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1.xml" ContentType="application/vnd.openxmlformats-officedocument.drawing+xml"/>
  <Override PartName="/xl/tables/table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E:\Ian\Ian UFO\SCU\Final Papers\Second Paper Intentions\"/>
    </mc:Choice>
  </mc:AlternateContent>
  <xr:revisionPtr revIDLastSave="0" documentId="13_ncr:1_{489BAD7A-18A2-4215-BD97-CD76525B1C99}" xr6:coauthVersionLast="47" xr6:coauthVersionMax="47" xr10:uidLastSave="{00000000-0000-0000-0000-000000000000}"/>
  <bookViews>
    <workbookView xWindow="28680" yWindow="-120" windowWidth="29040" windowHeight="15840" xr2:uid="{263654B9-E243-41EA-81B7-00D0F11CF9E0}"/>
  </bookViews>
  <sheets>
    <sheet name="Data" sheetId="7" r:id="rId1"/>
    <sheet name="Field Descriptions" sheetId="2" r:id="rId2"/>
    <sheet name="Facility Type ref" sheetId="4" r:id="rId3"/>
    <sheet name="Facility Type by Year" sheetId="3" r:id="rId4"/>
    <sheet name="NICAP"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 i="5" l="1"/>
  <c r="S10" i="5" s="1"/>
  <c r="K10" i="5"/>
  <c r="M10" i="5"/>
  <c r="O10" i="5"/>
  <c r="P10" i="5"/>
  <c r="Q10" i="5"/>
  <c r="E11" i="5"/>
  <c r="S11" i="5" s="1"/>
  <c r="M11" i="5"/>
  <c r="O11" i="5"/>
  <c r="P11" i="5"/>
  <c r="Q11" i="5"/>
  <c r="E12" i="5"/>
  <c r="S12" i="5" s="1"/>
  <c r="M12" i="5"/>
  <c r="O12" i="5"/>
  <c r="P12" i="5"/>
  <c r="Q12" i="5"/>
  <c r="E13" i="5"/>
  <c r="M13" i="5"/>
  <c r="O13" i="5"/>
  <c r="P13" i="5"/>
  <c r="Q13" i="5"/>
  <c r="E14" i="5"/>
  <c r="T14" i="5" s="1"/>
  <c r="M14" i="5"/>
  <c r="O14" i="5"/>
  <c r="P14" i="5"/>
  <c r="Q14" i="5"/>
  <c r="E15" i="5"/>
  <c r="T15" i="5" s="1"/>
  <c r="M15" i="5"/>
  <c r="O15" i="5"/>
  <c r="P15" i="5"/>
  <c r="Q15" i="5"/>
  <c r="E16" i="5"/>
  <c r="S16" i="5" s="1"/>
  <c r="M16" i="5"/>
  <c r="O16" i="5"/>
  <c r="P16" i="5"/>
  <c r="Q16" i="5"/>
  <c r="E17" i="5"/>
  <c r="S17" i="5" s="1"/>
  <c r="M17" i="5"/>
  <c r="O17" i="5"/>
  <c r="P17" i="5"/>
  <c r="Q17" i="5"/>
  <c r="E18" i="5"/>
  <c r="M18" i="5"/>
  <c r="O18" i="5"/>
  <c r="P18" i="5"/>
  <c r="Q18" i="5"/>
  <c r="E19" i="5"/>
  <c r="S19" i="5" s="1"/>
  <c r="M19" i="5"/>
  <c r="O19" i="5"/>
  <c r="P19" i="5"/>
  <c r="Q19" i="5"/>
  <c r="E20" i="5"/>
  <c r="M20" i="5"/>
  <c r="O20" i="5"/>
  <c r="P20" i="5"/>
  <c r="Q20" i="5"/>
  <c r="E21" i="5"/>
  <c r="T21" i="5" s="1"/>
  <c r="M21" i="5"/>
  <c r="O21" i="5"/>
  <c r="P21" i="5"/>
  <c r="Q21" i="5"/>
  <c r="E22" i="5"/>
  <c r="S22" i="5" s="1"/>
  <c r="M22" i="5"/>
  <c r="O22" i="5"/>
  <c r="P22" i="5"/>
  <c r="Q22" i="5"/>
  <c r="E23" i="5"/>
  <c r="S23" i="5" s="1"/>
  <c r="M23" i="5"/>
  <c r="O23" i="5"/>
  <c r="P23" i="5"/>
  <c r="Q23" i="5"/>
  <c r="E24" i="5"/>
  <c r="S24" i="5" s="1"/>
  <c r="M24" i="5"/>
  <c r="O24" i="5"/>
  <c r="P24" i="5"/>
  <c r="Q24" i="5"/>
  <c r="E25" i="5"/>
  <c r="M25" i="5"/>
  <c r="O25" i="5"/>
  <c r="P25" i="5"/>
  <c r="Q25" i="5"/>
  <c r="E26" i="5"/>
  <c r="T26" i="5" s="1"/>
  <c r="M26" i="5"/>
  <c r="O26" i="5"/>
  <c r="P26" i="5"/>
  <c r="Q26" i="5"/>
  <c r="E27" i="5"/>
  <c r="T27" i="5" s="1"/>
  <c r="M27" i="5"/>
  <c r="O27" i="5"/>
  <c r="P27" i="5"/>
  <c r="Q27" i="5"/>
  <c r="E28" i="5"/>
  <c r="S28" i="5" s="1"/>
  <c r="M28" i="5"/>
  <c r="O28" i="5"/>
  <c r="P28" i="5"/>
  <c r="Q28" i="5"/>
  <c r="E29" i="5"/>
  <c r="S29" i="5" s="1"/>
  <c r="M29" i="5"/>
  <c r="O29" i="5"/>
  <c r="P29" i="5"/>
  <c r="Q29" i="5"/>
  <c r="T29" i="5"/>
  <c r="E30" i="5"/>
  <c r="M30" i="5"/>
  <c r="O30" i="5"/>
  <c r="P30" i="5"/>
  <c r="Q30" i="5"/>
  <c r="E31" i="5"/>
  <c r="S31" i="5" s="1"/>
  <c r="M31" i="5"/>
  <c r="O31" i="5"/>
  <c r="P31" i="5"/>
  <c r="Q31" i="5"/>
  <c r="E32" i="5"/>
  <c r="S32" i="5" s="1"/>
  <c r="M32" i="5"/>
  <c r="O32" i="5"/>
  <c r="P32" i="5"/>
  <c r="Q32" i="5"/>
  <c r="E33" i="5"/>
  <c r="S33" i="5" s="1"/>
  <c r="M33" i="5"/>
  <c r="O33" i="5"/>
  <c r="P33" i="5"/>
  <c r="Q33" i="5"/>
  <c r="E34" i="5"/>
  <c r="S34" i="5" s="1"/>
  <c r="M34" i="5"/>
  <c r="O34" i="5"/>
  <c r="P34" i="5"/>
  <c r="Q34" i="5"/>
  <c r="E35" i="5"/>
  <c r="S35" i="5" s="1"/>
  <c r="M35" i="5"/>
  <c r="O35" i="5"/>
  <c r="P35" i="5"/>
  <c r="Q35" i="5"/>
  <c r="E36" i="5"/>
  <c r="T36" i="5" s="1"/>
  <c r="M36" i="5"/>
  <c r="O36" i="5"/>
  <c r="P36" i="5"/>
  <c r="Q36" i="5"/>
  <c r="E37" i="5"/>
  <c r="M37" i="5"/>
  <c r="O37" i="5"/>
  <c r="P37" i="5"/>
  <c r="Q37" i="5"/>
  <c r="E38" i="5"/>
  <c r="T38" i="5" s="1"/>
  <c r="M38" i="5"/>
  <c r="O38" i="5"/>
  <c r="P38" i="5"/>
  <c r="Q38" i="5"/>
  <c r="E39" i="5"/>
  <c r="T39" i="5" s="1"/>
  <c r="M39" i="5"/>
  <c r="O39" i="5"/>
  <c r="P39" i="5"/>
  <c r="Q39" i="5"/>
  <c r="E40" i="5"/>
  <c r="S40" i="5" s="1"/>
  <c r="M40" i="5"/>
  <c r="O40" i="5"/>
  <c r="P40" i="5"/>
  <c r="Q40" i="5"/>
  <c r="E41" i="5"/>
  <c r="T41" i="5" s="1"/>
  <c r="M41" i="5"/>
  <c r="O41" i="5"/>
  <c r="P41" i="5"/>
  <c r="Q41" i="5"/>
  <c r="S41" i="5"/>
  <c r="E42" i="5"/>
  <c r="M42" i="5"/>
  <c r="O42" i="5"/>
  <c r="P42" i="5"/>
  <c r="Q42" i="5"/>
  <c r="E43" i="5"/>
  <c r="T43" i="5" s="1"/>
  <c r="M43" i="5"/>
  <c r="O43" i="5"/>
  <c r="P43" i="5"/>
  <c r="Q43" i="5"/>
  <c r="E44" i="5"/>
  <c r="S44" i="5" s="1"/>
  <c r="M44" i="5"/>
  <c r="O44" i="5"/>
  <c r="P44" i="5"/>
  <c r="Q44" i="5"/>
  <c r="E45" i="5"/>
  <c r="T45" i="5" s="1"/>
  <c r="M45" i="5"/>
  <c r="O45" i="5"/>
  <c r="P45" i="5"/>
  <c r="Q45" i="5"/>
  <c r="E46" i="5"/>
  <c r="S46" i="5" s="1"/>
  <c r="M46" i="5"/>
  <c r="O46" i="5"/>
  <c r="P46" i="5"/>
  <c r="Q46" i="5"/>
  <c r="E47" i="5"/>
  <c r="S47" i="5" s="1"/>
  <c r="M47" i="5"/>
  <c r="O47" i="5"/>
  <c r="P47" i="5"/>
  <c r="Q47" i="5"/>
  <c r="E48" i="5"/>
  <c r="S48" i="5" s="1"/>
  <c r="M48" i="5"/>
  <c r="O48" i="5"/>
  <c r="P48" i="5"/>
  <c r="Q48" i="5"/>
  <c r="E49" i="5"/>
  <c r="M49" i="5"/>
  <c r="O49" i="5"/>
  <c r="P49" i="5"/>
  <c r="Q49" i="5"/>
  <c r="E50" i="5"/>
  <c r="T50" i="5" s="1"/>
  <c r="M50" i="5"/>
  <c r="O50" i="5"/>
  <c r="P50" i="5"/>
  <c r="Q50" i="5"/>
  <c r="E51" i="5"/>
  <c r="T51" i="5" s="1"/>
  <c r="M51" i="5"/>
  <c r="O51" i="5"/>
  <c r="P51" i="5"/>
  <c r="Q51" i="5"/>
  <c r="E52" i="5"/>
  <c r="S52" i="5" s="1"/>
  <c r="M52" i="5"/>
  <c r="O52" i="5"/>
  <c r="P52" i="5"/>
  <c r="Q52" i="5"/>
  <c r="E53" i="5"/>
  <c r="S53" i="5" s="1"/>
  <c r="M53" i="5"/>
  <c r="O53" i="5"/>
  <c r="P53" i="5"/>
  <c r="Q53" i="5"/>
  <c r="E54" i="5"/>
  <c r="M54" i="5"/>
  <c r="O54" i="5"/>
  <c r="P54" i="5"/>
  <c r="Q54" i="5"/>
  <c r="E55" i="5"/>
  <c r="S55" i="5" s="1"/>
  <c r="M55" i="5"/>
  <c r="O55" i="5"/>
  <c r="P55" i="5"/>
  <c r="Q55" i="5"/>
  <c r="E56" i="5"/>
  <c r="S56" i="5" s="1"/>
  <c r="M56" i="5"/>
  <c r="O56" i="5"/>
  <c r="P56" i="5"/>
  <c r="Q56" i="5"/>
  <c r="E57" i="5"/>
  <c r="S57" i="5" s="1"/>
  <c r="M57" i="5"/>
  <c r="O57" i="5"/>
  <c r="P57" i="5"/>
  <c r="Q57" i="5"/>
  <c r="T57" i="5"/>
  <c r="E58" i="5"/>
  <c r="S58" i="5" s="1"/>
  <c r="M58" i="5"/>
  <c r="O58" i="5"/>
  <c r="P58" i="5"/>
  <c r="Q58" i="5"/>
  <c r="E59" i="5"/>
  <c r="S59" i="5" s="1"/>
  <c r="M59" i="5"/>
  <c r="O59" i="5"/>
  <c r="P59" i="5"/>
  <c r="Q59" i="5"/>
  <c r="E60" i="5"/>
  <c r="T60" i="5" s="1"/>
  <c r="M60" i="5"/>
  <c r="O60" i="5"/>
  <c r="P60" i="5"/>
  <c r="Q60" i="5"/>
  <c r="E61" i="5"/>
  <c r="M61" i="5"/>
  <c r="O61" i="5"/>
  <c r="P61" i="5"/>
  <c r="Q61" i="5"/>
  <c r="E62" i="5"/>
  <c r="T62" i="5" s="1"/>
  <c r="M62" i="5"/>
  <c r="O62" i="5"/>
  <c r="P62" i="5"/>
  <c r="Q62" i="5"/>
  <c r="E63" i="5"/>
  <c r="S63" i="5" s="1"/>
  <c r="M63" i="5"/>
  <c r="O63" i="5"/>
  <c r="P63" i="5"/>
  <c r="Q63" i="5"/>
  <c r="E64" i="5"/>
  <c r="M64" i="5"/>
  <c r="O64" i="5"/>
  <c r="P64" i="5"/>
  <c r="Q64" i="5"/>
  <c r="E65" i="5"/>
  <c r="T65" i="5" s="1"/>
  <c r="M65" i="5"/>
  <c r="O65" i="5"/>
  <c r="P65" i="5"/>
  <c r="Q65" i="5"/>
  <c r="E66" i="5"/>
  <c r="T66" i="5" s="1"/>
  <c r="M66" i="5"/>
  <c r="O66" i="5"/>
  <c r="P66" i="5"/>
  <c r="Q66" i="5"/>
  <c r="S66" i="5"/>
  <c r="E67" i="5"/>
  <c r="M67" i="5"/>
  <c r="O67" i="5"/>
  <c r="P67" i="5"/>
  <c r="Q67" i="5"/>
  <c r="E68" i="5"/>
  <c r="T68" i="5" s="1"/>
  <c r="M68" i="5"/>
  <c r="O68" i="5"/>
  <c r="P68" i="5"/>
  <c r="Q68" i="5"/>
  <c r="E69" i="5"/>
  <c r="S69" i="5" s="1"/>
  <c r="M69" i="5"/>
  <c r="O69" i="5"/>
  <c r="P69" i="5"/>
  <c r="Q69" i="5"/>
  <c r="E70" i="5"/>
  <c r="M70" i="5"/>
  <c r="O70" i="5"/>
  <c r="P70" i="5"/>
  <c r="Q70" i="5"/>
  <c r="E71" i="5"/>
  <c r="T71" i="5" s="1"/>
  <c r="M71" i="5"/>
  <c r="O71" i="5"/>
  <c r="P71" i="5"/>
  <c r="Q71" i="5"/>
  <c r="E72" i="5"/>
  <c r="T72" i="5" s="1"/>
  <c r="M72" i="5"/>
  <c r="O72" i="5"/>
  <c r="P72" i="5"/>
  <c r="Q72" i="5"/>
  <c r="E73" i="5"/>
  <c r="M73" i="5"/>
  <c r="O73" i="5"/>
  <c r="P73" i="5"/>
  <c r="Q73" i="5"/>
  <c r="E74" i="5"/>
  <c r="T74" i="5" s="1"/>
  <c r="M74" i="5"/>
  <c r="O74" i="5"/>
  <c r="R74" i="5" s="1"/>
  <c r="P74" i="5"/>
  <c r="Q74" i="5"/>
  <c r="E75" i="5"/>
  <c r="S75" i="5" s="1"/>
  <c r="M75" i="5"/>
  <c r="O75" i="5"/>
  <c r="P75" i="5"/>
  <c r="Q75" i="5"/>
  <c r="E76" i="5"/>
  <c r="M76" i="5"/>
  <c r="Q76" i="5"/>
  <c r="R76" i="5" s="1"/>
  <c r="E77" i="5"/>
  <c r="T77" i="5" s="1"/>
  <c r="M77" i="5"/>
  <c r="O77" i="5"/>
  <c r="P77" i="5"/>
  <c r="Q77" i="5"/>
  <c r="S77" i="5"/>
  <c r="E78" i="5"/>
  <c r="M78" i="5"/>
  <c r="O78" i="5"/>
  <c r="P78" i="5"/>
  <c r="Q78" i="5"/>
  <c r="E79" i="5"/>
  <c r="T79" i="5" s="1"/>
  <c r="M79" i="5"/>
  <c r="O79" i="5"/>
  <c r="P79" i="5"/>
  <c r="Q79" i="5"/>
  <c r="S79" i="5"/>
  <c r="E80" i="5"/>
  <c r="T80" i="5" s="1"/>
  <c r="M80" i="5"/>
  <c r="O80" i="5"/>
  <c r="P80" i="5"/>
  <c r="Q80" i="5"/>
  <c r="E81" i="5"/>
  <c r="S81" i="5" s="1"/>
  <c r="M81" i="5"/>
  <c r="O81" i="5"/>
  <c r="P81" i="5"/>
  <c r="Q81" i="5"/>
  <c r="E82" i="5"/>
  <c r="S82" i="5" s="1"/>
  <c r="M82" i="5"/>
  <c r="O82" i="5"/>
  <c r="P82" i="5"/>
  <c r="Q82" i="5"/>
  <c r="T82" i="5"/>
  <c r="E83" i="5"/>
  <c r="M83" i="5"/>
  <c r="O83" i="5"/>
  <c r="P83" i="5"/>
  <c r="Q83" i="5"/>
  <c r="E84" i="5"/>
  <c r="S84" i="5" s="1"/>
  <c r="M84" i="5"/>
  <c r="O84" i="5"/>
  <c r="P84" i="5"/>
  <c r="Q84" i="5"/>
  <c r="E85" i="5"/>
  <c r="S85" i="5" s="1"/>
  <c r="M85" i="5"/>
  <c r="O85" i="5"/>
  <c r="P85" i="5"/>
  <c r="Q85" i="5"/>
  <c r="T85" i="5"/>
  <c r="E86" i="5"/>
  <c r="S86" i="5" s="1"/>
  <c r="M86" i="5"/>
  <c r="O86" i="5"/>
  <c r="P86" i="5"/>
  <c r="Q86" i="5"/>
  <c r="E87" i="5"/>
  <c r="S87" i="5" s="1"/>
  <c r="M87" i="5"/>
  <c r="O87" i="5"/>
  <c r="P87" i="5"/>
  <c r="Q87" i="5"/>
  <c r="E88" i="5"/>
  <c r="S88" i="5" s="1"/>
  <c r="M88" i="5"/>
  <c r="O88" i="5"/>
  <c r="P88" i="5"/>
  <c r="Q88" i="5"/>
  <c r="E89" i="5"/>
  <c r="S89" i="5" s="1"/>
  <c r="M89" i="5"/>
  <c r="O89" i="5"/>
  <c r="P89" i="5"/>
  <c r="Q89" i="5"/>
  <c r="E90" i="5"/>
  <c r="M90" i="5"/>
  <c r="O90" i="5"/>
  <c r="P90" i="5"/>
  <c r="Q90" i="5"/>
  <c r="E91" i="5"/>
  <c r="T91" i="5" s="1"/>
  <c r="M91" i="5"/>
  <c r="O91" i="5"/>
  <c r="P91" i="5"/>
  <c r="Q91" i="5"/>
  <c r="E92" i="5"/>
  <c r="T92" i="5" s="1"/>
  <c r="M92" i="5"/>
  <c r="O92" i="5"/>
  <c r="P92" i="5"/>
  <c r="Q92" i="5"/>
  <c r="S92" i="5"/>
  <c r="E93" i="5"/>
  <c r="T93" i="5" s="1"/>
  <c r="M93" i="5"/>
  <c r="O93" i="5"/>
  <c r="P93" i="5"/>
  <c r="Q93" i="5"/>
  <c r="E94" i="5"/>
  <c r="T94" i="5" s="1"/>
  <c r="M94" i="5"/>
  <c r="O94" i="5"/>
  <c r="P94" i="5"/>
  <c r="Q94" i="5"/>
  <c r="E95" i="5"/>
  <c r="M95" i="5"/>
  <c r="O95" i="5"/>
  <c r="P95" i="5"/>
  <c r="R95" i="5" s="1"/>
  <c r="Q95" i="5"/>
  <c r="E96" i="5"/>
  <c r="T96" i="5" s="1"/>
  <c r="M96" i="5"/>
  <c r="O96" i="5"/>
  <c r="P96" i="5"/>
  <c r="Q96" i="5"/>
  <c r="E97" i="5"/>
  <c r="S97" i="5" s="1"/>
  <c r="M97" i="5"/>
  <c r="O97" i="5"/>
  <c r="P97" i="5"/>
  <c r="Q97" i="5"/>
  <c r="E98" i="5"/>
  <c r="S98" i="5" s="1"/>
  <c r="M98" i="5"/>
  <c r="O98" i="5"/>
  <c r="P98" i="5"/>
  <c r="Q98" i="5"/>
  <c r="T98" i="5"/>
  <c r="E99" i="5"/>
  <c r="S99" i="5" s="1"/>
  <c r="M99" i="5"/>
  <c r="O99" i="5"/>
  <c r="P99" i="5"/>
  <c r="Q99" i="5"/>
  <c r="E100" i="5"/>
  <c r="S100" i="5" s="1"/>
  <c r="M100" i="5"/>
  <c r="O100" i="5"/>
  <c r="P100" i="5"/>
  <c r="Q100" i="5"/>
  <c r="E101" i="5"/>
  <c r="S101" i="5" s="1"/>
  <c r="M101" i="5"/>
  <c r="O101" i="5"/>
  <c r="P101" i="5"/>
  <c r="Q101" i="5"/>
  <c r="E102" i="5"/>
  <c r="M102" i="5"/>
  <c r="O102" i="5"/>
  <c r="P102" i="5"/>
  <c r="Q102" i="5"/>
  <c r="E103" i="5"/>
  <c r="T103" i="5" s="1"/>
  <c r="M103" i="5"/>
  <c r="O103" i="5"/>
  <c r="P103" i="5"/>
  <c r="Q103" i="5"/>
  <c r="E104" i="5"/>
  <c r="T104" i="5" s="1"/>
  <c r="M104" i="5"/>
  <c r="O104" i="5"/>
  <c r="P104" i="5"/>
  <c r="Q104" i="5"/>
  <c r="E105" i="5"/>
  <c r="T105" i="5" s="1"/>
  <c r="M105" i="5"/>
  <c r="O105" i="5"/>
  <c r="P105" i="5"/>
  <c r="Q105" i="5"/>
  <c r="E106" i="5"/>
  <c r="S106" i="5" s="1"/>
  <c r="M106" i="5"/>
  <c r="O106" i="5"/>
  <c r="P106" i="5"/>
  <c r="Q106" i="5"/>
  <c r="E107" i="5"/>
  <c r="M107" i="5"/>
  <c r="O107" i="5"/>
  <c r="P107" i="5"/>
  <c r="Q107" i="5"/>
  <c r="E108" i="5"/>
  <c r="S108" i="5" s="1"/>
  <c r="M108" i="5"/>
  <c r="O108" i="5"/>
  <c r="P108" i="5"/>
  <c r="Q108" i="5"/>
  <c r="E109" i="5"/>
  <c r="S109" i="5" s="1"/>
  <c r="M109" i="5"/>
  <c r="O109" i="5"/>
  <c r="P109" i="5"/>
  <c r="Q109" i="5"/>
  <c r="E110" i="5"/>
  <c r="S110" i="5" s="1"/>
  <c r="M110" i="5"/>
  <c r="O110" i="5"/>
  <c r="P110" i="5"/>
  <c r="Q110" i="5"/>
  <c r="E111" i="5"/>
  <c r="S111" i="5" s="1"/>
  <c r="M111" i="5"/>
  <c r="O111" i="5"/>
  <c r="P111" i="5"/>
  <c r="Q111" i="5"/>
  <c r="E112" i="5"/>
  <c r="S112" i="5" s="1"/>
  <c r="M112" i="5"/>
  <c r="O112" i="5"/>
  <c r="P112" i="5"/>
  <c r="Q112" i="5"/>
  <c r="E113" i="5"/>
  <c r="S113" i="5" s="1"/>
  <c r="M113" i="5"/>
  <c r="O113" i="5"/>
  <c r="P113" i="5"/>
  <c r="Q113" i="5"/>
  <c r="E114" i="5"/>
  <c r="M114" i="5"/>
  <c r="O114" i="5"/>
  <c r="P114" i="5"/>
  <c r="Q114" i="5"/>
  <c r="E115" i="5"/>
  <c r="T115" i="5" s="1"/>
  <c r="M115" i="5"/>
  <c r="O115" i="5"/>
  <c r="P115" i="5"/>
  <c r="Q115" i="5"/>
  <c r="E116" i="5"/>
  <c r="T116" i="5" s="1"/>
  <c r="M116" i="5"/>
  <c r="O116" i="5"/>
  <c r="P116" i="5"/>
  <c r="Q116" i="5"/>
  <c r="E117" i="5"/>
  <c r="S117" i="5" s="1"/>
  <c r="M117" i="5"/>
  <c r="O117" i="5"/>
  <c r="P117" i="5"/>
  <c r="Q117" i="5"/>
  <c r="E118" i="5"/>
  <c r="T118" i="5" s="1"/>
  <c r="M118" i="5"/>
  <c r="O118" i="5"/>
  <c r="P118" i="5"/>
  <c r="Q118" i="5"/>
  <c r="E119" i="5"/>
  <c r="M119" i="5"/>
  <c r="O119" i="5"/>
  <c r="P119" i="5"/>
  <c r="Q119" i="5"/>
  <c r="E120" i="5"/>
  <c r="T120" i="5" s="1"/>
  <c r="M120" i="5"/>
  <c r="O120" i="5"/>
  <c r="P120" i="5"/>
  <c r="Q120" i="5"/>
  <c r="E121" i="5"/>
  <c r="S121" i="5" s="1"/>
  <c r="M121" i="5"/>
  <c r="O121" i="5"/>
  <c r="P121" i="5"/>
  <c r="Q121" i="5"/>
  <c r="E122" i="5"/>
  <c r="S122" i="5" s="1"/>
  <c r="M122" i="5"/>
  <c r="O122" i="5"/>
  <c r="P122" i="5"/>
  <c r="Q122" i="5"/>
  <c r="E123" i="5"/>
  <c r="S123" i="5" s="1"/>
  <c r="M123" i="5"/>
  <c r="O123" i="5"/>
  <c r="P123" i="5"/>
  <c r="Q123" i="5"/>
  <c r="E124" i="5"/>
  <c r="S124" i="5" s="1"/>
  <c r="M124" i="5"/>
  <c r="O124" i="5"/>
  <c r="P124" i="5"/>
  <c r="Q124" i="5"/>
  <c r="E125" i="5"/>
  <c r="M125" i="5"/>
  <c r="O125" i="5"/>
  <c r="P125" i="5"/>
  <c r="Q125" i="5"/>
  <c r="E126" i="5"/>
  <c r="S126" i="5" s="1"/>
  <c r="M126" i="5"/>
  <c r="O126" i="5"/>
  <c r="P126" i="5"/>
  <c r="Q126" i="5"/>
  <c r="E127" i="5"/>
  <c r="M127" i="5"/>
  <c r="O127" i="5"/>
  <c r="P127" i="5"/>
  <c r="Q127" i="5"/>
  <c r="E128" i="5"/>
  <c r="S128" i="5" s="1"/>
  <c r="M128" i="5"/>
  <c r="O128" i="5"/>
  <c r="P128" i="5"/>
  <c r="Q128" i="5"/>
  <c r="E129" i="5"/>
  <c r="T129" i="5" s="1"/>
  <c r="M129" i="5"/>
  <c r="O129" i="5"/>
  <c r="P129" i="5"/>
  <c r="Q129" i="5"/>
  <c r="E130" i="5"/>
  <c r="T130" i="5" s="1"/>
  <c r="M130" i="5"/>
  <c r="O130" i="5"/>
  <c r="P130" i="5"/>
  <c r="Q130" i="5"/>
  <c r="E131" i="5"/>
  <c r="S131" i="5" s="1"/>
  <c r="M131" i="5"/>
  <c r="O131" i="5"/>
  <c r="P131" i="5"/>
  <c r="Q131" i="5"/>
  <c r="E132" i="5"/>
  <c r="M132" i="5"/>
  <c r="O132" i="5"/>
  <c r="P132" i="5"/>
  <c r="Q132" i="5"/>
  <c r="E133" i="5"/>
  <c r="T133" i="5" s="1"/>
  <c r="M133" i="5"/>
  <c r="O133" i="5"/>
  <c r="P133" i="5"/>
  <c r="Q133" i="5"/>
  <c r="E134" i="5"/>
  <c r="T134" i="5" s="1"/>
  <c r="M134" i="5"/>
  <c r="O134" i="5"/>
  <c r="P134" i="5"/>
  <c r="Q134" i="5"/>
  <c r="E135" i="5"/>
  <c r="S135" i="5" s="1"/>
  <c r="M135" i="5"/>
  <c r="O135" i="5"/>
  <c r="P135" i="5"/>
  <c r="Q135" i="5"/>
  <c r="E136" i="5"/>
  <c r="S136" i="5" s="1"/>
  <c r="M136" i="5"/>
  <c r="O136" i="5"/>
  <c r="P136" i="5"/>
  <c r="Q136" i="5"/>
  <c r="E137" i="5"/>
  <c r="M137" i="5"/>
  <c r="O137" i="5"/>
  <c r="P137" i="5"/>
  <c r="Q137" i="5"/>
  <c r="E138" i="5"/>
  <c r="T138" i="5" s="1"/>
  <c r="M138" i="5"/>
  <c r="O138" i="5"/>
  <c r="P138" i="5"/>
  <c r="Q138" i="5"/>
  <c r="E139" i="5"/>
  <c r="T139" i="5" s="1"/>
  <c r="M139" i="5"/>
  <c r="O139" i="5"/>
  <c r="P139" i="5"/>
  <c r="Q139" i="5"/>
  <c r="E140" i="5"/>
  <c r="S140" i="5" s="1"/>
  <c r="M140" i="5"/>
  <c r="O140" i="5"/>
  <c r="P140" i="5"/>
  <c r="Q140" i="5"/>
  <c r="E141" i="5"/>
  <c r="T141" i="5" s="1"/>
  <c r="M141" i="5"/>
  <c r="O141" i="5"/>
  <c r="P141" i="5"/>
  <c r="Q141" i="5"/>
  <c r="E142" i="5"/>
  <c r="S142" i="5" s="1"/>
  <c r="M142" i="5"/>
  <c r="O142" i="5"/>
  <c r="P142" i="5"/>
  <c r="Q142" i="5"/>
  <c r="E143" i="5"/>
  <c r="S143" i="5" s="1"/>
  <c r="M143" i="5"/>
  <c r="O143" i="5"/>
  <c r="P143" i="5"/>
  <c r="Q143" i="5"/>
  <c r="E144" i="5"/>
  <c r="S144" i="5" s="1"/>
  <c r="M144" i="5"/>
  <c r="O144" i="5"/>
  <c r="P144" i="5"/>
  <c r="Q144" i="5"/>
  <c r="E145" i="5"/>
  <c r="M145" i="5"/>
  <c r="O145" i="5"/>
  <c r="P145" i="5"/>
  <c r="Q145" i="5"/>
  <c r="E146" i="5"/>
  <c r="M146" i="5"/>
  <c r="O146" i="5"/>
  <c r="P146" i="5"/>
  <c r="Q146" i="5"/>
  <c r="E147" i="5"/>
  <c r="S147" i="5" s="1"/>
  <c r="M147" i="5"/>
  <c r="O147" i="5"/>
  <c r="P147" i="5"/>
  <c r="Q147" i="5"/>
  <c r="E148" i="5"/>
  <c r="M148" i="5"/>
  <c r="O148" i="5"/>
  <c r="P148" i="5"/>
  <c r="Q148" i="5"/>
  <c r="E149" i="5"/>
  <c r="T149" i="5" s="1"/>
  <c r="M149" i="5"/>
  <c r="O149" i="5"/>
  <c r="P149" i="5"/>
  <c r="Q149" i="5"/>
  <c r="E150" i="5"/>
  <c r="M150" i="5"/>
  <c r="O150" i="5"/>
  <c r="P150" i="5"/>
  <c r="Q150" i="5"/>
  <c r="E151" i="5"/>
  <c r="T151" i="5" s="1"/>
  <c r="M151" i="5"/>
  <c r="O151" i="5"/>
  <c r="P151" i="5"/>
  <c r="Q151" i="5"/>
  <c r="E152" i="5"/>
  <c r="T152" i="5" s="1"/>
  <c r="M152" i="5"/>
  <c r="O152" i="5"/>
  <c r="P152" i="5"/>
  <c r="Q152" i="5"/>
  <c r="E153" i="5"/>
  <c r="S153" i="5" s="1"/>
  <c r="M153" i="5"/>
  <c r="O153" i="5"/>
  <c r="P153" i="5"/>
  <c r="Q153" i="5"/>
  <c r="E154" i="5"/>
  <c r="M154" i="5"/>
  <c r="O154" i="5"/>
  <c r="P154" i="5"/>
  <c r="Q154" i="5"/>
  <c r="E155" i="5"/>
  <c r="M155" i="5"/>
  <c r="O155" i="5"/>
  <c r="P155" i="5"/>
  <c r="Q155" i="5"/>
  <c r="E156" i="5"/>
  <c r="T156" i="5" s="1"/>
  <c r="M156" i="5"/>
  <c r="O156" i="5"/>
  <c r="P156" i="5"/>
  <c r="Q156" i="5"/>
  <c r="E157" i="5"/>
  <c r="S157" i="5" s="1"/>
  <c r="M157" i="5"/>
  <c r="O157" i="5"/>
  <c r="P157" i="5"/>
  <c r="Q157" i="5"/>
  <c r="E158" i="5"/>
  <c r="S158" i="5" s="1"/>
  <c r="M158" i="5"/>
  <c r="O158" i="5"/>
  <c r="P158" i="5"/>
  <c r="Q158" i="5"/>
  <c r="E159" i="5"/>
  <c r="S159" i="5" s="1"/>
  <c r="M159" i="5"/>
  <c r="O159" i="5"/>
  <c r="P159" i="5"/>
  <c r="Q159" i="5"/>
  <c r="E160" i="5"/>
  <c r="S160" i="5" s="1"/>
  <c r="M160" i="5"/>
  <c r="O160" i="5"/>
  <c r="P160" i="5"/>
  <c r="Q160" i="5"/>
  <c r="E161" i="5"/>
  <c r="S161" i="5" s="1"/>
  <c r="M161" i="5"/>
  <c r="O161" i="5"/>
  <c r="P161" i="5"/>
  <c r="Q161" i="5"/>
  <c r="E162" i="5"/>
  <c r="S162" i="5" s="1"/>
  <c r="M162" i="5"/>
  <c r="O162" i="5"/>
  <c r="P162" i="5"/>
  <c r="Q162" i="5"/>
  <c r="E163" i="5"/>
  <c r="M163" i="5"/>
  <c r="O163" i="5"/>
  <c r="P163" i="5"/>
  <c r="Q163" i="5"/>
  <c r="E164" i="5"/>
  <c r="S164" i="5" s="1"/>
  <c r="M164" i="5"/>
  <c r="O164" i="5"/>
  <c r="P164" i="5"/>
  <c r="Q164" i="5"/>
  <c r="E165" i="5"/>
  <c r="S165" i="5" s="1"/>
  <c r="M165" i="5"/>
  <c r="O165" i="5"/>
  <c r="P165" i="5"/>
  <c r="R165" i="5" s="1"/>
  <c r="Q165" i="5"/>
  <c r="E166" i="5"/>
  <c r="T166" i="5" s="1"/>
  <c r="M166" i="5"/>
  <c r="O166" i="5"/>
  <c r="P166" i="5"/>
  <c r="Q166" i="5"/>
  <c r="E167" i="5"/>
  <c r="T167" i="5" s="1"/>
  <c r="M167" i="5"/>
  <c r="O167" i="5"/>
  <c r="P167" i="5"/>
  <c r="Q167" i="5"/>
  <c r="E168" i="5"/>
  <c r="M168" i="5"/>
  <c r="O168" i="5"/>
  <c r="P168" i="5"/>
  <c r="Q168" i="5"/>
  <c r="E169" i="5"/>
  <c r="M169" i="5"/>
  <c r="O169" i="5"/>
  <c r="P169" i="5"/>
  <c r="Q169" i="5"/>
  <c r="E170" i="5"/>
  <c r="T170" i="5" s="1"/>
  <c r="M170" i="5"/>
  <c r="O170" i="5"/>
  <c r="P170" i="5"/>
  <c r="Q170" i="5"/>
  <c r="E171" i="5"/>
  <c r="S171" i="5" s="1"/>
  <c r="M171" i="5"/>
  <c r="O171" i="5"/>
  <c r="P171" i="5"/>
  <c r="Q171" i="5"/>
  <c r="E172" i="5"/>
  <c r="T172" i="5" s="1"/>
  <c r="M172" i="5"/>
  <c r="O172" i="5"/>
  <c r="P172" i="5"/>
  <c r="Q172" i="5"/>
  <c r="E173" i="5"/>
  <c r="M173" i="5"/>
  <c r="O173" i="5"/>
  <c r="P173" i="5"/>
  <c r="Q173" i="5"/>
  <c r="E174" i="5"/>
  <c r="T174" i="5" s="1"/>
  <c r="M174" i="5"/>
  <c r="O174" i="5"/>
  <c r="P174" i="5"/>
  <c r="Q174" i="5"/>
  <c r="E175" i="5"/>
  <c r="S175" i="5" s="1"/>
  <c r="M175" i="5"/>
  <c r="O175" i="5"/>
  <c r="P175" i="5"/>
  <c r="Q175" i="5"/>
  <c r="E176" i="5"/>
  <c r="S176" i="5" s="1"/>
  <c r="M176" i="5"/>
  <c r="O176" i="5"/>
  <c r="P176" i="5"/>
  <c r="Q176" i="5"/>
  <c r="E177" i="5"/>
  <c r="S177" i="5" s="1"/>
  <c r="M177" i="5"/>
  <c r="O177" i="5"/>
  <c r="P177" i="5"/>
  <c r="Q177" i="5"/>
  <c r="E178" i="5"/>
  <c r="S178" i="5" s="1"/>
  <c r="M178" i="5"/>
  <c r="O178" i="5"/>
  <c r="P178" i="5"/>
  <c r="Q178" i="5"/>
  <c r="E179" i="5"/>
  <c r="M179" i="5"/>
  <c r="O179" i="5"/>
  <c r="P179" i="5"/>
  <c r="Q179" i="5"/>
  <c r="E180" i="5"/>
  <c r="S180" i="5" s="1"/>
  <c r="M180" i="5"/>
  <c r="O180" i="5"/>
  <c r="P180" i="5"/>
  <c r="Q180" i="5"/>
  <c r="E181" i="5"/>
  <c r="M181" i="5"/>
  <c r="O181" i="5"/>
  <c r="P181" i="5"/>
  <c r="Q181" i="5"/>
  <c r="E182" i="5"/>
  <c r="S182" i="5" s="1"/>
  <c r="M182" i="5"/>
  <c r="O182" i="5"/>
  <c r="P182" i="5"/>
  <c r="Q182" i="5"/>
  <c r="E183" i="5"/>
  <c r="M183" i="5"/>
  <c r="O183" i="5"/>
  <c r="P183" i="5"/>
  <c r="R183" i="5" s="1"/>
  <c r="Q183" i="5"/>
  <c r="E184" i="5"/>
  <c r="T184" i="5" s="1"/>
  <c r="M184" i="5"/>
  <c r="O184" i="5"/>
  <c r="P184" i="5"/>
  <c r="Q184" i="5"/>
  <c r="E185" i="5"/>
  <c r="S185" i="5" s="1"/>
  <c r="M185" i="5"/>
  <c r="O185" i="5"/>
  <c r="P185" i="5"/>
  <c r="Q185" i="5"/>
  <c r="E186" i="5"/>
  <c r="M186" i="5"/>
  <c r="O186" i="5"/>
  <c r="P186" i="5"/>
  <c r="Q186" i="5"/>
  <c r="E187" i="5"/>
  <c r="T187" i="5" s="1"/>
  <c r="M187" i="5"/>
  <c r="O187" i="5"/>
  <c r="P187" i="5"/>
  <c r="Q187" i="5"/>
  <c r="E188" i="5"/>
  <c r="T188" i="5" s="1"/>
  <c r="M188" i="5"/>
  <c r="O188" i="5"/>
  <c r="P188" i="5"/>
  <c r="Q188" i="5"/>
  <c r="E189" i="5"/>
  <c r="S189" i="5" s="1"/>
  <c r="M189" i="5"/>
  <c r="O189" i="5"/>
  <c r="P189" i="5"/>
  <c r="Q189" i="5"/>
  <c r="E190" i="5"/>
  <c r="S190" i="5" s="1"/>
  <c r="M190" i="5"/>
  <c r="O190" i="5"/>
  <c r="P190" i="5"/>
  <c r="Q190" i="5"/>
  <c r="E191" i="5"/>
  <c r="M191" i="5"/>
  <c r="O191" i="5"/>
  <c r="P191" i="5"/>
  <c r="Q191" i="5"/>
  <c r="E192" i="5"/>
  <c r="T192" i="5" s="1"/>
  <c r="M192" i="5"/>
  <c r="O192" i="5"/>
  <c r="P192" i="5"/>
  <c r="Q192" i="5"/>
  <c r="E193" i="5"/>
  <c r="S193" i="5" s="1"/>
  <c r="M193" i="5"/>
  <c r="O193" i="5"/>
  <c r="P193" i="5"/>
  <c r="Q193" i="5"/>
  <c r="E194" i="5"/>
  <c r="S194" i="5" s="1"/>
  <c r="M194" i="5"/>
  <c r="O194" i="5"/>
  <c r="P194" i="5"/>
  <c r="Q194" i="5"/>
  <c r="E195" i="5"/>
  <c r="S195" i="5" s="1"/>
  <c r="M195" i="5"/>
  <c r="O195" i="5"/>
  <c r="R195" i="5" s="1"/>
  <c r="P195" i="5"/>
  <c r="Q195" i="5"/>
  <c r="E196" i="5"/>
  <c r="S196" i="5" s="1"/>
  <c r="M196" i="5"/>
  <c r="O196" i="5"/>
  <c r="P196" i="5"/>
  <c r="Q196" i="5"/>
  <c r="E197" i="5"/>
  <c r="S197" i="5" s="1"/>
  <c r="M197" i="5"/>
  <c r="O197" i="5"/>
  <c r="P197" i="5"/>
  <c r="Q197" i="5"/>
  <c r="E198" i="5"/>
  <c r="S198" i="5" s="1"/>
  <c r="M198" i="5"/>
  <c r="O198" i="5"/>
  <c r="P198" i="5"/>
  <c r="Q198" i="5"/>
  <c r="T198" i="5"/>
  <c r="E199" i="5"/>
  <c r="M199" i="5"/>
  <c r="O199" i="5"/>
  <c r="P199" i="5"/>
  <c r="Q199" i="5"/>
  <c r="E200" i="5"/>
  <c r="S200" i="5" s="1"/>
  <c r="M200" i="5"/>
  <c r="O200" i="5"/>
  <c r="P200" i="5"/>
  <c r="Q200" i="5"/>
  <c r="E201" i="5"/>
  <c r="M201" i="5"/>
  <c r="O201" i="5"/>
  <c r="P201" i="5"/>
  <c r="Q201" i="5"/>
  <c r="E202" i="5"/>
  <c r="T202" i="5" s="1"/>
  <c r="M202" i="5"/>
  <c r="O202" i="5"/>
  <c r="P202" i="5"/>
  <c r="Q202" i="5"/>
  <c r="E203" i="5"/>
  <c r="M203" i="5"/>
  <c r="O203" i="5"/>
  <c r="P203" i="5"/>
  <c r="Q203" i="5"/>
  <c r="S203" i="5"/>
  <c r="T203" i="5"/>
  <c r="E204" i="5"/>
  <c r="M204" i="5"/>
  <c r="O204" i="5"/>
  <c r="P204" i="5"/>
  <c r="Q204" i="5"/>
  <c r="E205" i="5"/>
  <c r="T205" i="5" s="1"/>
  <c r="M205" i="5"/>
  <c r="O205" i="5"/>
  <c r="P205" i="5"/>
  <c r="Q205" i="5"/>
  <c r="S205" i="5"/>
  <c r="E206" i="5"/>
  <c r="T206" i="5" s="1"/>
  <c r="M206" i="5"/>
  <c r="O206" i="5"/>
  <c r="P206" i="5"/>
  <c r="Q206" i="5"/>
  <c r="E207" i="5"/>
  <c r="S207" i="5" s="1"/>
  <c r="M207" i="5"/>
  <c r="O207" i="5"/>
  <c r="P207" i="5"/>
  <c r="Q207" i="5"/>
  <c r="E208" i="5"/>
  <c r="M208" i="5"/>
  <c r="O208" i="5"/>
  <c r="P208" i="5"/>
  <c r="Q208" i="5"/>
  <c r="E209" i="5"/>
  <c r="M209" i="5"/>
  <c r="O209" i="5"/>
  <c r="P209" i="5"/>
  <c r="Q209" i="5"/>
  <c r="E210" i="5"/>
  <c r="T210" i="5" s="1"/>
  <c r="M210" i="5"/>
  <c r="O210" i="5"/>
  <c r="P210" i="5"/>
  <c r="Q210" i="5"/>
  <c r="E211" i="5"/>
  <c r="S211" i="5" s="1"/>
  <c r="M211" i="5"/>
  <c r="O211" i="5"/>
  <c r="P211" i="5"/>
  <c r="Q211" i="5"/>
  <c r="E212" i="5"/>
  <c r="M212" i="5"/>
  <c r="O212" i="5"/>
  <c r="P212" i="5"/>
  <c r="Q212" i="5"/>
  <c r="E213" i="5"/>
  <c r="S213" i="5" s="1"/>
  <c r="M213" i="5"/>
  <c r="O213" i="5"/>
  <c r="P213" i="5"/>
  <c r="Q213" i="5"/>
  <c r="E214" i="5"/>
  <c r="S214" i="5" s="1"/>
  <c r="M214" i="5"/>
  <c r="O214" i="5"/>
  <c r="P214" i="5"/>
  <c r="Q214" i="5"/>
  <c r="E215" i="5"/>
  <c r="S215" i="5" s="1"/>
  <c r="M215" i="5"/>
  <c r="O215" i="5"/>
  <c r="P215" i="5"/>
  <c r="Q215" i="5"/>
  <c r="E216" i="5"/>
  <c r="S216" i="5" s="1"/>
  <c r="M216" i="5"/>
  <c r="O216" i="5"/>
  <c r="P216" i="5"/>
  <c r="Q216" i="5"/>
  <c r="E217" i="5"/>
  <c r="M217" i="5"/>
  <c r="O217" i="5"/>
  <c r="P217" i="5"/>
  <c r="Q217" i="5"/>
  <c r="E218" i="5"/>
  <c r="S218" i="5" s="1"/>
  <c r="M218" i="5"/>
  <c r="O218" i="5"/>
  <c r="P218" i="5"/>
  <c r="Q218" i="5"/>
  <c r="E219" i="5"/>
  <c r="S219" i="5" s="1"/>
  <c r="M219" i="5"/>
  <c r="O219" i="5"/>
  <c r="P219" i="5"/>
  <c r="Q219" i="5"/>
  <c r="E220" i="5"/>
  <c r="T220" i="5" s="1"/>
  <c r="M220" i="5"/>
  <c r="O220" i="5"/>
  <c r="P220" i="5"/>
  <c r="Q220" i="5"/>
  <c r="E221" i="5"/>
  <c r="M221" i="5"/>
  <c r="O221" i="5"/>
  <c r="P221" i="5"/>
  <c r="Q221" i="5"/>
  <c r="E222" i="5"/>
  <c r="M222" i="5"/>
  <c r="O222" i="5"/>
  <c r="P222" i="5"/>
  <c r="Q222" i="5"/>
  <c r="E223" i="5"/>
  <c r="M223" i="5"/>
  <c r="O223" i="5"/>
  <c r="P223" i="5"/>
  <c r="Q223" i="5"/>
  <c r="E224" i="5"/>
  <c r="T224" i="5" s="1"/>
  <c r="M224" i="5"/>
  <c r="O224" i="5"/>
  <c r="P224" i="5"/>
  <c r="Q224" i="5"/>
  <c r="E225" i="5"/>
  <c r="S225" i="5" s="1"/>
  <c r="M225" i="5"/>
  <c r="O225" i="5"/>
  <c r="P225" i="5"/>
  <c r="Q225" i="5"/>
  <c r="E226" i="5"/>
  <c r="S226" i="5" s="1"/>
  <c r="M226" i="5"/>
  <c r="O226" i="5"/>
  <c r="P226" i="5"/>
  <c r="Q226" i="5"/>
  <c r="E227" i="5"/>
  <c r="M227" i="5"/>
  <c r="O227" i="5"/>
  <c r="P227" i="5"/>
  <c r="Q227" i="5"/>
  <c r="E228" i="5"/>
  <c r="T228" i="5" s="1"/>
  <c r="M228" i="5"/>
  <c r="O228" i="5"/>
  <c r="P228" i="5"/>
  <c r="Q228" i="5"/>
  <c r="E229" i="5"/>
  <c r="M229" i="5"/>
  <c r="O229" i="5"/>
  <c r="P229" i="5"/>
  <c r="Q229" i="5"/>
  <c r="E230" i="5"/>
  <c r="M230" i="5"/>
  <c r="O230" i="5"/>
  <c r="P230" i="5"/>
  <c r="Q230" i="5"/>
  <c r="E231" i="5"/>
  <c r="M231" i="5"/>
  <c r="O231" i="5"/>
  <c r="R231" i="5" s="1"/>
  <c r="P231" i="5"/>
  <c r="Q231" i="5"/>
  <c r="E232" i="5"/>
  <c r="M232" i="5"/>
  <c r="O232" i="5"/>
  <c r="P232" i="5"/>
  <c r="Q232" i="5"/>
  <c r="S232" i="5"/>
  <c r="T232" i="5"/>
  <c r="E233" i="5"/>
  <c r="S233" i="5" s="1"/>
  <c r="M233" i="5"/>
  <c r="O233" i="5"/>
  <c r="P233" i="5"/>
  <c r="Q233" i="5"/>
  <c r="E234" i="5"/>
  <c r="M234" i="5"/>
  <c r="O234" i="5"/>
  <c r="P234" i="5"/>
  <c r="Q234" i="5"/>
  <c r="S234" i="5"/>
  <c r="T234" i="5"/>
  <c r="E235" i="5"/>
  <c r="M235" i="5"/>
  <c r="O235" i="5"/>
  <c r="P235" i="5"/>
  <c r="Q235" i="5"/>
  <c r="E236" i="5"/>
  <c r="M236" i="5"/>
  <c r="O236" i="5"/>
  <c r="P236" i="5"/>
  <c r="Q236" i="5"/>
  <c r="S236" i="5"/>
  <c r="T236" i="5"/>
  <c r="E237" i="5"/>
  <c r="T237" i="5" s="1"/>
  <c r="M237" i="5"/>
  <c r="O237" i="5"/>
  <c r="R237" i="5" s="1"/>
  <c r="P237" i="5"/>
  <c r="Q237" i="5"/>
  <c r="E238" i="5"/>
  <c r="T238" i="5" s="1"/>
  <c r="M238" i="5"/>
  <c r="O238" i="5"/>
  <c r="P238" i="5"/>
  <c r="Q238" i="5"/>
  <c r="E239" i="5"/>
  <c r="S239" i="5" s="1"/>
  <c r="M239" i="5"/>
  <c r="O239" i="5"/>
  <c r="P239" i="5"/>
  <c r="Q239" i="5"/>
  <c r="E240" i="5"/>
  <c r="M240" i="5"/>
  <c r="O240" i="5"/>
  <c r="P240" i="5"/>
  <c r="Q240" i="5"/>
  <c r="E241" i="5"/>
  <c r="T241" i="5" s="1"/>
  <c r="M241" i="5"/>
  <c r="O241" i="5"/>
  <c r="P241" i="5"/>
  <c r="Q241" i="5"/>
  <c r="E242" i="5"/>
  <c r="T242" i="5" s="1"/>
  <c r="M242" i="5"/>
  <c r="O242" i="5"/>
  <c r="P242" i="5"/>
  <c r="Q242" i="5"/>
  <c r="E243" i="5"/>
  <c r="S243" i="5" s="1"/>
  <c r="M243" i="5"/>
  <c r="O243" i="5"/>
  <c r="P243" i="5"/>
  <c r="Q243" i="5"/>
  <c r="E244" i="5"/>
  <c r="M244" i="5"/>
  <c r="O244" i="5"/>
  <c r="P244" i="5"/>
  <c r="Q244" i="5"/>
  <c r="E245" i="5"/>
  <c r="M245" i="5"/>
  <c r="O245" i="5"/>
  <c r="P245" i="5"/>
  <c r="Q245" i="5"/>
  <c r="E246" i="5"/>
  <c r="T246" i="5" s="1"/>
  <c r="M246" i="5"/>
  <c r="O246" i="5"/>
  <c r="P246" i="5"/>
  <c r="Q246" i="5"/>
  <c r="E247" i="5"/>
  <c r="S247" i="5" s="1"/>
  <c r="M247" i="5"/>
  <c r="O247" i="5"/>
  <c r="P247" i="5"/>
  <c r="Q247" i="5"/>
  <c r="E248" i="5"/>
  <c r="M248" i="5"/>
  <c r="O248" i="5"/>
  <c r="P248" i="5"/>
  <c r="Q248" i="5"/>
  <c r="E249" i="5"/>
  <c r="S249" i="5" s="1"/>
  <c r="M249" i="5"/>
  <c r="O249" i="5"/>
  <c r="P249" i="5"/>
  <c r="Q249" i="5"/>
  <c r="E250" i="5"/>
  <c r="S250" i="5" s="1"/>
  <c r="M250" i="5"/>
  <c r="O250" i="5"/>
  <c r="P250" i="5"/>
  <c r="Q250" i="5"/>
  <c r="E251" i="5"/>
  <c r="S251" i="5" s="1"/>
  <c r="M251" i="5"/>
  <c r="O251" i="5"/>
  <c r="P251" i="5"/>
  <c r="Q251" i="5"/>
  <c r="E252" i="5"/>
  <c r="M252" i="5"/>
  <c r="O252" i="5"/>
  <c r="P252" i="5"/>
  <c r="Q252" i="5"/>
  <c r="E253" i="5"/>
  <c r="M253" i="5"/>
  <c r="O253" i="5"/>
  <c r="P253" i="5"/>
  <c r="Q253" i="5"/>
  <c r="E254" i="5"/>
  <c r="M254" i="5"/>
  <c r="O254" i="5"/>
  <c r="P254" i="5"/>
  <c r="Q254" i="5"/>
  <c r="E255" i="5"/>
  <c r="S255" i="5" s="1"/>
  <c r="M255" i="5"/>
  <c r="O255" i="5"/>
  <c r="P255" i="5"/>
  <c r="Q255" i="5"/>
  <c r="E256" i="5"/>
  <c r="T256" i="5" s="1"/>
  <c r="M256" i="5"/>
  <c r="O256" i="5"/>
  <c r="P256" i="5"/>
  <c r="Q256" i="5"/>
  <c r="E257" i="5"/>
  <c r="S257" i="5" s="1"/>
  <c r="M257" i="5"/>
  <c r="O257" i="5"/>
  <c r="P257" i="5"/>
  <c r="Q257" i="5"/>
  <c r="E258" i="5"/>
  <c r="M258" i="5"/>
  <c r="O258" i="5"/>
  <c r="P258" i="5"/>
  <c r="Q258" i="5"/>
  <c r="E259" i="5"/>
  <c r="T259" i="5" s="1"/>
  <c r="M259" i="5"/>
  <c r="O259" i="5"/>
  <c r="P259" i="5"/>
  <c r="Q259" i="5"/>
  <c r="E260" i="5"/>
  <c r="T260" i="5" s="1"/>
  <c r="M260" i="5"/>
  <c r="O260" i="5"/>
  <c r="P260" i="5"/>
  <c r="Q260" i="5"/>
  <c r="E261" i="5"/>
  <c r="S261" i="5" s="1"/>
  <c r="M261" i="5"/>
  <c r="O261" i="5"/>
  <c r="P261" i="5"/>
  <c r="Q261" i="5"/>
  <c r="E262" i="5"/>
  <c r="M262" i="5"/>
  <c r="O262" i="5"/>
  <c r="P262" i="5"/>
  <c r="Q262" i="5"/>
  <c r="E263" i="5"/>
  <c r="M263" i="5"/>
  <c r="O263" i="5"/>
  <c r="P263" i="5"/>
  <c r="Q263" i="5"/>
  <c r="E264" i="5"/>
  <c r="M264" i="5"/>
  <c r="O264" i="5"/>
  <c r="P264" i="5"/>
  <c r="Q264" i="5"/>
  <c r="E265" i="5"/>
  <c r="T265" i="5" s="1"/>
  <c r="M265" i="5"/>
  <c r="O265" i="5"/>
  <c r="P265" i="5"/>
  <c r="Q265" i="5"/>
  <c r="E266" i="5"/>
  <c r="M266" i="5"/>
  <c r="O266" i="5"/>
  <c r="P266" i="5"/>
  <c r="Q266" i="5"/>
  <c r="E267" i="5"/>
  <c r="T267" i="5" s="1"/>
  <c r="M267" i="5"/>
  <c r="O267" i="5"/>
  <c r="P267" i="5"/>
  <c r="Q267" i="5"/>
  <c r="E268" i="5"/>
  <c r="T268" i="5" s="1"/>
  <c r="M268" i="5"/>
  <c r="O268" i="5"/>
  <c r="P268" i="5"/>
  <c r="Q268" i="5"/>
  <c r="E269" i="5"/>
  <c r="S269" i="5" s="1"/>
  <c r="M269" i="5"/>
  <c r="O269" i="5"/>
  <c r="P269" i="5"/>
  <c r="Q269" i="5"/>
  <c r="E270" i="5"/>
  <c r="S270" i="5" s="1"/>
  <c r="M270" i="5"/>
  <c r="O270" i="5"/>
  <c r="P270" i="5"/>
  <c r="Q270" i="5"/>
  <c r="E271" i="5"/>
  <c r="M271" i="5"/>
  <c r="O271" i="5"/>
  <c r="P271" i="5"/>
  <c r="Q271" i="5"/>
  <c r="E272" i="5"/>
  <c r="M272" i="5"/>
  <c r="O272" i="5"/>
  <c r="P272" i="5"/>
  <c r="Q272" i="5"/>
  <c r="E273" i="5"/>
  <c r="M273" i="5"/>
  <c r="O273" i="5"/>
  <c r="P273" i="5"/>
  <c r="Q273" i="5"/>
  <c r="S273" i="5"/>
  <c r="T273" i="5"/>
  <c r="E274" i="5"/>
  <c r="T274" i="5" s="1"/>
  <c r="M274" i="5"/>
  <c r="O274" i="5"/>
  <c r="P274" i="5"/>
  <c r="Q274" i="5"/>
  <c r="E275" i="5"/>
  <c r="M275" i="5"/>
  <c r="O275" i="5"/>
  <c r="P275" i="5"/>
  <c r="Q275" i="5"/>
  <c r="E276" i="5"/>
  <c r="M276" i="5"/>
  <c r="O276" i="5"/>
  <c r="P276" i="5"/>
  <c r="Q276" i="5"/>
  <c r="E277" i="5"/>
  <c r="T277" i="5" s="1"/>
  <c r="M277" i="5"/>
  <c r="O277" i="5"/>
  <c r="P277" i="5"/>
  <c r="Q277" i="5"/>
  <c r="E278" i="5"/>
  <c r="T278" i="5" s="1"/>
  <c r="M278" i="5"/>
  <c r="O278" i="5"/>
  <c r="P278" i="5"/>
  <c r="Q278" i="5"/>
  <c r="E279" i="5"/>
  <c r="S279" i="5" s="1"/>
  <c r="M279" i="5"/>
  <c r="O279" i="5"/>
  <c r="P279" i="5"/>
  <c r="Q279" i="5"/>
  <c r="E280" i="5"/>
  <c r="S280" i="5" s="1"/>
  <c r="M280" i="5"/>
  <c r="O280" i="5"/>
  <c r="P280" i="5"/>
  <c r="Q280" i="5"/>
  <c r="E281" i="5"/>
  <c r="M281" i="5"/>
  <c r="O281" i="5"/>
  <c r="P281" i="5"/>
  <c r="Q281" i="5"/>
  <c r="E282" i="5"/>
  <c r="M282" i="5"/>
  <c r="O282" i="5"/>
  <c r="P282" i="5"/>
  <c r="Q282" i="5"/>
  <c r="E283" i="5"/>
  <c r="M283" i="5"/>
  <c r="O283" i="5"/>
  <c r="P283" i="5"/>
  <c r="Q283" i="5"/>
  <c r="S283" i="5"/>
  <c r="T283" i="5"/>
  <c r="E284" i="5"/>
  <c r="M284" i="5"/>
  <c r="O284" i="5"/>
  <c r="P284" i="5"/>
  <c r="Q284" i="5"/>
  <c r="E285" i="5"/>
  <c r="M285" i="5"/>
  <c r="O285" i="5"/>
  <c r="R285" i="5" s="1"/>
  <c r="P285" i="5"/>
  <c r="Q285" i="5"/>
  <c r="S285" i="5"/>
  <c r="T285" i="5"/>
  <c r="E286" i="5"/>
  <c r="S286" i="5" s="1"/>
  <c r="M286" i="5"/>
  <c r="O286" i="5"/>
  <c r="P286" i="5"/>
  <c r="Q286" i="5"/>
  <c r="E287" i="5"/>
  <c r="S287" i="5" s="1"/>
  <c r="M287" i="5"/>
  <c r="O287" i="5"/>
  <c r="P287" i="5"/>
  <c r="Q287" i="5"/>
  <c r="T287" i="5"/>
  <c r="E288" i="5"/>
  <c r="T288" i="5" s="1"/>
  <c r="M288" i="5"/>
  <c r="O288" i="5"/>
  <c r="P288" i="5"/>
  <c r="Q288" i="5"/>
  <c r="E289" i="5"/>
  <c r="M289" i="5"/>
  <c r="O289" i="5"/>
  <c r="P289" i="5"/>
  <c r="Q289" i="5"/>
  <c r="E290" i="5"/>
  <c r="M290" i="5"/>
  <c r="O290" i="5"/>
  <c r="P290" i="5"/>
  <c r="Q290" i="5"/>
  <c r="E291" i="5"/>
  <c r="S291" i="5" s="1"/>
  <c r="M291" i="5"/>
  <c r="O291" i="5"/>
  <c r="P291" i="5"/>
  <c r="Q291" i="5"/>
  <c r="T291" i="5"/>
  <c r="E292" i="5"/>
  <c r="M292" i="5"/>
  <c r="O292" i="5"/>
  <c r="P292" i="5"/>
  <c r="Q292" i="5"/>
  <c r="E293" i="5"/>
  <c r="S293" i="5" s="1"/>
  <c r="M293" i="5"/>
  <c r="O293" i="5"/>
  <c r="P293" i="5"/>
  <c r="Q293" i="5"/>
  <c r="E294" i="5"/>
  <c r="M294" i="5"/>
  <c r="O294" i="5"/>
  <c r="P294" i="5"/>
  <c r="Q294" i="5"/>
  <c r="E295" i="5"/>
  <c r="T295" i="5" s="1"/>
  <c r="M295" i="5"/>
  <c r="O295" i="5"/>
  <c r="P295" i="5"/>
  <c r="Q295" i="5"/>
  <c r="E296" i="5"/>
  <c r="T296" i="5" s="1"/>
  <c r="M296" i="5"/>
  <c r="O296" i="5"/>
  <c r="P296" i="5"/>
  <c r="Q296" i="5"/>
  <c r="E297" i="5"/>
  <c r="S297" i="5" s="1"/>
  <c r="M297" i="5"/>
  <c r="O297" i="5"/>
  <c r="P297" i="5"/>
  <c r="Q297" i="5"/>
  <c r="E298" i="5"/>
  <c r="S298" i="5" s="1"/>
  <c r="M298" i="5"/>
  <c r="O298" i="5"/>
  <c r="P298" i="5"/>
  <c r="Q298" i="5"/>
  <c r="E299" i="5"/>
  <c r="M299" i="5"/>
  <c r="O299" i="5"/>
  <c r="P299" i="5"/>
  <c r="Q299" i="5"/>
  <c r="E300" i="5"/>
  <c r="M300" i="5"/>
  <c r="O300" i="5"/>
  <c r="P300" i="5"/>
  <c r="Q300" i="5"/>
  <c r="E301" i="5"/>
  <c r="S301" i="5" s="1"/>
  <c r="M301" i="5"/>
  <c r="O301" i="5"/>
  <c r="P301" i="5"/>
  <c r="Q301" i="5"/>
  <c r="T301" i="5"/>
  <c r="E302" i="5"/>
  <c r="M302" i="5"/>
  <c r="O302" i="5"/>
  <c r="P302" i="5"/>
  <c r="Q302" i="5"/>
  <c r="E303" i="5"/>
  <c r="T303" i="5" s="1"/>
  <c r="M303" i="5"/>
  <c r="O303" i="5"/>
  <c r="R303" i="5" s="1"/>
  <c r="P303" i="5"/>
  <c r="Q303" i="5"/>
  <c r="E304" i="5"/>
  <c r="S304" i="5" s="1"/>
  <c r="M304" i="5"/>
  <c r="O304" i="5"/>
  <c r="P304" i="5"/>
  <c r="Q304" i="5"/>
  <c r="E305" i="5"/>
  <c r="S305" i="5" s="1"/>
  <c r="M305" i="5"/>
  <c r="O305" i="5"/>
  <c r="P305" i="5"/>
  <c r="Q305" i="5"/>
  <c r="E306" i="5"/>
  <c r="M306" i="5"/>
  <c r="O306" i="5"/>
  <c r="P306" i="5"/>
  <c r="Q306" i="5"/>
  <c r="E307" i="5"/>
  <c r="M307" i="5"/>
  <c r="O307" i="5"/>
  <c r="P307" i="5"/>
  <c r="Q307" i="5"/>
  <c r="E308" i="5"/>
  <c r="M308" i="5"/>
  <c r="O308" i="5"/>
  <c r="P308" i="5"/>
  <c r="Q308" i="5"/>
  <c r="E309" i="5"/>
  <c r="T309" i="5" s="1"/>
  <c r="M309" i="5"/>
  <c r="O309" i="5"/>
  <c r="P309" i="5"/>
  <c r="Q309" i="5"/>
  <c r="E310" i="5"/>
  <c r="S310" i="5" s="1"/>
  <c r="M310" i="5"/>
  <c r="O310" i="5"/>
  <c r="P310" i="5"/>
  <c r="Q310" i="5"/>
  <c r="E311" i="5"/>
  <c r="S311" i="5" s="1"/>
  <c r="M311" i="5"/>
  <c r="O311" i="5"/>
  <c r="P311" i="5"/>
  <c r="Q311" i="5"/>
  <c r="E312" i="5"/>
  <c r="M312" i="5"/>
  <c r="O312" i="5"/>
  <c r="P312" i="5"/>
  <c r="Q312" i="5"/>
  <c r="E313" i="5"/>
  <c r="S313" i="5" s="1"/>
  <c r="M313" i="5"/>
  <c r="O313" i="5"/>
  <c r="P313" i="5"/>
  <c r="Q313" i="5"/>
  <c r="E314" i="5"/>
  <c r="S314" i="5" s="1"/>
  <c r="M314" i="5"/>
  <c r="O314" i="5"/>
  <c r="P314" i="5"/>
  <c r="Q314" i="5"/>
  <c r="E315" i="5"/>
  <c r="S315" i="5" s="1"/>
  <c r="M315" i="5"/>
  <c r="O315" i="5"/>
  <c r="P315" i="5"/>
  <c r="Q315" i="5"/>
  <c r="E316" i="5"/>
  <c r="S316" i="5" s="1"/>
  <c r="M316" i="5"/>
  <c r="O316" i="5"/>
  <c r="P316" i="5"/>
  <c r="Q316" i="5"/>
  <c r="E317" i="5"/>
  <c r="M317" i="5"/>
  <c r="O317" i="5"/>
  <c r="P317" i="5"/>
  <c r="Q317" i="5"/>
  <c r="E318" i="5"/>
  <c r="T318" i="5" s="1"/>
  <c r="M318" i="5"/>
  <c r="O318" i="5"/>
  <c r="P318" i="5"/>
  <c r="R318" i="5" s="1"/>
  <c r="Q318" i="5"/>
  <c r="E319" i="5"/>
  <c r="T319" i="5" s="1"/>
  <c r="M319" i="5"/>
  <c r="O319" i="5"/>
  <c r="P319" i="5"/>
  <c r="Q319" i="5"/>
  <c r="E320" i="5"/>
  <c r="T320" i="5" s="1"/>
  <c r="M320" i="5"/>
  <c r="O320" i="5"/>
  <c r="P320" i="5"/>
  <c r="Q320" i="5"/>
  <c r="E321" i="5"/>
  <c r="S321" i="5" s="1"/>
  <c r="M321" i="5"/>
  <c r="O321" i="5"/>
  <c r="P321" i="5"/>
  <c r="Q321" i="5"/>
  <c r="E322" i="5"/>
  <c r="M322" i="5"/>
  <c r="O322" i="5"/>
  <c r="P322" i="5"/>
  <c r="Q322" i="5"/>
  <c r="E323" i="5"/>
  <c r="T323" i="5" s="1"/>
  <c r="M323" i="5"/>
  <c r="O323" i="5"/>
  <c r="P323" i="5"/>
  <c r="Q323" i="5"/>
  <c r="E324" i="5"/>
  <c r="T324" i="5" s="1"/>
  <c r="M324" i="5"/>
  <c r="O324" i="5"/>
  <c r="P324" i="5"/>
  <c r="Q324" i="5"/>
  <c r="E325" i="5"/>
  <c r="T325" i="5" s="1"/>
  <c r="M325" i="5"/>
  <c r="O325" i="5"/>
  <c r="P325" i="5"/>
  <c r="Q325" i="5"/>
  <c r="E326" i="5"/>
  <c r="S326" i="5" s="1"/>
  <c r="M326" i="5"/>
  <c r="O326" i="5"/>
  <c r="P326" i="5"/>
  <c r="Q326" i="5"/>
  <c r="E327" i="5"/>
  <c r="M327" i="5"/>
  <c r="O327" i="5"/>
  <c r="P327" i="5"/>
  <c r="Q327" i="5"/>
  <c r="E328" i="5"/>
  <c r="S328" i="5" s="1"/>
  <c r="M328" i="5"/>
  <c r="O328" i="5"/>
  <c r="P328" i="5"/>
  <c r="Q328" i="5"/>
  <c r="E329" i="5"/>
  <c r="T329" i="5" s="1"/>
  <c r="M329" i="5"/>
  <c r="O329" i="5"/>
  <c r="P329" i="5"/>
  <c r="Q329" i="5"/>
  <c r="S329" i="5"/>
  <c r="E330" i="5"/>
  <c r="S330" i="5" s="1"/>
  <c r="M330" i="5"/>
  <c r="O330" i="5"/>
  <c r="R330" i="5" s="1"/>
  <c r="P330" i="5"/>
  <c r="Q330" i="5"/>
  <c r="E331" i="5"/>
  <c r="S331" i="5" s="1"/>
  <c r="M331" i="5"/>
  <c r="O331" i="5"/>
  <c r="P331" i="5"/>
  <c r="Q331" i="5"/>
  <c r="E332" i="5"/>
  <c r="S332" i="5" s="1"/>
  <c r="M332" i="5"/>
  <c r="O332" i="5"/>
  <c r="P332" i="5"/>
  <c r="Q332" i="5"/>
  <c r="E333" i="5"/>
  <c r="S333" i="5" s="1"/>
  <c r="M333" i="5"/>
  <c r="O333" i="5"/>
  <c r="P333" i="5"/>
  <c r="Q333" i="5"/>
  <c r="E334" i="5"/>
  <c r="S334" i="5" s="1"/>
  <c r="M334" i="5"/>
  <c r="O334" i="5"/>
  <c r="P334" i="5"/>
  <c r="Q334" i="5"/>
  <c r="E335" i="5"/>
  <c r="M335" i="5"/>
  <c r="O335" i="5"/>
  <c r="P335" i="5"/>
  <c r="Q335" i="5"/>
  <c r="E336" i="5"/>
  <c r="T336" i="5" s="1"/>
  <c r="M336" i="5"/>
  <c r="O336" i="5"/>
  <c r="P336" i="5"/>
  <c r="Q336" i="5"/>
  <c r="E337" i="5"/>
  <c r="S337" i="5" s="1"/>
  <c r="M337" i="5"/>
  <c r="O337" i="5"/>
  <c r="P337" i="5"/>
  <c r="Q337" i="5"/>
  <c r="E338" i="5"/>
  <c r="T338" i="5" s="1"/>
  <c r="M338" i="5"/>
  <c r="O338" i="5"/>
  <c r="P338" i="5"/>
  <c r="Q338" i="5"/>
  <c r="E339" i="5"/>
  <c r="S339" i="5" s="1"/>
  <c r="M339" i="5"/>
  <c r="O339" i="5"/>
  <c r="P339" i="5"/>
  <c r="Q339" i="5"/>
  <c r="E340" i="5"/>
  <c r="M340" i="5"/>
  <c r="O340" i="5"/>
  <c r="P340" i="5"/>
  <c r="Q340" i="5"/>
  <c r="E341" i="5"/>
  <c r="T341" i="5" s="1"/>
  <c r="M341" i="5"/>
  <c r="O341" i="5"/>
  <c r="P341" i="5"/>
  <c r="Q341" i="5"/>
  <c r="E342" i="5"/>
  <c r="S342" i="5" s="1"/>
  <c r="M342" i="5"/>
  <c r="O342" i="5"/>
  <c r="P342" i="5"/>
  <c r="Q342" i="5"/>
  <c r="E343" i="5"/>
  <c r="T343" i="5" s="1"/>
  <c r="M343" i="5"/>
  <c r="O343" i="5"/>
  <c r="P343" i="5"/>
  <c r="Q343" i="5"/>
  <c r="E344" i="5"/>
  <c r="T344" i="5" s="1"/>
  <c r="M344" i="5"/>
  <c r="O344" i="5"/>
  <c r="P344" i="5"/>
  <c r="Q344" i="5"/>
  <c r="E345" i="5"/>
  <c r="S345" i="5" s="1"/>
  <c r="M345" i="5"/>
  <c r="O345" i="5"/>
  <c r="P345" i="5"/>
  <c r="Q345" i="5"/>
  <c r="E346" i="5"/>
  <c r="T346" i="5" s="1"/>
  <c r="M346" i="5"/>
  <c r="O346" i="5"/>
  <c r="P346" i="5"/>
  <c r="Q346" i="5"/>
  <c r="E347" i="5"/>
  <c r="T347" i="5" s="1"/>
  <c r="M347" i="5"/>
  <c r="O347" i="5"/>
  <c r="P347" i="5"/>
  <c r="Q347" i="5"/>
  <c r="E348" i="5"/>
  <c r="M348" i="5"/>
  <c r="O348" i="5"/>
  <c r="P348" i="5"/>
  <c r="Q348" i="5"/>
  <c r="E349" i="5"/>
  <c r="S349" i="5" s="1"/>
  <c r="M349" i="5"/>
  <c r="O349" i="5"/>
  <c r="P349" i="5"/>
  <c r="Q349" i="5"/>
  <c r="E350" i="5"/>
  <c r="T350" i="5" s="1"/>
  <c r="M350" i="5"/>
  <c r="O350" i="5"/>
  <c r="P350" i="5"/>
  <c r="Q350" i="5"/>
  <c r="E351" i="5"/>
  <c r="S351" i="5" s="1"/>
  <c r="M351" i="5"/>
  <c r="O351" i="5"/>
  <c r="P351" i="5"/>
  <c r="Q351" i="5"/>
  <c r="E352" i="5"/>
  <c r="S352" i="5" s="1"/>
  <c r="M352" i="5"/>
  <c r="O352" i="5"/>
  <c r="P352" i="5"/>
  <c r="Q352" i="5"/>
  <c r="E353" i="5"/>
  <c r="M353" i="5"/>
  <c r="O353" i="5"/>
  <c r="P353" i="5"/>
  <c r="Q353" i="5"/>
  <c r="E354" i="5"/>
  <c r="T354" i="5" s="1"/>
  <c r="M354" i="5"/>
  <c r="O354" i="5"/>
  <c r="P354" i="5"/>
  <c r="Q354" i="5"/>
  <c r="E355" i="5"/>
  <c r="S355" i="5" s="1"/>
  <c r="M355" i="5"/>
  <c r="O355" i="5"/>
  <c r="P355" i="5"/>
  <c r="Q355" i="5"/>
  <c r="T355" i="5"/>
  <c r="E356" i="5"/>
  <c r="T356" i="5" s="1"/>
  <c r="M356" i="5"/>
  <c r="O356" i="5"/>
  <c r="P356" i="5"/>
  <c r="Q356" i="5"/>
  <c r="E357" i="5"/>
  <c r="S357" i="5" s="1"/>
  <c r="M357" i="5"/>
  <c r="O357" i="5"/>
  <c r="P357" i="5"/>
  <c r="Q357" i="5"/>
  <c r="E358" i="5"/>
  <c r="T358" i="5" s="1"/>
  <c r="M358" i="5"/>
  <c r="O358" i="5"/>
  <c r="P358" i="5"/>
  <c r="Q358" i="5"/>
  <c r="E359" i="5"/>
  <c r="T359" i="5" s="1"/>
  <c r="M359" i="5"/>
  <c r="O359" i="5"/>
  <c r="P359" i="5"/>
  <c r="Q359" i="5"/>
  <c r="E360" i="5"/>
  <c r="S360" i="5" s="1"/>
  <c r="M360" i="5"/>
  <c r="O360" i="5"/>
  <c r="P360" i="5"/>
  <c r="Q360" i="5"/>
  <c r="E361" i="5"/>
  <c r="M361" i="5"/>
  <c r="O361" i="5"/>
  <c r="P361" i="5"/>
  <c r="Q361" i="5"/>
  <c r="E362" i="5"/>
  <c r="M362" i="5"/>
  <c r="O362" i="5"/>
  <c r="P362" i="5"/>
  <c r="Q362" i="5"/>
  <c r="E363" i="5"/>
  <c r="S363" i="5" s="1"/>
  <c r="M363" i="5"/>
  <c r="O363" i="5"/>
  <c r="P363" i="5"/>
  <c r="Q363" i="5"/>
  <c r="E364" i="5"/>
  <c r="T364" i="5" s="1"/>
  <c r="M364" i="5"/>
  <c r="O364" i="5"/>
  <c r="P364" i="5"/>
  <c r="Q364" i="5"/>
  <c r="E365" i="5"/>
  <c r="S365" i="5" s="1"/>
  <c r="M365" i="5"/>
  <c r="O365" i="5"/>
  <c r="P365" i="5"/>
  <c r="Q365" i="5"/>
  <c r="E366" i="5"/>
  <c r="S366" i="5" s="1"/>
  <c r="M366" i="5"/>
  <c r="O366" i="5"/>
  <c r="P366" i="5"/>
  <c r="Q366" i="5"/>
  <c r="E367" i="5"/>
  <c r="T367" i="5" s="1"/>
  <c r="M367" i="5"/>
  <c r="O367" i="5"/>
  <c r="P367" i="5"/>
  <c r="Q367" i="5"/>
  <c r="E368" i="5"/>
  <c r="S368" i="5" s="1"/>
  <c r="M368" i="5"/>
  <c r="O368" i="5"/>
  <c r="P368" i="5"/>
  <c r="Q368" i="5"/>
  <c r="E369" i="5"/>
  <c r="M369" i="5"/>
  <c r="O369" i="5"/>
  <c r="P369" i="5"/>
  <c r="Q369" i="5"/>
  <c r="E370" i="5"/>
  <c r="T370" i="5" s="1"/>
  <c r="M370" i="5"/>
  <c r="O370" i="5"/>
  <c r="P370" i="5"/>
  <c r="Q370" i="5"/>
  <c r="E371" i="5"/>
  <c r="M371" i="5"/>
  <c r="O371" i="5"/>
  <c r="P371" i="5"/>
  <c r="Q371" i="5"/>
  <c r="E372" i="5"/>
  <c r="M372" i="5"/>
  <c r="O372" i="5"/>
  <c r="P372" i="5"/>
  <c r="Q372" i="5"/>
  <c r="E373" i="5"/>
  <c r="M373" i="5"/>
  <c r="O373" i="5"/>
  <c r="P373" i="5"/>
  <c r="Q373" i="5"/>
  <c r="E374" i="5"/>
  <c r="T374" i="5" s="1"/>
  <c r="M374" i="5"/>
  <c r="O374" i="5"/>
  <c r="P374" i="5"/>
  <c r="Q374" i="5"/>
  <c r="E375" i="5"/>
  <c r="S375" i="5" s="1"/>
  <c r="M375" i="5"/>
  <c r="O375" i="5"/>
  <c r="P375" i="5"/>
  <c r="Q375" i="5"/>
  <c r="E376" i="5"/>
  <c r="S376" i="5" s="1"/>
  <c r="M376" i="5"/>
  <c r="O376" i="5"/>
  <c r="P376" i="5"/>
  <c r="Q376" i="5"/>
  <c r="E377" i="5"/>
  <c r="M377" i="5"/>
  <c r="O377" i="5"/>
  <c r="P377" i="5"/>
  <c r="Q377" i="5"/>
  <c r="E378" i="5"/>
  <c r="T378" i="5" s="1"/>
  <c r="M378" i="5"/>
  <c r="O378" i="5"/>
  <c r="P378" i="5"/>
  <c r="Q378" i="5"/>
  <c r="S378" i="5"/>
  <c r="E379" i="5"/>
  <c r="M379" i="5"/>
  <c r="O379" i="5"/>
  <c r="P379" i="5"/>
  <c r="Q379" i="5"/>
  <c r="E380" i="5"/>
  <c r="T380" i="5" s="1"/>
  <c r="M380" i="5"/>
  <c r="O380" i="5"/>
  <c r="P380" i="5"/>
  <c r="Q380" i="5"/>
  <c r="E381" i="5"/>
  <c r="S381" i="5" s="1"/>
  <c r="M381" i="5"/>
  <c r="O381" i="5"/>
  <c r="P381" i="5"/>
  <c r="Q381" i="5"/>
  <c r="E382" i="5"/>
  <c r="M382" i="5"/>
  <c r="O382" i="5"/>
  <c r="P382" i="5"/>
  <c r="Q382" i="5"/>
  <c r="E383" i="5"/>
  <c r="T383" i="5" s="1"/>
  <c r="M383" i="5"/>
  <c r="O383" i="5"/>
  <c r="P383" i="5"/>
  <c r="Q383" i="5"/>
  <c r="E384" i="5"/>
  <c r="T384" i="5" s="1"/>
  <c r="M384" i="5"/>
  <c r="O384" i="5"/>
  <c r="P384" i="5"/>
  <c r="Q384" i="5"/>
  <c r="E385" i="5"/>
  <c r="S385" i="5" s="1"/>
  <c r="M385" i="5"/>
  <c r="O385" i="5"/>
  <c r="P385" i="5"/>
  <c r="Q385" i="5"/>
  <c r="E386" i="5"/>
  <c r="S386" i="5" s="1"/>
  <c r="M386" i="5"/>
  <c r="O386" i="5"/>
  <c r="P386" i="5"/>
  <c r="Q386" i="5"/>
  <c r="T386" i="5"/>
  <c r="E387" i="5"/>
  <c r="S387" i="5" s="1"/>
  <c r="M387" i="5"/>
  <c r="O387" i="5"/>
  <c r="P387" i="5"/>
  <c r="Q387" i="5"/>
  <c r="E388" i="5"/>
  <c r="T388" i="5" s="1"/>
  <c r="M388" i="5"/>
  <c r="O388" i="5"/>
  <c r="P388" i="5"/>
  <c r="Q388" i="5"/>
  <c r="E389" i="5"/>
  <c r="T389" i="5" s="1"/>
  <c r="M389" i="5"/>
  <c r="O389" i="5"/>
  <c r="P389" i="5"/>
  <c r="Q389" i="5"/>
  <c r="R389" i="5" s="1"/>
  <c r="E390" i="5"/>
  <c r="S390" i="5" s="1"/>
  <c r="M390" i="5"/>
  <c r="O390" i="5"/>
  <c r="P390" i="5"/>
  <c r="Q390" i="5"/>
  <c r="E391" i="5"/>
  <c r="S391" i="5" s="1"/>
  <c r="M391" i="5"/>
  <c r="O391" i="5"/>
  <c r="P391" i="5"/>
  <c r="Q391" i="5"/>
  <c r="E392" i="5"/>
  <c r="M392" i="5"/>
  <c r="O392" i="5"/>
  <c r="P392" i="5"/>
  <c r="Q392" i="5"/>
  <c r="E393" i="5"/>
  <c r="T393" i="5" s="1"/>
  <c r="M393" i="5"/>
  <c r="O393" i="5"/>
  <c r="P393" i="5"/>
  <c r="Q393" i="5"/>
  <c r="E394" i="5"/>
  <c r="S394" i="5" s="1"/>
  <c r="M394" i="5"/>
  <c r="O394" i="5"/>
  <c r="P394" i="5"/>
  <c r="Q394" i="5"/>
  <c r="E395" i="5"/>
  <c r="S395" i="5" s="1"/>
  <c r="M395" i="5"/>
  <c r="O395" i="5"/>
  <c r="P395" i="5"/>
  <c r="Q395" i="5"/>
  <c r="E396" i="5"/>
  <c r="S396" i="5" s="1"/>
  <c r="M396" i="5"/>
  <c r="O396" i="5"/>
  <c r="P396" i="5"/>
  <c r="Q396" i="5"/>
  <c r="E397" i="5"/>
  <c r="M397" i="5"/>
  <c r="O397" i="5"/>
  <c r="P397" i="5"/>
  <c r="Q397" i="5"/>
  <c r="E398" i="5"/>
  <c r="S398" i="5" s="1"/>
  <c r="M398" i="5"/>
  <c r="O398" i="5"/>
  <c r="P398" i="5"/>
  <c r="Q398" i="5"/>
  <c r="E399" i="5"/>
  <c r="S399" i="5" s="1"/>
  <c r="M399" i="5"/>
  <c r="O399" i="5"/>
  <c r="P399" i="5"/>
  <c r="Q399" i="5"/>
  <c r="E400" i="5"/>
  <c r="T400" i="5" s="1"/>
  <c r="M400" i="5"/>
  <c r="O400" i="5"/>
  <c r="P400" i="5"/>
  <c r="Q400" i="5"/>
  <c r="E401" i="5"/>
  <c r="T401" i="5" s="1"/>
  <c r="M401" i="5"/>
  <c r="O401" i="5"/>
  <c r="P401" i="5"/>
  <c r="Q401" i="5"/>
  <c r="E402" i="5"/>
  <c r="S402" i="5" s="1"/>
  <c r="M402" i="5"/>
  <c r="O402" i="5"/>
  <c r="P402" i="5"/>
  <c r="Q402" i="5"/>
  <c r="E403" i="5"/>
  <c r="S403" i="5" s="1"/>
  <c r="M403" i="5"/>
  <c r="O403" i="5"/>
  <c r="P403" i="5"/>
  <c r="Q403" i="5"/>
  <c r="E404" i="5"/>
  <c r="M404" i="5"/>
  <c r="O404" i="5"/>
  <c r="P404" i="5"/>
  <c r="Q404" i="5"/>
  <c r="E405" i="5"/>
  <c r="T405" i="5" s="1"/>
  <c r="M405" i="5"/>
  <c r="O405" i="5"/>
  <c r="P405" i="5"/>
  <c r="Q405" i="5"/>
  <c r="E406" i="5"/>
  <c r="S406" i="5" s="1"/>
  <c r="M406" i="5"/>
  <c r="O406" i="5"/>
  <c r="P406" i="5"/>
  <c r="Q406" i="5"/>
  <c r="E407" i="5"/>
  <c r="S407" i="5" s="1"/>
  <c r="M407" i="5"/>
  <c r="O407" i="5"/>
  <c r="P407" i="5"/>
  <c r="Q407" i="5"/>
  <c r="E408" i="5"/>
  <c r="S408" i="5" s="1"/>
  <c r="M408" i="5"/>
  <c r="O408" i="5"/>
  <c r="P408" i="5"/>
  <c r="Q408" i="5"/>
  <c r="E409" i="5"/>
  <c r="M409" i="5"/>
  <c r="O409" i="5"/>
  <c r="P409" i="5"/>
  <c r="Q409" i="5"/>
  <c r="E410" i="5"/>
  <c r="T410" i="5" s="1"/>
  <c r="M410" i="5"/>
  <c r="O410" i="5"/>
  <c r="P410" i="5"/>
  <c r="Q410" i="5"/>
  <c r="E411" i="5"/>
  <c r="S411" i="5" s="1"/>
  <c r="M411" i="5"/>
  <c r="O411" i="5"/>
  <c r="P411" i="5"/>
  <c r="Q411" i="5"/>
  <c r="T411" i="5"/>
  <c r="E412" i="5"/>
  <c r="T412" i="5" s="1"/>
  <c r="M412" i="5"/>
  <c r="O412" i="5"/>
  <c r="P412" i="5"/>
  <c r="Q412" i="5"/>
  <c r="E413" i="5"/>
  <c r="T413" i="5" s="1"/>
  <c r="M413" i="5"/>
  <c r="O413" i="5"/>
  <c r="P413" i="5"/>
  <c r="Q413" i="5"/>
  <c r="E414" i="5"/>
  <c r="S414" i="5" s="1"/>
  <c r="M414" i="5"/>
  <c r="O414" i="5"/>
  <c r="P414" i="5"/>
  <c r="Q414" i="5"/>
  <c r="E415" i="5"/>
  <c r="S415" i="5" s="1"/>
  <c r="M415" i="5"/>
  <c r="O415" i="5"/>
  <c r="P415" i="5"/>
  <c r="Q415" i="5"/>
  <c r="E416" i="5"/>
  <c r="M416" i="5"/>
  <c r="O416" i="5"/>
  <c r="P416" i="5"/>
  <c r="Q416" i="5"/>
  <c r="E417" i="5"/>
  <c r="T417" i="5" s="1"/>
  <c r="M417" i="5"/>
  <c r="O417" i="5"/>
  <c r="P417" i="5"/>
  <c r="Q417" i="5"/>
  <c r="E418" i="5"/>
  <c r="M418" i="5"/>
  <c r="O418" i="5"/>
  <c r="P418" i="5"/>
  <c r="Q418" i="5"/>
  <c r="S418" i="5"/>
  <c r="T418" i="5"/>
  <c r="E419" i="5"/>
  <c r="S419" i="5" s="1"/>
  <c r="M419" i="5"/>
  <c r="O419" i="5"/>
  <c r="P419" i="5"/>
  <c r="Q419" i="5"/>
  <c r="E420" i="5"/>
  <c r="M420" i="5"/>
  <c r="O420" i="5"/>
  <c r="P420" i="5"/>
  <c r="Q420" i="5"/>
  <c r="E421" i="5"/>
  <c r="M421" i="5"/>
  <c r="O421" i="5"/>
  <c r="P421" i="5"/>
  <c r="Q421" i="5"/>
  <c r="E422" i="5"/>
  <c r="S422" i="5" s="1"/>
  <c r="M422" i="5"/>
  <c r="O422" i="5"/>
  <c r="P422" i="5"/>
  <c r="Q422" i="5"/>
  <c r="T422" i="5"/>
  <c r="E423" i="5"/>
  <c r="S423" i="5" s="1"/>
  <c r="M423" i="5"/>
  <c r="O423" i="5"/>
  <c r="P423" i="5"/>
  <c r="Q423" i="5"/>
  <c r="T423" i="5"/>
  <c r="E424" i="5"/>
  <c r="T424" i="5" s="1"/>
  <c r="M424" i="5"/>
  <c r="O424" i="5"/>
  <c r="P424" i="5"/>
  <c r="Q424" i="5"/>
  <c r="E425" i="5"/>
  <c r="T425" i="5" s="1"/>
  <c r="M425" i="5"/>
  <c r="O425" i="5"/>
  <c r="P425" i="5"/>
  <c r="Q425" i="5"/>
  <c r="E426" i="5"/>
  <c r="S426" i="5" s="1"/>
  <c r="M426" i="5"/>
  <c r="O426" i="5"/>
  <c r="P426" i="5"/>
  <c r="Q426" i="5"/>
  <c r="E427" i="5"/>
  <c r="S427" i="5" s="1"/>
  <c r="M427" i="5"/>
  <c r="O427" i="5"/>
  <c r="P427" i="5"/>
  <c r="Q427" i="5"/>
  <c r="E428" i="5"/>
  <c r="M428" i="5"/>
  <c r="O428" i="5"/>
  <c r="P428" i="5"/>
  <c r="Q428" i="5"/>
  <c r="E429" i="5"/>
  <c r="T429" i="5" s="1"/>
  <c r="M429" i="5"/>
  <c r="O429" i="5"/>
  <c r="P429" i="5"/>
  <c r="Q429" i="5"/>
  <c r="E430" i="5"/>
  <c r="T430" i="5" s="1"/>
  <c r="M430" i="5"/>
  <c r="O430" i="5"/>
  <c r="P430" i="5"/>
  <c r="Q430" i="5"/>
  <c r="S430" i="5"/>
  <c r="E431" i="5"/>
  <c r="S431" i="5" s="1"/>
  <c r="M431" i="5"/>
  <c r="O431" i="5"/>
  <c r="P431" i="5"/>
  <c r="Q431" i="5"/>
  <c r="E432" i="5"/>
  <c r="M432" i="5"/>
  <c r="O432" i="5"/>
  <c r="P432" i="5"/>
  <c r="Q432" i="5"/>
  <c r="E433" i="5"/>
  <c r="M433" i="5"/>
  <c r="O433" i="5"/>
  <c r="P433" i="5"/>
  <c r="Q433" i="5"/>
  <c r="E434" i="5"/>
  <c r="S434" i="5" s="1"/>
  <c r="M434" i="5"/>
  <c r="O434" i="5"/>
  <c r="P434" i="5"/>
  <c r="Q434" i="5"/>
  <c r="R434" i="5" s="1"/>
  <c r="E435" i="5"/>
  <c r="S435" i="5" s="1"/>
  <c r="M435" i="5"/>
  <c r="O435" i="5"/>
  <c r="P435" i="5"/>
  <c r="Q435" i="5"/>
  <c r="E436" i="5"/>
  <c r="T436" i="5" s="1"/>
  <c r="M436" i="5"/>
  <c r="O436" i="5"/>
  <c r="P436" i="5"/>
  <c r="Q436" i="5"/>
  <c r="E437" i="5"/>
  <c r="T437" i="5" s="1"/>
  <c r="M437" i="5"/>
  <c r="O437" i="5"/>
  <c r="P437" i="5"/>
  <c r="Q437" i="5"/>
  <c r="E438" i="5"/>
  <c r="S438" i="5" s="1"/>
  <c r="M438" i="5"/>
  <c r="O438" i="5"/>
  <c r="P438" i="5"/>
  <c r="Q438" i="5"/>
  <c r="E439" i="5"/>
  <c r="S439" i="5" s="1"/>
  <c r="M439" i="5"/>
  <c r="O439" i="5"/>
  <c r="P439" i="5"/>
  <c r="Q439" i="5"/>
  <c r="E440" i="5"/>
  <c r="M440" i="5"/>
  <c r="O440" i="5"/>
  <c r="P440" i="5"/>
  <c r="Q440" i="5"/>
  <c r="E441" i="5"/>
  <c r="T441" i="5" s="1"/>
  <c r="M441" i="5"/>
  <c r="O441" i="5"/>
  <c r="P441" i="5"/>
  <c r="Q441" i="5"/>
  <c r="E442" i="5"/>
  <c r="S442" i="5" s="1"/>
  <c r="M442" i="5"/>
  <c r="O442" i="5"/>
  <c r="P442" i="5"/>
  <c r="Q442" i="5"/>
  <c r="E443" i="5"/>
  <c r="S443" i="5" s="1"/>
  <c r="M443" i="5"/>
  <c r="O443" i="5"/>
  <c r="P443" i="5"/>
  <c r="Q443" i="5"/>
  <c r="E444" i="5"/>
  <c r="M444" i="5"/>
  <c r="O444" i="5"/>
  <c r="P444" i="5"/>
  <c r="Q444" i="5"/>
  <c r="E445" i="5"/>
  <c r="M445" i="5"/>
  <c r="O445" i="5"/>
  <c r="P445" i="5"/>
  <c r="Q445" i="5"/>
  <c r="E446" i="5"/>
  <c r="M446" i="5"/>
  <c r="O446" i="5"/>
  <c r="P446" i="5"/>
  <c r="Q446" i="5"/>
  <c r="E447" i="5"/>
  <c r="S447" i="5" s="1"/>
  <c r="M447" i="5"/>
  <c r="O447" i="5"/>
  <c r="P447" i="5"/>
  <c r="Q447" i="5"/>
  <c r="E448" i="5"/>
  <c r="T448" i="5" s="1"/>
  <c r="M448" i="5"/>
  <c r="O448" i="5"/>
  <c r="P448" i="5"/>
  <c r="Q448" i="5"/>
  <c r="E449" i="5"/>
  <c r="T449" i="5" s="1"/>
  <c r="M449" i="5"/>
  <c r="O449" i="5"/>
  <c r="P449" i="5"/>
  <c r="Q449" i="5"/>
  <c r="E450" i="5"/>
  <c r="S450" i="5" s="1"/>
  <c r="M450" i="5"/>
  <c r="O450" i="5"/>
  <c r="P450" i="5"/>
  <c r="Q450" i="5"/>
  <c r="E451" i="5"/>
  <c r="M451" i="5"/>
  <c r="O451" i="5"/>
  <c r="P451" i="5"/>
  <c r="Q451" i="5"/>
  <c r="E452" i="5"/>
  <c r="M452" i="5"/>
  <c r="O452" i="5"/>
  <c r="P452" i="5"/>
  <c r="Q452" i="5"/>
  <c r="E453" i="5"/>
  <c r="M453" i="5"/>
  <c r="O453" i="5"/>
  <c r="P453" i="5"/>
  <c r="Q453" i="5"/>
  <c r="E454" i="5"/>
  <c r="S454" i="5" s="1"/>
  <c r="M454" i="5"/>
  <c r="O454" i="5"/>
  <c r="P454" i="5"/>
  <c r="Q454" i="5"/>
  <c r="T454" i="5"/>
  <c r="E455" i="5"/>
  <c r="S455" i="5" s="1"/>
  <c r="M455" i="5"/>
  <c r="O455" i="5"/>
  <c r="P455" i="5"/>
  <c r="Q455" i="5"/>
  <c r="E456" i="5"/>
  <c r="S456" i="5" s="1"/>
  <c r="M456" i="5"/>
  <c r="O456" i="5"/>
  <c r="P456" i="5"/>
  <c r="Q456" i="5"/>
  <c r="E457" i="5"/>
  <c r="M457" i="5"/>
  <c r="O457" i="5"/>
  <c r="P457" i="5"/>
  <c r="Q457" i="5"/>
  <c r="E458" i="5"/>
  <c r="S458" i="5" s="1"/>
  <c r="M458" i="5"/>
  <c r="O458" i="5"/>
  <c r="P458" i="5"/>
  <c r="Q458" i="5"/>
  <c r="E459" i="5"/>
  <c r="M459" i="5"/>
  <c r="O459" i="5"/>
  <c r="P459" i="5"/>
  <c r="Q459" i="5"/>
  <c r="E460" i="5"/>
  <c r="T460" i="5" s="1"/>
  <c r="M460" i="5"/>
  <c r="O460" i="5"/>
  <c r="P460" i="5"/>
  <c r="Q460" i="5"/>
  <c r="E461" i="5"/>
  <c r="T461" i="5" s="1"/>
  <c r="M461" i="5"/>
  <c r="O461" i="5"/>
  <c r="P461" i="5"/>
  <c r="Q461" i="5"/>
  <c r="E462" i="5"/>
  <c r="S462" i="5" s="1"/>
  <c r="M462" i="5"/>
  <c r="O462" i="5"/>
  <c r="P462" i="5"/>
  <c r="Q462" i="5"/>
  <c r="E463" i="5"/>
  <c r="M463" i="5"/>
  <c r="O463" i="5"/>
  <c r="P463" i="5"/>
  <c r="Q463" i="5"/>
  <c r="E464" i="5"/>
  <c r="M464" i="5"/>
  <c r="O464" i="5"/>
  <c r="P464" i="5"/>
  <c r="Q464" i="5"/>
  <c r="E465" i="5"/>
  <c r="M465" i="5"/>
  <c r="O465" i="5"/>
  <c r="P465" i="5"/>
  <c r="Q465" i="5"/>
  <c r="E466" i="5"/>
  <c r="M466" i="5"/>
  <c r="O466" i="5"/>
  <c r="P466" i="5"/>
  <c r="Q466" i="5"/>
  <c r="E467" i="5"/>
  <c r="S467" i="5" s="1"/>
  <c r="M467" i="5"/>
  <c r="O467" i="5"/>
  <c r="P467" i="5"/>
  <c r="Q467" i="5"/>
  <c r="E468" i="5"/>
  <c r="M468" i="5"/>
  <c r="O468" i="5"/>
  <c r="P468" i="5"/>
  <c r="Q468" i="5"/>
  <c r="E469" i="5"/>
  <c r="M469" i="5"/>
  <c r="O469" i="5"/>
  <c r="P469" i="5"/>
  <c r="Q469" i="5"/>
  <c r="E470" i="5"/>
  <c r="S470" i="5" s="1"/>
  <c r="M470" i="5"/>
  <c r="O470" i="5"/>
  <c r="P470" i="5"/>
  <c r="Q470" i="5"/>
  <c r="E471" i="5"/>
  <c r="S471" i="5" s="1"/>
  <c r="M471" i="5"/>
  <c r="O471" i="5"/>
  <c r="P471" i="5"/>
  <c r="Q471" i="5"/>
  <c r="T471" i="5"/>
  <c r="E472" i="5"/>
  <c r="T472" i="5" s="1"/>
  <c r="M472" i="5"/>
  <c r="O472" i="5"/>
  <c r="P472" i="5"/>
  <c r="Q472" i="5"/>
  <c r="E473" i="5"/>
  <c r="T473" i="5" s="1"/>
  <c r="M473" i="5"/>
  <c r="O473" i="5"/>
  <c r="P473" i="5"/>
  <c r="Q473" i="5"/>
  <c r="E474" i="5"/>
  <c r="S474" i="5" s="1"/>
  <c r="M474" i="5"/>
  <c r="O474" i="5"/>
  <c r="P474" i="5"/>
  <c r="Q474" i="5"/>
  <c r="E475" i="5"/>
  <c r="M475" i="5"/>
  <c r="O475" i="5"/>
  <c r="P475" i="5"/>
  <c r="Q475" i="5"/>
  <c r="E476" i="5"/>
  <c r="M476" i="5"/>
  <c r="O476" i="5"/>
  <c r="P476" i="5"/>
  <c r="Q476" i="5"/>
  <c r="E477" i="5"/>
  <c r="T477" i="5" s="1"/>
  <c r="M477" i="5"/>
  <c r="O477" i="5"/>
  <c r="P477" i="5"/>
  <c r="Q477" i="5"/>
  <c r="E478" i="5"/>
  <c r="T478" i="5" s="1"/>
  <c r="M478" i="5"/>
  <c r="O478" i="5"/>
  <c r="P478" i="5"/>
  <c r="Q478" i="5"/>
  <c r="S478" i="5"/>
  <c r="E479" i="5"/>
  <c r="M479" i="5"/>
  <c r="O479" i="5"/>
  <c r="P479" i="5"/>
  <c r="Q479" i="5"/>
  <c r="E480" i="5"/>
  <c r="S480" i="5" s="1"/>
  <c r="M480" i="5"/>
  <c r="O480" i="5"/>
  <c r="P480" i="5"/>
  <c r="Q480" i="5"/>
  <c r="E481" i="5"/>
  <c r="M481" i="5"/>
  <c r="O481" i="5"/>
  <c r="P481" i="5"/>
  <c r="Q481" i="5"/>
  <c r="E482" i="5"/>
  <c r="S482" i="5" s="1"/>
  <c r="M482" i="5"/>
  <c r="O482" i="5"/>
  <c r="P482" i="5"/>
  <c r="Q482" i="5"/>
  <c r="T482" i="5"/>
  <c r="E483" i="5"/>
  <c r="S483" i="5" s="1"/>
  <c r="M483" i="5"/>
  <c r="O483" i="5"/>
  <c r="P483" i="5"/>
  <c r="Q483" i="5"/>
  <c r="E484" i="5"/>
  <c r="T484" i="5" s="1"/>
  <c r="M484" i="5"/>
  <c r="O484" i="5"/>
  <c r="P484" i="5"/>
  <c r="Q484" i="5"/>
  <c r="E485" i="5"/>
  <c r="M485" i="5"/>
  <c r="O485" i="5"/>
  <c r="P485" i="5"/>
  <c r="Q485" i="5"/>
  <c r="E486" i="5"/>
  <c r="S486" i="5" s="1"/>
  <c r="M486" i="5"/>
  <c r="O486" i="5"/>
  <c r="P486" i="5"/>
  <c r="Q486" i="5"/>
  <c r="E487" i="5"/>
  <c r="T487" i="5" s="1"/>
  <c r="M487" i="5"/>
  <c r="O487" i="5"/>
  <c r="P487" i="5"/>
  <c r="Q487" i="5"/>
  <c r="S487" i="5"/>
  <c r="E488" i="5"/>
  <c r="M488" i="5"/>
  <c r="O488" i="5"/>
  <c r="P488" i="5"/>
  <c r="Q488" i="5"/>
  <c r="E489" i="5"/>
  <c r="T489" i="5" s="1"/>
  <c r="M489" i="5"/>
  <c r="O489" i="5"/>
  <c r="P489" i="5"/>
  <c r="Q489" i="5"/>
  <c r="E490" i="5"/>
  <c r="T490" i="5" s="1"/>
  <c r="M490" i="5"/>
  <c r="O490" i="5"/>
  <c r="P490" i="5"/>
  <c r="Q490" i="5"/>
  <c r="E491" i="5"/>
  <c r="T491" i="5" s="1"/>
  <c r="M491" i="5"/>
  <c r="O491" i="5"/>
  <c r="P491" i="5"/>
  <c r="Q491" i="5"/>
  <c r="E492" i="5"/>
  <c r="S492" i="5" s="1"/>
  <c r="M492" i="5"/>
  <c r="O492" i="5"/>
  <c r="P492" i="5"/>
  <c r="Q492" i="5"/>
  <c r="E493" i="5"/>
  <c r="M493" i="5"/>
  <c r="O493" i="5"/>
  <c r="P493" i="5"/>
  <c r="Q493" i="5"/>
  <c r="E494" i="5"/>
  <c r="T494" i="5" s="1"/>
  <c r="M494" i="5"/>
  <c r="O494" i="5"/>
  <c r="P494" i="5"/>
  <c r="Q494" i="5"/>
  <c r="S494" i="5"/>
  <c r="E495" i="5"/>
  <c r="S495" i="5" s="1"/>
  <c r="M495" i="5"/>
  <c r="O495" i="5"/>
  <c r="P495" i="5"/>
  <c r="Q495" i="5"/>
  <c r="E496" i="5"/>
  <c r="T496" i="5" s="1"/>
  <c r="M496" i="5"/>
  <c r="O496" i="5"/>
  <c r="P496" i="5"/>
  <c r="Q496" i="5"/>
  <c r="E497" i="5"/>
  <c r="M497" i="5"/>
  <c r="O497" i="5"/>
  <c r="P497" i="5"/>
  <c r="Q497" i="5"/>
  <c r="E498" i="5"/>
  <c r="S498" i="5" s="1"/>
  <c r="M498" i="5"/>
  <c r="O498" i="5"/>
  <c r="P498" i="5"/>
  <c r="Q498" i="5"/>
  <c r="E499" i="5"/>
  <c r="M499" i="5"/>
  <c r="O499" i="5"/>
  <c r="P499" i="5"/>
  <c r="Q499" i="5"/>
  <c r="E500" i="5"/>
  <c r="M500" i="5"/>
  <c r="O500" i="5"/>
  <c r="P500" i="5"/>
  <c r="Q500" i="5"/>
  <c r="E501" i="5"/>
  <c r="M501" i="5"/>
  <c r="O501" i="5"/>
  <c r="P501" i="5"/>
  <c r="Q501" i="5"/>
  <c r="E502" i="5"/>
  <c r="M502" i="5"/>
  <c r="O502" i="5"/>
  <c r="P502" i="5"/>
  <c r="Q502" i="5"/>
  <c r="E503" i="5"/>
  <c r="S503" i="5" s="1"/>
  <c r="M503" i="5"/>
  <c r="O503" i="5"/>
  <c r="P503" i="5"/>
  <c r="Q503" i="5"/>
  <c r="E504" i="5"/>
  <c r="S504" i="5" s="1"/>
  <c r="M504" i="5"/>
  <c r="O504" i="5"/>
  <c r="P504" i="5"/>
  <c r="Q504" i="5"/>
  <c r="E505" i="5"/>
  <c r="M505" i="5"/>
  <c r="O505" i="5"/>
  <c r="P505" i="5"/>
  <c r="Q505" i="5"/>
  <c r="E506" i="5"/>
  <c r="T506" i="5" s="1"/>
  <c r="M506" i="5"/>
  <c r="O506" i="5"/>
  <c r="P506" i="5"/>
  <c r="Q506" i="5"/>
  <c r="E507" i="5"/>
  <c r="S507" i="5" s="1"/>
  <c r="M507" i="5"/>
  <c r="O507" i="5"/>
  <c r="P507" i="5"/>
  <c r="Q507" i="5"/>
  <c r="E508" i="5"/>
  <c r="S508" i="5" s="1"/>
  <c r="M508" i="5"/>
  <c r="O508" i="5"/>
  <c r="P508" i="5"/>
  <c r="Q508" i="5"/>
  <c r="E509" i="5"/>
  <c r="S509" i="5" s="1"/>
  <c r="M509" i="5"/>
  <c r="O509" i="5"/>
  <c r="P509" i="5"/>
  <c r="Q509" i="5"/>
  <c r="E510" i="5"/>
  <c r="S510" i="5" s="1"/>
  <c r="M510" i="5"/>
  <c r="O510" i="5"/>
  <c r="P510" i="5"/>
  <c r="Q510" i="5"/>
  <c r="E511" i="5"/>
  <c r="T511" i="5" s="1"/>
  <c r="M511" i="5"/>
  <c r="O511" i="5"/>
  <c r="P511" i="5"/>
  <c r="Q511" i="5"/>
  <c r="E512" i="5"/>
  <c r="T512" i="5" s="1"/>
  <c r="M512" i="5"/>
  <c r="O512" i="5"/>
  <c r="P512" i="5"/>
  <c r="Q512" i="5"/>
  <c r="E513" i="5"/>
  <c r="S513" i="5" s="1"/>
  <c r="M513" i="5"/>
  <c r="O513" i="5"/>
  <c r="P513" i="5"/>
  <c r="Q513" i="5"/>
  <c r="E514" i="5"/>
  <c r="M514" i="5"/>
  <c r="O514" i="5"/>
  <c r="P514" i="5"/>
  <c r="Q514" i="5"/>
  <c r="E515" i="5"/>
  <c r="M515" i="5"/>
  <c r="O515" i="5"/>
  <c r="P515" i="5"/>
  <c r="Q515" i="5"/>
  <c r="E516" i="5"/>
  <c r="M516" i="5"/>
  <c r="O516" i="5"/>
  <c r="P516" i="5"/>
  <c r="R516" i="5" s="1"/>
  <c r="Q516" i="5"/>
  <c r="E517" i="5"/>
  <c r="T517" i="5" s="1"/>
  <c r="M517" i="5"/>
  <c r="O517" i="5"/>
  <c r="P517" i="5"/>
  <c r="Q517" i="5"/>
  <c r="E518" i="5"/>
  <c r="S518" i="5" s="1"/>
  <c r="M518" i="5"/>
  <c r="O518" i="5"/>
  <c r="P518" i="5"/>
  <c r="Q518" i="5"/>
  <c r="E519" i="5"/>
  <c r="M519" i="5"/>
  <c r="O519" i="5"/>
  <c r="P519" i="5"/>
  <c r="Q519" i="5"/>
  <c r="E520" i="5"/>
  <c r="M520" i="5"/>
  <c r="O520" i="5"/>
  <c r="P520" i="5"/>
  <c r="Q520" i="5"/>
  <c r="E521" i="5"/>
  <c r="M521" i="5"/>
  <c r="O521" i="5"/>
  <c r="P521" i="5"/>
  <c r="Q521" i="5"/>
  <c r="E522" i="5"/>
  <c r="T522" i="5" s="1"/>
  <c r="M522" i="5"/>
  <c r="O522" i="5"/>
  <c r="P522" i="5"/>
  <c r="Q522" i="5"/>
  <c r="E523" i="5"/>
  <c r="S523" i="5" s="1"/>
  <c r="M523" i="5"/>
  <c r="O523" i="5"/>
  <c r="P523" i="5"/>
  <c r="Q523" i="5"/>
  <c r="E524" i="5"/>
  <c r="S524" i="5" s="1"/>
  <c r="M524" i="5"/>
  <c r="O524" i="5"/>
  <c r="P524" i="5"/>
  <c r="Q524" i="5"/>
  <c r="T524" i="5"/>
  <c r="E525" i="5"/>
  <c r="M525" i="5"/>
  <c r="O525" i="5"/>
  <c r="P525" i="5"/>
  <c r="Q525" i="5"/>
  <c r="E526" i="5"/>
  <c r="T526" i="5" s="1"/>
  <c r="M526" i="5"/>
  <c r="O526" i="5"/>
  <c r="P526" i="5"/>
  <c r="Q526" i="5"/>
  <c r="E527" i="5"/>
  <c r="T527" i="5" s="1"/>
  <c r="M527" i="5"/>
  <c r="O527" i="5"/>
  <c r="P527" i="5"/>
  <c r="Q527" i="5"/>
  <c r="E528" i="5"/>
  <c r="M528" i="5"/>
  <c r="O528" i="5"/>
  <c r="P528" i="5"/>
  <c r="Q528" i="5"/>
  <c r="E529" i="5"/>
  <c r="T529" i="5" s="1"/>
  <c r="M529" i="5"/>
  <c r="O529" i="5"/>
  <c r="P529" i="5"/>
  <c r="Q529" i="5"/>
  <c r="S529" i="5"/>
  <c r="E530" i="5"/>
  <c r="S530" i="5" s="1"/>
  <c r="M530" i="5"/>
  <c r="O530" i="5"/>
  <c r="P530" i="5"/>
  <c r="Q530" i="5"/>
  <c r="E531" i="5"/>
  <c r="T531" i="5" s="1"/>
  <c r="M531" i="5"/>
  <c r="O531" i="5"/>
  <c r="P531" i="5"/>
  <c r="Q531" i="5"/>
  <c r="E532" i="5"/>
  <c r="T532" i="5" s="1"/>
  <c r="M532" i="5"/>
  <c r="O532" i="5"/>
  <c r="P532" i="5"/>
  <c r="Q532" i="5"/>
  <c r="E533" i="5"/>
  <c r="M533" i="5"/>
  <c r="O533" i="5"/>
  <c r="P533" i="5"/>
  <c r="Q533" i="5"/>
  <c r="E534" i="5"/>
  <c r="T534" i="5" s="1"/>
  <c r="M534" i="5"/>
  <c r="O534" i="5"/>
  <c r="P534" i="5"/>
  <c r="Q534" i="5"/>
  <c r="E535" i="5"/>
  <c r="T535" i="5" s="1"/>
  <c r="M535" i="5"/>
  <c r="O535" i="5"/>
  <c r="P535" i="5"/>
  <c r="Q535" i="5"/>
  <c r="S535" i="5"/>
  <c r="E536" i="5"/>
  <c r="M536" i="5"/>
  <c r="O536" i="5"/>
  <c r="P536" i="5"/>
  <c r="Q536" i="5"/>
  <c r="E537" i="5"/>
  <c r="M537" i="5"/>
  <c r="O537" i="5"/>
  <c r="P537" i="5"/>
  <c r="Q537" i="5"/>
  <c r="E538" i="5"/>
  <c r="M538" i="5"/>
  <c r="O538" i="5"/>
  <c r="P538" i="5"/>
  <c r="Q538" i="5"/>
  <c r="E539" i="5"/>
  <c r="T539" i="5" s="1"/>
  <c r="M539" i="5"/>
  <c r="O539" i="5"/>
  <c r="P539" i="5"/>
  <c r="R539" i="5" s="1"/>
  <c r="Q539" i="5"/>
  <c r="E540" i="5"/>
  <c r="T540" i="5" s="1"/>
  <c r="M540" i="5"/>
  <c r="O540" i="5"/>
  <c r="P540" i="5"/>
  <c r="Q540" i="5"/>
  <c r="S540" i="5"/>
  <c r="E541" i="5"/>
  <c r="M541" i="5"/>
  <c r="O541" i="5"/>
  <c r="P541" i="5"/>
  <c r="Q541" i="5"/>
  <c r="E542" i="5"/>
  <c r="T542" i="5" s="1"/>
  <c r="M542" i="5"/>
  <c r="O542" i="5"/>
  <c r="P542" i="5"/>
  <c r="Q542" i="5"/>
  <c r="E543" i="5"/>
  <c r="M543" i="5"/>
  <c r="O543" i="5"/>
  <c r="P543" i="5"/>
  <c r="Q543" i="5"/>
  <c r="E544" i="5"/>
  <c r="M544" i="5"/>
  <c r="O544" i="5"/>
  <c r="P544" i="5"/>
  <c r="Q544" i="5"/>
  <c r="E545" i="5"/>
  <c r="S545" i="5" s="1"/>
  <c r="M545" i="5"/>
  <c r="O545" i="5"/>
  <c r="P545" i="5"/>
  <c r="Q545" i="5"/>
  <c r="E546" i="5"/>
  <c r="M546" i="5"/>
  <c r="O546" i="5"/>
  <c r="P546" i="5"/>
  <c r="Q546" i="5"/>
  <c r="E547" i="5"/>
  <c r="M547" i="5"/>
  <c r="O547" i="5"/>
  <c r="P547" i="5"/>
  <c r="Q547" i="5"/>
  <c r="E548" i="5"/>
  <c r="S548" i="5" s="1"/>
  <c r="M548" i="5"/>
  <c r="O548" i="5"/>
  <c r="P548" i="5"/>
  <c r="Q548" i="5"/>
  <c r="T548" i="5"/>
  <c r="E549" i="5"/>
  <c r="M549" i="5"/>
  <c r="O549" i="5"/>
  <c r="P549" i="5"/>
  <c r="Q549" i="5"/>
  <c r="E550" i="5"/>
  <c r="M550" i="5"/>
  <c r="O550" i="5"/>
  <c r="P550" i="5"/>
  <c r="Q550" i="5"/>
  <c r="E551" i="5"/>
  <c r="S551" i="5" s="1"/>
  <c r="M551" i="5"/>
  <c r="O551" i="5"/>
  <c r="P551" i="5"/>
  <c r="Q551" i="5"/>
  <c r="E552" i="5"/>
  <c r="M552" i="5"/>
  <c r="O552" i="5"/>
  <c r="P552" i="5"/>
  <c r="Q552" i="5"/>
  <c r="E553" i="5"/>
  <c r="M553" i="5"/>
  <c r="O553" i="5"/>
  <c r="P553" i="5"/>
  <c r="Q553" i="5"/>
  <c r="E554" i="5"/>
  <c r="S554" i="5" s="1"/>
  <c r="M554" i="5"/>
  <c r="O554" i="5"/>
  <c r="P554" i="5"/>
  <c r="Q554" i="5"/>
  <c r="E555" i="5"/>
  <c r="M555" i="5"/>
  <c r="O555" i="5"/>
  <c r="P555" i="5"/>
  <c r="Q555" i="5"/>
  <c r="E556" i="5"/>
  <c r="M556" i="5"/>
  <c r="O556" i="5"/>
  <c r="P556" i="5"/>
  <c r="Q556" i="5"/>
  <c r="E557" i="5"/>
  <c r="S557" i="5" s="1"/>
  <c r="M557" i="5"/>
  <c r="O557" i="5"/>
  <c r="P557" i="5"/>
  <c r="Q557" i="5"/>
  <c r="E558" i="5"/>
  <c r="M558" i="5"/>
  <c r="O558" i="5"/>
  <c r="P558" i="5"/>
  <c r="Q558" i="5"/>
  <c r="E559" i="5"/>
  <c r="M559" i="5"/>
  <c r="O559" i="5"/>
  <c r="P559" i="5"/>
  <c r="Q559" i="5"/>
  <c r="E560" i="5"/>
  <c r="S560" i="5" s="1"/>
  <c r="M560" i="5"/>
  <c r="O560" i="5"/>
  <c r="P560" i="5"/>
  <c r="Q560" i="5"/>
  <c r="T560" i="5"/>
  <c r="E561" i="5"/>
  <c r="M561" i="5"/>
  <c r="O561" i="5"/>
  <c r="P561" i="5"/>
  <c r="Q561" i="5"/>
  <c r="E562" i="5"/>
  <c r="M562" i="5"/>
  <c r="O562" i="5"/>
  <c r="P562" i="5"/>
  <c r="Q562" i="5"/>
  <c r="E563" i="5"/>
  <c r="S563" i="5" s="1"/>
  <c r="M563" i="5"/>
  <c r="O563" i="5"/>
  <c r="P563" i="5"/>
  <c r="Q563" i="5"/>
  <c r="E564" i="5"/>
  <c r="M564" i="5"/>
  <c r="O564" i="5"/>
  <c r="P564" i="5"/>
  <c r="Q564" i="5"/>
  <c r="E565" i="5"/>
  <c r="M565" i="5"/>
  <c r="O565" i="5"/>
  <c r="P565" i="5"/>
  <c r="Q565" i="5"/>
  <c r="E566" i="5"/>
  <c r="S566" i="5" s="1"/>
  <c r="M566" i="5"/>
  <c r="O566" i="5"/>
  <c r="P566" i="5"/>
  <c r="Q566" i="5"/>
  <c r="E567" i="5"/>
  <c r="M567" i="5"/>
  <c r="O567" i="5"/>
  <c r="P567" i="5"/>
  <c r="Q567" i="5"/>
  <c r="E568" i="5"/>
  <c r="M568" i="5"/>
  <c r="O568" i="5"/>
  <c r="P568" i="5"/>
  <c r="Q568" i="5"/>
  <c r="E569" i="5"/>
  <c r="S569" i="5" s="1"/>
  <c r="M569" i="5"/>
  <c r="O569" i="5"/>
  <c r="P569" i="5"/>
  <c r="Q569" i="5"/>
  <c r="E570" i="5"/>
  <c r="M570" i="5"/>
  <c r="O570" i="5"/>
  <c r="P570" i="5"/>
  <c r="Q570" i="5"/>
  <c r="E571" i="5"/>
  <c r="M571" i="5"/>
  <c r="O571" i="5"/>
  <c r="P571" i="5"/>
  <c r="Q571" i="5"/>
  <c r="E572" i="5"/>
  <c r="S572" i="5" s="1"/>
  <c r="M572" i="5"/>
  <c r="O572" i="5"/>
  <c r="P572" i="5"/>
  <c r="Q572" i="5"/>
  <c r="E573" i="5"/>
  <c r="M573" i="5"/>
  <c r="O573" i="5"/>
  <c r="P573" i="5"/>
  <c r="Q573" i="5"/>
  <c r="E574" i="5"/>
  <c r="M574" i="5"/>
  <c r="O574" i="5"/>
  <c r="P574" i="5"/>
  <c r="Q574" i="5"/>
  <c r="E575" i="5"/>
  <c r="M575" i="5"/>
  <c r="O575" i="5"/>
  <c r="P575" i="5"/>
  <c r="Q575" i="5"/>
  <c r="E576" i="5"/>
  <c r="M576" i="5"/>
  <c r="O576" i="5"/>
  <c r="P576" i="5"/>
  <c r="R576" i="5" s="1"/>
  <c r="Q576" i="5"/>
  <c r="E577" i="5"/>
  <c r="M577" i="5"/>
  <c r="O577" i="5"/>
  <c r="P577" i="5"/>
  <c r="Q577" i="5"/>
  <c r="E578" i="5"/>
  <c r="S578" i="5" s="1"/>
  <c r="M578" i="5"/>
  <c r="O578" i="5"/>
  <c r="P578" i="5"/>
  <c r="Q578" i="5"/>
  <c r="E579" i="5"/>
  <c r="M579" i="5"/>
  <c r="O579" i="5"/>
  <c r="P579" i="5"/>
  <c r="Q579" i="5"/>
  <c r="E580" i="5"/>
  <c r="M580" i="5"/>
  <c r="O580" i="5"/>
  <c r="P580" i="5"/>
  <c r="Q580" i="5"/>
  <c r="E581" i="5"/>
  <c r="M581" i="5"/>
  <c r="O581" i="5"/>
  <c r="R581" i="5" s="1"/>
  <c r="P581" i="5"/>
  <c r="Q581" i="5"/>
  <c r="E582" i="5"/>
  <c r="M582" i="5"/>
  <c r="O582" i="5"/>
  <c r="P582" i="5"/>
  <c r="Q582" i="5"/>
  <c r="E583" i="5"/>
  <c r="M583" i="5"/>
  <c r="O583" i="5"/>
  <c r="P583" i="5"/>
  <c r="Q583" i="5"/>
  <c r="E584" i="5"/>
  <c r="S584" i="5" s="1"/>
  <c r="M584" i="5"/>
  <c r="O584" i="5"/>
  <c r="P584" i="5"/>
  <c r="Q584" i="5"/>
  <c r="E585" i="5"/>
  <c r="M585" i="5"/>
  <c r="O585" i="5"/>
  <c r="P585" i="5"/>
  <c r="Q585" i="5"/>
  <c r="E586" i="5"/>
  <c r="M586" i="5"/>
  <c r="O586" i="5"/>
  <c r="P586" i="5"/>
  <c r="Q586" i="5"/>
  <c r="E587" i="5"/>
  <c r="M587" i="5"/>
  <c r="O587" i="5"/>
  <c r="P587" i="5"/>
  <c r="Q587" i="5"/>
  <c r="E588" i="5"/>
  <c r="M588" i="5"/>
  <c r="O588" i="5"/>
  <c r="P588" i="5"/>
  <c r="Q588" i="5"/>
  <c r="E589" i="5"/>
  <c r="M589" i="5"/>
  <c r="O589" i="5"/>
  <c r="P589" i="5"/>
  <c r="Q589" i="5"/>
  <c r="E590" i="5"/>
  <c r="S590" i="5" s="1"/>
  <c r="M590" i="5"/>
  <c r="O590" i="5"/>
  <c r="P590" i="5"/>
  <c r="Q590" i="5"/>
  <c r="E591" i="5"/>
  <c r="M591" i="5"/>
  <c r="O591" i="5"/>
  <c r="P591" i="5"/>
  <c r="R591" i="5" s="1"/>
  <c r="Q591" i="5"/>
  <c r="E592" i="5"/>
  <c r="M592" i="5"/>
  <c r="O592" i="5"/>
  <c r="P592" i="5"/>
  <c r="Q592" i="5"/>
  <c r="E593" i="5"/>
  <c r="M593" i="5"/>
  <c r="O593" i="5"/>
  <c r="R593" i="5" s="1"/>
  <c r="P593" i="5"/>
  <c r="Q593" i="5"/>
  <c r="E594" i="5"/>
  <c r="M594" i="5"/>
  <c r="O594" i="5"/>
  <c r="P594" i="5"/>
  <c r="Q594" i="5"/>
  <c r="E595" i="5"/>
  <c r="M595" i="5"/>
  <c r="O595" i="5"/>
  <c r="P595" i="5"/>
  <c r="Q595" i="5"/>
  <c r="E596" i="5"/>
  <c r="S596" i="5" s="1"/>
  <c r="M596" i="5"/>
  <c r="O596" i="5"/>
  <c r="P596" i="5"/>
  <c r="Q596" i="5"/>
  <c r="E597" i="5"/>
  <c r="S597" i="5" s="1"/>
  <c r="M597" i="5"/>
  <c r="O597" i="5"/>
  <c r="P597" i="5"/>
  <c r="Q597" i="5"/>
  <c r="E598" i="5"/>
  <c r="M598" i="5"/>
  <c r="O598" i="5"/>
  <c r="P598" i="5"/>
  <c r="Q598" i="5"/>
  <c r="E599" i="5"/>
  <c r="S599" i="5" s="1"/>
  <c r="M599" i="5"/>
  <c r="O599" i="5"/>
  <c r="P599" i="5"/>
  <c r="Q599" i="5"/>
  <c r="E600" i="5"/>
  <c r="M600" i="5"/>
  <c r="O600" i="5"/>
  <c r="P600" i="5"/>
  <c r="Q600" i="5"/>
  <c r="E601" i="5"/>
  <c r="M601" i="5"/>
  <c r="O601" i="5"/>
  <c r="P601" i="5"/>
  <c r="Q601" i="5"/>
  <c r="E602" i="5"/>
  <c r="M602" i="5"/>
  <c r="O602" i="5"/>
  <c r="P602" i="5"/>
  <c r="Q602" i="5"/>
  <c r="E603" i="5"/>
  <c r="S603" i="5" s="1"/>
  <c r="M603" i="5"/>
  <c r="O603" i="5"/>
  <c r="P603" i="5"/>
  <c r="Q603" i="5"/>
  <c r="E604" i="5"/>
  <c r="M604" i="5"/>
  <c r="O604" i="5"/>
  <c r="P604" i="5"/>
  <c r="Q604" i="5"/>
  <c r="E605" i="5"/>
  <c r="M605" i="5"/>
  <c r="O605" i="5"/>
  <c r="P605" i="5"/>
  <c r="Q605" i="5"/>
  <c r="E606" i="5"/>
  <c r="S606" i="5" s="1"/>
  <c r="M606" i="5"/>
  <c r="O606" i="5"/>
  <c r="P606" i="5"/>
  <c r="Q606" i="5"/>
  <c r="E607" i="5"/>
  <c r="M607" i="5"/>
  <c r="O607" i="5"/>
  <c r="P607" i="5"/>
  <c r="Q607" i="5"/>
  <c r="E608" i="5"/>
  <c r="S608" i="5" s="1"/>
  <c r="M608" i="5"/>
  <c r="O608" i="5"/>
  <c r="P608" i="5"/>
  <c r="Q608" i="5"/>
  <c r="E609" i="5"/>
  <c r="T609" i="5" s="1"/>
  <c r="M609" i="5"/>
  <c r="O609" i="5"/>
  <c r="P609" i="5"/>
  <c r="Q609" i="5"/>
  <c r="E610" i="5"/>
  <c r="M610" i="5"/>
  <c r="O610" i="5"/>
  <c r="P610" i="5"/>
  <c r="Q610" i="5"/>
  <c r="E611" i="5"/>
  <c r="S611" i="5" s="1"/>
  <c r="M611" i="5"/>
  <c r="O611" i="5"/>
  <c r="P611" i="5"/>
  <c r="Q611" i="5"/>
  <c r="E612" i="5"/>
  <c r="M612" i="5"/>
  <c r="O612" i="5"/>
  <c r="P612" i="5"/>
  <c r="Q612" i="5"/>
  <c r="E613" i="5"/>
  <c r="M613" i="5"/>
  <c r="O613" i="5"/>
  <c r="P613" i="5"/>
  <c r="Q613" i="5"/>
  <c r="E614" i="5"/>
  <c r="S614" i="5" s="1"/>
  <c r="M614" i="5"/>
  <c r="O614" i="5"/>
  <c r="P614" i="5"/>
  <c r="Q614" i="5"/>
  <c r="T614" i="5"/>
  <c r="E615" i="5"/>
  <c r="S615" i="5" s="1"/>
  <c r="M615" i="5"/>
  <c r="O615" i="5"/>
  <c r="P615" i="5"/>
  <c r="Q615" i="5"/>
  <c r="E616" i="5"/>
  <c r="M616" i="5"/>
  <c r="O616" i="5"/>
  <c r="P616" i="5"/>
  <c r="Q616" i="5"/>
  <c r="E617" i="5"/>
  <c r="M617" i="5"/>
  <c r="O617" i="5"/>
  <c r="P617" i="5"/>
  <c r="Q617" i="5"/>
  <c r="E618" i="5"/>
  <c r="S618" i="5" s="1"/>
  <c r="M618" i="5"/>
  <c r="O618" i="5"/>
  <c r="P618" i="5"/>
  <c r="Q618" i="5"/>
  <c r="E619" i="5"/>
  <c r="M619" i="5"/>
  <c r="O619" i="5"/>
  <c r="P619" i="5"/>
  <c r="Q619" i="5"/>
  <c r="E620" i="5"/>
  <c r="S620" i="5" s="1"/>
  <c r="M620" i="5"/>
  <c r="O620" i="5"/>
  <c r="P620" i="5"/>
  <c r="Q620" i="5"/>
  <c r="E621" i="5"/>
  <c r="M621" i="5"/>
  <c r="O621" i="5"/>
  <c r="P621" i="5"/>
  <c r="Q621" i="5"/>
  <c r="E622" i="5"/>
  <c r="M622" i="5"/>
  <c r="O622" i="5"/>
  <c r="R622" i="5" s="1"/>
  <c r="P622" i="5"/>
  <c r="Q622" i="5"/>
  <c r="E623" i="5"/>
  <c r="S623" i="5" s="1"/>
  <c r="M623" i="5"/>
  <c r="O623" i="5"/>
  <c r="R623" i="5" s="1"/>
  <c r="P623" i="5"/>
  <c r="Q623" i="5"/>
  <c r="T623" i="5"/>
  <c r="E624" i="5"/>
  <c r="M624" i="5"/>
  <c r="O624" i="5"/>
  <c r="P624" i="5"/>
  <c r="Q624" i="5"/>
  <c r="E625" i="5"/>
  <c r="M625" i="5"/>
  <c r="O625" i="5"/>
  <c r="P625" i="5"/>
  <c r="Q625" i="5"/>
  <c r="E626" i="5"/>
  <c r="S626" i="5" s="1"/>
  <c r="M626" i="5"/>
  <c r="O626" i="5"/>
  <c r="P626" i="5"/>
  <c r="Q626" i="5"/>
  <c r="E627" i="5"/>
  <c r="M627" i="5"/>
  <c r="O627" i="5"/>
  <c r="P627" i="5"/>
  <c r="Q627" i="5"/>
  <c r="E628" i="5"/>
  <c r="M628" i="5"/>
  <c r="O628" i="5"/>
  <c r="P628" i="5"/>
  <c r="Q628" i="5"/>
  <c r="E629" i="5"/>
  <c r="M629" i="5"/>
  <c r="O629" i="5"/>
  <c r="P629" i="5"/>
  <c r="Q629" i="5"/>
  <c r="E630" i="5"/>
  <c r="T630" i="5" s="1"/>
  <c r="M630" i="5"/>
  <c r="O630" i="5"/>
  <c r="P630" i="5"/>
  <c r="Q630" i="5"/>
  <c r="S630" i="5"/>
  <c r="E631" i="5"/>
  <c r="T631" i="5" s="1"/>
  <c r="M631" i="5"/>
  <c r="O631" i="5"/>
  <c r="P631" i="5"/>
  <c r="Q631" i="5"/>
  <c r="E632" i="5"/>
  <c r="M632" i="5"/>
  <c r="O632" i="5"/>
  <c r="R632" i="5" s="1"/>
  <c r="P632" i="5"/>
  <c r="Q632" i="5"/>
  <c r="E633" i="5"/>
  <c r="T633" i="5" s="1"/>
  <c r="M633" i="5"/>
  <c r="O633" i="5"/>
  <c r="P633" i="5"/>
  <c r="Q633" i="5"/>
  <c r="E634" i="5"/>
  <c r="T634" i="5" s="1"/>
  <c r="M634" i="5"/>
  <c r="O634" i="5"/>
  <c r="P634" i="5"/>
  <c r="Q634" i="5"/>
  <c r="R634" i="5" s="1"/>
  <c r="E635" i="5"/>
  <c r="M635" i="5"/>
  <c r="O635" i="5"/>
  <c r="P635" i="5"/>
  <c r="Q635" i="5"/>
  <c r="E636" i="5"/>
  <c r="T636" i="5" s="1"/>
  <c r="M636" i="5"/>
  <c r="O636" i="5"/>
  <c r="P636" i="5"/>
  <c r="Q636" i="5"/>
  <c r="E637" i="5"/>
  <c r="T637" i="5" s="1"/>
  <c r="M637" i="5"/>
  <c r="O637" i="5"/>
  <c r="P637" i="5"/>
  <c r="Q637" i="5"/>
  <c r="E638" i="5"/>
  <c r="M638" i="5"/>
  <c r="O638" i="5"/>
  <c r="P638" i="5"/>
  <c r="Q638" i="5"/>
  <c r="E639" i="5"/>
  <c r="T639" i="5" s="1"/>
  <c r="M639" i="5"/>
  <c r="O639" i="5"/>
  <c r="P639" i="5"/>
  <c r="Q639" i="5"/>
  <c r="E640" i="5"/>
  <c r="T640" i="5" s="1"/>
  <c r="M640" i="5"/>
  <c r="O640" i="5"/>
  <c r="P640" i="5"/>
  <c r="Q640" i="5"/>
  <c r="R640" i="5"/>
  <c r="E641" i="5"/>
  <c r="M641" i="5"/>
  <c r="O641" i="5"/>
  <c r="P641" i="5"/>
  <c r="Q641" i="5"/>
  <c r="E642" i="5"/>
  <c r="T642" i="5" s="1"/>
  <c r="M642" i="5"/>
  <c r="O642" i="5"/>
  <c r="P642" i="5"/>
  <c r="Q642" i="5"/>
  <c r="S642" i="5"/>
  <c r="E643" i="5"/>
  <c r="T643" i="5" s="1"/>
  <c r="M643" i="5"/>
  <c r="O643" i="5"/>
  <c r="P643" i="5"/>
  <c r="Q643" i="5"/>
  <c r="E644" i="5"/>
  <c r="M644" i="5"/>
  <c r="O644" i="5"/>
  <c r="P644" i="5"/>
  <c r="Q644" i="5"/>
  <c r="E645" i="5"/>
  <c r="T645" i="5" s="1"/>
  <c r="M645" i="5"/>
  <c r="O645" i="5"/>
  <c r="P645" i="5"/>
  <c r="Q645" i="5"/>
  <c r="S645" i="5"/>
  <c r="E646" i="5"/>
  <c r="T646" i="5" s="1"/>
  <c r="M646" i="5"/>
  <c r="O646" i="5"/>
  <c r="R646" i="5" s="1"/>
  <c r="P646" i="5"/>
  <c r="Q646" i="5"/>
  <c r="E647" i="5"/>
  <c r="M647" i="5"/>
  <c r="O647" i="5"/>
  <c r="P647" i="5"/>
  <c r="Q647" i="5"/>
  <c r="E648" i="5"/>
  <c r="T648" i="5" s="1"/>
  <c r="M648" i="5"/>
  <c r="O648" i="5"/>
  <c r="P648" i="5"/>
  <c r="Q648" i="5"/>
  <c r="E649" i="5"/>
  <c r="T649" i="5" s="1"/>
  <c r="M649" i="5"/>
  <c r="O649" i="5"/>
  <c r="P649" i="5"/>
  <c r="Q649" i="5"/>
  <c r="E650" i="5"/>
  <c r="M650" i="5"/>
  <c r="O650" i="5"/>
  <c r="P650" i="5"/>
  <c r="Q650" i="5"/>
  <c r="E651" i="5"/>
  <c r="T651" i="5" s="1"/>
  <c r="M651" i="5"/>
  <c r="O651" i="5"/>
  <c r="P651" i="5"/>
  <c r="Q651" i="5"/>
  <c r="E652" i="5"/>
  <c r="T652" i="5" s="1"/>
  <c r="M652" i="5"/>
  <c r="O652" i="5"/>
  <c r="P652" i="5"/>
  <c r="Q652" i="5"/>
  <c r="E653" i="5"/>
  <c r="M653" i="5"/>
  <c r="O653" i="5"/>
  <c r="P653" i="5"/>
  <c r="Q653" i="5"/>
  <c r="E654" i="5"/>
  <c r="T654" i="5" s="1"/>
  <c r="M654" i="5"/>
  <c r="O654" i="5"/>
  <c r="P654" i="5"/>
  <c r="Q654" i="5"/>
  <c r="E655" i="5"/>
  <c r="T655" i="5" s="1"/>
  <c r="M655" i="5"/>
  <c r="O655" i="5"/>
  <c r="R655" i="5" s="1"/>
  <c r="P655" i="5"/>
  <c r="Q655" i="5"/>
  <c r="E656" i="5"/>
  <c r="M656" i="5"/>
  <c r="O656" i="5"/>
  <c r="P656" i="5"/>
  <c r="Q656" i="5"/>
  <c r="E657" i="5"/>
  <c r="T657" i="5" s="1"/>
  <c r="M657" i="5"/>
  <c r="O657" i="5"/>
  <c r="P657" i="5"/>
  <c r="Q657" i="5"/>
  <c r="E658" i="5"/>
  <c r="T658" i="5" s="1"/>
  <c r="M658" i="5"/>
  <c r="O658" i="5"/>
  <c r="R658" i="5" s="1"/>
  <c r="P658" i="5"/>
  <c r="Q658" i="5"/>
  <c r="E659" i="5"/>
  <c r="M659" i="5"/>
  <c r="O659" i="5"/>
  <c r="P659" i="5"/>
  <c r="Q659" i="5"/>
  <c r="E660" i="5"/>
  <c r="T660" i="5" s="1"/>
  <c r="M660" i="5"/>
  <c r="O660" i="5"/>
  <c r="P660" i="5"/>
  <c r="Q660" i="5"/>
  <c r="E661" i="5"/>
  <c r="T661" i="5" s="1"/>
  <c r="M661" i="5"/>
  <c r="O661" i="5"/>
  <c r="P661" i="5"/>
  <c r="Q661" i="5"/>
  <c r="E662" i="5"/>
  <c r="M662" i="5"/>
  <c r="O662" i="5"/>
  <c r="P662" i="5"/>
  <c r="Q662" i="5"/>
  <c r="E663" i="5"/>
  <c r="T663" i="5" s="1"/>
  <c r="M663" i="5"/>
  <c r="O663" i="5"/>
  <c r="P663" i="5"/>
  <c r="Q663" i="5"/>
  <c r="E664" i="5"/>
  <c r="T664" i="5" s="1"/>
  <c r="M664" i="5"/>
  <c r="O664" i="5"/>
  <c r="P664" i="5"/>
  <c r="Q664" i="5"/>
  <c r="E665" i="5"/>
  <c r="M665" i="5"/>
  <c r="O665" i="5"/>
  <c r="P665" i="5"/>
  <c r="Q665" i="5"/>
  <c r="E666" i="5"/>
  <c r="T666" i="5" s="1"/>
  <c r="M666" i="5"/>
  <c r="O666" i="5"/>
  <c r="R666" i="5" s="1"/>
  <c r="P666" i="5"/>
  <c r="Q666" i="5"/>
  <c r="E667" i="5"/>
  <c r="T667" i="5" s="1"/>
  <c r="M667" i="5"/>
  <c r="O667" i="5"/>
  <c r="P667" i="5"/>
  <c r="Q667" i="5"/>
  <c r="E668" i="5"/>
  <c r="M668" i="5"/>
  <c r="O668" i="5"/>
  <c r="P668" i="5"/>
  <c r="Q668" i="5"/>
  <c r="E669" i="5"/>
  <c r="T669" i="5" s="1"/>
  <c r="M669" i="5"/>
  <c r="O669" i="5"/>
  <c r="P669" i="5"/>
  <c r="R669" i="5" s="1"/>
  <c r="Q669" i="5"/>
  <c r="E670" i="5"/>
  <c r="T670" i="5" s="1"/>
  <c r="M670" i="5"/>
  <c r="O670" i="5"/>
  <c r="R670" i="5" s="1"/>
  <c r="P670" i="5"/>
  <c r="Q670" i="5"/>
  <c r="E671" i="5"/>
  <c r="M671" i="5"/>
  <c r="O671" i="5"/>
  <c r="P671" i="5"/>
  <c r="Q671" i="5"/>
  <c r="E672" i="5"/>
  <c r="T672" i="5" s="1"/>
  <c r="M672" i="5"/>
  <c r="O672" i="5"/>
  <c r="P672" i="5"/>
  <c r="Q672" i="5"/>
  <c r="E673" i="5"/>
  <c r="T673" i="5" s="1"/>
  <c r="M673" i="5"/>
  <c r="O673" i="5"/>
  <c r="P673" i="5"/>
  <c r="Q673" i="5"/>
  <c r="E674" i="5"/>
  <c r="M674" i="5"/>
  <c r="O674" i="5"/>
  <c r="P674" i="5"/>
  <c r="Q674" i="5"/>
  <c r="E675" i="5"/>
  <c r="T675" i="5" s="1"/>
  <c r="M675" i="5"/>
  <c r="O675" i="5"/>
  <c r="P675" i="5"/>
  <c r="Q675" i="5"/>
  <c r="E676" i="5"/>
  <c r="T676" i="5" s="1"/>
  <c r="M676" i="5"/>
  <c r="O676" i="5"/>
  <c r="P676" i="5"/>
  <c r="Q676" i="5"/>
  <c r="E677" i="5"/>
  <c r="M677" i="5"/>
  <c r="O677" i="5"/>
  <c r="P677" i="5"/>
  <c r="Q677" i="5"/>
  <c r="E678" i="5"/>
  <c r="T678" i="5" s="1"/>
  <c r="M678" i="5"/>
  <c r="O678" i="5"/>
  <c r="P678" i="5"/>
  <c r="R678" i="5" s="1"/>
  <c r="Q678" i="5"/>
  <c r="E679" i="5"/>
  <c r="T679" i="5" s="1"/>
  <c r="M679" i="5"/>
  <c r="O679" i="5"/>
  <c r="P679" i="5"/>
  <c r="Q679" i="5"/>
  <c r="E680" i="5"/>
  <c r="M680" i="5"/>
  <c r="O680" i="5"/>
  <c r="P680" i="5"/>
  <c r="Q680" i="5"/>
  <c r="E681" i="5"/>
  <c r="T681" i="5" s="1"/>
  <c r="M681" i="5"/>
  <c r="O681" i="5"/>
  <c r="P681" i="5"/>
  <c r="Q681" i="5"/>
  <c r="E682" i="5"/>
  <c r="T682" i="5" s="1"/>
  <c r="M682" i="5"/>
  <c r="O682" i="5"/>
  <c r="P682" i="5"/>
  <c r="Q682" i="5"/>
  <c r="E683" i="5"/>
  <c r="M683" i="5"/>
  <c r="O683" i="5"/>
  <c r="P683" i="5"/>
  <c r="Q683" i="5"/>
  <c r="E684" i="5"/>
  <c r="T684" i="5" s="1"/>
  <c r="M684" i="5"/>
  <c r="O684" i="5"/>
  <c r="P684" i="5"/>
  <c r="Q684" i="5"/>
  <c r="E685" i="5"/>
  <c r="T685" i="5" s="1"/>
  <c r="M685" i="5"/>
  <c r="O685" i="5"/>
  <c r="P685" i="5"/>
  <c r="Q685" i="5"/>
  <c r="E686" i="5"/>
  <c r="M686" i="5"/>
  <c r="O686" i="5"/>
  <c r="P686" i="5"/>
  <c r="Q686" i="5"/>
  <c r="E687" i="5"/>
  <c r="T687" i="5" s="1"/>
  <c r="M687" i="5"/>
  <c r="O687" i="5"/>
  <c r="P687" i="5"/>
  <c r="Q687" i="5"/>
  <c r="E688" i="5"/>
  <c r="T688" i="5" s="1"/>
  <c r="M688" i="5"/>
  <c r="O688" i="5"/>
  <c r="P688" i="5"/>
  <c r="Q688" i="5"/>
  <c r="E689" i="5"/>
  <c r="M689" i="5"/>
  <c r="O689" i="5"/>
  <c r="P689" i="5"/>
  <c r="Q689" i="5"/>
  <c r="E690" i="5"/>
  <c r="M690" i="5"/>
  <c r="O690" i="5"/>
  <c r="P690" i="5"/>
  <c r="Q690" i="5"/>
  <c r="E691" i="5"/>
  <c r="T691" i="5" s="1"/>
  <c r="M691" i="5"/>
  <c r="O691" i="5"/>
  <c r="R691" i="5" s="1"/>
  <c r="P691" i="5"/>
  <c r="Q691" i="5"/>
  <c r="E692" i="5"/>
  <c r="M692" i="5"/>
  <c r="O692" i="5"/>
  <c r="P692" i="5"/>
  <c r="Q692" i="5"/>
  <c r="E693" i="5"/>
  <c r="S693" i="5" s="1"/>
  <c r="M693" i="5"/>
  <c r="O693" i="5"/>
  <c r="P693" i="5"/>
  <c r="Q693" i="5"/>
  <c r="E694" i="5"/>
  <c r="T694" i="5" s="1"/>
  <c r="M694" i="5"/>
  <c r="O694" i="5"/>
  <c r="P694" i="5"/>
  <c r="Q694" i="5"/>
  <c r="E695" i="5"/>
  <c r="T695" i="5" s="1"/>
  <c r="M695" i="5"/>
  <c r="O695" i="5"/>
  <c r="P695" i="5"/>
  <c r="Q695" i="5"/>
  <c r="E696" i="5"/>
  <c r="S696" i="5" s="1"/>
  <c r="M696" i="5"/>
  <c r="O696" i="5"/>
  <c r="P696" i="5"/>
  <c r="Q696" i="5"/>
  <c r="E697" i="5"/>
  <c r="M697" i="5"/>
  <c r="O697" i="5"/>
  <c r="P697" i="5"/>
  <c r="Q697" i="5"/>
  <c r="E698" i="5"/>
  <c r="S698" i="5" s="1"/>
  <c r="M698" i="5"/>
  <c r="O698" i="5"/>
  <c r="P698" i="5"/>
  <c r="Q698" i="5"/>
  <c r="E699" i="5"/>
  <c r="S699" i="5" s="1"/>
  <c r="M699" i="5"/>
  <c r="O699" i="5"/>
  <c r="P699" i="5"/>
  <c r="Q699" i="5"/>
  <c r="E700" i="5"/>
  <c r="M700" i="5"/>
  <c r="O700" i="5"/>
  <c r="P700" i="5"/>
  <c r="Q700" i="5"/>
  <c r="E701" i="5"/>
  <c r="T701" i="5" s="1"/>
  <c r="M701" i="5"/>
  <c r="O701" i="5"/>
  <c r="P701" i="5"/>
  <c r="Q701" i="5"/>
  <c r="E702" i="5"/>
  <c r="S702" i="5" s="1"/>
  <c r="M702" i="5"/>
  <c r="O702" i="5"/>
  <c r="P702" i="5"/>
  <c r="Q702" i="5"/>
  <c r="E703" i="5"/>
  <c r="M703" i="5"/>
  <c r="O703" i="5"/>
  <c r="P703" i="5"/>
  <c r="Q703" i="5"/>
  <c r="E704" i="5"/>
  <c r="T704" i="5" s="1"/>
  <c r="M704" i="5"/>
  <c r="O704" i="5"/>
  <c r="P704" i="5"/>
  <c r="Q704" i="5"/>
  <c r="E705" i="5"/>
  <c r="M705" i="5"/>
  <c r="O705" i="5"/>
  <c r="P705" i="5"/>
  <c r="Q705" i="5"/>
  <c r="E706" i="5"/>
  <c r="S706" i="5" s="1"/>
  <c r="M706" i="5"/>
  <c r="O706" i="5"/>
  <c r="P706" i="5"/>
  <c r="Q706" i="5"/>
  <c r="E707" i="5"/>
  <c r="M707" i="5"/>
  <c r="O707" i="5"/>
  <c r="P707" i="5"/>
  <c r="Q707" i="5"/>
  <c r="E708" i="5"/>
  <c r="S708" i="5" s="1"/>
  <c r="M708" i="5"/>
  <c r="O708" i="5"/>
  <c r="P708" i="5"/>
  <c r="Q708" i="5"/>
  <c r="E709" i="5"/>
  <c r="S709" i="5" s="1"/>
  <c r="M709" i="5"/>
  <c r="O709" i="5"/>
  <c r="P709" i="5"/>
  <c r="Q709" i="5"/>
  <c r="E710" i="5"/>
  <c r="S710" i="5" s="1"/>
  <c r="M710" i="5"/>
  <c r="O710" i="5"/>
  <c r="P710" i="5"/>
  <c r="Q710" i="5"/>
  <c r="E711" i="5"/>
  <c r="M711" i="5"/>
  <c r="O711" i="5"/>
  <c r="P711" i="5"/>
  <c r="Q711" i="5"/>
  <c r="E712" i="5"/>
  <c r="T712" i="5" s="1"/>
  <c r="M712" i="5"/>
  <c r="O712" i="5"/>
  <c r="P712" i="5"/>
  <c r="Q712" i="5"/>
  <c r="E713" i="5"/>
  <c r="S713" i="5" s="1"/>
  <c r="M713" i="5"/>
  <c r="O713" i="5"/>
  <c r="P713" i="5"/>
  <c r="Q713" i="5"/>
  <c r="E714" i="5"/>
  <c r="M714" i="5"/>
  <c r="O714" i="5"/>
  <c r="P714" i="5"/>
  <c r="Q714" i="5"/>
  <c r="E715" i="5"/>
  <c r="T715" i="5" s="1"/>
  <c r="M715" i="5"/>
  <c r="O715" i="5"/>
  <c r="P715" i="5"/>
  <c r="Q715" i="5"/>
  <c r="E716" i="5"/>
  <c r="T716" i="5" s="1"/>
  <c r="M716" i="5"/>
  <c r="O716" i="5"/>
  <c r="P716" i="5"/>
  <c r="Q716" i="5"/>
  <c r="E717" i="5"/>
  <c r="M717" i="5"/>
  <c r="O717" i="5"/>
  <c r="P717" i="5"/>
  <c r="Q717" i="5"/>
  <c r="E718" i="5"/>
  <c r="T718" i="5" s="1"/>
  <c r="M718" i="5"/>
  <c r="O718" i="5"/>
  <c r="P718" i="5"/>
  <c r="Q718" i="5"/>
  <c r="S718" i="5"/>
  <c r="E719" i="5"/>
  <c r="S719" i="5" s="1"/>
  <c r="M719" i="5"/>
  <c r="O719" i="5"/>
  <c r="P719" i="5"/>
  <c r="Q719" i="5"/>
  <c r="E720" i="5"/>
  <c r="M720" i="5"/>
  <c r="O720" i="5"/>
  <c r="P720" i="5"/>
  <c r="Q720" i="5"/>
  <c r="E721" i="5"/>
  <c r="S721" i="5" s="1"/>
  <c r="M721" i="5"/>
  <c r="O721" i="5"/>
  <c r="P721" i="5"/>
  <c r="Q721" i="5"/>
  <c r="E722" i="5"/>
  <c r="M722" i="5"/>
  <c r="O722" i="5"/>
  <c r="P722" i="5"/>
  <c r="Q722" i="5"/>
  <c r="E723" i="5"/>
  <c r="T723" i="5" s="1"/>
  <c r="M723" i="5"/>
  <c r="O723" i="5"/>
  <c r="P723" i="5"/>
  <c r="Q723" i="5"/>
  <c r="E724" i="5"/>
  <c r="M724" i="5"/>
  <c r="O724" i="5"/>
  <c r="P724" i="5"/>
  <c r="Q724" i="5"/>
  <c r="E725" i="5"/>
  <c r="M725" i="5"/>
  <c r="O725" i="5"/>
  <c r="P725" i="5"/>
  <c r="Q725" i="5"/>
  <c r="E726" i="5"/>
  <c r="T726" i="5" s="1"/>
  <c r="M726" i="5"/>
  <c r="O726" i="5"/>
  <c r="P726" i="5"/>
  <c r="Q726" i="5"/>
  <c r="E727" i="5"/>
  <c r="T727" i="5" s="1"/>
  <c r="M727" i="5"/>
  <c r="O727" i="5"/>
  <c r="P727" i="5"/>
  <c r="R727" i="5" s="1"/>
  <c r="Q727" i="5"/>
  <c r="S727" i="5"/>
  <c r="E728" i="5"/>
  <c r="M728" i="5"/>
  <c r="O728" i="5"/>
  <c r="P728" i="5"/>
  <c r="Q728" i="5"/>
  <c r="E729" i="5"/>
  <c r="S729" i="5" s="1"/>
  <c r="M729" i="5"/>
  <c r="O729" i="5"/>
  <c r="P729" i="5"/>
  <c r="Q729" i="5"/>
  <c r="E730" i="5"/>
  <c r="M730" i="5"/>
  <c r="O730" i="5"/>
  <c r="P730" i="5"/>
  <c r="Q730" i="5"/>
  <c r="E731" i="5"/>
  <c r="S731" i="5" s="1"/>
  <c r="M731" i="5"/>
  <c r="O731" i="5"/>
  <c r="P731" i="5"/>
  <c r="Q731" i="5"/>
  <c r="E732" i="5"/>
  <c r="S732" i="5" s="1"/>
  <c r="M732" i="5"/>
  <c r="O732" i="5"/>
  <c r="P732" i="5"/>
  <c r="Q732" i="5"/>
  <c r="T732" i="5"/>
  <c r="E733" i="5"/>
  <c r="M733" i="5"/>
  <c r="O733" i="5"/>
  <c r="P733" i="5"/>
  <c r="Q733" i="5"/>
  <c r="E734" i="5"/>
  <c r="S734" i="5" s="1"/>
  <c r="M734" i="5"/>
  <c r="O734" i="5"/>
  <c r="P734" i="5"/>
  <c r="Q734" i="5"/>
  <c r="E735" i="5"/>
  <c r="S735" i="5" s="1"/>
  <c r="M735" i="5"/>
  <c r="O735" i="5"/>
  <c r="P735" i="5"/>
  <c r="Q735" i="5"/>
  <c r="E736" i="5"/>
  <c r="M736" i="5"/>
  <c r="O736" i="5"/>
  <c r="P736" i="5"/>
  <c r="Q736" i="5"/>
  <c r="E737" i="5"/>
  <c r="T737" i="5" s="1"/>
  <c r="M737" i="5"/>
  <c r="O737" i="5"/>
  <c r="P737" i="5"/>
  <c r="R737" i="5" s="1"/>
  <c r="Q737" i="5"/>
  <c r="E738" i="5"/>
  <c r="S738" i="5" s="1"/>
  <c r="M738" i="5"/>
  <c r="O738" i="5"/>
  <c r="P738" i="5"/>
  <c r="Q738" i="5"/>
  <c r="E739" i="5"/>
  <c r="M739" i="5"/>
  <c r="O739" i="5"/>
  <c r="P739" i="5"/>
  <c r="Q739" i="5"/>
  <c r="E740" i="5"/>
  <c r="T740" i="5" s="1"/>
  <c r="M740" i="5"/>
  <c r="O740" i="5"/>
  <c r="P740" i="5"/>
  <c r="Q740" i="5"/>
  <c r="E741" i="5"/>
  <c r="S741" i="5" s="1"/>
  <c r="M741" i="5"/>
  <c r="O741" i="5"/>
  <c r="P741" i="5"/>
  <c r="Q741" i="5"/>
  <c r="T741" i="5"/>
  <c r="E742" i="5"/>
  <c r="M742" i="5"/>
  <c r="O742" i="5"/>
  <c r="P742" i="5"/>
  <c r="Q742" i="5"/>
  <c r="E743" i="5"/>
  <c r="T743" i="5" s="1"/>
  <c r="M743" i="5"/>
  <c r="O743" i="5"/>
  <c r="P743" i="5"/>
  <c r="Q743" i="5"/>
  <c r="E744" i="5"/>
  <c r="S744" i="5" s="1"/>
  <c r="M744" i="5"/>
  <c r="O744" i="5"/>
  <c r="P744" i="5"/>
  <c r="Q744" i="5"/>
  <c r="E745" i="5"/>
  <c r="S745" i="5" s="1"/>
  <c r="M745" i="5"/>
  <c r="O745" i="5"/>
  <c r="P745" i="5"/>
  <c r="Q745" i="5"/>
  <c r="T745" i="5"/>
  <c r="E746" i="5"/>
  <c r="S746" i="5" s="1"/>
  <c r="M746" i="5"/>
  <c r="O746" i="5"/>
  <c r="P746" i="5"/>
  <c r="Q746" i="5"/>
  <c r="E747" i="5"/>
  <c r="M747" i="5"/>
  <c r="O747" i="5"/>
  <c r="P747" i="5"/>
  <c r="Q747" i="5"/>
  <c r="E748" i="5"/>
  <c r="T748" i="5" s="1"/>
  <c r="M748" i="5"/>
  <c r="O748" i="5"/>
  <c r="P748" i="5"/>
  <c r="Q748" i="5"/>
  <c r="R748" i="5" s="1"/>
  <c r="E749" i="5"/>
  <c r="S749" i="5" s="1"/>
  <c r="M749" i="5"/>
  <c r="O749" i="5"/>
  <c r="P749" i="5"/>
  <c r="Q749" i="5"/>
  <c r="E750" i="5"/>
  <c r="M750" i="5"/>
  <c r="O750" i="5"/>
  <c r="P750" i="5"/>
  <c r="Q750" i="5"/>
  <c r="E751" i="5"/>
  <c r="T751" i="5" s="1"/>
  <c r="M751" i="5"/>
  <c r="O751" i="5"/>
  <c r="P751" i="5"/>
  <c r="Q751" i="5"/>
  <c r="E752" i="5"/>
  <c r="T752" i="5" s="1"/>
  <c r="M752" i="5"/>
  <c r="O752" i="5"/>
  <c r="P752" i="5"/>
  <c r="Q752" i="5"/>
  <c r="E753" i="5"/>
  <c r="M753" i="5"/>
  <c r="O753" i="5"/>
  <c r="P753" i="5"/>
  <c r="Q753" i="5"/>
  <c r="E754" i="5"/>
  <c r="T754" i="5" s="1"/>
  <c r="M754" i="5"/>
  <c r="O754" i="5"/>
  <c r="P754" i="5"/>
  <c r="Q754" i="5"/>
  <c r="E755" i="5"/>
  <c r="T755" i="5" s="1"/>
  <c r="M755" i="5"/>
  <c r="O755" i="5"/>
  <c r="P755" i="5"/>
  <c r="Q755" i="5"/>
  <c r="E756" i="5"/>
  <c r="S756" i="5" s="1"/>
  <c r="M756" i="5"/>
  <c r="O756" i="5"/>
  <c r="P756" i="5"/>
  <c r="Q756" i="5"/>
  <c r="E757" i="5"/>
  <c r="M757" i="5"/>
  <c r="O757" i="5"/>
  <c r="P757" i="5"/>
  <c r="Q757" i="5"/>
  <c r="E758" i="5"/>
  <c r="S758" i="5" s="1"/>
  <c r="M758" i="5"/>
  <c r="O758" i="5"/>
  <c r="P758" i="5"/>
  <c r="Q758" i="5"/>
  <c r="E759" i="5"/>
  <c r="T759" i="5" s="1"/>
  <c r="M759" i="5"/>
  <c r="O759" i="5"/>
  <c r="P759" i="5"/>
  <c r="Q759" i="5"/>
  <c r="E760" i="5"/>
  <c r="S760" i="5" s="1"/>
  <c r="M760" i="5"/>
  <c r="O760" i="5"/>
  <c r="P760" i="5"/>
  <c r="Q760" i="5"/>
  <c r="E761" i="5"/>
  <c r="M761" i="5"/>
  <c r="O761" i="5"/>
  <c r="P761" i="5"/>
  <c r="Q761" i="5"/>
  <c r="E762" i="5"/>
  <c r="T762" i="5" s="1"/>
  <c r="M762" i="5"/>
  <c r="O762" i="5"/>
  <c r="P762" i="5"/>
  <c r="Q762" i="5"/>
  <c r="E763" i="5"/>
  <c r="T763" i="5" s="1"/>
  <c r="M763" i="5"/>
  <c r="O763" i="5"/>
  <c r="P763" i="5"/>
  <c r="Q763" i="5"/>
  <c r="E764" i="5"/>
  <c r="M764" i="5"/>
  <c r="O764" i="5"/>
  <c r="P764" i="5"/>
  <c r="Q764" i="5"/>
  <c r="E765" i="5"/>
  <c r="S765" i="5" s="1"/>
  <c r="M765" i="5"/>
  <c r="O765" i="5"/>
  <c r="P765" i="5"/>
  <c r="Q765" i="5"/>
  <c r="E766" i="5"/>
  <c r="S766" i="5" s="1"/>
  <c r="M766" i="5"/>
  <c r="O766" i="5"/>
  <c r="P766" i="5"/>
  <c r="Q766" i="5"/>
  <c r="T766" i="5"/>
  <c r="E767" i="5"/>
  <c r="T767" i="5" s="1"/>
  <c r="M767" i="5"/>
  <c r="O767" i="5"/>
  <c r="P767" i="5"/>
  <c r="Q767" i="5"/>
  <c r="E768" i="5"/>
  <c r="S768" i="5" s="1"/>
  <c r="M768" i="5"/>
  <c r="O768" i="5"/>
  <c r="P768" i="5"/>
  <c r="Q768" i="5"/>
  <c r="E769" i="5"/>
  <c r="S769" i="5" s="1"/>
  <c r="M769" i="5"/>
  <c r="O769" i="5"/>
  <c r="P769" i="5"/>
  <c r="Q769" i="5"/>
  <c r="E770" i="5"/>
  <c r="S770" i="5" s="1"/>
  <c r="M770" i="5"/>
  <c r="O770" i="5"/>
  <c r="P770" i="5"/>
  <c r="Q770" i="5"/>
  <c r="E771" i="5"/>
  <c r="S771" i="5" s="1"/>
  <c r="M771" i="5"/>
  <c r="O771" i="5"/>
  <c r="P771" i="5"/>
  <c r="Q771" i="5"/>
  <c r="E772" i="5"/>
  <c r="M772" i="5"/>
  <c r="O772" i="5"/>
  <c r="P772" i="5"/>
  <c r="Q772" i="5"/>
  <c r="E773" i="5"/>
  <c r="M773" i="5"/>
  <c r="O773" i="5"/>
  <c r="P773" i="5"/>
  <c r="Q773" i="5"/>
  <c r="R773" i="5" s="1"/>
  <c r="E774" i="5"/>
  <c r="S774" i="5" s="1"/>
  <c r="M774" i="5"/>
  <c r="O774" i="5"/>
  <c r="P774" i="5"/>
  <c r="Q774" i="5"/>
  <c r="E775" i="5"/>
  <c r="M775" i="5"/>
  <c r="O775" i="5"/>
  <c r="P775" i="5"/>
  <c r="Q775" i="5"/>
  <c r="E776" i="5"/>
  <c r="T776" i="5" s="1"/>
  <c r="M776" i="5"/>
  <c r="O776" i="5"/>
  <c r="P776" i="5"/>
  <c r="Q776" i="5"/>
  <c r="E777" i="5"/>
  <c r="M777" i="5"/>
  <c r="O777" i="5"/>
  <c r="P777" i="5"/>
  <c r="Q777" i="5"/>
  <c r="E778" i="5"/>
  <c r="S778" i="5" s="1"/>
  <c r="M778" i="5"/>
  <c r="O778" i="5"/>
  <c r="P778" i="5"/>
  <c r="Q778" i="5"/>
  <c r="E779" i="5"/>
  <c r="M779" i="5"/>
  <c r="O779" i="5"/>
  <c r="P779" i="5"/>
  <c r="Q779" i="5"/>
  <c r="E780" i="5"/>
  <c r="T780" i="5" s="1"/>
  <c r="M780" i="5"/>
  <c r="O780" i="5"/>
  <c r="P780" i="5"/>
  <c r="Q780" i="5"/>
  <c r="S780" i="5"/>
  <c r="E781" i="5"/>
  <c r="M781" i="5"/>
  <c r="O781" i="5"/>
  <c r="P781" i="5"/>
  <c r="Q781" i="5"/>
  <c r="E782" i="5"/>
  <c r="S782" i="5" s="1"/>
  <c r="M782" i="5"/>
  <c r="O782" i="5"/>
  <c r="P782" i="5"/>
  <c r="Q782" i="5"/>
  <c r="E783" i="5"/>
  <c r="M783" i="5"/>
  <c r="O783" i="5"/>
  <c r="P783" i="5"/>
  <c r="Q783" i="5"/>
  <c r="E784" i="5"/>
  <c r="M784" i="5"/>
  <c r="O784" i="5"/>
  <c r="P784" i="5"/>
  <c r="Q784" i="5"/>
  <c r="E785" i="5"/>
  <c r="S785" i="5" s="1"/>
  <c r="M785" i="5"/>
  <c r="O785" i="5"/>
  <c r="P785" i="5"/>
  <c r="Q785" i="5"/>
  <c r="T785" i="5"/>
  <c r="E786" i="5"/>
  <c r="M786" i="5"/>
  <c r="O786" i="5"/>
  <c r="P786" i="5"/>
  <c r="Q786" i="5"/>
  <c r="E787" i="5"/>
  <c r="T787" i="5" s="1"/>
  <c r="M787" i="5"/>
  <c r="O787" i="5"/>
  <c r="P787" i="5"/>
  <c r="Q787" i="5"/>
  <c r="E788" i="5"/>
  <c r="T788" i="5" s="1"/>
  <c r="M788" i="5"/>
  <c r="O788" i="5"/>
  <c r="P788" i="5"/>
  <c r="Q788" i="5"/>
  <c r="E789" i="5"/>
  <c r="T789" i="5" s="1"/>
  <c r="M789" i="5"/>
  <c r="O789" i="5"/>
  <c r="P789" i="5"/>
  <c r="Q789" i="5"/>
  <c r="E790" i="5"/>
  <c r="S790" i="5" s="1"/>
  <c r="M790" i="5"/>
  <c r="O790" i="5"/>
  <c r="P790" i="5"/>
  <c r="Q790" i="5"/>
  <c r="E791" i="5"/>
  <c r="S791" i="5" s="1"/>
  <c r="M791" i="5"/>
  <c r="O791" i="5"/>
  <c r="P791" i="5"/>
  <c r="Q791" i="5"/>
  <c r="E792" i="5"/>
  <c r="T792" i="5" s="1"/>
  <c r="M792" i="5"/>
  <c r="O792" i="5"/>
  <c r="P792" i="5"/>
  <c r="Q792" i="5"/>
  <c r="E793" i="5"/>
  <c r="S793" i="5" s="1"/>
  <c r="M793" i="5"/>
  <c r="O793" i="5"/>
  <c r="P793" i="5"/>
  <c r="Q793" i="5"/>
  <c r="E794" i="5"/>
  <c r="S794" i="5" s="1"/>
  <c r="M794" i="5"/>
  <c r="O794" i="5"/>
  <c r="P794" i="5"/>
  <c r="Q794" i="5"/>
  <c r="E795" i="5"/>
  <c r="T795" i="5" s="1"/>
  <c r="M795" i="5"/>
  <c r="O795" i="5"/>
  <c r="P795" i="5"/>
  <c r="Q795" i="5"/>
  <c r="E796" i="5"/>
  <c r="S796" i="5" s="1"/>
  <c r="M796" i="5"/>
  <c r="O796" i="5"/>
  <c r="P796" i="5"/>
  <c r="Q796" i="5"/>
  <c r="E797" i="5"/>
  <c r="M797" i="5"/>
  <c r="O797" i="5"/>
  <c r="P797" i="5"/>
  <c r="Q797" i="5"/>
  <c r="E798" i="5"/>
  <c r="T798" i="5" s="1"/>
  <c r="M798" i="5"/>
  <c r="O798" i="5"/>
  <c r="P798" i="5"/>
  <c r="Q798" i="5"/>
  <c r="S798" i="5"/>
  <c r="E799" i="5"/>
  <c r="T799" i="5" s="1"/>
  <c r="M799" i="5"/>
  <c r="O799" i="5"/>
  <c r="P799" i="5"/>
  <c r="R799" i="5" s="1"/>
  <c r="Q799" i="5"/>
  <c r="S799" i="5"/>
  <c r="E800" i="5"/>
  <c r="M800" i="5"/>
  <c r="O800" i="5"/>
  <c r="P800" i="5"/>
  <c r="Q800" i="5"/>
  <c r="E801" i="5"/>
  <c r="S801" i="5" s="1"/>
  <c r="M801" i="5"/>
  <c r="O801" i="5"/>
  <c r="P801" i="5"/>
  <c r="Q801" i="5"/>
  <c r="E802" i="5"/>
  <c r="T802" i="5" s="1"/>
  <c r="M802" i="5"/>
  <c r="O802" i="5"/>
  <c r="P802" i="5"/>
  <c r="Q802" i="5"/>
  <c r="E803" i="5"/>
  <c r="M803" i="5"/>
  <c r="O803" i="5"/>
  <c r="P803" i="5"/>
  <c r="Q803" i="5"/>
  <c r="E804" i="5"/>
  <c r="S804" i="5" s="1"/>
  <c r="M804" i="5"/>
  <c r="O804" i="5"/>
  <c r="P804" i="5"/>
  <c r="Q804" i="5"/>
  <c r="E805" i="5"/>
  <c r="M805" i="5"/>
  <c r="O805" i="5"/>
  <c r="P805" i="5"/>
  <c r="Q805" i="5"/>
  <c r="E806" i="5"/>
  <c r="S806" i="5" s="1"/>
  <c r="M806" i="5"/>
  <c r="O806" i="5"/>
  <c r="P806" i="5"/>
  <c r="Q806" i="5"/>
  <c r="E807" i="5"/>
  <c r="M807" i="5"/>
  <c r="O807" i="5"/>
  <c r="P807" i="5"/>
  <c r="Q807" i="5"/>
  <c r="E808" i="5"/>
  <c r="M808" i="5"/>
  <c r="O808" i="5"/>
  <c r="P808" i="5"/>
  <c r="Q808" i="5"/>
  <c r="E809" i="5"/>
  <c r="M809" i="5"/>
  <c r="O809" i="5"/>
  <c r="P809" i="5"/>
  <c r="Q809" i="5"/>
  <c r="E810" i="5"/>
  <c r="M810" i="5"/>
  <c r="O810" i="5"/>
  <c r="P810" i="5"/>
  <c r="Q810" i="5"/>
  <c r="E811" i="5"/>
  <c r="M811" i="5"/>
  <c r="O811" i="5"/>
  <c r="P811" i="5"/>
  <c r="Q811" i="5"/>
  <c r="E812" i="5"/>
  <c r="M812" i="5"/>
  <c r="O812" i="5"/>
  <c r="P812" i="5"/>
  <c r="Q812" i="5"/>
  <c r="E813" i="5"/>
  <c r="M813" i="5"/>
  <c r="O813" i="5"/>
  <c r="P813" i="5"/>
  <c r="Q813" i="5"/>
  <c r="S813" i="5"/>
  <c r="T813" i="5"/>
  <c r="E814" i="5"/>
  <c r="M814" i="5"/>
  <c r="O814" i="5"/>
  <c r="P814" i="5"/>
  <c r="Q814" i="5"/>
  <c r="S814" i="5"/>
  <c r="T814" i="5"/>
  <c r="E815" i="5"/>
  <c r="S815" i="5" s="1"/>
  <c r="M815" i="5"/>
  <c r="O815" i="5"/>
  <c r="P815" i="5"/>
  <c r="Q815" i="5"/>
  <c r="E816" i="5"/>
  <c r="T816" i="5" s="1"/>
  <c r="M816" i="5"/>
  <c r="O816" i="5"/>
  <c r="P816" i="5"/>
  <c r="Q816" i="5"/>
  <c r="E817" i="5"/>
  <c r="S817" i="5" s="1"/>
  <c r="M817" i="5"/>
  <c r="O817" i="5"/>
  <c r="P817" i="5"/>
  <c r="Q817" i="5"/>
  <c r="E818" i="5"/>
  <c r="M818" i="5"/>
  <c r="O818" i="5"/>
  <c r="P818" i="5"/>
  <c r="Q818" i="5"/>
  <c r="E819" i="5"/>
  <c r="M819" i="5"/>
  <c r="O819" i="5"/>
  <c r="P819" i="5"/>
  <c r="Q819" i="5"/>
  <c r="E820" i="5"/>
  <c r="M820" i="5"/>
  <c r="O820" i="5"/>
  <c r="P820" i="5"/>
  <c r="Q820" i="5"/>
  <c r="E821" i="5"/>
  <c r="S821" i="5" s="1"/>
  <c r="M821" i="5"/>
  <c r="O821" i="5"/>
  <c r="P821" i="5"/>
  <c r="Q821" i="5"/>
  <c r="E822" i="5"/>
  <c r="M822" i="5"/>
  <c r="O822" i="5"/>
  <c r="P822" i="5"/>
  <c r="Q822" i="5"/>
  <c r="E823" i="5"/>
  <c r="T823" i="5" s="1"/>
  <c r="M823" i="5"/>
  <c r="O823" i="5"/>
  <c r="P823" i="5"/>
  <c r="Q823" i="5"/>
  <c r="S823" i="5"/>
  <c r="E824" i="5"/>
  <c r="T824" i="5" s="1"/>
  <c r="M824" i="5"/>
  <c r="O824" i="5"/>
  <c r="P824" i="5"/>
  <c r="Q824" i="5"/>
  <c r="E825" i="5"/>
  <c r="M825" i="5"/>
  <c r="O825" i="5"/>
  <c r="P825" i="5"/>
  <c r="Q825" i="5"/>
  <c r="E826" i="5"/>
  <c r="S826" i="5" s="1"/>
  <c r="M826" i="5"/>
  <c r="O826" i="5"/>
  <c r="P826" i="5"/>
  <c r="Q826" i="5"/>
  <c r="E827" i="5"/>
  <c r="M827" i="5"/>
  <c r="O827" i="5"/>
  <c r="P827" i="5"/>
  <c r="Q827" i="5"/>
  <c r="E828" i="5"/>
  <c r="T828" i="5" s="1"/>
  <c r="M828" i="5"/>
  <c r="O828" i="5"/>
  <c r="P828" i="5"/>
  <c r="Q828" i="5"/>
  <c r="S828" i="5"/>
  <c r="E829" i="5"/>
  <c r="S829" i="5" s="1"/>
  <c r="M829" i="5"/>
  <c r="O829" i="5"/>
  <c r="P829" i="5"/>
  <c r="Q829" i="5"/>
  <c r="E830" i="5"/>
  <c r="S830" i="5" s="1"/>
  <c r="M830" i="5"/>
  <c r="O830" i="5"/>
  <c r="P830" i="5"/>
  <c r="Q830" i="5"/>
  <c r="E831" i="5"/>
  <c r="M831" i="5"/>
  <c r="O831" i="5"/>
  <c r="P831" i="5"/>
  <c r="Q831" i="5"/>
  <c r="E832" i="5"/>
  <c r="S832" i="5" s="1"/>
  <c r="M832" i="5"/>
  <c r="O832" i="5"/>
  <c r="P832" i="5"/>
  <c r="Q832" i="5"/>
  <c r="E833" i="5"/>
  <c r="M833" i="5"/>
  <c r="O833" i="5"/>
  <c r="P833" i="5"/>
  <c r="Q833" i="5"/>
  <c r="E834" i="5"/>
  <c r="T834" i="5" s="1"/>
  <c r="M834" i="5"/>
  <c r="O834" i="5"/>
  <c r="P834" i="5"/>
  <c r="Q834" i="5"/>
  <c r="E835" i="5"/>
  <c r="T835" i="5" s="1"/>
  <c r="M835" i="5"/>
  <c r="O835" i="5"/>
  <c r="P835" i="5"/>
  <c r="Q835" i="5"/>
  <c r="E836" i="5"/>
  <c r="M836" i="5"/>
  <c r="O836" i="5"/>
  <c r="P836" i="5"/>
  <c r="Q836" i="5"/>
  <c r="E837" i="5"/>
  <c r="T837" i="5" s="1"/>
  <c r="M837" i="5"/>
  <c r="O837" i="5"/>
  <c r="P837" i="5"/>
  <c r="Q837" i="5"/>
  <c r="S837" i="5"/>
  <c r="E838" i="5"/>
  <c r="S838" i="5" s="1"/>
  <c r="M838" i="5"/>
  <c r="O838" i="5"/>
  <c r="P838" i="5"/>
  <c r="Q838" i="5"/>
  <c r="E839" i="5"/>
  <c r="M839" i="5"/>
  <c r="O839" i="5"/>
  <c r="P839" i="5"/>
  <c r="Q839" i="5"/>
  <c r="E840" i="5"/>
  <c r="S840" i="5" s="1"/>
  <c r="M840" i="5"/>
  <c r="O840" i="5"/>
  <c r="P840" i="5"/>
  <c r="Q840" i="5"/>
  <c r="E841" i="5"/>
  <c r="S841" i="5" s="1"/>
  <c r="M841" i="5"/>
  <c r="O841" i="5"/>
  <c r="P841" i="5"/>
  <c r="Q841" i="5"/>
  <c r="E842" i="5"/>
  <c r="S842" i="5" s="1"/>
  <c r="M842" i="5"/>
  <c r="O842" i="5"/>
  <c r="P842" i="5"/>
  <c r="Q842" i="5"/>
  <c r="E843" i="5"/>
  <c r="S843" i="5" s="1"/>
  <c r="M843" i="5"/>
  <c r="O843" i="5"/>
  <c r="P843" i="5"/>
  <c r="Q843" i="5"/>
  <c r="T843" i="5"/>
  <c r="E844" i="5"/>
  <c r="M844" i="5"/>
  <c r="O844" i="5"/>
  <c r="P844" i="5"/>
  <c r="Q844" i="5"/>
  <c r="E845" i="5"/>
  <c r="S845" i="5" s="1"/>
  <c r="M845" i="5"/>
  <c r="O845" i="5"/>
  <c r="P845" i="5"/>
  <c r="Q845" i="5"/>
  <c r="E846" i="5"/>
  <c r="T846" i="5" s="1"/>
  <c r="M846" i="5"/>
  <c r="O846" i="5"/>
  <c r="P846" i="5"/>
  <c r="Q846" i="5"/>
  <c r="S846" i="5"/>
  <c r="E847" i="5"/>
  <c r="M847" i="5"/>
  <c r="O847" i="5"/>
  <c r="P847" i="5"/>
  <c r="Q847" i="5"/>
  <c r="E848" i="5"/>
  <c r="T848" i="5" s="1"/>
  <c r="M848" i="5"/>
  <c r="O848" i="5"/>
  <c r="R848" i="5" s="1"/>
  <c r="P848" i="5"/>
  <c r="Q848" i="5"/>
  <c r="E849" i="5"/>
  <c r="M849" i="5"/>
  <c r="O849" i="5"/>
  <c r="P849" i="5"/>
  <c r="Q849" i="5"/>
  <c r="E850" i="5"/>
  <c r="T850" i="5" s="1"/>
  <c r="M850" i="5"/>
  <c r="O850" i="5"/>
  <c r="P850" i="5"/>
  <c r="Q850" i="5"/>
  <c r="E851" i="5"/>
  <c r="T851" i="5" s="1"/>
  <c r="M851" i="5"/>
  <c r="O851" i="5"/>
  <c r="P851" i="5"/>
  <c r="Q851" i="5"/>
  <c r="E852" i="5"/>
  <c r="S852" i="5" s="1"/>
  <c r="M852" i="5"/>
  <c r="O852" i="5"/>
  <c r="P852" i="5"/>
  <c r="Q852" i="5"/>
  <c r="E853" i="5"/>
  <c r="M853" i="5"/>
  <c r="O853" i="5"/>
  <c r="P853" i="5"/>
  <c r="Q853" i="5"/>
  <c r="E854" i="5"/>
  <c r="M854" i="5"/>
  <c r="O854" i="5"/>
  <c r="P854" i="5"/>
  <c r="Q854" i="5"/>
  <c r="E855" i="5"/>
  <c r="M855" i="5"/>
  <c r="O855" i="5"/>
  <c r="P855" i="5"/>
  <c r="Q855" i="5"/>
  <c r="E856" i="5"/>
  <c r="M856" i="5"/>
  <c r="O856" i="5"/>
  <c r="P856" i="5"/>
  <c r="Q856" i="5"/>
  <c r="E857" i="5"/>
  <c r="S857" i="5" s="1"/>
  <c r="M857" i="5"/>
  <c r="O857" i="5"/>
  <c r="P857" i="5"/>
  <c r="Q857" i="5"/>
  <c r="T857" i="5"/>
  <c r="E858" i="5"/>
  <c r="M858" i="5"/>
  <c r="O858" i="5"/>
  <c r="P858" i="5"/>
  <c r="Q858" i="5"/>
  <c r="E859" i="5"/>
  <c r="T859" i="5" s="1"/>
  <c r="M859" i="5"/>
  <c r="O859" i="5"/>
  <c r="P859" i="5"/>
  <c r="Q859" i="5"/>
  <c r="E860" i="5"/>
  <c r="T860" i="5" s="1"/>
  <c r="M860" i="5"/>
  <c r="O860" i="5"/>
  <c r="P860" i="5"/>
  <c r="Q860" i="5"/>
  <c r="E861" i="5"/>
  <c r="T861" i="5" s="1"/>
  <c r="M861" i="5"/>
  <c r="O861" i="5"/>
  <c r="P861" i="5"/>
  <c r="Q861" i="5"/>
  <c r="E862" i="5"/>
  <c r="S862" i="5" s="1"/>
  <c r="M862" i="5"/>
  <c r="O862" i="5"/>
  <c r="P862" i="5"/>
  <c r="Q862" i="5"/>
  <c r="E863" i="5"/>
  <c r="S863" i="5" s="1"/>
  <c r="M863" i="5"/>
  <c r="O863" i="5"/>
  <c r="P863" i="5"/>
  <c r="Q863" i="5"/>
  <c r="E864" i="5"/>
  <c r="T864" i="5" s="1"/>
  <c r="M864" i="5"/>
  <c r="O864" i="5"/>
  <c r="P864" i="5"/>
  <c r="Q864" i="5"/>
  <c r="E865" i="5"/>
  <c r="T865" i="5" s="1"/>
  <c r="M865" i="5"/>
  <c r="O865" i="5"/>
  <c r="P865" i="5"/>
  <c r="Q865" i="5"/>
  <c r="E866" i="5"/>
  <c r="S866" i="5" s="1"/>
  <c r="M866" i="5"/>
  <c r="O866" i="5"/>
  <c r="P866" i="5"/>
  <c r="Q866" i="5"/>
  <c r="E867" i="5"/>
  <c r="S867" i="5" s="1"/>
  <c r="M867" i="5"/>
  <c r="O867" i="5"/>
  <c r="P867" i="5"/>
  <c r="Q867" i="5"/>
  <c r="E868" i="5"/>
  <c r="S868" i="5" s="1"/>
  <c r="M868" i="5"/>
  <c r="O868" i="5"/>
  <c r="P868" i="5"/>
  <c r="Q868" i="5"/>
  <c r="E869" i="5"/>
  <c r="M869" i="5"/>
  <c r="O869" i="5"/>
  <c r="P869" i="5"/>
  <c r="Q869" i="5"/>
  <c r="E870" i="5"/>
  <c r="T870" i="5" s="1"/>
  <c r="M870" i="5"/>
  <c r="O870" i="5"/>
  <c r="P870" i="5"/>
  <c r="Q870" i="5"/>
  <c r="E871" i="5"/>
  <c r="T871" i="5" s="1"/>
  <c r="M871" i="5"/>
  <c r="O871" i="5"/>
  <c r="P871" i="5"/>
  <c r="Q871" i="5"/>
  <c r="E872" i="5"/>
  <c r="T872" i="5" s="1"/>
  <c r="M872" i="5"/>
  <c r="O872" i="5"/>
  <c r="P872" i="5"/>
  <c r="Q872" i="5"/>
  <c r="E873" i="5"/>
  <c r="T873" i="5" s="1"/>
  <c r="M873" i="5"/>
  <c r="O873" i="5"/>
  <c r="P873" i="5"/>
  <c r="Q873" i="5"/>
  <c r="E874" i="5"/>
  <c r="S874" i="5" s="1"/>
  <c r="M874" i="5"/>
  <c r="O874" i="5"/>
  <c r="P874" i="5"/>
  <c r="Q874" i="5"/>
  <c r="E875" i="5"/>
  <c r="S875" i="5" s="1"/>
  <c r="M875" i="5"/>
  <c r="O875" i="5"/>
  <c r="P875" i="5"/>
  <c r="Q875" i="5"/>
  <c r="E876" i="5"/>
  <c r="S876" i="5" s="1"/>
  <c r="M876" i="5"/>
  <c r="O876" i="5"/>
  <c r="P876" i="5"/>
  <c r="Q876" i="5"/>
  <c r="E877" i="5"/>
  <c r="S877" i="5" s="1"/>
  <c r="M877" i="5"/>
  <c r="O877" i="5"/>
  <c r="P877" i="5"/>
  <c r="Q877" i="5"/>
  <c r="E878" i="5"/>
  <c r="S878" i="5" s="1"/>
  <c r="M878" i="5"/>
  <c r="O878" i="5"/>
  <c r="P878" i="5"/>
  <c r="Q878" i="5"/>
  <c r="T878" i="5"/>
  <c r="E879" i="5"/>
  <c r="M879" i="5"/>
  <c r="O879" i="5"/>
  <c r="P879" i="5"/>
  <c r="Q879" i="5"/>
  <c r="E880" i="5"/>
  <c r="S880" i="5" s="1"/>
  <c r="M880" i="5"/>
  <c r="O880" i="5"/>
  <c r="R880" i="5" s="1"/>
  <c r="P880" i="5"/>
  <c r="Q880" i="5"/>
  <c r="T880" i="5"/>
  <c r="E881" i="5"/>
  <c r="M881" i="5"/>
  <c r="O881" i="5"/>
  <c r="P881" i="5"/>
  <c r="Q881" i="5"/>
  <c r="E882" i="5"/>
  <c r="T882" i="5" s="1"/>
  <c r="M882" i="5"/>
  <c r="O882" i="5"/>
  <c r="P882" i="5"/>
  <c r="Q882" i="5"/>
  <c r="E883" i="5"/>
  <c r="M883" i="5"/>
  <c r="O883" i="5"/>
  <c r="P883" i="5"/>
  <c r="Q883" i="5"/>
  <c r="E884" i="5"/>
  <c r="T884" i="5" s="1"/>
  <c r="M884" i="5"/>
  <c r="O884" i="5"/>
  <c r="P884" i="5"/>
  <c r="Q884" i="5"/>
  <c r="E885" i="5"/>
  <c r="T885" i="5" s="1"/>
  <c r="M885" i="5"/>
  <c r="O885" i="5"/>
  <c r="P885" i="5"/>
  <c r="Q885" i="5"/>
  <c r="E886" i="5"/>
  <c r="M886" i="5"/>
  <c r="O886" i="5"/>
  <c r="P886" i="5"/>
  <c r="Q886" i="5"/>
  <c r="E887" i="5"/>
  <c r="T887" i="5" s="1"/>
  <c r="M887" i="5"/>
  <c r="O887" i="5"/>
  <c r="P887" i="5"/>
  <c r="Q887" i="5"/>
  <c r="E888" i="5"/>
  <c r="M888" i="5"/>
  <c r="O888" i="5"/>
  <c r="P888" i="5"/>
  <c r="Q888" i="5"/>
  <c r="E889" i="5"/>
  <c r="S889" i="5" s="1"/>
  <c r="M889" i="5"/>
  <c r="O889" i="5"/>
  <c r="P889" i="5"/>
  <c r="Q889" i="5"/>
  <c r="E890" i="5"/>
  <c r="S890" i="5" s="1"/>
  <c r="M890" i="5"/>
  <c r="O890" i="5"/>
  <c r="P890" i="5"/>
  <c r="Q890" i="5"/>
  <c r="E891" i="5"/>
  <c r="M891" i="5"/>
  <c r="O891" i="5"/>
  <c r="P891" i="5"/>
  <c r="Q891" i="5"/>
  <c r="S891" i="5"/>
  <c r="T891" i="5"/>
  <c r="E892" i="5"/>
  <c r="S892" i="5" s="1"/>
  <c r="M892" i="5"/>
  <c r="O892" i="5"/>
  <c r="P892" i="5"/>
  <c r="Q892" i="5"/>
  <c r="E893" i="5"/>
  <c r="S893" i="5" s="1"/>
  <c r="M893" i="5"/>
  <c r="O893" i="5"/>
  <c r="P893" i="5"/>
  <c r="Q893" i="5"/>
  <c r="T893" i="5"/>
  <c r="E894" i="5"/>
  <c r="M894" i="5"/>
  <c r="O894" i="5"/>
  <c r="P894" i="5"/>
  <c r="Q894" i="5"/>
  <c r="E895" i="5"/>
  <c r="T895" i="5" s="1"/>
  <c r="M895" i="5"/>
  <c r="O895" i="5"/>
  <c r="P895" i="5"/>
  <c r="Q895" i="5"/>
  <c r="E896" i="5"/>
  <c r="S896" i="5" s="1"/>
  <c r="M896" i="5"/>
  <c r="O896" i="5"/>
  <c r="P896" i="5"/>
  <c r="Q896" i="5"/>
  <c r="E897" i="5"/>
  <c r="M897" i="5"/>
  <c r="O897" i="5"/>
  <c r="P897" i="5"/>
  <c r="Q897" i="5"/>
  <c r="E898" i="5"/>
  <c r="T898" i="5" s="1"/>
  <c r="M898" i="5"/>
  <c r="O898" i="5"/>
  <c r="P898" i="5"/>
  <c r="Q898" i="5"/>
  <c r="E899" i="5"/>
  <c r="T899" i="5" s="1"/>
  <c r="M899" i="5"/>
  <c r="O899" i="5"/>
  <c r="P899" i="5"/>
  <c r="Q899" i="5"/>
  <c r="E900" i="5"/>
  <c r="M900" i="5"/>
  <c r="O900" i="5"/>
  <c r="P900" i="5"/>
  <c r="Q900" i="5"/>
  <c r="E901" i="5"/>
  <c r="S901" i="5" s="1"/>
  <c r="M901" i="5"/>
  <c r="O901" i="5"/>
  <c r="P901" i="5"/>
  <c r="Q901" i="5"/>
  <c r="E902" i="5"/>
  <c r="S902" i="5" s="1"/>
  <c r="M902" i="5"/>
  <c r="O902" i="5"/>
  <c r="P902" i="5"/>
  <c r="Q902" i="5"/>
  <c r="T902" i="5"/>
  <c r="E903" i="5"/>
  <c r="S903" i="5" s="1"/>
  <c r="M903" i="5"/>
  <c r="O903" i="5"/>
  <c r="P903" i="5"/>
  <c r="Q903" i="5"/>
  <c r="E904" i="5"/>
  <c r="M904" i="5"/>
  <c r="O904" i="5"/>
  <c r="P904" i="5"/>
  <c r="Q904" i="5"/>
  <c r="E905" i="5"/>
  <c r="M905" i="5"/>
  <c r="O905" i="5"/>
  <c r="P905" i="5"/>
  <c r="Q905" i="5"/>
  <c r="E906" i="5"/>
  <c r="T906" i="5" s="1"/>
  <c r="M906" i="5"/>
  <c r="O906" i="5"/>
  <c r="P906" i="5"/>
  <c r="Q906" i="5"/>
  <c r="E907" i="5"/>
  <c r="T907" i="5" s="1"/>
  <c r="M907" i="5"/>
  <c r="O907" i="5"/>
  <c r="P907" i="5"/>
  <c r="Q907" i="5"/>
  <c r="S907" i="5"/>
  <c r="E908" i="5"/>
  <c r="M908" i="5"/>
  <c r="O908" i="5"/>
  <c r="R908" i="5" s="1"/>
  <c r="P908" i="5"/>
  <c r="Q908" i="5"/>
  <c r="E909" i="5"/>
  <c r="T909" i="5" s="1"/>
  <c r="M909" i="5"/>
  <c r="O909" i="5"/>
  <c r="P909" i="5"/>
  <c r="Q909" i="5"/>
  <c r="E910" i="5"/>
  <c r="S910" i="5" s="1"/>
  <c r="M910" i="5"/>
  <c r="O910" i="5"/>
  <c r="P910" i="5"/>
  <c r="Q910" i="5"/>
  <c r="E911" i="5"/>
  <c r="M911" i="5"/>
  <c r="O911" i="5"/>
  <c r="P911" i="5"/>
  <c r="Q911" i="5"/>
  <c r="E912" i="5"/>
  <c r="M912" i="5"/>
  <c r="O912" i="5"/>
  <c r="P912" i="5"/>
  <c r="Q912" i="5"/>
  <c r="E913" i="5"/>
  <c r="S913" i="5" s="1"/>
  <c r="M913" i="5"/>
  <c r="O913" i="5"/>
  <c r="R913" i="5" s="1"/>
  <c r="P913" i="5"/>
  <c r="Q913" i="5"/>
  <c r="T913" i="5"/>
  <c r="E914" i="5"/>
  <c r="S914" i="5" s="1"/>
  <c r="M914" i="5"/>
  <c r="O914" i="5"/>
  <c r="P914" i="5"/>
  <c r="Q914" i="5"/>
  <c r="E915" i="5"/>
  <c r="T915" i="5" s="1"/>
  <c r="M915" i="5"/>
  <c r="O915" i="5"/>
  <c r="P915" i="5"/>
  <c r="Q915" i="5"/>
  <c r="E916" i="5"/>
  <c r="M916" i="5"/>
  <c r="O916" i="5"/>
  <c r="P916" i="5"/>
  <c r="Q916" i="5"/>
  <c r="E917" i="5"/>
  <c r="S917" i="5" s="1"/>
  <c r="M917" i="5"/>
  <c r="O917" i="5"/>
  <c r="P917" i="5"/>
  <c r="Q917" i="5"/>
  <c r="E918" i="5"/>
  <c r="T918" i="5" s="1"/>
  <c r="M918" i="5"/>
  <c r="O918" i="5"/>
  <c r="P918" i="5"/>
  <c r="Q918" i="5"/>
  <c r="E919" i="5"/>
  <c r="M919" i="5"/>
  <c r="O919" i="5"/>
  <c r="P919" i="5"/>
  <c r="Q919" i="5"/>
  <c r="E920" i="5"/>
  <c r="T920" i="5" s="1"/>
  <c r="M920" i="5"/>
  <c r="O920" i="5"/>
  <c r="P920" i="5"/>
  <c r="Q920" i="5"/>
  <c r="E921" i="5"/>
  <c r="T921" i="5" s="1"/>
  <c r="M921" i="5"/>
  <c r="O921" i="5"/>
  <c r="P921" i="5"/>
  <c r="Q921" i="5"/>
  <c r="E922" i="5"/>
  <c r="M922" i="5"/>
  <c r="O922" i="5"/>
  <c r="P922" i="5"/>
  <c r="Q922" i="5"/>
  <c r="E923" i="5"/>
  <c r="T923" i="5" s="1"/>
  <c r="M923" i="5"/>
  <c r="O923" i="5"/>
  <c r="P923" i="5"/>
  <c r="Q923" i="5"/>
  <c r="E924" i="5"/>
  <c r="M924" i="5"/>
  <c r="O924" i="5"/>
  <c r="P924" i="5"/>
  <c r="Q924" i="5"/>
  <c r="E925" i="5"/>
  <c r="S925" i="5" s="1"/>
  <c r="M925" i="5"/>
  <c r="O925" i="5"/>
  <c r="P925" i="5"/>
  <c r="Q925" i="5"/>
  <c r="E926" i="5"/>
  <c r="T926" i="5" s="1"/>
  <c r="M926" i="5"/>
  <c r="O926" i="5"/>
  <c r="R926" i="5" s="1"/>
  <c r="P926" i="5"/>
  <c r="Q926" i="5"/>
  <c r="S926" i="5"/>
  <c r="E927" i="5"/>
  <c r="M927" i="5"/>
  <c r="O927" i="5"/>
  <c r="P927" i="5"/>
  <c r="Q927" i="5"/>
  <c r="E928" i="5"/>
  <c r="S928" i="5" s="1"/>
  <c r="M928" i="5"/>
  <c r="O928" i="5"/>
  <c r="P928" i="5"/>
  <c r="Q928" i="5"/>
  <c r="E929" i="5"/>
  <c r="M929" i="5"/>
  <c r="O929" i="5"/>
  <c r="P929" i="5"/>
  <c r="Q929" i="5"/>
  <c r="E930" i="5"/>
  <c r="M930" i="5"/>
  <c r="O930" i="5"/>
  <c r="P930" i="5"/>
  <c r="Q930" i="5"/>
  <c r="E931" i="5"/>
  <c r="T931" i="5" s="1"/>
  <c r="M931" i="5"/>
  <c r="O931" i="5"/>
  <c r="P931" i="5"/>
  <c r="Q931" i="5"/>
  <c r="E932" i="5"/>
  <c r="T932" i="5" s="1"/>
  <c r="M932" i="5"/>
  <c r="O932" i="5"/>
  <c r="P932" i="5"/>
  <c r="Q932" i="5"/>
  <c r="E933" i="5"/>
  <c r="M933" i="5"/>
  <c r="O933" i="5"/>
  <c r="P933" i="5"/>
  <c r="Q933" i="5"/>
  <c r="E934" i="5"/>
  <c r="T934" i="5" s="1"/>
  <c r="M934" i="5"/>
  <c r="O934" i="5"/>
  <c r="P934" i="5"/>
  <c r="Q934" i="5"/>
  <c r="E935" i="5"/>
  <c r="M935" i="5"/>
  <c r="O935" i="5"/>
  <c r="P935" i="5"/>
  <c r="Q935" i="5"/>
  <c r="E936" i="5"/>
  <c r="M936" i="5"/>
  <c r="O936" i="5"/>
  <c r="P936" i="5"/>
  <c r="Q936" i="5"/>
  <c r="E937" i="5"/>
  <c r="T937" i="5" s="1"/>
  <c r="M937" i="5"/>
  <c r="O937" i="5"/>
  <c r="P937" i="5"/>
  <c r="Q937" i="5"/>
  <c r="E938" i="5"/>
  <c r="S938" i="5" s="1"/>
  <c r="M938" i="5"/>
  <c r="O938" i="5"/>
  <c r="P938" i="5"/>
  <c r="Q938" i="5"/>
  <c r="E939" i="5"/>
  <c r="S939" i="5" s="1"/>
  <c r="M939" i="5"/>
  <c r="O939" i="5"/>
  <c r="P939" i="5"/>
  <c r="Q939" i="5"/>
  <c r="E940" i="5"/>
  <c r="S940" i="5" s="1"/>
  <c r="M940" i="5"/>
  <c r="O940" i="5"/>
  <c r="P940" i="5"/>
  <c r="Q940" i="5"/>
  <c r="E941" i="5"/>
  <c r="M941" i="5"/>
  <c r="O941" i="5"/>
  <c r="P941" i="5"/>
  <c r="Q941" i="5"/>
  <c r="E942" i="5"/>
  <c r="T942" i="5" s="1"/>
  <c r="M942" i="5"/>
  <c r="O942" i="5"/>
  <c r="P942" i="5"/>
  <c r="Q942" i="5"/>
  <c r="E943" i="5"/>
  <c r="T943" i="5" s="1"/>
  <c r="M943" i="5"/>
  <c r="O943" i="5"/>
  <c r="P943" i="5"/>
  <c r="Q943" i="5"/>
  <c r="S943" i="5"/>
  <c r="E944" i="5"/>
  <c r="M944" i="5"/>
  <c r="O944" i="5"/>
  <c r="R944" i="5" s="1"/>
  <c r="P944" i="5"/>
  <c r="Q944" i="5"/>
  <c r="E945" i="5"/>
  <c r="T945" i="5" s="1"/>
  <c r="M945" i="5"/>
  <c r="O945" i="5"/>
  <c r="P945" i="5"/>
  <c r="Q945" i="5"/>
  <c r="E946" i="5"/>
  <c r="T946" i="5" s="1"/>
  <c r="M946" i="5"/>
  <c r="O946" i="5"/>
  <c r="P946" i="5"/>
  <c r="Q946" i="5"/>
  <c r="E947" i="5"/>
  <c r="M947" i="5"/>
  <c r="O947" i="5"/>
  <c r="P947" i="5"/>
  <c r="Q947" i="5"/>
  <c r="E948" i="5"/>
  <c r="T948" i="5" s="1"/>
  <c r="M948" i="5"/>
  <c r="O948" i="5"/>
  <c r="P948" i="5"/>
  <c r="Q948" i="5"/>
  <c r="E949" i="5"/>
  <c r="S949" i="5" s="1"/>
  <c r="M949" i="5"/>
  <c r="O949" i="5"/>
  <c r="P949" i="5"/>
  <c r="Q949" i="5"/>
  <c r="E950" i="5"/>
  <c r="S950" i="5" s="1"/>
  <c r="M950" i="5"/>
  <c r="O950" i="5"/>
  <c r="P950" i="5"/>
  <c r="Q950" i="5"/>
  <c r="E951" i="5"/>
  <c r="S951" i="5" s="1"/>
  <c r="M951" i="5"/>
  <c r="O951" i="5"/>
  <c r="P951" i="5"/>
  <c r="Q951" i="5"/>
  <c r="E952" i="5"/>
  <c r="M952" i="5"/>
  <c r="O952" i="5"/>
  <c r="P952" i="5"/>
  <c r="Q952" i="5"/>
  <c r="E953" i="5"/>
  <c r="S953" i="5" s="1"/>
  <c r="M953" i="5"/>
  <c r="O953" i="5"/>
  <c r="P953" i="5"/>
  <c r="Q953" i="5"/>
  <c r="E954" i="5"/>
  <c r="T954" i="5" s="1"/>
  <c r="M954" i="5"/>
  <c r="O954" i="5"/>
  <c r="P954" i="5"/>
  <c r="Q954" i="5"/>
  <c r="E955" i="5"/>
  <c r="M955" i="5"/>
  <c r="O955" i="5"/>
  <c r="R955" i="5" s="1"/>
  <c r="P955" i="5"/>
  <c r="Q955" i="5"/>
  <c r="E956" i="5"/>
  <c r="T956" i="5" s="1"/>
  <c r="M956" i="5"/>
  <c r="O956" i="5"/>
  <c r="R956" i="5" s="1"/>
  <c r="P956" i="5"/>
  <c r="Q956" i="5"/>
  <c r="E957" i="5"/>
  <c r="M957" i="5"/>
  <c r="O957" i="5"/>
  <c r="P957" i="5"/>
  <c r="Q957" i="5"/>
  <c r="E958" i="5"/>
  <c r="M958" i="5"/>
  <c r="O958" i="5"/>
  <c r="P958" i="5"/>
  <c r="Q958" i="5"/>
  <c r="E959" i="5"/>
  <c r="M959" i="5"/>
  <c r="O959" i="5"/>
  <c r="P959" i="5"/>
  <c r="Q959" i="5"/>
  <c r="E960" i="5"/>
  <c r="S960" i="5" s="1"/>
  <c r="M960" i="5"/>
  <c r="O960" i="5"/>
  <c r="P960" i="5"/>
  <c r="Q960" i="5"/>
  <c r="E961" i="5"/>
  <c r="S961" i="5" s="1"/>
  <c r="M961" i="5"/>
  <c r="O961" i="5"/>
  <c r="P961" i="5"/>
  <c r="Q961" i="5"/>
  <c r="E962" i="5"/>
  <c r="T962" i="5" s="1"/>
  <c r="M962" i="5"/>
  <c r="O962" i="5"/>
  <c r="P962" i="5"/>
  <c r="Q962" i="5"/>
  <c r="E963" i="5"/>
  <c r="T963" i="5" s="1"/>
  <c r="M963" i="5"/>
  <c r="O963" i="5"/>
  <c r="P963" i="5"/>
  <c r="Q963" i="5"/>
  <c r="E964" i="5"/>
  <c r="S964" i="5" s="1"/>
  <c r="M964" i="5"/>
  <c r="O964" i="5"/>
  <c r="P964" i="5"/>
  <c r="Q964" i="5"/>
  <c r="E965" i="5"/>
  <c r="S965" i="5" s="1"/>
  <c r="M965" i="5"/>
  <c r="O965" i="5"/>
  <c r="P965" i="5"/>
  <c r="Q965" i="5"/>
  <c r="E966" i="5"/>
  <c r="M966" i="5"/>
  <c r="O966" i="5"/>
  <c r="P966" i="5"/>
  <c r="Q966" i="5"/>
  <c r="E967" i="5"/>
  <c r="T967" i="5" s="1"/>
  <c r="M967" i="5"/>
  <c r="O967" i="5"/>
  <c r="P967" i="5"/>
  <c r="Q967" i="5"/>
  <c r="E968" i="5"/>
  <c r="T968" i="5" s="1"/>
  <c r="M968" i="5"/>
  <c r="O968" i="5"/>
  <c r="R968" i="5" s="1"/>
  <c r="P968" i="5"/>
  <c r="Q968" i="5"/>
  <c r="S968" i="5"/>
  <c r="E969" i="5"/>
  <c r="M969" i="5"/>
  <c r="O969" i="5"/>
  <c r="P969" i="5"/>
  <c r="Q969" i="5"/>
  <c r="E970" i="5"/>
  <c r="T970" i="5" s="1"/>
  <c r="M970" i="5"/>
  <c r="O970" i="5"/>
  <c r="P970" i="5"/>
  <c r="Q970" i="5"/>
  <c r="S970" i="5"/>
  <c r="E971" i="5"/>
  <c r="M971" i="5"/>
  <c r="O971" i="5"/>
  <c r="P971" i="5"/>
  <c r="Q971" i="5"/>
  <c r="E972" i="5"/>
  <c r="M972" i="5"/>
  <c r="O972" i="5"/>
  <c r="P972" i="5"/>
  <c r="Q972" i="5"/>
  <c r="E973" i="5"/>
  <c r="T973" i="5" s="1"/>
  <c r="M973" i="5"/>
  <c r="O973" i="5"/>
  <c r="P973" i="5"/>
  <c r="Q973" i="5"/>
  <c r="E974" i="5"/>
  <c r="M974" i="5"/>
  <c r="O974" i="5"/>
  <c r="P974" i="5"/>
  <c r="Q974" i="5"/>
  <c r="E975" i="5"/>
  <c r="S975" i="5" s="1"/>
  <c r="M975" i="5"/>
  <c r="O975" i="5"/>
  <c r="P975" i="5"/>
  <c r="Q975" i="5"/>
  <c r="E976" i="5"/>
  <c r="S976" i="5" s="1"/>
  <c r="M976" i="5"/>
  <c r="O976" i="5"/>
  <c r="P976" i="5"/>
  <c r="Q976" i="5"/>
  <c r="E977" i="5"/>
  <c r="M977" i="5"/>
  <c r="O977" i="5"/>
  <c r="P977" i="5"/>
  <c r="Q977" i="5"/>
  <c r="E978" i="5"/>
  <c r="T978" i="5" s="1"/>
  <c r="M978" i="5"/>
  <c r="O978" i="5"/>
  <c r="P978" i="5"/>
  <c r="Q978" i="5"/>
  <c r="E979" i="5"/>
  <c r="T979" i="5" s="1"/>
  <c r="M979" i="5"/>
  <c r="O979" i="5"/>
  <c r="P979" i="5"/>
  <c r="Q979" i="5"/>
  <c r="E980" i="5"/>
  <c r="M980" i="5"/>
  <c r="O980" i="5"/>
  <c r="P980" i="5"/>
  <c r="Q980" i="5"/>
  <c r="E981" i="5"/>
  <c r="T981" i="5" s="1"/>
  <c r="M981" i="5"/>
  <c r="O981" i="5"/>
  <c r="P981" i="5"/>
  <c r="Q981" i="5"/>
  <c r="E982" i="5"/>
  <c r="T982" i="5" s="1"/>
  <c r="M982" i="5"/>
  <c r="O982" i="5"/>
  <c r="R982" i="5" s="1"/>
  <c r="P982" i="5"/>
  <c r="Q982" i="5"/>
  <c r="E983" i="5"/>
  <c r="M983" i="5"/>
  <c r="O983" i="5"/>
  <c r="P983" i="5"/>
  <c r="Q983" i="5"/>
  <c r="E984" i="5"/>
  <c r="T984" i="5" s="1"/>
  <c r="M984" i="5"/>
  <c r="O984" i="5"/>
  <c r="P984" i="5"/>
  <c r="Q984" i="5"/>
  <c r="S984" i="5"/>
  <c r="E985" i="5"/>
  <c r="M985" i="5"/>
  <c r="O985" i="5"/>
  <c r="P985" i="5"/>
  <c r="Q985" i="5"/>
  <c r="S985" i="5"/>
  <c r="T985" i="5"/>
  <c r="E986" i="5"/>
  <c r="S986" i="5" s="1"/>
  <c r="M986" i="5"/>
  <c r="O986" i="5"/>
  <c r="P986" i="5"/>
  <c r="Q986" i="5"/>
  <c r="E987" i="5"/>
  <c r="M987" i="5"/>
  <c r="O987" i="5"/>
  <c r="P987" i="5"/>
  <c r="Q987" i="5"/>
  <c r="S987" i="5"/>
  <c r="T987" i="5"/>
  <c r="E988" i="5"/>
  <c r="M988" i="5"/>
  <c r="O988" i="5"/>
  <c r="P988" i="5"/>
  <c r="Q988" i="5"/>
  <c r="E989" i="5"/>
  <c r="S989" i="5" s="1"/>
  <c r="M989" i="5"/>
  <c r="O989" i="5"/>
  <c r="P989" i="5"/>
  <c r="Q989" i="5"/>
  <c r="E990" i="5"/>
  <c r="M990" i="5"/>
  <c r="O990" i="5"/>
  <c r="P990" i="5"/>
  <c r="Q990" i="5"/>
  <c r="E991" i="5"/>
  <c r="M991" i="5"/>
  <c r="O991" i="5"/>
  <c r="P991" i="5"/>
  <c r="R991" i="5" s="1"/>
  <c r="Q991" i="5"/>
  <c r="E992" i="5"/>
  <c r="S992" i="5" s="1"/>
  <c r="M992" i="5"/>
  <c r="O992" i="5"/>
  <c r="P992" i="5"/>
  <c r="Q992" i="5"/>
  <c r="E993" i="5"/>
  <c r="M993" i="5"/>
  <c r="O993" i="5"/>
  <c r="P993" i="5"/>
  <c r="Q993" i="5"/>
  <c r="E994" i="5"/>
  <c r="M994" i="5"/>
  <c r="O994" i="5"/>
  <c r="P994" i="5"/>
  <c r="Q994" i="5"/>
  <c r="E995" i="5"/>
  <c r="T995" i="5" s="1"/>
  <c r="M995" i="5"/>
  <c r="O995" i="5"/>
  <c r="P995" i="5"/>
  <c r="Q995" i="5"/>
  <c r="E996" i="5"/>
  <c r="S996" i="5" s="1"/>
  <c r="M996" i="5"/>
  <c r="O996" i="5"/>
  <c r="P996" i="5"/>
  <c r="Q996" i="5"/>
  <c r="E997" i="5"/>
  <c r="S997" i="5" s="1"/>
  <c r="M997" i="5"/>
  <c r="O997" i="5"/>
  <c r="P997" i="5"/>
  <c r="Q997" i="5"/>
  <c r="E998" i="5"/>
  <c r="S998" i="5" s="1"/>
  <c r="M998" i="5"/>
  <c r="O998" i="5"/>
  <c r="R998" i="5" s="1"/>
  <c r="P998" i="5"/>
  <c r="Q998" i="5"/>
  <c r="E999" i="5"/>
  <c r="S999" i="5" s="1"/>
  <c r="M999" i="5"/>
  <c r="O999" i="5"/>
  <c r="P999" i="5"/>
  <c r="Q999" i="5"/>
  <c r="E1000" i="5"/>
  <c r="S1000" i="5" s="1"/>
  <c r="M1000" i="5"/>
  <c r="O1000" i="5"/>
  <c r="P1000" i="5"/>
  <c r="Q1000" i="5"/>
  <c r="E1001" i="5"/>
  <c r="M1001" i="5"/>
  <c r="O1001" i="5"/>
  <c r="P1001" i="5"/>
  <c r="Q1001" i="5"/>
  <c r="E1002" i="5"/>
  <c r="M1002" i="5"/>
  <c r="O1002" i="5"/>
  <c r="P1002" i="5"/>
  <c r="Q1002" i="5"/>
  <c r="E1003" i="5"/>
  <c r="S1003" i="5" s="1"/>
  <c r="M1003" i="5"/>
  <c r="O1003" i="5"/>
  <c r="P1003" i="5"/>
  <c r="R1003" i="5" s="1"/>
  <c r="Q1003" i="5"/>
  <c r="E1004" i="5"/>
  <c r="T1004" i="5" s="1"/>
  <c r="M1004" i="5"/>
  <c r="O1004" i="5"/>
  <c r="P1004" i="5"/>
  <c r="Q1004" i="5"/>
  <c r="E1005" i="5"/>
  <c r="M1005" i="5"/>
  <c r="O1005" i="5"/>
  <c r="P1005" i="5"/>
  <c r="Q1005" i="5"/>
  <c r="E1006" i="5"/>
  <c r="M1006" i="5"/>
  <c r="O1006" i="5"/>
  <c r="P1006" i="5"/>
  <c r="Q1006" i="5"/>
  <c r="E1007" i="5"/>
  <c r="T1007" i="5" s="1"/>
  <c r="M1007" i="5"/>
  <c r="O1007" i="5"/>
  <c r="R1007" i="5" s="1"/>
  <c r="P1007" i="5"/>
  <c r="Q1007" i="5"/>
  <c r="E1008" i="5"/>
  <c r="M1008" i="5"/>
  <c r="O1008" i="5"/>
  <c r="P1008" i="5"/>
  <c r="Q1008" i="5"/>
  <c r="E1009" i="5"/>
  <c r="S1009" i="5" s="1"/>
  <c r="M1009" i="5"/>
  <c r="O1009" i="5"/>
  <c r="P1009" i="5"/>
  <c r="Q1009" i="5"/>
  <c r="E1010" i="5"/>
  <c r="S1010" i="5" s="1"/>
  <c r="M1010" i="5"/>
  <c r="O1010" i="5"/>
  <c r="P1010" i="5"/>
  <c r="Q1010" i="5"/>
  <c r="E1011" i="5"/>
  <c r="S1011" i="5" s="1"/>
  <c r="M1011" i="5"/>
  <c r="O1011" i="5"/>
  <c r="P1011" i="5"/>
  <c r="Q1011" i="5"/>
  <c r="E1012" i="5"/>
  <c r="T1012" i="5" s="1"/>
  <c r="M1012" i="5"/>
  <c r="O1012" i="5"/>
  <c r="P1012" i="5"/>
  <c r="Q1012" i="5"/>
  <c r="E1013" i="5"/>
  <c r="M1013" i="5"/>
  <c r="O1013" i="5"/>
  <c r="P1013" i="5"/>
  <c r="Q1013" i="5"/>
  <c r="E1014" i="5"/>
  <c r="T1014" i="5" s="1"/>
  <c r="M1014" i="5"/>
  <c r="O1014" i="5"/>
  <c r="P1014" i="5"/>
  <c r="Q1014" i="5"/>
  <c r="E1015" i="5"/>
  <c r="T1015" i="5" s="1"/>
  <c r="M1015" i="5"/>
  <c r="O1015" i="5"/>
  <c r="P1015" i="5"/>
  <c r="Q1015" i="5"/>
  <c r="E1016" i="5"/>
  <c r="M1016" i="5"/>
  <c r="O1016" i="5"/>
  <c r="P1016" i="5"/>
  <c r="Q1016" i="5"/>
  <c r="E1017" i="5"/>
  <c r="T1017" i="5" s="1"/>
  <c r="M1017" i="5"/>
  <c r="O1017" i="5"/>
  <c r="P1017" i="5"/>
  <c r="Q1017" i="5"/>
  <c r="E1018" i="5"/>
  <c r="M1018" i="5"/>
  <c r="O1018" i="5"/>
  <c r="P1018" i="5"/>
  <c r="Q1018" i="5"/>
  <c r="E1019" i="5"/>
  <c r="M1019" i="5"/>
  <c r="O1019" i="5"/>
  <c r="P1019" i="5"/>
  <c r="Q1019" i="5"/>
  <c r="E1020" i="5"/>
  <c r="M1020" i="5"/>
  <c r="O1020" i="5"/>
  <c r="P1020" i="5"/>
  <c r="Q1020" i="5"/>
  <c r="E1021" i="5"/>
  <c r="T1021" i="5" s="1"/>
  <c r="M1021" i="5"/>
  <c r="O1021" i="5"/>
  <c r="P1021" i="5"/>
  <c r="Q1021" i="5"/>
  <c r="E1022" i="5"/>
  <c r="S1022" i="5" s="1"/>
  <c r="M1022" i="5"/>
  <c r="O1022" i="5"/>
  <c r="P1022" i="5"/>
  <c r="Q1022" i="5"/>
  <c r="E1023" i="5"/>
  <c r="T1023" i="5" s="1"/>
  <c r="M1023" i="5"/>
  <c r="O1023" i="5"/>
  <c r="P1023" i="5"/>
  <c r="Q1023" i="5"/>
  <c r="E1024" i="5"/>
  <c r="M1024" i="5"/>
  <c r="O1024" i="5"/>
  <c r="P1024" i="5"/>
  <c r="Q1024" i="5"/>
  <c r="E1025" i="5"/>
  <c r="S1025" i="5" s="1"/>
  <c r="M1025" i="5"/>
  <c r="O1025" i="5"/>
  <c r="P1025" i="5"/>
  <c r="Q1025" i="5"/>
  <c r="E1026" i="5"/>
  <c r="M1026" i="5"/>
  <c r="O1026" i="5"/>
  <c r="P1026" i="5"/>
  <c r="Q1026" i="5"/>
  <c r="E1027" i="5"/>
  <c r="M1027" i="5"/>
  <c r="O1027" i="5"/>
  <c r="P1027" i="5"/>
  <c r="Q1027" i="5"/>
  <c r="E1028" i="5"/>
  <c r="S1028" i="5" s="1"/>
  <c r="M1028" i="5"/>
  <c r="O1028" i="5"/>
  <c r="P1028" i="5"/>
  <c r="Q1028" i="5"/>
  <c r="E1029" i="5"/>
  <c r="T1029" i="5" s="1"/>
  <c r="M1029" i="5"/>
  <c r="O1029" i="5"/>
  <c r="P1029" i="5"/>
  <c r="Q1029" i="5"/>
  <c r="E1030" i="5"/>
  <c r="M1030" i="5"/>
  <c r="O1030" i="5"/>
  <c r="P1030" i="5"/>
  <c r="Q1030" i="5"/>
  <c r="E1031" i="5"/>
  <c r="T1031" i="5" s="1"/>
  <c r="M1031" i="5"/>
  <c r="O1031" i="5"/>
  <c r="P1031" i="5"/>
  <c r="Q1031" i="5"/>
  <c r="E1032" i="5"/>
  <c r="S1032" i="5" s="1"/>
  <c r="M1032" i="5"/>
  <c r="O1032" i="5"/>
  <c r="P1032" i="5"/>
  <c r="Q1032" i="5"/>
  <c r="E1033" i="5"/>
  <c r="S1033" i="5" s="1"/>
  <c r="M1033" i="5"/>
  <c r="O1033" i="5"/>
  <c r="P1033" i="5"/>
  <c r="Q1033" i="5"/>
  <c r="E1034" i="5"/>
  <c r="S1034" i="5" s="1"/>
  <c r="M1034" i="5"/>
  <c r="O1034" i="5"/>
  <c r="P1034" i="5"/>
  <c r="Q1034" i="5"/>
  <c r="E1035" i="5"/>
  <c r="S1035" i="5" s="1"/>
  <c r="M1035" i="5"/>
  <c r="O1035" i="5"/>
  <c r="P1035" i="5"/>
  <c r="Q1035" i="5"/>
  <c r="E1036" i="5"/>
  <c r="S1036" i="5" s="1"/>
  <c r="M1036" i="5"/>
  <c r="O1036" i="5"/>
  <c r="P1036" i="5"/>
  <c r="Q1036" i="5"/>
  <c r="E1037" i="5"/>
  <c r="T1037" i="5" s="1"/>
  <c r="M1037" i="5"/>
  <c r="O1037" i="5"/>
  <c r="P1037" i="5"/>
  <c r="Q1037" i="5"/>
  <c r="S1037" i="5"/>
  <c r="E1038" i="5"/>
  <c r="M1038" i="5"/>
  <c r="O1038" i="5"/>
  <c r="P1038" i="5"/>
  <c r="Q1038" i="5"/>
  <c r="E1039" i="5"/>
  <c r="S1039" i="5" s="1"/>
  <c r="M1039" i="5"/>
  <c r="O1039" i="5"/>
  <c r="P1039" i="5"/>
  <c r="Q1039" i="5"/>
  <c r="T1039" i="5"/>
  <c r="E1040" i="5"/>
  <c r="T1040" i="5" s="1"/>
  <c r="M1040" i="5"/>
  <c r="O1040" i="5"/>
  <c r="P1040" i="5"/>
  <c r="Q1040" i="5"/>
  <c r="E1041" i="5"/>
  <c r="M1041" i="5"/>
  <c r="O1041" i="5"/>
  <c r="P1041" i="5"/>
  <c r="Q1041" i="5"/>
  <c r="E1042" i="5"/>
  <c r="T1042" i="5" s="1"/>
  <c r="M1042" i="5"/>
  <c r="O1042" i="5"/>
  <c r="P1042" i="5"/>
  <c r="Q1042" i="5"/>
  <c r="S1042" i="5"/>
  <c r="E1043" i="5"/>
  <c r="M1043" i="5"/>
  <c r="O1043" i="5"/>
  <c r="P1043" i="5"/>
  <c r="Q1043" i="5"/>
  <c r="E1044" i="5"/>
  <c r="M1044" i="5"/>
  <c r="O1044" i="5"/>
  <c r="P1044" i="5"/>
  <c r="Q1044" i="5"/>
  <c r="E1045" i="5"/>
  <c r="S1045" i="5" s="1"/>
  <c r="M1045" i="5"/>
  <c r="O1045" i="5"/>
  <c r="P1045" i="5"/>
  <c r="Q1045" i="5"/>
  <c r="E1046" i="5"/>
  <c r="M1046" i="5"/>
  <c r="O1046" i="5"/>
  <c r="P1046" i="5"/>
  <c r="Q1046" i="5"/>
  <c r="E1047" i="5"/>
  <c r="S1047" i="5" s="1"/>
  <c r="M1047" i="5"/>
  <c r="O1047" i="5"/>
  <c r="P1047" i="5"/>
  <c r="Q1047" i="5"/>
  <c r="E1048" i="5"/>
  <c r="S1048" i="5" s="1"/>
  <c r="M1048" i="5"/>
  <c r="O1048" i="5"/>
  <c r="P1048" i="5"/>
  <c r="Q1048" i="5"/>
  <c r="E1049" i="5"/>
  <c r="M1049" i="5"/>
  <c r="O1049" i="5"/>
  <c r="P1049" i="5"/>
  <c r="Q1049" i="5"/>
  <c r="E1050" i="5"/>
  <c r="T1050" i="5" s="1"/>
  <c r="M1050" i="5"/>
  <c r="O1050" i="5"/>
  <c r="P1050" i="5"/>
  <c r="Q1050" i="5"/>
  <c r="E1051" i="5"/>
  <c r="S1051" i="5" s="1"/>
  <c r="M1051" i="5"/>
  <c r="O1051" i="5"/>
  <c r="R1051" i="5" s="1"/>
  <c r="P1051" i="5"/>
  <c r="Q1051" i="5"/>
  <c r="E1052" i="5"/>
  <c r="M1052" i="5"/>
  <c r="O1052" i="5"/>
  <c r="P1052" i="5"/>
  <c r="Q1052" i="5"/>
  <c r="E1053" i="5"/>
  <c r="M1053" i="5"/>
  <c r="O1053" i="5"/>
  <c r="P1053" i="5"/>
  <c r="Q1053" i="5"/>
  <c r="E1054" i="5"/>
  <c r="T1054" i="5" s="1"/>
  <c r="M1054" i="5"/>
  <c r="O1054" i="5"/>
  <c r="P1054" i="5"/>
  <c r="Q1054" i="5"/>
  <c r="S1054" i="5"/>
  <c r="E1055" i="5"/>
  <c r="M1055" i="5"/>
  <c r="O1055" i="5"/>
  <c r="P1055" i="5"/>
  <c r="Q1055" i="5"/>
  <c r="E1056" i="5"/>
  <c r="T1056" i="5" s="1"/>
  <c r="M1056" i="5"/>
  <c r="O1056" i="5"/>
  <c r="P1056" i="5"/>
  <c r="Q1056" i="5"/>
  <c r="S1056" i="5"/>
  <c r="E1057" i="5"/>
  <c r="M1057" i="5"/>
  <c r="O1057" i="5"/>
  <c r="P1057" i="5"/>
  <c r="Q1057" i="5"/>
  <c r="E1058" i="5"/>
  <c r="S1058" i="5" s="1"/>
  <c r="M1058" i="5"/>
  <c r="O1058" i="5"/>
  <c r="P1058" i="5"/>
  <c r="Q1058" i="5"/>
  <c r="E1059" i="5"/>
  <c r="S1059" i="5" s="1"/>
  <c r="M1059" i="5"/>
  <c r="O1059" i="5"/>
  <c r="P1059" i="5"/>
  <c r="Q1059" i="5"/>
  <c r="T1059" i="5"/>
  <c r="E1060" i="5"/>
  <c r="M1060" i="5"/>
  <c r="O1060" i="5"/>
  <c r="P1060" i="5"/>
  <c r="Q1060" i="5"/>
  <c r="E1061" i="5"/>
  <c r="S1061" i="5" s="1"/>
  <c r="M1061" i="5"/>
  <c r="O1061" i="5"/>
  <c r="P1061" i="5"/>
  <c r="Q1061" i="5"/>
  <c r="E1062" i="5"/>
  <c r="T1062" i="5" s="1"/>
  <c r="M1062" i="5"/>
  <c r="O1062" i="5"/>
  <c r="P1062" i="5"/>
  <c r="Q1062" i="5"/>
  <c r="S1062" i="5"/>
  <c r="E1063" i="5"/>
  <c r="M1063" i="5"/>
  <c r="O1063" i="5"/>
  <c r="P1063" i="5"/>
  <c r="Q1063" i="5"/>
  <c r="E1064" i="5"/>
  <c r="S1064" i="5" s="1"/>
  <c r="M1064" i="5"/>
  <c r="O1064" i="5"/>
  <c r="P1064" i="5"/>
  <c r="Q1064" i="5"/>
  <c r="T1064" i="5"/>
  <c r="E1065" i="5"/>
  <c r="T1065" i="5" s="1"/>
  <c r="M1065" i="5"/>
  <c r="O1065" i="5"/>
  <c r="P1065" i="5"/>
  <c r="Q1065" i="5"/>
  <c r="E1066" i="5"/>
  <c r="M1066" i="5"/>
  <c r="O1066" i="5"/>
  <c r="P1066" i="5"/>
  <c r="Q1066" i="5"/>
  <c r="E1067" i="5"/>
  <c r="M1067" i="5"/>
  <c r="O1067" i="5"/>
  <c r="P1067" i="5"/>
  <c r="Q1067" i="5"/>
  <c r="E1068" i="5"/>
  <c r="S1068" i="5" s="1"/>
  <c r="M1068" i="5"/>
  <c r="O1068" i="5"/>
  <c r="P1068" i="5"/>
  <c r="Q1068" i="5"/>
  <c r="E1069" i="5"/>
  <c r="M1069" i="5"/>
  <c r="O1069" i="5"/>
  <c r="P1069" i="5"/>
  <c r="Q1069" i="5"/>
  <c r="E1070" i="5"/>
  <c r="T1070" i="5" s="1"/>
  <c r="M1070" i="5"/>
  <c r="O1070" i="5"/>
  <c r="P1070" i="5"/>
  <c r="Q1070" i="5"/>
  <c r="E1071" i="5"/>
  <c r="S1071" i="5" s="1"/>
  <c r="M1071" i="5"/>
  <c r="O1071" i="5"/>
  <c r="P1071" i="5"/>
  <c r="Q1071" i="5"/>
  <c r="E1072" i="5"/>
  <c r="S1072" i="5" s="1"/>
  <c r="M1072" i="5"/>
  <c r="O1072" i="5"/>
  <c r="P1072" i="5"/>
  <c r="Q1072" i="5"/>
  <c r="E1073" i="5"/>
  <c r="T1073" i="5" s="1"/>
  <c r="M1073" i="5"/>
  <c r="O1073" i="5"/>
  <c r="P1073" i="5"/>
  <c r="Q1073" i="5"/>
  <c r="E1074" i="5"/>
  <c r="M1074" i="5"/>
  <c r="O1074" i="5"/>
  <c r="P1074" i="5"/>
  <c r="Q1074" i="5"/>
  <c r="E1075" i="5"/>
  <c r="M1075" i="5"/>
  <c r="O1075" i="5"/>
  <c r="P1075" i="5"/>
  <c r="Q1075" i="5"/>
  <c r="E1076" i="5"/>
  <c r="S1076" i="5" s="1"/>
  <c r="M1076" i="5"/>
  <c r="O1076" i="5"/>
  <c r="R1076" i="5" s="1"/>
  <c r="P1076" i="5"/>
  <c r="Q1076" i="5"/>
  <c r="E1077" i="5"/>
  <c r="M1077" i="5"/>
  <c r="O1077" i="5"/>
  <c r="P1077" i="5"/>
  <c r="Q1077" i="5"/>
  <c r="E1078" i="5"/>
  <c r="M1078" i="5"/>
  <c r="O1078" i="5"/>
  <c r="P1078" i="5"/>
  <c r="Q1078" i="5"/>
  <c r="E1079" i="5"/>
  <c r="M1079" i="5"/>
  <c r="O1079" i="5"/>
  <c r="P1079" i="5"/>
  <c r="Q1079" i="5"/>
  <c r="E1080" i="5"/>
  <c r="S1080" i="5" s="1"/>
  <c r="M1080" i="5"/>
  <c r="O1080" i="5"/>
  <c r="P1080" i="5"/>
  <c r="Q1080" i="5"/>
  <c r="E1081" i="5"/>
  <c r="S1081" i="5" s="1"/>
  <c r="M1081" i="5"/>
  <c r="O1081" i="5"/>
  <c r="P1081" i="5"/>
  <c r="Q1081" i="5"/>
  <c r="E1082" i="5"/>
  <c r="T1082" i="5" s="1"/>
  <c r="M1082" i="5"/>
  <c r="O1082" i="5"/>
  <c r="P1082" i="5"/>
  <c r="Q1082" i="5"/>
  <c r="E1083" i="5"/>
  <c r="M1083" i="5"/>
  <c r="O1083" i="5"/>
  <c r="P1083" i="5"/>
  <c r="Q1083" i="5"/>
  <c r="E1084" i="5"/>
  <c r="T1084" i="5" s="1"/>
  <c r="M1084" i="5"/>
  <c r="O1084" i="5"/>
  <c r="P1084" i="5"/>
  <c r="Q1084" i="5"/>
  <c r="E1085" i="5"/>
  <c r="M1085" i="5"/>
  <c r="O1085" i="5"/>
  <c r="P1085" i="5"/>
  <c r="Q1085" i="5"/>
  <c r="E1086" i="5"/>
  <c r="M1086" i="5"/>
  <c r="O1086" i="5"/>
  <c r="P1086" i="5"/>
  <c r="Q1086" i="5"/>
  <c r="E1087" i="5"/>
  <c r="S1087" i="5" s="1"/>
  <c r="M1087" i="5"/>
  <c r="O1087" i="5"/>
  <c r="P1087" i="5"/>
  <c r="Q1087" i="5"/>
  <c r="E1088" i="5"/>
  <c r="M1088" i="5"/>
  <c r="O1088" i="5"/>
  <c r="P1088" i="5"/>
  <c r="Q1088" i="5"/>
  <c r="E1089" i="5"/>
  <c r="M1089" i="5"/>
  <c r="O1089" i="5"/>
  <c r="P1089" i="5"/>
  <c r="Q1089" i="5"/>
  <c r="E1090" i="5"/>
  <c r="S1090" i="5" s="1"/>
  <c r="M1090" i="5"/>
  <c r="O1090" i="5"/>
  <c r="P1090" i="5"/>
  <c r="Q1090" i="5"/>
  <c r="R1090" i="5" s="1"/>
  <c r="E1091" i="5"/>
  <c r="T1091" i="5" s="1"/>
  <c r="M1091" i="5"/>
  <c r="O1091" i="5"/>
  <c r="P1091" i="5"/>
  <c r="Q1091" i="5"/>
  <c r="E1092" i="5"/>
  <c r="S1092" i="5" s="1"/>
  <c r="M1092" i="5"/>
  <c r="O1092" i="5"/>
  <c r="P1092" i="5"/>
  <c r="Q1092" i="5"/>
  <c r="T1092" i="5"/>
  <c r="E1093" i="5"/>
  <c r="S1093" i="5" s="1"/>
  <c r="M1093" i="5"/>
  <c r="O1093" i="5"/>
  <c r="P1093" i="5"/>
  <c r="Q1093" i="5"/>
  <c r="E1094" i="5"/>
  <c r="S1094" i="5" s="1"/>
  <c r="M1094" i="5"/>
  <c r="O1094" i="5"/>
  <c r="P1094" i="5"/>
  <c r="Q1094" i="5"/>
  <c r="E1095" i="5"/>
  <c r="S1095" i="5" s="1"/>
  <c r="M1095" i="5"/>
  <c r="O1095" i="5"/>
  <c r="P1095" i="5"/>
  <c r="Q1095" i="5"/>
  <c r="E1096" i="5"/>
  <c r="M1096" i="5"/>
  <c r="O1096" i="5"/>
  <c r="P1096" i="5"/>
  <c r="Q1096" i="5"/>
  <c r="E1097" i="5"/>
  <c r="M1097" i="5"/>
  <c r="O1097" i="5"/>
  <c r="P1097" i="5"/>
  <c r="Q1097" i="5"/>
  <c r="E1098" i="5"/>
  <c r="S1098" i="5" s="1"/>
  <c r="M1098" i="5"/>
  <c r="O1098" i="5"/>
  <c r="P1098" i="5"/>
  <c r="Q1098" i="5"/>
  <c r="E1099" i="5"/>
  <c r="M1099" i="5"/>
  <c r="O1099" i="5"/>
  <c r="R1099" i="5" s="1"/>
  <c r="P1099" i="5"/>
  <c r="Q1099" i="5"/>
  <c r="E1100" i="5"/>
  <c r="M1100" i="5"/>
  <c r="O1100" i="5"/>
  <c r="P1100" i="5"/>
  <c r="Q1100" i="5"/>
  <c r="E1101" i="5"/>
  <c r="S1101" i="5" s="1"/>
  <c r="M1101" i="5"/>
  <c r="O1101" i="5"/>
  <c r="P1101" i="5"/>
  <c r="Q1101" i="5"/>
  <c r="E1102" i="5"/>
  <c r="M1102" i="5"/>
  <c r="O1102" i="5"/>
  <c r="P1102" i="5"/>
  <c r="Q1102" i="5"/>
  <c r="E1103" i="5"/>
  <c r="T1103" i="5" s="1"/>
  <c r="M1103" i="5"/>
  <c r="O1103" i="5"/>
  <c r="P1103" i="5"/>
  <c r="Q1103" i="5"/>
  <c r="S1103" i="5"/>
  <c r="E1104" i="5"/>
  <c r="T1104" i="5" s="1"/>
  <c r="M1104" i="5"/>
  <c r="O1104" i="5"/>
  <c r="P1104" i="5"/>
  <c r="Q1104" i="5"/>
  <c r="E1105" i="5"/>
  <c r="S1105" i="5" s="1"/>
  <c r="M1105" i="5"/>
  <c r="O1105" i="5"/>
  <c r="P1105" i="5"/>
  <c r="Q1105" i="5"/>
  <c r="E1106" i="5"/>
  <c r="T1106" i="5" s="1"/>
  <c r="M1106" i="5"/>
  <c r="O1106" i="5"/>
  <c r="P1106" i="5"/>
  <c r="Q1106" i="5"/>
  <c r="S1106" i="5"/>
  <c r="E1107" i="5"/>
  <c r="S1107" i="5" s="1"/>
  <c r="M1107" i="5"/>
  <c r="O1107" i="5"/>
  <c r="P1107" i="5"/>
  <c r="Q1107" i="5"/>
  <c r="E1108" i="5"/>
  <c r="M1108" i="5"/>
  <c r="O1108" i="5"/>
  <c r="P1108" i="5"/>
  <c r="Q1108" i="5"/>
  <c r="E1109" i="5"/>
  <c r="S1109" i="5" s="1"/>
  <c r="M1109" i="5"/>
  <c r="O1109" i="5"/>
  <c r="P1109" i="5"/>
  <c r="Q1109" i="5"/>
  <c r="E1110" i="5"/>
  <c r="M1110" i="5"/>
  <c r="O1110" i="5"/>
  <c r="P1110" i="5"/>
  <c r="Q1110" i="5"/>
  <c r="E1111" i="5"/>
  <c r="M1111" i="5"/>
  <c r="O1111" i="5"/>
  <c r="P1111" i="5"/>
  <c r="Q1111" i="5"/>
  <c r="E1112" i="5"/>
  <c r="S1112" i="5" s="1"/>
  <c r="M1112" i="5"/>
  <c r="O1112" i="5"/>
  <c r="P1112" i="5"/>
  <c r="Q1112" i="5"/>
  <c r="R1112" i="5" s="1"/>
  <c r="E1113" i="5"/>
  <c r="T1113" i="5" s="1"/>
  <c r="M1113" i="5"/>
  <c r="O1113" i="5"/>
  <c r="P1113" i="5"/>
  <c r="Q1113" i="5"/>
  <c r="E1114" i="5"/>
  <c r="T1114" i="5" s="1"/>
  <c r="M1114" i="5"/>
  <c r="O1114" i="5"/>
  <c r="P1114" i="5"/>
  <c r="Q1114" i="5"/>
  <c r="E1115" i="5"/>
  <c r="S1115" i="5" s="1"/>
  <c r="M1115" i="5"/>
  <c r="O1115" i="5"/>
  <c r="P1115" i="5"/>
  <c r="Q1115" i="5"/>
  <c r="T1115" i="5"/>
  <c r="E1116" i="5"/>
  <c r="M1116" i="5"/>
  <c r="O1116" i="5"/>
  <c r="P1116" i="5"/>
  <c r="Q1116" i="5"/>
  <c r="E1117" i="5"/>
  <c r="T1117" i="5" s="1"/>
  <c r="M1117" i="5"/>
  <c r="O1117" i="5"/>
  <c r="P1117" i="5"/>
  <c r="Q1117" i="5"/>
  <c r="S1117" i="5"/>
  <c r="E1118" i="5"/>
  <c r="T1118" i="5" s="1"/>
  <c r="M1118" i="5"/>
  <c r="O1118" i="5"/>
  <c r="P1118" i="5"/>
  <c r="Q1118" i="5"/>
  <c r="S1118" i="5"/>
  <c r="E1119" i="5"/>
  <c r="M1119" i="5"/>
  <c r="O1119" i="5"/>
  <c r="P1119" i="5"/>
  <c r="Q1119" i="5"/>
  <c r="E1120" i="5"/>
  <c r="S1120" i="5" s="1"/>
  <c r="M1120" i="5"/>
  <c r="O1120" i="5"/>
  <c r="P1120" i="5"/>
  <c r="Q1120" i="5"/>
  <c r="E1121" i="5"/>
  <c r="S1121" i="5" s="1"/>
  <c r="M1121" i="5"/>
  <c r="O1121" i="5"/>
  <c r="P1121" i="5"/>
  <c r="Q1121" i="5"/>
  <c r="E1122" i="5"/>
  <c r="S1122" i="5" s="1"/>
  <c r="M1122" i="5"/>
  <c r="O1122" i="5"/>
  <c r="P1122" i="5"/>
  <c r="Q1122" i="5"/>
  <c r="E1123" i="5"/>
  <c r="M1123" i="5"/>
  <c r="O1123" i="5"/>
  <c r="P1123" i="5"/>
  <c r="Q1123" i="5"/>
  <c r="E1124" i="5"/>
  <c r="S1124" i="5" s="1"/>
  <c r="M1124" i="5"/>
  <c r="O1124" i="5"/>
  <c r="P1124" i="5"/>
  <c r="Q1124" i="5"/>
  <c r="E1125" i="5"/>
  <c r="M1125" i="5"/>
  <c r="O1125" i="5"/>
  <c r="P1125" i="5"/>
  <c r="Q1125" i="5"/>
  <c r="E1126" i="5"/>
  <c r="S1126" i="5" s="1"/>
  <c r="M1126" i="5"/>
  <c r="O1126" i="5"/>
  <c r="P1126" i="5"/>
  <c r="Q1126" i="5"/>
  <c r="E1127" i="5"/>
  <c r="T1127" i="5" s="1"/>
  <c r="M1127" i="5"/>
  <c r="O1127" i="5"/>
  <c r="P1127" i="5"/>
  <c r="Q1127" i="5"/>
  <c r="E1128" i="5"/>
  <c r="S1128" i="5" s="1"/>
  <c r="M1128" i="5"/>
  <c r="O1128" i="5"/>
  <c r="P1128" i="5"/>
  <c r="Q1128" i="5"/>
  <c r="E1129" i="5"/>
  <c r="S1129" i="5" s="1"/>
  <c r="M1129" i="5"/>
  <c r="O1129" i="5"/>
  <c r="P1129" i="5"/>
  <c r="Q1129" i="5"/>
  <c r="E1130" i="5"/>
  <c r="S1130" i="5" s="1"/>
  <c r="M1130" i="5"/>
  <c r="O1130" i="5"/>
  <c r="P1130" i="5"/>
  <c r="Q1130" i="5"/>
  <c r="E1131" i="5"/>
  <c r="T1131" i="5" s="1"/>
  <c r="M1131" i="5"/>
  <c r="O1131" i="5"/>
  <c r="P1131" i="5"/>
  <c r="Q1131" i="5"/>
  <c r="S1131" i="5"/>
  <c r="E1132" i="5"/>
  <c r="T1132" i="5" s="1"/>
  <c r="M1132" i="5"/>
  <c r="O1132" i="5"/>
  <c r="P1132" i="5"/>
  <c r="Q1132" i="5"/>
  <c r="E1133" i="5"/>
  <c r="T1133" i="5" s="1"/>
  <c r="M1133" i="5"/>
  <c r="O1133" i="5"/>
  <c r="P1133" i="5"/>
  <c r="Q1133" i="5"/>
  <c r="E1134" i="5"/>
  <c r="M1134" i="5"/>
  <c r="O1134" i="5"/>
  <c r="P1134" i="5"/>
  <c r="Q1134" i="5"/>
  <c r="E1135" i="5"/>
  <c r="M1135" i="5"/>
  <c r="O1135" i="5"/>
  <c r="P1135" i="5"/>
  <c r="Q1135" i="5"/>
  <c r="E1136" i="5"/>
  <c r="S1136" i="5" s="1"/>
  <c r="M1136" i="5"/>
  <c r="O1136" i="5"/>
  <c r="R1136" i="5" s="1"/>
  <c r="P1136" i="5"/>
  <c r="Q1136" i="5"/>
  <c r="E1137" i="5"/>
  <c r="S1137" i="5" s="1"/>
  <c r="M1137" i="5"/>
  <c r="O1137" i="5"/>
  <c r="P1137" i="5"/>
  <c r="Q1137" i="5"/>
  <c r="E1138" i="5"/>
  <c r="T1138" i="5" s="1"/>
  <c r="M1138" i="5"/>
  <c r="O1138" i="5"/>
  <c r="P1138" i="5"/>
  <c r="Q1138" i="5"/>
  <c r="E1139" i="5"/>
  <c r="T1139" i="5" s="1"/>
  <c r="M1139" i="5"/>
  <c r="O1139" i="5"/>
  <c r="P1139" i="5"/>
  <c r="Q1139" i="5"/>
  <c r="E1140" i="5"/>
  <c r="S1140" i="5" s="1"/>
  <c r="M1140" i="5"/>
  <c r="O1140" i="5"/>
  <c r="P1140" i="5"/>
  <c r="Q1140" i="5"/>
  <c r="E1141" i="5"/>
  <c r="S1141" i="5" s="1"/>
  <c r="M1141" i="5"/>
  <c r="O1141" i="5"/>
  <c r="P1141" i="5"/>
  <c r="Q1141" i="5"/>
  <c r="E1142" i="5"/>
  <c r="S1142" i="5" s="1"/>
  <c r="M1142" i="5"/>
  <c r="O1142" i="5"/>
  <c r="P1142" i="5"/>
  <c r="Q1142" i="5"/>
  <c r="T1142" i="5"/>
  <c r="E1143" i="5"/>
  <c r="M1143" i="5"/>
  <c r="O1143" i="5"/>
  <c r="P1143" i="5"/>
  <c r="Q1143" i="5"/>
  <c r="E1144" i="5"/>
  <c r="M1144" i="5"/>
  <c r="O1144" i="5"/>
  <c r="P1144" i="5"/>
  <c r="Q1144" i="5"/>
  <c r="E1145" i="5"/>
  <c r="S1145" i="5" s="1"/>
  <c r="M1145" i="5"/>
  <c r="O1145" i="5"/>
  <c r="P1145" i="5"/>
  <c r="Q1145" i="5"/>
  <c r="E1146" i="5"/>
  <c r="S1146" i="5" s="1"/>
  <c r="M1146" i="5"/>
  <c r="O1146" i="5"/>
  <c r="P1146" i="5"/>
  <c r="Q1146" i="5"/>
  <c r="E1147" i="5"/>
  <c r="S1147" i="5" s="1"/>
  <c r="M1147" i="5"/>
  <c r="O1147" i="5"/>
  <c r="P1147" i="5"/>
  <c r="Q1147" i="5"/>
  <c r="E1148" i="5"/>
  <c r="S1148" i="5" s="1"/>
  <c r="M1148" i="5"/>
  <c r="O1148" i="5"/>
  <c r="P1148" i="5"/>
  <c r="Q1148" i="5"/>
  <c r="T1148" i="5"/>
  <c r="E1149" i="5"/>
  <c r="T1149" i="5" s="1"/>
  <c r="M1149" i="5"/>
  <c r="O1149" i="5"/>
  <c r="P1149" i="5"/>
  <c r="Q1149" i="5"/>
  <c r="E1150" i="5"/>
  <c r="T1150" i="5" s="1"/>
  <c r="M1150" i="5"/>
  <c r="O1150" i="5"/>
  <c r="P1150" i="5"/>
  <c r="Q1150" i="5"/>
  <c r="E1151" i="5"/>
  <c r="M1151" i="5"/>
  <c r="O1151" i="5"/>
  <c r="P1151" i="5"/>
  <c r="Q1151" i="5"/>
  <c r="E1152" i="5"/>
  <c r="S1152" i="5" s="1"/>
  <c r="M1152" i="5"/>
  <c r="O1152" i="5"/>
  <c r="P1152" i="5"/>
  <c r="Q1152" i="5"/>
  <c r="E1153" i="5"/>
  <c r="M1153" i="5"/>
  <c r="O1153" i="5"/>
  <c r="P1153" i="5"/>
  <c r="Q1153" i="5"/>
  <c r="E1154" i="5"/>
  <c r="T1154" i="5" s="1"/>
  <c r="M1154" i="5"/>
  <c r="O1154" i="5"/>
  <c r="P1154" i="5"/>
  <c r="Q1154" i="5"/>
  <c r="E1155" i="5"/>
  <c r="T1155" i="5" s="1"/>
  <c r="M1155" i="5"/>
  <c r="O1155" i="5"/>
  <c r="P1155" i="5"/>
  <c r="Q1155" i="5"/>
  <c r="E1156" i="5"/>
  <c r="T1156" i="5" s="1"/>
  <c r="M1156" i="5"/>
  <c r="O1156" i="5"/>
  <c r="P1156" i="5"/>
  <c r="Q1156" i="5"/>
  <c r="E1157" i="5"/>
  <c r="M1157" i="5"/>
  <c r="O1157" i="5"/>
  <c r="P1157" i="5"/>
  <c r="Q1157" i="5"/>
  <c r="E1158" i="5"/>
  <c r="S1158" i="5" s="1"/>
  <c r="M1158" i="5"/>
  <c r="O1158" i="5"/>
  <c r="P1158" i="5"/>
  <c r="Q1158" i="5"/>
  <c r="T1158" i="5"/>
  <c r="E1159" i="5"/>
  <c r="S1159" i="5" s="1"/>
  <c r="M1159" i="5"/>
  <c r="O1159" i="5"/>
  <c r="P1159" i="5"/>
  <c r="Q1159" i="5"/>
  <c r="E1160" i="5"/>
  <c r="S1160" i="5" s="1"/>
  <c r="M1160" i="5"/>
  <c r="O1160" i="5"/>
  <c r="P1160" i="5"/>
  <c r="Q1160" i="5"/>
  <c r="E1161" i="5"/>
  <c r="T1161" i="5" s="1"/>
  <c r="M1161" i="5"/>
  <c r="O1161" i="5"/>
  <c r="P1161" i="5"/>
  <c r="Q1161" i="5"/>
  <c r="E1162" i="5"/>
  <c r="S1162" i="5" s="1"/>
  <c r="M1162" i="5"/>
  <c r="O1162" i="5"/>
  <c r="P1162" i="5"/>
  <c r="Q1162" i="5"/>
  <c r="E1163" i="5"/>
  <c r="S1163" i="5" s="1"/>
  <c r="M1163" i="5"/>
  <c r="O1163" i="5"/>
  <c r="P1163" i="5"/>
  <c r="Q1163" i="5"/>
  <c r="E1164" i="5"/>
  <c r="S1164" i="5" s="1"/>
  <c r="M1164" i="5"/>
  <c r="O1164" i="5"/>
  <c r="P1164" i="5"/>
  <c r="Q1164" i="5"/>
  <c r="T1164" i="5"/>
  <c r="E1165" i="5"/>
  <c r="S1165" i="5" s="1"/>
  <c r="M1165" i="5"/>
  <c r="O1165" i="5"/>
  <c r="P1165" i="5"/>
  <c r="Q1165" i="5"/>
  <c r="E1166" i="5"/>
  <c r="M1166" i="5"/>
  <c r="O1166" i="5"/>
  <c r="P1166" i="5"/>
  <c r="Q1166" i="5"/>
  <c r="E1167" i="5"/>
  <c r="S1167" i="5" s="1"/>
  <c r="M1167" i="5"/>
  <c r="O1167" i="5"/>
  <c r="P1167" i="5"/>
  <c r="Q1167" i="5"/>
  <c r="E1168" i="5"/>
  <c r="S1168" i="5" s="1"/>
  <c r="M1168" i="5"/>
  <c r="O1168" i="5"/>
  <c r="R1168" i="5" s="1"/>
  <c r="P1168" i="5"/>
  <c r="Q1168" i="5"/>
  <c r="E1169" i="5"/>
  <c r="S1169" i="5" s="1"/>
  <c r="M1169" i="5"/>
  <c r="O1169" i="5"/>
  <c r="P1169" i="5"/>
  <c r="Q1169" i="5"/>
  <c r="E1170" i="5"/>
  <c r="T1170" i="5" s="1"/>
  <c r="M1170" i="5"/>
  <c r="O1170" i="5"/>
  <c r="P1170" i="5"/>
  <c r="Q1170" i="5"/>
  <c r="E1171" i="5"/>
  <c r="M1171" i="5"/>
  <c r="O1171" i="5"/>
  <c r="P1171" i="5"/>
  <c r="Q1171" i="5"/>
  <c r="E1172" i="5"/>
  <c r="T1172" i="5" s="1"/>
  <c r="M1172" i="5"/>
  <c r="O1172" i="5"/>
  <c r="P1172" i="5"/>
  <c r="Q1172" i="5"/>
  <c r="E1173" i="5"/>
  <c r="S1173" i="5" s="1"/>
  <c r="M1173" i="5"/>
  <c r="O1173" i="5"/>
  <c r="P1173" i="5"/>
  <c r="Q1173" i="5"/>
  <c r="E1174" i="5"/>
  <c r="T1174" i="5" s="1"/>
  <c r="M1174" i="5"/>
  <c r="O1174" i="5"/>
  <c r="P1174" i="5"/>
  <c r="Q1174" i="5"/>
  <c r="E1175" i="5"/>
  <c r="T1175" i="5" s="1"/>
  <c r="M1175" i="5"/>
  <c r="O1175" i="5"/>
  <c r="P1175" i="5"/>
  <c r="Q1175" i="5"/>
  <c r="E1176" i="5"/>
  <c r="S1176" i="5" s="1"/>
  <c r="M1176" i="5"/>
  <c r="O1176" i="5"/>
  <c r="P1176" i="5"/>
  <c r="Q1176" i="5"/>
  <c r="E1177" i="5"/>
  <c r="S1177" i="5" s="1"/>
  <c r="M1177" i="5"/>
  <c r="O1177" i="5"/>
  <c r="P1177" i="5"/>
  <c r="Q1177" i="5"/>
  <c r="E1178" i="5"/>
  <c r="T1178" i="5" s="1"/>
  <c r="M1178" i="5"/>
  <c r="O1178" i="5"/>
  <c r="P1178" i="5"/>
  <c r="Q1178" i="5"/>
  <c r="E1179" i="5"/>
  <c r="S1179" i="5" s="1"/>
  <c r="M1179" i="5"/>
  <c r="O1179" i="5"/>
  <c r="P1179" i="5"/>
  <c r="Q1179" i="5"/>
  <c r="E1180" i="5"/>
  <c r="M1180" i="5"/>
  <c r="O1180" i="5"/>
  <c r="P1180" i="5"/>
  <c r="Q1180" i="5"/>
  <c r="E1181" i="5"/>
  <c r="S1181" i="5" s="1"/>
  <c r="M1181" i="5"/>
  <c r="O1181" i="5"/>
  <c r="P1181" i="5"/>
  <c r="Q1181" i="5"/>
  <c r="E1182" i="5"/>
  <c r="T1182" i="5" s="1"/>
  <c r="M1182" i="5"/>
  <c r="O1182" i="5"/>
  <c r="P1182" i="5"/>
  <c r="R1182" i="5" s="1"/>
  <c r="Q1182" i="5"/>
  <c r="E1183" i="5"/>
  <c r="T1183" i="5" s="1"/>
  <c r="M1183" i="5"/>
  <c r="O1183" i="5"/>
  <c r="P1183" i="5"/>
  <c r="Q1183" i="5"/>
  <c r="E1184" i="5"/>
  <c r="S1184" i="5" s="1"/>
  <c r="M1184" i="5"/>
  <c r="O1184" i="5"/>
  <c r="P1184" i="5"/>
  <c r="Q1184" i="5"/>
  <c r="E1185" i="5"/>
  <c r="M1185" i="5"/>
  <c r="O1185" i="5"/>
  <c r="P1185" i="5"/>
  <c r="Q1185" i="5"/>
  <c r="E1186" i="5"/>
  <c r="T1186" i="5" s="1"/>
  <c r="M1186" i="5"/>
  <c r="O1186" i="5"/>
  <c r="P1186" i="5"/>
  <c r="Q1186" i="5"/>
  <c r="E1187" i="5"/>
  <c r="S1187" i="5" s="1"/>
  <c r="M1187" i="5"/>
  <c r="O1187" i="5"/>
  <c r="P1187" i="5"/>
  <c r="Q1187" i="5"/>
  <c r="E1188" i="5"/>
  <c r="M1188" i="5"/>
  <c r="O1188" i="5"/>
  <c r="P1188" i="5"/>
  <c r="Q1188" i="5"/>
  <c r="E1189" i="5"/>
  <c r="M1189" i="5"/>
  <c r="O1189" i="5"/>
  <c r="P1189" i="5"/>
  <c r="Q1189" i="5"/>
  <c r="E1190" i="5"/>
  <c r="T1190" i="5" s="1"/>
  <c r="M1190" i="5"/>
  <c r="O1190" i="5"/>
  <c r="P1190" i="5"/>
  <c r="Q1190" i="5"/>
  <c r="E1191" i="5"/>
  <c r="T1191" i="5" s="1"/>
  <c r="M1191" i="5"/>
  <c r="O1191" i="5"/>
  <c r="P1191" i="5"/>
  <c r="Q1191" i="5"/>
  <c r="E1192" i="5"/>
  <c r="S1192" i="5" s="1"/>
  <c r="M1192" i="5"/>
  <c r="O1192" i="5"/>
  <c r="P1192" i="5"/>
  <c r="Q1192" i="5"/>
  <c r="E1193" i="5"/>
  <c r="M1193" i="5"/>
  <c r="O1193" i="5"/>
  <c r="P1193" i="5"/>
  <c r="Q1193" i="5"/>
  <c r="E1194" i="5"/>
  <c r="S1194" i="5" s="1"/>
  <c r="M1194" i="5"/>
  <c r="O1194" i="5"/>
  <c r="P1194" i="5"/>
  <c r="Q1194" i="5"/>
  <c r="E1195" i="5"/>
  <c r="S1195" i="5" s="1"/>
  <c r="M1195" i="5"/>
  <c r="O1195" i="5"/>
  <c r="P1195" i="5"/>
  <c r="Q1195" i="5"/>
  <c r="E1196" i="5"/>
  <c r="S1196" i="5" s="1"/>
  <c r="M1196" i="5"/>
  <c r="O1196" i="5"/>
  <c r="P1196" i="5"/>
  <c r="Q1196" i="5"/>
  <c r="E1197" i="5"/>
  <c r="M1197" i="5"/>
  <c r="O1197" i="5"/>
  <c r="P1197" i="5"/>
  <c r="Q1197" i="5"/>
  <c r="E1198" i="5"/>
  <c r="S1198" i="5" s="1"/>
  <c r="M1198" i="5"/>
  <c r="O1198" i="5"/>
  <c r="P1198" i="5"/>
  <c r="Q1198" i="5"/>
  <c r="E1199" i="5"/>
  <c r="S1199" i="5" s="1"/>
  <c r="M1199" i="5"/>
  <c r="O1199" i="5"/>
  <c r="P1199" i="5"/>
  <c r="Q1199" i="5"/>
  <c r="E1200" i="5"/>
  <c r="S1200" i="5" s="1"/>
  <c r="M1200" i="5"/>
  <c r="O1200" i="5"/>
  <c r="P1200" i="5"/>
  <c r="Q1200" i="5"/>
  <c r="T1200" i="5"/>
  <c r="E1201" i="5"/>
  <c r="T1201" i="5" s="1"/>
  <c r="M1201" i="5"/>
  <c r="O1201" i="5"/>
  <c r="R1201" i="5" s="1"/>
  <c r="P1201" i="5"/>
  <c r="Q1201" i="5"/>
  <c r="E1202" i="5"/>
  <c r="S1202" i="5" s="1"/>
  <c r="M1202" i="5"/>
  <c r="O1202" i="5"/>
  <c r="P1202" i="5"/>
  <c r="Q1202" i="5"/>
  <c r="E1203" i="5"/>
  <c r="S1203" i="5" s="1"/>
  <c r="M1203" i="5"/>
  <c r="O1203" i="5"/>
  <c r="P1203" i="5"/>
  <c r="Q1203" i="5"/>
  <c r="E1204" i="5"/>
  <c r="S1204" i="5" s="1"/>
  <c r="M1204" i="5"/>
  <c r="O1204" i="5"/>
  <c r="P1204" i="5"/>
  <c r="Q1204" i="5"/>
  <c r="E1205" i="5"/>
  <c r="S1205" i="5" s="1"/>
  <c r="M1205" i="5"/>
  <c r="O1205" i="5"/>
  <c r="P1205" i="5"/>
  <c r="Q1205" i="5"/>
  <c r="E1206" i="5"/>
  <c r="S1206" i="5" s="1"/>
  <c r="M1206" i="5"/>
  <c r="O1206" i="5"/>
  <c r="P1206" i="5"/>
  <c r="Q1206" i="5"/>
  <c r="E1207" i="5"/>
  <c r="S1207" i="5" s="1"/>
  <c r="M1207" i="5"/>
  <c r="O1207" i="5"/>
  <c r="R1207" i="5" s="1"/>
  <c r="P1207" i="5"/>
  <c r="Q1207" i="5"/>
  <c r="T1207" i="5"/>
  <c r="E1208" i="5"/>
  <c r="S1208" i="5" s="1"/>
  <c r="M1208" i="5"/>
  <c r="O1208" i="5"/>
  <c r="P1208" i="5"/>
  <c r="Q1208" i="5"/>
  <c r="E1209" i="5"/>
  <c r="M1209" i="5"/>
  <c r="O1209" i="5"/>
  <c r="P1209" i="5"/>
  <c r="Q1209" i="5"/>
  <c r="E1210" i="5"/>
  <c r="T1210" i="5" s="1"/>
  <c r="M1210" i="5"/>
  <c r="O1210" i="5"/>
  <c r="P1210" i="5"/>
  <c r="Q1210" i="5"/>
  <c r="S1210" i="5"/>
  <c r="E1211" i="5"/>
  <c r="S1211" i="5" s="1"/>
  <c r="M1211" i="5"/>
  <c r="O1211" i="5"/>
  <c r="P1211" i="5"/>
  <c r="Q1211" i="5"/>
  <c r="E1212" i="5"/>
  <c r="T1212" i="5" s="1"/>
  <c r="M1212" i="5"/>
  <c r="O1212" i="5"/>
  <c r="P1212" i="5"/>
  <c r="R1212" i="5" s="1"/>
  <c r="Q1212" i="5"/>
  <c r="S1212" i="5"/>
  <c r="E1213" i="5"/>
  <c r="T1213" i="5" s="1"/>
  <c r="M1213" i="5"/>
  <c r="O1213" i="5"/>
  <c r="R1213" i="5" s="1"/>
  <c r="P1213" i="5"/>
  <c r="Q1213" i="5"/>
  <c r="S1213" i="5"/>
  <c r="E1214" i="5"/>
  <c r="S1214" i="5" s="1"/>
  <c r="M1214" i="5"/>
  <c r="O1214" i="5"/>
  <c r="P1214" i="5"/>
  <c r="Q1214" i="5"/>
  <c r="E1215" i="5"/>
  <c r="S1215" i="5" s="1"/>
  <c r="M1215" i="5"/>
  <c r="O1215" i="5"/>
  <c r="P1215" i="5"/>
  <c r="Q1215" i="5"/>
  <c r="E1216" i="5"/>
  <c r="S1216" i="5" s="1"/>
  <c r="M1216" i="5"/>
  <c r="O1216" i="5"/>
  <c r="P1216" i="5"/>
  <c r="Q1216" i="5"/>
  <c r="R1216" i="5" s="1"/>
  <c r="E1217" i="5"/>
  <c r="S1217" i="5" s="1"/>
  <c r="M1217" i="5"/>
  <c r="O1217" i="5"/>
  <c r="P1217" i="5"/>
  <c r="Q1217" i="5"/>
  <c r="E1218" i="5"/>
  <c r="S1218" i="5" s="1"/>
  <c r="M1218" i="5"/>
  <c r="O1218" i="5"/>
  <c r="P1218" i="5"/>
  <c r="Q1218" i="5"/>
  <c r="E1219" i="5"/>
  <c r="S1219" i="5" s="1"/>
  <c r="M1219" i="5"/>
  <c r="O1219" i="5"/>
  <c r="P1219" i="5"/>
  <c r="Q1219" i="5"/>
  <c r="T1219" i="5"/>
  <c r="E1220" i="5"/>
  <c r="S1220" i="5" s="1"/>
  <c r="M1220" i="5"/>
  <c r="O1220" i="5"/>
  <c r="P1220" i="5"/>
  <c r="Q1220" i="5"/>
  <c r="E1221" i="5"/>
  <c r="M1221" i="5"/>
  <c r="O1221" i="5"/>
  <c r="P1221" i="5"/>
  <c r="Q1221" i="5"/>
  <c r="E1222" i="5"/>
  <c r="T1222" i="5" s="1"/>
  <c r="M1222" i="5"/>
  <c r="O1222" i="5"/>
  <c r="P1222" i="5"/>
  <c r="R1222" i="5" s="1"/>
  <c r="Q1222" i="5"/>
  <c r="E1223" i="5"/>
  <c r="S1223" i="5" s="1"/>
  <c r="M1223" i="5"/>
  <c r="O1223" i="5"/>
  <c r="P1223" i="5"/>
  <c r="Q1223" i="5"/>
  <c r="E1224" i="5"/>
  <c r="T1224" i="5" s="1"/>
  <c r="M1224" i="5"/>
  <c r="O1224" i="5"/>
  <c r="P1224" i="5"/>
  <c r="Q1224" i="5"/>
  <c r="S1224" i="5"/>
  <c r="E1225" i="5"/>
  <c r="S1225" i="5" s="1"/>
  <c r="M1225" i="5"/>
  <c r="O1225" i="5"/>
  <c r="P1225" i="5"/>
  <c r="Q1225" i="5"/>
  <c r="E1226" i="5"/>
  <c r="T1226" i="5" s="1"/>
  <c r="M1226" i="5"/>
  <c r="O1226" i="5"/>
  <c r="P1226" i="5"/>
  <c r="Q1226" i="5"/>
  <c r="E1227" i="5"/>
  <c r="S1227" i="5" s="1"/>
  <c r="M1227" i="5"/>
  <c r="O1227" i="5"/>
  <c r="P1227" i="5"/>
  <c r="Q1227" i="5"/>
  <c r="E1228" i="5"/>
  <c r="M1228" i="5"/>
  <c r="O1228" i="5"/>
  <c r="P1228" i="5"/>
  <c r="Q1228" i="5"/>
  <c r="E1229" i="5"/>
  <c r="M1229" i="5"/>
  <c r="O1229" i="5"/>
  <c r="P1229" i="5"/>
  <c r="Q1229" i="5"/>
  <c r="E1230" i="5"/>
  <c r="T1230" i="5" s="1"/>
  <c r="M1230" i="5"/>
  <c r="O1230" i="5"/>
  <c r="P1230" i="5"/>
  <c r="Q1230" i="5"/>
  <c r="E1231" i="5"/>
  <c r="S1231" i="5" s="1"/>
  <c r="M1231" i="5"/>
  <c r="O1231" i="5"/>
  <c r="P1231" i="5"/>
  <c r="Q1231" i="5"/>
  <c r="E1232" i="5"/>
  <c r="T1232" i="5" s="1"/>
  <c r="M1232" i="5"/>
  <c r="O1232" i="5"/>
  <c r="P1232" i="5"/>
  <c r="Q1232" i="5"/>
  <c r="E1233" i="5"/>
  <c r="S1233" i="5" s="1"/>
  <c r="M1233" i="5"/>
  <c r="O1233" i="5"/>
  <c r="P1233" i="5"/>
  <c r="Q1233" i="5"/>
  <c r="E1234" i="5"/>
  <c r="T1234" i="5" s="1"/>
  <c r="M1234" i="5"/>
  <c r="O1234" i="5"/>
  <c r="P1234" i="5"/>
  <c r="Q1234" i="5"/>
  <c r="E1235" i="5"/>
  <c r="S1235" i="5" s="1"/>
  <c r="M1235" i="5"/>
  <c r="O1235" i="5"/>
  <c r="P1235" i="5"/>
  <c r="Q1235" i="5"/>
  <c r="E1236" i="5"/>
  <c r="M1236" i="5"/>
  <c r="O1236" i="5"/>
  <c r="P1236" i="5"/>
  <c r="Q1236" i="5"/>
  <c r="E1237" i="5"/>
  <c r="S1237" i="5" s="1"/>
  <c r="M1237" i="5"/>
  <c r="O1237" i="5"/>
  <c r="P1237" i="5"/>
  <c r="Q1237" i="5"/>
  <c r="E1238" i="5"/>
  <c r="T1238" i="5" s="1"/>
  <c r="M1238" i="5"/>
  <c r="O1238" i="5"/>
  <c r="P1238" i="5"/>
  <c r="Q1238" i="5"/>
  <c r="E1239" i="5"/>
  <c r="T1239" i="5" s="1"/>
  <c r="M1239" i="5"/>
  <c r="O1239" i="5"/>
  <c r="P1239" i="5"/>
  <c r="Q1239" i="5"/>
  <c r="E1240" i="5"/>
  <c r="T1240" i="5" s="1"/>
  <c r="M1240" i="5"/>
  <c r="O1240" i="5"/>
  <c r="P1240" i="5"/>
  <c r="Q1240" i="5"/>
  <c r="E1241" i="5"/>
  <c r="M1241" i="5"/>
  <c r="O1241" i="5"/>
  <c r="P1241" i="5"/>
  <c r="Q1241" i="5"/>
  <c r="E1242" i="5"/>
  <c r="M1242" i="5"/>
  <c r="O1242" i="5"/>
  <c r="P1242" i="5"/>
  <c r="Q1242" i="5"/>
  <c r="E1243" i="5"/>
  <c r="T1243" i="5" s="1"/>
  <c r="M1243" i="5"/>
  <c r="O1243" i="5"/>
  <c r="P1243" i="5"/>
  <c r="Q1243" i="5"/>
  <c r="E1244" i="5"/>
  <c r="S1244" i="5" s="1"/>
  <c r="M1244" i="5"/>
  <c r="O1244" i="5"/>
  <c r="P1244" i="5"/>
  <c r="Q1244" i="5"/>
  <c r="E1245" i="5"/>
  <c r="S1245" i="5" s="1"/>
  <c r="M1245" i="5"/>
  <c r="O1245" i="5"/>
  <c r="P1245" i="5"/>
  <c r="Q1245" i="5"/>
  <c r="E1246" i="5"/>
  <c r="M1246" i="5"/>
  <c r="O1246" i="5"/>
  <c r="P1246" i="5"/>
  <c r="Q1246" i="5"/>
  <c r="E1247" i="5"/>
  <c r="T1247" i="5" s="1"/>
  <c r="M1247" i="5"/>
  <c r="O1247" i="5"/>
  <c r="P1247" i="5"/>
  <c r="Q1247" i="5"/>
  <c r="E1248" i="5"/>
  <c r="M1248" i="5"/>
  <c r="O1248" i="5"/>
  <c r="P1248" i="5"/>
  <c r="Q1248" i="5"/>
  <c r="E1249" i="5"/>
  <c r="S1249" i="5" s="1"/>
  <c r="M1249" i="5"/>
  <c r="O1249" i="5"/>
  <c r="P1249" i="5"/>
  <c r="Q1249" i="5"/>
  <c r="E1250" i="5"/>
  <c r="S1250" i="5" s="1"/>
  <c r="M1250" i="5"/>
  <c r="O1250" i="5"/>
  <c r="P1250" i="5"/>
  <c r="Q1250" i="5"/>
  <c r="T1250" i="5"/>
  <c r="E1251" i="5"/>
  <c r="M1251" i="5"/>
  <c r="O1251" i="5"/>
  <c r="P1251" i="5"/>
  <c r="Q1251" i="5"/>
  <c r="E1252" i="5"/>
  <c r="T1252" i="5" s="1"/>
  <c r="M1252" i="5"/>
  <c r="O1252" i="5"/>
  <c r="R1252" i="5" s="1"/>
  <c r="P1252" i="5"/>
  <c r="Q1252" i="5"/>
  <c r="E1253" i="5"/>
  <c r="T1253" i="5" s="1"/>
  <c r="M1253" i="5"/>
  <c r="O1253" i="5"/>
  <c r="P1253" i="5"/>
  <c r="Q1253" i="5"/>
  <c r="S1253" i="5"/>
  <c r="E1254" i="5"/>
  <c r="M1254" i="5"/>
  <c r="O1254" i="5"/>
  <c r="P1254" i="5"/>
  <c r="Q1254" i="5"/>
  <c r="E1255" i="5"/>
  <c r="S1255" i="5" s="1"/>
  <c r="M1255" i="5"/>
  <c r="O1255" i="5"/>
  <c r="P1255" i="5"/>
  <c r="Q1255" i="5"/>
  <c r="E1256" i="5"/>
  <c r="S1256" i="5" s="1"/>
  <c r="M1256" i="5"/>
  <c r="O1256" i="5"/>
  <c r="P1256" i="5"/>
  <c r="Q1256" i="5"/>
  <c r="E1257" i="5"/>
  <c r="T1257" i="5" s="1"/>
  <c r="M1257" i="5"/>
  <c r="O1257" i="5"/>
  <c r="P1257" i="5"/>
  <c r="Q1257" i="5"/>
  <c r="E1258" i="5"/>
  <c r="S1258" i="5" s="1"/>
  <c r="M1258" i="5"/>
  <c r="O1258" i="5"/>
  <c r="P1258" i="5"/>
  <c r="Q1258" i="5"/>
  <c r="E1259" i="5"/>
  <c r="M1259" i="5"/>
  <c r="O1259" i="5"/>
  <c r="P1259" i="5"/>
  <c r="Q1259" i="5"/>
  <c r="E1260" i="5"/>
  <c r="T1260" i="5" s="1"/>
  <c r="M1260" i="5"/>
  <c r="O1260" i="5"/>
  <c r="P1260" i="5"/>
  <c r="Q1260" i="5"/>
  <c r="E1261" i="5"/>
  <c r="S1261" i="5" s="1"/>
  <c r="M1261" i="5"/>
  <c r="O1261" i="5"/>
  <c r="P1261" i="5"/>
  <c r="Q1261" i="5"/>
  <c r="E1262" i="5"/>
  <c r="S1262" i="5" s="1"/>
  <c r="M1262" i="5"/>
  <c r="O1262" i="5"/>
  <c r="P1262" i="5"/>
  <c r="Q1262" i="5"/>
  <c r="E1263" i="5"/>
  <c r="T1263" i="5" s="1"/>
  <c r="M1263" i="5"/>
  <c r="O1263" i="5"/>
  <c r="P1263" i="5"/>
  <c r="Q1263" i="5"/>
  <c r="E1264" i="5"/>
  <c r="M1264" i="5"/>
  <c r="O1264" i="5"/>
  <c r="R1264" i="5" s="1"/>
  <c r="P1264" i="5"/>
  <c r="Q1264" i="5"/>
  <c r="E1265" i="5"/>
  <c r="T1265" i="5" s="1"/>
  <c r="M1265" i="5"/>
  <c r="O1265" i="5"/>
  <c r="P1265" i="5"/>
  <c r="Q1265" i="5"/>
  <c r="E1266" i="5"/>
  <c r="M1266" i="5"/>
  <c r="O1266" i="5"/>
  <c r="P1266" i="5"/>
  <c r="Q1266" i="5"/>
  <c r="E1267" i="5"/>
  <c r="S1267" i="5" s="1"/>
  <c r="M1267" i="5"/>
  <c r="O1267" i="5"/>
  <c r="P1267" i="5"/>
  <c r="Q1267" i="5"/>
  <c r="E1268" i="5"/>
  <c r="S1268" i="5" s="1"/>
  <c r="M1268" i="5"/>
  <c r="O1268" i="5"/>
  <c r="P1268" i="5"/>
  <c r="Q1268" i="5"/>
  <c r="E1269" i="5"/>
  <c r="S1269" i="5" s="1"/>
  <c r="M1269" i="5"/>
  <c r="O1269" i="5"/>
  <c r="P1269" i="5"/>
  <c r="Q1269" i="5"/>
  <c r="E1270" i="5"/>
  <c r="T1270" i="5" s="1"/>
  <c r="M1270" i="5"/>
  <c r="O1270" i="5"/>
  <c r="P1270" i="5"/>
  <c r="Q1270" i="5"/>
  <c r="E1271" i="5"/>
  <c r="T1271" i="5" s="1"/>
  <c r="M1271" i="5"/>
  <c r="O1271" i="5"/>
  <c r="P1271" i="5"/>
  <c r="Q1271" i="5"/>
  <c r="E1272" i="5"/>
  <c r="M1272" i="5"/>
  <c r="O1272" i="5"/>
  <c r="P1272" i="5"/>
  <c r="Q1272" i="5"/>
  <c r="E1273" i="5"/>
  <c r="S1273" i="5" s="1"/>
  <c r="M1273" i="5"/>
  <c r="O1273" i="5"/>
  <c r="R1273" i="5" s="1"/>
  <c r="P1273" i="5"/>
  <c r="Q1273" i="5"/>
  <c r="E1274" i="5"/>
  <c r="S1274" i="5" s="1"/>
  <c r="M1274" i="5"/>
  <c r="O1274" i="5"/>
  <c r="P1274" i="5"/>
  <c r="Q1274" i="5"/>
  <c r="E1275" i="5"/>
  <c r="T1275" i="5" s="1"/>
  <c r="M1275" i="5"/>
  <c r="O1275" i="5"/>
  <c r="P1275" i="5"/>
  <c r="Q1275" i="5"/>
  <c r="E1276" i="5"/>
  <c r="S1276" i="5" s="1"/>
  <c r="M1276" i="5"/>
  <c r="O1276" i="5"/>
  <c r="P1276" i="5"/>
  <c r="Q1276" i="5"/>
  <c r="T1276" i="5"/>
  <c r="E1277" i="5"/>
  <c r="M1277" i="5"/>
  <c r="O1277" i="5"/>
  <c r="P1277" i="5"/>
  <c r="Q1277" i="5"/>
  <c r="E1278" i="5"/>
  <c r="S1278" i="5" s="1"/>
  <c r="M1278" i="5"/>
  <c r="O1278" i="5"/>
  <c r="P1278" i="5"/>
  <c r="Q1278" i="5"/>
  <c r="R1278" i="5" s="1"/>
  <c r="E1279" i="5"/>
  <c r="T1279" i="5" s="1"/>
  <c r="M1279" i="5"/>
  <c r="O1279" i="5"/>
  <c r="P1279" i="5"/>
  <c r="Q1279" i="5"/>
  <c r="E1280" i="5"/>
  <c r="S1280" i="5" s="1"/>
  <c r="M1280" i="5"/>
  <c r="O1280" i="5"/>
  <c r="P1280" i="5"/>
  <c r="R1280" i="5" s="1"/>
  <c r="Q1280" i="5"/>
  <c r="E1281" i="5"/>
  <c r="T1281" i="5" s="1"/>
  <c r="M1281" i="5"/>
  <c r="O1281" i="5"/>
  <c r="P1281" i="5"/>
  <c r="Q1281" i="5"/>
  <c r="E1282" i="5"/>
  <c r="S1282" i="5" s="1"/>
  <c r="M1282" i="5"/>
  <c r="O1282" i="5"/>
  <c r="P1282" i="5"/>
  <c r="Q1282" i="5"/>
  <c r="E1283" i="5"/>
  <c r="T1283" i="5" s="1"/>
  <c r="M1283" i="5"/>
  <c r="O1283" i="5"/>
  <c r="P1283" i="5"/>
  <c r="Q1283" i="5"/>
  <c r="E1284" i="5"/>
  <c r="T1284" i="5" s="1"/>
  <c r="M1284" i="5"/>
  <c r="O1284" i="5"/>
  <c r="P1284" i="5"/>
  <c r="Q1284" i="5"/>
  <c r="S1284" i="5"/>
  <c r="E1285" i="5"/>
  <c r="S1285" i="5" s="1"/>
  <c r="M1285" i="5"/>
  <c r="O1285" i="5"/>
  <c r="P1285" i="5"/>
  <c r="Q1285" i="5"/>
  <c r="E1286" i="5"/>
  <c r="T1286" i="5" s="1"/>
  <c r="M1286" i="5"/>
  <c r="O1286" i="5"/>
  <c r="P1286" i="5"/>
  <c r="Q1286" i="5"/>
  <c r="S1286" i="5"/>
  <c r="E1287" i="5"/>
  <c r="M1287" i="5"/>
  <c r="O1287" i="5"/>
  <c r="P1287" i="5"/>
  <c r="Q1287" i="5"/>
  <c r="E1288" i="5"/>
  <c r="T1288" i="5" s="1"/>
  <c r="M1288" i="5"/>
  <c r="O1288" i="5"/>
  <c r="P1288" i="5"/>
  <c r="Q1288" i="5"/>
  <c r="E1289" i="5"/>
  <c r="S1289" i="5" s="1"/>
  <c r="M1289" i="5"/>
  <c r="O1289" i="5"/>
  <c r="P1289" i="5"/>
  <c r="Q1289" i="5"/>
  <c r="E1290" i="5"/>
  <c r="M1290" i="5"/>
  <c r="O1290" i="5"/>
  <c r="P1290" i="5"/>
  <c r="Q1290" i="5"/>
  <c r="E1291" i="5"/>
  <c r="S1291" i="5" s="1"/>
  <c r="M1291" i="5"/>
  <c r="O1291" i="5"/>
  <c r="P1291" i="5"/>
  <c r="Q1291" i="5"/>
  <c r="E1292" i="5"/>
  <c r="T1292" i="5" s="1"/>
  <c r="M1292" i="5"/>
  <c r="O1292" i="5"/>
  <c r="P1292" i="5"/>
  <c r="Q1292" i="5"/>
  <c r="S1292" i="5"/>
  <c r="E1293" i="5"/>
  <c r="T1293" i="5" s="1"/>
  <c r="M1293" i="5"/>
  <c r="O1293" i="5"/>
  <c r="P1293" i="5"/>
  <c r="Q1293" i="5"/>
  <c r="E1294" i="5"/>
  <c r="T1294" i="5" s="1"/>
  <c r="M1294" i="5"/>
  <c r="O1294" i="5"/>
  <c r="P1294" i="5"/>
  <c r="Q1294" i="5"/>
  <c r="E1295" i="5"/>
  <c r="M1295" i="5"/>
  <c r="O1295" i="5"/>
  <c r="P1295" i="5"/>
  <c r="Q1295" i="5"/>
  <c r="E1296" i="5"/>
  <c r="T1296" i="5" s="1"/>
  <c r="M1296" i="5"/>
  <c r="O1296" i="5"/>
  <c r="P1296" i="5"/>
  <c r="Q1296" i="5"/>
  <c r="E1297" i="5"/>
  <c r="T1297" i="5" s="1"/>
  <c r="M1297" i="5"/>
  <c r="O1297" i="5"/>
  <c r="P1297" i="5"/>
  <c r="Q1297" i="5"/>
  <c r="E1298" i="5"/>
  <c r="M1298" i="5"/>
  <c r="O1298" i="5"/>
  <c r="P1298" i="5"/>
  <c r="Q1298" i="5"/>
  <c r="E1299" i="5"/>
  <c r="S1299" i="5" s="1"/>
  <c r="M1299" i="5"/>
  <c r="O1299" i="5"/>
  <c r="P1299" i="5"/>
  <c r="Q1299" i="5"/>
  <c r="E1300" i="5"/>
  <c r="M1300" i="5"/>
  <c r="O1300" i="5"/>
  <c r="P1300" i="5"/>
  <c r="Q1300" i="5"/>
  <c r="E1301" i="5"/>
  <c r="T1301" i="5" s="1"/>
  <c r="M1301" i="5"/>
  <c r="O1301" i="5"/>
  <c r="P1301" i="5"/>
  <c r="Q1301" i="5"/>
  <c r="E1302" i="5"/>
  <c r="T1302" i="5" s="1"/>
  <c r="M1302" i="5"/>
  <c r="O1302" i="5"/>
  <c r="P1302" i="5"/>
  <c r="Q1302" i="5"/>
  <c r="S1302" i="5"/>
  <c r="E1303" i="5"/>
  <c r="M1303" i="5"/>
  <c r="O1303" i="5"/>
  <c r="P1303" i="5"/>
  <c r="Q1303" i="5"/>
  <c r="E1304" i="5"/>
  <c r="T1304" i="5" s="1"/>
  <c r="M1304" i="5"/>
  <c r="O1304" i="5"/>
  <c r="P1304" i="5"/>
  <c r="Q1304" i="5"/>
  <c r="E1305" i="5"/>
  <c r="S1305" i="5" s="1"/>
  <c r="M1305" i="5"/>
  <c r="O1305" i="5"/>
  <c r="P1305" i="5"/>
  <c r="Q1305" i="5"/>
  <c r="E1306" i="5"/>
  <c r="T1306" i="5" s="1"/>
  <c r="M1306" i="5"/>
  <c r="O1306" i="5"/>
  <c r="P1306" i="5"/>
  <c r="Q1306" i="5"/>
  <c r="E1307" i="5"/>
  <c r="S1307" i="5" s="1"/>
  <c r="M1307" i="5"/>
  <c r="O1307" i="5"/>
  <c r="P1307" i="5"/>
  <c r="Q1307" i="5"/>
  <c r="E1308" i="5"/>
  <c r="M1308" i="5"/>
  <c r="O1308" i="5"/>
  <c r="P1308" i="5"/>
  <c r="Q1308" i="5"/>
  <c r="E1309" i="5"/>
  <c r="S1309" i="5" s="1"/>
  <c r="M1309" i="5"/>
  <c r="O1309" i="5"/>
  <c r="P1309" i="5"/>
  <c r="Q1309" i="5"/>
  <c r="E1310" i="5"/>
  <c r="S1310" i="5" s="1"/>
  <c r="M1310" i="5"/>
  <c r="O1310" i="5"/>
  <c r="P1310" i="5"/>
  <c r="Q1310" i="5"/>
  <c r="E1311" i="5"/>
  <c r="T1311" i="5" s="1"/>
  <c r="M1311" i="5"/>
  <c r="O1311" i="5"/>
  <c r="P1311" i="5"/>
  <c r="Q1311" i="5"/>
  <c r="E1312" i="5"/>
  <c r="S1312" i="5" s="1"/>
  <c r="M1312" i="5"/>
  <c r="O1312" i="5"/>
  <c r="P1312" i="5"/>
  <c r="Q1312" i="5"/>
  <c r="E1313" i="5"/>
  <c r="S1313" i="5" s="1"/>
  <c r="M1313" i="5"/>
  <c r="O1313" i="5"/>
  <c r="P1313" i="5"/>
  <c r="Q1313" i="5"/>
  <c r="E1314" i="5"/>
  <c r="S1314" i="5" s="1"/>
  <c r="M1314" i="5"/>
  <c r="O1314" i="5"/>
  <c r="P1314" i="5"/>
  <c r="Q1314" i="5"/>
  <c r="E1315" i="5"/>
  <c r="T1315" i="5" s="1"/>
  <c r="M1315" i="5"/>
  <c r="O1315" i="5"/>
  <c r="P1315" i="5"/>
  <c r="Q1315" i="5"/>
  <c r="E1316" i="5"/>
  <c r="M1316" i="5"/>
  <c r="O1316" i="5"/>
  <c r="P1316" i="5"/>
  <c r="Q1316" i="5"/>
  <c r="E1317" i="5"/>
  <c r="T1317" i="5" s="1"/>
  <c r="M1317" i="5"/>
  <c r="O1317" i="5"/>
  <c r="P1317" i="5"/>
  <c r="Q1317" i="5"/>
  <c r="E1318" i="5"/>
  <c r="T1318" i="5" s="1"/>
  <c r="M1318" i="5"/>
  <c r="O1318" i="5"/>
  <c r="P1318" i="5"/>
  <c r="Q1318" i="5"/>
  <c r="E1319" i="5"/>
  <c r="T1319" i="5" s="1"/>
  <c r="M1319" i="5"/>
  <c r="O1319" i="5"/>
  <c r="P1319" i="5"/>
  <c r="Q1319" i="5"/>
  <c r="E1320" i="5"/>
  <c r="S1320" i="5" s="1"/>
  <c r="M1320" i="5"/>
  <c r="O1320" i="5"/>
  <c r="P1320" i="5"/>
  <c r="Q1320" i="5"/>
  <c r="E1321" i="5"/>
  <c r="M1321" i="5"/>
  <c r="O1321" i="5"/>
  <c r="P1321" i="5"/>
  <c r="Q1321" i="5"/>
  <c r="E1322" i="5"/>
  <c r="S1322" i="5" s="1"/>
  <c r="M1322" i="5"/>
  <c r="O1322" i="5"/>
  <c r="P1322" i="5"/>
  <c r="Q1322" i="5"/>
  <c r="E1323" i="5"/>
  <c r="T1323" i="5" s="1"/>
  <c r="M1323" i="5"/>
  <c r="O1323" i="5"/>
  <c r="P1323" i="5"/>
  <c r="Q1323" i="5"/>
  <c r="S1323" i="5"/>
  <c r="E1324" i="5"/>
  <c r="T1324" i="5" s="1"/>
  <c r="M1324" i="5"/>
  <c r="O1324" i="5"/>
  <c r="P1324" i="5"/>
  <c r="Q1324" i="5"/>
  <c r="E1325" i="5"/>
  <c r="T1325" i="5" s="1"/>
  <c r="M1325" i="5"/>
  <c r="O1325" i="5"/>
  <c r="P1325" i="5"/>
  <c r="Q1325" i="5"/>
  <c r="E1326" i="5"/>
  <c r="M1326" i="5"/>
  <c r="O1326" i="5"/>
  <c r="P1326" i="5"/>
  <c r="Q1326" i="5"/>
  <c r="E1327" i="5"/>
  <c r="S1327" i="5" s="1"/>
  <c r="M1327" i="5"/>
  <c r="O1327" i="5"/>
  <c r="P1327" i="5"/>
  <c r="R1327" i="5" s="1"/>
  <c r="Q1327" i="5"/>
  <c r="E1328" i="5"/>
  <c r="S1328" i="5" s="1"/>
  <c r="M1328" i="5"/>
  <c r="O1328" i="5"/>
  <c r="P1328" i="5"/>
  <c r="Q1328" i="5"/>
  <c r="E1329" i="5"/>
  <c r="M1329" i="5"/>
  <c r="O1329" i="5"/>
  <c r="P1329" i="5"/>
  <c r="Q1329" i="5"/>
  <c r="E1330" i="5"/>
  <c r="S1330" i="5" s="1"/>
  <c r="M1330" i="5"/>
  <c r="O1330" i="5"/>
  <c r="P1330" i="5"/>
  <c r="Q1330" i="5"/>
  <c r="E1331" i="5"/>
  <c r="S1331" i="5" s="1"/>
  <c r="M1331" i="5"/>
  <c r="O1331" i="5"/>
  <c r="P1331" i="5"/>
  <c r="Q1331" i="5"/>
  <c r="E1332" i="5"/>
  <c r="S1332" i="5" s="1"/>
  <c r="M1332" i="5"/>
  <c r="O1332" i="5"/>
  <c r="P1332" i="5"/>
  <c r="Q1332" i="5"/>
  <c r="E1333" i="5"/>
  <c r="S1333" i="5" s="1"/>
  <c r="M1333" i="5"/>
  <c r="O1333" i="5"/>
  <c r="P1333" i="5"/>
  <c r="Q1333" i="5"/>
  <c r="E1334" i="5"/>
  <c r="M1334" i="5"/>
  <c r="O1334" i="5"/>
  <c r="P1334" i="5"/>
  <c r="Q1334" i="5"/>
  <c r="E1335" i="5"/>
  <c r="S1335" i="5" s="1"/>
  <c r="M1335" i="5"/>
  <c r="O1335" i="5"/>
  <c r="P1335" i="5"/>
  <c r="Q1335" i="5"/>
  <c r="E1336" i="5"/>
  <c r="T1336" i="5" s="1"/>
  <c r="M1336" i="5"/>
  <c r="O1336" i="5"/>
  <c r="P1336" i="5"/>
  <c r="Q1336" i="5"/>
  <c r="E1337" i="5"/>
  <c r="M1337" i="5"/>
  <c r="O1337" i="5"/>
  <c r="P1337" i="5"/>
  <c r="Q1337" i="5"/>
  <c r="E1338" i="5"/>
  <c r="T1338" i="5" s="1"/>
  <c r="M1338" i="5"/>
  <c r="O1338" i="5"/>
  <c r="P1338" i="5"/>
  <c r="Q1338" i="5"/>
  <c r="E1339" i="5"/>
  <c r="M1339" i="5"/>
  <c r="O1339" i="5"/>
  <c r="P1339" i="5"/>
  <c r="Q1339" i="5"/>
  <c r="E1340" i="5"/>
  <c r="T1340" i="5" s="1"/>
  <c r="M1340" i="5"/>
  <c r="O1340" i="5"/>
  <c r="P1340" i="5"/>
  <c r="Q1340" i="5"/>
  <c r="E1341" i="5"/>
  <c r="M1341" i="5"/>
  <c r="O1341" i="5"/>
  <c r="P1341" i="5"/>
  <c r="Q1341" i="5"/>
  <c r="E1342" i="5"/>
  <c r="M1342" i="5"/>
  <c r="O1342" i="5"/>
  <c r="P1342" i="5"/>
  <c r="Q1342" i="5"/>
  <c r="E1343" i="5"/>
  <c r="T1343" i="5" s="1"/>
  <c r="M1343" i="5"/>
  <c r="O1343" i="5"/>
  <c r="P1343" i="5"/>
  <c r="Q1343" i="5"/>
  <c r="S1343" i="5"/>
  <c r="E1344" i="5"/>
  <c r="M1344" i="5"/>
  <c r="O1344" i="5"/>
  <c r="P1344" i="5"/>
  <c r="Q1344" i="5"/>
  <c r="E1345" i="5"/>
  <c r="S1345" i="5" s="1"/>
  <c r="M1345" i="5"/>
  <c r="O1345" i="5"/>
  <c r="P1345" i="5"/>
  <c r="Q1345" i="5"/>
  <c r="E1346" i="5"/>
  <c r="S1346" i="5" s="1"/>
  <c r="M1346" i="5"/>
  <c r="O1346" i="5"/>
  <c r="P1346" i="5"/>
  <c r="Q1346" i="5"/>
  <c r="E1347" i="5"/>
  <c r="S1347" i="5" s="1"/>
  <c r="M1347" i="5"/>
  <c r="O1347" i="5"/>
  <c r="R1347" i="5" s="1"/>
  <c r="P1347" i="5"/>
  <c r="Q1347" i="5"/>
  <c r="E1348" i="5"/>
  <c r="T1348" i="5" s="1"/>
  <c r="M1348" i="5"/>
  <c r="O1348" i="5"/>
  <c r="P1348" i="5"/>
  <c r="Q1348" i="5"/>
  <c r="E1349" i="5"/>
  <c r="S1349" i="5" s="1"/>
  <c r="M1349" i="5"/>
  <c r="O1349" i="5"/>
  <c r="P1349" i="5"/>
  <c r="Q1349" i="5"/>
  <c r="E1350" i="5"/>
  <c r="M1350" i="5"/>
  <c r="O1350" i="5"/>
  <c r="P1350" i="5"/>
  <c r="Q1350" i="5"/>
  <c r="E1351" i="5"/>
  <c r="T1351" i="5" s="1"/>
  <c r="M1351" i="5"/>
  <c r="O1351" i="5"/>
  <c r="P1351" i="5"/>
  <c r="Q1351" i="5"/>
  <c r="S1351" i="5"/>
  <c r="E1352" i="5"/>
  <c r="T1352" i="5" s="1"/>
  <c r="M1352" i="5"/>
  <c r="O1352" i="5"/>
  <c r="P1352" i="5"/>
  <c r="Q1352" i="5"/>
  <c r="E1353" i="5"/>
  <c r="T1353" i="5" s="1"/>
  <c r="M1353" i="5"/>
  <c r="O1353" i="5"/>
  <c r="P1353" i="5"/>
  <c r="Q1353" i="5"/>
  <c r="E1354" i="5"/>
  <c r="M1354" i="5"/>
  <c r="O1354" i="5"/>
  <c r="P1354" i="5"/>
  <c r="Q1354" i="5"/>
  <c r="S1354" i="5"/>
  <c r="T1354" i="5"/>
  <c r="E1355" i="5"/>
  <c r="M1355" i="5"/>
  <c r="O1355" i="5"/>
  <c r="P1355" i="5"/>
  <c r="Q1355" i="5"/>
  <c r="E1356" i="5"/>
  <c r="M1356" i="5"/>
  <c r="O1356" i="5"/>
  <c r="P1356" i="5"/>
  <c r="Q1356" i="5"/>
  <c r="S1356" i="5"/>
  <c r="T1356" i="5"/>
  <c r="E1357" i="5"/>
  <c r="M1357" i="5"/>
  <c r="O1357" i="5"/>
  <c r="P1357" i="5"/>
  <c r="Q1357" i="5"/>
  <c r="E1358" i="5"/>
  <c r="S1358" i="5" s="1"/>
  <c r="M1358" i="5"/>
  <c r="O1358" i="5"/>
  <c r="P1358" i="5"/>
  <c r="Q1358" i="5"/>
  <c r="T1358" i="5"/>
  <c r="E1359" i="5"/>
  <c r="S1359" i="5" s="1"/>
  <c r="M1359" i="5"/>
  <c r="O1359" i="5"/>
  <c r="P1359" i="5"/>
  <c r="Q1359" i="5"/>
  <c r="E1360" i="5"/>
  <c r="S1360" i="5" s="1"/>
  <c r="M1360" i="5"/>
  <c r="O1360" i="5"/>
  <c r="P1360" i="5"/>
  <c r="Q1360" i="5"/>
  <c r="E1361" i="5"/>
  <c r="T1361" i="5" s="1"/>
  <c r="M1361" i="5"/>
  <c r="O1361" i="5"/>
  <c r="P1361" i="5"/>
  <c r="Q1361" i="5"/>
  <c r="S1361" i="5"/>
  <c r="E1362" i="5"/>
  <c r="M1362" i="5"/>
  <c r="O1362" i="5"/>
  <c r="P1362" i="5"/>
  <c r="Q1362" i="5"/>
  <c r="E1363" i="5"/>
  <c r="S1363" i="5" s="1"/>
  <c r="M1363" i="5"/>
  <c r="O1363" i="5"/>
  <c r="P1363" i="5"/>
  <c r="Q1363" i="5"/>
  <c r="T1363" i="5"/>
  <c r="E1364" i="5"/>
  <c r="S1364" i="5" s="1"/>
  <c r="M1364" i="5"/>
  <c r="O1364" i="5"/>
  <c r="P1364" i="5"/>
  <c r="Q1364" i="5"/>
  <c r="E1365" i="5"/>
  <c r="S1365" i="5" s="1"/>
  <c r="M1365" i="5"/>
  <c r="O1365" i="5"/>
  <c r="P1365" i="5"/>
  <c r="Q1365" i="5"/>
  <c r="E1366" i="5"/>
  <c r="S1366" i="5" s="1"/>
  <c r="M1366" i="5"/>
  <c r="O1366" i="5"/>
  <c r="P1366" i="5"/>
  <c r="Q1366" i="5"/>
  <c r="E1367" i="5"/>
  <c r="S1367" i="5" s="1"/>
  <c r="M1367" i="5"/>
  <c r="O1367" i="5"/>
  <c r="P1367" i="5"/>
  <c r="Q1367" i="5"/>
  <c r="E1368" i="5"/>
  <c r="T1368" i="5" s="1"/>
  <c r="M1368" i="5"/>
  <c r="O1368" i="5"/>
  <c r="P1368" i="5"/>
  <c r="Q1368" i="5"/>
  <c r="E1369" i="5"/>
  <c r="T1369" i="5" s="1"/>
  <c r="M1369" i="5"/>
  <c r="O1369" i="5"/>
  <c r="P1369" i="5"/>
  <c r="Q1369" i="5"/>
  <c r="S1369" i="5"/>
  <c r="E1370" i="5"/>
  <c r="T1370" i="5" s="1"/>
  <c r="M1370" i="5"/>
  <c r="O1370" i="5"/>
  <c r="P1370" i="5"/>
  <c r="Q1370" i="5"/>
  <c r="E1371" i="5"/>
  <c r="M1371" i="5"/>
  <c r="O1371" i="5"/>
  <c r="P1371" i="5"/>
  <c r="Q1371" i="5"/>
  <c r="E1372" i="5"/>
  <c r="T1372" i="5" s="1"/>
  <c r="M1372" i="5"/>
  <c r="O1372" i="5"/>
  <c r="P1372" i="5"/>
  <c r="Q1372" i="5"/>
  <c r="E1373" i="5"/>
  <c r="S1373" i="5" s="1"/>
  <c r="M1373" i="5"/>
  <c r="O1373" i="5"/>
  <c r="P1373" i="5"/>
  <c r="Q1373" i="5"/>
  <c r="E1374" i="5"/>
  <c r="M1374" i="5"/>
  <c r="O1374" i="5"/>
  <c r="P1374" i="5"/>
  <c r="Q1374" i="5"/>
  <c r="E1375" i="5"/>
  <c r="S1375" i="5" s="1"/>
  <c r="M1375" i="5"/>
  <c r="O1375" i="5"/>
  <c r="P1375" i="5"/>
  <c r="Q1375" i="5"/>
  <c r="E1376" i="5"/>
  <c r="S1376" i="5" s="1"/>
  <c r="M1376" i="5"/>
  <c r="O1376" i="5"/>
  <c r="P1376" i="5"/>
  <c r="Q1376" i="5"/>
  <c r="E1377" i="5"/>
  <c r="T1377" i="5" s="1"/>
  <c r="M1377" i="5"/>
  <c r="O1377" i="5"/>
  <c r="P1377" i="5"/>
  <c r="Q1377" i="5"/>
  <c r="E1378" i="5"/>
  <c r="S1378" i="5" s="1"/>
  <c r="M1378" i="5"/>
  <c r="O1378" i="5"/>
  <c r="P1378" i="5"/>
  <c r="Q1378" i="5"/>
  <c r="E1379" i="5"/>
  <c r="M1379" i="5"/>
  <c r="O1379" i="5"/>
  <c r="P1379" i="5"/>
  <c r="Q1379" i="5"/>
  <c r="E1380" i="5"/>
  <c r="T1380" i="5" s="1"/>
  <c r="M1380" i="5"/>
  <c r="O1380" i="5"/>
  <c r="P1380" i="5"/>
  <c r="Q1380" i="5"/>
  <c r="S1380" i="5"/>
  <c r="E1381" i="5"/>
  <c r="S1381" i="5" s="1"/>
  <c r="M1381" i="5"/>
  <c r="O1381" i="5"/>
  <c r="P1381" i="5"/>
  <c r="Q1381" i="5"/>
  <c r="E1382" i="5"/>
  <c r="S1382" i="5" s="1"/>
  <c r="M1382" i="5"/>
  <c r="O1382" i="5"/>
  <c r="P1382" i="5"/>
  <c r="Q1382" i="5"/>
  <c r="E1383" i="5"/>
  <c r="S1383" i="5" s="1"/>
  <c r="M1383" i="5"/>
  <c r="O1383" i="5"/>
  <c r="P1383" i="5"/>
  <c r="Q1383" i="5"/>
  <c r="E1384" i="5"/>
  <c r="M1384" i="5"/>
  <c r="O1384" i="5"/>
  <c r="P1384" i="5"/>
  <c r="Q1384" i="5"/>
  <c r="E1385" i="5"/>
  <c r="S1385" i="5" s="1"/>
  <c r="M1385" i="5"/>
  <c r="O1385" i="5"/>
  <c r="P1385" i="5"/>
  <c r="R1385" i="5" s="1"/>
  <c r="Q1385" i="5"/>
  <c r="E1386" i="5"/>
  <c r="T1386" i="5" s="1"/>
  <c r="M1386" i="5"/>
  <c r="O1386" i="5"/>
  <c r="P1386" i="5"/>
  <c r="Q1386" i="5"/>
  <c r="E1387" i="5"/>
  <c r="T1387" i="5" s="1"/>
  <c r="M1387" i="5"/>
  <c r="O1387" i="5"/>
  <c r="P1387" i="5"/>
  <c r="Q1387" i="5"/>
  <c r="E1388" i="5"/>
  <c r="S1388" i="5" s="1"/>
  <c r="M1388" i="5"/>
  <c r="O1388" i="5"/>
  <c r="P1388" i="5"/>
  <c r="Q1388" i="5"/>
  <c r="E1389" i="5"/>
  <c r="M1389" i="5"/>
  <c r="O1389" i="5"/>
  <c r="P1389" i="5"/>
  <c r="Q1389" i="5"/>
  <c r="E1390" i="5"/>
  <c r="T1390" i="5" s="1"/>
  <c r="M1390" i="5"/>
  <c r="O1390" i="5"/>
  <c r="P1390" i="5"/>
  <c r="Q1390" i="5"/>
  <c r="E1391" i="5"/>
  <c r="S1391" i="5" s="1"/>
  <c r="M1391" i="5"/>
  <c r="O1391" i="5"/>
  <c r="P1391" i="5"/>
  <c r="Q1391" i="5"/>
  <c r="E1392" i="5"/>
  <c r="M1392" i="5"/>
  <c r="O1392" i="5"/>
  <c r="P1392" i="5"/>
  <c r="Q1392" i="5"/>
  <c r="E1393" i="5"/>
  <c r="T1393" i="5" s="1"/>
  <c r="M1393" i="5"/>
  <c r="O1393" i="5"/>
  <c r="P1393" i="5"/>
  <c r="Q1393" i="5"/>
  <c r="E1394" i="5"/>
  <c r="S1394" i="5" s="1"/>
  <c r="M1394" i="5"/>
  <c r="O1394" i="5"/>
  <c r="P1394" i="5"/>
  <c r="Q1394" i="5"/>
  <c r="E1395" i="5"/>
  <c r="T1395" i="5" s="1"/>
  <c r="M1395" i="5"/>
  <c r="O1395" i="5"/>
  <c r="P1395" i="5"/>
  <c r="Q1395" i="5"/>
  <c r="E1396" i="5"/>
  <c r="S1396" i="5" s="1"/>
  <c r="M1396" i="5"/>
  <c r="O1396" i="5"/>
  <c r="P1396" i="5"/>
  <c r="Q1396" i="5"/>
  <c r="E1397" i="5"/>
  <c r="M1397" i="5"/>
  <c r="O1397" i="5"/>
  <c r="P1397" i="5"/>
  <c r="Q1397" i="5"/>
  <c r="E1398" i="5"/>
  <c r="M1398" i="5"/>
  <c r="O1398" i="5"/>
  <c r="P1398" i="5"/>
  <c r="Q1398" i="5"/>
  <c r="E1399" i="5"/>
  <c r="S1399" i="5" s="1"/>
  <c r="M1399" i="5"/>
  <c r="O1399" i="5"/>
  <c r="P1399" i="5"/>
  <c r="Q1399" i="5"/>
  <c r="E1400" i="5"/>
  <c r="S1400" i="5" s="1"/>
  <c r="M1400" i="5"/>
  <c r="O1400" i="5"/>
  <c r="P1400" i="5"/>
  <c r="Q1400" i="5"/>
  <c r="T1400" i="5"/>
  <c r="E1401" i="5"/>
  <c r="S1401" i="5" s="1"/>
  <c r="M1401" i="5"/>
  <c r="O1401" i="5"/>
  <c r="P1401" i="5"/>
  <c r="Q1401" i="5"/>
  <c r="E1402" i="5"/>
  <c r="M1402" i="5"/>
  <c r="O1402" i="5"/>
  <c r="P1402" i="5"/>
  <c r="Q1402" i="5"/>
  <c r="E1403" i="5"/>
  <c r="S1403" i="5" s="1"/>
  <c r="M1403" i="5"/>
  <c r="O1403" i="5"/>
  <c r="P1403" i="5"/>
  <c r="Q1403" i="5"/>
  <c r="T1403" i="5"/>
  <c r="E1404" i="5"/>
  <c r="S1404" i="5" s="1"/>
  <c r="M1404" i="5"/>
  <c r="O1404" i="5"/>
  <c r="P1404" i="5"/>
  <c r="Q1404" i="5"/>
  <c r="E1405" i="5"/>
  <c r="T1405" i="5" s="1"/>
  <c r="M1405" i="5"/>
  <c r="O1405" i="5"/>
  <c r="P1405" i="5"/>
  <c r="Q1405" i="5"/>
  <c r="E1406" i="5"/>
  <c r="S1406" i="5" s="1"/>
  <c r="M1406" i="5"/>
  <c r="O1406" i="5"/>
  <c r="P1406" i="5"/>
  <c r="Q1406" i="5"/>
  <c r="E1407" i="5"/>
  <c r="M1407" i="5"/>
  <c r="O1407" i="5"/>
  <c r="P1407" i="5"/>
  <c r="Q1407" i="5"/>
  <c r="E1408" i="5"/>
  <c r="T1408" i="5" s="1"/>
  <c r="M1408" i="5"/>
  <c r="O1408" i="5"/>
  <c r="P1408" i="5"/>
  <c r="Q1408" i="5"/>
  <c r="E1409" i="5"/>
  <c r="S1409" i="5" s="1"/>
  <c r="M1409" i="5"/>
  <c r="O1409" i="5"/>
  <c r="P1409" i="5"/>
  <c r="Q1409" i="5"/>
  <c r="E1410" i="5"/>
  <c r="M1410" i="5"/>
  <c r="O1410" i="5"/>
  <c r="P1410" i="5"/>
  <c r="Q1410" i="5"/>
  <c r="E1411" i="5"/>
  <c r="S1411" i="5" s="1"/>
  <c r="M1411" i="5"/>
  <c r="O1411" i="5"/>
  <c r="P1411" i="5"/>
  <c r="Q1411" i="5"/>
  <c r="E1412" i="5"/>
  <c r="S1412" i="5" s="1"/>
  <c r="M1412" i="5"/>
  <c r="O1412" i="5"/>
  <c r="P1412" i="5"/>
  <c r="Q1412" i="5"/>
  <c r="E1413" i="5"/>
  <c r="T1413" i="5" s="1"/>
  <c r="M1413" i="5"/>
  <c r="O1413" i="5"/>
  <c r="P1413" i="5"/>
  <c r="Q1413" i="5"/>
  <c r="E1414" i="5"/>
  <c r="S1414" i="5" s="1"/>
  <c r="M1414" i="5"/>
  <c r="O1414" i="5"/>
  <c r="P1414" i="5"/>
  <c r="Q1414" i="5"/>
  <c r="E1415" i="5"/>
  <c r="M1415" i="5"/>
  <c r="O1415" i="5"/>
  <c r="P1415" i="5"/>
  <c r="Q1415" i="5"/>
  <c r="E1416" i="5"/>
  <c r="S1416" i="5" s="1"/>
  <c r="M1416" i="5"/>
  <c r="O1416" i="5"/>
  <c r="P1416" i="5"/>
  <c r="Q1416" i="5"/>
  <c r="E1417" i="5"/>
  <c r="S1417" i="5" s="1"/>
  <c r="M1417" i="5"/>
  <c r="O1417" i="5"/>
  <c r="P1417" i="5"/>
  <c r="Q1417" i="5"/>
  <c r="E1418" i="5"/>
  <c r="S1418" i="5" s="1"/>
  <c r="M1418" i="5"/>
  <c r="O1418" i="5"/>
  <c r="P1418" i="5"/>
  <c r="Q1418" i="5"/>
  <c r="E1419" i="5"/>
  <c r="M1419" i="5"/>
  <c r="O1419" i="5"/>
  <c r="P1419" i="5"/>
  <c r="Q1419" i="5"/>
  <c r="E1420" i="5"/>
  <c r="M1420" i="5"/>
  <c r="O1420" i="5"/>
  <c r="P1420" i="5"/>
  <c r="Q1420" i="5"/>
  <c r="E1421" i="5"/>
  <c r="M1421" i="5"/>
  <c r="O1421" i="5"/>
  <c r="P1421" i="5"/>
  <c r="Q1421" i="5"/>
  <c r="E1422" i="5"/>
  <c r="S1422" i="5" s="1"/>
  <c r="M1422" i="5"/>
  <c r="O1422" i="5"/>
  <c r="P1422" i="5"/>
  <c r="Q1422" i="5"/>
  <c r="E1423" i="5"/>
  <c r="T1423" i="5" s="1"/>
  <c r="M1423" i="5"/>
  <c r="O1423" i="5"/>
  <c r="P1423" i="5"/>
  <c r="Q1423" i="5"/>
  <c r="S1423" i="5"/>
  <c r="E1424" i="5"/>
  <c r="M1424" i="5"/>
  <c r="O1424" i="5"/>
  <c r="P1424" i="5"/>
  <c r="Q1424" i="5"/>
  <c r="S1424" i="5"/>
  <c r="T1424" i="5"/>
  <c r="E1425" i="5"/>
  <c r="M1425" i="5"/>
  <c r="O1425" i="5"/>
  <c r="P1425" i="5"/>
  <c r="Q1425" i="5"/>
  <c r="E1426" i="5"/>
  <c r="T1426" i="5" s="1"/>
  <c r="M1426" i="5"/>
  <c r="O1426" i="5"/>
  <c r="P1426" i="5"/>
  <c r="Q1426" i="5"/>
  <c r="E1427" i="5"/>
  <c r="S1427" i="5" s="1"/>
  <c r="M1427" i="5"/>
  <c r="O1427" i="5"/>
  <c r="P1427" i="5"/>
  <c r="Q1427" i="5"/>
  <c r="E1428" i="5"/>
  <c r="M1428" i="5"/>
  <c r="O1428" i="5"/>
  <c r="P1428" i="5"/>
  <c r="Q1428" i="5"/>
  <c r="E1429" i="5"/>
  <c r="T1429" i="5" s="1"/>
  <c r="M1429" i="5"/>
  <c r="O1429" i="5"/>
  <c r="P1429" i="5"/>
  <c r="Q1429" i="5"/>
  <c r="E1430" i="5"/>
  <c r="S1430" i="5" s="1"/>
  <c r="M1430" i="5"/>
  <c r="O1430" i="5"/>
  <c r="P1430" i="5"/>
  <c r="Q1430" i="5"/>
  <c r="E1431" i="5"/>
  <c r="T1431" i="5" s="1"/>
  <c r="M1431" i="5"/>
  <c r="O1431" i="5"/>
  <c r="P1431" i="5"/>
  <c r="Q1431" i="5"/>
  <c r="S1431" i="5"/>
  <c r="E1432" i="5"/>
  <c r="S1432" i="5" s="1"/>
  <c r="M1432" i="5"/>
  <c r="O1432" i="5"/>
  <c r="R1432" i="5" s="1"/>
  <c r="P1432" i="5"/>
  <c r="Q1432" i="5"/>
  <c r="E1433" i="5"/>
  <c r="M1433" i="5"/>
  <c r="O1433" i="5"/>
  <c r="P1433" i="5"/>
  <c r="Q1433" i="5"/>
  <c r="E1434" i="5"/>
  <c r="S1434" i="5" s="1"/>
  <c r="M1434" i="5"/>
  <c r="O1434" i="5"/>
  <c r="P1434" i="5"/>
  <c r="Q1434" i="5"/>
  <c r="E1435" i="5"/>
  <c r="S1435" i="5" s="1"/>
  <c r="M1435" i="5"/>
  <c r="O1435" i="5"/>
  <c r="P1435" i="5"/>
  <c r="Q1435" i="5"/>
  <c r="E1436" i="5"/>
  <c r="S1436" i="5" s="1"/>
  <c r="M1436" i="5"/>
  <c r="O1436" i="5"/>
  <c r="P1436" i="5"/>
  <c r="Q1436" i="5"/>
  <c r="E1437" i="5"/>
  <c r="S1437" i="5" s="1"/>
  <c r="M1437" i="5"/>
  <c r="O1437" i="5"/>
  <c r="P1437" i="5"/>
  <c r="Q1437" i="5"/>
  <c r="E1438" i="5"/>
  <c r="M1438" i="5"/>
  <c r="O1438" i="5"/>
  <c r="P1438" i="5"/>
  <c r="Q1438" i="5"/>
  <c r="E1439" i="5"/>
  <c r="S1439" i="5" s="1"/>
  <c r="M1439" i="5"/>
  <c r="O1439" i="5"/>
  <c r="P1439" i="5"/>
  <c r="Q1439" i="5"/>
  <c r="E1440" i="5"/>
  <c r="S1440" i="5" s="1"/>
  <c r="M1440" i="5"/>
  <c r="O1440" i="5"/>
  <c r="P1440" i="5"/>
  <c r="Q1440" i="5"/>
  <c r="E1441" i="5"/>
  <c r="T1441" i="5" s="1"/>
  <c r="M1441" i="5"/>
  <c r="O1441" i="5"/>
  <c r="P1441" i="5"/>
  <c r="Q1441" i="5"/>
  <c r="E1442" i="5"/>
  <c r="T1442" i="5" s="1"/>
  <c r="M1442" i="5"/>
  <c r="O1442" i="5"/>
  <c r="P1442" i="5"/>
  <c r="Q1442" i="5"/>
  <c r="E1443" i="5"/>
  <c r="M1443" i="5"/>
  <c r="O1443" i="5"/>
  <c r="P1443" i="5"/>
  <c r="Q1443" i="5"/>
  <c r="E1444" i="5"/>
  <c r="T1444" i="5" s="1"/>
  <c r="M1444" i="5"/>
  <c r="O1444" i="5"/>
  <c r="P1444" i="5"/>
  <c r="Q1444" i="5"/>
  <c r="E1445" i="5"/>
  <c r="S1445" i="5" s="1"/>
  <c r="M1445" i="5"/>
  <c r="O1445" i="5"/>
  <c r="P1445" i="5"/>
  <c r="Q1445" i="5"/>
  <c r="E1446" i="5"/>
  <c r="M1446" i="5"/>
  <c r="O1446" i="5"/>
  <c r="P1446" i="5"/>
  <c r="Q1446" i="5"/>
  <c r="E1447" i="5"/>
  <c r="T1447" i="5" s="1"/>
  <c r="M1447" i="5"/>
  <c r="O1447" i="5"/>
  <c r="P1447" i="5"/>
  <c r="Q1447" i="5"/>
  <c r="E1448" i="5"/>
  <c r="S1448" i="5" s="1"/>
  <c r="M1448" i="5"/>
  <c r="O1448" i="5"/>
  <c r="P1448" i="5"/>
  <c r="Q1448" i="5"/>
  <c r="E1449" i="5"/>
  <c r="T1449" i="5" s="1"/>
  <c r="M1449" i="5"/>
  <c r="O1449" i="5"/>
  <c r="P1449" i="5"/>
  <c r="Q1449" i="5"/>
  <c r="S1449" i="5"/>
  <c r="E1450" i="5"/>
  <c r="S1450" i="5" s="1"/>
  <c r="M1450" i="5"/>
  <c r="O1450" i="5"/>
  <c r="P1450" i="5"/>
  <c r="Q1450" i="5"/>
  <c r="E1451" i="5"/>
  <c r="M1451" i="5"/>
  <c r="O1451" i="5"/>
  <c r="P1451" i="5"/>
  <c r="Q1451" i="5"/>
  <c r="E1452" i="5"/>
  <c r="S1452" i="5" s="1"/>
  <c r="M1452" i="5"/>
  <c r="O1452" i="5"/>
  <c r="P1452" i="5"/>
  <c r="Q1452" i="5"/>
  <c r="E1453" i="5"/>
  <c r="S1453" i="5" s="1"/>
  <c r="M1453" i="5"/>
  <c r="O1453" i="5"/>
  <c r="P1453" i="5"/>
  <c r="Q1453" i="5"/>
  <c r="E1454" i="5"/>
  <c r="M1454" i="5"/>
  <c r="O1454" i="5"/>
  <c r="P1454" i="5"/>
  <c r="Q1454" i="5"/>
  <c r="E1455" i="5"/>
  <c r="M1455" i="5"/>
  <c r="O1455" i="5"/>
  <c r="P1455" i="5"/>
  <c r="Q1455" i="5"/>
  <c r="E1456" i="5"/>
  <c r="M1456" i="5"/>
  <c r="O1456" i="5"/>
  <c r="P1456" i="5"/>
  <c r="Q1456" i="5"/>
  <c r="E1457" i="5"/>
  <c r="T1457" i="5" s="1"/>
  <c r="M1457" i="5"/>
  <c r="O1457" i="5"/>
  <c r="P1457" i="5"/>
  <c r="Q1457" i="5"/>
  <c r="E1458" i="5"/>
  <c r="S1458" i="5" s="1"/>
  <c r="M1458" i="5"/>
  <c r="O1458" i="5"/>
  <c r="P1458" i="5"/>
  <c r="Q1458" i="5"/>
  <c r="E1459" i="5"/>
  <c r="M1459" i="5"/>
  <c r="O1459" i="5"/>
  <c r="P1459" i="5"/>
  <c r="Q1459" i="5"/>
  <c r="E1460" i="5"/>
  <c r="S1460" i="5" s="1"/>
  <c r="M1460" i="5"/>
  <c r="O1460" i="5"/>
  <c r="P1460" i="5"/>
  <c r="Q1460" i="5"/>
  <c r="E1461" i="5"/>
  <c r="S1461" i="5" s="1"/>
  <c r="M1461" i="5"/>
  <c r="O1461" i="5"/>
  <c r="P1461" i="5"/>
  <c r="Q1461" i="5"/>
  <c r="E1462" i="5"/>
  <c r="T1462" i="5" s="1"/>
  <c r="M1462" i="5"/>
  <c r="O1462" i="5"/>
  <c r="P1462" i="5"/>
  <c r="Q1462" i="5"/>
  <c r="E1463" i="5"/>
  <c r="S1463" i="5" s="1"/>
  <c r="M1463" i="5"/>
  <c r="O1463" i="5"/>
  <c r="P1463" i="5"/>
  <c r="Q1463" i="5"/>
  <c r="E1464" i="5"/>
  <c r="M1464" i="5"/>
  <c r="O1464" i="5"/>
  <c r="P1464" i="5"/>
  <c r="Q1464" i="5"/>
  <c r="E1465" i="5"/>
  <c r="T1465" i="5" s="1"/>
  <c r="M1465" i="5"/>
  <c r="O1465" i="5"/>
  <c r="P1465" i="5"/>
  <c r="Q1465" i="5"/>
  <c r="E1466" i="5"/>
  <c r="S1466" i="5" s="1"/>
  <c r="M1466" i="5"/>
  <c r="O1466" i="5"/>
  <c r="P1466" i="5"/>
  <c r="Q1466" i="5"/>
  <c r="E1467" i="5"/>
  <c r="M1467" i="5"/>
  <c r="O1467" i="5"/>
  <c r="P1467" i="5"/>
  <c r="Q1467" i="5"/>
  <c r="E1468" i="5"/>
  <c r="M1468" i="5"/>
  <c r="O1468" i="5"/>
  <c r="P1468" i="5"/>
  <c r="Q1468" i="5"/>
  <c r="S1468" i="5"/>
  <c r="T1468" i="5"/>
  <c r="E1469" i="5"/>
  <c r="S1469" i="5" s="1"/>
  <c r="M1469" i="5"/>
  <c r="O1469" i="5"/>
  <c r="P1469" i="5"/>
  <c r="Q1469" i="5"/>
  <c r="E1470" i="5"/>
  <c r="T1470" i="5" s="1"/>
  <c r="M1470" i="5"/>
  <c r="O1470" i="5"/>
  <c r="P1470" i="5"/>
  <c r="Q1470" i="5"/>
  <c r="E1471" i="5"/>
  <c r="S1471" i="5" s="1"/>
  <c r="M1471" i="5"/>
  <c r="O1471" i="5"/>
  <c r="P1471" i="5"/>
  <c r="Q1471" i="5"/>
  <c r="E1472" i="5"/>
  <c r="S1472" i="5" s="1"/>
  <c r="M1472" i="5"/>
  <c r="O1472" i="5"/>
  <c r="P1472" i="5"/>
  <c r="Q1472" i="5"/>
  <c r="E1473" i="5"/>
  <c r="T1473" i="5" s="1"/>
  <c r="M1473" i="5"/>
  <c r="O1473" i="5"/>
  <c r="P1473" i="5"/>
  <c r="Q1473" i="5"/>
  <c r="E1474" i="5"/>
  <c r="S1474" i="5" s="1"/>
  <c r="M1474" i="5"/>
  <c r="O1474" i="5"/>
  <c r="P1474" i="5"/>
  <c r="Q1474" i="5"/>
  <c r="E1475" i="5"/>
  <c r="M1475" i="5"/>
  <c r="O1475" i="5"/>
  <c r="P1475" i="5"/>
  <c r="Q1475" i="5"/>
  <c r="E1476" i="5"/>
  <c r="S1476" i="5" s="1"/>
  <c r="M1476" i="5"/>
  <c r="O1476" i="5"/>
  <c r="P1476" i="5"/>
  <c r="Q1476" i="5"/>
  <c r="E1477" i="5"/>
  <c r="S1477" i="5" s="1"/>
  <c r="M1477" i="5"/>
  <c r="O1477" i="5"/>
  <c r="P1477" i="5"/>
  <c r="Q1477" i="5"/>
  <c r="E1478" i="5"/>
  <c r="M1478" i="5"/>
  <c r="O1478" i="5"/>
  <c r="P1478" i="5"/>
  <c r="Q1478" i="5"/>
  <c r="E1479" i="5"/>
  <c r="S1479" i="5" s="1"/>
  <c r="M1479" i="5"/>
  <c r="O1479" i="5"/>
  <c r="P1479" i="5"/>
  <c r="Q1479" i="5"/>
  <c r="E1480" i="5"/>
  <c r="M1480" i="5"/>
  <c r="O1480" i="5"/>
  <c r="P1480" i="5"/>
  <c r="Q1480" i="5"/>
  <c r="E1481" i="5"/>
  <c r="T1481" i="5" s="1"/>
  <c r="M1481" i="5"/>
  <c r="O1481" i="5"/>
  <c r="P1481" i="5"/>
  <c r="Q1481" i="5"/>
  <c r="E1482" i="5"/>
  <c r="S1482" i="5" s="1"/>
  <c r="M1482" i="5"/>
  <c r="O1482" i="5"/>
  <c r="P1482" i="5"/>
  <c r="Q1482" i="5"/>
  <c r="E1483" i="5"/>
  <c r="M1483" i="5"/>
  <c r="O1483" i="5"/>
  <c r="P1483" i="5"/>
  <c r="Q1483" i="5"/>
  <c r="E1484" i="5"/>
  <c r="S1484" i="5" s="1"/>
  <c r="M1484" i="5"/>
  <c r="O1484" i="5"/>
  <c r="P1484" i="5"/>
  <c r="Q1484" i="5"/>
  <c r="E1485" i="5"/>
  <c r="S1485" i="5" s="1"/>
  <c r="M1485" i="5"/>
  <c r="O1485" i="5"/>
  <c r="P1485" i="5"/>
  <c r="Q1485" i="5"/>
  <c r="E1486" i="5"/>
  <c r="T1486" i="5" s="1"/>
  <c r="M1486" i="5"/>
  <c r="O1486" i="5"/>
  <c r="P1486" i="5"/>
  <c r="Q1486" i="5"/>
  <c r="E1487" i="5"/>
  <c r="S1487" i="5" s="1"/>
  <c r="M1487" i="5"/>
  <c r="O1487" i="5"/>
  <c r="P1487" i="5"/>
  <c r="Q1487" i="5"/>
  <c r="E1488" i="5"/>
  <c r="M1488" i="5"/>
  <c r="O1488" i="5"/>
  <c r="P1488" i="5"/>
  <c r="Q1488" i="5"/>
  <c r="E1489" i="5"/>
  <c r="T1489" i="5" s="1"/>
  <c r="M1489" i="5"/>
  <c r="O1489" i="5"/>
  <c r="P1489" i="5"/>
  <c r="Q1489" i="5"/>
  <c r="E1490" i="5"/>
  <c r="M1490" i="5"/>
  <c r="O1490" i="5"/>
  <c r="P1490" i="5"/>
  <c r="Q1490" i="5"/>
  <c r="E1491" i="5"/>
  <c r="T1491" i="5" s="1"/>
  <c r="M1491" i="5"/>
  <c r="O1491" i="5"/>
  <c r="P1491" i="5"/>
  <c r="Q1491" i="5"/>
  <c r="S1491" i="5"/>
  <c r="E1492" i="5"/>
  <c r="T1492" i="5" s="1"/>
  <c r="M1492" i="5"/>
  <c r="O1492" i="5"/>
  <c r="P1492" i="5"/>
  <c r="Q1492" i="5"/>
  <c r="E1493" i="5"/>
  <c r="S1493" i="5" s="1"/>
  <c r="M1493" i="5"/>
  <c r="O1493" i="5"/>
  <c r="P1493" i="5"/>
  <c r="Q1493" i="5"/>
  <c r="T1493" i="5"/>
  <c r="E1494" i="5"/>
  <c r="S1494" i="5" s="1"/>
  <c r="M1494" i="5"/>
  <c r="O1494" i="5"/>
  <c r="P1494" i="5"/>
  <c r="Q1494" i="5"/>
  <c r="E1495" i="5"/>
  <c r="M1495" i="5"/>
  <c r="O1495" i="5"/>
  <c r="P1495" i="5"/>
  <c r="Q1495" i="5"/>
  <c r="E1496" i="5"/>
  <c r="S1496" i="5" s="1"/>
  <c r="M1496" i="5"/>
  <c r="O1496" i="5"/>
  <c r="P1496" i="5"/>
  <c r="Q1496" i="5"/>
  <c r="E1497" i="5"/>
  <c r="S1497" i="5" s="1"/>
  <c r="M1497" i="5"/>
  <c r="O1497" i="5"/>
  <c r="P1497" i="5"/>
  <c r="Q1497" i="5"/>
  <c r="E1498" i="5"/>
  <c r="T1498" i="5" s="1"/>
  <c r="M1498" i="5"/>
  <c r="O1498" i="5"/>
  <c r="P1498" i="5"/>
  <c r="Q1498" i="5"/>
  <c r="E1499" i="5"/>
  <c r="S1499" i="5" s="1"/>
  <c r="M1499" i="5"/>
  <c r="O1499" i="5"/>
  <c r="P1499" i="5"/>
  <c r="Q1499" i="5"/>
  <c r="E1500" i="5"/>
  <c r="M1500" i="5"/>
  <c r="O1500" i="5"/>
  <c r="P1500" i="5"/>
  <c r="Q1500" i="5"/>
  <c r="E1501" i="5"/>
  <c r="T1501" i="5" s="1"/>
  <c r="M1501" i="5"/>
  <c r="O1501" i="5"/>
  <c r="P1501" i="5"/>
  <c r="Q1501" i="5"/>
  <c r="E1502" i="5"/>
  <c r="M1502" i="5"/>
  <c r="O1502" i="5"/>
  <c r="P1502" i="5"/>
  <c r="Q1502" i="5"/>
  <c r="E1503" i="5"/>
  <c r="T1503" i="5" s="1"/>
  <c r="M1503" i="5"/>
  <c r="O1503" i="5"/>
  <c r="P1503" i="5"/>
  <c r="Q1503" i="5"/>
  <c r="E1504" i="5"/>
  <c r="S1504" i="5" s="1"/>
  <c r="M1504" i="5"/>
  <c r="O1504" i="5"/>
  <c r="P1504" i="5"/>
  <c r="Q1504" i="5"/>
  <c r="E1505" i="5"/>
  <c r="S1505" i="5" s="1"/>
  <c r="M1505" i="5"/>
  <c r="O1505" i="5"/>
  <c r="P1505" i="5"/>
  <c r="Q1505" i="5"/>
  <c r="E1506" i="5"/>
  <c r="T1506" i="5" s="1"/>
  <c r="M1506" i="5"/>
  <c r="O1506" i="5"/>
  <c r="P1506" i="5"/>
  <c r="Q1506" i="5"/>
  <c r="E1507" i="5"/>
  <c r="M1507" i="5"/>
  <c r="O1507" i="5"/>
  <c r="P1507" i="5"/>
  <c r="Q1507" i="5"/>
  <c r="E1508" i="5"/>
  <c r="T1508" i="5" s="1"/>
  <c r="M1508" i="5"/>
  <c r="O1508" i="5"/>
  <c r="P1508" i="5"/>
  <c r="Q1508" i="5"/>
  <c r="E1509" i="5"/>
  <c r="S1509" i="5" s="1"/>
  <c r="M1509" i="5"/>
  <c r="O1509" i="5"/>
  <c r="P1509" i="5"/>
  <c r="Q1509" i="5"/>
  <c r="E1510" i="5"/>
  <c r="T1510" i="5" s="1"/>
  <c r="M1510" i="5"/>
  <c r="O1510" i="5"/>
  <c r="P1510" i="5"/>
  <c r="Q1510" i="5"/>
  <c r="E1511" i="5"/>
  <c r="S1511" i="5" s="1"/>
  <c r="M1511" i="5"/>
  <c r="O1511" i="5"/>
  <c r="P1511" i="5"/>
  <c r="Q1511" i="5"/>
  <c r="E1512" i="5"/>
  <c r="M1512" i="5"/>
  <c r="O1512" i="5"/>
  <c r="P1512" i="5"/>
  <c r="Q1512" i="5"/>
  <c r="E1513" i="5"/>
  <c r="S1513" i="5" s="1"/>
  <c r="M1513" i="5"/>
  <c r="O1513" i="5"/>
  <c r="P1513" i="5"/>
  <c r="Q1513" i="5"/>
  <c r="T1513" i="5"/>
  <c r="E1514" i="5"/>
  <c r="M1514" i="5"/>
  <c r="O1514" i="5"/>
  <c r="P1514" i="5"/>
  <c r="Q1514" i="5"/>
  <c r="E1515" i="5"/>
  <c r="S1515" i="5" s="1"/>
  <c r="M1515" i="5"/>
  <c r="O1515" i="5"/>
  <c r="P1515" i="5"/>
  <c r="Q1515" i="5"/>
  <c r="E1516" i="5"/>
  <c r="S1516" i="5" s="1"/>
  <c r="M1516" i="5"/>
  <c r="O1516" i="5"/>
  <c r="P1516" i="5"/>
  <c r="Q1516" i="5"/>
  <c r="E1517" i="5"/>
  <c r="S1517" i="5" s="1"/>
  <c r="M1517" i="5"/>
  <c r="O1517" i="5"/>
  <c r="P1517" i="5"/>
  <c r="Q1517" i="5"/>
  <c r="E1518" i="5"/>
  <c r="M1518" i="5"/>
  <c r="O1518" i="5"/>
  <c r="P1518" i="5"/>
  <c r="Q1518" i="5"/>
  <c r="E1519" i="5"/>
  <c r="M1519" i="5"/>
  <c r="O1519" i="5"/>
  <c r="P1519" i="5"/>
  <c r="Q1519" i="5"/>
  <c r="E1520" i="5"/>
  <c r="S1520" i="5" s="1"/>
  <c r="M1520" i="5"/>
  <c r="O1520" i="5"/>
  <c r="P1520" i="5"/>
  <c r="Q1520" i="5"/>
  <c r="T1520" i="5"/>
  <c r="E1521" i="5"/>
  <c r="S1521" i="5" s="1"/>
  <c r="M1521" i="5"/>
  <c r="O1521" i="5"/>
  <c r="P1521" i="5"/>
  <c r="Q1521" i="5"/>
  <c r="E1522" i="5"/>
  <c r="T1522" i="5" s="1"/>
  <c r="M1522" i="5"/>
  <c r="O1522" i="5"/>
  <c r="P1522" i="5"/>
  <c r="Q1522" i="5"/>
  <c r="E1523" i="5"/>
  <c r="S1523" i="5" s="1"/>
  <c r="M1523" i="5"/>
  <c r="O1523" i="5"/>
  <c r="P1523" i="5"/>
  <c r="Q1523" i="5"/>
  <c r="E1524" i="5"/>
  <c r="M1524" i="5"/>
  <c r="O1524" i="5"/>
  <c r="P1524" i="5"/>
  <c r="Q1524" i="5"/>
  <c r="E1525" i="5"/>
  <c r="T1525" i="5" s="1"/>
  <c r="M1525" i="5"/>
  <c r="O1525" i="5"/>
  <c r="P1525" i="5"/>
  <c r="Q1525" i="5"/>
  <c r="E1526" i="5"/>
  <c r="M1526" i="5"/>
  <c r="O1526" i="5"/>
  <c r="P1526" i="5"/>
  <c r="Q1526" i="5"/>
  <c r="E1527" i="5"/>
  <c r="M1527" i="5"/>
  <c r="O1527" i="5"/>
  <c r="P1527" i="5"/>
  <c r="Q1527" i="5"/>
  <c r="E1528" i="5"/>
  <c r="S1528" i="5" s="1"/>
  <c r="M1528" i="5"/>
  <c r="O1528" i="5"/>
  <c r="P1528" i="5"/>
  <c r="Q1528" i="5"/>
  <c r="E1529" i="5"/>
  <c r="S1529" i="5" s="1"/>
  <c r="M1529" i="5"/>
  <c r="O1529" i="5"/>
  <c r="P1529" i="5"/>
  <c r="Q1529" i="5"/>
  <c r="E1530" i="5"/>
  <c r="S1530" i="5" s="1"/>
  <c r="M1530" i="5"/>
  <c r="O1530" i="5"/>
  <c r="P1530" i="5"/>
  <c r="Q1530" i="5"/>
  <c r="E1531" i="5"/>
  <c r="M1531" i="5"/>
  <c r="O1531" i="5"/>
  <c r="P1531" i="5"/>
  <c r="Q1531" i="5"/>
  <c r="E1532" i="5"/>
  <c r="M1532" i="5"/>
  <c r="O1532" i="5"/>
  <c r="P1532" i="5"/>
  <c r="Q1532" i="5"/>
  <c r="E1533" i="5"/>
  <c r="S1533" i="5" s="1"/>
  <c r="M1533" i="5"/>
  <c r="O1533" i="5"/>
  <c r="P1533" i="5"/>
  <c r="Q1533" i="5"/>
  <c r="E1534" i="5"/>
  <c r="M1534" i="5"/>
  <c r="O1534" i="5"/>
  <c r="P1534" i="5"/>
  <c r="Q1534" i="5"/>
  <c r="E1535" i="5"/>
  <c r="S1535" i="5" s="1"/>
  <c r="M1535" i="5"/>
  <c r="O1535" i="5"/>
  <c r="P1535" i="5"/>
  <c r="Q1535" i="5"/>
  <c r="E1536" i="5"/>
  <c r="M1536" i="5"/>
  <c r="O1536" i="5"/>
  <c r="P1536" i="5"/>
  <c r="Q1536" i="5"/>
  <c r="E1537" i="5"/>
  <c r="S1537" i="5" s="1"/>
  <c r="M1537" i="5"/>
  <c r="O1537" i="5"/>
  <c r="P1537" i="5"/>
  <c r="Q1537" i="5"/>
  <c r="T1537" i="5"/>
  <c r="E1538" i="5"/>
  <c r="M1538" i="5"/>
  <c r="O1538" i="5"/>
  <c r="P1538" i="5"/>
  <c r="Q1538" i="5"/>
  <c r="E1539" i="5"/>
  <c r="S1539" i="5" s="1"/>
  <c r="M1539" i="5"/>
  <c r="O1539" i="5"/>
  <c r="P1539" i="5"/>
  <c r="Q1539" i="5"/>
  <c r="T1539" i="5"/>
  <c r="E1540" i="5"/>
  <c r="S1540" i="5" s="1"/>
  <c r="M1540" i="5"/>
  <c r="O1540" i="5"/>
  <c r="P1540" i="5"/>
  <c r="Q1540" i="5"/>
  <c r="E1541" i="5"/>
  <c r="S1541" i="5" s="1"/>
  <c r="M1541" i="5"/>
  <c r="O1541" i="5"/>
  <c r="P1541" i="5"/>
  <c r="Q1541" i="5"/>
  <c r="E1542" i="5"/>
  <c r="S1542" i="5" s="1"/>
  <c r="M1542" i="5"/>
  <c r="O1542" i="5"/>
  <c r="P1542" i="5"/>
  <c r="Q1542" i="5"/>
  <c r="E1543" i="5"/>
  <c r="M1543" i="5"/>
  <c r="O1543" i="5"/>
  <c r="P1543" i="5"/>
  <c r="Q1543" i="5"/>
  <c r="E1544" i="5"/>
  <c r="S1544" i="5" s="1"/>
  <c r="M1544" i="5"/>
  <c r="O1544" i="5"/>
  <c r="P1544" i="5"/>
  <c r="Q1544" i="5"/>
  <c r="E1545" i="5"/>
  <c r="S1545" i="5" s="1"/>
  <c r="M1545" i="5"/>
  <c r="O1545" i="5"/>
  <c r="P1545" i="5"/>
  <c r="Q1545" i="5"/>
  <c r="E1546" i="5"/>
  <c r="T1546" i="5" s="1"/>
  <c r="M1546" i="5"/>
  <c r="O1546" i="5"/>
  <c r="P1546" i="5"/>
  <c r="Q1546" i="5"/>
  <c r="R1546" i="5" s="1"/>
  <c r="E1547" i="5"/>
  <c r="S1547" i="5" s="1"/>
  <c r="M1547" i="5"/>
  <c r="O1547" i="5"/>
  <c r="P1547" i="5"/>
  <c r="Q1547" i="5"/>
  <c r="E1548" i="5"/>
  <c r="M1548" i="5"/>
  <c r="O1548" i="5"/>
  <c r="P1548" i="5"/>
  <c r="Q1548" i="5"/>
  <c r="E1549" i="5"/>
  <c r="S1549" i="5" s="1"/>
  <c r="M1549" i="5"/>
  <c r="O1549" i="5"/>
  <c r="P1549" i="5"/>
  <c r="Q1549" i="5"/>
  <c r="E1550" i="5"/>
  <c r="M1550" i="5"/>
  <c r="O1550" i="5"/>
  <c r="P1550" i="5"/>
  <c r="Q1550" i="5"/>
  <c r="E1551" i="5"/>
  <c r="S1551" i="5" s="1"/>
  <c r="M1551" i="5"/>
  <c r="O1551" i="5"/>
  <c r="P1551" i="5"/>
  <c r="Q1551" i="5"/>
  <c r="E1552" i="5"/>
  <c r="S1552" i="5" s="1"/>
  <c r="M1552" i="5"/>
  <c r="O1552" i="5"/>
  <c r="P1552" i="5"/>
  <c r="Q1552" i="5"/>
  <c r="E1553" i="5"/>
  <c r="S1553" i="5" s="1"/>
  <c r="M1553" i="5"/>
  <c r="O1553" i="5"/>
  <c r="P1553" i="5"/>
  <c r="Q1553" i="5"/>
  <c r="E1554" i="5"/>
  <c r="T1554" i="5" s="1"/>
  <c r="M1554" i="5"/>
  <c r="O1554" i="5"/>
  <c r="P1554" i="5"/>
  <c r="Q1554" i="5"/>
  <c r="E1555" i="5"/>
  <c r="M1555" i="5"/>
  <c r="O1555" i="5"/>
  <c r="P1555" i="5"/>
  <c r="Q1555" i="5"/>
  <c r="E1556" i="5"/>
  <c r="T1556" i="5" s="1"/>
  <c r="M1556" i="5"/>
  <c r="O1556" i="5"/>
  <c r="P1556" i="5"/>
  <c r="Q1556" i="5"/>
  <c r="E1557" i="5"/>
  <c r="S1557" i="5" s="1"/>
  <c r="M1557" i="5"/>
  <c r="O1557" i="5"/>
  <c r="P1557" i="5"/>
  <c r="Q1557" i="5"/>
  <c r="E1558" i="5"/>
  <c r="T1558" i="5" s="1"/>
  <c r="M1558" i="5"/>
  <c r="O1558" i="5"/>
  <c r="P1558" i="5"/>
  <c r="Q1558" i="5"/>
  <c r="E1559" i="5"/>
  <c r="S1559" i="5" s="1"/>
  <c r="M1559" i="5"/>
  <c r="O1559" i="5"/>
  <c r="P1559" i="5"/>
  <c r="Q1559" i="5"/>
  <c r="E1560" i="5"/>
  <c r="M1560" i="5"/>
  <c r="O1560" i="5"/>
  <c r="P1560" i="5"/>
  <c r="Q1560" i="5"/>
  <c r="E1561" i="5"/>
  <c r="T1561" i="5" s="1"/>
  <c r="M1561" i="5"/>
  <c r="O1561" i="5"/>
  <c r="P1561" i="5"/>
  <c r="Q1561" i="5"/>
  <c r="S1561" i="5"/>
  <c r="E1562" i="5"/>
  <c r="M1562" i="5"/>
  <c r="O1562" i="5"/>
  <c r="P1562" i="5"/>
  <c r="Q1562" i="5"/>
  <c r="E1563" i="5"/>
  <c r="T1563" i="5" s="1"/>
  <c r="M1563" i="5"/>
  <c r="O1563" i="5"/>
  <c r="P1563" i="5"/>
  <c r="Q1563" i="5"/>
  <c r="E1564" i="5"/>
  <c r="T1564" i="5" s="1"/>
  <c r="M1564" i="5"/>
  <c r="O1564" i="5"/>
  <c r="P1564" i="5"/>
  <c r="Q1564" i="5"/>
  <c r="E1565" i="5"/>
  <c r="S1565" i="5" s="1"/>
  <c r="M1565" i="5"/>
  <c r="O1565" i="5"/>
  <c r="P1565" i="5"/>
  <c r="Q1565" i="5"/>
  <c r="E1566" i="5"/>
  <c r="T1566" i="5" s="1"/>
  <c r="M1566" i="5"/>
  <c r="O1566" i="5"/>
  <c r="P1566" i="5"/>
  <c r="Q1566" i="5"/>
  <c r="E1567" i="5"/>
  <c r="M1567" i="5"/>
  <c r="O1567" i="5"/>
  <c r="P1567" i="5"/>
  <c r="Q1567" i="5"/>
  <c r="E1568" i="5"/>
  <c r="T1568" i="5" s="1"/>
  <c r="M1568" i="5"/>
  <c r="O1568" i="5"/>
  <c r="P1568" i="5"/>
  <c r="Q1568" i="5"/>
  <c r="E1569" i="5"/>
  <c r="S1569" i="5" s="1"/>
  <c r="M1569" i="5"/>
  <c r="O1569" i="5"/>
  <c r="P1569" i="5"/>
  <c r="Q1569" i="5"/>
  <c r="E1570" i="5"/>
  <c r="T1570" i="5" s="1"/>
  <c r="M1570" i="5"/>
  <c r="O1570" i="5"/>
  <c r="P1570" i="5"/>
  <c r="Q1570" i="5"/>
  <c r="E1571" i="5"/>
  <c r="S1571" i="5" s="1"/>
  <c r="M1571" i="5"/>
  <c r="O1571" i="5"/>
  <c r="P1571" i="5"/>
  <c r="Q1571" i="5"/>
  <c r="E1572" i="5"/>
  <c r="M1572" i="5"/>
  <c r="O1572" i="5"/>
  <c r="P1572" i="5"/>
  <c r="Q1572" i="5"/>
  <c r="E1573" i="5"/>
  <c r="T1573" i="5" s="1"/>
  <c r="M1573" i="5"/>
  <c r="O1573" i="5"/>
  <c r="P1573" i="5"/>
  <c r="Q1573" i="5"/>
  <c r="E1574" i="5"/>
  <c r="M1574" i="5"/>
  <c r="O1574" i="5"/>
  <c r="P1574" i="5"/>
  <c r="Q1574" i="5"/>
  <c r="E1575" i="5"/>
  <c r="T1575" i="5" s="1"/>
  <c r="M1575" i="5"/>
  <c r="O1575" i="5"/>
  <c r="P1575" i="5"/>
  <c r="Q1575" i="5"/>
  <c r="E1576" i="5"/>
  <c r="S1576" i="5" s="1"/>
  <c r="M1576" i="5"/>
  <c r="O1576" i="5"/>
  <c r="P1576" i="5"/>
  <c r="Q1576" i="5"/>
  <c r="E1577" i="5"/>
  <c r="S1577" i="5" s="1"/>
  <c r="M1577" i="5"/>
  <c r="O1577" i="5"/>
  <c r="P1577" i="5"/>
  <c r="Q1577" i="5"/>
  <c r="E1578" i="5"/>
  <c r="S1578" i="5" s="1"/>
  <c r="M1578" i="5"/>
  <c r="O1578" i="5"/>
  <c r="P1578" i="5"/>
  <c r="Q1578" i="5"/>
  <c r="T1578" i="5"/>
  <c r="E1579" i="5"/>
  <c r="M1579" i="5"/>
  <c r="O1579" i="5"/>
  <c r="P1579" i="5"/>
  <c r="Q1579" i="5"/>
  <c r="E1580" i="5"/>
  <c r="S1580" i="5" s="1"/>
  <c r="M1580" i="5"/>
  <c r="O1580" i="5"/>
  <c r="P1580" i="5"/>
  <c r="Q1580" i="5"/>
  <c r="E1581" i="5"/>
  <c r="S1581" i="5" s="1"/>
  <c r="M1581" i="5"/>
  <c r="O1581" i="5"/>
  <c r="P1581" i="5"/>
  <c r="Q1581" i="5"/>
  <c r="E1582" i="5"/>
  <c r="T1582" i="5" s="1"/>
  <c r="M1582" i="5"/>
  <c r="O1582" i="5"/>
  <c r="P1582" i="5"/>
  <c r="Q1582" i="5"/>
  <c r="E1583" i="5"/>
  <c r="S1583" i="5" s="1"/>
  <c r="M1583" i="5"/>
  <c r="O1583" i="5"/>
  <c r="P1583" i="5"/>
  <c r="Q1583" i="5"/>
  <c r="E1584" i="5"/>
  <c r="M1584" i="5"/>
  <c r="O1584" i="5"/>
  <c r="P1584" i="5"/>
  <c r="Q1584" i="5"/>
  <c r="E1585" i="5"/>
  <c r="S1585" i="5" s="1"/>
  <c r="M1585" i="5"/>
  <c r="O1585" i="5"/>
  <c r="P1585" i="5"/>
  <c r="Q1585" i="5"/>
  <c r="E1586" i="5"/>
  <c r="M1586" i="5"/>
  <c r="O1586" i="5"/>
  <c r="P1586" i="5"/>
  <c r="Q1586" i="5"/>
  <c r="E1587" i="5"/>
  <c r="S1587" i="5" s="1"/>
  <c r="M1587" i="5"/>
  <c r="O1587" i="5"/>
  <c r="P1587" i="5"/>
  <c r="Q1587" i="5"/>
  <c r="E1588" i="5"/>
  <c r="S1588" i="5" s="1"/>
  <c r="M1588" i="5"/>
  <c r="O1588" i="5"/>
  <c r="P1588" i="5"/>
  <c r="Q1588" i="5"/>
  <c r="E1589" i="5"/>
  <c r="M1589" i="5"/>
  <c r="O1589" i="5"/>
  <c r="P1589" i="5"/>
  <c r="Q1589" i="5"/>
  <c r="E1590" i="5"/>
  <c r="S1590" i="5" s="1"/>
  <c r="M1590" i="5"/>
  <c r="O1590" i="5"/>
  <c r="P1590" i="5"/>
  <c r="Q1590" i="5"/>
  <c r="E1591" i="5"/>
  <c r="M1591" i="5"/>
  <c r="O1591" i="5"/>
  <c r="P1591" i="5"/>
  <c r="Q1591" i="5"/>
  <c r="E1592" i="5"/>
  <c r="S1592" i="5" s="1"/>
  <c r="M1592" i="5"/>
  <c r="O1592" i="5"/>
  <c r="P1592" i="5"/>
  <c r="Q1592" i="5"/>
  <c r="E1593" i="5"/>
  <c r="S1593" i="5" s="1"/>
  <c r="M1593" i="5"/>
  <c r="O1593" i="5"/>
  <c r="P1593" i="5"/>
  <c r="Q1593" i="5"/>
  <c r="E1594" i="5"/>
  <c r="S1594" i="5" s="1"/>
  <c r="M1594" i="5"/>
  <c r="O1594" i="5"/>
  <c r="P1594" i="5"/>
  <c r="Q1594" i="5"/>
  <c r="E1595" i="5"/>
  <c r="S1595" i="5" s="1"/>
  <c r="M1595" i="5"/>
  <c r="O1595" i="5"/>
  <c r="P1595" i="5"/>
  <c r="Q1595" i="5"/>
  <c r="E1596" i="5"/>
  <c r="M1596" i="5"/>
  <c r="O1596" i="5"/>
  <c r="P1596" i="5"/>
  <c r="Q1596" i="5"/>
  <c r="E1597" i="5"/>
  <c r="S1597" i="5" s="1"/>
  <c r="M1597" i="5"/>
  <c r="O1597" i="5"/>
  <c r="P1597" i="5"/>
  <c r="Q1597" i="5"/>
  <c r="E1598" i="5"/>
  <c r="M1598" i="5"/>
  <c r="O1598" i="5"/>
  <c r="P1598" i="5"/>
  <c r="Q1598" i="5"/>
  <c r="E1599" i="5"/>
  <c r="S1599" i="5" s="1"/>
  <c r="M1599" i="5"/>
  <c r="O1599" i="5"/>
  <c r="P1599" i="5"/>
  <c r="Q1599" i="5"/>
  <c r="E1600" i="5"/>
  <c r="S1600" i="5" s="1"/>
  <c r="M1600" i="5"/>
  <c r="O1600" i="5"/>
  <c r="P1600" i="5"/>
  <c r="Q1600" i="5"/>
  <c r="E1601" i="5"/>
  <c r="S1601" i="5" s="1"/>
  <c r="M1601" i="5"/>
  <c r="O1601" i="5"/>
  <c r="P1601" i="5"/>
  <c r="Q1601" i="5"/>
  <c r="E1602" i="5"/>
  <c r="M1602" i="5"/>
  <c r="O1602" i="5"/>
  <c r="P1602" i="5"/>
  <c r="Q1602" i="5"/>
  <c r="E1603" i="5"/>
  <c r="M1603" i="5"/>
  <c r="O1603" i="5"/>
  <c r="P1603" i="5"/>
  <c r="Q1603" i="5"/>
  <c r="E1604" i="5"/>
  <c r="M1604" i="5"/>
  <c r="O1604" i="5"/>
  <c r="P1604" i="5"/>
  <c r="Q1604" i="5"/>
  <c r="E1605" i="5"/>
  <c r="S1605" i="5" s="1"/>
  <c r="M1605" i="5"/>
  <c r="O1605" i="5"/>
  <c r="P1605" i="5"/>
  <c r="Q1605" i="5"/>
  <c r="E1606" i="5"/>
  <c r="M1606" i="5"/>
  <c r="O1606" i="5"/>
  <c r="P1606" i="5"/>
  <c r="Q1606" i="5"/>
  <c r="E1607" i="5"/>
  <c r="S1607" i="5" s="1"/>
  <c r="M1607" i="5"/>
  <c r="O1607" i="5"/>
  <c r="P1607" i="5"/>
  <c r="Q1607" i="5"/>
  <c r="E1608" i="5"/>
  <c r="M1608" i="5"/>
  <c r="O1608" i="5"/>
  <c r="R1608" i="5" s="1"/>
  <c r="P1608" i="5"/>
  <c r="Q1608" i="5"/>
  <c r="E1609" i="5"/>
  <c r="T1609" i="5" s="1"/>
  <c r="M1609" i="5"/>
  <c r="O1609" i="5"/>
  <c r="P1609" i="5"/>
  <c r="Q1609" i="5"/>
  <c r="E1610" i="5"/>
  <c r="M1610" i="5"/>
  <c r="O1610" i="5"/>
  <c r="P1610" i="5"/>
  <c r="Q1610" i="5"/>
  <c r="E1611" i="5"/>
  <c r="T1611" i="5" s="1"/>
  <c r="M1611" i="5"/>
  <c r="O1611" i="5"/>
  <c r="P1611" i="5"/>
  <c r="Q1611" i="5"/>
  <c r="E1612" i="5"/>
  <c r="S1612" i="5" s="1"/>
  <c r="M1612" i="5"/>
  <c r="O1612" i="5"/>
  <c r="P1612" i="5"/>
  <c r="Q1612" i="5"/>
  <c r="E1613" i="5"/>
  <c r="S1613" i="5" s="1"/>
  <c r="M1613" i="5"/>
  <c r="O1613" i="5"/>
  <c r="P1613" i="5"/>
  <c r="Q1613" i="5"/>
  <c r="E1614" i="5"/>
  <c r="S1614" i="5" s="1"/>
  <c r="M1614" i="5"/>
  <c r="O1614" i="5"/>
  <c r="P1614" i="5"/>
  <c r="Q1614" i="5"/>
  <c r="E1615" i="5"/>
  <c r="M1615" i="5"/>
  <c r="O1615" i="5"/>
  <c r="P1615" i="5"/>
  <c r="Q1615" i="5"/>
  <c r="E1616" i="5"/>
  <c r="S1616" i="5" s="1"/>
  <c r="M1616" i="5"/>
  <c r="O1616" i="5"/>
  <c r="P1616" i="5"/>
  <c r="Q1616" i="5"/>
  <c r="E1617" i="5"/>
  <c r="S1617" i="5" s="1"/>
  <c r="M1617" i="5"/>
  <c r="O1617" i="5"/>
  <c r="P1617" i="5"/>
  <c r="Q1617" i="5"/>
  <c r="E1618" i="5"/>
  <c r="S1618" i="5" s="1"/>
  <c r="M1618" i="5"/>
  <c r="O1618" i="5"/>
  <c r="P1618" i="5"/>
  <c r="Q1618" i="5"/>
  <c r="E1619" i="5"/>
  <c r="S1619" i="5" s="1"/>
  <c r="M1619" i="5"/>
  <c r="O1619" i="5"/>
  <c r="P1619" i="5"/>
  <c r="Q1619" i="5"/>
  <c r="E1620" i="5"/>
  <c r="T1620" i="5" s="1"/>
  <c r="M1620" i="5"/>
  <c r="O1620" i="5"/>
  <c r="P1620" i="5"/>
  <c r="Q1620" i="5"/>
  <c r="E1621" i="5"/>
  <c r="T1621" i="5" s="1"/>
  <c r="M1621" i="5"/>
  <c r="O1621" i="5"/>
  <c r="P1621" i="5"/>
  <c r="Q1621" i="5"/>
  <c r="S1621" i="5"/>
  <c r="E1622" i="5"/>
  <c r="M1622" i="5"/>
  <c r="O1622" i="5"/>
  <c r="P1622" i="5"/>
  <c r="Q1622" i="5"/>
  <c r="E1623" i="5"/>
  <c r="T1623" i="5" s="1"/>
  <c r="M1623" i="5"/>
  <c r="O1623" i="5"/>
  <c r="P1623" i="5"/>
  <c r="Q1623" i="5"/>
  <c r="E1624" i="5"/>
  <c r="S1624" i="5" s="1"/>
  <c r="M1624" i="5"/>
  <c r="O1624" i="5"/>
  <c r="P1624" i="5"/>
  <c r="Q1624" i="5"/>
  <c r="E1625" i="5"/>
  <c r="S1625" i="5" s="1"/>
  <c r="M1625" i="5"/>
  <c r="O1625" i="5"/>
  <c r="P1625" i="5"/>
  <c r="Q1625" i="5"/>
  <c r="E1626" i="5"/>
  <c r="S1626" i="5" s="1"/>
  <c r="M1626" i="5"/>
  <c r="O1626" i="5"/>
  <c r="P1626" i="5"/>
  <c r="Q1626" i="5"/>
  <c r="E1627" i="5"/>
  <c r="M1627" i="5"/>
  <c r="O1627" i="5"/>
  <c r="P1627" i="5"/>
  <c r="Q1627" i="5"/>
  <c r="E1628" i="5"/>
  <c r="S1628" i="5" s="1"/>
  <c r="M1628" i="5"/>
  <c r="O1628" i="5"/>
  <c r="P1628" i="5"/>
  <c r="Q1628" i="5"/>
  <c r="T1628" i="5"/>
  <c r="E1629" i="5"/>
  <c r="M1629" i="5"/>
  <c r="O1629" i="5"/>
  <c r="P1629" i="5"/>
  <c r="Q1629" i="5"/>
  <c r="E1630" i="5"/>
  <c r="S1630" i="5" s="1"/>
  <c r="M1630" i="5"/>
  <c r="O1630" i="5"/>
  <c r="P1630" i="5"/>
  <c r="Q1630" i="5"/>
  <c r="E1631" i="5"/>
  <c r="M1631" i="5"/>
  <c r="O1631" i="5"/>
  <c r="P1631" i="5"/>
  <c r="Q1631" i="5"/>
  <c r="E1632" i="5"/>
  <c r="T1632" i="5" s="1"/>
  <c r="M1632" i="5"/>
  <c r="O1632" i="5"/>
  <c r="P1632" i="5"/>
  <c r="Q1632" i="5"/>
  <c r="E1633" i="5"/>
  <c r="T1633" i="5" s="1"/>
  <c r="M1633" i="5"/>
  <c r="O1633" i="5"/>
  <c r="P1633" i="5"/>
  <c r="Q1633" i="5"/>
  <c r="E1634" i="5"/>
  <c r="M1634" i="5"/>
  <c r="O1634" i="5"/>
  <c r="P1634" i="5"/>
  <c r="Q1634" i="5"/>
  <c r="E1635" i="5"/>
  <c r="T1635" i="5" s="1"/>
  <c r="M1635" i="5"/>
  <c r="O1635" i="5"/>
  <c r="P1635" i="5"/>
  <c r="Q1635" i="5"/>
  <c r="E1636" i="5"/>
  <c r="S1636" i="5" s="1"/>
  <c r="M1636" i="5"/>
  <c r="O1636" i="5"/>
  <c r="P1636" i="5"/>
  <c r="Q1636" i="5"/>
  <c r="E1637" i="5"/>
  <c r="S1637" i="5" s="1"/>
  <c r="M1637" i="5"/>
  <c r="O1637" i="5"/>
  <c r="P1637" i="5"/>
  <c r="Q1637" i="5"/>
  <c r="E1638" i="5"/>
  <c r="S1638" i="5" s="1"/>
  <c r="M1638" i="5"/>
  <c r="O1638" i="5"/>
  <c r="P1638" i="5"/>
  <c r="Q1638" i="5"/>
  <c r="E1639" i="5"/>
  <c r="M1639" i="5"/>
  <c r="O1639" i="5"/>
  <c r="P1639" i="5"/>
  <c r="Q1639" i="5"/>
  <c r="E1640" i="5"/>
  <c r="S1640" i="5" s="1"/>
  <c r="M1640" i="5"/>
  <c r="O1640" i="5"/>
  <c r="P1640" i="5"/>
  <c r="Q1640" i="5"/>
  <c r="E1641" i="5"/>
  <c r="M1641" i="5"/>
  <c r="O1641" i="5"/>
  <c r="P1641" i="5"/>
  <c r="Q1641" i="5"/>
  <c r="E1642" i="5"/>
  <c r="S1642" i="5" s="1"/>
  <c r="M1642" i="5"/>
  <c r="O1642" i="5"/>
  <c r="P1642" i="5"/>
  <c r="Q1642" i="5"/>
  <c r="E1643" i="5"/>
  <c r="M1643" i="5"/>
  <c r="O1643" i="5"/>
  <c r="P1643" i="5"/>
  <c r="Q1643" i="5"/>
  <c r="E1644" i="5"/>
  <c r="T1644" i="5" s="1"/>
  <c r="M1644" i="5"/>
  <c r="O1644" i="5"/>
  <c r="P1644" i="5"/>
  <c r="Q1644" i="5"/>
  <c r="E1645" i="5"/>
  <c r="T1645" i="5" s="1"/>
  <c r="M1645" i="5"/>
  <c r="O1645" i="5"/>
  <c r="P1645" i="5"/>
  <c r="Q1645" i="5"/>
  <c r="E1646" i="5"/>
  <c r="M1646" i="5"/>
  <c r="O1646" i="5"/>
  <c r="P1646" i="5"/>
  <c r="Q1646" i="5"/>
  <c r="E1647" i="5"/>
  <c r="T1647" i="5" s="1"/>
  <c r="M1647" i="5"/>
  <c r="O1647" i="5"/>
  <c r="P1647" i="5"/>
  <c r="Q1647" i="5"/>
  <c r="E1648" i="5"/>
  <c r="S1648" i="5" s="1"/>
  <c r="M1648" i="5"/>
  <c r="O1648" i="5"/>
  <c r="P1648" i="5"/>
  <c r="Q1648" i="5"/>
  <c r="E1649" i="5"/>
  <c r="S1649" i="5" s="1"/>
  <c r="M1649" i="5"/>
  <c r="O1649" i="5"/>
  <c r="P1649" i="5"/>
  <c r="Q1649" i="5"/>
  <c r="E1650" i="5"/>
  <c r="S1650" i="5" s="1"/>
  <c r="M1650" i="5"/>
  <c r="O1650" i="5"/>
  <c r="P1650" i="5"/>
  <c r="Q1650" i="5"/>
  <c r="E1651" i="5"/>
  <c r="M1651" i="5"/>
  <c r="O1651" i="5"/>
  <c r="P1651" i="5"/>
  <c r="Q1651" i="5"/>
  <c r="R1651" i="5" s="1"/>
  <c r="E1652" i="5"/>
  <c r="M1652" i="5"/>
  <c r="O1652" i="5"/>
  <c r="P1652" i="5"/>
  <c r="Q1652" i="5"/>
  <c r="S1652" i="5"/>
  <c r="T1652" i="5"/>
  <c r="E1653" i="5"/>
  <c r="M1653" i="5"/>
  <c r="O1653" i="5"/>
  <c r="P1653" i="5"/>
  <c r="Q1653" i="5"/>
  <c r="E1654" i="5"/>
  <c r="M1654" i="5"/>
  <c r="O1654" i="5"/>
  <c r="P1654" i="5"/>
  <c r="Q1654" i="5"/>
  <c r="S1654" i="5"/>
  <c r="T1654" i="5"/>
  <c r="E1655" i="5"/>
  <c r="S1655" i="5" s="1"/>
  <c r="M1655" i="5"/>
  <c r="O1655" i="5"/>
  <c r="P1655" i="5"/>
  <c r="Q1655" i="5"/>
  <c r="E1656" i="5"/>
  <c r="T1656" i="5" s="1"/>
  <c r="M1656" i="5"/>
  <c r="O1656" i="5"/>
  <c r="R1656" i="5" s="1"/>
  <c r="P1656" i="5"/>
  <c r="Q1656" i="5"/>
  <c r="E1657" i="5"/>
  <c r="S1657" i="5" s="1"/>
  <c r="M1657" i="5"/>
  <c r="O1657" i="5"/>
  <c r="P1657" i="5"/>
  <c r="Q1657" i="5"/>
  <c r="E1658" i="5"/>
  <c r="M1658" i="5"/>
  <c r="O1658" i="5"/>
  <c r="P1658" i="5"/>
  <c r="Q1658" i="5"/>
  <c r="E1659" i="5"/>
  <c r="M1659" i="5"/>
  <c r="O1659" i="5"/>
  <c r="P1659" i="5"/>
  <c r="Q1659" i="5"/>
  <c r="S1659" i="5"/>
  <c r="T1659" i="5"/>
  <c r="E1660" i="5"/>
  <c r="S1660" i="5" s="1"/>
  <c r="M1660" i="5"/>
  <c r="O1660" i="5"/>
  <c r="P1660" i="5"/>
  <c r="Q1660" i="5"/>
  <c r="E1661" i="5"/>
  <c r="S1661" i="5" s="1"/>
  <c r="M1661" i="5"/>
  <c r="O1661" i="5"/>
  <c r="P1661" i="5"/>
  <c r="Q1661" i="5"/>
  <c r="T1661" i="5"/>
  <c r="E1662" i="5"/>
  <c r="T1662" i="5" s="1"/>
  <c r="M1662" i="5"/>
  <c r="O1662" i="5"/>
  <c r="P1662" i="5"/>
  <c r="Q1662" i="5"/>
  <c r="S1662" i="5"/>
  <c r="E1663" i="5"/>
  <c r="S1663" i="5" s="1"/>
  <c r="M1663" i="5"/>
  <c r="O1663" i="5"/>
  <c r="P1663" i="5"/>
  <c r="Q1663" i="5"/>
  <c r="E1664" i="5"/>
  <c r="M1664" i="5"/>
  <c r="O1664" i="5"/>
  <c r="P1664" i="5"/>
  <c r="Q1664" i="5"/>
  <c r="E1665" i="5"/>
  <c r="T1665" i="5" s="1"/>
  <c r="M1665" i="5"/>
  <c r="O1665" i="5"/>
  <c r="P1665" i="5"/>
  <c r="Q1665" i="5"/>
  <c r="E1666" i="5"/>
  <c r="M1666" i="5"/>
  <c r="O1666" i="5"/>
  <c r="P1666" i="5"/>
  <c r="Q1666" i="5"/>
  <c r="E1667" i="5"/>
  <c r="S1667" i="5" s="1"/>
  <c r="M1667" i="5"/>
  <c r="O1667" i="5"/>
  <c r="P1667" i="5"/>
  <c r="Q1667" i="5"/>
  <c r="E1668" i="5"/>
  <c r="S1668" i="5" s="1"/>
  <c r="M1668" i="5"/>
  <c r="O1668" i="5"/>
  <c r="P1668" i="5"/>
  <c r="Q1668" i="5"/>
  <c r="E1669" i="5"/>
  <c r="S1669" i="5" s="1"/>
  <c r="M1669" i="5"/>
  <c r="O1669" i="5"/>
  <c r="P1669" i="5"/>
  <c r="Q1669" i="5"/>
  <c r="R1669" i="5" s="1"/>
  <c r="E1670" i="5"/>
  <c r="M1670" i="5"/>
  <c r="O1670" i="5"/>
  <c r="P1670" i="5"/>
  <c r="Q1670" i="5"/>
  <c r="E1671" i="5"/>
  <c r="M1671" i="5"/>
  <c r="O1671" i="5"/>
  <c r="P1671" i="5"/>
  <c r="Q1671" i="5"/>
  <c r="E1672" i="5"/>
  <c r="S1672" i="5" s="1"/>
  <c r="M1672" i="5"/>
  <c r="O1672" i="5"/>
  <c r="P1672" i="5"/>
  <c r="Q1672" i="5"/>
  <c r="E1673" i="5"/>
  <c r="M1673" i="5"/>
  <c r="O1673" i="5"/>
  <c r="P1673" i="5"/>
  <c r="Q1673" i="5"/>
  <c r="E1674" i="5"/>
  <c r="S1674" i="5" s="1"/>
  <c r="M1674" i="5"/>
  <c r="O1674" i="5"/>
  <c r="P1674" i="5"/>
  <c r="Q1674" i="5"/>
  <c r="E1675" i="5"/>
  <c r="T1675" i="5" s="1"/>
  <c r="M1675" i="5"/>
  <c r="O1675" i="5"/>
  <c r="P1675" i="5"/>
  <c r="Q1675" i="5"/>
  <c r="E1676" i="5"/>
  <c r="S1676" i="5" s="1"/>
  <c r="M1676" i="5"/>
  <c r="O1676" i="5"/>
  <c r="P1676" i="5"/>
  <c r="Q1676" i="5"/>
  <c r="E1677" i="5"/>
  <c r="S1677" i="5" s="1"/>
  <c r="M1677" i="5"/>
  <c r="O1677" i="5"/>
  <c r="P1677" i="5"/>
  <c r="Q1677" i="5"/>
  <c r="E1678" i="5"/>
  <c r="T1678" i="5" s="1"/>
  <c r="M1678" i="5"/>
  <c r="O1678" i="5"/>
  <c r="P1678" i="5"/>
  <c r="Q1678" i="5"/>
  <c r="E1679" i="5"/>
  <c r="T1679" i="5" s="1"/>
  <c r="M1679" i="5"/>
  <c r="O1679" i="5"/>
  <c r="P1679" i="5"/>
  <c r="Q1679" i="5"/>
  <c r="E1680" i="5"/>
  <c r="T1680" i="5" s="1"/>
  <c r="M1680" i="5"/>
  <c r="O1680" i="5"/>
  <c r="P1680" i="5"/>
  <c r="Q1680" i="5"/>
  <c r="E1681" i="5"/>
  <c r="S1681" i="5" s="1"/>
  <c r="M1681" i="5"/>
  <c r="O1681" i="5"/>
  <c r="P1681" i="5"/>
  <c r="Q1681" i="5"/>
  <c r="E1682" i="5"/>
  <c r="M1682" i="5"/>
  <c r="O1682" i="5"/>
  <c r="P1682" i="5"/>
  <c r="Q1682" i="5"/>
  <c r="E1683" i="5"/>
  <c r="T1683" i="5" s="1"/>
  <c r="M1683" i="5"/>
  <c r="O1683" i="5"/>
  <c r="P1683" i="5"/>
  <c r="Q1683" i="5"/>
  <c r="E1684" i="5"/>
  <c r="M1684" i="5"/>
  <c r="O1684" i="5"/>
  <c r="P1684" i="5"/>
  <c r="Q1684" i="5"/>
  <c r="E1685" i="5"/>
  <c r="T1685" i="5" s="1"/>
  <c r="M1685" i="5"/>
  <c r="O1685" i="5"/>
  <c r="P1685" i="5"/>
  <c r="Q1685" i="5"/>
  <c r="E1686" i="5"/>
  <c r="S1686" i="5" s="1"/>
  <c r="M1686" i="5"/>
  <c r="O1686" i="5"/>
  <c r="P1686" i="5"/>
  <c r="Q1686" i="5"/>
  <c r="E1687" i="5"/>
  <c r="S1687" i="5" s="1"/>
  <c r="M1687" i="5"/>
  <c r="O1687" i="5"/>
  <c r="P1687" i="5"/>
  <c r="Q1687" i="5"/>
  <c r="E1688" i="5"/>
  <c r="T1688" i="5" s="1"/>
  <c r="M1688" i="5"/>
  <c r="O1688" i="5"/>
  <c r="P1688" i="5"/>
  <c r="Q1688" i="5"/>
  <c r="E1689" i="5"/>
  <c r="S1689" i="5" s="1"/>
  <c r="M1689" i="5"/>
  <c r="O1689" i="5"/>
  <c r="P1689" i="5"/>
  <c r="Q1689" i="5"/>
  <c r="E1690" i="5"/>
  <c r="T1690" i="5" s="1"/>
  <c r="M1690" i="5"/>
  <c r="O1690" i="5"/>
  <c r="P1690" i="5"/>
  <c r="Q1690" i="5"/>
  <c r="E1691" i="5"/>
  <c r="S1691" i="5" s="1"/>
  <c r="M1691" i="5"/>
  <c r="O1691" i="5"/>
  <c r="P1691" i="5"/>
  <c r="Q1691" i="5"/>
  <c r="E1692" i="5"/>
  <c r="S1692" i="5" s="1"/>
  <c r="M1692" i="5"/>
  <c r="O1692" i="5"/>
  <c r="P1692" i="5"/>
  <c r="Q1692" i="5"/>
  <c r="T1692" i="5"/>
  <c r="E1693" i="5"/>
  <c r="M1693" i="5"/>
  <c r="O1693" i="5"/>
  <c r="P1693" i="5"/>
  <c r="Q1693" i="5"/>
  <c r="E1694" i="5"/>
  <c r="T1694" i="5" s="1"/>
  <c r="M1694" i="5"/>
  <c r="O1694" i="5"/>
  <c r="P1694" i="5"/>
  <c r="Q1694" i="5"/>
  <c r="E1695" i="5"/>
  <c r="S1695" i="5" s="1"/>
  <c r="M1695" i="5"/>
  <c r="O1695" i="5"/>
  <c r="P1695" i="5"/>
  <c r="Q1695" i="5"/>
  <c r="E1696" i="5"/>
  <c r="S1696" i="5" s="1"/>
  <c r="M1696" i="5"/>
  <c r="O1696" i="5"/>
  <c r="P1696" i="5"/>
  <c r="Q1696" i="5"/>
  <c r="E1697" i="5"/>
  <c r="S1697" i="5" s="1"/>
  <c r="M1697" i="5"/>
  <c r="O1697" i="5"/>
  <c r="P1697" i="5"/>
  <c r="Q1697" i="5"/>
  <c r="E1698" i="5"/>
  <c r="S1698" i="5" s="1"/>
  <c r="M1698" i="5"/>
  <c r="O1698" i="5"/>
  <c r="P1698" i="5"/>
  <c r="Q1698" i="5"/>
  <c r="E1699" i="5"/>
  <c r="S1699" i="5" s="1"/>
  <c r="M1699" i="5"/>
  <c r="O1699" i="5"/>
  <c r="P1699" i="5"/>
  <c r="Q1699" i="5"/>
  <c r="E1700" i="5"/>
  <c r="M1700" i="5"/>
  <c r="O1700" i="5"/>
  <c r="P1700" i="5"/>
  <c r="Q1700" i="5"/>
  <c r="E1701" i="5"/>
  <c r="S1701" i="5" s="1"/>
  <c r="M1701" i="5"/>
  <c r="O1701" i="5"/>
  <c r="P1701" i="5"/>
  <c r="Q1701" i="5"/>
  <c r="E1702" i="5"/>
  <c r="T1702" i="5" s="1"/>
  <c r="M1702" i="5"/>
  <c r="O1702" i="5"/>
  <c r="P1702" i="5"/>
  <c r="Q1702" i="5"/>
  <c r="R1702" i="5" s="1"/>
  <c r="E1703" i="5"/>
  <c r="S1703" i="5" s="1"/>
  <c r="M1703" i="5"/>
  <c r="O1703" i="5"/>
  <c r="P1703" i="5"/>
  <c r="Q1703" i="5"/>
  <c r="E1704" i="5"/>
  <c r="M1704" i="5"/>
  <c r="O1704" i="5"/>
  <c r="P1704" i="5"/>
  <c r="Q1704" i="5"/>
  <c r="E1705" i="5"/>
  <c r="M1705" i="5"/>
  <c r="O1705" i="5"/>
  <c r="P1705" i="5"/>
  <c r="Q1705" i="5"/>
  <c r="E1706" i="5"/>
  <c r="T1706" i="5" s="1"/>
  <c r="M1706" i="5"/>
  <c r="O1706" i="5"/>
  <c r="P1706" i="5"/>
  <c r="Q1706" i="5"/>
  <c r="E1707" i="5"/>
  <c r="T1707" i="5" s="1"/>
  <c r="M1707" i="5"/>
  <c r="O1707" i="5"/>
  <c r="P1707" i="5"/>
  <c r="Q1707" i="5"/>
  <c r="E1708" i="5"/>
  <c r="S1708" i="5" s="1"/>
  <c r="M1708" i="5"/>
  <c r="O1708" i="5"/>
  <c r="P1708" i="5"/>
  <c r="Q1708" i="5"/>
  <c r="E1709" i="5"/>
  <c r="S1709" i="5" s="1"/>
  <c r="M1709" i="5"/>
  <c r="O1709" i="5"/>
  <c r="P1709" i="5"/>
  <c r="Q1709" i="5"/>
  <c r="E1710" i="5"/>
  <c r="M1710" i="5"/>
  <c r="O1710" i="5"/>
  <c r="P1710" i="5"/>
  <c r="Q1710" i="5"/>
  <c r="E1711" i="5"/>
  <c r="T1711" i="5" s="1"/>
  <c r="M1711" i="5"/>
  <c r="O1711" i="5"/>
  <c r="P1711" i="5"/>
  <c r="Q1711" i="5"/>
  <c r="E1712" i="5"/>
  <c r="T1712" i="5" s="1"/>
  <c r="M1712" i="5"/>
  <c r="O1712" i="5"/>
  <c r="P1712" i="5"/>
  <c r="Q1712" i="5"/>
  <c r="E1713" i="5"/>
  <c r="T1713" i="5" s="1"/>
  <c r="M1713" i="5"/>
  <c r="O1713" i="5"/>
  <c r="P1713" i="5"/>
  <c r="Q1713" i="5"/>
  <c r="E1714" i="5"/>
  <c r="S1714" i="5" s="1"/>
  <c r="M1714" i="5"/>
  <c r="O1714" i="5"/>
  <c r="P1714" i="5"/>
  <c r="Q1714" i="5"/>
  <c r="E1715" i="5"/>
  <c r="M1715" i="5"/>
  <c r="O1715" i="5"/>
  <c r="P1715" i="5"/>
  <c r="Q1715" i="5"/>
  <c r="E1716" i="5"/>
  <c r="T1716" i="5" s="1"/>
  <c r="M1716" i="5"/>
  <c r="O1716" i="5"/>
  <c r="P1716" i="5"/>
  <c r="Q1716" i="5"/>
  <c r="E1717" i="5"/>
  <c r="T1717" i="5" s="1"/>
  <c r="M1717" i="5"/>
  <c r="O1717" i="5"/>
  <c r="P1717" i="5"/>
  <c r="Q1717" i="5"/>
  <c r="E1718" i="5"/>
  <c r="T1718" i="5" s="1"/>
  <c r="M1718" i="5"/>
  <c r="O1718" i="5"/>
  <c r="P1718" i="5"/>
  <c r="Q1718" i="5"/>
  <c r="E1719" i="5"/>
  <c r="S1719" i="5" s="1"/>
  <c r="M1719" i="5"/>
  <c r="O1719" i="5"/>
  <c r="P1719" i="5"/>
  <c r="Q1719" i="5"/>
  <c r="E1720" i="5"/>
  <c r="M1720" i="5"/>
  <c r="O1720" i="5"/>
  <c r="P1720" i="5"/>
  <c r="Q1720" i="5"/>
  <c r="E1721" i="5"/>
  <c r="T1721" i="5" s="1"/>
  <c r="M1721" i="5"/>
  <c r="O1721" i="5"/>
  <c r="P1721" i="5"/>
  <c r="Q1721" i="5"/>
  <c r="E1722" i="5"/>
  <c r="T1722" i="5" s="1"/>
  <c r="M1722" i="5"/>
  <c r="O1722" i="5"/>
  <c r="P1722" i="5"/>
  <c r="Q1722" i="5"/>
  <c r="E1723" i="5"/>
  <c r="T1723" i="5" s="1"/>
  <c r="M1723" i="5"/>
  <c r="O1723" i="5"/>
  <c r="P1723" i="5"/>
  <c r="Q1723" i="5"/>
  <c r="E1724" i="5"/>
  <c r="S1724" i="5" s="1"/>
  <c r="M1724" i="5"/>
  <c r="O1724" i="5"/>
  <c r="P1724" i="5"/>
  <c r="Q1724" i="5"/>
  <c r="E1725" i="5"/>
  <c r="M1725" i="5"/>
  <c r="O1725" i="5"/>
  <c r="P1725" i="5"/>
  <c r="Q1725" i="5"/>
  <c r="E1726" i="5"/>
  <c r="T1726" i="5" s="1"/>
  <c r="M1726" i="5"/>
  <c r="O1726" i="5"/>
  <c r="P1726" i="5"/>
  <c r="Q1726" i="5"/>
  <c r="E1727" i="5"/>
  <c r="T1727" i="5" s="1"/>
  <c r="M1727" i="5"/>
  <c r="O1727" i="5"/>
  <c r="P1727" i="5"/>
  <c r="Q1727" i="5"/>
  <c r="E1728" i="5"/>
  <c r="T1728" i="5" s="1"/>
  <c r="M1728" i="5"/>
  <c r="O1728" i="5"/>
  <c r="P1728" i="5"/>
  <c r="Q1728" i="5"/>
  <c r="E1729" i="5"/>
  <c r="S1729" i="5" s="1"/>
  <c r="M1729" i="5"/>
  <c r="O1729" i="5"/>
  <c r="P1729" i="5"/>
  <c r="Q1729" i="5"/>
  <c r="E1730" i="5"/>
  <c r="M1730" i="5"/>
  <c r="O1730" i="5"/>
  <c r="P1730" i="5"/>
  <c r="Q1730" i="5"/>
  <c r="E1731" i="5"/>
  <c r="S1731" i="5" s="1"/>
  <c r="M1731" i="5"/>
  <c r="O1731" i="5"/>
  <c r="P1731" i="5"/>
  <c r="Q1731" i="5"/>
  <c r="E1732" i="5"/>
  <c r="S1732" i="5" s="1"/>
  <c r="M1732" i="5"/>
  <c r="O1732" i="5"/>
  <c r="R1732" i="5" s="1"/>
  <c r="P1732" i="5"/>
  <c r="Q1732" i="5"/>
  <c r="E1733" i="5"/>
  <c r="T1733" i="5" s="1"/>
  <c r="M1733" i="5"/>
  <c r="O1733" i="5"/>
  <c r="P1733" i="5"/>
  <c r="Q1733" i="5"/>
  <c r="E1734" i="5"/>
  <c r="S1734" i="5" s="1"/>
  <c r="M1734" i="5"/>
  <c r="O1734" i="5"/>
  <c r="P1734" i="5"/>
  <c r="Q1734" i="5"/>
  <c r="E1735" i="5"/>
  <c r="M1735" i="5"/>
  <c r="O1735" i="5"/>
  <c r="P1735" i="5"/>
  <c r="Q1735" i="5"/>
  <c r="E1736" i="5"/>
  <c r="T1736" i="5" s="1"/>
  <c r="M1736" i="5"/>
  <c r="O1736" i="5"/>
  <c r="R1736" i="5" s="1"/>
  <c r="P1736" i="5"/>
  <c r="Q1736" i="5"/>
  <c r="E1737" i="5"/>
  <c r="T1737" i="5" s="1"/>
  <c r="M1737" i="5"/>
  <c r="O1737" i="5"/>
  <c r="P1737" i="5"/>
  <c r="Q1737" i="5"/>
  <c r="E1738" i="5"/>
  <c r="S1738" i="5" s="1"/>
  <c r="M1738" i="5"/>
  <c r="O1738" i="5"/>
  <c r="P1738" i="5"/>
  <c r="Q1738" i="5"/>
  <c r="E1739" i="5"/>
  <c r="T1739" i="5" s="1"/>
  <c r="M1739" i="5"/>
  <c r="O1739" i="5"/>
  <c r="P1739" i="5"/>
  <c r="Q1739" i="5"/>
  <c r="E1740" i="5"/>
  <c r="S1740" i="5" s="1"/>
  <c r="M1740" i="5"/>
  <c r="O1740" i="5"/>
  <c r="P1740" i="5"/>
  <c r="Q1740" i="5"/>
  <c r="E1741" i="5"/>
  <c r="S1741" i="5" s="1"/>
  <c r="M1741" i="5"/>
  <c r="O1741" i="5"/>
  <c r="P1741" i="5"/>
  <c r="Q1741" i="5"/>
  <c r="R1741" i="5" s="1"/>
  <c r="E1742" i="5"/>
  <c r="S1742" i="5" s="1"/>
  <c r="M1742" i="5"/>
  <c r="O1742" i="5"/>
  <c r="P1742" i="5"/>
  <c r="Q1742" i="5"/>
  <c r="E1743" i="5"/>
  <c r="S1743" i="5" s="1"/>
  <c r="M1743" i="5"/>
  <c r="O1743" i="5"/>
  <c r="P1743" i="5"/>
  <c r="Q1743" i="5"/>
  <c r="E1744" i="5"/>
  <c r="S1744" i="5" s="1"/>
  <c r="M1744" i="5"/>
  <c r="O1744" i="5"/>
  <c r="P1744" i="5"/>
  <c r="Q1744" i="5"/>
  <c r="E1745" i="5"/>
  <c r="M1745" i="5"/>
  <c r="O1745" i="5"/>
  <c r="P1745" i="5"/>
  <c r="Q1745" i="5"/>
  <c r="E1746" i="5"/>
  <c r="T1746" i="5" s="1"/>
  <c r="M1746" i="5"/>
  <c r="O1746" i="5"/>
  <c r="P1746" i="5"/>
  <c r="Q1746" i="5"/>
  <c r="E1747" i="5"/>
  <c r="S1747" i="5" s="1"/>
  <c r="M1747" i="5"/>
  <c r="O1747" i="5"/>
  <c r="P1747" i="5"/>
  <c r="Q1747" i="5"/>
  <c r="E1748" i="5"/>
  <c r="S1748" i="5" s="1"/>
  <c r="M1748" i="5"/>
  <c r="O1748" i="5"/>
  <c r="P1748" i="5"/>
  <c r="Q1748" i="5"/>
  <c r="E1749" i="5"/>
  <c r="T1749" i="5" s="1"/>
  <c r="M1749" i="5"/>
  <c r="O1749" i="5"/>
  <c r="P1749" i="5"/>
  <c r="Q1749" i="5"/>
  <c r="E1750" i="5"/>
  <c r="S1750" i="5" s="1"/>
  <c r="M1750" i="5"/>
  <c r="O1750" i="5"/>
  <c r="P1750" i="5"/>
  <c r="Q1750" i="5"/>
  <c r="E1751" i="5"/>
  <c r="S1751" i="5" s="1"/>
  <c r="M1751" i="5"/>
  <c r="O1751" i="5"/>
  <c r="P1751" i="5"/>
  <c r="Q1751" i="5"/>
  <c r="E1752" i="5"/>
  <c r="S1752" i="5" s="1"/>
  <c r="M1752" i="5"/>
  <c r="O1752" i="5"/>
  <c r="P1752" i="5"/>
  <c r="Q1752" i="5"/>
  <c r="E1753" i="5"/>
  <c r="M1753" i="5"/>
  <c r="O1753" i="5"/>
  <c r="P1753" i="5"/>
  <c r="Q1753" i="5"/>
  <c r="E1754" i="5"/>
  <c r="T1754" i="5" s="1"/>
  <c r="M1754" i="5"/>
  <c r="O1754" i="5"/>
  <c r="P1754" i="5"/>
  <c r="Q1754" i="5"/>
  <c r="E1755" i="5"/>
  <c r="T1755" i="5" s="1"/>
  <c r="M1755" i="5"/>
  <c r="O1755" i="5"/>
  <c r="P1755" i="5"/>
  <c r="Q1755" i="5"/>
  <c r="E1756" i="5"/>
  <c r="T1756" i="5" s="1"/>
  <c r="M1756" i="5"/>
  <c r="O1756" i="5"/>
  <c r="P1756" i="5"/>
  <c r="Q1756" i="5"/>
  <c r="E1757" i="5"/>
  <c r="S1757" i="5" s="1"/>
  <c r="M1757" i="5"/>
  <c r="O1757" i="5"/>
  <c r="P1757" i="5"/>
  <c r="Q1757" i="5"/>
  <c r="E1758" i="5"/>
  <c r="M1758" i="5"/>
  <c r="O1758" i="5"/>
  <c r="P1758" i="5"/>
  <c r="Q1758" i="5"/>
  <c r="E1759" i="5"/>
  <c r="T1759" i="5" s="1"/>
  <c r="M1759" i="5"/>
  <c r="O1759" i="5"/>
  <c r="P1759" i="5"/>
  <c r="Q1759" i="5"/>
  <c r="E1760" i="5"/>
  <c r="S1760" i="5" s="1"/>
  <c r="M1760" i="5"/>
  <c r="O1760" i="5"/>
  <c r="P1760" i="5"/>
  <c r="Q1760" i="5"/>
  <c r="E1761" i="5"/>
  <c r="S1761" i="5" s="1"/>
  <c r="M1761" i="5"/>
  <c r="O1761" i="5"/>
  <c r="P1761" i="5"/>
  <c r="Q1761" i="5"/>
  <c r="E1762" i="5"/>
  <c r="S1762" i="5" s="1"/>
  <c r="M1762" i="5"/>
  <c r="O1762" i="5"/>
  <c r="P1762" i="5"/>
  <c r="Q1762" i="5"/>
  <c r="E1763" i="5"/>
  <c r="S1763" i="5" s="1"/>
  <c r="M1763" i="5"/>
  <c r="O1763" i="5"/>
  <c r="P1763" i="5"/>
  <c r="Q1763" i="5"/>
  <c r="E1764" i="5"/>
  <c r="S1764" i="5" s="1"/>
  <c r="M1764" i="5"/>
  <c r="O1764" i="5"/>
  <c r="P1764" i="5"/>
  <c r="Q1764" i="5"/>
  <c r="E1765" i="5"/>
  <c r="M1765" i="5"/>
  <c r="O1765" i="5"/>
  <c r="P1765" i="5"/>
  <c r="Q1765" i="5"/>
  <c r="E1766" i="5"/>
  <c r="T1766" i="5" s="1"/>
  <c r="M1766" i="5"/>
  <c r="O1766" i="5"/>
  <c r="P1766" i="5"/>
  <c r="Q1766" i="5"/>
  <c r="E1767" i="5"/>
  <c r="T1767" i="5" s="1"/>
  <c r="M1767" i="5"/>
  <c r="O1767" i="5"/>
  <c r="P1767" i="5"/>
  <c r="Q1767" i="5"/>
  <c r="E1768" i="5"/>
  <c r="T1768" i="5" s="1"/>
  <c r="M1768" i="5"/>
  <c r="O1768" i="5"/>
  <c r="P1768" i="5"/>
  <c r="Q1768" i="5"/>
  <c r="E1769" i="5"/>
  <c r="S1769" i="5" s="1"/>
  <c r="M1769" i="5"/>
  <c r="O1769" i="5"/>
  <c r="P1769" i="5"/>
  <c r="Q1769" i="5"/>
  <c r="E1770" i="5"/>
  <c r="M1770" i="5"/>
  <c r="O1770" i="5"/>
  <c r="P1770" i="5"/>
  <c r="Q1770" i="5"/>
  <c r="E1771" i="5"/>
  <c r="T1771" i="5" s="1"/>
  <c r="M1771" i="5"/>
  <c r="O1771" i="5"/>
  <c r="P1771" i="5"/>
  <c r="Q1771" i="5"/>
  <c r="E1772" i="5"/>
  <c r="S1772" i="5" s="1"/>
  <c r="M1772" i="5"/>
  <c r="O1772" i="5"/>
  <c r="P1772" i="5"/>
  <c r="Q1772" i="5"/>
  <c r="E1773" i="5"/>
  <c r="S1773" i="5" s="1"/>
  <c r="M1773" i="5"/>
  <c r="O1773" i="5"/>
  <c r="P1773" i="5"/>
  <c r="Q1773" i="5"/>
  <c r="E1774" i="5"/>
  <c r="S1774" i="5" s="1"/>
  <c r="M1774" i="5"/>
  <c r="O1774" i="5"/>
  <c r="P1774" i="5"/>
  <c r="Q1774" i="5"/>
  <c r="E1775" i="5"/>
  <c r="S1775" i="5" s="1"/>
  <c r="M1775" i="5"/>
  <c r="O1775" i="5"/>
  <c r="P1775" i="5"/>
  <c r="Q1775" i="5"/>
  <c r="E1776" i="5"/>
  <c r="S1776" i="5" s="1"/>
  <c r="M1776" i="5"/>
  <c r="O1776" i="5"/>
  <c r="P1776" i="5"/>
  <c r="Q1776" i="5"/>
  <c r="E1777" i="5"/>
  <c r="S1777" i="5" s="1"/>
  <c r="M1777" i="5"/>
  <c r="O1777" i="5"/>
  <c r="P1777" i="5"/>
  <c r="Q1777" i="5"/>
  <c r="E1778" i="5"/>
  <c r="T1778" i="5" s="1"/>
  <c r="M1778" i="5"/>
  <c r="O1778" i="5"/>
  <c r="P1778" i="5"/>
  <c r="Q1778" i="5"/>
  <c r="E1779" i="5"/>
  <c r="T1779" i="5" s="1"/>
  <c r="M1779" i="5"/>
  <c r="O1779" i="5"/>
  <c r="P1779" i="5"/>
  <c r="Q1779" i="5"/>
  <c r="E1780" i="5"/>
  <c r="T1780" i="5" s="1"/>
  <c r="M1780" i="5"/>
  <c r="O1780" i="5"/>
  <c r="P1780" i="5"/>
  <c r="Q1780" i="5"/>
  <c r="E1781" i="5"/>
  <c r="S1781" i="5" s="1"/>
  <c r="M1781" i="5"/>
  <c r="O1781" i="5"/>
  <c r="P1781" i="5"/>
  <c r="Q1781" i="5"/>
  <c r="E1782" i="5"/>
  <c r="M1782" i="5"/>
  <c r="O1782" i="5"/>
  <c r="P1782" i="5"/>
  <c r="Q1782" i="5"/>
  <c r="E1783" i="5"/>
  <c r="S1783" i="5" s="1"/>
  <c r="M1783" i="5"/>
  <c r="O1783" i="5"/>
  <c r="P1783" i="5"/>
  <c r="Q1783" i="5"/>
  <c r="E1784" i="5"/>
  <c r="S1784" i="5" s="1"/>
  <c r="M1784" i="5"/>
  <c r="O1784" i="5"/>
  <c r="P1784" i="5"/>
  <c r="Q1784" i="5"/>
  <c r="E1785" i="5"/>
  <c r="S1785" i="5" s="1"/>
  <c r="M1785" i="5"/>
  <c r="O1785" i="5"/>
  <c r="P1785" i="5"/>
  <c r="Q1785" i="5"/>
  <c r="E1786" i="5"/>
  <c r="S1786" i="5" s="1"/>
  <c r="M1786" i="5"/>
  <c r="O1786" i="5"/>
  <c r="P1786" i="5"/>
  <c r="Q1786" i="5"/>
  <c r="E1787" i="5"/>
  <c r="S1787" i="5" s="1"/>
  <c r="M1787" i="5"/>
  <c r="O1787" i="5"/>
  <c r="P1787" i="5"/>
  <c r="Q1787" i="5"/>
  <c r="E1788" i="5"/>
  <c r="S1788" i="5" s="1"/>
  <c r="M1788" i="5"/>
  <c r="O1788" i="5"/>
  <c r="P1788" i="5"/>
  <c r="Q1788" i="5"/>
  <c r="E1789" i="5"/>
  <c r="S1789" i="5" s="1"/>
  <c r="M1789" i="5"/>
  <c r="O1789" i="5"/>
  <c r="P1789" i="5"/>
  <c r="Q1789" i="5"/>
  <c r="E1790" i="5"/>
  <c r="T1790" i="5" s="1"/>
  <c r="M1790" i="5"/>
  <c r="O1790" i="5"/>
  <c r="P1790" i="5"/>
  <c r="Q1790" i="5"/>
  <c r="S1790" i="5"/>
  <c r="E1791" i="5"/>
  <c r="T1791" i="5" s="1"/>
  <c r="M1791" i="5"/>
  <c r="O1791" i="5"/>
  <c r="P1791" i="5"/>
  <c r="Q1791" i="5"/>
  <c r="E1792" i="5"/>
  <c r="S1792" i="5" s="1"/>
  <c r="M1792" i="5"/>
  <c r="O1792" i="5"/>
  <c r="P1792" i="5"/>
  <c r="Q1792" i="5"/>
  <c r="E1793" i="5"/>
  <c r="S1793" i="5" s="1"/>
  <c r="M1793" i="5"/>
  <c r="O1793" i="5"/>
  <c r="P1793" i="5"/>
  <c r="Q1793" i="5"/>
  <c r="E1794" i="5"/>
  <c r="M1794" i="5"/>
  <c r="O1794" i="5"/>
  <c r="P1794" i="5"/>
  <c r="Q1794" i="5"/>
  <c r="E1795" i="5"/>
  <c r="S1795" i="5" s="1"/>
  <c r="M1795" i="5"/>
  <c r="O1795" i="5"/>
  <c r="P1795" i="5"/>
  <c r="Q1795" i="5"/>
  <c r="E1796" i="5"/>
  <c r="T1796" i="5" s="1"/>
  <c r="M1796" i="5"/>
  <c r="O1796" i="5"/>
  <c r="P1796" i="5"/>
  <c r="Q1796" i="5"/>
  <c r="E1797" i="5"/>
  <c r="S1797" i="5" s="1"/>
  <c r="M1797" i="5"/>
  <c r="O1797" i="5"/>
  <c r="P1797" i="5"/>
  <c r="Q1797" i="5"/>
  <c r="E1798" i="5"/>
  <c r="M1798" i="5"/>
  <c r="O1798" i="5"/>
  <c r="P1798" i="5"/>
  <c r="Q1798" i="5"/>
  <c r="E1799" i="5"/>
  <c r="S1799" i="5" s="1"/>
  <c r="M1799" i="5"/>
  <c r="O1799" i="5"/>
  <c r="P1799" i="5"/>
  <c r="Q1799" i="5"/>
  <c r="E1800" i="5"/>
  <c r="S1800" i="5" s="1"/>
  <c r="M1800" i="5"/>
  <c r="O1800" i="5"/>
  <c r="P1800" i="5"/>
  <c r="Q1800" i="5"/>
  <c r="E1801" i="5"/>
  <c r="S1801" i="5" s="1"/>
  <c r="M1801" i="5"/>
  <c r="O1801" i="5"/>
  <c r="P1801" i="5"/>
  <c r="Q1801" i="5"/>
  <c r="E1802" i="5"/>
  <c r="T1802" i="5" s="1"/>
  <c r="M1802" i="5"/>
  <c r="O1802" i="5"/>
  <c r="P1802" i="5"/>
  <c r="Q1802" i="5"/>
  <c r="E1803" i="5"/>
  <c r="T1803" i="5" s="1"/>
  <c r="M1803" i="5"/>
  <c r="O1803" i="5"/>
  <c r="P1803" i="5"/>
  <c r="Q1803" i="5"/>
  <c r="E1804" i="5"/>
  <c r="T1804" i="5" s="1"/>
  <c r="M1804" i="5"/>
  <c r="O1804" i="5"/>
  <c r="P1804" i="5"/>
  <c r="Q1804" i="5"/>
  <c r="E1805" i="5"/>
  <c r="S1805" i="5" s="1"/>
  <c r="M1805" i="5"/>
  <c r="O1805" i="5"/>
  <c r="P1805" i="5"/>
  <c r="Q1805" i="5"/>
  <c r="E1806" i="5"/>
  <c r="M1806" i="5"/>
  <c r="O1806" i="5"/>
  <c r="P1806" i="5"/>
  <c r="Q1806" i="5"/>
  <c r="E1807" i="5"/>
  <c r="S1807" i="5" s="1"/>
  <c r="M1807" i="5"/>
  <c r="O1807" i="5"/>
  <c r="P1807" i="5"/>
  <c r="Q1807" i="5"/>
  <c r="E1808" i="5"/>
  <c r="T1808" i="5" s="1"/>
  <c r="M1808" i="5"/>
  <c r="O1808" i="5"/>
  <c r="P1808" i="5"/>
  <c r="Q1808" i="5"/>
  <c r="E1809" i="5"/>
  <c r="S1809" i="5" s="1"/>
  <c r="M1809" i="5"/>
  <c r="O1809" i="5"/>
  <c r="P1809" i="5"/>
  <c r="Q1809" i="5"/>
  <c r="E1810" i="5"/>
  <c r="M1810" i="5"/>
  <c r="O1810" i="5"/>
  <c r="P1810" i="5"/>
  <c r="Q1810" i="5"/>
  <c r="E1811" i="5"/>
  <c r="T1811" i="5" s="1"/>
  <c r="M1811" i="5"/>
  <c r="O1811" i="5"/>
  <c r="R1811" i="5" s="1"/>
  <c r="P1811" i="5"/>
  <c r="Q1811" i="5"/>
  <c r="S1811" i="5"/>
  <c r="E1812" i="5"/>
  <c r="S1812" i="5" s="1"/>
  <c r="M1812" i="5"/>
  <c r="O1812" i="5"/>
  <c r="P1812" i="5"/>
  <c r="Q1812" i="5"/>
  <c r="E1813" i="5"/>
  <c r="S1813" i="5" s="1"/>
  <c r="M1813" i="5"/>
  <c r="O1813" i="5"/>
  <c r="P1813" i="5"/>
  <c r="Q1813" i="5"/>
  <c r="E1814" i="5"/>
  <c r="T1814" i="5" s="1"/>
  <c r="M1814" i="5"/>
  <c r="O1814" i="5"/>
  <c r="P1814" i="5"/>
  <c r="Q1814" i="5"/>
  <c r="E1815" i="5"/>
  <c r="T1815" i="5" s="1"/>
  <c r="M1815" i="5"/>
  <c r="O1815" i="5"/>
  <c r="P1815" i="5"/>
  <c r="Q1815" i="5"/>
  <c r="E1816" i="5"/>
  <c r="S1816" i="5" s="1"/>
  <c r="M1816" i="5"/>
  <c r="O1816" i="5"/>
  <c r="P1816" i="5"/>
  <c r="Q1816" i="5"/>
  <c r="E1817" i="5"/>
  <c r="S1817" i="5" s="1"/>
  <c r="M1817" i="5"/>
  <c r="O1817" i="5"/>
  <c r="P1817" i="5"/>
  <c r="Q1817" i="5"/>
  <c r="E1818" i="5"/>
  <c r="M1818" i="5"/>
  <c r="O1818" i="5"/>
  <c r="P1818" i="5"/>
  <c r="Q1818" i="5"/>
  <c r="E1819" i="5"/>
  <c r="T1819" i="5" s="1"/>
  <c r="M1819" i="5"/>
  <c r="O1819" i="5"/>
  <c r="P1819" i="5"/>
  <c r="Q1819" i="5"/>
  <c r="S1819" i="5"/>
  <c r="E1820" i="5"/>
  <c r="S1820" i="5" s="1"/>
  <c r="M1820" i="5"/>
  <c r="O1820" i="5"/>
  <c r="P1820" i="5"/>
  <c r="Q1820" i="5"/>
  <c r="E1821" i="5"/>
  <c r="T1821" i="5" s="1"/>
  <c r="M1821" i="5"/>
  <c r="O1821" i="5"/>
  <c r="P1821" i="5"/>
  <c r="Q1821" i="5"/>
  <c r="E1822" i="5"/>
  <c r="T1822" i="5" s="1"/>
  <c r="M1822" i="5"/>
  <c r="O1822" i="5"/>
  <c r="P1822" i="5"/>
  <c r="Q1822" i="5"/>
  <c r="E1823" i="5"/>
  <c r="S1823" i="5" s="1"/>
  <c r="M1823" i="5"/>
  <c r="O1823" i="5"/>
  <c r="P1823" i="5"/>
  <c r="Q1823" i="5"/>
  <c r="E1824" i="5"/>
  <c r="S1824" i="5" s="1"/>
  <c r="M1824" i="5"/>
  <c r="O1824" i="5"/>
  <c r="P1824" i="5"/>
  <c r="Q1824" i="5"/>
  <c r="E1825" i="5"/>
  <c r="M1825" i="5"/>
  <c r="O1825" i="5"/>
  <c r="P1825" i="5"/>
  <c r="Q1825" i="5"/>
  <c r="E1826" i="5"/>
  <c r="T1826" i="5" s="1"/>
  <c r="M1826" i="5"/>
  <c r="O1826" i="5"/>
  <c r="P1826" i="5"/>
  <c r="Q1826" i="5"/>
  <c r="E1827" i="5"/>
  <c r="M1827" i="5"/>
  <c r="O1827" i="5"/>
  <c r="P1827" i="5"/>
  <c r="Q1827" i="5"/>
  <c r="E1828" i="5"/>
  <c r="S1828" i="5" s="1"/>
  <c r="M1828" i="5"/>
  <c r="O1828" i="5"/>
  <c r="P1828" i="5"/>
  <c r="Q1828" i="5"/>
  <c r="E1829" i="5"/>
  <c r="S1829" i="5" s="1"/>
  <c r="M1829" i="5"/>
  <c r="O1829" i="5"/>
  <c r="P1829" i="5"/>
  <c r="Q1829" i="5"/>
  <c r="E1830" i="5"/>
  <c r="M1830" i="5"/>
  <c r="O1830" i="5"/>
  <c r="P1830" i="5"/>
  <c r="Q1830" i="5"/>
  <c r="E1831" i="5"/>
  <c r="T1831" i="5" s="1"/>
  <c r="M1831" i="5"/>
  <c r="O1831" i="5"/>
  <c r="P1831" i="5"/>
  <c r="Q1831" i="5"/>
  <c r="E1832" i="5"/>
  <c r="T1832" i="5" s="1"/>
  <c r="M1832" i="5"/>
  <c r="O1832" i="5"/>
  <c r="P1832" i="5"/>
  <c r="Q1832" i="5"/>
  <c r="E1833" i="5"/>
  <c r="M1833" i="5"/>
  <c r="O1833" i="5"/>
  <c r="P1833" i="5"/>
  <c r="Q1833" i="5"/>
  <c r="E1834" i="5"/>
  <c r="M1834" i="5"/>
  <c r="O1834" i="5"/>
  <c r="P1834" i="5"/>
  <c r="Q1834" i="5"/>
  <c r="E1835" i="5"/>
  <c r="S1835" i="5" s="1"/>
  <c r="M1835" i="5"/>
  <c r="O1835" i="5"/>
  <c r="R1835" i="5" s="1"/>
  <c r="P1835" i="5"/>
  <c r="Q1835" i="5"/>
  <c r="T1835" i="5"/>
  <c r="E1836" i="5"/>
  <c r="S1836" i="5" s="1"/>
  <c r="M1836" i="5"/>
  <c r="O1836" i="5"/>
  <c r="P1836" i="5"/>
  <c r="Q1836" i="5"/>
  <c r="E1837" i="5"/>
  <c r="M1837" i="5"/>
  <c r="O1837" i="5"/>
  <c r="P1837" i="5"/>
  <c r="Q1837" i="5"/>
  <c r="E1838" i="5"/>
  <c r="T1838" i="5" s="1"/>
  <c r="M1838" i="5"/>
  <c r="O1838" i="5"/>
  <c r="P1838" i="5"/>
  <c r="Q1838" i="5"/>
  <c r="E1839" i="5"/>
  <c r="T1839" i="5" s="1"/>
  <c r="M1839" i="5"/>
  <c r="O1839" i="5"/>
  <c r="P1839" i="5"/>
  <c r="Q1839" i="5"/>
  <c r="S1839" i="5"/>
  <c r="E1840" i="5"/>
  <c r="S1840" i="5" s="1"/>
  <c r="M1840" i="5"/>
  <c r="O1840" i="5"/>
  <c r="P1840" i="5"/>
  <c r="Q1840" i="5"/>
  <c r="E1841" i="5"/>
  <c r="S1841" i="5" s="1"/>
  <c r="M1841" i="5"/>
  <c r="O1841" i="5"/>
  <c r="P1841" i="5"/>
  <c r="Q1841" i="5"/>
  <c r="E1842" i="5"/>
  <c r="M1842" i="5"/>
  <c r="O1842" i="5"/>
  <c r="P1842" i="5"/>
  <c r="Q1842" i="5"/>
  <c r="E1843" i="5"/>
  <c r="M1843" i="5"/>
  <c r="O1843" i="5"/>
  <c r="P1843" i="5"/>
  <c r="Q1843" i="5"/>
  <c r="E1844" i="5"/>
  <c r="T1844" i="5" s="1"/>
  <c r="M1844" i="5"/>
  <c r="O1844" i="5"/>
  <c r="P1844" i="5"/>
  <c r="Q1844" i="5"/>
  <c r="E1845" i="5"/>
  <c r="M1845" i="5"/>
  <c r="O1845" i="5"/>
  <c r="P1845" i="5"/>
  <c r="Q1845" i="5"/>
  <c r="E1846" i="5"/>
  <c r="T1846" i="5" s="1"/>
  <c r="M1846" i="5"/>
  <c r="O1846" i="5"/>
  <c r="P1846" i="5"/>
  <c r="Q1846" i="5"/>
  <c r="E1847" i="5"/>
  <c r="S1847" i="5" s="1"/>
  <c r="M1847" i="5"/>
  <c r="O1847" i="5"/>
  <c r="P1847" i="5"/>
  <c r="Q1847" i="5"/>
  <c r="E1848" i="5"/>
  <c r="S1848" i="5" s="1"/>
  <c r="M1848" i="5"/>
  <c r="O1848" i="5"/>
  <c r="P1848" i="5"/>
  <c r="Q1848" i="5"/>
  <c r="E1849" i="5"/>
  <c r="S1849" i="5" s="1"/>
  <c r="M1849" i="5"/>
  <c r="O1849" i="5"/>
  <c r="P1849" i="5"/>
  <c r="Q1849" i="5"/>
  <c r="E1850" i="5"/>
  <c r="T1850" i="5" s="1"/>
  <c r="M1850" i="5"/>
  <c r="O1850" i="5"/>
  <c r="P1850" i="5"/>
  <c r="Q1850" i="5"/>
  <c r="E1851" i="5"/>
  <c r="S1851" i="5" s="1"/>
  <c r="M1851" i="5"/>
  <c r="O1851" i="5"/>
  <c r="P1851" i="5"/>
  <c r="Q1851" i="5"/>
  <c r="E1852" i="5"/>
  <c r="S1852" i="5" s="1"/>
  <c r="M1852" i="5"/>
  <c r="O1852" i="5"/>
  <c r="P1852" i="5"/>
  <c r="Q1852" i="5"/>
  <c r="E1853" i="5"/>
  <c r="S1853" i="5" s="1"/>
  <c r="M1853" i="5"/>
  <c r="O1853" i="5"/>
  <c r="P1853" i="5"/>
  <c r="Q1853" i="5"/>
  <c r="E1854" i="5"/>
  <c r="M1854" i="5"/>
  <c r="O1854" i="5"/>
  <c r="P1854" i="5"/>
  <c r="Q1854" i="5"/>
  <c r="E1855" i="5"/>
  <c r="S1855" i="5" s="1"/>
  <c r="M1855" i="5"/>
  <c r="O1855" i="5"/>
  <c r="P1855" i="5"/>
  <c r="Q1855" i="5"/>
  <c r="T1855" i="5"/>
  <c r="E1856" i="5"/>
  <c r="T1856" i="5" s="1"/>
  <c r="M1856" i="5"/>
  <c r="O1856" i="5"/>
  <c r="P1856" i="5"/>
  <c r="Q1856" i="5"/>
  <c r="E1857" i="5"/>
  <c r="M1857" i="5"/>
  <c r="O1857" i="5"/>
  <c r="P1857" i="5"/>
  <c r="Q1857" i="5"/>
  <c r="E1858" i="5"/>
  <c r="M1858" i="5"/>
  <c r="O1858" i="5"/>
  <c r="P1858" i="5"/>
  <c r="Q1858" i="5"/>
  <c r="E1859" i="5"/>
  <c r="M1859" i="5"/>
  <c r="O1859" i="5"/>
  <c r="P1859" i="5"/>
  <c r="Q1859" i="5"/>
  <c r="E1860" i="5"/>
  <c r="T1860" i="5" s="1"/>
  <c r="M1860" i="5"/>
  <c r="O1860" i="5"/>
  <c r="P1860" i="5"/>
  <c r="Q1860" i="5"/>
  <c r="E1861" i="5"/>
  <c r="S1861" i="5" s="1"/>
  <c r="M1861" i="5"/>
  <c r="O1861" i="5"/>
  <c r="P1861" i="5"/>
  <c r="Q1861" i="5"/>
  <c r="E1862" i="5"/>
  <c r="T1862" i="5" s="1"/>
  <c r="M1862" i="5"/>
  <c r="O1862" i="5"/>
  <c r="P1862" i="5"/>
  <c r="Q1862" i="5"/>
  <c r="E1863" i="5"/>
  <c r="S1863" i="5" s="1"/>
  <c r="M1863" i="5"/>
  <c r="O1863" i="5"/>
  <c r="P1863" i="5"/>
  <c r="Q1863" i="5"/>
  <c r="E1864" i="5"/>
  <c r="S1864" i="5" s="1"/>
  <c r="M1864" i="5"/>
  <c r="O1864" i="5"/>
  <c r="P1864" i="5"/>
  <c r="Q1864" i="5"/>
  <c r="E1865" i="5"/>
  <c r="M1865" i="5"/>
  <c r="O1865" i="5"/>
  <c r="P1865" i="5"/>
  <c r="Q1865" i="5"/>
  <c r="E1866" i="5"/>
  <c r="T1866" i="5" s="1"/>
  <c r="M1866" i="5"/>
  <c r="O1866" i="5"/>
  <c r="P1866" i="5"/>
  <c r="Q1866" i="5"/>
  <c r="E1867" i="5"/>
  <c r="T1867" i="5" s="1"/>
  <c r="M1867" i="5"/>
  <c r="O1867" i="5"/>
  <c r="P1867" i="5"/>
  <c r="Q1867" i="5"/>
  <c r="E1868" i="5"/>
  <c r="S1868" i="5" s="1"/>
  <c r="M1868" i="5"/>
  <c r="O1868" i="5"/>
  <c r="P1868" i="5"/>
  <c r="Q1868" i="5"/>
  <c r="E1869" i="5"/>
  <c r="M1869" i="5"/>
  <c r="O1869" i="5"/>
  <c r="P1869" i="5"/>
  <c r="Q1869" i="5"/>
  <c r="E1870" i="5"/>
  <c r="T1870" i="5" s="1"/>
  <c r="M1870" i="5"/>
  <c r="O1870" i="5"/>
  <c r="P1870" i="5"/>
  <c r="Q1870" i="5"/>
  <c r="E1871" i="5"/>
  <c r="S1871" i="5" s="1"/>
  <c r="M1871" i="5"/>
  <c r="O1871" i="5"/>
  <c r="P1871" i="5"/>
  <c r="Q1871" i="5"/>
  <c r="E1872" i="5"/>
  <c r="S1872" i="5" s="1"/>
  <c r="M1872" i="5"/>
  <c r="O1872" i="5"/>
  <c r="P1872" i="5"/>
  <c r="Q1872" i="5"/>
  <c r="E1873" i="5"/>
  <c r="M1873" i="5"/>
  <c r="O1873" i="5"/>
  <c r="P1873" i="5"/>
  <c r="Q1873" i="5"/>
  <c r="E1874" i="5"/>
  <c r="T1874" i="5" s="1"/>
  <c r="M1874" i="5"/>
  <c r="O1874" i="5"/>
  <c r="P1874" i="5"/>
  <c r="Q1874" i="5"/>
  <c r="E1875" i="5"/>
  <c r="T1875" i="5" s="1"/>
  <c r="M1875" i="5"/>
  <c r="O1875" i="5"/>
  <c r="P1875" i="5"/>
  <c r="Q1875" i="5"/>
  <c r="E1876" i="5"/>
  <c r="S1876" i="5" s="1"/>
  <c r="M1876" i="5"/>
  <c r="O1876" i="5"/>
  <c r="P1876" i="5"/>
  <c r="Q1876" i="5"/>
  <c r="E1877" i="5"/>
  <c r="M1877" i="5"/>
  <c r="O1877" i="5"/>
  <c r="P1877" i="5"/>
  <c r="Q1877" i="5"/>
  <c r="E1878" i="5"/>
  <c r="T1878" i="5" s="1"/>
  <c r="M1878" i="5"/>
  <c r="O1878" i="5"/>
  <c r="P1878" i="5"/>
  <c r="Q1878" i="5"/>
  <c r="E1879" i="5"/>
  <c r="M1879" i="5"/>
  <c r="O1879" i="5"/>
  <c r="P1879" i="5"/>
  <c r="Q1879" i="5"/>
  <c r="E1880" i="5"/>
  <c r="T1880" i="5" s="1"/>
  <c r="M1880" i="5"/>
  <c r="O1880" i="5"/>
  <c r="P1880" i="5"/>
  <c r="Q1880" i="5"/>
  <c r="S1880" i="5"/>
  <c r="E1881" i="5"/>
  <c r="M1881" i="5"/>
  <c r="O1881" i="5"/>
  <c r="P1881" i="5"/>
  <c r="Q1881" i="5"/>
  <c r="E1882" i="5"/>
  <c r="T1882" i="5" s="1"/>
  <c r="M1882" i="5"/>
  <c r="O1882" i="5"/>
  <c r="P1882" i="5"/>
  <c r="Q1882" i="5"/>
  <c r="S1882" i="5"/>
  <c r="E1883" i="5"/>
  <c r="T1883" i="5" s="1"/>
  <c r="M1883" i="5"/>
  <c r="O1883" i="5"/>
  <c r="P1883" i="5"/>
  <c r="Q1883" i="5"/>
  <c r="S1883" i="5"/>
  <c r="E1884" i="5"/>
  <c r="T1884" i="5" s="1"/>
  <c r="M1884" i="5"/>
  <c r="O1884" i="5"/>
  <c r="P1884" i="5"/>
  <c r="Q1884" i="5"/>
  <c r="S1884" i="5"/>
  <c r="E1885" i="5"/>
  <c r="S1885" i="5" s="1"/>
  <c r="M1885" i="5"/>
  <c r="O1885" i="5"/>
  <c r="P1885" i="5"/>
  <c r="Q1885" i="5"/>
  <c r="E1886" i="5"/>
  <c r="T1886" i="5" s="1"/>
  <c r="M1886" i="5"/>
  <c r="O1886" i="5"/>
  <c r="P1886" i="5"/>
  <c r="Q1886" i="5"/>
  <c r="E1887" i="5"/>
  <c r="S1887" i="5" s="1"/>
  <c r="M1887" i="5"/>
  <c r="O1887" i="5"/>
  <c r="P1887" i="5"/>
  <c r="Q1887" i="5"/>
  <c r="E1888" i="5"/>
  <c r="T1888" i="5" s="1"/>
  <c r="M1888" i="5"/>
  <c r="O1888" i="5"/>
  <c r="P1888" i="5"/>
  <c r="Q1888" i="5"/>
  <c r="E1889" i="5"/>
  <c r="M1889" i="5"/>
  <c r="O1889" i="5"/>
  <c r="P1889" i="5"/>
  <c r="Q1889" i="5"/>
  <c r="E1890" i="5"/>
  <c r="T1890" i="5" s="1"/>
  <c r="M1890" i="5"/>
  <c r="O1890" i="5"/>
  <c r="P1890" i="5"/>
  <c r="Q1890" i="5"/>
  <c r="E1891" i="5"/>
  <c r="M1891" i="5"/>
  <c r="O1891" i="5"/>
  <c r="P1891" i="5"/>
  <c r="Q1891" i="5"/>
  <c r="E1892" i="5"/>
  <c r="S1892" i="5" s="1"/>
  <c r="M1892" i="5"/>
  <c r="O1892" i="5"/>
  <c r="P1892" i="5"/>
  <c r="Q1892" i="5"/>
  <c r="E1893" i="5"/>
  <c r="M1893" i="5"/>
  <c r="O1893" i="5"/>
  <c r="P1893" i="5"/>
  <c r="Q1893" i="5"/>
  <c r="E1894" i="5"/>
  <c r="M1894" i="5"/>
  <c r="O1894" i="5"/>
  <c r="P1894" i="5"/>
  <c r="Q1894" i="5"/>
  <c r="E1895" i="5"/>
  <c r="T1895" i="5" s="1"/>
  <c r="M1895" i="5"/>
  <c r="O1895" i="5"/>
  <c r="P1895" i="5"/>
  <c r="Q1895" i="5"/>
  <c r="E1896" i="5"/>
  <c r="S1896" i="5" s="1"/>
  <c r="M1896" i="5"/>
  <c r="O1896" i="5"/>
  <c r="P1896" i="5"/>
  <c r="Q1896" i="5"/>
  <c r="T1896" i="5"/>
  <c r="E1897" i="5"/>
  <c r="S1897" i="5" s="1"/>
  <c r="M1897" i="5"/>
  <c r="O1897" i="5"/>
  <c r="P1897" i="5"/>
  <c r="Q1897" i="5"/>
  <c r="E1898" i="5"/>
  <c r="T1898" i="5" s="1"/>
  <c r="M1898" i="5"/>
  <c r="O1898" i="5"/>
  <c r="P1898" i="5"/>
  <c r="Q1898" i="5"/>
  <c r="E1899" i="5"/>
  <c r="S1899" i="5" s="1"/>
  <c r="M1899" i="5"/>
  <c r="O1899" i="5"/>
  <c r="P1899" i="5"/>
  <c r="Q1899" i="5"/>
  <c r="E1900" i="5"/>
  <c r="T1900" i="5" s="1"/>
  <c r="M1900" i="5"/>
  <c r="O1900" i="5"/>
  <c r="P1900" i="5"/>
  <c r="Q1900" i="5"/>
  <c r="E1901" i="5"/>
  <c r="M1901" i="5"/>
  <c r="O1901" i="5"/>
  <c r="P1901" i="5"/>
  <c r="Q1901" i="5"/>
  <c r="E1902" i="5"/>
  <c r="T1902" i="5" s="1"/>
  <c r="M1902" i="5"/>
  <c r="O1902" i="5"/>
  <c r="P1902" i="5"/>
  <c r="Q1902" i="5"/>
  <c r="S1902" i="5"/>
  <c r="E1903" i="5"/>
  <c r="T1903" i="5" s="1"/>
  <c r="M1903" i="5"/>
  <c r="O1903" i="5"/>
  <c r="P1903" i="5"/>
  <c r="Q1903" i="5"/>
  <c r="E1904" i="5"/>
  <c r="S1904" i="5" s="1"/>
  <c r="M1904" i="5"/>
  <c r="O1904" i="5"/>
  <c r="P1904" i="5"/>
  <c r="Q1904" i="5"/>
  <c r="E1905" i="5"/>
  <c r="M1905" i="5"/>
  <c r="O1905" i="5"/>
  <c r="P1905" i="5"/>
  <c r="Q1905" i="5"/>
  <c r="E1906" i="5"/>
  <c r="T1906" i="5" s="1"/>
  <c r="M1906" i="5"/>
  <c r="O1906" i="5"/>
  <c r="P1906" i="5"/>
  <c r="Q1906" i="5"/>
  <c r="E1907" i="5"/>
  <c r="S1907" i="5" s="1"/>
  <c r="M1907" i="5"/>
  <c r="O1907" i="5"/>
  <c r="P1907" i="5"/>
  <c r="Q1907" i="5"/>
  <c r="E1908" i="5"/>
  <c r="T1908" i="5" s="1"/>
  <c r="M1908" i="5"/>
  <c r="O1908" i="5"/>
  <c r="P1908" i="5"/>
  <c r="Q1908" i="5"/>
  <c r="E1909" i="5"/>
  <c r="S1909" i="5" s="1"/>
  <c r="M1909" i="5"/>
  <c r="O1909" i="5"/>
  <c r="P1909" i="5"/>
  <c r="Q1909" i="5"/>
  <c r="T1909" i="5"/>
  <c r="E1910" i="5"/>
  <c r="M1910" i="5"/>
  <c r="O1910" i="5"/>
  <c r="P1910" i="5"/>
  <c r="Q1910" i="5"/>
  <c r="E1911" i="5"/>
  <c r="M1911" i="5"/>
  <c r="O1911" i="5"/>
  <c r="P1911" i="5"/>
  <c r="Q1911" i="5"/>
  <c r="E1912" i="5"/>
  <c r="T1912" i="5" s="1"/>
  <c r="M1912" i="5"/>
  <c r="O1912" i="5"/>
  <c r="P1912" i="5"/>
  <c r="Q1912" i="5"/>
  <c r="E1913" i="5"/>
  <c r="S1913" i="5" s="1"/>
  <c r="M1913" i="5"/>
  <c r="O1913" i="5"/>
  <c r="P1913" i="5"/>
  <c r="Q1913" i="5"/>
  <c r="T1913" i="5"/>
  <c r="E1914" i="5"/>
  <c r="S1914" i="5" s="1"/>
  <c r="M1914" i="5"/>
  <c r="O1914" i="5"/>
  <c r="P1914" i="5"/>
  <c r="Q1914" i="5"/>
  <c r="E1915" i="5"/>
  <c r="T1915" i="5" s="1"/>
  <c r="M1915" i="5"/>
  <c r="O1915" i="5"/>
  <c r="P1915" i="5"/>
  <c r="Q1915" i="5"/>
  <c r="E1916" i="5"/>
  <c r="S1916" i="5" s="1"/>
  <c r="M1916" i="5"/>
  <c r="O1916" i="5"/>
  <c r="P1916" i="5"/>
  <c r="Q1916" i="5"/>
  <c r="E1917" i="5"/>
  <c r="T1917" i="5" s="1"/>
  <c r="M1917" i="5"/>
  <c r="O1917" i="5"/>
  <c r="P1917" i="5"/>
  <c r="Q1917" i="5"/>
  <c r="S1917" i="5"/>
  <c r="E1918" i="5"/>
  <c r="M1918" i="5"/>
  <c r="O1918" i="5"/>
  <c r="P1918" i="5"/>
  <c r="Q1918" i="5"/>
  <c r="E1919" i="5"/>
  <c r="T1919" i="5" s="1"/>
  <c r="M1919" i="5"/>
  <c r="O1919" i="5"/>
  <c r="P1919" i="5"/>
  <c r="Q1919" i="5"/>
  <c r="E1920" i="5"/>
  <c r="T1920" i="5" s="1"/>
  <c r="M1920" i="5"/>
  <c r="O1920" i="5"/>
  <c r="P1920" i="5"/>
  <c r="Q1920" i="5"/>
  <c r="E1921" i="5"/>
  <c r="T1921" i="5" s="1"/>
  <c r="M1921" i="5"/>
  <c r="O1921" i="5"/>
  <c r="P1921" i="5"/>
  <c r="Q1921" i="5"/>
  <c r="E1922" i="5"/>
  <c r="M1922" i="5"/>
  <c r="O1922" i="5"/>
  <c r="P1922" i="5"/>
  <c r="Q1922" i="5"/>
  <c r="E1923" i="5"/>
  <c r="T1923" i="5" s="1"/>
  <c r="M1923" i="5"/>
  <c r="O1923" i="5"/>
  <c r="P1923" i="5"/>
  <c r="Q1923" i="5"/>
  <c r="E1924" i="5"/>
  <c r="T1924" i="5" s="1"/>
  <c r="M1924" i="5"/>
  <c r="O1924" i="5"/>
  <c r="P1924" i="5"/>
  <c r="Q1924" i="5"/>
  <c r="S1924" i="5"/>
  <c r="E1925" i="5"/>
  <c r="S1925" i="5" s="1"/>
  <c r="M1925" i="5"/>
  <c r="O1925" i="5"/>
  <c r="P1925" i="5"/>
  <c r="Q1925" i="5"/>
  <c r="E1926" i="5"/>
  <c r="M1926" i="5"/>
  <c r="O1926" i="5"/>
  <c r="P1926" i="5"/>
  <c r="Q1926" i="5"/>
  <c r="E1927" i="5"/>
  <c r="T1927" i="5" s="1"/>
  <c r="M1927" i="5"/>
  <c r="O1927" i="5"/>
  <c r="P1927" i="5"/>
  <c r="Q1927" i="5"/>
  <c r="R1927" i="5" s="1"/>
  <c r="E1928" i="5"/>
  <c r="S1928" i="5" s="1"/>
  <c r="M1928" i="5"/>
  <c r="O1928" i="5"/>
  <c r="R1928" i="5" s="1"/>
  <c r="P1928" i="5"/>
  <c r="Q1928" i="5"/>
  <c r="E1929" i="5"/>
  <c r="S1929" i="5" s="1"/>
  <c r="M1929" i="5"/>
  <c r="O1929" i="5"/>
  <c r="P1929" i="5"/>
  <c r="Q1929" i="5"/>
  <c r="T1929" i="5"/>
  <c r="E1930" i="5"/>
  <c r="M1930" i="5"/>
  <c r="O1930" i="5"/>
  <c r="P1930" i="5"/>
  <c r="Q1930" i="5"/>
  <c r="E1931" i="5"/>
  <c r="T1931" i="5" s="1"/>
  <c r="M1931" i="5"/>
  <c r="O1931" i="5"/>
  <c r="P1931" i="5"/>
  <c r="Q1931" i="5"/>
  <c r="E1932" i="5"/>
  <c r="M1932" i="5"/>
  <c r="O1932" i="5"/>
  <c r="P1932" i="5"/>
  <c r="Q1932" i="5"/>
  <c r="E1933" i="5"/>
  <c r="T1933" i="5" s="1"/>
  <c r="M1933" i="5"/>
  <c r="O1933" i="5"/>
  <c r="P1933" i="5"/>
  <c r="Q1933" i="5"/>
  <c r="E1934" i="5"/>
  <c r="M1934" i="5"/>
  <c r="O1934" i="5"/>
  <c r="P1934" i="5"/>
  <c r="Q1934" i="5"/>
  <c r="E1935" i="5"/>
  <c r="T1935" i="5" s="1"/>
  <c r="M1935" i="5"/>
  <c r="O1935" i="5"/>
  <c r="P1935" i="5"/>
  <c r="Q1935" i="5"/>
  <c r="E1936" i="5"/>
  <c r="S1936" i="5" s="1"/>
  <c r="M1936" i="5"/>
  <c r="O1936" i="5"/>
  <c r="P1936" i="5"/>
  <c r="Q1936" i="5"/>
  <c r="T1936" i="5"/>
  <c r="E1937" i="5"/>
  <c r="S1937" i="5" s="1"/>
  <c r="M1937" i="5"/>
  <c r="O1937" i="5"/>
  <c r="P1937" i="5"/>
  <c r="Q1937" i="5"/>
  <c r="E1938" i="5"/>
  <c r="S1938" i="5" s="1"/>
  <c r="M1938" i="5"/>
  <c r="O1938" i="5"/>
  <c r="P1938" i="5"/>
  <c r="Q1938" i="5"/>
  <c r="E1939" i="5"/>
  <c r="T1939" i="5" s="1"/>
  <c r="M1939" i="5"/>
  <c r="O1939" i="5"/>
  <c r="P1939" i="5"/>
  <c r="Q1939" i="5"/>
  <c r="E1940" i="5"/>
  <c r="S1940" i="5" s="1"/>
  <c r="M1940" i="5"/>
  <c r="O1940" i="5"/>
  <c r="P1940" i="5"/>
  <c r="Q1940" i="5"/>
  <c r="E1941" i="5"/>
  <c r="S1941" i="5" s="1"/>
  <c r="M1941" i="5"/>
  <c r="O1941" i="5"/>
  <c r="P1941" i="5"/>
  <c r="Q1941" i="5"/>
  <c r="E1942" i="5"/>
  <c r="M1942" i="5"/>
  <c r="O1942" i="5"/>
  <c r="P1942" i="5"/>
  <c r="Q1942" i="5"/>
  <c r="E1943" i="5"/>
  <c r="T1943" i="5" s="1"/>
  <c r="M1943" i="5"/>
  <c r="O1943" i="5"/>
  <c r="P1943" i="5"/>
  <c r="Q1943" i="5"/>
  <c r="E1944" i="5"/>
  <c r="T1944" i="5" s="1"/>
  <c r="M1944" i="5"/>
  <c r="O1944" i="5"/>
  <c r="P1944" i="5"/>
  <c r="Q1944" i="5"/>
  <c r="E1945" i="5"/>
  <c r="S1945" i="5" s="1"/>
  <c r="M1945" i="5"/>
  <c r="O1945" i="5"/>
  <c r="P1945" i="5"/>
  <c r="Q1945" i="5"/>
  <c r="E1946" i="5"/>
  <c r="T1946" i="5" s="1"/>
  <c r="M1946" i="5"/>
  <c r="O1946" i="5"/>
  <c r="P1946" i="5"/>
  <c r="Q1946" i="5"/>
  <c r="S1946" i="5"/>
  <c r="E1947" i="5"/>
  <c r="M1947" i="5"/>
  <c r="O1947" i="5"/>
  <c r="P1947" i="5"/>
  <c r="Q1947" i="5"/>
  <c r="E1948" i="5"/>
  <c r="T1948" i="5" s="1"/>
  <c r="M1948" i="5"/>
  <c r="O1948" i="5"/>
  <c r="P1948" i="5"/>
  <c r="Q1948" i="5"/>
  <c r="S1948" i="5"/>
  <c r="E1949" i="5"/>
  <c r="M1949" i="5"/>
  <c r="O1949" i="5"/>
  <c r="P1949" i="5"/>
  <c r="Q1949" i="5"/>
  <c r="E1950" i="5"/>
  <c r="S1950" i="5" s="1"/>
  <c r="M1950" i="5"/>
  <c r="O1950" i="5"/>
  <c r="P1950" i="5"/>
  <c r="Q1950" i="5"/>
  <c r="T1950" i="5"/>
  <c r="E1951" i="5"/>
  <c r="M1951" i="5"/>
  <c r="O1951" i="5"/>
  <c r="P1951" i="5"/>
  <c r="Q1951" i="5"/>
  <c r="E1952" i="5"/>
  <c r="T1952" i="5" s="1"/>
  <c r="M1952" i="5"/>
  <c r="O1952" i="5"/>
  <c r="P1952" i="5"/>
  <c r="Q1952" i="5"/>
  <c r="E1953" i="5"/>
  <c r="S1953" i="5" s="1"/>
  <c r="M1953" i="5"/>
  <c r="O1953" i="5"/>
  <c r="P1953" i="5"/>
  <c r="Q1953" i="5"/>
  <c r="E1954" i="5"/>
  <c r="S1954" i="5" s="1"/>
  <c r="M1954" i="5"/>
  <c r="O1954" i="5"/>
  <c r="P1954" i="5"/>
  <c r="Q1954" i="5"/>
  <c r="E1955" i="5"/>
  <c r="S1955" i="5" s="1"/>
  <c r="M1955" i="5"/>
  <c r="O1955" i="5"/>
  <c r="P1955" i="5"/>
  <c r="Q1955" i="5"/>
  <c r="E1956" i="5"/>
  <c r="T1956" i="5" s="1"/>
  <c r="M1956" i="5"/>
  <c r="O1956" i="5"/>
  <c r="P1956" i="5"/>
  <c r="Q1956" i="5"/>
  <c r="S1956" i="5"/>
  <c r="E1957" i="5"/>
  <c r="T1957" i="5" s="1"/>
  <c r="M1957" i="5"/>
  <c r="O1957" i="5"/>
  <c r="P1957" i="5"/>
  <c r="Q1957" i="5"/>
  <c r="E1958" i="5"/>
  <c r="T1958" i="5" s="1"/>
  <c r="M1958" i="5"/>
  <c r="O1958" i="5"/>
  <c r="P1958" i="5"/>
  <c r="Q1958" i="5"/>
  <c r="E1959" i="5"/>
  <c r="M1959" i="5"/>
  <c r="O1959" i="5"/>
  <c r="P1959" i="5"/>
  <c r="Q1959" i="5"/>
  <c r="E1960" i="5"/>
  <c r="T1960" i="5" s="1"/>
  <c r="M1960" i="5"/>
  <c r="O1960" i="5"/>
  <c r="P1960" i="5"/>
  <c r="Q1960" i="5"/>
  <c r="E1961" i="5"/>
  <c r="T1961" i="5" s="1"/>
  <c r="M1961" i="5"/>
  <c r="O1961" i="5"/>
  <c r="P1961" i="5"/>
  <c r="Q1961" i="5"/>
  <c r="E1962" i="5"/>
  <c r="T1962" i="5" s="1"/>
  <c r="M1962" i="5"/>
  <c r="O1962" i="5"/>
  <c r="P1962" i="5"/>
  <c r="Q1962" i="5"/>
  <c r="E1963" i="5"/>
  <c r="S1963" i="5" s="1"/>
  <c r="M1963" i="5"/>
  <c r="O1963" i="5"/>
  <c r="P1963" i="5"/>
  <c r="Q1963" i="5"/>
  <c r="E1964" i="5"/>
  <c r="M1964" i="5"/>
  <c r="O1964" i="5"/>
  <c r="P1964" i="5"/>
  <c r="Q1964" i="5"/>
  <c r="E1965" i="5"/>
  <c r="S1965" i="5" s="1"/>
  <c r="M1965" i="5"/>
  <c r="O1965" i="5"/>
  <c r="P1965" i="5"/>
  <c r="Q1965" i="5"/>
  <c r="E1966" i="5"/>
  <c r="M1966" i="5"/>
  <c r="O1966" i="5"/>
  <c r="P1966" i="5"/>
  <c r="Q1966" i="5"/>
  <c r="E1967" i="5"/>
  <c r="M1967" i="5"/>
  <c r="O1967" i="5"/>
  <c r="P1967" i="5"/>
  <c r="Q1967" i="5"/>
  <c r="E1968" i="5"/>
  <c r="M1968" i="5"/>
  <c r="O1968" i="5"/>
  <c r="P1968" i="5"/>
  <c r="Q1968" i="5"/>
  <c r="E1969" i="5"/>
  <c r="S1969" i="5" s="1"/>
  <c r="M1969" i="5"/>
  <c r="O1969" i="5"/>
  <c r="P1969" i="5"/>
  <c r="Q1969" i="5"/>
  <c r="E1970" i="5"/>
  <c r="S1970" i="5" s="1"/>
  <c r="M1970" i="5"/>
  <c r="O1970" i="5"/>
  <c r="P1970" i="5"/>
  <c r="Q1970" i="5"/>
  <c r="E1971" i="5"/>
  <c r="M1971" i="5"/>
  <c r="O1971" i="5"/>
  <c r="P1971" i="5"/>
  <c r="Q1971" i="5"/>
  <c r="E1972" i="5"/>
  <c r="M1972" i="5"/>
  <c r="O1972" i="5"/>
  <c r="P1972" i="5"/>
  <c r="Q1972" i="5"/>
  <c r="E1973" i="5"/>
  <c r="S1973" i="5" s="1"/>
  <c r="M1973" i="5"/>
  <c r="O1973" i="5"/>
  <c r="R1973" i="5" s="1"/>
  <c r="P1973" i="5"/>
  <c r="Q1973" i="5"/>
  <c r="E1974" i="5"/>
  <c r="M1974" i="5"/>
  <c r="O1974" i="5"/>
  <c r="P1974" i="5"/>
  <c r="Q1974" i="5"/>
  <c r="E1975" i="5"/>
  <c r="M1975" i="5"/>
  <c r="O1975" i="5"/>
  <c r="P1975" i="5"/>
  <c r="Q1975" i="5"/>
  <c r="E1976" i="5"/>
  <c r="T1976" i="5" s="1"/>
  <c r="M1976" i="5"/>
  <c r="O1976" i="5"/>
  <c r="P1976" i="5"/>
  <c r="Q1976" i="5"/>
  <c r="E1977" i="5"/>
  <c r="M1977" i="5"/>
  <c r="O1977" i="5"/>
  <c r="P1977" i="5"/>
  <c r="Q1977" i="5"/>
  <c r="E1978" i="5"/>
  <c r="S1978" i="5" s="1"/>
  <c r="M1978" i="5"/>
  <c r="O1978" i="5"/>
  <c r="P1978" i="5"/>
  <c r="Q1978" i="5"/>
  <c r="E1979" i="5"/>
  <c r="S1979" i="5" s="1"/>
  <c r="M1979" i="5"/>
  <c r="O1979" i="5"/>
  <c r="P1979" i="5"/>
  <c r="Q1979" i="5"/>
  <c r="E1980" i="5"/>
  <c r="M1980" i="5"/>
  <c r="O1980" i="5"/>
  <c r="P1980" i="5"/>
  <c r="Q1980" i="5"/>
  <c r="E1981" i="5"/>
  <c r="M1981" i="5"/>
  <c r="O1981" i="5"/>
  <c r="P1981" i="5"/>
  <c r="Q1981" i="5"/>
  <c r="E1982" i="5"/>
  <c r="T1982" i="5" s="1"/>
  <c r="M1982" i="5"/>
  <c r="O1982" i="5"/>
  <c r="R1982" i="5" s="1"/>
  <c r="P1982" i="5"/>
  <c r="Q1982" i="5"/>
  <c r="E1983" i="5"/>
  <c r="S1983" i="5" s="1"/>
  <c r="M1983" i="5"/>
  <c r="O1983" i="5"/>
  <c r="P1983" i="5"/>
  <c r="Q1983" i="5"/>
  <c r="E1984" i="5"/>
  <c r="T1984" i="5" s="1"/>
  <c r="M1984" i="5"/>
  <c r="O1984" i="5"/>
  <c r="P1984" i="5"/>
  <c r="Q1984" i="5"/>
  <c r="E1985" i="5"/>
  <c r="S1985" i="5" s="1"/>
  <c r="M1985" i="5"/>
  <c r="O1985" i="5"/>
  <c r="P1985" i="5"/>
  <c r="Q1985" i="5"/>
  <c r="E1986" i="5"/>
  <c r="T1986" i="5" s="1"/>
  <c r="M1986" i="5"/>
  <c r="O1986" i="5"/>
  <c r="P1986" i="5"/>
  <c r="Q1986" i="5"/>
  <c r="E1987" i="5"/>
  <c r="M1987" i="5"/>
  <c r="O1987" i="5"/>
  <c r="P1987" i="5"/>
  <c r="Q1987" i="5"/>
  <c r="E1988" i="5"/>
  <c r="M1988" i="5"/>
  <c r="O1988" i="5"/>
  <c r="P1988" i="5"/>
  <c r="Q1988" i="5"/>
  <c r="E1989" i="5"/>
  <c r="T1989" i="5" s="1"/>
  <c r="M1989" i="5"/>
  <c r="O1989" i="5"/>
  <c r="P1989" i="5"/>
  <c r="Q1989" i="5"/>
  <c r="E1990" i="5"/>
  <c r="M1990" i="5"/>
  <c r="O1990" i="5"/>
  <c r="P1990" i="5"/>
  <c r="Q1990" i="5"/>
  <c r="E1991" i="5"/>
  <c r="S1991" i="5" s="1"/>
  <c r="M1991" i="5"/>
  <c r="O1991" i="5"/>
  <c r="P1991" i="5"/>
  <c r="Q1991" i="5"/>
  <c r="E1992" i="5"/>
  <c r="S1992" i="5" s="1"/>
  <c r="M1992" i="5"/>
  <c r="O1992" i="5"/>
  <c r="P1992" i="5"/>
  <c r="Q1992" i="5"/>
  <c r="E1993" i="5"/>
  <c r="S1993" i="5" s="1"/>
  <c r="M1993" i="5"/>
  <c r="O1993" i="5"/>
  <c r="P1993" i="5"/>
  <c r="Q1993" i="5"/>
  <c r="T1993" i="5"/>
  <c r="E1994" i="5"/>
  <c r="S1994" i="5" s="1"/>
  <c r="M1994" i="5"/>
  <c r="O1994" i="5"/>
  <c r="P1994" i="5"/>
  <c r="Q1994" i="5"/>
  <c r="E1995" i="5"/>
  <c r="M1995" i="5"/>
  <c r="O1995" i="5"/>
  <c r="P1995" i="5"/>
  <c r="Q1995" i="5"/>
  <c r="E1996" i="5"/>
  <c r="T1996" i="5" s="1"/>
  <c r="M1996" i="5"/>
  <c r="O1996" i="5"/>
  <c r="P1996" i="5"/>
  <c r="Q1996" i="5"/>
  <c r="E1997" i="5"/>
  <c r="T1997" i="5" s="1"/>
  <c r="M1997" i="5"/>
  <c r="O1997" i="5"/>
  <c r="P1997" i="5"/>
  <c r="Q1997" i="5"/>
  <c r="E1998" i="5"/>
  <c r="S1998" i="5" s="1"/>
  <c r="M1998" i="5"/>
  <c r="O1998" i="5"/>
  <c r="P1998" i="5"/>
  <c r="Q1998" i="5"/>
  <c r="E1999" i="5"/>
  <c r="S1999" i="5" s="1"/>
  <c r="M1999" i="5"/>
  <c r="O1999" i="5"/>
  <c r="P1999" i="5"/>
  <c r="Q1999" i="5"/>
  <c r="E2000" i="5"/>
  <c r="S2000" i="5" s="1"/>
  <c r="M2000" i="5"/>
  <c r="O2000" i="5"/>
  <c r="P2000" i="5"/>
  <c r="Q2000" i="5"/>
  <c r="E2001" i="5"/>
  <c r="S2001" i="5" s="1"/>
  <c r="M2001" i="5"/>
  <c r="O2001" i="5"/>
  <c r="P2001" i="5"/>
  <c r="Q2001" i="5"/>
  <c r="E2002" i="5"/>
  <c r="S2002" i="5" s="1"/>
  <c r="M2002" i="5"/>
  <c r="O2002" i="5"/>
  <c r="P2002" i="5"/>
  <c r="Q2002" i="5"/>
  <c r="E2003" i="5"/>
  <c r="S2003" i="5" s="1"/>
  <c r="M2003" i="5"/>
  <c r="O2003" i="5"/>
  <c r="P2003" i="5"/>
  <c r="Q2003" i="5"/>
  <c r="T2003" i="5"/>
  <c r="E2004" i="5"/>
  <c r="M2004" i="5"/>
  <c r="O2004" i="5"/>
  <c r="P2004" i="5"/>
  <c r="Q2004" i="5"/>
  <c r="E2005" i="5"/>
  <c r="S2005" i="5" s="1"/>
  <c r="M2005" i="5"/>
  <c r="O2005" i="5"/>
  <c r="P2005" i="5"/>
  <c r="Q2005" i="5"/>
  <c r="E2006" i="5"/>
  <c r="S2006" i="5" s="1"/>
  <c r="M2006" i="5"/>
  <c r="O2006" i="5"/>
  <c r="P2006" i="5"/>
  <c r="Q2006" i="5"/>
  <c r="E2007" i="5"/>
  <c r="S2007" i="5" s="1"/>
  <c r="M2007" i="5"/>
  <c r="O2007" i="5"/>
  <c r="P2007" i="5"/>
  <c r="Q2007" i="5"/>
  <c r="E2008" i="5"/>
  <c r="S2008" i="5" s="1"/>
  <c r="M2008" i="5"/>
  <c r="O2008" i="5"/>
  <c r="P2008" i="5"/>
  <c r="Q2008" i="5"/>
  <c r="E2009" i="5"/>
  <c r="M2009" i="5"/>
  <c r="O2009" i="5"/>
  <c r="P2009" i="5"/>
  <c r="Q2009" i="5"/>
  <c r="E2010" i="5"/>
  <c r="S2010" i="5" s="1"/>
  <c r="M2010" i="5"/>
  <c r="O2010" i="5"/>
  <c r="P2010" i="5"/>
  <c r="Q2010" i="5"/>
  <c r="T2010" i="5"/>
  <c r="E2011" i="5"/>
  <c r="T2011" i="5" s="1"/>
  <c r="M2011" i="5"/>
  <c r="O2011" i="5"/>
  <c r="P2011" i="5"/>
  <c r="Q2011" i="5"/>
  <c r="E2012" i="5"/>
  <c r="T2012" i="5" s="1"/>
  <c r="M2012" i="5"/>
  <c r="O2012" i="5"/>
  <c r="P2012" i="5"/>
  <c r="R2012" i="5" s="1"/>
  <c r="Q2012" i="5"/>
  <c r="E2013" i="5"/>
  <c r="S2013" i="5" s="1"/>
  <c r="M2013" i="5"/>
  <c r="O2013" i="5"/>
  <c r="P2013" i="5"/>
  <c r="Q2013" i="5"/>
  <c r="E2014" i="5"/>
  <c r="S2014" i="5" s="1"/>
  <c r="M2014" i="5"/>
  <c r="O2014" i="5"/>
  <c r="P2014" i="5"/>
  <c r="Q2014" i="5"/>
  <c r="T2014" i="5"/>
  <c r="E2015" i="5"/>
  <c r="M2015" i="5"/>
  <c r="O2015" i="5"/>
  <c r="P2015" i="5"/>
  <c r="Q2015" i="5"/>
  <c r="E2016" i="5"/>
  <c r="S2016" i="5" s="1"/>
  <c r="M2016" i="5"/>
  <c r="O2016" i="5"/>
  <c r="P2016" i="5"/>
  <c r="Q2016" i="5"/>
  <c r="E2017" i="5"/>
  <c r="M2017" i="5"/>
  <c r="O2017" i="5"/>
  <c r="P2017" i="5"/>
  <c r="Q2017" i="5"/>
  <c r="E2018" i="5"/>
  <c r="T2018" i="5" s="1"/>
  <c r="M2018" i="5"/>
  <c r="O2018" i="5"/>
  <c r="R2018" i="5" s="1"/>
  <c r="P2018" i="5"/>
  <c r="Q2018" i="5"/>
  <c r="E2019" i="5"/>
  <c r="T2019" i="5" s="1"/>
  <c r="M2019" i="5"/>
  <c r="O2019" i="5"/>
  <c r="P2019" i="5"/>
  <c r="Q2019" i="5"/>
  <c r="E2020" i="5"/>
  <c r="S2020" i="5" s="1"/>
  <c r="M2020" i="5"/>
  <c r="O2020" i="5"/>
  <c r="P2020" i="5"/>
  <c r="Q2020" i="5"/>
  <c r="T2020" i="5"/>
  <c r="E2021" i="5"/>
  <c r="S2021" i="5" s="1"/>
  <c r="M2021" i="5"/>
  <c r="O2021" i="5"/>
  <c r="P2021" i="5"/>
  <c r="Q2021" i="5"/>
  <c r="T2021" i="5"/>
  <c r="E2022" i="5"/>
  <c r="T2022" i="5" s="1"/>
  <c r="M2022" i="5"/>
  <c r="O2022" i="5"/>
  <c r="P2022" i="5"/>
  <c r="Q2022" i="5"/>
  <c r="E2023" i="5"/>
  <c r="S2023" i="5" s="1"/>
  <c r="M2023" i="5"/>
  <c r="O2023" i="5"/>
  <c r="P2023" i="5"/>
  <c r="Q2023" i="5"/>
  <c r="E2024" i="5"/>
  <c r="S2024" i="5" s="1"/>
  <c r="M2024" i="5"/>
  <c r="O2024" i="5"/>
  <c r="P2024" i="5"/>
  <c r="Q2024" i="5"/>
  <c r="E2025" i="5"/>
  <c r="M2025" i="5"/>
  <c r="O2025" i="5"/>
  <c r="P2025" i="5"/>
  <c r="Q2025" i="5"/>
  <c r="E2026" i="5"/>
  <c r="T2026" i="5" s="1"/>
  <c r="M2026" i="5"/>
  <c r="O2026" i="5"/>
  <c r="P2026" i="5"/>
  <c r="Q2026" i="5"/>
  <c r="E2027" i="5"/>
  <c r="M2027" i="5"/>
  <c r="O2027" i="5"/>
  <c r="P2027" i="5"/>
  <c r="R2027" i="5" s="1"/>
  <c r="Q2027" i="5"/>
  <c r="E2028" i="5"/>
  <c r="T2028" i="5" s="1"/>
  <c r="M2028" i="5"/>
  <c r="O2028" i="5"/>
  <c r="P2028" i="5"/>
  <c r="Q2028" i="5"/>
  <c r="E2029" i="5"/>
  <c r="S2029" i="5" s="1"/>
  <c r="M2029" i="5"/>
  <c r="O2029" i="5"/>
  <c r="P2029" i="5"/>
  <c r="Q2029" i="5"/>
  <c r="E2030" i="5"/>
  <c r="S2030" i="5" s="1"/>
  <c r="M2030" i="5"/>
  <c r="O2030" i="5"/>
  <c r="P2030" i="5"/>
  <c r="Q2030" i="5"/>
  <c r="E2031" i="5"/>
  <c r="S2031" i="5" s="1"/>
  <c r="M2031" i="5"/>
  <c r="O2031" i="5"/>
  <c r="P2031" i="5"/>
  <c r="Q2031" i="5"/>
  <c r="T2031" i="5"/>
  <c r="E2032" i="5"/>
  <c r="S2032" i="5" s="1"/>
  <c r="M2032" i="5"/>
  <c r="O2032" i="5"/>
  <c r="P2032" i="5"/>
  <c r="Q2032" i="5"/>
  <c r="E2033" i="5"/>
  <c r="S2033" i="5" s="1"/>
  <c r="M2033" i="5"/>
  <c r="O2033" i="5"/>
  <c r="P2033" i="5"/>
  <c r="Q2033" i="5"/>
  <c r="E2034" i="5"/>
  <c r="S2034" i="5" s="1"/>
  <c r="M2034" i="5"/>
  <c r="O2034" i="5"/>
  <c r="P2034" i="5"/>
  <c r="Q2034" i="5"/>
  <c r="E2035" i="5"/>
  <c r="T2035" i="5" s="1"/>
  <c r="M2035" i="5"/>
  <c r="O2035" i="5"/>
  <c r="P2035" i="5"/>
  <c r="Q2035" i="5"/>
  <c r="E2036" i="5"/>
  <c r="S2036" i="5" s="1"/>
  <c r="M2036" i="5"/>
  <c r="O2036" i="5"/>
  <c r="P2036" i="5"/>
  <c r="Q2036" i="5"/>
  <c r="E2037" i="5"/>
  <c r="T2037" i="5" s="1"/>
  <c r="M2037" i="5"/>
  <c r="O2037" i="5"/>
  <c r="P2037" i="5"/>
  <c r="Q2037" i="5"/>
  <c r="E2038" i="5"/>
  <c r="T2038" i="5" s="1"/>
  <c r="M2038" i="5"/>
  <c r="O2038" i="5"/>
  <c r="P2038" i="5"/>
  <c r="Q2038" i="5"/>
  <c r="E2039" i="5"/>
  <c r="S2039" i="5" s="1"/>
  <c r="M2039" i="5"/>
  <c r="O2039" i="5"/>
  <c r="P2039" i="5"/>
  <c r="Q2039" i="5"/>
  <c r="E2040" i="5"/>
  <c r="M2040" i="5"/>
  <c r="O2040" i="5"/>
  <c r="P2040" i="5"/>
  <c r="Q2040" i="5"/>
  <c r="E2041" i="5"/>
  <c r="T2041" i="5" s="1"/>
  <c r="M2041" i="5"/>
  <c r="O2041" i="5"/>
  <c r="P2041" i="5"/>
  <c r="Q2041" i="5"/>
  <c r="E2042" i="5"/>
  <c r="M2042" i="5"/>
  <c r="O2042" i="5"/>
  <c r="P2042" i="5"/>
  <c r="Q2042" i="5"/>
  <c r="E2043" i="5"/>
  <c r="M2043" i="5"/>
  <c r="O2043" i="5"/>
  <c r="P2043" i="5"/>
  <c r="Q2043" i="5"/>
  <c r="S2043" i="5"/>
  <c r="T2043" i="5"/>
  <c r="E2044" i="5"/>
  <c r="M2044" i="5"/>
  <c r="O2044" i="5"/>
  <c r="P2044" i="5"/>
  <c r="Q2044" i="5"/>
  <c r="E2045" i="5"/>
  <c r="T2045" i="5" s="1"/>
  <c r="M2045" i="5"/>
  <c r="O2045" i="5"/>
  <c r="P2045" i="5"/>
  <c r="Q2045" i="5"/>
  <c r="S2045" i="5"/>
  <c r="E2046" i="5"/>
  <c r="S2046" i="5" s="1"/>
  <c r="M2046" i="5"/>
  <c r="O2046" i="5"/>
  <c r="P2046" i="5"/>
  <c r="Q2046" i="5"/>
  <c r="E2047" i="5"/>
  <c r="T2047" i="5" s="1"/>
  <c r="M2047" i="5"/>
  <c r="O2047" i="5"/>
  <c r="P2047" i="5"/>
  <c r="Q2047" i="5"/>
  <c r="E2048" i="5"/>
  <c r="S2048" i="5" s="1"/>
  <c r="M2048" i="5"/>
  <c r="O2048" i="5"/>
  <c r="P2048" i="5"/>
  <c r="Q2048" i="5"/>
  <c r="E2049" i="5"/>
  <c r="T2049" i="5" s="1"/>
  <c r="M2049" i="5"/>
  <c r="O2049" i="5"/>
  <c r="P2049" i="5"/>
  <c r="Q2049" i="5"/>
  <c r="E2050" i="5"/>
  <c r="T2050" i="5" s="1"/>
  <c r="M2050" i="5"/>
  <c r="O2050" i="5"/>
  <c r="P2050" i="5"/>
  <c r="Q2050" i="5"/>
  <c r="E2051" i="5"/>
  <c r="S2051" i="5" s="1"/>
  <c r="M2051" i="5"/>
  <c r="O2051" i="5"/>
  <c r="P2051" i="5"/>
  <c r="Q2051" i="5"/>
  <c r="E2052" i="5"/>
  <c r="M2052" i="5"/>
  <c r="O2052" i="5"/>
  <c r="P2052" i="5"/>
  <c r="Q2052" i="5"/>
  <c r="E2053" i="5"/>
  <c r="S2053" i="5" s="1"/>
  <c r="M2053" i="5"/>
  <c r="O2053" i="5"/>
  <c r="P2053" i="5"/>
  <c r="Q2053" i="5"/>
  <c r="E2054" i="5"/>
  <c r="S2054" i="5" s="1"/>
  <c r="M2054" i="5"/>
  <c r="O2054" i="5"/>
  <c r="P2054" i="5"/>
  <c r="Q2054" i="5"/>
  <c r="E2055" i="5"/>
  <c r="S2055" i="5" s="1"/>
  <c r="M2055" i="5"/>
  <c r="O2055" i="5"/>
  <c r="P2055" i="5"/>
  <c r="Q2055" i="5"/>
  <c r="T2055" i="5"/>
  <c r="E2056" i="5"/>
  <c r="T2056" i="5" s="1"/>
  <c r="M2056" i="5"/>
  <c r="O2056" i="5"/>
  <c r="P2056" i="5"/>
  <c r="Q2056" i="5"/>
  <c r="S2056" i="5"/>
  <c r="E2057" i="5"/>
  <c r="M2057" i="5"/>
  <c r="O2057" i="5"/>
  <c r="P2057" i="5"/>
  <c r="Q2057" i="5"/>
  <c r="E2058" i="5"/>
  <c r="T2058" i="5" s="1"/>
  <c r="M2058" i="5"/>
  <c r="O2058" i="5"/>
  <c r="R2058" i="5" s="1"/>
  <c r="P2058" i="5"/>
  <c r="Q2058" i="5"/>
  <c r="S2058" i="5"/>
  <c r="E2059" i="5"/>
  <c r="T2059" i="5" s="1"/>
  <c r="M2059" i="5"/>
  <c r="O2059" i="5"/>
  <c r="P2059" i="5"/>
  <c r="Q2059" i="5"/>
  <c r="E2060" i="5"/>
  <c r="S2060" i="5" s="1"/>
  <c r="M2060" i="5"/>
  <c r="O2060" i="5"/>
  <c r="P2060" i="5"/>
  <c r="Q2060" i="5"/>
  <c r="E2061" i="5"/>
  <c r="M2061" i="5"/>
  <c r="O2061" i="5"/>
  <c r="P2061" i="5"/>
  <c r="Q2061" i="5"/>
  <c r="E2062" i="5"/>
  <c r="T2062" i="5" s="1"/>
  <c r="M2062" i="5"/>
  <c r="O2062" i="5"/>
  <c r="P2062" i="5"/>
  <c r="Q2062" i="5"/>
  <c r="E2063" i="5"/>
  <c r="M2063" i="5"/>
  <c r="O2063" i="5"/>
  <c r="P2063" i="5"/>
  <c r="Q2063" i="5"/>
  <c r="E2064" i="5"/>
  <c r="S2064" i="5" s="1"/>
  <c r="M2064" i="5"/>
  <c r="O2064" i="5"/>
  <c r="P2064" i="5"/>
  <c r="Q2064" i="5"/>
  <c r="E2065" i="5"/>
  <c r="S2065" i="5" s="1"/>
  <c r="M2065" i="5"/>
  <c r="O2065" i="5"/>
  <c r="P2065" i="5"/>
  <c r="Q2065" i="5"/>
  <c r="T2065" i="5"/>
  <c r="E2066" i="5"/>
  <c r="T2066" i="5" s="1"/>
  <c r="M2066" i="5"/>
  <c r="O2066" i="5"/>
  <c r="P2066" i="5"/>
  <c r="Q2066" i="5"/>
  <c r="E2067" i="5"/>
  <c r="T2067" i="5" s="1"/>
  <c r="M2067" i="5"/>
  <c r="O2067" i="5"/>
  <c r="P2067" i="5"/>
  <c r="R2067" i="5" s="1"/>
  <c r="Q2067" i="5"/>
  <c r="E2068" i="5"/>
  <c r="T2068" i="5" s="1"/>
  <c r="M2068" i="5"/>
  <c r="O2068" i="5"/>
  <c r="P2068" i="5"/>
  <c r="Q2068" i="5"/>
  <c r="E2069" i="5"/>
  <c r="T2069" i="5" s="1"/>
  <c r="M2069" i="5"/>
  <c r="O2069" i="5"/>
  <c r="P2069" i="5"/>
  <c r="Q2069" i="5"/>
  <c r="E2070" i="5"/>
  <c r="T2070" i="5" s="1"/>
  <c r="M2070" i="5"/>
  <c r="O2070" i="5"/>
  <c r="P2070" i="5"/>
  <c r="Q2070" i="5"/>
  <c r="E2071" i="5"/>
  <c r="T2071" i="5" s="1"/>
  <c r="M2071" i="5"/>
  <c r="O2071" i="5"/>
  <c r="P2071" i="5"/>
  <c r="Q2071" i="5"/>
  <c r="E2072" i="5"/>
  <c r="S2072" i="5" s="1"/>
  <c r="M2072" i="5"/>
  <c r="O2072" i="5"/>
  <c r="P2072" i="5"/>
  <c r="Q2072" i="5"/>
  <c r="E2073" i="5"/>
  <c r="S2073" i="5" s="1"/>
  <c r="M2073" i="5"/>
  <c r="O2073" i="5"/>
  <c r="P2073" i="5"/>
  <c r="Q2073" i="5"/>
  <c r="T2073" i="5"/>
  <c r="E2074" i="5"/>
  <c r="S2074" i="5" s="1"/>
  <c r="M2074" i="5"/>
  <c r="O2074" i="5"/>
  <c r="P2074" i="5"/>
  <c r="Q2074" i="5"/>
  <c r="E2075" i="5"/>
  <c r="T2075" i="5" s="1"/>
  <c r="M2075" i="5"/>
  <c r="O2075" i="5"/>
  <c r="P2075" i="5"/>
  <c r="Q2075" i="5"/>
  <c r="E2076" i="5"/>
  <c r="T2076" i="5" s="1"/>
  <c r="M2076" i="5"/>
  <c r="O2076" i="5"/>
  <c r="P2076" i="5"/>
  <c r="Q2076" i="5"/>
  <c r="E2077" i="5"/>
  <c r="S2077" i="5" s="1"/>
  <c r="M2077" i="5"/>
  <c r="O2077" i="5"/>
  <c r="P2077" i="5"/>
  <c r="Q2077" i="5"/>
  <c r="E2078" i="5"/>
  <c r="M2078" i="5"/>
  <c r="O2078" i="5"/>
  <c r="P2078" i="5"/>
  <c r="Q2078" i="5"/>
  <c r="E2079" i="5"/>
  <c r="T2079" i="5" s="1"/>
  <c r="M2079" i="5"/>
  <c r="O2079" i="5"/>
  <c r="P2079" i="5"/>
  <c r="Q2079" i="5"/>
  <c r="E2080" i="5"/>
  <c r="T2080" i="5" s="1"/>
  <c r="M2080" i="5"/>
  <c r="O2080" i="5"/>
  <c r="P2080" i="5"/>
  <c r="Q2080" i="5"/>
  <c r="E2081" i="5"/>
  <c r="S2081" i="5" s="1"/>
  <c r="M2081" i="5"/>
  <c r="O2081" i="5"/>
  <c r="P2081" i="5"/>
  <c r="Q2081" i="5"/>
  <c r="E2082" i="5"/>
  <c r="M2082" i="5"/>
  <c r="O2082" i="5"/>
  <c r="R2082" i="5" s="1"/>
  <c r="P2082" i="5"/>
  <c r="Q2082" i="5"/>
  <c r="E2083" i="5"/>
  <c r="T2083" i="5" s="1"/>
  <c r="M2083" i="5"/>
  <c r="O2083" i="5"/>
  <c r="P2083" i="5"/>
  <c r="Q2083" i="5"/>
  <c r="E2084" i="5"/>
  <c r="T2084" i="5" s="1"/>
  <c r="M2084" i="5"/>
  <c r="O2084" i="5"/>
  <c r="P2084" i="5"/>
  <c r="Q2084" i="5"/>
  <c r="E2085" i="5"/>
  <c r="S2085" i="5" s="1"/>
  <c r="M2085" i="5"/>
  <c r="O2085" i="5"/>
  <c r="P2085" i="5"/>
  <c r="Q2085" i="5"/>
  <c r="E2086" i="5"/>
  <c r="S2086" i="5" s="1"/>
  <c r="M2086" i="5"/>
  <c r="O2086" i="5"/>
  <c r="P2086" i="5"/>
  <c r="Q2086" i="5"/>
  <c r="E2087" i="5"/>
  <c r="T2087" i="5" s="1"/>
  <c r="M2087" i="5"/>
  <c r="O2087" i="5"/>
  <c r="P2087" i="5"/>
  <c r="Q2087" i="5"/>
  <c r="E2088" i="5"/>
  <c r="T2088" i="5" s="1"/>
  <c r="M2088" i="5"/>
  <c r="O2088" i="5"/>
  <c r="P2088" i="5"/>
  <c r="Q2088" i="5"/>
  <c r="E2089" i="5"/>
  <c r="T2089" i="5" s="1"/>
  <c r="M2089" i="5"/>
  <c r="O2089" i="5"/>
  <c r="P2089" i="5"/>
  <c r="Q2089" i="5"/>
  <c r="E2090" i="5"/>
  <c r="S2090" i="5" s="1"/>
  <c r="M2090" i="5"/>
  <c r="O2090" i="5"/>
  <c r="P2090" i="5"/>
  <c r="Q2090" i="5"/>
  <c r="E2091" i="5"/>
  <c r="M2091" i="5"/>
  <c r="O2091" i="5"/>
  <c r="P2091" i="5"/>
  <c r="Q2091" i="5"/>
  <c r="E2092" i="5"/>
  <c r="T2092" i="5" s="1"/>
  <c r="M2092" i="5"/>
  <c r="O2092" i="5"/>
  <c r="P2092" i="5"/>
  <c r="Q2092" i="5"/>
  <c r="E2093" i="5"/>
  <c r="S2093" i="5" s="1"/>
  <c r="M2093" i="5"/>
  <c r="O2093" i="5"/>
  <c r="R2093" i="5" s="1"/>
  <c r="P2093" i="5"/>
  <c r="Q2093" i="5"/>
  <c r="E2094" i="5"/>
  <c r="S2094" i="5" s="1"/>
  <c r="M2094" i="5"/>
  <c r="O2094" i="5"/>
  <c r="P2094" i="5"/>
  <c r="Q2094" i="5"/>
  <c r="E2095" i="5"/>
  <c r="S2095" i="5" s="1"/>
  <c r="M2095" i="5"/>
  <c r="O2095" i="5"/>
  <c r="P2095" i="5"/>
  <c r="Q2095" i="5"/>
  <c r="E2096" i="5"/>
  <c r="T2096" i="5" s="1"/>
  <c r="M2096" i="5"/>
  <c r="O2096" i="5"/>
  <c r="P2096" i="5"/>
  <c r="Q2096" i="5"/>
  <c r="S2096" i="5"/>
  <c r="E2097" i="5"/>
  <c r="T2097" i="5" s="1"/>
  <c r="M2097" i="5"/>
  <c r="O2097" i="5"/>
  <c r="P2097" i="5"/>
  <c r="Q2097" i="5"/>
  <c r="E2098" i="5"/>
  <c r="M2098" i="5"/>
  <c r="O2098" i="5"/>
  <c r="P2098" i="5"/>
  <c r="Q2098" i="5"/>
  <c r="E2099" i="5"/>
  <c r="T2099" i="5" s="1"/>
  <c r="M2099" i="5"/>
  <c r="O2099" i="5"/>
  <c r="P2099" i="5"/>
  <c r="Q2099" i="5"/>
  <c r="E2100" i="5"/>
  <c r="M2100" i="5"/>
  <c r="O2100" i="5"/>
  <c r="P2100" i="5"/>
  <c r="Q2100" i="5"/>
  <c r="E2101" i="5"/>
  <c r="S2101" i="5" s="1"/>
  <c r="M2101" i="5"/>
  <c r="O2101" i="5"/>
  <c r="P2101" i="5"/>
  <c r="Q2101" i="5"/>
  <c r="E2102" i="5"/>
  <c r="S2102" i="5" s="1"/>
  <c r="M2102" i="5"/>
  <c r="O2102" i="5"/>
  <c r="P2102" i="5"/>
  <c r="Q2102" i="5"/>
  <c r="E2103" i="5"/>
  <c r="S2103" i="5" s="1"/>
  <c r="M2103" i="5"/>
  <c r="O2103" i="5"/>
  <c r="P2103" i="5"/>
  <c r="Q2103" i="5"/>
  <c r="E2104" i="5"/>
  <c r="T2104" i="5" s="1"/>
  <c r="M2104" i="5"/>
  <c r="O2104" i="5"/>
  <c r="P2104" i="5"/>
  <c r="Q2104" i="5"/>
  <c r="S2104" i="5"/>
  <c r="E2105" i="5"/>
  <c r="T2105" i="5" s="1"/>
  <c r="M2105" i="5"/>
  <c r="O2105" i="5"/>
  <c r="P2105" i="5"/>
  <c r="Q2105" i="5"/>
  <c r="E2106" i="5"/>
  <c r="S2106" i="5" s="1"/>
  <c r="M2106" i="5"/>
  <c r="O2106" i="5"/>
  <c r="P2106" i="5"/>
  <c r="Q2106" i="5"/>
  <c r="E2107" i="5"/>
  <c r="S2107" i="5" s="1"/>
  <c r="M2107" i="5"/>
  <c r="O2107" i="5"/>
  <c r="P2107" i="5"/>
  <c r="Q2107" i="5"/>
  <c r="E2108" i="5"/>
  <c r="T2108" i="5" s="1"/>
  <c r="M2108" i="5"/>
  <c r="O2108" i="5"/>
  <c r="P2108" i="5"/>
  <c r="Q2108" i="5"/>
  <c r="E2109" i="5"/>
  <c r="S2109" i="5" s="1"/>
  <c r="M2109" i="5"/>
  <c r="O2109" i="5"/>
  <c r="P2109" i="5"/>
  <c r="Q2109" i="5"/>
  <c r="E2110" i="5"/>
  <c r="M2110" i="5"/>
  <c r="O2110" i="5"/>
  <c r="P2110" i="5"/>
  <c r="Q2110" i="5"/>
  <c r="E2111" i="5"/>
  <c r="T2111" i="5" s="1"/>
  <c r="M2111" i="5"/>
  <c r="O2111" i="5"/>
  <c r="P2111" i="5"/>
  <c r="Q2111" i="5"/>
  <c r="E2112" i="5"/>
  <c r="M2112" i="5"/>
  <c r="O2112" i="5"/>
  <c r="P2112" i="5"/>
  <c r="Q2112" i="5"/>
  <c r="E2113" i="5"/>
  <c r="S2113" i="5" s="1"/>
  <c r="M2113" i="5"/>
  <c r="O2113" i="5"/>
  <c r="P2113" i="5"/>
  <c r="Q2113" i="5"/>
  <c r="E2114" i="5"/>
  <c r="S2114" i="5" s="1"/>
  <c r="M2114" i="5"/>
  <c r="O2114" i="5"/>
  <c r="P2114" i="5"/>
  <c r="Q2114" i="5"/>
  <c r="T2114" i="5"/>
  <c r="E2115" i="5"/>
  <c r="M2115" i="5"/>
  <c r="O2115" i="5"/>
  <c r="P2115" i="5"/>
  <c r="Q2115" i="5"/>
  <c r="E2116" i="5"/>
  <c r="S2116" i="5" s="1"/>
  <c r="M2116" i="5"/>
  <c r="O2116" i="5"/>
  <c r="P2116" i="5"/>
  <c r="Q2116" i="5"/>
  <c r="E2117" i="5"/>
  <c r="S2117" i="5" s="1"/>
  <c r="M2117" i="5"/>
  <c r="O2117" i="5"/>
  <c r="P2117" i="5"/>
  <c r="Q2117" i="5"/>
  <c r="T2117" i="5"/>
  <c r="E2118" i="5"/>
  <c r="S2118" i="5" s="1"/>
  <c r="M2118" i="5"/>
  <c r="O2118" i="5"/>
  <c r="P2118" i="5"/>
  <c r="Q2118" i="5"/>
  <c r="E2119" i="5"/>
  <c r="M2119" i="5"/>
  <c r="O2119" i="5"/>
  <c r="P2119" i="5"/>
  <c r="Q2119" i="5"/>
  <c r="E2120" i="5"/>
  <c r="S2120" i="5" s="1"/>
  <c r="M2120" i="5"/>
  <c r="O2120" i="5"/>
  <c r="P2120" i="5"/>
  <c r="Q2120" i="5"/>
  <c r="E2121" i="5"/>
  <c r="S2121" i="5" s="1"/>
  <c r="M2121" i="5"/>
  <c r="O2121" i="5"/>
  <c r="P2121" i="5"/>
  <c r="Q2121" i="5"/>
  <c r="E2122" i="5"/>
  <c r="S2122" i="5" s="1"/>
  <c r="M2122" i="5"/>
  <c r="O2122" i="5"/>
  <c r="P2122" i="5"/>
  <c r="Q2122" i="5"/>
  <c r="E2123" i="5"/>
  <c r="S2123" i="5" s="1"/>
  <c r="M2123" i="5"/>
  <c r="O2123" i="5"/>
  <c r="P2123" i="5"/>
  <c r="Q2123" i="5"/>
  <c r="T2123" i="5"/>
  <c r="E2124" i="5"/>
  <c r="T2124" i="5" s="1"/>
  <c r="M2124" i="5"/>
  <c r="O2124" i="5"/>
  <c r="P2124" i="5"/>
  <c r="Q2124" i="5"/>
  <c r="S2124" i="5"/>
  <c r="E2125" i="5"/>
  <c r="M2125" i="5"/>
  <c r="O2125" i="5"/>
  <c r="P2125" i="5"/>
  <c r="Q2125" i="5"/>
  <c r="S2125" i="5"/>
  <c r="T2125" i="5"/>
  <c r="E2126" i="5"/>
  <c r="T2126" i="5" s="1"/>
  <c r="M2126" i="5"/>
  <c r="O2126" i="5"/>
  <c r="P2126" i="5"/>
  <c r="Q2126" i="5"/>
  <c r="E2127" i="5"/>
  <c r="T2127" i="5" s="1"/>
  <c r="M2127" i="5"/>
  <c r="O2127" i="5"/>
  <c r="P2127" i="5"/>
  <c r="Q2127" i="5"/>
  <c r="E2128" i="5"/>
  <c r="M2128" i="5"/>
  <c r="O2128" i="5"/>
  <c r="P2128" i="5"/>
  <c r="Q2128" i="5"/>
  <c r="E2129" i="5"/>
  <c r="T2129" i="5" s="1"/>
  <c r="M2129" i="5"/>
  <c r="O2129" i="5"/>
  <c r="P2129" i="5"/>
  <c r="Q2129" i="5"/>
  <c r="E2130" i="5"/>
  <c r="S2130" i="5" s="1"/>
  <c r="M2130" i="5"/>
  <c r="O2130" i="5"/>
  <c r="P2130" i="5"/>
  <c r="Q2130" i="5"/>
  <c r="E2131" i="5"/>
  <c r="M2131" i="5"/>
  <c r="O2131" i="5"/>
  <c r="P2131" i="5"/>
  <c r="Q2131" i="5"/>
  <c r="E2132" i="5"/>
  <c r="M2132" i="5"/>
  <c r="O2132" i="5"/>
  <c r="P2132" i="5"/>
  <c r="Q2132" i="5"/>
  <c r="E2133" i="5"/>
  <c r="M2133" i="5"/>
  <c r="O2133" i="5"/>
  <c r="P2133" i="5"/>
  <c r="Q2133" i="5"/>
  <c r="S2133" i="5"/>
  <c r="T2133" i="5"/>
  <c r="E2134" i="5"/>
  <c r="S2134" i="5" s="1"/>
  <c r="M2134" i="5"/>
  <c r="O2134" i="5"/>
  <c r="P2134" i="5"/>
  <c r="Q2134" i="5"/>
  <c r="E2135" i="5"/>
  <c r="T2135" i="5" s="1"/>
  <c r="M2135" i="5"/>
  <c r="O2135" i="5"/>
  <c r="P2135" i="5"/>
  <c r="Q2135" i="5"/>
  <c r="S2135" i="5"/>
  <c r="E2136" i="5"/>
  <c r="T2136" i="5" s="1"/>
  <c r="M2136" i="5"/>
  <c r="O2136" i="5"/>
  <c r="P2136" i="5"/>
  <c r="Q2136" i="5"/>
  <c r="E2137" i="5"/>
  <c r="T2137" i="5" s="1"/>
  <c r="M2137" i="5"/>
  <c r="O2137" i="5"/>
  <c r="P2137" i="5"/>
  <c r="Q2137" i="5"/>
  <c r="E2138" i="5"/>
  <c r="S2138" i="5" s="1"/>
  <c r="M2138" i="5"/>
  <c r="O2138" i="5"/>
  <c r="P2138" i="5"/>
  <c r="Q2138" i="5"/>
  <c r="E2139" i="5"/>
  <c r="M2139" i="5"/>
  <c r="O2139" i="5"/>
  <c r="P2139" i="5"/>
  <c r="Q2139" i="5"/>
  <c r="E2140" i="5"/>
  <c r="S2140" i="5" s="1"/>
  <c r="M2140" i="5"/>
  <c r="O2140" i="5"/>
  <c r="P2140" i="5"/>
  <c r="Q2140" i="5"/>
  <c r="E2141" i="5"/>
  <c r="S2141" i="5" s="1"/>
  <c r="M2141" i="5"/>
  <c r="O2141" i="5"/>
  <c r="P2141" i="5"/>
  <c r="Q2141" i="5"/>
  <c r="E2142" i="5"/>
  <c r="S2142" i="5" s="1"/>
  <c r="M2142" i="5"/>
  <c r="O2142" i="5"/>
  <c r="P2142" i="5"/>
  <c r="Q2142" i="5"/>
  <c r="E2143" i="5"/>
  <c r="T2143" i="5" s="1"/>
  <c r="M2143" i="5"/>
  <c r="O2143" i="5"/>
  <c r="P2143" i="5"/>
  <c r="Q2143" i="5"/>
  <c r="E2144" i="5"/>
  <c r="S2144" i="5" s="1"/>
  <c r="M2144" i="5"/>
  <c r="O2144" i="5"/>
  <c r="P2144" i="5"/>
  <c r="Q2144" i="5"/>
  <c r="E2145" i="5"/>
  <c r="T2145" i="5" s="1"/>
  <c r="M2145" i="5"/>
  <c r="O2145" i="5"/>
  <c r="P2145" i="5"/>
  <c r="Q2145" i="5"/>
  <c r="E2146" i="5"/>
  <c r="T2146" i="5" s="1"/>
  <c r="M2146" i="5"/>
  <c r="O2146" i="5"/>
  <c r="P2146" i="5"/>
  <c r="Q2146" i="5"/>
  <c r="E2147" i="5"/>
  <c r="S2147" i="5" s="1"/>
  <c r="M2147" i="5"/>
  <c r="O2147" i="5"/>
  <c r="P2147" i="5"/>
  <c r="Q2147" i="5"/>
  <c r="E2148" i="5"/>
  <c r="S2148" i="5" s="1"/>
  <c r="M2148" i="5"/>
  <c r="O2148" i="5"/>
  <c r="P2148" i="5"/>
  <c r="Q2148" i="5"/>
  <c r="E2149" i="5"/>
  <c r="M2149" i="5"/>
  <c r="O2149" i="5"/>
  <c r="P2149" i="5"/>
  <c r="Q2149" i="5"/>
  <c r="E2150" i="5"/>
  <c r="M2150" i="5"/>
  <c r="O2150" i="5"/>
  <c r="P2150" i="5"/>
  <c r="Q2150" i="5"/>
  <c r="E2151" i="5"/>
  <c r="T2151" i="5" s="1"/>
  <c r="M2151" i="5"/>
  <c r="O2151" i="5"/>
  <c r="P2151" i="5"/>
  <c r="Q2151" i="5"/>
  <c r="E2152" i="5"/>
  <c r="M2152" i="5"/>
  <c r="O2152" i="5"/>
  <c r="P2152" i="5"/>
  <c r="Q2152" i="5"/>
  <c r="E2153" i="5"/>
  <c r="M2153" i="5"/>
  <c r="O2153" i="5"/>
  <c r="P2153" i="5"/>
  <c r="Q2153" i="5"/>
  <c r="E2154" i="5"/>
  <c r="S2154" i="5" s="1"/>
  <c r="M2154" i="5"/>
  <c r="O2154" i="5"/>
  <c r="P2154" i="5"/>
  <c r="Q2154" i="5"/>
  <c r="E2155" i="5"/>
  <c r="T2155" i="5" s="1"/>
  <c r="M2155" i="5"/>
  <c r="O2155" i="5"/>
  <c r="P2155" i="5"/>
  <c r="Q2155" i="5"/>
  <c r="E2156" i="5"/>
  <c r="S2156" i="5" s="1"/>
  <c r="M2156" i="5"/>
  <c r="O2156" i="5"/>
  <c r="P2156" i="5"/>
  <c r="Q2156" i="5"/>
  <c r="T2156" i="5"/>
  <c r="E2157" i="5"/>
  <c r="T2157" i="5" s="1"/>
  <c r="M2157" i="5"/>
  <c r="O2157" i="5"/>
  <c r="P2157" i="5"/>
  <c r="Q2157" i="5"/>
  <c r="E2158" i="5"/>
  <c r="M2158" i="5"/>
  <c r="O2158" i="5"/>
  <c r="P2158" i="5"/>
  <c r="Q2158" i="5"/>
  <c r="E2159" i="5"/>
  <c r="S2159" i="5" s="1"/>
  <c r="M2159" i="5"/>
  <c r="O2159" i="5"/>
  <c r="P2159" i="5"/>
  <c r="Q2159" i="5"/>
  <c r="E2160" i="5"/>
  <c r="M2160" i="5"/>
  <c r="O2160" i="5"/>
  <c r="P2160" i="5"/>
  <c r="Q2160" i="5"/>
  <c r="E2161" i="5"/>
  <c r="T2161" i="5" s="1"/>
  <c r="M2161" i="5"/>
  <c r="O2161" i="5"/>
  <c r="P2161" i="5"/>
  <c r="Q2161" i="5"/>
  <c r="S2161" i="5"/>
  <c r="E2162" i="5"/>
  <c r="M2162" i="5"/>
  <c r="O2162" i="5"/>
  <c r="R2162" i="5" s="1"/>
  <c r="P2162" i="5"/>
  <c r="Q2162" i="5"/>
  <c r="E2163" i="5"/>
  <c r="S2163" i="5" s="1"/>
  <c r="M2163" i="5"/>
  <c r="O2163" i="5"/>
  <c r="P2163" i="5"/>
  <c r="Q2163" i="5"/>
  <c r="T2163" i="5"/>
  <c r="E2164" i="5"/>
  <c r="S2164" i="5" s="1"/>
  <c r="M2164" i="5"/>
  <c r="O2164" i="5"/>
  <c r="P2164" i="5"/>
  <c r="Q2164" i="5"/>
  <c r="T2164" i="5"/>
  <c r="E2165" i="5"/>
  <c r="S2165" i="5" s="1"/>
  <c r="M2165" i="5"/>
  <c r="O2165" i="5"/>
  <c r="P2165" i="5"/>
  <c r="Q2165" i="5"/>
  <c r="E2166" i="5"/>
  <c r="T2166" i="5" s="1"/>
  <c r="M2166" i="5"/>
  <c r="O2166" i="5"/>
  <c r="P2166" i="5"/>
  <c r="Q2166" i="5"/>
  <c r="E2167" i="5"/>
  <c r="T2167" i="5" s="1"/>
  <c r="M2167" i="5"/>
  <c r="O2167" i="5"/>
  <c r="P2167" i="5"/>
  <c r="Q2167" i="5"/>
  <c r="E2168" i="5"/>
  <c r="S2168" i="5" s="1"/>
  <c r="M2168" i="5"/>
  <c r="O2168" i="5"/>
  <c r="P2168" i="5"/>
  <c r="Q2168" i="5"/>
  <c r="E2169" i="5"/>
  <c r="M2169" i="5"/>
  <c r="O2169" i="5"/>
  <c r="P2169" i="5"/>
  <c r="Q2169" i="5"/>
  <c r="E2170" i="5"/>
  <c r="T2170" i="5" s="1"/>
  <c r="M2170" i="5"/>
  <c r="O2170" i="5"/>
  <c r="P2170" i="5"/>
  <c r="Q2170" i="5"/>
  <c r="E2171" i="5"/>
  <c r="T2171" i="5" s="1"/>
  <c r="M2171" i="5"/>
  <c r="O2171" i="5"/>
  <c r="P2171" i="5"/>
  <c r="Q2171" i="5"/>
  <c r="E2172" i="5"/>
  <c r="S2172" i="5" s="1"/>
  <c r="M2172" i="5"/>
  <c r="O2172" i="5"/>
  <c r="P2172" i="5"/>
  <c r="Q2172" i="5"/>
  <c r="E2173" i="5"/>
  <c r="M2173" i="5"/>
  <c r="O2173" i="5"/>
  <c r="P2173" i="5"/>
  <c r="Q2173" i="5"/>
  <c r="E2174" i="5"/>
  <c r="M2174" i="5"/>
  <c r="O2174" i="5"/>
  <c r="P2174" i="5"/>
  <c r="Q2174" i="5"/>
  <c r="E2175" i="5"/>
  <c r="T2175" i="5" s="1"/>
  <c r="M2175" i="5"/>
  <c r="O2175" i="5"/>
  <c r="P2175" i="5"/>
  <c r="Q2175" i="5"/>
  <c r="S2175" i="5"/>
  <c r="E2176" i="5"/>
  <c r="T2176" i="5" s="1"/>
  <c r="M2176" i="5"/>
  <c r="O2176" i="5"/>
  <c r="P2176" i="5"/>
  <c r="Q2176" i="5"/>
  <c r="E2177" i="5"/>
  <c r="S2177" i="5" s="1"/>
  <c r="M2177" i="5"/>
  <c r="O2177" i="5"/>
  <c r="P2177" i="5"/>
  <c r="Q2177" i="5"/>
  <c r="E2178" i="5"/>
  <c r="M2178" i="5"/>
  <c r="O2178" i="5"/>
  <c r="P2178" i="5"/>
  <c r="Q2178" i="5"/>
  <c r="E2179" i="5"/>
  <c r="T2179" i="5" s="1"/>
  <c r="M2179" i="5"/>
  <c r="O2179" i="5"/>
  <c r="P2179" i="5"/>
  <c r="Q2179" i="5"/>
  <c r="S2179" i="5"/>
  <c r="E2180" i="5"/>
  <c r="T2180" i="5" s="1"/>
  <c r="M2180" i="5"/>
  <c r="O2180" i="5"/>
  <c r="P2180" i="5"/>
  <c r="Q2180" i="5"/>
  <c r="E2181" i="5"/>
  <c r="M2181" i="5"/>
  <c r="O2181" i="5"/>
  <c r="P2181" i="5"/>
  <c r="Q2181" i="5"/>
  <c r="R2181" i="5" s="1"/>
  <c r="E2182" i="5"/>
  <c r="S2182" i="5" s="1"/>
  <c r="M2182" i="5"/>
  <c r="O2182" i="5"/>
  <c r="P2182" i="5"/>
  <c r="Q2182" i="5"/>
  <c r="E2183" i="5"/>
  <c r="S2183" i="5" s="1"/>
  <c r="M2183" i="5"/>
  <c r="O2183" i="5"/>
  <c r="P2183" i="5"/>
  <c r="Q2183" i="5"/>
  <c r="E2184" i="5"/>
  <c r="S2184" i="5" s="1"/>
  <c r="M2184" i="5"/>
  <c r="O2184" i="5"/>
  <c r="P2184" i="5"/>
  <c r="Q2184" i="5"/>
  <c r="E2185" i="5"/>
  <c r="M2185" i="5"/>
  <c r="O2185" i="5"/>
  <c r="P2185" i="5"/>
  <c r="Q2185" i="5"/>
  <c r="E2186" i="5"/>
  <c r="S2186" i="5" s="1"/>
  <c r="M2186" i="5"/>
  <c r="O2186" i="5"/>
  <c r="P2186" i="5"/>
  <c r="Q2186" i="5"/>
  <c r="E2187" i="5"/>
  <c r="T2187" i="5" s="1"/>
  <c r="M2187" i="5"/>
  <c r="O2187" i="5"/>
  <c r="P2187" i="5"/>
  <c r="Q2187" i="5"/>
  <c r="S2187" i="5"/>
  <c r="E2188" i="5"/>
  <c r="M2188" i="5"/>
  <c r="O2188" i="5"/>
  <c r="P2188" i="5"/>
  <c r="Q2188" i="5"/>
  <c r="E2189" i="5"/>
  <c r="M2189" i="5"/>
  <c r="O2189" i="5"/>
  <c r="P2189" i="5"/>
  <c r="Q2189" i="5"/>
  <c r="E2190" i="5"/>
  <c r="S2190" i="5" s="1"/>
  <c r="M2190" i="5"/>
  <c r="O2190" i="5"/>
  <c r="P2190" i="5"/>
  <c r="Q2190" i="5"/>
  <c r="E2191" i="5"/>
  <c r="S2191" i="5" s="1"/>
  <c r="M2191" i="5"/>
  <c r="O2191" i="5"/>
  <c r="P2191" i="5"/>
  <c r="Q2191" i="5"/>
  <c r="E2192" i="5"/>
  <c r="S2192" i="5" s="1"/>
  <c r="M2192" i="5"/>
  <c r="O2192" i="5"/>
  <c r="P2192" i="5"/>
  <c r="Q2192" i="5"/>
  <c r="E2193" i="5"/>
  <c r="S2193" i="5" s="1"/>
  <c r="M2193" i="5"/>
  <c r="O2193" i="5"/>
  <c r="P2193" i="5"/>
  <c r="Q2193" i="5"/>
  <c r="E2194" i="5"/>
  <c r="M2194" i="5"/>
  <c r="O2194" i="5"/>
  <c r="P2194" i="5"/>
  <c r="Q2194" i="5"/>
  <c r="E2195" i="5"/>
  <c r="T2195" i="5" s="1"/>
  <c r="M2195" i="5"/>
  <c r="O2195" i="5"/>
  <c r="P2195" i="5"/>
  <c r="Q2195" i="5"/>
  <c r="E2196" i="5"/>
  <c r="S2196" i="5" s="1"/>
  <c r="M2196" i="5"/>
  <c r="O2196" i="5"/>
  <c r="P2196" i="5"/>
  <c r="Q2196" i="5"/>
  <c r="E2197" i="5"/>
  <c r="S2197" i="5" s="1"/>
  <c r="M2197" i="5"/>
  <c r="O2197" i="5"/>
  <c r="P2197" i="5"/>
  <c r="Q2197" i="5"/>
  <c r="E2198" i="5"/>
  <c r="M2198" i="5"/>
  <c r="O2198" i="5"/>
  <c r="P2198" i="5"/>
  <c r="Q2198" i="5"/>
  <c r="E2199" i="5"/>
  <c r="S2199" i="5" s="1"/>
  <c r="M2199" i="5"/>
  <c r="O2199" i="5"/>
  <c r="P2199" i="5"/>
  <c r="Q2199" i="5"/>
  <c r="E2200" i="5"/>
  <c r="S2200" i="5" s="1"/>
  <c r="M2200" i="5"/>
  <c r="O2200" i="5"/>
  <c r="P2200" i="5"/>
  <c r="Q2200" i="5"/>
  <c r="E2201" i="5"/>
  <c r="T2201" i="5" s="1"/>
  <c r="M2201" i="5"/>
  <c r="O2201" i="5"/>
  <c r="P2201" i="5"/>
  <c r="Q2201" i="5"/>
  <c r="E2202" i="5"/>
  <c r="S2202" i="5" s="1"/>
  <c r="M2202" i="5"/>
  <c r="O2202" i="5"/>
  <c r="P2202" i="5"/>
  <c r="Q2202" i="5"/>
  <c r="E2203" i="5"/>
  <c r="T2203" i="5" s="1"/>
  <c r="M2203" i="5"/>
  <c r="O2203" i="5"/>
  <c r="P2203" i="5"/>
  <c r="Q2203" i="5"/>
  <c r="E2204" i="5"/>
  <c r="T2204" i="5" s="1"/>
  <c r="M2204" i="5"/>
  <c r="O2204" i="5"/>
  <c r="P2204" i="5"/>
  <c r="Q2204" i="5"/>
  <c r="E2205" i="5"/>
  <c r="T2205" i="5" s="1"/>
  <c r="M2205" i="5"/>
  <c r="O2205" i="5"/>
  <c r="P2205" i="5"/>
  <c r="Q2205" i="5"/>
  <c r="E2206" i="5"/>
  <c r="T2206" i="5" s="1"/>
  <c r="M2206" i="5"/>
  <c r="O2206" i="5"/>
  <c r="P2206" i="5"/>
  <c r="Q2206" i="5"/>
  <c r="S2206" i="5"/>
  <c r="E2207" i="5"/>
  <c r="S2207" i="5" s="1"/>
  <c r="M2207" i="5"/>
  <c r="O2207" i="5"/>
  <c r="P2207" i="5"/>
  <c r="Q2207" i="5"/>
  <c r="E2208" i="5"/>
  <c r="T2208" i="5" s="1"/>
  <c r="M2208" i="5"/>
  <c r="O2208" i="5"/>
  <c r="P2208" i="5"/>
  <c r="Q2208" i="5"/>
  <c r="E2209" i="5"/>
  <c r="T2209" i="5" s="1"/>
  <c r="M2209" i="5"/>
  <c r="O2209" i="5"/>
  <c r="P2209" i="5"/>
  <c r="Q2209" i="5"/>
  <c r="E2210" i="5"/>
  <c r="S2210" i="5" s="1"/>
  <c r="M2210" i="5"/>
  <c r="O2210" i="5"/>
  <c r="P2210" i="5"/>
  <c r="R2210" i="5" s="1"/>
  <c r="Q2210" i="5"/>
  <c r="E2211" i="5"/>
  <c r="M2211" i="5"/>
  <c r="O2211" i="5"/>
  <c r="P2211" i="5"/>
  <c r="Q2211" i="5"/>
  <c r="E2212" i="5"/>
  <c r="T2212" i="5" s="1"/>
  <c r="M2212" i="5"/>
  <c r="O2212" i="5"/>
  <c r="P2212" i="5"/>
  <c r="Q2212" i="5"/>
  <c r="S2212" i="5"/>
  <c r="E2213" i="5"/>
  <c r="S2213" i="5" s="1"/>
  <c r="M2213" i="5"/>
  <c r="O2213" i="5"/>
  <c r="P2213" i="5"/>
  <c r="Q2213" i="5"/>
  <c r="E2214" i="5"/>
  <c r="S2214" i="5" s="1"/>
  <c r="M2214" i="5"/>
  <c r="O2214" i="5"/>
  <c r="P2214" i="5"/>
  <c r="Q2214" i="5"/>
  <c r="T2214" i="5"/>
  <c r="E2215" i="5"/>
  <c r="S2215" i="5" s="1"/>
  <c r="M2215" i="5"/>
  <c r="O2215" i="5"/>
  <c r="P2215" i="5"/>
  <c r="Q2215" i="5"/>
  <c r="E2216" i="5"/>
  <c r="T2216" i="5" s="1"/>
  <c r="M2216" i="5"/>
  <c r="O2216" i="5"/>
  <c r="P2216" i="5"/>
  <c r="Q2216" i="5"/>
  <c r="E2217" i="5"/>
  <c r="M2217" i="5"/>
  <c r="O2217" i="5"/>
  <c r="P2217" i="5"/>
  <c r="Q2217" i="5"/>
  <c r="E2218" i="5"/>
  <c r="S2218" i="5" s="1"/>
  <c r="M2218" i="5"/>
  <c r="O2218" i="5"/>
  <c r="P2218" i="5"/>
  <c r="Q2218" i="5"/>
  <c r="E2219" i="5"/>
  <c r="M2219" i="5"/>
  <c r="O2219" i="5"/>
  <c r="P2219" i="5"/>
  <c r="Q2219" i="5"/>
  <c r="E2220" i="5"/>
  <c r="S2220" i="5" s="1"/>
  <c r="M2220" i="5"/>
  <c r="O2220" i="5"/>
  <c r="P2220" i="5"/>
  <c r="Q2220" i="5"/>
  <c r="E2221" i="5"/>
  <c r="S2221" i="5" s="1"/>
  <c r="M2221" i="5"/>
  <c r="O2221" i="5"/>
  <c r="P2221" i="5"/>
  <c r="Q2221" i="5"/>
  <c r="T2221" i="5"/>
  <c r="E2222" i="5"/>
  <c r="S2222" i="5" s="1"/>
  <c r="M2222" i="5"/>
  <c r="O2222" i="5"/>
  <c r="P2222" i="5"/>
  <c r="Q2222" i="5"/>
  <c r="E2223" i="5"/>
  <c r="M2223" i="5"/>
  <c r="O2223" i="5"/>
  <c r="P2223" i="5"/>
  <c r="Q2223" i="5"/>
  <c r="E2224" i="5"/>
  <c r="S2224" i="5" s="1"/>
  <c r="M2224" i="5"/>
  <c r="O2224" i="5"/>
  <c r="P2224" i="5"/>
  <c r="Q2224" i="5"/>
  <c r="E2225" i="5"/>
  <c r="T2225" i="5" s="1"/>
  <c r="M2225" i="5"/>
  <c r="O2225" i="5"/>
  <c r="P2225" i="5"/>
  <c r="Q2225" i="5"/>
  <c r="E2226" i="5"/>
  <c r="T2226" i="5" s="1"/>
  <c r="M2226" i="5"/>
  <c r="O2226" i="5"/>
  <c r="P2226" i="5"/>
  <c r="Q2226" i="5"/>
  <c r="E2227" i="5"/>
  <c r="T2227" i="5" s="1"/>
  <c r="M2227" i="5"/>
  <c r="O2227" i="5"/>
  <c r="P2227" i="5"/>
  <c r="Q2227" i="5"/>
  <c r="E2228" i="5"/>
  <c r="S2228" i="5" s="1"/>
  <c r="M2228" i="5"/>
  <c r="O2228" i="5"/>
  <c r="P2228" i="5"/>
  <c r="Q2228" i="5"/>
  <c r="E2229" i="5"/>
  <c r="T2229" i="5" s="1"/>
  <c r="M2229" i="5"/>
  <c r="O2229" i="5"/>
  <c r="P2229" i="5"/>
  <c r="Q2229" i="5"/>
  <c r="E2230" i="5"/>
  <c r="M2230" i="5"/>
  <c r="O2230" i="5"/>
  <c r="P2230" i="5"/>
  <c r="Q2230" i="5"/>
  <c r="E2231" i="5"/>
  <c r="T2231" i="5" s="1"/>
  <c r="M2231" i="5"/>
  <c r="O2231" i="5"/>
  <c r="P2231" i="5"/>
  <c r="Q2231" i="5"/>
  <c r="E2232" i="5"/>
  <c r="M2232" i="5"/>
  <c r="O2232" i="5"/>
  <c r="P2232" i="5"/>
  <c r="Q2232" i="5"/>
  <c r="E2233" i="5"/>
  <c r="S2233" i="5" s="1"/>
  <c r="M2233" i="5"/>
  <c r="O2233" i="5"/>
  <c r="R2233" i="5" s="1"/>
  <c r="P2233" i="5"/>
  <c r="Q2233" i="5"/>
  <c r="E2234" i="5"/>
  <c r="M2234" i="5"/>
  <c r="O2234" i="5"/>
  <c r="P2234" i="5"/>
  <c r="Q2234" i="5"/>
  <c r="E2235" i="5"/>
  <c r="T2235" i="5" s="1"/>
  <c r="M2235" i="5"/>
  <c r="O2235" i="5"/>
  <c r="P2235" i="5"/>
  <c r="Q2235" i="5"/>
  <c r="E2236" i="5"/>
  <c r="T2236" i="5" s="1"/>
  <c r="M2236" i="5"/>
  <c r="O2236" i="5"/>
  <c r="P2236" i="5"/>
  <c r="Q2236" i="5"/>
  <c r="E2237" i="5"/>
  <c r="S2237" i="5" s="1"/>
  <c r="M2237" i="5"/>
  <c r="O2237" i="5"/>
  <c r="P2237" i="5"/>
  <c r="Q2237" i="5"/>
  <c r="E2238" i="5"/>
  <c r="M2238" i="5"/>
  <c r="O2238" i="5"/>
  <c r="P2238" i="5"/>
  <c r="Q2238" i="5"/>
  <c r="E2239" i="5"/>
  <c r="M2239" i="5"/>
  <c r="O2239" i="5"/>
  <c r="P2239" i="5"/>
  <c r="Q2239" i="5"/>
  <c r="E2240" i="5"/>
  <c r="T2240" i="5" s="1"/>
  <c r="M2240" i="5"/>
  <c r="O2240" i="5"/>
  <c r="P2240" i="5"/>
  <c r="Q2240" i="5"/>
  <c r="E2241" i="5"/>
  <c r="M2241" i="5"/>
  <c r="O2241" i="5"/>
  <c r="P2241" i="5"/>
  <c r="Q2241" i="5"/>
  <c r="E2242" i="5"/>
  <c r="T2242" i="5" s="1"/>
  <c r="M2242" i="5"/>
  <c r="O2242" i="5"/>
  <c r="P2242" i="5"/>
  <c r="Q2242" i="5"/>
  <c r="E2243" i="5"/>
  <c r="M2243" i="5"/>
  <c r="O2243" i="5"/>
  <c r="P2243" i="5"/>
  <c r="Q2243" i="5"/>
  <c r="E2244" i="5"/>
  <c r="M2244" i="5"/>
  <c r="O2244" i="5"/>
  <c r="P2244" i="5"/>
  <c r="Q2244" i="5"/>
  <c r="R2244" i="5" s="1"/>
  <c r="E2245" i="5"/>
  <c r="M2245" i="5"/>
  <c r="O2245" i="5"/>
  <c r="P2245" i="5"/>
  <c r="Q2245" i="5"/>
  <c r="E2246" i="5"/>
  <c r="S2246" i="5" s="1"/>
  <c r="M2246" i="5"/>
  <c r="O2246" i="5"/>
  <c r="P2246" i="5"/>
  <c r="Q2246" i="5"/>
  <c r="E2247" i="5"/>
  <c r="T2247" i="5" s="1"/>
  <c r="M2247" i="5"/>
  <c r="O2247" i="5"/>
  <c r="P2247" i="5"/>
  <c r="Q2247" i="5"/>
  <c r="E2248" i="5"/>
  <c r="T2248" i="5" s="1"/>
  <c r="M2248" i="5"/>
  <c r="O2248" i="5"/>
  <c r="P2248" i="5"/>
  <c r="Q2248" i="5"/>
  <c r="E2249" i="5"/>
  <c r="S2249" i="5" s="1"/>
  <c r="M2249" i="5"/>
  <c r="O2249" i="5"/>
  <c r="P2249" i="5"/>
  <c r="Q2249" i="5"/>
  <c r="E2250" i="5"/>
  <c r="S2250" i="5" s="1"/>
  <c r="M2250" i="5"/>
  <c r="O2250" i="5"/>
  <c r="P2250" i="5"/>
  <c r="Q2250" i="5"/>
  <c r="E2251" i="5"/>
  <c r="S2251" i="5" s="1"/>
  <c r="M2251" i="5"/>
  <c r="O2251" i="5"/>
  <c r="P2251" i="5"/>
  <c r="Q2251" i="5"/>
  <c r="E2252" i="5"/>
  <c r="M2252" i="5"/>
  <c r="O2252" i="5"/>
  <c r="P2252" i="5"/>
  <c r="Q2252" i="5"/>
  <c r="E2253" i="5"/>
  <c r="T2253" i="5" s="1"/>
  <c r="M2253" i="5"/>
  <c r="O2253" i="5"/>
  <c r="P2253" i="5"/>
  <c r="Q2253" i="5"/>
  <c r="E2254" i="5"/>
  <c r="M2254" i="5"/>
  <c r="O2254" i="5"/>
  <c r="P2254" i="5"/>
  <c r="Q2254" i="5"/>
  <c r="E2255" i="5"/>
  <c r="S2255" i="5" s="1"/>
  <c r="M2255" i="5"/>
  <c r="O2255" i="5"/>
  <c r="P2255" i="5"/>
  <c r="Q2255" i="5"/>
  <c r="E2256" i="5"/>
  <c r="S2256" i="5" s="1"/>
  <c r="M2256" i="5"/>
  <c r="O2256" i="5"/>
  <c r="P2256" i="5"/>
  <c r="Q2256" i="5"/>
  <c r="E2257" i="5"/>
  <c r="T2257" i="5" s="1"/>
  <c r="M2257" i="5"/>
  <c r="O2257" i="5"/>
  <c r="P2257" i="5"/>
  <c r="Q2257" i="5"/>
  <c r="E2258" i="5"/>
  <c r="S2258" i="5" s="1"/>
  <c r="M2258" i="5"/>
  <c r="O2258" i="5"/>
  <c r="P2258" i="5"/>
  <c r="Q2258" i="5"/>
  <c r="E2259" i="5"/>
  <c r="T2259" i="5" s="1"/>
  <c r="M2259" i="5"/>
  <c r="O2259" i="5"/>
  <c r="P2259" i="5"/>
  <c r="Q2259" i="5"/>
  <c r="E2260" i="5"/>
  <c r="S2260" i="5" s="1"/>
  <c r="M2260" i="5"/>
  <c r="O2260" i="5"/>
  <c r="P2260" i="5"/>
  <c r="Q2260" i="5"/>
  <c r="E2261" i="5"/>
  <c r="T2261" i="5" s="1"/>
  <c r="M2261" i="5"/>
  <c r="O2261" i="5"/>
  <c r="P2261" i="5"/>
  <c r="Q2261" i="5"/>
  <c r="E2262" i="5"/>
  <c r="S2262" i="5" s="1"/>
  <c r="M2262" i="5"/>
  <c r="O2262" i="5"/>
  <c r="P2262" i="5"/>
  <c r="Q2262" i="5"/>
  <c r="E2263" i="5"/>
  <c r="M2263" i="5"/>
  <c r="O2263" i="5"/>
  <c r="P2263" i="5"/>
  <c r="Q2263" i="5"/>
  <c r="E2264" i="5"/>
  <c r="S2264" i="5" s="1"/>
  <c r="M2264" i="5"/>
  <c r="O2264" i="5"/>
  <c r="P2264" i="5"/>
  <c r="Q2264" i="5"/>
  <c r="E2265" i="5"/>
  <c r="S2265" i="5" s="1"/>
  <c r="M2265" i="5"/>
  <c r="O2265" i="5"/>
  <c r="P2265" i="5"/>
  <c r="Q2265" i="5"/>
  <c r="E2266" i="5"/>
  <c r="S2266" i="5" s="1"/>
  <c r="M2266" i="5"/>
  <c r="O2266" i="5"/>
  <c r="P2266" i="5"/>
  <c r="Q2266" i="5"/>
  <c r="E2267" i="5"/>
  <c r="M2267" i="5"/>
  <c r="O2267" i="5"/>
  <c r="P2267" i="5"/>
  <c r="Q2267" i="5"/>
  <c r="E2268" i="5"/>
  <c r="T2268" i="5" s="1"/>
  <c r="M2268" i="5"/>
  <c r="O2268" i="5"/>
  <c r="P2268" i="5"/>
  <c r="Q2268" i="5"/>
  <c r="E2269" i="5"/>
  <c r="S2269" i="5" s="1"/>
  <c r="M2269" i="5"/>
  <c r="O2269" i="5"/>
  <c r="P2269" i="5"/>
  <c r="Q2269" i="5"/>
  <c r="E2270" i="5"/>
  <c r="S2270" i="5" s="1"/>
  <c r="M2270" i="5"/>
  <c r="O2270" i="5"/>
  <c r="P2270" i="5"/>
  <c r="Q2270" i="5"/>
  <c r="E2271" i="5"/>
  <c r="T2271" i="5" s="1"/>
  <c r="M2271" i="5"/>
  <c r="O2271" i="5"/>
  <c r="P2271" i="5"/>
  <c r="Q2271" i="5"/>
  <c r="E2272" i="5"/>
  <c r="T2272" i="5" s="1"/>
  <c r="M2272" i="5"/>
  <c r="O2272" i="5"/>
  <c r="P2272" i="5"/>
  <c r="Q2272" i="5"/>
  <c r="E2273" i="5"/>
  <c r="S2273" i="5" s="1"/>
  <c r="M2273" i="5"/>
  <c r="O2273" i="5"/>
  <c r="P2273" i="5"/>
  <c r="Q2273" i="5"/>
  <c r="E2274" i="5"/>
  <c r="M2274" i="5"/>
  <c r="O2274" i="5"/>
  <c r="P2274" i="5"/>
  <c r="Q2274" i="5"/>
  <c r="E2275" i="5"/>
  <c r="S2275" i="5" s="1"/>
  <c r="M2275" i="5"/>
  <c r="O2275" i="5"/>
  <c r="P2275" i="5"/>
  <c r="Q2275" i="5"/>
  <c r="E2276" i="5"/>
  <c r="T2276" i="5" s="1"/>
  <c r="M2276" i="5"/>
  <c r="O2276" i="5"/>
  <c r="P2276" i="5"/>
  <c r="Q2276" i="5"/>
  <c r="E2277" i="5"/>
  <c r="M2277" i="5"/>
  <c r="O2277" i="5"/>
  <c r="P2277" i="5"/>
  <c r="Q2277" i="5"/>
  <c r="E2278" i="5"/>
  <c r="M2278" i="5"/>
  <c r="O2278" i="5"/>
  <c r="P2278" i="5"/>
  <c r="Q2278" i="5"/>
  <c r="E2279" i="5"/>
  <c r="M2279" i="5"/>
  <c r="O2279" i="5"/>
  <c r="P2279" i="5"/>
  <c r="Q2279" i="5"/>
  <c r="E2280" i="5"/>
  <c r="M2280" i="5"/>
  <c r="O2280" i="5"/>
  <c r="P2280" i="5"/>
  <c r="Q2280" i="5"/>
  <c r="E2281" i="5"/>
  <c r="S2281" i="5" s="1"/>
  <c r="M2281" i="5"/>
  <c r="O2281" i="5"/>
  <c r="P2281" i="5"/>
  <c r="Q2281" i="5"/>
  <c r="E2282" i="5"/>
  <c r="S2282" i="5" s="1"/>
  <c r="M2282" i="5"/>
  <c r="O2282" i="5"/>
  <c r="P2282" i="5"/>
  <c r="Q2282" i="5"/>
  <c r="E2283" i="5"/>
  <c r="T2283" i="5" s="1"/>
  <c r="M2283" i="5"/>
  <c r="O2283" i="5"/>
  <c r="P2283" i="5"/>
  <c r="Q2283" i="5"/>
  <c r="E2284" i="5"/>
  <c r="T2284" i="5" s="1"/>
  <c r="M2284" i="5"/>
  <c r="O2284" i="5"/>
  <c r="P2284" i="5"/>
  <c r="Q2284" i="5"/>
  <c r="E2285" i="5"/>
  <c r="M2285" i="5"/>
  <c r="O2285" i="5"/>
  <c r="P2285" i="5"/>
  <c r="Q2285" i="5"/>
  <c r="E2286" i="5"/>
  <c r="M2286" i="5"/>
  <c r="O2286" i="5"/>
  <c r="P2286" i="5"/>
  <c r="Q2286" i="5"/>
  <c r="E2287" i="5"/>
  <c r="S2287" i="5" s="1"/>
  <c r="M2287" i="5"/>
  <c r="O2287" i="5"/>
  <c r="P2287" i="5"/>
  <c r="Q2287" i="5"/>
  <c r="T2287" i="5"/>
  <c r="E2288" i="5"/>
  <c r="T2288" i="5" s="1"/>
  <c r="M2288" i="5"/>
  <c r="O2288" i="5"/>
  <c r="P2288" i="5"/>
  <c r="Q2288" i="5"/>
  <c r="E2289" i="5"/>
  <c r="T2289" i="5" s="1"/>
  <c r="M2289" i="5"/>
  <c r="O2289" i="5"/>
  <c r="P2289" i="5"/>
  <c r="Q2289" i="5"/>
  <c r="E2290" i="5"/>
  <c r="M2290" i="5"/>
  <c r="O2290" i="5"/>
  <c r="P2290" i="5"/>
  <c r="Q2290" i="5"/>
  <c r="E2291" i="5"/>
  <c r="S2291" i="5" s="1"/>
  <c r="M2291" i="5"/>
  <c r="O2291" i="5"/>
  <c r="P2291" i="5"/>
  <c r="Q2291" i="5"/>
  <c r="E2292" i="5"/>
  <c r="S2292" i="5" s="1"/>
  <c r="M2292" i="5"/>
  <c r="O2292" i="5"/>
  <c r="P2292" i="5"/>
  <c r="Q2292" i="5"/>
  <c r="E2293" i="5"/>
  <c r="S2293" i="5" s="1"/>
  <c r="M2293" i="5"/>
  <c r="O2293" i="5"/>
  <c r="P2293" i="5"/>
  <c r="Q2293" i="5"/>
  <c r="E2294" i="5"/>
  <c r="S2294" i="5" s="1"/>
  <c r="M2294" i="5"/>
  <c r="O2294" i="5"/>
  <c r="P2294" i="5"/>
  <c r="Q2294" i="5"/>
  <c r="E2295" i="5"/>
  <c r="S2295" i="5" s="1"/>
  <c r="M2295" i="5"/>
  <c r="O2295" i="5"/>
  <c r="P2295" i="5"/>
  <c r="Q2295" i="5"/>
  <c r="T2295" i="5"/>
  <c r="E2296" i="5"/>
  <c r="M2296" i="5"/>
  <c r="O2296" i="5"/>
  <c r="P2296" i="5"/>
  <c r="Q2296" i="5"/>
  <c r="E2297" i="5"/>
  <c r="T2297" i="5" s="1"/>
  <c r="M2297" i="5"/>
  <c r="O2297" i="5"/>
  <c r="P2297" i="5"/>
  <c r="Q2297" i="5"/>
  <c r="E2298" i="5"/>
  <c r="T2298" i="5" s="1"/>
  <c r="M2298" i="5"/>
  <c r="O2298" i="5"/>
  <c r="P2298" i="5"/>
  <c r="Q2298" i="5"/>
  <c r="E2299" i="5"/>
  <c r="T2299" i="5" s="1"/>
  <c r="M2299" i="5"/>
  <c r="O2299" i="5"/>
  <c r="P2299" i="5"/>
  <c r="Q2299" i="5"/>
  <c r="E2300" i="5"/>
  <c r="M2300" i="5"/>
  <c r="O2300" i="5"/>
  <c r="P2300" i="5"/>
  <c r="Q2300" i="5"/>
  <c r="E2301" i="5"/>
  <c r="M2301" i="5"/>
  <c r="O2301" i="5"/>
  <c r="P2301" i="5"/>
  <c r="Q2301" i="5"/>
  <c r="E2302" i="5"/>
  <c r="S2302" i="5" s="1"/>
  <c r="M2302" i="5"/>
  <c r="O2302" i="5"/>
  <c r="P2302" i="5"/>
  <c r="Q2302" i="5"/>
  <c r="E2303" i="5"/>
  <c r="T2303" i="5" s="1"/>
  <c r="M2303" i="5"/>
  <c r="O2303" i="5"/>
  <c r="P2303" i="5"/>
  <c r="Q2303" i="5"/>
  <c r="E2304" i="5"/>
  <c r="T2304" i="5" s="1"/>
  <c r="M2304" i="5"/>
  <c r="O2304" i="5"/>
  <c r="P2304" i="5"/>
  <c r="Q2304" i="5"/>
  <c r="E2305" i="5"/>
  <c r="T2305" i="5" s="1"/>
  <c r="M2305" i="5"/>
  <c r="O2305" i="5"/>
  <c r="P2305" i="5"/>
  <c r="Q2305" i="5"/>
  <c r="E2306" i="5"/>
  <c r="S2306" i="5" s="1"/>
  <c r="M2306" i="5"/>
  <c r="O2306" i="5"/>
  <c r="P2306" i="5"/>
  <c r="Q2306" i="5"/>
  <c r="E2307" i="5"/>
  <c r="M2307" i="5"/>
  <c r="O2307" i="5"/>
  <c r="P2307" i="5"/>
  <c r="Q2307" i="5"/>
  <c r="E2308" i="5"/>
  <c r="T2308" i="5" s="1"/>
  <c r="M2308" i="5"/>
  <c r="O2308" i="5"/>
  <c r="P2308" i="5"/>
  <c r="Q2308" i="5"/>
  <c r="E2309" i="5"/>
  <c r="M2309" i="5"/>
  <c r="O2309" i="5"/>
  <c r="P2309" i="5"/>
  <c r="Q2309" i="5"/>
  <c r="E2310" i="5"/>
  <c r="M2310" i="5"/>
  <c r="O2310" i="5"/>
  <c r="P2310" i="5"/>
  <c r="Q2310" i="5"/>
  <c r="E2311" i="5"/>
  <c r="M2311" i="5"/>
  <c r="O2311" i="5"/>
  <c r="P2311" i="5"/>
  <c r="Q2311" i="5"/>
  <c r="E2312" i="5"/>
  <c r="S2312" i="5" s="1"/>
  <c r="M2312" i="5"/>
  <c r="O2312" i="5"/>
  <c r="P2312" i="5"/>
  <c r="Q2312" i="5"/>
  <c r="E2313" i="5"/>
  <c r="S2313" i="5" s="1"/>
  <c r="M2313" i="5"/>
  <c r="O2313" i="5"/>
  <c r="P2313" i="5"/>
  <c r="Q2313" i="5"/>
  <c r="E2314" i="5"/>
  <c r="S2314" i="5" s="1"/>
  <c r="M2314" i="5"/>
  <c r="O2314" i="5"/>
  <c r="P2314" i="5"/>
  <c r="Q2314" i="5"/>
  <c r="E2315" i="5"/>
  <c r="M2315" i="5"/>
  <c r="O2315" i="5"/>
  <c r="P2315" i="5"/>
  <c r="Q2315" i="5"/>
  <c r="E2316" i="5"/>
  <c r="S2316" i="5" s="1"/>
  <c r="M2316" i="5"/>
  <c r="O2316" i="5"/>
  <c r="P2316" i="5"/>
  <c r="Q2316" i="5"/>
  <c r="E2317" i="5"/>
  <c r="M2317" i="5"/>
  <c r="O2317" i="5"/>
  <c r="P2317" i="5"/>
  <c r="Q2317" i="5"/>
  <c r="S2317" i="5"/>
  <c r="T2317" i="5"/>
  <c r="E2318" i="5"/>
  <c r="T2318" i="5" s="1"/>
  <c r="M2318" i="5"/>
  <c r="O2318" i="5"/>
  <c r="P2318" i="5"/>
  <c r="Q2318" i="5"/>
  <c r="E2319" i="5"/>
  <c r="S2319" i="5" s="1"/>
  <c r="M2319" i="5"/>
  <c r="O2319" i="5"/>
  <c r="P2319" i="5"/>
  <c r="Q2319" i="5"/>
  <c r="T2319" i="5"/>
  <c r="E2320" i="5"/>
  <c r="M2320" i="5"/>
  <c r="O2320" i="5"/>
  <c r="P2320" i="5"/>
  <c r="Q2320" i="5"/>
  <c r="E2321" i="5"/>
  <c r="T2321" i="5" s="1"/>
  <c r="M2321" i="5"/>
  <c r="O2321" i="5"/>
  <c r="P2321" i="5"/>
  <c r="Q2321" i="5"/>
  <c r="E2322" i="5"/>
  <c r="M2322" i="5"/>
  <c r="O2322" i="5"/>
  <c r="P2322" i="5"/>
  <c r="Q2322" i="5"/>
  <c r="E2323" i="5"/>
  <c r="T2323" i="5" s="1"/>
  <c r="M2323" i="5"/>
  <c r="O2323" i="5"/>
  <c r="P2323" i="5"/>
  <c r="Q2323" i="5"/>
  <c r="E2324" i="5"/>
  <c r="T2324" i="5" s="1"/>
  <c r="M2324" i="5"/>
  <c r="O2324" i="5"/>
  <c r="P2324" i="5"/>
  <c r="Q2324" i="5"/>
  <c r="E2325" i="5"/>
  <c r="T2325" i="5" s="1"/>
  <c r="M2325" i="5"/>
  <c r="O2325" i="5"/>
  <c r="P2325" i="5"/>
  <c r="Q2325" i="5"/>
  <c r="E2326" i="5"/>
  <c r="M2326" i="5"/>
  <c r="O2326" i="5"/>
  <c r="P2326" i="5"/>
  <c r="Q2326" i="5"/>
  <c r="E2327" i="5"/>
  <c r="M2327" i="5"/>
  <c r="O2327" i="5"/>
  <c r="P2327" i="5"/>
  <c r="Q2327" i="5"/>
  <c r="E2328" i="5"/>
  <c r="M2328" i="5"/>
  <c r="O2328" i="5"/>
  <c r="P2328" i="5"/>
  <c r="Q2328" i="5"/>
  <c r="E2329" i="5"/>
  <c r="T2329" i="5" s="1"/>
  <c r="M2329" i="5"/>
  <c r="O2329" i="5"/>
  <c r="P2329" i="5"/>
  <c r="Q2329" i="5"/>
  <c r="S2329" i="5"/>
  <c r="E2330" i="5"/>
  <c r="M2330" i="5"/>
  <c r="O2330" i="5"/>
  <c r="P2330" i="5"/>
  <c r="Q2330" i="5"/>
  <c r="E2331" i="5"/>
  <c r="M2331" i="5"/>
  <c r="O2331" i="5"/>
  <c r="P2331" i="5"/>
  <c r="Q2331" i="5"/>
  <c r="E2332" i="5"/>
  <c r="T2332" i="5" s="1"/>
  <c r="M2332" i="5"/>
  <c r="O2332" i="5"/>
  <c r="P2332" i="5"/>
  <c r="Q2332" i="5"/>
  <c r="E2333" i="5"/>
  <c r="S2333" i="5" s="1"/>
  <c r="M2333" i="5"/>
  <c r="O2333" i="5"/>
  <c r="P2333" i="5"/>
  <c r="Q2333" i="5"/>
  <c r="E2334" i="5"/>
  <c r="S2334" i="5" s="1"/>
  <c r="M2334" i="5"/>
  <c r="O2334" i="5"/>
  <c r="P2334" i="5"/>
  <c r="Q2334" i="5"/>
  <c r="E2335" i="5"/>
  <c r="S2335" i="5" s="1"/>
  <c r="M2335" i="5"/>
  <c r="O2335" i="5"/>
  <c r="P2335" i="5"/>
  <c r="Q2335" i="5"/>
  <c r="E2336" i="5"/>
  <c r="T2336" i="5" s="1"/>
  <c r="M2336" i="5"/>
  <c r="O2336" i="5"/>
  <c r="P2336" i="5"/>
  <c r="Q2336" i="5"/>
  <c r="E2337" i="5"/>
  <c r="S2337" i="5" s="1"/>
  <c r="M2337" i="5"/>
  <c r="O2337" i="5"/>
  <c r="P2337" i="5"/>
  <c r="Q2337" i="5"/>
  <c r="E2338" i="5"/>
  <c r="M2338" i="5"/>
  <c r="O2338" i="5"/>
  <c r="P2338" i="5"/>
  <c r="Q2338" i="5"/>
  <c r="E2339" i="5"/>
  <c r="T2339" i="5" s="1"/>
  <c r="M2339" i="5"/>
  <c r="O2339" i="5"/>
  <c r="P2339" i="5"/>
  <c r="Q2339" i="5"/>
  <c r="E2340" i="5"/>
  <c r="T2340" i="5" s="1"/>
  <c r="M2340" i="5"/>
  <c r="O2340" i="5"/>
  <c r="P2340" i="5"/>
  <c r="Q2340" i="5"/>
  <c r="E2341" i="5"/>
  <c r="T2341" i="5" s="1"/>
  <c r="M2341" i="5"/>
  <c r="O2341" i="5"/>
  <c r="P2341" i="5"/>
  <c r="Q2341" i="5"/>
  <c r="E2342" i="5"/>
  <c r="S2342" i="5" s="1"/>
  <c r="M2342" i="5"/>
  <c r="O2342" i="5"/>
  <c r="R2342" i="5" s="1"/>
  <c r="P2342" i="5"/>
  <c r="Q2342" i="5"/>
  <c r="E2343" i="5"/>
  <c r="M2343" i="5"/>
  <c r="O2343" i="5"/>
  <c r="P2343" i="5"/>
  <c r="Q2343" i="5"/>
  <c r="E2344" i="5"/>
  <c r="T2344" i="5" s="1"/>
  <c r="M2344" i="5"/>
  <c r="O2344" i="5"/>
  <c r="P2344" i="5"/>
  <c r="Q2344" i="5"/>
  <c r="E2345" i="5"/>
  <c r="M2345" i="5"/>
  <c r="O2345" i="5"/>
  <c r="P2345" i="5"/>
  <c r="Q2345" i="5"/>
  <c r="E2346" i="5"/>
  <c r="M2346" i="5"/>
  <c r="O2346" i="5"/>
  <c r="P2346" i="5"/>
  <c r="Q2346" i="5"/>
  <c r="E2347" i="5"/>
  <c r="M2347" i="5"/>
  <c r="O2347" i="5"/>
  <c r="P2347" i="5"/>
  <c r="Q2347" i="5"/>
  <c r="E2348" i="5"/>
  <c r="S2348" i="5" s="1"/>
  <c r="M2348" i="5"/>
  <c r="O2348" i="5"/>
  <c r="P2348" i="5"/>
  <c r="Q2348" i="5"/>
  <c r="E2349" i="5"/>
  <c r="S2349" i="5" s="1"/>
  <c r="M2349" i="5"/>
  <c r="O2349" i="5"/>
  <c r="P2349" i="5"/>
  <c r="Q2349" i="5"/>
  <c r="E2350" i="5"/>
  <c r="T2350" i="5" s="1"/>
  <c r="M2350" i="5"/>
  <c r="O2350" i="5"/>
  <c r="P2350" i="5"/>
  <c r="Q2350" i="5"/>
  <c r="E2351" i="5"/>
  <c r="M2351" i="5"/>
  <c r="O2351" i="5"/>
  <c r="P2351" i="5"/>
  <c r="Q2351" i="5"/>
  <c r="E2352" i="5"/>
  <c r="S2352" i="5" s="1"/>
  <c r="M2352" i="5"/>
  <c r="O2352" i="5"/>
  <c r="P2352" i="5"/>
  <c r="Q2352" i="5"/>
  <c r="T2352" i="5"/>
  <c r="E2353" i="5"/>
  <c r="T2353" i="5" s="1"/>
  <c r="M2353" i="5"/>
  <c r="O2353" i="5"/>
  <c r="P2353" i="5"/>
  <c r="Q2353" i="5"/>
  <c r="S2353" i="5"/>
  <c r="E2354" i="5"/>
  <c r="T2354" i="5" s="1"/>
  <c r="M2354" i="5"/>
  <c r="O2354" i="5"/>
  <c r="P2354" i="5"/>
  <c r="Q2354" i="5"/>
  <c r="E2355" i="5"/>
  <c r="S2355" i="5" s="1"/>
  <c r="M2355" i="5"/>
  <c r="O2355" i="5"/>
  <c r="P2355" i="5"/>
  <c r="Q2355" i="5"/>
  <c r="E2356" i="5"/>
  <c r="M2356" i="5"/>
  <c r="O2356" i="5"/>
  <c r="P2356" i="5"/>
  <c r="Q2356" i="5"/>
  <c r="E2357" i="5"/>
  <c r="T2357" i="5" s="1"/>
  <c r="M2357" i="5"/>
  <c r="O2357" i="5"/>
  <c r="P2357" i="5"/>
  <c r="Q2357" i="5"/>
  <c r="E2358" i="5"/>
  <c r="M2358" i="5"/>
  <c r="O2358" i="5"/>
  <c r="P2358" i="5"/>
  <c r="Q2358" i="5"/>
  <c r="E2359" i="5"/>
  <c r="T2359" i="5" s="1"/>
  <c r="M2359" i="5"/>
  <c r="O2359" i="5"/>
  <c r="P2359" i="5"/>
  <c r="Q2359" i="5"/>
  <c r="E2360" i="5"/>
  <c r="T2360" i="5" s="1"/>
  <c r="M2360" i="5"/>
  <c r="O2360" i="5"/>
  <c r="P2360" i="5"/>
  <c r="Q2360" i="5"/>
  <c r="E2361" i="5"/>
  <c r="T2361" i="5" s="1"/>
  <c r="M2361" i="5"/>
  <c r="O2361" i="5"/>
  <c r="P2361" i="5"/>
  <c r="Q2361" i="5"/>
  <c r="E2362" i="5"/>
  <c r="T2362" i="5" s="1"/>
  <c r="M2362" i="5"/>
  <c r="O2362" i="5"/>
  <c r="P2362" i="5"/>
  <c r="Q2362" i="5"/>
  <c r="E2363" i="5"/>
  <c r="M2363" i="5"/>
  <c r="O2363" i="5"/>
  <c r="P2363" i="5"/>
  <c r="Q2363" i="5"/>
  <c r="E2364" i="5"/>
  <c r="M2364" i="5"/>
  <c r="O2364" i="5"/>
  <c r="P2364" i="5"/>
  <c r="Q2364" i="5"/>
  <c r="E2365" i="5"/>
  <c r="S2365" i="5" s="1"/>
  <c r="M2365" i="5"/>
  <c r="O2365" i="5"/>
  <c r="P2365" i="5"/>
  <c r="Q2365" i="5"/>
  <c r="E2366" i="5"/>
  <c r="S2366" i="5" s="1"/>
  <c r="M2366" i="5"/>
  <c r="O2366" i="5"/>
  <c r="P2366" i="5"/>
  <c r="Q2366" i="5"/>
  <c r="E2367" i="5"/>
  <c r="S2367" i="5" s="1"/>
  <c r="M2367" i="5"/>
  <c r="O2367" i="5"/>
  <c r="P2367" i="5"/>
  <c r="Q2367" i="5"/>
  <c r="E2368" i="5"/>
  <c r="S2368" i="5" s="1"/>
  <c r="M2368" i="5"/>
  <c r="O2368" i="5"/>
  <c r="P2368" i="5"/>
  <c r="Q2368" i="5"/>
  <c r="E2369" i="5"/>
  <c r="M2369" i="5"/>
  <c r="O2369" i="5"/>
  <c r="P2369" i="5"/>
  <c r="Q2369" i="5"/>
  <c r="E2370" i="5"/>
  <c r="S2370" i="5" s="1"/>
  <c r="M2370" i="5"/>
  <c r="O2370" i="5"/>
  <c r="P2370" i="5"/>
  <c r="Q2370" i="5"/>
  <c r="T2370" i="5"/>
  <c r="E2371" i="5"/>
  <c r="T2371" i="5" s="1"/>
  <c r="M2371" i="5"/>
  <c r="O2371" i="5"/>
  <c r="P2371" i="5"/>
  <c r="Q2371" i="5"/>
  <c r="E2372" i="5"/>
  <c r="T2372" i="5" s="1"/>
  <c r="M2372" i="5"/>
  <c r="O2372" i="5"/>
  <c r="P2372" i="5"/>
  <c r="Q2372" i="5"/>
  <c r="E2373" i="5"/>
  <c r="S2373" i="5" s="1"/>
  <c r="M2373" i="5"/>
  <c r="O2373" i="5"/>
  <c r="P2373" i="5"/>
  <c r="Q2373" i="5"/>
  <c r="E2374" i="5"/>
  <c r="S2374" i="5" s="1"/>
  <c r="M2374" i="5"/>
  <c r="O2374" i="5"/>
  <c r="P2374" i="5"/>
  <c r="Q2374" i="5"/>
  <c r="E2375" i="5"/>
  <c r="T2375" i="5" s="1"/>
  <c r="M2375" i="5"/>
  <c r="O2375" i="5"/>
  <c r="P2375" i="5"/>
  <c r="Q2375" i="5"/>
  <c r="E2376" i="5"/>
  <c r="T2376" i="5" s="1"/>
  <c r="M2376" i="5"/>
  <c r="O2376" i="5"/>
  <c r="P2376" i="5"/>
  <c r="Q2376" i="5"/>
  <c r="E2377" i="5"/>
  <c r="T2377" i="5" s="1"/>
  <c r="M2377" i="5"/>
  <c r="O2377" i="5"/>
  <c r="P2377" i="5"/>
  <c r="Q2377" i="5"/>
  <c r="E2378" i="5"/>
  <c r="S2378" i="5" s="1"/>
  <c r="M2378" i="5"/>
  <c r="O2378" i="5"/>
  <c r="P2378" i="5"/>
  <c r="Q2378" i="5"/>
  <c r="T2378" i="5"/>
  <c r="E2379" i="5"/>
  <c r="T2379" i="5" s="1"/>
  <c r="M2379" i="5"/>
  <c r="O2379" i="5"/>
  <c r="P2379" i="5"/>
  <c r="Q2379" i="5"/>
  <c r="E2380" i="5"/>
  <c r="T2380" i="5" s="1"/>
  <c r="M2380" i="5"/>
  <c r="O2380" i="5"/>
  <c r="P2380" i="5"/>
  <c r="Q2380" i="5"/>
  <c r="E2381" i="5"/>
  <c r="M2381" i="5"/>
  <c r="O2381" i="5"/>
  <c r="P2381" i="5"/>
  <c r="Q2381" i="5"/>
  <c r="E2382" i="5"/>
  <c r="M2382" i="5"/>
  <c r="O2382" i="5"/>
  <c r="P2382" i="5"/>
  <c r="Q2382" i="5"/>
  <c r="E2383" i="5"/>
  <c r="S2383" i="5" s="1"/>
  <c r="M2383" i="5"/>
  <c r="O2383" i="5"/>
  <c r="P2383" i="5"/>
  <c r="Q2383" i="5"/>
  <c r="E2384" i="5"/>
  <c r="S2384" i="5" s="1"/>
  <c r="M2384" i="5"/>
  <c r="O2384" i="5"/>
  <c r="P2384" i="5"/>
  <c r="Q2384" i="5"/>
  <c r="E2385" i="5"/>
  <c r="S2385" i="5" s="1"/>
  <c r="M2385" i="5"/>
  <c r="O2385" i="5"/>
  <c r="P2385" i="5"/>
  <c r="Q2385" i="5"/>
  <c r="R2385" i="5" s="1"/>
  <c r="E2386" i="5"/>
  <c r="S2386" i="5" s="1"/>
  <c r="M2386" i="5"/>
  <c r="O2386" i="5"/>
  <c r="P2386" i="5"/>
  <c r="Q2386" i="5"/>
  <c r="E2387" i="5"/>
  <c r="S2387" i="5" s="1"/>
  <c r="M2387" i="5"/>
  <c r="O2387" i="5"/>
  <c r="P2387" i="5"/>
  <c r="Q2387" i="5"/>
  <c r="E2388" i="5"/>
  <c r="S2388" i="5" s="1"/>
  <c r="M2388" i="5"/>
  <c r="O2388" i="5"/>
  <c r="P2388" i="5"/>
  <c r="Q2388" i="5"/>
  <c r="E2389" i="5"/>
  <c r="M2389" i="5"/>
  <c r="O2389" i="5"/>
  <c r="P2389" i="5"/>
  <c r="Q2389" i="5"/>
  <c r="E2390" i="5"/>
  <c r="M2390" i="5"/>
  <c r="O2390" i="5"/>
  <c r="P2390" i="5"/>
  <c r="Q2390" i="5"/>
  <c r="E2391" i="5"/>
  <c r="S2391" i="5" s="1"/>
  <c r="M2391" i="5"/>
  <c r="O2391" i="5"/>
  <c r="P2391" i="5"/>
  <c r="Q2391" i="5"/>
  <c r="E2392" i="5"/>
  <c r="S2392" i="5" s="1"/>
  <c r="M2392" i="5"/>
  <c r="O2392" i="5"/>
  <c r="P2392" i="5"/>
  <c r="Q2392" i="5"/>
  <c r="E2393" i="5"/>
  <c r="T2393" i="5" s="1"/>
  <c r="M2393" i="5"/>
  <c r="O2393" i="5"/>
  <c r="P2393" i="5"/>
  <c r="Q2393" i="5"/>
  <c r="E2394" i="5"/>
  <c r="T2394" i="5" s="1"/>
  <c r="M2394" i="5"/>
  <c r="O2394" i="5"/>
  <c r="P2394" i="5"/>
  <c r="Q2394" i="5"/>
  <c r="E2395" i="5"/>
  <c r="T2395" i="5" s="1"/>
  <c r="M2395" i="5"/>
  <c r="O2395" i="5"/>
  <c r="P2395" i="5"/>
  <c r="Q2395" i="5"/>
  <c r="E2396" i="5"/>
  <c r="M2396" i="5"/>
  <c r="O2396" i="5"/>
  <c r="P2396" i="5"/>
  <c r="Q2396" i="5"/>
  <c r="E2397" i="5"/>
  <c r="M2397" i="5"/>
  <c r="O2397" i="5"/>
  <c r="P2397" i="5"/>
  <c r="Q2397" i="5"/>
  <c r="E2398" i="5"/>
  <c r="T2398" i="5" s="1"/>
  <c r="M2398" i="5"/>
  <c r="O2398" i="5"/>
  <c r="P2398" i="5"/>
  <c r="Q2398" i="5"/>
  <c r="E2399" i="5"/>
  <c r="M2399" i="5"/>
  <c r="O2399" i="5"/>
  <c r="P2399" i="5"/>
  <c r="Q2399" i="5"/>
  <c r="E2400" i="5"/>
  <c r="M2400" i="5"/>
  <c r="O2400" i="5"/>
  <c r="P2400" i="5"/>
  <c r="Q2400" i="5"/>
  <c r="E2401" i="5"/>
  <c r="S2401" i="5" s="1"/>
  <c r="M2401" i="5"/>
  <c r="O2401" i="5"/>
  <c r="P2401" i="5"/>
  <c r="Q2401" i="5"/>
  <c r="E2402" i="5"/>
  <c r="S2402" i="5" s="1"/>
  <c r="M2402" i="5"/>
  <c r="O2402" i="5"/>
  <c r="R2402" i="5" s="1"/>
  <c r="P2402" i="5"/>
  <c r="Q2402" i="5"/>
  <c r="E2403" i="5"/>
  <c r="M2403" i="5"/>
  <c r="O2403" i="5"/>
  <c r="P2403" i="5"/>
  <c r="Q2403" i="5"/>
  <c r="E2404" i="5"/>
  <c r="S2404" i="5" s="1"/>
  <c r="M2404" i="5"/>
  <c r="O2404" i="5"/>
  <c r="P2404" i="5"/>
  <c r="Q2404" i="5"/>
  <c r="E2405" i="5"/>
  <c r="S2405" i="5" s="1"/>
  <c r="M2405" i="5"/>
  <c r="O2405" i="5"/>
  <c r="P2405" i="5"/>
  <c r="Q2405" i="5"/>
  <c r="E2406" i="5"/>
  <c r="S2406" i="5" s="1"/>
  <c r="M2406" i="5"/>
  <c r="O2406" i="5"/>
  <c r="P2406" i="5"/>
  <c r="Q2406" i="5"/>
  <c r="E2407" i="5"/>
  <c r="S2407" i="5" s="1"/>
  <c r="M2407" i="5"/>
  <c r="O2407" i="5"/>
  <c r="P2407" i="5"/>
  <c r="Q2407" i="5"/>
  <c r="E2408" i="5"/>
  <c r="T2408" i="5" s="1"/>
  <c r="M2408" i="5"/>
  <c r="O2408" i="5"/>
  <c r="P2408" i="5"/>
  <c r="Q2408" i="5"/>
  <c r="E2409" i="5"/>
  <c r="S2409" i="5" s="1"/>
  <c r="M2409" i="5"/>
  <c r="O2409" i="5"/>
  <c r="P2409" i="5"/>
  <c r="Q2409" i="5"/>
  <c r="E2410" i="5"/>
  <c r="S2410" i="5" s="1"/>
  <c r="M2410" i="5"/>
  <c r="O2410" i="5"/>
  <c r="P2410" i="5"/>
  <c r="Q2410" i="5"/>
  <c r="E2411" i="5"/>
  <c r="T2411" i="5" s="1"/>
  <c r="M2411" i="5"/>
  <c r="O2411" i="5"/>
  <c r="P2411" i="5"/>
  <c r="Q2411" i="5"/>
  <c r="E2412" i="5"/>
  <c r="M2412" i="5"/>
  <c r="O2412" i="5"/>
  <c r="P2412" i="5"/>
  <c r="Q2412" i="5"/>
  <c r="E2413" i="5"/>
  <c r="T2413" i="5" s="1"/>
  <c r="M2413" i="5"/>
  <c r="O2413" i="5"/>
  <c r="P2413" i="5"/>
  <c r="Q2413" i="5"/>
  <c r="E2414" i="5"/>
  <c r="S2414" i="5" s="1"/>
  <c r="M2414" i="5"/>
  <c r="O2414" i="5"/>
  <c r="P2414" i="5"/>
  <c r="Q2414" i="5"/>
  <c r="E2415" i="5"/>
  <c r="M2415" i="5"/>
  <c r="O2415" i="5"/>
  <c r="P2415" i="5"/>
  <c r="Q2415" i="5"/>
  <c r="E2416" i="5"/>
  <c r="M2416" i="5"/>
  <c r="O2416" i="5"/>
  <c r="P2416" i="5"/>
  <c r="Q2416" i="5"/>
  <c r="E2417" i="5"/>
  <c r="M2417" i="5"/>
  <c r="O2417" i="5"/>
  <c r="P2417" i="5"/>
  <c r="Q2417" i="5"/>
  <c r="E2418" i="5"/>
  <c r="M2418" i="5"/>
  <c r="O2418" i="5"/>
  <c r="P2418" i="5"/>
  <c r="Q2418" i="5"/>
  <c r="E2419" i="5"/>
  <c r="S2419" i="5" s="1"/>
  <c r="M2419" i="5"/>
  <c r="O2419" i="5"/>
  <c r="P2419" i="5"/>
  <c r="Q2419" i="5"/>
  <c r="E2420" i="5"/>
  <c r="S2420" i="5" s="1"/>
  <c r="M2420" i="5"/>
  <c r="O2420" i="5"/>
  <c r="P2420" i="5"/>
  <c r="Q2420" i="5"/>
  <c r="E2421" i="5"/>
  <c r="S2421" i="5" s="1"/>
  <c r="M2421" i="5"/>
  <c r="O2421" i="5"/>
  <c r="P2421" i="5"/>
  <c r="Q2421" i="5"/>
  <c r="E2422" i="5"/>
  <c r="S2422" i="5" s="1"/>
  <c r="M2422" i="5"/>
  <c r="O2422" i="5"/>
  <c r="P2422" i="5"/>
  <c r="Q2422" i="5"/>
  <c r="E2423" i="5"/>
  <c r="S2423" i="5" s="1"/>
  <c r="M2423" i="5"/>
  <c r="O2423" i="5"/>
  <c r="P2423" i="5"/>
  <c r="Q2423" i="5"/>
  <c r="E2424" i="5"/>
  <c r="M2424" i="5"/>
  <c r="O2424" i="5"/>
  <c r="P2424" i="5"/>
  <c r="Q2424" i="5"/>
  <c r="E2425" i="5"/>
  <c r="S2425" i="5" s="1"/>
  <c r="M2425" i="5"/>
  <c r="O2425" i="5"/>
  <c r="P2425" i="5"/>
  <c r="Q2425" i="5"/>
  <c r="E2426" i="5"/>
  <c r="T2426" i="5" s="1"/>
  <c r="M2426" i="5"/>
  <c r="O2426" i="5"/>
  <c r="P2426" i="5"/>
  <c r="Q2426" i="5"/>
  <c r="E2427" i="5"/>
  <c r="S2427" i="5" s="1"/>
  <c r="M2427" i="5"/>
  <c r="O2427" i="5"/>
  <c r="P2427" i="5"/>
  <c r="Q2427" i="5"/>
  <c r="E2428" i="5"/>
  <c r="S2428" i="5" s="1"/>
  <c r="M2428" i="5"/>
  <c r="O2428" i="5"/>
  <c r="P2428" i="5"/>
  <c r="Q2428" i="5"/>
  <c r="E2429" i="5"/>
  <c r="T2429" i="5" s="1"/>
  <c r="M2429" i="5"/>
  <c r="O2429" i="5"/>
  <c r="P2429" i="5"/>
  <c r="Q2429" i="5"/>
  <c r="E2430" i="5"/>
  <c r="T2430" i="5" s="1"/>
  <c r="M2430" i="5"/>
  <c r="O2430" i="5"/>
  <c r="P2430" i="5"/>
  <c r="Q2430" i="5"/>
  <c r="E2431" i="5"/>
  <c r="M2431" i="5"/>
  <c r="O2431" i="5"/>
  <c r="P2431" i="5"/>
  <c r="Q2431" i="5"/>
  <c r="E2432" i="5"/>
  <c r="T2432" i="5" s="1"/>
  <c r="M2432" i="5"/>
  <c r="O2432" i="5"/>
  <c r="P2432" i="5"/>
  <c r="Q2432" i="5"/>
  <c r="E2433" i="5"/>
  <c r="T2433" i="5" s="1"/>
  <c r="M2433" i="5"/>
  <c r="O2433" i="5"/>
  <c r="P2433" i="5"/>
  <c r="Q2433" i="5"/>
  <c r="E2434" i="5"/>
  <c r="T2434" i="5" s="1"/>
  <c r="M2434" i="5"/>
  <c r="O2434" i="5"/>
  <c r="P2434" i="5"/>
  <c r="Q2434" i="5"/>
  <c r="S2434" i="5"/>
  <c r="E2435" i="5"/>
  <c r="M2435" i="5"/>
  <c r="O2435" i="5"/>
  <c r="P2435" i="5"/>
  <c r="Q2435" i="5"/>
  <c r="E2436" i="5"/>
  <c r="M2436" i="5"/>
  <c r="O2436" i="5"/>
  <c r="P2436" i="5"/>
  <c r="Q2436" i="5"/>
  <c r="E2437" i="5"/>
  <c r="M2437" i="5"/>
  <c r="O2437" i="5"/>
  <c r="P2437" i="5"/>
  <c r="Q2437" i="5"/>
  <c r="E2438" i="5"/>
  <c r="T2438" i="5" s="1"/>
  <c r="M2438" i="5"/>
  <c r="O2438" i="5"/>
  <c r="R2438" i="5" s="1"/>
  <c r="P2438" i="5"/>
  <c r="Q2438" i="5"/>
  <c r="E2439" i="5"/>
  <c r="S2439" i="5" s="1"/>
  <c r="M2439" i="5"/>
  <c r="O2439" i="5"/>
  <c r="P2439" i="5"/>
  <c r="Q2439" i="5"/>
  <c r="E2440" i="5"/>
  <c r="S2440" i="5" s="1"/>
  <c r="M2440" i="5"/>
  <c r="O2440" i="5"/>
  <c r="P2440" i="5"/>
  <c r="Q2440" i="5"/>
  <c r="E2441" i="5"/>
  <c r="S2441" i="5" s="1"/>
  <c r="M2441" i="5"/>
  <c r="O2441" i="5"/>
  <c r="P2441" i="5"/>
  <c r="Q2441" i="5"/>
  <c r="E2442" i="5"/>
  <c r="M2442" i="5"/>
  <c r="O2442" i="5"/>
  <c r="P2442" i="5"/>
  <c r="Q2442" i="5"/>
  <c r="E2443" i="5"/>
  <c r="S2443" i="5" s="1"/>
  <c r="M2443" i="5"/>
  <c r="O2443" i="5"/>
  <c r="P2443" i="5"/>
  <c r="Q2443" i="5"/>
  <c r="E2444" i="5"/>
  <c r="T2444" i="5" s="1"/>
  <c r="M2444" i="5"/>
  <c r="O2444" i="5"/>
  <c r="P2444" i="5"/>
  <c r="Q2444" i="5"/>
  <c r="E2445" i="5"/>
  <c r="S2445" i="5" s="1"/>
  <c r="M2445" i="5"/>
  <c r="O2445" i="5"/>
  <c r="P2445" i="5"/>
  <c r="Q2445" i="5"/>
  <c r="E2446" i="5"/>
  <c r="M2446" i="5"/>
  <c r="O2446" i="5"/>
  <c r="P2446" i="5"/>
  <c r="Q2446" i="5"/>
  <c r="E2447" i="5"/>
  <c r="T2447" i="5" s="1"/>
  <c r="M2447" i="5"/>
  <c r="O2447" i="5"/>
  <c r="P2447" i="5"/>
  <c r="Q2447" i="5"/>
  <c r="E2448" i="5"/>
  <c r="T2448" i="5" s="1"/>
  <c r="M2448" i="5"/>
  <c r="O2448" i="5"/>
  <c r="P2448" i="5"/>
  <c r="Q2448" i="5"/>
  <c r="E2449" i="5"/>
  <c r="T2449" i="5" s="1"/>
  <c r="M2449" i="5"/>
  <c r="O2449" i="5"/>
  <c r="P2449" i="5"/>
  <c r="Q2449" i="5"/>
  <c r="E2450" i="5"/>
  <c r="S2450" i="5" s="1"/>
  <c r="M2450" i="5"/>
  <c r="O2450" i="5"/>
  <c r="P2450" i="5"/>
  <c r="Q2450" i="5"/>
  <c r="E2451" i="5"/>
  <c r="S2451" i="5" s="1"/>
  <c r="M2451" i="5"/>
  <c r="O2451" i="5"/>
  <c r="P2451" i="5"/>
  <c r="Q2451" i="5"/>
  <c r="E2452" i="5"/>
  <c r="T2452" i="5" s="1"/>
  <c r="M2452" i="5"/>
  <c r="O2452" i="5"/>
  <c r="P2452" i="5"/>
  <c r="Q2452" i="5"/>
  <c r="E2453" i="5"/>
  <c r="M2453" i="5"/>
  <c r="O2453" i="5"/>
  <c r="P2453" i="5"/>
  <c r="Q2453" i="5"/>
  <c r="E2454" i="5"/>
  <c r="M2454" i="5"/>
  <c r="O2454" i="5"/>
  <c r="P2454" i="5"/>
  <c r="Q2454" i="5"/>
  <c r="E2455" i="5"/>
  <c r="S2455" i="5" s="1"/>
  <c r="M2455" i="5"/>
  <c r="O2455" i="5"/>
  <c r="P2455" i="5"/>
  <c r="Q2455" i="5"/>
  <c r="E2456" i="5"/>
  <c r="S2456" i="5" s="1"/>
  <c r="M2456" i="5"/>
  <c r="O2456" i="5"/>
  <c r="P2456" i="5"/>
  <c r="Q2456" i="5"/>
  <c r="E2457" i="5"/>
  <c r="S2457" i="5" s="1"/>
  <c r="M2457" i="5"/>
  <c r="O2457" i="5"/>
  <c r="P2457" i="5"/>
  <c r="Q2457" i="5"/>
  <c r="E2458" i="5"/>
  <c r="S2458" i="5" s="1"/>
  <c r="M2458" i="5"/>
  <c r="O2458" i="5"/>
  <c r="P2458" i="5"/>
  <c r="Q2458" i="5"/>
  <c r="E2459" i="5"/>
  <c r="M2459" i="5"/>
  <c r="O2459" i="5"/>
  <c r="P2459" i="5"/>
  <c r="Q2459" i="5"/>
  <c r="E2460" i="5"/>
  <c r="S2460" i="5" s="1"/>
  <c r="M2460" i="5"/>
  <c r="O2460" i="5"/>
  <c r="P2460" i="5"/>
  <c r="Q2460" i="5"/>
  <c r="E2461" i="5"/>
  <c r="S2461" i="5" s="1"/>
  <c r="M2461" i="5"/>
  <c r="O2461" i="5"/>
  <c r="P2461" i="5"/>
  <c r="Q2461" i="5"/>
  <c r="E2462" i="5"/>
  <c r="T2462" i="5" s="1"/>
  <c r="M2462" i="5"/>
  <c r="O2462" i="5"/>
  <c r="P2462" i="5"/>
  <c r="Q2462" i="5"/>
  <c r="E2463" i="5"/>
  <c r="S2463" i="5" s="1"/>
  <c r="M2463" i="5"/>
  <c r="O2463" i="5"/>
  <c r="P2463" i="5"/>
  <c r="Q2463" i="5"/>
  <c r="E2464" i="5"/>
  <c r="M2464" i="5"/>
  <c r="O2464" i="5"/>
  <c r="P2464" i="5"/>
  <c r="Q2464" i="5"/>
  <c r="E2465" i="5"/>
  <c r="T2465" i="5" s="1"/>
  <c r="M2465" i="5"/>
  <c r="O2465" i="5"/>
  <c r="P2465" i="5"/>
  <c r="Q2465" i="5"/>
  <c r="E2466" i="5"/>
  <c r="M2466" i="5"/>
  <c r="O2466" i="5"/>
  <c r="P2466" i="5"/>
  <c r="Q2466" i="5"/>
  <c r="E2467" i="5"/>
  <c r="T2467" i="5" s="1"/>
  <c r="M2467" i="5"/>
  <c r="O2467" i="5"/>
  <c r="P2467" i="5"/>
  <c r="Q2467" i="5"/>
  <c r="E2468" i="5"/>
  <c r="T2468" i="5" s="1"/>
  <c r="M2468" i="5"/>
  <c r="O2468" i="5"/>
  <c r="P2468" i="5"/>
  <c r="Q2468" i="5"/>
  <c r="E2469" i="5"/>
  <c r="S2469" i="5" s="1"/>
  <c r="M2469" i="5"/>
  <c r="O2469" i="5"/>
  <c r="P2469" i="5"/>
  <c r="Q2469" i="5"/>
  <c r="E2470" i="5"/>
  <c r="M2470" i="5"/>
  <c r="O2470" i="5"/>
  <c r="P2470" i="5"/>
  <c r="Q2470" i="5"/>
  <c r="E2471" i="5"/>
  <c r="M2471" i="5"/>
  <c r="O2471" i="5"/>
  <c r="P2471" i="5"/>
  <c r="Q2471" i="5"/>
  <c r="E2472" i="5"/>
  <c r="M2472" i="5"/>
  <c r="O2472" i="5"/>
  <c r="P2472" i="5"/>
  <c r="Q2472" i="5"/>
  <c r="E2473" i="5"/>
  <c r="S2473" i="5" s="1"/>
  <c r="M2473" i="5"/>
  <c r="O2473" i="5"/>
  <c r="P2473" i="5"/>
  <c r="Q2473" i="5"/>
  <c r="T2473" i="5"/>
  <c r="E2474" i="5"/>
  <c r="M2474" i="5"/>
  <c r="O2474" i="5"/>
  <c r="P2474" i="5"/>
  <c r="Q2474" i="5"/>
  <c r="E2475" i="5"/>
  <c r="S2475" i="5" s="1"/>
  <c r="M2475" i="5"/>
  <c r="O2475" i="5"/>
  <c r="P2475" i="5"/>
  <c r="Q2475" i="5"/>
  <c r="E2476" i="5"/>
  <c r="S2476" i="5" s="1"/>
  <c r="M2476" i="5"/>
  <c r="O2476" i="5"/>
  <c r="P2476" i="5"/>
  <c r="Q2476" i="5"/>
  <c r="E2477" i="5"/>
  <c r="M2477" i="5"/>
  <c r="O2477" i="5"/>
  <c r="R2477" i="5" s="1"/>
  <c r="P2477" i="5"/>
  <c r="Q2477" i="5"/>
  <c r="E2478" i="5"/>
  <c r="S2478" i="5" s="1"/>
  <c r="M2478" i="5"/>
  <c r="O2478" i="5"/>
  <c r="P2478" i="5"/>
  <c r="Q2478" i="5"/>
  <c r="E2479" i="5"/>
  <c r="S2479" i="5" s="1"/>
  <c r="M2479" i="5"/>
  <c r="O2479" i="5"/>
  <c r="P2479" i="5"/>
  <c r="Q2479" i="5"/>
  <c r="E2480" i="5"/>
  <c r="T2480" i="5" s="1"/>
  <c r="M2480" i="5"/>
  <c r="O2480" i="5"/>
  <c r="P2480" i="5"/>
  <c r="Q2480" i="5"/>
  <c r="S2480" i="5"/>
  <c r="E2481" i="5"/>
  <c r="S2481" i="5" s="1"/>
  <c r="M2481" i="5"/>
  <c r="O2481" i="5"/>
  <c r="P2481" i="5"/>
  <c r="Q2481" i="5"/>
  <c r="E2482" i="5"/>
  <c r="S2482" i="5" s="1"/>
  <c r="M2482" i="5"/>
  <c r="O2482" i="5"/>
  <c r="P2482" i="5"/>
  <c r="Q2482" i="5"/>
  <c r="E2483" i="5"/>
  <c r="M2483" i="5"/>
  <c r="O2483" i="5"/>
  <c r="P2483" i="5"/>
  <c r="Q2483" i="5"/>
  <c r="E2484" i="5"/>
  <c r="T2484" i="5" s="1"/>
  <c r="M2484" i="5"/>
  <c r="O2484" i="5"/>
  <c r="P2484" i="5"/>
  <c r="Q2484" i="5"/>
  <c r="S2484" i="5"/>
  <c r="E2485" i="5"/>
  <c r="T2485" i="5" s="1"/>
  <c r="M2485" i="5"/>
  <c r="O2485" i="5"/>
  <c r="P2485" i="5"/>
  <c r="Q2485" i="5"/>
  <c r="E2486" i="5"/>
  <c r="T2486" i="5" s="1"/>
  <c r="M2486" i="5"/>
  <c r="O2486" i="5"/>
  <c r="P2486" i="5"/>
  <c r="Q2486" i="5"/>
  <c r="E2487" i="5"/>
  <c r="T2487" i="5" s="1"/>
  <c r="M2487" i="5"/>
  <c r="O2487" i="5"/>
  <c r="P2487" i="5"/>
  <c r="Q2487" i="5"/>
  <c r="E2488" i="5"/>
  <c r="M2488" i="5"/>
  <c r="O2488" i="5"/>
  <c r="P2488" i="5"/>
  <c r="Q2488" i="5"/>
  <c r="E2489" i="5"/>
  <c r="S2489" i="5" s="1"/>
  <c r="M2489" i="5"/>
  <c r="O2489" i="5"/>
  <c r="P2489" i="5"/>
  <c r="Q2489" i="5"/>
  <c r="T2489" i="5"/>
  <c r="E2490" i="5"/>
  <c r="M2490" i="5"/>
  <c r="O2490" i="5"/>
  <c r="P2490" i="5"/>
  <c r="Q2490" i="5"/>
  <c r="E2491" i="5"/>
  <c r="S2491" i="5" s="1"/>
  <c r="M2491" i="5"/>
  <c r="O2491" i="5"/>
  <c r="P2491" i="5"/>
  <c r="Q2491" i="5"/>
  <c r="E2492" i="5"/>
  <c r="T2492" i="5" s="1"/>
  <c r="M2492" i="5"/>
  <c r="O2492" i="5"/>
  <c r="P2492" i="5"/>
  <c r="Q2492" i="5"/>
  <c r="E2493" i="5"/>
  <c r="S2493" i="5" s="1"/>
  <c r="M2493" i="5"/>
  <c r="O2493" i="5"/>
  <c r="P2493" i="5"/>
  <c r="Q2493" i="5"/>
  <c r="E2494" i="5"/>
  <c r="S2494" i="5" s="1"/>
  <c r="M2494" i="5"/>
  <c r="O2494" i="5"/>
  <c r="P2494" i="5"/>
  <c r="Q2494" i="5"/>
  <c r="E2495" i="5"/>
  <c r="S2495" i="5" s="1"/>
  <c r="M2495" i="5"/>
  <c r="O2495" i="5"/>
  <c r="P2495" i="5"/>
  <c r="Q2495" i="5"/>
  <c r="E2496" i="5"/>
  <c r="T2496" i="5" s="1"/>
  <c r="M2496" i="5"/>
  <c r="O2496" i="5"/>
  <c r="P2496" i="5"/>
  <c r="Q2496" i="5"/>
  <c r="S2496" i="5"/>
  <c r="E2497" i="5"/>
  <c r="S2497" i="5" s="1"/>
  <c r="M2497" i="5"/>
  <c r="O2497" i="5"/>
  <c r="P2497" i="5"/>
  <c r="Q2497" i="5"/>
  <c r="E2498" i="5"/>
  <c r="T2498" i="5" s="1"/>
  <c r="M2498" i="5"/>
  <c r="O2498" i="5"/>
  <c r="P2498" i="5"/>
  <c r="Q2498" i="5"/>
  <c r="E2499" i="5"/>
  <c r="S2499" i="5" s="1"/>
  <c r="M2499" i="5"/>
  <c r="O2499" i="5"/>
  <c r="P2499" i="5"/>
  <c r="Q2499" i="5"/>
  <c r="E2500" i="5"/>
  <c r="S2500" i="5" s="1"/>
  <c r="M2500" i="5"/>
  <c r="O2500" i="5"/>
  <c r="P2500" i="5"/>
  <c r="Q2500" i="5"/>
  <c r="E2501" i="5"/>
  <c r="T2501" i="5" s="1"/>
  <c r="M2501" i="5"/>
  <c r="O2501" i="5"/>
  <c r="P2501" i="5"/>
  <c r="Q2501" i="5"/>
  <c r="E2502" i="5"/>
  <c r="S2502" i="5" s="1"/>
  <c r="M2502" i="5"/>
  <c r="O2502" i="5"/>
  <c r="P2502" i="5"/>
  <c r="Q2502" i="5"/>
  <c r="E2503" i="5"/>
  <c r="M2503" i="5"/>
  <c r="O2503" i="5"/>
  <c r="P2503" i="5"/>
  <c r="Q2503" i="5"/>
  <c r="E2504" i="5"/>
  <c r="S2504" i="5" s="1"/>
  <c r="M2504" i="5"/>
  <c r="O2504" i="5"/>
  <c r="P2504" i="5"/>
  <c r="Q2504" i="5"/>
  <c r="E2505" i="5"/>
  <c r="T2505" i="5" s="1"/>
  <c r="M2505" i="5"/>
  <c r="O2505" i="5"/>
  <c r="P2505" i="5"/>
  <c r="Q2505" i="5"/>
  <c r="E2506" i="5"/>
  <c r="M2506" i="5"/>
  <c r="O2506" i="5"/>
  <c r="P2506" i="5"/>
  <c r="Q2506" i="5"/>
  <c r="E2507" i="5"/>
  <c r="S2507" i="5" s="1"/>
  <c r="M2507" i="5"/>
  <c r="O2507" i="5"/>
  <c r="P2507" i="5"/>
  <c r="Q2507" i="5"/>
  <c r="E2508" i="5"/>
  <c r="M2508" i="5"/>
  <c r="O2508" i="5"/>
  <c r="P2508" i="5"/>
  <c r="Q2508" i="5"/>
  <c r="E2509" i="5"/>
  <c r="S2509" i="5" s="1"/>
  <c r="M2509" i="5"/>
  <c r="O2509" i="5"/>
  <c r="P2509" i="5"/>
  <c r="Q2509" i="5"/>
  <c r="E2510" i="5"/>
  <c r="M2510" i="5"/>
  <c r="O2510" i="5"/>
  <c r="P2510" i="5"/>
  <c r="Q2510" i="5"/>
  <c r="E2511" i="5"/>
  <c r="S2511" i="5" s="1"/>
  <c r="M2511" i="5"/>
  <c r="O2511" i="5"/>
  <c r="P2511" i="5"/>
  <c r="Q2511" i="5"/>
  <c r="E2512" i="5"/>
  <c r="T2512" i="5" s="1"/>
  <c r="M2512" i="5"/>
  <c r="O2512" i="5"/>
  <c r="P2512" i="5"/>
  <c r="Q2512" i="5"/>
  <c r="E2513" i="5"/>
  <c r="M2513" i="5"/>
  <c r="O2513" i="5"/>
  <c r="P2513" i="5"/>
  <c r="Q2513" i="5"/>
  <c r="E2514" i="5"/>
  <c r="M2514" i="5"/>
  <c r="O2514" i="5"/>
  <c r="P2514" i="5"/>
  <c r="Q2514" i="5"/>
  <c r="E2515" i="5"/>
  <c r="T2515" i="5" s="1"/>
  <c r="M2515" i="5"/>
  <c r="O2515" i="5"/>
  <c r="P2515" i="5"/>
  <c r="Q2515" i="5"/>
  <c r="E2516" i="5"/>
  <c r="T2516" i="5" s="1"/>
  <c r="M2516" i="5"/>
  <c r="O2516" i="5"/>
  <c r="P2516" i="5"/>
  <c r="Q2516" i="5"/>
  <c r="E2517" i="5"/>
  <c r="S2517" i="5" s="1"/>
  <c r="M2517" i="5"/>
  <c r="O2517" i="5"/>
  <c r="P2517" i="5"/>
  <c r="Q2517" i="5"/>
  <c r="E2518" i="5"/>
  <c r="M2518" i="5"/>
  <c r="O2518" i="5"/>
  <c r="P2518" i="5"/>
  <c r="Q2518" i="5"/>
  <c r="E2519" i="5"/>
  <c r="T2519" i="5" s="1"/>
  <c r="M2519" i="5"/>
  <c r="O2519" i="5"/>
  <c r="P2519" i="5"/>
  <c r="Q2519" i="5"/>
  <c r="E2520" i="5"/>
  <c r="T2520" i="5" s="1"/>
  <c r="M2520" i="5"/>
  <c r="O2520" i="5"/>
  <c r="P2520" i="5"/>
  <c r="Q2520" i="5"/>
  <c r="E2521" i="5"/>
  <c r="T2521" i="5" s="1"/>
  <c r="M2521" i="5"/>
  <c r="O2521" i="5"/>
  <c r="P2521" i="5"/>
  <c r="Q2521" i="5"/>
  <c r="E2522" i="5"/>
  <c r="S2522" i="5" s="1"/>
  <c r="M2522" i="5"/>
  <c r="O2522" i="5"/>
  <c r="P2522" i="5"/>
  <c r="Q2522" i="5"/>
  <c r="E2523" i="5"/>
  <c r="M2523" i="5"/>
  <c r="O2523" i="5"/>
  <c r="P2523" i="5"/>
  <c r="Q2523" i="5"/>
  <c r="E2524" i="5"/>
  <c r="S2524" i="5" s="1"/>
  <c r="M2524" i="5"/>
  <c r="O2524" i="5"/>
  <c r="P2524" i="5"/>
  <c r="Q2524" i="5"/>
  <c r="E2525" i="5"/>
  <c r="M2525" i="5"/>
  <c r="O2525" i="5"/>
  <c r="P2525" i="5"/>
  <c r="Q2525" i="5"/>
  <c r="E2526" i="5"/>
  <c r="T2526" i="5" s="1"/>
  <c r="M2526" i="5"/>
  <c r="O2526" i="5"/>
  <c r="P2526" i="5"/>
  <c r="Q2526" i="5"/>
  <c r="E2527" i="5"/>
  <c r="T2527" i="5" s="1"/>
  <c r="M2527" i="5"/>
  <c r="O2527" i="5"/>
  <c r="P2527" i="5"/>
  <c r="Q2527" i="5"/>
  <c r="E2528" i="5"/>
  <c r="S2528" i="5" s="1"/>
  <c r="M2528" i="5"/>
  <c r="O2528" i="5"/>
  <c r="P2528" i="5"/>
  <c r="Q2528" i="5"/>
  <c r="E2529" i="5"/>
  <c r="S2529" i="5" s="1"/>
  <c r="M2529" i="5"/>
  <c r="O2529" i="5"/>
  <c r="P2529" i="5"/>
  <c r="Q2529" i="5"/>
  <c r="E2530" i="5"/>
  <c r="M2530" i="5"/>
  <c r="O2530" i="5"/>
  <c r="P2530" i="5"/>
  <c r="Q2530" i="5"/>
  <c r="E2531" i="5"/>
  <c r="S2531" i="5" s="1"/>
  <c r="M2531" i="5"/>
  <c r="O2531" i="5"/>
  <c r="P2531" i="5"/>
  <c r="Q2531" i="5"/>
  <c r="E2532" i="5"/>
  <c r="S2532" i="5" s="1"/>
  <c r="M2532" i="5"/>
  <c r="O2532" i="5"/>
  <c r="P2532" i="5"/>
  <c r="Q2532" i="5"/>
  <c r="E2533" i="5"/>
  <c r="M2533" i="5"/>
  <c r="O2533" i="5"/>
  <c r="P2533" i="5"/>
  <c r="Q2533" i="5"/>
  <c r="E2534" i="5"/>
  <c r="S2534" i="5" s="1"/>
  <c r="M2534" i="5"/>
  <c r="O2534" i="5"/>
  <c r="R2534" i="5" s="1"/>
  <c r="P2534" i="5"/>
  <c r="Q2534" i="5"/>
  <c r="E2535" i="5"/>
  <c r="S2535" i="5" s="1"/>
  <c r="M2535" i="5"/>
  <c r="O2535" i="5"/>
  <c r="P2535" i="5"/>
  <c r="Q2535" i="5"/>
  <c r="T2535" i="5"/>
  <c r="E2536" i="5"/>
  <c r="S2536" i="5" s="1"/>
  <c r="M2536" i="5"/>
  <c r="O2536" i="5"/>
  <c r="P2536" i="5"/>
  <c r="Q2536" i="5"/>
  <c r="E2537" i="5"/>
  <c r="S2537" i="5" s="1"/>
  <c r="M2537" i="5"/>
  <c r="O2537" i="5"/>
  <c r="P2537" i="5"/>
  <c r="Q2537" i="5"/>
  <c r="E2538" i="5"/>
  <c r="T2538" i="5" s="1"/>
  <c r="M2538" i="5"/>
  <c r="O2538" i="5"/>
  <c r="P2538" i="5"/>
  <c r="Q2538" i="5"/>
  <c r="E2539" i="5"/>
  <c r="S2539" i="5" s="1"/>
  <c r="M2539" i="5"/>
  <c r="O2539" i="5"/>
  <c r="P2539" i="5"/>
  <c r="Q2539" i="5"/>
  <c r="E2540" i="5"/>
  <c r="T2540" i="5" s="1"/>
  <c r="M2540" i="5"/>
  <c r="O2540" i="5"/>
  <c r="P2540" i="5"/>
  <c r="Q2540" i="5"/>
  <c r="E2541" i="5"/>
  <c r="M2541" i="5"/>
  <c r="O2541" i="5"/>
  <c r="P2541" i="5"/>
  <c r="Q2541" i="5"/>
  <c r="E2542" i="5"/>
  <c r="M2542" i="5"/>
  <c r="O2542" i="5"/>
  <c r="P2542" i="5"/>
  <c r="Q2542" i="5"/>
  <c r="E2543" i="5"/>
  <c r="M2543" i="5"/>
  <c r="O2543" i="5"/>
  <c r="P2543" i="5"/>
  <c r="Q2543" i="5"/>
  <c r="E2544" i="5"/>
  <c r="T2544" i="5" s="1"/>
  <c r="M2544" i="5"/>
  <c r="O2544" i="5"/>
  <c r="P2544" i="5"/>
  <c r="Q2544" i="5"/>
  <c r="E2545" i="5"/>
  <c r="T2545" i="5" s="1"/>
  <c r="M2545" i="5"/>
  <c r="O2545" i="5"/>
  <c r="P2545" i="5"/>
  <c r="Q2545" i="5"/>
  <c r="E2546" i="5"/>
  <c r="M2546" i="5"/>
  <c r="O2546" i="5"/>
  <c r="P2546" i="5"/>
  <c r="Q2546" i="5"/>
  <c r="E2547" i="5"/>
  <c r="S2547" i="5" s="1"/>
  <c r="M2547" i="5"/>
  <c r="O2547" i="5"/>
  <c r="P2547" i="5"/>
  <c r="Q2547" i="5"/>
  <c r="E2548" i="5"/>
  <c r="M2548" i="5"/>
  <c r="O2548" i="5"/>
  <c r="P2548" i="5"/>
  <c r="Q2548" i="5"/>
  <c r="E2549" i="5"/>
  <c r="S2549" i="5" s="1"/>
  <c r="M2549" i="5"/>
  <c r="O2549" i="5"/>
  <c r="P2549" i="5"/>
  <c r="Q2549" i="5"/>
  <c r="E2550" i="5"/>
  <c r="S2550" i="5" s="1"/>
  <c r="M2550" i="5"/>
  <c r="O2550" i="5"/>
  <c r="P2550" i="5"/>
  <c r="Q2550" i="5"/>
  <c r="E2551" i="5"/>
  <c r="S2551" i="5" s="1"/>
  <c r="M2551" i="5"/>
  <c r="O2551" i="5"/>
  <c r="P2551" i="5"/>
  <c r="Q2551" i="5"/>
  <c r="E2552" i="5"/>
  <c r="S2552" i="5" s="1"/>
  <c r="M2552" i="5"/>
  <c r="O2552" i="5"/>
  <c r="P2552" i="5"/>
  <c r="Q2552" i="5"/>
  <c r="E2553" i="5"/>
  <c r="S2553" i="5" s="1"/>
  <c r="M2553" i="5"/>
  <c r="O2553" i="5"/>
  <c r="P2553" i="5"/>
  <c r="Q2553" i="5"/>
  <c r="E2554" i="5"/>
  <c r="S2554" i="5" s="1"/>
  <c r="M2554" i="5"/>
  <c r="O2554" i="5"/>
  <c r="P2554" i="5"/>
  <c r="Q2554" i="5"/>
  <c r="E2555" i="5"/>
  <c r="S2555" i="5" s="1"/>
  <c r="M2555" i="5"/>
  <c r="O2555" i="5"/>
  <c r="P2555" i="5"/>
  <c r="Q2555" i="5"/>
  <c r="R2555" i="5" s="1"/>
  <c r="E2556" i="5"/>
  <c r="T2556" i="5" s="1"/>
  <c r="M2556" i="5"/>
  <c r="O2556" i="5"/>
  <c r="P2556" i="5"/>
  <c r="Q2556" i="5"/>
  <c r="R2556" i="5" s="1"/>
  <c r="E2557" i="5"/>
  <c r="S2557" i="5" s="1"/>
  <c r="M2557" i="5"/>
  <c r="O2557" i="5"/>
  <c r="P2557" i="5"/>
  <c r="Q2557" i="5"/>
  <c r="E2558" i="5"/>
  <c r="S2558" i="5" s="1"/>
  <c r="M2558" i="5"/>
  <c r="O2558" i="5"/>
  <c r="P2558" i="5"/>
  <c r="Q2558" i="5"/>
  <c r="E2559" i="5"/>
  <c r="M2559" i="5"/>
  <c r="O2559" i="5"/>
  <c r="P2559" i="5"/>
  <c r="Q2559" i="5"/>
  <c r="E2560" i="5"/>
  <c r="S2560" i="5" s="1"/>
  <c r="M2560" i="5"/>
  <c r="O2560" i="5"/>
  <c r="P2560" i="5"/>
  <c r="Q2560" i="5"/>
  <c r="E2561" i="5"/>
  <c r="M2561" i="5"/>
  <c r="O2561" i="5"/>
  <c r="R2561" i="5" s="1"/>
  <c r="P2561" i="5"/>
  <c r="Q2561" i="5"/>
  <c r="E2562" i="5"/>
  <c r="T2562" i="5" s="1"/>
  <c r="M2562" i="5"/>
  <c r="O2562" i="5"/>
  <c r="P2562" i="5"/>
  <c r="Q2562" i="5"/>
  <c r="E2563" i="5"/>
  <c r="T2563" i="5" s="1"/>
  <c r="M2563" i="5"/>
  <c r="O2563" i="5"/>
  <c r="P2563" i="5"/>
  <c r="Q2563" i="5"/>
  <c r="E2564" i="5"/>
  <c r="M2564" i="5"/>
  <c r="O2564" i="5"/>
  <c r="P2564" i="5"/>
  <c r="Q2564" i="5"/>
  <c r="S2564" i="5"/>
  <c r="T2564" i="5"/>
  <c r="E2565" i="5"/>
  <c r="S2565" i="5" s="1"/>
  <c r="M2565" i="5"/>
  <c r="O2565" i="5"/>
  <c r="P2565" i="5"/>
  <c r="Q2565" i="5"/>
  <c r="E2566" i="5"/>
  <c r="M2566" i="5"/>
  <c r="O2566" i="5"/>
  <c r="P2566" i="5"/>
  <c r="Q2566" i="5"/>
  <c r="E2567" i="5"/>
  <c r="M2567" i="5"/>
  <c r="O2567" i="5"/>
  <c r="P2567" i="5"/>
  <c r="Q2567" i="5"/>
  <c r="E2568" i="5"/>
  <c r="S2568" i="5" s="1"/>
  <c r="M2568" i="5"/>
  <c r="O2568" i="5"/>
  <c r="P2568" i="5"/>
  <c r="Q2568" i="5"/>
  <c r="E2569" i="5"/>
  <c r="S2569" i="5" s="1"/>
  <c r="M2569" i="5"/>
  <c r="O2569" i="5"/>
  <c r="P2569" i="5"/>
  <c r="Q2569" i="5"/>
  <c r="E2570" i="5"/>
  <c r="S2570" i="5" s="1"/>
  <c r="M2570" i="5"/>
  <c r="O2570" i="5"/>
  <c r="P2570" i="5"/>
  <c r="Q2570" i="5"/>
  <c r="E2571" i="5"/>
  <c r="T2571" i="5" s="1"/>
  <c r="M2571" i="5"/>
  <c r="O2571" i="5"/>
  <c r="P2571" i="5"/>
  <c r="Q2571" i="5"/>
  <c r="E2572" i="5"/>
  <c r="S2572" i="5" s="1"/>
  <c r="M2572" i="5"/>
  <c r="O2572" i="5"/>
  <c r="P2572" i="5"/>
  <c r="Q2572" i="5"/>
  <c r="E2573" i="5"/>
  <c r="S2573" i="5" s="1"/>
  <c r="M2573" i="5"/>
  <c r="O2573" i="5"/>
  <c r="P2573" i="5"/>
  <c r="Q2573" i="5"/>
  <c r="E2574" i="5"/>
  <c r="M2574" i="5"/>
  <c r="O2574" i="5"/>
  <c r="P2574" i="5"/>
  <c r="Q2574" i="5"/>
  <c r="E2575" i="5"/>
  <c r="S2575" i="5" s="1"/>
  <c r="M2575" i="5"/>
  <c r="O2575" i="5"/>
  <c r="P2575" i="5"/>
  <c r="Q2575" i="5"/>
  <c r="E2576" i="5"/>
  <c r="S2576" i="5" s="1"/>
  <c r="M2576" i="5"/>
  <c r="O2576" i="5"/>
  <c r="P2576" i="5"/>
  <c r="Q2576" i="5"/>
  <c r="E2577" i="5"/>
  <c r="S2577" i="5" s="1"/>
  <c r="M2577" i="5"/>
  <c r="O2577" i="5"/>
  <c r="P2577" i="5"/>
  <c r="Q2577" i="5"/>
  <c r="E2578" i="5"/>
  <c r="S2578" i="5" s="1"/>
  <c r="M2578" i="5"/>
  <c r="O2578" i="5"/>
  <c r="P2578" i="5"/>
  <c r="Q2578" i="5"/>
  <c r="E2579" i="5"/>
  <c r="M2579" i="5"/>
  <c r="O2579" i="5"/>
  <c r="P2579" i="5"/>
  <c r="Q2579" i="5"/>
  <c r="E2580" i="5"/>
  <c r="T2580" i="5" s="1"/>
  <c r="M2580" i="5"/>
  <c r="O2580" i="5"/>
  <c r="P2580" i="5"/>
  <c r="Q2580" i="5"/>
  <c r="E2581" i="5"/>
  <c r="T2581" i="5" s="1"/>
  <c r="M2581" i="5"/>
  <c r="O2581" i="5"/>
  <c r="P2581" i="5"/>
  <c r="Q2581" i="5"/>
  <c r="E2582" i="5"/>
  <c r="S2582" i="5" s="1"/>
  <c r="M2582" i="5"/>
  <c r="O2582" i="5"/>
  <c r="P2582" i="5"/>
  <c r="Q2582" i="5"/>
  <c r="E2583" i="5"/>
  <c r="S2583" i="5" s="1"/>
  <c r="M2583" i="5"/>
  <c r="O2583" i="5"/>
  <c r="P2583" i="5"/>
  <c r="Q2583" i="5"/>
  <c r="E2584" i="5"/>
  <c r="M2584" i="5"/>
  <c r="O2584" i="5"/>
  <c r="P2584" i="5"/>
  <c r="Q2584" i="5"/>
  <c r="E2585" i="5"/>
  <c r="M2585" i="5"/>
  <c r="O2585" i="5"/>
  <c r="P2585" i="5"/>
  <c r="Q2585" i="5"/>
  <c r="E2586" i="5"/>
  <c r="S2586" i="5" s="1"/>
  <c r="M2586" i="5"/>
  <c r="O2586" i="5"/>
  <c r="P2586" i="5"/>
  <c r="Q2586" i="5"/>
  <c r="E2587" i="5"/>
  <c r="S2587" i="5" s="1"/>
  <c r="M2587" i="5"/>
  <c r="O2587" i="5"/>
  <c r="P2587" i="5"/>
  <c r="Q2587" i="5"/>
  <c r="E2588" i="5"/>
  <c r="T2588" i="5" s="1"/>
  <c r="M2588" i="5"/>
  <c r="O2588" i="5"/>
  <c r="P2588" i="5"/>
  <c r="Q2588" i="5"/>
  <c r="E2589" i="5"/>
  <c r="S2589" i="5" s="1"/>
  <c r="M2589" i="5"/>
  <c r="O2589" i="5"/>
  <c r="P2589" i="5"/>
  <c r="Q2589" i="5"/>
  <c r="E2590" i="5"/>
  <c r="S2590" i="5" s="1"/>
  <c r="M2590" i="5"/>
  <c r="O2590" i="5"/>
  <c r="P2590" i="5"/>
  <c r="Q2590" i="5"/>
  <c r="E2591" i="5"/>
  <c r="S2591" i="5" s="1"/>
  <c r="M2591" i="5"/>
  <c r="O2591" i="5"/>
  <c r="P2591" i="5"/>
  <c r="Q2591" i="5"/>
  <c r="T2591" i="5"/>
  <c r="E2592" i="5"/>
  <c r="M2592" i="5"/>
  <c r="O2592" i="5"/>
  <c r="P2592" i="5"/>
  <c r="Q2592" i="5"/>
  <c r="E2593" i="5"/>
  <c r="S2593" i="5" s="1"/>
  <c r="M2593" i="5"/>
  <c r="O2593" i="5"/>
  <c r="P2593" i="5"/>
  <c r="Q2593" i="5"/>
  <c r="T2593" i="5"/>
  <c r="E2594" i="5"/>
  <c r="S2594" i="5" s="1"/>
  <c r="M2594" i="5"/>
  <c r="O2594" i="5"/>
  <c r="P2594" i="5"/>
  <c r="Q2594" i="5"/>
  <c r="E2595" i="5"/>
  <c r="S2595" i="5" s="1"/>
  <c r="M2595" i="5"/>
  <c r="O2595" i="5"/>
  <c r="P2595" i="5"/>
  <c r="Q2595" i="5"/>
  <c r="E2596" i="5"/>
  <c r="S2596" i="5" s="1"/>
  <c r="M2596" i="5"/>
  <c r="O2596" i="5"/>
  <c r="P2596" i="5"/>
  <c r="Q2596" i="5"/>
  <c r="E2597" i="5"/>
  <c r="M2597" i="5"/>
  <c r="O2597" i="5"/>
  <c r="P2597" i="5"/>
  <c r="Q2597" i="5"/>
  <c r="E2598" i="5"/>
  <c r="T2598" i="5" s="1"/>
  <c r="M2598" i="5"/>
  <c r="O2598" i="5"/>
  <c r="P2598" i="5"/>
  <c r="Q2598" i="5"/>
  <c r="E2599" i="5"/>
  <c r="T2599" i="5" s="1"/>
  <c r="M2599" i="5"/>
  <c r="O2599" i="5"/>
  <c r="P2599" i="5"/>
  <c r="Q2599" i="5"/>
  <c r="E2600" i="5"/>
  <c r="S2600" i="5" s="1"/>
  <c r="M2600" i="5"/>
  <c r="O2600" i="5"/>
  <c r="R2600" i="5" s="1"/>
  <c r="P2600" i="5"/>
  <c r="Q2600" i="5"/>
  <c r="E2601" i="5"/>
  <c r="S2601" i="5" s="1"/>
  <c r="M2601" i="5"/>
  <c r="O2601" i="5"/>
  <c r="P2601" i="5"/>
  <c r="Q2601" i="5"/>
  <c r="E2602" i="5"/>
  <c r="M2602" i="5"/>
  <c r="O2602" i="5"/>
  <c r="P2602" i="5"/>
  <c r="Q2602" i="5"/>
  <c r="E2603" i="5"/>
  <c r="M2603" i="5"/>
  <c r="O2603" i="5"/>
  <c r="P2603" i="5"/>
  <c r="Q2603" i="5"/>
  <c r="E2604" i="5"/>
  <c r="S2604" i="5" s="1"/>
  <c r="M2604" i="5"/>
  <c r="O2604" i="5"/>
  <c r="P2604" i="5"/>
  <c r="Q2604" i="5"/>
  <c r="E2605" i="5"/>
  <c r="S2605" i="5" s="1"/>
  <c r="M2605" i="5"/>
  <c r="O2605" i="5"/>
  <c r="P2605" i="5"/>
  <c r="Q2605" i="5"/>
  <c r="E2606" i="5"/>
  <c r="S2606" i="5" s="1"/>
  <c r="M2606" i="5"/>
  <c r="O2606" i="5"/>
  <c r="P2606" i="5"/>
  <c r="Q2606" i="5"/>
  <c r="E2607" i="5"/>
  <c r="S2607" i="5" s="1"/>
  <c r="M2607" i="5"/>
  <c r="O2607" i="5"/>
  <c r="P2607" i="5"/>
  <c r="Q2607" i="5"/>
  <c r="E2608" i="5"/>
  <c r="S2608" i="5" s="1"/>
  <c r="M2608" i="5"/>
  <c r="O2608" i="5"/>
  <c r="P2608" i="5"/>
  <c r="Q2608" i="5"/>
  <c r="E2609" i="5"/>
  <c r="S2609" i="5" s="1"/>
  <c r="M2609" i="5"/>
  <c r="O2609" i="5"/>
  <c r="P2609" i="5"/>
  <c r="Q2609" i="5"/>
  <c r="T2609" i="5"/>
  <c r="E2610" i="5"/>
  <c r="M2610" i="5"/>
  <c r="O2610" i="5"/>
  <c r="P2610" i="5"/>
  <c r="Q2610" i="5"/>
  <c r="E2611" i="5"/>
  <c r="S2611" i="5" s="1"/>
  <c r="M2611" i="5"/>
  <c r="O2611" i="5"/>
  <c r="P2611" i="5"/>
  <c r="Q2611" i="5"/>
  <c r="T2611" i="5"/>
  <c r="E2612" i="5"/>
  <c r="S2612" i="5" s="1"/>
  <c r="M2612" i="5"/>
  <c r="O2612" i="5"/>
  <c r="P2612" i="5"/>
  <c r="Q2612" i="5"/>
  <c r="E2613" i="5"/>
  <c r="S2613" i="5" s="1"/>
  <c r="M2613" i="5"/>
  <c r="O2613" i="5"/>
  <c r="P2613" i="5"/>
  <c r="Q2613" i="5"/>
  <c r="E2614" i="5"/>
  <c r="S2614" i="5" s="1"/>
  <c r="M2614" i="5"/>
  <c r="O2614" i="5"/>
  <c r="P2614" i="5"/>
  <c r="Q2614" i="5"/>
  <c r="E2615" i="5"/>
  <c r="M2615" i="5"/>
  <c r="O2615" i="5"/>
  <c r="P2615" i="5"/>
  <c r="Q2615" i="5"/>
  <c r="E2616" i="5"/>
  <c r="T2616" i="5" s="1"/>
  <c r="M2616" i="5"/>
  <c r="O2616" i="5"/>
  <c r="P2616" i="5"/>
  <c r="Q2616" i="5"/>
  <c r="E2617" i="5"/>
  <c r="S2617" i="5" s="1"/>
  <c r="M2617" i="5"/>
  <c r="O2617" i="5"/>
  <c r="P2617" i="5"/>
  <c r="Q2617" i="5"/>
  <c r="E2618" i="5"/>
  <c r="T2618" i="5" s="1"/>
  <c r="M2618" i="5"/>
  <c r="O2618" i="5"/>
  <c r="P2618" i="5"/>
  <c r="Q2618" i="5"/>
  <c r="S2618" i="5"/>
  <c r="E2619" i="5"/>
  <c r="T2619" i="5" s="1"/>
  <c r="M2619" i="5"/>
  <c r="O2619" i="5"/>
  <c r="P2619" i="5"/>
  <c r="Q2619" i="5"/>
  <c r="E2620" i="5"/>
  <c r="M2620" i="5"/>
  <c r="O2620" i="5"/>
  <c r="P2620" i="5"/>
  <c r="Q2620" i="5"/>
  <c r="E2621" i="5"/>
  <c r="M2621" i="5"/>
  <c r="O2621" i="5"/>
  <c r="P2621" i="5"/>
  <c r="Q2621" i="5"/>
  <c r="E2622" i="5"/>
  <c r="S2622" i="5" s="1"/>
  <c r="M2622" i="5"/>
  <c r="O2622" i="5"/>
  <c r="P2622" i="5"/>
  <c r="Q2622" i="5"/>
  <c r="T2622" i="5"/>
  <c r="E2623" i="5"/>
  <c r="S2623" i="5" s="1"/>
  <c r="M2623" i="5"/>
  <c r="O2623" i="5"/>
  <c r="P2623" i="5"/>
  <c r="Q2623" i="5"/>
  <c r="T2623" i="5"/>
  <c r="E2624" i="5"/>
  <c r="T2624" i="5" s="1"/>
  <c r="M2624" i="5"/>
  <c r="O2624" i="5"/>
  <c r="R2624" i="5" s="1"/>
  <c r="P2624" i="5"/>
  <c r="Q2624" i="5"/>
  <c r="S2624" i="5"/>
  <c r="E2625" i="5"/>
  <c r="S2625" i="5" s="1"/>
  <c r="M2625" i="5"/>
  <c r="O2625" i="5"/>
  <c r="P2625" i="5"/>
  <c r="Q2625" i="5"/>
  <c r="E2626" i="5"/>
  <c r="M2626" i="5"/>
  <c r="O2626" i="5"/>
  <c r="P2626" i="5"/>
  <c r="Q2626" i="5"/>
  <c r="E2627" i="5"/>
  <c r="M2627" i="5"/>
  <c r="O2627" i="5"/>
  <c r="P2627" i="5"/>
  <c r="Q2627" i="5"/>
  <c r="E2628" i="5"/>
  <c r="T2628" i="5" s="1"/>
  <c r="M2628" i="5"/>
  <c r="O2628" i="5"/>
  <c r="P2628" i="5"/>
  <c r="Q2628" i="5"/>
  <c r="E2629" i="5"/>
  <c r="T2629" i="5" s="1"/>
  <c r="M2629" i="5"/>
  <c r="O2629" i="5"/>
  <c r="P2629" i="5"/>
  <c r="Q2629" i="5"/>
  <c r="E2630" i="5"/>
  <c r="S2630" i="5" s="1"/>
  <c r="M2630" i="5"/>
  <c r="O2630" i="5"/>
  <c r="P2630" i="5"/>
  <c r="Q2630" i="5"/>
  <c r="E2631" i="5"/>
  <c r="S2631" i="5" s="1"/>
  <c r="M2631" i="5"/>
  <c r="O2631" i="5"/>
  <c r="P2631" i="5"/>
  <c r="Q2631" i="5"/>
  <c r="E2632" i="5"/>
  <c r="S2632" i="5" s="1"/>
  <c r="M2632" i="5"/>
  <c r="O2632" i="5"/>
  <c r="P2632" i="5"/>
  <c r="Q2632" i="5"/>
  <c r="E2633" i="5"/>
  <c r="M2633" i="5"/>
  <c r="O2633" i="5"/>
  <c r="P2633" i="5"/>
  <c r="Q2633" i="5"/>
  <c r="E2634" i="5"/>
  <c r="T2634" i="5" s="1"/>
  <c r="M2634" i="5"/>
  <c r="O2634" i="5"/>
  <c r="P2634" i="5"/>
  <c r="Q2634" i="5"/>
  <c r="E2635" i="5"/>
  <c r="M2635" i="5"/>
  <c r="O2635" i="5"/>
  <c r="P2635" i="5"/>
  <c r="Q2635" i="5"/>
  <c r="E2636" i="5"/>
  <c r="M2636" i="5"/>
  <c r="O2636" i="5"/>
  <c r="P2636" i="5"/>
  <c r="Q2636" i="5"/>
  <c r="E2637" i="5"/>
  <c r="S2637" i="5" s="1"/>
  <c r="M2637" i="5"/>
  <c r="O2637" i="5"/>
  <c r="P2637" i="5"/>
  <c r="Q2637" i="5"/>
  <c r="E2638" i="5"/>
  <c r="M2638" i="5"/>
  <c r="O2638" i="5"/>
  <c r="P2638" i="5"/>
  <c r="Q2638" i="5"/>
  <c r="E2639" i="5"/>
  <c r="S2639" i="5" s="1"/>
  <c r="M2639" i="5"/>
  <c r="O2639" i="5"/>
  <c r="P2639" i="5"/>
  <c r="Q2639" i="5"/>
  <c r="E2640" i="5"/>
  <c r="S2640" i="5" s="1"/>
  <c r="M2640" i="5"/>
  <c r="O2640" i="5"/>
  <c r="P2640" i="5"/>
  <c r="Q2640" i="5"/>
  <c r="E2641" i="5"/>
  <c r="S2641" i="5" s="1"/>
  <c r="M2641" i="5"/>
  <c r="O2641" i="5"/>
  <c r="P2641" i="5"/>
  <c r="Q2641" i="5"/>
  <c r="E2642" i="5"/>
  <c r="M2642" i="5"/>
  <c r="O2642" i="5"/>
  <c r="P2642" i="5"/>
  <c r="Q2642" i="5"/>
  <c r="E2643" i="5"/>
  <c r="S2643" i="5" s="1"/>
  <c r="M2643" i="5"/>
  <c r="O2643" i="5"/>
  <c r="P2643" i="5"/>
  <c r="Q2643" i="5"/>
  <c r="E2644" i="5"/>
  <c r="S2644" i="5" s="1"/>
  <c r="M2644" i="5"/>
  <c r="O2644" i="5"/>
  <c r="P2644" i="5"/>
  <c r="Q2644" i="5"/>
  <c r="E2645" i="5"/>
  <c r="S2645" i="5" s="1"/>
  <c r="M2645" i="5"/>
  <c r="O2645" i="5"/>
  <c r="P2645" i="5"/>
  <c r="Q2645" i="5"/>
  <c r="E2646" i="5"/>
  <c r="T2646" i="5" s="1"/>
  <c r="M2646" i="5"/>
  <c r="O2646" i="5"/>
  <c r="P2646" i="5"/>
  <c r="Q2646" i="5"/>
  <c r="E2647" i="5"/>
  <c r="S2647" i="5" s="1"/>
  <c r="M2647" i="5"/>
  <c r="O2647" i="5"/>
  <c r="P2647" i="5"/>
  <c r="Q2647" i="5"/>
  <c r="E2648" i="5"/>
  <c r="S2648" i="5" s="1"/>
  <c r="M2648" i="5"/>
  <c r="O2648" i="5"/>
  <c r="P2648" i="5"/>
  <c r="Q2648" i="5"/>
  <c r="E2649" i="5"/>
  <c r="M2649" i="5"/>
  <c r="O2649" i="5"/>
  <c r="P2649" i="5"/>
  <c r="Q2649" i="5"/>
  <c r="E2650" i="5"/>
  <c r="S2650" i="5" s="1"/>
  <c r="M2650" i="5"/>
  <c r="O2650" i="5"/>
  <c r="P2650" i="5"/>
  <c r="Q2650" i="5"/>
  <c r="E2651" i="5"/>
  <c r="M2651" i="5"/>
  <c r="O2651" i="5"/>
  <c r="P2651" i="5"/>
  <c r="Q2651" i="5"/>
  <c r="E2652" i="5"/>
  <c r="T2652" i="5" s="1"/>
  <c r="M2652" i="5"/>
  <c r="O2652" i="5"/>
  <c r="P2652" i="5"/>
  <c r="Q2652" i="5"/>
  <c r="E2653" i="5"/>
  <c r="S2653" i="5" s="1"/>
  <c r="M2653" i="5"/>
  <c r="O2653" i="5"/>
  <c r="P2653" i="5"/>
  <c r="Q2653" i="5"/>
  <c r="E2654" i="5"/>
  <c r="S2654" i="5" s="1"/>
  <c r="M2654" i="5"/>
  <c r="O2654" i="5"/>
  <c r="P2654" i="5"/>
  <c r="Q2654" i="5"/>
  <c r="E2655" i="5"/>
  <c r="S2655" i="5" s="1"/>
  <c r="M2655" i="5"/>
  <c r="O2655" i="5"/>
  <c r="P2655" i="5"/>
  <c r="Q2655" i="5"/>
  <c r="E2656" i="5"/>
  <c r="M2656" i="5"/>
  <c r="O2656" i="5"/>
  <c r="P2656" i="5"/>
  <c r="Q2656" i="5"/>
  <c r="E2657" i="5"/>
  <c r="S2657" i="5" s="1"/>
  <c r="M2657" i="5"/>
  <c r="O2657" i="5"/>
  <c r="P2657" i="5"/>
  <c r="Q2657" i="5"/>
  <c r="E2658" i="5"/>
  <c r="M2658" i="5"/>
  <c r="O2658" i="5"/>
  <c r="P2658" i="5"/>
  <c r="Q2658" i="5"/>
  <c r="E2659" i="5"/>
  <c r="M2659" i="5"/>
  <c r="O2659" i="5"/>
  <c r="P2659" i="5"/>
  <c r="Q2659" i="5"/>
  <c r="E2660" i="5"/>
  <c r="S2660" i="5" s="1"/>
  <c r="M2660" i="5"/>
  <c r="O2660" i="5"/>
  <c r="P2660" i="5"/>
  <c r="Q2660" i="5"/>
  <c r="E2661" i="5"/>
  <c r="S2661" i="5" s="1"/>
  <c r="M2661" i="5"/>
  <c r="O2661" i="5"/>
  <c r="P2661" i="5"/>
  <c r="Q2661" i="5"/>
  <c r="E2662" i="5"/>
  <c r="S2662" i="5" s="1"/>
  <c r="M2662" i="5"/>
  <c r="O2662" i="5"/>
  <c r="P2662" i="5"/>
  <c r="Q2662" i="5"/>
  <c r="E2663" i="5"/>
  <c r="M2663" i="5"/>
  <c r="O2663" i="5"/>
  <c r="P2663" i="5"/>
  <c r="Q2663" i="5"/>
  <c r="E2664" i="5"/>
  <c r="S2664" i="5" s="1"/>
  <c r="M2664" i="5"/>
  <c r="O2664" i="5"/>
  <c r="P2664" i="5"/>
  <c r="Q2664" i="5"/>
  <c r="E2665" i="5"/>
  <c r="S2665" i="5" s="1"/>
  <c r="M2665" i="5"/>
  <c r="O2665" i="5"/>
  <c r="P2665" i="5"/>
  <c r="Q2665" i="5"/>
  <c r="E2666" i="5"/>
  <c r="S2666" i="5" s="1"/>
  <c r="M2666" i="5"/>
  <c r="O2666" i="5"/>
  <c r="P2666" i="5"/>
  <c r="Q2666" i="5"/>
  <c r="E2667" i="5"/>
  <c r="S2667" i="5" s="1"/>
  <c r="M2667" i="5"/>
  <c r="O2667" i="5"/>
  <c r="P2667" i="5"/>
  <c r="Q2667" i="5"/>
  <c r="T2667" i="5"/>
  <c r="E2668" i="5"/>
  <c r="S2668" i="5" s="1"/>
  <c r="M2668" i="5"/>
  <c r="O2668" i="5"/>
  <c r="P2668" i="5"/>
  <c r="Q2668" i="5"/>
  <c r="E2669" i="5"/>
  <c r="S2669" i="5" s="1"/>
  <c r="M2669" i="5"/>
  <c r="O2669" i="5"/>
  <c r="P2669" i="5"/>
  <c r="Q2669" i="5"/>
  <c r="E2670" i="5"/>
  <c r="M2670" i="5"/>
  <c r="O2670" i="5"/>
  <c r="P2670" i="5"/>
  <c r="Q2670" i="5"/>
  <c r="E2671" i="5"/>
  <c r="M2671" i="5"/>
  <c r="O2671" i="5"/>
  <c r="P2671" i="5"/>
  <c r="Q2671" i="5"/>
  <c r="E2672" i="5"/>
  <c r="S2672" i="5" s="1"/>
  <c r="M2672" i="5"/>
  <c r="O2672" i="5"/>
  <c r="P2672" i="5"/>
  <c r="Q2672" i="5"/>
  <c r="T2672" i="5"/>
  <c r="E2673" i="5"/>
  <c r="S2673" i="5" s="1"/>
  <c r="M2673" i="5"/>
  <c r="O2673" i="5"/>
  <c r="P2673" i="5"/>
  <c r="Q2673" i="5"/>
  <c r="E2674" i="5"/>
  <c r="S2674" i="5" s="1"/>
  <c r="M2674" i="5"/>
  <c r="O2674" i="5"/>
  <c r="P2674" i="5"/>
  <c r="Q2674" i="5"/>
  <c r="E2675" i="5"/>
  <c r="S2675" i="5" s="1"/>
  <c r="M2675" i="5"/>
  <c r="O2675" i="5"/>
  <c r="P2675" i="5"/>
  <c r="Q2675" i="5"/>
  <c r="E2676" i="5"/>
  <c r="M2676" i="5"/>
  <c r="O2676" i="5"/>
  <c r="P2676" i="5"/>
  <c r="Q2676" i="5"/>
  <c r="E2677" i="5"/>
  <c r="S2677" i="5" s="1"/>
  <c r="M2677" i="5"/>
  <c r="O2677" i="5"/>
  <c r="P2677" i="5"/>
  <c r="Q2677" i="5"/>
  <c r="E2678" i="5"/>
  <c r="M2678" i="5"/>
  <c r="O2678" i="5"/>
  <c r="P2678" i="5"/>
  <c r="Q2678" i="5"/>
  <c r="E2679" i="5"/>
  <c r="S2679" i="5" s="1"/>
  <c r="M2679" i="5"/>
  <c r="O2679" i="5"/>
  <c r="P2679" i="5"/>
  <c r="Q2679" i="5"/>
  <c r="E2680" i="5"/>
  <c r="M2680" i="5"/>
  <c r="O2680" i="5"/>
  <c r="P2680" i="5"/>
  <c r="R2680" i="5" s="1"/>
  <c r="Q2680" i="5"/>
  <c r="E2681" i="5"/>
  <c r="M2681" i="5"/>
  <c r="O2681" i="5"/>
  <c r="P2681" i="5"/>
  <c r="Q2681" i="5"/>
  <c r="E2682" i="5"/>
  <c r="S2682" i="5" s="1"/>
  <c r="M2682" i="5"/>
  <c r="O2682" i="5"/>
  <c r="P2682" i="5"/>
  <c r="Q2682" i="5"/>
  <c r="E2683" i="5"/>
  <c r="S2683" i="5" s="1"/>
  <c r="M2683" i="5"/>
  <c r="O2683" i="5"/>
  <c r="P2683" i="5"/>
  <c r="Q2683" i="5"/>
  <c r="E2684" i="5"/>
  <c r="M2684" i="5"/>
  <c r="O2684" i="5"/>
  <c r="P2684" i="5"/>
  <c r="Q2684" i="5"/>
  <c r="E2685" i="5"/>
  <c r="S2685" i="5" s="1"/>
  <c r="M2685" i="5"/>
  <c r="O2685" i="5"/>
  <c r="P2685" i="5"/>
  <c r="Q2685" i="5"/>
  <c r="E2686" i="5"/>
  <c r="T2686" i="5" s="1"/>
  <c r="M2686" i="5"/>
  <c r="O2686" i="5"/>
  <c r="P2686" i="5"/>
  <c r="Q2686" i="5"/>
  <c r="E2687" i="5"/>
  <c r="M2687" i="5"/>
  <c r="O2687" i="5"/>
  <c r="P2687" i="5"/>
  <c r="Q2687" i="5"/>
  <c r="E2688" i="5"/>
  <c r="S2688" i="5" s="1"/>
  <c r="M2688" i="5"/>
  <c r="O2688" i="5"/>
  <c r="P2688" i="5"/>
  <c r="Q2688" i="5"/>
  <c r="E2689" i="5"/>
  <c r="M2689" i="5"/>
  <c r="O2689" i="5"/>
  <c r="P2689" i="5"/>
  <c r="Q2689" i="5"/>
  <c r="E2690" i="5"/>
  <c r="S2690" i="5" s="1"/>
  <c r="M2690" i="5"/>
  <c r="O2690" i="5"/>
  <c r="P2690" i="5"/>
  <c r="Q2690" i="5"/>
  <c r="E2691" i="5"/>
  <c r="M2691" i="5"/>
  <c r="O2691" i="5"/>
  <c r="P2691" i="5"/>
  <c r="Q2691" i="5"/>
  <c r="E2692" i="5"/>
  <c r="S2692" i="5" s="1"/>
  <c r="M2692" i="5"/>
  <c r="O2692" i="5"/>
  <c r="P2692" i="5"/>
  <c r="Q2692" i="5"/>
  <c r="E2693" i="5"/>
  <c r="S2693" i="5" s="1"/>
  <c r="M2693" i="5"/>
  <c r="O2693" i="5"/>
  <c r="P2693" i="5"/>
  <c r="Q2693" i="5"/>
  <c r="E2694" i="5"/>
  <c r="S2694" i="5" s="1"/>
  <c r="M2694" i="5"/>
  <c r="O2694" i="5"/>
  <c r="P2694" i="5"/>
  <c r="Q2694" i="5"/>
  <c r="E2695" i="5"/>
  <c r="M2695" i="5"/>
  <c r="O2695" i="5"/>
  <c r="P2695" i="5"/>
  <c r="Q2695" i="5"/>
  <c r="E2696" i="5"/>
  <c r="S2696" i="5" s="1"/>
  <c r="M2696" i="5"/>
  <c r="O2696" i="5"/>
  <c r="P2696" i="5"/>
  <c r="Q2696" i="5"/>
  <c r="E2697" i="5"/>
  <c r="T2697" i="5" s="1"/>
  <c r="M2697" i="5"/>
  <c r="O2697" i="5"/>
  <c r="P2697" i="5"/>
  <c r="Q2697" i="5"/>
  <c r="E2698" i="5"/>
  <c r="S2698" i="5" s="1"/>
  <c r="M2698" i="5"/>
  <c r="O2698" i="5"/>
  <c r="P2698" i="5"/>
  <c r="Q2698" i="5"/>
  <c r="E2699" i="5"/>
  <c r="S2699" i="5" s="1"/>
  <c r="M2699" i="5"/>
  <c r="O2699" i="5"/>
  <c r="R2699" i="5" s="1"/>
  <c r="P2699" i="5"/>
  <c r="Q2699" i="5"/>
  <c r="T2699" i="5"/>
  <c r="E2700" i="5"/>
  <c r="S2700" i="5" s="1"/>
  <c r="M2700" i="5"/>
  <c r="O2700" i="5"/>
  <c r="P2700" i="5"/>
  <c r="Q2700" i="5"/>
  <c r="E2701" i="5"/>
  <c r="S2701" i="5" s="1"/>
  <c r="M2701" i="5"/>
  <c r="O2701" i="5"/>
  <c r="P2701" i="5"/>
  <c r="Q2701" i="5"/>
  <c r="E2702" i="5"/>
  <c r="T2702" i="5" s="1"/>
  <c r="M2702" i="5"/>
  <c r="O2702" i="5"/>
  <c r="P2702" i="5"/>
  <c r="Q2702" i="5"/>
  <c r="E2703" i="5"/>
  <c r="M2703" i="5"/>
  <c r="O2703" i="5"/>
  <c r="P2703" i="5"/>
  <c r="Q2703" i="5"/>
  <c r="E2704" i="5"/>
  <c r="S2704" i="5" s="1"/>
  <c r="M2704" i="5"/>
  <c r="O2704" i="5"/>
  <c r="P2704" i="5"/>
  <c r="Q2704" i="5"/>
  <c r="E2705" i="5"/>
  <c r="T2705" i="5" s="1"/>
  <c r="M2705" i="5"/>
  <c r="O2705" i="5"/>
  <c r="P2705" i="5"/>
  <c r="Q2705" i="5"/>
  <c r="E2706" i="5"/>
  <c r="M2706" i="5"/>
  <c r="O2706" i="5"/>
  <c r="P2706" i="5"/>
  <c r="Q2706" i="5"/>
  <c r="E2707" i="5"/>
  <c r="S2707" i="5" s="1"/>
  <c r="M2707" i="5"/>
  <c r="O2707" i="5"/>
  <c r="P2707" i="5"/>
  <c r="Q2707" i="5"/>
  <c r="T2707" i="5"/>
  <c r="E2708" i="5"/>
  <c r="S2708" i="5" s="1"/>
  <c r="M2708" i="5"/>
  <c r="O2708" i="5"/>
  <c r="P2708" i="5"/>
  <c r="Q2708" i="5"/>
  <c r="T2708" i="5"/>
  <c r="E2709" i="5"/>
  <c r="S2709" i="5" s="1"/>
  <c r="M2709" i="5"/>
  <c r="O2709" i="5"/>
  <c r="R2709" i="5" s="1"/>
  <c r="P2709" i="5"/>
  <c r="Q2709" i="5"/>
  <c r="E2710" i="5"/>
  <c r="S2710" i="5" s="1"/>
  <c r="M2710" i="5"/>
  <c r="O2710" i="5"/>
  <c r="P2710" i="5"/>
  <c r="Q2710" i="5"/>
  <c r="E2711" i="5"/>
  <c r="M2711" i="5"/>
  <c r="O2711" i="5"/>
  <c r="P2711" i="5"/>
  <c r="Q2711" i="5"/>
  <c r="E2712" i="5"/>
  <c r="S2712" i="5" s="1"/>
  <c r="M2712" i="5"/>
  <c r="O2712" i="5"/>
  <c r="R2712" i="5" s="1"/>
  <c r="P2712" i="5"/>
  <c r="Q2712" i="5"/>
  <c r="E2713" i="5"/>
  <c r="M2713" i="5"/>
  <c r="O2713" i="5"/>
  <c r="P2713" i="5"/>
  <c r="Q2713" i="5"/>
  <c r="E2714" i="5"/>
  <c r="M2714" i="5"/>
  <c r="O2714" i="5"/>
  <c r="P2714" i="5"/>
  <c r="Q2714" i="5"/>
  <c r="E2715" i="5"/>
  <c r="S2715" i="5" s="1"/>
  <c r="M2715" i="5"/>
  <c r="O2715" i="5"/>
  <c r="P2715" i="5"/>
  <c r="Q2715" i="5"/>
  <c r="E2716" i="5"/>
  <c r="S2716" i="5" s="1"/>
  <c r="M2716" i="5"/>
  <c r="O2716" i="5"/>
  <c r="P2716" i="5"/>
  <c r="Q2716" i="5"/>
  <c r="E2717" i="5"/>
  <c r="M2717" i="5"/>
  <c r="O2717" i="5"/>
  <c r="P2717" i="5"/>
  <c r="Q2717" i="5"/>
  <c r="E2718" i="5"/>
  <c r="T2718" i="5" s="1"/>
  <c r="M2718" i="5"/>
  <c r="O2718" i="5"/>
  <c r="P2718" i="5"/>
  <c r="Q2718" i="5"/>
  <c r="E2719" i="5"/>
  <c r="S2719" i="5" s="1"/>
  <c r="M2719" i="5"/>
  <c r="O2719" i="5"/>
  <c r="P2719" i="5"/>
  <c r="Q2719" i="5"/>
  <c r="E2720" i="5"/>
  <c r="T2720" i="5" s="1"/>
  <c r="M2720" i="5"/>
  <c r="O2720" i="5"/>
  <c r="P2720" i="5"/>
  <c r="Q2720" i="5"/>
  <c r="E2721" i="5"/>
  <c r="S2721" i="5" s="1"/>
  <c r="M2721" i="5"/>
  <c r="O2721" i="5"/>
  <c r="P2721" i="5"/>
  <c r="Q2721" i="5"/>
  <c r="E2722" i="5"/>
  <c r="S2722" i="5" s="1"/>
  <c r="M2722" i="5"/>
  <c r="O2722" i="5"/>
  <c r="P2722" i="5"/>
  <c r="Q2722" i="5"/>
  <c r="E2723" i="5"/>
  <c r="S2723" i="5" s="1"/>
  <c r="M2723" i="5"/>
  <c r="O2723" i="5"/>
  <c r="P2723" i="5"/>
  <c r="Q2723" i="5"/>
  <c r="E2724" i="5"/>
  <c r="T2724" i="5" s="1"/>
  <c r="M2724" i="5"/>
  <c r="O2724" i="5"/>
  <c r="P2724" i="5"/>
  <c r="R2724" i="5" s="1"/>
  <c r="Q2724" i="5"/>
  <c r="S2724" i="5"/>
  <c r="E2725" i="5"/>
  <c r="S2725" i="5" s="1"/>
  <c r="M2725" i="5"/>
  <c r="O2725" i="5"/>
  <c r="P2725" i="5"/>
  <c r="Q2725" i="5"/>
  <c r="E2726" i="5"/>
  <c r="S2726" i="5" s="1"/>
  <c r="M2726" i="5"/>
  <c r="O2726" i="5"/>
  <c r="P2726" i="5"/>
  <c r="Q2726" i="5"/>
  <c r="E2727" i="5"/>
  <c r="S2727" i="5" s="1"/>
  <c r="M2727" i="5"/>
  <c r="O2727" i="5"/>
  <c r="P2727" i="5"/>
  <c r="Q2727" i="5"/>
  <c r="E2728" i="5"/>
  <c r="M2728" i="5"/>
  <c r="O2728" i="5"/>
  <c r="P2728" i="5"/>
  <c r="Q2728" i="5"/>
  <c r="E2729" i="5"/>
  <c r="S2729" i="5" s="1"/>
  <c r="M2729" i="5"/>
  <c r="O2729" i="5"/>
  <c r="P2729" i="5"/>
  <c r="Q2729" i="5"/>
  <c r="E2730" i="5"/>
  <c r="T2730" i="5" s="1"/>
  <c r="M2730" i="5"/>
  <c r="O2730" i="5"/>
  <c r="R2730" i="5" s="1"/>
  <c r="P2730" i="5"/>
  <c r="Q2730" i="5"/>
  <c r="E2731" i="5"/>
  <c r="M2731" i="5"/>
  <c r="O2731" i="5"/>
  <c r="P2731" i="5"/>
  <c r="Q2731" i="5"/>
  <c r="E2732" i="5"/>
  <c r="M2732" i="5"/>
  <c r="O2732" i="5"/>
  <c r="P2732" i="5"/>
  <c r="Q2732" i="5"/>
  <c r="E2733" i="5"/>
  <c r="S2733" i="5" s="1"/>
  <c r="M2733" i="5"/>
  <c r="O2733" i="5"/>
  <c r="P2733" i="5"/>
  <c r="Q2733" i="5"/>
  <c r="E2734" i="5"/>
  <c r="S2734" i="5" s="1"/>
  <c r="M2734" i="5"/>
  <c r="O2734" i="5"/>
  <c r="R2734" i="5" s="1"/>
  <c r="P2734" i="5"/>
  <c r="Q2734" i="5"/>
  <c r="E2735" i="5"/>
  <c r="S2735" i="5" s="1"/>
  <c r="M2735" i="5"/>
  <c r="O2735" i="5"/>
  <c r="P2735" i="5"/>
  <c r="Q2735" i="5"/>
  <c r="E2736" i="5"/>
  <c r="S2736" i="5" s="1"/>
  <c r="M2736" i="5"/>
  <c r="O2736" i="5"/>
  <c r="P2736" i="5"/>
  <c r="Q2736" i="5"/>
  <c r="E2737" i="5"/>
  <c r="S2737" i="5" s="1"/>
  <c r="M2737" i="5"/>
  <c r="O2737" i="5"/>
  <c r="P2737" i="5"/>
  <c r="Q2737" i="5"/>
  <c r="E2738" i="5"/>
  <c r="S2738" i="5" s="1"/>
  <c r="M2738" i="5"/>
  <c r="O2738" i="5"/>
  <c r="P2738" i="5"/>
  <c r="Q2738" i="5"/>
  <c r="T2738" i="5"/>
  <c r="E2739" i="5"/>
  <c r="M2739" i="5"/>
  <c r="O2739" i="5"/>
  <c r="P2739" i="5"/>
  <c r="Q2739" i="5"/>
  <c r="E2740" i="5"/>
  <c r="S2740" i="5" s="1"/>
  <c r="M2740" i="5"/>
  <c r="O2740" i="5"/>
  <c r="P2740" i="5"/>
  <c r="Q2740" i="5"/>
  <c r="E2741" i="5"/>
  <c r="S2741" i="5" s="1"/>
  <c r="M2741" i="5"/>
  <c r="O2741" i="5"/>
  <c r="P2741" i="5"/>
  <c r="Q2741" i="5"/>
  <c r="T2741" i="5"/>
  <c r="E2742" i="5"/>
  <c r="M2742" i="5"/>
  <c r="O2742" i="5"/>
  <c r="R2742" i="5" s="1"/>
  <c r="P2742" i="5"/>
  <c r="Q2742" i="5"/>
  <c r="E2743" i="5"/>
  <c r="S2743" i="5" s="1"/>
  <c r="M2743" i="5"/>
  <c r="O2743" i="5"/>
  <c r="P2743" i="5"/>
  <c r="Q2743" i="5"/>
  <c r="E2744" i="5"/>
  <c r="T2744" i="5" s="1"/>
  <c r="M2744" i="5"/>
  <c r="O2744" i="5"/>
  <c r="P2744" i="5"/>
  <c r="Q2744" i="5"/>
  <c r="E2745" i="5"/>
  <c r="T2745" i="5" s="1"/>
  <c r="M2745" i="5"/>
  <c r="O2745" i="5"/>
  <c r="P2745" i="5"/>
  <c r="Q2745" i="5"/>
  <c r="E2746" i="5"/>
  <c r="S2746" i="5" s="1"/>
  <c r="M2746" i="5"/>
  <c r="O2746" i="5"/>
  <c r="P2746" i="5"/>
  <c r="Q2746" i="5"/>
  <c r="E2747" i="5"/>
  <c r="S2747" i="5" s="1"/>
  <c r="M2747" i="5"/>
  <c r="O2747" i="5"/>
  <c r="P2747" i="5"/>
  <c r="Q2747" i="5"/>
  <c r="T2747" i="5"/>
  <c r="E2748" i="5"/>
  <c r="M2748" i="5"/>
  <c r="O2748" i="5"/>
  <c r="P2748" i="5"/>
  <c r="Q2748" i="5"/>
  <c r="E2749" i="5"/>
  <c r="T2749" i="5" s="1"/>
  <c r="M2749" i="5"/>
  <c r="O2749" i="5"/>
  <c r="P2749" i="5"/>
  <c r="Q2749" i="5"/>
  <c r="E2750" i="5"/>
  <c r="M2750" i="5"/>
  <c r="O2750" i="5"/>
  <c r="P2750" i="5"/>
  <c r="Q2750" i="5"/>
  <c r="E2751" i="5"/>
  <c r="S2751" i="5" s="1"/>
  <c r="M2751" i="5"/>
  <c r="O2751" i="5"/>
  <c r="P2751" i="5"/>
  <c r="Q2751" i="5"/>
  <c r="E2752" i="5"/>
  <c r="M2752" i="5"/>
  <c r="O2752" i="5"/>
  <c r="P2752" i="5"/>
  <c r="Q2752" i="5"/>
  <c r="E2753" i="5"/>
  <c r="M2753" i="5"/>
  <c r="O2753" i="5"/>
  <c r="P2753" i="5"/>
  <c r="Q2753" i="5"/>
  <c r="E2754" i="5"/>
  <c r="S2754" i="5" s="1"/>
  <c r="M2754" i="5"/>
  <c r="O2754" i="5"/>
  <c r="P2754" i="5"/>
  <c r="Q2754" i="5"/>
  <c r="E2755" i="5"/>
  <c r="T2755" i="5" s="1"/>
  <c r="M2755" i="5"/>
  <c r="O2755" i="5"/>
  <c r="P2755" i="5"/>
  <c r="Q2755" i="5"/>
  <c r="E2756" i="5"/>
  <c r="T2756" i="5" s="1"/>
  <c r="M2756" i="5"/>
  <c r="O2756" i="5"/>
  <c r="P2756" i="5"/>
  <c r="Q2756" i="5"/>
  <c r="E2757" i="5"/>
  <c r="M2757" i="5"/>
  <c r="O2757" i="5"/>
  <c r="P2757" i="5"/>
  <c r="Q2757" i="5"/>
  <c r="E2758" i="5"/>
  <c r="S2758" i="5" s="1"/>
  <c r="M2758" i="5"/>
  <c r="O2758" i="5"/>
  <c r="P2758" i="5"/>
  <c r="Q2758" i="5"/>
  <c r="E2759" i="5"/>
  <c r="S2759" i="5" s="1"/>
  <c r="M2759" i="5"/>
  <c r="O2759" i="5"/>
  <c r="P2759" i="5"/>
  <c r="Q2759" i="5"/>
  <c r="E2760" i="5"/>
  <c r="T2760" i="5" s="1"/>
  <c r="M2760" i="5"/>
  <c r="O2760" i="5"/>
  <c r="P2760" i="5"/>
  <c r="Q2760" i="5"/>
  <c r="E2761" i="5"/>
  <c r="S2761" i="5" s="1"/>
  <c r="M2761" i="5"/>
  <c r="O2761" i="5"/>
  <c r="P2761" i="5"/>
  <c r="Q2761" i="5"/>
  <c r="E2762" i="5"/>
  <c r="S2762" i="5" s="1"/>
  <c r="M2762" i="5"/>
  <c r="O2762" i="5"/>
  <c r="P2762" i="5"/>
  <c r="Q2762" i="5"/>
  <c r="E2763" i="5"/>
  <c r="S2763" i="5" s="1"/>
  <c r="M2763" i="5"/>
  <c r="O2763" i="5"/>
  <c r="P2763" i="5"/>
  <c r="Q2763" i="5"/>
  <c r="E2764" i="5"/>
  <c r="M2764" i="5"/>
  <c r="O2764" i="5"/>
  <c r="P2764" i="5"/>
  <c r="Q2764" i="5"/>
  <c r="E2765" i="5"/>
  <c r="S2765" i="5" s="1"/>
  <c r="M2765" i="5"/>
  <c r="O2765" i="5"/>
  <c r="P2765" i="5"/>
  <c r="Q2765" i="5"/>
  <c r="E2766" i="5"/>
  <c r="S2766" i="5" s="1"/>
  <c r="M2766" i="5"/>
  <c r="O2766" i="5"/>
  <c r="P2766" i="5"/>
  <c r="Q2766" i="5"/>
  <c r="E2767" i="5"/>
  <c r="M2767" i="5"/>
  <c r="O2767" i="5"/>
  <c r="P2767" i="5"/>
  <c r="Q2767" i="5"/>
  <c r="E2768" i="5"/>
  <c r="S2768" i="5" s="1"/>
  <c r="M2768" i="5"/>
  <c r="O2768" i="5"/>
  <c r="P2768" i="5"/>
  <c r="Q2768" i="5"/>
  <c r="E2769" i="5"/>
  <c r="M2769" i="5"/>
  <c r="O2769" i="5"/>
  <c r="P2769" i="5"/>
  <c r="Q2769" i="5"/>
  <c r="E2770" i="5"/>
  <c r="M2770" i="5"/>
  <c r="O2770" i="5"/>
  <c r="P2770" i="5"/>
  <c r="Q2770" i="5"/>
  <c r="E2771" i="5"/>
  <c r="S2771" i="5" s="1"/>
  <c r="M2771" i="5"/>
  <c r="O2771" i="5"/>
  <c r="P2771" i="5"/>
  <c r="Q2771" i="5"/>
  <c r="E2772" i="5"/>
  <c r="T2772" i="5" s="1"/>
  <c r="M2772" i="5"/>
  <c r="O2772" i="5"/>
  <c r="P2772" i="5"/>
  <c r="Q2772" i="5"/>
  <c r="E2773" i="5"/>
  <c r="M2773" i="5"/>
  <c r="O2773" i="5"/>
  <c r="P2773" i="5"/>
  <c r="Q2773" i="5"/>
  <c r="E2774" i="5"/>
  <c r="S2774" i="5" s="1"/>
  <c r="M2774" i="5"/>
  <c r="O2774" i="5"/>
  <c r="P2774" i="5"/>
  <c r="Q2774" i="5"/>
  <c r="E2775" i="5"/>
  <c r="S2775" i="5" s="1"/>
  <c r="M2775" i="5"/>
  <c r="O2775" i="5"/>
  <c r="P2775" i="5"/>
  <c r="Q2775" i="5"/>
  <c r="E2776" i="5"/>
  <c r="M2776" i="5"/>
  <c r="O2776" i="5"/>
  <c r="P2776" i="5"/>
  <c r="Q2776" i="5"/>
  <c r="E2777" i="5"/>
  <c r="S2777" i="5" s="1"/>
  <c r="M2777" i="5"/>
  <c r="O2777" i="5"/>
  <c r="P2777" i="5"/>
  <c r="Q2777" i="5"/>
  <c r="E2778" i="5"/>
  <c r="S2778" i="5" s="1"/>
  <c r="M2778" i="5"/>
  <c r="O2778" i="5"/>
  <c r="P2778" i="5"/>
  <c r="Q2778" i="5"/>
  <c r="T2778" i="5"/>
  <c r="E2779" i="5"/>
  <c r="M2779" i="5"/>
  <c r="O2779" i="5"/>
  <c r="P2779" i="5"/>
  <c r="Q2779" i="5"/>
  <c r="E2780" i="5"/>
  <c r="S2780" i="5" s="1"/>
  <c r="M2780" i="5"/>
  <c r="O2780" i="5"/>
  <c r="P2780" i="5"/>
  <c r="Q2780" i="5"/>
  <c r="E2781" i="5"/>
  <c r="M2781" i="5"/>
  <c r="O2781" i="5"/>
  <c r="P2781" i="5"/>
  <c r="Q2781" i="5"/>
  <c r="E2782" i="5"/>
  <c r="M2782" i="5"/>
  <c r="O2782" i="5"/>
  <c r="P2782" i="5"/>
  <c r="Q2782" i="5"/>
  <c r="E2783" i="5"/>
  <c r="S2783" i="5" s="1"/>
  <c r="M2783" i="5"/>
  <c r="O2783" i="5"/>
  <c r="P2783" i="5"/>
  <c r="Q2783" i="5"/>
  <c r="E2784" i="5"/>
  <c r="S2784" i="5" s="1"/>
  <c r="M2784" i="5"/>
  <c r="O2784" i="5"/>
  <c r="P2784" i="5"/>
  <c r="Q2784" i="5"/>
  <c r="E2785" i="5"/>
  <c r="M2785" i="5"/>
  <c r="O2785" i="5"/>
  <c r="P2785" i="5"/>
  <c r="Q2785" i="5"/>
  <c r="E2786" i="5"/>
  <c r="S2786" i="5" s="1"/>
  <c r="M2786" i="5"/>
  <c r="O2786" i="5"/>
  <c r="P2786" i="5"/>
  <c r="Q2786" i="5"/>
  <c r="E2787" i="5"/>
  <c r="S2787" i="5" s="1"/>
  <c r="M2787" i="5"/>
  <c r="O2787" i="5"/>
  <c r="P2787" i="5"/>
  <c r="Q2787" i="5"/>
  <c r="E2788" i="5"/>
  <c r="M2788" i="5"/>
  <c r="O2788" i="5"/>
  <c r="P2788" i="5"/>
  <c r="Q2788" i="5"/>
  <c r="E2789" i="5"/>
  <c r="S2789" i="5" s="1"/>
  <c r="M2789" i="5"/>
  <c r="O2789" i="5"/>
  <c r="P2789" i="5"/>
  <c r="Q2789" i="5"/>
  <c r="E2790" i="5"/>
  <c r="M2790" i="5"/>
  <c r="O2790" i="5"/>
  <c r="P2790" i="5"/>
  <c r="Q2790" i="5"/>
  <c r="E2791" i="5"/>
  <c r="M2791" i="5"/>
  <c r="O2791" i="5"/>
  <c r="P2791" i="5"/>
  <c r="Q2791" i="5"/>
  <c r="E2792" i="5"/>
  <c r="S2792" i="5" s="1"/>
  <c r="M2792" i="5"/>
  <c r="O2792" i="5"/>
  <c r="P2792" i="5"/>
  <c r="Q2792" i="5"/>
  <c r="E2793" i="5"/>
  <c r="T2793" i="5" s="1"/>
  <c r="M2793" i="5"/>
  <c r="O2793" i="5"/>
  <c r="P2793" i="5"/>
  <c r="Q2793" i="5"/>
  <c r="E2794" i="5"/>
  <c r="M2794" i="5"/>
  <c r="O2794" i="5"/>
  <c r="P2794" i="5"/>
  <c r="Q2794" i="5"/>
  <c r="E2795" i="5"/>
  <c r="S2795" i="5" s="1"/>
  <c r="M2795" i="5"/>
  <c r="O2795" i="5"/>
  <c r="P2795" i="5"/>
  <c r="Q2795" i="5"/>
  <c r="E2796" i="5"/>
  <c r="T2796" i="5" s="1"/>
  <c r="M2796" i="5"/>
  <c r="O2796" i="5"/>
  <c r="P2796" i="5"/>
  <c r="Q2796" i="5"/>
  <c r="S2796" i="5"/>
  <c r="E2797" i="5"/>
  <c r="M2797" i="5"/>
  <c r="O2797" i="5"/>
  <c r="P2797" i="5"/>
  <c r="Q2797" i="5"/>
  <c r="E2798" i="5"/>
  <c r="S2798" i="5" s="1"/>
  <c r="M2798" i="5"/>
  <c r="O2798" i="5"/>
  <c r="P2798" i="5"/>
  <c r="Q2798" i="5"/>
  <c r="E2799" i="5"/>
  <c r="M2799" i="5"/>
  <c r="O2799" i="5"/>
  <c r="P2799" i="5"/>
  <c r="Q2799" i="5"/>
  <c r="E2800" i="5"/>
  <c r="M2800" i="5"/>
  <c r="O2800" i="5"/>
  <c r="P2800" i="5"/>
  <c r="Q2800" i="5"/>
  <c r="E2801" i="5"/>
  <c r="S2801" i="5" s="1"/>
  <c r="M2801" i="5"/>
  <c r="O2801" i="5"/>
  <c r="P2801" i="5"/>
  <c r="Q2801" i="5"/>
  <c r="E2802" i="5"/>
  <c r="M2802" i="5"/>
  <c r="O2802" i="5"/>
  <c r="P2802" i="5"/>
  <c r="Q2802" i="5"/>
  <c r="E2803" i="5"/>
  <c r="M2803" i="5"/>
  <c r="O2803" i="5"/>
  <c r="P2803" i="5"/>
  <c r="Q2803" i="5"/>
  <c r="E2804" i="5"/>
  <c r="S2804" i="5" s="1"/>
  <c r="M2804" i="5"/>
  <c r="O2804" i="5"/>
  <c r="P2804" i="5"/>
  <c r="Q2804" i="5"/>
  <c r="E2805" i="5"/>
  <c r="T2805" i="5" s="1"/>
  <c r="M2805" i="5"/>
  <c r="O2805" i="5"/>
  <c r="P2805" i="5"/>
  <c r="Q2805" i="5"/>
  <c r="E2806" i="5"/>
  <c r="M2806" i="5"/>
  <c r="O2806" i="5"/>
  <c r="P2806" i="5"/>
  <c r="Q2806" i="5"/>
  <c r="E2807" i="5"/>
  <c r="M2807" i="5"/>
  <c r="O2807" i="5"/>
  <c r="P2807" i="5"/>
  <c r="Q2807" i="5"/>
  <c r="E2808" i="5"/>
  <c r="S2808" i="5" s="1"/>
  <c r="M2808" i="5"/>
  <c r="O2808" i="5"/>
  <c r="P2808" i="5"/>
  <c r="Q2808" i="5"/>
  <c r="E2809" i="5"/>
  <c r="M2809" i="5"/>
  <c r="O2809" i="5"/>
  <c r="P2809" i="5"/>
  <c r="Q2809" i="5"/>
  <c r="E2810" i="5"/>
  <c r="M2810" i="5"/>
  <c r="O2810" i="5"/>
  <c r="P2810" i="5"/>
  <c r="Q2810" i="5"/>
  <c r="E2811" i="5"/>
  <c r="T2811" i="5" s="1"/>
  <c r="M2811" i="5"/>
  <c r="O2811" i="5"/>
  <c r="P2811" i="5"/>
  <c r="Q2811" i="5"/>
  <c r="E2812" i="5"/>
  <c r="M2812" i="5"/>
  <c r="O2812" i="5"/>
  <c r="P2812" i="5"/>
  <c r="Q2812" i="5"/>
  <c r="E2813" i="5"/>
  <c r="M2813" i="5"/>
  <c r="O2813" i="5"/>
  <c r="P2813" i="5"/>
  <c r="Q2813" i="5"/>
  <c r="E2814" i="5"/>
  <c r="S2814" i="5" s="1"/>
  <c r="M2814" i="5"/>
  <c r="O2814" i="5"/>
  <c r="P2814" i="5"/>
  <c r="Q2814" i="5"/>
  <c r="E2815" i="5"/>
  <c r="M2815" i="5"/>
  <c r="O2815" i="5"/>
  <c r="P2815" i="5"/>
  <c r="Q2815" i="5"/>
  <c r="E2816" i="5"/>
  <c r="M2816" i="5"/>
  <c r="O2816" i="5"/>
  <c r="P2816" i="5"/>
  <c r="Q2816" i="5"/>
  <c r="E2817" i="5"/>
  <c r="S2817" i="5" s="1"/>
  <c r="M2817" i="5"/>
  <c r="O2817" i="5"/>
  <c r="P2817" i="5"/>
  <c r="Q2817" i="5"/>
  <c r="E2818" i="5"/>
  <c r="M2818" i="5"/>
  <c r="O2818" i="5"/>
  <c r="P2818" i="5"/>
  <c r="Q2818" i="5"/>
  <c r="E2819" i="5"/>
  <c r="M2819" i="5"/>
  <c r="O2819" i="5"/>
  <c r="P2819" i="5"/>
  <c r="Q2819" i="5"/>
  <c r="E2820" i="5"/>
  <c r="S2820" i="5" s="1"/>
  <c r="M2820" i="5"/>
  <c r="O2820" i="5"/>
  <c r="P2820" i="5"/>
  <c r="Q2820" i="5"/>
  <c r="E2821" i="5"/>
  <c r="M2821" i="5"/>
  <c r="O2821" i="5"/>
  <c r="P2821" i="5"/>
  <c r="Q2821" i="5"/>
  <c r="E2822" i="5"/>
  <c r="M2822" i="5"/>
  <c r="O2822" i="5"/>
  <c r="P2822" i="5"/>
  <c r="Q2822" i="5"/>
  <c r="E2823" i="5"/>
  <c r="S2823" i="5" s="1"/>
  <c r="M2823" i="5"/>
  <c r="O2823" i="5"/>
  <c r="P2823" i="5"/>
  <c r="Q2823" i="5"/>
  <c r="E2824" i="5"/>
  <c r="M2824" i="5"/>
  <c r="O2824" i="5"/>
  <c r="R2824" i="5" s="1"/>
  <c r="P2824" i="5"/>
  <c r="Q2824" i="5"/>
  <c r="E2825" i="5"/>
  <c r="M2825" i="5"/>
  <c r="O2825" i="5"/>
  <c r="P2825" i="5"/>
  <c r="Q2825" i="5"/>
  <c r="E2826" i="5"/>
  <c r="S2826" i="5" s="1"/>
  <c r="M2826" i="5"/>
  <c r="O2826" i="5"/>
  <c r="P2826" i="5"/>
  <c r="Q2826" i="5"/>
  <c r="E2827" i="5"/>
  <c r="M2827" i="5"/>
  <c r="O2827" i="5"/>
  <c r="P2827" i="5"/>
  <c r="Q2827" i="5"/>
  <c r="E2828" i="5"/>
  <c r="M2828" i="5"/>
  <c r="O2828" i="5"/>
  <c r="P2828" i="5"/>
  <c r="Q2828" i="5"/>
  <c r="E2829" i="5"/>
  <c r="M2829" i="5"/>
  <c r="O2829" i="5"/>
  <c r="P2829" i="5"/>
  <c r="Q2829" i="5"/>
  <c r="E2830" i="5"/>
  <c r="M2830" i="5"/>
  <c r="O2830" i="5"/>
  <c r="P2830" i="5"/>
  <c r="Q2830" i="5"/>
  <c r="E2831" i="5"/>
  <c r="M2831" i="5"/>
  <c r="O2831" i="5"/>
  <c r="P2831" i="5"/>
  <c r="Q2831" i="5"/>
  <c r="E2832" i="5"/>
  <c r="M2832" i="5"/>
  <c r="O2832" i="5"/>
  <c r="P2832" i="5"/>
  <c r="Q2832" i="5"/>
  <c r="E2833" i="5"/>
  <c r="M2833" i="5"/>
  <c r="O2833" i="5"/>
  <c r="P2833" i="5"/>
  <c r="Q2833" i="5"/>
  <c r="E2834" i="5"/>
  <c r="M2834" i="5"/>
  <c r="O2834" i="5"/>
  <c r="P2834" i="5"/>
  <c r="Q2834" i="5"/>
  <c r="E2835" i="5"/>
  <c r="T2835" i="5" s="1"/>
  <c r="M2835" i="5"/>
  <c r="O2835" i="5"/>
  <c r="P2835" i="5"/>
  <c r="Q2835" i="5"/>
  <c r="E2836" i="5"/>
  <c r="M2836" i="5"/>
  <c r="O2836" i="5"/>
  <c r="P2836" i="5"/>
  <c r="Q2836" i="5"/>
  <c r="E2837" i="5"/>
  <c r="M2837" i="5"/>
  <c r="O2837" i="5"/>
  <c r="P2837" i="5"/>
  <c r="Q2837" i="5"/>
  <c r="E2838" i="5"/>
  <c r="S2838" i="5" s="1"/>
  <c r="M2838" i="5"/>
  <c r="O2838" i="5"/>
  <c r="P2838" i="5"/>
  <c r="Q2838" i="5"/>
  <c r="E2839" i="5"/>
  <c r="M2839" i="5"/>
  <c r="O2839" i="5"/>
  <c r="P2839" i="5"/>
  <c r="Q2839" i="5"/>
  <c r="E2840" i="5"/>
  <c r="M2840" i="5"/>
  <c r="O2840" i="5"/>
  <c r="P2840" i="5"/>
  <c r="Q2840" i="5"/>
  <c r="E2841" i="5"/>
  <c r="S2841" i="5" s="1"/>
  <c r="M2841" i="5"/>
  <c r="O2841" i="5"/>
  <c r="P2841" i="5"/>
  <c r="Q2841" i="5"/>
  <c r="E2842" i="5"/>
  <c r="M2842" i="5"/>
  <c r="O2842" i="5"/>
  <c r="P2842" i="5"/>
  <c r="Q2842" i="5"/>
  <c r="E2843" i="5"/>
  <c r="M2843" i="5"/>
  <c r="O2843" i="5"/>
  <c r="P2843" i="5"/>
  <c r="Q2843" i="5"/>
  <c r="E2844" i="5"/>
  <c r="M2844" i="5"/>
  <c r="O2844" i="5"/>
  <c r="P2844" i="5"/>
  <c r="Q2844" i="5"/>
  <c r="E2845" i="5"/>
  <c r="M2845" i="5"/>
  <c r="O2845" i="5"/>
  <c r="P2845" i="5"/>
  <c r="Q2845" i="5"/>
  <c r="E2846" i="5"/>
  <c r="M2846" i="5"/>
  <c r="O2846" i="5"/>
  <c r="P2846" i="5"/>
  <c r="Q2846" i="5"/>
  <c r="E2847" i="5"/>
  <c r="S2847" i="5" s="1"/>
  <c r="M2847" i="5"/>
  <c r="O2847" i="5"/>
  <c r="P2847" i="5"/>
  <c r="Q2847" i="5"/>
  <c r="T2847" i="5"/>
  <c r="E2848" i="5"/>
  <c r="M2848" i="5"/>
  <c r="O2848" i="5"/>
  <c r="P2848" i="5"/>
  <c r="Q2848" i="5"/>
  <c r="E2849" i="5"/>
  <c r="M2849" i="5"/>
  <c r="O2849" i="5"/>
  <c r="P2849" i="5"/>
  <c r="Q2849" i="5"/>
  <c r="E2850" i="5"/>
  <c r="S2850" i="5" s="1"/>
  <c r="M2850" i="5"/>
  <c r="O2850" i="5"/>
  <c r="P2850" i="5"/>
  <c r="Q2850" i="5"/>
  <c r="E2851" i="5"/>
  <c r="M2851" i="5"/>
  <c r="O2851" i="5"/>
  <c r="P2851" i="5"/>
  <c r="Q2851" i="5"/>
  <c r="E2852" i="5"/>
  <c r="M2852" i="5"/>
  <c r="O2852" i="5"/>
  <c r="P2852" i="5"/>
  <c r="Q2852" i="5"/>
  <c r="E2853" i="5"/>
  <c r="S2853" i="5" s="1"/>
  <c r="M2853" i="5"/>
  <c r="O2853" i="5"/>
  <c r="P2853" i="5"/>
  <c r="Q2853" i="5"/>
  <c r="R2853" i="5" s="1"/>
  <c r="E2854" i="5"/>
  <c r="M2854" i="5"/>
  <c r="O2854" i="5"/>
  <c r="P2854" i="5"/>
  <c r="Q2854" i="5"/>
  <c r="E2855" i="5"/>
  <c r="M2855" i="5"/>
  <c r="O2855" i="5"/>
  <c r="P2855" i="5"/>
  <c r="Q2855" i="5"/>
  <c r="E2856" i="5"/>
  <c r="T2856" i="5" s="1"/>
  <c r="M2856" i="5"/>
  <c r="O2856" i="5"/>
  <c r="P2856" i="5"/>
  <c r="Q2856" i="5"/>
  <c r="S2856" i="5"/>
  <c r="E2857" i="5"/>
  <c r="M2857" i="5"/>
  <c r="O2857" i="5"/>
  <c r="P2857" i="5"/>
  <c r="Q2857" i="5"/>
  <c r="E2858" i="5"/>
  <c r="M2858" i="5"/>
  <c r="O2858" i="5"/>
  <c r="P2858" i="5"/>
  <c r="Q2858" i="5"/>
  <c r="E2859" i="5"/>
  <c r="S2859" i="5" s="1"/>
  <c r="M2859" i="5"/>
  <c r="O2859" i="5"/>
  <c r="P2859" i="5"/>
  <c r="Q2859" i="5"/>
  <c r="E2860" i="5"/>
  <c r="M2860" i="5"/>
  <c r="O2860" i="5"/>
  <c r="R2860" i="5" s="1"/>
  <c r="P2860" i="5"/>
  <c r="Q2860" i="5"/>
  <c r="E2861" i="5"/>
  <c r="M2861" i="5"/>
  <c r="O2861" i="5"/>
  <c r="P2861" i="5"/>
  <c r="Q2861" i="5"/>
  <c r="E2862" i="5"/>
  <c r="T2862" i="5" s="1"/>
  <c r="M2862" i="5"/>
  <c r="O2862" i="5"/>
  <c r="P2862" i="5"/>
  <c r="Q2862" i="5"/>
  <c r="E2863" i="5"/>
  <c r="M2863" i="5"/>
  <c r="O2863" i="5"/>
  <c r="P2863" i="5"/>
  <c r="Q2863" i="5"/>
  <c r="E2864" i="5"/>
  <c r="M2864" i="5"/>
  <c r="O2864" i="5"/>
  <c r="P2864" i="5"/>
  <c r="Q2864" i="5"/>
  <c r="E2865" i="5"/>
  <c r="S2865" i="5" s="1"/>
  <c r="M2865" i="5"/>
  <c r="O2865" i="5"/>
  <c r="P2865" i="5"/>
  <c r="Q2865" i="5"/>
  <c r="E2866" i="5"/>
  <c r="M2866" i="5"/>
  <c r="O2866" i="5"/>
  <c r="P2866" i="5"/>
  <c r="Q2866" i="5"/>
  <c r="E2867" i="5"/>
  <c r="M2867" i="5"/>
  <c r="O2867" i="5"/>
  <c r="P2867" i="5"/>
  <c r="Q2867" i="5"/>
  <c r="E2868" i="5"/>
  <c r="S2868" i="5" s="1"/>
  <c r="M2868" i="5"/>
  <c r="O2868" i="5"/>
  <c r="P2868" i="5"/>
  <c r="Q2868" i="5"/>
  <c r="E2869" i="5"/>
  <c r="M2869" i="5"/>
  <c r="O2869" i="5"/>
  <c r="P2869" i="5"/>
  <c r="Q2869" i="5"/>
  <c r="E2870" i="5"/>
  <c r="M2870" i="5"/>
  <c r="O2870" i="5"/>
  <c r="P2870" i="5"/>
  <c r="Q2870" i="5"/>
  <c r="E2871" i="5"/>
  <c r="T2871" i="5" s="1"/>
  <c r="M2871" i="5"/>
  <c r="O2871" i="5"/>
  <c r="P2871" i="5"/>
  <c r="Q2871" i="5"/>
  <c r="S2871" i="5"/>
  <c r="E2872" i="5"/>
  <c r="M2872" i="5"/>
  <c r="O2872" i="5"/>
  <c r="P2872" i="5"/>
  <c r="Q2872" i="5"/>
  <c r="E2873" i="5"/>
  <c r="M2873" i="5"/>
  <c r="O2873" i="5"/>
  <c r="P2873" i="5"/>
  <c r="Q2873" i="5"/>
  <c r="E2874" i="5"/>
  <c r="T2874" i="5" s="1"/>
  <c r="M2874" i="5"/>
  <c r="O2874" i="5"/>
  <c r="P2874" i="5"/>
  <c r="Q2874" i="5"/>
  <c r="E2875" i="5"/>
  <c r="M2875" i="5"/>
  <c r="O2875" i="5"/>
  <c r="P2875" i="5"/>
  <c r="Q2875" i="5"/>
  <c r="E2876" i="5"/>
  <c r="S2876" i="5" s="1"/>
  <c r="M2876" i="5"/>
  <c r="O2876" i="5"/>
  <c r="P2876" i="5"/>
  <c r="Q2876" i="5"/>
  <c r="E2877" i="5"/>
  <c r="M2877" i="5"/>
  <c r="O2877" i="5"/>
  <c r="P2877" i="5"/>
  <c r="Q2877" i="5"/>
  <c r="E2878" i="5"/>
  <c r="S2878" i="5" s="1"/>
  <c r="M2878" i="5"/>
  <c r="O2878" i="5"/>
  <c r="P2878" i="5"/>
  <c r="Q2878" i="5"/>
  <c r="E2879" i="5"/>
  <c r="M2879" i="5"/>
  <c r="O2879" i="5"/>
  <c r="P2879" i="5"/>
  <c r="Q2879" i="5"/>
  <c r="E2880" i="5"/>
  <c r="M2880" i="5"/>
  <c r="O2880" i="5"/>
  <c r="P2880" i="5"/>
  <c r="Q2880" i="5"/>
  <c r="E2881" i="5"/>
  <c r="S2881" i="5" s="1"/>
  <c r="M2881" i="5"/>
  <c r="O2881" i="5"/>
  <c r="P2881" i="5"/>
  <c r="Q2881" i="5"/>
  <c r="E2882" i="5"/>
  <c r="S2882" i="5" s="1"/>
  <c r="M2882" i="5"/>
  <c r="O2882" i="5"/>
  <c r="P2882" i="5"/>
  <c r="Q2882" i="5"/>
  <c r="E2883" i="5"/>
  <c r="M2883" i="5"/>
  <c r="O2883" i="5"/>
  <c r="P2883" i="5"/>
  <c r="R2883" i="5" s="1"/>
  <c r="Q2883" i="5"/>
  <c r="E2884" i="5"/>
  <c r="S2884" i="5" s="1"/>
  <c r="M2884" i="5"/>
  <c r="O2884" i="5"/>
  <c r="P2884" i="5"/>
  <c r="Q2884" i="5"/>
  <c r="E2885" i="5"/>
  <c r="S2885" i="5" s="1"/>
  <c r="M2885" i="5"/>
  <c r="O2885" i="5"/>
  <c r="P2885" i="5"/>
  <c r="Q2885" i="5"/>
  <c r="T2885" i="5"/>
  <c r="E2886" i="5"/>
  <c r="M2886" i="5"/>
  <c r="O2886" i="5"/>
  <c r="R2886" i="5" s="1"/>
  <c r="P2886" i="5"/>
  <c r="Q2886" i="5"/>
  <c r="E2887" i="5"/>
  <c r="S2887" i="5" s="1"/>
  <c r="M2887" i="5"/>
  <c r="O2887" i="5"/>
  <c r="P2887" i="5"/>
  <c r="Q2887" i="5"/>
  <c r="E2888" i="5"/>
  <c r="S2888" i="5" s="1"/>
  <c r="M2888" i="5"/>
  <c r="O2888" i="5"/>
  <c r="P2888" i="5"/>
  <c r="Q2888" i="5"/>
  <c r="E2889" i="5"/>
  <c r="M2889" i="5"/>
  <c r="O2889" i="5"/>
  <c r="P2889" i="5"/>
  <c r="Q2889" i="5"/>
  <c r="E2890" i="5"/>
  <c r="S2890" i="5" s="1"/>
  <c r="M2890" i="5"/>
  <c r="O2890" i="5"/>
  <c r="P2890" i="5"/>
  <c r="Q2890" i="5"/>
  <c r="E2891" i="5"/>
  <c r="M2891" i="5"/>
  <c r="O2891" i="5"/>
  <c r="P2891" i="5"/>
  <c r="Q2891" i="5"/>
  <c r="E2892" i="5"/>
  <c r="M2892" i="5"/>
  <c r="O2892" i="5"/>
  <c r="P2892" i="5"/>
  <c r="Q2892" i="5"/>
  <c r="E2893" i="5"/>
  <c r="S2893" i="5" s="1"/>
  <c r="M2893" i="5"/>
  <c r="O2893" i="5"/>
  <c r="P2893" i="5"/>
  <c r="Q2893" i="5"/>
  <c r="E2894" i="5"/>
  <c r="S2894" i="5" s="1"/>
  <c r="M2894" i="5"/>
  <c r="O2894" i="5"/>
  <c r="P2894" i="5"/>
  <c r="Q2894" i="5"/>
  <c r="E2895" i="5"/>
  <c r="M2895" i="5"/>
  <c r="O2895" i="5"/>
  <c r="P2895" i="5"/>
  <c r="Q2895" i="5"/>
  <c r="E2896" i="5"/>
  <c r="S2896" i="5" s="1"/>
  <c r="M2896" i="5"/>
  <c r="O2896" i="5"/>
  <c r="P2896" i="5"/>
  <c r="R2896" i="5" s="1"/>
  <c r="Q2896" i="5"/>
  <c r="E2897" i="5"/>
  <c r="M2897" i="5"/>
  <c r="O2897" i="5"/>
  <c r="P2897" i="5"/>
  <c r="Q2897" i="5"/>
  <c r="S2897" i="5"/>
  <c r="T2897" i="5"/>
  <c r="E2898" i="5"/>
  <c r="M2898" i="5"/>
  <c r="O2898" i="5"/>
  <c r="P2898" i="5"/>
  <c r="Q2898" i="5"/>
  <c r="E2899" i="5"/>
  <c r="S2899" i="5" s="1"/>
  <c r="M2899" i="5"/>
  <c r="O2899" i="5"/>
  <c r="P2899" i="5"/>
  <c r="Q2899" i="5"/>
  <c r="E2900" i="5"/>
  <c r="M2900" i="5"/>
  <c r="O2900" i="5"/>
  <c r="P2900" i="5"/>
  <c r="Q2900" i="5"/>
  <c r="E2901" i="5"/>
  <c r="M2901" i="5"/>
  <c r="O2901" i="5"/>
  <c r="P2901" i="5"/>
  <c r="Q2901" i="5"/>
  <c r="E2902" i="5"/>
  <c r="S2902" i="5" s="1"/>
  <c r="M2902" i="5"/>
  <c r="O2902" i="5"/>
  <c r="P2902" i="5"/>
  <c r="Q2902" i="5"/>
  <c r="E2903" i="5"/>
  <c r="M2903" i="5"/>
  <c r="O2903" i="5"/>
  <c r="P2903" i="5"/>
  <c r="Q2903" i="5"/>
  <c r="E2904" i="5"/>
  <c r="M2904" i="5"/>
  <c r="O2904" i="5"/>
  <c r="P2904" i="5"/>
  <c r="R2904" i="5" s="1"/>
  <c r="Q2904" i="5"/>
  <c r="E2905" i="5"/>
  <c r="S2905" i="5" s="1"/>
  <c r="M2905" i="5"/>
  <c r="O2905" i="5"/>
  <c r="P2905" i="5"/>
  <c r="Q2905" i="5"/>
  <c r="E2906" i="5"/>
  <c r="S2906" i="5" s="1"/>
  <c r="M2906" i="5"/>
  <c r="O2906" i="5"/>
  <c r="P2906" i="5"/>
  <c r="Q2906" i="5"/>
  <c r="T2906" i="5"/>
  <c r="E2907" i="5"/>
  <c r="M2907" i="5"/>
  <c r="O2907" i="5"/>
  <c r="P2907" i="5"/>
  <c r="Q2907" i="5"/>
  <c r="E2908" i="5"/>
  <c r="S2908" i="5" s="1"/>
  <c r="M2908" i="5"/>
  <c r="O2908" i="5"/>
  <c r="P2908" i="5"/>
  <c r="Q2908" i="5"/>
  <c r="E2909" i="5"/>
  <c r="S2909" i="5" s="1"/>
  <c r="M2909" i="5"/>
  <c r="O2909" i="5"/>
  <c r="P2909" i="5"/>
  <c r="Q2909" i="5"/>
  <c r="E2910" i="5"/>
  <c r="M2910" i="5"/>
  <c r="O2910" i="5"/>
  <c r="R2910" i="5" s="1"/>
  <c r="P2910" i="5"/>
  <c r="Q2910" i="5"/>
  <c r="E2911" i="5"/>
  <c r="S2911" i="5" s="1"/>
  <c r="M2911" i="5"/>
  <c r="O2911" i="5"/>
  <c r="P2911" i="5"/>
  <c r="Q2911" i="5"/>
  <c r="E2912" i="5"/>
  <c r="M2912" i="5"/>
  <c r="O2912" i="5"/>
  <c r="P2912" i="5"/>
  <c r="Q2912" i="5"/>
  <c r="R2912" i="5" s="1"/>
  <c r="S2912" i="5"/>
  <c r="T2912" i="5"/>
  <c r="E2913" i="5"/>
  <c r="M2913" i="5"/>
  <c r="O2913" i="5"/>
  <c r="P2913" i="5"/>
  <c r="Q2913" i="5"/>
  <c r="E2914" i="5"/>
  <c r="S2914" i="5" s="1"/>
  <c r="M2914" i="5"/>
  <c r="O2914" i="5"/>
  <c r="P2914" i="5"/>
  <c r="Q2914" i="5"/>
  <c r="E2915" i="5"/>
  <c r="S2915" i="5" s="1"/>
  <c r="M2915" i="5"/>
  <c r="O2915" i="5"/>
  <c r="P2915" i="5"/>
  <c r="Q2915" i="5"/>
  <c r="E2916" i="5"/>
  <c r="M2916" i="5"/>
  <c r="O2916" i="5"/>
  <c r="P2916" i="5"/>
  <c r="Q2916" i="5"/>
  <c r="E2917" i="5"/>
  <c r="S2917" i="5" s="1"/>
  <c r="M2917" i="5"/>
  <c r="O2917" i="5"/>
  <c r="P2917" i="5"/>
  <c r="Q2917" i="5"/>
  <c r="E2918" i="5"/>
  <c r="S2918" i="5" s="1"/>
  <c r="M2918" i="5"/>
  <c r="O2918" i="5"/>
  <c r="P2918" i="5"/>
  <c r="Q2918" i="5"/>
  <c r="E2919" i="5"/>
  <c r="M2919" i="5"/>
  <c r="O2919" i="5"/>
  <c r="P2919" i="5"/>
  <c r="Q2919" i="5"/>
  <c r="E2920" i="5"/>
  <c r="S2920" i="5" s="1"/>
  <c r="M2920" i="5"/>
  <c r="O2920" i="5"/>
  <c r="P2920" i="5"/>
  <c r="Q2920" i="5"/>
  <c r="E2921" i="5"/>
  <c r="S2921" i="5" s="1"/>
  <c r="M2921" i="5"/>
  <c r="O2921" i="5"/>
  <c r="P2921" i="5"/>
  <c r="Q2921" i="5"/>
  <c r="E2922" i="5"/>
  <c r="M2922" i="5"/>
  <c r="O2922" i="5"/>
  <c r="P2922" i="5"/>
  <c r="Q2922" i="5"/>
  <c r="E2923" i="5"/>
  <c r="S2923" i="5" s="1"/>
  <c r="M2923" i="5"/>
  <c r="O2923" i="5"/>
  <c r="P2923" i="5"/>
  <c r="Q2923" i="5"/>
  <c r="E2924" i="5"/>
  <c r="T2924" i="5" s="1"/>
  <c r="M2924" i="5"/>
  <c r="O2924" i="5"/>
  <c r="P2924" i="5"/>
  <c r="Q2924" i="5"/>
  <c r="E2925" i="5"/>
  <c r="M2925" i="5"/>
  <c r="O2925" i="5"/>
  <c r="P2925" i="5"/>
  <c r="Q2925" i="5"/>
  <c r="E2926" i="5"/>
  <c r="S2926" i="5" s="1"/>
  <c r="M2926" i="5"/>
  <c r="O2926" i="5"/>
  <c r="P2926" i="5"/>
  <c r="R2926" i="5" s="1"/>
  <c r="Q2926" i="5"/>
  <c r="E2927" i="5"/>
  <c r="S2927" i="5" s="1"/>
  <c r="M2927" i="5"/>
  <c r="O2927" i="5"/>
  <c r="P2927" i="5"/>
  <c r="Q2927" i="5"/>
  <c r="E2928" i="5"/>
  <c r="M2928" i="5"/>
  <c r="O2928" i="5"/>
  <c r="P2928" i="5"/>
  <c r="Q2928" i="5"/>
  <c r="R2928" i="5"/>
  <c r="E2929" i="5"/>
  <c r="S2929" i="5" s="1"/>
  <c r="M2929" i="5"/>
  <c r="O2929" i="5"/>
  <c r="P2929" i="5"/>
  <c r="Q2929" i="5"/>
  <c r="E2930" i="5"/>
  <c r="M2930" i="5"/>
  <c r="O2930" i="5"/>
  <c r="P2930" i="5"/>
  <c r="Q2930" i="5"/>
  <c r="R2930" i="5" s="1"/>
  <c r="E2931" i="5"/>
  <c r="M2931" i="5"/>
  <c r="O2931" i="5"/>
  <c r="P2931" i="5"/>
  <c r="Q2931" i="5"/>
  <c r="E2932" i="5"/>
  <c r="S2932" i="5" s="1"/>
  <c r="M2932" i="5"/>
  <c r="O2932" i="5"/>
  <c r="P2932" i="5"/>
  <c r="Q2932" i="5"/>
  <c r="R2932" i="5" s="1"/>
  <c r="E2933" i="5"/>
  <c r="S2933" i="5" s="1"/>
  <c r="M2933" i="5"/>
  <c r="O2933" i="5"/>
  <c r="P2933" i="5"/>
  <c r="Q2933" i="5"/>
  <c r="R2933" i="5" s="1"/>
  <c r="E2934" i="5"/>
  <c r="M2934" i="5"/>
  <c r="O2934" i="5"/>
  <c r="R2934" i="5" s="1"/>
  <c r="P2934" i="5"/>
  <c r="Q2934" i="5"/>
  <c r="E2935" i="5"/>
  <c r="S2935" i="5" s="1"/>
  <c r="M2935" i="5"/>
  <c r="O2935" i="5"/>
  <c r="P2935" i="5"/>
  <c r="Q2935" i="5"/>
  <c r="E2936" i="5"/>
  <c r="S2936" i="5" s="1"/>
  <c r="M2936" i="5"/>
  <c r="O2936" i="5"/>
  <c r="P2936" i="5"/>
  <c r="Q2936" i="5"/>
  <c r="E2937" i="5"/>
  <c r="M2937" i="5"/>
  <c r="O2937" i="5"/>
  <c r="P2937" i="5"/>
  <c r="Q2937" i="5"/>
  <c r="E2938" i="5"/>
  <c r="S2938" i="5" s="1"/>
  <c r="M2938" i="5"/>
  <c r="O2938" i="5"/>
  <c r="P2938" i="5"/>
  <c r="Q2938" i="5"/>
  <c r="E2939" i="5"/>
  <c r="S2939" i="5" s="1"/>
  <c r="M2939" i="5"/>
  <c r="O2939" i="5"/>
  <c r="P2939" i="5"/>
  <c r="Q2939" i="5"/>
  <c r="E2940" i="5"/>
  <c r="M2940" i="5"/>
  <c r="O2940" i="5"/>
  <c r="P2940" i="5"/>
  <c r="Q2940" i="5"/>
  <c r="E2941" i="5"/>
  <c r="S2941" i="5" s="1"/>
  <c r="M2941" i="5"/>
  <c r="O2941" i="5"/>
  <c r="P2941" i="5"/>
  <c r="Q2941" i="5"/>
  <c r="E2942" i="5"/>
  <c r="T2942" i="5" s="1"/>
  <c r="M2942" i="5"/>
  <c r="O2942" i="5"/>
  <c r="P2942" i="5"/>
  <c r="Q2942" i="5"/>
  <c r="S2942" i="5"/>
  <c r="E2943" i="5"/>
  <c r="M2943" i="5"/>
  <c r="O2943" i="5"/>
  <c r="P2943" i="5"/>
  <c r="Q2943" i="5"/>
  <c r="E2944" i="5"/>
  <c r="S2944" i="5" s="1"/>
  <c r="M2944" i="5"/>
  <c r="O2944" i="5"/>
  <c r="P2944" i="5"/>
  <c r="Q2944" i="5"/>
  <c r="E2945" i="5"/>
  <c r="S2945" i="5" s="1"/>
  <c r="M2945" i="5"/>
  <c r="O2945" i="5"/>
  <c r="P2945" i="5"/>
  <c r="Q2945" i="5"/>
  <c r="E2946" i="5"/>
  <c r="M2946" i="5"/>
  <c r="O2946" i="5"/>
  <c r="R2946" i="5" s="1"/>
  <c r="P2946" i="5"/>
  <c r="Q2946" i="5"/>
  <c r="E2947" i="5"/>
  <c r="S2947" i="5" s="1"/>
  <c r="M2947" i="5"/>
  <c r="O2947" i="5"/>
  <c r="P2947" i="5"/>
  <c r="Q2947" i="5"/>
  <c r="E2948" i="5"/>
  <c r="S2948" i="5" s="1"/>
  <c r="M2948" i="5"/>
  <c r="O2948" i="5"/>
  <c r="P2948" i="5"/>
  <c r="Q2948" i="5"/>
  <c r="R2948" i="5" s="1"/>
  <c r="E2949" i="5"/>
  <c r="M2949" i="5"/>
  <c r="O2949" i="5"/>
  <c r="R2949" i="5" s="1"/>
  <c r="P2949" i="5"/>
  <c r="Q2949" i="5"/>
  <c r="E2950" i="5"/>
  <c r="S2950" i="5" s="1"/>
  <c r="M2950" i="5"/>
  <c r="O2950" i="5"/>
  <c r="P2950" i="5"/>
  <c r="Q2950" i="5"/>
  <c r="E2951" i="5"/>
  <c r="S2951" i="5" s="1"/>
  <c r="M2951" i="5"/>
  <c r="O2951" i="5"/>
  <c r="P2951" i="5"/>
  <c r="Q2951" i="5"/>
  <c r="E2952" i="5"/>
  <c r="M2952" i="5"/>
  <c r="O2952" i="5"/>
  <c r="P2952" i="5"/>
  <c r="Q2952" i="5"/>
  <c r="E2953" i="5"/>
  <c r="S2953" i="5" s="1"/>
  <c r="M2953" i="5"/>
  <c r="O2953" i="5"/>
  <c r="P2953" i="5"/>
  <c r="Q2953" i="5"/>
  <c r="E2954" i="5"/>
  <c r="S2954" i="5" s="1"/>
  <c r="M2954" i="5"/>
  <c r="O2954" i="5"/>
  <c r="P2954" i="5"/>
  <c r="Q2954" i="5"/>
  <c r="E2955" i="5"/>
  <c r="M2955" i="5"/>
  <c r="O2955" i="5"/>
  <c r="P2955" i="5"/>
  <c r="Q2955" i="5"/>
  <c r="E2956" i="5"/>
  <c r="S2956" i="5" s="1"/>
  <c r="M2956" i="5"/>
  <c r="O2956" i="5"/>
  <c r="P2956" i="5"/>
  <c r="Q2956" i="5"/>
  <c r="E2957" i="5"/>
  <c r="S2957" i="5" s="1"/>
  <c r="M2957" i="5"/>
  <c r="O2957" i="5"/>
  <c r="P2957" i="5"/>
  <c r="Q2957" i="5"/>
  <c r="E2958" i="5"/>
  <c r="M2958" i="5"/>
  <c r="O2958" i="5"/>
  <c r="R2958" i="5" s="1"/>
  <c r="P2958" i="5"/>
  <c r="Q2958" i="5"/>
  <c r="E2959" i="5"/>
  <c r="S2959" i="5" s="1"/>
  <c r="M2959" i="5"/>
  <c r="O2959" i="5"/>
  <c r="P2959" i="5"/>
  <c r="Q2959" i="5"/>
  <c r="E2960" i="5"/>
  <c r="S2960" i="5" s="1"/>
  <c r="M2960" i="5"/>
  <c r="O2960" i="5"/>
  <c r="P2960" i="5"/>
  <c r="Q2960" i="5"/>
  <c r="E2961" i="5"/>
  <c r="M2961" i="5"/>
  <c r="O2961" i="5"/>
  <c r="P2961" i="5"/>
  <c r="Q2961" i="5"/>
  <c r="E2962" i="5"/>
  <c r="S2962" i="5" s="1"/>
  <c r="M2962" i="5"/>
  <c r="O2962" i="5"/>
  <c r="P2962" i="5"/>
  <c r="Q2962" i="5"/>
  <c r="E2963" i="5"/>
  <c r="S2963" i="5" s="1"/>
  <c r="M2963" i="5"/>
  <c r="O2963" i="5"/>
  <c r="P2963" i="5"/>
  <c r="Q2963" i="5"/>
  <c r="E2964" i="5"/>
  <c r="M2964" i="5"/>
  <c r="O2964" i="5"/>
  <c r="P2964" i="5"/>
  <c r="Q2964" i="5"/>
  <c r="E2965" i="5"/>
  <c r="S2965" i="5" s="1"/>
  <c r="M2965" i="5"/>
  <c r="O2965" i="5"/>
  <c r="P2965" i="5"/>
  <c r="Q2965" i="5"/>
  <c r="E2966" i="5"/>
  <c r="S2966" i="5" s="1"/>
  <c r="M2966" i="5"/>
  <c r="O2966" i="5"/>
  <c r="P2966" i="5"/>
  <c r="Q2966" i="5"/>
  <c r="E2967" i="5"/>
  <c r="M2967" i="5"/>
  <c r="O2967" i="5"/>
  <c r="P2967" i="5"/>
  <c r="Q2967" i="5"/>
  <c r="E2968" i="5"/>
  <c r="S2968" i="5" s="1"/>
  <c r="M2968" i="5"/>
  <c r="O2968" i="5"/>
  <c r="P2968" i="5"/>
  <c r="Q2968" i="5"/>
  <c r="E2969" i="5"/>
  <c r="M2969" i="5"/>
  <c r="O2969" i="5"/>
  <c r="P2969" i="5"/>
  <c r="Q2969" i="5"/>
  <c r="E2970" i="5"/>
  <c r="M2970" i="5"/>
  <c r="O2970" i="5"/>
  <c r="P2970" i="5"/>
  <c r="Q2970" i="5"/>
  <c r="E2971" i="5"/>
  <c r="S2971" i="5" s="1"/>
  <c r="M2971" i="5"/>
  <c r="O2971" i="5"/>
  <c r="P2971" i="5"/>
  <c r="Q2971" i="5"/>
  <c r="E2972" i="5"/>
  <c r="S2972" i="5" s="1"/>
  <c r="M2972" i="5"/>
  <c r="O2972" i="5"/>
  <c r="P2972" i="5"/>
  <c r="Q2972" i="5"/>
  <c r="E2973" i="5"/>
  <c r="M2973" i="5"/>
  <c r="O2973" i="5"/>
  <c r="P2973" i="5"/>
  <c r="Q2973" i="5"/>
  <c r="E2974" i="5"/>
  <c r="S2974" i="5" s="1"/>
  <c r="M2974" i="5"/>
  <c r="O2974" i="5"/>
  <c r="P2974" i="5"/>
  <c r="Q2974" i="5"/>
  <c r="E2975" i="5"/>
  <c r="S2975" i="5" s="1"/>
  <c r="M2975" i="5"/>
  <c r="O2975" i="5"/>
  <c r="P2975" i="5"/>
  <c r="Q2975" i="5"/>
  <c r="E2976" i="5"/>
  <c r="M2976" i="5"/>
  <c r="O2976" i="5"/>
  <c r="P2976" i="5"/>
  <c r="Q2976" i="5"/>
  <c r="E2977" i="5"/>
  <c r="S2977" i="5" s="1"/>
  <c r="M2977" i="5"/>
  <c r="O2977" i="5"/>
  <c r="P2977" i="5"/>
  <c r="Q2977" i="5"/>
  <c r="E2978" i="5"/>
  <c r="S2978" i="5" s="1"/>
  <c r="M2978" i="5"/>
  <c r="O2978" i="5"/>
  <c r="P2978" i="5"/>
  <c r="Q2978" i="5"/>
  <c r="E2979" i="5"/>
  <c r="M2979" i="5"/>
  <c r="O2979" i="5"/>
  <c r="P2979" i="5"/>
  <c r="Q2979" i="5"/>
  <c r="E2980" i="5"/>
  <c r="S2980" i="5" s="1"/>
  <c r="M2980" i="5"/>
  <c r="O2980" i="5"/>
  <c r="P2980" i="5"/>
  <c r="Q2980" i="5"/>
  <c r="E2981" i="5"/>
  <c r="S2981" i="5" s="1"/>
  <c r="M2981" i="5"/>
  <c r="O2981" i="5"/>
  <c r="P2981" i="5"/>
  <c r="Q2981" i="5"/>
  <c r="E2982" i="5"/>
  <c r="M2982" i="5"/>
  <c r="O2982" i="5"/>
  <c r="R2982" i="5" s="1"/>
  <c r="P2982" i="5"/>
  <c r="Q2982" i="5"/>
  <c r="E2983" i="5"/>
  <c r="S2983" i="5" s="1"/>
  <c r="M2983" i="5"/>
  <c r="O2983" i="5"/>
  <c r="P2983" i="5"/>
  <c r="Q2983" i="5"/>
  <c r="E2984" i="5"/>
  <c r="S2984" i="5" s="1"/>
  <c r="M2984" i="5"/>
  <c r="O2984" i="5"/>
  <c r="P2984" i="5"/>
  <c r="Q2984" i="5"/>
  <c r="R2984" i="5" s="1"/>
  <c r="E2985" i="5"/>
  <c r="M2985" i="5"/>
  <c r="O2985" i="5"/>
  <c r="R2985" i="5" s="1"/>
  <c r="P2985" i="5"/>
  <c r="Q2985" i="5"/>
  <c r="E2986" i="5"/>
  <c r="S2986" i="5" s="1"/>
  <c r="M2986" i="5"/>
  <c r="O2986" i="5"/>
  <c r="P2986" i="5"/>
  <c r="Q2986" i="5"/>
  <c r="E2987" i="5"/>
  <c r="S2987" i="5" s="1"/>
  <c r="M2987" i="5"/>
  <c r="O2987" i="5"/>
  <c r="P2987" i="5"/>
  <c r="Q2987" i="5"/>
  <c r="E2988" i="5"/>
  <c r="M2988" i="5"/>
  <c r="O2988" i="5"/>
  <c r="R2988" i="5" s="1"/>
  <c r="P2988" i="5"/>
  <c r="Q2988" i="5"/>
  <c r="E2989" i="5"/>
  <c r="S2989" i="5" s="1"/>
  <c r="M2989" i="5"/>
  <c r="O2989" i="5"/>
  <c r="P2989" i="5"/>
  <c r="Q2989" i="5"/>
  <c r="E2990" i="5"/>
  <c r="S2990" i="5" s="1"/>
  <c r="M2990" i="5"/>
  <c r="O2990" i="5"/>
  <c r="P2990" i="5"/>
  <c r="Q2990" i="5"/>
  <c r="T2990" i="5"/>
  <c r="E2991" i="5"/>
  <c r="M2991" i="5"/>
  <c r="O2991" i="5"/>
  <c r="P2991" i="5"/>
  <c r="Q2991" i="5"/>
  <c r="E2992" i="5"/>
  <c r="S2992" i="5" s="1"/>
  <c r="M2992" i="5"/>
  <c r="O2992" i="5"/>
  <c r="P2992" i="5"/>
  <c r="Q2992" i="5"/>
  <c r="E2993" i="5"/>
  <c r="S2993" i="5" s="1"/>
  <c r="M2993" i="5"/>
  <c r="O2993" i="5"/>
  <c r="P2993" i="5"/>
  <c r="Q2993" i="5"/>
  <c r="E2994" i="5"/>
  <c r="M2994" i="5"/>
  <c r="O2994" i="5"/>
  <c r="P2994" i="5"/>
  <c r="Q2994" i="5"/>
  <c r="E2995" i="5"/>
  <c r="S2995" i="5" s="1"/>
  <c r="M2995" i="5"/>
  <c r="O2995" i="5"/>
  <c r="P2995" i="5"/>
  <c r="Q2995" i="5"/>
  <c r="E2996" i="5"/>
  <c r="S2996" i="5" s="1"/>
  <c r="M2996" i="5"/>
  <c r="O2996" i="5"/>
  <c r="P2996" i="5"/>
  <c r="Q2996" i="5"/>
  <c r="E2997" i="5"/>
  <c r="M2997" i="5"/>
  <c r="O2997" i="5"/>
  <c r="P2997" i="5"/>
  <c r="Q2997" i="5"/>
  <c r="E2998" i="5"/>
  <c r="S2998" i="5" s="1"/>
  <c r="M2998" i="5"/>
  <c r="O2998" i="5"/>
  <c r="P2998" i="5"/>
  <c r="R2998" i="5" s="1"/>
  <c r="Q2998" i="5"/>
  <c r="E2999" i="5"/>
  <c r="M2999" i="5"/>
  <c r="O2999" i="5"/>
  <c r="P2999" i="5"/>
  <c r="Q2999" i="5"/>
  <c r="E3000" i="5"/>
  <c r="M3000" i="5"/>
  <c r="O3000" i="5"/>
  <c r="P3000" i="5"/>
  <c r="Q3000" i="5"/>
  <c r="E3001" i="5"/>
  <c r="S3001" i="5" s="1"/>
  <c r="M3001" i="5"/>
  <c r="O3001" i="5"/>
  <c r="P3001" i="5"/>
  <c r="Q3001" i="5"/>
  <c r="E3002" i="5"/>
  <c r="S3002" i="5" s="1"/>
  <c r="M3002" i="5"/>
  <c r="O3002" i="5"/>
  <c r="P3002" i="5"/>
  <c r="Q3002" i="5"/>
  <c r="E3003" i="5"/>
  <c r="M3003" i="5"/>
  <c r="O3003" i="5"/>
  <c r="P3003" i="5"/>
  <c r="Q3003" i="5"/>
  <c r="E3004" i="5"/>
  <c r="S3004" i="5" s="1"/>
  <c r="M3004" i="5"/>
  <c r="O3004" i="5"/>
  <c r="P3004" i="5"/>
  <c r="Q3004" i="5"/>
  <c r="E3005" i="5"/>
  <c r="S3005" i="5" s="1"/>
  <c r="M3005" i="5"/>
  <c r="O3005" i="5"/>
  <c r="P3005" i="5"/>
  <c r="Q3005" i="5"/>
  <c r="T3005" i="5"/>
  <c r="E3006" i="5"/>
  <c r="M3006" i="5"/>
  <c r="O3006" i="5"/>
  <c r="P3006" i="5"/>
  <c r="Q3006" i="5"/>
  <c r="E3007" i="5"/>
  <c r="S3007" i="5" s="1"/>
  <c r="M3007" i="5"/>
  <c r="O3007" i="5"/>
  <c r="P3007" i="5"/>
  <c r="Q3007" i="5"/>
  <c r="E3008" i="5"/>
  <c r="S3008" i="5" s="1"/>
  <c r="M3008" i="5"/>
  <c r="O3008" i="5"/>
  <c r="P3008" i="5"/>
  <c r="Q3008" i="5"/>
  <c r="E3009" i="5"/>
  <c r="M3009" i="5"/>
  <c r="O3009" i="5"/>
  <c r="P3009" i="5"/>
  <c r="Q3009" i="5"/>
  <c r="E3010" i="5"/>
  <c r="S3010" i="5" s="1"/>
  <c r="M3010" i="5"/>
  <c r="O3010" i="5"/>
  <c r="P3010" i="5"/>
  <c r="Q3010" i="5"/>
  <c r="E3011" i="5"/>
  <c r="S3011" i="5" s="1"/>
  <c r="M3011" i="5"/>
  <c r="O3011" i="5"/>
  <c r="P3011" i="5"/>
  <c r="Q3011" i="5"/>
  <c r="E3012" i="5"/>
  <c r="M3012" i="5"/>
  <c r="O3012" i="5"/>
  <c r="P3012" i="5"/>
  <c r="Q3012" i="5"/>
  <c r="E3013" i="5"/>
  <c r="S3013" i="5" s="1"/>
  <c r="M3013" i="5"/>
  <c r="O3013" i="5"/>
  <c r="P3013" i="5"/>
  <c r="Q3013" i="5"/>
  <c r="E3014" i="5"/>
  <c r="S3014" i="5" s="1"/>
  <c r="M3014" i="5"/>
  <c r="O3014" i="5"/>
  <c r="P3014" i="5"/>
  <c r="Q3014" i="5"/>
  <c r="E3015" i="5"/>
  <c r="M3015" i="5"/>
  <c r="O3015" i="5"/>
  <c r="P3015" i="5"/>
  <c r="Q3015" i="5"/>
  <c r="E3016" i="5"/>
  <c r="S3016" i="5" s="1"/>
  <c r="M3016" i="5"/>
  <c r="O3016" i="5"/>
  <c r="P3016" i="5"/>
  <c r="Q3016" i="5"/>
  <c r="E3017" i="5"/>
  <c r="S3017" i="5" s="1"/>
  <c r="M3017" i="5"/>
  <c r="O3017" i="5"/>
  <c r="P3017" i="5"/>
  <c r="Q3017" i="5"/>
  <c r="R3017" i="5" s="1"/>
  <c r="E3018" i="5"/>
  <c r="M3018" i="5"/>
  <c r="O3018" i="5"/>
  <c r="P3018" i="5"/>
  <c r="Q3018" i="5"/>
  <c r="R3018" i="5"/>
  <c r="E3019" i="5"/>
  <c r="S3019" i="5" s="1"/>
  <c r="M3019" i="5"/>
  <c r="O3019" i="5"/>
  <c r="P3019" i="5"/>
  <c r="Q3019" i="5"/>
  <c r="E3020" i="5"/>
  <c r="S3020" i="5" s="1"/>
  <c r="M3020" i="5"/>
  <c r="O3020" i="5"/>
  <c r="P3020" i="5"/>
  <c r="Q3020" i="5"/>
  <c r="E3021" i="5"/>
  <c r="M3021" i="5"/>
  <c r="O3021" i="5"/>
  <c r="P3021" i="5"/>
  <c r="Q3021" i="5"/>
  <c r="E3022" i="5"/>
  <c r="S3022" i="5" s="1"/>
  <c r="M3022" i="5"/>
  <c r="O3022" i="5"/>
  <c r="P3022" i="5"/>
  <c r="Q3022" i="5"/>
  <c r="E3023" i="5"/>
  <c r="S3023" i="5" s="1"/>
  <c r="M3023" i="5"/>
  <c r="O3023" i="5"/>
  <c r="P3023" i="5"/>
  <c r="Q3023" i="5"/>
  <c r="E3024" i="5"/>
  <c r="M3024" i="5"/>
  <c r="O3024" i="5"/>
  <c r="P3024" i="5"/>
  <c r="Q3024" i="5"/>
  <c r="E3025" i="5"/>
  <c r="S3025" i="5" s="1"/>
  <c r="M3025" i="5"/>
  <c r="O3025" i="5"/>
  <c r="P3025" i="5"/>
  <c r="Q3025" i="5"/>
  <c r="E3026" i="5"/>
  <c r="S3026" i="5" s="1"/>
  <c r="M3026" i="5"/>
  <c r="O3026" i="5"/>
  <c r="P3026" i="5"/>
  <c r="Q3026" i="5"/>
  <c r="T3026" i="5"/>
  <c r="E3027" i="5"/>
  <c r="M3027" i="5"/>
  <c r="O3027" i="5"/>
  <c r="P3027" i="5"/>
  <c r="Q3027" i="5"/>
  <c r="E3028" i="5"/>
  <c r="S3028" i="5" s="1"/>
  <c r="M3028" i="5"/>
  <c r="O3028" i="5"/>
  <c r="P3028" i="5"/>
  <c r="Q3028" i="5"/>
  <c r="E3029" i="5"/>
  <c r="S3029" i="5" s="1"/>
  <c r="M3029" i="5"/>
  <c r="O3029" i="5"/>
  <c r="P3029" i="5"/>
  <c r="Q3029" i="5"/>
  <c r="E3030" i="5"/>
  <c r="M3030" i="5"/>
  <c r="O3030" i="5"/>
  <c r="P3030" i="5"/>
  <c r="Q3030" i="5"/>
  <c r="E3031" i="5"/>
  <c r="S3031" i="5" s="1"/>
  <c r="M3031" i="5"/>
  <c r="O3031" i="5"/>
  <c r="P3031" i="5"/>
  <c r="Q3031" i="5"/>
  <c r="E3032" i="5"/>
  <c r="S3032" i="5" s="1"/>
  <c r="M3032" i="5"/>
  <c r="O3032" i="5"/>
  <c r="P3032" i="5"/>
  <c r="Q3032" i="5"/>
  <c r="E3033" i="5"/>
  <c r="M3033" i="5"/>
  <c r="O3033" i="5"/>
  <c r="R3033" i="5" s="1"/>
  <c r="P3033" i="5"/>
  <c r="Q3033" i="5"/>
  <c r="E3034" i="5"/>
  <c r="S3034" i="5" s="1"/>
  <c r="M3034" i="5"/>
  <c r="O3034" i="5"/>
  <c r="P3034" i="5"/>
  <c r="Q3034" i="5"/>
  <c r="E3035" i="5"/>
  <c r="M3035" i="5"/>
  <c r="O3035" i="5"/>
  <c r="P3035" i="5"/>
  <c r="Q3035" i="5"/>
  <c r="E3036" i="5"/>
  <c r="M3036" i="5"/>
  <c r="O3036" i="5"/>
  <c r="P3036" i="5"/>
  <c r="Q3036" i="5"/>
  <c r="E3037" i="5"/>
  <c r="S3037" i="5" s="1"/>
  <c r="M3037" i="5"/>
  <c r="O3037" i="5"/>
  <c r="P3037" i="5"/>
  <c r="Q3037" i="5"/>
  <c r="E3038" i="5"/>
  <c r="S3038" i="5" s="1"/>
  <c r="M3038" i="5"/>
  <c r="O3038" i="5"/>
  <c r="P3038" i="5"/>
  <c r="Q3038" i="5"/>
  <c r="E3039" i="5"/>
  <c r="M3039" i="5"/>
  <c r="O3039" i="5"/>
  <c r="P3039" i="5"/>
  <c r="Q3039" i="5"/>
  <c r="E3040" i="5"/>
  <c r="S3040" i="5" s="1"/>
  <c r="M3040" i="5"/>
  <c r="O3040" i="5"/>
  <c r="P3040" i="5"/>
  <c r="Q3040" i="5"/>
  <c r="E3041" i="5"/>
  <c r="S3041" i="5" s="1"/>
  <c r="M3041" i="5"/>
  <c r="O3041" i="5"/>
  <c r="P3041" i="5"/>
  <c r="Q3041" i="5"/>
  <c r="E3042" i="5"/>
  <c r="M3042" i="5"/>
  <c r="O3042" i="5"/>
  <c r="P3042" i="5"/>
  <c r="Q3042" i="5"/>
  <c r="E3043" i="5"/>
  <c r="S3043" i="5" s="1"/>
  <c r="M3043" i="5"/>
  <c r="O3043" i="5"/>
  <c r="P3043" i="5"/>
  <c r="Q3043" i="5"/>
  <c r="E3044" i="5"/>
  <c r="S3044" i="5" s="1"/>
  <c r="M3044" i="5"/>
  <c r="O3044" i="5"/>
  <c r="P3044" i="5"/>
  <c r="Q3044" i="5"/>
  <c r="E3045" i="5"/>
  <c r="M3045" i="5"/>
  <c r="O3045" i="5"/>
  <c r="P3045" i="5"/>
  <c r="Q3045" i="5"/>
  <c r="E3046" i="5"/>
  <c r="S3046" i="5" s="1"/>
  <c r="M3046" i="5"/>
  <c r="O3046" i="5"/>
  <c r="P3046" i="5"/>
  <c r="Q3046" i="5"/>
  <c r="E3047" i="5"/>
  <c r="S3047" i="5" s="1"/>
  <c r="M3047" i="5"/>
  <c r="O3047" i="5"/>
  <c r="P3047" i="5"/>
  <c r="Q3047" i="5"/>
  <c r="E3048" i="5"/>
  <c r="M3048" i="5"/>
  <c r="O3048" i="5"/>
  <c r="P3048" i="5"/>
  <c r="Q3048" i="5"/>
  <c r="E3049" i="5"/>
  <c r="S3049" i="5" s="1"/>
  <c r="M3049" i="5"/>
  <c r="O3049" i="5"/>
  <c r="P3049" i="5"/>
  <c r="Q3049" i="5"/>
  <c r="E3050" i="5"/>
  <c r="S3050" i="5" s="1"/>
  <c r="M3050" i="5"/>
  <c r="O3050" i="5"/>
  <c r="P3050" i="5"/>
  <c r="Q3050" i="5"/>
  <c r="E3051" i="5"/>
  <c r="M3051" i="5"/>
  <c r="O3051" i="5"/>
  <c r="P3051" i="5"/>
  <c r="Q3051" i="5"/>
  <c r="E3052" i="5"/>
  <c r="S3052" i="5" s="1"/>
  <c r="M3052" i="5"/>
  <c r="O3052" i="5"/>
  <c r="P3052" i="5"/>
  <c r="Q3052" i="5"/>
  <c r="E3053" i="5"/>
  <c r="S3053" i="5" s="1"/>
  <c r="M3053" i="5"/>
  <c r="O3053" i="5"/>
  <c r="P3053" i="5"/>
  <c r="Q3053" i="5"/>
  <c r="E3054" i="5"/>
  <c r="M3054" i="5"/>
  <c r="O3054" i="5"/>
  <c r="P3054" i="5"/>
  <c r="Q3054" i="5"/>
  <c r="E3055" i="5"/>
  <c r="S3055" i="5" s="1"/>
  <c r="M3055" i="5"/>
  <c r="O3055" i="5"/>
  <c r="P3055" i="5"/>
  <c r="Q3055" i="5"/>
  <c r="E3056" i="5"/>
  <c r="S3056" i="5" s="1"/>
  <c r="M3056" i="5"/>
  <c r="O3056" i="5"/>
  <c r="P3056" i="5"/>
  <c r="Q3056" i="5"/>
  <c r="T3056" i="5"/>
  <c r="E3057" i="5"/>
  <c r="M3057" i="5"/>
  <c r="O3057" i="5"/>
  <c r="P3057" i="5"/>
  <c r="Q3057" i="5"/>
  <c r="E3058" i="5"/>
  <c r="S3058" i="5" s="1"/>
  <c r="M3058" i="5"/>
  <c r="O3058" i="5"/>
  <c r="P3058" i="5"/>
  <c r="Q3058" i="5"/>
  <c r="E3059" i="5"/>
  <c r="S3059" i="5" s="1"/>
  <c r="M3059" i="5"/>
  <c r="O3059" i="5"/>
  <c r="P3059" i="5"/>
  <c r="Q3059" i="5"/>
  <c r="E3060" i="5"/>
  <c r="M3060" i="5"/>
  <c r="O3060" i="5"/>
  <c r="P3060" i="5"/>
  <c r="Q3060" i="5"/>
  <c r="R3060" i="5"/>
  <c r="E3061" i="5"/>
  <c r="S3061" i="5" s="1"/>
  <c r="M3061" i="5"/>
  <c r="O3061" i="5"/>
  <c r="P3061" i="5"/>
  <c r="Q3061" i="5"/>
  <c r="E3062" i="5"/>
  <c r="S3062" i="5" s="1"/>
  <c r="M3062" i="5"/>
  <c r="O3062" i="5"/>
  <c r="P3062" i="5"/>
  <c r="Q3062" i="5"/>
  <c r="E3063" i="5"/>
  <c r="M3063" i="5"/>
  <c r="O3063" i="5"/>
  <c r="P3063" i="5"/>
  <c r="Q3063" i="5"/>
  <c r="E3064" i="5"/>
  <c r="S3064" i="5" s="1"/>
  <c r="M3064" i="5"/>
  <c r="O3064" i="5"/>
  <c r="P3064" i="5"/>
  <c r="Q3064" i="5"/>
  <c r="E3065" i="5"/>
  <c r="S3065" i="5" s="1"/>
  <c r="M3065" i="5"/>
  <c r="O3065" i="5"/>
  <c r="P3065" i="5"/>
  <c r="Q3065" i="5"/>
  <c r="E3066" i="5"/>
  <c r="M3066" i="5"/>
  <c r="O3066" i="5"/>
  <c r="P3066" i="5"/>
  <c r="Q3066" i="5"/>
  <c r="E3067" i="5"/>
  <c r="S3067" i="5" s="1"/>
  <c r="M3067" i="5"/>
  <c r="O3067" i="5"/>
  <c r="P3067" i="5"/>
  <c r="Q3067" i="5"/>
  <c r="E3068" i="5"/>
  <c r="S3068" i="5" s="1"/>
  <c r="M3068" i="5"/>
  <c r="O3068" i="5"/>
  <c r="P3068" i="5"/>
  <c r="Q3068" i="5"/>
  <c r="T3068" i="5"/>
  <c r="E3069" i="5"/>
  <c r="M3069" i="5"/>
  <c r="O3069" i="5"/>
  <c r="P3069" i="5"/>
  <c r="Q3069" i="5"/>
  <c r="E3070" i="5"/>
  <c r="S3070" i="5" s="1"/>
  <c r="M3070" i="5"/>
  <c r="O3070" i="5"/>
  <c r="P3070" i="5"/>
  <c r="Q3070" i="5"/>
  <c r="E3071" i="5"/>
  <c r="S3071" i="5" s="1"/>
  <c r="M3071" i="5"/>
  <c r="O3071" i="5"/>
  <c r="P3071" i="5"/>
  <c r="Q3071" i="5"/>
  <c r="E3072" i="5"/>
  <c r="M3072" i="5"/>
  <c r="O3072" i="5"/>
  <c r="P3072" i="5"/>
  <c r="Q3072" i="5"/>
  <c r="E3073" i="5"/>
  <c r="S3073" i="5" s="1"/>
  <c r="M3073" i="5"/>
  <c r="O3073" i="5"/>
  <c r="P3073" i="5"/>
  <c r="Q3073" i="5"/>
  <c r="E3074" i="5"/>
  <c r="S3074" i="5" s="1"/>
  <c r="M3074" i="5"/>
  <c r="O3074" i="5"/>
  <c r="P3074" i="5"/>
  <c r="Q3074" i="5"/>
  <c r="E3075" i="5"/>
  <c r="M3075" i="5"/>
  <c r="O3075" i="5"/>
  <c r="P3075" i="5"/>
  <c r="Q3075" i="5"/>
  <c r="R3075" i="5" s="1"/>
  <c r="E3076" i="5"/>
  <c r="S3076" i="5" s="1"/>
  <c r="M3076" i="5"/>
  <c r="O3076" i="5"/>
  <c r="P3076" i="5"/>
  <c r="R3076" i="5" s="1"/>
  <c r="Q3076" i="5"/>
  <c r="E3077" i="5"/>
  <c r="S3077" i="5" s="1"/>
  <c r="M3077" i="5"/>
  <c r="O3077" i="5"/>
  <c r="P3077" i="5"/>
  <c r="Q3077" i="5"/>
  <c r="E3078" i="5"/>
  <c r="M3078" i="5"/>
  <c r="O3078" i="5"/>
  <c r="R3078" i="5" s="1"/>
  <c r="P3078" i="5"/>
  <c r="Q3078" i="5"/>
  <c r="E3079" i="5"/>
  <c r="S3079" i="5" s="1"/>
  <c r="M3079" i="5"/>
  <c r="O3079" i="5"/>
  <c r="P3079" i="5"/>
  <c r="Q3079" i="5"/>
  <c r="E3080" i="5"/>
  <c r="S3080" i="5" s="1"/>
  <c r="M3080" i="5"/>
  <c r="O3080" i="5"/>
  <c r="P3080" i="5"/>
  <c r="Q3080" i="5"/>
  <c r="E3081" i="5"/>
  <c r="M3081" i="5"/>
  <c r="O3081" i="5"/>
  <c r="P3081" i="5"/>
  <c r="Q3081" i="5"/>
  <c r="E3082" i="5"/>
  <c r="S3082" i="5" s="1"/>
  <c r="M3082" i="5"/>
  <c r="O3082" i="5"/>
  <c r="P3082" i="5"/>
  <c r="Q3082" i="5"/>
  <c r="E3083" i="5"/>
  <c r="S3083" i="5" s="1"/>
  <c r="M3083" i="5"/>
  <c r="O3083" i="5"/>
  <c r="P3083" i="5"/>
  <c r="Q3083" i="5"/>
  <c r="E3084" i="5"/>
  <c r="M3084" i="5"/>
  <c r="O3084" i="5"/>
  <c r="R3084" i="5" s="1"/>
  <c r="P3084" i="5"/>
  <c r="Q3084" i="5"/>
  <c r="E3085" i="5"/>
  <c r="S3085" i="5" s="1"/>
  <c r="M3085" i="5"/>
  <c r="O3085" i="5"/>
  <c r="P3085" i="5"/>
  <c r="Q3085" i="5"/>
  <c r="E3086" i="5"/>
  <c r="S3086" i="5" s="1"/>
  <c r="M3086" i="5"/>
  <c r="O3086" i="5"/>
  <c r="P3086" i="5"/>
  <c r="Q3086" i="5"/>
  <c r="T3086" i="5"/>
  <c r="E3087" i="5"/>
  <c r="M3087" i="5"/>
  <c r="O3087" i="5"/>
  <c r="P3087" i="5"/>
  <c r="Q3087" i="5"/>
  <c r="E3088" i="5"/>
  <c r="S3088" i="5" s="1"/>
  <c r="M3088" i="5"/>
  <c r="O3088" i="5"/>
  <c r="P3088" i="5"/>
  <c r="Q3088" i="5"/>
  <c r="E3089" i="5"/>
  <c r="S3089" i="5" s="1"/>
  <c r="M3089" i="5"/>
  <c r="O3089" i="5"/>
  <c r="P3089" i="5"/>
  <c r="Q3089" i="5"/>
  <c r="E3090" i="5"/>
  <c r="M3090" i="5"/>
  <c r="O3090" i="5"/>
  <c r="R3090" i="5" s="1"/>
  <c r="P3090" i="5"/>
  <c r="Q3090" i="5"/>
  <c r="E3091" i="5"/>
  <c r="S3091" i="5" s="1"/>
  <c r="M3091" i="5"/>
  <c r="O3091" i="5"/>
  <c r="P3091" i="5"/>
  <c r="Q3091" i="5"/>
  <c r="E3092" i="5"/>
  <c r="S3092" i="5" s="1"/>
  <c r="M3092" i="5"/>
  <c r="O3092" i="5"/>
  <c r="P3092" i="5"/>
  <c r="Q3092" i="5"/>
  <c r="E3093" i="5"/>
  <c r="M3093" i="5"/>
  <c r="O3093" i="5"/>
  <c r="P3093" i="5"/>
  <c r="Q3093" i="5"/>
  <c r="E3094" i="5"/>
  <c r="S3094" i="5" s="1"/>
  <c r="M3094" i="5"/>
  <c r="O3094" i="5"/>
  <c r="P3094" i="5"/>
  <c r="Q3094" i="5"/>
  <c r="E3095" i="5"/>
  <c r="S3095" i="5" s="1"/>
  <c r="M3095" i="5"/>
  <c r="O3095" i="5"/>
  <c r="P3095" i="5"/>
  <c r="Q3095" i="5"/>
  <c r="E3096" i="5"/>
  <c r="M3096" i="5"/>
  <c r="O3096" i="5"/>
  <c r="P3096" i="5"/>
  <c r="Q3096" i="5"/>
  <c r="E3097" i="5"/>
  <c r="S3097" i="5" s="1"/>
  <c r="M3097" i="5"/>
  <c r="O3097" i="5"/>
  <c r="P3097" i="5"/>
  <c r="Q3097" i="5"/>
  <c r="E3098" i="5"/>
  <c r="S3098" i="5" s="1"/>
  <c r="M3098" i="5"/>
  <c r="O3098" i="5"/>
  <c r="P3098" i="5"/>
  <c r="Q3098" i="5"/>
  <c r="T3098" i="5"/>
  <c r="E3099" i="5"/>
  <c r="M3099" i="5"/>
  <c r="O3099" i="5"/>
  <c r="P3099" i="5"/>
  <c r="Q3099" i="5"/>
  <c r="E3100" i="5"/>
  <c r="S3100" i="5" s="1"/>
  <c r="M3100" i="5"/>
  <c r="O3100" i="5"/>
  <c r="P3100" i="5"/>
  <c r="Q3100" i="5"/>
  <c r="E3101" i="5"/>
  <c r="S3101" i="5" s="1"/>
  <c r="M3101" i="5"/>
  <c r="O3101" i="5"/>
  <c r="P3101" i="5"/>
  <c r="Q3101" i="5"/>
  <c r="E3102" i="5"/>
  <c r="M3102" i="5"/>
  <c r="O3102" i="5"/>
  <c r="R3102" i="5" s="1"/>
  <c r="P3102" i="5"/>
  <c r="Q3102" i="5"/>
  <c r="E3103" i="5"/>
  <c r="S3103" i="5" s="1"/>
  <c r="M3103" i="5"/>
  <c r="O3103" i="5"/>
  <c r="P3103" i="5"/>
  <c r="Q3103" i="5"/>
  <c r="E3104" i="5"/>
  <c r="M3104" i="5"/>
  <c r="O3104" i="5"/>
  <c r="P3104" i="5"/>
  <c r="Q3104" i="5"/>
  <c r="E3105" i="5"/>
  <c r="M3105" i="5"/>
  <c r="O3105" i="5"/>
  <c r="P3105" i="5"/>
  <c r="Q3105" i="5"/>
  <c r="E3106" i="5"/>
  <c r="S3106" i="5" s="1"/>
  <c r="M3106" i="5"/>
  <c r="O3106" i="5"/>
  <c r="P3106" i="5"/>
  <c r="Q3106" i="5"/>
  <c r="E3107" i="5"/>
  <c r="S3107" i="5" s="1"/>
  <c r="M3107" i="5"/>
  <c r="O3107" i="5"/>
  <c r="P3107" i="5"/>
  <c r="Q3107" i="5"/>
  <c r="E3108" i="5"/>
  <c r="M3108" i="5"/>
  <c r="O3108" i="5"/>
  <c r="P3108" i="5"/>
  <c r="Q3108" i="5"/>
  <c r="E3109" i="5"/>
  <c r="S3109" i="5" s="1"/>
  <c r="M3109" i="5"/>
  <c r="O3109" i="5"/>
  <c r="P3109" i="5"/>
  <c r="Q3109" i="5"/>
  <c r="E3110" i="5"/>
  <c r="S3110" i="5" s="1"/>
  <c r="M3110" i="5"/>
  <c r="O3110" i="5"/>
  <c r="P3110" i="5"/>
  <c r="Q3110" i="5"/>
  <c r="E3111" i="5"/>
  <c r="M3111" i="5"/>
  <c r="O3111" i="5"/>
  <c r="P3111" i="5"/>
  <c r="Q3111" i="5"/>
  <c r="E3112" i="5"/>
  <c r="S3112" i="5" s="1"/>
  <c r="M3112" i="5"/>
  <c r="O3112" i="5"/>
  <c r="P3112" i="5"/>
  <c r="Q3112" i="5"/>
  <c r="E3113" i="5"/>
  <c r="S3113" i="5" s="1"/>
  <c r="M3113" i="5"/>
  <c r="O3113" i="5"/>
  <c r="P3113" i="5"/>
  <c r="Q3113" i="5"/>
  <c r="E3114" i="5"/>
  <c r="M3114" i="5"/>
  <c r="O3114" i="5"/>
  <c r="P3114" i="5"/>
  <c r="Q3114" i="5"/>
  <c r="E3115" i="5"/>
  <c r="S3115" i="5" s="1"/>
  <c r="M3115" i="5"/>
  <c r="O3115" i="5"/>
  <c r="P3115" i="5"/>
  <c r="Q3115" i="5"/>
  <c r="E3116" i="5"/>
  <c r="S3116" i="5" s="1"/>
  <c r="M3116" i="5"/>
  <c r="O3116" i="5"/>
  <c r="P3116" i="5"/>
  <c r="Q3116" i="5"/>
  <c r="E3117" i="5"/>
  <c r="M3117" i="5"/>
  <c r="O3117" i="5"/>
  <c r="R3117" i="5" s="1"/>
  <c r="P3117" i="5"/>
  <c r="Q3117" i="5"/>
  <c r="E3118" i="5"/>
  <c r="S3118" i="5" s="1"/>
  <c r="M3118" i="5"/>
  <c r="O3118" i="5"/>
  <c r="P3118" i="5"/>
  <c r="Q3118" i="5"/>
  <c r="E3119" i="5"/>
  <c r="S3119" i="5" s="1"/>
  <c r="M3119" i="5"/>
  <c r="O3119" i="5"/>
  <c r="P3119" i="5"/>
  <c r="Q3119" i="5"/>
  <c r="E3120" i="5"/>
  <c r="M3120" i="5"/>
  <c r="O3120" i="5"/>
  <c r="P3120" i="5"/>
  <c r="Q3120" i="5"/>
  <c r="E3121" i="5"/>
  <c r="S3121" i="5" s="1"/>
  <c r="M3121" i="5"/>
  <c r="O3121" i="5"/>
  <c r="P3121" i="5"/>
  <c r="Q3121" i="5"/>
  <c r="E3122" i="5"/>
  <c r="S3122" i="5" s="1"/>
  <c r="M3122" i="5"/>
  <c r="O3122" i="5"/>
  <c r="P3122" i="5"/>
  <c r="Q3122" i="5"/>
  <c r="T3122" i="5"/>
  <c r="E3123" i="5"/>
  <c r="M3123" i="5"/>
  <c r="O3123" i="5"/>
  <c r="P3123" i="5"/>
  <c r="Q3123" i="5"/>
  <c r="E3124" i="5"/>
  <c r="S3124" i="5" s="1"/>
  <c r="M3124" i="5"/>
  <c r="O3124" i="5"/>
  <c r="P3124" i="5"/>
  <c r="Q3124" i="5"/>
  <c r="E3125" i="5"/>
  <c r="S3125" i="5" s="1"/>
  <c r="M3125" i="5"/>
  <c r="O3125" i="5"/>
  <c r="P3125" i="5"/>
  <c r="Q3125" i="5"/>
  <c r="E3126" i="5"/>
  <c r="M3126" i="5"/>
  <c r="O3126" i="5"/>
  <c r="R3126" i="5" s="1"/>
  <c r="P3126" i="5"/>
  <c r="Q3126" i="5"/>
  <c r="E3127" i="5"/>
  <c r="S3127" i="5" s="1"/>
  <c r="M3127" i="5"/>
  <c r="O3127" i="5"/>
  <c r="P3127" i="5"/>
  <c r="Q3127" i="5"/>
  <c r="E3128" i="5"/>
  <c r="S3128" i="5" s="1"/>
  <c r="M3128" i="5"/>
  <c r="O3128" i="5"/>
  <c r="P3128" i="5"/>
  <c r="Q3128" i="5"/>
  <c r="E3129" i="5"/>
  <c r="M3129" i="5"/>
  <c r="O3129" i="5"/>
  <c r="P3129" i="5"/>
  <c r="Q3129" i="5"/>
  <c r="E3130" i="5"/>
  <c r="S3130" i="5" s="1"/>
  <c r="M3130" i="5"/>
  <c r="O3130" i="5"/>
  <c r="P3130" i="5"/>
  <c r="Q3130" i="5"/>
  <c r="E3131" i="5"/>
  <c r="S3131" i="5" s="1"/>
  <c r="M3131" i="5"/>
  <c r="O3131" i="5"/>
  <c r="P3131" i="5"/>
  <c r="Q3131" i="5"/>
  <c r="E3132" i="5"/>
  <c r="M3132" i="5"/>
  <c r="O3132" i="5"/>
  <c r="R3132" i="5" s="1"/>
  <c r="P3132" i="5"/>
  <c r="Q3132" i="5"/>
  <c r="E3133" i="5"/>
  <c r="S3133" i="5" s="1"/>
  <c r="M3133" i="5"/>
  <c r="O3133" i="5"/>
  <c r="P3133" i="5"/>
  <c r="Q3133" i="5"/>
  <c r="E3134" i="5"/>
  <c r="S3134" i="5" s="1"/>
  <c r="M3134" i="5"/>
  <c r="O3134" i="5"/>
  <c r="P3134" i="5"/>
  <c r="Q3134" i="5"/>
  <c r="E3135" i="5"/>
  <c r="M3135" i="5"/>
  <c r="O3135" i="5"/>
  <c r="P3135" i="5"/>
  <c r="Q3135" i="5"/>
  <c r="E3136" i="5"/>
  <c r="S3136" i="5" s="1"/>
  <c r="M3136" i="5"/>
  <c r="O3136" i="5"/>
  <c r="P3136" i="5"/>
  <c r="Q3136" i="5"/>
  <c r="E3137" i="5"/>
  <c r="S3137" i="5" s="1"/>
  <c r="M3137" i="5"/>
  <c r="O3137" i="5"/>
  <c r="P3137" i="5"/>
  <c r="Q3137" i="5"/>
  <c r="E3138" i="5"/>
  <c r="M3138" i="5"/>
  <c r="O3138" i="5"/>
  <c r="P3138" i="5"/>
  <c r="Q3138" i="5"/>
  <c r="E3139" i="5"/>
  <c r="S3139" i="5" s="1"/>
  <c r="M3139" i="5"/>
  <c r="O3139" i="5"/>
  <c r="P3139" i="5"/>
  <c r="Q3139" i="5"/>
  <c r="E3140" i="5"/>
  <c r="S3140" i="5" s="1"/>
  <c r="M3140" i="5"/>
  <c r="O3140" i="5"/>
  <c r="P3140" i="5"/>
  <c r="Q3140" i="5"/>
  <c r="E3141" i="5"/>
  <c r="M3141" i="5"/>
  <c r="O3141" i="5"/>
  <c r="P3141" i="5"/>
  <c r="Q3141" i="5"/>
  <c r="E3142" i="5"/>
  <c r="S3142" i="5" s="1"/>
  <c r="M3142" i="5"/>
  <c r="O3142" i="5"/>
  <c r="P3142" i="5"/>
  <c r="Q3142" i="5"/>
  <c r="E3143" i="5"/>
  <c r="S3143" i="5" s="1"/>
  <c r="M3143" i="5"/>
  <c r="O3143" i="5"/>
  <c r="P3143" i="5"/>
  <c r="Q3143" i="5"/>
  <c r="T3143" i="5"/>
  <c r="E3144" i="5"/>
  <c r="M3144" i="5"/>
  <c r="O3144" i="5"/>
  <c r="P3144" i="5"/>
  <c r="Q3144" i="5"/>
  <c r="E3145" i="5"/>
  <c r="S3145" i="5" s="1"/>
  <c r="M3145" i="5"/>
  <c r="O3145" i="5"/>
  <c r="P3145" i="5"/>
  <c r="Q3145" i="5"/>
  <c r="E3146" i="5"/>
  <c r="S3146" i="5" s="1"/>
  <c r="M3146" i="5"/>
  <c r="O3146" i="5"/>
  <c r="P3146" i="5"/>
  <c r="Q3146" i="5"/>
  <c r="E3147" i="5"/>
  <c r="M3147" i="5"/>
  <c r="O3147" i="5"/>
  <c r="P3147" i="5"/>
  <c r="Q3147" i="5"/>
  <c r="E3148" i="5"/>
  <c r="S3148" i="5" s="1"/>
  <c r="M3148" i="5"/>
  <c r="O3148" i="5"/>
  <c r="P3148" i="5"/>
  <c r="Q3148" i="5"/>
  <c r="E3149" i="5"/>
  <c r="S3149" i="5" s="1"/>
  <c r="M3149" i="5"/>
  <c r="O3149" i="5"/>
  <c r="P3149" i="5"/>
  <c r="Q3149" i="5"/>
  <c r="T3149" i="5"/>
  <c r="E3150" i="5"/>
  <c r="M3150" i="5"/>
  <c r="O3150" i="5"/>
  <c r="P3150" i="5"/>
  <c r="Q3150" i="5"/>
  <c r="E3151" i="5"/>
  <c r="S3151" i="5" s="1"/>
  <c r="M3151" i="5"/>
  <c r="O3151" i="5"/>
  <c r="P3151" i="5"/>
  <c r="Q3151" i="5"/>
  <c r="E3152" i="5"/>
  <c r="S3152" i="5" s="1"/>
  <c r="M3152" i="5"/>
  <c r="O3152" i="5"/>
  <c r="P3152" i="5"/>
  <c r="Q3152" i="5"/>
  <c r="E3153" i="5"/>
  <c r="M3153" i="5"/>
  <c r="O3153" i="5"/>
  <c r="P3153" i="5"/>
  <c r="Q3153" i="5"/>
  <c r="E3154" i="5"/>
  <c r="S3154" i="5" s="1"/>
  <c r="M3154" i="5"/>
  <c r="O3154" i="5"/>
  <c r="P3154" i="5"/>
  <c r="Q3154" i="5"/>
  <c r="E3155" i="5"/>
  <c r="S3155" i="5" s="1"/>
  <c r="M3155" i="5"/>
  <c r="O3155" i="5"/>
  <c r="P3155" i="5"/>
  <c r="Q3155" i="5"/>
  <c r="E3156" i="5"/>
  <c r="M3156" i="5"/>
  <c r="O3156" i="5"/>
  <c r="P3156" i="5"/>
  <c r="Q3156" i="5"/>
  <c r="E3157" i="5"/>
  <c r="S3157" i="5" s="1"/>
  <c r="M3157" i="5"/>
  <c r="O3157" i="5"/>
  <c r="P3157" i="5"/>
  <c r="Q3157" i="5"/>
  <c r="E3158" i="5"/>
  <c r="M3158" i="5"/>
  <c r="O3158" i="5"/>
  <c r="P3158" i="5"/>
  <c r="Q3158" i="5"/>
  <c r="E3159" i="5"/>
  <c r="M3159" i="5"/>
  <c r="O3159" i="5"/>
  <c r="P3159" i="5"/>
  <c r="R3159" i="5" s="1"/>
  <c r="Q3159" i="5"/>
  <c r="E3160" i="5"/>
  <c r="S3160" i="5" s="1"/>
  <c r="M3160" i="5"/>
  <c r="O3160" i="5"/>
  <c r="P3160" i="5"/>
  <c r="Q3160" i="5"/>
  <c r="E3161" i="5"/>
  <c r="S3161" i="5" s="1"/>
  <c r="M3161" i="5"/>
  <c r="O3161" i="5"/>
  <c r="P3161" i="5"/>
  <c r="Q3161" i="5"/>
  <c r="E3162" i="5"/>
  <c r="M3162" i="5"/>
  <c r="O3162" i="5"/>
  <c r="P3162" i="5"/>
  <c r="Q3162" i="5"/>
  <c r="E3163" i="5"/>
  <c r="S3163" i="5" s="1"/>
  <c r="M3163" i="5"/>
  <c r="O3163" i="5"/>
  <c r="P3163" i="5"/>
  <c r="Q3163" i="5"/>
  <c r="E3164" i="5"/>
  <c r="S3164" i="5" s="1"/>
  <c r="M3164" i="5"/>
  <c r="O3164" i="5"/>
  <c r="P3164" i="5"/>
  <c r="Q3164" i="5"/>
  <c r="T3164" i="5"/>
  <c r="E3165" i="5"/>
  <c r="M3165" i="5"/>
  <c r="O3165" i="5"/>
  <c r="P3165" i="5"/>
  <c r="R3165" i="5" s="1"/>
  <c r="Q3165" i="5"/>
  <c r="E3166" i="5"/>
  <c r="S3166" i="5" s="1"/>
  <c r="M3166" i="5"/>
  <c r="O3166" i="5"/>
  <c r="P3166" i="5"/>
  <c r="Q3166" i="5"/>
  <c r="E3167" i="5"/>
  <c r="S3167" i="5" s="1"/>
  <c r="M3167" i="5"/>
  <c r="O3167" i="5"/>
  <c r="P3167" i="5"/>
  <c r="Q3167" i="5"/>
  <c r="E3168" i="5"/>
  <c r="M3168" i="5"/>
  <c r="O3168" i="5"/>
  <c r="P3168" i="5"/>
  <c r="R3168" i="5" s="1"/>
  <c r="Q3168" i="5"/>
  <c r="E3169" i="5"/>
  <c r="S3169" i="5" s="1"/>
  <c r="M3169" i="5"/>
  <c r="O3169" i="5"/>
  <c r="P3169" i="5"/>
  <c r="Q3169" i="5"/>
  <c r="E3170" i="5"/>
  <c r="M3170" i="5"/>
  <c r="O3170" i="5"/>
  <c r="P3170" i="5"/>
  <c r="Q3170" i="5"/>
  <c r="E3171" i="5"/>
  <c r="M3171" i="5"/>
  <c r="O3171" i="5"/>
  <c r="P3171" i="5"/>
  <c r="Q3171" i="5"/>
  <c r="E3172" i="5"/>
  <c r="S3172" i="5" s="1"/>
  <c r="M3172" i="5"/>
  <c r="O3172" i="5"/>
  <c r="P3172" i="5"/>
  <c r="Q3172" i="5"/>
  <c r="E3173" i="5"/>
  <c r="S3173" i="5" s="1"/>
  <c r="M3173" i="5"/>
  <c r="O3173" i="5"/>
  <c r="P3173" i="5"/>
  <c r="Q3173" i="5"/>
  <c r="E3174" i="5"/>
  <c r="M3174" i="5"/>
  <c r="O3174" i="5"/>
  <c r="P3174" i="5"/>
  <c r="Q3174" i="5"/>
  <c r="E3175" i="5"/>
  <c r="S3175" i="5" s="1"/>
  <c r="M3175" i="5"/>
  <c r="O3175" i="5"/>
  <c r="P3175" i="5"/>
  <c r="Q3175" i="5"/>
  <c r="E3176" i="5"/>
  <c r="S3176" i="5" s="1"/>
  <c r="M3176" i="5"/>
  <c r="O3176" i="5"/>
  <c r="P3176" i="5"/>
  <c r="Q3176" i="5"/>
  <c r="T3176" i="5"/>
  <c r="E3177" i="5"/>
  <c r="M3177" i="5"/>
  <c r="O3177" i="5"/>
  <c r="P3177" i="5"/>
  <c r="Q3177" i="5"/>
  <c r="E3178" i="5"/>
  <c r="S3178" i="5" s="1"/>
  <c r="M3178" i="5"/>
  <c r="O3178" i="5"/>
  <c r="P3178" i="5"/>
  <c r="Q3178" i="5"/>
  <c r="E3179" i="5"/>
  <c r="M3179" i="5"/>
  <c r="O3179" i="5"/>
  <c r="P3179" i="5"/>
  <c r="Q3179" i="5"/>
  <c r="E3180" i="5"/>
  <c r="M3180" i="5"/>
  <c r="O3180" i="5"/>
  <c r="P3180" i="5"/>
  <c r="Q3180" i="5"/>
  <c r="E3181" i="5"/>
  <c r="S3181" i="5" s="1"/>
  <c r="M3181" i="5"/>
  <c r="O3181" i="5"/>
  <c r="P3181" i="5"/>
  <c r="Q3181" i="5"/>
  <c r="E3182" i="5"/>
  <c r="S3182" i="5" s="1"/>
  <c r="M3182" i="5"/>
  <c r="O3182" i="5"/>
  <c r="P3182" i="5"/>
  <c r="Q3182" i="5"/>
  <c r="E3183" i="5"/>
  <c r="M3183" i="5"/>
  <c r="O3183" i="5"/>
  <c r="P3183" i="5"/>
  <c r="Q3183" i="5"/>
  <c r="E3184" i="5"/>
  <c r="S3184" i="5" s="1"/>
  <c r="M3184" i="5"/>
  <c r="O3184" i="5"/>
  <c r="P3184" i="5"/>
  <c r="Q3184" i="5"/>
  <c r="E3185" i="5"/>
  <c r="S3185" i="5" s="1"/>
  <c r="M3185" i="5"/>
  <c r="O3185" i="5"/>
  <c r="P3185" i="5"/>
  <c r="Q3185" i="5"/>
  <c r="E3186" i="5"/>
  <c r="M3186" i="5"/>
  <c r="O3186" i="5"/>
  <c r="P3186" i="5"/>
  <c r="Q3186" i="5"/>
  <c r="E3187" i="5"/>
  <c r="S3187" i="5" s="1"/>
  <c r="M3187" i="5"/>
  <c r="O3187" i="5"/>
  <c r="P3187" i="5"/>
  <c r="Q3187" i="5"/>
  <c r="E3188" i="5"/>
  <c r="S3188" i="5" s="1"/>
  <c r="M3188" i="5"/>
  <c r="O3188" i="5"/>
  <c r="P3188" i="5"/>
  <c r="Q3188" i="5"/>
  <c r="E3189" i="5"/>
  <c r="M3189" i="5"/>
  <c r="O3189" i="5"/>
  <c r="P3189" i="5"/>
  <c r="Q3189" i="5"/>
  <c r="E3190" i="5"/>
  <c r="S3190" i="5" s="1"/>
  <c r="M3190" i="5"/>
  <c r="O3190" i="5"/>
  <c r="P3190" i="5"/>
  <c r="Q3190" i="5"/>
  <c r="E3191" i="5"/>
  <c r="S3191" i="5" s="1"/>
  <c r="M3191" i="5"/>
  <c r="O3191" i="5"/>
  <c r="P3191" i="5"/>
  <c r="Q3191" i="5"/>
  <c r="E3192" i="5"/>
  <c r="M3192" i="5"/>
  <c r="O3192" i="5"/>
  <c r="P3192" i="5"/>
  <c r="Q3192" i="5"/>
  <c r="E3193" i="5"/>
  <c r="S3193" i="5" s="1"/>
  <c r="M3193" i="5"/>
  <c r="O3193" i="5"/>
  <c r="P3193" i="5"/>
  <c r="Q3193" i="5"/>
  <c r="E3194" i="5"/>
  <c r="S3194" i="5" s="1"/>
  <c r="M3194" i="5"/>
  <c r="O3194" i="5"/>
  <c r="P3194" i="5"/>
  <c r="Q3194" i="5"/>
  <c r="T3194" i="5"/>
  <c r="E3195" i="5"/>
  <c r="M3195" i="5"/>
  <c r="O3195" i="5"/>
  <c r="P3195" i="5"/>
  <c r="Q3195" i="5"/>
  <c r="E3196" i="5"/>
  <c r="S3196" i="5" s="1"/>
  <c r="M3196" i="5"/>
  <c r="O3196" i="5"/>
  <c r="P3196" i="5"/>
  <c r="Q3196" i="5"/>
  <c r="E3197" i="5"/>
  <c r="S3197" i="5" s="1"/>
  <c r="M3197" i="5"/>
  <c r="O3197" i="5"/>
  <c r="P3197" i="5"/>
  <c r="Q3197" i="5"/>
  <c r="E3198" i="5"/>
  <c r="M3198" i="5"/>
  <c r="O3198" i="5"/>
  <c r="P3198" i="5"/>
  <c r="Q3198" i="5"/>
  <c r="E3199" i="5"/>
  <c r="S3199" i="5" s="1"/>
  <c r="M3199" i="5"/>
  <c r="O3199" i="5"/>
  <c r="P3199" i="5"/>
  <c r="Q3199" i="5"/>
  <c r="E3200" i="5"/>
  <c r="S3200" i="5" s="1"/>
  <c r="M3200" i="5"/>
  <c r="O3200" i="5"/>
  <c r="P3200" i="5"/>
  <c r="Q3200" i="5"/>
  <c r="E3201" i="5"/>
  <c r="M3201" i="5"/>
  <c r="O3201" i="5"/>
  <c r="R3201" i="5" s="1"/>
  <c r="P3201" i="5"/>
  <c r="Q3201" i="5"/>
  <c r="E3202" i="5"/>
  <c r="S3202" i="5" s="1"/>
  <c r="M3202" i="5"/>
  <c r="O3202" i="5"/>
  <c r="P3202" i="5"/>
  <c r="Q3202" i="5"/>
  <c r="E3203" i="5"/>
  <c r="S3203" i="5" s="1"/>
  <c r="M3203" i="5"/>
  <c r="O3203" i="5"/>
  <c r="P3203" i="5"/>
  <c r="Q3203" i="5"/>
  <c r="E3204" i="5"/>
  <c r="M3204" i="5"/>
  <c r="O3204" i="5"/>
  <c r="P3204" i="5"/>
  <c r="Q3204" i="5"/>
  <c r="E3205" i="5"/>
  <c r="S3205" i="5" s="1"/>
  <c r="M3205" i="5"/>
  <c r="O3205" i="5"/>
  <c r="P3205" i="5"/>
  <c r="Q3205" i="5"/>
  <c r="E3206" i="5"/>
  <c r="S3206" i="5" s="1"/>
  <c r="M3206" i="5"/>
  <c r="O3206" i="5"/>
  <c r="P3206" i="5"/>
  <c r="Q3206" i="5"/>
  <c r="E3207" i="5"/>
  <c r="M3207" i="5"/>
  <c r="O3207" i="5"/>
  <c r="R3207" i="5" s="1"/>
  <c r="P3207" i="5"/>
  <c r="Q3207" i="5"/>
  <c r="E3208" i="5"/>
  <c r="S3208" i="5" s="1"/>
  <c r="M3208" i="5"/>
  <c r="O3208" i="5"/>
  <c r="P3208" i="5"/>
  <c r="Q3208" i="5"/>
  <c r="E3209" i="5"/>
  <c r="S3209" i="5" s="1"/>
  <c r="M3209" i="5"/>
  <c r="O3209" i="5"/>
  <c r="P3209" i="5"/>
  <c r="Q3209" i="5"/>
  <c r="E3210" i="5"/>
  <c r="M3210" i="5"/>
  <c r="O3210" i="5"/>
  <c r="P3210" i="5"/>
  <c r="Q3210" i="5"/>
  <c r="E3211" i="5"/>
  <c r="S3211" i="5" s="1"/>
  <c r="M3211" i="5"/>
  <c r="O3211" i="5"/>
  <c r="P3211" i="5"/>
  <c r="Q3211" i="5"/>
  <c r="E3212" i="5"/>
  <c r="M3212" i="5"/>
  <c r="O3212" i="5"/>
  <c r="P3212" i="5"/>
  <c r="Q3212" i="5"/>
  <c r="E3213" i="5"/>
  <c r="M3213" i="5"/>
  <c r="O3213" i="5"/>
  <c r="P3213" i="5"/>
  <c r="Q3213" i="5"/>
  <c r="E3214" i="5"/>
  <c r="S3214" i="5" s="1"/>
  <c r="M3214" i="5"/>
  <c r="O3214" i="5"/>
  <c r="P3214" i="5"/>
  <c r="Q3214" i="5"/>
  <c r="E3215" i="5"/>
  <c r="S3215" i="5" s="1"/>
  <c r="M3215" i="5"/>
  <c r="O3215" i="5"/>
  <c r="P3215" i="5"/>
  <c r="Q3215" i="5"/>
  <c r="E3216" i="5"/>
  <c r="M3216" i="5"/>
  <c r="O3216" i="5"/>
  <c r="P3216" i="5"/>
  <c r="Q3216" i="5"/>
  <c r="E3217" i="5"/>
  <c r="T3217" i="5" s="1"/>
  <c r="M3217" i="5"/>
  <c r="O3217" i="5"/>
  <c r="P3217" i="5"/>
  <c r="Q3217" i="5"/>
  <c r="E3218" i="5"/>
  <c r="M3218" i="5"/>
  <c r="O3218" i="5"/>
  <c r="P3218" i="5"/>
  <c r="Q3218" i="5"/>
  <c r="E3219" i="5"/>
  <c r="T3219" i="5" s="1"/>
  <c r="M3219" i="5"/>
  <c r="O3219" i="5"/>
  <c r="P3219" i="5"/>
  <c r="Q3219" i="5"/>
  <c r="E3220" i="5"/>
  <c r="M3220" i="5"/>
  <c r="O3220" i="5"/>
  <c r="P3220" i="5"/>
  <c r="Q3220" i="5"/>
  <c r="E3221" i="5"/>
  <c r="S3221" i="5" s="1"/>
  <c r="M3221" i="5"/>
  <c r="O3221" i="5"/>
  <c r="P3221" i="5"/>
  <c r="Q3221" i="5"/>
  <c r="E3222" i="5"/>
  <c r="M3222" i="5"/>
  <c r="O3222" i="5"/>
  <c r="P3222" i="5"/>
  <c r="Q3222" i="5"/>
  <c r="E3223" i="5"/>
  <c r="T3223" i="5" s="1"/>
  <c r="M3223" i="5"/>
  <c r="O3223" i="5"/>
  <c r="P3223" i="5"/>
  <c r="Q3223" i="5"/>
  <c r="E3224" i="5"/>
  <c r="M3224" i="5"/>
  <c r="O3224" i="5"/>
  <c r="P3224" i="5"/>
  <c r="Q3224" i="5"/>
  <c r="E3225" i="5"/>
  <c r="S3225" i="5" s="1"/>
  <c r="M3225" i="5"/>
  <c r="O3225" i="5"/>
  <c r="P3225" i="5"/>
  <c r="Q3225" i="5"/>
  <c r="E3226" i="5"/>
  <c r="S3226" i="5" s="1"/>
  <c r="M3226" i="5"/>
  <c r="O3226" i="5"/>
  <c r="P3226" i="5"/>
  <c r="Q3226" i="5"/>
  <c r="E3227" i="5"/>
  <c r="T3227" i="5" s="1"/>
  <c r="M3227" i="5"/>
  <c r="O3227" i="5"/>
  <c r="P3227" i="5"/>
  <c r="Q3227" i="5"/>
  <c r="E3228" i="5"/>
  <c r="T3228" i="5" s="1"/>
  <c r="M3228" i="5"/>
  <c r="O3228" i="5"/>
  <c r="P3228" i="5"/>
  <c r="R3228" i="5" s="1"/>
  <c r="Q3228" i="5"/>
  <c r="S3228" i="5"/>
  <c r="E3229" i="5"/>
  <c r="S3229" i="5" s="1"/>
  <c r="M3229" i="5"/>
  <c r="O3229" i="5"/>
  <c r="P3229" i="5"/>
  <c r="Q3229" i="5"/>
  <c r="T3229" i="5"/>
  <c r="E3230" i="5"/>
  <c r="T3230" i="5" s="1"/>
  <c r="M3230" i="5"/>
  <c r="O3230" i="5"/>
  <c r="P3230" i="5"/>
  <c r="Q3230" i="5"/>
  <c r="S3230" i="5"/>
  <c r="E3231" i="5"/>
  <c r="M3231" i="5"/>
  <c r="O3231" i="5"/>
  <c r="P3231" i="5"/>
  <c r="Q3231" i="5"/>
  <c r="E3232" i="5"/>
  <c r="S3232" i="5" s="1"/>
  <c r="M3232" i="5"/>
  <c r="O3232" i="5"/>
  <c r="P3232" i="5"/>
  <c r="Q3232" i="5"/>
  <c r="E3233" i="5"/>
  <c r="S3233" i="5" s="1"/>
  <c r="M3233" i="5"/>
  <c r="O3233" i="5"/>
  <c r="P3233" i="5"/>
  <c r="Q3233" i="5"/>
  <c r="E3234" i="5"/>
  <c r="T3234" i="5" s="1"/>
  <c r="M3234" i="5"/>
  <c r="O3234" i="5"/>
  <c r="P3234" i="5"/>
  <c r="Q3234" i="5"/>
  <c r="E3235" i="5"/>
  <c r="M3235" i="5"/>
  <c r="O3235" i="5"/>
  <c r="P3235" i="5"/>
  <c r="Q3235" i="5"/>
  <c r="E3236" i="5"/>
  <c r="S3236" i="5" s="1"/>
  <c r="M3236" i="5"/>
  <c r="O3236" i="5"/>
  <c r="P3236" i="5"/>
  <c r="Q3236" i="5"/>
  <c r="E3237" i="5"/>
  <c r="S3237" i="5" s="1"/>
  <c r="M3237" i="5"/>
  <c r="O3237" i="5"/>
  <c r="P3237" i="5"/>
  <c r="Q3237" i="5"/>
  <c r="E3238" i="5"/>
  <c r="M3238" i="5"/>
  <c r="O3238" i="5"/>
  <c r="P3238" i="5"/>
  <c r="Q3238" i="5"/>
  <c r="E3239" i="5"/>
  <c r="M3239" i="5"/>
  <c r="O3239" i="5"/>
  <c r="P3239" i="5"/>
  <c r="Q3239" i="5"/>
  <c r="E3240" i="5"/>
  <c r="S3240" i="5" s="1"/>
  <c r="M3240" i="5"/>
  <c r="O3240" i="5"/>
  <c r="P3240" i="5"/>
  <c r="Q3240" i="5"/>
  <c r="E3241" i="5"/>
  <c r="M3241" i="5"/>
  <c r="O3241" i="5"/>
  <c r="P3241" i="5"/>
  <c r="Q3241" i="5"/>
  <c r="E3242" i="5"/>
  <c r="S3242" i="5" s="1"/>
  <c r="M3242" i="5"/>
  <c r="O3242" i="5"/>
  <c r="P3242" i="5"/>
  <c r="Q3242" i="5"/>
  <c r="E3243" i="5"/>
  <c r="S3243" i="5" s="1"/>
  <c r="M3243" i="5"/>
  <c r="O3243" i="5"/>
  <c r="P3243" i="5"/>
  <c r="Q3243" i="5"/>
  <c r="E3244" i="5"/>
  <c r="S3244" i="5" s="1"/>
  <c r="M3244" i="5"/>
  <c r="O3244" i="5"/>
  <c r="R3244" i="5" s="1"/>
  <c r="P3244" i="5"/>
  <c r="Q3244" i="5"/>
  <c r="E3245" i="5"/>
  <c r="S3245" i="5" s="1"/>
  <c r="M3245" i="5"/>
  <c r="O3245" i="5"/>
  <c r="P3245" i="5"/>
  <c r="Q3245" i="5"/>
  <c r="E3246" i="5"/>
  <c r="S3246" i="5" s="1"/>
  <c r="M3246" i="5"/>
  <c r="O3246" i="5"/>
  <c r="P3246" i="5"/>
  <c r="Q3246" i="5"/>
  <c r="E3247" i="5"/>
  <c r="S3247" i="5" s="1"/>
  <c r="M3247" i="5"/>
  <c r="O3247" i="5"/>
  <c r="P3247" i="5"/>
  <c r="Q3247" i="5"/>
  <c r="E3248" i="5"/>
  <c r="S3248" i="5" s="1"/>
  <c r="M3248" i="5"/>
  <c r="O3248" i="5"/>
  <c r="P3248" i="5"/>
  <c r="Q3248" i="5"/>
  <c r="E3249" i="5"/>
  <c r="M3249" i="5"/>
  <c r="O3249" i="5"/>
  <c r="P3249" i="5"/>
  <c r="Q3249" i="5"/>
  <c r="E3250" i="5"/>
  <c r="M3250" i="5"/>
  <c r="O3250" i="5"/>
  <c r="P3250" i="5"/>
  <c r="Q3250" i="5"/>
  <c r="E3251" i="5"/>
  <c r="M3251" i="5"/>
  <c r="O3251" i="5"/>
  <c r="P3251" i="5"/>
  <c r="Q3251" i="5"/>
  <c r="E3252" i="5"/>
  <c r="M3252" i="5"/>
  <c r="O3252" i="5"/>
  <c r="P3252" i="5"/>
  <c r="Q3252" i="5"/>
  <c r="E3253" i="5"/>
  <c r="S3253" i="5" s="1"/>
  <c r="M3253" i="5"/>
  <c r="O3253" i="5"/>
  <c r="P3253" i="5"/>
  <c r="Q3253" i="5"/>
  <c r="E3254" i="5"/>
  <c r="T3254" i="5" s="1"/>
  <c r="M3254" i="5"/>
  <c r="O3254" i="5"/>
  <c r="P3254" i="5"/>
  <c r="Q3254" i="5"/>
  <c r="E3255" i="5"/>
  <c r="M3255" i="5"/>
  <c r="O3255" i="5"/>
  <c r="P3255" i="5"/>
  <c r="Q3255" i="5"/>
  <c r="E3256" i="5"/>
  <c r="T3256" i="5" s="1"/>
  <c r="M3256" i="5"/>
  <c r="O3256" i="5"/>
  <c r="P3256" i="5"/>
  <c r="Q3256" i="5"/>
  <c r="E3257" i="5"/>
  <c r="S3257" i="5" s="1"/>
  <c r="M3257" i="5"/>
  <c r="O3257" i="5"/>
  <c r="P3257" i="5"/>
  <c r="Q3257" i="5"/>
  <c r="E3258" i="5"/>
  <c r="S3258" i="5" s="1"/>
  <c r="M3258" i="5"/>
  <c r="O3258" i="5"/>
  <c r="P3258" i="5"/>
  <c r="Q3258" i="5"/>
  <c r="E3259" i="5"/>
  <c r="S3259" i="5" s="1"/>
  <c r="M3259" i="5"/>
  <c r="O3259" i="5"/>
  <c r="P3259" i="5"/>
  <c r="Q3259" i="5"/>
  <c r="E3260" i="5"/>
  <c r="M3260" i="5"/>
  <c r="O3260" i="5"/>
  <c r="P3260" i="5"/>
  <c r="Q3260" i="5"/>
  <c r="E3261" i="5"/>
  <c r="M3261" i="5"/>
  <c r="O3261" i="5"/>
  <c r="P3261" i="5"/>
  <c r="R3261" i="5" s="1"/>
  <c r="Q3261" i="5"/>
  <c r="E3262" i="5"/>
  <c r="S3262" i="5" s="1"/>
  <c r="M3262" i="5"/>
  <c r="O3262" i="5"/>
  <c r="P3262" i="5"/>
  <c r="Q3262" i="5"/>
  <c r="E3263" i="5"/>
  <c r="T3263" i="5" s="1"/>
  <c r="M3263" i="5"/>
  <c r="O3263" i="5"/>
  <c r="P3263" i="5"/>
  <c r="Q3263" i="5"/>
  <c r="E3264" i="5"/>
  <c r="S3264" i="5" s="1"/>
  <c r="M3264" i="5"/>
  <c r="O3264" i="5"/>
  <c r="P3264" i="5"/>
  <c r="Q3264" i="5"/>
  <c r="E3265" i="5"/>
  <c r="S3265" i="5" s="1"/>
  <c r="M3265" i="5"/>
  <c r="O3265" i="5"/>
  <c r="P3265" i="5"/>
  <c r="Q3265" i="5"/>
  <c r="E3266" i="5"/>
  <c r="M3266" i="5"/>
  <c r="O3266" i="5"/>
  <c r="P3266" i="5"/>
  <c r="Q3266" i="5"/>
  <c r="E3267" i="5"/>
  <c r="M3267" i="5"/>
  <c r="O3267" i="5"/>
  <c r="P3267" i="5"/>
  <c r="Q3267" i="5"/>
  <c r="E3268" i="5"/>
  <c r="S3268" i="5" s="1"/>
  <c r="M3268" i="5"/>
  <c r="O3268" i="5"/>
  <c r="P3268" i="5"/>
  <c r="Q3268" i="5"/>
  <c r="E3269" i="5"/>
  <c r="M3269" i="5"/>
  <c r="O3269" i="5"/>
  <c r="P3269" i="5"/>
  <c r="Q3269" i="5"/>
  <c r="E3270" i="5"/>
  <c r="S3270" i="5" s="1"/>
  <c r="M3270" i="5"/>
  <c r="O3270" i="5"/>
  <c r="P3270" i="5"/>
  <c r="Q3270" i="5"/>
  <c r="E3271" i="5"/>
  <c r="S3271" i="5" s="1"/>
  <c r="M3271" i="5"/>
  <c r="O3271" i="5"/>
  <c r="P3271" i="5"/>
  <c r="Q3271" i="5"/>
  <c r="E3272" i="5"/>
  <c r="S3272" i="5" s="1"/>
  <c r="M3272" i="5"/>
  <c r="O3272" i="5"/>
  <c r="P3272" i="5"/>
  <c r="Q3272" i="5"/>
  <c r="E3273" i="5"/>
  <c r="S3273" i="5" s="1"/>
  <c r="M3273" i="5"/>
  <c r="O3273" i="5"/>
  <c r="P3273" i="5"/>
  <c r="Q3273" i="5"/>
  <c r="E3274" i="5"/>
  <c r="M3274" i="5"/>
  <c r="O3274" i="5"/>
  <c r="P3274" i="5"/>
  <c r="Q3274" i="5"/>
  <c r="E3275" i="5"/>
  <c r="T3275" i="5" s="1"/>
  <c r="M3275" i="5"/>
  <c r="O3275" i="5"/>
  <c r="P3275" i="5"/>
  <c r="Q3275" i="5"/>
  <c r="E3276" i="5"/>
  <c r="T3276" i="5" s="1"/>
  <c r="M3276" i="5"/>
  <c r="O3276" i="5"/>
  <c r="P3276" i="5"/>
  <c r="Q3276" i="5"/>
  <c r="E3277" i="5"/>
  <c r="M3277" i="5"/>
  <c r="O3277" i="5"/>
  <c r="R3277" i="5" s="1"/>
  <c r="P3277" i="5"/>
  <c r="Q3277" i="5"/>
  <c r="E3278" i="5"/>
  <c r="S3278" i="5" s="1"/>
  <c r="M3278" i="5"/>
  <c r="O3278" i="5"/>
  <c r="P3278" i="5"/>
  <c r="Q3278" i="5"/>
  <c r="E3279" i="5"/>
  <c r="S3279" i="5" s="1"/>
  <c r="M3279" i="5"/>
  <c r="O3279" i="5"/>
  <c r="P3279" i="5"/>
  <c r="Q3279" i="5"/>
  <c r="E3280" i="5"/>
  <c r="S3280" i="5" s="1"/>
  <c r="M3280" i="5"/>
  <c r="O3280" i="5"/>
  <c r="P3280" i="5"/>
  <c r="Q3280" i="5"/>
  <c r="E3281" i="5"/>
  <c r="M3281" i="5"/>
  <c r="O3281" i="5"/>
  <c r="P3281" i="5"/>
  <c r="Q3281" i="5"/>
  <c r="E3282" i="5"/>
  <c r="S3282" i="5" s="1"/>
  <c r="M3282" i="5"/>
  <c r="O3282" i="5"/>
  <c r="P3282" i="5"/>
  <c r="Q3282" i="5"/>
  <c r="E3283" i="5"/>
  <c r="S3283" i="5" s="1"/>
  <c r="M3283" i="5"/>
  <c r="O3283" i="5"/>
  <c r="P3283" i="5"/>
  <c r="Q3283" i="5"/>
  <c r="E3284" i="5"/>
  <c r="S3284" i="5" s="1"/>
  <c r="M3284" i="5"/>
  <c r="O3284" i="5"/>
  <c r="P3284" i="5"/>
  <c r="Q3284" i="5"/>
  <c r="E3285" i="5"/>
  <c r="M3285" i="5"/>
  <c r="O3285" i="5"/>
  <c r="P3285" i="5"/>
  <c r="Q3285" i="5"/>
  <c r="E3286" i="5"/>
  <c r="M3286" i="5"/>
  <c r="O3286" i="5"/>
  <c r="P3286" i="5"/>
  <c r="Q3286" i="5"/>
  <c r="E3287" i="5"/>
  <c r="M3287" i="5"/>
  <c r="O3287" i="5"/>
  <c r="P3287" i="5"/>
  <c r="Q3287" i="5"/>
  <c r="E3288" i="5"/>
  <c r="T3288" i="5" s="1"/>
  <c r="M3288" i="5"/>
  <c r="O3288" i="5"/>
  <c r="P3288" i="5"/>
  <c r="Q3288" i="5"/>
  <c r="E3289" i="5"/>
  <c r="T3289" i="5" s="1"/>
  <c r="M3289" i="5"/>
  <c r="O3289" i="5"/>
  <c r="P3289" i="5"/>
  <c r="Q3289" i="5"/>
  <c r="E3290" i="5"/>
  <c r="M3290" i="5"/>
  <c r="O3290" i="5"/>
  <c r="P3290" i="5"/>
  <c r="Q3290" i="5"/>
  <c r="E3291" i="5"/>
  <c r="M3291" i="5"/>
  <c r="O3291" i="5"/>
  <c r="P3291" i="5"/>
  <c r="Q3291" i="5"/>
  <c r="E3292" i="5"/>
  <c r="S3292" i="5" s="1"/>
  <c r="M3292" i="5"/>
  <c r="O3292" i="5"/>
  <c r="P3292" i="5"/>
  <c r="Q3292" i="5"/>
  <c r="T3292" i="5"/>
  <c r="E3293" i="5"/>
  <c r="S3293" i="5" s="1"/>
  <c r="M3293" i="5"/>
  <c r="O3293" i="5"/>
  <c r="P3293" i="5"/>
  <c r="Q3293" i="5"/>
  <c r="E3294" i="5"/>
  <c r="S3294" i="5" s="1"/>
  <c r="M3294" i="5"/>
  <c r="O3294" i="5"/>
  <c r="P3294" i="5"/>
  <c r="Q3294" i="5"/>
  <c r="E3295" i="5"/>
  <c r="S3295" i="5" s="1"/>
  <c r="M3295" i="5"/>
  <c r="O3295" i="5"/>
  <c r="P3295" i="5"/>
  <c r="Q3295" i="5"/>
  <c r="E3296" i="5"/>
  <c r="M3296" i="5"/>
  <c r="O3296" i="5"/>
  <c r="P3296" i="5"/>
  <c r="Q3296" i="5"/>
  <c r="E3297" i="5"/>
  <c r="M3297" i="5"/>
  <c r="O3297" i="5"/>
  <c r="P3297" i="5"/>
  <c r="Q3297" i="5"/>
  <c r="E3298" i="5"/>
  <c r="S3298" i="5" s="1"/>
  <c r="M3298" i="5"/>
  <c r="O3298" i="5"/>
  <c r="P3298" i="5"/>
  <c r="Q3298" i="5"/>
  <c r="E3299" i="5"/>
  <c r="T3299" i="5" s="1"/>
  <c r="M3299" i="5"/>
  <c r="O3299" i="5"/>
  <c r="P3299" i="5"/>
  <c r="Q3299" i="5"/>
  <c r="E3300" i="5"/>
  <c r="T3300" i="5" s="1"/>
  <c r="M3300" i="5"/>
  <c r="O3300" i="5"/>
  <c r="P3300" i="5"/>
  <c r="Q3300" i="5"/>
  <c r="E3301" i="5"/>
  <c r="S3301" i="5" s="1"/>
  <c r="M3301" i="5"/>
  <c r="O3301" i="5"/>
  <c r="R3301" i="5" s="1"/>
  <c r="P3301" i="5"/>
  <c r="Q3301" i="5"/>
  <c r="T3301" i="5"/>
  <c r="E3302" i="5"/>
  <c r="S3302" i="5" s="1"/>
  <c r="M3302" i="5"/>
  <c r="O3302" i="5"/>
  <c r="P3302" i="5"/>
  <c r="Q3302" i="5"/>
  <c r="E3303" i="5"/>
  <c r="S3303" i="5" s="1"/>
  <c r="M3303" i="5"/>
  <c r="O3303" i="5"/>
  <c r="P3303" i="5"/>
  <c r="Q3303" i="5"/>
  <c r="E3304" i="5"/>
  <c r="S3304" i="5" s="1"/>
  <c r="M3304" i="5"/>
  <c r="O3304" i="5"/>
  <c r="P3304" i="5"/>
  <c r="Q3304" i="5"/>
  <c r="E3305" i="5"/>
  <c r="S3305" i="5" s="1"/>
  <c r="M3305" i="5"/>
  <c r="O3305" i="5"/>
  <c r="P3305" i="5"/>
  <c r="Q3305" i="5"/>
  <c r="E3306" i="5"/>
  <c r="M3306" i="5"/>
  <c r="O3306" i="5"/>
  <c r="P3306" i="5"/>
  <c r="Q3306" i="5"/>
  <c r="E3307" i="5"/>
  <c r="S3307" i="5" s="1"/>
  <c r="M3307" i="5"/>
  <c r="O3307" i="5"/>
  <c r="P3307" i="5"/>
  <c r="Q3307" i="5"/>
  <c r="E3308" i="5"/>
  <c r="S3308" i="5" s="1"/>
  <c r="M3308" i="5"/>
  <c r="O3308" i="5"/>
  <c r="P3308" i="5"/>
  <c r="Q3308" i="5"/>
  <c r="E3309" i="5"/>
  <c r="S3309" i="5" s="1"/>
  <c r="M3309" i="5"/>
  <c r="O3309" i="5"/>
  <c r="P3309" i="5"/>
  <c r="Q3309" i="5"/>
  <c r="E3310" i="5"/>
  <c r="M3310" i="5"/>
  <c r="O3310" i="5"/>
  <c r="P3310" i="5"/>
  <c r="R3310" i="5" s="1"/>
  <c r="Q3310" i="5"/>
  <c r="E3311" i="5"/>
  <c r="T3311" i="5" s="1"/>
  <c r="M3311" i="5"/>
  <c r="O3311" i="5"/>
  <c r="P3311" i="5"/>
  <c r="Q3311" i="5"/>
  <c r="E3312" i="5"/>
  <c r="T3312" i="5" s="1"/>
  <c r="M3312" i="5"/>
  <c r="O3312" i="5"/>
  <c r="P3312" i="5"/>
  <c r="Q3312" i="5"/>
  <c r="S3312" i="5"/>
  <c r="E3313" i="5"/>
  <c r="T3313" i="5" s="1"/>
  <c r="M3313" i="5"/>
  <c r="O3313" i="5"/>
  <c r="P3313" i="5"/>
  <c r="Q3313" i="5"/>
  <c r="E3314" i="5"/>
  <c r="M3314" i="5"/>
  <c r="O3314" i="5"/>
  <c r="P3314" i="5"/>
  <c r="Q3314" i="5"/>
  <c r="E3315" i="5"/>
  <c r="S3315" i="5" s="1"/>
  <c r="M3315" i="5"/>
  <c r="O3315" i="5"/>
  <c r="P3315" i="5"/>
  <c r="Q3315" i="5"/>
  <c r="E3316" i="5"/>
  <c r="T3316" i="5" s="1"/>
  <c r="M3316" i="5"/>
  <c r="O3316" i="5"/>
  <c r="P3316" i="5"/>
  <c r="Q3316" i="5"/>
  <c r="E3317" i="5"/>
  <c r="T3317" i="5" s="1"/>
  <c r="M3317" i="5"/>
  <c r="O3317" i="5"/>
  <c r="P3317" i="5"/>
  <c r="Q3317" i="5"/>
  <c r="E3318" i="5"/>
  <c r="S3318" i="5" s="1"/>
  <c r="M3318" i="5"/>
  <c r="O3318" i="5"/>
  <c r="P3318" i="5"/>
  <c r="Q3318" i="5"/>
  <c r="E3319" i="5"/>
  <c r="S3319" i="5" s="1"/>
  <c r="M3319" i="5"/>
  <c r="O3319" i="5"/>
  <c r="P3319" i="5"/>
  <c r="Q3319" i="5"/>
  <c r="E3320" i="5"/>
  <c r="S3320" i="5" s="1"/>
  <c r="M3320" i="5"/>
  <c r="O3320" i="5"/>
  <c r="P3320" i="5"/>
  <c r="Q3320" i="5"/>
  <c r="E3321" i="5"/>
  <c r="M3321" i="5"/>
  <c r="O3321" i="5"/>
  <c r="P3321" i="5"/>
  <c r="Q3321" i="5"/>
  <c r="E3322" i="5"/>
  <c r="M3322" i="5"/>
  <c r="O3322" i="5"/>
  <c r="R3322" i="5" s="1"/>
  <c r="P3322" i="5"/>
  <c r="Q3322" i="5"/>
  <c r="E3323" i="5"/>
  <c r="M3323" i="5"/>
  <c r="O3323" i="5"/>
  <c r="P3323" i="5"/>
  <c r="Q3323" i="5"/>
  <c r="E3324" i="5"/>
  <c r="T3324" i="5" s="1"/>
  <c r="M3324" i="5"/>
  <c r="O3324" i="5"/>
  <c r="P3324" i="5"/>
  <c r="Q3324" i="5"/>
  <c r="E3325" i="5"/>
  <c r="T3325" i="5" s="1"/>
  <c r="M3325" i="5"/>
  <c r="O3325" i="5"/>
  <c r="P3325" i="5"/>
  <c r="Q3325" i="5"/>
  <c r="S3325" i="5"/>
  <c r="E3326" i="5"/>
  <c r="M3326" i="5"/>
  <c r="O3326" i="5"/>
  <c r="P3326" i="5"/>
  <c r="Q3326" i="5"/>
  <c r="E3327" i="5"/>
  <c r="S3327" i="5" s="1"/>
  <c r="M3327" i="5"/>
  <c r="O3327" i="5"/>
  <c r="P3327" i="5"/>
  <c r="Q3327" i="5"/>
  <c r="E3328" i="5"/>
  <c r="T3328" i="5" s="1"/>
  <c r="M3328" i="5"/>
  <c r="O3328" i="5"/>
  <c r="P3328" i="5"/>
  <c r="Q3328" i="5"/>
  <c r="E3329" i="5"/>
  <c r="S3329" i="5" s="1"/>
  <c r="M3329" i="5"/>
  <c r="O3329" i="5"/>
  <c r="P3329" i="5"/>
  <c r="Q3329" i="5"/>
  <c r="E3330" i="5"/>
  <c r="S3330" i="5" s="1"/>
  <c r="M3330" i="5"/>
  <c r="O3330" i="5"/>
  <c r="P3330" i="5"/>
  <c r="Q3330" i="5"/>
  <c r="E3331" i="5"/>
  <c r="S3331" i="5" s="1"/>
  <c r="M3331" i="5"/>
  <c r="O3331" i="5"/>
  <c r="P3331" i="5"/>
  <c r="Q3331" i="5"/>
  <c r="T3331" i="5"/>
  <c r="E3332" i="5"/>
  <c r="M3332" i="5"/>
  <c r="O3332" i="5"/>
  <c r="P3332" i="5"/>
  <c r="Q3332" i="5"/>
  <c r="E3333" i="5"/>
  <c r="M3333" i="5"/>
  <c r="O3333" i="5"/>
  <c r="R3333" i="5" s="1"/>
  <c r="P3333" i="5"/>
  <c r="Q3333" i="5"/>
  <c r="E3334" i="5"/>
  <c r="S3334" i="5" s="1"/>
  <c r="M3334" i="5"/>
  <c r="O3334" i="5"/>
  <c r="P3334" i="5"/>
  <c r="Q3334" i="5"/>
  <c r="E3335" i="5"/>
  <c r="T3335" i="5" s="1"/>
  <c r="M3335" i="5"/>
  <c r="O3335" i="5"/>
  <c r="P3335" i="5"/>
  <c r="Q3335" i="5"/>
  <c r="E3336" i="5"/>
  <c r="T3336" i="5" s="1"/>
  <c r="M3336" i="5"/>
  <c r="O3336" i="5"/>
  <c r="P3336" i="5"/>
  <c r="Q3336" i="5"/>
  <c r="E3337" i="5"/>
  <c r="S3337" i="5" s="1"/>
  <c r="M3337" i="5"/>
  <c r="O3337" i="5"/>
  <c r="P3337" i="5"/>
  <c r="Q3337" i="5"/>
  <c r="T3337" i="5"/>
  <c r="E3338" i="5"/>
  <c r="S3338" i="5" s="1"/>
  <c r="M3338" i="5"/>
  <c r="O3338" i="5"/>
  <c r="P3338" i="5"/>
  <c r="Q3338" i="5"/>
  <c r="T3338" i="5"/>
  <c r="E3339" i="5"/>
  <c r="S3339" i="5" s="1"/>
  <c r="M3339" i="5"/>
  <c r="O3339" i="5"/>
  <c r="P3339" i="5"/>
  <c r="Q3339" i="5"/>
  <c r="E3340" i="5"/>
  <c r="S3340" i="5" s="1"/>
  <c r="M3340" i="5"/>
  <c r="O3340" i="5"/>
  <c r="P3340" i="5"/>
  <c r="Q3340" i="5"/>
  <c r="E3341" i="5"/>
  <c r="S3341" i="5" s="1"/>
  <c r="M3341" i="5"/>
  <c r="O3341" i="5"/>
  <c r="P3341" i="5"/>
  <c r="Q3341" i="5"/>
  <c r="E3342" i="5"/>
  <c r="S3342" i="5" s="1"/>
  <c r="M3342" i="5"/>
  <c r="O3342" i="5"/>
  <c r="P3342" i="5"/>
  <c r="Q3342" i="5"/>
  <c r="E3343" i="5"/>
  <c r="S3343" i="5" s="1"/>
  <c r="M3343" i="5"/>
  <c r="O3343" i="5"/>
  <c r="P3343" i="5"/>
  <c r="Q3343" i="5"/>
  <c r="E3344" i="5"/>
  <c r="M3344" i="5"/>
  <c r="O3344" i="5"/>
  <c r="P3344" i="5"/>
  <c r="Q3344" i="5"/>
  <c r="E3345" i="5"/>
  <c r="S3345" i="5" s="1"/>
  <c r="M3345" i="5"/>
  <c r="O3345" i="5"/>
  <c r="P3345" i="5"/>
  <c r="Q3345" i="5"/>
  <c r="T3345" i="5"/>
  <c r="E3346" i="5"/>
  <c r="M3346" i="5"/>
  <c r="O3346" i="5"/>
  <c r="P3346" i="5"/>
  <c r="Q3346" i="5"/>
  <c r="E3347" i="5"/>
  <c r="T3347" i="5" s="1"/>
  <c r="M3347" i="5"/>
  <c r="O3347" i="5"/>
  <c r="P3347" i="5"/>
  <c r="Q3347" i="5"/>
  <c r="E3348" i="5"/>
  <c r="S3348" i="5" s="1"/>
  <c r="M3348" i="5"/>
  <c r="O3348" i="5"/>
  <c r="P3348" i="5"/>
  <c r="Q3348" i="5"/>
  <c r="E3349" i="5"/>
  <c r="T3349" i="5" s="1"/>
  <c r="M3349" i="5"/>
  <c r="O3349" i="5"/>
  <c r="P3349" i="5"/>
  <c r="Q3349" i="5"/>
  <c r="E3350" i="5"/>
  <c r="M3350" i="5"/>
  <c r="O3350" i="5"/>
  <c r="P3350" i="5"/>
  <c r="Q3350" i="5"/>
  <c r="E3351" i="5"/>
  <c r="S3351" i="5" s="1"/>
  <c r="M3351" i="5"/>
  <c r="O3351" i="5"/>
  <c r="P3351" i="5"/>
  <c r="Q3351" i="5"/>
  <c r="T3351" i="5"/>
  <c r="E3352" i="5"/>
  <c r="M3352" i="5"/>
  <c r="O3352" i="5"/>
  <c r="P3352" i="5"/>
  <c r="Q3352" i="5"/>
  <c r="E3353" i="5"/>
  <c r="S3353" i="5" s="1"/>
  <c r="M3353" i="5"/>
  <c r="O3353" i="5"/>
  <c r="P3353" i="5"/>
  <c r="Q3353" i="5"/>
  <c r="T3353" i="5"/>
  <c r="E3354" i="5"/>
  <c r="S3354" i="5" s="1"/>
  <c r="M3354" i="5"/>
  <c r="O3354" i="5"/>
  <c r="P3354" i="5"/>
  <c r="Q3354" i="5"/>
  <c r="E3355" i="5"/>
  <c r="M3355" i="5"/>
  <c r="O3355" i="5"/>
  <c r="P3355" i="5"/>
  <c r="Q3355" i="5"/>
  <c r="E3356" i="5"/>
  <c r="S3356" i="5" s="1"/>
  <c r="M3356" i="5"/>
  <c r="O3356" i="5"/>
  <c r="P3356" i="5"/>
  <c r="Q3356" i="5"/>
  <c r="T3356" i="5"/>
  <c r="E3357" i="5"/>
  <c r="M3357" i="5"/>
  <c r="O3357" i="5"/>
  <c r="P3357" i="5"/>
  <c r="Q3357" i="5"/>
  <c r="E3358" i="5"/>
  <c r="M3358" i="5"/>
  <c r="O3358" i="5"/>
  <c r="P3358" i="5"/>
  <c r="Q3358" i="5"/>
  <c r="E3359" i="5"/>
  <c r="M3359" i="5"/>
  <c r="O3359" i="5"/>
  <c r="P3359" i="5"/>
  <c r="Q3359" i="5"/>
  <c r="E3360" i="5"/>
  <c r="T3360" i="5" s="1"/>
  <c r="M3360" i="5"/>
  <c r="O3360" i="5"/>
  <c r="P3360" i="5"/>
  <c r="Q3360" i="5"/>
  <c r="S3360" i="5"/>
  <c r="E3361" i="5"/>
  <c r="M3361" i="5"/>
  <c r="O3361" i="5"/>
  <c r="P3361" i="5"/>
  <c r="Q3361" i="5"/>
  <c r="E3362" i="5"/>
  <c r="T3362" i="5" s="1"/>
  <c r="M3362" i="5"/>
  <c r="O3362" i="5"/>
  <c r="P3362" i="5"/>
  <c r="Q3362" i="5"/>
  <c r="S3362" i="5"/>
  <c r="E3363" i="5"/>
  <c r="M3363" i="5"/>
  <c r="O3363" i="5"/>
  <c r="P3363" i="5"/>
  <c r="Q3363" i="5"/>
  <c r="E3364" i="5"/>
  <c r="S3364" i="5" s="1"/>
  <c r="M3364" i="5"/>
  <c r="O3364" i="5"/>
  <c r="P3364" i="5"/>
  <c r="Q3364" i="5"/>
  <c r="E3365" i="5"/>
  <c r="S3365" i="5" s="1"/>
  <c r="M3365" i="5"/>
  <c r="O3365" i="5"/>
  <c r="P3365" i="5"/>
  <c r="Q3365" i="5"/>
  <c r="E3366" i="5"/>
  <c r="M3366" i="5"/>
  <c r="O3366" i="5"/>
  <c r="P3366" i="5"/>
  <c r="Q3366" i="5"/>
  <c r="E3367" i="5"/>
  <c r="T3367" i="5" s="1"/>
  <c r="M3367" i="5"/>
  <c r="O3367" i="5"/>
  <c r="P3367" i="5"/>
  <c r="Q3367" i="5"/>
  <c r="E3368" i="5"/>
  <c r="M3368" i="5"/>
  <c r="O3368" i="5"/>
  <c r="P3368" i="5"/>
  <c r="Q3368" i="5"/>
  <c r="E3369" i="5"/>
  <c r="M3369" i="5"/>
  <c r="O3369" i="5"/>
  <c r="P3369" i="5"/>
  <c r="Q3369" i="5"/>
  <c r="E3370" i="5"/>
  <c r="M3370" i="5"/>
  <c r="O3370" i="5"/>
  <c r="P3370" i="5"/>
  <c r="Q3370" i="5"/>
  <c r="E3371" i="5"/>
  <c r="T3371" i="5" s="1"/>
  <c r="M3371" i="5"/>
  <c r="O3371" i="5"/>
  <c r="P3371" i="5"/>
  <c r="Q3371" i="5"/>
  <c r="E3372" i="5"/>
  <c r="M3372" i="5"/>
  <c r="O3372" i="5"/>
  <c r="P3372" i="5"/>
  <c r="Q3372" i="5"/>
  <c r="E3373" i="5"/>
  <c r="S3373" i="5" s="1"/>
  <c r="M3373" i="5"/>
  <c r="O3373" i="5"/>
  <c r="P3373" i="5"/>
  <c r="Q3373" i="5"/>
  <c r="T3373" i="5"/>
  <c r="E3374" i="5"/>
  <c r="S3374" i="5" s="1"/>
  <c r="M3374" i="5"/>
  <c r="O3374" i="5"/>
  <c r="P3374" i="5"/>
  <c r="Q3374" i="5"/>
  <c r="E3375" i="5"/>
  <c r="T3375" i="5" s="1"/>
  <c r="M3375" i="5"/>
  <c r="O3375" i="5"/>
  <c r="P3375" i="5"/>
  <c r="Q3375" i="5"/>
  <c r="S3375" i="5"/>
  <c r="E3376" i="5"/>
  <c r="S3376" i="5" s="1"/>
  <c r="M3376" i="5"/>
  <c r="O3376" i="5"/>
  <c r="P3376" i="5"/>
  <c r="Q3376" i="5"/>
  <c r="E3377" i="5"/>
  <c r="S3377" i="5" s="1"/>
  <c r="M3377" i="5"/>
  <c r="O3377" i="5"/>
  <c r="P3377" i="5"/>
  <c r="Q3377" i="5"/>
  <c r="E3378" i="5"/>
  <c r="S3378" i="5" s="1"/>
  <c r="M3378" i="5"/>
  <c r="O3378" i="5"/>
  <c r="P3378" i="5"/>
  <c r="Q3378" i="5"/>
  <c r="E3379" i="5"/>
  <c r="S3379" i="5" s="1"/>
  <c r="M3379" i="5"/>
  <c r="O3379" i="5"/>
  <c r="P3379" i="5"/>
  <c r="Q3379" i="5"/>
  <c r="E3380" i="5"/>
  <c r="M3380" i="5"/>
  <c r="O3380" i="5"/>
  <c r="P3380" i="5"/>
  <c r="Q3380" i="5"/>
  <c r="E3381" i="5"/>
  <c r="S3381" i="5" s="1"/>
  <c r="M3381" i="5"/>
  <c r="O3381" i="5"/>
  <c r="P3381" i="5"/>
  <c r="Q3381" i="5"/>
  <c r="E3382" i="5"/>
  <c r="M3382" i="5"/>
  <c r="O3382" i="5"/>
  <c r="P3382" i="5"/>
  <c r="Q3382" i="5"/>
  <c r="E3383" i="5"/>
  <c r="T3383" i="5" s="1"/>
  <c r="M3383" i="5"/>
  <c r="O3383" i="5"/>
  <c r="P3383" i="5"/>
  <c r="Q3383" i="5"/>
  <c r="E3384" i="5"/>
  <c r="S3384" i="5" s="1"/>
  <c r="M3384" i="5"/>
  <c r="O3384" i="5"/>
  <c r="P3384" i="5"/>
  <c r="Q3384" i="5"/>
  <c r="E3385" i="5"/>
  <c r="T3385" i="5" s="1"/>
  <c r="M3385" i="5"/>
  <c r="O3385" i="5"/>
  <c r="P3385" i="5"/>
  <c r="Q3385" i="5"/>
  <c r="E3386" i="5"/>
  <c r="M3386" i="5"/>
  <c r="O3386" i="5"/>
  <c r="P3386" i="5"/>
  <c r="Q3386" i="5"/>
  <c r="E3387" i="5"/>
  <c r="T3387" i="5" s="1"/>
  <c r="M3387" i="5"/>
  <c r="O3387" i="5"/>
  <c r="P3387" i="5"/>
  <c r="Q3387" i="5"/>
  <c r="E3388" i="5"/>
  <c r="M3388" i="5"/>
  <c r="O3388" i="5"/>
  <c r="P3388" i="5"/>
  <c r="Q3388" i="5"/>
  <c r="E3389" i="5"/>
  <c r="T3389" i="5" s="1"/>
  <c r="M3389" i="5"/>
  <c r="O3389" i="5"/>
  <c r="P3389" i="5"/>
  <c r="Q3389" i="5"/>
  <c r="E3390" i="5"/>
  <c r="M3390" i="5"/>
  <c r="O3390" i="5"/>
  <c r="P3390" i="5"/>
  <c r="Q3390" i="5"/>
  <c r="E3391" i="5"/>
  <c r="M3391" i="5"/>
  <c r="O3391" i="5"/>
  <c r="P3391" i="5"/>
  <c r="Q3391" i="5"/>
  <c r="E3392" i="5"/>
  <c r="S3392" i="5" s="1"/>
  <c r="M3392" i="5"/>
  <c r="O3392" i="5"/>
  <c r="P3392" i="5"/>
  <c r="Q3392" i="5"/>
  <c r="T3392" i="5"/>
  <c r="E3393" i="5"/>
  <c r="M3393" i="5"/>
  <c r="O3393" i="5"/>
  <c r="P3393" i="5"/>
  <c r="Q3393" i="5"/>
  <c r="E3394" i="5"/>
  <c r="S3394" i="5" s="1"/>
  <c r="M3394" i="5"/>
  <c r="O3394" i="5"/>
  <c r="P3394" i="5"/>
  <c r="Q3394" i="5"/>
  <c r="E3395" i="5"/>
  <c r="S3395" i="5" s="1"/>
  <c r="M3395" i="5"/>
  <c r="O3395" i="5"/>
  <c r="P3395" i="5"/>
  <c r="Q3395" i="5"/>
  <c r="E3396" i="5"/>
  <c r="M3396" i="5"/>
  <c r="O3396" i="5"/>
  <c r="P3396" i="5"/>
  <c r="Q3396" i="5"/>
  <c r="E3397" i="5"/>
  <c r="T3397" i="5" s="1"/>
  <c r="M3397" i="5"/>
  <c r="O3397" i="5"/>
  <c r="P3397" i="5"/>
  <c r="Q3397" i="5"/>
  <c r="E3398" i="5"/>
  <c r="S3398" i="5" s="1"/>
  <c r="M3398" i="5"/>
  <c r="O3398" i="5"/>
  <c r="P3398" i="5"/>
  <c r="Q3398" i="5"/>
  <c r="E3399" i="5"/>
  <c r="M3399" i="5"/>
  <c r="O3399" i="5"/>
  <c r="P3399" i="5"/>
  <c r="Q3399" i="5"/>
  <c r="E3400" i="5"/>
  <c r="M3400" i="5"/>
  <c r="O3400" i="5"/>
  <c r="R3400" i="5" s="1"/>
  <c r="P3400" i="5"/>
  <c r="Q3400" i="5"/>
  <c r="E3401" i="5"/>
  <c r="S3401" i="5" s="1"/>
  <c r="M3401" i="5"/>
  <c r="O3401" i="5"/>
  <c r="P3401" i="5"/>
  <c r="Q3401" i="5"/>
  <c r="E3402" i="5"/>
  <c r="S3402" i="5" s="1"/>
  <c r="M3402" i="5"/>
  <c r="O3402" i="5"/>
  <c r="P3402" i="5"/>
  <c r="Q3402" i="5"/>
  <c r="E3403" i="5"/>
  <c r="T3403" i="5" s="1"/>
  <c r="M3403" i="5"/>
  <c r="O3403" i="5"/>
  <c r="P3403" i="5"/>
  <c r="Q3403" i="5"/>
  <c r="E3404" i="5"/>
  <c r="S3404" i="5" s="1"/>
  <c r="M3404" i="5"/>
  <c r="O3404" i="5"/>
  <c r="P3404" i="5"/>
  <c r="Q3404" i="5"/>
  <c r="E3405" i="5"/>
  <c r="S3405" i="5" s="1"/>
  <c r="M3405" i="5"/>
  <c r="O3405" i="5"/>
  <c r="P3405" i="5"/>
  <c r="Q3405" i="5"/>
  <c r="E3406" i="5"/>
  <c r="S3406" i="5" s="1"/>
  <c r="M3406" i="5"/>
  <c r="O3406" i="5"/>
  <c r="P3406" i="5"/>
  <c r="Q3406" i="5"/>
  <c r="E3407" i="5"/>
  <c r="M3407" i="5"/>
  <c r="O3407" i="5"/>
  <c r="P3407" i="5"/>
  <c r="Q3407" i="5"/>
  <c r="E3408" i="5"/>
  <c r="T3408" i="5" s="1"/>
  <c r="M3408" i="5"/>
  <c r="O3408" i="5"/>
  <c r="P3408" i="5"/>
  <c r="Q3408" i="5"/>
  <c r="E3409" i="5"/>
  <c r="M3409" i="5"/>
  <c r="O3409" i="5"/>
  <c r="P3409" i="5"/>
  <c r="Q3409" i="5"/>
  <c r="E3410" i="5"/>
  <c r="M3410" i="5"/>
  <c r="O3410" i="5"/>
  <c r="P3410" i="5"/>
  <c r="Q3410" i="5"/>
  <c r="E3411" i="5"/>
  <c r="S3411" i="5" s="1"/>
  <c r="M3411" i="5"/>
  <c r="O3411" i="5"/>
  <c r="P3411" i="5"/>
  <c r="Q3411" i="5"/>
  <c r="T3411" i="5"/>
  <c r="E3412" i="5"/>
  <c r="T3412" i="5" s="1"/>
  <c r="M3412" i="5"/>
  <c r="O3412" i="5"/>
  <c r="P3412" i="5"/>
  <c r="Q3412" i="5"/>
  <c r="S3412" i="5"/>
  <c r="E3413" i="5"/>
  <c r="S3413" i="5" s="1"/>
  <c r="M3413" i="5"/>
  <c r="O3413" i="5"/>
  <c r="P3413" i="5"/>
  <c r="Q3413" i="5"/>
  <c r="E3414" i="5"/>
  <c r="S3414" i="5" s="1"/>
  <c r="M3414" i="5"/>
  <c r="O3414" i="5"/>
  <c r="P3414" i="5"/>
  <c r="Q3414" i="5"/>
  <c r="E3415" i="5"/>
  <c r="S3415" i="5" s="1"/>
  <c r="M3415" i="5"/>
  <c r="O3415" i="5"/>
  <c r="P3415" i="5"/>
  <c r="Q3415" i="5"/>
  <c r="E3416" i="5"/>
  <c r="S3416" i="5" s="1"/>
  <c r="M3416" i="5"/>
  <c r="O3416" i="5"/>
  <c r="P3416" i="5"/>
  <c r="Q3416" i="5"/>
  <c r="E3417" i="5"/>
  <c r="S3417" i="5" s="1"/>
  <c r="M3417" i="5"/>
  <c r="O3417" i="5"/>
  <c r="P3417" i="5"/>
  <c r="Q3417" i="5"/>
  <c r="E3418" i="5"/>
  <c r="M3418" i="5"/>
  <c r="O3418" i="5"/>
  <c r="P3418" i="5"/>
  <c r="Q3418" i="5"/>
  <c r="E3419" i="5"/>
  <c r="T3419" i="5" s="1"/>
  <c r="M3419" i="5"/>
  <c r="O3419" i="5"/>
  <c r="P3419" i="5"/>
  <c r="Q3419" i="5"/>
  <c r="E3420" i="5"/>
  <c r="T3420" i="5" s="1"/>
  <c r="M3420" i="5"/>
  <c r="O3420" i="5"/>
  <c r="P3420" i="5"/>
  <c r="Q3420" i="5"/>
  <c r="E3421" i="5"/>
  <c r="M3421" i="5"/>
  <c r="O3421" i="5"/>
  <c r="P3421" i="5"/>
  <c r="Q3421" i="5"/>
  <c r="E3422" i="5"/>
  <c r="S3422" i="5" s="1"/>
  <c r="M3422" i="5"/>
  <c r="O3422" i="5"/>
  <c r="P3422" i="5"/>
  <c r="Q3422" i="5"/>
  <c r="E3423" i="5"/>
  <c r="M3423" i="5"/>
  <c r="O3423" i="5"/>
  <c r="P3423" i="5"/>
  <c r="Q3423" i="5"/>
  <c r="E3424" i="5"/>
  <c r="T3424" i="5" s="1"/>
  <c r="M3424" i="5"/>
  <c r="O3424" i="5"/>
  <c r="P3424" i="5"/>
  <c r="Q3424" i="5"/>
  <c r="E3425" i="5"/>
  <c r="S3425" i="5" s="1"/>
  <c r="M3425" i="5"/>
  <c r="O3425" i="5"/>
  <c r="P3425" i="5"/>
  <c r="Q3425" i="5"/>
  <c r="E3426" i="5"/>
  <c r="S3426" i="5" s="1"/>
  <c r="M3426" i="5"/>
  <c r="O3426" i="5"/>
  <c r="P3426" i="5"/>
  <c r="Q3426" i="5"/>
  <c r="E3427" i="5"/>
  <c r="S3427" i="5" s="1"/>
  <c r="M3427" i="5"/>
  <c r="O3427" i="5"/>
  <c r="P3427" i="5"/>
  <c r="Q3427" i="5"/>
  <c r="E3428" i="5"/>
  <c r="T3428" i="5" s="1"/>
  <c r="M3428" i="5"/>
  <c r="O3428" i="5"/>
  <c r="P3428" i="5"/>
  <c r="Q3428" i="5"/>
  <c r="E3429" i="5"/>
  <c r="M3429" i="5"/>
  <c r="O3429" i="5"/>
  <c r="P3429" i="5"/>
  <c r="Q3429" i="5"/>
  <c r="E3430" i="5"/>
  <c r="S3430" i="5" s="1"/>
  <c r="M3430" i="5"/>
  <c r="O3430" i="5"/>
  <c r="P3430" i="5"/>
  <c r="Q3430" i="5"/>
  <c r="E3431" i="5"/>
  <c r="S3431" i="5" s="1"/>
  <c r="M3431" i="5"/>
  <c r="O3431" i="5"/>
  <c r="P3431" i="5"/>
  <c r="Q3431" i="5"/>
  <c r="E3432" i="5"/>
  <c r="M3432" i="5"/>
  <c r="O3432" i="5"/>
  <c r="R3432" i="5" s="1"/>
  <c r="P3432" i="5"/>
  <c r="Q3432" i="5"/>
  <c r="E3433" i="5"/>
  <c r="T3433" i="5" s="1"/>
  <c r="M3433" i="5"/>
  <c r="O3433" i="5"/>
  <c r="P3433" i="5"/>
  <c r="Q3433" i="5"/>
  <c r="S3433" i="5"/>
  <c r="E3434" i="5"/>
  <c r="S3434" i="5" s="1"/>
  <c r="M3434" i="5"/>
  <c r="O3434" i="5"/>
  <c r="P3434" i="5"/>
  <c r="Q3434" i="5"/>
  <c r="E3435" i="5"/>
  <c r="M3435" i="5"/>
  <c r="O3435" i="5"/>
  <c r="P3435" i="5"/>
  <c r="Q3435" i="5"/>
  <c r="E3436" i="5"/>
  <c r="T3436" i="5" s="1"/>
  <c r="M3436" i="5"/>
  <c r="O3436" i="5"/>
  <c r="P3436" i="5"/>
  <c r="Q3436" i="5"/>
  <c r="E3437" i="5"/>
  <c r="T3437" i="5" s="1"/>
  <c r="M3437" i="5"/>
  <c r="O3437" i="5"/>
  <c r="P3437" i="5"/>
  <c r="Q3437" i="5"/>
  <c r="E3438" i="5"/>
  <c r="S3438" i="5" s="1"/>
  <c r="M3438" i="5"/>
  <c r="O3438" i="5"/>
  <c r="P3438" i="5"/>
  <c r="Q3438" i="5"/>
  <c r="E3439" i="5"/>
  <c r="M3439" i="5"/>
  <c r="O3439" i="5"/>
  <c r="P3439" i="5"/>
  <c r="Q3439" i="5"/>
  <c r="E3440" i="5"/>
  <c r="S3440" i="5" s="1"/>
  <c r="M3440" i="5"/>
  <c r="O3440" i="5"/>
  <c r="P3440" i="5"/>
  <c r="Q3440" i="5"/>
  <c r="E3441" i="5"/>
  <c r="S3441" i="5" s="1"/>
  <c r="M3441" i="5"/>
  <c r="O3441" i="5"/>
  <c r="P3441" i="5"/>
  <c r="Q3441" i="5"/>
  <c r="E3442" i="5"/>
  <c r="M3442" i="5"/>
  <c r="O3442" i="5"/>
  <c r="P3442" i="5"/>
  <c r="Q3442" i="5"/>
  <c r="E3443" i="5"/>
  <c r="M3443" i="5"/>
  <c r="O3443" i="5"/>
  <c r="P3443" i="5"/>
  <c r="Q3443" i="5"/>
  <c r="E3444" i="5"/>
  <c r="M3444" i="5"/>
  <c r="O3444" i="5"/>
  <c r="R3444" i="5" s="1"/>
  <c r="P3444" i="5"/>
  <c r="Q3444" i="5"/>
  <c r="E3445" i="5"/>
  <c r="T3445" i="5" s="1"/>
  <c r="M3445" i="5"/>
  <c r="O3445" i="5"/>
  <c r="P3445" i="5"/>
  <c r="Q3445" i="5"/>
  <c r="E3446" i="5"/>
  <c r="M3446" i="5"/>
  <c r="O3446" i="5"/>
  <c r="P3446" i="5"/>
  <c r="Q3446" i="5"/>
  <c r="E3447" i="5"/>
  <c r="M3447" i="5"/>
  <c r="O3447" i="5"/>
  <c r="P3447" i="5"/>
  <c r="Q3447" i="5"/>
  <c r="E3448" i="5"/>
  <c r="S3448" i="5" s="1"/>
  <c r="M3448" i="5"/>
  <c r="O3448" i="5"/>
  <c r="P3448" i="5"/>
  <c r="Q3448" i="5"/>
  <c r="E3449" i="5"/>
  <c r="S3449" i="5" s="1"/>
  <c r="M3449" i="5"/>
  <c r="O3449" i="5"/>
  <c r="P3449" i="5"/>
  <c r="Q3449" i="5"/>
  <c r="T3449" i="5"/>
  <c r="E3450" i="5"/>
  <c r="S3450" i="5" s="1"/>
  <c r="M3450" i="5"/>
  <c r="O3450" i="5"/>
  <c r="P3450" i="5"/>
  <c r="Q3450" i="5"/>
  <c r="R3450" i="5"/>
  <c r="E3451" i="5"/>
  <c r="S3451" i="5" s="1"/>
  <c r="M3451" i="5"/>
  <c r="O3451" i="5"/>
  <c r="P3451" i="5"/>
  <c r="Q3451" i="5"/>
  <c r="E3452" i="5"/>
  <c r="S3452" i="5" s="1"/>
  <c r="M3452" i="5"/>
  <c r="O3452" i="5"/>
  <c r="P3452" i="5"/>
  <c r="Q3452" i="5"/>
  <c r="E3453" i="5"/>
  <c r="M3453" i="5"/>
  <c r="O3453" i="5"/>
  <c r="P3453" i="5"/>
  <c r="Q3453" i="5"/>
  <c r="R3453" i="5"/>
  <c r="E3454" i="5"/>
  <c r="M3454" i="5"/>
  <c r="O3454" i="5"/>
  <c r="P3454" i="5"/>
  <c r="Q3454" i="5"/>
  <c r="E3455" i="5"/>
  <c r="T3455" i="5" s="1"/>
  <c r="M3455" i="5"/>
  <c r="O3455" i="5"/>
  <c r="P3455" i="5"/>
  <c r="Q3455" i="5"/>
  <c r="E3456" i="5"/>
  <c r="M3456" i="5"/>
  <c r="O3456" i="5"/>
  <c r="P3456" i="5"/>
  <c r="Q3456" i="5"/>
  <c r="E3457" i="5"/>
  <c r="M3457" i="5"/>
  <c r="O3457" i="5"/>
  <c r="P3457" i="5"/>
  <c r="Q3457" i="5"/>
  <c r="E3458" i="5"/>
  <c r="S3458" i="5" s="1"/>
  <c r="M3458" i="5"/>
  <c r="O3458" i="5"/>
  <c r="P3458" i="5"/>
  <c r="Q3458" i="5"/>
  <c r="E3459" i="5"/>
  <c r="T3459" i="5" s="1"/>
  <c r="M3459" i="5"/>
  <c r="O3459" i="5"/>
  <c r="P3459" i="5"/>
  <c r="Q3459" i="5"/>
  <c r="S3459" i="5"/>
  <c r="E3460" i="5"/>
  <c r="T3460" i="5" s="1"/>
  <c r="M3460" i="5"/>
  <c r="O3460" i="5"/>
  <c r="P3460" i="5"/>
  <c r="Q3460" i="5"/>
  <c r="E3461" i="5"/>
  <c r="S3461" i="5" s="1"/>
  <c r="M3461" i="5"/>
  <c r="O3461" i="5"/>
  <c r="P3461" i="5"/>
  <c r="Q3461" i="5"/>
  <c r="E3462" i="5"/>
  <c r="S3462" i="5" s="1"/>
  <c r="M3462" i="5"/>
  <c r="O3462" i="5"/>
  <c r="P3462" i="5"/>
  <c r="Q3462" i="5"/>
  <c r="E3463" i="5"/>
  <c r="S3463" i="5" s="1"/>
  <c r="M3463" i="5"/>
  <c r="O3463" i="5"/>
  <c r="P3463" i="5"/>
  <c r="Q3463" i="5"/>
  <c r="E3464" i="5"/>
  <c r="M3464" i="5"/>
  <c r="O3464" i="5"/>
  <c r="P3464" i="5"/>
  <c r="Q3464" i="5"/>
  <c r="E3465" i="5"/>
  <c r="M3465" i="5"/>
  <c r="O3465" i="5"/>
  <c r="P3465" i="5"/>
  <c r="Q3465" i="5"/>
  <c r="E3466" i="5"/>
  <c r="S3466" i="5" s="1"/>
  <c r="M3466" i="5"/>
  <c r="O3466" i="5"/>
  <c r="P3466" i="5"/>
  <c r="Q3466" i="5"/>
  <c r="E3467" i="5"/>
  <c r="S3467" i="5" s="1"/>
  <c r="M3467" i="5"/>
  <c r="O3467" i="5"/>
  <c r="P3467" i="5"/>
  <c r="Q3467" i="5"/>
  <c r="E3468" i="5"/>
  <c r="M3468" i="5"/>
  <c r="O3468" i="5"/>
  <c r="P3468" i="5"/>
  <c r="Q3468" i="5"/>
  <c r="E3469" i="5"/>
  <c r="M3469" i="5"/>
  <c r="O3469" i="5"/>
  <c r="P3469" i="5"/>
  <c r="Q3469" i="5"/>
  <c r="E3470" i="5"/>
  <c r="S3470" i="5" s="1"/>
  <c r="M3470" i="5"/>
  <c r="O3470" i="5"/>
  <c r="P3470" i="5"/>
  <c r="Q3470" i="5"/>
  <c r="E3471" i="5"/>
  <c r="T3471" i="5" s="1"/>
  <c r="M3471" i="5"/>
  <c r="O3471" i="5"/>
  <c r="P3471" i="5"/>
  <c r="Q3471" i="5"/>
  <c r="E3472" i="5"/>
  <c r="S3472" i="5" s="1"/>
  <c r="M3472" i="5"/>
  <c r="O3472" i="5"/>
  <c r="P3472" i="5"/>
  <c r="Q3472" i="5"/>
  <c r="E3473" i="5"/>
  <c r="M3473" i="5"/>
  <c r="O3473" i="5"/>
  <c r="P3473" i="5"/>
  <c r="Q3473" i="5"/>
  <c r="E3474" i="5"/>
  <c r="M3474" i="5"/>
  <c r="O3474" i="5"/>
  <c r="P3474" i="5"/>
  <c r="Q3474" i="5"/>
  <c r="E3475" i="5"/>
  <c r="S3475" i="5" s="1"/>
  <c r="M3475" i="5"/>
  <c r="O3475" i="5"/>
  <c r="R3475" i="5" s="1"/>
  <c r="P3475" i="5"/>
  <c r="Q3475" i="5"/>
  <c r="E3476" i="5"/>
  <c r="S3476" i="5" s="1"/>
  <c r="M3476" i="5"/>
  <c r="O3476" i="5"/>
  <c r="P3476" i="5"/>
  <c r="Q3476" i="5"/>
  <c r="E3477" i="5"/>
  <c r="S3477" i="5" s="1"/>
  <c r="M3477" i="5"/>
  <c r="O3477" i="5"/>
  <c r="P3477" i="5"/>
  <c r="Q3477" i="5"/>
  <c r="E3478" i="5"/>
  <c r="S3478" i="5" s="1"/>
  <c r="M3478" i="5"/>
  <c r="O3478" i="5"/>
  <c r="P3478" i="5"/>
  <c r="Q3478" i="5"/>
  <c r="E3479" i="5"/>
  <c r="M3479" i="5"/>
  <c r="O3479" i="5"/>
  <c r="P3479" i="5"/>
  <c r="Q3479" i="5"/>
  <c r="E3480" i="5"/>
  <c r="M3480" i="5"/>
  <c r="O3480" i="5"/>
  <c r="P3480" i="5"/>
  <c r="Q3480" i="5"/>
  <c r="E3481" i="5"/>
  <c r="T3481" i="5" s="1"/>
  <c r="M3481" i="5"/>
  <c r="O3481" i="5"/>
  <c r="P3481" i="5"/>
  <c r="Q3481" i="5"/>
  <c r="S3481" i="5"/>
  <c r="E3482" i="5"/>
  <c r="M3482" i="5"/>
  <c r="O3482" i="5"/>
  <c r="P3482" i="5"/>
  <c r="Q3482" i="5"/>
  <c r="E3483" i="5"/>
  <c r="S3483" i="5" s="1"/>
  <c r="M3483" i="5"/>
  <c r="O3483" i="5"/>
  <c r="P3483" i="5"/>
  <c r="R3483" i="5" s="1"/>
  <c r="Q3483" i="5"/>
  <c r="T3483" i="5"/>
  <c r="E3484" i="5"/>
  <c r="S3484" i="5" s="1"/>
  <c r="M3484" i="5"/>
  <c r="O3484" i="5"/>
  <c r="P3484" i="5"/>
  <c r="Q3484" i="5"/>
  <c r="E3485" i="5"/>
  <c r="S3485" i="5" s="1"/>
  <c r="M3485" i="5"/>
  <c r="O3485" i="5"/>
  <c r="P3485" i="5"/>
  <c r="Q3485" i="5"/>
  <c r="E3486" i="5"/>
  <c r="M3486" i="5"/>
  <c r="O3486" i="5"/>
  <c r="P3486" i="5"/>
  <c r="Q3486" i="5"/>
  <c r="E3487" i="5"/>
  <c r="S3487" i="5" s="1"/>
  <c r="M3487" i="5"/>
  <c r="O3487" i="5"/>
  <c r="P3487" i="5"/>
  <c r="Q3487" i="5"/>
  <c r="E3488" i="5"/>
  <c r="S3488" i="5" s="1"/>
  <c r="M3488" i="5"/>
  <c r="O3488" i="5"/>
  <c r="P3488" i="5"/>
  <c r="Q3488" i="5"/>
  <c r="E3489" i="5"/>
  <c r="S3489" i="5" s="1"/>
  <c r="M3489" i="5"/>
  <c r="O3489" i="5"/>
  <c r="R3489" i="5" s="1"/>
  <c r="P3489" i="5"/>
  <c r="Q3489" i="5"/>
  <c r="E3490" i="5"/>
  <c r="M3490" i="5"/>
  <c r="O3490" i="5"/>
  <c r="P3490" i="5"/>
  <c r="Q3490" i="5"/>
  <c r="E3491" i="5"/>
  <c r="M3491" i="5"/>
  <c r="O3491" i="5"/>
  <c r="P3491" i="5"/>
  <c r="Q3491" i="5"/>
  <c r="E3492" i="5"/>
  <c r="S3492" i="5" s="1"/>
  <c r="M3492" i="5"/>
  <c r="O3492" i="5"/>
  <c r="P3492" i="5"/>
  <c r="Q3492" i="5"/>
  <c r="T3492" i="5"/>
  <c r="E3493" i="5"/>
  <c r="M3493" i="5"/>
  <c r="O3493" i="5"/>
  <c r="P3493" i="5"/>
  <c r="Q3493" i="5"/>
  <c r="E3494" i="5"/>
  <c r="S3494" i="5" s="1"/>
  <c r="M3494" i="5"/>
  <c r="O3494" i="5"/>
  <c r="P3494" i="5"/>
  <c r="Q3494" i="5"/>
  <c r="E3495" i="5"/>
  <c r="S3495" i="5" s="1"/>
  <c r="M3495" i="5"/>
  <c r="O3495" i="5"/>
  <c r="P3495" i="5"/>
  <c r="Q3495" i="5"/>
  <c r="E3496" i="5"/>
  <c r="T3496" i="5" s="1"/>
  <c r="M3496" i="5"/>
  <c r="O3496" i="5"/>
  <c r="P3496" i="5"/>
  <c r="Q3496" i="5"/>
  <c r="E3497" i="5"/>
  <c r="T3497" i="5" s="1"/>
  <c r="M3497" i="5"/>
  <c r="O3497" i="5"/>
  <c r="P3497" i="5"/>
  <c r="Q3497" i="5"/>
  <c r="E3498" i="5"/>
  <c r="S3498" i="5" s="1"/>
  <c r="M3498" i="5"/>
  <c r="O3498" i="5"/>
  <c r="P3498" i="5"/>
  <c r="Q3498" i="5"/>
  <c r="E3499" i="5"/>
  <c r="S3499" i="5" s="1"/>
  <c r="M3499" i="5"/>
  <c r="O3499" i="5"/>
  <c r="P3499" i="5"/>
  <c r="Q3499" i="5"/>
  <c r="E3500" i="5"/>
  <c r="M3500" i="5"/>
  <c r="O3500" i="5"/>
  <c r="P3500" i="5"/>
  <c r="Q3500" i="5"/>
  <c r="E3501" i="5"/>
  <c r="M3501" i="5"/>
  <c r="O3501" i="5"/>
  <c r="P3501" i="5"/>
  <c r="Q3501" i="5"/>
  <c r="E3502" i="5"/>
  <c r="S3502" i="5" s="1"/>
  <c r="M3502" i="5"/>
  <c r="O3502" i="5"/>
  <c r="P3502" i="5"/>
  <c r="Q3502" i="5"/>
  <c r="E3503" i="5"/>
  <c r="S3503" i="5" s="1"/>
  <c r="M3503" i="5"/>
  <c r="O3503" i="5"/>
  <c r="P3503" i="5"/>
  <c r="Q3503" i="5"/>
  <c r="E3504" i="5"/>
  <c r="M3504" i="5"/>
  <c r="O3504" i="5"/>
  <c r="P3504" i="5"/>
  <c r="Q3504" i="5"/>
  <c r="E3505" i="5"/>
  <c r="T3505" i="5" s="1"/>
  <c r="M3505" i="5"/>
  <c r="O3505" i="5"/>
  <c r="P3505" i="5"/>
  <c r="Q3505" i="5"/>
  <c r="S3505" i="5"/>
  <c r="E3506" i="5"/>
  <c r="M3506" i="5"/>
  <c r="O3506" i="5"/>
  <c r="P3506" i="5"/>
  <c r="Q3506" i="5"/>
  <c r="S3506" i="5"/>
  <c r="T3506" i="5"/>
  <c r="E3507" i="5"/>
  <c r="M3507" i="5"/>
  <c r="O3507" i="5"/>
  <c r="P3507" i="5"/>
  <c r="Q3507" i="5"/>
  <c r="E3508" i="5"/>
  <c r="S3508" i="5" s="1"/>
  <c r="M3508" i="5"/>
  <c r="O3508" i="5"/>
  <c r="P3508" i="5"/>
  <c r="Q3508" i="5"/>
  <c r="E3509" i="5"/>
  <c r="S3509" i="5" s="1"/>
  <c r="M3509" i="5"/>
  <c r="O3509" i="5"/>
  <c r="P3509" i="5"/>
  <c r="Q3509" i="5"/>
  <c r="E3510" i="5"/>
  <c r="S3510" i="5" s="1"/>
  <c r="M3510" i="5"/>
  <c r="O3510" i="5"/>
  <c r="P3510" i="5"/>
  <c r="Q3510" i="5"/>
  <c r="T3510" i="5"/>
  <c r="E3511" i="5"/>
  <c r="S3511" i="5" s="1"/>
  <c r="M3511" i="5"/>
  <c r="O3511" i="5"/>
  <c r="P3511" i="5"/>
  <c r="Q3511" i="5"/>
  <c r="E3512" i="5"/>
  <c r="S3512" i="5" s="1"/>
  <c r="M3512" i="5"/>
  <c r="O3512" i="5"/>
  <c r="P3512" i="5"/>
  <c r="Q3512" i="5"/>
  <c r="E3513" i="5"/>
  <c r="S3513" i="5" s="1"/>
  <c r="M3513" i="5"/>
  <c r="O3513" i="5"/>
  <c r="P3513" i="5"/>
  <c r="Q3513" i="5"/>
  <c r="E3514" i="5"/>
  <c r="M3514" i="5"/>
  <c r="O3514" i="5"/>
  <c r="P3514" i="5"/>
  <c r="Q3514" i="5"/>
  <c r="E3515" i="5"/>
  <c r="M3515" i="5"/>
  <c r="O3515" i="5"/>
  <c r="P3515" i="5"/>
  <c r="Q3515" i="5"/>
  <c r="E3516" i="5"/>
  <c r="M3516" i="5"/>
  <c r="O3516" i="5"/>
  <c r="P3516" i="5"/>
  <c r="R3516" i="5" s="1"/>
  <c r="Q3516" i="5"/>
  <c r="E3517" i="5"/>
  <c r="S3517" i="5" s="1"/>
  <c r="M3517" i="5"/>
  <c r="O3517" i="5"/>
  <c r="P3517" i="5"/>
  <c r="Q3517" i="5"/>
  <c r="E3518" i="5"/>
  <c r="M3518" i="5"/>
  <c r="O3518" i="5"/>
  <c r="P3518" i="5"/>
  <c r="Q3518" i="5"/>
  <c r="E3519" i="5"/>
  <c r="S3519" i="5" s="1"/>
  <c r="M3519" i="5"/>
  <c r="O3519" i="5"/>
  <c r="P3519" i="5"/>
  <c r="Q3519" i="5"/>
  <c r="E3520" i="5"/>
  <c r="S3520" i="5" s="1"/>
  <c r="M3520" i="5"/>
  <c r="O3520" i="5"/>
  <c r="P3520" i="5"/>
  <c r="Q3520" i="5"/>
  <c r="E3521" i="5"/>
  <c r="S3521" i="5" s="1"/>
  <c r="M3521" i="5"/>
  <c r="O3521" i="5"/>
  <c r="P3521" i="5"/>
  <c r="Q3521" i="5"/>
  <c r="E3522" i="5"/>
  <c r="S3522" i="5" s="1"/>
  <c r="M3522" i="5"/>
  <c r="O3522" i="5"/>
  <c r="P3522" i="5"/>
  <c r="Q3522" i="5"/>
  <c r="E3523" i="5"/>
  <c r="S3523" i="5" s="1"/>
  <c r="M3523" i="5"/>
  <c r="O3523" i="5"/>
  <c r="P3523" i="5"/>
  <c r="Q3523" i="5"/>
  <c r="E3524" i="5"/>
  <c r="S3524" i="5" s="1"/>
  <c r="M3524" i="5"/>
  <c r="O3524" i="5"/>
  <c r="P3524" i="5"/>
  <c r="Q3524" i="5"/>
  <c r="E3525" i="5"/>
  <c r="M3525" i="5"/>
  <c r="O3525" i="5"/>
  <c r="R3525" i="5" s="1"/>
  <c r="P3525" i="5"/>
  <c r="Q3525" i="5"/>
  <c r="E3526" i="5"/>
  <c r="M3526" i="5"/>
  <c r="O3526" i="5"/>
  <c r="P3526" i="5"/>
  <c r="Q3526" i="5"/>
  <c r="E3527" i="5"/>
  <c r="T3527" i="5" s="1"/>
  <c r="M3527" i="5"/>
  <c r="O3527" i="5"/>
  <c r="P3527" i="5"/>
  <c r="Q3527" i="5"/>
  <c r="E3528" i="5"/>
  <c r="M3528" i="5"/>
  <c r="O3528" i="5"/>
  <c r="P3528" i="5"/>
  <c r="Q3528" i="5"/>
  <c r="E3529" i="5"/>
  <c r="M3529" i="5"/>
  <c r="O3529" i="5"/>
  <c r="P3529" i="5"/>
  <c r="Q3529" i="5"/>
  <c r="E3530" i="5"/>
  <c r="M3530" i="5"/>
  <c r="O3530" i="5"/>
  <c r="P3530" i="5"/>
  <c r="Q3530" i="5"/>
  <c r="E3531" i="5"/>
  <c r="T3531" i="5" s="1"/>
  <c r="M3531" i="5"/>
  <c r="O3531" i="5"/>
  <c r="R3531" i="5" s="1"/>
  <c r="P3531" i="5"/>
  <c r="Q3531" i="5"/>
  <c r="E3532" i="5"/>
  <c r="T3532" i="5" s="1"/>
  <c r="M3532" i="5"/>
  <c r="O3532" i="5"/>
  <c r="P3532" i="5"/>
  <c r="Q3532" i="5"/>
  <c r="E3533" i="5"/>
  <c r="S3533" i="5" s="1"/>
  <c r="M3533" i="5"/>
  <c r="O3533" i="5"/>
  <c r="P3533" i="5"/>
  <c r="Q3533" i="5"/>
  <c r="T3533" i="5"/>
  <c r="E3534" i="5"/>
  <c r="S3534" i="5" s="1"/>
  <c r="M3534" i="5"/>
  <c r="O3534" i="5"/>
  <c r="P3534" i="5"/>
  <c r="Q3534" i="5"/>
  <c r="E3535" i="5"/>
  <c r="S3535" i="5" s="1"/>
  <c r="M3535" i="5"/>
  <c r="O3535" i="5"/>
  <c r="P3535" i="5"/>
  <c r="Q3535" i="5"/>
  <c r="E3536" i="5"/>
  <c r="S3536" i="5" s="1"/>
  <c r="M3536" i="5"/>
  <c r="O3536" i="5"/>
  <c r="P3536" i="5"/>
  <c r="Q3536" i="5"/>
  <c r="E3537" i="5"/>
  <c r="M3537" i="5"/>
  <c r="O3537" i="5"/>
  <c r="P3537" i="5"/>
  <c r="Q3537" i="5"/>
  <c r="E3538" i="5"/>
  <c r="S3538" i="5" s="1"/>
  <c r="M3538" i="5"/>
  <c r="O3538" i="5"/>
  <c r="P3538" i="5"/>
  <c r="Q3538" i="5"/>
  <c r="E3539" i="5"/>
  <c r="S3539" i="5" s="1"/>
  <c r="M3539" i="5"/>
  <c r="O3539" i="5"/>
  <c r="P3539" i="5"/>
  <c r="Q3539" i="5"/>
  <c r="E3540" i="5"/>
  <c r="M3540" i="5"/>
  <c r="O3540" i="5"/>
  <c r="P3540" i="5"/>
  <c r="Q3540" i="5"/>
  <c r="E3541" i="5"/>
  <c r="T3541" i="5" s="1"/>
  <c r="M3541" i="5"/>
  <c r="O3541" i="5"/>
  <c r="P3541" i="5"/>
  <c r="Q3541" i="5"/>
  <c r="E3542" i="5"/>
  <c r="S3542" i="5" s="1"/>
  <c r="M3542" i="5"/>
  <c r="O3542" i="5"/>
  <c r="P3542" i="5"/>
  <c r="Q3542" i="5"/>
  <c r="E3543" i="5"/>
  <c r="T3543" i="5" s="1"/>
  <c r="M3543" i="5"/>
  <c r="O3543" i="5"/>
  <c r="P3543" i="5"/>
  <c r="Q3543" i="5"/>
  <c r="E3544" i="5"/>
  <c r="S3544" i="5" s="1"/>
  <c r="M3544" i="5"/>
  <c r="O3544" i="5"/>
  <c r="R3544" i="5" s="1"/>
  <c r="P3544" i="5"/>
  <c r="Q3544" i="5"/>
  <c r="E3545" i="5"/>
  <c r="S3545" i="5" s="1"/>
  <c r="M3545" i="5"/>
  <c r="O3545" i="5"/>
  <c r="P3545" i="5"/>
  <c r="Q3545" i="5"/>
  <c r="E3546" i="5"/>
  <c r="S3546" i="5" s="1"/>
  <c r="M3546" i="5"/>
  <c r="O3546" i="5"/>
  <c r="P3546" i="5"/>
  <c r="Q3546" i="5"/>
  <c r="E3547" i="5"/>
  <c r="S3547" i="5" s="1"/>
  <c r="M3547" i="5"/>
  <c r="O3547" i="5"/>
  <c r="P3547" i="5"/>
  <c r="R3547" i="5" s="1"/>
  <c r="Q3547" i="5"/>
  <c r="E3548" i="5"/>
  <c r="S3548" i="5" s="1"/>
  <c r="M3548" i="5"/>
  <c r="O3548" i="5"/>
  <c r="P3548" i="5"/>
  <c r="Q3548" i="5"/>
  <c r="E3549" i="5"/>
  <c r="S3549" i="5" s="1"/>
  <c r="M3549" i="5"/>
  <c r="O3549" i="5"/>
  <c r="P3549" i="5"/>
  <c r="Q3549" i="5"/>
  <c r="E3550" i="5"/>
  <c r="M3550" i="5"/>
  <c r="O3550" i="5"/>
  <c r="P3550" i="5"/>
  <c r="Q3550" i="5"/>
  <c r="E3551" i="5"/>
  <c r="M3551" i="5"/>
  <c r="O3551" i="5"/>
  <c r="P3551" i="5"/>
  <c r="Q3551" i="5"/>
  <c r="E3552" i="5"/>
  <c r="T3552" i="5" s="1"/>
  <c r="M3552" i="5"/>
  <c r="O3552" i="5"/>
  <c r="P3552" i="5"/>
  <c r="Q3552" i="5"/>
  <c r="E3553" i="5"/>
  <c r="M3553" i="5"/>
  <c r="O3553" i="5"/>
  <c r="P3553" i="5"/>
  <c r="Q3553" i="5"/>
  <c r="E3554" i="5"/>
  <c r="M3554" i="5"/>
  <c r="O3554" i="5"/>
  <c r="P3554" i="5"/>
  <c r="Q3554" i="5"/>
  <c r="E3555" i="5"/>
  <c r="S3555" i="5" s="1"/>
  <c r="M3555" i="5"/>
  <c r="O3555" i="5"/>
  <c r="P3555" i="5"/>
  <c r="Q3555" i="5"/>
  <c r="T3555" i="5"/>
  <c r="E3556" i="5"/>
  <c r="T3556" i="5" s="1"/>
  <c r="M3556" i="5"/>
  <c r="O3556" i="5"/>
  <c r="P3556" i="5"/>
  <c r="Q3556" i="5"/>
  <c r="S3556" i="5"/>
  <c r="E3557" i="5"/>
  <c r="M3557" i="5"/>
  <c r="O3557" i="5"/>
  <c r="P3557" i="5"/>
  <c r="Q3557" i="5"/>
  <c r="E3558" i="5"/>
  <c r="S3558" i="5" s="1"/>
  <c r="M3558" i="5"/>
  <c r="O3558" i="5"/>
  <c r="P3558" i="5"/>
  <c r="Q3558" i="5"/>
  <c r="E3559" i="5"/>
  <c r="S3559" i="5" s="1"/>
  <c r="M3559" i="5"/>
  <c r="O3559" i="5"/>
  <c r="P3559" i="5"/>
  <c r="Q3559" i="5"/>
  <c r="E3560" i="5"/>
  <c r="S3560" i="5" s="1"/>
  <c r="M3560" i="5"/>
  <c r="O3560" i="5"/>
  <c r="P3560" i="5"/>
  <c r="Q3560" i="5"/>
  <c r="E3561" i="5"/>
  <c r="S3561" i="5" s="1"/>
  <c r="M3561" i="5"/>
  <c r="O3561" i="5"/>
  <c r="P3561" i="5"/>
  <c r="Q3561" i="5"/>
  <c r="E3562" i="5"/>
  <c r="M3562" i="5"/>
  <c r="O3562" i="5"/>
  <c r="P3562" i="5"/>
  <c r="Q3562" i="5"/>
  <c r="E3563" i="5"/>
  <c r="T3563" i="5" s="1"/>
  <c r="M3563" i="5"/>
  <c r="O3563" i="5"/>
  <c r="P3563" i="5"/>
  <c r="Q3563" i="5"/>
  <c r="S3563" i="5"/>
  <c r="E3564" i="5"/>
  <c r="T3564" i="5" s="1"/>
  <c r="M3564" i="5"/>
  <c r="O3564" i="5"/>
  <c r="P3564" i="5"/>
  <c r="Q3564" i="5"/>
  <c r="S3564" i="5"/>
  <c r="E3565" i="5"/>
  <c r="M3565" i="5"/>
  <c r="O3565" i="5"/>
  <c r="P3565" i="5"/>
  <c r="Q3565" i="5"/>
  <c r="E3566" i="5"/>
  <c r="M3566" i="5"/>
  <c r="O3566" i="5"/>
  <c r="P3566" i="5"/>
  <c r="Q3566" i="5"/>
  <c r="E3567" i="5"/>
  <c r="S3567" i="5" s="1"/>
  <c r="M3567" i="5"/>
  <c r="O3567" i="5"/>
  <c r="P3567" i="5"/>
  <c r="Q3567" i="5"/>
  <c r="E3568" i="5"/>
  <c r="T3568" i="5" s="1"/>
  <c r="M3568" i="5"/>
  <c r="O3568" i="5"/>
  <c r="P3568" i="5"/>
  <c r="Q3568" i="5"/>
  <c r="E3569" i="5"/>
  <c r="T3569" i="5" s="1"/>
  <c r="M3569" i="5"/>
  <c r="O3569" i="5"/>
  <c r="P3569" i="5"/>
  <c r="Q3569" i="5"/>
  <c r="S3569" i="5"/>
  <c r="E3570" i="5"/>
  <c r="S3570" i="5" s="1"/>
  <c r="M3570" i="5"/>
  <c r="O3570" i="5"/>
  <c r="R3570" i="5" s="1"/>
  <c r="P3570" i="5"/>
  <c r="Q3570" i="5"/>
  <c r="E3571" i="5"/>
  <c r="S3571" i="5" s="1"/>
  <c r="M3571" i="5"/>
  <c r="O3571" i="5"/>
  <c r="P3571" i="5"/>
  <c r="Q3571" i="5"/>
  <c r="T3571" i="5"/>
  <c r="E3572" i="5"/>
  <c r="S3572" i="5" s="1"/>
  <c r="M3572" i="5"/>
  <c r="O3572" i="5"/>
  <c r="P3572" i="5"/>
  <c r="Q3572" i="5"/>
  <c r="E3573" i="5"/>
  <c r="M3573" i="5"/>
  <c r="O3573" i="5"/>
  <c r="P3573" i="5"/>
  <c r="Q3573" i="5"/>
  <c r="E3574" i="5"/>
  <c r="S3574" i="5" s="1"/>
  <c r="M3574" i="5"/>
  <c r="O3574" i="5"/>
  <c r="P3574" i="5"/>
  <c r="Q3574" i="5"/>
  <c r="E3575" i="5"/>
  <c r="S3575" i="5" s="1"/>
  <c r="M3575" i="5"/>
  <c r="O3575" i="5"/>
  <c r="P3575" i="5"/>
  <c r="Q3575" i="5"/>
  <c r="E3576" i="5"/>
  <c r="M3576" i="5"/>
  <c r="O3576" i="5"/>
  <c r="P3576" i="5"/>
  <c r="Q3576" i="5"/>
  <c r="E3577" i="5"/>
  <c r="T3577" i="5" s="1"/>
  <c r="M3577" i="5"/>
  <c r="O3577" i="5"/>
  <c r="R3577" i="5" s="1"/>
  <c r="P3577" i="5"/>
  <c r="Q3577" i="5"/>
  <c r="E3578" i="5"/>
  <c r="T3578" i="5" s="1"/>
  <c r="M3578" i="5"/>
  <c r="O3578" i="5"/>
  <c r="P3578" i="5"/>
  <c r="Q3578" i="5"/>
  <c r="E3579" i="5"/>
  <c r="M3579" i="5"/>
  <c r="O3579" i="5"/>
  <c r="P3579" i="5"/>
  <c r="Q3579" i="5"/>
  <c r="E3580" i="5"/>
  <c r="S3580" i="5" s="1"/>
  <c r="M3580" i="5"/>
  <c r="O3580" i="5"/>
  <c r="P3580" i="5"/>
  <c r="Q3580" i="5"/>
  <c r="E3581" i="5"/>
  <c r="M3581" i="5"/>
  <c r="O3581" i="5"/>
  <c r="P3581" i="5"/>
  <c r="Q3581" i="5"/>
  <c r="E3582" i="5"/>
  <c r="S3582" i="5" s="1"/>
  <c r="M3582" i="5"/>
  <c r="O3582" i="5"/>
  <c r="P3582" i="5"/>
  <c r="Q3582" i="5"/>
  <c r="E3583" i="5"/>
  <c r="S3583" i="5" s="1"/>
  <c r="M3583" i="5"/>
  <c r="O3583" i="5"/>
  <c r="P3583" i="5"/>
  <c r="Q3583" i="5"/>
  <c r="E3584" i="5"/>
  <c r="S3584" i="5" s="1"/>
  <c r="M3584" i="5"/>
  <c r="O3584" i="5"/>
  <c r="P3584" i="5"/>
  <c r="Q3584" i="5"/>
  <c r="E3585" i="5"/>
  <c r="S3585" i="5" s="1"/>
  <c r="M3585" i="5"/>
  <c r="O3585" i="5"/>
  <c r="P3585" i="5"/>
  <c r="Q3585" i="5"/>
  <c r="E3586" i="5"/>
  <c r="S3586" i="5" s="1"/>
  <c r="M3586" i="5"/>
  <c r="O3586" i="5"/>
  <c r="P3586" i="5"/>
  <c r="Q3586" i="5"/>
  <c r="E3587" i="5"/>
  <c r="M3587" i="5"/>
  <c r="O3587" i="5"/>
  <c r="P3587" i="5"/>
  <c r="Q3587" i="5"/>
  <c r="E3588" i="5"/>
  <c r="T3588" i="5" s="1"/>
  <c r="M3588" i="5"/>
  <c r="O3588" i="5"/>
  <c r="P3588" i="5"/>
  <c r="Q3588" i="5"/>
  <c r="E3589" i="5"/>
  <c r="M3589" i="5"/>
  <c r="O3589" i="5"/>
  <c r="P3589" i="5"/>
  <c r="Q3589" i="5"/>
  <c r="E3590" i="5"/>
  <c r="M3590" i="5"/>
  <c r="O3590" i="5"/>
  <c r="P3590" i="5"/>
  <c r="Q3590" i="5"/>
  <c r="E3591" i="5"/>
  <c r="M3591" i="5"/>
  <c r="O3591" i="5"/>
  <c r="P3591" i="5"/>
  <c r="Q3591" i="5"/>
  <c r="E3592" i="5"/>
  <c r="T3592" i="5" s="1"/>
  <c r="M3592" i="5"/>
  <c r="O3592" i="5"/>
  <c r="P3592" i="5"/>
  <c r="Q3592" i="5"/>
  <c r="S3592" i="5"/>
  <c r="E3593" i="5"/>
  <c r="S3593" i="5" s="1"/>
  <c r="M3593" i="5"/>
  <c r="O3593" i="5"/>
  <c r="P3593" i="5"/>
  <c r="Q3593" i="5"/>
  <c r="E3594" i="5"/>
  <c r="T3594" i="5" s="1"/>
  <c r="M3594" i="5"/>
  <c r="O3594" i="5"/>
  <c r="P3594" i="5"/>
  <c r="Q3594" i="5"/>
  <c r="E3595" i="5"/>
  <c r="S3595" i="5" s="1"/>
  <c r="M3595" i="5"/>
  <c r="O3595" i="5"/>
  <c r="P3595" i="5"/>
  <c r="Q3595" i="5"/>
  <c r="E3596" i="5"/>
  <c r="S3596" i="5" s="1"/>
  <c r="M3596" i="5"/>
  <c r="O3596" i="5"/>
  <c r="P3596" i="5"/>
  <c r="Q3596" i="5"/>
  <c r="E3597" i="5"/>
  <c r="S3597" i="5" s="1"/>
  <c r="M3597" i="5"/>
  <c r="O3597" i="5"/>
  <c r="P3597" i="5"/>
  <c r="Q3597" i="5"/>
  <c r="E3598" i="5"/>
  <c r="M3598" i="5"/>
  <c r="O3598" i="5"/>
  <c r="P3598" i="5"/>
  <c r="Q3598" i="5"/>
  <c r="E3599" i="5"/>
  <c r="T3599" i="5" s="1"/>
  <c r="M3599" i="5"/>
  <c r="O3599" i="5"/>
  <c r="P3599" i="5"/>
  <c r="Q3599" i="5"/>
  <c r="E3600" i="5"/>
  <c r="S3600" i="5" s="1"/>
  <c r="M3600" i="5"/>
  <c r="O3600" i="5"/>
  <c r="P3600" i="5"/>
  <c r="Q3600" i="5"/>
  <c r="E3601" i="5"/>
  <c r="M3601" i="5"/>
  <c r="O3601" i="5"/>
  <c r="P3601" i="5"/>
  <c r="Q3601" i="5"/>
  <c r="E3602" i="5"/>
  <c r="T3602" i="5" s="1"/>
  <c r="M3602" i="5"/>
  <c r="O3602" i="5"/>
  <c r="P3602" i="5"/>
  <c r="Q3602" i="5"/>
  <c r="E3603" i="5"/>
  <c r="S3603" i="5" s="1"/>
  <c r="M3603" i="5"/>
  <c r="O3603" i="5"/>
  <c r="P3603" i="5"/>
  <c r="Q3603" i="5"/>
  <c r="T3603" i="5"/>
  <c r="E3604" i="5"/>
  <c r="T3604" i="5" s="1"/>
  <c r="M3604" i="5"/>
  <c r="O3604" i="5"/>
  <c r="P3604" i="5"/>
  <c r="Q3604" i="5"/>
  <c r="E3605" i="5"/>
  <c r="T3605" i="5" s="1"/>
  <c r="M3605" i="5"/>
  <c r="O3605" i="5"/>
  <c r="P3605" i="5"/>
  <c r="Q3605" i="5"/>
  <c r="E3606" i="5"/>
  <c r="S3606" i="5" s="1"/>
  <c r="M3606" i="5"/>
  <c r="O3606" i="5"/>
  <c r="P3606" i="5"/>
  <c r="Q3606" i="5"/>
  <c r="E3607" i="5"/>
  <c r="S3607" i="5" s="1"/>
  <c r="M3607" i="5"/>
  <c r="O3607" i="5"/>
  <c r="P3607" i="5"/>
  <c r="Q3607" i="5"/>
  <c r="E3608" i="5"/>
  <c r="T3608" i="5" s="1"/>
  <c r="M3608" i="5"/>
  <c r="O3608" i="5"/>
  <c r="P3608" i="5"/>
  <c r="Q3608" i="5"/>
  <c r="S3608" i="5"/>
  <c r="E3609" i="5"/>
  <c r="M3609" i="5"/>
  <c r="O3609" i="5"/>
  <c r="P3609" i="5"/>
  <c r="Q3609" i="5"/>
  <c r="E3610" i="5"/>
  <c r="S3610" i="5" s="1"/>
  <c r="M3610" i="5"/>
  <c r="O3610" i="5"/>
  <c r="P3610" i="5"/>
  <c r="Q3610" i="5"/>
  <c r="E3611" i="5"/>
  <c r="S3611" i="5" s="1"/>
  <c r="M3611" i="5"/>
  <c r="O3611" i="5"/>
  <c r="P3611" i="5"/>
  <c r="Q3611" i="5"/>
  <c r="E3612" i="5"/>
  <c r="M3612" i="5"/>
  <c r="O3612" i="5"/>
  <c r="P3612" i="5"/>
  <c r="Q3612" i="5"/>
  <c r="E3613" i="5"/>
  <c r="T3613" i="5" s="1"/>
  <c r="M3613" i="5"/>
  <c r="O3613" i="5"/>
  <c r="P3613" i="5"/>
  <c r="Q3613" i="5"/>
  <c r="E3614" i="5"/>
  <c r="M3614" i="5"/>
  <c r="O3614" i="5"/>
  <c r="P3614" i="5"/>
  <c r="Q3614" i="5"/>
  <c r="E3615" i="5"/>
  <c r="T3615" i="5" s="1"/>
  <c r="M3615" i="5"/>
  <c r="O3615" i="5"/>
  <c r="P3615" i="5"/>
  <c r="Q3615" i="5"/>
  <c r="E3616" i="5"/>
  <c r="S3616" i="5" s="1"/>
  <c r="M3616" i="5"/>
  <c r="O3616" i="5"/>
  <c r="P3616" i="5"/>
  <c r="Q3616" i="5"/>
  <c r="E3617" i="5"/>
  <c r="S3617" i="5" s="1"/>
  <c r="M3617" i="5"/>
  <c r="O3617" i="5"/>
  <c r="P3617" i="5"/>
  <c r="Q3617" i="5"/>
  <c r="E3618" i="5"/>
  <c r="S3618" i="5" s="1"/>
  <c r="M3618" i="5"/>
  <c r="O3618" i="5"/>
  <c r="P3618" i="5"/>
  <c r="Q3618" i="5"/>
  <c r="E3619" i="5"/>
  <c r="M3619" i="5"/>
  <c r="O3619" i="5"/>
  <c r="P3619" i="5"/>
  <c r="Q3619" i="5"/>
  <c r="E3620" i="5"/>
  <c r="S3620" i="5" s="1"/>
  <c r="M3620" i="5"/>
  <c r="O3620" i="5"/>
  <c r="P3620" i="5"/>
  <c r="Q3620" i="5"/>
  <c r="E3621" i="5"/>
  <c r="S3621" i="5" s="1"/>
  <c r="M3621" i="5"/>
  <c r="O3621" i="5"/>
  <c r="P3621" i="5"/>
  <c r="Q3621" i="5"/>
  <c r="E3622" i="5"/>
  <c r="S3622" i="5" s="1"/>
  <c r="M3622" i="5"/>
  <c r="O3622" i="5"/>
  <c r="P3622" i="5"/>
  <c r="Q3622" i="5"/>
  <c r="E3623" i="5"/>
  <c r="M3623" i="5"/>
  <c r="O3623" i="5"/>
  <c r="P3623" i="5"/>
  <c r="Q3623" i="5"/>
  <c r="E3624" i="5"/>
  <c r="T3624" i="5" s="1"/>
  <c r="M3624" i="5"/>
  <c r="O3624" i="5"/>
  <c r="P3624" i="5"/>
  <c r="Q3624" i="5"/>
  <c r="E3625" i="5"/>
  <c r="M3625" i="5"/>
  <c r="O3625" i="5"/>
  <c r="P3625" i="5"/>
  <c r="Q3625" i="5"/>
  <c r="E3626" i="5"/>
  <c r="M3626" i="5"/>
  <c r="O3626" i="5"/>
  <c r="P3626" i="5"/>
  <c r="Q3626" i="5"/>
  <c r="E3627" i="5"/>
  <c r="T3627" i="5" s="1"/>
  <c r="M3627" i="5"/>
  <c r="O3627" i="5"/>
  <c r="P3627" i="5"/>
  <c r="Q3627" i="5"/>
  <c r="S3627" i="5"/>
  <c r="E3628" i="5"/>
  <c r="S3628" i="5" s="1"/>
  <c r="M3628" i="5"/>
  <c r="O3628" i="5"/>
  <c r="P3628" i="5"/>
  <c r="Q3628" i="5"/>
  <c r="E3629" i="5"/>
  <c r="S3629" i="5" s="1"/>
  <c r="M3629" i="5"/>
  <c r="O3629" i="5"/>
  <c r="P3629" i="5"/>
  <c r="Q3629" i="5"/>
  <c r="T3629" i="5"/>
  <c r="E3630" i="5"/>
  <c r="S3630" i="5" s="1"/>
  <c r="M3630" i="5"/>
  <c r="O3630" i="5"/>
  <c r="P3630" i="5"/>
  <c r="Q3630" i="5"/>
  <c r="R3630" i="5"/>
  <c r="E3631" i="5"/>
  <c r="S3631" i="5" s="1"/>
  <c r="M3631" i="5"/>
  <c r="O3631" i="5"/>
  <c r="P3631" i="5"/>
  <c r="Q3631" i="5"/>
  <c r="E3632" i="5"/>
  <c r="S3632" i="5" s="1"/>
  <c r="M3632" i="5"/>
  <c r="O3632" i="5"/>
  <c r="P3632" i="5"/>
  <c r="Q3632" i="5"/>
  <c r="E3633" i="5"/>
  <c r="S3633" i="5" s="1"/>
  <c r="M3633" i="5"/>
  <c r="O3633" i="5"/>
  <c r="P3633" i="5"/>
  <c r="R3633" i="5" s="1"/>
  <c r="Q3633" i="5"/>
  <c r="T3633" i="5"/>
  <c r="E3634" i="5"/>
  <c r="M3634" i="5"/>
  <c r="O3634" i="5"/>
  <c r="P3634" i="5"/>
  <c r="Q3634" i="5"/>
  <c r="E3635" i="5"/>
  <c r="T3635" i="5" s="1"/>
  <c r="M3635" i="5"/>
  <c r="O3635" i="5"/>
  <c r="P3635" i="5"/>
  <c r="Q3635" i="5"/>
  <c r="E3636" i="5"/>
  <c r="T3636" i="5" s="1"/>
  <c r="M3636" i="5"/>
  <c r="O3636" i="5"/>
  <c r="P3636" i="5"/>
  <c r="Q3636" i="5"/>
  <c r="E3637" i="5"/>
  <c r="M3637" i="5"/>
  <c r="O3637" i="5"/>
  <c r="P3637" i="5"/>
  <c r="Q3637" i="5"/>
  <c r="E3638" i="5"/>
  <c r="S3638" i="5" s="1"/>
  <c r="M3638" i="5"/>
  <c r="O3638" i="5"/>
  <c r="P3638" i="5"/>
  <c r="Q3638" i="5"/>
  <c r="E3639" i="5"/>
  <c r="S3639" i="5" s="1"/>
  <c r="M3639" i="5"/>
  <c r="O3639" i="5"/>
  <c r="P3639" i="5"/>
  <c r="Q3639" i="5"/>
  <c r="E3640" i="5"/>
  <c r="T3640" i="5" s="1"/>
  <c r="M3640" i="5"/>
  <c r="O3640" i="5"/>
  <c r="P3640" i="5"/>
  <c r="Q3640" i="5"/>
  <c r="E3641" i="5"/>
  <c r="S3641" i="5" s="1"/>
  <c r="M3641" i="5"/>
  <c r="O3641" i="5"/>
  <c r="P3641" i="5"/>
  <c r="Q3641" i="5"/>
  <c r="E3642" i="5"/>
  <c r="S3642" i="5" s="1"/>
  <c r="M3642" i="5"/>
  <c r="O3642" i="5"/>
  <c r="P3642" i="5"/>
  <c r="Q3642" i="5"/>
  <c r="E3643" i="5"/>
  <c r="S3643" i="5" s="1"/>
  <c r="M3643" i="5"/>
  <c r="O3643" i="5"/>
  <c r="P3643" i="5"/>
  <c r="Q3643" i="5"/>
  <c r="E3644" i="5"/>
  <c r="S3644" i="5" s="1"/>
  <c r="M3644" i="5"/>
  <c r="O3644" i="5"/>
  <c r="P3644" i="5"/>
  <c r="Q3644" i="5"/>
  <c r="E3645" i="5"/>
  <c r="M3645" i="5"/>
  <c r="O3645" i="5"/>
  <c r="P3645" i="5"/>
  <c r="Q3645" i="5"/>
  <c r="E3646" i="5"/>
  <c r="S3646" i="5" s="1"/>
  <c r="M3646" i="5"/>
  <c r="O3646" i="5"/>
  <c r="P3646" i="5"/>
  <c r="Q3646" i="5"/>
  <c r="E3647" i="5"/>
  <c r="S3647" i="5" s="1"/>
  <c r="M3647" i="5"/>
  <c r="O3647" i="5"/>
  <c r="P3647" i="5"/>
  <c r="Q3647" i="5"/>
  <c r="E3648" i="5"/>
  <c r="M3648" i="5"/>
  <c r="O3648" i="5"/>
  <c r="R3648" i="5" s="1"/>
  <c r="P3648" i="5"/>
  <c r="Q3648" i="5"/>
  <c r="E3649" i="5"/>
  <c r="T3649" i="5" s="1"/>
  <c r="M3649" i="5"/>
  <c r="O3649" i="5"/>
  <c r="P3649" i="5"/>
  <c r="Q3649" i="5"/>
  <c r="E3650" i="5"/>
  <c r="M3650" i="5"/>
  <c r="O3650" i="5"/>
  <c r="P3650" i="5"/>
  <c r="Q3650" i="5"/>
  <c r="E3651" i="5"/>
  <c r="T3651" i="5" s="1"/>
  <c r="M3651" i="5"/>
  <c r="O3651" i="5"/>
  <c r="P3651" i="5"/>
  <c r="Q3651" i="5"/>
  <c r="E3652" i="5"/>
  <c r="M3652" i="5"/>
  <c r="O3652" i="5"/>
  <c r="P3652" i="5"/>
  <c r="Q3652" i="5"/>
  <c r="S3652" i="5"/>
  <c r="T3652" i="5"/>
  <c r="E3653" i="5"/>
  <c r="T3653" i="5" s="1"/>
  <c r="M3653" i="5"/>
  <c r="O3653" i="5"/>
  <c r="P3653" i="5"/>
  <c r="Q3653" i="5"/>
  <c r="E3654" i="5"/>
  <c r="S3654" i="5" s="1"/>
  <c r="M3654" i="5"/>
  <c r="O3654" i="5"/>
  <c r="P3654" i="5"/>
  <c r="Q3654" i="5"/>
  <c r="E3655" i="5"/>
  <c r="M3655" i="5"/>
  <c r="O3655" i="5"/>
  <c r="P3655" i="5"/>
  <c r="Q3655" i="5"/>
  <c r="E3656" i="5"/>
  <c r="S3656" i="5" s="1"/>
  <c r="M3656" i="5"/>
  <c r="O3656" i="5"/>
  <c r="P3656" i="5"/>
  <c r="Q3656" i="5"/>
  <c r="E3657" i="5"/>
  <c r="S3657" i="5" s="1"/>
  <c r="M3657" i="5"/>
  <c r="O3657" i="5"/>
  <c r="P3657" i="5"/>
  <c r="Q3657" i="5"/>
  <c r="E3658" i="5"/>
  <c r="S3658" i="5" s="1"/>
  <c r="M3658" i="5"/>
  <c r="O3658" i="5"/>
  <c r="P3658" i="5"/>
  <c r="Q3658" i="5"/>
  <c r="E3659" i="5"/>
  <c r="M3659" i="5"/>
  <c r="O3659" i="5"/>
  <c r="P3659" i="5"/>
  <c r="Q3659" i="5"/>
  <c r="E3660" i="5"/>
  <c r="T3660" i="5" s="1"/>
  <c r="M3660" i="5"/>
  <c r="O3660" i="5"/>
  <c r="P3660" i="5"/>
  <c r="Q3660" i="5"/>
  <c r="E3661" i="5"/>
  <c r="M3661" i="5"/>
  <c r="O3661" i="5"/>
  <c r="P3661" i="5"/>
  <c r="Q3661" i="5"/>
  <c r="E3662" i="5"/>
  <c r="M3662" i="5"/>
  <c r="O3662" i="5"/>
  <c r="R3662" i="5" s="1"/>
  <c r="P3662" i="5"/>
  <c r="Q3662" i="5"/>
  <c r="E3663" i="5"/>
  <c r="S3663" i="5" s="1"/>
  <c r="M3663" i="5"/>
  <c r="O3663" i="5"/>
  <c r="P3663" i="5"/>
  <c r="R3663" i="5" s="1"/>
  <c r="Q3663" i="5"/>
  <c r="E3664" i="5"/>
  <c r="S3664" i="5" s="1"/>
  <c r="M3664" i="5"/>
  <c r="O3664" i="5"/>
  <c r="P3664" i="5"/>
  <c r="Q3664" i="5"/>
  <c r="E3665" i="5"/>
  <c r="S3665" i="5" s="1"/>
  <c r="M3665" i="5"/>
  <c r="O3665" i="5"/>
  <c r="P3665" i="5"/>
  <c r="Q3665" i="5"/>
  <c r="E3666" i="5"/>
  <c r="S3666" i="5" s="1"/>
  <c r="M3666" i="5"/>
  <c r="O3666" i="5"/>
  <c r="P3666" i="5"/>
  <c r="Q3666" i="5"/>
  <c r="E3667" i="5"/>
  <c r="S3667" i="5" s="1"/>
  <c r="M3667" i="5"/>
  <c r="O3667" i="5"/>
  <c r="P3667" i="5"/>
  <c r="Q3667" i="5"/>
  <c r="E3668" i="5"/>
  <c r="S3668" i="5" s="1"/>
  <c r="M3668" i="5"/>
  <c r="O3668" i="5"/>
  <c r="P3668" i="5"/>
  <c r="Q3668" i="5"/>
  <c r="E3669" i="5"/>
  <c r="M3669" i="5"/>
  <c r="O3669" i="5"/>
  <c r="R3669" i="5" s="1"/>
  <c r="P3669" i="5"/>
  <c r="Q3669" i="5"/>
  <c r="E3670" i="5"/>
  <c r="M3670" i="5"/>
  <c r="O3670" i="5"/>
  <c r="P3670" i="5"/>
  <c r="Q3670" i="5"/>
  <c r="E3671" i="5"/>
  <c r="T3671" i="5" s="1"/>
  <c r="M3671" i="5"/>
  <c r="O3671" i="5"/>
  <c r="P3671" i="5"/>
  <c r="Q3671" i="5"/>
  <c r="E3672" i="5"/>
  <c r="S3672" i="5" s="1"/>
  <c r="M3672" i="5"/>
  <c r="O3672" i="5"/>
  <c r="P3672" i="5"/>
  <c r="Q3672" i="5"/>
  <c r="E3673" i="5"/>
  <c r="M3673" i="5"/>
  <c r="O3673" i="5"/>
  <c r="P3673" i="5"/>
  <c r="Q3673" i="5"/>
  <c r="E3674" i="5"/>
  <c r="M3674" i="5"/>
  <c r="O3674" i="5"/>
  <c r="P3674" i="5"/>
  <c r="Q3674" i="5"/>
  <c r="E3675" i="5"/>
  <c r="S3675" i="5" s="1"/>
  <c r="M3675" i="5"/>
  <c r="O3675" i="5"/>
  <c r="P3675" i="5"/>
  <c r="Q3675" i="5"/>
  <c r="E3676" i="5"/>
  <c r="M3676" i="5"/>
  <c r="O3676" i="5"/>
  <c r="P3676" i="5"/>
  <c r="Q3676" i="5"/>
  <c r="E3677" i="5"/>
  <c r="S3677" i="5" s="1"/>
  <c r="M3677" i="5"/>
  <c r="O3677" i="5"/>
  <c r="P3677" i="5"/>
  <c r="Q3677" i="5"/>
  <c r="E3678" i="5"/>
  <c r="S3678" i="5" s="1"/>
  <c r="M3678" i="5"/>
  <c r="O3678" i="5"/>
  <c r="P3678" i="5"/>
  <c r="Q3678" i="5"/>
  <c r="E3679" i="5"/>
  <c r="M3679" i="5"/>
  <c r="O3679" i="5"/>
  <c r="P3679" i="5"/>
  <c r="Q3679" i="5"/>
  <c r="E3680" i="5"/>
  <c r="M3680" i="5"/>
  <c r="O3680" i="5"/>
  <c r="P3680" i="5"/>
  <c r="Q3680" i="5"/>
  <c r="E3681" i="5"/>
  <c r="M3681" i="5"/>
  <c r="O3681" i="5"/>
  <c r="P3681" i="5"/>
  <c r="Q3681" i="5"/>
  <c r="E3682" i="5"/>
  <c r="S3682" i="5" s="1"/>
  <c r="M3682" i="5"/>
  <c r="O3682" i="5"/>
  <c r="P3682" i="5"/>
  <c r="Q3682" i="5"/>
  <c r="E3683" i="5"/>
  <c r="S3683" i="5" s="1"/>
  <c r="M3683" i="5"/>
  <c r="O3683" i="5"/>
  <c r="P3683" i="5"/>
  <c r="Q3683" i="5"/>
  <c r="E3684" i="5"/>
  <c r="M3684" i="5"/>
  <c r="O3684" i="5"/>
  <c r="P3684" i="5"/>
  <c r="R3684" i="5" s="1"/>
  <c r="Q3684" i="5"/>
  <c r="E3685" i="5"/>
  <c r="T3685" i="5" s="1"/>
  <c r="M3685" i="5"/>
  <c r="O3685" i="5"/>
  <c r="P3685" i="5"/>
  <c r="Q3685" i="5"/>
  <c r="E3686" i="5"/>
  <c r="T3686" i="5" s="1"/>
  <c r="M3686" i="5"/>
  <c r="O3686" i="5"/>
  <c r="P3686" i="5"/>
  <c r="Q3686" i="5"/>
  <c r="E3687" i="5"/>
  <c r="T3687" i="5" s="1"/>
  <c r="M3687" i="5"/>
  <c r="O3687" i="5"/>
  <c r="P3687" i="5"/>
  <c r="Q3687" i="5"/>
  <c r="E3688" i="5"/>
  <c r="T3688" i="5" s="1"/>
  <c r="M3688" i="5"/>
  <c r="O3688" i="5"/>
  <c r="P3688" i="5"/>
  <c r="Q3688" i="5"/>
  <c r="E3689" i="5"/>
  <c r="T3689" i="5" s="1"/>
  <c r="M3689" i="5"/>
  <c r="O3689" i="5"/>
  <c r="P3689" i="5"/>
  <c r="Q3689" i="5"/>
  <c r="S3689" i="5"/>
  <c r="E3690" i="5"/>
  <c r="S3690" i="5" s="1"/>
  <c r="M3690" i="5"/>
  <c r="O3690" i="5"/>
  <c r="P3690" i="5"/>
  <c r="Q3690" i="5"/>
  <c r="E3691" i="5"/>
  <c r="S3691" i="5" s="1"/>
  <c r="M3691" i="5"/>
  <c r="O3691" i="5"/>
  <c r="P3691" i="5"/>
  <c r="Q3691" i="5"/>
  <c r="T3691" i="5"/>
  <c r="E3692" i="5"/>
  <c r="S3692" i="5" s="1"/>
  <c r="M3692" i="5"/>
  <c r="O3692" i="5"/>
  <c r="P3692" i="5"/>
  <c r="Q3692" i="5"/>
  <c r="E3693" i="5"/>
  <c r="S3693" i="5" s="1"/>
  <c r="M3693" i="5"/>
  <c r="O3693" i="5"/>
  <c r="P3693" i="5"/>
  <c r="Q3693" i="5"/>
  <c r="E3694" i="5"/>
  <c r="S3694" i="5" s="1"/>
  <c r="M3694" i="5"/>
  <c r="O3694" i="5"/>
  <c r="P3694" i="5"/>
  <c r="Q3694" i="5"/>
  <c r="E3695" i="5"/>
  <c r="M3695" i="5"/>
  <c r="O3695" i="5"/>
  <c r="P3695" i="5"/>
  <c r="Q3695" i="5"/>
  <c r="E3696" i="5"/>
  <c r="M3696" i="5"/>
  <c r="O3696" i="5"/>
  <c r="P3696" i="5"/>
  <c r="Q3696" i="5"/>
  <c r="E3697" i="5"/>
  <c r="S3697" i="5" s="1"/>
  <c r="M3697" i="5"/>
  <c r="O3697" i="5"/>
  <c r="P3697" i="5"/>
  <c r="Q3697" i="5"/>
  <c r="E3698" i="5"/>
  <c r="M3698" i="5"/>
  <c r="O3698" i="5"/>
  <c r="P3698" i="5"/>
  <c r="Q3698" i="5"/>
  <c r="E3699" i="5"/>
  <c r="S3699" i="5" s="1"/>
  <c r="M3699" i="5"/>
  <c r="O3699" i="5"/>
  <c r="P3699" i="5"/>
  <c r="Q3699" i="5"/>
  <c r="E3700" i="5"/>
  <c r="T3700" i="5" s="1"/>
  <c r="M3700" i="5"/>
  <c r="O3700" i="5"/>
  <c r="P3700" i="5"/>
  <c r="Q3700" i="5"/>
  <c r="E3701" i="5"/>
  <c r="S3701" i="5" s="1"/>
  <c r="M3701" i="5"/>
  <c r="O3701" i="5"/>
  <c r="P3701" i="5"/>
  <c r="Q3701" i="5"/>
  <c r="E3702" i="5"/>
  <c r="S3702" i="5" s="1"/>
  <c r="M3702" i="5"/>
  <c r="O3702" i="5"/>
  <c r="P3702" i="5"/>
  <c r="Q3702" i="5"/>
  <c r="E3703" i="5"/>
  <c r="S3703" i="5" s="1"/>
  <c r="M3703" i="5"/>
  <c r="O3703" i="5"/>
  <c r="P3703" i="5"/>
  <c r="Q3703" i="5"/>
  <c r="E3704" i="5"/>
  <c r="S3704" i="5" s="1"/>
  <c r="M3704" i="5"/>
  <c r="O3704" i="5"/>
  <c r="P3704" i="5"/>
  <c r="Q3704" i="5"/>
  <c r="E3705" i="5"/>
  <c r="S3705" i="5" s="1"/>
  <c r="M3705" i="5"/>
  <c r="O3705" i="5"/>
  <c r="R3705" i="5" s="1"/>
  <c r="P3705" i="5"/>
  <c r="Q3705" i="5"/>
  <c r="E3706" i="5"/>
  <c r="M3706" i="5"/>
  <c r="O3706" i="5"/>
  <c r="P3706" i="5"/>
  <c r="Q3706" i="5"/>
  <c r="E3707" i="5"/>
  <c r="T3707" i="5" s="1"/>
  <c r="M3707" i="5"/>
  <c r="O3707" i="5"/>
  <c r="P3707" i="5"/>
  <c r="Q3707" i="5"/>
  <c r="E3708" i="5"/>
  <c r="T3708" i="5" s="1"/>
  <c r="M3708" i="5"/>
  <c r="O3708" i="5"/>
  <c r="P3708" i="5"/>
  <c r="Q3708" i="5"/>
  <c r="E3709" i="5"/>
  <c r="M3709" i="5"/>
  <c r="O3709" i="5"/>
  <c r="P3709" i="5"/>
  <c r="Q3709" i="5"/>
  <c r="E3710" i="5"/>
  <c r="S3710" i="5" s="1"/>
  <c r="M3710" i="5"/>
  <c r="O3710" i="5"/>
  <c r="P3710" i="5"/>
  <c r="Q3710" i="5"/>
  <c r="E3711" i="5"/>
  <c r="T3711" i="5" s="1"/>
  <c r="M3711" i="5"/>
  <c r="O3711" i="5"/>
  <c r="P3711" i="5"/>
  <c r="Q3711" i="5"/>
  <c r="E3712" i="5"/>
  <c r="T3712" i="5" s="1"/>
  <c r="M3712" i="5"/>
  <c r="O3712" i="5"/>
  <c r="P3712" i="5"/>
  <c r="Q3712" i="5"/>
  <c r="E3713" i="5"/>
  <c r="S3713" i="5" s="1"/>
  <c r="M3713" i="5"/>
  <c r="O3713" i="5"/>
  <c r="P3713" i="5"/>
  <c r="Q3713" i="5"/>
  <c r="E3714" i="5"/>
  <c r="S3714" i="5" s="1"/>
  <c r="M3714" i="5"/>
  <c r="O3714" i="5"/>
  <c r="P3714" i="5"/>
  <c r="Q3714" i="5"/>
  <c r="E3715" i="5"/>
  <c r="S3715" i="5" s="1"/>
  <c r="M3715" i="5"/>
  <c r="O3715" i="5"/>
  <c r="P3715" i="5"/>
  <c r="Q3715" i="5"/>
  <c r="E3716" i="5"/>
  <c r="S3716" i="5" s="1"/>
  <c r="M3716" i="5"/>
  <c r="O3716" i="5"/>
  <c r="P3716" i="5"/>
  <c r="Q3716" i="5"/>
  <c r="E3717" i="5"/>
  <c r="M3717" i="5"/>
  <c r="O3717" i="5"/>
  <c r="P3717" i="5"/>
  <c r="Q3717" i="5"/>
  <c r="E3718" i="5"/>
  <c r="S3718" i="5" s="1"/>
  <c r="M3718" i="5"/>
  <c r="O3718" i="5"/>
  <c r="P3718" i="5"/>
  <c r="Q3718" i="5"/>
  <c r="E3719" i="5"/>
  <c r="M3719" i="5"/>
  <c r="O3719" i="5"/>
  <c r="P3719" i="5"/>
  <c r="Q3719" i="5"/>
  <c r="E3720" i="5"/>
  <c r="M3720" i="5"/>
  <c r="O3720" i="5"/>
  <c r="P3720" i="5"/>
  <c r="Q3720" i="5"/>
  <c r="E3721" i="5"/>
  <c r="M3721" i="5"/>
  <c r="O3721" i="5"/>
  <c r="P3721" i="5"/>
  <c r="Q3721" i="5"/>
  <c r="E3722" i="5"/>
  <c r="M3722" i="5"/>
  <c r="O3722" i="5"/>
  <c r="P3722" i="5"/>
  <c r="Q3722" i="5"/>
  <c r="E3723" i="5"/>
  <c r="T3723" i="5" s="1"/>
  <c r="M3723" i="5"/>
  <c r="O3723" i="5"/>
  <c r="P3723" i="5"/>
  <c r="Q3723" i="5"/>
  <c r="E3724" i="5"/>
  <c r="S3724" i="5" s="1"/>
  <c r="M3724" i="5"/>
  <c r="O3724" i="5"/>
  <c r="P3724" i="5"/>
  <c r="Q3724" i="5"/>
  <c r="E3725" i="5"/>
  <c r="S3725" i="5" s="1"/>
  <c r="M3725" i="5"/>
  <c r="O3725" i="5"/>
  <c r="P3725" i="5"/>
  <c r="Q3725" i="5"/>
  <c r="T3725" i="5"/>
  <c r="E3726" i="5"/>
  <c r="T3726" i="5" s="1"/>
  <c r="M3726" i="5"/>
  <c r="O3726" i="5"/>
  <c r="P3726" i="5"/>
  <c r="Q3726" i="5"/>
  <c r="S3726" i="5"/>
  <c r="E3727" i="5"/>
  <c r="S3727" i="5" s="1"/>
  <c r="M3727" i="5"/>
  <c r="O3727" i="5"/>
  <c r="P3727" i="5"/>
  <c r="Q3727" i="5"/>
  <c r="R3727" i="5"/>
  <c r="E3728" i="5"/>
  <c r="T3728" i="5" s="1"/>
  <c r="M3728" i="5"/>
  <c r="O3728" i="5"/>
  <c r="P3728" i="5"/>
  <c r="Q3728" i="5"/>
  <c r="E3729" i="5"/>
  <c r="T3729" i="5" s="1"/>
  <c r="M3729" i="5"/>
  <c r="O3729" i="5"/>
  <c r="P3729" i="5"/>
  <c r="Q3729" i="5"/>
  <c r="E3730" i="5"/>
  <c r="S3730" i="5" s="1"/>
  <c r="M3730" i="5"/>
  <c r="O3730" i="5"/>
  <c r="P3730" i="5"/>
  <c r="Q3730" i="5"/>
  <c r="E3731" i="5"/>
  <c r="S3731" i="5" s="1"/>
  <c r="M3731" i="5"/>
  <c r="O3731" i="5"/>
  <c r="P3731" i="5"/>
  <c r="Q3731" i="5"/>
  <c r="E3732" i="5"/>
  <c r="M3732" i="5"/>
  <c r="O3732" i="5"/>
  <c r="P3732" i="5"/>
  <c r="Q3732" i="5"/>
  <c r="E3733" i="5"/>
  <c r="S3733" i="5" s="1"/>
  <c r="M3733" i="5"/>
  <c r="O3733" i="5"/>
  <c r="R3733" i="5" s="1"/>
  <c r="P3733" i="5"/>
  <c r="Q3733" i="5"/>
  <c r="E3734" i="5"/>
  <c r="M3734" i="5"/>
  <c r="O3734" i="5"/>
  <c r="P3734" i="5"/>
  <c r="Q3734" i="5"/>
  <c r="E3735" i="5"/>
  <c r="T3735" i="5" s="1"/>
  <c r="M3735" i="5"/>
  <c r="O3735" i="5"/>
  <c r="P3735" i="5"/>
  <c r="Q3735" i="5"/>
  <c r="E3736" i="5"/>
  <c r="S3736" i="5" s="1"/>
  <c r="M3736" i="5"/>
  <c r="O3736" i="5"/>
  <c r="P3736" i="5"/>
  <c r="Q3736" i="5"/>
  <c r="E3737" i="5"/>
  <c r="M3737" i="5"/>
  <c r="O3737" i="5"/>
  <c r="P3737" i="5"/>
  <c r="Q3737" i="5"/>
  <c r="E3738" i="5"/>
  <c r="M3738" i="5"/>
  <c r="O3738" i="5"/>
  <c r="P3738" i="5"/>
  <c r="Q3738" i="5"/>
  <c r="E3739" i="5"/>
  <c r="M3739" i="5"/>
  <c r="O3739" i="5"/>
  <c r="P3739" i="5"/>
  <c r="Q3739" i="5"/>
  <c r="S3739" i="5"/>
  <c r="T3739" i="5"/>
  <c r="E3740" i="5"/>
  <c r="T3740" i="5" s="1"/>
  <c r="M3740" i="5"/>
  <c r="O3740" i="5"/>
  <c r="P3740" i="5"/>
  <c r="Q3740" i="5"/>
  <c r="E3741" i="5"/>
  <c r="T3741" i="5" s="1"/>
  <c r="M3741" i="5"/>
  <c r="O3741" i="5"/>
  <c r="P3741" i="5"/>
  <c r="Q3741" i="5"/>
  <c r="E3742" i="5"/>
  <c r="S3742" i="5" s="1"/>
  <c r="M3742" i="5"/>
  <c r="O3742" i="5"/>
  <c r="P3742" i="5"/>
  <c r="Q3742" i="5"/>
  <c r="E3743" i="5"/>
  <c r="S3743" i="5" s="1"/>
  <c r="M3743" i="5"/>
  <c r="O3743" i="5"/>
  <c r="P3743" i="5"/>
  <c r="Q3743" i="5"/>
  <c r="E3744" i="5"/>
  <c r="T3744" i="5" s="1"/>
  <c r="M3744" i="5"/>
  <c r="O3744" i="5"/>
  <c r="P3744" i="5"/>
  <c r="Q3744" i="5"/>
  <c r="E3745" i="5"/>
  <c r="S3745" i="5" s="1"/>
  <c r="M3745" i="5"/>
  <c r="O3745" i="5"/>
  <c r="P3745" i="5"/>
  <c r="R3745" i="5" s="1"/>
  <c r="Q3745" i="5"/>
  <c r="T3745" i="5"/>
  <c r="E3746" i="5"/>
  <c r="T3746" i="5" s="1"/>
  <c r="M3746" i="5"/>
  <c r="O3746" i="5"/>
  <c r="P3746" i="5"/>
  <c r="Q3746" i="5"/>
  <c r="S3746" i="5"/>
  <c r="E3747" i="5"/>
  <c r="T3747" i="5" s="1"/>
  <c r="M3747" i="5"/>
  <c r="O3747" i="5"/>
  <c r="P3747" i="5"/>
  <c r="Q3747" i="5"/>
  <c r="E3748" i="5"/>
  <c r="S3748" i="5" s="1"/>
  <c r="M3748" i="5"/>
  <c r="O3748" i="5"/>
  <c r="P3748" i="5"/>
  <c r="Q3748" i="5"/>
  <c r="E3749" i="5"/>
  <c r="S3749" i="5" s="1"/>
  <c r="M3749" i="5"/>
  <c r="O3749" i="5"/>
  <c r="P3749" i="5"/>
  <c r="Q3749" i="5"/>
  <c r="E3750" i="5"/>
  <c r="T3750" i="5" s="1"/>
  <c r="M3750" i="5"/>
  <c r="O3750" i="5"/>
  <c r="P3750" i="5"/>
  <c r="Q3750" i="5"/>
  <c r="E3751" i="5"/>
  <c r="M3751" i="5"/>
  <c r="O3751" i="5"/>
  <c r="P3751" i="5"/>
  <c r="R3751" i="5" s="1"/>
  <c r="Q3751" i="5"/>
  <c r="E3752" i="5"/>
  <c r="T3752" i="5" s="1"/>
  <c r="M3752" i="5"/>
  <c r="O3752" i="5"/>
  <c r="P3752" i="5"/>
  <c r="Q3752" i="5"/>
  <c r="S3752" i="5"/>
  <c r="E3753" i="5"/>
  <c r="M3753" i="5"/>
  <c r="O3753" i="5"/>
  <c r="P3753" i="5"/>
  <c r="Q3753" i="5"/>
  <c r="E3754" i="5"/>
  <c r="M3754" i="5"/>
  <c r="O3754" i="5"/>
  <c r="P3754" i="5"/>
  <c r="Q3754" i="5"/>
  <c r="S3754" i="5"/>
  <c r="T3754" i="5"/>
  <c r="E3755" i="5"/>
  <c r="S3755" i="5" s="1"/>
  <c r="M3755" i="5"/>
  <c r="O3755" i="5"/>
  <c r="R3755" i="5" s="1"/>
  <c r="P3755" i="5"/>
  <c r="Q3755" i="5"/>
  <c r="E3756" i="5"/>
  <c r="T3756" i="5" s="1"/>
  <c r="M3756" i="5"/>
  <c r="O3756" i="5"/>
  <c r="P3756" i="5"/>
  <c r="Q3756" i="5"/>
  <c r="S3756" i="5"/>
  <c r="E3757" i="5"/>
  <c r="S3757" i="5" s="1"/>
  <c r="M3757" i="5"/>
  <c r="O3757" i="5"/>
  <c r="P3757" i="5"/>
  <c r="R3757" i="5" s="1"/>
  <c r="Q3757" i="5"/>
  <c r="E3758" i="5"/>
  <c r="S3758" i="5" s="1"/>
  <c r="M3758" i="5"/>
  <c r="O3758" i="5"/>
  <c r="P3758" i="5"/>
  <c r="Q3758" i="5"/>
  <c r="T3758" i="5"/>
  <c r="E3759" i="5"/>
  <c r="T3759" i="5" s="1"/>
  <c r="M3759" i="5"/>
  <c r="O3759" i="5"/>
  <c r="P3759" i="5"/>
  <c r="Q3759" i="5"/>
  <c r="E3760" i="5"/>
  <c r="S3760" i="5" s="1"/>
  <c r="M3760" i="5"/>
  <c r="O3760" i="5"/>
  <c r="P3760" i="5"/>
  <c r="Q3760" i="5"/>
  <c r="E3761" i="5"/>
  <c r="S3761" i="5" s="1"/>
  <c r="M3761" i="5"/>
  <c r="O3761" i="5"/>
  <c r="P3761" i="5"/>
  <c r="Q3761" i="5"/>
  <c r="T3761" i="5"/>
  <c r="E3762" i="5"/>
  <c r="T3762" i="5" s="1"/>
  <c r="M3762" i="5"/>
  <c r="O3762" i="5"/>
  <c r="P3762" i="5"/>
  <c r="Q3762" i="5"/>
  <c r="S3762" i="5"/>
  <c r="E3763" i="5"/>
  <c r="S3763" i="5" s="1"/>
  <c r="M3763" i="5"/>
  <c r="O3763" i="5"/>
  <c r="P3763" i="5"/>
  <c r="R3763" i="5" s="1"/>
  <c r="Q3763" i="5"/>
  <c r="E3764" i="5"/>
  <c r="T3764" i="5" s="1"/>
  <c r="M3764" i="5"/>
  <c r="O3764" i="5"/>
  <c r="P3764" i="5"/>
  <c r="Q3764" i="5"/>
  <c r="S3764" i="5"/>
  <c r="E3765" i="5"/>
  <c r="T3765" i="5" s="1"/>
  <c r="M3765" i="5"/>
  <c r="O3765" i="5"/>
  <c r="P3765" i="5"/>
  <c r="Q3765" i="5"/>
  <c r="E3766" i="5"/>
  <c r="S3766" i="5" s="1"/>
  <c r="M3766" i="5"/>
  <c r="O3766" i="5"/>
  <c r="P3766" i="5"/>
  <c r="Q3766" i="5"/>
  <c r="E3767" i="5"/>
  <c r="S3767" i="5" s="1"/>
  <c r="M3767" i="5"/>
  <c r="O3767" i="5"/>
  <c r="P3767" i="5"/>
  <c r="Q3767" i="5"/>
  <c r="E3768" i="5"/>
  <c r="T3768" i="5" s="1"/>
  <c r="M3768" i="5"/>
  <c r="O3768" i="5"/>
  <c r="P3768" i="5"/>
  <c r="Q3768" i="5"/>
  <c r="E3769" i="5"/>
  <c r="S3769" i="5" s="1"/>
  <c r="M3769" i="5"/>
  <c r="O3769" i="5"/>
  <c r="P3769" i="5"/>
  <c r="Q3769" i="5"/>
  <c r="T3769" i="5"/>
  <c r="E3770" i="5"/>
  <c r="T3770" i="5" s="1"/>
  <c r="M3770" i="5"/>
  <c r="O3770" i="5"/>
  <c r="P3770" i="5"/>
  <c r="Q3770" i="5"/>
  <c r="E3771" i="5"/>
  <c r="T3771" i="5" s="1"/>
  <c r="M3771" i="5"/>
  <c r="O3771" i="5"/>
  <c r="P3771" i="5"/>
  <c r="Q3771" i="5"/>
  <c r="E3772" i="5"/>
  <c r="S3772" i="5" s="1"/>
  <c r="M3772" i="5"/>
  <c r="O3772" i="5"/>
  <c r="P3772" i="5"/>
  <c r="Q3772" i="5"/>
  <c r="E3773" i="5"/>
  <c r="M3773" i="5"/>
  <c r="O3773" i="5"/>
  <c r="P3773" i="5"/>
  <c r="Q3773" i="5"/>
  <c r="E3774" i="5"/>
  <c r="T3774" i="5" s="1"/>
  <c r="M3774" i="5"/>
  <c r="O3774" i="5"/>
  <c r="P3774" i="5"/>
  <c r="Q3774" i="5"/>
  <c r="E3775" i="5"/>
  <c r="M3775" i="5"/>
  <c r="O3775" i="5"/>
  <c r="P3775" i="5"/>
  <c r="Q3775" i="5"/>
  <c r="E3776" i="5"/>
  <c r="M3776" i="5"/>
  <c r="O3776" i="5"/>
  <c r="P3776" i="5"/>
  <c r="Q3776" i="5"/>
  <c r="E3777" i="5"/>
  <c r="T3777" i="5" s="1"/>
  <c r="M3777" i="5"/>
  <c r="O3777" i="5"/>
  <c r="P3777" i="5"/>
  <c r="Q3777" i="5"/>
  <c r="E3778" i="5"/>
  <c r="T3778" i="5" s="1"/>
  <c r="M3778" i="5"/>
  <c r="O3778" i="5"/>
  <c r="P3778" i="5"/>
  <c r="Q3778" i="5"/>
  <c r="S3778" i="5"/>
  <c r="E3779" i="5"/>
  <c r="S3779" i="5" s="1"/>
  <c r="M3779" i="5"/>
  <c r="O3779" i="5"/>
  <c r="P3779" i="5"/>
  <c r="Q3779" i="5"/>
  <c r="E3780" i="5"/>
  <c r="T3780" i="5" s="1"/>
  <c r="M3780" i="5"/>
  <c r="O3780" i="5"/>
  <c r="P3780" i="5"/>
  <c r="Q3780" i="5"/>
  <c r="S3780" i="5"/>
  <c r="E3781" i="5"/>
  <c r="S3781" i="5" s="1"/>
  <c r="M3781" i="5"/>
  <c r="O3781" i="5"/>
  <c r="P3781" i="5"/>
  <c r="Q3781" i="5"/>
  <c r="E3782" i="5"/>
  <c r="S3782" i="5" s="1"/>
  <c r="M3782" i="5"/>
  <c r="O3782" i="5"/>
  <c r="P3782" i="5"/>
  <c r="Q3782" i="5"/>
  <c r="E3783" i="5"/>
  <c r="T3783" i="5" s="1"/>
  <c r="M3783" i="5"/>
  <c r="O3783" i="5"/>
  <c r="P3783" i="5"/>
  <c r="Q3783" i="5"/>
  <c r="E3784" i="5"/>
  <c r="S3784" i="5" s="1"/>
  <c r="M3784" i="5"/>
  <c r="O3784" i="5"/>
  <c r="R3784" i="5" s="1"/>
  <c r="P3784" i="5"/>
  <c r="Q3784" i="5"/>
  <c r="E3785" i="5"/>
  <c r="S3785" i="5" s="1"/>
  <c r="M3785" i="5"/>
  <c r="O3785" i="5"/>
  <c r="P3785" i="5"/>
  <c r="Q3785" i="5"/>
  <c r="T3785" i="5"/>
  <c r="E3786" i="5"/>
  <c r="M3786" i="5"/>
  <c r="O3786" i="5"/>
  <c r="P3786" i="5"/>
  <c r="Q3786" i="5"/>
  <c r="E3787" i="5"/>
  <c r="M3787" i="5"/>
  <c r="O3787" i="5"/>
  <c r="P3787" i="5"/>
  <c r="Q3787" i="5"/>
  <c r="S3787" i="5"/>
  <c r="T3787" i="5"/>
  <c r="E3788" i="5"/>
  <c r="M3788" i="5"/>
  <c r="O3788" i="5"/>
  <c r="P3788" i="5"/>
  <c r="Q3788" i="5"/>
  <c r="E3789" i="5"/>
  <c r="T3789" i="5" s="1"/>
  <c r="M3789" i="5"/>
  <c r="O3789" i="5"/>
  <c r="P3789" i="5"/>
  <c r="Q3789" i="5"/>
  <c r="E3790" i="5"/>
  <c r="M3790" i="5"/>
  <c r="O3790" i="5"/>
  <c r="P3790" i="5"/>
  <c r="Q3790" i="5"/>
  <c r="E3791" i="5"/>
  <c r="S3791" i="5" s="1"/>
  <c r="M3791" i="5"/>
  <c r="O3791" i="5"/>
  <c r="P3791" i="5"/>
  <c r="Q3791" i="5"/>
  <c r="E3792" i="5"/>
  <c r="T3792" i="5" s="1"/>
  <c r="M3792" i="5"/>
  <c r="O3792" i="5"/>
  <c r="P3792" i="5"/>
  <c r="Q3792" i="5"/>
  <c r="E3793" i="5"/>
  <c r="S3793" i="5" s="1"/>
  <c r="M3793" i="5"/>
  <c r="O3793" i="5"/>
  <c r="P3793" i="5"/>
  <c r="Q3793" i="5"/>
  <c r="E3794" i="5"/>
  <c r="M3794" i="5"/>
  <c r="O3794" i="5"/>
  <c r="P3794" i="5"/>
  <c r="Q3794" i="5"/>
  <c r="E3795" i="5"/>
  <c r="M3795" i="5"/>
  <c r="O3795" i="5"/>
  <c r="P3795" i="5"/>
  <c r="Q3795" i="5"/>
  <c r="E3796" i="5"/>
  <c r="M3796" i="5"/>
  <c r="O3796" i="5"/>
  <c r="R3796" i="5" s="1"/>
  <c r="P3796" i="5"/>
  <c r="Q3796" i="5"/>
  <c r="E3797" i="5"/>
  <c r="M3797" i="5"/>
  <c r="O3797" i="5"/>
  <c r="P3797" i="5"/>
  <c r="Q3797" i="5"/>
  <c r="E3798" i="5"/>
  <c r="T3798" i="5" s="1"/>
  <c r="M3798" i="5"/>
  <c r="O3798" i="5"/>
  <c r="P3798" i="5"/>
  <c r="Q3798" i="5"/>
  <c r="E3799" i="5"/>
  <c r="S3799" i="5" s="1"/>
  <c r="M3799" i="5"/>
  <c r="O3799" i="5"/>
  <c r="P3799" i="5"/>
  <c r="Q3799" i="5"/>
  <c r="E3800" i="5"/>
  <c r="S3800" i="5" s="1"/>
  <c r="M3800" i="5"/>
  <c r="O3800" i="5"/>
  <c r="P3800" i="5"/>
  <c r="Q3800" i="5"/>
  <c r="E3801" i="5"/>
  <c r="T3801" i="5" s="1"/>
  <c r="M3801" i="5"/>
  <c r="O3801" i="5"/>
  <c r="P3801" i="5"/>
  <c r="Q3801" i="5"/>
  <c r="E3802" i="5"/>
  <c r="S3802" i="5" s="1"/>
  <c r="M3802" i="5"/>
  <c r="O3802" i="5"/>
  <c r="P3802" i="5"/>
  <c r="Q3802" i="5"/>
  <c r="E3803" i="5"/>
  <c r="S3803" i="5" s="1"/>
  <c r="M3803" i="5"/>
  <c r="O3803" i="5"/>
  <c r="P3803" i="5"/>
  <c r="Q3803" i="5"/>
  <c r="E3804" i="5"/>
  <c r="T3804" i="5" s="1"/>
  <c r="M3804" i="5"/>
  <c r="O3804" i="5"/>
  <c r="P3804" i="5"/>
  <c r="Q3804" i="5"/>
  <c r="E3805" i="5"/>
  <c r="S3805" i="5" s="1"/>
  <c r="M3805" i="5"/>
  <c r="O3805" i="5"/>
  <c r="P3805" i="5"/>
  <c r="Q3805" i="5"/>
  <c r="T3805" i="5"/>
  <c r="E3806" i="5"/>
  <c r="S3806" i="5" s="1"/>
  <c r="M3806" i="5"/>
  <c r="O3806" i="5"/>
  <c r="P3806" i="5"/>
  <c r="Q3806" i="5"/>
  <c r="E3807" i="5"/>
  <c r="M3807" i="5"/>
  <c r="O3807" i="5"/>
  <c r="P3807" i="5"/>
  <c r="Q3807" i="5"/>
  <c r="E3808" i="5"/>
  <c r="S3808" i="5" s="1"/>
  <c r="M3808" i="5"/>
  <c r="O3808" i="5"/>
  <c r="P3808" i="5"/>
  <c r="Q3808" i="5"/>
  <c r="E3809" i="5"/>
  <c r="S3809" i="5" s="1"/>
  <c r="M3809" i="5"/>
  <c r="O3809" i="5"/>
  <c r="P3809" i="5"/>
  <c r="Q3809" i="5"/>
  <c r="E3810" i="5"/>
  <c r="T3810" i="5" s="1"/>
  <c r="M3810" i="5"/>
  <c r="O3810" i="5"/>
  <c r="P3810" i="5"/>
  <c r="Q3810" i="5"/>
  <c r="E3811" i="5"/>
  <c r="T3811" i="5" s="1"/>
  <c r="M3811" i="5"/>
  <c r="O3811" i="5"/>
  <c r="P3811" i="5"/>
  <c r="Q3811" i="5"/>
  <c r="E3812" i="5"/>
  <c r="S3812" i="5" s="1"/>
  <c r="M3812" i="5"/>
  <c r="O3812" i="5"/>
  <c r="P3812" i="5"/>
  <c r="Q3812" i="5"/>
  <c r="E3813" i="5"/>
  <c r="T3813" i="5" s="1"/>
  <c r="M3813" i="5"/>
  <c r="O3813" i="5"/>
  <c r="P3813" i="5"/>
  <c r="Q3813" i="5"/>
  <c r="E3814" i="5"/>
  <c r="M3814" i="5"/>
  <c r="O3814" i="5"/>
  <c r="P3814" i="5"/>
  <c r="Q3814" i="5"/>
  <c r="S3814" i="5"/>
  <c r="T3814" i="5"/>
  <c r="E3815" i="5"/>
  <c r="M3815" i="5"/>
  <c r="O3815" i="5"/>
  <c r="P3815" i="5"/>
  <c r="Q3815" i="5"/>
  <c r="E3816" i="5"/>
  <c r="T3816" i="5" s="1"/>
  <c r="M3816" i="5"/>
  <c r="O3816" i="5"/>
  <c r="P3816" i="5"/>
  <c r="Q3816" i="5"/>
  <c r="E3817" i="5"/>
  <c r="S3817" i="5" s="1"/>
  <c r="M3817" i="5"/>
  <c r="O3817" i="5"/>
  <c r="P3817" i="5"/>
  <c r="Q3817" i="5"/>
  <c r="E3818" i="5"/>
  <c r="T3818" i="5" s="1"/>
  <c r="M3818" i="5"/>
  <c r="O3818" i="5"/>
  <c r="P3818" i="5"/>
  <c r="Q3818" i="5"/>
  <c r="E3819" i="5"/>
  <c r="M3819" i="5"/>
  <c r="O3819" i="5"/>
  <c r="P3819" i="5"/>
  <c r="Q3819" i="5"/>
  <c r="E3820" i="5"/>
  <c r="S3820" i="5" s="1"/>
  <c r="M3820" i="5"/>
  <c r="O3820" i="5"/>
  <c r="P3820" i="5"/>
  <c r="Q3820" i="5"/>
  <c r="R3820" i="5"/>
  <c r="E3821" i="5"/>
  <c r="S3821" i="5" s="1"/>
  <c r="M3821" i="5"/>
  <c r="O3821" i="5"/>
  <c r="P3821" i="5"/>
  <c r="Q3821" i="5"/>
  <c r="E3822" i="5"/>
  <c r="T3822" i="5" s="1"/>
  <c r="M3822" i="5"/>
  <c r="O3822" i="5"/>
  <c r="P3822" i="5"/>
  <c r="Q3822" i="5"/>
  <c r="E3823" i="5"/>
  <c r="S3823" i="5" s="1"/>
  <c r="M3823" i="5"/>
  <c r="O3823" i="5"/>
  <c r="P3823" i="5"/>
  <c r="Q3823" i="5"/>
  <c r="E3824" i="5"/>
  <c r="M3824" i="5"/>
  <c r="O3824" i="5"/>
  <c r="P3824" i="5"/>
  <c r="Q3824" i="5"/>
  <c r="E3825" i="5"/>
  <c r="T3825" i="5" s="1"/>
  <c r="M3825" i="5"/>
  <c r="O3825" i="5"/>
  <c r="P3825" i="5"/>
  <c r="Q3825" i="5"/>
  <c r="E3826" i="5"/>
  <c r="M3826" i="5"/>
  <c r="O3826" i="5"/>
  <c r="P3826" i="5"/>
  <c r="Q3826" i="5"/>
  <c r="E3827" i="5"/>
  <c r="S3827" i="5" s="1"/>
  <c r="M3827" i="5"/>
  <c r="O3827" i="5"/>
  <c r="P3827" i="5"/>
  <c r="Q3827" i="5"/>
  <c r="T3827" i="5"/>
  <c r="E3828" i="5"/>
  <c r="M3828" i="5"/>
  <c r="O3828" i="5"/>
  <c r="P3828" i="5"/>
  <c r="Q3828" i="5"/>
  <c r="E3829" i="5"/>
  <c r="T3829" i="5" s="1"/>
  <c r="M3829" i="5"/>
  <c r="O3829" i="5"/>
  <c r="P3829" i="5"/>
  <c r="Q3829" i="5"/>
  <c r="S3829" i="5"/>
  <c r="E3830" i="5"/>
  <c r="S3830" i="5" s="1"/>
  <c r="M3830" i="5"/>
  <c r="O3830" i="5"/>
  <c r="P3830" i="5"/>
  <c r="Q3830" i="5"/>
  <c r="E3831" i="5"/>
  <c r="M3831" i="5"/>
  <c r="O3831" i="5"/>
  <c r="P3831" i="5"/>
  <c r="Q3831" i="5"/>
  <c r="E3832" i="5"/>
  <c r="S3832" i="5" s="1"/>
  <c r="M3832" i="5"/>
  <c r="O3832" i="5"/>
  <c r="P3832" i="5"/>
  <c r="Q3832" i="5"/>
  <c r="E3833" i="5"/>
  <c r="S3833" i="5" s="1"/>
  <c r="M3833" i="5"/>
  <c r="O3833" i="5"/>
  <c r="P3833" i="5"/>
  <c r="Q3833" i="5"/>
  <c r="T3833" i="5"/>
  <c r="E3834" i="5"/>
  <c r="T3834" i="5" s="1"/>
  <c r="M3834" i="5"/>
  <c r="O3834" i="5"/>
  <c r="P3834" i="5"/>
  <c r="Q3834" i="5"/>
  <c r="S3834" i="5"/>
  <c r="E3835" i="5"/>
  <c r="T3835" i="5" s="1"/>
  <c r="M3835" i="5"/>
  <c r="O3835" i="5"/>
  <c r="P3835" i="5"/>
  <c r="Q3835" i="5"/>
  <c r="S3835" i="5"/>
  <c r="E3836" i="5"/>
  <c r="S3836" i="5" s="1"/>
  <c r="M3836" i="5"/>
  <c r="O3836" i="5"/>
  <c r="P3836" i="5"/>
  <c r="Q3836" i="5"/>
  <c r="E3837" i="5"/>
  <c r="T3837" i="5" s="1"/>
  <c r="M3837" i="5"/>
  <c r="O3837" i="5"/>
  <c r="P3837" i="5"/>
  <c r="Q3837" i="5"/>
  <c r="S3837" i="5"/>
  <c r="E3838" i="5"/>
  <c r="S3838" i="5" s="1"/>
  <c r="M3838" i="5"/>
  <c r="O3838" i="5"/>
  <c r="P3838" i="5"/>
  <c r="Q3838" i="5"/>
  <c r="E3839" i="5"/>
  <c r="S3839" i="5" s="1"/>
  <c r="M3839" i="5"/>
  <c r="O3839" i="5"/>
  <c r="P3839" i="5"/>
  <c r="Q3839" i="5"/>
  <c r="E3840" i="5"/>
  <c r="T3840" i="5" s="1"/>
  <c r="M3840" i="5"/>
  <c r="O3840" i="5"/>
  <c r="P3840" i="5"/>
  <c r="Q3840" i="5"/>
  <c r="E3841" i="5"/>
  <c r="S3841" i="5" s="1"/>
  <c r="M3841" i="5"/>
  <c r="O3841" i="5"/>
  <c r="P3841" i="5"/>
  <c r="Q3841" i="5"/>
  <c r="E3842" i="5"/>
  <c r="T3842" i="5" s="1"/>
  <c r="M3842" i="5"/>
  <c r="O3842" i="5"/>
  <c r="P3842" i="5"/>
  <c r="Q3842" i="5"/>
  <c r="S3842" i="5"/>
  <c r="E3843" i="5"/>
  <c r="M3843" i="5"/>
  <c r="O3843" i="5"/>
  <c r="P3843" i="5"/>
  <c r="Q3843" i="5"/>
  <c r="E3844" i="5"/>
  <c r="S3844" i="5" s="1"/>
  <c r="M3844" i="5"/>
  <c r="O3844" i="5"/>
  <c r="P3844" i="5"/>
  <c r="Q3844" i="5"/>
  <c r="E3845" i="5"/>
  <c r="M3845" i="5"/>
  <c r="O3845" i="5"/>
  <c r="P3845" i="5"/>
  <c r="Q3845" i="5"/>
  <c r="E3846" i="5"/>
  <c r="T3846" i="5" s="1"/>
  <c r="M3846" i="5"/>
  <c r="O3846" i="5"/>
  <c r="P3846" i="5"/>
  <c r="Q3846" i="5"/>
  <c r="E3847" i="5"/>
  <c r="S3847" i="5" s="1"/>
  <c r="M3847" i="5"/>
  <c r="O3847" i="5"/>
  <c r="P3847" i="5"/>
  <c r="Q3847" i="5"/>
  <c r="E3848" i="5"/>
  <c r="S3848" i="5" s="1"/>
  <c r="M3848" i="5"/>
  <c r="O3848" i="5"/>
  <c r="P3848" i="5"/>
  <c r="Q3848" i="5"/>
  <c r="E3849" i="5"/>
  <c r="T3849" i="5" s="1"/>
  <c r="M3849" i="5"/>
  <c r="O3849" i="5"/>
  <c r="P3849" i="5"/>
  <c r="Q3849" i="5"/>
  <c r="E3850" i="5"/>
  <c r="S3850" i="5" s="1"/>
  <c r="M3850" i="5"/>
  <c r="O3850" i="5"/>
  <c r="P3850" i="5"/>
  <c r="Q3850" i="5"/>
  <c r="E3851" i="5"/>
  <c r="S3851" i="5" s="1"/>
  <c r="M3851" i="5"/>
  <c r="O3851" i="5"/>
  <c r="P3851" i="5"/>
  <c r="Q3851" i="5"/>
  <c r="E3852" i="5"/>
  <c r="M3852" i="5"/>
  <c r="O3852" i="5"/>
  <c r="P3852" i="5"/>
  <c r="Q3852" i="5"/>
  <c r="E3853" i="5"/>
  <c r="S3853" i="5" s="1"/>
  <c r="M3853" i="5"/>
  <c r="O3853" i="5"/>
  <c r="P3853" i="5"/>
  <c r="Q3853" i="5"/>
  <c r="T3853" i="5"/>
  <c r="E3854" i="5"/>
  <c r="M3854" i="5"/>
  <c r="O3854" i="5"/>
  <c r="P3854" i="5"/>
  <c r="Q3854" i="5"/>
  <c r="E3855" i="5"/>
  <c r="M3855" i="5"/>
  <c r="O3855" i="5"/>
  <c r="P3855" i="5"/>
  <c r="Q3855" i="5"/>
  <c r="E3856" i="5"/>
  <c r="M3856" i="5"/>
  <c r="O3856" i="5"/>
  <c r="P3856" i="5"/>
  <c r="Q3856" i="5"/>
  <c r="E3857" i="5"/>
  <c r="S3857" i="5" s="1"/>
  <c r="M3857" i="5"/>
  <c r="O3857" i="5"/>
  <c r="P3857" i="5"/>
  <c r="Q3857" i="5"/>
  <c r="E3858" i="5"/>
  <c r="M3858" i="5"/>
  <c r="O3858" i="5"/>
  <c r="P3858" i="5"/>
  <c r="Q3858" i="5"/>
  <c r="E3859" i="5"/>
  <c r="T3859" i="5" s="1"/>
  <c r="M3859" i="5"/>
  <c r="O3859" i="5"/>
  <c r="P3859" i="5"/>
  <c r="Q3859" i="5"/>
  <c r="E3860" i="5"/>
  <c r="S3860" i="5" s="1"/>
  <c r="M3860" i="5"/>
  <c r="O3860" i="5"/>
  <c r="P3860" i="5"/>
  <c r="Q3860" i="5"/>
  <c r="E3861" i="5"/>
  <c r="M3861" i="5"/>
  <c r="O3861" i="5"/>
  <c r="P3861" i="5"/>
  <c r="Q3861" i="5"/>
  <c r="E3862" i="5"/>
  <c r="T3862" i="5" s="1"/>
  <c r="M3862" i="5"/>
  <c r="O3862" i="5"/>
  <c r="P3862" i="5"/>
  <c r="Q3862" i="5"/>
  <c r="S3862" i="5"/>
  <c r="E3863" i="5"/>
  <c r="M3863" i="5"/>
  <c r="O3863" i="5"/>
  <c r="P3863" i="5"/>
  <c r="Q3863" i="5"/>
  <c r="E3864" i="5"/>
  <c r="T3864" i="5" s="1"/>
  <c r="M3864" i="5"/>
  <c r="O3864" i="5"/>
  <c r="P3864" i="5"/>
  <c r="Q3864" i="5"/>
  <c r="E3865" i="5"/>
  <c r="S3865" i="5" s="1"/>
  <c r="M3865" i="5"/>
  <c r="O3865" i="5"/>
  <c r="P3865" i="5"/>
  <c r="Q3865" i="5"/>
  <c r="E3866" i="5"/>
  <c r="S3866" i="5" s="1"/>
  <c r="M3866" i="5"/>
  <c r="O3866" i="5"/>
  <c r="P3866" i="5"/>
  <c r="Q3866" i="5"/>
  <c r="E3867" i="5"/>
  <c r="M3867" i="5"/>
  <c r="O3867" i="5"/>
  <c r="P3867" i="5"/>
  <c r="Q3867" i="5"/>
  <c r="E3868" i="5"/>
  <c r="S3868" i="5" s="1"/>
  <c r="M3868" i="5"/>
  <c r="O3868" i="5"/>
  <c r="P3868" i="5"/>
  <c r="Q3868" i="5"/>
  <c r="E3869" i="5"/>
  <c r="S3869" i="5" s="1"/>
  <c r="M3869" i="5"/>
  <c r="O3869" i="5"/>
  <c r="P3869" i="5"/>
  <c r="Q3869" i="5"/>
  <c r="E3870" i="5"/>
  <c r="T3870" i="5" s="1"/>
  <c r="M3870" i="5"/>
  <c r="O3870" i="5"/>
  <c r="P3870" i="5"/>
  <c r="Q3870" i="5"/>
  <c r="E3871" i="5"/>
  <c r="T3871" i="5" s="1"/>
  <c r="M3871" i="5"/>
  <c r="O3871" i="5"/>
  <c r="P3871" i="5"/>
  <c r="Q3871" i="5"/>
  <c r="S3871" i="5"/>
  <c r="E3872" i="5"/>
  <c r="M3872" i="5"/>
  <c r="O3872" i="5"/>
  <c r="P3872" i="5"/>
  <c r="Q3872" i="5"/>
  <c r="E3873" i="5"/>
  <c r="T3873" i="5" s="1"/>
  <c r="M3873" i="5"/>
  <c r="O3873" i="5"/>
  <c r="P3873" i="5"/>
  <c r="Q3873" i="5"/>
  <c r="E3874" i="5"/>
  <c r="S3874" i="5" s="1"/>
  <c r="M3874" i="5"/>
  <c r="O3874" i="5"/>
  <c r="P3874" i="5"/>
  <c r="Q3874" i="5"/>
  <c r="E3875" i="5"/>
  <c r="T3875" i="5" s="1"/>
  <c r="M3875" i="5"/>
  <c r="O3875" i="5"/>
  <c r="P3875" i="5"/>
  <c r="Q3875" i="5"/>
  <c r="S3875" i="5"/>
  <c r="E3876" i="5"/>
  <c r="T3876" i="5" s="1"/>
  <c r="M3876" i="5"/>
  <c r="O3876" i="5"/>
  <c r="P3876" i="5"/>
  <c r="Q3876" i="5"/>
  <c r="E3877" i="5"/>
  <c r="T3877" i="5" s="1"/>
  <c r="M3877" i="5"/>
  <c r="O3877" i="5"/>
  <c r="P3877" i="5"/>
  <c r="Q3877" i="5"/>
  <c r="S3877" i="5"/>
  <c r="E3878" i="5"/>
  <c r="S3878" i="5" s="1"/>
  <c r="M3878" i="5"/>
  <c r="O3878" i="5"/>
  <c r="P3878" i="5"/>
  <c r="Q3878" i="5"/>
  <c r="E3879" i="5"/>
  <c r="M3879" i="5"/>
  <c r="O3879" i="5"/>
  <c r="P3879" i="5"/>
  <c r="Q3879" i="5"/>
  <c r="E3880" i="5"/>
  <c r="S3880" i="5" s="1"/>
  <c r="M3880" i="5"/>
  <c r="O3880" i="5"/>
  <c r="P3880" i="5"/>
  <c r="Q3880" i="5"/>
  <c r="E3881" i="5"/>
  <c r="M3881" i="5"/>
  <c r="O3881" i="5"/>
  <c r="P3881" i="5"/>
  <c r="Q3881" i="5"/>
  <c r="E3882" i="5"/>
  <c r="T3882" i="5" s="1"/>
  <c r="M3882" i="5"/>
  <c r="O3882" i="5"/>
  <c r="P3882" i="5"/>
  <c r="Q3882" i="5"/>
  <c r="E3883" i="5"/>
  <c r="T3883" i="5" s="1"/>
  <c r="M3883" i="5"/>
  <c r="O3883" i="5"/>
  <c r="P3883" i="5"/>
  <c r="Q3883" i="5"/>
  <c r="E3884" i="5"/>
  <c r="S3884" i="5" s="1"/>
  <c r="M3884" i="5"/>
  <c r="O3884" i="5"/>
  <c r="P3884" i="5"/>
  <c r="Q3884" i="5"/>
  <c r="E3885" i="5"/>
  <c r="T3885" i="5" s="1"/>
  <c r="M3885" i="5"/>
  <c r="O3885" i="5"/>
  <c r="P3885" i="5"/>
  <c r="Q3885" i="5"/>
  <c r="E3886" i="5"/>
  <c r="M3886" i="5"/>
  <c r="O3886" i="5"/>
  <c r="P3886" i="5"/>
  <c r="R3886" i="5" s="1"/>
  <c r="Q3886" i="5"/>
  <c r="E3887" i="5"/>
  <c r="T3887" i="5" s="1"/>
  <c r="M3887" i="5"/>
  <c r="O3887" i="5"/>
  <c r="P3887" i="5"/>
  <c r="Q3887" i="5"/>
  <c r="E3888" i="5"/>
  <c r="T3888" i="5" s="1"/>
  <c r="M3888" i="5"/>
  <c r="O3888" i="5"/>
  <c r="P3888" i="5"/>
  <c r="Q3888" i="5"/>
  <c r="E3889" i="5"/>
  <c r="S3889" i="5" s="1"/>
  <c r="M3889" i="5"/>
  <c r="O3889" i="5"/>
  <c r="P3889" i="5"/>
  <c r="Q3889" i="5"/>
  <c r="T3889" i="5"/>
  <c r="E3890" i="5"/>
  <c r="S3890" i="5" s="1"/>
  <c r="M3890" i="5"/>
  <c r="O3890" i="5"/>
  <c r="P3890" i="5"/>
  <c r="Q3890" i="5"/>
  <c r="E3891" i="5"/>
  <c r="M3891" i="5"/>
  <c r="O3891" i="5"/>
  <c r="R3891" i="5" s="1"/>
  <c r="P3891" i="5"/>
  <c r="Q3891" i="5"/>
  <c r="E3892" i="5"/>
  <c r="M3892" i="5"/>
  <c r="O3892" i="5"/>
  <c r="P3892" i="5"/>
  <c r="Q3892" i="5"/>
  <c r="E3893" i="5"/>
  <c r="T3893" i="5" s="1"/>
  <c r="M3893" i="5"/>
  <c r="O3893" i="5"/>
  <c r="P3893" i="5"/>
  <c r="Q3893" i="5"/>
  <c r="E3894" i="5"/>
  <c r="T3894" i="5" s="1"/>
  <c r="M3894" i="5"/>
  <c r="O3894" i="5"/>
  <c r="P3894" i="5"/>
  <c r="Q3894" i="5"/>
  <c r="E3895" i="5"/>
  <c r="S3895" i="5" s="1"/>
  <c r="M3895" i="5"/>
  <c r="O3895" i="5"/>
  <c r="P3895" i="5"/>
  <c r="Q3895" i="5"/>
  <c r="T3895" i="5"/>
  <c r="E3896" i="5"/>
  <c r="S3896" i="5" s="1"/>
  <c r="M3896" i="5"/>
  <c r="O3896" i="5"/>
  <c r="P3896" i="5"/>
  <c r="Q3896" i="5"/>
  <c r="E3897" i="5"/>
  <c r="T3897" i="5" s="1"/>
  <c r="M3897" i="5"/>
  <c r="O3897" i="5"/>
  <c r="P3897" i="5"/>
  <c r="Q3897" i="5"/>
  <c r="E3898" i="5"/>
  <c r="M3898" i="5"/>
  <c r="O3898" i="5"/>
  <c r="P3898" i="5"/>
  <c r="Q3898" i="5"/>
  <c r="E3899" i="5"/>
  <c r="S3899" i="5" s="1"/>
  <c r="M3899" i="5"/>
  <c r="O3899" i="5"/>
  <c r="P3899" i="5"/>
  <c r="Q3899" i="5"/>
  <c r="E3900" i="5"/>
  <c r="T3900" i="5" s="1"/>
  <c r="M3900" i="5"/>
  <c r="O3900" i="5"/>
  <c r="P3900" i="5"/>
  <c r="Q3900" i="5"/>
  <c r="E3901" i="5"/>
  <c r="S3901" i="5" s="1"/>
  <c r="M3901" i="5"/>
  <c r="O3901" i="5"/>
  <c r="P3901" i="5"/>
  <c r="Q3901" i="5"/>
  <c r="E3902" i="5"/>
  <c r="S3902" i="5" s="1"/>
  <c r="M3902" i="5"/>
  <c r="O3902" i="5"/>
  <c r="P3902" i="5"/>
  <c r="Q3902" i="5"/>
  <c r="E3903" i="5"/>
  <c r="M3903" i="5"/>
  <c r="O3903" i="5"/>
  <c r="P3903" i="5"/>
  <c r="Q3903" i="5"/>
  <c r="E3904" i="5"/>
  <c r="T3904" i="5" s="1"/>
  <c r="M3904" i="5"/>
  <c r="O3904" i="5"/>
  <c r="P3904" i="5"/>
  <c r="Q3904" i="5"/>
  <c r="R3904" i="5" s="1"/>
  <c r="E3905" i="5"/>
  <c r="S3905" i="5" s="1"/>
  <c r="M3905" i="5"/>
  <c r="O3905" i="5"/>
  <c r="P3905" i="5"/>
  <c r="Q3905" i="5"/>
  <c r="E3906" i="5"/>
  <c r="T3906" i="5" s="1"/>
  <c r="M3906" i="5"/>
  <c r="O3906" i="5"/>
  <c r="P3906" i="5"/>
  <c r="Q3906" i="5"/>
  <c r="E3907" i="5"/>
  <c r="S3907" i="5" s="1"/>
  <c r="M3907" i="5"/>
  <c r="O3907" i="5"/>
  <c r="P3907" i="5"/>
  <c r="Q3907" i="5"/>
  <c r="E3908" i="5"/>
  <c r="M3908" i="5"/>
  <c r="O3908" i="5"/>
  <c r="P3908" i="5"/>
  <c r="Q3908" i="5"/>
  <c r="E3909" i="5"/>
  <c r="T3909" i="5" s="1"/>
  <c r="M3909" i="5"/>
  <c r="O3909" i="5"/>
  <c r="P3909" i="5"/>
  <c r="Q3909" i="5"/>
  <c r="S3909" i="5"/>
  <c r="E3910" i="5"/>
  <c r="T3910" i="5" s="1"/>
  <c r="M3910" i="5"/>
  <c r="O3910" i="5"/>
  <c r="R3910" i="5" s="1"/>
  <c r="P3910" i="5"/>
  <c r="Q3910" i="5"/>
  <c r="E3911" i="5"/>
  <c r="T3911" i="5" s="1"/>
  <c r="M3911" i="5"/>
  <c r="O3911" i="5"/>
  <c r="P3911" i="5"/>
  <c r="Q3911" i="5"/>
  <c r="E3912" i="5"/>
  <c r="T3912" i="5" s="1"/>
  <c r="M3912" i="5"/>
  <c r="O3912" i="5"/>
  <c r="P3912" i="5"/>
  <c r="Q3912" i="5"/>
  <c r="E3913" i="5"/>
  <c r="S3913" i="5" s="1"/>
  <c r="M3913" i="5"/>
  <c r="O3913" i="5"/>
  <c r="P3913" i="5"/>
  <c r="Q3913" i="5"/>
  <c r="T3913" i="5"/>
  <c r="E3914" i="5"/>
  <c r="T3914" i="5" s="1"/>
  <c r="M3914" i="5"/>
  <c r="O3914" i="5"/>
  <c r="P3914" i="5"/>
  <c r="Q3914" i="5"/>
  <c r="E3915" i="5"/>
  <c r="T3915" i="5" s="1"/>
  <c r="M3915" i="5"/>
  <c r="O3915" i="5"/>
  <c r="P3915" i="5"/>
  <c r="Q3915" i="5"/>
  <c r="E3916" i="5"/>
  <c r="S3916" i="5" s="1"/>
  <c r="M3916" i="5"/>
  <c r="O3916" i="5"/>
  <c r="P3916" i="5"/>
  <c r="Q3916" i="5"/>
  <c r="T3916" i="5"/>
  <c r="E3917" i="5"/>
  <c r="T3917" i="5" s="1"/>
  <c r="M3917" i="5"/>
  <c r="O3917" i="5"/>
  <c r="P3917" i="5"/>
  <c r="Q3917" i="5"/>
  <c r="E3918" i="5"/>
  <c r="T3918" i="5" s="1"/>
  <c r="M3918" i="5"/>
  <c r="O3918" i="5"/>
  <c r="P3918" i="5"/>
  <c r="Q3918" i="5"/>
  <c r="E3919" i="5"/>
  <c r="T3919" i="5" s="1"/>
  <c r="M3919" i="5"/>
  <c r="O3919" i="5"/>
  <c r="R3919" i="5" s="1"/>
  <c r="P3919" i="5"/>
  <c r="Q3919" i="5"/>
  <c r="E3920" i="5"/>
  <c r="T3920" i="5" s="1"/>
  <c r="M3920" i="5"/>
  <c r="O3920" i="5"/>
  <c r="P3920" i="5"/>
  <c r="Q3920" i="5"/>
  <c r="E3921" i="5"/>
  <c r="T3921" i="5" s="1"/>
  <c r="M3921" i="5"/>
  <c r="O3921" i="5"/>
  <c r="P3921" i="5"/>
  <c r="Q3921" i="5"/>
  <c r="E3922" i="5"/>
  <c r="M3922" i="5"/>
  <c r="O3922" i="5"/>
  <c r="P3922" i="5"/>
  <c r="Q3922" i="5"/>
  <c r="E3923" i="5"/>
  <c r="T3923" i="5" s="1"/>
  <c r="M3923" i="5"/>
  <c r="O3923" i="5"/>
  <c r="P3923" i="5"/>
  <c r="Q3923" i="5"/>
  <c r="E3924" i="5"/>
  <c r="T3924" i="5" s="1"/>
  <c r="M3924" i="5"/>
  <c r="O3924" i="5"/>
  <c r="P3924" i="5"/>
  <c r="Q3924" i="5"/>
  <c r="E3925" i="5"/>
  <c r="M3925" i="5"/>
  <c r="O3925" i="5"/>
  <c r="P3925" i="5"/>
  <c r="Q3925" i="5"/>
  <c r="S3925" i="5"/>
  <c r="T3925" i="5"/>
  <c r="E3926" i="5"/>
  <c r="T3926" i="5" s="1"/>
  <c r="M3926" i="5"/>
  <c r="O3926" i="5"/>
  <c r="P3926" i="5"/>
  <c r="Q3926" i="5"/>
  <c r="E3927" i="5"/>
  <c r="T3927" i="5" s="1"/>
  <c r="M3927" i="5"/>
  <c r="O3927" i="5"/>
  <c r="P3927" i="5"/>
  <c r="Q3927" i="5"/>
  <c r="E3928" i="5"/>
  <c r="T3928" i="5" s="1"/>
  <c r="M3928" i="5"/>
  <c r="O3928" i="5"/>
  <c r="R3928" i="5" s="1"/>
  <c r="P3928" i="5"/>
  <c r="Q3928" i="5"/>
  <c r="E3929" i="5"/>
  <c r="T3929" i="5" s="1"/>
  <c r="M3929" i="5"/>
  <c r="O3929" i="5"/>
  <c r="P3929" i="5"/>
  <c r="Q3929" i="5"/>
  <c r="E3930" i="5"/>
  <c r="T3930" i="5" s="1"/>
  <c r="M3930" i="5"/>
  <c r="O3930" i="5"/>
  <c r="P3930" i="5"/>
  <c r="Q3930" i="5"/>
  <c r="E3931" i="5"/>
  <c r="T3931" i="5" s="1"/>
  <c r="M3931" i="5"/>
  <c r="O3931" i="5"/>
  <c r="P3931" i="5"/>
  <c r="Q3931" i="5"/>
  <c r="S3931" i="5"/>
  <c r="E3932" i="5"/>
  <c r="T3932" i="5" s="1"/>
  <c r="M3932" i="5"/>
  <c r="O3932" i="5"/>
  <c r="P3932" i="5"/>
  <c r="Q3932" i="5"/>
  <c r="E3933" i="5"/>
  <c r="T3933" i="5" s="1"/>
  <c r="M3933" i="5"/>
  <c r="O3933" i="5"/>
  <c r="P3933" i="5"/>
  <c r="Q3933" i="5"/>
  <c r="E3934" i="5"/>
  <c r="S3934" i="5" s="1"/>
  <c r="M3934" i="5"/>
  <c r="O3934" i="5"/>
  <c r="P3934" i="5"/>
  <c r="Q3934" i="5"/>
  <c r="E3935" i="5"/>
  <c r="T3935" i="5" s="1"/>
  <c r="M3935" i="5"/>
  <c r="O3935" i="5"/>
  <c r="P3935" i="5"/>
  <c r="Q3935" i="5"/>
  <c r="E3936" i="5"/>
  <c r="T3936" i="5" s="1"/>
  <c r="M3936" i="5"/>
  <c r="O3936" i="5"/>
  <c r="P3936" i="5"/>
  <c r="Q3936" i="5"/>
  <c r="E3937" i="5"/>
  <c r="T3937" i="5" s="1"/>
  <c r="M3937" i="5"/>
  <c r="O3937" i="5"/>
  <c r="R3937" i="5" s="1"/>
  <c r="P3937" i="5"/>
  <c r="Q3937" i="5"/>
  <c r="E3938" i="5"/>
  <c r="M3938" i="5"/>
  <c r="O3938" i="5"/>
  <c r="P3938" i="5"/>
  <c r="Q3938" i="5"/>
  <c r="E3939" i="5"/>
  <c r="M3939" i="5"/>
  <c r="O3939" i="5"/>
  <c r="P3939" i="5"/>
  <c r="Q3939" i="5"/>
  <c r="E3940" i="5"/>
  <c r="S3940" i="5" s="1"/>
  <c r="M3940" i="5"/>
  <c r="O3940" i="5"/>
  <c r="P3940" i="5"/>
  <c r="Q3940" i="5"/>
  <c r="E3941" i="5"/>
  <c r="T3941" i="5" s="1"/>
  <c r="M3941" i="5"/>
  <c r="O3941" i="5"/>
  <c r="P3941" i="5"/>
  <c r="Q3941" i="5"/>
  <c r="E3942" i="5"/>
  <c r="T3942" i="5" s="1"/>
  <c r="M3942" i="5"/>
  <c r="O3942" i="5"/>
  <c r="P3942" i="5"/>
  <c r="Q3942" i="5"/>
  <c r="E3943" i="5"/>
  <c r="T3943" i="5" s="1"/>
  <c r="M3943" i="5"/>
  <c r="O3943" i="5"/>
  <c r="P3943" i="5"/>
  <c r="Q3943" i="5"/>
  <c r="S3943" i="5"/>
  <c r="E3944" i="5"/>
  <c r="T3944" i="5" s="1"/>
  <c r="M3944" i="5"/>
  <c r="O3944" i="5"/>
  <c r="R3944" i="5" s="1"/>
  <c r="P3944" i="5"/>
  <c r="Q3944" i="5"/>
  <c r="E3945" i="5"/>
  <c r="T3945" i="5" s="1"/>
  <c r="M3945" i="5"/>
  <c r="O3945" i="5"/>
  <c r="P3945" i="5"/>
  <c r="Q3945" i="5"/>
  <c r="E3946" i="5"/>
  <c r="T3946" i="5" s="1"/>
  <c r="M3946" i="5"/>
  <c r="O3946" i="5"/>
  <c r="R3946" i="5" s="1"/>
  <c r="P3946" i="5"/>
  <c r="Q3946" i="5"/>
  <c r="E3947" i="5"/>
  <c r="M3947" i="5"/>
  <c r="O3947" i="5"/>
  <c r="P3947" i="5"/>
  <c r="Q3947" i="5"/>
  <c r="E3948" i="5"/>
  <c r="T3948" i="5" s="1"/>
  <c r="M3948" i="5"/>
  <c r="O3948" i="5"/>
  <c r="P3948" i="5"/>
  <c r="Q3948" i="5"/>
  <c r="E3949" i="5"/>
  <c r="S3949" i="5" s="1"/>
  <c r="M3949" i="5"/>
  <c r="O3949" i="5"/>
  <c r="P3949" i="5"/>
  <c r="Q3949" i="5"/>
  <c r="T3949" i="5"/>
  <c r="E3950" i="5"/>
  <c r="T3950" i="5" s="1"/>
  <c r="M3950" i="5"/>
  <c r="O3950" i="5"/>
  <c r="P3950" i="5"/>
  <c r="Q3950" i="5"/>
  <c r="E3951" i="5"/>
  <c r="T3951" i="5" s="1"/>
  <c r="M3951" i="5"/>
  <c r="O3951" i="5"/>
  <c r="P3951" i="5"/>
  <c r="Q3951" i="5"/>
  <c r="E3952" i="5"/>
  <c r="S3952" i="5" s="1"/>
  <c r="M3952" i="5"/>
  <c r="O3952" i="5"/>
  <c r="P3952" i="5"/>
  <c r="Q3952" i="5"/>
  <c r="T3952" i="5"/>
  <c r="E3953" i="5"/>
  <c r="T3953" i="5" s="1"/>
  <c r="M3953" i="5"/>
  <c r="O3953" i="5"/>
  <c r="P3953" i="5"/>
  <c r="Q3953" i="5"/>
  <c r="E3954" i="5"/>
  <c r="M3954" i="5"/>
  <c r="O3954" i="5"/>
  <c r="P3954" i="5"/>
  <c r="Q3954" i="5"/>
  <c r="E3955" i="5"/>
  <c r="T3955" i="5" s="1"/>
  <c r="M3955" i="5"/>
  <c r="O3955" i="5"/>
  <c r="R3955" i="5" s="1"/>
  <c r="P3955" i="5"/>
  <c r="Q3955" i="5"/>
  <c r="E3956" i="5"/>
  <c r="M3956" i="5"/>
  <c r="O3956" i="5"/>
  <c r="P3956" i="5"/>
  <c r="Q3956" i="5"/>
  <c r="E3957" i="5"/>
  <c r="T3957" i="5" s="1"/>
  <c r="M3957" i="5"/>
  <c r="O3957" i="5"/>
  <c r="P3957" i="5"/>
  <c r="Q3957" i="5"/>
  <c r="E3958" i="5"/>
  <c r="M3958" i="5"/>
  <c r="O3958" i="5"/>
  <c r="P3958" i="5"/>
  <c r="Q3958" i="5"/>
  <c r="E3959" i="5"/>
  <c r="T3959" i="5" s="1"/>
  <c r="M3959" i="5"/>
  <c r="O3959" i="5"/>
  <c r="P3959" i="5"/>
  <c r="Q3959" i="5"/>
  <c r="E3960" i="5"/>
  <c r="T3960" i="5" s="1"/>
  <c r="M3960" i="5"/>
  <c r="O3960" i="5"/>
  <c r="P3960" i="5"/>
  <c r="Q3960" i="5"/>
  <c r="E3961" i="5"/>
  <c r="M3961" i="5"/>
  <c r="O3961" i="5"/>
  <c r="P3961" i="5"/>
  <c r="Q3961" i="5"/>
  <c r="S3961" i="5"/>
  <c r="T3961" i="5"/>
  <c r="E3962" i="5"/>
  <c r="M3962" i="5"/>
  <c r="O3962" i="5"/>
  <c r="P3962" i="5"/>
  <c r="Q3962" i="5"/>
  <c r="E3963" i="5"/>
  <c r="T3963" i="5" s="1"/>
  <c r="M3963" i="5"/>
  <c r="O3963" i="5"/>
  <c r="P3963" i="5"/>
  <c r="Q3963" i="5"/>
  <c r="S3963" i="5"/>
  <c r="E3964" i="5"/>
  <c r="M3964" i="5"/>
  <c r="O3964" i="5"/>
  <c r="P3964" i="5"/>
  <c r="Q3964" i="5"/>
  <c r="E3965" i="5"/>
  <c r="M3965" i="5"/>
  <c r="O3965" i="5"/>
  <c r="P3965" i="5"/>
  <c r="Q3965" i="5"/>
  <c r="E3966" i="5"/>
  <c r="T3966" i="5" s="1"/>
  <c r="M3966" i="5"/>
  <c r="O3966" i="5"/>
  <c r="P3966" i="5"/>
  <c r="Q3966" i="5"/>
  <c r="E3967" i="5"/>
  <c r="T3967" i="5" s="1"/>
  <c r="M3967" i="5"/>
  <c r="O3967" i="5"/>
  <c r="P3967" i="5"/>
  <c r="Q3967" i="5"/>
  <c r="S3967" i="5"/>
  <c r="E3968" i="5"/>
  <c r="T3968" i="5" s="1"/>
  <c r="M3968" i="5"/>
  <c r="O3968" i="5"/>
  <c r="P3968" i="5"/>
  <c r="Q3968" i="5"/>
  <c r="E3969" i="5"/>
  <c r="M3969" i="5"/>
  <c r="O3969" i="5"/>
  <c r="P3969" i="5"/>
  <c r="Q3969" i="5"/>
  <c r="E3970" i="5"/>
  <c r="S3970" i="5" s="1"/>
  <c r="M3970" i="5"/>
  <c r="O3970" i="5"/>
  <c r="P3970" i="5"/>
  <c r="Q3970" i="5"/>
  <c r="E3971" i="5"/>
  <c r="M3971" i="5"/>
  <c r="O3971" i="5"/>
  <c r="P3971" i="5"/>
  <c r="Q3971" i="5"/>
  <c r="E3972" i="5"/>
  <c r="T3972" i="5" s="1"/>
  <c r="M3972" i="5"/>
  <c r="O3972" i="5"/>
  <c r="P3972" i="5"/>
  <c r="Q3972" i="5"/>
  <c r="E3973" i="5"/>
  <c r="T3973" i="5" s="1"/>
  <c r="M3973" i="5"/>
  <c r="O3973" i="5"/>
  <c r="R3973" i="5" s="1"/>
  <c r="P3973" i="5"/>
  <c r="Q3973" i="5"/>
  <c r="E3974" i="5"/>
  <c r="M3974" i="5"/>
  <c r="O3974" i="5"/>
  <c r="P3974" i="5"/>
  <c r="Q3974" i="5"/>
  <c r="E3975" i="5"/>
  <c r="M3975" i="5"/>
  <c r="O3975" i="5"/>
  <c r="P3975" i="5"/>
  <c r="Q3975" i="5"/>
  <c r="E3976" i="5"/>
  <c r="S3976" i="5" s="1"/>
  <c r="M3976" i="5"/>
  <c r="O3976" i="5"/>
  <c r="P3976" i="5"/>
  <c r="Q3976" i="5"/>
  <c r="E3977" i="5"/>
  <c r="M3977" i="5"/>
  <c r="O3977" i="5"/>
  <c r="P3977" i="5"/>
  <c r="Q3977" i="5"/>
  <c r="E3978" i="5"/>
  <c r="M3978" i="5"/>
  <c r="O3978" i="5"/>
  <c r="R3978" i="5" s="1"/>
  <c r="P3978" i="5"/>
  <c r="Q3978" i="5"/>
  <c r="E3979" i="5"/>
  <c r="S3979" i="5" s="1"/>
  <c r="M3979" i="5"/>
  <c r="O3979" i="5"/>
  <c r="P3979" i="5"/>
  <c r="Q3979" i="5"/>
  <c r="E3980" i="5"/>
  <c r="T3980" i="5" s="1"/>
  <c r="M3980" i="5"/>
  <c r="O3980" i="5"/>
  <c r="P3980" i="5"/>
  <c r="Q3980" i="5"/>
  <c r="E3981" i="5"/>
  <c r="T3981" i="5" s="1"/>
  <c r="M3981" i="5"/>
  <c r="O3981" i="5"/>
  <c r="P3981" i="5"/>
  <c r="Q3981" i="5"/>
  <c r="S3981" i="5"/>
  <c r="E3982" i="5"/>
  <c r="S3982" i="5" s="1"/>
  <c r="M3982" i="5"/>
  <c r="O3982" i="5"/>
  <c r="P3982" i="5"/>
  <c r="Q3982" i="5"/>
  <c r="E3983" i="5"/>
  <c r="T3983" i="5" s="1"/>
  <c r="M3983" i="5"/>
  <c r="O3983" i="5"/>
  <c r="P3983" i="5"/>
  <c r="Q3983" i="5"/>
  <c r="S3983" i="5"/>
  <c r="E3984" i="5"/>
  <c r="M3984" i="5"/>
  <c r="O3984" i="5"/>
  <c r="P3984" i="5"/>
  <c r="Q3984" i="5"/>
  <c r="E3985" i="5"/>
  <c r="S3985" i="5" s="1"/>
  <c r="M3985" i="5"/>
  <c r="O3985" i="5"/>
  <c r="P3985" i="5"/>
  <c r="Q3985" i="5"/>
  <c r="E3986" i="5"/>
  <c r="M3986" i="5"/>
  <c r="O3986" i="5"/>
  <c r="P3986" i="5"/>
  <c r="Q3986" i="5"/>
  <c r="E3987" i="5"/>
  <c r="T3987" i="5" s="1"/>
  <c r="M3987" i="5"/>
  <c r="O3987" i="5"/>
  <c r="R3987" i="5" s="1"/>
  <c r="P3987" i="5"/>
  <c r="Q3987" i="5"/>
  <c r="E3988" i="5"/>
  <c r="S3988" i="5" s="1"/>
  <c r="M3988" i="5"/>
  <c r="O3988" i="5"/>
  <c r="R3988" i="5" s="1"/>
  <c r="P3988" i="5"/>
  <c r="Q3988" i="5"/>
  <c r="T3988" i="5"/>
  <c r="E3989" i="5"/>
  <c r="M3989" i="5"/>
  <c r="O3989" i="5"/>
  <c r="P3989" i="5"/>
  <c r="Q3989" i="5"/>
  <c r="E3990" i="5"/>
  <c r="T3990" i="5" s="1"/>
  <c r="M3990" i="5"/>
  <c r="O3990" i="5"/>
  <c r="R3990" i="5" s="1"/>
  <c r="P3990" i="5"/>
  <c r="Q3990" i="5"/>
  <c r="E3991" i="5"/>
  <c r="M3991" i="5"/>
  <c r="O3991" i="5"/>
  <c r="P3991" i="5"/>
  <c r="Q3991" i="5"/>
  <c r="E3992" i="5"/>
  <c r="M3992" i="5"/>
  <c r="O3992" i="5"/>
  <c r="P3992" i="5"/>
  <c r="Q3992" i="5"/>
  <c r="E3993" i="5"/>
  <c r="T3993" i="5" s="1"/>
  <c r="M3993" i="5"/>
  <c r="O3993" i="5"/>
  <c r="R3993" i="5" s="1"/>
  <c r="P3993" i="5"/>
  <c r="Q3993" i="5"/>
  <c r="S3993" i="5"/>
  <c r="E3994" i="5"/>
  <c r="S3994" i="5" s="1"/>
  <c r="M3994" i="5"/>
  <c r="O3994" i="5"/>
  <c r="P3994" i="5"/>
  <c r="Q3994" i="5"/>
  <c r="E3995" i="5"/>
  <c r="T3995" i="5" s="1"/>
  <c r="M3995" i="5"/>
  <c r="O3995" i="5"/>
  <c r="P3995" i="5"/>
  <c r="Q3995" i="5"/>
  <c r="E3996" i="5"/>
  <c r="M3996" i="5"/>
  <c r="O3996" i="5"/>
  <c r="P3996" i="5"/>
  <c r="Q3996" i="5"/>
  <c r="E3997" i="5"/>
  <c r="S3997" i="5" s="1"/>
  <c r="M3997" i="5"/>
  <c r="O3997" i="5"/>
  <c r="P3997" i="5"/>
  <c r="Q3997" i="5"/>
  <c r="T3997" i="5"/>
  <c r="E3998" i="5"/>
  <c r="M3998" i="5"/>
  <c r="O3998" i="5"/>
  <c r="P3998" i="5"/>
  <c r="Q3998" i="5"/>
  <c r="E3999" i="5"/>
  <c r="T3999" i="5" s="1"/>
  <c r="M3999" i="5"/>
  <c r="O3999" i="5"/>
  <c r="R3999" i="5" s="1"/>
  <c r="P3999" i="5"/>
  <c r="Q3999" i="5"/>
  <c r="E4000" i="5"/>
  <c r="S4000" i="5" s="1"/>
  <c r="M4000" i="5"/>
  <c r="O4000" i="5"/>
  <c r="P4000" i="5"/>
  <c r="Q4000" i="5"/>
  <c r="E4001" i="5"/>
  <c r="T4001" i="5" s="1"/>
  <c r="M4001" i="5"/>
  <c r="O4001" i="5"/>
  <c r="P4001" i="5"/>
  <c r="Q4001" i="5"/>
  <c r="E4002" i="5"/>
  <c r="T4002" i="5" s="1"/>
  <c r="M4002" i="5"/>
  <c r="O4002" i="5"/>
  <c r="P4002" i="5"/>
  <c r="Q4002" i="5"/>
  <c r="E4003" i="5"/>
  <c r="M4003" i="5"/>
  <c r="O4003" i="5"/>
  <c r="P4003" i="5"/>
  <c r="Q4003" i="5"/>
  <c r="E4004" i="5"/>
  <c r="T4004" i="5" s="1"/>
  <c r="M4004" i="5"/>
  <c r="O4004" i="5"/>
  <c r="P4004" i="5"/>
  <c r="Q4004" i="5"/>
  <c r="E4005" i="5"/>
  <c r="M4005" i="5"/>
  <c r="O4005" i="5"/>
  <c r="R4005" i="5" s="1"/>
  <c r="P4005" i="5"/>
  <c r="Q4005" i="5"/>
  <c r="E4006" i="5"/>
  <c r="S4006" i="5" s="1"/>
  <c r="M4006" i="5"/>
  <c r="O4006" i="5"/>
  <c r="P4006" i="5"/>
  <c r="Q4006" i="5"/>
  <c r="T4006" i="5"/>
  <c r="E4007" i="5"/>
  <c r="M4007" i="5"/>
  <c r="O4007" i="5"/>
  <c r="R4007" i="5" s="1"/>
  <c r="P4007" i="5"/>
  <c r="Q4007" i="5"/>
  <c r="E4008" i="5"/>
  <c r="T4008" i="5" s="1"/>
  <c r="M4008" i="5"/>
  <c r="O4008" i="5"/>
  <c r="P4008" i="5"/>
  <c r="Q4008" i="5"/>
  <c r="R4008" i="5"/>
  <c r="S4008" i="5"/>
  <c r="E4009" i="5"/>
  <c r="M4009" i="5"/>
  <c r="O4009" i="5"/>
  <c r="P4009" i="5"/>
  <c r="Q4009" i="5"/>
  <c r="E4010" i="5"/>
  <c r="M4010" i="5"/>
  <c r="O4010" i="5"/>
  <c r="P4010" i="5"/>
  <c r="Q4010" i="5"/>
  <c r="E4011" i="5"/>
  <c r="T4011" i="5" s="1"/>
  <c r="M4011" i="5"/>
  <c r="O4011" i="5"/>
  <c r="P4011" i="5"/>
  <c r="Q4011" i="5"/>
  <c r="E4012" i="5"/>
  <c r="S4012" i="5" s="1"/>
  <c r="M4012" i="5"/>
  <c r="O4012" i="5"/>
  <c r="P4012" i="5"/>
  <c r="Q4012" i="5"/>
  <c r="T4012" i="5"/>
  <c r="E4013" i="5"/>
  <c r="T4013" i="5" s="1"/>
  <c r="M4013" i="5"/>
  <c r="O4013" i="5"/>
  <c r="P4013" i="5"/>
  <c r="Q4013" i="5"/>
  <c r="E4014" i="5"/>
  <c r="T4014" i="5" s="1"/>
  <c r="M4014" i="5"/>
  <c r="O4014" i="5"/>
  <c r="P4014" i="5"/>
  <c r="Q4014" i="5"/>
  <c r="S4014" i="5"/>
  <c r="E4015" i="5"/>
  <c r="M4015" i="5"/>
  <c r="O4015" i="5"/>
  <c r="P4015" i="5"/>
  <c r="Q4015" i="5"/>
  <c r="E4016" i="5"/>
  <c r="T4016" i="5" s="1"/>
  <c r="M4016" i="5"/>
  <c r="O4016" i="5"/>
  <c r="P4016" i="5"/>
  <c r="Q4016" i="5"/>
  <c r="E4017" i="5"/>
  <c r="T4017" i="5" s="1"/>
  <c r="M4017" i="5"/>
  <c r="O4017" i="5"/>
  <c r="P4017" i="5"/>
  <c r="Q4017" i="5"/>
  <c r="R4017" i="5" s="1"/>
  <c r="E4018" i="5"/>
  <c r="S4018" i="5" s="1"/>
  <c r="M4018" i="5"/>
  <c r="O4018" i="5"/>
  <c r="P4018" i="5"/>
  <c r="Q4018" i="5"/>
  <c r="E4019" i="5"/>
  <c r="T4019" i="5" s="1"/>
  <c r="M4019" i="5"/>
  <c r="O4019" i="5"/>
  <c r="P4019" i="5"/>
  <c r="Q4019" i="5"/>
  <c r="E4020" i="5"/>
  <c r="M4020" i="5"/>
  <c r="O4020" i="5"/>
  <c r="R4020" i="5" s="1"/>
  <c r="P4020" i="5"/>
  <c r="Q4020" i="5"/>
  <c r="E4021" i="5"/>
  <c r="S4021" i="5" s="1"/>
  <c r="M4021" i="5"/>
  <c r="O4021" i="5"/>
  <c r="P4021" i="5"/>
  <c r="Q4021" i="5"/>
  <c r="E4022" i="5"/>
  <c r="M4022" i="5"/>
  <c r="O4022" i="5"/>
  <c r="P4022" i="5"/>
  <c r="Q4022" i="5"/>
  <c r="E4023" i="5"/>
  <c r="T4023" i="5" s="1"/>
  <c r="M4023" i="5"/>
  <c r="O4023" i="5"/>
  <c r="P4023" i="5"/>
  <c r="Q4023" i="5"/>
  <c r="E4024" i="5"/>
  <c r="M4024" i="5"/>
  <c r="O4024" i="5"/>
  <c r="P4024" i="5"/>
  <c r="Q4024" i="5"/>
  <c r="E4025" i="5"/>
  <c r="T4025" i="5" s="1"/>
  <c r="M4025" i="5"/>
  <c r="O4025" i="5"/>
  <c r="R4025" i="5" s="1"/>
  <c r="P4025" i="5"/>
  <c r="Q4025" i="5"/>
  <c r="E4026" i="5"/>
  <c r="M4026" i="5"/>
  <c r="O4026" i="5"/>
  <c r="P4026" i="5"/>
  <c r="Q4026" i="5"/>
  <c r="E4027" i="5"/>
  <c r="S4027" i="5" s="1"/>
  <c r="M4027" i="5"/>
  <c r="O4027" i="5"/>
  <c r="P4027" i="5"/>
  <c r="Q4027" i="5"/>
  <c r="E4028" i="5"/>
  <c r="M4028" i="5"/>
  <c r="O4028" i="5"/>
  <c r="P4028" i="5"/>
  <c r="Q4028" i="5"/>
  <c r="E4029" i="5"/>
  <c r="T4029" i="5" s="1"/>
  <c r="M4029" i="5"/>
  <c r="O4029" i="5"/>
  <c r="P4029" i="5"/>
  <c r="Q4029" i="5"/>
  <c r="E4030" i="5"/>
  <c r="M4030" i="5"/>
  <c r="O4030" i="5"/>
  <c r="P4030" i="5"/>
  <c r="Q4030" i="5"/>
  <c r="E4031" i="5"/>
  <c r="T4031" i="5" s="1"/>
  <c r="M4031" i="5"/>
  <c r="O4031" i="5"/>
  <c r="R4031" i="5" s="1"/>
  <c r="P4031" i="5"/>
  <c r="Q4031" i="5"/>
  <c r="S4031" i="5"/>
  <c r="E4032" i="5"/>
  <c r="T4032" i="5" s="1"/>
  <c r="M4032" i="5"/>
  <c r="O4032" i="5"/>
  <c r="R4032" i="5" s="1"/>
  <c r="P4032" i="5"/>
  <c r="Q4032" i="5"/>
  <c r="E4033" i="5"/>
  <c r="S4033" i="5" s="1"/>
  <c r="M4033" i="5"/>
  <c r="O4033" i="5"/>
  <c r="P4033" i="5"/>
  <c r="Q4033" i="5"/>
  <c r="T4033" i="5"/>
  <c r="E4034" i="5"/>
  <c r="T4034" i="5" s="1"/>
  <c r="M4034" i="5"/>
  <c r="O4034" i="5"/>
  <c r="P4034" i="5"/>
  <c r="Q4034" i="5"/>
  <c r="E4035" i="5"/>
  <c r="T4035" i="5" s="1"/>
  <c r="M4035" i="5"/>
  <c r="O4035" i="5"/>
  <c r="P4035" i="5"/>
  <c r="Q4035" i="5"/>
  <c r="E4036" i="5"/>
  <c r="S4036" i="5" s="1"/>
  <c r="M4036" i="5"/>
  <c r="O4036" i="5"/>
  <c r="P4036" i="5"/>
  <c r="Q4036" i="5"/>
  <c r="T4036" i="5"/>
  <c r="E4037" i="5"/>
  <c r="T4037" i="5" s="1"/>
  <c r="M4037" i="5"/>
  <c r="O4037" i="5"/>
  <c r="P4037" i="5"/>
  <c r="Q4037" i="5"/>
  <c r="E4038" i="5"/>
  <c r="T4038" i="5" s="1"/>
  <c r="M4038" i="5"/>
  <c r="O4038" i="5"/>
  <c r="P4038" i="5"/>
  <c r="Q4038" i="5"/>
  <c r="E4039" i="5"/>
  <c r="M4039" i="5"/>
  <c r="O4039" i="5"/>
  <c r="P4039" i="5"/>
  <c r="Q4039" i="5"/>
  <c r="E4040" i="5"/>
  <c r="T4040" i="5" s="1"/>
  <c r="M4040" i="5"/>
  <c r="O4040" i="5"/>
  <c r="P4040" i="5"/>
  <c r="Q4040" i="5"/>
  <c r="E4041" i="5"/>
  <c r="T4041" i="5" s="1"/>
  <c r="M4041" i="5"/>
  <c r="O4041" i="5"/>
  <c r="P4041" i="5"/>
  <c r="Q4041" i="5"/>
  <c r="E4042" i="5"/>
  <c r="S4042" i="5" s="1"/>
  <c r="M4042" i="5"/>
  <c r="O4042" i="5"/>
  <c r="P4042" i="5"/>
  <c r="Q4042" i="5"/>
  <c r="E4043" i="5"/>
  <c r="T4043" i="5" s="1"/>
  <c r="M4043" i="5"/>
  <c r="O4043" i="5"/>
  <c r="P4043" i="5"/>
  <c r="Q4043" i="5"/>
  <c r="E4044" i="5"/>
  <c r="T4044" i="5" s="1"/>
  <c r="M4044" i="5"/>
  <c r="O4044" i="5"/>
  <c r="P4044" i="5"/>
  <c r="Q4044" i="5"/>
  <c r="S4044" i="5"/>
  <c r="E4045" i="5"/>
  <c r="M4045" i="5"/>
  <c r="O4045" i="5"/>
  <c r="P4045" i="5"/>
  <c r="Q4045" i="5"/>
  <c r="E4046" i="5"/>
  <c r="T4046" i="5" s="1"/>
  <c r="M4046" i="5"/>
  <c r="O4046" i="5"/>
  <c r="P4046" i="5"/>
  <c r="Q4046" i="5"/>
  <c r="E4047" i="5"/>
  <c r="T4047" i="5" s="1"/>
  <c r="M4047" i="5"/>
  <c r="O4047" i="5"/>
  <c r="P4047" i="5"/>
  <c r="Q4047" i="5"/>
  <c r="E4048" i="5"/>
  <c r="S4048" i="5" s="1"/>
  <c r="M4048" i="5"/>
  <c r="O4048" i="5"/>
  <c r="P4048" i="5"/>
  <c r="Q4048" i="5"/>
  <c r="E4049" i="5"/>
  <c r="T4049" i="5" s="1"/>
  <c r="M4049" i="5"/>
  <c r="O4049" i="5"/>
  <c r="P4049" i="5"/>
  <c r="Q4049" i="5"/>
  <c r="E4050" i="5"/>
  <c r="M4050" i="5"/>
  <c r="O4050" i="5"/>
  <c r="P4050" i="5"/>
  <c r="Q4050" i="5"/>
  <c r="E4051" i="5"/>
  <c r="S4051" i="5" s="1"/>
  <c r="M4051" i="5"/>
  <c r="O4051" i="5"/>
  <c r="P4051" i="5"/>
  <c r="Q4051" i="5"/>
  <c r="E4052" i="5"/>
  <c r="M4052" i="5"/>
  <c r="O4052" i="5"/>
  <c r="P4052" i="5"/>
  <c r="Q4052" i="5"/>
  <c r="E4053" i="5"/>
  <c r="T4053" i="5" s="1"/>
  <c r="M4053" i="5"/>
  <c r="O4053" i="5"/>
  <c r="R4053" i="5" s="1"/>
  <c r="P4053" i="5"/>
  <c r="Q4053" i="5"/>
  <c r="E4054" i="5"/>
  <c r="S4054" i="5" s="1"/>
  <c r="M4054" i="5"/>
  <c r="O4054" i="5"/>
  <c r="P4054" i="5"/>
  <c r="Q4054" i="5"/>
  <c r="E4055" i="5"/>
  <c r="M4055" i="5"/>
  <c r="O4055" i="5"/>
  <c r="P4055" i="5"/>
  <c r="Q4055" i="5"/>
  <c r="E4056" i="5"/>
  <c r="M4056" i="5"/>
  <c r="O4056" i="5"/>
  <c r="P4056" i="5"/>
  <c r="Q4056" i="5"/>
  <c r="E4057" i="5"/>
  <c r="S4057" i="5" s="1"/>
  <c r="M4057" i="5"/>
  <c r="O4057" i="5"/>
  <c r="R4057" i="5" s="1"/>
  <c r="P4057" i="5"/>
  <c r="Q4057" i="5"/>
  <c r="T4057" i="5"/>
  <c r="E4058" i="5"/>
  <c r="M4058" i="5"/>
  <c r="O4058" i="5"/>
  <c r="P4058" i="5"/>
  <c r="Q4058" i="5"/>
  <c r="E4059" i="5"/>
  <c r="T4059" i="5" s="1"/>
  <c r="M4059" i="5"/>
  <c r="O4059" i="5"/>
  <c r="P4059" i="5"/>
  <c r="Q4059" i="5"/>
  <c r="S4059" i="5"/>
  <c r="E4060" i="5"/>
  <c r="S4060" i="5" s="1"/>
  <c r="M4060" i="5"/>
  <c r="O4060" i="5"/>
  <c r="P4060" i="5"/>
  <c r="Q4060" i="5"/>
  <c r="E4061" i="5"/>
  <c r="T4061" i="5" s="1"/>
  <c r="M4061" i="5"/>
  <c r="O4061" i="5"/>
  <c r="P4061" i="5"/>
  <c r="Q4061" i="5"/>
  <c r="E4062" i="5"/>
  <c r="M4062" i="5"/>
  <c r="O4062" i="5"/>
  <c r="P4062" i="5"/>
  <c r="Q4062" i="5"/>
  <c r="E4063" i="5"/>
  <c r="S4063" i="5" s="1"/>
  <c r="M4063" i="5"/>
  <c r="O4063" i="5"/>
  <c r="R4063" i="5" s="1"/>
  <c r="P4063" i="5"/>
  <c r="Q4063" i="5"/>
  <c r="T4063" i="5"/>
  <c r="E4064" i="5"/>
  <c r="M4064" i="5"/>
  <c r="O4064" i="5"/>
  <c r="P4064" i="5"/>
  <c r="Q4064" i="5"/>
  <c r="E4065" i="5"/>
  <c r="M4065" i="5"/>
  <c r="O4065" i="5"/>
  <c r="P4065" i="5"/>
  <c r="Q4065" i="5"/>
  <c r="E4066" i="5"/>
  <c r="S4066" i="5" s="1"/>
  <c r="M4066" i="5"/>
  <c r="O4066" i="5"/>
  <c r="P4066" i="5"/>
  <c r="Q4066" i="5"/>
  <c r="E4067" i="5"/>
  <c r="T4067" i="5" s="1"/>
  <c r="M4067" i="5"/>
  <c r="O4067" i="5"/>
  <c r="P4067" i="5"/>
  <c r="Q4067" i="5"/>
  <c r="S4067" i="5"/>
  <c r="E4068" i="5"/>
  <c r="T4068" i="5" s="1"/>
  <c r="M4068" i="5"/>
  <c r="O4068" i="5"/>
  <c r="P4068" i="5"/>
  <c r="R4068" i="5" s="1"/>
  <c r="Q4068" i="5"/>
  <c r="E4069" i="5"/>
  <c r="S4069" i="5" s="1"/>
  <c r="M4069" i="5"/>
  <c r="O4069" i="5"/>
  <c r="P4069" i="5"/>
  <c r="Q4069" i="5"/>
  <c r="E4070" i="5"/>
  <c r="T4070" i="5" s="1"/>
  <c r="M4070" i="5"/>
  <c r="O4070" i="5"/>
  <c r="P4070" i="5"/>
  <c r="Q4070" i="5"/>
  <c r="E4071" i="5"/>
  <c r="M4071" i="5"/>
  <c r="O4071" i="5"/>
  <c r="P4071" i="5"/>
  <c r="Q4071" i="5"/>
  <c r="E4072" i="5"/>
  <c r="S4072" i="5" s="1"/>
  <c r="M4072" i="5"/>
  <c r="O4072" i="5"/>
  <c r="P4072" i="5"/>
  <c r="Q4072" i="5"/>
  <c r="T4072" i="5"/>
  <c r="E4073" i="5"/>
  <c r="M4073" i="5"/>
  <c r="O4073" i="5"/>
  <c r="P4073" i="5"/>
  <c r="Q4073" i="5"/>
  <c r="E4074" i="5"/>
  <c r="T4074" i="5" s="1"/>
  <c r="M4074" i="5"/>
  <c r="O4074" i="5"/>
  <c r="P4074" i="5"/>
  <c r="Q4074" i="5"/>
  <c r="E4075" i="5"/>
  <c r="M4075" i="5"/>
  <c r="O4075" i="5"/>
  <c r="P4075" i="5"/>
  <c r="Q4075" i="5"/>
  <c r="E4076" i="5"/>
  <c r="T4076" i="5" s="1"/>
  <c r="M4076" i="5"/>
  <c r="O4076" i="5"/>
  <c r="P4076" i="5"/>
  <c r="Q4076" i="5"/>
  <c r="S4076" i="5"/>
  <c r="E4077" i="5"/>
  <c r="T4077" i="5" s="1"/>
  <c r="M4077" i="5"/>
  <c r="O4077" i="5"/>
  <c r="P4077" i="5"/>
  <c r="Q4077" i="5"/>
  <c r="E4078" i="5"/>
  <c r="S4078" i="5" s="1"/>
  <c r="M4078" i="5"/>
  <c r="O4078" i="5"/>
  <c r="P4078" i="5"/>
  <c r="Q4078" i="5"/>
  <c r="E4079" i="5"/>
  <c r="T4079" i="5" s="1"/>
  <c r="M4079" i="5"/>
  <c r="O4079" i="5"/>
  <c r="P4079" i="5"/>
  <c r="Q4079" i="5"/>
  <c r="E4080" i="5"/>
  <c r="T4080" i="5" s="1"/>
  <c r="M4080" i="5"/>
  <c r="O4080" i="5"/>
  <c r="R4080" i="5" s="1"/>
  <c r="P4080" i="5"/>
  <c r="Q4080" i="5"/>
  <c r="E4081" i="5"/>
  <c r="M4081" i="5"/>
  <c r="O4081" i="5"/>
  <c r="P4081" i="5"/>
  <c r="Q4081" i="5"/>
  <c r="E4082" i="5"/>
  <c r="M4082" i="5"/>
  <c r="O4082" i="5"/>
  <c r="P4082" i="5"/>
  <c r="Q4082" i="5"/>
  <c r="E4083" i="5"/>
  <c r="T4083" i="5" s="1"/>
  <c r="M4083" i="5"/>
  <c r="O4083" i="5"/>
  <c r="P4083" i="5"/>
  <c r="Q4083" i="5"/>
  <c r="E4084" i="5"/>
  <c r="S4084" i="5" s="1"/>
  <c r="M4084" i="5"/>
  <c r="O4084" i="5"/>
  <c r="P4084" i="5"/>
  <c r="Q4084" i="5"/>
  <c r="T4084" i="5"/>
  <c r="E4085" i="5"/>
  <c r="T4085" i="5" s="1"/>
  <c r="M4085" i="5"/>
  <c r="O4085" i="5"/>
  <c r="P4085" i="5"/>
  <c r="Q4085" i="5"/>
  <c r="E4086" i="5"/>
  <c r="T4086" i="5" s="1"/>
  <c r="M4086" i="5"/>
  <c r="O4086" i="5"/>
  <c r="R4086" i="5" s="1"/>
  <c r="P4086" i="5"/>
  <c r="Q4086" i="5"/>
  <c r="S4086" i="5"/>
  <c r="E4087" i="5"/>
  <c r="S4087" i="5" s="1"/>
  <c r="M4087" i="5"/>
  <c r="O4087" i="5"/>
  <c r="P4087" i="5"/>
  <c r="Q4087" i="5"/>
  <c r="E4088" i="5"/>
  <c r="T4088" i="5" s="1"/>
  <c r="M4088" i="5"/>
  <c r="O4088" i="5"/>
  <c r="P4088" i="5"/>
  <c r="Q4088" i="5"/>
  <c r="E4089" i="5"/>
  <c r="T4089" i="5" s="1"/>
  <c r="M4089" i="5"/>
  <c r="O4089" i="5"/>
  <c r="P4089" i="5"/>
  <c r="Q4089" i="5"/>
  <c r="E4090" i="5"/>
  <c r="S4090" i="5" s="1"/>
  <c r="M4090" i="5"/>
  <c r="O4090" i="5"/>
  <c r="P4090" i="5"/>
  <c r="Q4090" i="5"/>
  <c r="E4091" i="5"/>
  <c r="M4091" i="5"/>
  <c r="O4091" i="5"/>
  <c r="P4091" i="5"/>
  <c r="Q4091" i="5"/>
  <c r="E4092" i="5"/>
  <c r="M4092" i="5"/>
  <c r="O4092" i="5"/>
  <c r="P4092" i="5"/>
  <c r="Q4092" i="5"/>
  <c r="E4093" i="5"/>
  <c r="S4093" i="5" s="1"/>
  <c r="M4093" i="5"/>
  <c r="O4093" i="5"/>
  <c r="P4093" i="5"/>
  <c r="Q4093" i="5"/>
  <c r="E4094" i="5"/>
  <c r="M4094" i="5"/>
  <c r="O4094" i="5"/>
  <c r="P4094" i="5"/>
  <c r="Q4094" i="5"/>
  <c r="E4095" i="5"/>
  <c r="T4095" i="5" s="1"/>
  <c r="M4095" i="5"/>
  <c r="O4095" i="5"/>
  <c r="P4095" i="5"/>
  <c r="Q4095" i="5"/>
  <c r="E4096" i="5"/>
  <c r="S4096" i="5" s="1"/>
  <c r="M4096" i="5"/>
  <c r="O4096" i="5"/>
  <c r="P4096" i="5"/>
  <c r="Q4096" i="5"/>
  <c r="E4097" i="5"/>
  <c r="S4097" i="5" s="1"/>
  <c r="M4097" i="5"/>
  <c r="O4097" i="5"/>
  <c r="P4097" i="5"/>
  <c r="Q4097" i="5"/>
  <c r="E4098" i="5"/>
  <c r="M4098" i="5"/>
  <c r="O4098" i="5"/>
  <c r="P4098" i="5"/>
  <c r="Q4098" i="5"/>
  <c r="E4099" i="5"/>
  <c r="S4099" i="5" s="1"/>
  <c r="M4099" i="5"/>
  <c r="O4099" i="5"/>
  <c r="P4099" i="5"/>
  <c r="Q4099" i="5"/>
  <c r="E4100" i="5"/>
  <c r="S4100" i="5" s="1"/>
  <c r="M4100" i="5"/>
  <c r="O4100" i="5"/>
  <c r="P4100" i="5"/>
  <c r="Q4100" i="5"/>
  <c r="E4101" i="5"/>
  <c r="S4101" i="5" s="1"/>
  <c r="M4101" i="5"/>
  <c r="O4101" i="5"/>
  <c r="P4101" i="5"/>
  <c r="Q4101" i="5"/>
  <c r="T4101" i="5"/>
  <c r="E4102" i="5"/>
  <c r="M4102" i="5"/>
  <c r="O4102" i="5"/>
  <c r="P4102" i="5"/>
  <c r="Q4102" i="5"/>
  <c r="E4103" i="5"/>
  <c r="S4103" i="5" s="1"/>
  <c r="M4103" i="5"/>
  <c r="O4103" i="5"/>
  <c r="P4103" i="5"/>
  <c r="Q4103" i="5"/>
  <c r="T4103" i="5"/>
  <c r="E4104" i="5"/>
  <c r="S4104" i="5" s="1"/>
  <c r="M4104" i="5"/>
  <c r="O4104" i="5"/>
  <c r="P4104" i="5"/>
  <c r="Q4104" i="5"/>
  <c r="T4104" i="5"/>
  <c r="E4105" i="5"/>
  <c r="M4105" i="5"/>
  <c r="O4105" i="5"/>
  <c r="P4105" i="5"/>
  <c r="Q4105" i="5"/>
  <c r="E4106" i="5"/>
  <c r="T4106" i="5" s="1"/>
  <c r="M4106" i="5"/>
  <c r="O4106" i="5"/>
  <c r="P4106" i="5"/>
  <c r="Q4106" i="5"/>
  <c r="E4107" i="5"/>
  <c r="S4107" i="5" s="1"/>
  <c r="M4107" i="5"/>
  <c r="O4107" i="5"/>
  <c r="P4107" i="5"/>
  <c r="Q4107" i="5"/>
  <c r="E4108" i="5"/>
  <c r="S4108" i="5" s="1"/>
  <c r="M4108" i="5"/>
  <c r="O4108" i="5"/>
  <c r="P4108" i="5"/>
  <c r="Q4108" i="5"/>
  <c r="E4109" i="5"/>
  <c r="S4109" i="5" s="1"/>
  <c r="M4109" i="5"/>
  <c r="O4109" i="5"/>
  <c r="P4109" i="5"/>
  <c r="Q4109" i="5"/>
  <c r="E4110" i="5"/>
  <c r="S4110" i="5" s="1"/>
  <c r="M4110" i="5"/>
  <c r="O4110" i="5"/>
  <c r="P4110" i="5"/>
  <c r="Q4110" i="5"/>
  <c r="E4111" i="5"/>
  <c r="S4111" i="5" s="1"/>
  <c r="M4111" i="5"/>
  <c r="O4111" i="5"/>
  <c r="P4111" i="5"/>
  <c r="Q4111" i="5"/>
  <c r="E4112" i="5"/>
  <c r="S4112" i="5" s="1"/>
  <c r="M4112" i="5"/>
  <c r="O4112" i="5"/>
  <c r="P4112" i="5"/>
  <c r="Q4112" i="5"/>
  <c r="E4113" i="5"/>
  <c r="M4113" i="5"/>
  <c r="O4113" i="5"/>
  <c r="P4113" i="5"/>
  <c r="Q4113" i="5"/>
  <c r="E4114" i="5"/>
  <c r="S4114" i="5" s="1"/>
  <c r="M4114" i="5"/>
  <c r="O4114" i="5"/>
  <c r="P4114" i="5"/>
  <c r="Q4114" i="5"/>
  <c r="T4114" i="5"/>
  <c r="E4115" i="5"/>
  <c r="T4115" i="5" s="1"/>
  <c r="M4115" i="5"/>
  <c r="O4115" i="5"/>
  <c r="P4115" i="5"/>
  <c r="Q4115" i="5"/>
  <c r="E4116" i="5"/>
  <c r="M4116" i="5"/>
  <c r="O4116" i="5"/>
  <c r="P4116" i="5"/>
  <c r="Q4116" i="5"/>
  <c r="E4117" i="5"/>
  <c r="T4117" i="5" s="1"/>
  <c r="M4117" i="5"/>
  <c r="O4117" i="5"/>
  <c r="P4117" i="5"/>
  <c r="Q4117" i="5"/>
  <c r="E4118" i="5"/>
  <c r="S4118" i="5" s="1"/>
  <c r="M4118" i="5"/>
  <c r="O4118" i="5"/>
  <c r="P4118" i="5"/>
  <c r="Q4118" i="5"/>
  <c r="E4119" i="5"/>
  <c r="T4119" i="5" s="1"/>
  <c r="M4119" i="5"/>
  <c r="O4119" i="5"/>
  <c r="P4119" i="5"/>
  <c r="Q4119" i="5"/>
  <c r="E4120" i="5"/>
  <c r="S4120" i="5" s="1"/>
  <c r="M4120" i="5"/>
  <c r="O4120" i="5"/>
  <c r="P4120" i="5"/>
  <c r="Q4120" i="5"/>
  <c r="E4121" i="5"/>
  <c r="S4121" i="5" s="1"/>
  <c r="M4121" i="5"/>
  <c r="O4121" i="5"/>
  <c r="P4121" i="5"/>
  <c r="Q4121" i="5"/>
  <c r="E4122" i="5"/>
  <c r="S4122" i="5" s="1"/>
  <c r="M4122" i="5"/>
  <c r="O4122" i="5"/>
  <c r="P4122" i="5"/>
  <c r="Q4122" i="5"/>
  <c r="E4123" i="5"/>
  <c r="S4123" i="5" s="1"/>
  <c r="M4123" i="5"/>
  <c r="O4123" i="5"/>
  <c r="P4123" i="5"/>
  <c r="Q4123" i="5"/>
  <c r="E4124" i="5"/>
  <c r="M4124" i="5"/>
  <c r="O4124" i="5"/>
  <c r="P4124" i="5"/>
  <c r="Q4124" i="5"/>
  <c r="E4125" i="5"/>
  <c r="S4125" i="5" s="1"/>
  <c r="M4125" i="5"/>
  <c r="O4125" i="5"/>
  <c r="P4125" i="5"/>
  <c r="Q4125" i="5"/>
  <c r="E4126" i="5"/>
  <c r="S4126" i="5" s="1"/>
  <c r="M4126" i="5"/>
  <c r="O4126" i="5"/>
  <c r="P4126" i="5"/>
  <c r="Q4126" i="5"/>
  <c r="E4127" i="5"/>
  <c r="M4127" i="5"/>
  <c r="O4127" i="5"/>
  <c r="P4127" i="5"/>
  <c r="Q4127" i="5"/>
  <c r="E4128" i="5"/>
  <c r="S4128" i="5" s="1"/>
  <c r="M4128" i="5"/>
  <c r="O4128" i="5"/>
  <c r="P4128" i="5"/>
  <c r="Q4128" i="5"/>
  <c r="E4129" i="5"/>
  <c r="S4129" i="5" s="1"/>
  <c r="M4129" i="5"/>
  <c r="O4129" i="5"/>
  <c r="P4129" i="5"/>
  <c r="Q4129" i="5"/>
  <c r="E4130" i="5"/>
  <c r="T4130" i="5" s="1"/>
  <c r="M4130" i="5"/>
  <c r="O4130" i="5"/>
  <c r="P4130" i="5"/>
  <c r="Q4130" i="5"/>
  <c r="E4131" i="5"/>
  <c r="T4131" i="5" s="1"/>
  <c r="M4131" i="5"/>
  <c r="O4131" i="5"/>
  <c r="P4131" i="5"/>
  <c r="R4131" i="5" s="1"/>
  <c r="Q4131" i="5"/>
  <c r="E4132" i="5"/>
  <c r="S4132" i="5" s="1"/>
  <c r="M4132" i="5"/>
  <c r="O4132" i="5"/>
  <c r="P4132" i="5"/>
  <c r="Q4132" i="5"/>
  <c r="E4133" i="5"/>
  <c r="S4133" i="5" s="1"/>
  <c r="M4133" i="5"/>
  <c r="O4133" i="5"/>
  <c r="P4133" i="5"/>
  <c r="Q4133" i="5"/>
  <c r="E4134" i="5"/>
  <c r="T4134" i="5" s="1"/>
  <c r="M4134" i="5"/>
  <c r="O4134" i="5"/>
  <c r="P4134" i="5"/>
  <c r="Q4134" i="5"/>
  <c r="E4135" i="5"/>
  <c r="S4135" i="5" s="1"/>
  <c r="M4135" i="5"/>
  <c r="O4135" i="5"/>
  <c r="P4135" i="5"/>
  <c r="Q4135" i="5"/>
  <c r="E4136" i="5"/>
  <c r="S4136" i="5" s="1"/>
  <c r="M4136" i="5"/>
  <c r="O4136" i="5"/>
  <c r="P4136" i="5"/>
  <c r="Q4136" i="5"/>
  <c r="E4137" i="5"/>
  <c r="S4137" i="5" s="1"/>
  <c r="M4137" i="5"/>
  <c r="O4137" i="5"/>
  <c r="P4137" i="5"/>
  <c r="Q4137" i="5"/>
  <c r="E4138" i="5"/>
  <c r="M4138" i="5"/>
  <c r="O4138" i="5"/>
  <c r="P4138" i="5"/>
  <c r="Q4138" i="5"/>
  <c r="E4139" i="5"/>
  <c r="S4139" i="5" s="1"/>
  <c r="M4139" i="5"/>
  <c r="O4139" i="5"/>
  <c r="P4139" i="5"/>
  <c r="Q4139" i="5"/>
  <c r="E4140" i="5"/>
  <c r="S4140" i="5" s="1"/>
  <c r="M4140" i="5"/>
  <c r="O4140" i="5"/>
  <c r="P4140" i="5"/>
  <c r="Q4140" i="5"/>
  <c r="E4141" i="5"/>
  <c r="M4141" i="5"/>
  <c r="O4141" i="5"/>
  <c r="P4141" i="5"/>
  <c r="Q4141" i="5"/>
  <c r="E4142" i="5"/>
  <c r="T4142" i="5" s="1"/>
  <c r="M4142" i="5"/>
  <c r="O4142" i="5"/>
  <c r="P4142" i="5"/>
  <c r="Q4142" i="5"/>
  <c r="E4143" i="5"/>
  <c r="S4143" i="5" s="1"/>
  <c r="M4143" i="5"/>
  <c r="O4143" i="5"/>
  <c r="P4143" i="5"/>
  <c r="Q4143" i="5"/>
  <c r="T4143" i="5"/>
  <c r="E4144" i="5"/>
  <c r="M4144" i="5"/>
  <c r="O4144" i="5"/>
  <c r="P4144" i="5"/>
  <c r="Q4144" i="5"/>
  <c r="E4145" i="5"/>
  <c r="S4145" i="5" s="1"/>
  <c r="M4145" i="5"/>
  <c r="O4145" i="5"/>
  <c r="P4145" i="5"/>
  <c r="Q4145" i="5"/>
  <c r="E4146" i="5"/>
  <c r="S4146" i="5" s="1"/>
  <c r="M4146" i="5"/>
  <c r="O4146" i="5"/>
  <c r="P4146" i="5"/>
  <c r="Q4146" i="5"/>
  <c r="E4147" i="5"/>
  <c r="S4147" i="5" s="1"/>
  <c r="M4147" i="5"/>
  <c r="O4147" i="5"/>
  <c r="P4147" i="5"/>
  <c r="Q4147" i="5"/>
  <c r="E4148" i="5"/>
  <c r="S4148" i="5" s="1"/>
  <c r="M4148" i="5"/>
  <c r="O4148" i="5"/>
  <c r="P4148" i="5"/>
  <c r="Q4148" i="5"/>
  <c r="E4149" i="5"/>
  <c r="M4149" i="5"/>
  <c r="O4149" i="5"/>
  <c r="P4149" i="5"/>
  <c r="Q4149" i="5"/>
  <c r="E4150" i="5"/>
  <c r="S4150" i="5" s="1"/>
  <c r="M4150" i="5"/>
  <c r="O4150" i="5"/>
  <c r="P4150" i="5"/>
  <c r="Q4150" i="5"/>
  <c r="T4150" i="5"/>
  <c r="E4151" i="5"/>
  <c r="S4151" i="5" s="1"/>
  <c r="M4151" i="5"/>
  <c r="O4151" i="5"/>
  <c r="P4151" i="5"/>
  <c r="Q4151" i="5"/>
  <c r="E4152" i="5"/>
  <c r="M4152" i="5"/>
  <c r="O4152" i="5"/>
  <c r="P4152" i="5"/>
  <c r="Q4152" i="5"/>
  <c r="E4153" i="5"/>
  <c r="T4153" i="5" s="1"/>
  <c r="M4153" i="5"/>
  <c r="O4153" i="5"/>
  <c r="P4153" i="5"/>
  <c r="Q4153" i="5"/>
  <c r="E4154" i="5"/>
  <c r="S4154" i="5" s="1"/>
  <c r="M4154" i="5"/>
  <c r="O4154" i="5"/>
  <c r="P4154" i="5"/>
  <c r="Q4154" i="5"/>
  <c r="E4155" i="5"/>
  <c r="T4155" i="5" s="1"/>
  <c r="M4155" i="5"/>
  <c r="O4155" i="5"/>
  <c r="P4155" i="5"/>
  <c r="Q4155" i="5"/>
  <c r="E4156" i="5"/>
  <c r="S4156" i="5" s="1"/>
  <c r="M4156" i="5"/>
  <c r="O4156" i="5"/>
  <c r="P4156" i="5"/>
  <c r="Q4156" i="5"/>
  <c r="E4157" i="5"/>
  <c r="T4157" i="5" s="1"/>
  <c r="M4157" i="5"/>
  <c r="O4157" i="5"/>
  <c r="P4157" i="5"/>
  <c r="Q4157" i="5"/>
  <c r="S4157" i="5"/>
  <c r="E4158" i="5"/>
  <c r="S4158" i="5" s="1"/>
  <c r="M4158" i="5"/>
  <c r="O4158" i="5"/>
  <c r="P4158" i="5"/>
  <c r="Q4158" i="5"/>
  <c r="E4159" i="5"/>
  <c r="S4159" i="5" s="1"/>
  <c r="M4159" i="5"/>
  <c r="O4159" i="5"/>
  <c r="P4159" i="5"/>
  <c r="Q4159" i="5"/>
  <c r="R4159" i="5" s="1"/>
  <c r="T4159" i="5"/>
  <c r="E4160" i="5"/>
  <c r="M4160" i="5"/>
  <c r="O4160" i="5"/>
  <c r="P4160" i="5"/>
  <c r="Q4160" i="5"/>
  <c r="E4161" i="5"/>
  <c r="S4161" i="5" s="1"/>
  <c r="M4161" i="5"/>
  <c r="O4161" i="5"/>
  <c r="P4161" i="5"/>
  <c r="Q4161" i="5"/>
  <c r="T4161" i="5"/>
  <c r="E4162" i="5"/>
  <c r="S4162" i="5" s="1"/>
  <c r="M4162" i="5"/>
  <c r="O4162" i="5"/>
  <c r="P4162" i="5"/>
  <c r="Q4162" i="5"/>
  <c r="E4163" i="5"/>
  <c r="M4163" i="5"/>
  <c r="O4163" i="5"/>
  <c r="P4163" i="5"/>
  <c r="Q4163" i="5"/>
  <c r="E4164" i="5"/>
  <c r="S4164" i="5" s="1"/>
  <c r="M4164" i="5"/>
  <c r="O4164" i="5"/>
  <c r="P4164" i="5"/>
  <c r="Q4164" i="5"/>
  <c r="E4165" i="5"/>
  <c r="S4165" i="5" s="1"/>
  <c r="M4165" i="5"/>
  <c r="O4165" i="5"/>
  <c r="P4165" i="5"/>
  <c r="Q4165" i="5"/>
  <c r="E4166" i="5"/>
  <c r="T4166" i="5" s="1"/>
  <c r="M4166" i="5"/>
  <c r="O4166" i="5"/>
  <c r="P4166" i="5"/>
  <c r="Q4166" i="5"/>
  <c r="E4167" i="5"/>
  <c r="T4167" i="5" s="1"/>
  <c r="M4167" i="5"/>
  <c r="O4167" i="5"/>
  <c r="P4167" i="5"/>
  <c r="Q4167" i="5"/>
  <c r="S4167" i="5"/>
  <c r="E4168" i="5"/>
  <c r="S4168" i="5" s="1"/>
  <c r="M4168" i="5"/>
  <c r="O4168" i="5"/>
  <c r="P4168" i="5"/>
  <c r="Q4168" i="5"/>
  <c r="E4169" i="5"/>
  <c r="S4169" i="5" s="1"/>
  <c r="M4169" i="5"/>
  <c r="O4169" i="5"/>
  <c r="P4169" i="5"/>
  <c r="Q4169" i="5"/>
  <c r="E4170" i="5"/>
  <c r="T4170" i="5" s="1"/>
  <c r="M4170" i="5"/>
  <c r="O4170" i="5"/>
  <c r="P4170" i="5"/>
  <c r="Q4170" i="5"/>
  <c r="S4170" i="5"/>
  <c r="E4171" i="5"/>
  <c r="M4171" i="5"/>
  <c r="O4171" i="5"/>
  <c r="P4171" i="5"/>
  <c r="Q4171" i="5"/>
  <c r="E4172" i="5"/>
  <c r="S4172" i="5" s="1"/>
  <c r="M4172" i="5"/>
  <c r="O4172" i="5"/>
  <c r="P4172" i="5"/>
  <c r="Q4172" i="5"/>
  <c r="E4173" i="5"/>
  <c r="S4173" i="5" s="1"/>
  <c r="M4173" i="5"/>
  <c r="O4173" i="5"/>
  <c r="P4173" i="5"/>
  <c r="Q4173" i="5"/>
  <c r="E4174" i="5"/>
  <c r="M4174" i="5"/>
  <c r="O4174" i="5"/>
  <c r="P4174" i="5"/>
  <c r="Q4174" i="5"/>
  <c r="E4175" i="5"/>
  <c r="S4175" i="5" s="1"/>
  <c r="M4175" i="5"/>
  <c r="O4175" i="5"/>
  <c r="P4175" i="5"/>
  <c r="Q4175" i="5"/>
  <c r="E4176" i="5"/>
  <c r="S4176" i="5" s="1"/>
  <c r="M4176" i="5"/>
  <c r="O4176" i="5"/>
  <c r="P4176" i="5"/>
  <c r="Q4176" i="5"/>
  <c r="T4176" i="5"/>
  <c r="E4177" i="5"/>
  <c r="M4177" i="5"/>
  <c r="O4177" i="5"/>
  <c r="P4177" i="5"/>
  <c r="Q4177" i="5"/>
  <c r="E4178" i="5"/>
  <c r="T4178" i="5" s="1"/>
  <c r="M4178" i="5"/>
  <c r="O4178" i="5"/>
  <c r="P4178" i="5"/>
  <c r="Q4178" i="5"/>
  <c r="E4179" i="5"/>
  <c r="S4179" i="5" s="1"/>
  <c r="M4179" i="5"/>
  <c r="O4179" i="5"/>
  <c r="P4179" i="5"/>
  <c r="Q4179" i="5"/>
  <c r="T4179" i="5"/>
  <c r="E4180" i="5"/>
  <c r="S4180" i="5" s="1"/>
  <c r="M4180" i="5"/>
  <c r="O4180" i="5"/>
  <c r="P4180" i="5"/>
  <c r="Q4180" i="5"/>
  <c r="E4181" i="5"/>
  <c r="T4181" i="5" s="1"/>
  <c r="M4181" i="5"/>
  <c r="O4181" i="5"/>
  <c r="P4181" i="5"/>
  <c r="Q4181" i="5"/>
  <c r="S4181" i="5"/>
  <c r="E4182" i="5"/>
  <c r="S4182" i="5" s="1"/>
  <c r="M4182" i="5"/>
  <c r="O4182" i="5"/>
  <c r="P4182" i="5"/>
  <c r="Q4182" i="5"/>
  <c r="E4183" i="5"/>
  <c r="S4183" i="5" s="1"/>
  <c r="M4183" i="5"/>
  <c r="O4183" i="5"/>
  <c r="P4183" i="5"/>
  <c r="Q4183" i="5"/>
  <c r="E4184" i="5"/>
  <c r="S4184" i="5" s="1"/>
  <c r="M4184" i="5"/>
  <c r="O4184" i="5"/>
  <c r="P4184" i="5"/>
  <c r="Q4184" i="5"/>
  <c r="E4185" i="5"/>
  <c r="M4185" i="5"/>
  <c r="O4185" i="5"/>
  <c r="P4185" i="5"/>
  <c r="Q4185" i="5"/>
  <c r="E4186" i="5"/>
  <c r="S4186" i="5" s="1"/>
  <c r="M4186" i="5"/>
  <c r="O4186" i="5"/>
  <c r="P4186" i="5"/>
  <c r="Q4186" i="5"/>
  <c r="E4187" i="5"/>
  <c r="M4187" i="5"/>
  <c r="O4187" i="5"/>
  <c r="P4187" i="5"/>
  <c r="Q4187" i="5"/>
  <c r="E4188" i="5"/>
  <c r="M4188" i="5"/>
  <c r="O4188" i="5"/>
  <c r="P4188" i="5"/>
  <c r="Q4188" i="5"/>
  <c r="E4189" i="5"/>
  <c r="T4189" i="5" s="1"/>
  <c r="M4189" i="5"/>
  <c r="O4189" i="5"/>
  <c r="P4189" i="5"/>
  <c r="Q4189" i="5"/>
  <c r="E4190" i="5"/>
  <c r="S4190" i="5" s="1"/>
  <c r="M4190" i="5"/>
  <c r="O4190" i="5"/>
  <c r="P4190" i="5"/>
  <c r="Q4190" i="5"/>
  <c r="E4191" i="5"/>
  <c r="T4191" i="5" s="1"/>
  <c r="M4191" i="5"/>
  <c r="O4191" i="5"/>
  <c r="P4191" i="5"/>
  <c r="Q4191" i="5"/>
  <c r="E4192" i="5"/>
  <c r="S4192" i="5" s="1"/>
  <c r="M4192" i="5"/>
  <c r="O4192" i="5"/>
  <c r="P4192" i="5"/>
  <c r="Q4192" i="5"/>
  <c r="E4193" i="5"/>
  <c r="S4193" i="5" s="1"/>
  <c r="M4193" i="5"/>
  <c r="O4193" i="5"/>
  <c r="P4193" i="5"/>
  <c r="Q4193" i="5"/>
  <c r="E4194" i="5"/>
  <c r="S4194" i="5" s="1"/>
  <c r="M4194" i="5"/>
  <c r="O4194" i="5"/>
  <c r="P4194" i="5"/>
  <c r="Q4194" i="5"/>
  <c r="E4195" i="5"/>
  <c r="S4195" i="5" s="1"/>
  <c r="M4195" i="5"/>
  <c r="O4195" i="5"/>
  <c r="P4195" i="5"/>
  <c r="Q4195" i="5"/>
  <c r="E4196" i="5"/>
  <c r="M4196" i="5"/>
  <c r="O4196" i="5"/>
  <c r="P4196" i="5"/>
  <c r="Q4196" i="5"/>
  <c r="E4197" i="5"/>
  <c r="S4197" i="5" s="1"/>
  <c r="M4197" i="5"/>
  <c r="O4197" i="5"/>
  <c r="P4197" i="5"/>
  <c r="Q4197" i="5"/>
  <c r="E4198" i="5"/>
  <c r="S4198" i="5" s="1"/>
  <c r="M4198" i="5"/>
  <c r="O4198" i="5"/>
  <c r="P4198" i="5"/>
  <c r="Q4198" i="5"/>
  <c r="E4199" i="5"/>
  <c r="M4199" i="5"/>
  <c r="O4199" i="5"/>
  <c r="P4199" i="5"/>
  <c r="Q4199" i="5"/>
  <c r="E4200" i="5"/>
  <c r="S4200" i="5" s="1"/>
  <c r="M4200" i="5"/>
  <c r="O4200" i="5"/>
  <c r="P4200" i="5"/>
  <c r="Q4200" i="5"/>
  <c r="R4200" i="5" s="1"/>
  <c r="E4201" i="5"/>
  <c r="S4201" i="5" s="1"/>
  <c r="M4201" i="5"/>
  <c r="O4201" i="5"/>
  <c r="P4201" i="5"/>
  <c r="Q4201" i="5"/>
  <c r="E4202" i="5"/>
  <c r="T4202" i="5" s="1"/>
  <c r="M4202" i="5"/>
  <c r="O4202" i="5"/>
  <c r="P4202" i="5"/>
  <c r="Q4202" i="5"/>
  <c r="E4203" i="5"/>
  <c r="M4203" i="5"/>
  <c r="O4203" i="5"/>
  <c r="R4203" i="5" s="1"/>
  <c r="P4203" i="5"/>
  <c r="Q4203" i="5"/>
  <c r="E4204" i="5"/>
  <c r="S4204" i="5" s="1"/>
  <c r="M4204" i="5"/>
  <c r="O4204" i="5"/>
  <c r="P4204" i="5"/>
  <c r="Q4204" i="5"/>
  <c r="E4205" i="5"/>
  <c r="S4205" i="5" s="1"/>
  <c r="M4205" i="5"/>
  <c r="O4205" i="5"/>
  <c r="P4205" i="5"/>
  <c r="Q4205" i="5"/>
  <c r="E4206" i="5"/>
  <c r="S4206" i="5" s="1"/>
  <c r="M4206" i="5"/>
  <c r="O4206" i="5"/>
  <c r="P4206" i="5"/>
  <c r="R4206" i="5" s="1"/>
  <c r="Q4206" i="5"/>
  <c r="E4207" i="5"/>
  <c r="S4207" i="5" s="1"/>
  <c r="M4207" i="5"/>
  <c r="O4207" i="5"/>
  <c r="P4207" i="5"/>
  <c r="Q4207" i="5"/>
  <c r="E4208" i="5"/>
  <c r="S4208" i="5" s="1"/>
  <c r="M4208" i="5"/>
  <c r="O4208" i="5"/>
  <c r="P4208" i="5"/>
  <c r="Q4208" i="5"/>
  <c r="E4209" i="5"/>
  <c r="S4209" i="5" s="1"/>
  <c r="M4209" i="5"/>
  <c r="O4209" i="5"/>
  <c r="P4209" i="5"/>
  <c r="Q4209" i="5"/>
  <c r="T4209" i="5"/>
  <c r="E4210" i="5"/>
  <c r="M4210" i="5"/>
  <c r="O4210" i="5"/>
  <c r="P4210" i="5"/>
  <c r="Q4210" i="5"/>
  <c r="E4211" i="5"/>
  <c r="S4211" i="5" s="1"/>
  <c r="M4211" i="5"/>
  <c r="O4211" i="5"/>
  <c r="P4211" i="5"/>
  <c r="Q4211" i="5"/>
  <c r="E4212" i="5"/>
  <c r="S4212" i="5" s="1"/>
  <c r="M4212" i="5"/>
  <c r="O4212" i="5"/>
  <c r="P4212" i="5"/>
  <c r="Q4212" i="5"/>
  <c r="E4213" i="5"/>
  <c r="T4213" i="5" s="1"/>
  <c r="M4213" i="5"/>
  <c r="O4213" i="5"/>
  <c r="P4213" i="5"/>
  <c r="Q4213" i="5"/>
  <c r="E4214" i="5"/>
  <c r="T4214" i="5" s="1"/>
  <c r="M4214" i="5"/>
  <c r="O4214" i="5"/>
  <c r="P4214" i="5"/>
  <c r="Q4214" i="5"/>
  <c r="S4214" i="5"/>
  <c r="E4215" i="5"/>
  <c r="S4215" i="5" s="1"/>
  <c r="M4215" i="5"/>
  <c r="O4215" i="5"/>
  <c r="P4215" i="5"/>
  <c r="Q4215" i="5"/>
  <c r="T4215" i="5"/>
  <c r="E4216" i="5"/>
  <c r="S4216" i="5" s="1"/>
  <c r="M4216" i="5"/>
  <c r="O4216" i="5"/>
  <c r="P4216" i="5"/>
  <c r="Q4216" i="5"/>
  <c r="E4217" i="5"/>
  <c r="S4217" i="5" s="1"/>
  <c r="M4217" i="5"/>
  <c r="O4217" i="5"/>
  <c r="P4217" i="5"/>
  <c r="Q4217" i="5"/>
  <c r="E4218" i="5"/>
  <c r="S4218" i="5" s="1"/>
  <c r="M4218" i="5"/>
  <c r="O4218" i="5"/>
  <c r="P4218" i="5"/>
  <c r="Q4218" i="5"/>
  <c r="E4219" i="5"/>
  <c r="S4219" i="5" s="1"/>
  <c r="M4219" i="5"/>
  <c r="O4219" i="5"/>
  <c r="P4219" i="5"/>
  <c r="Q4219" i="5"/>
  <c r="E4220" i="5"/>
  <c r="S4220" i="5" s="1"/>
  <c r="M4220" i="5"/>
  <c r="O4220" i="5"/>
  <c r="P4220" i="5"/>
  <c r="Q4220" i="5"/>
  <c r="E4221" i="5"/>
  <c r="M4221" i="5"/>
  <c r="O4221" i="5"/>
  <c r="P4221" i="5"/>
  <c r="Q4221" i="5"/>
  <c r="E4222" i="5"/>
  <c r="S4222" i="5" s="1"/>
  <c r="M4222" i="5"/>
  <c r="O4222" i="5"/>
  <c r="P4222" i="5"/>
  <c r="Q4222" i="5"/>
  <c r="E4223" i="5"/>
  <c r="S4223" i="5" s="1"/>
  <c r="M4223" i="5"/>
  <c r="O4223" i="5"/>
  <c r="P4223" i="5"/>
  <c r="Q4223" i="5"/>
  <c r="E4224" i="5"/>
  <c r="M4224" i="5"/>
  <c r="O4224" i="5"/>
  <c r="P4224" i="5"/>
  <c r="Q4224" i="5"/>
  <c r="E4225" i="5"/>
  <c r="T4225" i="5" s="1"/>
  <c r="M4225" i="5"/>
  <c r="O4225" i="5"/>
  <c r="P4225" i="5"/>
  <c r="Q4225" i="5"/>
  <c r="E4226" i="5"/>
  <c r="S4226" i="5" s="1"/>
  <c r="M4226" i="5"/>
  <c r="O4226" i="5"/>
  <c r="P4226" i="5"/>
  <c r="Q4226" i="5"/>
  <c r="E4227" i="5"/>
  <c r="T4227" i="5" s="1"/>
  <c r="M4227" i="5"/>
  <c r="O4227" i="5"/>
  <c r="P4227" i="5"/>
  <c r="Q4227" i="5"/>
  <c r="S4227" i="5"/>
  <c r="E4228" i="5"/>
  <c r="S4228" i="5" s="1"/>
  <c r="M4228" i="5"/>
  <c r="O4228" i="5"/>
  <c r="P4228" i="5"/>
  <c r="Q4228" i="5"/>
  <c r="E4229" i="5"/>
  <c r="S4229" i="5" s="1"/>
  <c r="M4229" i="5"/>
  <c r="O4229" i="5"/>
  <c r="P4229" i="5"/>
  <c r="Q4229" i="5"/>
  <c r="E4230" i="5"/>
  <c r="M4230" i="5"/>
  <c r="O4230" i="5"/>
  <c r="P4230" i="5"/>
  <c r="Q4230" i="5"/>
  <c r="E4231" i="5"/>
  <c r="T4231" i="5" s="1"/>
  <c r="M4231" i="5"/>
  <c r="O4231" i="5"/>
  <c r="P4231" i="5"/>
  <c r="Q4231" i="5"/>
  <c r="E4232" i="5"/>
  <c r="M4232" i="5"/>
  <c r="O4232" i="5"/>
  <c r="P4232" i="5"/>
  <c r="Q4232" i="5"/>
  <c r="E4233" i="5"/>
  <c r="T4233" i="5" s="1"/>
  <c r="M4233" i="5"/>
  <c r="O4233" i="5"/>
  <c r="P4233" i="5"/>
  <c r="Q4233" i="5"/>
  <c r="S4233" i="5"/>
  <c r="E4234" i="5"/>
  <c r="M4234" i="5"/>
  <c r="O4234" i="5"/>
  <c r="P4234" i="5"/>
  <c r="Q4234" i="5"/>
  <c r="E4235" i="5"/>
  <c r="M4235" i="5"/>
  <c r="O4235" i="5"/>
  <c r="P4235" i="5"/>
  <c r="Q4235" i="5"/>
  <c r="E4236" i="5"/>
  <c r="S4236" i="5" s="1"/>
  <c r="M4236" i="5"/>
  <c r="O4236" i="5"/>
  <c r="P4236" i="5"/>
  <c r="Q4236" i="5"/>
  <c r="E4237" i="5"/>
  <c r="M4237" i="5"/>
  <c r="O4237" i="5"/>
  <c r="P4237" i="5"/>
  <c r="Q4237" i="5"/>
  <c r="E4238" i="5"/>
  <c r="T4238" i="5" s="1"/>
  <c r="M4238" i="5"/>
  <c r="O4238" i="5"/>
  <c r="R4238" i="5" s="1"/>
  <c r="P4238" i="5"/>
  <c r="Q4238" i="5"/>
  <c r="E4239" i="5"/>
  <c r="M4239" i="5"/>
  <c r="O4239" i="5"/>
  <c r="P4239" i="5"/>
  <c r="Q4239" i="5"/>
  <c r="E4240" i="5"/>
  <c r="S4240" i="5" s="1"/>
  <c r="M4240" i="5"/>
  <c r="O4240" i="5"/>
  <c r="P4240" i="5"/>
  <c r="Q4240" i="5"/>
  <c r="E4241" i="5"/>
  <c r="S4241" i="5" s="1"/>
  <c r="M4241" i="5"/>
  <c r="O4241" i="5"/>
  <c r="P4241" i="5"/>
  <c r="Q4241" i="5"/>
  <c r="E4242" i="5"/>
  <c r="T4242" i="5" s="1"/>
  <c r="M4242" i="5"/>
  <c r="O4242" i="5"/>
  <c r="P4242" i="5"/>
  <c r="R4242" i="5" s="1"/>
  <c r="Q4242" i="5"/>
  <c r="E4243" i="5"/>
  <c r="S4243" i="5" s="1"/>
  <c r="M4243" i="5"/>
  <c r="O4243" i="5"/>
  <c r="P4243" i="5"/>
  <c r="Q4243" i="5"/>
  <c r="E4244" i="5"/>
  <c r="S4244" i="5" s="1"/>
  <c r="M4244" i="5"/>
  <c r="O4244" i="5"/>
  <c r="P4244" i="5"/>
  <c r="Q4244" i="5"/>
  <c r="T4244" i="5"/>
  <c r="E4245" i="5"/>
  <c r="S4245" i="5" s="1"/>
  <c r="M4245" i="5"/>
  <c r="O4245" i="5"/>
  <c r="P4245" i="5"/>
  <c r="Q4245" i="5"/>
  <c r="E4246" i="5"/>
  <c r="M4246" i="5"/>
  <c r="O4246" i="5"/>
  <c r="P4246" i="5"/>
  <c r="Q4246" i="5"/>
  <c r="E4247" i="5"/>
  <c r="S4247" i="5" s="1"/>
  <c r="M4247" i="5"/>
  <c r="O4247" i="5"/>
  <c r="P4247" i="5"/>
  <c r="Q4247" i="5"/>
  <c r="E4248" i="5"/>
  <c r="S4248" i="5" s="1"/>
  <c r="M4248" i="5"/>
  <c r="O4248" i="5"/>
  <c r="P4248" i="5"/>
  <c r="R4248" i="5" s="1"/>
  <c r="Q4248" i="5"/>
  <c r="E4249" i="5"/>
  <c r="T4249" i="5" s="1"/>
  <c r="M4249" i="5"/>
  <c r="O4249" i="5"/>
  <c r="P4249" i="5"/>
  <c r="Q4249" i="5"/>
  <c r="E4250" i="5"/>
  <c r="T4250" i="5" s="1"/>
  <c r="M4250" i="5"/>
  <c r="O4250" i="5"/>
  <c r="P4250" i="5"/>
  <c r="Q4250" i="5"/>
  <c r="E4251" i="5"/>
  <c r="S4251" i="5" s="1"/>
  <c r="M4251" i="5"/>
  <c r="O4251" i="5"/>
  <c r="P4251" i="5"/>
  <c r="Q4251" i="5"/>
  <c r="E4252" i="5"/>
  <c r="M4252" i="5"/>
  <c r="O4252" i="5"/>
  <c r="P4252" i="5"/>
  <c r="Q4252" i="5"/>
  <c r="E4253" i="5"/>
  <c r="S4253" i="5" s="1"/>
  <c r="M4253" i="5"/>
  <c r="O4253" i="5"/>
  <c r="P4253" i="5"/>
  <c r="Q4253" i="5"/>
  <c r="E4254" i="5"/>
  <c r="S4254" i="5" s="1"/>
  <c r="M4254" i="5"/>
  <c r="O4254" i="5"/>
  <c r="P4254" i="5"/>
  <c r="Q4254" i="5"/>
  <c r="E4255" i="5"/>
  <c r="S4255" i="5" s="1"/>
  <c r="M4255" i="5"/>
  <c r="O4255" i="5"/>
  <c r="P4255" i="5"/>
  <c r="Q4255" i="5"/>
  <c r="E4256" i="5"/>
  <c r="S4256" i="5" s="1"/>
  <c r="M4256" i="5"/>
  <c r="O4256" i="5"/>
  <c r="P4256" i="5"/>
  <c r="Q4256" i="5"/>
  <c r="E4257" i="5"/>
  <c r="M4257" i="5"/>
  <c r="O4257" i="5"/>
  <c r="P4257" i="5"/>
  <c r="Q4257" i="5"/>
  <c r="E4258" i="5"/>
  <c r="S4258" i="5" s="1"/>
  <c r="M4258" i="5"/>
  <c r="O4258" i="5"/>
  <c r="P4258" i="5"/>
  <c r="Q4258" i="5"/>
  <c r="R4258" i="5" s="1"/>
  <c r="E4259" i="5"/>
  <c r="S4259" i="5" s="1"/>
  <c r="M4259" i="5"/>
  <c r="O4259" i="5"/>
  <c r="P4259" i="5"/>
  <c r="Q4259" i="5"/>
  <c r="E4260" i="5"/>
  <c r="M4260" i="5"/>
  <c r="O4260" i="5"/>
  <c r="P4260" i="5"/>
  <c r="R4260" i="5" s="1"/>
  <c r="Q4260" i="5"/>
  <c r="E4261" i="5"/>
  <c r="T4261" i="5" s="1"/>
  <c r="M4261" i="5"/>
  <c r="O4261" i="5"/>
  <c r="P4261" i="5"/>
  <c r="Q4261" i="5"/>
  <c r="E4262" i="5"/>
  <c r="S4262" i="5" s="1"/>
  <c r="M4262" i="5"/>
  <c r="O4262" i="5"/>
  <c r="P4262" i="5"/>
  <c r="Q4262" i="5"/>
  <c r="E4263" i="5"/>
  <c r="T4263" i="5" s="1"/>
  <c r="M4263" i="5"/>
  <c r="O4263" i="5"/>
  <c r="P4263" i="5"/>
  <c r="Q4263" i="5"/>
  <c r="E4264" i="5"/>
  <c r="S4264" i="5" s="1"/>
  <c r="M4264" i="5"/>
  <c r="O4264" i="5"/>
  <c r="P4264" i="5"/>
  <c r="Q4264" i="5"/>
  <c r="E4265" i="5"/>
  <c r="T4265" i="5" s="1"/>
  <c r="M4265" i="5"/>
  <c r="O4265" i="5"/>
  <c r="P4265" i="5"/>
  <c r="Q4265" i="5"/>
  <c r="E4266" i="5"/>
  <c r="S4266" i="5" s="1"/>
  <c r="M4266" i="5"/>
  <c r="O4266" i="5"/>
  <c r="P4266" i="5"/>
  <c r="Q4266" i="5"/>
  <c r="E4267" i="5"/>
  <c r="T4267" i="5" s="1"/>
  <c r="M4267" i="5"/>
  <c r="O4267" i="5"/>
  <c r="P4267" i="5"/>
  <c r="Q4267" i="5"/>
  <c r="E4268" i="5"/>
  <c r="M4268" i="5"/>
  <c r="O4268" i="5"/>
  <c r="P4268" i="5"/>
  <c r="Q4268" i="5"/>
  <c r="E4269" i="5"/>
  <c r="T4269" i="5" s="1"/>
  <c r="M4269" i="5"/>
  <c r="O4269" i="5"/>
  <c r="P4269" i="5"/>
  <c r="Q4269" i="5"/>
  <c r="E4270" i="5"/>
  <c r="M4270" i="5"/>
  <c r="O4270" i="5"/>
  <c r="P4270" i="5"/>
  <c r="Q4270" i="5"/>
  <c r="E4271" i="5"/>
  <c r="M4271" i="5"/>
  <c r="O4271" i="5"/>
  <c r="P4271" i="5"/>
  <c r="Q4271" i="5"/>
  <c r="E4272" i="5"/>
  <c r="M4272" i="5"/>
  <c r="O4272" i="5"/>
  <c r="P4272" i="5"/>
  <c r="Q4272" i="5"/>
  <c r="E4273" i="5"/>
  <c r="S4273" i="5" s="1"/>
  <c r="M4273" i="5"/>
  <c r="O4273" i="5"/>
  <c r="P4273" i="5"/>
  <c r="Q4273" i="5"/>
  <c r="E4274" i="5"/>
  <c r="T4274" i="5" s="1"/>
  <c r="M4274" i="5"/>
  <c r="O4274" i="5"/>
  <c r="P4274" i="5"/>
  <c r="Q4274" i="5"/>
  <c r="E4275" i="5"/>
  <c r="T4275" i="5" s="1"/>
  <c r="M4275" i="5"/>
  <c r="O4275" i="5"/>
  <c r="P4275" i="5"/>
  <c r="Q4275" i="5"/>
  <c r="E4276" i="5"/>
  <c r="S4276" i="5" s="1"/>
  <c r="M4276" i="5"/>
  <c r="O4276" i="5"/>
  <c r="P4276" i="5"/>
  <c r="Q4276" i="5"/>
  <c r="E4277" i="5"/>
  <c r="S4277" i="5" s="1"/>
  <c r="M4277" i="5"/>
  <c r="O4277" i="5"/>
  <c r="P4277" i="5"/>
  <c r="Q4277" i="5"/>
  <c r="E4278" i="5"/>
  <c r="T4278" i="5" s="1"/>
  <c r="M4278" i="5"/>
  <c r="O4278" i="5"/>
  <c r="P4278" i="5"/>
  <c r="Q4278" i="5"/>
  <c r="S4278" i="5"/>
  <c r="E4279" i="5"/>
  <c r="M4279" i="5"/>
  <c r="O4279" i="5"/>
  <c r="P4279" i="5"/>
  <c r="Q4279" i="5"/>
  <c r="E4280" i="5"/>
  <c r="S4280" i="5" s="1"/>
  <c r="M4280" i="5"/>
  <c r="O4280" i="5"/>
  <c r="P4280" i="5"/>
  <c r="Q4280" i="5"/>
  <c r="E4281" i="5"/>
  <c r="S4281" i="5" s="1"/>
  <c r="M4281" i="5"/>
  <c r="O4281" i="5"/>
  <c r="P4281" i="5"/>
  <c r="Q4281" i="5"/>
  <c r="E4282" i="5"/>
  <c r="M4282" i="5"/>
  <c r="O4282" i="5"/>
  <c r="P4282" i="5"/>
  <c r="Q4282" i="5"/>
  <c r="E4283" i="5"/>
  <c r="S4283" i="5" s="1"/>
  <c r="M4283" i="5"/>
  <c r="O4283" i="5"/>
  <c r="R4283" i="5" s="1"/>
  <c r="P4283" i="5"/>
  <c r="Q4283" i="5"/>
  <c r="E4284" i="5"/>
  <c r="S4284" i="5" s="1"/>
  <c r="M4284" i="5"/>
  <c r="O4284" i="5"/>
  <c r="P4284" i="5"/>
  <c r="Q4284" i="5"/>
  <c r="E4285" i="5"/>
  <c r="T4285" i="5" s="1"/>
  <c r="M4285" i="5"/>
  <c r="O4285" i="5"/>
  <c r="P4285" i="5"/>
  <c r="Q4285" i="5"/>
  <c r="E4286" i="5"/>
  <c r="T4286" i="5" s="1"/>
  <c r="M4286" i="5"/>
  <c r="O4286" i="5"/>
  <c r="R4286" i="5" s="1"/>
  <c r="P4286" i="5"/>
  <c r="Q4286" i="5"/>
  <c r="E4287" i="5"/>
  <c r="S4287" i="5" s="1"/>
  <c r="M4287" i="5"/>
  <c r="O4287" i="5"/>
  <c r="P4287" i="5"/>
  <c r="Q4287" i="5"/>
  <c r="T4287" i="5"/>
  <c r="E4288" i="5"/>
  <c r="S4288" i="5" s="1"/>
  <c r="M4288" i="5"/>
  <c r="O4288" i="5"/>
  <c r="P4288" i="5"/>
  <c r="Q4288" i="5"/>
  <c r="E4289" i="5"/>
  <c r="T4289" i="5" s="1"/>
  <c r="M4289" i="5"/>
  <c r="O4289" i="5"/>
  <c r="P4289" i="5"/>
  <c r="Q4289" i="5"/>
  <c r="E4290" i="5"/>
  <c r="S4290" i="5" s="1"/>
  <c r="M4290" i="5"/>
  <c r="O4290" i="5"/>
  <c r="P4290" i="5"/>
  <c r="Q4290" i="5"/>
  <c r="E4291" i="5"/>
  <c r="S4291" i="5" s="1"/>
  <c r="M4291" i="5"/>
  <c r="O4291" i="5"/>
  <c r="P4291" i="5"/>
  <c r="Q4291" i="5"/>
  <c r="E4292" i="5"/>
  <c r="S4292" i="5" s="1"/>
  <c r="M4292" i="5"/>
  <c r="O4292" i="5"/>
  <c r="P4292" i="5"/>
  <c r="Q4292" i="5"/>
  <c r="T4292" i="5"/>
  <c r="E4293" i="5"/>
  <c r="T4293" i="5" s="1"/>
  <c r="M4293" i="5"/>
  <c r="O4293" i="5"/>
  <c r="P4293" i="5"/>
  <c r="Q4293" i="5"/>
  <c r="E4294" i="5"/>
  <c r="S4294" i="5" s="1"/>
  <c r="M4294" i="5"/>
  <c r="O4294" i="5"/>
  <c r="P4294" i="5"/>
  <c r="Q4294" i="5"/>
  <c r="E4295" i="5"/>
  <c r="S4295" i="5" s="1"/>
  <c r="M4295" i="5"/>
  <c r="O4295" i="5"/>
  <c r="P4295" i="5"/>
  <c r="Q4295" i="5"/>
  <c r="E4296" i="5"/>
  <c r="S4296" i="5" s="1"/>
  <c r="M4296" i="5"/>
  <c r="O4296" i="5"/>
  <c r="P4296" i="5"/>
  <c r="Q4296" i="5"/>
  <c r="E4297" i="5"/>
  <c r="T4297" i="5" s="1"/>
  <c r="M4297" i="5"/>
  <c r="O4297" i="5"/>
  <c r="P4297" i="5"/>
  <c r="Q4297" i="5"/>
  <c r="E4298" i="5"/>
  <c r="M4298" i="5"/>
  <c r="O4298" i="5"/>
  <c r="P4298" i="5"/>
  <c r="Q4298" i="5"/>
  <c r="E4299" i="5"/>
  <c r="T4299" i="5" s="1"/>
  <c r="M4299" i="5"/>
  <c r="O4299" i="5"/>
  <c r="P4299" i="5"/>
  <c r="Q4299" i="5"/>
  <c r="E4300" i="5"/>
  <c r="S4300" i="5" s="1"/>
  <c r="M4300" i="5"/>
  <c r="O4300" i="5"/>
  <c r="P4300" i="5"/>
  <c r="Q4300" i="5"/>
  <c r="E4301" i="5"/>
  <c r="S4301" i="5" s="1"/>
  <c r="M4301" i="5"/>
  <c r="O4301" i="5"/>
  <c r="P4301" i="5"/>
  <c r="Q4301" i="5"/>
  <c r="E4302" i="5"/>
  <c r="S4302" i="5" s="1"/>
  <c r="M4302" i="5"/>
  <c r="O4302" i="5"/>
  <c r="P4302" i="5"/>
  <c r="Q4302" i="5"/>
  <c r="E4303" i="5"/>
  <c r="T4303" i="5" s="1"/>
  <c r="M4303" i="5"/>
  <c r="O4303" i="5"/>
  <c r="P4303" i="5"/>
  <c r="Q4303" i="5"/>
  <c r="E4304" i="5"/>
  <c r="T4304" i="5" s="1"/>
  <c r="M4304" i="5"/>
  <c r="O4304" i="5"/>
  <c r="P4304" i="5"/>
  <c r="Q4304" i="5"/>
  <c r="E4305" i="5"/>
  <c r="T4305" i="5" s="1"/>
  <c r="M4305" i="5"/>
  <c r="O4305" i="5"/>
  <c r="P4305" i="5"/>
  <c r="Q4305" i="5"/>
  <c r="E4306" i="5"/>
  <c r="M4306" i="5"/>
  <c r="O4306" i="5"/>
  <c r="P4306" i="5"/>
  <c r="Q4306" i="5"/>
  <c r="E4307" i="5"/>
  <c r="S4307" i="5" s="1"/>
  <c r="M4307" i="5"/>
  <c r="O4307" i="5"/>
  <c r="P4307" i="5"/>
  <c r="Q4307" i="5"/>
  <c r="E4308" i="5"/>
  <c r="M4308" i="5"/>
  <c r="O4308" i="5"/>
  <c r="P4308" i="5"/>
  <c r="Q4308" i="5"/>
  <c r="E4309" i="5"/>
  <c r="S4309" i="5" s="1"/>
  <c r="M4309" i="5"/>
  <c r="O4309" i="5"/>
  <c r="P4309" i="5"/>
  <c r="Q4309" i="5"/>
  <c r="E4310" i="5"/>
  <c r="T4310" i="5" s="1"/>
  <c r="M4310" i="5"/>
  <c r="O4310" i="5"/>
  <c r="P4310" i="5"/>
  <c r="Q4310" i="5"/>
  <c r="E4311" i="5"/>
  <c r="T4311" i="5" s="1"/>
  <c r="M4311" i="5"/>
  <c r="O4311" i="5"/>
  <c r="P4311" i="5"/>
  <c r="Q4311" i="5"/>
  <c r="E4312" i="5"/>
  <c r="S4312" i="5" s="1"/>
  <c r="M4312" i="5"/>
  <c r="O4312" i="5"/>
  <c r="P4312" i="5"/>
  <c r="Q4312" i="5"/>
  <c r="E4313" i="5"/>
  <c r="T4313" i="5" s="1"/>
  <c r="M4313" i="5"/>
  <c r="O4313" i="5"/>
  <c r="P4313" i="5"/>
  <c r="Q4313" i="5"/>
  <c r="E4314" i="5"/>
  <c r="T4314" i="5" s="1"/>
  <c r="M4314" i="5"/>
  <c r="O4314" i="5"/>
  <c r="P4314" i="5"/>
  <c r="Q4314" i="5"/>
  <c r="E4315" i="5"/>
  <c r="S4315" i="5" s="1"/>
  <c r="M4315" i="5"/>
  <c r="O4315" i="5"/>
  <c r="P4315" i="5"/>
  <c r="Q4315" i="5"/>
  <c r="E4316" i="5"/>
  <c r="T4316" i="5" s="1"/>
  <c r="M4316" i="5"/>
  <c r="O4316" i="5"/>
  <c r="P4316" i="5"/>
  <c r="Q4316" i="5"/>
  <c r="E4317" i="5"/>
  <c r="T4317" i="5" s="1"/>
  <c r="M4317" i="5"/>
  <c r="O4317" i="5"/>
  <c r="P4317" i="5"/>
  <c r="Q4317" i="5"/>
  <c r="E4318" i="5"/>
  <c r="S4318" i="5" s="1"/>
  <c r="M4318" i="5"/>
  <c r="O4318" i="5"/>
  <c r="P4318" i="5"/>
  <c r="Q4318" i="5"/>
  <c r="E4319" i="5"/>
  <c r="T4319" i="5" s="1"/>
  <c r="M4319" i="5"/>
  <c r="O4319" i="5"/>
  <c r="P4319" i="5"/>
  <c r="Q4319" i="5"/>
  <c r="E4320" i="5"/>
  <c r="T4320" i="5" s="1"/>
  <c r="M4320" i="5"/>
  <c r="O4320" i="5"/>
  <c r="P4320" i="5"/>
  <c r="R4320" i="5" s="1"/>
  <c r="Q4320" i="5"/>
  <c r="E4321" i="5"/>
  <c r="S4321" i="5" s="1"/>
  <c r="M4321" i="5"/>
  <c r="O4321" i="5"/>
  <c r="P4321" i="5"/>
  <c r="Q4321" i="5"/>
  <c r="E4322" i="5"/>
  <c r="T4322" i="5" s="1"/>
  <c r="M4322" i="5"/>
  <c r="O4322" i="5"/>
  <c r="P4322" i="5"/>
  <c r="Q4322" i="5"/>
  <c r="E4323" i="5"/>
  <c r="T4323" i="5" s="1"/>
  <c r="M4323" i="5"/>
  <c r="O4323" i="5"/>
  <c r="P4323" i="5"/>
  <c r="Q4323" i="5"/>
  <c r="E4324" i="5"/>
  <c r="S4324" i="5" s="1"/>
  <c r="M4324" i="5"/>
  <c r="O4324" i="5"/>
  <c r="P4324" i="5"/>
  <c r="Q4324" i="5"/>
  <c r="E4325" i="5"/>
  <c r="T4325" i="5" s="1"/>
  <c r="M4325" i="5"/>
  <c r="O4325" i="5"/>
  <c r="P4325" i="5"/>
  <c r="Q4325" i="5"/>
  <c r="E4326" i="5"/>
  <c r="T4326" i="5" s="1"/>
  <c r="M4326" i="5"/>
  <c r="O4326" i="5"/>
  <c r="P4326" i="5"/>
  <c r="Q4326" i="5"/>
  <c r="E4327" i="5"/>
  <c r="S4327" i="5" s="1"/>
  <c r="M4327" i="5"/>
  <c r="O4327" i="5"/>
  <c r="P4327" i="5"/>
  <c r="Q4327" i="5"/>
  <c r="E4328" i="5"/>
  <c r="T4328" i="5" s="1"/>
  <c r="M4328" i="5"/>
  <c r="O4328" i="5"/>
  <c r="P4328" i="5"/>
  <c r="Q4328" i="5"/>
  <c r="E4329" i="5"/>
  <c r="T4329" i="5" s="1"/>
  <c r="M4329" i="5"/>
  <c r="O4329" i="5"/>
  <c r="P4329" i="5"/>
  <c r="Q4329" i="5"/>
  <c r="E4330" i="5"/>
  <c r="S4330" i="5" s="1"/>
  <c r="M4330" i="5"/>
  <c r="O4330" i="5"/>
  <c r="P4330" i="5"/>
  <c r="Q4330" i="5"/>
  <c r="E4331" i="5"/>
  <c r="T4331" i="5" s="1"/>
  <c r="M4331" i="5"/>
  <c r="O4331" i="5"/>
  <c r="P4331" i="5"/>
  <c r="Q4331" i="5"/>
  <c r="E4332" i="5"/>
  <c r="T4332" i="5" s="1"/>
  <c r="M4332" i="5"/>
  <c r="O4332" i="5"/>
  <c r="P4332" i="5"/>
  <c r="Q4332" i="5"/>
  <c r="E4333" i="5"/>
  <c r="S4333" i="5" s="1"/>
  <c r="M4333" i="5"/>
  <c r="O4333" i="5"/>
  <c r="P4333" i="5"/>
  <c r="Q4333" i="5"/>
  <c r="E4334" i="5"/>
  <c r="T4334" i="5" s="1"/>
  <c r="M4334" i="5"/>
  <c r="O4334" i="5"/>
  <c r="P4334" i="5"/>
  <c r="Q4334" i="5"/>
  <c r="E4335" i="5"/>
  <c r="T4335" i="5" s="1"/>
  <c r="M4335" i="5"/>
  <c r="O4335" i="5"/>
  <c r="P4335" i="5"/>
  <c r="Q4335" i="5"/>
  <c r="S4335" i="5"/>
  <c r="E4336" i="5"/>
  <c r="S4336" i="5" s="1"/>
  <c r="M4336" i="5"/>
  <c r="O4336" i="5"/>
  <c r="P4336" i="5"/>
  <c r="Q4336" i="5"/>
  <c r="E4337" i="5"/>
  <c r="T4337" i="5" s="1"/>
  <c r="M4337" i="5"/>
  <c r="O4337" i="5"/>
  <c r="P4337" i="5"/>
  <c r="Q4337" i="5"/>
  <c r="E4338" i="5"/>
  <c r="M4338" i="5"/>
  <c r="O4338" i="5"/>
  <c r="P4338" i="5"/>
  <c r="Q4338" i="5"/>
  <c r="E4339" i="5"/>
  <c r="S4339" i="5" s="1"/>
  <c r="M4339" i="5"/>
  <c r="O4339" i="5"/>
  <c r="P4339" i="5"/>
  <c r="Q4339" i="5"/>
  <c r="T4339" i="5"/>
  <c r="E4340" i="5"/>
  <c r="T4340" i="5" s="1"/>
  <c r="M4340" i="5"/>
  <c r="O4340" i="5"/>
  <c r="P4340" i="5"/>
  <c r="Q4340" i="5"/>
  <c r="E4341" i="5"/>
  <c r="T4341" i="5" s="1"/>
  <c r="M4341" i="5"/>
  <c r="O4341" i="5"/>
  <c r="P4341" i="5"/>
  <c r="Q4341" i="5"/>
  <c r="E4342" i="5"/>
  <c r="S4342" i="5" s="1"/>
  <c r="M4342" i="5"/>
  <c r="O4342" i="5"/>
  <c r="P4342" i="5"/>
  <c r="Q4342" i="5"/>
  <c r="T4342" i="5"/>
  <c r="E4343" i="5"/>
  <c r="T4343" i="5" s="1"/>
  <c r="M4343" i="5"/>
  <c r="O4343" i="5"/>
  <c r="P4343" i="5"/>
  <c r="Q4343" i="5"/>
  <c r="E4344" i="5"/>
  <c r="T4344" i="5" s="1"/>
  <c r="M4344" i="5"/>
  <c r="O4344" i="5"/>
  <c r="P4344" i="5"/>
  <c r="Q4344" i="5"/>
  <c r="E4345" i="5"/>
  <c r="M4345" i="5"/>
  <c r="O4345" i="5"/>
  <c r="P4345" i="5"/>
  <c r="Q4345" i="5"/>
  <c r="E4346" i="5"/>
  <c r="T4346" i="5" s="1"/>
  <c r="M4346" i="5"/>
  <c r="O4346" i="5"/>
  <c r="P4346" i="5"/>
  <c r="Q4346" i="5"/>
  <c r="E4347" i="5"/>
  <c r="T4347" i="5" s="1"/>
  <c r="M4347" i="5"/>
  <c r="O4347" i="5"/>
  <c r="P4347" i="5"/>
  <c r="Q4347" i="5"/>
  <c r="E4348" i="5"/>
  <c r="S4348" i="5" s="1"/>
  <c r="M4348" i="5"/>
  <c r="O4348" i="5"/>
  <c r="P4348" i="5"/>
  <c r="Q4348" i="5"/>
  <c r="E4349" i="5"/>
  <c r="T4349" i="5" s="1"/>
  <c r="M4349" i="5"/>
  <c r="O4349" i="5"/>
  <c r="P4349" i="5"/>
  <c r="Q4349" i="5"/>
  <c r="E4350" i="5"/>
  <c r="T4350" i="5" s="1"/>
  <c r="M4350" i="5"/>
  <c r="O4350" i="5"/>
  <c r="P4350" i="5"/>
  <c r="Q4350" i="5"/>
  <c r="E4351" i="5"/>
  <c r="S4351" i="5" s="1"/>
  <c r="M4351" i="5"/>
  <c r="O4351" i="5"/>
  <c r="P4351" i="5"/>
  <c r="Q4351" i="5"/>
  <c r="E4352" i="5"/>
  <c r="T4352" i="5" s="1"/>
  <c r="M4352" i="5"/>
  <c r="O4352" i="5"/>
  <c r="P4352" i="5"/>
  <c r="Q4352" i="5"/>
  <c r="E4353" i="5"/>
  <c r="T4353" i="5" s="1"/>
  <c r="M4353" i="5"/>
  <c r="O4353" i="5"/>
  <c r="P4353" i="5"/>
  <c r="Q4353" i="5"/>
  <c r="E4354" i="5"/>
  <c r="S4354" i="5" s="1"/>
  <c r="M4354" i="5"/>
  <c r="O4354" i="5"/>
  <c r="P4354" i="5"/>
  <c r="Q4354" i="5"/>
  <c r="E4355" i="5"/>
  <c r="M4355" i="5"/>
  <c r="O4355" i="5"/>
  <c r="P4355" i="5"/>
  <c r="Q4355" i="5"/>
  <c r="E4356" i="5"/>
  <c r="T4356" i="5" s="1"/>
  <c r="M4356" i="5"/>
  <c r="O4356" i="5"/>
  <c r="P4356" i="5"/>
  <c r="Q4356" i="5"/>
  <c r="S4356" i="5"/>
  <c r="E4357" i="5"/>
  <c r="S4357" i="5" s="1"/>
  <c r="M4357" i="5"/>
  <c r="O4357" i="5"/>
  <c r="P4357" i="5"/>
  <c r="Q4357" i="5"/>
  <c r="E4358" i="5"/>
  <c r="T4358" i="5" s="1"/>
  <c r="M4358" i="5"/>
  <c r="O4358" i="5"/>
  <c r="P4358" i="5"/>
  <c r="Q4358" i="5"/>
  <c r="E4359" i="5"/>
  <c r="T4359" i="5" s="1"/>
  <c r="M4359" i="5"/>
  <c r="O4359" i="5"/>
  <c r="P4359" i="5"/>
  <c r="Q4359" i="5"/>
  <c r="E4360" i="5"/>
  <c r="S4360" i="5" s="1"/>
  <c r="M4360" i="5"/>
  <c r="O4360" i="5"/>
  <c r="P4360" i="5"/>
  <c r="Q4360" i="5"/>
  <c r="E4361" i="5"/>
  <c r="T4361" i="5" s="1"/>
  <c r="M4361" i="5"/>
  <c r="O4361" i="5"/>
  <c r="P4361" i="5"/>
  <c r="Q4361" i="5"/>
  <c r="E4362" i="5"/>
  <c r="T4362" i="5" s="1"/>
  <c r="M4362" i="5"/>
  <c r="O4362" i="5"/>
  <c r="P4362" i="5"/>
  <c r="Q4362" i="5"/>
  <c r="E4363" i="5"/>
  <c r="S4363" i="5" s="1"/>
  <c r="M4363" i="5"/>
  <c r="O4363" i="5"/>
  <c r="P4363" i="5"/>
  <c r="Q4363" i="5"/>
  <c r="E4364" i="5"/>
  <c r="T4364" i="5" s="1"/>
  <c r="M4364" i="5"/>
  <c r="O4364" i="5"/>
  <c r="P4364" i="5"/>
  <c r="Q4364" i="5"/>
  <c r="E4365" i="5"/>
  <c r="T4365" i="5" s="1"/>
  <c r="M4365" i="5"/>
  <c r="O4365" i="5"/>
  <c r="P4365" i="5"/>
  <c r="Q4365" i="5"/>
  <c r="E4366" i="5"/>
  <c r="S4366" i="5" s="1"/>
  <c r="M4366" i="5"/>
  <c r="O4366" i="5"/>
  <c r="P4366" i="5"/>
  <c r="Q4366" i="5"/>
  <c r="T4366" i="5"/>
  <c r="E4367" i="5"/>
  <c r="T4367" i="5" s="1"/>
  <c r="M4367" i="5"/>
  <c r="O4367" i="5"/>
  <c r="P4367" i="5"/>
  <c r="Q4367" i="5"/>
  <c r="E4368" i="5"/>
  <c r="T4368" i="5" s="1"/>
  <c r="M4368" i="5"/>
  <c r="O4368" i="5"/>
  <c r="P4368" i="5"/>
  <c r="Q4368" i="5"/>
  <c r="E4369" i="5"/>
  <c r="S4369" i="5" s="1"/>
  <c r="M4369" i="5"/>
  <c r="O4369" i="5"/>
  <c r="P4369" i="5"/>
  <c r="Q4369" i="5"/>
  <c r="E4370" i="5"/>
  <c r="T4370" i="5" s="1"/>
  <c r="M4370" i="5"/>
  <c r="O4370" i="5"/>
  <c r="P4370" i="5"/>
  <c r="Q4370" i="5"/>
  <c r="E4371" i="5"/>
  <c r="T4371" i="5" s="1"/>
  <c r="M4371" i="5"/>
  <c r="O4371" i="5"/>
  <c r="P4371" i="5"/>
  <c r="Q4371" i="5"/>
  <c r="E4372" i="5"/>
  <c r="S4372" i="5" s="1"/>
  <c r="M4372" i="5"/>
  <c r="O4372" i="5"/>
  <c r="P4372" i="5"/>
  <c r="Q4372" i="5"/>
  <c r="E4373" i="5"/>
  <c r="T4373" i="5" s="1"/>
  <c r="M4373" i="5"/>
  <c r="O4373" i="5"/>
  <c r="P4373" i="5"/>
  <c r="Q4373" i="5"/>
  <c r="E4374" i="5"/>
  <c r="M4374" i="5"/>
  <c r="O4374" i="5"/>
  <c r="P4374" i="5"/>
  <c r="Q4374" i="5"/>
  <c r="E4375" i="5"/>
  <c r="S4375" i="5" s="1"/>
  <c r="M4375" i="5"/>
  <c r="O4375" i="5"/>
  <c r="P4375" i="5"/>
  <c r="Q4375" i="5"/>
  <c r="E4376" i="5"/>
  <c r="T4376" i="5" s="1"/>
  <c r="M4376" i="5"/>
  <c r="O4376" i="5"/>
  <c r="P4376" i="5"/>
  <c r="Q4376" i="5"/>
  <c r="E4377" i="5"/>
  <c r="T4377" i="5" s="1"/>
  <c r="M4377" i="5"/>
  <c r="O4377" i="5"/>
  <c r="P4377" i="5"/>
  <c r="Q4377" i="5"/>
  <c r="E4378" i="5"/>
  <c r="M4378" i="5"/>
  <c r="O4378" i="5"/>
  <c r="P4378" i="5"/>
  <c r="Q4378" i="5"/>
  <c r="E4379" i="5"/>
  <c r="T4379" i="5" s="1"/>
  <c r="M4379" i="5"/>
  <c r="O4379" i="5"/>
  <c r="P4379" i="5"/>
  <c r="Q4379" i="5"/>
  <c r="E4380" i="5"/>
  <c r="T4380" i="5" s="1"/>
  <c r="M4380" i="5"/>
  <c r="O4380" i="5"/>
  <c r="P4380" i="5"/>
  <c r="Q4380" i="5"/>
  <c r="E4381" i="5"/>
  <c r="S4381" i="5" s="1"/>
  <c r="M4381" i="5"/>
  <c r="O4381" i="5"/>
  <c r="P4381" i="5"/>
  <c r="Q4381" i="5"/>
  <c r="E4382" i="5"/>
  <c r="T4382" i="5" s="1"/>
  <c r="M4382" i="5"/>
  <c r="O4382" i="5"/>
  <c r="P4382" i="5"/>
  <c r="Q4382" i="5"/>
  <c r="E4383" i="5"/>
  <c r="T4383" i="5" s="1"/>
  <c r="M4383" i="5"/>
  <c r="O4383" i="5"/>
  <c r="P4383" i="5"/>
  <c r="Q4383" i="5"/>
  <c r="E4384" i="5"/>
  <c r="S4384" i="5" s="1"/>
  <c r="M4384" i="5"/>
  <c r="O4384" i="5"/>
  <c r="P4384" i="5"/>
  <c r="Q4384" i="5"/>
  <c r="T4384" i="5"/>
  <c r="E4385" i="5"/>
  <c r="T4385" i="5" s="1"/>
  <c r="M4385" i="5"/>
  <c r="O4385" i="5"/>
  <c r="P4385" i="5"/>
  <c r="Q4385" i="5"/>
  <c r="E4386" i="5"/>
  <c r="T4386" i="5" s="1"/>
  <c r="M4386" i="5"/>
  <c r="O4386" i="5"/>
  <c r="P4386" i="5"/>
  <c r="Q4386" i="5"/>
  <c r="E4387" i="5"/>
  <c r="S4387" i="5" s="1"/>
  <c r="M4387" i="5"/>
  <c r="O4387" i="5"/>
  <c r="P4387" i="5"/>
  <c r="Q4387" i="5"/>
  <c r="E4388" i="5"/>
  <c r="T4388" i="5" s="1"/>
  <c r="M4388" i="5"/>
  <c r="O4388" i="5"/>
  <c r="P4388" i="5"/>
  <c r="Q4388" i="5"/>
  <c r="E4389" i="5"/>
  <c r="T4389" i="5" s="1"/>
  <c r="M4389" i="5"/>
  <c r="O4389" i="5"/>
  <c r="P4389" i="5"/>
  <c r="Q4389" i="5"/>
  <c r="E4390" i="5"/>
  <c r="S4390" i="5" s="1"/>
  <c r="M4390" i="5"/>
  <c r="O4390" i="5"/>
  <c r="P4390" i="5"/>
  <c r="Q4390" i="5"/>
  <c r="E4391" i="5"/>
  <c r="M4391" i="5"/>
  <c r="O4391" i="5"/>
  <c r="P4391" i="5"/>
  <c r="Q4391" i="5"/>
  <c r="E4392" i="5"/>
  <c r="T4392" i="5" s="1"/>
  <c r="M4392" i="5"/>
  <c r="O4392" i="5"/>
  <c r="P4392" i="5"/>
  <c r="Q4392" i="5"/>
  <c r="S4392" i="5"/>
  <c r="E4393" i="5"/>
  <c r="S4393" i="5" s="1"/>
  <c r="M4393" i="5"/>
  <c r="O4393" i="5"/>
  <c r="P4393" i="5"/>
  <c r="Q4393" i="5"/>
  <c r="E4394" i="5"/>
  <c r="T4394" i="5" s="1"/>
  <c r="M4394" i="5"/>
  <c r="O4394" i="5"/>
  <c r="P4394" i="5"/>
  <c r="Q4394" i="5"/>
  <c r="E4395" i="5"/>
  <c r="T4395" i="5" s="1"/>
  <c r="M4395" i="5"/>
  <c r="O4395" i="5"/>
  <c r="P4395" i="5"/>
  <c r="Q4395" i="5"/>
  <c r="E4396" i="5"/>
  <c r="S4396" i="5" s="1"/>
  <c r="M4396" i="5"/>
  <c r="O4396" i="5"/>
  <c r="P4396" i="5"/>
  <c r="Q4396" i="5"/>
  <c r="E4397" i="5"/>
  <c r="T4397" i="5" s="1"/>
  <c r="M4397" i="5"/>
  <c r="O4397" i="5"/>
  <c r="P4397" i="5"/>
  <c r="Q4397" i="5"/>
  <c r="E4398" i="5"/>
  <c r="T4398" i="5" s="1"/>
  <c r="M4398" i="5"/>
  <c r="O4398" i="5"/>
  <c r="P4398" i="5"/>
  <c r="Q4398" i="5"/>
  <c r="E4399" i="5"/>
  <c r="S4399" i="5" s="1"/>
  <c r="M4399" i="5"/>
  <c r="O4399" i="5"/>
  <c r="P4399" i="5"/>
  <c r="Q4399" i="5"/>
  <c r="T4399" i="5"/>
  <c r="E4400" i="5"/>
  <c r="T4400" i="5" s="1"/>
  <c r="M4400" i="5"/>
  <c r="O4400" i="5"/>
  <c r="P4400" i="5"/>
  <c r="Q4400" i="5"/>
  <c r="E4401" i="5"/>
  <c r="T4401" i="5" s="1"/>
  <c r="M4401" i="5"/>
  <c r="O4401" i="5"/>
  <c r="P4401" i="5"/>
  <c r="Q4401" i="5"/>
  <c r="E4402" i="5"/>
  <c r="S4402" i="5" s="1"/>
  <c r="M4402" i="5"/>
  <c r="O4402" i="5"/>
  <c r="P4402" i="5"/>
  <c r="Q4402" i="5"/>
  <c r="E4403" i="5"/>
  <c r="T4403" i="5" s="1"/>
  <c r="M4403" i="5"/>
  <c r="O4403" i="5"/>
  <c r="P4403" i="5"/>
  <c r="Q4403" i="5"/>
  <c r="E4404" i="5"/>
  <c r="T4404" i="5" s="1"/>
  <c r="M4404" i="5"/>
  <c r="O4404" i="5"/>
  <c r="P4404" i="5"/>
  <c r="Q4404" i="5"/>
  <c r="E4405" i="5"/>
  <c r="S4405" i="5" s="1"/>
  <c r="M4405" i="5"/>
  <c r="O4405" i="5"/>
  <c r="P4405" i="5"/>
  <c r="Q4405" i="5"/>
  <c r="E4406" i="5"/>
  <c r="T4406" i="5" s="1"/>
  <c r="M4406" i="5"/>
  <c r="O4406" i="5"/>
  <c r="P4406" i="5"/>
  <c r="Q4406" i="5"/>
  <c r="E4407" i="5"/>
  <c r="T4407" i="5" s="1"/>
  <c r="M4407" i="5"/>
  <c r="O4407" i="5"/>
  <c r="P4407" i="5"/>
  <c r="Q4407" i="5"/>
  <c r="E4408" i="5"/>
  <c r="M4408" i="5"/>
  <c r="O4408" i="5"/>
  <c r="P4408" i="5"/>
  <c r="Q4408" i="5"/>
  <c r="E4409" i="5"/>
  <c r="T4409" i="5" s="1"/>
  <c r="M4409" i="5"/>
  <c r="O4409" i="5"/>
  <c r="P4409" i="5"/>
  <c r="Q4409" i="5"/>
  <c r="E4410" i="5"/>
  <c r="M4410" i="5"/>
  <c r="O4410" i="5"/>
  <c r="P4410" i="5"/>
  <c r="Q4410" i="5"/>
  <c r="E4411" i="5"/>
  <c r="S4411" i="5" s="1"/>
  <c r="M4411" i="5"/>
  <c r="O4411" i="5"/>
  <c r="P4411" i="5"/>
  <c r="Q4411" i="5"/>
  <c r="E4412" i="5"/>
  <c r="T4412" i="5" s="1"/>
  <c r="M4412" i="5"/>
  <c r="O4412" i="5"/>
  <c r="P4412" i="5"/>
  <c r="Q4412" i="5"/>
  <c r="E4413" i="5"/>
  <c r="T4413" i="5" s="1"/>
  <c r="M4413" i="5"/>
  <c r="O4413" i="5"/>
  <c r="P4413" i="5"/>
  <c r="Q4413" i="5"/>
  <c r="E4414" i="5"/>
  <c r="M4414" i="5"/>
  <c r="O4414" i="5"/>
  <c r="P4414" i="5"/>
  <c r="Q4414" i="5"/>
  <c r="E4415" i="5"/>
  <c r="T4415" i="5" s="1"/>
  <c r="M4415" i="5"/>
  <c r="O4415" i="5"/>
  <c r="P4415" i="5"/>
  <c r="Q4415" i="5"/>
  <c r="E4416" i="5"/>
  <c r="T4416" i="5" s="1"/>
  <c r="M4416" i="5"/>
  <c r="O4416" i="5"/>
  <c r="P4416" i="5"/>
  <c r="Q4416" i="5"/>
  <c r="E4417" i="5"/>
  <c r="S4417" i="5" s="1"/>
  <c r="M4417" i="5"/>
  <c r="O4417" i="5"/>
  <c r="P4417" i="5"/>
  <c r="Q4417" i="5"/>
  <c r="E4418" i="5"/>
  <c r="T4418" i="5" s="1"/>
  <c r="M4418" i="5"/>
  <c r="O4418" i="5"/>
  <c r="P4418" i="5"/>
  <c r="Q4418" i="5"/>
  <c r="E4419" i="5"/>
  <c r="T4419" i="5" s="1"/>
  <c r="M4419" i="5"/>
  <c r="O4419" i="5"/>
  <c r="P4419" i="5"/>
  <c r="Q4419" i="5"/>
  <c r="E4420" i="5"/>
  <c r="S4420" i="5" s="1"/>
  <c r="M4420" i="5"/>
  <c r="O4420" i="5"/>
  <c r="P4420" i="5"/>
  <c r="Q4420" i="5"/>
  <c r="E4421" i="5"/>
  <c r="T4421" i="5" s="1"/>
  <c r="M4421" i="5"/>
  <c r="O4421" i="5"/>
  <c r="P4421" i="5"/>
  <c r="Q4421" i="5"/>
  <c r="S4421" i="5"/>
  <c r="E4422" i="5"/>
  <c r="T4422" i="5" s="1"/>
  <c r="M4422" i="5"/>
  <c r="O4422" i="5"/>
  <c r="P4422" i="5"/>
  <c r="Q4422" i="5"/>
  <c r="E4423" i="5"/>
  <c r="M4423" i="5"/>
  <c r="O4423" i="5"/>
  <c r="P4423" i="5"/>
  <c r="Q4423" i="5"/>
  <c r="E4424" i="5"/>
  <c r="T4424" i="5" s="1"/>
  <c r="M4424" i="5"/>
  <c r="O4424" i="5"/>
  <c r="P4424" i="5"/>
  <c r="Q4424" i="5"/>
  <c r="E4425" i="5"/>
  <c r="M4425" i="5"/>
  <c r="O4425" i="5"/>
  <c r="P4425" i="5"/>
  <c r="R4425" i="5" s="1"/>
  <c r="Q4425" i="5"/>
  <c r="E4426" i="5"/>
  <c r="S4426" i="5" s="1"/>
  <c r="M4426" i="5"/>
  <c r="O4426" i="5"/>
  <c r="P4426" i="5"/>
  <c r="Q4426" i="5"/>
  <c r="E4427" i="5"/>
  <c r="T4427" i="5" s="1"/>
  <c r="M4427" i="5"/>
  <c r="O4427" i="5"/>
  <c r="P4427" i="5"/>
  <c r="Q4427" i="5"/>
  <c r="E4428" i="5"/>
  <c r="T4428" i="5" s="1"/>
  <c r="M4428" i="5"/>
  <c r="O4428" i="5"/>
  <c r="P4428" i="5"/>
  <c r="Q4428" i="5"/>
  <c r="E4429" i="5"/>
  <c r="S4429" i="5" s="1"/>
  <c r="M4429" i="5"/>
  <c r="O4429" i="5"/>
  <c r="P4429" i="5"/>
  <c r="Q4429" i="5"/>
  <c r="E4430" i="5"/>
  <c r="M4430" i="5"/>
  <c r="O4430" i="5"/>
  <c r="P4430" i="5"/>
  <c r="Q4430" i="5"/>
  <c r="E4431" i="5"/>
  <c r="T4431" i="5" s="1"/>
  <c r="M4431" i="5"/>
  <c r="O4431" i="5"/>
  <c r="P4431" i="5"/>
  <c r="Q4431" i="5"/>
  <c r="E4432" i="5"/>
  <c r="M4432" i="5"/>
  <c r="O4432" i="5"/>
  <c r="P4432" i="5"/>
  <c r="Q4432" i="5"/>
  <c r="E4433" i="5"/>
  <c r="T4433" i="5" s="1"/>
  <c r="M4433" i="5"/>
  <c r="O4433" i="5"/>
  <c r="R4433" i="5" s="1"/>
  <c r="P4433" i="5"/>
  <c r="Q4433" i="5"/>
  <c r="E4434" i="5"/>
  <c r="T4434" i="5" s="1"/>
  <c r="M4434" i="5"/>
  <c r="O4434" i="5"/>
  <c r="P4434" i="5"/>
  <c r="Q4434" i="5"/>
  <c r="E4435" i="5"/>
  <c r="M4435" i="5"/>
  <c r="O4435" i="5"/>
  <c r="P4435" i="5"/>
  <c r="Q4435" i="5"/>
  <c r="E4436" i="5"/>
  <c r="T4436" i="5" s="1"/>
  <c r="M4436" i="5"/>
  <c r="O4436" i="5"/>
  <c r="P4436" i="5"/>
  <c r="Q4436" i="5"/>
  <c r="E4437" i="5"/>
  <c r="T4437" i="5" s="1"/>
  <c r="M4437" i="5"/>
  <c r="O4437" i="5"/>
  <c r="P4437" i="5"/>
  <c r="Q4437" i="5"/>
  <c r="E4438" i="5"/>
  <c r="M4438" i="5"/>
  <c r="O4438" i="5"/>
  <c r="P4438" i="5"/>
  <c r="Q4438" i="5"/>
  <c r="E4439" i="5"/>
  <c r="T4439" i="5" s="1"/>
  <c r="M4439" i="5"/>
  <c r="O4439" i="5"/>
  <c r="P4439" i="5"/>
  <c r="Q4439" i="5"/>
  <c r="E4440" i="5"/>
  <c r="T4440" i="5" s="1"/>
  <c r="M4440" i="5"/>
  <c r="O4440" i="5"/>
  <c r="P4440" i="5"/>
  <c r="Q4440" i="5"/>
  <c r="E4441" i="5"/>
  <c r="S4441" i="5" s="1"/>
  <c r="M4441" i="5"/>
  <c r="O4441" i="5"/>
  <c r="P4441" i="5"/>
  <c r="Q4441" i="5"/>
  <c r="R4441" i="5" s="1"/>
  <c r="E4442" i="5"/>
  <c r="S4442" i="5" s="1"/>
  <c r="M4442" i="5"/>
  <c r="O4442" i="5"/>
  <c r="P4442" i="5"/>
  <c r="Q4442" i="5"/>
  <c r="E4443" i="5"/>
  <c r="M4443" i="5"/>
  <c r="O4443" i="5"/>
  <c r="P4443" i="5"/>
  <c r="Q4443" i="5"/>
  <c r="E4444" i="5"/>
  <c r="S4444" i="5" s="1"/>
  <c r="M4444" i="5"/>
  <c r="O4444" i="5"/>
  <c r="P4444" i="5"/>
  <c r="Q4444" i="5"/>
  <c r="E4445" i="5"/>
  <c r="M4445" i="5"/>
  <c r="O4445" i="5"/>
  <c r="P4445" i="5"/>
  <c r="Q4445" i="5"/>
  <c r="E4446" i="5"/>
  <c r="M4446" i="5"/>
  <c r="O4446" i="5"/>
  <c r="R4446" i="5" s="1"/>
  <c r="P4446" i="5"/>
  <c r="Q4446" i="5"/>
  <c r="E4447" i="5"/>
  <c r="S4447" i="5" s="1"/>
  <c r="M4447" i="5"/>
  <c r="O4447" i="5"/>
  <c r="P4447" i="5"/>
  <c r="Q4447" i="5"/>
  <c r="E4448" i="5"/>
  <c r="S4448" i="5" s="1"/>
  <c r="M4448" i="5"/>
  <c r="O4448" i="5"/>
  <c r="P4448" i="5"/>
  <c r="Q4448" i="5"/>
  <c r="E4449" i="5"/>
  <c r="M4449" i="5"/>
  <c r="O4449" i="5"/>
  <c r="P4449" i="5"/>
  <c r="Q4449" i="5"/>
  <c r="E4450" i="5"/>
  <c r="S4450" i="5" s="1"/>
  <c r="M4450" i="5"/>
  <c r="O4450" i="5"/>
  <c r="P4450" i="5"/>
  <c r="Q4450" i="5"/>
  <c r="E4451" i="5"/>
  <c r="S4451" i="5" s="1"/>
  <c r="M4451" i="5"/>
  <c r="O4451" i="5"/>
  <c r="P4451" i="5"/>
  <c r="Q4451" i="5"/>
  <c r="E4452" i="5"/>
  <c r="M4452" i="5"/>
  <c r="O4452" i="5"/>
  <c r="P4452" i="5"/>
  <c r="Q4452" i="5"/>
  <c r="E4453" i="5"/>
  <c r="S4453" i="5" s="1"/>
  <c r="M4453" i="5"/>
  <c r="O4453" i="5"/>
  <c r="P4453" i="5"/>
  <c r="Q4453" i="5"/>
  <c r="E4454" i="5"/>
  <c r="S4454" i="5" s="1"/>
  <c r="M4454" i="5"/>
  <c r="O4454" i="5"/>
  <c r="P4454" i="5"/>
  <c r="Q4454" i="5"/>
  <c r="E4455" i="5"/>
  <c r="M4455" i="5"/>
  <c r="O4455" i="5"/>
  <c r="P4455" i="5"/>
  <c r="Q4455" i="5"/>
  <c r="E4456" i="5"/>
  <c r="S4456" i="5" s="1"/>
  <c r="M4456" i="5"/>
  <c r="O4456" i="5"/>
  <c r="P4456" i="5"/>
  <c r="Q4456" i="5"/>
  <c r="E4457" i="5"/>
  <c r="S4457" i="5" s="1"/>
  <c r="M4457" i="5"/>
  <c r="O4457" i="5"/>
  <c r="P4457" i="5"/>
  <c r="Q4457" i="5"/>
  <c r="E4458" i="5"/>
  <c r="M4458" i="5"/>
  <c r="O4458" i="5"/>
  <c r="P4458" i="5"/>
  <c r="Q4458" i="5"/>
  <c r="E4459" i="5"/>
  <c r="S4459" i="5" s="1"/>
  <c r="M4459" i="5"/>
  <c r="O4459" i="5"/>
  <c r="P4459" i="5"/>
  <c r="Q4459" i="5"/>
  <c r="E4460" i="5"/>
  <c r="S4460" i="5" s="1"/>
  <c r="M4460" i="5"/>
  <c r="O4460" i="5"/>
  <c r="P4460" i="5"/>
  <c r="Q4460" i="5"/>
  <c r="E4461" i="5"/>
  <c r="M4461" i="5"/>
  <c r="O4461" i="5"/>
  <c r="R4461" i="5" s="1"/>
  <c r="P4461" i="5"/>
  <c r="Q4461" i="5"/>
  <c r="E4462" i="5"/>
  <c r="S4462" i="5" s="1"/>
  <c r="M4462" i="5"/>
  <c r="O4462" i="5"/>
  <c r="P4462" i="5"/>
  <c r="Q4462" i="5"/>
  <c r="E4463" i="5"/>
  <c r="S4463" i="5" s="1"/>
  <c r="M4463" i="5"/>
  <c r="O4463" i="5"/>
  <c r="P4463" i="5"/>
  <c r="Q4463" i="5"/>
  <c r="E4464" i="5"/>
  <c r="M4464" i="5"/>
  <c r="O4464" i="5"/>
  <c r="P4464" i="5"/>
  <c r="Q4464" i="5"/>
  <c r="E4465" i="5"/>
  <c r="S4465" i="5" s="1"/>
  <c r="M4465" i="5"/>
  <c r="O4465" i="5"/>
  <c r="P4465" i="5"/>
  <c r="Q4465" i="5"/>
  <c r="E4466" i="5"/>
  <c r="S4466" i="5" s="1"/>
  <c r="M4466" i="5"/>
  <c r="O4466" i="5"/>
  <c r="P4466" i="5"/>
  <c r="Q4466" i="5"/>
  <c r="E4467" i="5"/>
  <c r="M4467" i="5"/>
  <c r="O4467" i="5"/>
  <c r="P4467" i="5"/>
  <c r="Q4467" i="5"/>
  <c r="E4468" i="5"/>
  <c r="S4468" i="5" s="1"/>
  <c r="M4468" i="5"/>
  <c r="O4468" i="5"/>
  <c r="P4468" i="5"/>
  <c r="Q4468" i="5"/>
  <c r="E4469" i="5"/>
  <c r="S4469" i="5" s="1"/>
  <c r="M4469" i="5"/>
  <c r="O4469" i="5"/>
  <c r="P4469" i="5"/>
  <c r="Q4469" i="5"/>
  <c r="E4470" i="5"/>
  <c r="M4470" i="5"/>
  <c r="O4470" i="5"/>
  <c r="P4470" i="5"/>
  <c r="Q4470" i="5"/>
  <c r="E4471" i="5"/>
  <c r="S4471" i="5" s="1"/>
  <c r="M4471" i="5"/>
  <c r="O4471" i="5"/>
  <c r="P4471" i="5"/>
  <c r="Q4471" i="5"/>
  <c r="E4472" i="5"/>
  <c r="S4472" i="5" s="1"/>
  <c r="M4472" i="5"/>
  <c r="O4472" i="5"/>
  <c r="P4472" i="5"/>
  <c r="Q4472" i="5"/>
  <c r="E4473" i="5"/>
  <c r="M4473" i="5"/>
  <c r="O4473" i="5"/>
  <c r="R4473" i="5" s="1"/>
  <c r="P4473" i="5"/>
  <c r="Q4473" i="5"/>
  <c r="E4474" i="5"/>
  <c r="S4474" i="5" s="1"/>
  <c r="M4474" i="5"/>
  <c r="O4474" i="5"/>
  <c r="P4474" i="5"/>
  <c r="Q4474" i="5"/>
  <c r="E4475" i="5"/>
  <c r="S4475" i="5" s="1"/>
  <c r="M4475" i="5"/>
  <c r="O4475" i="5"/>
  <c r="P4475" i="5"/>
  <c r="Q4475" i="5"/>
  <c r="E4476" i="5"/>
  <c r="M4476" i="5"/>
  <c r="O4476" i="5"/>
  <c r="P4476" i="5"/>
  <c r="Q4476" i="5"/>
  <c r="E4477" i="5"/>
  <c r="S4477" i="5" s="1"/>
  <c r="M4477" i="5"/>
  <c r="O4477" i="5"/>
  <c r="P4477" i="5"/>
  <c r="Q4477" i="5"/>
  <c r="E4478" i="5"/>
  <c r="S4478" i="5" s="1"/>
  <c r="M4478" i="5"/>
  <c r="O4478" i="5"/>
  <c r="P4478" i="5"/>
  <c r="Q4478" i="5"/>
  <c r="E4479" i="5"/>
  <c r="M4479" i="5"/>
  <c r="O4479" i="5"/>
  <c r="P4479" i="5"/>
  <c r="Q4479" i="5"/>
  <c r="E4480" i="5"/>
  <c r="S4480" i="5" s="1"/>
  <c r="M4480" i="5"/>
  <c r="O4480" i="5"/>
  <c r="P4480" i="5"/>
  <c r="Q4480" i="5"/>
  <c r="E4481" i="5"/>
  <c r="S4481" i="5" s="1"/>
  <c r="M4481" i="5"/>
  <c r="O4481" i="5"/>
  <c r="P4481" i="5"/>
  <c r="R4481" i="5" s="1"/>
  <c r="Q4481" i="5"/>
  <c r="T4481" i="5"/>
  <c r="E4482" i="5"/>
  <c r="M4482" i="5"/>
  <c r="O4482" i="5"/>
  <c r="P4482" i="5"/>
  <c r="R4482" i="5" s="1"/>
  <c r="Q4482" i="5"/>
  <c r="E4483" i="5"/>
  <c r="S4483" i="5" s="1"/>
  <c r="M4483" i="5"/>
  <c r="O4483" i="5"/>
  <c r="P4483" i="5"/>
  <c r="R4483" i="5" s="1"/>
  <c r="Q4483" i="5"/>
  <c r="E4484" i="5"/>
  <c r="S4484" i="5" s="1"/>
  <c r="M4484" i="5"/>
  <c r="O4484" i="5"/>
  <c r="P4484" i="5"/>
  <c r="Q4484" i="5"/>
  <c r="E4485" i="5"/>
  <c r="M4485" i="5"/>
  <c r="O4485" i="5"/>
  <c r="P4485" i="5"/>
  <c r="R4485" i="5" s="1"/>
  <c r="Q4485" i="5"/>
  <c r="E4486" i="5"/>
  <c r="S4486" i="5" s="1"/>
  <c r="M4486" i="5"/>
  <c r="O4486" i="5"/>
  <c r="P4486" i="5"/>
  <c r="Q4486" i="5"/>
  <c r="E4487" i="5"/>
  <c r="S4487" i="5" s="1"/>
  <c r="M4487" i="5"/>
  <c r="O4487" i="5"/>
  <c r="P4487" i="5"/>
  <c r="Q4487" i="5"/>
  <c r="T4487" i="5"/>
  <c r="E4488" i="5"/>
  <c r="M4488" i="5"/>
  <c r="O4488" i="5"/>
  <c r="P4488" i="5"/>
  <c r="Q4488" i="5"/>
  <c r="E4489" i="5"/>
  <c r="S4489" i="5" s="1"/>
  <c r="M4489" i="5"/>
  <c r="O4489" i="5"/>
  <c r="P4489" i="5"/>
  <c r="Q4489" i="5"/>
  <c r="E4490" i="5"/>
  <c r="S4490" i="5" s="1"/>
  <c r="M4490" i="5"/>
  <c r="O4490" i="5"/>
  <c r="P4490" i="5"/>
  <c r="R4490" i="5" s="1"/>
  <c r="Q4490" i="5"/>
  <c r="E4491" i="5"/>
  <c r="M4491" i="5"/>
  <c r="O4491" i="5"/>
  <c r="P4491" i="5"/>
  <c r="Q4491" i="5"/>
  <c r="E4492" i="5"/>
  <c r="S4492" i="5" s="1"/>
  <c r="M4492" i="5"/>
  <c r="O4492" i="5"/>
  <c r="P4492" i="5"/>
  <c r="R4492" i="5" s="1"/>
  <c r="Q4492" i="5"/>
  <c r="E4493" i="5"/>
  <c r="S4493" i="5" s="1"/>
  <c r="M4493" i="5"/>
  <c r="O4493" i="5"/>
  <c r="P4493" i="5"/>
  <c r="Q4493" i="5"/>
  <c r="E4494" i="5"/>
  <c r="M4494" i="5"/>
  <c r="O4494" i="5"/>
  <c r="P4494" i="5"/>
  <c r="Q4494" i="5"/>
  <c r="E4495" i="5"/>
  <c r="S4495" i="5" s="1"/>
  <c r="M4495" i="5"/>
  <c r="O4495" i="5"/>
  <c r="P4495" i="5"/>
  <c r="Q4495" i="5"/>
  <c r="E4496" i="5"/>
  <c r="S4496" i="5" s="1"/>
  <c r="M4496" i="5"/>
  <c r="O4496" i="5"/>
  <c r="P4496" i="5"/>
  <c r="Q4496" i="5"/>
  <c r="E4497" i="5"/>
  <c r="M4497" i="5"/>
  <c r="O4497" i="5"/>
  <c r="P4497" i="5"/>
  <c r="Q4497" i="5"/>
  <c r="E4498" i="5"/>
  <c r="S4498" i="5" s="1"/>
  <c r="M4498" i="5"/>
  <c r="O4498" i="5"/>
  <c r="P4498" i="5"/>
  <c r="Q4498" i="5"/>
  <c r="E4499" i="5"/>
  <c r="M4499" i="5"/>
  <c r="O4499" i="5"/>
  <c r="P4499" i="5"/>
  <c r="Q4499" i="5"/>
  <c r="E4500" i="5"/>
  <c r="M4500" i="5"/>
  <c r="O4500" i="5"/>
  <c r="P4500" i="5"/>
  <c r="Q4500" i="5"/>
  <c r="E4501" i="5"/>
  <c r="S4501" i="5" s="1"/>
  <c r="M4501" i="5"/>
  <c r="O4501" i="5"/>
  <c r="P4501" i="5"/>
  <c r="Q4501" i="5"/>
  <c r="E4502" i="5"/>
  <c r="S4502" i="5" s="1"/>
  <c r="M4502" i="5"/>
  <c r="O4502" i="5"/>
  <c r="P4502" i="5"/>
  <c r="Q4502" i="5"/>
  <c r="E4503" i="5"/>
  <c r="M4503" i="5"/>
  <c r="O4503" i="5"/>
  <c r="P4503" i="5"/>
  <c r="Q4503" i="5"/>
  <c r="E4504" i="5"/>
  <c r="S4504" i="5" s="1"/>
  <c r="M4504" i="5"/>
  <c r="O4504" i="5"/>
  <c r="P4504" i="5"/>
  <c r="Q4504" i="5"/>
  <c r="E4505" i="5"/>
  <c r="M4505" i="5"/>
  <c r="O4505" i="5"/>
  <c r="P4505" i="5"/>
  <c r="Q4505" i="5"/>
  <c r="E4506" i="5"/>
  <c r="M4506" i="5"/>
  <c r="O4506" i="5"/>
  <c r="P4506" i="5"/>
  <c r="Q4506" i="5"/>
  <c r="E4507" i="5"/>
  <c r="S4507" i="5" s="1"/>
  <c r="M4507" i="5"/>
  <c r="O4507" i="5"/>
  <c r="P4507" i="5"/>
  <c r="Q4507" i="5"/>
  <c r="E4508" i="5"/>
  <c r="S4508" i="5" s="1"/>
  <c r="M4508" i="5"/>
  <c r="O4508" i="5"/>
  <c r="P4508" i="5"/>
  <c r="Q4508" i="5"/>
  <c r="T4508" i="5"/>
  <c r="E4509" i="5"/>
  <c r="M4509" i="5"/>
  <c r="O4509" i="5"/>
  <c r="P4509" i="5"/>
  <c r="Q4509" i="5"/>
  <c r="E4510" i="5"/>
  <c r="S4510" i="5" s="1"/>
  <c r="M4510" i="5"/>
  <c r="O4510" i="5"/>
  <c r="P4510" i="5"/>
  <c r="Q4510" i="5"/>
  <c r="E4511" i="5"/>
  <c r="S4511" i="5" s="1"/>
  <c r="M4511" i="5"/>
  <c r="O4511" i="5"/>
  <c r="P4511" i="5"/>
  <c r="Q4511" i="5"/>
  <c r="E4512" i="5"/>
  <c r="M4512" i="5"/>
  <c r="O4512" i="5"/>
  <c r="P4512" i="5"/>
  <c r="Q4512" i="5"/>
  <c r="E4513" i="5"/>
  <c r="S4513" i="5" s="1"/>
  <c r="M4513" i="5"/>
  <c r="O4513" i="5"/>
  <c r="P4513" i="5"/>
  <c r="Q4513" i="5"/>
  <c r="E4514" i="5"/>
  <c r="S4514" i="5" s="1"/>
  <c r="M4514" i="5"/>
  <c r="O4514" i="5"/>
  <c r="P4514" i="5"/>
  <c r="Q4514" i="5"/>
  <c r="E4515" i="5"/>
  <c r="M4515" i="5"/>
  <c r="O4515" i="5"/>
  <c r="R4515" i="5" s="1"/>
  <c r="P4515" i="5"/>
  <c r="Q4515" i="5"/>
  <c r="E4516" i="5"/>
  <c r="S4516" i="5" s="1"/>
  <c r="M4516" i="5"/>
  <c r="O4516" i="5"/>
  <c r="P4516" i="5"/>
  <c r="Q4516" i="5"/>
  <c r="E4517" i="5"/>
  <c r="S4517" i="5" s="1"/>
  <c r="M4517" i="5"/>
  <c r="O4517" i="5"/>
  <c r="P4517" i="5"/>
  <c r="Q4517" i="5"/>
  <c r="E4518" i="5"/>
  <c r="M4518" i="5"/>
  <c r="O4518" i="5"/>
  <c r="R4518" i="5" s="1"/>
  <c r="P4518" i="5"/>
  <c r="Q4518" i="5"/>
  <c r="E4519" i="5"/>
  <c r="S4519" i="5" s="1"/>
  <c r="M4519" i="5"/>
  <c r="O4519" i="5"/>
  <c r="P4519" i="5"/>
  <c r="Q4519" i="5"/>
  <c r="E4520" i="5"/>
  <c r="S4520" i="5" s="1"/>
  <c r="M4520" i="5"/>
  <c r="O4520" i="5"/>
  <c r="P4520" i="5"/>
  <c r="Q4520" i="5"/>
  <c r="E4521" i="5"/>
  <c r="M4521" i="5"/>
  <c r="O4521" i="5"/>
  <c r="P4521" i="5"/>
  <c r="Q4521" i="5"/>
  <c r="E4522" i="5"/>
  <c r="S4522" i="5" s="1"/>
  <c r="M4522" i="5"/>
  <c r="O4522" i="5"/>
  <c r="P4522" i="5"/>
  <c r="Q4522" i="5"/>
  <c r="E4523" i="5"/>
  <c r="M4523" i="5"/>
  <c r="O4523" i="5"/>
  <c r="P4523" i="5"/>
  <c r="Q4523" i="5"/>
  <c r="E4524" i="5"/>
  <c r="M4524" i="5"/>
  <c r="O4524" i="5"/>
  <c r="P4524" i="5"/>
  <c r="Q4524" i="5"/>
  <c r="E4525" i="5"/>
  <c r="S4525" i="5" s="1"/>
  <c r="M4525" i="5"/>
  <c r="O4525" i="5"/>
  <c r="P4525" i="5"/>
  <c r="Q4525" i="5"/>
  <c r="E4526" i="5"/>
  <c r="S4526" i="5" s="1"/>
  <c r="M4526" i="5"/>
  <c r="O4526" i="5"/>
  <c r="P4526" i="5"/>
  <c r="Q4526" i="5"/>
  <c r="E4527" i="5"/>
  <c r="M4527" i="5"/>
  <c r="O4527" i="5"/>
  <c r="P4527" i="5"/>
  <c r="Q4527" i="5"/>
  <c r="E4528" i="5"/>
  <c r="S4528" i="5" s="1"/>
  <c r="M4528" i="5"/>
  <c r="O4528" i="5"/>
  <c r="P4528" i="5"/>
  <c r="Q4528" i="5"/>
  <c r="E4529" i="5"/>
  <c r="S4529" i="5" s="1"/>
  <c r="M4529" i="5"/>
  <c r="O4529" i="5"/>
  <c r="P4529" i="5"/>
  <c r="Q4529" i="5"/>
  <c r="E4530" i="5"/>
  <c r="M4530" i="5"/>
  <c r="O4530" i="5"/>
  <c r="P4530" i="5"/>
  <c r="Q4530" i="5"/>
  <c r="E4531" i="5"/>
  <c r="S4531" i="5" s="1"/>
  <c r="M4531" i="5"/>
  <c r="O4531" i="5"/>
  <c r="P4531" i="5"/>
  <c r="Q4531" i="5"/>
  <c r="E4532" i="5"/>
  <c r="M4532" i="5"/>
  <c r="O4532" i="5"/>
  <c r="P4532" i="5"/>
  <c r="Q4532" i="5"/>
  <c r="E4533" i="5"/>
  <c r="M4533" i="5"/>
  <c r="O4533" i="5"/>
  <c r="P4533" i="5"/>
  <c r="Q4533" i="5"/>
  <c r="E4534" i="5"/>
  <c r="S4534" i="5" s="1"/>
  <c r="M4534" i="5"/>
  <c r="O4534" i="5"/>
  <c r="P4534" i="5"/>
  <c r="Q4534" i="5"/>
  <c r="E4535" i="5"/>
  <c r="S4535" i="5" s="1"/>
  <c r="M4535" i="5"/>
  <c r="O4535" i="5"/>
  <c r="P4535" i="5"/>
  <c r="Q4535" i="5"/>
  <c r="E4536" i="5"/>
  <c r="M4536" i="5"/>
  <c r="O4536" i="5"/>
  <c r="P4536" i="5"/>
  <c r="Q4536" i="5"/>
  <c r="E4537" i="5"/>
  <c r="S4537" i="5" s="1"/>
  <c r="M4537" i="5"/>
  <c r="O4537" i="5"/>
  <c r="P4537" i="5"/>
  <c r="Q4537" i="5"/>
  <c r="E4538" i="5"/>
  <c r="S4538" i="5" s="1"/>
  <c r="M4538" i="5"/>
  <c r="O4538" i="5"/>
  <c r="P4538" i="5"/>
  <c r="Q4538" i="5"/>
  <c r="E4539" i="5"/>
  <c r="M4539" i="5"/>
  <c r="O4539" i="5"/>
  <c r="P4539" i="5"/>
  <c r="Q4539" i="5"/>
  <c r="E4540" i="5"/>
  <c r="S4540" i="5" s="1"/>
  <c r="M4540" i="5"/>
  <c r="O4540" i="5"/>
  <c r="P4540" i="5"/>
  <c r="Q4540" i="5"/>
  <c r="E4541" i="5"/>
  <c r="S4541" i="5" s="1"/>
  <c r="M4541" i="5"/>
  <c r="O4541" i="5"/>
  <c r="P4541" i="5"/>
  <c r="Q4541" i="5"/>
  <c r="T4541" i="5"/>
  <c r="E4542" i="5"/>
  <c r="M4542" i="5"/>
  <c r="O4542" i="5"/>
  <c r="P4542" i="5"/>
  <c r="Q4542" i="5"/>
  <c r="R4542" i="5"/>
  <c r="E4543" i="5"/>
  <c r="S4543" i="5" s="1"/>
  <c r="M4543" i="5"/>
  <c r="O4543" i="5"/>
  <c r="P4543" i="5"/>
  <c r="Q4543" i="5"/>
  <c r="E4544" i="5"/>
  <c r="S4544" i="5" s="1"/>
  <c r="M4544" i="5"/>
  <c r="O4544" i="5"/>
  <c r="P4544" i="5"/>
  <c r="Q4544" i="5"/>
  <c r="E4545" i="5"/>
  <c r="M4545" i="5"/>
  <c r="O4545" i="5"/>
  <c r="P4545" i="5"/>
  <c r="Q4545" i="5"/>
  <c r="E4546" i="5"/>
  <c r="S4546" i="5" s="1"/>
  <c r="M4546" i="5"/>
  <c r="O4546" i="5"/>
  <c r="P4546" i="5"/>
  <c r="Q4546" i="5"/>
  <c r="E4547" i="5"/>
  <c r="S4547" i="5" s="1"/>
  <c r="M4547" i="5"/>
  <c r="O4547" i="5"/>
  <c r="P4547" i="5"/>
  <c r="Q4547" i="5"/>
  <c r="E4548" i="5"/>
  <c r="M4548" i="5"/>
  <c r="O4548" i="5"/>
  <c r="P4548" i="5"/>
  <c r="Q4548" i="5"/>
  <c r="E4549" i="5"/>
  <c r="S4549" i="5" s="1"/>
  <c r="M4549" i="5"/>
  <c r="O4549" i="5"/>
  <c r="P4549" i="5"/>
  <c r="Q4549" i="5"/>
  <c r="E4550" i="5"/>
  <c r="S4550" i="5" s="1"/>
  <c r="M4550" i="5"/>
  <c r="O4550" i="5"/>
  <c r="P4550" i="5"/>
  <c r="Q4550" i="5"/>
  <c r="E4551" i="5"/>
  <c r="M4551" i="5"/>
  <c r="O4551" i="5"/>
  <c r="P4551" i="5"/>
  <c r="Q4551" i="5"/>
  <c r="E4552" i="5"/>
  <c r="S4552" i="5" s="1"/>
  <c r="M4552" i="5"/>
  <c r="O4552" i="5"/>
  <c r="P4552" i="5"/>
  <c r="Q4552" i="5"/>
  <c r="E4553" i="5"/>
  <c r="M4553" i="5"/>
  <c r="O4553" i="5"/>
  <c r="P4553" i="5"/>
  <c r="Q4553" i="5"/>
  <c r="E4554" i="5"/>
  <c r="M4554" i="5"/>
  <c r="O4554" i="5"/>
  <c r="R4554" i="5" s="1"/>
  <c r="P4554" i="5"/>
  <c r="Q4554" i="5"/>
  <c r="E4555" i="5"/>
  <c r="S4555" i="5" s="1"/>
  <c r="M4555" i="5"/>
  <c r="O4555" i="5"/>
  <c r="P4555" i="5"/>
  <c r="Q4555" i="5"/>
  <c r="E4556" i="5"/>
  <c r="S4556" i="5" s="1"/>
  <c r="M4556" i="5"/>
  <c r="O4556" i="5"/>
  <c r="P4556" i="5"/>
  <c r="Q4556" i="5"/>
  <c r="E4557" i="5"/>
  <c r="M4557" i="5"/>
  <c r="O4557" i="5"/>
  <c r="P4557" i="5"/>
  <c r="Q4557" i="5"/>
  <c r="E4558" i="5"/>
  <c r="S4558" i="5" s="1"/>
  <c r="M4558" i="5"/>
  <c r="O4558" i="5"/>
  <c r="P4558" i="5"/>
  <c r="Q4558" i="5"/>
  <c r="E4559" i="5"/>
  <c r="S4559" i="5" s="1"/>
  <c r="M4559" i="5"/>
  <c r="O4559" i="5"/>
  <c r="P4559" i="5"/>
  <c r="Q4559" i="5"/>
  <c r="T4559" i="5"/>
  <c r="E4560" i="5"/>
  <c r="M4560" i="5"/>
  <c r="O4560" i="5"/>
  <c r="P4560" i="5"/>
  <c r="Q4560" i="5"/>
  <c r="E4561" i="5"/>
  <c r="S4561" i="5" s="1"/>
  <c r="M4561" i="5"/>
  <c r="O4561" i="5"/>
  <c r="P4561" i="5"/>
  <c r="Q4561" i="5"/>
  <c r="E4562" i="5"/>
  <c r="S4562" i="5" s="1"/>
  <c r="M4562" i="5"/>
  <c r="O4562" i="5"/>
  <c r="P4562" i="5"/>
  <c r="Q4562" i="5"/>
  <c r="E4563" i="5"/>
  <c r="M4563" i="5"/>
  <c r="O4563" i="5"/>
  <c r="P4563" i="5"/>
  <c r="Q4563" i="5"/>
  <c r="E4564" i="5"/>
  <c r="S4564" i="5" s="1"/>
  <c r="M4564" i="5"/>
  <c r="O4564" i="5"/>
  <c r="P4564" i="5"/>
  <c r="Q4564" i="5"/>
  <c r="E4565" i="5"/>
  <c r="S4565" i="5" s="1"/>
  <c r="M4565" i="5"/>
  <c r="O4565" i="5"/>
  <c r="P4565" i="5"/>
  <c r="Q4565" i="5"/>
  <c r="E4566" i="5"/>
  <c r="M4566" i="5"/>
  <c r="O4566" i="5"/>
  <c r="P4566" i="5"/>
  <c r="Q4566" i="5"/>
  <c r="E4567" i="5"/>
  <c r="S4567" i="5" s="1"/>
  <c r="M4567" i="5"/>
  <c r="O4567" i="5"/>
  <c r="P4567" i="5"/>
  <c r="Q4567" i="5"/>
  <c r="E4568" i="5"/>
  <c r="S4568" i="5" s="1"/>
  <c r="M4568" i="5"/>
  <c r="O4568" i="5"/>
  <c r="P4568" i="5"/>
  <c r="Q4568" i="5"/>
  <c r="E4569" i="5"/>
  <c r="M4569" i="5"/>
  <c r="O4569" i="5"/>
  <c r="P4569" i="5"/>
  <c r="Q4569" i="5"/>
  <c r="E4570" i="5"/>
  <c r="S4570" i="5" s="1"/>
  <c r="M4570" i="5"/>
  <c r="O4570" i="5"/>
  <c r="P4570" i="5"/>
  <c r="Q4570" i="5"/>
  <c r="E4571" i="5"/>
  <c r="S4571" i="5" s="1"/>
  <c r="M4571" i="5"/>
  <c r="O4571" i="5"/>
  <c r="P4571" i="5"/>
  <c r="Q4571" i="5"/>
  <c r="T4571" i="5"/>
  <c r="E4572" i="5"/>
  <c r="M4572" i="5"/>
  <c r="O4572" i="5"/>
  <c r="P4572" i="5"/>
  <c r="Q4572" i="5"/>
  <c r="E4573" i="5"/>
  <c r="S4573" i="5" s="1"/>
  <c r="M4573" i="5"/>
  <c r="O4573" i="5"/>
  <c r="P4573" i="5"/>
  <c r="Q4573" i="5"/>
  <c r="E4574" i="5"/>
  <c r="S4574" i="5" s="1"/>
  <c r="M4574" i="5"/>
  <c r="O4574" i="5"/>
  <c r="P4574" i="5"/>
  <c r="Q4574" i="5"/>
  <c r="E4575" i="5"/>
  <c r="M4575" i="5"/>
  <c r="O4575" i="5"/>
  <c r="P4575" i="5"/>
  <c r="Q4575" i="5"/>
  <c r="E4576" i="5"/>
  <c r="S4576" i="5" s="1"/>
  <c r="M4576" i="5"/>
  <c r="O4576" i="5"/>
  <c r="P4576" i="5"/>
  <c r="Q4576" i="5"/>
  <c r="E4577" i="5"/>
  <c r="S4577" i="5" s="1"/>
  <c r="M4577" i="5"/>
  <c r="O4577" i="5"/>
  <c r="P4577" i="5"/>
  <c r="Q4577" i="5"/>
  <c r="E4578" i="5"/>
  <c r="M4578" i="5"/>
  <c r="O4578" i="5"/>
  <c r="P4578" i="5"/>
  <c r="Q4578" i="5"/>
  <c r="E4579" i="5"/>
  <c r="S4579" i="5" s="1"/>
  <c r="M4579" i="5"/>
  <c r="O4579" i="5"/>
  <c r="P4579" i="5"/>
  <c r="Q4579" i="5"/>
  <c r="E4580" i="5"/>
  <c r="S4580" i="5" s="1"/>
  <c r="M4580" i="5"/>
  <c r="O4580" i="5"/>
  <c r="P4580" i="5"/>
  <c r="Q4580" i="5"/>
  <c r="T4580" i="5"/>
  <c r="E4581" i="5"/>
  <c r="M4581" i="5"/>
  <c r="O4581" i="5"/>
  <c r="R4581" i="5" s="1"/>
  <c r="P4581" i="5"/>
  <c r="Q4581" i="5"/>
  <c r="E4582" i="5"/>
  <c r="S4582" i="5" s="1"/>
  <c r="M4582" i="5"/>
  <c r="O4582" i="5"/>
  <c r="P4582" i="5"/>
  <c r="Q4582" i="5"/>
  <c r="E4583" i="5"/>
  <c r="M4583" i="5"/>
  <c r="O4583" i="5"/>
  <c r="P4583" i="5"/>
  <c r="Q4583" i="5"/>
  <c r="E4584" i="5"/>
  <c r="M4584" i="5"/>
  <c r="O4584" i="5"/>
  <c r="P4584" i="5"/>
  <c r="R4584" i="5" s="1"/>
  <c r="Q4584" i="5"/>
  <c r="E4585" i="5"/>
  <c r="S4585" i="5" s="1"/>
  <c r="M4585" i="5"/>
  <c r="O4585" i="5"/>
  <c r="P4585" i="5"/>
  <c r="Q4585" i="5"/>
  <c r="E4586" i="5"/>
  <c r="S4586" i="5" s="1"/>
  <c r="M4586" i="5"/>
  <c r="O4586" i="5"/>
  <c r="P4586" i="5"/>
  <c r="Q4586" i="5"/>
  <c r="E4587" i="5"/>
  <c r="M4587" i="5"/>
  <c r="O4587" i="5"/>
  <c r="P4587" i="5"/>
  <c r="Q4587" i="5"/>
  <c r="E4588" i="5"/>
  <c r="S4588" i="5" s="1"/>
  <c r="M4588" i="5"/>
  <c r="O4588" i="5"/>
  <c r="P4588" i="5"/>
  <c r="Q4588" i="5"/>
  <c r="E4589" i="5"/>
  <c r="S4589" i="5" s="1"/>
  <c r="M4589" i="5"/>
  <c r="O4589" i="5"/>
  <c r="P4589" i="5"/>
  <c r="Q4589" i="5"/>
  <c r="T4589" i="5"/>
  <c r="E4590" i="5"/>
  <c r="M4590" i="5"/>
  <c r="O4590" i="5"/>
  <c r="P4590" i="5"/>
  <c r="Q4590" i="5"/>
  <c r="E4591" i="5"/>
  <c r="S4591" i="5" s="1"/>
  <c r="M4591" i="5"/>
  <c r="O4591" i="5"/>
  <c r="P4591" i="5"/>
  <c r="Q4591" i="5"/>
  <c r="E4592" i="5"/>
  <c r="S4592" i="5" s="1"/>
  <c r="M4592" i="5"/>
  <c r="O4592" i="5"/>
  <c r="P4592" i="5"/>
  <c r="Q4592" i="5"/>
  <c r="E4593" i="5"/>
  <c r="M4593" i="5"/>
  <c r="O4593" i="5"/>
  <c r="P4593" i="5"/>
  <c r="Q4593" i="5"/>
  <c r="R4593" i="5" s="1"/>
  <c r="E4594" i="5"/>
  <c r="S4594" i="5" s="1"/>
  <c r="M4594" i="5"/>
  <c r="O4594" i="5"/>
  <c r="P4594" i="5"/>
  <c r="Q4594" i="5"/>
  <c r="E4595" i="5"/>
  <c r="S4595" i="5" s="1"/>
  <c r="M4595" i="5"/>
  <c r="O4595" i="5"/>
  <c r="P4595" i="5"/>
  <c r="Q4595" i="5"/>
  <c r="E4596" i="5"/>
  <c r="M4596" i="5"/>
  <c r="O4596" i="5"/>
  <c r="P4596" i="5"/>
  <c r="Q4596" i="5"/>
  <c r="E4597" i="5"/>
  <c r="S4597" i="5" s="1"/>
  <c r="M4597" i="5"/>
  <c r="O4597" i="5"/>
  <c r="P4597" i="5"/>
  <c r="Q4597" i="5"/>
  <c r="E4598" i="5"/>
  <c r="S4598" i="5" s="1"/>
  <c r="M4598" i="5"/>
  <c r="O4598" i="5"/>
  <c r="P4598" i="5"/>
  <c r="Q4598" i="5"/>
  <c r="E4599" i="5"/>
  <c r="M4599" i="5"/>
  <c r="O4599" i="5"/>
  <c r="P4599" i="5"/>
  <c r="Q4599" i="5"/>
  <c r="E4600" i="5"/>
  <c r="S4600" i="5" s="1"/>
  <c r="M4600" i="5"/>
  <c r="O4600" i="5"/>
  <c r="P4600" i="5"/>
  <c r="Q4600" i="5"/>
  <c r="E4601" i="5"/>
  <c r="S4601" i="5" s="1"/>
  <c r="M4601" i="5"/>
  <c r="O4601" i="5"/>
  <c r="P4601" i="5"/>
  <c r="Q4601" i="5"/>
  <c r="E4602" i="5"/>
  <c r="M4602" i="5"/>
  <c r="O4602" i="5"/>
  <c r="P4602" i="5"/>
  <c r="Q4602" i="5"/>
  <c r="E4603" i="5"/>
  <c r="S4603" i="5" s="1"/>
  <c r="M4603" i="5"/>
  <c r="O4603" i="5"/>
  <c r="P4603" i="5"/>
  <c r="Q4603" i="5"/>
  <c r="E4604" i="5"/>
  <c r="S4604" i="5" s="1"/>
  <c r="M4604" i="5"/>
  <c r="O4604" i="5"/>
  <c r="P4604" i="5"/>
  <c r="Q4604" i="5"/>
  <c r="T4604" i="5"/>
  <c r="E4605" i="5"/>
  <c r="M4605" i="5"/>
  <c r="O4605" i="5"/>
  <c r="P4605" i="5"/>
  <c r="Q4605" i="5"/>
  <c r="E4606" i="5"/>
  <c r="S4606" i="5" s="1"/>
  <c r="M4606" i="5"/>
  <c r="O4606" i="5"/>
  <c r="P4606" i="5"/>
  <c r="Q4606" i="5"/>
  <c r="E4607" i="5"/>
  <c r="M4607" i="5"/>
  <c r="O4607" i="5"/>
  <c r="P4607" i="5"/>
  <c r="Q4607" i="5"/>
  <c r="E4608" i="5"/>
  <c r="M4608" i="5"/>
  <c r="O4608" i="5"/>
  <c r="P4608" i="5"/>
  <c r="Q4608" i="5"/>
  <c r="E4609" i="5"/>
  <c r="S4609" i="5" s="1"/>
  <c r="M4609" i="5"/>
  <c r="O4609" i="5"/>
  <c r="P4609" i="5"/>
  <c r="Q4609" i="5"/>
  <c r="E4610" i="5"/>
  <c r="M4610" i="5"/>
  <c r="O4610" i="5"/>
  <c r="P4610" i="5"/>
  <c r="Q4610" i="5"/>
  <c r="E4611" i="5"/>
  <c r="M4611" i="5"/>
  <c r="O4611" i="5"/>
  <c r="P4611" i="5"/>
  <c r="Q4611" i="5"/>
  <c r="E4612" i="5"/>
  <c r="S4612" i="5" s="1"/>
  <c r="M4612" i="5"/>
  <c r="O4612" i="5"/>
  <c r="P4612" i="5"/>
  <c r="Q4612" i="5"/>
  <c r="E4613" i="5"/>
  <c r="S4613" i="5" s="1"/>
  <c r="M4613" i="5"/>
  <c r="O4613" i="5"/>
  <c r="P4613" i="5"/>
  <c r="Q4613" i="5"/>
  <c r="E4614" i="5"/>
  <c r="M4614" i="5"/>
  <c r="O4614" i="5"/>
  <c r="R4614" i="5" s="1"/>
  <c r="P4614" i="5"/>
  <c r="Q4614" i="5"/>
  <c r="E4615" i="5"/>
  <c r="S4615" i="5" s="1"/>
  <c r="M4615" i="5"/>
  <c r="O4615" i="5"/>
  <c r="P4615" i="5"/>
  <c r="Q4615" i="5"/>
  <c r="E4616" i="5"/>
  <c r="S4616" i="5" s="1"/>
  <c r="M4616" i="5"/>
  <c r="O4616" i="5"/>
  <c r="P4616" i="5"/>
  <c r="Q4616" i="5"/>
  <c r="E4617" i="5"/>
  <c r="M4617" i="5"/>
  <c r="O4617" i="5"/>
  <c r="P4617" i="5"/>
  <c r="Q4617" i="5"/>
  <c r="E4618" i="5"/>
  <c r="S4618" i="5" s="1"/>
  <c r="M4618" i="5"/>
  <c r="O4618" i="5"/>
  <c r="P4618" i="5"/>
  <c r="Q4618" i="5"/>
  <c r="E4619" i="5"/>
  <c r="S4619" i="5" s="1"/>
  <c r="M4619" i="5"/>
  <c r="O4619" i="5"/>
  <c r="P4619" i="5"/>
  <c r="Q4619" i="5"/>
  <c r="T4619" i="5"/>
  <c r="E4620" i="5"/>
  <c r="M4620" i="5"/>
  <c r="O4620" i="5"/>
  <c r="P4620" i="5"/>
  <c r="Q4620" i="5"/>
  <c r="E4621" i="5"/>
  <c r="S4621" i="5" s="1"/>
  <c r="M4621" i="5"/>
  <c r="O4621" i="5"/>
  <c r="P4621" i="5"/>
  <c r="Q4621" i="5"/>
  <c r="E4622" i="5"/>
  <c r="S4622" i="5" s="1"/>
  <c r="M4622" i="5"/>
  <c r="O4622" i="5"/>
  <c r="P4622" i="5"/>
  <c r="Q4622" i="5"/>
  <c r="E4623" i="5"/>
  <c r="M4623" i="5"/>
  <c r="O4623" i="5"/>
  <c r="P4623" i="5"/>
  <c r="Q4623" i="5"/>
  <c r="E4624" i="5"/>
  <c r="S4624" i="5" s="1"/>
  <c r="M4624" i="5"/>
  <c r="O4624" i="5"/>
  <c r="P4624" i="5"/>
  <c r="Q4624" i="5"/>
  <c r="E4625" i="5"/>
  <c r="M4625" i="5"/>
  <c r="O4625" i="5"/>
  <c r="P4625" i="5"/>
  <c r="Q4625" i="5"/>
  <c r="E4626" i="5"/>
  <c r="M4626" i="5"/>
  <c r="O4626" i="5"/>
  <c r="R4626" i="5" s="1"/>
  <c r="P4626" i="5"/>
  <c r="Q4626" i="5"/>
  <c r="E4627" i="5"/>
  <c r="S4627" i="5" s="1"/>
  <c r="M4627" i="5"/>
  <c r="O4627" i="5"/>
  <c r="P4627" i="5"/>
  <c r="Q4627" i="5"/>
  <c r="E4628" i="5"/>
  <c r="S4628" i="5" s="1"/>
  <c r="M4628" i="5"/>
  <c r="O4628" i="5"/>
  <c r="P4628" i="5"/>
  <c r="Q4628" i="5"/>
  <c r="E4629" i="5"/>
  <c r="M4629" i="5"/>
  <c r="O4629" i="5"/>
  <c r="P4629" i="5"/>
  <c r="Q4629" i="5"/>
  <c r="E4630" i="5"/>
  <c r="S4630" i="5" s="1"/>
  <c r="M4630" i="5"/>
  <c r="O4630" i="5"/>
  <c r="P4630" i="5"/>
  <c r="Q4630" i="5"/>
  <c r="E4631" i="5"/>
  <c r="S4631" i="5" s="1"/>
  <c r="M4631" i="5"/>
  <c r="O4631" i="5"/>
  <c r="P4631" i="5"/>
  <c r="Q4631" i="5"/>
  <c r="E4632" i="5"/>
  <c r="M4632" i="5"/>
  <c r="O4632" i="5"/>
  <c r="P4632" i="5"/>
  <c r="Q4632" i="5"/>
  <c r="E4633" i="5"/>
  <c r="S4633" i="5" s="1"/>
  <c r="M4633" i="5"/>
  <c r="O4633" i="5"/>
  <c r="P4633" i="5"/>
  <c r="Q4633" i="5"/>
  <c r="E4634" i="5"/>
  <c r="S4634" i="5" s="1"/>
  <c r="M4634" i="5"/>
  <c r="O4634" i="5"/>
  <c r="P4634" i="5"/>
  <c r="Q4634" i="5"/>
  <c r="E4635" i="5"/>
  <c r="M4635" i="5"/>
  <c r="O4635" i="5"/>
  <c r="P4635" i="5"/>
  <c r="Q4635" i="5"/>
  <c r="E4636" i="5"/>
  <c r="S4636" i="5" s="1"/>
  <c r="M4636" i="5"/>
  <c r="O4636" i="5"/>
  <c r="P4636" i="5"/>
  <c r="Q4636" i="5"/>
  <c r="E4637" i="5"/>
  <c r="S4637" i="5" s="1"/>
  <c r="M4637" i="5"/>
  <c r="O4637" i="5"/>
  <c r="P4637" i="5"/>
  <c r="R4637" i="5" s="1"/>
  <c r="Q4637" i="5"/>
  <c r="E4638" i="5"/>
  <c r="M4638" i="5"/>
  <c r="O4638" i="5"/>
  <c r="P4638" i="5"/>
  <c r="Q4638" i="5"/>
  <c r="E4639" i="5"/>
  <c r="S4639" i="5" s="1"/>
  <c r="M4639" i="5"/>
  <c r="O4639" i="5"/>
  <c r="P4639" i="5"/>
  <c r="Q4639" i="5"/>
  <c r="E4640" i="5"/>
  <c r="M4640" i="5"/>
  <c r="O4640" i="5"/>
  <c r="P4640" i="5"/>
  <c r="Q4640" i="5"/>
  <c r="E4641" i="5"/>
  <c r="M4641" i="5"/>
  <c r="O4641" i="5"/>
  <c r="P4641" i="5"/>
  <c r="Q4641" i="5"/>
  <c r="E4642" i="5"/>
  <c r="S4642" i="5" s="1"/>
  <c r="M4642" i="5"/>
  <c r="O4642" i="5"/>
  <c r="P4642" i="5"/>
  <c r="Q4642" i="5"/>
  <c r="E4643" i="5"/>
  <c r="S4643" i="5" s="1"/>
  <c r="M4643" i="5"/>
  <c r="O4643" i="5"/>
  <c r="P4643" i="5"/>
  <c r="Q4643" i="5"/>
  <c r="T4643" i="5"/>
  <c r="E4644" i="5"/>
  <c r="M4644" i="5"/>
  <c r="O4644" i="5"/>
  <c r="P4644" i="5"/>
  <c r="Q4644" i="5"/>
  <c r="E4645" i="5"/>
  <c r="S4645" i="5" s="1"/>
  <c r="M4645" i="5"/>
  <c r="O4645" i="5"/>
  <c r="P4645" i="5"/>
  <c r="Q4645" i="5"/>
  <c r="E4646" i="5"/>
  <c r="M4646" i="5"/>
  <c r="O4646" i="5"/>
  <c r="P4646" i="5"/>
  <c r="Q4646" i="5"/>
  <c r="E4647" i="5"/>
  <c r="M4647" i="5"/>
  <c r="O4647" i="5"/>
  <c r="P4647" i="5"/>
  <c r="Q4647" i="5"/>
  <c r="E4648" i="5"/>
  <c r="S4648" i="5" s="1"/>
  <c r="M4648" i="5"/>
  <c r="O4648" i="5"/>
  <c r="P4648" i="5"/>
  <c r="Q4648" i="5"/>
  <c r="E4649" i="5"/>
  <c r="S4649" i="5" s="1"/>
  <c r="M4649" i="5"/>
  <c r="O4649" i="5"/>
  <c r="P4649" i="5"/>
  <c r="Q4649" i="5"/>
  <c r="E4650" i="5"/>
  <c r="M4650" i="5"/>
  <c r="O4650" i="5"/>
  <c r="P4650" i="5"/>
  <c r="Q4650" i="5"/>
  <c r="E4651" i="5"/>
  <c r="S4651" i="5" s="1"/>
  <c r="M4651" i="5"/>
  <c r="O4651" i="5"/>
  <c r="P4651" i="5"/>
  <c r="Q4651" i="5"/>
  <c r="E4652" i="5"/>
  <c r="S4652" i="5" s="1"/>
  <c r="M4652" i="5"/>
  <c r="O4652" i="5"/>
  <c r="P4652" i="5"/>
  <c r="Q4652" i="5"/>
  <c r="E4653" i="5"/>
  <c r="M4653" i="5"/>
  <c r="O4653" i="5"/>
  <c r="R4653" i="5" s="1"/>
  <c r="P4653" i="5"/>
  <c r="Q4653" i="5"/>
  <c r="E4654" i="5"/>
  <c r="S4654" i="5" s="1"/>
  <c r="M4654" i="5"/>
  <c r="O4654" i="5"/>
  <c r="P4654" i="5"/>
  <c r="Q4654" i="5"/>
  <c r="E4655" i="5"/>
  <c r="S4655" i="5" s="1"/>
  <c r="M4655" i="5"/>
  <c r="O4655" i="5"/>
  <c r="P4655" i="5"/>
  <c r="Q4655" i="5"/>
  <c r="E4656" i="5"/>
  <c r="M4656" i="5"/>
  <c r="O4656" i="5"/>
  <c r="P4656" i="5"/>
  <c r="Q4656" i="5"/>
  <c r="E4657" i="5"/>
  <c r="S4657" i="5" s="1"/>
  <c r="M4657" i="5"/>
  <c r="O4657" i="5"/>
  <c r="P4657" i="5"/>
  <c r="Q4657" i="5"/>
  <c r="E4658" i="5"/>
  <c r="S4658" i="5" s="1"/>
  <c r="M4658" i="5"/>
  <c r="O4658" i="5"/>
  <c r="P4658" i="5"/>
  <c r="Q4658" i="5"/>
  <c r="E4659" i="5"/>
  <c r="M4659" i="5"/>
  <c r="O4659" i="5"/>
  <c r="R4659" i="5" s="1"/>
  <c r="P4659" i="5"/>
  <c r="Q4659" i="5"/>
  <c r="E4660" i="5"/>
  <c r="S4660" i="5" s="1"/>
  <c r="M4660" i="5"/>
  <c r="O4660" i="5"/>
  <c r="P4660" i="5"/>
  <c r="Q4660" i="5"/>
  <c r="E4661" i="5"/>
  <c r="S4661" i="5" s="1"/>
  <c r="M4661" i="5"/>
  <c r="O4661" i="5"/>
  <c r="P4661" i="5"/>
  <c r="Q4661" i="5"/>
  <c r="E4662" i="5"/>
  <c r="M4662" i="5"/>
  <c r="O4662" i="5"/>
  <c r="P4662" i="5"/>
  <c r="Q4662" i="5"/>
  <c r="E4663" i="5"/>
  <c r="S4663" i="5" s="1"/>
  <c r="M4663" i="5"/>
  <c r="O4663" i="5"/>
  <c r="P4663" i="5"/>
  <c r="Q4663" i="5"/>
  <c r="E4664" i="5"/>
  <c r="S4664" i="5" s="1"/>
  <c r="M4664" i="5"/>
  <c r="O4664" i="5"/>
  <c r="P4664" i="5"/>
  <c r="Q4664" i="5"/>
  <c r="E4665" i="5"/>
  <c r="M4665" i="5"/>
  <c r="O4665" i="5"/>
  <c r="P4665" i="5"/>
  <c r="Q4665" i="5"/>
  <c r="E4666" i="5"/>
  <c r="S4666" i="5" s="1"/>
  <c r="M4666" i="5"/>
  <c r="O4666" i="5"/>
  <c r="P4666" i="5"/>
  <c r="R4666" i="5" s="1"/>
  <c r="Q4666" i="5"/>
  <c r="E4667" i="5"/>
  <c r="S4667" i="5" s="1"/>
  <c r="M4667" i="5"/>
  <c r="O4667" i="5"/>
  <c r="P4667" i="5"/>
  <c r="Q4667" i="5"/>
  <c r="T4667" i="5"/>
  <c r="E4668" i="5"/>
  <c r="M4668" i="5"/>
  <c r="O4668" i="5"/>
  <c r="P4668" i="5"/>
  <c r="Q4668" i="5"/>
  <c r="E4669" i="5"/>
  <c r="S4669" i="5" s="1"/>
  <c r="M4669" i="5"/>
  <c r="O4669" i="5"/>
  <c r="P4669" i="5"/>
  <c r="Q4669" i="5"/>
  <c r="E4670" i="5"/>
  <c r="S4670" i="5" s="1"/>
  <c r="M4670" i="5"/>
  <c r="O4670" i="5"/>
  <c r="P4670" i="5"/>
  <c r="Q4670" i="5"/>
  <c r="E4671" i="5"/>
  <c r="M4671" i="5"/>
  <c r="O4671" i="5"/>
  <c r="P4671" i="5"/>
  <c r="Q4671" i="5"/>
  <c r="E4672" i="5"/>
  <c r="S4672" i="5" s="1"/>
  <c r="M4672" i="5"/>
  <c r="O4672" i="5"/>
  <c r="P4672" i="5"/>
  <c r="Q4672" i="5"/>
  <c r="E4673" i="5"/>
  <c r="M4673" i="5"/>
  <c r="O4673" i="5"/>
  <c r="P4673" i="5"/>
  <c r="Q4673" i="5"/>
  <c r="E4674" i="5"/>
  <c r="M4674" i="5"/>
  <c r="O4674" i="5"/>
  <c r="P4674" i="5"/>
  <c r="Q4674" i="5"/>
  <c r="E4675" i="5"/>
  <c r="S4675" i="5" s="1"/>
  <c r="M4675" i="5"/>
  <c r="O4675" i="5"/>
  <c r="P4675" i="5"/>
  <c r="Q4675" i="5"/>
  <c r="E4676" i="5"/>
  <c r="S4676" i="5" s="1"/>
  <c r="M4676" i="5"/>
  <c r="O4676" i="5"/>
  <c r="P4676" i="5"/>
  <c r="Q4676" i="5"/>
  <c r="T4676" i="5"/>
  <c r="E4677" i="5"/>
  <c r="M4677" i="5"/>
  <c r="O4677" i="5"/>
  <c r="P4677" i="5"/>
  <c r="Q4677" i="5"/>
  <c r="E4678" i="5"/>
  <c r="S4678" i="5" s="1"/>
  <c r="M4678" i="5"/>
  <c r="O4678" i="5"/>
  <c r="P4678" i="5"/>
  <c r="Q4678" i="5"/>
  <c r="E4679" i="5"/>
  <c r="S4679" i="5" s="1"/>
  <c r="M4679" i="5"/>
  <c r="O4679" i="5"/>
  <c r="P4679" i="5"/>
  <c r="Q4679" i="5"/>
  <c r="T4679" i="5"/>
  <c r="E4680" i="5"/>
  <c r="M4680" i="5"/>
  <c r="O4680" i="5"/>
  <c r="P4680" i="5"/>
  <c r="Q4680" i="5"/>
  <c r="E4681" i="5"/>
  <c r="S4681" i="5" s="1"/>
  <c r="M4681" i="5"/>
  <c r="O4681" i="5"/>
  <c r="P4681" i="5"/>
  <c r="Q4681" i="5"/>
  <c r="E4682" i="5"/>
  <c r="M4682" i="5"/>
  <c r="O4682" i="5"/>
  <c r="P4682" i="5"/>
  <c r="Q4682" i="5"/>
  <c r="E4683" i="5"/>
  <c r="M4683" i="5"/>
  <c r="O4683" i="5"/>
  <c r="P4683" i="5"/>
  <c r="Q4683" i="5"/>
  <c r="E4684" i="5"/>
  <c r="S4684" i="5" s="1"/>
  <c r="M4684" i="5"/>
  <c r="O4684" i="5"/>
  <c r="P4684" i="5"/>
  <c r="Q4684" i="5"/>
  <c r="E4685" i="5"/>
  <c r="S4685" i="5" s="1"/>
  <c r="M4685" i="5"/>
  <c r="O4685" i="5"/>
  <c r="P4685" i="5"/>
  <c r="Q4685" i="5"/>
  <c r="E4686" i="5"/>
  <c r="M4686" i="5"/>
  <c r="O4686" i="5"/>
  <c r="P4686" i="5"/>
  <c r="Q4686" i="5"/>
  <c r="R4686" i="5"/>
  <c r="E4687" i="5"/>
  <c r="S4687" i="5" s="1"/>
  <c r="M4687" i="5"/>
  <c r="O4687" i="5"/>
  <c r="P4687" i="5"/>
  <c r="Q4687" i="5"/>
  <c r="E4688" i="5"/>
  <c r="S4688" i="5" s="1"/>
  <c r="M4688" i="5"/>
  <c r="O4688" i="5"/>
  <c r="P4688" i="5"/>
  <c r="Q4688" i="5"/>
  <c r="E4689" i="5"/>
  <c r="M4689" i="5"/>
  <c r="O4689" i="5"/>
  <c r="P4689" i="5"/>
  <c r="Q4689" i="5"/>
  <c r="E4690" i="5"/>
  <c r="S4690" i="5" s="1"/>
  <c r="M4690" i="5"/>
  <c r="O4690" i="5"/>
  <c r="P4690" i="5"/>
  <c r="Q4690" i="5"/>
  <c r="E4691" i="5"/>
  <c r="S4691" i="5" s="1"/>
  <c r="M4691" i="5"/>
  <c r="O4691" i="5"/>
  <c r="P4691" i="5"/>
  <c r="Q4691" i="5"/>
  <c r="T4691" i="5"/>
  <c r="E4692" i="5"/>
  <c r="M4692" i="5"/>
  <c r="O4692" i="5"/>
  <c r="P4692" i="5"/>
  <c r="Q4692" i="5"/>
  <c r="E4693" i="5"/>
  <c r="S4693" i="5" s="1"/>
  <c r="M4693" i="5"/>
  <c r="O4693" i="5"/>
  <c r="P4693" i="5"/>
  <c r="Q4693" i="5"/>
  <c r="E4694" i="5"/>
  <c r="S4694" i="5" s="1"/>
  <c r="M4694" i="5"/>
  <c r="O4694" i="5"/>
  <c r="P4694" i="5"/>
  <c r="Q4694" i="5"/>
  <c r="E4695" i="5"/>
  <c r="M4695" i="5"/>
  <c r="O4695" i="5"/>
  <c r="P4695" i="5"/>
  <c r="Q4695" i="5"/>
  <c r="E4696" i="5"/>
  <c r="S4696" i="5" s="1"/>
  <c r="M4696" i="5"/>
  <c r="O4696" i="5"/>
  <c r="P4696" i="5"/>
  <c r="Q4696" i="5"/>
  <c r="E4697" i="5"/>
  <c r="S4697" i="5" s="1"/>
  <c r="M4697" i="5"/>
  <c r="O4697" i="5"/>
  <c r="P4697" i="5"/>
  <c r="Q4697" i="5"/>
  <c r="E4698" i="5"/>
  <c r="M4698" i="5"/>
  <c r="O4698" i="5"/>
  <c r="R4698" i="5" s="1"/>
  <c r="P4698" i="5"/>
  <c r="Q4698" i="5"/>
  <c r="E4699" i="5"/>
  <c r="S4699" i="5" s="1"/>
  <c r="M4699" i="5"/>
  <c r="O4699" i="5"/>
  <c r="P4699" i="5"/>
  <c r="Q4699" i="5"/>
  <c r="E4700" i="5"/>
  <c r="M4700" i="5"/>
  <c r="O4700" i="5"/>
  <c r="P4700" i="5"/>
  <c r="Q4700" i="5"/>
  <c r="E4701" i="5"/>
  <c r="M4701" i="5"/>
  <c r="O4701" i="5"/>
  <c r="P4701" i="5"/>
  <c r="Q4701" i="5"/>
  <c r="E4702" i="5"/>
  <c r="S4702" i="5" s="1"/>
  <c r="M4702" i="5"/>
  <c r="O4702" i="5"/>
  <c r="P4702" i="5"/>
  <c r="Q4702" i="5"/>
  <c r="E4703" i="5"/>
  <c r="M4703" i="5"/>
  <c r="O4703" i="5"/>
  <c r="P4703" i="5"/>
  <c r="Q4703" i="5"/>
  <c r="E4704" i="5"/>
  <c r="M4704" i="5"/>
  <c r="O4704" i="5"/>
  <c r="P4704" i="5"/>
  <c r="R4704" i="5" s="1"/>
  <c r="Q4704" i="5"/>
  <c r="E4705" i="5"/>
  <c r="S4705" i="5" s="1"/>
  <c r="M4705" i="5"/>
  <c r="O4705" i="5"/>
  <c r="P4705" i="5"/>
  <c r="Q4705" i="5"/>
  <c r="E4706" i="5"/>
  <c r="S4706" i="5" s="1"/>
  <c r="M4706" i="5"/>
  <c r="O4706" i="5"/>
  <c r="P4706" i="5"/>
  <c r="Q4706" i="5"/>
  <c r="T4706" i="5"/>
  <c r="E4707" i="5"/>
  <c r="M4707" i="5"/>
  <c r="O4707" i="5"/>
  <c r="R4707" i="5" s="1"/>
  <c r="P4707" i="5"/>
  <c r="Q4707" i="5"/>
  <c r="E4708" i="5"/>
  <c r="S4708" i="5" s="1"/>
  <c r="M4708" i="5"/>
  <c r="O4708" i="5"/>
  <c r="P4708" i="5"/>
  <c r="Q4708" i="5"/>
  <c r="E4709" i="5"/>
  <c r="S4709" i="5" s="1"/>
  <c r="M4709" i="5"/>
  <c r="O4709" i="5"/>
  <c r="P4709" i="5"/>
  <c r="Q4709" i="5"/>
  <c r="E4710" i="5"/>
  <c r="M4710" i="5"/>
  <c r="O4710" i="5"/>
  <c r="R4710" i="5" s="1"/>
  <c r="P4710" i="5"/>
  <c r="Q4710" i="5"/>
  <c r="E4711" i="5"/>
  <c r="S4711" i="5" s="1"/>
  <c r="M4711" i="5"/>
  <c r="O4711" i="5"/>
  <c r="P4711" i="5"/>
  <c r="Q4711" i="5"/>
  <c r="E4712" i="5"/>
  <c r="S4712" i="5" s="1"/>
  <c r="M4712" i="5"/>
  <c r="O4712" i="5"/>
  <c r="P4712" i="5"/>
  <c r="Q4712" i="5"/>
  <c r="E4713" i="5"/>
  <c r="M4713" i="5"/>
  <c r="O4713" i="5"/>
  <c r="P4713" i="5"/>
  <c r="Q4713" i="5"/>
  <c r="E4714" i="5"/>
  <c r="S4714" i="5" s="1"/>
  <c r="M4714" i="5"/>
  <c r="O4714" i="5"/>
  <c r="P4714" i="5"/>
  <c r="Q4714" i="5"/>
  <c r="E4715" i="5"/>
  <c r="S4715" i="5" s="1"/>
  <c r="M4715" i="5"/>
  <c r="O4715" i="5"/>
  <c r="P4715" i="5"/>
  <c r="Q4715" i="5"/>
  <c r="T4715" i="5"/>
  <c r="E4716" i="5"/>
  <c r="M4716" i="5"/>
  <c r="O4716" i="5"/>
  <c r="P4716" i="5"/>
  <c r="R4716" i="5" s="1"/>
  <c r="Q4716" i="5"/>
  <c r="E4717" i="5"/>
  <c r="S4717" i="5" s="1"/>
  <c r="M4717" i="5"/>
  <c r="O4717" i="5"/>
  <c r="P4717" i="5"/>
  <c r="Q4717" i="5"/>
  <c r="E4718" i="5"/>
  <c r="S4718" i="5" s="1"/>
  <c r="M4718" i="5"/>
  <c r="O4718" i="5"/>
  <c r="P4718" i="5"/>
  <c r="Q4718" i="5"/>
  <c r="E4719" i="5"/>
  <c r="M4719" i="5"/>
  <c r="O4719" i="5"/>
  <c r="P4719" i="5"/>
  <c r="Q4719" i="5"/>
  <c r="R4719" i="5" s="1"/>
  <c r="E4720" i="5"/>
  <c r="S4720" i="5" s="1"/>
  <c r="M4720" i="5"/>
  <c r="O4720" i="5"/>
  <c r="P4720" i="5"/>
  <c r="Q4720" i="5"/>
  <c r="E4721" i="5"/>
  <c r="S4721" i="5" s="1"/>
  <c r="M4721" i="5"/>
  <c r="O4721" i="5"/>
  <c r="P4721" i="5"/>
  <c r="Q4721" i="5"/>
  <c r="T4721" i="5"/>
  <c r="E4722" i="5"/>
  <c r="M4722" i="5"/>
  <c r="O4722" i="5"/>
  <c r="P4722" i="5"/>
  <c r="Q4722" i="5"/>
  <c r="E4723" i="5"/>
  <c r="S4723" i="5" s="1"/>
  <c r="M4723" i="5"/>
  <c r="O4723" i="5"/>
  <c r="P4723" i="5"/>
  <c r="Q4723" i="5"/>
  <c r="E4724" i="5"/>
  <c r="S4724" i="5" s="1"/>
  <c r="M4724" i="5"/>
  <c r="O4724" i="5"/>
  <c r="P4724" i="5"/>
  <c r="Q4724" i="5"/>
  <c r="E4725" i="5"/>
  <c r="M4725" i="5"/>
  <c r="O4725" i="5"/>
  <c r="P4725" i="5"/>
  <c r="Q4725" i="5"/>
  <c r="E4726" i="5"/>
  <c r="M4726" i="5"/>
  <c r="O4726" i="5"/>
  <c r="P4726" i="5"/>
  <c r="Q4726" i="5"/>
  <c r="E4727" i="5"/>
  <c r="M4727" i="5"/>
  <c r="O4727" i="5"/>
  <c r="P4727" i="5"/>
  <c r="Q4727" i="5"/>
  <c r="E4728" i="5"/>
  <c r="M4728" i="5"/>
  <c r="O4728" i="5"/>
  <c r="R4728" i="5" s="1"/>
  <c r="P4728" i="5"/>
  <c r="Q4728" i="5"/>
  <c r="E4729" i="5"/>
  <c r="M4729" i="5"/>
  <c r="O4729" i="5"/>
  <c r="P4729" i="5"/>
  <c r="Q4729" i="5"/>
  <c r="E4730" i="5"/>
  <c r="S4730" i="5" s="1"/>
  <c r="M4730" i="5"/>
  <c r="O4730" i="5"/>
  <c r="P4730" i="5"/>
  <c r="Q4730" i="5"/>
  <c r="E4731" i="5"/>
  <c r="M4731" i="5"/>
  <c r="O4731" i="5"/>
  <c r="P4731" i="5"/>
  <c r="Q4731" i="5"/>
  <c r="E4732" i="5"/>
  <c r="M4732" i="5"/>
  <c r="O4732" i="5"/>
  <c r="P4732" i="5"/>
  <c r="Q4732" i="5"/>
  <c r="E4733" i="5"/>
  <c r="M4733" i="5"/>
  <c r="O4733" i="5"/>
  <c r="P4733" i="5"/>
  <c r="Q4733" i="5"/>
  <c r="E4734" i="5"/>
  <c r="M4734" i="5"/>
  <c r="O4734" i="5"/>
  <c r="P4734" i="5"/>
  <c r="Q4734" i="5"/>
  <c r="E4735" i="5"/>
  <c r="M4735" i="5"/>
  <c r="O4735" i="5"/>
  <c r="P4735" i="5"/>
  <c r="Q4735" i="5"/>
  <c r="E4736" i="5"/>
  <c r="S4736" i="5" s="1"/>
  <c r="M4736" i="5"/>
  <c r="O4736" i="5"/>
  <c r="P4736" i="5"/>
  <c r="Q4736" i="5"/>
  <c r="E4737" i="5"/>
  <c r="M4737" i="5"/>
  <c r="O4737" i="5"/>
  <c r="P4737" i="5"/>
  <c r="Q4737" i="5"/>
  <c r="E4738" i="5"/>
  <c r="M4738" i="5"/>
  <c r="O4738" i="5"/>
  <c r="P4738" i="5"/>
  <c r="Q4738" i="5"/>
  <c r="E4739" i="5"/>
  <c r="S4739" i="5" s="1"/>
  <c r="M4739" i="5"/>
  <c r="O4739" i="5"/>
  <c r="P4739" i="5"/>
  <c r="Q4739" i="5"/>
  <c r="T4739" i="5"/>
  <c r="E4740" i="5"/>
  <c r="M4740" i="5"/>
  <c r="O4740" i="5"/>
  <c r="P4740" i="5"/>
  <c r="Q4740" i="5"/>
  <c r="E4741" i="5"/>
  <c r="M4741" i="5"/>
  <c r="O4741" i="5"/>
  <c r="P4741" i="5"/>
  <c r="Q4741" i="5"/>
  <c r="E4742" i="5"/>
  <c r="M4742" i="5"/>
  <c r="O4742" i="5"/>
  <c r="P4742" i="5"/>
  <c r="Q4742" i="5"/>
  <c r="E4743" i="5"/>
  <c r="M4743" i="5"/>
  <c r="O4743" i="5"/>
  <c r="P4743" i="5"/>
  <c r="Q4743" i="5"/>
  <c r="E4744" i="5"/>
  <c r="M4744" i="5"/>
  <c r="O4744" i="5"/>
  <c r="P4744" i="5"/>
  <c r="Q4744" i="5"/>
  <c r="E4745" i="5"/>
  <c r="S4745" i="5" s="1"/>
  <c r="M4745" i="5"/>
  <c r="O4745" i="5"/>
  <c r="P4745" i="5"/>
  <c r="Q4745" i="5"/>
  <c r="E4746" i="5"/>
  <c r="M4746" i="5"/>
  <c r="O4746" i="5"/>
  <c r="P4746" i="5"/>
  <c r="Q4746" i="5"/>
  <c r="E4747" i="5"/>
  <c r="M4747" i="5"/>
  <c r="O4747" i="5"/>
  <c r="P4747" i="5"/>
  <c r="Q4747" i="5"/>
  <c r="E4748" i="5"/>
  <c r="S4748" i="5" s="1"/>
  <c r="M4748" i="5"/>
  <c r="O4748" i="5"/>
  <c r="P4748" i="5"/>
  <c r="Q4748" i="5"/>
  <c r="E4749" i="5"/>
  <c r="M4749" i="5"/>
  <c r="O4749" i="5"/>
  <c r="P4749" i="5"/>
  <c r="Q4749" i="5"/>
  <c r="E4750" i="5"/>
  <c r="M4750" i="5"/>
  <c r="O4750" i="5"/>
  <c r="P4750" i="5"/>
  <c r="Q4750" i="5"/>
  <c r="E4751" i="5"/>
  <c r="M4751" i="5"/>
  <c r="O4751" i="5"/>
  <c r="P4751" i="5"/>
  <c r="Q4751" i="5"/>
  <c r="E4752" i="5"/>
  <c r="M4752" i="5"/>
  <c r="O4752" i="5"/>
  <c r="P4752" i="5"/>
  <c r="Q4752" i="5"/>
  <c r="E4753" i="5"/>
  <c r="M4753" i="5"/>
  <c r="O4753" i="5"/>
  <c r="P4753" i="5"/>
  <c r="Q4753" i="5"/>
  <c r="E4754" i="5"/>
  <c r="S4754" i="5" s="1"/>
  <c r="M4754" i="5"/>
  <c r="O4754" i="5"/>
  <c r="P4754" i="5"/>
  <c r="Q4754" i="5"/>
  <c r="R4754" i="5" s="1"/>
  <c r="E4755" i="5"/>
  <c r="M4755" i="5"/>
  <c r="O4755" i="5"/>
  <c r="P4755" i="5"/>
  <c r="Q4755" i="5"/>
  <c r="E4756" i="5"/>
  <c r="M4756" i="5"/>
  <c r="O4756" i="5"/>
  <c r="P4756" i="5"/>
  <c r="Q4756" i="5"/>
  <c r="E4757" i="5"/>
  <c r="M4757" i="5"/>
  <c r="O4757" i="5"/>
  <c r="P4757" i="5"/>
  <c r="Q4757" i="5"/>
  <c r="E4758" i="5"/>
  <c r="M4758" i="5"/>
  <c r="O4758" i="5"/>
  <c r="P4758" i="5"/>
  <c r="Q4758" i="5"/>
  <c r="E4759" i="5"/>
  <c r="M4759" i="5"/>
  <c r="O4759" i="5"/>
  <c r="P4759" i="5"/>
  <c r="Q4759" i="5"/>
  <c r="E4760" i="5"/>
  <c r="M4760" i="5"/>
  <c r="O4760" i="5"/>
  <c r="P4760" i="5"/>
  <c r="Q4760" i="5"/>
  <c r="E4761" i="5"/>
  <c r="M4761" i="5"/>
  <c r="O4761" i="5"/>
  <c r="P4761" i="5"/>
  <c r="Q4761" i="5"/>
  <c r="E4762" i="5"/>
  <c r="M4762" i="5"/>
  <c r="O4762" i="5"/>
  <c r="P4762" i="5"/>
  <c r="Q4762" i="5"/>
  <c r="E4763" i="5"/>
  <c r="S4763" i="5" s="1"/>
  <c r="M4763" i="5"/>
  <c r="O4763" i="5"/>
  <c r="P4763" i="5"/>
  <c r="Q4763" i="5"/>
  <c r="E4764" i="5"/>
  <c r="M4764" i="5"/>
  <c r="O4764" i="5"/>
  <c r="P4764" i="5"/>
  <c r="Q4764" i="5"/>
  <c r="E4765" i="5"/>
  <c r="M4765" i="5"/>
  <c r="O4765" i="5"/>
  <c r="P4765" i="5"/>
  <c r="Q4765" i="5"/>
  <c r="E4766" i="5"/>
  <c r="M4766" i="5"/>
  <c r="O4766" i="5"/>
  <c r="P4766" i="5"/>
  <c r="Q4766" i="5"/>
  <c r="E4767" i="5"/>
  <c r="M4767" i="5"/>
  <c r="O4767" i="5"/>
  <c r="P4767" i="5"/>
  <c r="Q4767" i="5"/>
  <c r="E4768" i="5"/>
  <c r="M4768" i="5"/>
  <c r="O4768" i="5"/>
  <c r="P4768" i="5"/>
  <c r="Q4768" i="5"/>
  <c r="E4769" i="5"/>
  <c r="S4769" i="5" s="1"/>
  <c r="M4769" i="5"/>
  <c r="O4769" i="5"/>
  <c r="P4769" i="5"/>
  <c r="Q4769" i="5"/>
  <c r="E4770" i="5"/>
  <c r="M4770" i="5"/>
  <c r="O4770" i="5"/>
  <c r="P4770" i="5"/>
  <c r="Q4770" i="5"/>
  <c r="E4771" i="5"/>
  <c r="M4771" i="5"/>
  <c r="O4771" i="5"/>
  <c r="P4771" i="5"/>
  <c r="Q4771" i="5"/>
  <c r="E4772" i="5"/>
  <c r="M4772" i="5"/>
  <c r="O4772" i="5"/>
  <c r="P4772" i="5"/>
  <c r="Q4772" i="5"/>
  <c r="E4773" i="5"/>
  <c r="M4773" i="5"/>
  <c r="O4773" i="5"/>
  <c r="P4773" i="5"/>
  <c r="Q4773" i="5"/>
  <c r="E4774" i="5"/>
  <c r="M4774" i="5"/>
  <c r="O4774" i="5"/>
  <c r="P4774" i="5"/>
  <c r="Q4774" i="5"/>
  <c r="E4775" i="5"/>
  <c r="S4775" i="5" s="1"/>
  <c r="M4775" i="5"/>
  <c r="O4775" i="5"/>
  <c r="P4775" i="5"/>
  <c r="Q4775" i="5"/>
  <c r="T4775" i="5"/>
  <c r="E4776" i="5"/>
  <c r="M4776" i="5"/>
  <c r="O4776" i="5"/>
  <c r="P4776" i="5"/>
  <c r="Q4776" i="5"/>
  <c r="E4777" i="5"/>
  <c r="M4777" i="5"/>
  <c r="O4777" i="5"/>
  <c r="P4777" i="5"/>
  <c r="R4777" i="5" s="1"/>
  <c r="Q4777" i="5"/>
  <c r="E4778" i="5"/>
  <c r="S4778" i="5" s="1"/>
  <c r="M4778" i="5"/>
  <c r="O4778" i="5"/>
  <c r="P4778" i="5"/>
  <c r="Q4778" i="5"/>
  <c r="E4779" i="5"/>
  <c r="M4779" i="5"/>
  <c r="O4779" i="5"/>
  <c r="P4779" i="5"/>
  <c r="Q4779" i="5"/>
  <c r="E4780" i="5"/>
  <c r="M4780" i="5"/>
  <c r="O4780" i="5"/>
  <c r="P4780" i="5"/>
  <c r="Q4780" i="5"/>
  <c r="E4781" i="5"/>
  <c r="S4781" i="5" s="1"/>
  <c r="M4781" i="5"/>
  <c r="O4781" i="5"/>
  <c r="P4781" i="5"/>
  <c r="Q4781" i="5"/>
  <c r="E4782" i="5"/>
  <c r="M4782" i="5"/>
  <c r="O4782" i="5"/>
  <c r="P4782" i="5"/>
  <c r="Q4782" i="5"/>
  <c r="E4783" i="5"/>
  <c r="M4783" i="5"/>
  <c r="O4783" i="5"/>
  <c r="P4783" i="5"/>
  <c r="Q4783" i="5"/>
  <c r="E4784" i="5"/>
  <c r="S4784" i="5" s="1"/>
  <c r="M4784" i="5"/>
  <c r="O4784" i="5"/>
  <c r="P4784" i="5"/>
  <c r="Q4784" i="5"/>
  <c r="E4785" i="5"/>
  <c r="M4785" i="5"/>
  <c r="O4785" i="5"/>
  <c r="P4785" i="5"/>
  <c r="Q4785" i="5"/>
  <c r="E4786" i="5"/>
  <c r="M4786" i="5"/>
  <c r="O4786" i="5"/>
  <c r="P4786" i="5"/>
  <c r="Q4786" i="5"/>
  <c r="E4787" i="5"/>
  <c r="S4787" i="5" s="1"/>
  <c r="M4787" i="5"/>
  <c r="O4787" i="5"/>
  <c r="P4787" i="5"/>
  <c r="Q4787" i="5"/>
  <c r="E4788" i="5"/>
  <c r="M4788" i="5"/>
  <c r="O4788" i="5"/>
  <c r="P4788" i="5"/>
  <c r="Q4788" i="5"/>
  <c r="E4789" i="5"/>
  <c r="M4789" i="5"/>
  <c r="O4789" i="5"/>
  <c r="P4789" i="5"/>
  <c r="Q4789" i="5"/>
  <c r="E4790" i="5"/>
  <c r="S4790" i="5" s="1"/>
  <c r="M4790" i="5"/>
  <c r="O4790" i="5"/>
  <c r="P4790" i="5"/>
  <c r="Q4790" i="5"/>
  <c r="E4791" i="5"/>
  <c r="M4791" i="5"/>
  <c r="O4791" i="5"/>
  <c r="P4791" i="5"/>
  <c r="Q4791" i="5"/>
  <c r="E4792" i="5"/>
  <c r="M4792" i="5"/>
  <c r="O4792" i="5"/>
  <c r="P4792" i="5"/>
  <c r="Q4792" i="5"/>
  <c r="E4793" i="5"/>
  <c r="S4793" i="5" s="1"/>
  <c r="M4793" i="5"/>
  <c r="O4793" i="5"/>
  <c r="P4793" i="5"/>
  <c r="Q4793" i="5"/>
  <c r="E4794" i="5"/>
  <c r="M4794" i="5"/>
  <c r="O4794" i="5"/>
  <c r="P4794" i="5"/>
  <c r="Q4794" i="5"/>
  <c r="E4795" i="5"/>
  <c r="M4795" i="5"/>
  <c r="O4795" i="5"/>
  <c r="P4795" i="5"/>
  <c r="Q4795" i="5"/>
  <c r="E4796" i="5"/>
  <c r="S4796" i="5" s="1"/>
  <c r="M4796" i="5"/>
  <c r="O4796" i="5"/>
  <c r="P4796" i="5"/>
  <c r="Q4796" i="5"/>
  <c r="E4797" i="5"/>
  <c r="M4797" i="5"/>
  <c r="O4797" i="5"/>
  <c r="P4797" i="5"/>
  <c r="Q4797" i="5"/>
  <c r="E4798" i="5"/>
  <c r="M4798" i="5"/>
  <c r="O4798" i="5"/>
  <c r="P4798" i="5"/>
  <c r="Q4798" i="5"/>
  <c r="E4799" i="5"/>
  <c r="S4799" i="5" s="1"/>
  <c r="M4799" i="5"/>
  <c r="O4799" i="5"/>
  <c r="P4799" i="5"/>
  <c r="Q4799" i="5"/>
  <c r="R4799" i="5" s="1"/>
  <c r="E4800" i="5"/>
  <c r="M4800" i="5"/>
  <c r="O4800" i="5"/>
  <c r="P4800" i="5"/>
  <c r="Q4800" i="5"/>
  <c r="R4800" i="5" s="1"/>
  <c r="E4801" i="5"/>
  <c r="M4801" i="5"/>
  <c r="O4801" i="5"/>
  <c r="P4801" i="5"/>
  <c r="Q4801" i="5"/>
  <c r="E4802" i="5"/>
  <c r="M4802" i="5"/>
  <c r="O4802" i="5"/>
  <c r="P4802" i="5"/>
  <c r="Q4802" i="5"/>
  <c r="E4803" i="5"/>
  <c r="M4803" i="5"/>
  <c r="O4803" i="5"/>
  <c r="P4803" i="5"/>
  <c r="Q4803" i="5"/>
  <c r="E4804" i="5"/>
  <c r="M4804" i="5"/>
  <c r="O4804" i="5"/>
  <c r="P4804" i="5"/>
  <c r="Q4804" i="5"/>
  <c r="E4805" i="5"/>
  <c r="S4805" i="5" s="1"/>
  <c r="M4805" i="5"/>
  <c r="O4805" i="5"/>
  <c r="R4805" i="5" s="1"/>
  <c r="P4805" i="5"/>
  <c r="Q4805" i="5"/>
  <c r="T4805" i="5"/>
  <c r="E4806" i="5"/>
  <c r="M4806" i="5"/>
  <c r="O4806" i="5"/>
  <c r="P4806" i="5"/>
  <c r="Q4806" i="5"/>
  <c r="E4807" i="5"/>
  <c r="M4807" i="5"/>
  <c r="O4807" i="5"/>
  <c r="P4807" i="5"/>
  <c r="Q4807" i="5"/>
  <c r="E4808" i="5"/>
  <c r="S4808" i="5" s="1"/>
  <c r="M4808" i="5"/>
  <c r="O4808" i="5"/>
  <c r="P4808" i="5"/>
  <c r="Q4808" i="5"/>
  <c r="E4809" i="5"/>
  <c r="M4809" i="5"/>
  <c r="O4809" i="5"/>
  <c r="P4809" i="5"/>
  <c r="Q4809" i="5"/>
  <c r="E4810" i="5"/>
  <c r="M4810" i="5"/>
  <c r="O4810" i="5"/>
  <c r="P4810" i="5"/>
  <c r="Q4810" i="5"/>
  <c r="E4811" i="5"/>
  <c r="M4811" i="5"/>
  <c r="O4811" i="5"/>
  <c r="P4811" i="5"/>
  <c r="Q4811" i="5"/>
  <c r="E4812" i="5"/>
  <c r="M4812" i="5"/>
  <c r="O4812" i="5"/>
  <c r="P4812" i="5"/>
  <c r="Q4812" i="5"/>
  <c r="E4813" i="5"/>
  <c r="M4813" i="5"/>
  <c r="O4813" i="5"/>
  <c r="P4813" i="5"/>
  <c r="Q4813" i="5"/>
  <c r="E4814" i="5"/>
  <c r="S4814" i="5" s="1"/>
  <c r="M4814" i="5"/>
  <c r="O4814" i="5"/>
  <c r="P4814" i="5"/>
  <c r="R4814" i="5" s="1"/>
  <c r="Q4814" i="5"/>
  <c r="E4815" i="5"/>
  <c r="M4815" i="5"/>
  <c r="O4815" i="5"/>
  <c r="P4815" i="5"/>
  <c r="Q4815" i="5"/>
  <c r="E4816" i="5"/>
  <c r="M4816" i="5"/>
  <c r="O4816" i="5"/>
  <c r="P4816" i="5"/>
  <c r="Q4816" i="5"/>
  <c r="E4817" i="5"/>
  <c r="S4817" i="5" s="1"/>
  <c r="M4817" i="5"/>
  <c r="O4817" i="5"/>
  <c r="P4817" i="5"/>
  <c r="Q4817" i="5"/>
  <c r="E4818" i="5"/>
  <c r="S4818" i="5" s="1"/>
  <c r="M4818" i="5"/>
  <c r="O4818" i="5"/>
  <c r="P4818" i="5"/>
  <c r="Q4818" i="5"/>
  <c r="E4819" i="5"/>
  <c r="M4819" i="5"/>
  <c r="O4819" i="5"/>
  <c r="P4819" i="5"/>
  <c r="Q4819" i="5"/>
  <c r="E4820" i="5"/>
  <c r="M4820" i="5"/>
  <c r="O4820" i="5"/>
  <c r="P4820" i="5"/>
  <c r="Q4820" i="5"/>
  <c r="E4821" i="5"/>
  <c r="M4821" i="5"/>
  <c r="O4821" i="5"/>
  <c r="P4821" i="5"/>
  <c r="Q4821" i="5"/>
  <c r="E4822" i="5"/>
  <c r="M4822" i="5"/>
  <c r="O4822" i="5"/>
  <c r="R4822" i="5" s="1"/>
  <c r="P4822" i="5"/>
  <c r="Q4822" i="5"/>
  <c r="E4823" i="5"/>
  <c r="M4823" i="5"/>
  <c r="O4823" i="5"/>
  <c r="P4823" i="5"/>
  <c r="Q4823" i="5"/>
  <c r="E4824" i="5"/>
  <c r="S4824" i="5" s="1"/>
  <c r="M4824" i="5"/>
  <c r="O4824" i="5"/>
  <c r="P4824" i="5"/>
  <c r="Q4824" i="5"/>
  <c r="T4824" i="5"/>
  <c r="E4825" i="5"/>
  <c r="M4825" i="5"/>
  <c r="O4825" i="5"/>
  <c r="P4825" i="5"/>
  <c r="Q4825" i="5"/>
  <c r="E4826" i="5"/>
  <c r="S4826" i="5" s="1"/>
  <c r="M4826" i="5"/>
  <c r="O4826" i="5"/>
  <c r="P4826" i="5"/>
  <c r="Q4826" i="5"/>
  <c r="E4827" i="5"/>
  <c r="S4827" i="5" s="1"/>
  <c r="M4827" i="5"/>
  <c r="O4827" i="5"/>
  <c r="P4827" i="5"/>
  <c r="Q4827" i="5"/>
  <c r="E4828" i="5"/>
  <c r="M4828" i="5"/>
  <c r="O4828" i="5"/>
  <c r="P4828" i="5"/>
  <c r="Q4828" i="5"/>
  <c r="E4829" i="5"/>
  <c r="M4829" i="5"/>
  <c r="O4829" i="5"/>
  <c r="P4829" i="5"/>
  <c r="Q4829" i="5"/>
  <c r="E4830" i="5"/>
  <c r="S4830" i="5" s="1"/>
  <c r="M4830" i="5"/>
  <c r="O4830" i="5"/>
  <c r="P4830" i="5"/>
  <c r="Q4830" i="5"/>
  <c r="E4831" i="5"/>
  <c r="M4831" i="5"/>
  <c r="O4831" i="5"/>
  <c r="P4831" i="5"/>
  <c r="Q4831" i="5"/>
  <c r="E4832" i="5"/>
  <c r="S4832" i="5" s="1"/>
  <c r="M4832" i="5"/>
  <c r="O4832" i="5"/>
  <c r="P4832" i="5"/>
  <c r="Q4832" i="5"/>
  <c r="E4833" i="5"/>
  <c r="S4833" i="5" s="1"/>
  <c r="M4833" i="5"/>
  <c r="O4833" i="5"/>
  <c r="P4833" i="5"/>
  <c r="Q4833" i="5"/>
  <c r="E4834" i="5"/>
  <c r="M4834" i="5"/>
  <c r="O4834" i="5"/>
  <c r="P4834" i="5"/>
  <c r="Q4834" i="5"/>
  <c r="E4835" i="5"/>
  <c r="S4835" i="5" s="1"/>
  <c r="M4835" i="5"/>
  <c r="O4835" i="5"/>
  <c r="P4835" i="5"/>
  <c r="Q4835" i="5"/>
  <c r="E4836" i="5"/>
  <c r="S4836" i="5" s="1"/>
  <c r="M4836" i="5"/>
  <c r="O4836" i="5"/>
  <c r="P4836" i="5"/>
  <c r="Q4836" i="5"/>
  <c r="E4837" i="5"/>
  <c r="M4837" i="5"/>
  <c r="O4837" i="5"/>
  <c r="P4837" i="5"/>
  <c r="Q4837" i="5"/>
  <c r="E4838" i="5"/>
  <c r="S4838" i="5" s="1"/>
  <c r="M4838" i="5"/>
  <c r="O4838" i="5"/>
  <c r="P4838" i="5"/>
  <c r="Q4838" i="5"/>
  <c r="E4839" i="5"/>
  <c r="S4839" i="5" s="1"/>
  <c r="M4839" i="5"/>
  <c r="O4839" i="5"/>
  <c r="P4839" i="5"/>
  <c r="Q4839" i="5"/>
  <c r="E4840" i="5"/>
  <c r="M4840" i="5"/>
  <c r="O4840" i="5"/>
  <c r="P4840" i="5"/>
  <c r="Q4840" i="5"/>
  <c r="E4841" i="5"/>
  <c r="M4841" i="5"/>
  <c r="O4841" i="5"/>
  <c r="P4841" i="5"/>
  <c r="Q4841" i="5"/>
  <c r="E4842" i="5"/>
  <c r="S4842" i="5" s="1"/>
  <c r="M4842" i="5"/>
  <c r="O4842" i="5"/>
  <c r="P4842" i="5"/>
  <c r="Q4842" i="5"/>
  <c r="E4843" i="5"/>
  <c r="M4843" i="5"/>
  <c r="O4843" i="5"/>
  <c r="P4843" i="5"/>
  <c r="Q4843" i="5"/>
  <c r="E4844" i="5"/>
  <c r="M4844" i="5"/>
  <c r="O4844" i="5"/>
  <c r="P4844" i="5"/>
  <c r="Q4844" i="5"/>
  <c r="S4844" i="5"/>
  <c r="T4844" i="5"/>
  <c r="E4845" i="5"/>
  <c r="M4845" i="5"/>
  <c r="O4845" i="5"/>
  <c r="P4845" i="5"/>
  <c r="Q4845" i="5"/>
  <c r="E4846" i="5"/>
  <c r="M4846" i="5"/>
  <c r="O4846" i="5"/>
  <c r="P4846" i="5"/>
  <c r="Q4846" i="5"/>
  <c r="E4847" i="5"/>
  <c r="S4847" i="5" s="1"/>
  <c r="M4847" i="5"/>
  <c r="O4847" i="5"/>
  <c r="P4847" i="5"/>
  <c r="Q4847" i="5"/>
  <c r="T4847" i="5"/>
  <c r="E4848" i="5"/>
  <c r="S4848" i="5" s="1"/>
  <c r="M4848" i="5"/>
  <c r="O4848" i="5"/>
  <c r="P4848" i="5"/>
  <c r="Q4848" i="5"/>
  <c r="E4849" i="5"/>
  <c r="M4849" i="5"/>
  <c r="O4849" i="5"/>
  <c r="P4849" i="5"/>
  <c r="Q4849" i="5"/>
  <c r="E4850" i="5"/>
  <c r="S4850" i="5" s="1"/>
  <c r="M4850" i="5"/>
  <c r="O4850" i="5"/>
  <c r="P4850" i="5"/>
  <c r="Q4850" i="5"/>
  <c r="E4851" i="5"/>
  <c r="S4851" i="5" s="1"/>
  <c r="M4851" i="5"/>
  <c r="O4851" i="5"/>
  <c r="P4851" i="5"/>
  <c r="Q4851" i="5"/>
  <c r="E4852" i="5"/>
  <c r="M4852" i="5"/>
  <c r="O4852" i="5"/>
  <c r="P4852" i="5"/>
  <c r="Q4852" i="5"/>
  <c r="E4853" i="5"/>
  <c r="S4853" i="5" s="1"/>
  <c r="M4853" i="5"/>
  <c r="O4853" i="5"/>
  <c r="P4853" i="5"/>
  <c r="Q4853" i="5"/>
  <c r="E4854" i="5"/>
  <c r="S4854" i="5" s="1"/>
  <c r="M4854" i="5"/>
  <c r="O4854" i="5"/>
  <c r="P4854" i="5"/>
  <c r="Q4854" i="5"/>
  <c r="E4855" i="5"/>
  <c r="M4855" i="5"/>
  <c r="O4855" i="5"/>
  <c r="P4855" i="5"/>
  <c r="Q4855" i="5"/>
  <c r="E4856" i="5"/>
  <c r="S4856" i="5" s="1"/>
  <c r="M4856" i="5"/>
  <c r="O4856" i="5"/>
  <c r="P4856" i="5"/>
  <c r="Q4856" i="5"/>
  <c r="E4857" i="5"/>
  <c r="M4857" i="5"/>
  <c r="O4857" i="5"/>
  <c r="R4857" i="5" s="1"/>
  <c r="P4857" i="5"/>
  <c r="Q4857" i="5"/>
  <c r="E4858" i="5"/>
  <c r="M4858" i="5"/>
  <c r="O4858" i="5"/>
  <c r="P4858" i="5"/>
  <c r="Q4858" i="5"/>
  <c r="E4859" i="5"/>
  <c r="M4859" i="5"/>
  <c r="O4859" i="5"/>
  <c r="P4859" i="5"/>
  <c r="Q4859" i="5"/>
  <c r="E4860" i="5"/>
  <c r="S4860" i="5" s="1"/>
  <c r="M4860" i="5"/>
  <c r="O4860" i="5"/>
  <c r="R4860" i="5" s="1"/>
  <c r="P4860" i="5"/>
  <c r="Q4860" i="5"/>
  <c r="E4861" i="5"/>
  <c r="M4861" i="5"/>
  <c r="O4861" i="5"/>
  <c r="P4861" i="5"/>
  <c r="Q4861" i="5"/>
  <c r="E4862" i="5"/>
  <c r="S4862" i="5" s="1"/>
  <c r="M4862" i="5"/>
  <c r="O4862" i="5"/>
  <c r="P4862" i="5"/>
  <c r="Q4862" i="5"/>
  <c r="E4863" i="5"/>
  <c r="S4863" i="5" s="1"/>
  <c r="M4863" i="5"/>
  <c r="O4863" i="5"/>
  <c r="P4863" i="5"/>
  <c r="Q4863" i="5"/>
  <c r="E4864" i="5"/>
  <c r="M4864" i="5"/>
  <c r="O4864" i="5"/>
  <c r="P4864" i="5"/>
  <c r="Q4864" i="5"/>
  <c r="E4865" i="5"/>
  <c r="S4865" i="5" s="1"/>
  <c r="M4865" i="5"/>
  <c r="O4865" i="5"/>
  <c r="P4865" i="5"/>
  <c r="Q4865" i="5"/>
  <c r="E4866" i="5"/>
  <c r="S4866" i="5" s="1"/>
  <c r="M4866" i="5"/>
  <c r="O4866" i="5"/>
  <c r="P4866" i="5"/>
  <c r="Q4866" i="5"/>
  <c r="T4866" i="5"/>
  <c r="E4867" i="5"/>
  <c r="M4867" i="5"/>
  <c r="O4867" i="5"/>
  <c r="R4867" i="5" s="1"/>
  <c r="P4867" i="5"/>
  <c r="Q4867" i="5"/>
  <c r="E4868" i="5"/>
  <c r="T4868" i="5" s="1"/>
  <c r="M4868" i="5"/>
  <c r="O4868" i="5"/>
  <c r="P4868" i="5"/>
  <c r="Q4868" i="5"/>
  <c r="E4869" i="5"/>
  <c r="S4869" i="5" s="1"/>
  <c r="M4869" i="5"/>
  <c r="O4869" i="5"/>
  <c r="P4869" i="5"/>
  <c r="Q4869" i="5"/>
  <c r="E4870" i="5"/>
  <c r="M4870" i="5"/>
  <c r="O4870" i="5"/>
  <c r="P4870" i="5"/>
  <c r="Q4870" i="5"/>
  <c r="E4871" i="5"/>
  <c r="S4871" i="5" s="1"/>
  <c r="M4871" i="5"/>
  <c r="O4871" i="5"/>
  <c r="P4871" i="5"/>
  <c r="Q4871" i="5"/>
  <c r="E4872" i="5"/>
  <c r="M4872" i="5"/>
  <c r="O4872" i="5"/>
  <c r="P4872" i="5"/>
  <c r="Q4872" i="5"/>
  <c r="E4873" i="5"/>
  <c r="M4873" i="5"/>
  <c r="O4873" i="5"/>
  <c r="P4873" i="5"/>
  <c r="Q4873" i="5"/>
  <c r="E4874" i="5"/>
  <c r="M4874" i="5"/>
  <c r="O4874" i="5"/>
  <c r="P4874" i="5"/>
  <c r="Q4874" i="5"/>
  <c r="E4875" i="5"/>
  <c r="S4875" i="5" s="1"/>
  <c r="M4875" i="5"/>
  <c r="O4875" i="5"/>
  <c r="P4875" i="5"/>
  <c r="Q4875" i="5"/>
  <c r="E4876" i="5"/>
  <c r="M4876" i="5"/>
  <c r="O4876" i="5"/>
  <c r="P4876" i="5"/>
  <c r="R4876" i="5" s="1"/>
  <c r="Q4876" i="5"/>
  <c r="E4877" i="5"/>
  <c r="S4877" i="5" s="1"/>
  <c r="M4877" i="5"/>
  <c r="O4877" i="5"/>
  <c r="P4877" i="5"/>
  <c r="Q4877" i="5"/>
  <c r="E4878" i="5"/>
  <c r="S4878" i="5" s="1"/>
  <c r="M4878" i="5"/>
  <c r="O4878" i="5"/>
  <c r="P4878" i="5"/>
  <c r="Q4878" i="5"/>
  <c r="E4879" i="5"/>
  <c r="M4879" i="5"/>
  <c r="O4879" i="5"/>
  <c r="P4879" i="5"/>
  <c r="Q4879" i="5"/>
  <c r="E4880" i="5"/>
  <c r="S4880" i="5" s="1"/>
  <c r="M4880" i="5"/>
  <c r="O4880" i="5"/>
  <c r="P4880" i="5"/>
  <c r="Q4880" i="5"/>
  <c r="E4881" i="5"/>
  <c r="S4881" i="5" s="1"/>
  <c r="M4881" i="5"/>
  <c r="O4881" i="5"/>
  <c r="P4881" i="5"/>
  <c r="Q4881" i="5"/>
  <c r="T4881" i="5"/>
  <c r="E4882" i="5"/>
  <c r="M4882" i="5"/>
  <c r="O4882" i="5"/>
  <c r="P4882" i="5"/>
  <c r="Q4882" i="5"/>
  <c r="E4883" i="5"/>
  <c r="T4883" i="5" s="1"/>
  <c r="M4883" i="5"/>
  <c r="O4883" i="5"/>
  <c r="P4883" i="5"/>
  <c r="Q4883" i="5"/>
  <c r="E4884" i="5"/>
  <c r="S4884" i="5" s="1"/>
  <c r="M4884" i="5"/>
  <c r="O4884" i="5"/>
  <c r="P4884" i="5"/>
  <c r="Q4884" i="5"/>
  <c r="T4884" i="5"/>
  <c r="E4885" i="5"/>
  <c r="M4885" i="5"/>
  <c r="O4885" i="5"/>
  <c r="P4885" i="5"/>
  <c r="Q4885" i="5"/>
  <c r="E4886" i="5"/>
  <c r="T4886" i="5" s="1"/>
  <c r="M4886" i="5"/>
  <c r="O4886" i="5"/>
  <c r="P4886" i="5"/>
  <c r="Q4886" i="5"/>
  <c r="S4886" i="5"/>
  <c r="E4887" i="5"/>
  <c r="S4887" i="5" s="1"/>
  <c r="M4887" i="5"/>
  <c r="O4887" i="5"/>
  <c r="P4887" i="5"/>
  <c r="Q4887" i="5"/>
  <c r="E4888" i="5"/>
  <c r="M4888" i="5"/>
  <c r="O4888" i="5"/>
  <c r="P4888" i="5"/>
  <c r="R4888" i="5" s="1"/>
  <c r="Q4888" i="5"/>
  <c r="E4889" i="5"/>
  <c r="S4889" i="5" s="1"/>
  <c r="M4889" i="5"/>
  <c r="O4889" i="5"/>
  <c r="P4889" i="5"/>
  <c r="Q4889" i="5"/>
  <c r="T4889" i="5"/>
  <c r="E4890" i="5"/>
  <c r="M4890" i="5"/>
  <c r="O4890" i="5"/>
  <c r="P4890" i="5"/>
  <c r="Q4890" i="5"/>
  <c r="E4891" i="5"/>
  <c r="M4891" i="5"/>
  <c r="O4891" i="5"/>
  <c r="P4891" i="5"/>
  <c r="Q4891" i="5"/>
  <c r="E4892" i="5"/>
  <c r="M4892" i="5"/>
  <c r="O4892" i="5"/>
  <c r="P4892" i="5"/>
  <c r="Q4892" i="5"/>
  <c r="E4893" i="5"/>
  <c r="S4893" i="5" s="1"/>
  <c r="M4893" i="5"/>
  <c r="O4893" i="5"/>
  <c r="P4893" i="5"/>
  <c r="Q4893" i="5"/>
  <c r="T4893" i="5"/>
  <c r="E4894" i="5"/>
  <c r="M4894" i="5"/>
  <c r="O4894" i="5"/>
  <c r="P4894" i="5"/>
  <c r="Q4894" i="5"/>
  <c r="E4895" i="5"/>
  <c r="T4895" i="5" s="1"/>
  <c r="M4895" i="5"/>
  <c r="O4895" i="5"/>
  <c r="P4895" i="5"/>
  <c r="Q4895" i="5"/>
  <c r="S4895" i="5"/>
  <c r="E4896" i="5"/>
  <c r="S4896" i="5" s="1"/>
  <c r="M4896" i="5"/>
  <c r="O4896" i="5"/>
  <c r="P4896" i="5"/>
  <c r="Q4896" i="5"/>
  <c r="E4897" i="5"/>
  <c r="M4897" i="5"/>
  <c r="O4897" i="5"/>
  <c r="P4897" i="5"/>
  <c r="Q4897" i="5"/>
  <c r="E4898" i="5"/>
  <c r="S4898" i="5" s="1"/>
  <c r="M4898" i="5"/>
  <c r="O4898" i="5"/>
  <c r="P4898" i="5"/>
  <c r="Q4898" i="5"/>
  <c r="T4898" i="5"/>
  <c r="E4899" i="5"/>
  <c r="S4899" i="5" s="1"/>
  <c r="M4899" i="5"/>
  <c r="O4899" i="5"/>
  <c r="P4899" i="5"/>
  <c r="Q4899" i="5"/>
  <c r="E4900" i="5"/>
  <c r="M4900" i="5"/>
  <c r="O4900" i="5"/>
  <c r="P4900" i="5"/>
  <c r="Q4900" i="5"/>
  <c r="E4901" i="5"/>
  <c r="S4901" i="5" s="1"/>
  <c r="M4901" i="5"/>
  <c r="O4901" i="5"/>
  <c r="P4901" i="5"/>
  <c r="Q4901" i="5"/>
  <c r="E4902" i="5"/>
  <c r="M4902" i="5"/>
  <c r="O4902" i="5"/>
  <c r="P4902" i="5"/>
  <c r="Q4902" i="5"/>
  <c r="E4903" i="5"/>
  <c r="M4903" i="5"/>
  <c r="O4903" i="5"/>
  <c r="P4903" i="5"/>
  <c r="Q4903" i="5"/>
  <c r="E4904" i="5"/>
  <c r="T4904" i="5" s="1"/>
  <c r="M4904" i="5"/>
  <c r="O4904" i="5"/>
  <c r="P4904" i="5"/>
  <c r="Q4904" i="5"/>
  <c r="E4905" i="5"/>
  <c r="S4905" i="5" s="1"/>
  <c r="M4905" i="5"/>
  <c r="O4905" i="5"/>
  <c r="P4905" i="5"/>
  <c r="Q4905" i="5"/>
  <c r="E4906" i="5"/>
  <c r="M4906" i="5"/>
  <c r="O4906" i="5"/>
  <c r="P4906" i="5"/>
  <c r="Q4906" i="5"/>
  <c r="E4907" i="5"/>
  <c r="S4907" i="5" s="1"/>
  <c r="M4907" i="5"/>
  <c r="O4907" i="5"/>
  <c r="P4907" i="5"/>
  <c r="Q4907" i="5"/>
  <c r="E4908" i="5"/>
  <c r="S4908" i="5" s="1"/>
  <c r="M4908" i="5"/>
  <c r="O4908" i="5"/>
  <c r="P4908" i="5"/>
  <c r="Q4908" i="5"/>
  <c r="T4908" i="5"/>
  <c r="E4909" i="5"/>
  <c r="M4909" i="5"/>
  <c r="O4909" i="5"/>
  <c r="P4909" i="5"/>
  <c r="Q4909" i="5"/>
  <c r="E4910" i="5"/>
  <c r="S4910" i="5" s="1"/>
  <c r="M4910" i="5"/>
  <c r="O4910" i="5"/>
  <c r="P4910" i="5"/>
  <c r="Q4910" i="5"/>
  <c r="E4911" i="5"/>
  <c r="S4911" i="5" s="1"/>
  <c r="M4911" i="5"/>
  <c r="O4911" i="5"/>
  <c r="P4911" i="5"/>
  <c r="Q4911" i="5"/>
  <c r="E4912" i="5"/>
  <c r="M4912" i="5"/>
  <c r="O4912" i="5"/>
  <c r="P4912" i="5"/>
  <c r="Q4912" i="5"/>
  <c r="E4913" i="5"/>
  <c r="M4913" i="5"/>
  <c r="O4913" i="5"/>
  <c r="P4913" i="5"/>
  <c r="Q4913" i="5"/>
  <c r="S4913" i="5"/>
  <c r="T4913" i="5"/>
  <c r="E4914" i="5"/>
  <c r="S4914" i="5" s="1"/>
  <c r="M4914" i="5"/>
  <c r="O4914" i="5"/>
  <c r="P4914" i="5"/>
  <c r="Q4914" i="5"/>
  <c r="E4915" i="5"/>
  <c r="M4915" i="5"/>
  <c r="O4915" i="5"/>
  <c r="P4915" i="5"/>
  <c r="Q4915" i="5"/>
  <c r="E4916" i="5"/>
  <c r="S4916" i="5" s="1"/>
  <c r="M4916" i="5"/>
  <c r="O4916" i="5"/>
  <c r="P4916" i="5"/>
  <c r="Q4916" i="5"/>
  <c r="E4917" i="5"/>
  <c r="S4917" i="5" s="1"/>
  <c r="M4917" i="5"/>
  <c r="O4917" i="5"/>
  <c r="P4917" i="5"/>
  <c r="Q4917" i="5"/>
  <c r="E4918" i="5"/>
  <c r="M4918" i="5"/>
  <c r="O4918" i="5"/>
  <c r="R4918" i="5" s="1"/>
  <c r="P4918" i="5"/>
  <c r="Q4918" i="5"/>
  <c r="E4919" i="5"/>
  <c r="M4919" i="5"/>
  <c r="O4919" i="5"/>
  <c r="P4919" i="5"/>
  <c r="Q4919" i="5"/>
  <c r="E4920" i="5"/>
  <c r="S4920" i="5" s="1"/>
  <c r="M4920" i="5"/>
  <c r="O4920" i="5"/>
  <c r="P4920" i="5"/>
  <c r="Q4920" i="5"/>
  <c r="E4921" i="5"/>
  <c r="M4921" i="5"/>
  <c r="O4921" i="5"/>
  <c r="P4921" i="5"/>
  <c r="Q4921" i="5"/>
  <c r="E4922" i="5"/>
  <c r="T4922" i="5" s="1"/>
  <c r="M4922" i="5"/>
  <c r="O4922" i="5"/>
  <c r="P4922" i="5"/>
  <c r="Q4922" i="5"/>
  <c r="E4923" i="5"/>
  <c r="S4923" i="5" s="1"/>
  <c r="M4923" i="5"/>
  <c r="O4923" i="5"/>
  <c r="P4923" i="5"/>
  <c r="Q4923" i="5"/>
  <c r="E4924" i="5"/>
  <c r="M4924" i="5"/>
  <c r="O4924" i="5"/>
  <c r="P4924" i="5"/>
  <c r="R4924" i="5" s="1"/>
  <c r="Q4924" i="5"/>
  <c r="E4925" i="5"/>
  <c r="S4925" i="5" s="1"/>
  <c r="M4925" i="5"/>
  <c r="O4925" i="5"/>
  <c r="P4925" i="5"/>
  <c r="Q4925" i="5"/>
  <c r="T4925" i="5"/>
  <c r="E4926" i="5"/>
  <c r="M4926" i="5"/>
  <c r="O4926" i="5"/>
  <c r="P4926" i="5"/>
  <c r="Q4926" i="5"/>
  <c r="E4927" i="5"/>
  <c r="M4927" i="5"/>
  <c r="O4927" i="5"/>
  <c r="P4927" i="5"/>
  <c r="Q4927" i="5"/>
  <c r="E4928" i="5"/>
  <c r="M4928" i="5"/>
  <c r="O4928" i="5"/>
  <c r="P4928" i="5"/>
  <c r="Q4928" i="5"/>
  <c r="E4929" i="5"/>
  <c r="S4929" i="5" s="1"/>
  <c r="M4929" i="5"/>
  <c r="O4929" i="5"/>
  <c r="P4929" i="5"/>
  <c r="Q4929" i="5"/>
  <c r="T4929" i="5"/>
  <c r="E4930" i="5"/>
  <c r="M4930" i="5"/>
  <c r="O4930" i="5"/>
  <c r="R4930" i="5" s="1"/>
  <c r="P4930" i="5"/>
  <c r="Q4930" i="5"/>
  <c r="E4931" i="5"/>
  <c r="T4931" i="5" s="1"/>
  <c r="M4931" i="5"/>
  <c r="O4931" i="5"/>
  <c r="P4931" i="5"/>
  <c r="Q4931" i="5"/>
  <c r="E4932" i="5"/>
  <c r="S4932" i="5" s="1"/>
  <c r="M4932" i="5"/>
  <c r="O4932" i="5"/>
  <c r="P4932" i="5"/>
  <c r="Q4932" i="5"/>
  <c r="E4933" i="5"/>
  <c r="M4933" i="5"/>
  <c r="O4933" i="5"/>
  <c r="P4933" i="5"/>
  <c r="Q4933" i="5"/>
  <c r="E4934" i="5"/>
  <c r="S4934" i="5" s="1"/>
  <c r="M4934" i="5"/>
  <c r="O4934" i="5"/>
  <c r="P4934" i="5"/>
  <c r="Q4934" i="5"/>
  <c r="T4934" i="5"/>
  <c r="E4935" i="5"/>
  <c r="S4935" i="5" s="1"/>
  <c r="M4935" i="5"/>
  <c r="O4935" i="5"/>
  <c r="P4935" i="5"/>
  <c r="Q4935" i="5"/>
  <c r="E4936" i="5"/>
  <c r="M4936" i="5"/>
  <c r="O4936" i="5"/>
  <c r="P4936" i="5"/>
  <c r="Q4936" i="5"/>
  <c r="E4937" i="5"/>
  <c r="S4937" i="5" s="1"/>
  <c r="M4937" i="5"/>
  <c r="O4937" i="5"/>
  <c r="P4937" i="5"/>
  <c r="Q4937" i="5"/>
  <c r="E4938" i="5"/>
  <c r="S4938" i="5" s="1"/>
  <c r="M4938" i="5"/>
  <c r="O4938" i="5"/>
  <c r="P4938" i="5"/>
  <c r="Q4938" i="5"/>
  <c r="E4939" i="5"/>
  <c r="M4939" i="5"/>
  <c r="O4939" i="5"/>
  <c r="P4939" i="5"/>
  <c r="Q4939" i="5"/>
  <c r="E4940" i="5"/>
  <c r="T4940" i="5" s="1"/>
  <c r="M4940" i="5"/>
  <c r="O4940" i="5"/>
  <c r="P4940" i="5"/>
  <c r="Q4940" i="5"/>
  <c r="S4940" i="5"/>
  <c r="E4941" i="5"/>
  <c r="S4941" i="5" s="1"/>
  <c r="M4941" i="5"/>
  <c r="O4941" i="5"/>
  <c r="P4941" i="5"/>
  <c r="Q4941" i="5"/>
  <c r="E4942" i="5"/>
  <c r="M4942" i="5"/>
  <c r="O4942" i="5"/>
  <c r="P4942" i="5"/>
  <c r="Q4942" i="5"/>
  <c r="E4943" i="5"/>
  <c r="S4943" i="5" s="1"/>
  <c r="M4943" i="5"/>
  <c r="O4943" i="5"/>
  <c r="P4943" i="5"/>
  <c r="Q4943" i="5"/>
  <c r="E4944" i="5"/>
  <c r="S4944" i="5" s="1"/>
  <c r="M4944" i="5"/>
  <c r="O4944" i="5"/>
  <c r="P4944" i="5"/>
  <c r="Q4944" i="5"/>
  <c r="E4945" i="5"/>
  <c r="M4945" i="5"/>
  <c r="O4945" i="5"/>
  <c r="P4945" i="5"/>
  <c r="Q4945" i="5"/>
  <c r="E4946" i="5"/>
  <c r="S4946" i="5" s="1"/>
  <c r="M4946" i="5"/>
  <c r="O4946" i="5"/>
  <c r="P4946" i="5"/>
  <c r="Q4946" i="5"/>
  <c r="E4947" i="5"/>
  <c r="S4947" i="5" s="1"/>
  <c r="M4947" i="5"/>
  <c r="O4947" i="5"/>
  <c r="P4947" i="5"/>
  <c r="Q4947" i="5"/>
  <c r="E4948" i="5"/>
  <c r="M4948" i="5"/>
  <c r="O4948" i="5"/>
  <c r="P4948" i="5"/>
  <c r="Q4948" i="5"/>
  <c r="R4948" i="5" s="1"/>
  <c r="E4949" i="5"/>
  <c r="T4949" i="5" s="1"/>
  <c r="M4949" i="5"/>
  <c r="O4949" i="5"/>
  <c r="P4949" i="5"/>
  <c r="Q4949" i="5"/>
  <c r="S4949" i="5"/>
  <c r="E4950" i="5"/>
  <c r="S4950" i="5" s="1"/>
  <c r="M4950" i="5"/>
  <c r="O4950" i="5"/>
  <c r="P4950" i="5"/>
  <c r="Q4950" i="5"/>
  <c r="E4951" i="5"/>
  <c r="M4951" i="5"/>
  <c r="O4951" i="5"/>
  <c r="P4951" i="5"/>
  <c r="Q4951" i="5"/>
  <c r="E4952" i="5"/>
  <c r="S4952" i="5" s="1"/>
  <c r="M4952" i="5"/>
  <c r="O4952" i="5"/>
  <c r="P4952" i="5"/>
  <c r="Q4952" i="5"/>
  <c r="E4953" i="5"/>
  <c r="S4953" i="5" s="1"/>
  <c r="M4953" i="5"/>
  <c r="O4953" i="5"/>
  <c r="P4953" i="5"/>
  <c r="Q4953" i="5"/>
  <c r="E4954" i="5"/>
  <c r="M4954" i="5"/>
  <c r="O4954" i="5"/>
  <c r="P4954" i="5"/>
  <c r="Q4954" i="5"/>
  <c r="E4955" i="5"/>
  <c r="T4955" i="5" s="1"/>
  <c r="M4955" i="5"/>
  <c r="O4955" i="5"/>
  <c r="P4955" i="5"/>
  <c r="Q4955" i="5"/>
  <c r="E4956" i="5"/>
  <c r="S4956" i="5" s="1"/>
  <c r="M4956" i="5"/>
  <c r="O4956" i="5"/>
  <c r="P4956" i="5"/>
  <c r="Q4956" i="5"/>
  <c r="E4957" i="5"/>
  <c r="M4957" i="5"/>
  <c r="O4957" i="5"/>
  <c r="P4957" i="5"/>
  <c r="Q4957" i="5"/>
  <c r="E4958" i="5"/>
  <c r="T4958" i="5" s="1"/>
  <c r="M4958" i="5"/>
  <c r="O4958" i="5"/>
  <c r="P4958" i="5"/>
  <c r="Q4958" i="5"/>
  <c r="S4958" i="5"/>
  <c r="E4959" i="5"/>
  <c r="S4959" i="5" s="1"/>
  <c r="M4959" i="5"/>
  <c r="O4959" i="5"/>
  <c r="P4959" i="5"/>
  <c r="Q4959" i="5"/>
  <c r="E4960" i="5"/>
  <c r="M4960" i="5"/>
  <c r="O4960" i="5"/>
  <c r="P4960" i="5"/>
  <c r="Q4960" i="5"/>
  <c r="E4961" i="5"/>
  <c r="T4961" i="5" s="1"/>
  <c r="M4961" i="5"/>
  <c r="O4961" i="5"/>
  <c r="P4961" i="5"/>
  <c r="Q4961" i="5"/>
  <c r="E4962" i="5"/>
  <c r="M4962" i="5"/>
  <c r="O4962" i="5"/>
  <c r="P4962" i="5"/>
  <c r="Q4962" i="5"/>
  <c r="E4963" i="5"/>
  <c r="M4963" i="5"/>
  <c r="O4963" i="5"/>
  <c r="P4963" i="5"/>
  <c r="Q4963" i="5"/>
  <c r="E4964" i="5"/>
  <c r="M4964" i="5"/>
  <c r="O4964" i="5"/>
  <c r="P4964" i="5"/>
  <c r="Q4964" i="5"/>
  <c r="E4965" i="5"/>
  <c r="S4965" i="5" s="1"/>
  <c r="M4965" i="5"/>
  <c r="O4965" i="5"/>
  <c r="P4965" i="5"/>
  <c r="Q4965" i="5"/>
  <c r="E4966" i="5"/>
  <c r="M4966" i="5"/>
  <c r="O4966" i="5"/>
  <c r="P4966" i="5"/>
  <c r="Q4966" i="5"/>
  <c r="E4967" i="5"/>
  <c r="T4967" i="5" s="1"/>
  <c r="M4967" i="5"/>
  <c r="O4967" i="5"/>
  <c r="P4967" i="5"/>
  <c r="Q4967" i="5"/>
  <c r="S4967" i="5"/>
  <c r="E4968" i="5"/>
  <c r="S4968" i="5" s="1"/>
  <c r="M4968" i="5"/>
  <c r="O4968" i="5"/>
  <c r="P4968" i="5"/>
  <c r="Q4968" i="5"/>
  <c r="E4969" i="5"/>
  <c r="M4969" i="5"/>
  <c r="O4969" i="5"/>
  <c r="P4969" i="5"/>
  <c r="Q4969" i="5"/>
  <c r="E4970" i="5"/>
  <c r="S4970" i="5" s="1"/>
  <c r="M4970" i="5"/>
  <c r="O4970" i="5"/>
  <c r="P4970" i="5"/>
  <c r="Q4970" i="5"/>
  <c r="E4971" i="5"/>
  <c r="S4971" i="5" s="1"/>
  <c r="M4971" i="5"/>
  <c r="O4971" i="5"/>
  <c r="P4971" i="5"/>
  <c r="Q4971" i="5"/>
  <c r="E4972" i="5"/>
  <c r="M4972" i="5"/>
  <c r="O4972" i="5"/>
  <c r="P4972" i="5"/>
  <c r="Q4972" i="5"/>
  <c r="R4972" i="5" s="1"/>
  <c r="E4973" i="5"/>
  <c r="S4973" i="5" s="1"/>
  <c r="M4973" i="5"/>
  <c r="O4973" i="5"/>
  <c r="P4973" i="5"/>
  <c r="Q4973" i="5"/>
  <c r="E4974" i="5"/>
  <c r="S4974" i="5" s="1"/>
  <c r="M4974" i="5"/>
  <c r="O4974" i="5"/>
  <c r="P4974" i="5"/>
  <c r="Q4974" i="5"/>
  <c r="T4974" i="5"/>
  <c r="E4975" i="5"/>
  <c r="M4975" i="5"/>
  <c r="O4975" i="5"/>
  <c r="P4975" i="5"/>
  <c r="Q4975" i="5"/>
  <c r="E4976" i="5"/>
  <c r="T4976" i="5" s="1"/>
  <c r="M4976" i="5"/>
  <c r="O4976" i="5"/>
  <c r="P4976" i="5"/>
  <c r="Q4976" i="5"/>
  <c r="E4977" i="5"/>
  <c r="S4977" i="5" s="1"/>
  <c r="M4977" i="5"/>
  <c r="O4977" i="5"/>
  <c r="P4977" i="5"/>
  <c r="Q4977" i="5"/>
  <c r="E4978" i="5"/>
  <c r="M4978" i="5"/>
  <c r="O4978" i="5"/>
  <c r="P4978" i="5"/>
  <c r="Q4978" i="5"/>
  <c r="E4979" i="5"/>
  <c r="S4979" i="5" s="1"/>
  <c r="M4979" i="5"/>
  <c r="O4979" i="5"/>
  <c r="P4979" i="5"/>
  <c r="Q4979" i="5"/>
  <c r="E4980" i="5"/>
  <c r="S4980" i="5" s="1"/>
  <c r="M4980" i="5"/>
  <c r="O4980" i="5"/>
  <c r="P4980" i="5"/>
  <c r="Q4980" i="5"/>
  <c r="E4981" i="5"/>
  <c r="M4981" i="5"/>
  <c r="O4981" i="5"/>
  <c r="P4981" i="5"/>
  <c r="Q4981" i="5"/>
  <c r="E4982" i="5"/>
  <c r="M4982" i="5"/>
  <c r="O4982" i="5"/>
  <c r="P4982" i="5"/>
  <c r="Q4982" i="5"/>
  <c r="S4982" i="5"/>
  <c r="T4982" i="5"/>
  <c r="E4983" i="5"/>
  <c r="S4983" i="5" s="1"/>
  <c r="M4983" i="5"/>
  <c r="O4983" i="5"/>
  <c r="P4983" i="5"/>
  <c r="Q4983" i="5"/>
  <c r="E4984" i="5"/>
  <c r="M4984" i="5"/>
  <c r="O4984" i="5"/>
  <c r="P4984" i="5"/>
  <c r="Q4984" i="5"/>
  <c r="R4984" i="5"/>
  <c r="E4985" i="5"/>
  <c r="S4985" i="5" s="1"/>
  <c r="M4985" i="5"/>
  <c r="O4985" i="5"/>
  <c r="P4985" i="5"/>
  <c r="Q4985" i="5"/>
  <c r="E4986" i="5"/>
  <c r="T4986" i="5" s="1"/>
  <c r="M4986" i="5"/>
  <c r="O4986" i="5"/>
  <c r="P4986" i="5"/>
  <c r="Q4986" i="5"/>
  <c r="E4987" i="5"/>
  <c r="S4987" i="5" s="1"/>
  <c r="M4987" i="5"/>
  <c r="O4987" i="5"/>
  <c r="P4987" i="5"/>
  <c r="Q4987" i="5"/>
  <c r="E4988" i="5"/>
  <c r="T4988" i="5" s="1"/>
  <c r="M4988" i="5"/>
  <c r="O4988" i="5"/>
  <c r="P4988" i="5"/>
  <c r="Q4988" i="5"/>
  <c r="E4989" i="5"/>
  <c r="S4989" i="5" s="1"/>
  <c r="M4989" i="5"/>
  <c r="O4989" i="5"/>
  <c r="P4989" i="5"/>
  <c r="Q4989" i="5"/>
  <c r="E4990" i="5"/>
  <c r="S4990" i="5" s="1"/>
  <c r="M4990" i="5"/>
  <c r="O4990" i="5"/>
  <c r="P4990" i="5"/>
  <c r="Q4990" i="5"/>
  <c r="E4991" i="5"/>
  <c r="T4991" i="5" s="1"/>
  <c r="M4991" i="5"/>
  <c r="O4991" i="5"/>
  <c r="P4991" i="5"/>
  <c r="Q4991" i="5"/>
  <c r="E4992" i="5"/>
  <c r="T4992" i="5" s="1"/>
  <c r="M4992" i="5"/>
  <c r="O4992" i="5"/>
  <c r="P4992" i="5"/>
  <c r="Q4992" i="5"/>
  <c r="E4993" i="5"/>
  <c r="S4993" i="5" s="1"/>
  <c r="M4993" i="5"/>
  <c r="O4993" i="5"/>
  <c r="P4993" i="5"/>
  <c r="Q4993" i="5"/>
  <c r="E4994" i="5"/>
  <c r="S4994" i="5" s="1"/>
  <c r="M4994" i="5"/>
  <c r="O4994" i="5"/>
  <c r="P4994" i="5"/>
  <c r="Q4994" i="5"/>
  <c r="E4995" i="5"/>
  <c r="T4995" i="5" s="1"/>
  <c r="M4995" i="5"/>
  <c r="O4995" i="5"/>
  <c r="P4995" i="5"/>
  <c r="Q4995" i="5"/>
  <c r="S4995" i="5"/>
  <c r="E4996" i="5"/>
  <c r="M4996" i="5"/>
  <c r="O4996" i="5"/>
  <c r="P4996" i="5"/>
  <c r="Q4996" i="5"/>
  <c r="E4997" i="5"/>
  <c r="S4997" i="5" s="1"/>
  <c r="M4997" i="5"/>
  <c r="O4997" i="5"/>
  <c r="P4997" i="5"/>
  <c r="Q4997" i="5"/>
  <c r="E4998" i="5"/>
  <c r="M4998" i="5"/>
  <c r="O4998" i="5"/>
  <c r="P4998" i="5"/>
  <c r="Q4998" i="5"/>
  <c r="E4999" i="5"/>
  <c r="T4999" i="5" s="1"/>
  <c r="M4999" i="5"/>
  <c r="O4999" i="5"/>
  <c r="P4999" i="5"/>
  <c r="Q4999" i="5"/>
  <c r="E5000" i="5"/>
  <c r="T5000" i="5" s="1"/>
  <c r="M5000" i="5"/>
  <c r="O5000" i="5"/>
  <c r="P5000" i="5"/>
  <c r="Q5000" i="5"/>
  <c r="E5001" i="5"/>
  <c r="S5001" i="5" s="1"/>
  <c r="M5001" i="5"/>
  <c r="O5001" i="5"/>
  <c r="P5001" i="5"/>
  <c r="Q5001" i="5"/>
  <c r="E5002" i="5"/>
  <c r="T5002" i="5" s="1"/>
  <c r="M5002" i="5"/>
  <c r="O5002" i="5"/>
  <c r="P5002" i="5"/>
  <c r="Q5002" i="5"/>
  <c r="E5003" i="5"/>
  <c r="M5003" i="5"/>
  <c r="O5003" i="5"/>
  <c r="P5003" i="5"/>
  <c r="Q5003" i="5"/>
  <c r="E5004" i="5"/>
  <c r="S5004" i="5" s="1"/>
  <c r="M5004" i="5"/>
  <c r="O5004" i="5"/>
  <c r="P5004" i="5"/>
  <c r="Q5004" i="5"/>
  <c r="E5005" i="5"/>
  <c r="S5005" i="5" s="1"/>
  <c r="M5005" i="5"/>
  <c r="O5005" i="5"/>
  <c r="R5005" i="5" s="1"/>
  <c r="P5005" i="5"/>
  <c r="Q5005" i="5"/>
  <c r="E5006" i="5"/>
  <c r="S5006" i="5" s="1"/>
  <c r="M5006" i="5"/>
  <c r="O5006" i="5"/>
  <c r="P5006" i="5"/>
  <c r="Q5006" i="5"/>
  <c r="E5007" i="5"/>
  <c r="S5007" i="5" s="1"/>
  <c r="M5007" i="5"/>
  <c r="O5007" i="5"/>
  <c r="P5007" i="5"/>
  <c r="Q5007" i="5"/>
  <c r="E5008" i="5"/>
  <c r="S5008" i="5" s="1"/>
  <c r="M5008" i="5"/>
  <c r="O5008" i="5"/>
  <c r="P5008" i="5"/>
  <c r="Q5008" i="5"/>
  <c r="E5009" i="5"/>
  <c r="M5009" i="5"/>
  <c r="O5009" i="5"/>
  <c r="P5009" i="5"/>
  <c r="Q5009" i="5"/>
  <c r="E5010" i="5"/>
  <c r="S5010" i="5" s="1"/>
  <c r="M5010" i="5"/>
  <c r="O5010" i="5"/>
  <c r="P5010" i="5"/>
  <c r="Q5010" i="5"/>
  <c r="E5011" i="5"/>
  <c r="T5011" i="5" s="1"/>
  <c r="M5011" i="5"/>
  <c r="O5011" i="5"/>
  <c r="P5011" i="5"/>
  <c r="Q5011" i="5"/>
  <c r="E5012" i="5"/>
  <c r="S5012" i="5" s="1"/>
  <c r="M5012" i="5"/>
  <c r="O5012" i="5"/>
  <c r="P5012" i="5"/>
  <c r="Q5012" i="5"/>
  <c r="E5013" i="5"/>
  <c r="T5013" i="5" s="1"/>
  <c r="M5013" i="5"/>
  <c r="O5013" i="5"/>
  <c r="P5013" i="5"/>
  <c r="Q5013" i="5"/>
  <c r="E5014" i="5"/>
  <c r="M5014" i="5"/>
  <c r="O5014" i="5"/>
  <c r="P5014" i="5"/>
  <c r="Q5014" i="5"/>
  <c r="E5015" i="5"/>
  <c r="T5015" i="5" s="1"/>
  <c r="M5015" i="5"/>
  <c r="O5015" i="5"/>
  <c r="P5015" i="5"/>
  <c r="Q5015" i="5"/>
  <c r="E5016" i="5"/>
  <c r="S5016" i="5" s="1"/>
  <c r="M5016" i="5"/>
  <c r="O5016" i="5"/>
  <c r="P5016" i="5"/>
  <c r="Q5016" i="5"/>
  <c r="E5017" i="5"/>
  <c r="S5017" i="5" s="1"/>
  <c r="M5017" i="5"/>
  <c r="O5017" i="5"/>
  <c r="P5017" i="5"/>
  <c r="Q5017" i="5"/>
  <c r="E5018" i="5"/>
  <c r="S5018" i="5" s="1"/>
  <c r="M5018" i="5"/>
  <c r="O5018" i="5"/>
  <c r="P5018" i="5"/>
  <c r="Q5018" i="5"/>
  <c r="E5019" i="5"/>
  <c r="S5019" i="5" s="1"/>
  <c r="M5019" i="5"/>
  <c r="O5019" i="5"/>
  <c r="P5019" i="5"/>
  <c r="Q5019" i="5"/>
  <c r="E5020" i="5"/>
  <c r="M5020" i="5"/>
  <c r="O5020" i="5"/>
  <c r="R5020" i="5" s="1"/>
  <c r="P5020" i="5"/>
  <c r="Q5020" i="5"/>
  <c r="E5021" i="5"/>
  <c r="M5021" i="5"/>
  <c r="O5021" i="5"/>
  <c r="P5021" i="5"/>
  <c r="Q5021" i="5"/>
  <c r="S5021" i="5"/>
  <c r="T5021" i="5"/>
  <c r="E5022" i="5"/>
  <c r="T5022" i="5" s="1"/>
  <c r="M5022" i="5"/>
  <c r="O5022" i="5"/>
  <c r="R5022" i="5" s="1"/>
  <c r="P5022" i="5"/>
  <c r="Q5022" i="5"/>
  <c r="S5022" i="5"/>
  <c r="E5023" i="5"/>
  <c r="S5023" i="5" s="1"/>
  <c r="M5023" i="5"/>
  <c r="O5023" i="5"/>
  <c r="P5023" i="5"/>
  <c r="Q5023" i="5"/>
  <c r="E5024" i="5"/>
  <c r="M5024" i="5"/>
  <c r="O5024" i="5"/>
  <c r="R5024" i="5" s="1"/>
  <c r="P5024" i="5"/>
  <c r="Q5024" i="5"/>
  <c r="E5025" i="5"/>
  <c r="S5025" i="5" s="1"/>
  <c r="M5025" i="5"/>
  <c r="O5025" i="5"/>
  <c r="R5025" i="5" s="1"/>
  <c r="P5025" i="5"/>
  <c r="Q5025" i="5"/>
  <c r="E5026" i="5"/>
  <c r="M5026" i="5"/>
  <c r="O5026" i="5"/>
  <c r="P5026" i="5"/>
  <c r="Q5026" i="5"/>
  <c r="E5027" i="5"/>
  <c r="T5027" i="5" s="1"/>
  <c r="M5027" i="5"/>
  <c r="O5027" i="5"/>
  <c r="P5027" i="5"/>
  <c r="Q5027" i="5"/>
  <c r="E5028" i="5"/>
  <c r="T5028" i="5" s="1"/>
  <c r="M5028" i="5"/>
  <c r="O5028" i="5"/>
  <c r="P5028" i="5"/>
  <c r="Q5028" i="5"/>
  <c r="S5028" i="5"/>
  <c r="E5029" i="5"/>
  <c r="S5029" i="5" s="1"/>
  <c r="M5029" i="5"/>
  <c r="O5029" i="5"/>
  <c r="P5029" i="5"/>
  <c r="Q5029" i="5"/>
  <c r="E5030" i="5"/>
  <c r="S5030" i="5" s="1"/>
  <c r="M5030" i="5"/>
  <c r="O5030" i="5"/>
  <c r="P5030" i="5"/>
  <c r="Q5030" i="5"/>
  <c r="E5031" i="5"/>
  <c r="T5031" i="5" s="1"/>
  <c r="M5031" i="5"/>
  <c r="O5031" i="5"/>
  <c r="P5031" i="5"/>
  <c r="Q5031" i="5"/>
  <c r="E5032" i="5"/>
  <c r="M5032" i="5"/>
  <c r="O5032" i="5"/>
  <c r="P5032" i="5"/>
  <c r="Q5032" i="5"/>
  <c r="S5032" i="5"/>
  <c r="T5032" i="5"/>
  <c r="E5033" i="5"/>
  <c r="S5033" i="5" s="1"/>
  <c r="M5033" i="5"/>
  <c r="O5033" i="5"/>
  <c r="P5033" i="5"/>
  <c r="Q5033" i="5"/>
  <c r="T5033" i="5"/>
  <c r="E5034" i="5"/>
  <c r="M5034" i="5"/>
  <c r="O5034" i="5"/>
  <c r="P5034" i="5"/>
  <c r="Q5034" i="5"/>
  <c r="E5035" i="5"/>
  <c r="T5035" i="5" s="1"/>
  <c r="M5035" i="5"/>
  <c r="O5035" i="5"/>
  <c r="P5035" i="5"/>
  <c r="Q5035" i="5"/>
  <c r="E5036" i="5"/>
  <c r="T5036" i="5" s="1"/>
  <c r="M5036" i="5"/>
  <c r="O5036" i="5"/>
  <c r="P5036" i="5"/>
  <c r="Q5036" i="5"/>
  <c r="E5037" i="5"/>
  <c r="S5037" i="5" s="1"/>
  <c r="M5037" i="5"/>
  <c r="O5037" i="5"/>
  <c r="P5037" i="5"/>
  <c r="Q5037" i="5"/>
  <c r="E5038" i="5"/>
  <c r="T5038" i="5" s="1"/>
  <c r="M5038" i="5"/>
  <c r="O5038" i="5"/>
  <c r="P5038" i="5"/>
  <c r="Q5038" i="5"/>
  <c r="R5038" i="5" s="1"/>
  <c r="E5039" i="5"/>
  <c r="S5039" i="5" s="1"/>
  <c r="M5039" i="5"/>
  <c r="O5039" i="5"/>
  <c r="P5039" i="5"/>
  <c r="Q5039" i="5"/>
  <c r="E5040" i="5"/>
  <c r="T5040" i="5" s="1"/>
  <c r="M5040" i="5"/>
  <c r="O5040" i="5"/>
  <c r="P5040" i="5"/>
  <c r="Q5040" i="5"/>
  <c r="E5041" i="5"/>
  <c r="S5041" i="5" s="1"/>
  <c r="M5041" i="5"/>
  <c r="O5041" i="5"/>
  <c r="P5041" i="5"/>
  <c r="Q5041" i="5"/>
  <c r="E5042" i="5"/>
  <c r="S5042" i="5" s="1"/>
  <c r="M5042" i="5"/>
  <c r="O5042" i="5"/>
  <c r="P5042" i="5"/>
  <c r="Q5042" i="5"/>
  <c r="E5043" i="5"/>
  <c r="S5043" i="5" s="1"/>
  <c r="M5043" i="5"/>
  <c r="O5043" i="5"/>
  <c r="P5043" i="5"/>
  <c r="Q5043" i="5"/>
  <c r="E5044" i="5"/>
  <c r="S5044" i="5" s="1"/>
  <c r="M5044" i="5"/>
  <c r="O5044" i="5"/>
  <c r="P5044" i="5"/>
  <c r="Q5044" i="5"/>
  <c r="E5045" i="5"/>
  <c r="M5045" i="5"/>
  <c r="O5045" i="5"/>
  <c r="P5045" i="5"/>
  <c r="Q5045" i="5"/>
  <c r="E5046" i="5"/>
  <c r="T5046" i="5" s="1"/>
  <c r="M5046" i="5"/>
  <c r="O5046" i="5"/>
  <c r="P5046" i="5"/>
  <c r="Q5046" i="5"/>
  <c r="E5047" i="5"/>
  <c r="T5047" i="5" s="1"/>
  <c r="M5047" i="5"/>
  <c r="O5047" i="5"/>
  <c r="P5047" i="5"/>
  <c r="Q5047" i="5"/>
  <c r="E5048" i="5"/>
  <c r="S5048" i="5" s="1"/>
  <c r="M5048" i="5"/>
  <c r="O5048" i="5"/>
  <c r="P5048" i="5"/>
  <c r="Q5048" i="5"/>
  <c r="E5049" i="5"/>
  <c r="M5049" i="5"/>
  <c r="O5049" i="5"/>
  <c r="P5049" i="5"/>
  <c r="Q5049" i="5"/>
  <c r="E5050" i="5"/>
  <c r="S5050" i="5" s="1"/>
  <c r="M5050" i="5"/>
  <c r="O5050" i="5"/>
  <c r="P5050" i="5"/>
  <c r="Q5050" i="5"/>
  <c r="E5051" i="5"/>
  <c r="S5051" i="5" s="1"/>
  <c r="M5051" i="5"/>
  <c r="O5051" i="5"/>
  <c r="P5051" i="5"/>
  <c r="Q5051" i="5"/>
  <c r="E5052" i="5"/>
  <c r="S5052" i="5" s="1"/>
  <c r="M5052" i="5"/>
  <c r="O5052" i="5"/>
  <c r="P5052" i="5"/>
  <c r="Q5052" i="5"/>
  <c r="E5053" i="5"/>
  <c r="S5053" i="5" s="1"/>
  <c r="M5053" i="5"/>
  <c r="O5053" i="5"/>
  <c r="P5053" i="5"/>
  <c r="Q5053" i="5"/>
  <c r="E5054" i="5"/>
  <c r="S5054" i="5" s="1"/>
  <c r="M5054" i="5"/>
  <c r="O5054" i="5"/>
  <c r="P5054" i="5"/>
  <c r="Q5054" i="5"/>
  <c r="E5055" i="5"/>
  <c r="S5055" i="5" s="1"/>
  <c r="M5055" i="5"/>
  <c r="O5055" i="5"/>
  <c r="P5055" i="5"/>
  <c r="Q5055" i="5"/>
  <c r="E5056" i="5"/>
  <c r="M5056" i="5"/>
  <c r="O5056" i="5"/>
  <c r="P5056" i="5"/>
  <c r="Q5056" i="5"/>
  <c r="E5057" i="5"/>
  <c r="S5057" i="5" s="1"/>
  <c r="M5057" i="5"/>
  <c r="O5057" i="5"/>
  <c r="P5057" i="5"/>
  <c r="Q5057" i="5"/>
  <c r="E5058" i="5"/>
  <c r="T5058" i="5" s="1"/>
  <c r="M5058" i="5"/>
  <c r="O5058" i="5"/>
  <c r="P5058" i="5"/>
  <c r="Q5058" i="5"/>
  <c r="S5058" i="5"/>
  <c r="E5059" i="5"/>
  <c r="S5059" i="5" s="1"/>
  <c r="M5059" i="5"/>
  <c r="O5059" i="5"/>
  <c r="P5059" i="5"/>
  <c r="Q5059" i="5"/>
  <c r="E5060" i="5"/>
  <c r="T5060" i="5" s="1"/>
  <c r="M5060" i="5"/>
  <c r="O5060" i="5"/>
  <c r="P5060" i="5"/>
  <c r="Q5060" i="5"/>
  <c r="S5060" i="5"/>
  <c r="E5061" i="5"/>
  <c r="M5061" i="5"/>
  <c r="O5061" i="5"/>
  <c r="P5061" i="5"/>
  <c r="Q5061" i="5"/>
  <c r="E5062" i="5"/>
  <c r="S5062" i="5" s="1"/>
  <c r="M5062" i="5"/>
  <c r="O5062" i="5"/>
  <c r="P5062" i="5"/>
  <c r="Q5062" i="5"/>
  <c r="E5063" i="5"/>
  <c r="T5063" i="5" s="1"/>
  <c r="M5063" i="5"/>
  <c r="O5063" i="5"/>
  <c r="P5063" i="5"/>
  <c r="Q5063" i="5"/>
  <c r="E5064" i="5"/>
  <c r="T5064" i="5" s="1"/>
  <c r="M5064" i="5"/>
  <c r="O5064" i="5"/>
  <c r="P5064" i="5"/>
  <c r="Q5064" i="5"/>
  <c r="E5065" i="5"/>
  <c r="S5065" i="5" s="1"/>
  <c r="M5065" i="5"/>
  <c r="O5065" i="5"/>
  <c r="P5065" i="5"/>
  <c r="Q5065" i="5"/>
  <c r="E5066" i="5"/>
  <c r="T5066" i="5" s="1"/>
  <c r="M5066" i="5"/>
  <c r="O5066" i="5"/>
  <c r="P5066" i="5"/>
  <c r="Q5066" i="5"/>
  <c r="E5067" i="5"/>
  <c r="T5067" i="5" s="1"/>
  <c r="M5067" i="5"/>
  <c r="O5067" i="5"/>
  <c r="P5067" i="5"/>
  <c r="Q5067" i="5"/>
  <c r="E5068" i="5"/>
  <c r="S5068" i="5" s="1"/>
  <c r="M5068" i="5"/>
  <c r="O5068" i="5"/>
  <c r="P5068" i="5"/>
  <c r="Q5068" i="5"/>
  <c r="E5069" i="5"/>
  <c r="M5069" i="5"/>
  <c r="O5069" i="5"/>
  <c r="P5069" i="5"/>
  <c r="Q5069" i="5"/>
  <c r="E5070" i="5"/>
  <c r="M5070" i="5"/>
  <c r="O5070" i="5"/>
  <c r="P5070" i="5"/>
  <c r="Q5070" i="5"/>
  <c r="E5071" i="5"/>
  <c r="T5071" i="5" s="1"/>
  <c r="M5071" i="5"/>
  <c r="O5071" i="5"/>
  <c r="P5071" i="5"/>
  <c r="Q5071" i="5"/>
  <c r="S5071" i="5"/>
  <c r="E5072" i="5"/>
  <c r="M5072" i="5"/>
  <c r="O5072" i="5"/>
  <c r="P5072" i="5"/>
  <c r="Q5072" i="5"/>
  <c r="E5073" i="5"/>
  <c r="S5073" i="5" s="1"/>
  <c r="M5073" i="5"/>
  <c r="O5073" i="5"/>
  <c r="P5073" i="5"/>
  <c r="Q5073" i="5"/>
  <c r="E5074" i="5"/>
  <c r="T5074" i="5" s="1"/>
  <c r="M5074" i="5"/>
  <c r="O5074" i="5"/>
  <c r="P5074" i="5"/>
  <c r="Q5074" i="5"/>
  <c r="E5075" i="5"/>
  <c r="S5075" i="5" s="1"/>
  <c r="M5075" i="5"/>
  <c r="O5075" i="5"/>
  <c r="P5075" i="5"/>
  <c r="Q5075" i="5"/>
  <c r="E5076" i="5"/>
  <c r="T5076" i="5" s="1"/>
  <c r="M5076" i="5"/>
  <c r="O5076" i="5"/>
  <c r="P5076" i="5"/>
  <c r="Q5076" i="5"/>
  <c r="E5077" i="5"/>
  <c r="T5077" i="5" s="1"/>
  <c r="M5077" i="5"/>
  <c r="O5077" i="5"/>
  <c r="P5077" i="5"/>
  <c r="Q5077" i="5"/>
  <c r="E5078" i="5"/>
  <c r="S5078" i="5" s="1"/>
  <c r="M5078" i="5"/>
  <c r="O5078" i="5"/>
  <c r="P5078" i="5"/>
  <c r="Q5078" i="5"/>
  <c r="E5079" i="5"/>
  <c r="S5079" i="5" s="1"/>
  <c r="M5079" i="5"/>
  <c r="O5079" i="5"/>
  <c r="P5079" i="5"/>
  <c r="Q5079" i="5"/>
  <c r="E5080" i="5"/>
  <c r="S5080" i="5" s="1"/>
  <c r="M5080" i="5"/>
  <c r="O5080" i="5"/>
  <c r="P5080" i="5"/>
  <c r="Q5080" i="5"/>
  <c r="E5081" i="5"/>
  <c r="M5081" i="5"/>
  <c r="O5081" i="5"/>
  <c r="R5081" i="5" s="1"/>
  <c r="P5081" i="5"/>
  <c r="Q5081" i="5"/>
  <c r="E5082" i="5"/>
  <c r="T5082" i="5" s="1"/>
  <c r="M5082" i="5"/>
  <c r="O5082" i="5"/>
  <c r="P5082" i="5"/>
  <c r="Q5082" i="5"/>
  <c r="E5083" i="5"/>
  <c r="T5083" i="5" s="1"/>
  <c r="M5083" i="5"/>
  <c r="O5083" i="5"/>
  <c r="P5083" i="5"/>
  <c r="Q5083" i="5"/>
  <c r="E5084" i="5"/>
  <c r="S5084" i="5" s="1"/>
  <c r="M5084" i="5"/>
  <c r="O5084" i="5"/>
  <c r="P5084" i="5"/>
  <c r="Q5084" i="5"/>
  <c r="E5085" i="5"/>
  <c r="S5085" i="5" s="1"/>
  <c r="M5085" i="5"/>
  <c r="O5085" i="5"/>
  <c r="P5085" i="5"/>
  <c r="Q5085" i="5"/>
  <c r="E5086" i="5"/>
  <c r="S5086" i="5" s="1"/>
  <c r="M5086" i="5"/>
  <c r="O5086" i="5"/>
  <c r="P5086" i="5"/>
  <c r="Q5086" i="5"/>
  <c r="E5087" i="5"/>
  <c r="T5087" i="5" s="1"/>
  <c r="M5087" i="5"/>
  <c r="O5087" i="5"/>
  <c r="P5087" i="5"/>
  <c r="Q5087" i="5"/>
  <c r="E5088" i="5"/>
  <c r="S5088" i="5" s="1"/>
  <c r="M5088" i="5"/>
  <c r="O5088" i="5"/>
  <c r="P5088" i="5"/>
  <c r="Q5088" i="5"/>
  <c r="E5089" i="5"/>
  <c r="S5089" i="5" s="1"/>
  <c r="M5089" i="5"/>
  <c r="O5089" i="5"/>
  <c r="P5089" i="5"/>
  <c r="Q5089" i="5"/>
  <c r="E5090" i="5"/>
  <c r="S5090" i="5" s="1"/>
  <c r="M5090" i="5"/>
  <c r="O5090" i="5"/>
  <c r="P5090" i="5"/>
  <c r="Q5090" i="5"/>
  <c r="E5091" i="5"/>
  <c r="S5091" i="5" s="1"/>
  <c r="M5091" i="5"/>
  <c r="O5091" i="5"/>
  <c r="P5091" i="5"/>
  <c r="Q5091" i="5"/>
  <c r="E5092" i="5"/>
  <c r="M5092" i="5"/>
  <c r="O5092" i="5"/>
  <c r="P5092" i="5"/>
  <c r="Q5092" i="5"/>
  <c r="E5093" i="5"/>
  <c r="T5093" i="5" s="1"/>
  <c r="M5093" i="5"/>
  <c r="O5093" i="5"/>
  <c r="P5093" i="5"/>
  <c r="Q5093" i="5"/>
  <c r="E5094" i="5"/>
  <c r="T5094" i="5" s="1"/>
  <c r="M5094" i="5"/>
  <c r="O5094" i="5"/>
  <c r="P5094" i="5"/>
  <c r="Q5094" i="5"/>
  <c r="E5095" i="5"/>
  <c r="S5095" i="5" s="1"/>
  <c r="M5095" i="5"/>
  <c r="O5095" i="5"/>
  <c r="P5095" i="5"/>
  <c r="Q5095" i="5"/>
  <c r="E5096" i="5"/>
  <c r="T5096" i="5" s="1"/>
  <c r="M5096" i="5"/>
  <c r="O5096" i="5"/>
  <c r="P5096" i="5"/>
  <c r="Q5096" i="5"/>
  <c r="E5097" i="5"/>
  <c r="M5097" i="5"/>
  <c r="O5097" i="5"/>
  <c r="P5097" i="5"/>
  <c r="Q5097" i="5"/>
  <c r="E5098" i="5"/>
  <c r="S5098" i="5" s="1"/>
  <c r="M5098" i="5"/>
  <c r="O5098" i="5"/>
  <c r="P5098" i="5"/>
  <c r="Q5098" i="5"/>
  <c r="E5099" i="5"/>
  <c r="T5099" i="5" s="1"/>
  <c r="M5099" i="5"/>
  <c r="O5099" i="5"/>
  <c r="P5099" i="5"/>
  <c r="Q5099" i="5"/>
  <c r="E5100" i="5"/>
  <c r="T5100" i="5" s="1"/>
  <c r="M5100" i="5"/>
  <c r="O5100" i="5"/>
  <c r="P5100" i="5"/>
  <c r="Q5100" i="5"/>
  <c r="S5100" i="5"/>
  <c r="E5101" i="5"/>
  <c r="S5101" i="5" s="1"/>
  <c r="M5101" i="5"/>
  <c r="O5101" i="5"/>
  <c r="P5101" i="5"/>
  <c r="Q5101" i="5"/>
  <c r="E5102" i="5"/>
  <c r="M5102" i="5"/>
  <c r="O5102" i="5"/>
  <c r="P5102" i="5"/>
  <c r="Q5102" i="5"/>
  <c r="E5103" i="5"/>
  <c r="T5103" i="5" s="1"/>
  <c r="M5103" i="5"/>
  <c r="O5103" i="5"/>
  <c r="P5103" i="5"/>
  <c r="Q5103" i="5"/>
  <c r="E5104" i="5"/>
  <c r="S5104" i="5" s="1"/>
  <c r="M5104" i="5"/>
  <c r="O5104" i="5"/>
  <c r="P5104" i="5"/>
  <c r="Q5104" i="5"/>
  <c r="E5105" i="5"/>
  <c r="S5105" i="5" s="1"/>
  <c r="M5105" i="5"/>
  <c r="O5105" i="5"/>
  <c r="P5105" i="5"/>
  <c r="Q5105" i="5"/>
  <c r="E5106" i="5"/>
  <c r="M5106" i="5"/>
  <c r="O5106" i="5"/>
  <c r="P5106" i="5"/>
  <c r="Q5106" i="5"/>
  <c r="E5107" i="5"/>
  <c r="T5107" i="5" s="1"/>
  <c r="M5107" i="5"/>
  <c r="O5107" i="5"/>
  <c r="P5107" i="5"/>
  <c r="Q5107" i="5"/>
  <c r="R5107" i="5"/>
  <c r="E5108" i="5"/>
  <c r="T5108" i="5" s="1"/>
  <c r="M5108" i="5"/>
  <c r="O5108" i="5"/>
  <c r="P5108" i="5"/>
  <c r="Q5108" i="5"/>
  <c r="E5109" i="5"/>
  <c r="S5109" i="5" s="1"/>
  <c r="M5109" i="5"/>
  <c r="O5109" i="5"/>
  <c r="P5109" i="5"/>
  <c r="Q5109" i="5"/>
  <c r="E5110" i="5"/>
  <c r="T5110" i="5" s="1"/>
  <c r="M5110" i="5"/>
  <c r="O5110" i="5"/>
  <c r="P5110" i="5"/>
  <c r="Q5110" i="5"/>
  <c r="S5110" i="5"/>
  <c r="E5111" i="5"/>
  <c r="S5111" i="5" s="1"/>
  <c r="M5111" i="5"/>
  <c r="O5111" i="5"/>
  <c r="P5111" i="5"/>
  <c r="Q5111" i="5"/>
  <c r="E5112" i="5"/>
  <c r="S5112" i="5" s="1"/>
  <c r="M5112" i="5"/>
  <c r="O5112" i="5"/>
  <c r="P5112" i="5"/>
  <c r="Q5112" i="5"/>
  <c r="E5113" i="5"/>
  <c r="M5113" i="5"/>
  <c r="O5113" i="5"/>
  <c r="P5113" i="5"/>
  <c r="Q5113" i="5"/>
  <c r="E5114" i="5"/>
  <c r="S5114" i="5" s="1"/>
  <c r="M5114" i="5"/>
  <c r="O5114" i="5"/>
  <c r="P5114" i="5"/>
  <c r="Q5114" i="5"/>
  <c r="E5115" i="5"/>
  <c r="S5115" i="5" s="1"/>
  <c r="M5115" i="5"/>
  <c r="O5115" i="5"/>
  <c r="P5115" i="5"/>
  <c r="Q5115" i="5"/>
  <c r="E5116" i="5"/>
  <c r="S5116" i="5" s="1"/>
  <c r="M5116" i="5"/>
  <c r="O5116" i="5"/>
  <c r="P5116" i="5"/>
  <c r="Q5116" i="5"/>
  <c r="E5117" i="5"/>
  <c r="M5117" i="5"/>
  <c r="O5117" i="5"/>
  <c r="P5117" i="5"/>
  <c r="Q5117" i="5"/>
  <c r="E5118" i="5"/>
  <c r="S5118" i="5" s="1"/>
  <c r="M5118" i="5"/>
  <c r="O5118" i="5"/>
  <c r="P5118" i="5"/>
  <c r="Q5118" i="5"/>
  <c r="E5119" i="5"/>
  <c r="M5119" i="5"/>
  <c r="O5119" i="5"/>
  <c r="P5119" i="5"/>
  <c r="Q5119" i="5"/>
  <c r="E5120" i="5"/>
  <c r="S5120" i="5" s="1"/>
  <c r="M5120" i="5"/>
  <c r="O5120" i="5"/>
  <c r="P5120" i="5"/>
  <c r="Q5120" i="5"/>
  <c r="E5121" i="5"/>
  <c r="S5121" i="5" s="1"/>
  <c r="M5121" i="5"/>
  <c r="O5121" i="5"/>
  <c r="P5121" i="5"/>
  <c r="Q5121" i="5"/>
  <c r="E5122" i="5"/>
  <c r="S5122" i="5" s="1"/>
  <c r="M5122" i="5"/>
  <c r="O5122" i="5"/>
  <c r="P5122" i="5"/>
  <c r="Q5122" i="5"/>
  <c r="E5123" i="5"/>
  <c r="T5123" i="5" s="1"/>
  <c r="M5123" i="5"/>
  <c r="O5123" i="5"/>
  <c r="P5123" i="5"/>
  <c r="Q5123" i="5"/>
  <c r="S5123" i="5"/>
  <c r="E5124" i="5"/>
  <c r="T5124" i="5" s="1"/>
  <c r="M5124" i="5"/>
  <c r="O5124" i="5"/>
  <c r="P5124" i="5"/>
  <c r="Q5124" i="5"/>
  <c r="E5125" i="5"/>
  <c r="S5125" i="5" s="1"/>
  <c r="M5125" i="5"/>
  <c r="O5125" i="5"/>
  <c r="P5125" i="5"/>
  <c r="Q5125" i="5"/>
  <c r="E5126" i="5"/>
  <c r="S5126" i="5" s="1"/>
  <c r="M5126" i="5"/>
  <c r="O5126" i="5"/>
  <c r="P5126" i="5"/>
  <c r="Q5126" i="5"/>
  <c r="E5127" i="5"/>
  <c r="S5127" i="5" s="1"/>
  <c r="M5127" i="5"/>
  <c r="O5127" i="5"/>
  <c r="P5127" i="5"/>
  <c r="Q5127" i="5"/>
  <c r="E5128" i="5"/>
  <c r="M5128" i="5"/>
  <c r="O5128" i="5"/>
  <c r="R5128" i="5" s="1"/>
  <c r="P5128" i="5"/>
  <c r="Q5128" i="5"/>
  <c r="E5129" i="5"/>
  <c r="T5129" i="5" s="1"/>
  <c r="M5129" i="5"/>
  <c r="O5129" i="5"/>
  <c r="P5129" i="5"/>
  <c r="Q5129" i="5"/>
  <c r="E5130" i="5"/>
  <c r="T5130" i="5" s="1"/>
  <c r="M5130" i="5"/>
  <c r="O5130" i="5"/>
  <c r="P5130" i="5"/>
  <c r="Q5130" i="5"/>
  <c r="S5130" i="5"/>
  <c r="E5131" i="5"/>
  <c r="S5131" i="5" s="1"/>
  <c r="M5131" i="5"/>
  <c r="O5131" i="5"/>
  <c r="P5131" i="5"/>
  <c r="Q5131" i="5"/>
  <c r="E5132" i="5"/>
  <c r="T5132" i="5" s="1"/>
  <c r="M5132" i="5"/>
  <c r="O5132" i="5"/>
  <c r="R5132" i="5" s="1"/>
  <c r="P5132" i="5"/>
  <c r="Q5132" i="5"/>
  <c r="E5133" i="5"/>
  <c r="S5133" i="5" s="1"/>
  <c r="M5133" i="5"/>
  <c r="O5133" i="5"/>
  <c r="P5133" i="5"/>
  <c r="Q5133" i="5"/>
  <c r="E5134" i="5"/>
  <c r="T5134" i="5" s="1"/>
  <c r="M5134" i="5"/>
  <c r="O5134" i="5"/>
  <c r="P5134" i="5"/>
  <c r="Q5134" i="5"/>
  <c r="E5135" i="5"/>
  <c r="T5135" i="5" s="1"/>
  <c r="M5135" i="5"/>
  <c r="O5135" i="5"/>
  <c r="P5135" i="5"/>
  <c r="R5135" i="5" s="1"/>
  <c r="Q5135" i="5"/>
  <c r="E5136" i="5"/>
  <c r="M5136" i="5"/>
  <c r="O5136" i="5"/>
  <c r="P5136" i="5"/>
  <c r="Q5136" i="5"/>
  <c r="E5137" i="5"/>
  <c r="S5137" i="5" s="1"/>
  <c r="M5137" i="5"/>
  <c r="O5137" i="5"/>
  <c r="P5137" i="5"/>
  <c r="Q5137" i="5"/>
  <c r="E5138" i="5"/>
  <c r="T5138" i="5" s="1"/>
  <c r="M5138" i="5"/>
  <c r="O5138" i="5"/>
  <c r="P5138" i="5"/>
  <c r="Q5138" i="5"/>
  <c r="E5139" i="5"/>
  <c r="M5139" i="5"/>
  <c r="O5139" i="5"/>
  <c r="P5139" i="5"/>
  <c r="Q5139" i="5"/>
  <c r="E5140" i="5"/>
  <c r="T5140" i="5" s="1"/>
  <c r="M5140" i="5"/>
  <c r="O5140" i="5"/>
  <c r="P5140" i="5"/>
  <c r="Q5140" i="5"/>
  <c r="E5141" i="5"/>
  <c r="S5141" i="5" s="1"/>
  <c r="M5141" i="5"/>
  <c r="O5141" i="5"/>
  <c r="P5141" i="5"/>
  <c r="Q5141" i="5"/>
  <c r="E5142" i="5"/>
  <c r="M5142" i="5"/>
  <c r="O5142" i="5"/>
  <c r="P5142" i="5"/>
  <c r="Q5142" i="5"/>
  <c r="E5143" i="5"/>
  <c r="M5143" i="5"/>
  <c r="O5143" i="5"/>
  <c r="P5143" i="5"/>
  <c r="Q5143" i="5"/>
  <c r="E5144" i="5"/>
  <c r="T5144" i="5" s="1"/>
  <c r="M5144" i="5"/>
  <c r="O5144" i="5"/>
  <c r="R5144" i="5" s="1"/>
  <c r="P5144" i="5"/>
  <c r="Q5144" i="5"/>
  <c r="S5144" i="5"/>
  <c r="E5145" i="5"/>
  <c r="S5145" i="5" s="1"/>
  <c r="M5145" i="5"/>
  <c r="O5145" i="5"/>
  <c r="P5145" i="5"/>
  <c r="Q5145" i="5"/>
  <c r="E5146" i="5"/>
  <c r="T5146" i="5" s="1"/>
  <c r="M5146" i="5"/>
  <c r="O5146" i="5"/>
  <c r="P5146" i="5"/>
  <c r="Q5146" i="5"/>
  <c r="E5147" i="5"/>
  <c r="S5147" i="5" s="1"/>
  <c r="M5147" i="5"/>
  <c r="O5147" i="5"/>
  <c r="P5147" i="5"/>
  <c r="Q5147" i="5"/>
  <c r="E5148" i="5"/>
  <c r="T5148" i="5" s="1"/>
  <c r="M5148" i="5"/>
  <c r="O5148" i="5"/>
  <c r="P5148" i="5"/>
  <c r="Q5148" i="5"/>
  <c r="E5149" i="5"/>
  <c r="S5149" i="5" s="1"/>
  <c r="M5149" i="5"/>
  <c r="O5149" i="5"/>
  <c r="P5149" i="5"/>
  <c r="Q5149" i="5"/>
  <c r="E5150" i="5"/>
  <c r="S5150" i="5" s="1"/>
  <c r="M5150" i="5"/>
  <c r="O5150" i="5"/>
  <c r="P5150" i="5"/>
  <c r="Q5150" i="5"/>
  <c r="E5151" i="5"/>
  <c r="S5151" i="5" s="1"/>
  <c r="M5151" i="5"/>
  <c r="O5151" i="5"/>
  <c r="P5151" i="5"/>
  <c r="Q5151" i="5"/>
  <c r="E5152" i="5"/>
  <c r="S5152" i="5" s="1"/>
  <c r="M5152" i="5"/>
  <c r="O5152" i="5"/>
  <c r="P5152" i="5"/>
  <c r="Q5152" i="5"/>
  <c r="E5153" i="5"/>
  <c r="M5153" i="5"/>
  <c r="O5153" i="5"/>
  <c r="P5153" i="5"/>
  <c r="Q5153" i="5"/>
  <c r="E5154" i="5"/>
  <c r="T5154" i="5" s="1"/>
  <c r="M5154" i="5"/>
  <c r="O5154" i="5"/>
  <c r="P5154" i="5"/>
  <c r="Q5154" i="5"/>
  <c r="S5154" i="5"/>
  <c r="E5155" i="5"/>
  <c r="T5155" i="5" s="1"/>
  <c r="M5155" i="5"/>
  <c r="O5155" i="5"/>
  <c r="P5155" i="5"/>
  <c r="Q5155" i="5"/>
  <c r="E5156" i="5"/>
  <c r="S5156" i="5" s="1"/>
  <c r="M5156" i="5"/>
  <c r="O5156" i="5"/>
  <c r="P5156" i="5"/>
  <c r="Q5156" i="5"/>
  <c r="E5157" i="5"/>
  <c r="S5157" i="5" s="1"/>
  <c r="M5157" i="5"/>
  <c r="O5157" i="5"/>
  <c r="P5157" i="5"/>
  <c r="Q5157" i="5"/>
  <c r="E5158" i="5"/>
  <c r="S5158" i="5" s="1"/>
  <c r="M5158" i="5"/>
  <c r="O5158" i="5"/>
  <c r="P5158" i="5"/>
  <c r="Q5158" i="5"/>
  <c r="E5159" i="5"/>
  <c r="S5159" i="5" s="1"/>
  <c r="M5159" i="5"/>
  <c r="O5159" i="5"/>
  <c r="P5159" i="5"/>
  <c r="Q5159" i="5"/>
  <c r="E5160" i="5"/>
  <c r="T5160" i="5" s="1"/>
  <c r="M5160" i="5"/>
  <c r="O5160" i="5"/>
  <c r="P5160" i="5"/>
  <c r="Q5160" i="5"/>
  <c r="E5161" i="5"/>
  <c r="S5161" i="5" s="1"/>
  <c r="M5161" i="5"/>
  <c r="O5161" i="5"/>
  <c r="P5161" i="5"/>
  <c r="Q5161" i="5"/>
  <c r="E5162" i="5"/>
  <c r="S5162" i="5" s="1"/>
  <c r="M5162" i="5"/>
  <c r="O5162" i="5"/>
  <c r="P5162" i="5"/>
  <c r="Q5162" i="5"/>
  <c r="E5163" i="5"/>
  <c r="S5163" i="5" s="1"/>
  <c r="M5163" i="5"/>
  <c r="O5163" i="5"/>
  <c r="P5163" i="5"/>
  <c r="Q5163" i="5"/>
  <c r="E5164" i="5"/>
  <c r="M5164" i="5"/>
  <c r="O5164" i="5"/>
  <c r="P5164" i="5"/>
  <c r="Q5164" i="5"/>
  <c r="E5165" i="5"/>
  <c r="S5165" i="5" s="1"/>
  <c r="M5165" i="5"/>
  <c r="O5165" i="5"/>
  <c r="P5165" i="5"/>
  <c r="Q5165" i="5"/>
  <c r="E5166" i="5"/>
  <c r="M5166" i="5"/>
  <c r="O5166" i="5"/>
  <c r="P5166" i="5"/>
  <c r="Q5166" i="5"/>
  <c r="E5167" i="5"/>
  <c r="S5167" i="5" s="1"/>
  <c r="M5167" i="5"/>
  <c r="O5167" i="5"/>
  <c r="P5167" i="5"/>
  <c r="Q5167" i="5"/>
  <c r="E5168" i="5"/>
  <c r="T5168" i="5" s="1"/>
  <c r="M5168" i="5"/>
  <c r="O5168" i="5"/>
  <c r="P5168" i="5"/>
  <c r="Q5168" i="5"/>
  <c r="E5169" i="5"/>
  <c r="S5169" i="5" s="1"/>
  <c r="M5169" i="5"/>
  <c r="O5169" i="5"/>
  <c r="P5169" i="5"/>
  <c r="Q5169" i="5"/>
  <c r="E5170" i="5"/>
  <c r="T5170" i="5" s="1"/>
  <c r="M5170" i="5"/>
  <c r="O5170" i="5"/>
  <c r="P5170" i="5"/>
  <c r="Q5170" i="5"/>
  <c r="E5171" i="5"/>
  <c r="T5171" i="5" s="1"/>
  <c r="M5171" i="5"/>
  <c r="O5171" i="5"/>
  <c r="P5171" i="5"/>
  <c r="Q5171" i="5"/>
  <c r="E5172" i="5"/>
  <c r="T5172" i="5" s="1"/>
  <c r="M5172" i="5"/>
  <c r="O5172" i="5"/>
  <c r="P5172" i="5"/>
  <c r="Q5172" i="5"/>
  <c r="E5173" i="5"/>
  <c r="S5173" i="5" s="1"/>
  <c r="M5173" i="5"/>
  <c r="O5173" i="5"/>
  <c r="P5173" i="5"/>
  <c r="Q5173" i="5"/>
  <c r="E5174" i="5"/>
  <c r="S5174" i="5" s="1"/>
  <c r="M5174" i="5"/>
  <c r="O5174" i="5"/>
  <c r="P5174" i="5"/>
  <c r="Q5174" i="5"/>
  <c r="E5175" i="5"/>
  <c r="M5175" i="5"/>
  <c r="O5175" i="5"/>
  <c r="P5175" i="5"/>
  <c r="Q5175" i="5"/>
  <c r="E5176" i="5"/>
  <c r="T5176" i="5" s="1"/>
  <c r="M5176" i="5"/>
  <c r="O5176" i="5"/>
  <c r="P5176" i="5"/>
  <c r="Q5176" i="5"/>
  <c r="E5177" i="5"/>
  <c r="M5177" i="5"/>
  <c r="O5177" i="5"/>
  <c r="P5177" i="5"/>
  <c r="Q5177" i="5"/>
  <c r="E5178" i="5"/>
  <c r="M5178" i="5"/>
  <c r="O5178" i="5"/>
  <c r="P5178" i="5"/>
  <c r="Q5178" i="5"/>
  <c r="E5179" i="5"/>
  <c r="T5179" i="5" s="1"/>
  <c r="M5179" i="5"/>
  <c r="O5179" i="5"/>
  <c r="P5179" i="5"/>
  <c r="Q5179" i="5"/>
  <c r="E5180" i="5"/>
  <c r="M5180" i="5"/>
  <c r="O5180" i="5"/>
  <c r="P5180" i="5"/>
  <c r="Q5180" i="5"/>
  <c r="E5181" i="5"/>
  <c r="S5181" i="5" s="1"/>
  <c r="M5181" i="5"/>
  <c r="O5181" i="5"/>
  <c r="P5181" i="5"/>
  <c r="Q5181" i="5"/>
  <c r="E5182" i="5"/>
  <c r="T5182" i="5" s="1"/>
  <c r="M5182" i="5"/>
  <c r="O5182" i="5"/>
  <c r="P5182" i="5"/>
  <c r="Q5182" i="5"/>
  <c r="E5183" i="5"/>
  <c r="S5183" i="5" s="1"/>
  <c r="M5183" i="5"/>
  <c r="O5183" i="5"/>
  <c r="P5183" i="5"/>
  <c r="Q5183" i="5"/>
  <c r="E5184" i="5"/>
  <c r="M5184" i="5"/>
  <c r="O5184" i="5"/>
  <c r="R5184" i="5" s="1"/>
  <c r="P5184" i="5"/>
  <c r="Q5184" i="5"/>
  <c r="E5185" i="5"/>
  <c r="T5185" i="5" s="1"/>
  <c r="M5185" i="5"/>
  <c r="O5185" i="5"/>
  <c r="P5185" i="5"/>
  <c r="Q5185" i="5"/>
  <c r="S5185" i="5"/>
  <c r="E5186" i="5"/>
  <c r="S5186" i="5" s="1"/>
  <c r="M5186" i="5"/>
  <c r="O5186" i="5"/>
  <c r="R5186" i="5" s="1"/>
  <c r="P5186" i="5"/>
  <c r="Q5186" i="5"/>
  <c r="E5187" i="5"/>
  <c r="S5187" i="5" s="1"/>
  <c r="M5187" i="5"/>
  <c r="O5187" i="5"/>
  <c r="P5187" i="5"/>
  <c r="Q5187" i="5"/>
  <c r="E5188" i="5"/>
  <c r="S5188" i="5" s="1"/>
  <c r="M5188" i="5"/>
  <c r="O5188" i="5"/>
  <c r="P5188" i="5"/>
  <c r="Q5188" i="5"/>
  <c r="T5188" i="5"/>
  <c r="E5189" i="5"/>
  <c r="M5189" i="5"/>
  <c r="O5189" i="5"/>
  <c r="R5189" i="5" s="1"/>
  <c r="P5189" i="5"/>
  <c r="Q5189" i="5"/>
  <c r="E5190" i="5"/>
  <c r="S5190" i="5" s="1"/>
  <c r="M5190" i="5"/>
  <c r="O5190" i="5"/>
  <c r="P5190" i="5"/>
  <c r="Q5190" i="5"/>
  <c r="T5190" i="5"/>
  <c r="E5191" i="5"/>
  <c r="M5191" i="5"/>
  <c r="O5191" i="5"/>
  <c r="P5191" i="5"/>
  <c r="Q5191" i="5"/>
  <c r="E5192" i="5"/>
  <c r="S5192" i="5" s="1"/>
  <c r="M5192" i="5"/>
  <c r="O5192" i="5"/>
  <c r="P5192" i="5"/>
  <c r="Q5192" i="5"/>
  <c r="E5193" i="5"/>
  <c r="T5193" i="5" s="1"/>
  <c r="M5193" i="5"/>
  <c r="O5193" i="5"/>
  <c r="P5193" i="5"/>
  <c r="Q5193" i="5"/>
  <c r="E5194" i="5"/>
  <c r="S5194" i="5" s="1"/>
  <c r="M5194" i="5"/>
  <c r="O5194" i="5"/>
  <c r="P5194" i="5"/>
  <c r="Q5194" i="5"/>
  <c r="E5195" i="5"/>
  <c r="M5195" i="5"/>
  <c r="O5195" i="5"/>
  <c r="P5195" i="5"/>
  <c r="Q5195" i="5"/>
  <c r="E5196" i="5"/>
  <c r="T5196" i="5" s="1"/>
  <c r="M5196" i="5"/>
  <c r="O5196" i="5"/>
  <c r="P5196" i="5"/>
  <c r="Q5196" i="5"/>
  <c r="E5197" i="5"/>
  <c r="S5197" i="5" s="1"/>
  <c r="M5197" i="5"/>
  <c r="O5197" i="5"/>
  <c r="P5197" i="5"/>
  <c r="Q5197" i="5"/>
  <c r="E5198" i="5"/>
  <c r="S5198" i="5" s="1"/>
  <c r="M5198" i="5"/>
  <c r="O5198" i="5"/>
  <c r="P5198" i="5"/>
  <c r="Q5198" i="5"/>
  <c r="E5199" i="5"/>
  <c r="M5199" i="5"/>
  <c r="O5199" i="5"/>
  <c r="P5199" i="5"/>
  <c r="Q5199" i="5"/>
  <c r="E5200" i="5"/>
  <c r="M5200" i="5"/>
  <c r="O5200" i="5"/>
  <c r="R5200" i="5" s="1"/>
  <c r="P5200" i="5"/>
  <c r="Q5200" i="5"/>
  <c r="E5201" i="5"/>
  <c r="M5201" i="5"/>
  <c r="O5201" i="5"/>
  <c r="P5201" i="5"/>
  <c r="Q5201" i="5"/>
  <c r="E5202" i="5"/>
  <c r="T5202" i="5" s="1"/>
  <c r="M5202" i="5"/>
  <c r="O5202" i="5"/>
  <c r="P5202" i="5"/>
  <c r="Q5202" i="5"/>
  <c r="E5203" i="5"/>
  <c r="S5203" i="5" s="1"/>
  <c r="M5203" i="5"/>
  <c r="O5203" i="5"/>
  <c r="P5203" i="5"/>
  <c r="Q5203" i="5"/>
  <c r="E5204" i="5"/>
  <c r="T5204" i="5" s="1"/>
  <c r="M5204" i="5"/>
  <c r="O5204" i="5"/>
  <c r="P5204" i="5"/>
  <c r="Q5204" i="5"/>
  <c r="S5204" i="5"/>
  <c r="E5205" i="5"/>
  <c r="M5205" i="5"/>
  <c r="O5205" i="5"/>
  <c r="P5205" i="5"/>
  <c r="Q5205" i="5"/>
  <c r="E5206" i="5"/>
  <c r="T5206" i="5" s="1"/>
  <c r="M5206" i="5"/>
  <c r="O5206" i="5"/>
  <c r="P5206" i="5"/>
  <c r="Q5206" i="5"/>
  <c r="S5206" i="5"/>
  <c r="E5207" i="5"/>
  <c r="M5207" i="5"/>
  <c r="O5207" i="5"/>
  <c r="P5207" i="5"/>
  <c r="Q5207" i="5"/>
  <c r="E5208" i="5"/>
  <c r="S5208" i="5" s="1"/>
  <c r="M5208" i="5"/>
  <c r="O5208" i="5"/>
  <c r="P5208" i="5"/>
  <c r="Q5208" i="5"/>
  <c r="E5209" i="5"/>
  <c r="S5209" i="5" s="1"/>
  <c r="M5209" i="5"/>
  <c r="O5209" i="5"/>
  <c r="R5209" i="5" s="1"/>
  <c r="P5209" i="5"/>
  <c r="Q5209" i="5"/>
  <c r="E5210" i="5"/>
  <c r="S5210" i="5" s="1"/>
  <c r="M5210" i="5"/>
  <c r="O5210" i="5"/>
  <c r="P5210" i="5"/>
  <c r="Q5210" i="5"/>
  <c r="E5211" i="5"/>
  <c r="M5211" i="5"/>
  <c r="O5211" i="5"/>
  <c r="P5211" i="5"/>
  <c r="Q5211" i="5"/>
  <c r="E5212" i="5"/>
  <c r="S5212" i="5" s="1"/>
  <c r="M5212" i="5"/>
  <c r="O5212" i="5"/>
  <c r="P5212" i="5"/>
  <c r="Q5212" i="5"/>
  <c r="E5213" i="5"/>
  <c r="M5213" i="5"/>
  <c r="O5213" i="5"/>
  <c r="P5213" i="5"/>
  <c r="Q5213" i="5"/>
  <c r="E5214" i="5"/>
  <c r="M5214" i="5"/>
  <c r="O5214" i="5"/>
  <c r="P5214" i="5"/>
  <c r="Q5214" i="5"/>
  <c r="E5215" i="5"/>
  <c r="T5215" i="5" s="1"/>
  <c r="M5215" i="5"/>
  <c r="O5215" i="5"/>
  <c r="P5215" i="5"/>
  <c r="Q5215" i="5"/>
  <c r="E5216" i="5"/>
  <c r="T5216" i="5" s="1"/>
  <c r="M5216" i="5"/>
  <c r="O5216" i="5"/>
  <c r="P5216" i="5"/>
  <c r="Q5216" i="5"/>
  <c r="E5217" i="5"/>
  <c r="S5217" i="5" s="1"/>
  <c r="M5217" i="5"/>
  <c r="O5217" i="5"/>
  <c r="P5217" i="5"/>
  <c r="Q5217" i="5"/>
  <c r="E5218" i="5"/>
  <c r="M5218" i="5"/>
  <c r="O5218" i="5"/>
  <c r="P5218" i="5"/>
  <c r="Q5218" i="5"/>
  <c r="S5218" i="5"/>
  <c r="T5218" i="5"/>
  <c r="E5219" i="5"/>
  <c r="S5219" i="5" s="1"/>
  <c r="M5219" i="5"/>
  <c r="O5219" i="5"/>
  <c r="P5219" i="5"/>
  <c r="Q5219" i="5"/>
  <c r="E5220" i="5"/>
  <c r="M5220" i="5"/>
  <c r="O5220" i="5"/>
  <c r="P5220" i="5"/>
  <c r="Q5220" i="5"/>
  <c r="E5221" i="5"/>
  <c r="S5221" i="5" s="1"/>
  <c r="M5221" i="5"/>
  <c r="O5221" i="5"/>
  <c r="P5221" i="5"/>
  <c r="Q5221" i="5"/>
  <c r="T5221" i="5"/>
  <c r="E5222" i="5"/>
  <c r="M5222" i="5"/>
  <c r="O5222" i="5"/>
  <c r="P5222" i="5"/>
  <c r="Q5222" i="5"/>
  <c r="E5223" i="5"/>
  <c r="S5223" i="5" s="1"/>
  <c r="M5223" i="5"/>
  <c r="O5223" i="5"/>
  <c r="P5223" i="5"/>
  <c r="Q5223" i="5"/>
  <c r="E5224" i="5"/>
  <c r="S5224" i="5" s="1"/>
  <c r="M5224" i="5"/>
  <c r="O5224" i="5"/>
  <c r="P5224" i="5"/>
  <c r="Q5224" i="5"/>
  <c r="T5224" i="5"/>
  <c r="E5225" i="5"/>
  <c r="M5225" i="5"/>
  <c r="O5225" i="5"/>
  <c r="P5225" i="5"/>
  <c r="Q5225" i="5"/>
  <c r="E5226" i="5"/>
  <c r="T5226" i="5" s="1"/>
  <c r="M5226" i="5"/>
  <c r="O5226" i="5"/>
  <c r="P5226" i="5"/>
  <c r="Q5226" i="5"/>
  <c r="S5226" i="5"/>
  <c r="E5227" i="5"/>
  <c r="T5227" i="5" s="1"/>
  <c r="M5227" i="5"/>
  <c r="O5227" i="5"/>
  <c r="P5227" i="5"/>
  <c r="Q5227" i="5"/>
  <c r="E5228" i="5"/>
  <c r="S5228" i="5" s="1"/>
  <c r="M5228" i="5"/>
  <c r="O5228" i="5"/>
  <c r="P5228" i="5"/>
  <c r="Q5228" i="5"/>
  <c r="E5229" i="5"/>
  <c r="S5229" i="5" s="1"/>
  <c r="M5229" i="5"/>
  <c r="O5229" i="5"/>
  <c r="P5229" i="5"/>
  <c r="Q5229" i="5"/>
  <c r="T5229" i="5"/>
  <c r="E5230" i="5"/>
  <c r="T5230" i="5" s="1"/>
  <c r="M5230" i="5"/>
  <c r="O5230" i="5"/>
  <c r="P5230" i="5"/>
  <c r="Q5230" i="5"/>
  <c r="E5231" i="5"/>
  <c r="S5231" i="5" s="1"/>
  <c r="M5231" i="5"/>
  <c r="O5231" i="5"/>
  <c r="P5231" i="5"/>
  <c r="Q5231" i="5"/>
  <c r="E5232" i="5"/>
  <c r="M5232" i="5"/>
  <c r="O5232" i="5"/>
  <c r="P5232" i="5"/>
  <c r="Q5232" i="5"/>
  <c r="E5233" i="5"/>
  <c r="M5233" i="5"/>
  <c r="O5233" i="5"/>
  <c r="P5233" i="5"/>
  <c r="Q5233" i="5"/>
  <c r="E5234" i="5"/>
  <c r="S5234" i="5" s="1"/>
  <c r="M5234" i="5"/>
  <c r="O5234" i="5"/>
  <c r="P5234" i="5"/>
  <c r="Q5234" i="5"/>
  <c r="E5235" i="5"/>
  <c r="S5235" i="5" s="1"/>
  <c r="M5235" i="5"/>
  <c r="O5235" i="5"/>
  <c r="P5235" i="5"/>
  <c r="Q5235" i="5"/>
  <c r="E5236" i="5"/>
  <c r="M5236" i="5"/>
  <c r="O5236" i="5"/>
  <c r="P5236" i="5"/>
  <c r="Q5236" i="5"/>
  <c r="E5237" i="5"/>
  <c r="S5237" i="5" s="1"/>
  <c r="M5237" i="5"/>
  <c r="O5237" i="5"/>
  <c r="P5237" i="5"/>
  <c r="Q5237" i="5"/>
  <c r="E5238" i="5"/>
  <c r="T5238" i="5" s="1"/>
  <c r="M5238" i="5"/>
  <c r="O5238" i="5"/>
  <c r="P5238" i="5"/>
  <c r="Q5238" i="5"/>
  <c r="E5239" i="5"/>
  <c r="S5239" i="5" s="1"/>
  <c r="M5239" i="5"/>
  <c r="O5239" i="5"/>
  <c r="P5239" i="5"/>
  <c r="Q5239" i="5"/>
  <c r="E5240" i="5"/>
  <c r="T5240" i="5" s="1"/>
  <c r="M5240" i="5"/>
  <c r="O5240" i="5"/>
  <c r="P5240" i="5"/>
  <c r="Q5240" i="5"/>
  <c r="E5241" i="5"/>
  <c r="M5241" i="5"/>
  <c r="O5241" i="5"/>
  <c r="P5241" i="5"/>
  <c r="Q5241" i="5"/>
  <c r="E5242" i="5"/>
  <c r="T5242" i="5" s="1"/>
  <c r="M5242" i="5"/>
  <c r="O5242" i="5"/>
  <c r="P5242" i="5"/>
  <c r="Q5242" i="5"/>
  <c r="E5243" i="5"/>
  <c r="M5243" i="5"/>
  <c r="O5243" i="5"/>
  <c r="R5243" i="5" s="1"/>
  <c r="P5243" i="5"/>
  <c r="Q5243" i="5"/>
  <c r="S5243" i="5"/>
  <c r="T5243" i="5"/>
  <c r="E5244" i="5"/>
  <c r="S5244" i="5" s="1"/>
  <c r="M5244" i="5"/>
  <c r="O5244" i="5"/>
  <c r="P5244" i="5"/>
  <c r="Q5244" i="5"/>
  <c r="E5245" i="5"/>
  <c r="S5245" i="5" s="1"/>
  <c r="M5245" i="5"/>
  <c r="O5245" i="5"/>
  <c r="P5245" i="5"/>
  <c r="Q5245" i="5"/>
  <c r="E5246" i="5"/>
  <c r="S5246" i="5" s="1"/>
  <c r="M5246" i="5"/>
  <c r="O5246" i="5"/>
  <c r="P5246" i="5"/>
  <c r="Q5246" i="5"/>
  <c r="E5247" i="5"/>
  <c r="M5247" i="5"/>
  <c r="O5247" i="5"/>
  <c r="P5247" i="5"/>
  <c r="Q5247" i="5"/>
  <c r="E5248" i="5"/>
  <c r="S5248" i="5" s="1"/>
  <c r="M5248" i="5"/>
  <c r="O5248" i="5"/>
  <c r="R5248" i="5" s="1"/>
  <c r="P5248" i="5"/>
  <c r="Q5248" i="5"/>
  <c r="E5249" i="5"/>
  <c r="S5249" i="5" s="1"/>
  <c r="M5249" i="5"/>
  <c r="O5249" i="5"/>
  <c r="P5249" i="5"/>
  <c r="Q5249" i="5"/>
  <c r="T5249" i="5"/>
  <c r="E5250" i="5"/>
  <c r="M5250" i="5"/>
  <c r="O5250" i="5"/>
  <c r="P5250" i="5"/>
  <c r="Q5250" i="5"/>
  <c r="E5251" i="5"/>
  <c r="T5251" i="5" s="1"/>
  <c r="M5251" i="5"/>
  <c r="O5251" i="5"/>
  <c r="P5251" i="5"/>
  <c r="Q5251" i="5"/>
  <c r="E5252" i="5"/>
  <c r="T5252" i="5" s="1"/>
  <c r="M5252" i="5"/>
  <c r="O5252" i="5"/>
  <c r="P5252" i="5"/>
  <c r="Q5252" i="5"/>
  <c r="E5253" i="5"/>
  <c r="S5253" i="5" s="1"/>
  <c r="M5253" i="5"/>
  <c r="O5253" i="5"/>
  <c r="P5253" i="5"/>
  <c r="Q5253" i="5"/>
  <c r="E5254" i="5"/>
  <c r="T5254" i="5" s="1"/>
  <c r="M5254" i="5"/>
  <c r="O5254" i="5"/>
  <c r="P5254" i="5"/>
  <c r="Q5254" i="5"/>
  <c r="E5255" i="5"/>
  <c r="S5255" i="5" s="1"/>
  <c r="M5255" i="5"/>
  <c r="O5255" i="5"/>
  <c r="P5255" i="5"/>
  <c r="Q5255" i="5"/>
  <c r="E5256" i="5"/>
  <c r="M5256" i="5"/>
  <c r="O5256" i="5"/>
  <c r="P5256" i="5"/>
  <c r="Q5256" i="5"/>
  <c r="S5256" i="5"/>
  <c r="T5256" i="5"/>
  <c r="E5257" i="5"/>
  <c r="M5257" i="5"/>
  <c r="O5257" i="5"/>
  <c r="P5257" i="5"/>
  <c r="Q5257" i="5"/>
  <c r="E5258" i="5"/>
  <c r="M5258" i="5"/>
  <c r="O5258" i="5"/>
  <c r="P5258" i="5"/>
  <c r="Q5258" i="5"/>
  <c r="R5258" i="5"/>
  <c r="E5259" i="5"/>
  <c r="S5259" i="5" s="1"/>
  <c r="M5259" i="5"/>
  <c r="O5259" i="5"/>
  <c r="P5259" i="5"/>
  <c r="Q5259" i="5"/>
  <c r="E5260" i="5"/>
  <c r="S5260" i="5" s="1"/>
  <c r="M5260" i="5"/>
  <c r="O5260" i="5"/>
  <c r="R5260" i="5" s="1"/>
  <c r="P5260" i="5"/>
  <c r="Q5260" i="5"/>
  <c r="E5261" i="5"/>
  <c r="M5261" i="5"/>
  <c r="O5261" i="5"/>
  <c r="P5261" i="5"/>
  <c r="Q5261" i="5"/>
  <c r="E5262" i="5"/>
  <c r="M5262" i="5"/>
  <c r="O5262" i="5"/>
  <c r="P5262" i="5"/>
  <c r="Q5262" i="5"/>
  <c r="E5263" i="5"/>
  <c r="M5263" i="5"/>
  <c r="O5263" i="5"/>
  <c r="P5263" i="5"/>
  <c r="Q5263" i="5"/>
  <c r="E5264" i="5"/>
  <c r="S5264" i="5" s="1"/>
  <c r="M5264" i="5"/>
  <c r="O5264" i="5"/>
  <c r="P5264" i="5"/>
  <c r="Q5264" i="5"/>
  <c r="E5265" i="5"/>
  <c r="T5265" i="5" s="1"/>
  <c r="M5265" i="5"/>
  <c r="O5265" i="5"/>
  <c r="P5265" i="5"/>
  <c r="Q5265" i="5"/>
  <c r="E5266" i="5"/>
  <c r="M5266" i="5"/>
  <c r="O5266" i="5"/>
  <c r="P5266" i="5"/>
  <c r="Q5266" i="5"/>
  <c r="E5267" i="5"/>
  <c r="S5267" i="5" s="1"/>
  <c r="M5267" i="5"/>
  <c r="O5267" i="5"/>
  <c r="P5267" i="5"/>
  <c r="Q5267" i="5"/>
  <c r="E5268" i="5"/>
  <c r="M5268" i="5"/>
  <c r="O5268" i="5"/>
  <c r="P5268" i="5"/>
  <c r="Q5268" i="5"/>
  <c r="E5269" i="5"/>
  <c r="M5269" i="5"/>
  <c r="O5269" i="5"/>
  <c r="P5269" i="5"/>
  <c r="Q5269" i="5"/>
  <c r="E5270" i="5"/>
  <c r="S5270" i="5" s="1"/>
  <c r="M5270" i="5"/>
  <c r="O5270" i="5"/>
  <c r="P5270" i="5"/>
  <c r="Q5270" i="5"/>
  <c r="E5271" i="5"/>
  <c r="S5271" i="5" s="1"/>
  <c r="M5271" i="5"/>
  <c r="O5271" i="5"/>
  <c r="P5271" i="5"/>
  <c r="Q5271" i="5"/>
  <c r="E5272" i="5"/>
  <c r="M5272" i="5"/>
  <c r="O5272" i="5"/>
  <c r="R5272" i="5" s="1"/>
  <c r="P5272" i="5"/>
  <c r="Q5272" i="5"/>
  <c r="E5273" i="5"/>
  <c r="S5273" i="5" s="1"/>
  <c r="M5273" i="5"/>
  <c r="O5273" i="5"/>
  <c r="P5273" i="5"/>
  <c r="Q5273" i="5"/>
  <c r="E5274" i="5"/>
  <c r="T5274" i="5" s="1"/>
  <c r="M5274" i="5"/>
  <c r="O5274" i="5"/>
  <c r="P5274" i="5"/>
  <c r="Q5274" i="5"/>
  <c r="E5275" i="5"/>
  <c r="S5275" i="5" s="1"/>
  <c r="M5275" i="5"/>
  <c r="O5275" i="5"/>
  <c r="P5275" i="5"/>
  <c r="Q5275" i="5"/>
  <c r="E5276" i="5"/>
  <c r="T5276" i="5" s="1"/>
  <c r="M5276" i="5"/>
  <c r="O5276" i="5"/>
  <c r="P5276" i="5"/>
  <c r="Q5276" i="5"/>
  <c r="S5276" i="5"/>
  <c r="E5277" i="5"/>
  <c r="S5277" i="5" s="1"/>
  <c r="M5277" i="5"/>
  <c r="O5277" i="5"/>
  <c r="P5277" i="5"/>
  <c r="Q5277" i="5"/>
  <c r="E5278" i="5"/>
  <c r="S5278" i="5" s="1"/>
  <c r="M5278" i="5"/>
  <c r="O5278" i="5"/>
  <c r="P5278" i="5"/>
  <c r="Q5278" i="5"/>
  <c r="E5279" i="5"/>
  <c r="M5279" i="5"/>
  <c r="O5279" i="5"/>
  <c r="R5279" i="5" s="1"/>
  <c r="P5279" i="5"/>
  <c r="Q5279" i="5"/>
  <c r="S5279" i="5"/>
  <c r="T5279" i="5"/>
  <c r="E5280" i="5"/>
  <c r="T5280" i="5" s="1"/>
  <c r="M5280" i="5"/>
  <c r="O5280" i="5"/>
  <c r="P5280" i="5"/>
  <c r="Q5280" i="5"/>
  <c r="E5281" i="5"/>
  <c r="S5281" i="5" s="1"/>
  <c r="M5281" i="5"/>
  <c r="O5281" i="5"/>
  <c r="P5281" i="5"/>
  <c r="Q5281" i="5"/>
  <c r="E5282" i="5"/>
  <c r="T5282" i="5" s="1"/>
  <c r="M5282" i="5"/>
  <c r="O5282" i="5"/>
  <c r="P5282" i="5"/>
  <c r="Q5282" i="5"/>
  <c r="E5283" i="5"/>
  <c r="M5283" i="5"/>
  <c r="O5283" i="5"/>
  <c r="P5283" i="5"/>
  <c r="Q5283" i="5"/>
  <c r="E5284" i="5"/>
  <c r="S5284" i="5" s="1"/>
  <c r="M5284" i="5"/>
  <c r="O5284" i="5"/>
  <c r="P5284" i="5"/>
  <c r="Q5284" i="5"/>
  <c r="E5285" i="5"/>
  <c r="S5285" i="5" s="1"/>
  <c r="M5285" i="5"/>
  <c r="O5285" i="5"/>
  <c r="P5285" i="5"/>
  <c r="Q5285" i="5"/>
  <c r="T5285" i="5"/>
  <c r="E5286" i="5"/>
  <c r="M5286" i="5"/>
  <c r="O5286" i="5"/>
  <c r="P5286" i="5"/>
  <c r="Q5286" i="5"/>
  <c r="E5287" i="5"/>
  <c r="T5287" i="5" s="1"/>
  <c r="M5287" i="5"/>
  <c r="O5287" i="5"/>
  <c r="R5287" i="5" s="1"/>
  <c r="P5287" i="5"/>
  <c r="Q5287" i="5"/>
  <c r="S5287" i="5"/>
  <c r="E5288" i="5"/>
  <c r="T5288" i="5" s="1"/>
  <c r="M5288" i="5"/>
  <c r="O5288" i="5"/>
  <c r="P5288" i="5"/>
  <c r="Q5288" i="5"/>
  <c r="E5289" i="5"/>
  <c r="M5289" i="5"/>
  <c r="O5289" i="5"/>
  <c r="P5289" i="5"/>
  <c r="Q5289" i="5"/>
  <c r="E5290" i="5"/>
  <c r="S5290" i="5" s="1"/>
  <c r="M5290" i="5"/>
  <c r="O5290" i="5"/>
  <c r="P5290" i="5"/>
  <c r="Q5290" i="5"/>
  <c r="T5290" i="5"/>
  <c r="E5291" i="5"/>
  <c r="T5291" i="5" s="1"/>
  <c r="M5291" i="5"/>
  <c r="O5291" i="5"/>
  <c r="P5291" i="5"/>
  <c r="Q5291" i="5"/>
  <c r="E5292" i="5"/>
  <c r="M5292" i="5"/>
  <c r="O5292" i="5"/>
  <c r="P5292" i="5"/>
  <c r="Q5292" i="5"/>
  <c r="E5293" i="5"/>
  <c r="T5293" i="5" s="1"/>
  <c r="M5293" i="5"/>
  <c r="O5293" i="5"/>
  <c r="P5293" i="5"/>
  <c r="Q5293" i="5"/>
  <c r="E5294" i="5"/>
  <c r="M5294" i="5"/>
  <c r="O5294" i="5"/>
  <c r="P5294" i="5"/>
  <c r="Q5294" i="5"/>
  <c r="E5295" i="5"/>
  <c r="S5295" i="5" s="1"/>
  <c r="M5295" i="5"/>
  <c r="O5295" i="5"/>
  <c r="P5295" i="5"/>
  <c r="Q5295" i="5"/>
  <c r="E5296" i="5"/>
  <c r="M5296" i="5"/>
  <c r="O5296" i="5"/>
  <c r="P5296" i="5"/>
  <c r="Q5296" i="5"/>
  <c r="E5297" i="5"/>
  <c r="T5297" i="5" s="1"/>
  <c r="M5297" i="5"/>
  <c r="O5297" i="5"/>
  <c r="P5297" i="5"/>
  <c r="Q5297" i="5"/>
  <c r="E5298" i="5"/>
  <c r="T5298" i="5" s="1"/>
  <c r="M5298" i="5"/>
  <c r="O5298" i="5"/>
  <c r="P5298" i="5"/>
  <c r="Q5298" i="5"/>
  <c r="E5299" i="5"/>
  <c r="T5299" i="5" s="1"/>
  <c r="M5299" i="5"/>
  <c r="O5299" i="5"/>
  <c r="P5299" i="5"/>
  <c r="Q5299" i="5"/>
  <c r="E5300" i="5"/>
  <c r="S5300" i="5" s="1"/>
  <c r="M5300" i="5"/>
  <c r="O5300" i="5"/>
  <c r="P5300" i="5"/>
  <c r="Q5300" i="5"/>
  <c r="E5301" i="5"/>
  <c r="T5301" i="5" s="1"/>
  <c r="M5301" i="5"/>
  <c r="O5301" i="5"/>
  <c r="P5301" i="5"/>
  <c r="Q5301" i="5"/>
  <c r="E5302" i="5"/>
  <c r="M5302" i="5"/>
  <c r="O5302" i="5"/>
  <c r="P5302" i="5"/>
  <c r="Q5302" i="5"/>
  <c r="E5303" i="5"/>
  <c r="M5303" i="5"/>
  <c r="O5303" i="5"/>
  <c r="P5303" i="5"/>
  <c r="Q5303" i="5"/>
  <c r="E5304" i="5"/>
  <c r="S5304" i="5" s="1"/>
  <c r="M5304" i="5"/>
  <c r="O5304" i="5"/>
  <c r="P5304" i="5"/>
  <c r="Q5304" i="5"/>
  <c r="E5305" i="5"/>
  <c r="M5305" i="5"/>
  <c r="O5305" i="5"/>
  <c r="P5305" i="5"/>
  <c r="R5305" i="5" s="1"/>
  <c r="Q5305" i="5"/>
  <c r="E5306" i="5"/>
  <c r="S5306" i="5" s="1"/>
  <c r="M5306" i="5"/>
  <c r="O5306" i="5"/>
  <c r="P5306" i="5"/>
  <c r="Q5306" i="5"/>
  <c r="E5307" i="5"/>
  <c r="M5307" i="5"/>
  <c r="O5307" i="5"/>
  <c r="P5307" i="5"/>
  <c r="Q5307" i="5"/>
  <c r="E5308" i="5"/>
  <c r="T5308" i="5" s="1"/>
  <c r="M5308" i="5"/>
  <c r="O5308" i="5"/>
  <c r="P5308" i="5"/>
  <c r="Q5308" i="5"/>
  <c r="E5309" i="5"/>
  <c r="M5309" i="5"/>
  <c r="O5309" i="5"/>
  <c r="P5309" i="5"/>
  <c r="Q5309" i="5"/>
  <c r="E5310" i="5"/>
  <c r="S5310" i="5" s="1"/>
  <c r="M5310" i="5"/>
  <c r="O5310" i="5"/>
  <c r="P5310" i="5"/>
  <c r="Q5310" i="5"/>
  <c r="E5311" i="5"/>
  <c r="S5311" i="5" s="1"/>
  <c r="M5311" i="5"/>
  <c r="O5311" i="5"/>
  <c r="P5311" i="5"/>
  <c r="Q5311" i="5"/>
  <c r="T5311" i="5"/>
  <c r="E5312" i="5"/>
  <c r="T5312" i="5" s="1"/>
  <c r="M5312" i="5"/>
  <c r="O5312" i="5"/>
  <c r="P5312" i="5"/>
  <c r="Q5312" i="5"/>
  <c r="R5312" i="5" s="1"/>
  <c r="E5313" i="5"/>
  <c r="S5313" i="5" s="1"/>
  <c r="M5313" i="5"/>
  <c r="O5313" i="5"/>
  <c r="P5313" i="5"/>
  <c r="Q5313" i="5"/>
  <c r="T5313" i="5"/>
  <c r="E5314" i="5"/>
  <c r="S5314" i="5" s="1"/>
  <c r="M5314" i="5"/>
  <c r="O5314" i="5"/>
  <c r="P5314" i="5"/>
  <c r="Q5314" i="5"/>
  <c r="E5315" i="5"/>
  <c r="M5315" i="5"/>
  <c r="O5315" i="5"/>
  <c r="P5315" i="5"/>
  <c r="Q5315" i="5"/>
  <c r="E5316" i="5"/>
  <c r="T5316" i="5" s="1"/>
  <c r="M5316" i="5"/>
  <c r="O5316" i="5"/>
  <c r="P5316" i="5"/>
  <c r="Q5316" i="5"/>
  <c r="E5317" i="5"/>
  <c r="S5317" i="5" s="1"/>
  <c r="M5317" i="5"/>
  <c r="O5317" i="5"/>
  <c r="P5317" i="5"/>
  <c r="Q5317" i="5"/>
  <c r="E5318" i="5"/>
  <c r="M5318" i="5"/>
  <c r="O5318" i="5"/>
  <c r="P5318" i="5"/>
  <c r="Q5318" i="5"/>
  <c r="E5319" i="5"/>
  <c r="T5319" i="5" s="1"/>
  <c r="M5319" i="5"/>
  <c r="O5319" i="5"/>
  <c r="P5319" i="5"/>
  <c r="Q5319" i="5"/>
  <c r="E5320" i="5"/>
  <c r="M5320" i="5"/>
  <c r="O5320" i="5"/>
  <c r="R5320" i="5" s="1"/>
  <c r="P5320" i="5"/>
  <c r="Q5320" i="5"/>
  <c r="E5321" i="5"/>
  <c r="S5321" i="5" s="1"/>
  <c r="M5321" i="5"/>
  <c r="O5321" i="5"/>
  <c r="P5321" i="5"/>
  <c r="Q5321" i="5"/>
  <c r="E5322" i="5"/>
  <c r="S5322" i="5" s="1"/>
  <c r="M5322" i="5"/>
  <c r="O5322" i="5"/>
  <c r="P5322" i="5"/>
  <c r="Q5322" i="5"/>
  <c r="E5323" i="5"/>
  <c r="M5323" i="5"/>
  <c r="O5323" i="5"/>
  <c r="P5323" i="5"/>
  <c r="Q5323" i="5"/>
  <c r="E5324" i="5"/>
  <c r="T5324" i="5" s="1"/>
  <c r="M5324" i="5"/>
  <c r="O5324" i="5"/>
  <c r="P5324" i="5"/>
  <c r="Q5324" i="5"/>
  <c r="E5325" i="5"/>
  <c r="S5325" i="5" s="1"/>
  <c r="M5325" i="5"/>
  <c r="O5325" i="5"/>
  <c r="P5325" i="5"/>
  <c r="Q5325" i="5"/>
  <c r="E5326" i="5"/>
  <c r="T5326" i="5" s="1"/>
  <c r="M5326" i="5"/>
  <c r="O5326" i="5"/>
  <c r="P5326" i="5"/>
  <c r="Q5326" i="5"/>
  <c r="S5326" i="5"/>
  <c r="E5327" i="5"/>
  <c r="M5327" i="5"/>
  <c r="O5327" i="5"/>
  <c r="P5327" i="5"/>
  <c r="Q5327" i="5"/>
  <c r="E5328" i="5"/>
  <c r="T5328" i="5" s="1"/>
  <c r="M5328" i="5"/>
  <c r="O5328" i="5"/>
  <c r="R5328" i="5" s="1"/>
  <c r="P5328" i="5"/>
  <c r="Q5328" i="5"/>
  <c r="E5329" i="5"/>
  <c r="M5329" i="5"/>
  <c r="O5329" i="5"/>
  <c r="P5329" i="5"/>
  <c r="Q5329" i="5"/>
  <c r="E5330" i="5"/>
  <c r="M5330" i="5"/>
  <c r="O5330" i="5"/>
  <c r="P5330" i="5"/>
  <c r="Q5330" i="5"/>
  <c r="E5331" i="5"/>
  <c r="S5331" i="5" s="1"/>
  <c r="M5331" i="5"/>
  <c r="O5331" i="5"/>
  <c r="P5331" i="5"/>
  <c r="Q5331" i="5"/>
  <c r="E5332" i="5"/>
  <c r="M5332" i="5"/>
  <c r="O5332" i="5"/>
  <c r="P5332" i="5"/>
  <c r="Q5332" i="5"/>
  <c r="S5332" i="5"/>
  <c r="T5332" i="5"/>
  <c r="E5333" i="5"/>
  <c r="M5333" i="5"/>
  <c r="O5333" i="5"/>
  <c r="P5333" i="5"/>
  <c r="Q5333" i="5"/>
  <c r="E5334" i="5"/>
  <c r="T5334" i="5" s="1"/>
  <c r="M5334" i="5"/>
  <c r="O5334" i="5"/>
  <c r="P5334" i="5"/>
  <c r="Q5334" i="5"/>
  <c r="S5334" i="5"/>
  <c r="E5335" i="5"/>
  <c r="T5335" i="5" s="1"/>
  <c r="M5335" i="5"/>
  <c r="O5335" i="5"/>
  <c r="P5335" i="5"/>
  <c r="Q5335" i="5"/>
  <c r="E5336" i="5"/>
  <c r="S5336" i="5" s="1"/>
  <c r="M5336" i="5"/>
  <c r="O5336" i="5"/>
  <c r="P5336" i="5"/>
  <c r="Q5336" i="5"/>
  <c r="E5337" i="5"/>
  <c r="M5337" i="5"/>
  <c r="O5337" i="5"/>
  <c r="P5337" i="5"/>
  <c r="Q5337" i="5"/>
  <c r="E5338" i="5"/>
  <c r="M5338" i="5"/>
  <c r="O5338" i="5"/>
  <c r="P5338" i="5"/>
  <c r="Q5338" i="5"/>
  <c r="E5339" i="5"/>
  <c r="M5339" i="5"/>
  <c r="O5339" i="5"/>
  <c r="P5339" i="5"/>
  <c r="Q5339" i="5"/>
  <c r="E5340" i="5"/>
  <c r="M5340" i="5"/>
  <c r="O5340" i="5"/>
  <c r="P5340" i="5"/>
  <c r="Q5340" i="5"/>
  <c r="E5341" i="5"/>
  <c r="M5341" i="5"/>
  <c r="O5341" i="5"/>
  <c r="P5341" i="5"/>
  <c r="Q5341" i="5"/>
  <c r="E5342" i="5"/>
  <c r="S5342" i="5" s="1"/>
  <c r="M5342" i="5"/>
  <c r="O5342" i="5"/>
  <c r="P5342" i="5"/>
  <c r="Q5342" i="5"/>
  <c r="E5343" i="5"/>
  <c r="S5343" i="5" s="1"/>
  <c r="M5343" i="5"/>
  <c r="O5343" i="5"/>
  <c r="P5343" i="5"/>
  <c r="Q5343" i="5"/>
  <c r="E5344" i="5"/>
  <c r="M5344" i="5"/>
  <c r="O5344" i="5"/>
  <c r="P5344" i="5"/>
  <c r="Q5344" i="5"/>
  <c r="E5345" i="5"/>
  <c r="M5345" i="5"/>
  <c r="O5345" i="5"/>
  <c r="R5345" i="5" s="1"/>
  <c r="P5345" i="5"/>
  <c r="Q5345" i="5"/>
  <c r="E5346" i="5"/>
  <c r="T5346" i="5" s="1"/>
  <c r="M5346" i="5"/>
  <c r="O5346" i="5"/>
  <c r="P5346" i="5"/>
  <c r="Q5346" i="5"/>
  <c r="E5347" i="5"/>
  <c r="M5347" i="5"/>
  <c r="O5347" i="5"/>
  <c r="P5347" i="5"/>
  <c r="Q5347" i="5"/>
  <c r="E5348" i="5"/>
  <c r="M5348" i="5"/>
  <c r="O5348" i="5"/>
  <c r="P5348" i="5"/>
  <c r="Q5348" i="5"/>
  <c r="E5349" i="5"/>
  <c r="S5349" i="5" s="1"/>
  <c r="M5349" i="5"/>
  <c r="O5349" i="5"/>
  <c r="P5349" i="5"/>
  <c r="Q5349" i="5"/>
  <c r="E5350" i="5"/>
  <c r="M5350" i="5"/>
  <c r="O5350" i="5"/>
  <c r="P5350" i="5"/>
  <c r="Q5350" i="5"/>
  <c r="E5351" i="5"/>
  <c r="T5351" i="5" s="1"/>
  <c r="M5351" i="5"/>
  <c r="O5351" i="5"/>
  <c r="P5351" i="5"/>
  <c r="Q5351" i="5"/>
  <c r="S5351" i="5"/>
  <c r="E5352" i="5"/>
  <c r="M5352" i="5"/>
  <c r="O5352" i="5"/>
  <c r="P5352" i="5"/>
  <c r="Q5352" i="5"/>
  <c r="E5353" i="5"/>
  <c r="S5353" i="5" s="1"/>
  <c r="M5353" i="5"/>
  <c r="O5353" i="5"/>
  <c r="P5353" i="5"/>
  <c r="Q5353" i="5"/>
  <c r="E5354" i="5"/>
  <c r="S5354" i="5" s="1"/>
  <c r="M5354" i="5"/>
  <c r="O5354" i="5"/>
  <c r="P5354" i="5"/>
  <c r="Q5354" i="5"/>
  <c r="E5355" i="5"/>
  <c r="T5355" i="5" s="1"/>
  <c r="M5355" i="5"/>
  <c r="O5355" i="5"/>
  <c r="P5355" i="5"/>
  <c r="Q5355" i="5"/>
  <c r="E5356" i="5"/>
  <c r="S5356" i="5" s="1"/>
  <c r="M5356" i="5"/>
  <c r="O5356" i="5"/>
  <c r="P5356" i="5"/>
  <c r="Q5356" i="5"/>
  <c r="E5357" i="5"/>
  <c r="S5357" i="5" s="1"/>
  <c r="M5357" i="5"/>
  <c r="O5357" i="5"/>
  <c r="P5357" i="5"/>
  <c r="Q5357" i="5"/>
  <c r="E5358" i="5"/>
  <c r="S5358" i="5" s="1"/>
  <c r="M5358" i="5"/>
  <c r="O5358" i="5"/>
  <c r="P5358" i="5"/>
  <c r="Q5358" i="5"/>
  <c r="E5359" i="5"/>
  <c r="T5359" i="5" s="1"/>
  <c r="M5359" i="5"/>
  <c r="O5359" i="5"/>
  <c r="P5359" i="5"/>
  <c r="Q5359" i="5"/>
  <c r="E5360" i="5"/>
  <c r="T5360" i="5" s="1"/>
  <c r="M5360" i="5"/>
  <c r="O5360" i="5"/>
  <c r="P5360" i="5"/>
  <c r="Q5360" i="5"/>
  <c r="E5361" i="5"/>
  <c r="S5361" i="5" s="1"/>
  <c r="M5361" i="5"/>
  <c r="O5361" i="5"/>
  <c r="P5361" i="5"/>
  <c r="Q5361" i="5"/>
  <c r="E5362" i="5"/>
  <c r="M5362" i="5"/>
  <c r="O5362" i="5"/>
  <c r="P5362" i="5"/>
  <c r="Q5362" i="5"/>
  <c r="E5363" i="5"/>
  <c r="S5363" i="5" s="1"/>
  <c r="M5363" i="5"/>
  <c r="O5363" i="5"/>
  <c r="P5363" i="5"/>
  <c r="Q5363" i="5"/>
  <c r="E5364" i="5"/>
  <c r="T5364" i="5" s="1"/>
  <c r="M5364" i="5"/>
  <c r="O5364" i="5"/>
  <c r="P5364" i="5"/>
  <c r="Q5364" i="5"/>
  <c r="E5365" i="5"/>
  <c r="S5365" i="5" s="1"/>
  <c r="M5365" i="5"/>
  <c r="O5365" i="5"/>
  <c r="P5365" i="5"/>
  <c r="Q5365" i="5"/>
  <c r="E5366" i="5"/>
  <c r="M5366" i="5"/>
  <c r="O5366" i="5"/>
  <c r="P5366" i="5"/>
  <c r="Q5366" i="5"/>
  <c r="E5367" i="5"/>
  <c r="S5367" i="5" s="1"/>
  <c r="M5367" i="5"/>
  <c r="O5367" i="5"/>
  <c r="P5367" i="5"/>
  <c r="Q5367" i="5"/>
  <c r="E5368" i="5"/>
  <c r="S5368" i="5" s="1"/>
  <c r="M5368" i="5"/>
  <c r="O5368" i="5"/>
  <c r="P5368" i="5"/>
  <c r="Q5368" i="5"/>
  <c r="E5369" i="5"/>
  <c r="T5369" i="5" s="1"/>
  <c r="M5369" i="5"/>
  <c r="O5369" i="5"/>
  <c r="R5369" i="5" s="1"/>
  <c r="P5369" i="5"/>
  <c r="Q5369" i="5"/>
  <c r="E5370" i="5"/>
  <c r="T5370" i="5" s="1"/>
  <c r="M5370" i="5"/>
  <c r="O5370" i="5"/>
  <c r="P5370" i="5"/>
  <c r="Q5370" i="5"/>
  <c r="E5371" i="5"/>
  <c r="M5371" i="5"/>
  <c r="O5371" i="5"/>
  <c r="P5371" i="5"/>
  <c r="Q5371" i="5"/>
  <c r="E5372" i="5"/>
  <c r="S5372" i="5" s="1"/>
  <c r="M5372" i="5"/>
  <c r="O5372" i="5"/>
  <c r="P5372" i="5"/>
  <c r="Q5372" i="5"/>
  <c r="E5373" i="5"/>
  <c r="S5373" i="5" s="1"/>
  <c r="M5373" i="5"/>
  <c r="O5373" i="5"/>
  <c r="P5373" i="5"/>
  <c r="Q5373" i="5"/>
  <c r="E5374" i="5"/>
  <c r="S5374" i="5" s="1"/>
  <c r="M5374" i="5"/>
  <c r="O5374" i="5"/>
  <c r="P5374" i="5"/>
  <c r="Q5374" i="5"/>
  <c r="E5375" i="5"/>
  <c r="S5375" i="5" s="1"/>
  <c r="M5375" i="5"/>
  <c r="O5375" i="5"/>
  <c r="P5375" i="5"/>
  <c r="Q5375" i="5"/>
  <c r="E5376" i="5"/>
  <c r="T5376" i="5" s="1"/>
  <c r="M5376" i="5"/>
  <c r="O5376" i="5"/>
  <c r="P5376" i="5"/>
  <c r="Q5376" i="5"/>
  <c r="S5376" i="5"/>
  <c r="E5377" i="5"/>
  <c r="M5377" i="5"/>
  <c r="O5377" i="5"/>
  <c r="P5377" i="5"/>
  <c r="Q5377" i="5"/>
  <c r="E5378" i="5"/>
  <c r="S5378" i="5" s="1"/>
  <c r="M5378" i="5"/>
  <c r="O5378" i="5"/>
  <c r="P5378" i="5"/>
  <c r="Q5378" i="5"/>
  <c r="E5379" i="5"/>
  <c r="M5379" i="5"/>
  <c r="O5379" i="5"/>
  <c r="P5379" i="5"/>
  <c r="Q5379" i="5"/>
  <c r="E5380" i="5"/>
  <c r="M5380" i="5"/>
  <c r="O5380" i="5"/>
  <c r="P5380" i="5"/>
  <c r="Q5380" i="5"/>
  <c r="E5381" i="5"/>
  <c r="S5381" i="5" s="1"/>
  <c r="M5381" i="5"/>
  <c r="O5381" i="5"/>
  <c r="P5381" i="5"/>
  <c r="Q5381" i="5"/>
  <c r="E5382" i="5"/>
  <c r="M5382" i="5"/>
  <c r="O5382" i="5"/>
  <c r="P5382" i="5"/>
  <c r="Q5382" i="5"/>
  <c r="E5383" i="5"/>
  <c r="S5383" i="5" s="1"/>
  <c r="M5383" i="5"/>
  <c r="O5383" i="5"/>
  <c r="P5383" i="5"/>
  <c r="Q5383" i="5"/>
  <c r="E5384" i="5"/>
  <c r="T5384" i="5" s="1"/>
  <c r="M5384" i="5"/>
  <c r="O5384" i="5"/>
  <c r="P5384" i="5"/>
  <c r="Q5384" i="5"/>
  <c r="S5384" i="5"/>
  <c r="E5385" i="5"/>
  <c r="S5385" i="5" s="1"/>
  <c r="M5385" i="5"/>
  <c r="O5385" i="5"/>
  <c r="P5385" i="5"/>
  <c r="Q5385" i="5"/>
  <c r="E5386" i="5"/>
  <c r="M5386" i="5"/>
  <c r="O5386" i="5"/>
  <c r="P5386" i="5"/>
  <c r="Q5386" i="5"/>
  <c r="E5387" i="5"/>
  <c r="S5387" i="5" s="1"/>
  <c r="M5387" i="5"/>
  <c r="O5387" i="5"/>
  <c r="P5387" i="5"/>
  <c r="Q5387" i="5"/>
  <c r="E5388" i="5"/>
  <c r="T5388" i="5" s="1"/>
  <c r="M5388" i="5"/>
  <c r="O5388" i="5"/>
  <c r="P5388" i="5"/>
  <c r="Q5388" i="5"/>
  <c r="S5388" i="5"/>
  <c r="E5389" i="5"/>
  <c r="S5389" i="5" s="1"/>
  <c r="M5389" i="5"/>
  <c r="O5389" i="5"/>
  <c r="P5389" i="5"/>
  <c r="Q5389" i="5"/>
  <c r="E5390" i="5"/>
  <c r="M5390" i="5"/>
  <c r="O5390" i="5"/>
  <c r="P5390" i="5"/>
  <c r="Q5390" i="5"/>
  <c r="E5391" i="5"/>
  <c r="T5391" i="5" s="1"/>
  <c r="M5391" i="5"/>
  <c r="O5391" i="5"/>
  <c r="P5391" i="5"/>
  <c r="Q5391" i="5"/>
  <c r="E5392" i="5"/>
  <c r="S5392" i="5" s="1"/>
  <c r="M5392" i="5"/>
  <c r="O5392" i="5"/>
  <c r="P5392" i="5"/>
  <c r="Q5392" i="5"/>
  <c r="E5393" i="5"/>
  <c r="M5393" i="5"/>
  <c r="O5393" i="5"/>
  <c r="P5393" i="5"/>
  <c r="Q5393" i="5"/>
  <c r="E5394" i="5"/>
  <c r="T5394" i="5" s="1"/>
  <c r="M5394" i="5"/>
  <c r="O5394" i="5"/>
  <c r="P5394" i="5"/>
  <c r="Q5394" i="5"/>
  <c r="E5395" i="5"/>
  <c r="T5395" i="5" s="1"/>
  <c r="M5395" i="5"/>
  <c r="O5395" i="5"/>
  <c r="P5395" i="5"/>
  <c r="Q5395" i="5"/>
  <c r="S5395" i="5"/>
  <c r="E5396" i="5"/>
  <c r="M5396" i="5"/>
  <c r="O5396" i="5"/>
  <c r="P5396" i="5"/>
  <c r="Q5396" i="5"/>
  <c r="E5397" i="5"/>
  <c r="S5397" i="5" s="1"/>
  <c r="M5397" i="5"/>
  <c r="O5397" i="5"/>
  <c r="P5397" i="5"/>
  <c r="Q5397" i="5"/>
  <c r="E5398" i="5"/>
  <c r="M5398" i="5"/>
  <c r="O5398" i="5"/>
  <c r="P5398" i="5"/>
  <c r="Q5398" i="5"/>
  <c r="E5399" i="5"/>
  <c r="S5399" i="5" s="1"/>
  <c r="M5399" i="5"/>
  <c r="O5399" i="5"/>
  <c r="P5399" i="5"/>
  <c r="Q5399" i="5"/>
  <c r="E5400" i="5"/>
  <c r="T5400" i="5" s="1"/>
  <c r="M5400" i="5"/>
  <c r="O5400" i="5"/>
  <c r="P5400" i="5"/>
  <c r="Q5400" i="5"/>
  <c r="E5401" i="5"/>
  <c r="S5401" i="5" s="1"/>
  <c r="M5401" i="5"/>
  <c r="O5401" i="5"/>
  <c r="P5401" i="5"/>
  <c r="Q5401" i="5"/>
  <c r="E5402" i="5"/>
  <c r="M5402" i="5"/>
  <c r="O5402" i="5"/>
  <c r="P5402" i="5"/>
  <c r="Q5402" i="5"/>
  <c r="E5403" i="5"/>
  <c r="S5403" i="5" s="1"/>
  <c r="M5403" i="5"/>
  <c r="O5403" i="5"/>
  <c r="P5403" i="5"/>
  <c r="Q5403" i="5"/>
  <c r="E5404" i="5"/>
  <c r="S5404" i="5" s="1"/>
  <c r="M5404" i="5"/>
  <c r="O5404" i="5"/>
  <c r="P5404" i="5"/>
  <c r="Q5404" i="5"/>
  <c r="E5405" i="5"/>
  <c r="M5405" i="5"/>
  <c r="O5405" i="5"/>
  <c r="P5405" i="5"/>
  <c r="Q5405" i="5"/>
  <c r="E5406" i="5"/>
  <c r="T5406" i="5" s="1"/>
  <c r="M5406" i="5"/>
  <c r="O5406" i="5"/>
  <c r="P5406" i="5"/>
  <c r="Q5406" i="5"/>
  <c r="E5407" i="5"/>
  <c r="T5407" i="5" s="1"/>
  <c r="M5407" i="5"/>
  <c r="O5407" i="5"/>
  <c r="P5407" i="5"/>
  <c r="Q5407" i="5"/>
  <c r="E5408" i="5"/>
  <c r="S5408" i="5" s="1"/>
  <c r="M5408" i="5"/>
  <c r="O5408" i="5"/>
  <c r="P5408" i="5"/>
  <c r="Q5408" i="5"/>
  <c r="E5409" i="5"/>
  <c r="M5409" i="5"/>
  <c r="O5409" i="5"/>
  <c r="P5409" i="5"/>
  <c r="Q5409" i="5"/>
  <c r="E5410" i="5"/>
  <c r="S5410" i="5" s="1"/>
  <c r="M5410" i="5"/>
  <c r="O5410" i="5"/>
  <c r="P5410" i="5"/>
  <c r="Q5410" i="5"/>
  <c r="E5411" i="5"/>
  <c r="M5411" i="5"/>
  <c r="O5411" i="5"/>
  <c r="P5411" i="5"/>
  <c r="Q5411" i="5"/>
  <c r="E5412" i="5"/>
  <c r="M5412" i="5"/>
  <c r="O5412" i="5"/>
  <c r="P5412" i="5"/>
  <c r="Q5412" i="5"/>
  <c r="E5413" i="5"/>
  <c r="M5413" i="5"/>
  <c r="O5413" i="5"/>
  <c r="P5413" i="5"/>
  <c r="Q5413" i="5"/>
  <c r="E5414" i="5"/>
  <c r="M5414" i="5"/>
  <c r="O5414" i="5"/>
  <c r="P5414" i="5"/>
  <c r="Q5414" i="5"/>
  <c r="E5415" i="5"/>
  <c r="S5415" i="5" s="1"/>
  <c r="M5415" i="5"/>
  <c r="O5415" i="5"/>
  <c r="P5415" i="5"/>
  <c r="Q5415" i="5"/>
  <c r="E5416" i="5"/>
  <c r="M5416" i="5"/>
  <c r="O5416" i="5"/>
  <c r="R5416" i="5" s="1"/>
  <c r="P5416" i="5"/>
  <c r="Q5416" i="5"/>
  <c r="E5417" i="5"/>
  <c r="S5417" i="5" s="1"/>
  <c r="M5417" i="5"/>
  <c r="O5417" i="5"/>
  <c r="P5417" i="5"/>
  <c r="Q5417" i="5"/>
  <c r="T5417" i="5"/>
  <c r="E5418" i="5"/>
  <c r="T5418" i="5" s="1"/>
  <c r="M5418" i="5"/>
  <c r="O5418" i="5"/>
  <c r="P5418" i="5"/>
  <c r="Q5418" i="5"/>
  <c r="E5419" i="5"/>
  <c r="M5419" i="5"/>
  <c r="O5419" i="5"/>
  <c r="P5419" i="5"/>
  <c r="Q5419" i="5"/>
  <c r="E5420" i="5"/>
  <c r="T5420" i="5" s="1"/>
  <c r="M5420" i="5"/>
  <c r="O5420" i="5"/>
  <c r="P5420" i="5"/>
  <c r="Q5420" i="5"/>
  <c r="S5420" i="5"/>
  <c r="E5421" i="5"/>
  <c r="S5421" i="5" s="1"/>
  <c r="M5421" i="5"/>
  <c r="O5421" i="5"/>
  <c r="P5421" i="5"/>
  <c r="Q5421" i="5"/>
  <c r="E5422" i="5"/>
  <c r="S5422" i="5" s="1"/>
  <c r="M5422" i="5"/>
  <c r="O5422" i="5"/>
  <c r="P5422" i="5"/>
  <c r="Q5422" i="5"/>
  <c r="E5423" i="5"/>
  <c r="M5423" i="5"/>
  <c r="O5423" i="5"/>
  <c r="P5423" i="5"/>
  <c r="Q5423" i="5"/>
  <c r="E5424" i="5"/>
  <c r="S5424" i="5" s="1"/>
  <c r="M5424" i="5"/>
  <c r="O5424" i="5"/>
  <c r="P5424" i="5"/>
  <c r="Q5424" i="5"/>
  <c r="E5425" i="5"/>
  <c r="S5425" i="5" s="1"/>
  <c r="M5425" i="5"/>
  <c r="O5425" i="5"/>
  <c r="P5425" i="5"/>
  <c r="Q5425" i="5"/>
  <c r="E5426" i="5"/>
  <c r="S5426" i="5" s="1"/>
  <c r="M5426" i="5"/>
  <c r="O5426" i="5"/>
  <c r="P5426" i="5"/>
  <c r="Q5426" i="5"/>
  <c r="E5427" i="5"/>
  <c r="M5427" i="5"/>
  <c r="O5427" i="5"/>
  <c r="P5427" i="5"/>
  <c r="Q5427" i="5"/>
  <c r="E5428" i="5"/>
  <c r="S5428" i="5" s="1"/>
  <c r="M5428" i="5"/>
  <c r="O5428" i="5"/>
  <c r="P5428" i="5"/>
  <c r="Q5428" i="5"/>
  <c r="E5429" i="5"/>
  <c r="M5429" i="5"/>
  <c r="O5429" i="5"/>
  <c r="P5429" i="5"/>
  <c r="Q5429" i="5"/>
  <c r="E5430" i="5"/>
  <c r="M5430" i="5"/>
  <c r="O5430" i="5"/>
  <c r="P5430" i="5"/>
  <c r="Q5430" i="5"/>
  <c r="E5431" i="5"/>
  <c r="M5431" i="5"/>
  <c r="O5431" i="5"/>
  <c r="P5431" i="5"/>
  <c r="Q5431" i="5"/>
  <c r="E5432" i="5"/>
  <c r="S5432" i="5" s="1"/>
  <c r="M5432" i="5"/>
  <c r="O5432" i="5"/>
  <c r="P5432" i="5"/>
  <c r="Q5432" i="5"/>
  <c r="E5433" i="5"/>
  <c r="T5433" i="5" s="1"/>
  <c r="M5433" i="5"/>
  <c r="O5433" i="5"/>
  <c r="P5433" i="5"/>
  <c r="Q5433" i="5"/>
  <c r="S5433" i="5"/>
  <c r="E5434" i="5"/>
  <c r="S5434" i="5" s="1"/>
  <c r="M5434" i="5"/>
  <c r="O5434" i="5"/>
  <c r="P5434" i="5"/>
  <c r="Q5434" i="5"/>
  <c r="E5435" i="5"/>
  <c r="M5435" i="5"/>
  <c r="O5435" i="5"/>
  <c r="P5435" i="5"/>
  <c r="Q5435" i="5"/>
  <c r="E5436" i="5"/>
  <c r="S5436" i="5" s="1"/>
  <c r="M5436" i="5"/>
  <c r="O5436" i="5"/>
  <c r="P5436" i="5"/>
  <c r="Q5436" i="5"/>
  <c r="E5437" i="5"/>
  <c r="M5437" i="5"/>
  <c r="O5437" i="5"/>
  <c r="P5437" i="5"/>
  <c r="Q5437" i="5"/>
  <c r="E5438" i="5"/>
  <c r="M5438" i="5"/>
  <c r="O5438" i="5"/>
  <c r="P5438" i="5"/>
  <c r="Q5438" i="5"/>
  <c r="E5439" i="5"/>
  <c r="S5439" i="5" s="1"/>
  <c r="M5439" i="5"/>
  <c r="O5439" i="5"/>
  <c r="P5439" i="5"/>
  <c r="Q5439" i="5"/>
  <c r="E5440" i="5"/>
  <c r="T5440" i="5" s="1"/>
  <c r="M5440" i="5"/>
  <c r="O5440" i="5"/>
  <c r="P5440" i="5"/>
  <c r="Q5440" i="5"/>
  <c r="E5441" i="5"/>
  <c r="M5441" i="5"/>
  <c r="O5441" i="5"/>
  <c r="P5441" i="5"/>
  <c r="Q5441" i="5"/>
  <c r="E5442" i="5"/>
  <c r="T5442" i="5" s="1"/>
  <c r="M5442" i="5"/>
  <c r="O5442" i="5"/>
  <c r="P5442" i="5"/>
  <c r="Q5442" i="5"/>
  <c r="E5443" i="5"/>
  <c r="T5443" i="5" s="1"/>
  <c r="M5443" i="5"/>
  <c r="O5443" i="5"/>
  <c r="P5443" i="5"/>
  <c r="Q5443" i="5"/>
  <c r="E5444" i="5"/>
  <c r="S5444" i="5" s="1"/>
  <c r="M5444" i="5"/>
  <c r="O5444" i="5"/>
  <c r="P5444" i="5"/>
  <c r="Q5444" i="5"/>
  <c r="E5445" i="5"/>
  <c r="T5445" i="5" s="1"/>
  <c r="M5445" i="5"/>
  <c r="O5445" i="5"/>
  <c r="P5445" i="5"/>
  <c r="Q5445" i="5"/>
  <c r="E5446" i="5"/>
  <c r="S5446" i="5" s="1"/>
  <c r="M5446" i="5"/>
  <c r="O5446" i="5"/>
  <c r="P5446" i="5"/>
  <c r="Q5446" i="5"/>
  <c r="E5447" i="5"/>
  <c r="S5447" i="5" s="1"/>
  <c r="M5447" i="5"/>
  <c r="O5447" i="5"/>
  <c r="P5447" i="5"/>
  <c r="Q5447" i="5"/>
  <c r="T5447" i="5"/>
  <c r="E5448" i="5"/>
  <c r="S5448" i="5" s="1"/>
  <c r="M5448" i="5"/>
  <c r="O5448" i="5"/>
  <c r="P5448" i="5"/>
  <c r="Q5448" i="5"/>
  <c r="E5449" i="5"/>
  <c r="M5449" i="5"/>
  <c r="O5449" i="5"/>
  <c r="P5449" i="5"/>
  <c r="Q5449" i="5"/>
  <c r="E5450" i="5"/>
  <c r="S5450" i="5" s="1"/>
  <c r="M5450" i="5"/>
  <c r="O5450" i="5"/>
  <c r="P5450" i="5"/>
  <c r="Q5450" i="5"/>
  <c r="E5451" i="5"/>
  <c r="S5451" i="5" s="1"/>
  <c r="M5451" i="5"/>
  <c r="O5451" i="5"/>
  <c r="P5451" i="5"/>
  <c r="Q5451" i="5"/>
  <c r="E5452" i="5"/>
  <c r="M5452" i="5"/>
  <c r="O5452" i="5"/>
  <c r="P5452" i="5"/>
  <c r="Q5452" i="5"/>
  <c r="E5453" i="5"/>
  <c r="S5453" i="5" s="1"/>
  <c r="M5453" i="5"/>
  <c r="O5453" i="5"/>
  <c r="P5453" i="5"/>
  <c r="Q5453" i="5"/>
  <c r="E5454" i="5"/>
  <c r="S5454" i="5" s="1"/>
  <c r="M5454" i="5"/>
  <c r="O5454" i="5"/>
  <c r="P5454" i="5"/>
  <c r="Q5454" i="5"/>
  <c r="E5455" i="5"/>
  <c r="S5455" i="5" s="1"/>
  <c r="M5455" i="5"/>
  <c r="O5455" i="5"/>
  <c r="P5455" i="5"/>
  <c r="Q5455" i="5"/>
  <c r="E5456" i="5"/>
  <c r="T5456" i="5" s="1"/>
  <c r="M5456" i="5"/>
  <c r="O5456" i="5"/>
  <c r="P5456" i="5"/>
  <c r="Q5456" i="5"/>
  <c r="E5457" i="5"/>
  <c r="S5457" i="5" s="1"/>
  <c r="M5457" i="5"/>
  <c r="O5457" i="5"/>
  <c r="P5457" i="5"/>
  <c r="Q5457" i="5"/>
  <c r="T5457" i="5"/>
  <c r="E5458" i="5"/>
  <c r="M5458" i="5"/>
  <c r="O5458" i="5"/>
  <c r="P5458" i="5"/>
  <c r="Q5458" i="5"/>
  <c r="E5459" i="5"/>
  <c r="T5459" i="5" s="1"/>
  <c r="M5459" i="5"/>
  <c r="O5459" i="5"/>
  <c r="P5459" i="5"/>
  <c r="Q5459" i="5"/>
  <c r="E5460" i="5"/>
  <c r="T5460" i="5" s="1"/>
  <c r="M5460" i="5"/>
  <c r="O5460" i="5"/>
  <c r="P5460" i="5"/>
  <c r="Q5460" i="5"/>
  <c r="S5460" i="5"/>
  <c r="E5461" i="5"/>
  <c r="S5461" i="5" s="1"/>
  <c r="M5461" i="5"/>
  <c r="O5461" i="5"/>
  <c r="P5461" i="5"/>
  <c r="Q5461" i="5"/>
  <c r="E5462" i="5"/>
  <c r="M5462" i="5"/>
  <c r="O5462" i="5"/>
  <c r="P5462" i="5"/>
  <c r="Q5462" i="5"/>
  <c r="E5463" i="5"/>
  <c r="M5463" i="5"/>
  <c r="O5463" i="5"/>
  <c r="P5463" i="5"/>
  <c r="Q5463" i="5"/>
  <c r="E5464" i="5"/>
  <c r="S5464" i="5" s="1"/>
  <c r="M5464" i="5"/>
  <c r="O5464" i="5"/>
  <c r="P5464" i="5"/>
  <c r="Q5464" i="5"/>
  <c r="E5465" i="5"/>
  <c r="T5465" i="5" s="1"/>
  <c r="M5465" i="5"/>
  <c r="O5465" i="5"/>
  <c r="P5465" i="5"/>
  <c r="Q5465" i="5"/>
  <c r="E5466" i="5"/>
  <c r="M5466" i="5"/>
  <c r="O5466" i="5"/>
  <c r="P5466" i="5"/>
  <c r="Q5466" i="5"/>
  <c r="E5467" i="5"/>
  <c r="M5467" i="5"/>
  <c r="O5467" i="5"/>
  <c r="P5467" i="5"/>
  <c r="Q5467" i="5"/>
  <c r="E5468" i="5"/>
  <c r="T5468" i="5" s="1"/>
  <c r="M5468" i="5"/>
  <c r="O5468" i="5"/>
  <c r="P5468" i="5"/>
  <c r="Q5468" i="5"/>
  <c r="S5468" i="5"/>
  <c r="E5469" i="5"/>
  <c r="M5469" i="5"/>
  <c r="O5469" i="5"/>
  <c r="P5469" i="5"/>
  <c r="Q5469" i="5"/>
  <c r="S5469" i="5"/>
  <c r="T5469" i="5"/>
  <c r="E5470" i="5"/>
  <c r="S5470" i="5" s="1"/>
  <c r="M5470" i="5"/>
  <c r="O5470" i="5"/>
  <c r="P5470" i="5"/>
  <c r="Q5470" i="5"/>
  <c r="E5471" i="5"/>
  <c r="S5471" i="5" s="1"/>
  <c r="M5471" i="5"/>
  <c r="O5471" i="5"/>
  <c r="P5471" i="5"/>
  <c r="Q5471" i="5"/>
  <c r="T5471" i="5"/>
  <c r="E5472" i="5"/>
  <c r="S5472" i="5" s="1"/>
  <c r="M5472" i="5"/>
  <c r="O5472" i="5"/>
  <c r="P5472" i="5"/>
  <c r="Q5472" i="5"/>
  <c r="E5473" i="5"/>
  <c r="S5473" i="5" s="1"/>
  <c r="M5473" i="5"/>
  <c r="O5473" i="5"/>
  <c r="P5473" i="5"/>
  <c r="Q5473" i="5"/>
  <c r="E5474" i="5"/>
  <c r="M5474" i="5"/>
  <c r="O5474" i="5"/>
  <c r="P5474" i="5"/>
  <c r="Q5474" i="5"/>
  <c r="E5475" i="5"/>
  <c r="S5475" i="5" s="1"/>
  <c r="M5475" i="5"/>
  <c r="O5475" i="5"/>
  <c r="P5475" i="5"/>
  <c r="Q5475" i="5"/>
  <c r="E5476" i="5"/>
  <c r="T5476" i="5" s="1"/>
  <c r="M5476" i="5"/>
  <c r="O5476" i="5"/>
  <c r="P5476" i="5"/>
  <c r="Q5476" i="5"/>
  <c r="E5477" i="5"/>
  <c r="M5477" i="5"/>
  <c r="O5477" i="5"/>
  <c r="P5477" i="5"/>
  <c r="Q5477" i="5"/>
  <c r="E5478" i="5"/>
  <c r="T5478" i="5" s="1"/>
  <c r="M5478" i="5"/>
  <c r="O5478" i="5"/>
  <c r="P5478" i="5"/>
  <c r="Q5478" i="5"/>
  <c r="E5479" i="5"/>
  <c r="T5479" i="5" s="1"/>
  <c r="M5479" i="5"/>
  <c r="O5479" i="5"/>
  <c r="P5479" i="5"/>
  <c r="Q5479" i="5"/>
  <c r="E5480" i="5"/>
  <c r="S5480" i="5" s="1"/>
  <c r="M5480" i="5"/>
  <c r="O5480" i="5"/>
  <c r="P5480" i="5"/>
  <c r="Q5480" i="5"/>
  <c r="E5481" i="5"/>
  <c r="S5481" i="5" s="1"/>
  <c r="M5481" i="5"/>
  <c r="O5481" i="5"/>
  <c r="P5481" i="5"/>
  <c r="Q5481" i="5"/>
  <c r="T5481" i="5"/>
  <c r="E5482" i="5"/>
  <c r="T5482" i="5" s="1"/>
  <c r="M5482" i="5"/>
  <c r="O5482" i="5"/>
  <c r="P5482" i="5"/>
  <c r="Q5482" i="5"/>
  <c r="E5483" i="5"/>
  <c r="S5483" i="5" s="1"/>
  <c r="M5483" i="5"/>
  <c r="O5483" i="5"/>
  <c r="P5483" i="5"/>
  <c r="Q5483" i="5"/>
  <c r="T5483" i="5"/>
  <c r="E5484" i="5"/>
  <c r="S5484" i="5" s="1"/>
  <c r="M5484" i="5"/>
  <c r="O5484" i="5"/>
  <c r="P5484" i="5"/>
  <c r="Q5484" i="5"/>
  <c r="E5485" i="5"/>
  <c r="M5485" i="5"/>
  <c r="O5485" i="5"/>
  <c r="P5485" i="5"/>
  <c r="Q5485" i="5"/>
  <c r="E5486" i="5"/>
  <c r="S5486" i="5" s="1"/>
  <c r="M5486" i="5"/>
  <c r="O5486" i="5"/>
  <c r="P5486" i="5"/>
  <c r="Q5486" i="5"/>
  <c r="E5487" i="5"/>
  <c r="S5487" i="5" s="1"/>
  <c r="M5487" i="5"/>
  <c r="O5487" i="5"/>
  <c r="P5487" i="5"/>
  <c r="Q5487" i="5"/>
  <c r="E5488" i="5"/>
  <c r="M5488" i="5"/>
  <c r="O5488" i="5"/>
  <c r="P5488" i="5"/>
  <c r="Q5488" i="5"/>
  <c r="E5489" i="5"/>
  <c r="S5489" i="5" s="1"/>
  <c r="M5489" i="5"/>
  <c r="O5489" i="5"/>
  <c r="P5489" i="5"/>
  <c r="Q5489" i="5"/>
  <c r="E5490" i="5"/>
  <c r="T5490" i="5" s="1"/>
  <c r="M5490" i="5"/>
  <c r="O5490" i="5"/>
  <c r="P5490" i="5"/>
  <c r="Q5490" i="5"/>
  <c r="E5491" i="5"/>
  <c r="S5491" i="5" s="1"/>
  <c r="M5491" i="5"/>
  <c r="O5491" i="5"/>
  <c r="P5491" i="5"/>
  <c r="Q5491" i="5"/>
  <c r="T5491" i="5"/>
  <c r="E5492" i="5"/>
  <c r="T5492" i="5" s="1"/>
  <c r="M5492" i="5"/>
  <c r="O5492" i="5"/>
  <c r="P5492" i="5"/>
  <c r="Q5492" i="5"/>
  <c r="E5493" i="5"/>
  <c r="M5493" i="5"/>
  <c r="O5493" i="5"/>
  <c r="P5493" i="5"/>
  <c r="Q5493" i="5"/>
  <c r="E5494" i="5"/>
  <c r="S5494" i="5" s="1"/>
  <c r="M5494" i="5"/>
  <c r="O5494" i="5"/>
  <c r="P5494" i="5"/>
  <c r="Q5494" i="5"/>
  <c r="E5495" i="5"/>
  <c r="S5495" i="5" s="1"/>
  <c r="M5495" i="5"/>
  <c r="O5495" i="5"/>
  <c r="P5495" i="5"/>
  <c r="Q5495" i="5"/>
  <c r="T5495" i="5"/>
  <c r="E5496" i="5"/>
  <c r="S5496" i="5" s="1"/>
  <c r="M5496" i="5"/>
  <c r="O5496" i="5"/>
  <c r="P5496" i="5"/>
  <c r="Q5496" i="5"/>
  <c r="E5497" i="5"/>
  <c r="S5497" i="5" s="1"/>
  <c r="M5497" i="5"/>
  <c r="O5497" i="5"/>
  <c r="P5497" i="5"/>
  <c r="Q5497" i="5"/>
  <c r="E5498" i="5"/>
  <c r="S5498" i="5" s="1"/>
  <c r="M5498" i="5"/>
  <c r="O5498" i="5"/>
  <c r="P5498" i="5"/>
  <c r="Q5498" i="5"/>
  <c r="E5499" i="5"/>
  <c r="M5499" i="5"/>
  <c r="O5499" i="5"/>
  <c r="P5499" i="5"/>
  <c r="Q5499" i="5"/>
  <c r="E5500" i="5"/>
  <c r="S5500" i="5" s="1"/>
  <c r="M5500" i="5"/>
  <c r="O5500" i="5"/>
  <c r="P5500" i="5"/>
  <c r="Q5500" i="5"/>
  <c r="E5501" i="5"/>
  <c r="T5501" i="5" s="1"/>
  <c r="M5501" i="5"/>
  <c r="O5501" i="5"/>
  <c r="P5501" i="5"/>
  <c r="Q5501" i="5"/>
  <c r="E5502" i="5"/>
  <c r="M5502" i="5"/>
  <c r="O5502" i="5"/>
  <c r="P5502" i="5"/>
  <c r="Q5502" i="5"/>
  <c r="E5503" i="5"/>
  <c r="T5503" i="5" s="1"/>
  <c r="M5503" i="5"/>
  <c r="O5503" i="5"/>
  <c r="P5503" i="5"/>
  <c r="Q5503" i="5"/>
  <c r="E5504" i="5"/>
  <c r="S5504" i="5" s="1"/>
  <c r="M5504" i="5"/>
  <c r="O5504" i="5"/>
  <c r="P5504" i="5"/>
  <c r="Q5504" i="5"/>
  <c r="T5504" i="5"/>
  <c r="E5505" i="5"/>
  <c r="S5505" i="5" s="1"/>
  <c r="M5505" i="5"/>
  <c r="O5505" i="5"/>
  <c r="P5505" i="5"/>
  <c r="Q5505" i="5"/>
  <c r="E5506" i="5"/>
  <c r="S5506" i="5" s="1"/>
  <c r="M5506" i="5"/>
  <c r="O5506" i="5"/>
  <c r="P5506" i="5"/>
  <c r="Q5506" i="5"/>
  <c r="T5506" i="5"/>
  <c r="E5507" i="5"/>
  <c r="M5507" i="5"/>
  <c r="O5507" i="5"/>
  <c r="P5507" i="5"/>
  <c r="Q5507" i="5"/>
  <c r="E5508" i="5"/>
  <c r="S5508" i="5" s="1"/>
  <c r="M5508" i="5"/>
  <c r="O5508" i="5"/>
  <c r="P5508" i="5"/>
  <c r="Q5508" i="5"/>
  <c r="E5509" i="5"/>
  <c r="S5509" i="5" s="1"/>
  <c r="M5509" i="5"/>
  <c r="O5509" i="5"/>
  <c r="P5509" i="5"/>
  <c r="Q5509" i="5"/>
  <c r="E5510" i="5"/>
  <c r="M5510" i="5"/>
  <c r="O5510" i="5"/>
  <c r="P5510" i="5"/>
  <c r="Q5510" i="5"/>
  <c r="E5511" i="5"/>
  <c r="S5511" i="5" s="1"/>
  <c r="M5511" i="5"/>
  <c r="O5511" i="5"/>
  <c r="P5511" i="5"/>
  <c r="Q5511" i="5"/>
  <c r="E5512" i="5"/>
  <c r="T5512" i="5" s="1"/>
  <c r="M5512" i="5"/>
  <c r="O5512" i="5"/>
  <c r="P5512" i="5"/>
  <c r="Q5512" i="5"/>
  <c r="R5512" i="5" s="1"/>
  <c r="E5513" i="5"/>
  <c r="M5513" i="5"/>
  <c r="O5513" i="5"/>
  <c r="P5513" i="5"/>
  <c r="Q5513" i="5"/>
  <c r="E5514" i="5"/>
  <c r="T5514" i="5" s="1"/>
  <c r="M5514" i="5"/>
  <c r="O5514" i="5"/>
  <c r="P5514" i="5"/>
  <c r="Q5514" i="5"/>
  <c r="E5515" i="5"/>
  <c r="T5515" i="5" s="1"/>
  <c r="M5515" i="5"/>
  <c r="O5515" i="5"/>
  <c r="P5515" i="5"/>
  <c r="Q5515" i="5"/>
  <c r="E5516" i="5"/>
  <c r="S5516" i="5" s="1"/>
  <c r="M5516" i="5"/>
  <c r="O5516" i="5"/>
  <c r="P5516" i="5"/>
  <c r="Q5516" i="5"/>
  <c r="E5517" i="5"/>
  <c r="T5517" i="5" s="1"/>
  <c r="M5517" i="5"/>
  <c r="O5517" i="5"/>
  <c r="P5517" i="5"/>
  <c r="Q5517" i="5"/>
  <c r="E5518" i="5"/>
  <c r="T5518" i="5" s="1"/>
  <c r="M5518" i="5"/>
  <c r="O5518" i="5"/>
  <c r="P5518" i="5"/>
  <c r="Q5518" i="5"/>
  <c r="E5519" i="5"/>
  <c r="S5519" i="5" s="1"/>
  <c r="M5519" i="5"/>
  <c r="O5519" i="5"/>
  <c r="P5519" i="5"/>
  <c r="Q5519" i="5"/>
  <c r="E5520" i="5"/>
  <c r="S5520" i="5" s="1"/>
  <c r="M5520" i="5"/>
  <c r="O5520" i="5"/>
  <c r="P5520" i="5"/>
  <c r="Q5520" i="5"/>
  <c r="E5521" i="5"/>
  <c r="M5521" i="5"/>
  <c r="O5521" i="5"/>
  <c r="P5521" i="5"/>
  <c r="Q5521" i="5"/>
  <c r="E5522" i="5"/>
  <c r="S5522" i="5" s="1"/>
  <c r="M5522" i="5"/>
  <c r="O5522" i="5"/>
  <c r="P5522" i="5"/>
  <c r="Q5522" i="5"/>
  <c r="E5523" i="5"/>
  <c r="S5523" i="5" s="1"/>
  <c r="M5523" i="5"/>
  <c r="O5523" i="5"/>
  <c r="P5523" i="5"/>
  <c r="Q5523" i="5"/>
  <c r="E5524" i="5"/>
  <c r="M5524" i="5"/>
  <c r="O5524" i="5"/>
  <c r="P5524" i="5"/>
  <c r="Q5524" i="5"/>
  <c r="E5525" i="5"/>
  <c r="S5525" i="5" s="1"/>
  <c r="M5525" i="5"/>
  <c r="O5525" i="5"/>
  <c r="P5525" i="5"/>
  <c r="Q5525" i="5"/>
  <c r="E5526" i="5"/>
  <c r="S5526" i="5" s="1"/>
  <c r="M5526" i="5"/>
  <c r="O5526" i="5"/>
  <c r="P5526" i="5"/>
  <c r="Q5526" i="5"/>
  <c r="E5527" i="5"/>
  <c r="T5527" i="5" s="1"/>
  <c r="M5527" i="5"/>
  <c r="O5527" i="5"/>
  <c r="P5527" i="5"/>
  <c r="Q5527" i="5"/>
  <c r="S5527" i="5"/>
  <c r="E5528" i="5"/>
  <c r="T5528" i="5" s="1"/>
  <c r="M5528" i="5"/>
  <c r="O5528" i="5"/>
  <c r="P5528" i="5"/>
  <c r="Q5528" i="5"/>
  <c r="E5529" i="5"/>
  <c r="S5529" i="5" s="1"/>
  <c r="M5529" i="5"/>
  <c r="O5529" i="5"/>
  <c r="P5529" i="5"/>
  <c r="Q5529" i="5"/>
  <c r="E5530" i="5"/>
  <c r="S5530" i="5" s="1"/>
  <c r="M5530" i="5"/>
  <c r="O5530" i="5"/>
  <c r="P5530" i="5"/>
  <c r="Q5530" i="5"/>
  <c r="E5531" i="5"/>
  <c r="S5531" i="5" s="1"/>
  <c r="M5531" i="5"/>
  <c r="O5531" i="5"/>
  <c r="R5531" i="5" s="1"/>
  <c r="P5531" i="5"/>
  <c r="Q5531" i="5"/>
  <c r="T5531" i="5"/>
  <c r="E5532" i="5"/>
  <c r="T5532" i="5" s="1"/>
  <c r="M5532" i="5"/>
  <c r="O5532" i="5"/>
  <c r="P5532" i="5"/>
  <c r="Q5532" i="5"/>
  <c r="E5533" i="5"/>
  <c r="S5533" i="5" s="1"/>
  <c r="M5533" i="5"/>
  <c r="O5533" i="5"/>
  <c r="P5533" i="5"/>
  <c r="Q5533" i="5"/>
  <c r="E5534" i="5"/>
  <c r="S5534" i="5" s="1"/>
  <c r="M5534" i="5"/>
  <c r="O5534" i="5"/>
  <c r="P5534" i="5"/>
  <c r="Q5534" i="5"/>
  <c r="E5535" i="5"/>
  <c r="M5535" i="5"/>
  <c r="O5535" i="5"/>
  <c r="P5535" i="5"/>
  <c r="Q5535" i="5"/>
  <c r="E5536" i="5"/>
  <c r="S5536" i="5" s="1"/>
  <c r="M5536" i="5"/>
  <c r="O5536" i="5"/>
  <c r="P5536" i="5"/>
  <c r="Q5536" i="5"/>
  <c r="E5537" i="5"/>
  <c r="T5537" i="5" s="1"/>
  <c r="M5537" i="5"/>
  <c r="O5537" i="5"/>
  <c r="P5537" i="5"/>
  <c r="Q5537" i="5"/>
  <c r="E5538" i="5"/>
  <c r="M5538" i="5"/>
  <c r="O5538" i="5"/>
  <c r="P5538" i="5"/>
  <c r="Q5538" i="5"/>
  <c r="E5539" i="5"/>
  <c r="T5539" i="5" s="1"/>
  <c r="M5539" i="5"/>
  <c r="O5539" i="5"/>
  <c r="P5539" i="5"/>
  <c r="Q5539" i="5"/>
  <c r="E5540" i="5"/>
  <c r="S5540" i="5" s="1"/>
  <c r="M5540" i="5"/>
  <c r="O5540" i="5"/>
  <c r="P5540" i="5"/>
  <c r="Q5540" i="5"/>
  <c r="E5541" i="5"/>
  <c r="S5541" i="5" s="1"/>
  <c r="M5541" i="5"/>
  <c r="O5541" i="5"/>
  <c r="P5541" i="5"/>
  <c r="Q5541" i="5"/>
  <c r="T5541" i="5"/>
  <c r="E5542" i="5"/>
  <c r="S5542" i="5" s="1"/>
  <c r="M5542" i="5"/>
  <c r="O5542" i="5"/>
  <c r="P5542" i="5"/>
  <c r="Q5542" i="5"/>
  <c r="E5543" i="5"/>
  <c r="S5543" i="5" s="1"/>
  <c r="M5543" i="5"/>
  <c r="O5543" i="5"/>
  <c r="P5543" i="5"/>
  <c r="Q5543" i="5"/>
  <c r="E5544" i="5"/>
  <c r="S5544" i="5" s="1"/>
  <c r="M5544" i="5"/>
  <c r="O5544" i="5"/>
  <c r="P5544" i="5"/>
  <c r="Q5544" i="5"/>
  <c r="E5545" i="5"/>
  <c r="S5545" i="5" s="1"/>
  <c r="M5545" i="5"/>
  <c r="O5545" i="5"/>
  <c r="P5545" i="5"/>
  <c r="Q5545" i="5"/>
  <c r="E5546" i="5"/>
  <c r="M5546" i="5"/>
  <c r="O5546" i="5"/>
  <c r="P5546" i="5"/>
  <c r="Q5546" i="5"/>
  <c r="E5547" i="5"/>
  <c r="S5547" i="5" s="1"/>
  <c r="M5547" i="5"/>
  <c r="O5547" i="5"/>
  <c r="P5547" i="5"/>
  <c r="Q5547" i="5"/>
  <c r="E5548" i="5"/>
  <c r="T5548" i="5" s="1"/>
  <c r="M5548" i="5"/>
  <c r="O5548" i="5"/>
  <c r="P5548" i="5"/>
  <c r="Q5548" i="5"/>
  <c r="E5549" i="5"/>
  <c r="M5549" i="5"/>
  <c r="O5549" i="5"/>
  <c r="P5549" i="5"/>
  <c r="R5549" i="5" s="1"/>
  <c r="Q5549" i="5"/>
  <c r="E5550" i="5"/>
  <c r="T5550" i="5" s="1"/>
  <c r="M5550" i="5"/>
  <c r="O5550" i="5"/>
  <c r="P5550" i="5"/>
  <c r="Q5550" i="5"/>
  <c r="E5551" i="5"/>
  <c r="T5551" i="5" s="1"/>
  <c r="M5551" i="5"/>
  <c r="O5551" i="5"/>
  <c r="P5551" i="5"/>
  <c r="Q5551" i="5"/>
  <c r="E5552" i="5"/>
  <c r="M5552" i="5"/>
  <c r="O5552" i="5"/>
  <c r="P5552" i="5"/>
  <c r="Q5552" i="5"/>
  <c r="S5552" i="5"/>
  <c r="T5552" i="5"/>
  <c r="E5553" i="5"/>
  <c r="S5553" i="5" s="1"/>
  <c r="M5553" i="5"/>
  <c r="O5553" i="5"/>
  <c r="P5553" i="5"/>
  <c r="Q5553" i="5"/>
  <c r="E5554" i="5"/>
  <c r="T5554" i="5" s="1"/>
  <c r="M5554" i="5"/>
  <c r="O5554" i="5"/>
  <c r="P5554" i="5"/>
  <c r="Q5554" i="5"/>
  <c r="E5555" i="5"/>
  <c r="S5555" i="5" s="1"/>
  <c r="M5555" i="5"/>
  <c r="O5555" i="5"/>
  <c r="P5555" i="5"/>
  <c r="Q5555" i="5"/>
  <c r="E5556" i="5"/>
  <c r="S5556" i="5" s="1"/>
  <c r="M5556" i="5"/>
  <c r="O5556" i="5"/>
  <c r="P5556" i="5"/>
  <c r="Q5556" i="5"/>
  <c r="E5557" i="5"/>
  <c r="M5557" i="5"/>
  <c r="O5557" i="5"/>
  <c r="P5557" i="5"/>
  <c r="Q5557" i="5"/>
  <c r="E5558" i="5"/>
  <c r="S5558" i="5" s="1"/>
  <c r="M5558" i="5"/>
  <c r="O5558" i="5"/>
  <c r="P5558" i="5"/>
  <c r="Q5558" i="5"/>
  <c r="E5559" i="5"/>
  <c r="S5559" i="5" s="1"/>
  <c r="M5559" i="5"/>
  <c r="O5559" i="5"/>
  <c r="P5559" i="5"/>
  <c r="Q5559" i="5"/>
  <c r="E5560" i="5"/>
  <c r="M5560" i="5"/>
  <c r="O5560" i="5"/>
  <c r="P5560" i="5"/>
  <c r="Q5560" i="5"/>
  <c r="E5561" i="5"/>
  <c r="S5561" i="5" s="1"/>
  <c r="M5561" i="5"/>
  <c r="O5561" i="5"/>
  <c r="P5561" i="5"/>
  <c r="Q5561" i="5"/>
  <c r="E5562" i="5"/>
  <c r="T5562" i="5" s="1"/>
  <c r="M5562" i="5"/>
  <c r="O5562" i="5"/>
  <c r="P5562" i="5"/>
  <c r="Q5562" i="5"/>
  <c r="E5563" i="5"/>
  <c r="T5563" i="5" s="1"/>
  <c r="M5563" i="5"/>
  <c r="O5563" i="5"/>
  <c r="P5563" i="5"/>
  <c r="Q5563" i="5"/>
  <c r="E5564" i="5"/>
  <c r="T5564" i="5" s="1"/>
  <c r="M5564" i="5"/>
  <c r="O5564" i="5"/>
  <c r="P5564" i="5"/>
  <c r="Q5564" i="5"/>
  <c r="E5565" i="5"/>
  <c r="S5565" i="5" s="1"/>
  <c r="M5565" i="5"/>
  <c r="O5565" i="5"/>
  <c r="P5565" i="5"/>
  <c r="Q5565" i="5"/>
  <c r="E5566" i="5"/>
  <c r="S5566" i="5" s="1"/>
  <c r="M5566" i="5"/>
  <c r="O5566" i="5"/>
  <c r="P5566" i="5"/>
  <c r="Q5566" i="5"/>
  <c r="E5567" i="5"/>
  <c r="T5567" i="5" s="1"/>
  <c r="M5567" i="5"/>
  <c r="O5567" i="5"/>
  <c r="P5567" i="5"/>
  <c r="Q5567" i="5"/>
  <c r="E5568" i="5"/>
  <c r="S5568" i="5" s="1"/>
  <c r="M5568" i="5"/>
  <c r="O5568" i="5"/>
  <c r="P5568" i="5"/>
  <c r="Q5568" i="5"/>
  <c r="E5569" i="5"/>
  <c r="S5569" i="5" s="1"/>
  <c r="M5569" i="5"/>
  <c r="O5569" i="5"/>
  <c r="P5569" i="5"/>
  <c r="Q5569" i="5"/>
  <c r="E5570" i="5"/>
  <c r="S5570" i="5" s="1"/>
  <c r="M5570" i="5"/>
  <c r="O5570" i="5"/>
  <c r="P5570" i="5"/>
  <c r="Q5570" i="5"/>
  <c r="E5571" i="5"/>
  <c r="M5571" i="5"/>
  <c r="O5571" i="5"/>
  <c r="P5571" i="5"/>
  <c r="Q5571" i="5"/>
  <c r="E5572" i="5"/>
  <c r="S5572" i="5" s="1"/>
  <c r="M5572" i="5"/>
  <c r="O5572" i="5"/>
  <c r="P5572" i="5"/>
  <c r="Q5572" i="5"/>
  <c r="E5573" i="5"/>
  <c r="T5573" i="5" s="1"/>
  <c r="M5573" i="5"/>
  <c r="O5573" i="5"/>
  <c r="P5573" i="5"/>
  <c r="Q5573" i="5"/>
  <c r="E5574" i="5"/>
  <c r="T5574" i="5" s="1"/>
  <c r="M5574" i="5"/>
  <c r="O5574" i="5"/>
  <c r="P5574" i="5"/>
  <c r="Q5574" i="5"/>
  <c r="E5575" i="5"/>
  <c r="T5575" i="5" s="1"/>
  <c r="M5575" i="5"/>
  <c r="O5575" i="5"/>
  <c r="P5575" i="5"/>
  <c r="Q5575" i="5"/>
  <c r="S5575" i="5"/>
  <c r="E5576" i="5"/>
  <c r="S5576" i="5" s="1"/>
  <c r="M5576" i="5"/>
  <c r="O5576" i="5"/>
  <c r="P5576" i="5"/>
  <c r="Q5576" i="5"/>
  <c r="E5577" i="5"/>
  <c r="S5577" i="5" s="1"/>
  <c r="M5577" i="5"/>
  <c r="O5577" i="5"/>
  <c r="P5577" i="5"/>
  <c r="Q5577" i="5"/>
  <c r="E5578" i="5"/>
  <c r="S5578" i="5" s="1"/>
  <c r="M5578" i="5"/>
  <c r="O5578" i="5"/>
  <c r="P5578" i="5"/>
  <c r="Q5578" i="5"/>
  <c r="E5579" i="5"/>
  <c r="S5579" i="5" s="1"/>
  <c r="M5579" i="5"/>
  <c r="O5579" i="5"/>
  <c r="P5579" i="5"/>
  <c r="Q5579" i="5"/>
  <c r="T5579" i="5"/>
  <c r="E5580" i="5"/>
  <c r="S5580" i="5" s="1"/>
  <c r="M5580" i="5"/>
  <c r="O5580" i="5"/>
  <c r="P5580" i="5"/>
  <c r="Q5580" i="5"/>
  <c r="E5581" i="5"/>
  <c r="S5581" i="5" s="1"/>
  <c r="M5581" i="5"/>
  <c r="O5581" i="5"/>
  <c r="P5581" i="5"/>
  <c r="Q5581" i="5"/>
  <c r="E5582" i="5"/>
  <c r="M5582" i="5"/>
  <c r="O5582" i="5"/>
  <c r="P5582" i="5"/>
  <c r="Q5582" i="5"/>
  <c r="E5583" i="5"/>
  <c r="S5583" i="5" s="1"/>
  <c r="M5583" i="5"/>
  <c r="O5583" i="5"/>
  <c r="P5583" i="5"/>
  <c r="Q5583" i="5"/>
  <c r="E5584" i="5"/>
  <c r="T5584" i="5" s="1"/>
  <c r="M5584" i="5"/>
  <c r="O5584" i="5"/>
  <c r="P5584" i="5"/>
  <c r="Q5584" i="5"/>
  <c r="E5585" i="5"/>
  <c r="M5585" i="5"/>
  <c r="O5585" i="5"/>
  <c r="P5585" i="5"/>
  <c r="Q5585" i="5"/>
  <c r="E5586" i="5"/>
  <c r="T5586" i="5" s="1"/>
  <c r="M5586" i="5"/>
  <c r="O5586" i="5"/>
  <c r="P5586" i="5"/>
  <c r="Q5586" i="5"/>
  <c r="E5587" i="5"/>
  <c r="S5587" i="5" s="1"/>
  <c r="M5587" i="5"/>
  <c r="O5587" i="5"/>
  <c r="P5587" i="5"/>
  <c r="Q5587" i="5"/>
  <c r="E5588" i="5"/>
  <c r="S5588" i="5" s="1"/>
  <c r="M5588" i="5"/>
  <c r="O5588" i="5"/>
  <c r="P5588" i="5"/>
  <c r="Q5588" i="5"/>
  <c r="E5589" i="5"/>
  <c r="T5589" i="5" s="1"/>
  <c r="M5589" i="5"/>
  <c r="O5589" i="5"/>
  <c r="P5589" i="5"/>
  <c r="Q5589" i="5"/>
  <c r="E5590" i="5"/>
  <c r="T5590" i="5" s="1"/>
  <c r="M5590" i="5"/>
  <c r="O5590" i="5"/>
  <c r="P5590" i="5"/>
  <c r="Q5590" i="5"/>
  <c r="E5591" i="5"/>
  <c r="S5591" i="5" s="1"/>
  <c r="M5591" i="5"/>
  <c r="O5591" i="5"/>
  <c r="P5591" i="5"/>
  <c r="Q5591" i="5"/>
  <c r="E5592" i="5"/>
  <c r="S5592" i="5" s="1"/>
  <c r="M5592" i="5"/>
  <c r="O5592" i="5"/>
  <c r="P5592" i="5"/>
  <c r="Q5592" i="5"/>
  <c r="E5593" i="5"/>
  <c r="M5593" i="5"/>
  <c r="O5593" i="5"/>
  <c r="P5593" i="5"/>
  <c r="Q5593" i="5"/>
  <c r="E5594" i="5"/>
  <c r="S5594" i="5" s="1"/>
  <c r="M5594" i="5"/>
  <c r="O5594" i="5"/>
  <c r="P5594" i="5"/>
  <c r="Q5594" i="5"/>
  <c r="E5595" i="5"/>
  <c r="M5595" i="5"/>
  <c r="O5595" i="5"/>
  <c r="P5595" i="5"/>
  <c r="Q5595" i="5"/>
  <c r="E5596" i="5"/>
  <c r="M5596" i="5"/>
  <c r="O5596" i="5"/>
  <c r="P5596" i="5"/>
  <c r="Q5596" i="5"/>
  <c r="E5597" i="5"/>
  <c r="S5597" i="5" s="1"/>
  <c r="M5597" i="5"/>
  <c r="O5597" i="5"/>
  <c r="P5597" i="5"/>
  <c r="Q5597" i="5"/>
  <c r="E5598" i="5"/>
  <c r="S5598" i="5" s="1"/>
  <c r="M5598" i="5"/>
  <c r="O5598" i="5"/>
  <c r="P5598" i="5"/>
  <c r="Q5598" i="5"/>
  <c r="E5599" i="5"/>
  <c r="T5599" i="5" s="1"/>
  <c r="M5599" i="5"/>
  <c r="O5599" i="5"/>
  <c r="R5599" i="5" s="1"/>
  <c r="P5599" i="5"/>
  <c r="Q5599" i="5"/>
  <c r="E5600" i="5"/>
  <c r="T5600" i="5" s="1"/>
  <c r="M5600" i="5"/>
  <c r="O5600" i="5"/>
  <c r="P5600" i="5"/>
  <c r="Q5600" i="5"/>
  <c r="E5601" i="5"/>
  <c r="S5601" i="5" s="1"/>
  <c r="M5601" i="5"/>
  <c r="O5601" i="5"/>
  <c r="P5601" i="5"/>
  <c r="Q5601" i="5"/>
  <c r="E5602" i="5"/>
  <c r="S5602" i="5" s="1"/>
  <c r="M5602" i="5"/>
  <c r="O5602" i="5"/>
  <c r="P5602" i="5"/>
  <c r="Q5602" i="5"/>
  <c r="T5602" i="5"/>
  <c r="E5603" i="5"/>
  <c r="T5603" i="5" s="1"/>
  <c r="M5603" i="5"/>
  <c r="O5603" i="5"/>
  <c r="P5603" i="5"/>
  <c r="Q5603" i="5"/>
  <c r="E5604" i="5"/>
  <c r="S5604" i="5" s="1"/>
  <c r="M5604" i="5"/>
  <c r="O5604" i="5"/>
  <c r="P5604" i="5"/>
  <c r="Q5604" i="5"/>
  <c r="E5605" i="5"/>
  <c r="S5605" i="5" s="1"/>
  <c r="M5605" i="5"/>
  <c r="O5605" i="5"/>
  <c r="P5605" i="5"/>
  <c r="Q5605" i="5"/>
  <c r="E5606" i="5"/>
  <c r="S5606" i="5" s="1"/>
  <c r="M5606" i="5"/>
  <c r="O5606" i="5"/>
  <c r="P5606" i="5"/>
  <c r="Q5606" i="5"/>
  <c r="E5607" i="5"/>
  <c r="M5607" i="5"/>
  <c r="O5607" i="5"/>
  <c r="P5607" i="5"/>
  <c r="Q5607" i="5"/>
  <c r="E5608" i="5"/>
  <c r="S5608" i="5" s="1"/>
  <c r="M5608" i="5"/>
  <c r="O5608" i="5"/>
  <c r="P5608" i="5"/>
  <c r="Q5608" i="5"/>
  <c r="E5609" i="5"/>
  <c r="S5609" i="5" s="1"/>
  <c r="M5609" i="5"/>
  <c r="O5609" i="5"/>
  <c r="P5609" i="5"/>
  <c r="Q5609" i="5"/>
  <c r="E5610" i="5"/>
  <c r="T5610" i="5" s="1"/>
  <c r="M5610" i="5"/>
  <c r="O5610" i="5"/>
  <c r="P5610" i="5"/>
  <c r="Q5610" i="5"/>
  <c r="E5611" i="5"/>
  <c r="T5611" i="5" s="1"/>
  <c r="M5611" i="5"/>
  <c r="O5611" i="5"/>
  <c r="P5611" i="5"/>
  <c r="Q5611" i="5"/>
  <c r="E5612" i="5"/>
  <c r="T5612" i="5" s="1"/>
  <c r="M5612" i="5"/>
  <c r="O5612" i="5"/>
  <c r="P5612" i="5"/>
  <c r="Q5612" i="5"/>
  <c r="E5613" i="5"/>
  <c r="S5613" i="5" s="1"/>
  <c r="M5613" i="5"/>
  <c r="O5613" i="5"/>
  <c r="P5613" i="5"/>
  <c r="Q5613" i="5"/>
  <c r="E5614" i="5"/>
  <c r="T5614" i="5" s="1"/>
  <c r="M5614" i="5"/>
  <c r="O5614" i="5"/>
  <c r="P5614" i="5"/>
  <c r="Q5614" i="5"/>
  <c r="S5614" i="5"/>
  <c r="E5615" i="5"/>
  <c r="S5615" i="5" s="1"/>
  <c r="M5615" i="5"/>
  <c r="O5615" i="5"/>
  <c r="P5615" i="5"/>
  <c r="Q5615" i="5"/>
  <c r="E5616" i="5"/>
  <c r="S5616" i="5" s="1"/>
  <c r="M5616" i="5"/>
  <c r="O5616" i="5"/>
  <c r="P5616" i="5"/>
  <c r="Q5616" i="5"/>
  <c r="E5617" i="5"/>
  <c r="S5617" i="5" s="1"/>
  <c r="M5617" i="5"/>
  <c r="O5617" i="5"/>
  <c r="P5617" i="5"/>
  <c r="Q5617" i="5"/>
  <c r="E5618" i="5"/>
  <c r="S5618" i="5" s="1"/>
  <c r="M5618" i="5"/>
  <c r="O5618" i="5"/>
  <c r="P5618" i="5"/>
  <c r="Q5618" i="5"/>
  <c r="T5618" i="5"/>
  <c r="E5619" i="5"/>
  <c r="S5619" i="5" s="1"/>
  <c r="M5619" i="5"/>
  <c r="O5619" i="5"/>
  <c r="P5619" i="5"/>
  <c r="Q5619" i="5"/>
  <c r="E5620" i="5"/>
  <c r="S5620" i="5" s="1"/>
  <c r="M5620" i="5"/>
  <c r="O5620" i="5"/>
  <c r="P5620" i="5"/>
  <c r="Q5620" i="5"/>
  <c r="T5620" i="5"/>
  <c r="E5621" i="5"/>
  <c r="T5621" i="5" s="1"/>
  <c r="M5621" i="5"/>
  <c r="O5621" i="5"/>
  <c r="P5621" i="5"/>
  <c r="Q5621" i="5"/>
  <c r="E5622" i="5"/>
  <c r="T5622" i="5" s="1"/>
  <c r="M5622" i="5"/>
  <c r="O5622" i="5"/>
  <c r="P5622" i="5"/>
  <c r="Q5622" i="5"/>
  <c r="E5623" i="5"/>
  <c r="T5623" i="5" s="1"/>
  <c r="M5623" i="5"/>
  <c r="O5623" i="5"/>
  <c r="P5623" i="5"/>
  <c r="Q5623" i="5"/>
  <c r="E5624" i="5"/>
  <c r="S5624" i="5" s="1"/>
  <c r="M5624" i="5"/>
  <c r="O5624" i="5"/>
  <c r="P5624" i="5"/>
  <c r="Q5624" i="5"/>
  <c r="E5625" i="5"/>
  <c r="M5625" i="5"/>
  <c r="O5625" i="5"/>
  <c r="P5625" i="5"/>
  <c r="Q5625" i="5"/>
  <c r="E5626" i="5"/>
  <c r="T5626" i="5" s="1"/>
  <c r="M5626" i="5"/>
  <c r="O5626" i="5"/>
  <c r="P5626" i="5"/>
  <c r="Q5626" i="5"/>
  <c r="E5627" i="5"/>
  <c r="M5627" i="5"/>
  <c r="O5627" i="5"/>
  <c r="P5627" i="5"/>
  <c r="Q5627" i="5"/>
  <c r="E5628" i="5"/>
  <c r="S5628" i="5" s="1"/>
  <c r="M5628" i="5"/>
  <c r="O5628" i="5"/>
  <c r="P5628" i="5"/>
  <c r="Q5628" i="5"/>
  <c r="E5629" i="5"/>
  <c r="S5629" i="5" s="1"/>
  <c r="M5629" i="5"/>
  <c r="O5629" i="5"/>
  <c r="P5629" i="5"/>
  <c r="Q5629" i="5"/>
  <c r="E5630" i="5"/>
  <c r="S5630" i="5" s="1"/>
  <c r="M5630" i="5"/>
  <c r="O5630" i="5"/>
  <c r="P5630" i="5"/>
  <c r="Q5630" i="5"/>
  <c r="E5631" i="5"/>
  <c r="M5631" i="5"/>
  <c r="O5631" i="5"/>
  <c r="P5631" i="5"/>
  <c r="Q5631" i="5"/>
  <c r="E5632" i="5"/>
  <c r="T5632" i="5" s="1"/>
  <c r="M5632" i="5"/>
  <c r="O5632" i="5"/>
  <c r="P5632" i="5"/>
  <c r="Q5632" i="5"/>
  <c r="E5633" i="5"/>
  <c r="M5633" i="5"/>
  <c r="O5633" i="5"/>
  <c r="P5633" i="5"/>
  <c r="R5633" i="5" s="1"/>
  <c r="Q5633" i="5"/>
  <c r="E5634" i="5"/>
  <c r="S5634" i="5" s="1"/>
  <c r="M5634" i="5"/>
  <c r="O5634" i="5"/>
  <c r="P5634" i="5"/>
  <c r="Q5634" i="5"/>
  <c r="E5635" i="5"/>
  <c r="T5635" i="5" s="1"/>
  <c r="M5635" i="5"/>
  <c r="O5635" i="5"/>
  <c r="P5635" i="5"/>
  <c r="Q5635" i="5"/>
  <c r="S5635" i="5"/>
  <c r="E5636" i="5"/>
  <c r="T5636" i="5" s="1"/>
  <c r="M5636" i="5"/>
  <c r="O5636" i="5"/>
  <c r="P5636" i="5"/>
  <c r="Q5636" i="5"/>
  <c r="E5637" i="5"/>
  <c r="S5637" i="5" s="1"/>
  <c r="M5637" i="5"/>
  <c r="O5637" i="5"/>
  <c r="P5637" i="5"/>
  <c r="Q5637" i="5"/>
  <c r="E5638" i="5"/>
  <c r="S5638" i="5" s="1"/>
  <c r="M5638" i="5"/>
  <c r="O5638" i="5"/>
  <c r="P5638" i="5"/>
  <c r="Q5638" i="5"/>
  <c r="E5639" i="5"/>
  <c r="T5639" i="5" s="1"/>
  <c r="M5639" i="5"/>
  <c r="O5639" i="5"/>
  <c r="P5639" i="5"/>
  <c r="Q5639" i="5"/>
  <c r="E5640" i="5"/>
  <c r="S5640" i="5" s="1"/>
  <c r="M5640" i="5"/>
  <c r="O5640" i="5"/>
  <c r="P5640" i="5"/>
  <c r="Q5640" i="5"/>
  <c r="E5641" i="5"/>
  <c r="S5641" i="5" s="1"/>
  <c r="M5641" i="5"/>
  <c r="O5641" i="5"/>
  <c r="P5641" i="5"/>
  <c r="Q5641" i="5"/>
  <c r="E5642" i="5"/>
  <c r="S5642" i="5" s="1"/>
  <c r="M5642" i="5"/>
  <c r="O5642" i="5"/>
  <c r="P5642" i="5"/>
  <c r="Q5642" i="5"/>
  <c r="E5643" i="5"/>
  <c r="T5643" i="5" s="1"/>
  <c r="M5643" i="5"/>
  <c r="O5643" i="5"/>
  <c r="P5643" i="5"/>
  <c r="Q5643" i="5"/>
  <c r="E5644" i="5"/>
  <c r="M5644" i="5"/>
  <c r="O5644" i="5"/>
  <c r="P5644" i="5"/>
  <c r="Q5644" i="5"/>
  <c r="E5645" i="5"/>
  <c r="T5645" i="5" s="1"/>
  <c r="M5645" i="5"/>
  <c r="O5645" i="5"/>
  <c r="P5645" i="5"/>
  <c r="Q5645" i="5"/>
  <c r="E5646" i="5"/>
  <c r="S5646" i="5" s="1"/>
  <c r="M5646" i="5"/>
  <c r="O5646" i="5"/>
  <c r="P5646" i="5"/>
  <c r="Q5646" i="5"/>
  <c r="E5647" i="5"/>
  <c r="T5647" i="5" s="1"/>
  <c r="M5647" i="5"/>
  <c r="O5647" i="5"/>
  <c r="P5647" i="5"/>
  <c r="Q5647" i="5"/>
  <c r="E5648" i="5"/>
  <c r="T5648" i="5" s="1"/>
  <c r="M5648" i="5"/>
  <c r="O5648" i="5"/>
  <c r="P5648" i="5"/>
  <c r="Q5648" i="5"/>
  <c r="E5649" i="5"/>
  <c r="S5649" i="5" s="1"/>
  <c r="M5649" i="5"/>
  <c r="O5649" i="5"/>
  <c r="P5649" i="5"/>
  <c r="Q5649" i="5"/>
  <c r="E5650" i="5"/>
  <c r="S5650" i="5" s="1"/>
  <c r="M5650" i="5"/>
  <c r="O5650" i="5"/>
  <c r="P5650" i="5"/>
  <c r="Q5650" i="5"/>
  <c r="E5651" i="5"/>
  <c r="M5651" i="5"/>
  <c r="O5651" i="5"/>
  <c r="P5651" i="5"/>
  <c r="Q5651" i="5"/>
  <c r="E5652" i="5"/>
  <c r="M5652" i="5"/>
  <c r="O5652" i="5"/>
  <c r="P5652" i="5"/>
  <c r="Q5652" i="5"/>
  <c r="E5653" i="5"/>
  <c r="S5653" i="5" s="1"/>
  <c r="M5653" i="5"/>
  <c r="O5653" i="5"/>
  <c r="P5653" i="5"/>
  <c r="Q5653" i="5"/>
  <c r="T5653" i="5"/>
  <c r="E5654" i="5"/>
  <c r="S5654" i="5" s="1"/>
  <c r="M5654" i="5"/>
  <c r="O5654" i="5"/>
  <c r="P5654" i="5"/>
  <c r="Q5654" i="5"/>
  <c r="E5655" i="5"/>
  <c r="S5655" i="5" s="1"/>
  <c r="M5655" i="5"/>
  <c r="O5655" i="5"/>
  <c r="P5655" i="5"/>
  <c r="Q5655" i="5"/>
  <c r="E5656" i="5"/>
  <c r="S5656" i="5" s="1"/>
  <c r="M5656" i="5"/>
  <c r="O5656" i="5"/>
  <c r="P5656" i="5"/>
  <c r="Q5656" i="5"/>
  <c r="E5657" i="5"/>
  <c r="T5657" i="5" s="1"/>
  <c r="M5657" i="5"/>
  <c r="O5657" i="5"/>
  <c r="P5657" i="5"/>
  <c r="Q5657" i="5"/>
  <c r="E5658" i="5"/>
  <c r="T5658" i="5" s="1"/>
  <c r="M5658" i="5"/>
  <c r="O5658" i="5"/>
  <c r="P5658" i="5"/>
  <c r="Q5658" i="5"/>
  <c r="E5659" i="5"/>
  <c r="S5659" i="5" s="1"/>
  <c r="M5659" i="5"/>
  <c r="O5659" i="5"/>
  <c r="P5659" i="5"/>
  <c r="R5659" i="5" s="1"/>
  <c r="Q5659" i="5"/>
  <c r="E5660" i="5"/>
  <c r="M5660" i="5"/>
  <c r="O5660" i="5"/>
  <c r="P5660" i="5"/>
  <c r="Q5660" i="5"/>
  <c r="S5660" i="5"/>
  <c r="T5660" i="5"/>
  <c r="E5661" i="5"/>
  <c r="S5661" i="5" s="1"/>
  <c r="M5661" i="5"/>
  <c r="O5661" i="5"/>
  <c r="P5661" i="5"/>
  <c r="Q5661" i="5"/>
  <c r="E5662" i="5"/>
  <c r="M5662" i="5"/>
  <c r="O5662" i="5"/>
  <c r="P5662" i="5"/>
  <c r="Q5662" i="5"/>
  <c r="S5662" i="5"/>
  <c r="T5662" i="5"/>
  <c r="E5663" i="5"/>
  <c r="S5663" i="5" s="1"/>
  <c r="M5663" i="5"/>
  <c r="O5663" i="5"/>
  <c r="P5663" i="5"/>
  <c r="Q5663" i="5"/>
  <c r="E5664" i="5"/>
  <c r="S5664" i="5" s="1"/>
  <c r="M5664" i="5"/>
  <c r="O5664" i="5"/>
  <c r="P5664" i="5"/>
  <c r="Q5664" i="5"/>
  <c r="T5664" i="5"/>
  <c r="E5665" i="5"/>
  <c r="S5665" i="5" s="1"/>
  <c r="M5665" i="5"/>
  <c r="O5665" i="5"/>
  <c r="P5665" i="5"/>
  <c r="Q5665" i="5"/>
  <c r="E5666" i="5"/>
  <c r="M5666" i="5"/>
  <c r="O5666" i="5"/>
  <c r="P5666" i="5"/>
  <c r="Q5666" i="5"/>
  <c r="E5667" i="5"/>
  <c r="T5667" i="5" s="1"/>
  <c r="M5667" i="5"/>
  <c r="O5667" i="5"/>
  <c r="P5667" i="5"/>
  <c r="Q5667" i="5"/>
  <c r="E5668" i="5"/>
  <c r="S5668" i="5" s="1"/>
  <c r="M5668" i="5"/>
  <c r="O5668" i="5"/>
  <c r="P5668" i="5"/>
  <c r="Q5668" i="5"/>
  <c r="E5669" i="5"/>
  <c r="M5669" i="5"/>
  <c r="O5669" i="5"/>
  <c r="P5669" i="5"/>
  <c r="Q5669" i="5"/>
  <c r="E5670" i="5"/>
  <c r="S5670" i="5" s="1"/>
  <c r="M5670" i="5"/>
  <c r="O5670" i="5"/>
  <c r="P5670" i="5"/>
  <c r="Q5670" i="5"/>
  <c r="E5671" i="5"/>
  <c r="S5671" i="5" s="1"/>
  <c r="M5671" i="5"/>
  <c r="O5671" i="5"/>
  <c r="P5671" i="5"/>
  <c r="Q5671" i="5"/>
  <c r="E5672" i="5"/>
  <c r="T5672" i="5" s="1"/>
  <c r="M5672" i="5"/>
  <c r="O5672" i="5"/>
  <c r="P5672" i="5"/>
  <c r="Q5672" i="5"/>
  <c r="E5673" i="5"/>
  <c r="S5673" i="5" s="1"/>
  <c r="M5673" i="5"/>
  <c r="O5673" i="5"/>
  <c r="P5673" i="5"/>
  <c r="Q5673" i="5"/>
  <c r="E5674" i="5"/>
  <c r="S5674" i="5" s="1"/>
  <c r="M5674" i="5"/>
  <c r="O5674" i="5"/>
  <c r="P5674" i="5"/>
  <c r="Q5674" i="5"/>
  <c r="E5675" i="5"/>
  <c r="S5675" i="5" s="1"/>
  <c r="M5675" i="5"/>
  <c r="O5675" i="5"/>
  <c r="P5675" i="5"/>
  <c r="Q5675" i="5"/>
  <c r="E5676" i="5"/>
  <c r="S5676" i="5" s="1"/>
  <c r="M5676" i="5"/>
  <c r="O5676" i="5"/>
  <c r="P5676" i="5"/>
  <c r="Q5676" i="5"/>
  <c r="E5677" i="5"/>
  <c r="M5677" i="5"/>
  <c r="O5677" i="5"/>
  <c r="P5677" i="5"/>
  <c r="Q5677" i="5"/>
  <c r="E5678" i="5"/>
  <c r="S5678" i="5" s="1"/>
  <c r="M5678" i="5"/>
  <c r="O5678" i="5"/>
  <c r="P5678" i="5"/>
  <c r="Q5678" i="5"/>
  <c r="E5679" i="5"/>
  <c r="T5679" i="5" s="1"/>
  <c r="M5679" i="5"/>
  <c r="O5679" i="5"/>
  <c r="P5679" i="5"/>
  <c r="Q5679" i="5"/>
  <c r="E5680" i="5"/>
  <c r="S5680" i="5" s="1"/>
  <c r="M5680" i="5"/>
  <c r="O5680" i="5"/>
  <c r="P5680" i="5"/>
  <c r="Q5680" i="5"/>
  <c r="E5681" i="5"/>
  <c r="T5681" i="5" s="1"/>
  <c r="M5681" i="5"/>
  <c r="O5681" i="5"/>
  <c r="P5681" i="5"/>
  <c r="Q5681" i="5"/>
  <c r="E5682" i="5"/>
  <c r="T5682" i="5" s="1"/>
  <c r="M5682" i="5"/>
  <c r="O5682" i="5"/>
  <c r="P5682" i="5"/>
  <c r="Q5682" i="5"/>
  <c r="E5683" i="5"/>
  <c r="T5683" i="5" s="1"/>
  <c r="M5683" i="5"/>
  <c r="O5683" i="5"/>
  <c r="P5683" i="5"/>
  <c r="Q5683" i="5"/>
  <c r="E5684" i="5"/>
  <c r="S5684" i="5" s="1"/>
  <c r="M5684" i="5"/>
  <c r="O5684" i="5"/>
  <c r="P5684" i="5"/>
  <c r="Q5684" i="5"/>
  <c r="E5685" i="5"/>
  <c r="M5685" i="5"/>
  <c r="O5685" i="5"/>
  <c r="P5685" i="5"/>
  <c r="Q5685" i="5"/>
  <c r="E5686" i="5"/>
  <c r="S5686" i="5" s="1"/>
  <c r="M5686" i="5"/>
  <c r="O5686" i="5"/>
  <c r="P5686" i="5"/>
  <c r="Q5686" i="5"/>
  <c r="E5687" i="5"/>
  <c r="T5687" i="5" s="1"/>
  <c r="M5687" i="5"/>
  <c r="O5687" i="5"/>
  <c r="P5687" i="5"/>
  <c r="Q5687" i="5"/>
  <c r="S5687" i="5"/>
  <c r="E5688" i="5"/>
  <c r="T5688" i="5" s="1"/>
  <c r="M5688" i="5"/>
  <c r="O5688" i="5"/>
  <c r="P5688" i="5"/>
  <c r="Q5688" i="5"/>
  <c r="E5689" i="5"/>
  <c r="S5689" i="5" s="1"/>
  <c r="M5689" i="5"/>
  <c r="O5689" i="5"/>
  <c r="P5689" i="5"/>
  <c r="Q5689" i="5"/>
  <c r="E5690" i="5"/>
  <c r="S5690" i="5" s="1"/>
  <c r="M5690" i="5"/>
  <c r="O5690" i="5"/>
  <c r="P5690" i="5"/>
  <c r="Q5690" i="5"/>
  <c r="E5691" i="5"/>
  <c r="S5691" i="5" s="1"/>
  <c r="M5691" i="5"/>
  <c r="O5691" i="5"/>
  <c r="P5691" i="5"/>
  <c r="Q5691" i="5"/>
  <c r="E5692" i="5"/>
  <c r="S5692" i="5" s="1"/>
  <c r="M5692" i="5"/>
  <c r="O5692" i="5"/>
  <c r="P5692" i="5"/>
  <c r="Q5692" i="5"/>
  <c r="E5693" i="5"/>
  <c r="S5693" i="5" s="1"/>
  <c r="M5693" i="5"/>
  <c r="O5693" i="5"/>
  <c r="P5693" i="5"/>
  <c r="Q5693" i="5"/>
  <c r="E5694" i="5"/>
  <c r="T5694" i="5" s="1"/>
  <c r="M5694" i="5"/>
  <c r="O5694" i="5"/>
  <c r="P5694" i="5"/>
  <c r="Q5694" i="5"/>
  <c r="E5695" i="5"/>
  <c r="S5695" i="5" s="1"/>
  <c r="M5695" i="5"/>
  <c r="O5695" i="5"/>
  <c r="P5695" i="5"/>
  <c r="Q5695" i="5"/>
  <c r="E5696" i="5"/>
  <c r="S5696" i="5" s="1"/>
  <c r="M5696" i="5"/>
  <c r="O5696" i="5"/>
  <c r="P5696" i="5"/>
  <c r="Q5696" i="5"/>
  <c r="E5697" i="5"/>
  <c r="S5697" i="5" s="1"/>
  <c r="M5697" i="5"/>
  <c r="O5697" i="5"/>
  <c r="P5697" i="5"/>
  <c r="Q5697" i="5"/>
  <c r="E5698" i="5"/>
  <c r="S5698" i="5" s="1"/>
  <c r="M5698" i="5"/>
  <c r="O5698" i="5"/>
  <c r="P5698" i="5"/>
  <c r="Q5698" i="5"/>
  <c r="E5699" i="5"/>
  <c r="T5699" i="5" s="1"/>
  <c r="M5699" i="5"/>
  <c r="O5699" i="5"/>
  <c r="P5699" i="5"/>
  <c r="Q5699" i="5"/>
  <c r="E5700" i="5"/>
  <c r="S5700" i="5" s="1"/>
  <c r="M5700" i="5"/>
  <c r="O5700" i="5"/>
  <c r="P5700" i="5"/>
  <c r="Q5700" i="5"/>
  <c r="E5701" i="5"/>
  <c r="S5701" i="5" s="1"/>
  <c r="M5701" i="5"/>
  <c r="O5701" i="5"/>
  <c r="P5701" i="5"/>
  <c r="Q5701" i="5"/>
  <c r="E5702" i="5"/>
  <c r="T5702" i="5" s="1"/>
  <c r="M5702" i="5"/>
  <c r="O5702" i="5"/>
  <c r="P5702" i="5"/>
  <c r="Q5702" i="5"/>
  <c r="E5703" i="5"/>
  <c r="S5703" i="5" s="1"/>
  <c r="M5703" i="5"/>
  <c r="O5703" i="5"/>
  <c r="P5703" i="5"/>
  <c r="Q5703" i="5"/>
  <c r="E5704" i="5"/>
  <c r="T5704" i="5" s="1"/>
  <c r="M5704" i="5"/>
  <c r="O5704" i="5"/>
  <c r="R5704" i="5" s="1"/>
  <c r="P5704" i="5"/>
  <c r="Q5704" i="5"/>
  <c r="E5705" i="5"/>
  <c r="S5705" i="5" s="1"/>
  <c r="M5705" i="5"/>
  <c r="O5705" i="5"/>
  <c r="P5705" i="5"/>
  <c r="Q5705" i="5"/>
  <c r="E5706" i="5"/>
  <c r="S5706" i="5" s="1"/>
  <c r="M5706" i="5"/>
  <c r="O5706" i="5"/>
  <c r="P5706" i="5"/>
  <c r="Q5706" i="5"/>
  <c r="E5707" i="5"/>
  <c r="S5707" i="5" s="1"/>
  <c r="M5707" i="5"/>
  <c r="O5707" i="5"/>
  <c r="P5707" i="5"/>
  <c r="Q5707" i="5"/>
  <c r="E5708" i="5"/>
  <c r="T5708" i="5" s="1"/>
  <c r="M5708" i="5"/>
  <c r="O5708" i="5"/>
  <c r="P5708" i="5"/>
  <c r="Q5708" i="5"/>
  <c r="E5709" i="5"/>
  <c r="S5709" i="5" s="1"/>
  <c r="M5709" i="5"/>
  <c r="O5709" i="5"/>
  <c r="P5709" i="5"/>
  <c r="Q5709" i="5"/>
  <c r="E5710" i="5"/>
  <c r="S5710" i="5" s="1"/>
  <c r="M5710" i="5"/>
  <c r="O5710" i="5"/>
  <c r="P5710" i="5"/>
  <c r="Q5710" i="5"/>
  <c r="T5710" i="5"/>
  <c r="E5711" i="5"/>
  <c r="S5711" i="5" s="1"/>
  <c r="M5711" i="5"/>
  <c r="O5711" i="5"/>
  <c r="P5711" i="5"/>
  <c r="Q5711" i="5"/>
  <c r="E5712" i="5"/>
  <c r="S5712" i="5" s="1"/>
  <c r="M5712" i="5"/>
  <c r="O5712" i="5"/>
  <c r="P5712" i="5"/>
  <c r="Q5712" i="5"/>
  <c r="E5713" i="5"/>
  <c r="M5713" i="5"/>
  <c r="O5713" i="5"/>
  <c r="P5713" i="5"/>
  <c r="Q5713" i="5"/>
  <c r="E5714" i="5"/>
  <c r="S5714" i="5" s="1"/>
  <c r="M5714" i="5"/>
  <c r="O5714" i="5"/>
  <c r="P5714" i="5"/>
  <c r="Q5714" i="5"/>
  <c r="E5715" i="5"/>
  <c r="T5715" i="5" s="1"/>
  <c r="M5715" i="5"/>
  <c r="O5715" i="5"/>
  <c r="P5715" i="5"/>
  <c r="Q5715" i="5"/>
  <c r="E5716" i="5"/>
  <c r="S5716" i="5" s="1"/>
  <c r="M5716" i="5"/>
  <c r="O5716" i="5"/>
  <c r="P5716" i="5"/>
  <c r="Q5716" i="5"/>
  <c r="E5717" i="5"/>
  <c r="S5717" i="5" s="1"/>
  <c r="M5717" i="5"/>
  <c r="O5717" i="5"/>
  <c r="P5717" i="5"/>
  <c r="Q5717" i="5"/>
  <c r="E5718" i="5"/>
  <c r="S5718" i="5" s="1"/>
  <c r="M5718" i="5"/>
  <c r="O5718" i="5"/>
  <c r="P5718" i="5"/>
  <c r="Q5718" i="5"/>
  <c r="E5719" i="5"/>
  <c r="T5719" i="5" s="1"/>
  <c r="M5719" i="5"/>
  <c r="O5719" i="5"/>
  <c r="P5719" i="5"/>
  <c r="Q5719" i="5"/>
  <c r="R5719" i="5"/>
  <c r="E5720" i="5"/>
  <c r="S5720" i="5" s="1"/>
  <c r="M5720" i="5"/>
  <c r="O5720" i="5"/>
  <c r="P5720" i="5"/>
  <c r="Q5720" i="5"/>
  <c r="E5721" i="5"/>
  <c r="T5721" i="5" s="1"/>
  <c r="M5721" i="5"/>
  <c r="O5721" i="5"/>
  <c r="P5721" i="5"/>
  <c r="Q5721" i="5"/>
  <c r="E5722" i="5"/>
  <c r="S5722" i="5" s="1"/>
  <c r="M5722" i="5"/>
  <c r="O5722" i="5"/>
  <c r="P5722" i="5"/>
  <c r="Q5722" i="5"/>
  <c r="E5723" i="5"/>
  <c r="T5723" i="5" s="1"/>
  <c r="M5723" i="5"/>
  <c r="O5723" i="5"/>
  <c r="P5723" i="5"/>
  <c r="Q5723" i="5"/>
  <c r="S5723" i="5"/>
  <c r="E5724" i="5"/>
  <c r="T5724" i="5" s="1"/>
  <c r="M5724" i="5"/>
  <c r="O5724" i="5"/>
  <c r="P5724" i="5"/>
  <c r="Q5724" i="5"/>
  <c r="E5725" i="5"/>
  <c r="S5725" i="5" s="1"/>
  <c r="M5725" i="5"/>
  <c r="O5725" i="5"/>
  <c r="P5725" i="5"/>
  <c r="Q5725" i="5"/>
  <c r="E5726" i="5"/>
  <c r="S5726" i="5" s="1"/>
  <c r="M5726" i="5"/>
  <c r="O5726" i="5"/>
  <c r="P5726" i="5"/>
  <c r="Q5726" i="5"/>
  <c r="E5727" i="5"/>
  <c r="S5727" i="5" s="1"/>
  <c r="M5727" i="5"/>
  <c r="O5727" i="5"/>
  <c r="P5727" i="5"/>
  <c r="Q5727" i="5"/>
  <c r="E5728" i="5"/>
  <c r="S5728" i="5" s="1"/>
  <c r="M5728" i="5"/>
  <c r="O5728" i="5"/>
  <c r="P5728" i="5"/>
  <c r="Q5728" i="5"/>
  <c r="E5729" i="5"/>
  <c r="S5729" i="5" s="1"/>
  <c r="M5729" i="5"/>
  <c r="O5729" i="5"/>
  <c r="P5729" i="5"/>
  <c r="Q5729" i="5"/>
  <c r="E5730" i="5"/>
  <c r="M5730" i="5"/>
  <c r="O5730" i="5"/>
  <c r="P5730" i="5"/>
  <c r="Q5730" i="5"/>
  <c r="E5731" i="5"/>
  <c r="S5731" i="5" s="1"/>
  <c r="M5731" i="5"/>
  <c r="O5731" i="5"/>
  <c r="P5731" i="5"/>
  <c r="Q5731" i="5"/>
  <c r="E5732" i="5"/>
  <c r="S5732" i="5" s="1"/>
  <c r="M5732" i="5"/>
  <c r="O5732" i="5"/>
  <c r="P5732" i="5"/>
  <c r="Q5732" i="5"/>
  <c r="E5733" i="5"/>
  <c r="S5733" i="5" s="1"/>
  <c r="M5733" i="5"/>
  <c r="O5733" i="5"/>
  <c r="P5733" i="5"/>
  <c r="Q5733" i="5"/>
  <c r="T5733" i="5"/>
  <c r="E5734" i="5"/>
  <c r="T5734" i="5" s="1"/>
  <c r="M5734" i="5"/>
  <c r="O5734" i="5"/>
  <c r="P5734" i="5"/>
  <c r="Q5734" i="5"/>
  <c r="E5735" i="5"/>
  <c r="S5735" i="5" s="1"/>
  <c r="M5735" i="5"/>
  <c r="O5735" i="5"/>
  <c r="P5735" i="5"/>
  <c r="Q5735" i="5"/>
  <c r="E5736" i="5"/>
  <c r="S5736" i="5" s="1"/>
  <c r="M5736" i="5"/>
  <c r="O5736" i="5"/>
  <c r="P5736" i="5"/>
  <c r="Q5736" i="5"/>
  <c r="E5737" i="5"/>
  <c r="S5737" i="5" s="1"/>
  <c r="M5737" i="5"/>
  <c r="O5737" i="5"/>
  <c r="P5737" i="5"/>
  <c r="Q5737" i="5"/>
  <c r="E5738" i="5"/>
  <c r="S5738" i="5" s="1"/>
  <c r="M5738" i="5"/>
  <c r="O5738" i="5"/>
  <c r="P5738" i="5"/>
  <c r="Q5738" i="5"/>
  <c r="E5739" i="5"/>
  <c r="S5739" i="5" s="1"/>
  <c r="M5739" i="5"/>
  <c r="O5739" i="5"/>
  <c r="P5739" i="5"/>
  <c r="Q5739" i="5"/>
  <c r="E5740" i="5"/>
  <c r="S5740" i="5" s="1"/>
  <c r="M5740" i="5"/>
  <c r="O5740" i="5"/>
  <c r="P5740" i="5"/>
  <c r="Q5740" i="5"/>
  <c r="R5740" i="5" s="1"/>
  <c r="E5741" i="5"/>
  <c r="S5741" i="5" s="1"/>
  <c r="M5741" i="5"/>
  <c r="O5741" i="5"/>
  <c r="P5741" i="5"/>
  <c r="Q5741" i="5"/>
  <c r="T5741" i="5"/>
  <c r="E5742" i="5"/>
  <c r="S5742" i="5" s="1"/>
  <c r="M5742" i="5"/>
  <c r="O5742" i="5"/>
  <c r="P5742" i="5"/>
  <c r="Q5742" i="5"/>
  <c r="E5743" i="5"/>
  <c r="M5743" i="5"/>
  <c r="O5743" i="5"/>
  <c r="P5743" i="5"/>
  <c r="Q5743" i="5"/>
  <c r="E5744" i="5"/>
  <c r="T5744" i="5" s="1"/>
  <c r="M5744" i="5"/>
  <c r="O5744" i="5"/>
  <c r="P5744" i="5"/>
  <c r="Q5744" i="5"/>
  <c r="E5745" i="5"/>
  <c r="S5745" i="5" s="1"/>
  <c r="M5745" i="5"/>
  <c r="O5745" i="5"/>
  <c r="P5745" i="5"/>
  <c r="Q5745" i="5"/>
  <c r="E5746" i="5"/>
  <c r="T5746" i="5" s="1"/>
  <c r="M5746" i="5"/>
  <c r="O5746" i="5"/>
  <c r="P5746" i="5"/>
  <c r="Q5746" i="5"/>
  <c r="E5747" i="5"/>
  <c r="S5747" i="5" s="1"/>
  <c r="M5747" i="5"/>
  <c r="O5747" i="5"/>
  <c r="P5747" i="5"/>
  <c r="Q5747" i="5"/>
  <c r="E5748" i="5"/>
  <c r="S5748" i="5" s="1"/>
  <c r="M5748" i="5"/>
  <c r="O5748" i="5"/>
  <c r="P5748" i="5"/>
  <c r="Q5748" i="5"/>
  <c r="T5748" i="5"/>
  <c r="E5749" i="5"/>
  <c r="T5749" i="5" s="1"/>
  <c r="M5749" i="5"/>
  <c r="O5749" i="5"/>
  <c r="P5749" i="5"/>
  <c r="Q5749" i="5"/>
  <c r="E5750" i="5"/>
  <c r="S5750" i="5" s="1"/>
  <c r="M5750" i="5"/>
  <c r="O5750" i="5"/>
  <c r="P5750" i="5"/>
  <c r="Q5750" i="5"/>
  <c r="E5751" i="5"/>
  <c r="M5751" i="5"/>
  <c r="O5751" i="5"/>
  <c r="P5751" i="5"/>
  <c r="Q5751" i="5"/>
  <c r="E5752" i="5"/>
  <c r="S5752" i="5" s="1"/>
  <c r="M5752" i="5"/>
  <c r="O5752" i="5"/>
  <c r="P5752" i="5"/>
  <c r="Q5752" i="5"/>
  <c r="R5752" i="5"/>
  <c r="E5753" i="5"/>
  <c r="S5753" i="5" s="1"/>
  <c r="M5753" i="5"/>
  <c r="O5753" i="5"/>
  <c r="P5753" i="5"/>
  <c r="Q5753" i="5"/>
  <c r="E5754" i="5"/>
  <c r="S5754" i="5" s="1"/>
  <c r="M5754" i="5"/>
  <c r="O5754" i="5"/>
  <c r="P5754" i="5"/>
  <c r="Q5754" i="5"/>
  <c r="E5755" i="5"/>
  <c r="T5755" i="5" s="1"/>
  <c r="M5755" i="5"/>
  <c r="O5755" i="5"/>
  <c r="P5755" i="5"/>
  <c r="Q5755" i="5"/>
  <c r="E5756" i="5"/>
  <c r="S5756" i="5" s="1"/>
  <c r="M5756" i="5"/>
  <c r="O5756" i="5"/>
  <c r="P5756" i="5"/>
  <c r="Q5756" i="5"/>
  <c r="E5757" i="5"/>
  <c r="S5757" i="5" s="1"/>
  <c r="M5757" i="5"/>
  <c r="O5757" i="5"/>
  <c r="P5757" i="5"/>
  <c r="Q5757" i="5"/>
  <c r="E5758" i="5"/>
  <c r="S5758" i="5" s="1"/>
  <c r="M5758" i="5"/>
  <c r="O5758" i="5"/>
  <c r="P5758" i="5"/>
  <c r="Q5758" i="5"/>
  <c r="E5759" i="5"/>
  <c r="T5759" i="5" s="1"/>
  <c r="M5759" i="5"/>
  <c r="O5759" i="5"/>
  <c r="P5759" i="5"/>
  <c r="Q5759" i="5"/>
  <c r="E5760" i="5"/>
  <c r="S5760" i="5" s="1"/>
  <c r="M5760" i="5"/>
  <c r="O5760" i="5"/>
  <c r="P5760" i="5"/>
  <c r="Q5760" i="5"/>
  <c r="E5761" i="5"/>
  <c r="S5761" i="5" s="1"/>
  <c r="M5761" i="5"/>
  <c r="O5761" i="5"/>
  <c r="P5761" i="5"/>
  <c r="Q5761" i="5"/>
  <c r="E5762" i="5"/>
  <c r="S5762" i="5" s="1"/>
  <c r="M5762" i="5"/>
  <c r="O5762" i="5"/>
  <c r="P5762" i="5"/>
  <c r="Q5762" i="5"/>
  <c r="E5763" i="5"/>
  <c r="S5763" i="5" s="1"/>
  <c r="M5763" i="5"/>
  <c r="O5763" i="5"/>
  <c r="P5763" i="5"/>
  <c r="Q5763" i="5"/>
  <c r="E5764" i="5"/>
  <c r="S5764" i="5" s="1"/>
  <c r="M5764" i="5"/>
  <c r="O5764" i="5"/>
  <c r="P5764" i="5"/>
  <c r="Q5764" i="5"/>
  <c r="T5764" i="5"/>
  <c r="E5765" i="5"/>
  <c r="S5765" i="5" s="1"/>
  <c r="M5765" i="5"/>
  <c r="O5765" i="5"/>
  <c r="R5765" i="5" s="1"/>
  <c r="P5765" i="5"/>
  <c r="Q5765" i="5"/>
  <c r="E5766" i="5"/>
  <c r="T5766" i="5" s="1"/>
  <c r="M5766" i="5"/>
  <c r="O5766" i="5"/>
  <c r="P5766" i="5"/>
  <c r="Q5766" i="5"/>
  <c r="E5767" i="5"/>
  <c r="S5767" i="5" s="1"/>
  <c r="M5767" i="5"/>
  <c r="O5767" i="5"/>
  <c r="P5767" i="5"/>
  <c r="Q5767" i="5"/>
  <c r="E5768" i="5"/>
  <c r="T5768" i="5" s="1"/>
  <c r="M5768" i="5"/>
  <c r="O5768" i="5"/>
  <c r="P5768" i="5"/>
  <c r="Q5768" i="5"/>
  <c r="E5769" i="5"/>
  <c r="S5769" i="5" s="1"/>
  <c r="M5769" i="5"/>
  <c r="O5769" i="5"/>
  <c r="P5769" i="5"/>
  <c r="Q5769" i="5"/>
  <c r="E5770" i="5"/>
  <c r="S5770" i="5" s="1"/>
  <c r="M5770" i="5"/>
  <c r="O5770" i="5"/>
  <c r="P5770" i="5"/>
  <c r="Q5770" i="5"/>
  <c r="E5771" i="5"/>
  <c r="M5771" i="5"/>
  <c r="O5771" i="5"/>
  <c r="P5771" i="5"/>
  <c r="Q5771" i="5"/>
  <c r="S5771" i="5"/>
  <c r="T5771" i="5"/>
  <c r="E5772" i="5"/>
  <c r="S5772" i="5" s="1"/>
  <c r="M5772" i="5"/>
  <c r="O5772" i="5"/>
  <c r="P5772" i="5"/>
  <c r="Q5772" i="5"/>
  <c r="E5773" i="5"/>
  <c r="S5773" i="5" s="1"/>
  <c r="M5773" i="5"/>
  <c r="O5773" i="5"/>
  <c r="P5773" i="5"/>
  <c r="Q5773" i="5"/>
  <c r="E5774" i="5"/>
  <c r="T5774" i="5" s="1"/>
  <c r="M5774" i="5"/>
  <c r="O5774" i="5"/>
  <c r="P5774" i="5"/>
  <c r="Q5774" i="5"/>
  <c r="E5775" i="5"/>
  <c r="S5775" i="5" s="1"/>
  <c r="M5775" i="5"/>
  <c r="O5775" i="5"/>
  <c r="P5775" i="5"/>
  <c r="Q5775" i="5"/>
  <c r="E5776" i="5"/>
  <c r="S5776" i="5" s="1"/>
  <c r="M5776" i="5"/>
  <c r="O5776" i="5"/>
  <c r="P5776" i="5"/>
  <c r="Q5776" i="5"/>
  <c r="E5777" i="5"/>
  <c r="S5777" i="5" s="1"/>
  <c r="M5777" i="5"/>
  <c r="O5777" i="5"/>
  <c r="P5777" i="5"/>
  <c r="Q5777" i="5"/>
  <c r="E5778" i="5"/>
  <c r="S5778" i="5" s="1"/>
  <c r="M5778" i="5"/>
  <c r="O5778" i="5"/>
  <c r="P5778" i="5"/>
  <c r="Q5778" i="5"/>
  <c r="E5779" i="5"/>
  <c r="S5779" i="5" s="1"/>
  <c r="M5779" i="5"/>
  <c r="O5779" i="5"/>
  <c r="P5779" i="5"/>
  <c r="Q5779" i="5"/>
  <c r="E5780" i="5"/>
  <c r="T5780" i="5" s="1"/>
  <c r="M5780" i="5"/>
  <c r="O5780" i="5"/>
  <c r="P5780" i="5"/>
  <c r="R5780" i="5" s="1"/>
  <c r="Q5780" i="5"/>
  <c r="E5781" i="5"/>
  <c r="S5781" i="5" s="1"/>
  <c r="M5781" i="5"/>
  <c r="O5781" i="5"/>
  <c r="P5781" i="5"/>
  <c r="Q5781" i="5"/>
  <c r="E5782" i="5"/>
  <c r="T5782" i="5" s="1"/>
  <c r="M5782" i="5"/>
  <c r="O5782" i="5"/>
  <c r="P5782" i="5"/>
  <c r="Q5782" i="5"/>
  <c r="S5782" i="5"/>
  <c r="E5783" i="5"/>
  <c r="S5783" i="5" s="1"/>
  <c r="M5783" i="5"/>
  <c r="O5783" i="5"/>
  <c r="P5783" i="5"/>
  <c r="Q5783" i="5"/>
  <c r="E5784" i="5"/>
  <c r="M5784" i="5"/>
  <c r="O5784" i="5"/>
  <c r="P5784" i="5"/>
  <c r="Q5784" i="5"/>
  <c r="E5785" i="5"/>
  <c r="S5785" i="5" s="1"/>
  <c r="M5785" i="5"/>
  <c r="O5785" i="5"/>
  <c r="P5785" i="5"/>
  <c r="Q5785" i="5"/>
  <c r="E5786" i="5"/>
  <c r="S5786" i="5" s="1"/>
  <c r="M5786" i="5"/>
  <c r="O5786" i="5"/>
  <c r="P5786" i="5"/>
  <c r="Q5786" i="5"/>
  <c r="E5787" i="5"/>
  <c r="T5787" i="5" s="1"/>
  <c r="M5787" i="5"/>
  <c r="O5787" i="5"/>
  <c r="P5787" i="5"/>
  <c r="Q5787" i="5"/>
  <c r="E5788" i="5"/>
  <c r="S5788" i="5" s="1"/>
  <c r="M5788" i="5"/>
  <c r="O5788" i="5"/>
  <c r="R5788" i="5" s="1"/>
  <c r="P5788" i="5"/>
  <c r="Q5788" i="5"/>
  <c r="E5789" i="5"/>
  <c r="S5789" i="5" s="1"/>
  <c r="M5789" i="5"/>
  <c r="O5789" i="5"/>
  <c r="P5789" i="5"/>
  <c r="Q5789" i="5"/>
  <c r="T5789" i="5"/>
  <c r="E5790" i="5"/>
  <c r="S5790" i="5" s="1"/>
  <c r="M5790" i="5"/>
  <c r="O5790" i="5"/>
  <c r="P5790" i="5"/>
  <c r="Q5790" i="5"/>
  <c r="E5791" i="5"/>
  <c r="T5791" i="5" s="1"/>
  <c r="M5791" i="5"/>
  <c r="O5791" i="5"/>
  <c r="P5791" i="5"/>
  <c r="Q5791" i="5"/>
  <c r="E5792" i="5"/>
  <c r="S5792" i="5" s="1"/>
  <c r="M5792" i="5"/>
  <c r="O5792" i="5"/>
  <c r="P5792" i="5"/>
  <c r="Q5792" i="5"/>
  <c r="E5793" i="5"/>
  <c r="S5793" i="5" s="1"/>
  <c r="M5793" i="5"/>
  <c r="O5793" i="5"/>
  <c r="P5793" i="5"/>
  <c r="Q5793" i="5"/>
  <c r="E5794" i="5"/>
  <c r="S5794" i="5" s="1"/>
  <c r="M5794" i="5"/>
  <c r="O5794" i="5"/>
  <c r="P5794" i="5"/>
  <c r="Q5794" i="5"/>
  <c r="E5795" i="5"/>
  <c r="T5795" i="5" s="1"/>
  <c r="M5795" i="5"/>
  <c r="O5795" i="5"/>
  <c r="P5795" i="5"/>
  <c r="Q5795" i="5"/>
  <c r="E5796" i="5"/>
  <c r="M5796" i="5"/>
  <c r="O5796" i="5"/>
  <c r="P5796" i="5"/>
  <c r="Q5796" i="5"/>
  <c r="S5796" i="5"/>
  <c r="T5796" i="5"/>
  <c r="E5797" i="5"/>
  <c r="S5797" i="5" s="1"/>
  <c r="M5797" i="5"/>
  <c r="O5797" i="5"/>
  <c r="P5797" i="5"/>
  <c r="Q5797" i="5"/>
  <c r="E5798" i="5"/>
  <c r="S5798" i="5" s="1"/>
  <c r="M5798" i="5"/>
  <c r="O5798" i="5"/>
  <c r="P5798" i="5"/>
  <c r="Q5798" i="5"/>
  <c r="E5799" i="5"/>
  <c r="S5799" i="5" s="1"/>
  <c r="M5799" i="5"/>
  <c r="O5799" i="5"/>
  <c r="P5799" i="5"/>
  <c r="Q5799" i="5"/>
  <c r="E5800" i="5"/>
  <c r="S5800" i="5" s="1"/>
  <c r="M5800" i="5"/>
  <c r="O5800" i="5"/>
  <c r="P5800" i="5"/>
  <c r="Q5800" i="5"/>
  <c r="E5801" i="5"/>
  <c r="T5801" i="5" s="1"/>
  <c r="M5801" i="5"/>
  <c r="O5801" i="5"/>
  <c r="P5801" i="5"/>
  <c r="Q5801" i="5"/>
  <c r="E5802" i="5"/>
  <c r="T5802" i="5" s="1"/>
  <c r="M5802" i="5"/>
  <c r="O5802" i="5"/>
  <c r="P5802" i="5"/>
  <c r="Q5802" i="5"/>
  <c r="E5803" i="5"/>
  <c r="S5803" i="5" s="1"/>
  <c r="M5803" i="5"/>
  <c r="O5803" i="5"/>
  <c r="P5803" i="5"/>
  <c r="Q5803" i="5"/>
  <c r="E5804" i="5"/>
  <c r="T5804" i="5" s="1"/>
  <c r="M5804" i="5"/>
  <c r="O5804" i="5"/>
  <c r="P5804" i="5"/>
  <c r="Q5804" i="5"/>
  <c r="E5805" i="5"/>
  <c r="S5805" i="5" s="1"/>
  <c r="M5805" i="5"/>
  <c r="O5805" i="5"/>
  <c r="P5805" i="5"/>
  <c r="Q5805" i="5"/>
  <c r="E5806" i="5"/>
  <c r="T5806" i="5" s="1"/>
  <c r="M5806" i="5"/>
  <c r="O5806" i="5"/>
  <c r="P5806" i="5"/>
  <c r="Q5806" i="5"/>
  <c r="E5807" i="5"/>
  <c r="S5807" i="5" s="1"/>
  <c r="M5807" i="5"/>
  <c r="O5807" i="5"/>
  <c r="P5807" i="5"/>
  <c r="Q5807" i="5"/>
  <c r="E5808" i="5"/>
  <c r="S5808" i="5" s="1"/>
  <c r="M5808" i="5"/>
  <c r="O5808" i="5"/>
  <c r="P5808" i="5"/>
  <c r="Q5808" i="5"/>
  <c r="E5809" i="5"/>
  <c r="S5809" i="5" s="1"/>
  <c r="M5809" i="5"/>
  <c r="O5809" i="5"/>
  <c r="P5809" i="5"/>
  <c r="Q5809" i="5"/>
  <c r="E5810" i="5"/>
  <c r="T5810" i="5" s="1"/>
  <c r="M5810" i="5"/>
  <c r="O5810" i="5"/>
  <c r="P5810" i="5"/>
  <c r="Q5810" i="5"/>
  <c r="E5811" i="5"/>
  <c r="S5811" i="5" s="1"/>
  <c r="M5811" i="5"/>
  <c r="O5811" i="5"/>
  <c r="P5811" i="5"/>
  <c r="Q5811" i="5"/>
  <c r="E5812" i="5"/>
  <c r="S5812" i="5" s="1"/>
  <c r="M5812" i="5"/>
  <c r="O5812" i="5"/>
  <c r="R5812" i="5" s="1"/>
  <c r="P5812" i="5"/>
  <c r="Q5812" i="5"/>
  <c r="T5812" i="5"/>
  <c r="E5813" i="5"/>
  <c r="S5813" i="5" s="1"/>
  <c r="M5813" i="5"/>
  <c r="O5813" i="5"/>
  <c r="R5813" i="5" s="1"/>
  <c r="P5813" i="5"/>
  <c r="Q5813" i="5"/>
  <c r="E5814" i="5"/>
  <c r="S5814" i="5" s="1"/>
  <c r="M5814" i="5"/>
  <c r="O5814" i="5"/>
  <c r="P5814" i="5"/>
  <c r="Q5814" i="5"/>
  <c r="E5815" i="5"/>
  <c r="T5815" i="5" s="1"/>
  <c r="M5815" i="5"/>
  <c r="O5815" i="5"/>
  <c r="P5815" i="5"/>
  <c r="Q5815" i="5"/>
  <c r="E5816" i="5"/>
  <c r="T5816" i="5" s="1"/>
  <c r="M5816" i="5"/>
  <c r="O5816" i="5"/>
  <c r="P5816" i="5"/>
  <c r="Q5816" i="5"/>
  <c r="E5817" i="5"/>
  <c r="S5817" i="5" s="1"/>
  <c r="M5817" i="5"/>
  <c r="O5817" i="5"/>
  <c r="P5817" i="5"/>
  <c r="Q5817" i="5"/>
  <c r="E5818" i="5"/>
  <c r="T5818" i="5" s="1"/>
  <c r="M5818" i="5"/>
  <c r="O5818" i="5"/>
  <c r="P5818" i="5"/>
  <c r="Q5818" i="5"/>
  <c r="E5819" i="5"/>
  <c r="S5819" i="5" s="1"/>
  <c r="M5819" i="5"/>
  <c r="O5819" i="5"/>
  <c r="P5819" i="5"/>
  <c r="Q5819" i="5"/>
  <c r="E5820" i="5"/>
  <c r="S5820" i="5" s="1"/>
  <c r="M5820" i="5"/>
  <c r="O5820" i="5"/>
  <c r="P5820" i="5"/>
  <c r="Q5820" i="5"/>
  <c r="E5821" i="5"/>
  <c r="S5821" i="5" s="1"/>
  <c r="M5821" i="5"/>
  <c r="O5821" i="5"/>
  <c r="P5821" i="5"/>
  <c r="Q5821" i="5"/>
  <c r="E5822" i="5"/>
  <c r="S5822" i="5" s="1"/>
  <c r="M5822" i="5"/>
  <c r="O5822" i="5"/>
  <c r="P5822" i="5"/>
  <c r="Q5822" i="5"/>
  <c r="E5823" i="5"/>
  <c r="T5823" i="5" s="1"/>
  <c r="M5823" i="5"/>
  <c r="O5823" i="5"/>
  <c r="P5823" i="5"/>
  <c r="Q5823" i="5"/>
  <c r="E5824" i="5"/>
  <c r="S5824" i="5" s="1"/>
  <c r="M5824" i="5"/>
  <c r="O5824" i="5"/>
  <c r="P5824" i="5"/>
  <c r="Q5824" i="5"/>
  <c r="T5824" i="5"/>
  <c r="E5825" i="5"/>
  <c r="S5825" i="5" s="1"/>
  <c r="M5825" i="5"/>
  <c r="O5825" i="5"/>
  <c r="P5825" i="5"/>
  <c r="Q5825" i="5"/>
  <c r="E5826" i="5"/>
  <c r="T5826" i="5" s="1"/>
  <c r="M5826" i="5"/>
  <c r="O5826" i="5"/>
  <c r="P5826" i="5"/>
  <c r="Q5826" i="5"/>
  <c r="S5826" i="5"/>
  <c r="E5827" i="5"/>
  <c r="T5827" i="5" s="1"/>
  <c r="M5827" i="5"/>
  <c r="O5827" i="5"/>
  <c r="P5827" i="5"/>
  <c r="Q5827" i="5"/>
  <c r="E5828" i="5"/>
  <c r="S5828" i="5" s="1"/>
  <c r="M5828" i="5"/>
  <c r="O5828" i="5"/>
  <c r="P5828" i="5"/>
  <c r="Q5828" i="5"/>
  <c r="E5829" i="5"/>
  <c r="S5829" i="5" s="1"/>
  <c r="M5829" i="5"/>
  <c r="O5829" i="5"/>
  <c r="P5829" i="5"/>
  <c r="Q5829" i="5"/>
  <c r="E5830" i="5"/>
  <c r="S5830" i="5" s="1"/>
  <c r="M5830" i="5"/>
  <c r="O5830" i="5"/>
  <c r="P5830" i="5"/>
  <c r="Q5830" i="5"/>
  <c r="R5830" i="5" s="1"/>
  <c r="E5831" i="5"/>
  <c r="T5831" i="5" s="1"/>
  <c r="M5831" i="5"/>
  <c r="O5831" i="5"/>
  <c r="P5831" i="5"/>
  <c r="Q5831" i="5"/>
  <c r="E5832" i="5"/>
  <c r="T5832" i="5" s="1"/>
  <c r="M5832" i="5"/>
  <c r="O5832" i="5"/>
  <c r="P5832" i="5"/>
  <c r="Q5832" i="5"/>
  <c r="S5832" i="5"/>
  <c r="E5833" i="5"/>
  <c r="S5833" i="5" s="1"/>
  <c r="M5833" i="5"/>
  <c r="O5833" i="5"/>
  <c r="P5833" i="5"/>
  <c r="Q5833" i="5"/>
  <c r="E5834" i="5"/>
  <c r="S5834" i="5" s="1"/>
  <c r="M5834" i="5"/>
  <c r="O5834" i="5"/>
  <c r="R5834" i="5" s="1"/>
  <c r="P5834" i="5"/>
  <c r="Q5834" i="5"/>
  <c r="E5835" i="5"/>
  <c r="S5835" i="5" s="1"/>
  <c r="M5835" i="5"/>
  <c r="O5835" i="5"/>
  <c r="P5835" i="5"/>
  <c r="Q5835" i="5"/>
  <c r="E5836" i="5"/>
  <c r="S5836" i="5" s="1"/>
  <c r="M5836" i="5"/>
  <c r="O5836" i="5"/>
  <c r="P5836" i="5"/>
  <c r="Q5836" i="5"/>
  <c r="E5837" i="5"/>
  <c r="S5837" i="5" s="1"/>
  <c r="M5837" i="5"/>
  <c r="O5837" i="5"/>
  <c r="P5837" i="5"/>
  <c r="Q5837" i="5"/>
  <c r="E5838" i="5"/>
  <c r="T5838" i="5" s="1"/>
  <c r="M5838" i="5"/>
  <c r="O5838" i="5"/>
  <c r="P5838" i="5"/>
  <c r="Q5838" i="5"/>
  <c r="E5839" i="5"/>
  <c r="S5839" i="5" s="1"/>
  <c r="M5839" i="5"/>
  <c r="O5839" i="5"/>
  <c r="P5839" i="5"/>
  <c r="Q5839" i="5"/>
  <c r="E5840" i="5"/>
  <c r="S5840" i="5" s="1"/>
  <c r="M5840" i="5"/>
  <c r="O5840" i="5"/>
  <c r="P5840" i="5"/>
  <c r="Q5840" i="5"/>
  <c r="E5841" i="5"/>
  <c r="S5841" i="5" s="1"/>
  <c r="M5841" i="5"/>
  <c r="O5841" i="5"/>
  <c r="P5841" i="5"/>
  <c r="Q5841" i="5"/>
  <c r="E5842" i="5"/>
  <c r="T5842" i="5" s="1"/>
  <c r="M5842" i="5"/>
  <c r="O5842" i="5"/>
  <c r="P5842" i="5"/>
  <c r="Q5842" i="5"/>
  <c r="E5843" i="5"/>
  <c r="T5843" i="5" s="1"/>
  <c r="M5843" i="5"/>
  <c r="O5843" i="5"/>
  <c r="P5843" i="5"/>
  <c r="Q5843" i="5"/>
  <c r="E5844" i="5"/>
  <c r="S5844" i="5" s="1"/>
  <c r="M5844" i="5"/>
  <c r="O5844" i="5"/>
  <c r="P5844" i="5"/>
  <c r="Q5844" i="5"/>
  <c r="E5845" i="5"/>
  <c r="S5845" i="5" s="1"/>
  <c r="M5845" i="5"/>
  <c r="O5845" i="5"/>
  <c r="P5845" i="5"/>
  <c r="Q5845" i="5"/>
  <c r="E5846" i="5"/>
  <c r="S5846" i="5" s="1"/>
  <c r="M5846" i="5"/>
  <c r="O5846" i="5"/>
  <c r="P5846" i="5"/>
  <c r="Q5846" i="5"/>
  <c r="T5846" i="5"/>
  <c r="E5847" i="5"/>
  <c r="S5847" i="5" s="1"/>
  <c r="M5847" i="5"/>
  <c r="O5847" i="5"/>
  <c r="P5847" i="5"/>
  <c r="Q5847" i="5"/>
  <c r="E5848" i="5"/>
  <c r="M5848" i="5"/>
  <c r="O5848" i="5"/>
  <c r="P5848" i="5"/>
  <c r="Q5848" i="5"/>
  <c r="S5848" i="5"/>
  <c r="T5848" i="5"/>
  <c r="E5849" i="5"/>
  <c r="S5849" i="5" s="1"/>
  <c r="M5849" i="5"/>
  <c r="O5849" i="5"/>
  <c r="P5849" i="5"/>
  <c r="Q5849" i="5"/>
  <c r="E5850" i="5"/>
  <c r="S5850" i="5" s="1"/>
  <c r="M5850" i="5"/>
  <c r="O5850" i="5"/>
  <c r="P5850" i="5"/>
  <c r="Q5850" i="5"/>
  <c r="E5851" i="5"/>
  <c r="S5851" i="5" s="1"/>
  <c r="M5851" i="5"/>
  <c r="O5851" i="5"/>
  <c r="P5851" i="5"/>
  <c r="Q5851" i="5"/>
  <c r="E5852" i="5"/>
  <c r="T5852" i="5" s="1"/>
  <c r="M5852" i="5"/>
  <c r="O5852" i="5"/>
  <c r="P5852" i="5"/>
  <c r="Q5852" i="5"/>
  <c r="S5852" i="5"/>
  <c r="E5853" i="5"/>
  <c r="S5853" i="5" s="1"/>
  <c r="M5853" i="5"/>
  <c r="O5853" i="5"/>
  <c r="P5853" i="5"/>
  <c r="Q5853" i="5"/>
  <c r="E5854" i="5"/>
  <c r="S5854" i="5" s="1"/>
  <c r="M5854" i="5"/>
  <c r="O5854" i="5"/>
  <c r="P5854" i="5"/>
  <c r="Q5854" i="5"/>
  <c r="E5855" i="5"/>
  <c r="S5855" i="5" s="1"/>
  <c r="M5855" i="5"/>
  <c r="O5855" i="5"/>
  <c r="P5855" i="5"/>
  <c r="Q5855" i="5"/>
  <c r="E5856" i="5"/>
  <c r="T5856" i="5" s="1"/>
  <c r="M5856" i="5"/>
  <c r="O5856" i="5"/>
  <c r="P5856" i="5"/>
  <c r="Q5856" i="5"/>
  <c r="E5857" i="5"/>
  <c r="T5857" i="5" s="1"/>
  <c r="M5857" i="5"/>
  <c r="O5857" i="5"/>
  <c r="P5857" i="5"/>
  <c r="Q5857" i="5"/>
  <c r="E5858" i="5"/>
  <c r="S5858" i="5" s="1"/>
  <c r="M5858" i="5"/>
  <c r="O5858" i="5"/>
  <c r="P5858" i="5"/>
  <c r="Q5858" i="5"/>
  <c r="E5859" i="5"/>
  <c r="T5859" i="5" s="1"/>
  <c r="M5859" i="5"/>
  <c r="O5859" i="5"/>
  <c r="P5859" i="5"/>
  <c r="Q5859" i="5"/>
  <c r="E5860" i="5"/>
  <c r="S5860" i="5" s="1"/>
  <c r="M5860" i="5"/>
  <c r="O5860" i="5"/>
  <c r="P5860" i="5"/>
  <c r="Q5860" i="5"/>
  <c r="E5861" i="5"/>
  <c r="S5861" i="5" s="1"/>
  <c r="M5861" i="5"/>
  <c r="O5861" i="5"/>
  <c r="P5861" i="5"/>
  <c r="Q5861" i="5"/>
  <c r="E5862" i="5"/>
  <c r="S5862" i="5" s="1"/>
  <c r="M5862" i="5"/>
  <c r="O5862" i="5"/>
  <c r="P5862" i="5"/>
  <c r="Q5862" i="5"/>
  <c r="E5863" i="5"/>
  <c r="T5863" i="5" s="1"/>
  <c r="M5863" i="5"/>
  <c r="O5863" i="5"/>
  <c r="P5863" i="5"/>
  <c r="Q5863" i="5"/>
  <c r="S5863" i="5"/>
  <c r="E5864" i="5"/>
  <c r="S5864" i="5" s="1"/>
  <c r="M5864" i="5"/>
  <c r="O5864" i="5"/>
  <c r="P5864" i="5"/>
  <c r="Q5864" i="5"/>
  <c r="E5865" i="5"/>
  <c r="S5865" i="5" s="1"/>
  <c r="M5865" i="5"/>
  <c r="O5865" i="5"/>
  <c r="P5865" i="5"/>
  <c r="Q5865" i="5"/>
  <c r="E5866" i="5"/>
  <c r="S5866" i="5" s="1"/>
  <c r="M5866" i="5"/>
  <c r="O5866" i="5"/>
  <c r="P5866" i="5"/>
  <c r="Q5866" i="5"/>
  <c r="E5867" i="5"/>
  <c r="T5867" i="5" s="1"/>
  <c r="M5867" i="5"/>
  <c r="O5867" i="5"/>
  <c r="P5867" i="5"/>
  <c r="Q5867" i="5"/>
  <c r="E5868" i="5"/>
  <c r="S5868" i="5" s="1"/>
  <c r="M5868" i="5"/>
  <c r="O5868" i="5"/>
  <c r="P5868" i="5"/>
  <c r="Q5868" i="5"/>
  <c r="E5869" i="5"/>
  <c r="S5869" i="5" s="1"/>
  <c r="M5869" i="5"/>
  <c r="O5869" i="5"/>
  <c r="P5869" i="5"/>
  <c r="Q5869" i="5"/>
  <c r="E5870" i="5"/>
  <c r="S5870" i="5" s="1"/>
  <c r="M5870" i="5"/>
  <c r="O5870" i="5"/>
  <c r="P5870" i="5"/>
  <c r="Q5870" i="5"/>
  <c r="E5871" i="5"/>
  <c r="S5871" i="5" s="1"/>
  <c r="M5871" i="5"/>
  <c r="O5871" i="5"/>
  <c r="P5871" i="5"/>
  <c r="Q5871" i="5"/>
  <c r="E5872" i="5"/>
  <c r="S5872" i="5" s="1"/>
  <c r="M5872" i="5"/>
  <c r="O5872" i="5"/>
  <c r="P5872" i="5"/>
  <c r="Q5872" i="5"/>
  <c r="E5873" i="5"/>
  <c r="T5873" i="5" s="1"/>
  <c r="M5873" i="5"/>
  <c r="O5873" i="5"/>
  <c r="P5873" i="5"/>
  <c r="Q5873" i="5"/>
  <c r="E5874" i="5"/>
  <c r="T5874" i="5" s="1"/>
  <c r="M5874" i="5"/>
  <c r="O5874" i="5"/>
  <c r="P5874" i="5"/>
  <c r="Q5874" i="5"/>
  <c r="E5875" i="5"/>
  <c r="S5875" i="5" s="1"/>
  <c r="M5875" i="5"/>
  <c r="O5875" i="5"/>
  <c r="P5875" i="5"/>
  <c r="Q5875" i="5"/>
  <c r="E5876" i="5"/>
  <c r="T5876" i="5" s="1"/>
  <c r="M5876" i="5"/>
  <c r="O5876" i="5"/>
  <c r="P5876" i="5"/>
  <c r="Q5876" i="5"/>
  <c r="E5877" i="5"/>
  <c r="S5877" i="5" s="1"/>
  <c r="M5877" i="5"/>
  <c r="O5877" i="5"/>
  <c r="P5877" i="5"/>
  <c r="Q5877" i="5"/>
  <c r="E5878" i="5"/>
  <c r="S5878" i="5" s="1"/>
  <c r="M5878" i="5"/>
  <c r="O5878" i="5"/>
  <c r="P5878" i="5"/>
  <c r="Q5878" i="5"/>
  <c r="T5878" i="5"/>
  <c r="E5879" i="5"/>
  <c r="S5879" i="5" s="1"/>
  <c r="M5879" i="5"/>
  <c r="O5879" i="5"/>
  <c r="P5879" i="5"/>
  <c r="Q5879" i="5"/>
  <c r="E5880" i="5"/>
  <c r="S5880" i="5" s="1"/>
  <c r="M5880" i="5"/>
  <c r="O5880" i="5"/>
  <c r="P5880" i="5"/>
  <c r="Q5880" i="5"/>
  <c r="E5881" i="5"/>
  <c r="S5881" i="5" s="1"/>
  <c r="M5881" i="5"/>
  <c r="O5881" i="5"/>
  <c r="P5881" i="5"/>
  <c r="Q5881" i="5"/>
  <c r="E5882" i="5"/>
  <c r="T5882" i="5" s="1"/>
  <c r="M5882" i="5"/>
  <c r="O5882" i="5"/>
  <c r="P5882" i="5"/>
  <c r="Q5882" i="5"/>
  <c r="E5883" i="5"/>
  <c r="S5883" i="5" s="1"/>
  <c r="M5883" i="5"/>
  <c r="O5883" i="5"/>
  <c r="P5883" i="5"/>
  <c r="Q5883" i="5"/>
  <c r="E5884" i="5"/>
  <c r="S5884" i="5" s="1"/>
  <c r="M5884" i="5"/>
  <c r="O5884" i="5"/>
  <c r="R5884" i="5" s="1"/>
  <c r="P5884" i="5"/>
  <c r="Q5884" i="5"/>
  <c r="E5885" i="5"/>
  <c r="S5885" i="5" s="1"/>
  <c r="M5885" i="5"/>
  <c r="O5885" i="5"/>
  <c r="P5885" i="5"/>
  <c r="Q5885" i="5"/>
  <c r="E5886" i="5"/>
  <c r="S5886" i="5" s="1"/>
  <c r="M5886" i="5"/>
  <c r="O5886" i="5"/>
  <c r="P5886" i="5"/>
  <c r="Q5886" i="5"/>
  <c r="E5887" i="5"/>
  <c r="S5887" i="5" s="1"/>
  <c r="M5887" i="5"/>
  <c r="O5887" i="5"/>
  <c r="P5887" i="5"/>
  <c r="Q5887" i="5"/>
  <c r="E5888" i="5"/>
  <c r="T5888" i="5" s="1"/>
  <c r="M5888" i="5"/>
  <c r="O5888" i="5"/>
  <c r="P5888" i="5"/>
  <c r="Q5888" i="5"/>
  <c r="E5889" i="5"/>
  <c r="S5889" i="5" s="1"/>
  <c r="M5889" i="5"/>
  <c r="O5889" i="5"/>
  <c r="P5889" i="5"/>
  <c r="Q5889" i="5"/>
  <c r="E5890" i="5"/>
  <c r="S5890" i="5" s="1"/>
  <c r="M5890" i="5"/>
  <c r="O5890" i="5"/>
  <c r="P5890" i="5"/>
  <c r="Q5890" i="5"/>
  <c r="E5891" i="5"/>
  <c r="S5891" i="5" s="1"/>
  <c r="M5891" i="5"/>
  <c r="O5891" i="5"/>
  <c r="P5891" i="5"/>
  <c r="Q5891" i="5"/>
  <c r="E5892" i="5"/>
  <c r="T5892" i="5" s="1"/>
  <c r="M5892" i="5"/>
  <c r="O5892" i="5"/>
  <c r="P5892" i="5"/>
  <c r="Q5892" i="5"/>
  <c r="S5892" i="5"/>
  <c r="E5893" i="5"/>
  <c r="T5893" i="5" s="1"/>
  <c r="M5893" i="5"/>
  <c r="O5893" i="5"/>
  <c r="P5893" i="5"/>
  <c r="Q5893" i="5"/>
  <c r="E5894" i="5"/>
  <c r="S5894" i="5" s="1"/>
  <c r="M5894" i="5"/>
  <c r="O5894" i="5"/>
  <c r="P5894" i="5"/>
  <c r="Q5894" i="5"/>
  <c r="E5895" i="5"/>
  <c r="T5895" i="5" s="1"/>
  <c r="M5895" i="5"/>
  <c r="O5895" i="5"/>
  <c r="P5895" i="5"/>
  <c r="Q5895" i="5"/>
  <c r="E5896" i="5"/>
  <c r="S5896" i="5" s="1"/>
  <c r="M5896" i="5"/>
  <c r="O5896" i="5"/>
  <c r="P5896" i="5"/>
  <c r="Q5896" i="5"/>
  <c r="T5896" i="5"/>
  <c r="E5897" i="5"/>
  <c r="S5897" i="5" s="1"/>
  <c r="M5897" i="5"/>
  <c r="O5897" i="5"/>
  <c r="P5897" i="5"/>
  <c r="Q5897" i="5"/>
  <c r="E5898" i="5"/>
  <c r="S5898" i="5" s="1"/>
  <c r="M5898" i="5"/>
  <c r="O5898" i="5"/>
  <c r="P5898" i="5"/>
  <c r="Q5898" i="5"/>
  <c r="E5899" i="5"/>
  <c r="T5899" i="5" s="1"/>
  <c r="M5899" i="5"/>
  <c r="O5899" i="5"/>
  <c r="P5899" i="5"/>
  <c r="Q5899" i="5"/>
  <c r="E5900" i="5"/>
  <c r="S5900" i="5" s="1"/>
  <c r="M5900" i="5"/>
  <c r="O5900" i="5"/>
  <c r="R5900" i="5" s="1"/>
  <c r="P5900" i="5"/>
  <c r="Q5900" i="5"/>
  <c r="E5901" i="5"/>
  <c r="S5901" i="5" s="1"/>
  <c r="M5901" i="5"/>
  <c r="O5901" i="5"/>
  <c r="Q5901" i="5"/>
  <c r="E5902" i="5"/>
  <c r="S5902" i="5" s="1"/>
  <c r="M5902" i="5"/>
  <c r="O5902" i="5"/>
  <c r="Q5902" i="5"/>
  <c r="E5903" i="5"/>
  <c r="S5903" i="5" s="1"/>
  <c r="M5903" i="5"/>
  <c r="O5903" i="5"/>
  <c r="Q5903" i="5"/>
  <c r="T5903" i="5"/>
  <c r="E5904" i="5"/>
  <c r="S5904" i="5" s="1"/>
  <c r="M5904" i="5"/>
  <c r="O5904" i="5"/>
  <c r="P5904" i="5"/>
  <c r="Q5904" i="5"/>
  <c r="E5905" i="5"/>
  <c r="M5905" i="5"/>
  <c r="O5905" i="5"/>
  <c r="P5905" i="5"/>
  <c r="Q5905" i="5"/>
  <c r="S5905" i="5"/>
  <c r="T5905" i="5"/>
  <c r="E5906" i="5"/>
  <c r="S5906" i="5" s="1"/>
  <c r="M5906" i="5"/>
  <c r="O5906" i="5"/>
  <c r="P5906" i="5"/>
  <c r="Q5906" i="5"/>
  <c r="E5907" i="5"/>
  <c r="S5907" i="5" s="1"/>
  <c r="M5907" i="5"/>
  <c r="O5907" i="5"/>
  <c r="P5907" i="5"/>
  <c r="Q5907" i="5"/>
  <c r="E5908" i="5"/>
  <c r="S5908" i="5" s="1"/>
  <c r="M5908" i="5"/>
  <c r="O5908" i="5"/>
  <c r="P5908" i="5"/>
  <c r="Q5908" i="5"/>
  <c r="E5909" i="5"/>
  <c r="S5909" i="5" s="1"/>
  <c r="M5909" i="5"/>
  <c r="O5909" i="5"/>
  <c r="P5909" i="5"/>
  <c r="Q5909" i="5"/>
  <c r="E5910" i="5"/>
  <c r="S5910" i="5" s="1"/>
  <c r="M5910" i="5"/>
  <c r="O5910" i="5"/>
  <c r="P5910" i="5"/>
  <c r="Q5910" i="5"/>
  <c r="E5911" i="5"/>
  <c r="T5911" i="5" s="1"/>
  <c r="M5911" i="5"/>
  <c r="O5911" i="5"/>
  <c r="P5911" i="5"/>
  <c r="Q5911" i="5"/>
  <c r="E5912" i="5"/>
  <c r="S5912" i="5" s="1"/>
  <c r="M5912" i="5"/>
  <c r="O5912" i="5"/>
  <c r="P5912" i="5"/>
  <c r="Q5912" i="5"/>
  <c r="E5913" i="5"/>
  <c r="S5913" i="5" s="1"/>
  <c r="M5913" i="5"/>
  <c r="O5913" i="5"/>
  <c r="P5913" i="5"/>
  <c r="Q5913" i="5"/>
  <c r="E5914" i="5"/>
  <c r="S5914" i="5" s="1"/>
  <c r="M5914" i="5"/>
  <c r="O5914" i="5"/>
  <c r="P5914" i="5"/>
  <c r="Q5914" i="5"/>
  <c r="E5915" i="5"/>
  <c r="T5915" i="5" s="1"/>
  <c r="M5915" i="5"/>
  <c r="O5915" i="5"/>
  <c r="P5915" i="5"/>
  <c r="Q5915" i="5"/>
  <c r="S5915" i="5"/>
  <c r="E5916" i="5"/>
  <c r="S5916" i="5" s="1"/>
  <c r="M5916" i="5"/>
  <c r="O5916" i="5"/>
  <c r="P5916" i="5"/>
  <c r="Q5916" i="5"/>
  <c r="E5917" i="5"/>
  <c r="S5917" i="5" s="1"/>
  <c r="M5917" i="5"/>
  <c r="O5917" i="5"/>
  <c r="P5917" i="5"/>
  <c r="Q5917" i="5"/>
  <c r="E5918" i="5"/>
  <c r="S5918" i="5" s="1"/>
  <c r="M5918" i="5"/>
  <c r="O5918" i="5"/>
  <c r="P5918" i="5"/>
  <c r="Q5918" i="5"/>
  <c r="E5919" i="5"/>
  <c r="T5919" i="5" s="1"/>
  <c r="M5919" i="5"/>
  <c r="O5919" i="5"/>
  <c r="P5919" i="5"/>
  <c r="Q5919" i="5"/>
  <c r="S5919" i="5"/>
  <c r="E5920" i="5"/>
  <c r="S5920" i="5" s="1"/>
  <c r="M5920" i="5"/>
  <c r="O5920" i="5"/>
  <c r="P5920" i="5"/>
  <c r="Q5920" i="5"/>
  <c r="E5921" i="5"/>
  <c r="T5921" i="5" s="1"/>
  <c r="M5921" i="5"/>
  <c r="O5921" i="5"/>
  <c r="P5921" i="5"/>
  <c r="Q5921" i="5"/>
  <c r="E5922" i="5"/>
  <c r="S5922" i="5" s="1"/>
  <c r="M5922" i="5"/>
  <c r="O5922" i="5"/>
  <c r="P5922" i="5"/>
  <c r="Q5922" i="5"/>
  <c r="E5923" i="5"/>
  <c r="S5923" i="5" s="1"/>
  <c r="M5923" i="5"/>
  <c r="O5923" i="5"/>
  <c r="P5923" i="5"/>
  <c r="Q5923" i="5"/>
  <c r="E5924" i="5"/>
  <c r="S5924" i="5" s="1"/>
  <c r="M5924" i="5"/>
  <c r="O5924" i="5"/>
  <c r="P5924" i="5"/>
  <c r="Q5924" i="5"/>
  <c r="E5925" i="5"/>
  <c r="S5925" i="5" s="1"/>
  <c r="M5925" i="5"/>
  <c r="O5925" i="5"/>
  <c r="P5925" i="5"/>
  <c r="Q5925" i="5"/>
  <c r="E5926" i="5"/>
  <c r="S5926" i="5" s="1"/>
  <c r="M5926" i="5"/>
  <c r="O5926" i="5"/>
  <c r="P5926" i="5"/>
  <c r="Q5926" i="5"/>
  <c r="E5927" i="5"/>
  <c r="S5927" i="5" s="1"/>
  <c r="M5927" i="5"/>
  <c r="O5927" i="5"/>
  <c r="P5927" i="5"/>
  <c r="Q5927" i="5"/>
  <c r="E5928" i="5"/>
  <c r="T5928" i="5" s="1"/>
  <c r="M5928" i="5"/>
  <c r="O5928" i="5"/>
  <c r="P5928" i="5"/>
  <c r="Q5928" i="5"/>
  <c r="S5928" i="5"/>
  <c r="E5929" i="5"/>
  <c r="S5929" i="5" s="1"/>
  <c r="M5929" i="5"/>
  <c r="O5929" i="5"/>
  <c r="P5929" i="5"/>
  <c r="Q5929" i="5"/>
  <c r="R5904" i="5" l="1"/>
  <c r="S5815" i="5"/>
  <c r="R5758" i="5"/>
  <c r="S5749" i="5"/>
  <c r="T5740" i="5"/>
  <c r="S5708" i="5"/>
  <c r="S5699" i="5"/>
  <c r="S5573" i="5"/>
  <c r="S5539" i="5"/>
  <c r="R5377" i="5"/>
  <c r="S4345" i="5"/>
  <c r="T4345" i="5"/>
  <c r="T4091" i="5"/>
  <c r="S4091" i="5"/>
  <c r="T3845" i="5"/>
  <c r="S3845" i="5"/>
  <c r="T3655" i="5"/>
  <c r="S3655" i="5"/>
  <c r="S3566" i="5"/>
  <c r="T3566" i="5"/>
  <c r="R3561" i="5"/>
  <c r="S3550" i="5"/>
  <c r="T3550" i="5"/>
  <c r="T2389" i="5"/>
  <c r="S2389" i="5"/>
  <c r="S1518" i="5"/>
  <c r="T1518" i="5"/>
  <c r="T1398" i="5"/>
  <c r="S1398" i="5"/>
  <c r="S1180" i="5"/>
  <c r="T1180" i="5"/>
  <c r="S924" i="5"/>
  <c r="T924" i="5"/>
  <c r="T183" i="5"/>
  <c r="S183" i="5"/>
  <c r="R5869" i="5"/>
  <c r="R5747" i="5"/>
  <c r="R5731" i="5"/>
  <c r="R5669" i="5"/>
  <c r="S5462" i="5"/>
  <c r="T5462" i="5"/>
  <c r="S5307" i="5"/>
  <c r="T5307" i="5"/>
  <c r="S5003" i="5"/>
  <c r="T5003" i="5"/>
  <c r="R4900" i="5"/>
  <c r="R4891" i="5"/>
  <c r="S4733" i="5"/>
  <c r="T4733" i="5"/>
  <c r="S4499" i="5"/>
  <c r="T4499" i="5"/>
  <c r="T4203" i="5"/>
  <c r="S4203" i="5"/>
  <c r="R4095" i="5"/>
  <c r="S3854" i="5"/>
  <c r="T3854" i="5"/>
  <c r="S3815" i="5"/>
  <c r="T3815" i="5"/>
  <c r="S3104" i="5"/>
  <c r="T3104" i="5"/>
  <c r="S2396" i="5"/>
  <c r="T2396" i="5"/>
  <c r="T2169" i="5"/>
  <c r="S2169" i="5"/>
  <c r="T1971" i="5"/>
  <c r="S1971" i="5"/>
  <c r="T1859" i="5"/>
  <c r="S1859" i="5"/>
  <c r="S1419" i="5"/>
  <c r="T1419" i="5"/>
  <c r="S1248" i="5"/>
  <c r="T1248" i="5"/>
  <c r="S272" i="5"/>
  <c r="T272" i="5"/>
  <c r="T5113" i="5"/>
  <c r="S5113" i="5"/>
  <c r="S2891" i="5"/>
  <c r="T2891" i="5"/>
  <c r="S5882" i="5"/>
  <c r="S5859" i="5"/>
  <c r="R5855" i="5"/>
  <c r="R5824" i="5"/>
  <c r="R5819" i="5"/>
  <c r="S5810" i="5"/>
  <c r="R5801" i="5"/>
  <c r="R5794" i="5"/>
  <c r="R5737" i="5"/>
  <c r="S5721" i="5"/>
  <c r="R5678" i="5"/>
  <c r="T5609" i="5"/>
  <c r="R5575" i="5"/>
  <c r="R5561" i="5"/>
  <c r="S5479" i="5"/>
  <c r="S5309" i="5"/>
  <c r="T5309" i="5"/>
  <c r="S4532" i="5"/>
  <c r="T4532" i="5"/>
  <c r="R4529" i="5"/>
  <c r="R4214" i="5"/>
  <c r="R4106" i="5"/>
  <c r="T4007" i="5"/>
  <c r="S4007" i="5"/>
  <c r="R3921" i="5"/>
  <c r="S3863" i="5"/>
  <c r="T3863" i="5"/>
  <c r="S3824" i="5"/>
  <c r="T3824" i="5"/>
  <c r="T3753" i="5"/>
  <c r="S3753" i="5"/>
  <c r="R3593" i="5"/>
  <c r="R3504" i="5"/>
  <c r="S3361" i="5"/>
  <c r="T3361" i="5"/>
  <c r="T3352" i="5"/>
  <c r="S3352" i="5"/>
  <c r="S2900" i="5"/>
  <c r="T2900" i="5"/>
  <c r="S2879" i="5"/>
  <c r="T2879" i="5"/>
  <c r="T4098" i="5"/>
  <c r="S4098" i="5"/>
  <c r="T4005" i="5"/>
  <c r="S4005" i="5"/>
  <c r="T3751" i="5"/>
  <c r="S3751" i="5"/>
  <c r="T3516" i="5"/>
  <c r="S3516" i="5"/>
  <c r="R5744" i="5"/>
  <c r="R5477" i="5"/>
  <c r="T5405" i="5"/>
  <c r="S5405" i="5"/>
  <c r="S5318" i="5"/>
  <c r="T5318" i="5"/>
  <c r="S5049" i="5"/>
  <c r="T5049" i="5"/>
  <c r="S4553" i="5"/>
  <c r="T4553" i="5"/>
  <c r="S4030" i="5"/>
  <c r="T4030" i="5"/>
  <c r="S3158" i="5"/>
  <c r="T3158" i="5"/>
  <c r="T5380" i="5"/>
  <c r="S5380" i="5"/>
  <c r="R5873" i="5"/>
  <c r="R5850" i="5"/>
  <c r="R5848" i="5"/>
  <c r="R5798" i="5"/>
  <c r="T5604" i="5"/>
  <c r="T5565" i="5"/>
  <c r="T5419" i="5"/>
  <c r="S5419" i="5"/>
  <c r="S5393" i="5"/>
  <c r="T5393" i="5"/>
  <c r="R4796" i="5"/>
  <c r="S4144" i="5"/>
  <c r="T4144" i="5"/>
  <c r="R4027" i="5"/>
  <c r="R4015" i="5"/>
  <c r="S3872" i="5"/>
  <c r="T3872" i="5"/>
  <c r="T3826" i="5"/>
  <c r="S3826" i="5"/>
  <c r="S3525" i="5"/>
  <c r="T3525" i="5"/>
  <c r="S3291" i="5"/>
  <c r="T3291" i="5"/>
  <c r="R3195" i="5"/>
  <c r="S3179" i="5"/>
  <c r="T3179" i="5"/>
  <c r="S2930" i="5"/>
  <c r="T2930" i="5"/>
  <c r="T3989" i="5"/>
  <c r="S3989" i="5"/>
  <c r="S3350" i="5"/>
  <c r="T3350" i="5"/>
  <c r="R5866" i="5"/>
  <c r="S5893" i="5"/>
  <c r="R5816" i="5"/>
  <c r="T5754" i="5"/>
  <c r="T5752" i="5"/>
  <c r="S5734" i="5"/>
  <c r="R5714" i="5"/>
  <c r="R5698" i="5"/>
  <c r="T5693" i="5"/>
  <c r="T5691" i="5"/>
  <c r="S5636" i="5"/>
  <c r="S5567" i="5"/>
  <c r="T5542" i="5"/>
  <c r="S5501" i="5"/>
  <c r="T5493" i="5"/>
  <c r="S5493" i="5"/>
  <c r="S5320" i="5"/>
  <c r="T5320" i="5"/>
  <c r="T5072" i="5"/>
  <c r="S5072" i="5"/>
  <c r="R4810" i="5"/>
  <c r="R4578" i="5"/>
  <c r="S4230" i="5"/>
  <c r="T4230" i="5"/>
  <c r="R4038" i="5"/>
  <c r="T3828" i="5"/>
  <c r="S3828" i="5"/>
  <c r="S2999" i="5"/>
  <c r="T2999" i="5"/>
  <c r="S4996" i="5"/>
  <c r="T4996" i="5"/>
  <c r="T3674" i="5"/>
  <c r="S3674" i="5"/>
  <c r="T3491" i="5"/>
  <c r="S3491" i="5"/>
  <c r="T3500" i="5"/>
  <c r="S3500" i="5"/>
  <c r="T5836" i="5"/>
  <c r="S5827" i="5"/>
  <c r="T5825" i="5"/>
  <c r="S5702" i="5"/>
  <c r="T5638" i="5"/>
  <c r="S5551" i="5"/>
  <c r="T5505" i="5"/>
  <c r="S5503" i="5"/>
  <c r="S5435" i="5"/>
  <c r="T5435" i="5"/>
  <c r="S5241" i="5"/>
  <c r="T5241" i="5"/>
  <c r="S4583" i="5"/>
  <c r="T4583" i="5"/>
  <c r="S4308" i="5"/>
  <c r="T4308" i="5"/>
  <c r="T4071" i="5"/>
  <c r="S4071" i="5"/>
  <c r="T4055" i="5"/>
  <c r="S4055" i="5"/>
  <c r="T3786" i="5"/>
  <c r="S3786" i="5"/>
  <c r="T3314" i="5"/>
  <c r="S3314" i="5"/>
  <c r="R3297" i="5"/>
  <c r="S3212" i="5"/>
  <c r="T3212" i="5"/>
  <c r="S5895" i="5"/>
  <c r="S5838" i="5"/>
  <c r="R5791" i="5"/>
  <c r="T5763" i="5"/>
  <c r="R5741" i="5"/>
  <c r="R5524" i="5"/>
  <c r="S5514" i="5"/>
  <c r="T5496" i="5"/>
  <c r="T5423" i="5"/>
  <c r="S5423" i="5"/>
  <c r="T5350" i="5"/>
  <c r="S5350" i="5"/>
  <c r="T5338" i="5"/>
  <c r="S5338" i="5"/>
  <c r="S5266" i="5"/>
  <c r="T5266" i="5"/>
  <c r="S4874" i="5"/>
  <c r="T4874" i="5"/>
  <c r="R4620" i="5"/>
  <c r="T4438" i="5"/>
  <c r="S4438" i="5"/>
  <c r="S4171" i="5"/>
  <c r="T4171" i="5"/>
  <c r="T4073" i="5"/>
  <c r="S4073" i="5"/>
  <c r="S3473" i="5"/>
  <c r="T3473" i="5"/>
  <c r="R3447" i="5"/>
  <c r="R3304" i="5"/>
  <c r="R3204" i="5"/>
  <c r="R3031" i="5"/>
  <c r="T5879" i="5"/>
  <c r="T5929" i="5"/>
  <c r="S5911" i="5"/>
  <c r="T5860" i="5"/>
  <c r="R5845" i="5"/>
  <c r="T5840" i="5"/>
  <c r="T5649" i="5"/>
  <c r="S5647" i="5"/>
  <c r="R5629" i="5"/>
  <c r="S5599" i="5"/>
  <c r="R5565" i="5"/>
  <c r="R5528" i="5"/>
  <c r="R5441" i="5"/>
  <c r="S5437" i="5"/>
  <c r="T5437" i="5"/>
  <c r="R5263" i="5"/>
  <c r="T5166" i="5"/>
  <c r="S5166" i="5"/>
  <c r="S4445" i="5"/>
  <c r="T4445" i="5"/>
  <c r="R4326" i="5"/>
  <c r="T3964" i="5"/>
  <c r="S3964" i="5"/>
  <c r="S3790" i="5"/>
  <c r="T3790" i="5"/>
  <c r="T3480" i="5"/>
  <c r="S3480" i="5"/>
  <c r="S5205" i="5"/>
  <c r="T5205" i="5"/>
  <c r="T3861" i="5"/>
  <c r="S3861" i="5"/>
  <c r="S5856" i="5"/>
  <c r="T5913" i="5"/>
  <c r="R5902" i="5"/>
  <c r="R5872" i="5"/>
  <c r="S5842" i="5"/>
  <c r="R5825" i="5"/>
  <c r="S5804" i="5"/>
  <c r="S5724" i="5"/>
  <c r="S5688" i="5"/>
  <c r="S5626" i="5"/>
  <c r="R5569" i="5"/>
  <c r="T5530" i="5"/>
  <c r="T5371" i="5"/>
  <c r="S5371" i="5"/>
  <c r="T5268" i="5"/>
  <c r="S5268" i="5"/>
  <c r="S4703" i="5"/>
  <c r="T4703" i="5"/>
  <c r="S4272" i="5"/>
  <c r="T4272" i="5"/>
  <c r="R4175" i="5"/>
  <c r="T3978" i="5"/>
  <c r="S3978" i="5"/>
  <c r="R3968" i="5"/>
  <c r="S3892" i="5"/>
  <c r="T3892" i="5"/>
  <c r="T3797" i="5"/>
  <c r="S3797" i="5"/>
  <c r="S3722" i="5"/>
  <c r="T3722" i="5"/>
  <c r="R3057" i="5"/>
  <c r="S5179" i="5"/>
  <c r="S5172" i="5"/>
  <c r="T5149" i="5"/>
  <c r="S5140" i="5"/>
  <c r="S5138" i="5"/>
  <c r="S5099" i="5"/>
  <c r="T5085" i="5"/>
  <c r="T5062" i="5"/>
  <c r="S5046" i="5"/>
  <c r="T5030" i="5"/>
  <c r="S4991" i="5"/>
  <c r="R4939" i="5"/>
  <c r="T4920" i="5"/>
  <c r="T4911" i="5"/>
  <c r="R4789" i="5"/>
  <c r="R4775" i="5"/>
  <c r="T4763" i="5"/>
  <c r="R4630" i="5"/>
  <c r="R4592" i="5"/>
  <c r="R4569" i="5"/>
  <c r="R4548" i="5"/>
  <c r="T4496" i="5"/>
  <c r="R4494" i="5"/>
  <c r="R4410" i="5"/>
  <c r="T4351" i="5"/>
  <c r="T4312" i="5"/>
  <c r="S4303" i="5"/>
  <c r="T4301" i="5"/>
  <c r="T4243" i="5"/>
  <c r="T4218" i="5"/>
  <c r="T4207" i="5"/>
  <c r="S4166" i="5"/>
  <c r="R4127" i="5"/>
  <c r="T4108" i="5"/>
  <c r="S4088" i="5"/>
  <c r="S4038" i="5"/>
  <c r="R4002" i="5"/>
  <c r="S3995" i="5"/>
  <c r="S3948" i="5"/>
  <c r="S3912" i="5"/>
  <c r="S3887" i="5"/>
  <c r="R3874" i="5"/>
  <c r="R3838" i="5"/>
  <c r="T3821" i="5"/>
  <c r="T3781" i="5"/>
  <c r="S3685" i="5"/>
  <c r="T3638" i="5"/>
  <c r="S3604" i="5"/>
  <c r="S3602" i="5"/>
  <c r="T3586" i="5"/>
  <c r="T3545" i="5"/>
  <c r="S3543" i="5"/>
  <c r="S3367" i="5"/>
  <c r="T3329" i="5"/>
  <c r="T3327" i="5"/>
  <c r="T3265" i="5"/>
  <c r="T3232" i="5"/>
  <c r="T3134" i="5"/>
  <c r="R3106" i="5"/>
  <c r="R3064" i="5"/>
  <c r="T3050" i="5"/>
  <c r="R3036" i="5"/>
  <c r="S2112" i="5"/>
  <c r="T2112" i="5"/>
  <c r="T1606" i="5"/>
  <c r="S1606" i="5"/>
  <c r="S5440" i="5"/>
  <c r="R5429" i="5"/>
  <c r="R5413" i="5"/>
  <c r="T5385" i="5"/>
  <c r="S5280" i="5"/>
  <c r="R5274" i="5"/>
  <c r="S5251" i="5"/>
  <c r="T5208" i="5"/>
  <c r="S5160" i="5"/>
  <c r="R5149" i="5"/>
  <c r="T5112" i="5"/>
  <c r="R5108" i="5"/>
  <c r="R5030" i="5"/>
  <c r="R4991" i="5"/>
  <c r="R4975" i="5"/>
  <c r="T4947" i="5"/>
  <c r="R4920" i="5"/>
  <c r="R4911" i="5"/>
  <c r="R4909" i="5"/>
  <c r="S4904" i="5"/>
  <c r="T4877" i="5"/>
  <c r="T4833" i="5"/>
  <c r="R4803" i="5"/>
  <c r="R4725" i="5"/>
  <c r="R4718" i="5"/>
  <c r="R4639" i="5"/>
  <c r="T4568" i="5"/>
  <c r="R4566" i="5"/>
  <c r="R4512" i="5"/>
  <c r="R4484" i="5"/>
  <c r="R4470" i="5"/>
  <c r="S4439" i="5"/>
  <c r="S4437" i="5"/>
  <c r="S4416" i="5"/>
  <c r="S4316" i="5"/>
  <c r="T4307" i="5"/>
  <c r="S4289" i="5"/>
  <c r="S4231" i="5"/>
  <c r="T4222" i="5"/>
  <c r="R4166" i="5"/>
  <c r="R4029" i="5"/>
  <c r="R3781" i="5"/>
  <c r="R3748" i="5"/>
  <c r="R3712" i="5"/>
  <c r="R3696" i="5"/>
  <c r="R3673" i="5"/>
  <c r="R3652" i="5"/>
  <c r="R3565" i="5"/>
  <c r="R3529" i="5"/>
  <c r="R3508" i="5"/>
  <c r="R3369" i="5"/>
  <c r="R3358" i="5"/>
  <c r="R3306" i="5"/>
  <c r="R3265" i="5"/>
  <c r="R3162" i="5"/>
  <c r="R3141" i="5"/>
  <c r="R3089" i="5"/>
  <c r="R3024" i="5"/>
  <c r="R3000" i="5"/>
  <c r="R2979" i="5"/>
  <c r="S2732" i="5"/>
  <c r="T2732" i="5"/>
  <c r="T2713" i="5"/>
  <c r="S2713" i="5"/>
  <c r="S2642" i="5"/>
  <c r="T2642" i="5"/>
  <c r="S2403" i="5"/>
  <c r="T2403" i="5"/>
  <c r="S1704" i="5"/>
  <c r="T1704" i="5"/>
  <c r="T1527" i="5"/>
  <c r="S1527" i="5"/>
  <c r="S1123" i="5"/>
  <c r="T1123" i="5"/>
  <c r="T502" i="5"/>
  <c r="S502" i="5"/>
  <c r="R5492" i="5"/>
  <c r="S5456" i="5"/>
  <c r="S5442" i="5"/>
  <c r="T5383" i="5"/>
  <c r="T5374" i="5"/>
  <c r="R5233" i="5"/>
  <c r="T5219" i="5"/>
  <c r="T5210" i="5"/>
  <c r="R5197" i="5"/>
  <c r="R5181" i="5"/>
  <c r="R5174" i="5"/>
  <c r="T5169" i="5"/>
  <c r="R4945" i="5"/>
  <c r="R4929" i="5"/>
  <c r="R4915" i="5"/>
  <c r="R4875" i="5"/>
  <c r="R4873" i="5"/>
  <c r="T4835" i="5"/>
  <c r="R4824" i="5"/>
  <c r="R4812" i="5"/>
  <c r="R4807" i="5"/>
  <c r="R4791" i="5"/>
  <c r="R4765" i="5"/>
  <c r="R4753" i="5"/>
  <c r="R4748" i="5"/>
  <c r="R4734" i="5"/>
  <c r="R4727" i="5"/>
  <c r="T4697" i="5"/>
  <c r="T4655" i="5"/>
  <c r="R4629" i="5"/>
  <c r="R4545" i="5"/>
  <c r="R4531" i="5"/>
  <c r="R4524" i="5"/>
  <c r="T4357" i="5"/>
  <c r="T4348" i="5"/>
  <c r="R4344" i="5"/>
  <c r="T4330" i="5"/>
  <c r="R4314" i="5"/>
  <c r="R4296" i="5"/>
  <c r="R4271" i="5"/>
  <c r="R4209" i="5"/>
  <c r="R4181" i="5"/>
  <c r="R4145" i="5"/>
  <c r="R4074" i="5"/>
  <c r="R3959" i="5"/>
  <c r="R3880" i="5"/>
  <c r="R3844" i="5"/>
  <c r="R3767" i="5"/>
  <c r="R3741" i="5"/>
  <c r="T3727" i="5"/>
  <c r="S3707" i="5"/>
  <c r="S3700" i="5"/>
  <c r="R3689" i="5"/>
  <c r="R3622" i="5"/>
  <c r="T3617" i="5"/>
  <c r="R3576" i="5"/>
  <c r="T3494" i="5"/>
  <c r="R3472" i="5"/>
  <c r="R3442" i="5"/>
  <c r="S3437" i="5"/>
  <c r="S3428" i="5"/>
  <c r="S3424" i="5"/>
  <c r="T3417" i="5"/>
  <c r="S3335" i="5"/>
  <c r="S3317" i="5"/>
  <c r="R3313" i="5"/>
  <c r="R3285" i="5"/>
  <c r="T3278" i="5"/>
  <c r="S3276" i="5"/>
  <c r="R3199" i="5"/>
  <c r="R3129" i="5"/>
  <c r="R3103" i="5"/>
  <c r="R3045" i="5"/>
  <c r="R3014" i="5"/>
  <c r="R3012" i="5"/>
  <c r="R2938" i="5"/>
  <c r="S2924" i="5"/>
  <c r="S2748" i="5"/>
  <c r="T2748" i="5"/>
  <c r="T2185" i="5"/>
  <c r="S2185" i="5"/>
  <c r="T1421" i="5"/>
  <c r="S1421" i="5"/>
  <c r="S1189" i="5"/>
  <c r="T1189" i="5"/>
  <c r="R2952" i="5"/>
  <c r="S2301" i="5"/>
  <c r="T2301" i="5"/>
  <c r="T1125" i="5"/>
  <c r="S1125" i="5"/>
  <c r="T818" i="5"/>
  <c r="S818" i="5"/>
  <c r="R5339" i="5"/>
  <c r="R5251" i="5"/>
  <c r="R5219" i="5"/>
  <c r="R5192" i="5"/>
  <c r="R5112" i="5"/>
  <c r="R5096" i="5"/>
  <c r="R4988" i="5"/>
  <c r="R4947" i="5"/>
  <c r="T4910" i="5"/>
  <c r="R4833" i="5"/>
  <c r="R4641" i="5"/>
  <c r="R4448" i="5"/>
  <c r="R4390" i="5"/>
  <c r="R4355" i="5"/>
  <c r="T4302" i="5"/>
  <c r="R4289" i="5"/>
  <c r="T4284" i="5"/>
  <c r="T4217" i="5"/>
  <c r="R4083" i="5"/>
  <c r="R4035" i="5"/>
  <c r="R3864" i="5"/>
  <c r="T3820" i="5"/>
  <c r="T3782" i="5"/>
  <c r="R3743" i="5"/>
  <c r="S3711" i="5"/>
  <c r="S3686" i="5"/>
  <c r="R3624" i="5"/>
  <c r="S3605" i="5"/>
  <c r="S3594" i="5"/>
  <c r="R3583" i="5"/>
  <c r="T3546" i="5"/>
  <c r="T3542" i="5"/>
  <c r="T3521" i="5"/>
  <c r="T3450" i="5"/>
  <c r="S3403" i="5"/>
  <c r="S3328" i="5"/>
  <c r="R3324" i="5"/>
  <c r="R3264" i="5"/>
  <c r="T3233" i="5"/>
  <c r="R3208" i="5"/>
  <c r="R3192" i="5"/>
  <c r="R3180" i="5"/>
  <c r="R3063" i="5"/>
  <c r="R3054" i="5"/>
  <c r="R3021" i="5"/>
  <c r="R2840" i="5"/>
  <c r="S2769" i="5"/>
  <c r="T2769" i="5"/>
  <c r="S2757" i="5"/>
  <c r="T2757" i="5"/>
  <c r="S2749" i="5"/>
  <c r="T2689" i="5"/>
  <c r="S2689" i="5"/>
  <c r="S2670" i="5"/>
  <c r="T2670" i="5"/>
  <c r="T2424" i="5"/>
  <c r="S2424" i="5"/>
  <c r="S2194" i="5"/>
  <c r="T2194" i="5"/>
  <c r="S1987" i="5"/>
  <c r="T1987" i="5"/>
  <c r="S1891" i="5"/>
  <c r="T1891" i="5"/>
  <c r="S1266" i="5"/>
  <c r="T1266" i="5"/>
  <c r="S1057" i="5"/>
  <c r="T1057" i="5"/>
  <c r="S146" i="5"/>
  <c r="T146" i="5"/>
  <c r="R5431" i="5"/>
  <c r="R5387" i="5"/>
  <c r="S5196" i="5"/>
  <c r="S5093" i="5"/>
  <c r="R5027" i="5"/>
  <c r="T4985" i="5"/>
  <c r="R4965" i="5"/>
  <c r="R4951" i="5"/>
  <c r="T4944" i="5"/>
  <c r="R4912" i="5"/>
  <c r="R4906" i="5"/>
  <c r="S4883" i="5"/>
  <c r="R4879" i="5"/>
  <c r="R4870" i="5"/>
  <c r="R4863" i="5"/>
  <c r="R4842" i="5"/>
  <c r="R4823" i="5"/>
  <c r="R4795" i="5"/>
  <c r="R4757" i="5"/>
  <c r="T4724" i="5"/>
  <c r="R4699" i="5"/>
  <c r="R4692" i="5"/>
  <c r="R4685" i="5"/>
  <c r="R4617" i="5"/>
  <c r="R4572" i="5"/>
  <c r="R4563" i="5"/>
  <c r="R4509" i="5"/>
  <c r="T4469" i="5"/>
  <c r="S4422" i="5"/>
  <c r="S4361" i="5"/>
  <c r="S4343" i="5"/>
  <c r="T4295" i="5"/>
  <c r="T4194" i="5"/>
  <c r="T4180" i="5"/>
  <c r="S4178" i="5"/>
  <c r="T4158" i="5"/>
  <c r="T4135" i="5"/>
  <c r="S4080" i="5"/>
  <c r="R4026" i="5"/>
  <c r="T3940" i="5"/>
  <c r="R3884" i="5"/>
  <c r="R3875" i="5"/>
  <c r="R3866" i="5"/>
  <c r="R3760" i="5"/>
  <c r="T3749" i="5"/>
  <c r="S3740" i="5"/>
  <c r="T3713" i="5"/>
  <c r="S3688" i="5"/>
  <c r="T3628" i="5"/>
  <c r="R3437" i="5"/>
  <c r="R3424" i="5"/>
  <c r="R3408" i="5"/>
  <c r="R3382" i="5"/>
  <c r="R3276" i="5"/>
  <c r="S2802" i="5"/>
  <c r="T2802" i="5"/>
  <c r="T2431" i="5"/>
  <c r="S2431" i="5"/>
  <c r="S2331" i="5"/>
  <c r="T2331" i="5"/>
  <c r="S1825" i="5"/>
  <c r="T1825" i="5"/>
  <c r="T1134" i="5"/>
  <c r="S1134" i="5"/>
  <c r="S229" i="5"/>
  <c r="T229" i="5"/>
  <c r="R5489" i="5"/>
  <c r="R5467" i="5"/>
  <c r="R5225" i="5"/>
  <c r="R5137" i="5"/>
  <c r="R5084" i="5"/>
  <c r="R4942" i="5"/>
  <c r="R4848" i="5"/>
  <c r="R4797" i="5"/>
  <c r="R4694" i="5"/>
  <c r="R4284" i="5"/>
  <c r="R4235" i="5"/>
  <c r="R4123" i="5"/>
  <c r="R4103" i="5"/>
  <c r="R4051" i="5"/>
  <c r="R3996" i="5"/>
  <c r="R3857" i="5"/>
  <c r="R3833" i="5"/>
  <c r="R3725" i="5"/>
  <c r="R3665" i="5"/>
  <c r="R3612" i="5"/>
  <c r="R3601" i="5"/>
  <c r="R3439" i="5"/>
  <c r="R3231" i="5"/>
  <c r="R3093" i="5"/>
  <c r="R3051" i="5"/>
  <c r="R3037" i="5"/>
  <c r="R3030" i="5"/>
  <c r="S2969" i="5"/>
  <c r="T2969" i="5"/>
  <c r="R2875" i="5"/>
  <c r="S1602" i="5"/>
  <c r="T1602" i="5"/>
  <c r="T705" i="5"/>
  <c r="S705" i="5"/>
  <c r="T148" i="5"/>
  <c r="S148" i="5"/>
  <c r="R5462" i="5"/>
  <c r="R5359" i="5"/>
  <c r="R4811" i="5"/>
  <c r="R4806" i="5"/>
  <c r="R4752" i="5"/>
  <c r="R4717" i="5"/>
  <c r="R4680" i="5"/>
  <c r="R4530" i="5"/>
  <c r="R4413" i="5"/>
  <c r="R4380" i="5"/>
  <c r="R4341" i="5"/>
  <c r="R4217" i="5"/>
  <c r="R4167" i="5"/>
  <c r="R4116" i="5"/>
  <c r="R3802" i="5"/>
  <c r="R3773" i="5"/>
  <c r="R3653" i="5"/>
  <c r="R3507" i="5"/>
  <c r="T3425" i="5"/>
  <c r="R3414" i="5"/>
  <c r="R3410" i="5"/>
  <c r="R3403" i="5"/>
  <c r="R3328" i="5"/>
  <c r="R3312" i="5"/>
  <c r="R3305" i="5"/>
  <c r="T3279" i="5"/>
  <c r="R3210" i="5"/>
  <c r="R3184" i="5"/>
  <c r="R3142" i="5"/>
  <c r="T2903" i="5"/>
  <c r="S2903" i="5"/>
  <c r="R2889" i="5"/>
  <c r="T2267" i="5"/>
  <c r="S2267" i="5"/>
  <c r="T1827" i="5"/>
  <c r="S1827" i="5"/>
  <c r="S1455" i="5"/>
  <c r="T1455" i="5"/>
  <c r="S231" i="5"/>
  <c r="T231" i="5"/>
  <c r="R62" i="5"/>
  <c r="R5161" i="5"/>
  <c r="R4267" i="5"/>
  <c r="R4253" i="5"/>
  <c r="R4178" i="5"/>
  <c r="S3973" i="5"/>
  <c r="S3955" i="5"/>
  <c r="S3928" i="5"/>
  <c r="S3919" i="5"/>
  <c r="S3894" i="5"/>
  <c r="S3883" i="5"/>
  <c r="T3874" i="5"/>
  <c r="T3865" i="5"/>
  <c r="T3847" i="5"/>
  <c r="T3838" i="5"/>
  <c r="T3836" i="5"/>
  <c r="S3813" i="5"/>
  <c r="T3799" i="5"/>
  <c r="R3738" i="5"/>
  <c r="S3728" i="5"/>
  <c r="S3708" i="5"/>
  <c r="R3688" i="5"/>
  <c r="S3445" i="5"/>
  <c r="S3436" i="5"/>
  <c r="T3427" i="5"/>
  <c r="S3256" i="5"/>
  <c r="T3200" i="5"/>
  <c r="T3071" i="5"/>
  <c r="T3041" i="5"/>
  <c r="R2916" i="5"/>
  <c r="S2681" i="5"/>
  <c r="T2681" i="5"/>
  <c r="S2518" i="5"/>
  <c r="T2518" i="5"/>
  <c r="T1834" i="5"/>
  <c r="S1834" i="5"/>
  <c r="S1604" i="5"/>
  <c r="T1604" i="5"/>
  <c r="R5152" i="5"/>
  <c r="S5083" i="5"/>
  <c r="R4903" i="5"/>
  <c r="R4841" i="5"/>
  <c r="R4792" i="5"/>
  <c r="R4787" i="5"/>
  <c r="R4782" i="5"/>
  <c r="R4773" i="5"/>
  <c r="R4647" i="5"/>
  <c r="R4602" i="5"/>
  <c r="R4520" i="5"/>
  <c r="R4506" i="5"/>
  <c r="R4440" i="5"/>
  <c r="R4431" i="5"/>
  <c r="R4424" i="5"/>
  <c r="R4290" i="5"/>
  <c r="T4241" i="5"/>
  <c r="R4120" i="5"/>
  <c r="S4106" i="5"/>
  <c r="S3946" i="5"/>
  <c r="R3942" i="5"/>
  <c r="S3937" i="5"/>
  <c r="S3910" i="5"/>
  <c r="R3892" i="5"/>
  <c r="S3885" i="5"/>
  <c r="R3830" i="5"/>
  <c r="R3826" i="5"/>
  <c r="T3763" i="5"/>
  <c r="S3636" i="5"/>
  <c r="T3600" i="5"/>
  <c r="R3493" i="5"/>
  <c r="R3454" i="5"/>
  <c r="T3376" i="5"/>
  <c r="T3374" i="5"/>
  <c r="R3334" i="5"/>
  <c r="R3309" i="5"/>
  <c r="R3198" i="5"/>
  <c r="R3172" i="5"/>
  <c r="R3167" i="5"/>
  <c r="T3113" i="5"/>
  <c r="R3034" i="5"/>
  <c r="S2805" i="5"/>
  <c r="T2098" i="5"/>
  <c r="S2098" i="5"/>
  <c r="T1077" i="5"/>
  <c r="S1077" i="5"/>
  <c r="T169" i="5"/>
  <c r="S169" i="5"/>
  <c r="T2936" i="5"/>
  <c r="R2918" i="5"/>
  <c r="T2589" i="5"/>
  <c r="T2582" i="5"/>
  <c r="R2543" i="5"/>
  <c r="R2536" i="5"/>
  <c r="T2423" i="5"/>
  <c r="R2381" i="5"/>
  <c r="T2355" i="5"/>
  <c r="S2332" i="5"/>
  <c r="T2293" i="5"/>
  <c r="S2284" i="5"/>
  <c r="S2268" i="5"/>
  <c r="T2266" i="5"/>
  <c r="T2193" i="5"/>
  <c r="R2025" i="5"/>
  <c r="R2021" i="5"/>
  <c r="R1991" i="5"/>
  <c r="R1895" i="5"/>
  <c r="S1890" i="5"/>
  <c r="S1860" i="5"/>
  <c r="T1851" i="5"/>
  <c r="S1826" i="5"/>
  <c r="T1824" i="5"/>
  <c r="S1796" i="5"/>
  <c r="S1717" i="5"/>
  <c r="R1670" i="5"/>
  <c r="S1568" i="5"/>
  <c r="R1557" i="5"/>
  <c r="S1489" i="5"/>
  <c r="S1340" i="5"/>
  <c r="T1274" i="5"/>
  <c r="S1265" i="5"/>
  <c r="S1247" i="5"/>
  <c r="R1215" i="5"/>
  <c r="T1181" i="5"/>
  <c r="R1027" i="5"/>
  <c r="R1006" i="5"/>
  <c r="S948" i="5"/>
  <c r="T597" i="5"/>
  <c r="T566" i="5"/>
  <c r="R527" i="5"/>
  <c r="S522" i="5"/>
  <c r="R267" i="5"/>
  <c r="R255" i="5"/>
  <c r="R201" i="5"/>
  <c r="S149" i="5"/>
  <c r="T147" i="5"/>
  <c r="T126" i="5"/>
  <c r="R2962" i="5"/>
  <c r="R2879" i="5"/>
  <c r="T2808" i="5"/>
  <c r="R2799" i="5"/>
  <c r="R2757" i="5"/>
  <c r="R2732" i="5"/>
  <c r="S2697" i="5"/>
  <c r="R2695" i="5"/>
  <c r="T2683" i="5"/>
  <c r="S2646" i="5"/>
  <c r="T2554" i="5"/>
  <c r="R2545" i="5"/>
  <c r="S2540" i="5"/>
  <c r="S2512" i="5"/>
  <c r="R2508" i="5"/>
  <c r="S2467" i="5"/>
  <c r="R2215" i="5"/>
  <c r="R2177" i="5"/>
  <c r="R2159" i="5"/>
  <c r="R2138" i="5"/>
  <c r="R2129" i="5"/>
  <c r="R1915" i="5"/>
  <c r="R1750" i="5"/>
  <c r="R1717" i="5"/>
  <c r="R1452" i="5"/>
  <c r="R1411" i="5"/>
  <c r="R1374" i="5"/>
  <c r="R1297" i="5"/>
  <c r="R967" i="5"/>
  <c r="R965" i="5"/>
  <c r="R946" i="5"/>
  <c r="R806" i="5"/>
  <c r="R690" i="5"/>
  <c r="R683" i="5"/>
  <c r="R657" i="5"/>
  <c r="R636" i="5"/>
  <c r="R620" i="5"/>
  <c r="R571" i="5"/>
  <c r="R559" i="5"/>
  <c r="R557" i="5"/>
  <c r="R427" i="5"/>
  <c r="R383" i="5"/>
  <c r="R219" i="5"/>
  <c r="T1087" i="5"/>
  <c r="S1040" i="5"/>
  <c r="R1022" i="5"/>
  <c r="R1015" i="5"/>
  <c r="R893" i="5"/>
  <c r="S865" i="5"/>
  <c r="R771" i="5"/>
  <c r="R755" i="5"/>
  <c r="S743" i="5"/>
  <c r="S694" i="5"/>
  <c r="S687" i="5"/>
  <c r="S661" i="5"/>
  <c r="R652" i="5"/>
  <c r="S640" i="5"/>
  <c r="T615" i="5"/>
  <c r="T606" i="5"/>
  <c r="R573" i="5"/>
  <c r="R478" i="5"/>
  <c r="T447" i="5"/>
  <c r="T406" i="5"/>
  <c r="S380" i="5"/>
  <c r="T313" i="5"/>
  <c r="T311" i="5"/>
  <c r="S309" i="5"/>
  <c r="R291" i="5"/>
  <c r="R126" i="5"/>
  <c r="S45" i="5"/>
  <c r="S27" i="5"/>
  <c r="S343" i="5"/>
  <c r="T315" i="5"/>
  <c r="S268" i="5"/>
  <c r="T200" i="5"/>
  <c r="R2997" i="5"/>
  <c r="R2959" i="5"/>
  <c r="T2954" i="5"/>
  <c r="R2803" i="5"/>
  <c r="R2770" i="5"/>
  <c r="R2754" i="5"/>
  <c r="R2729" i="5"/>
  <c r="R2639" i="5"/>
  <c r="R2609" i="5"/>
  <c r="R2563" i="5"/>
  <c r="S2544" i="5"/>
  <c r="T2450" i="5"/>
  <c r="S2350" i="5"/>
  <c r="T2256" i="5"/>
  <c r="R2254" i="5"/>
  <c r="T2237" i="5"/>
  <c r="S2087" i="5"/>
  <c r="R1997" i="5"/>
  <c r="T1784" i="5"/>
  <c r="T1751" i="5"/>
  <c r="S1749" i="5"/>
  <c r="T1742" i="5"/>
  <c r="R1465" i="5"/>
  <c r="T1460" i="5"/>
  <c r="R1426" i="5"/>
  <c r="R1401" i="5"/>
  <c r="R1369" i="5"/>
  <c r="R1342" i="5"/>
  <c r="T1309" i="5"/>
  <c r="T1307" i="5"/>
  <c r="S1296" i="5"/>
  <c r="S1271" i="5"/>
  <c r="T1255" i="5"/>
  <c r="S1230" i="5"/>
  <c r="R1219" i="5"/>
  <c r="T1194" i="5"/>
  <c r="S1007" i="5"/>
  <c r="T998" i="5"/>
  <c r="R962" i="5"/>
  <c r="R934" i="5"/>
  <c r="S915" i="5"/>
  <c r="T874" i="5"/>
  <c r="R844" i="5"/>
  <c r="R752" i="5"/>
  <c r="R715" i="5"/>
  <c r="T710" i="5"/>
  <c r="R682" i="5"/>
  <c r="R675" i="5"/>
  <c r="R673" i="5"/>
  <c r="R661" i="5"/>
  <c r="R563" i="5"/>
  <c r="R561" i="5"/>
  <c r="R540" i="5"/>
  <c r="T442" i="5"/>
  <c r="R282" i="5"/>
  <c r="T218" i="5"/>
  <c r="T211" i="5"/>
  <c r="R179" i="5"/>
  <c r="S72" i="5"/>
  <c r="R68" i="5"/>
  <c r="T33" i="5"/>
  <c r="T31" i="5"/>
  <c r="T22" i="5"/>
  <c r="R2311" i="5"/>
  <c r="S2225" i="5"/>
  <c r="T2207" i="5"/>
  <c r="T1978" i="5"/>
  <c r="S1957" i="5"/>
  <c r="T1955" i="5"/>
  <c r="T1937" i="5"/>
  <c r="T1928" i="5"/>
  <c r="R1883" i="5"/>
  <c r="T1786" i="5"/>
  <c r="T1618" i="5"/>
  <c r="S1525" i="5"/>
  <c r="T1453" i="5"/>
  <c r="T1432" i="5"/>
  <c r="T1382" i="5"/>
  <c r="R1378" i="5"/>
  <c r="S1318" i="5"/>
  <c r="S1232" i="5"/>
  <c r="T1187" i="5"/>
  <c r="R1153" i="5"/>
  <c r="S1132" i="5"/>
  <c r="R1117" i="5"/>
  <c r="T1068" i="5"/>
  <c r="T1051" i="5"/>
  <c r="T1028" i="5"/>
  <c r="S1021" i="5"/>
  <c r="R904" i="5"/>
  <c r="T890" i="5"/>
  <c r="R881" i="5"/>
  <c r="S848" i="5"/>
  <c r="R743" i="5"/>
  <c r="R668" i="5"/>
  <c r="T530" i="5"/>
  <c r="R475" i="5"/>
  <c r="S410" i="5"/>
  <c r="S354" i="5"/>
  <c r="S167" i="5"/>
  <c r="T144" i="5"/>
  <c r="S118" i="5"/>
  <c r="R3001" i="5"/>
  <c r="R2922" i="5"/>
  <c r="R2855" i="5"/>
  <c r="R2836" i="5"/>
  <c r="R2756" i="5"/>
  <c r="R2687" i="5"/>
  <c r="R2618" i="5"/>
  <c r="R2579" i="5"/>
  <c r="T2509" i="5"/>
  <c r="R2327" i="5"/>
  <c r="R2281" i="5"/>
  <c r="R2249" i="5"/>
  <c r="R2199" i="5"/>
  <c r="R1999" i="5"/>
  <c r="R1795" i="5"/>
  <c r="R1793" i="5"/>
  <c r="R1666" i="5"/>
  <c r="R1593" i="5"/>
  <c r="R1203" i="5"/>
  <c r="R1148" i="5"/>
  <c r="R1042" i="5"/>
  <c r="R980" i="5"/>
  <c r="R803" i="5"/>
  <c r="R761" i="5"/>
  <c r="R626" i="5"/>
  <c r="R594" i="5"/>
  <c r="R437" i="5"/>
  <c r="R329" i="5"/>
  <c r="R2956" i="5"/>
  <c r="R2903" i="5"/>
  <c r="R2892" i="5"/>
  <c r="R2812" i="5"/>
  <c r="S2744" i="5"/>
  <c r="T2721" i="5"/>
  <c r="S2705" i="5"/>
  <c r="R2696" i="5"/>
  <c r="T2647" i="5"/>
  <c r="S2562" i="5"/>
  <c r="T2511" i="5"/>
  <c r="R2507" i="5"/>
  <c r="S2468" i="5"/>
  <c r="R2466" i="5"/>
  <c r="T2440" i="5"/>
  <c r="R2087" i="5"/>
  <c r="R1751" i="5"/>
  <c r="R1673" i="5"/>
  <c r="R1504" i="5"/>
  <c r="R1476" i="5"/>
  <c r="R1382" i="5"/>
  <c r="R1150" i="5"/>
  <c r="R1143" i="5"/>
  <c r="R1075" i="5"/>
  <c r="R807" i="5"/>
  <c r="R572" i="5"/>
  <c r="R558" i="5"/>
  <c r="T349" i="5"/>
  <c r="R2310" i="5"/>
  <c r="R1597" i="5"/>
  <c r="R1175" i="5"/>
  <c r="R800" i="5"/>
  <c r="R648" i="5"/>
  <c r="T108" i="5"/>
  <c r="T69" i="5"/>
  <c r="R2970" i="5"/>
  <c r="R2939" i="5"/>
  <c r="R2866" i="5"/>
  <c r="R2800" i="5"/>
  <c r="R2760" i="5"/>
  <c r="T2557" i="5"/>
  <c r="T2504" i="5"/>
  <c r="T2502" i="5"/>
  <c r="S2486" i="5"/>
  <c r="T2456" i="5"/>
  <c r="R2417" i="5"/>
  <c r="S2289" i="5"/>
  <c r="R2285" i="5"/>
  <c r="T2273" i="5"/>
  <c r="R2271" i="5"/>
  <c r="R2269" i="5"/>
  <c r="T2262" i="5"/>
  <c r="T2215" i="5"/>
  <c r="T2202" i="5"/>
  <c r="T2200" i="5"/>
  <c r="S2143" i="5"/>
  <c r="R2141" i="5"/>
  <c r="S1952" i="5"/>
  <c r="S1895" i="5"/>
  <c r="S1886" i="5"/>
  <c r="T1847" i="5"/>
  <c r="T1820" i="5"/>
  <c r="T1792" i="5"/>
  <c r="S1739" i="5"/>
  <c r="R1675" i="5"/>
  <c r="R1592" i="5"/>
  <c r="T1580" i="5"/>
  <c r="R1569" i="5"/>
  <c r="S1564" i="5"/>
  <c r="T1450" i="5"/>
  <c r="S1393" i="5"/>
  <c r="S1372" i="5"/>
  <c r="S1315" i="5"/>
  <c r="S1304" i="5"/>
  <c r="S1279" i="5"/>
  <c r="T1261" i="5"/>
  <c r="S1243" i="5"/>
  <c r="S1170" i="5"/>
  <c r="S1154" i="5"/>
  <c r="T1081" i="5"/>
  <c r="S1065" i="5"/>
  <c r="S979" i="5"/>
  <c r="R901" i="5"/>
  <c r="T804" i="5"/>
  <c r="S802" i="5"/>
  <c r="R772" i="5"/>
  <c r="S767" i="5"/>
  <c r="T746" i="5"/>
  <c r="R672" i="5"/>
  <c r="R667" i="5"/>
  <c r="S639" i="5"/>
  <c r="T618" i="5"/>
  <c r="R567" i="5"/>
  <c r="S506" i="5"/>
  <c r="T434" i="5"/>
  <c r="R425" i="5"/>
  <c r="S296" i="5"/>
  <c r="R294" i="5"/>
  <c r="S267" i="5"/>
  <c r="T219" i="5"/>
  <c r="R2769" i="5"/>
  <c r="R2721" i="5"/>
  <c r="R2698" i="5"/>
  <c r="R2573" i="5"/>
  <c r="T2529" i="5"/>
  <c r="R2456" i="5"/>
  <c r="T2414" i="5"/>
  <c r="S2360" i="5"/>
  <c r="T2337" i="5"/>
  <c r="T2275" i="5"/>
  <c r="S2204" i="5"/>
  <c r="S2088" i="5"/>
  <c r="S1984" i="5"/>
  <c r="R1781" i="5"/>
  <c r="R1771" i="5"/>
  <c r="R1769" i="5"/>
  <c r="S1759" i="5"/>
  <c r="T1752" i="5"/>
  <c r="T1750" i="5"/>
  <c r="T1741" i="5"/>
  <c r="R1727" i="5"/>
  <c r="T1650" i="5"/>
  <c r="R1580" i="5"/>
  <c r="S1573" i="5"/>
  <c r="S1508" i="5"/>
  <c r="S1429" i="5"/>
  <c r="S1395" i="5"/>
  <c r="T1331" i="5"/>
  <c r="S1297" i="5"/>
  <c r="R1243" i="5"/>
  <c r="R1200" i="5"/>
  <c r="T1195" i="5"/>
  <c r="S1156" i="5"/>
  <c r="R1041" i="5"/>
  <c r="R1039" i="5"/>
  <c r="T999" i="5"/>
  <c r="S937" i="5"/>
  <c r="S824" i="5"/>
  <c r="T760" i="5"/>
  <c r="S676" i="5"/>
  <c r="R625" i="5"/>
  <c r="S609" i="5"/>
  <c r="R574" i="5"/>
  <c r="R386" i="5"/>
  <c r="S374" i="5"/>
  <c r="S367" i="5"/>
  <c r="T337" i="5"/>
  <c r="R278" i="5"/>
  <c r="T255" i="5"/>
  <c r="R246" i="5"/>
  <c r="T180" i="5"/>
  <c r="R129" i="5"/>
  <c r="S96" i="5"/>
  <c r="T48" i="5"/>
  <c r="T5922" i="5"/>
  <c r="T5926" i="5"/>
  <c r="R5918" i="5"/>
  <c r="T5890" i="5"/>
  <c r="R5886" i="5"/>
  <c r="R5843" i="5"/>
  <c r="T5813" i="5"/>
  <c r="R5693" i="5"/>
  <c r="S5627" i="5"/>
  <c r="T5627" i="5"/>
  <c r="S4829" i="5"/>
  <c r="T4829" i="5"/>
  <c r="T5743" i="5"/>
  <c r="S5743" i="5"/>
  <c r="S5411" i="5"/>
  <c r="T5411" i="5"/>
  <c r="S5069" i="5"/>
  <c r="T5069" i="5"/>
  <c r="S4252" i="5"/>
  <c r="T4252" i="5"/>
  <c r="T4052" i="5"/>
  <c r="S4052" i="5"/>
  <c r="T3939" i="5"/>
  <c r="S3939" i="5"/>
  <c r="T3858" i="5"/>
  <c r="S3858" i="5"/>
  <c r="S3794" i="5"/>
  <c r="T3794" i="5"/>
  <c r="R5896" i="5"/>
  <c r="R5822" i="5"/>
  <c r="R5809" i="5"/>
  <c r="R5783" i="5"/>
  <c r="R5774" i="5"/>
  <c r="S4902" i="5"/>
  <c r="T4902" i="5"/>
  <c r="R5881" i="5"/>
  <c r="S5713" i="5"/>
  <c r="T5713" i="5"/>
  <c r="T5507" i="5"/>
  <c r="S5507" i="5"/>
  <c r="T5119" i="5"/>
  <c r="S5119" i="5"/>
  <c r="T5923" i="5"/>
  <c r="R5815" i="5"/>
  <c r="R5708" i="5"/>
  <c r="S5199" i="5"/>
  <c r="T5199" i="5"/>
  <c r="S5921" i="5"/>
  <c r="R5915" i="5"/>
  <c r="R5903" i="5"/>
  <c r="R5885" i="5"/>
  <c r="S5876" i="5"/>
  <c r="R5870" i="5"/>
  <c r="S5806" i="5"/>
  <c r="S5802" i="5"/>
  <c r="T5262" i="5"/>
  <c r="S5262" i="5"/>
  <c r="T5651" i="5"/>
  <c r="S5651" i="5"/>
  <c r="T5348" i="5"/>
  <c r="S5348" i="5"/>
  <c r="S5201" i="5"/>
  <c r="T5201" i="5"/>
  <c r="S4919" i="5"/>
  <c r="T4919" i="5"/>
  <c r="T5906" i="5"/>
  <c r="R5867" i="5"/>
  <c r="R5773" i="5"/>
  <c r="R5771" i="5"/>
  <c r="T5751" i="5"/>
  <c r="S5751" i="5"/>
  <c r="T5232" i="5"/>
  <c r="S5232" i="5"/>
  <c r="S4872" i="5"/>
  <c r="T4872" i="5"/>
  <c r="T5916" i="5"/>
  <c r="T5910" i="5"/>
  <c r="T5908" i="5"/>
  <c r="R5876" i="5"/>
  <c r="R5846" i="5"/>
  <c r="T5837" i="5"/>
  <c r="T5835" i="5"/>
  <c r="S5831" i="5"/>
  <c r="T5829" i="5"/>
  <c r="R5827" i="5"/>
  <c r="S5818" i="5"/>
  <c r="R5782" i="5"/>
  <c r="R5759" i="5"/>
  <c r="S5682" i="5"/>
  <c r="S5352" i="5"/>
  <c r="T5352" i="5"/>
  <c r="R5927" i="5"/>
  <c r="T5914" i="5"/>
  <c r="S5899" i="5"/>
  <c r="R5893" i="5"/>
  <c r="R5891" i="5"/>
  <c r="S5873" i="5"/>
  <c r="T5871" i="5"/>
  <c r="R5860" i="5"/>
  <c r="T5849" i="5"/>
  <c r="S5843" i="5"/>
  <c r="T5841" i="5"/>
  <c r="R5804" i="5"/>
  <c r="T5790" i="5"/>
  <c r="S5685" i="5"/>
  <c r="T5685" i="5"/>
  <c r="T5207" i="5"/>
  <c r="S5207" i="5"/>
  <c r="T5175" i="5"/>
  <c r="S5175" i="5"/>
  <c r="T5851" i="5"/>
  <c r="T5807" i="5"/>
  <c r="T5788" i="5"/>
  <c r="T5730" i="5"/>
  <c r="S5730" i="5"/>
  <c r="S5026" i="5"/>
  <c r="T5026" i="5"/>
  <c r="S4820" i="5"/>
  <c r="T4820" i="5"/>
  <c r="S5888" i="5"/>
  <c r="R5864" i="5"/>
  <c r="S5857" i="5"/>
  <c r="R5849" i="5"/>
  <c r="R5839" i="5"/>
  <c r="R5837" i="5"/>
  <c r="R5829" i="5"/>
  <c r="R5818" i="5"/>
  <c r="T5805" i="5"/>
  <c r="S5801" i="5"/>
  <c r="T5784" i="5"/>
  <c r="S5784" i="5"/>
  <c r="S5774" i="5"/>
  <c r="R5770" i="5"/>
  <c r="S5625" i="5"/>
  <c r="T5625" i="5"/>
  <c r="S5409" i="5"/>
  <c r="T5409" i="5"/>
  <c r="S5177" i="5"/>
  <c r="T5177" i="5"/>
  <c r="T5136" i="5"/>
  <c r="S5136" i="5"/>
  <c r="S5097" i="5"/>
  <c r="T5097" i="5"/>
  <c r="R4936" i="5"/>
  <c r="R5755" i="5"/>
  <c r="S5719" i="5"/>
  <c r="S5704" i="5"/>
  <c r="S5681" i="5"/>
  <c r="S5648" i="5"/>
  <c r="S5639" i="5"/>
  <c r="T5637" i="5"/>
  <c r="R5623" i="5"/>
  <c r="R5612" i="5"/>
  <c r="S5603" i="5"/>
  <c r="T5568" i="5"/>
  <c r="R5560" i="5"/>
  <c r="R5545" i="5"/>
  <c r="T5534" i="5"/>
  <c r="S5532" i="5"/>
  <c r="T5526" i="5"/>
  <c r="S5515" i="5"/>
  <c r="R5503" i="5"/>
  <c r="T5494" i="5"/>
  <c r="S5490" i="5"/>
  <c r="R5473" i="5"/>
  <c r="R5469" i="5"/>
  <c r="R5456" i="5"/>
  <c r="S5445" i="5"/>
  <c r="S5443" i="5"/>
  <c r="R5437" i="5"/>
  <c r="R5435" i="5"/>
  <c r="R5433" i="5"/>
  <c r="T5421" i="5"/>
  <c r="R5383" i="5"/>
  <c r="R5374" i="5"/>
  <c r="R5354" i="5"/>
  <c r="R5341" i="5"/>
  <c r="R5315" i="5"/>
  <c r="S5293" i="5"/>
  <c r="S5291" i="5"/>
  <c r="R5264" i="5"/>
  <c r="T5255" i="5"/>
  <c r="S5242" i="5"/>
  <c r="S5240" i="5"/>
  <c r="R5236" i="5"/>
  <c r="R5234" i="5"/>
  <c r="S5227" i="5"/>
  <c r="R5215" i="5"/>
  <c r="T5183" i="5"/>
  <c r="S5170" i="5"/>
  <c r="R5164" i="5"/>
  <c r="T5159" i="5"/>
  <c r="R5155" i="5"/>
  <c r="S5148" i="5"/>
  <c r="S5129" i="5"/>
  <c r="T5127" i="5"/>
  <c r="R5110" i="5"/>
  <c r="R5101" i="5"/>
  <c r="R5099" i="5"/>
  <c r="R5071" i="5"/>
  <c r="S5066" i="5"/>
  <c r="R5060" i="5"/>
  <c r="R5058" i="5"/>
  <c r="T5019" i="5"/>
  <c r="S5015" i="5"/>
  <c r="S5013" i="5"/>
  <c r="S5002" i="5"/>
  <c r="R4979" i="5"/>
  <c r="R4968" i="5"/>
  <c r="S4961" i="5"/>
  <c r="R4957" i="5"/>
  <c r="S4955" i="5"/>
  <c r="T4938" i="5"/>
  <c r="R4893" i="5"/>
  <c r="R4884" i="5"/>
  <c r="R4882" i="5"/>
  <c r="S4625" i="5"/>
  <c r="T4625" i="5"/>
  <c r="T3975" i="5"/>
  <c r="S3975" i="5"/>
  <c r="S3650" i="5"/>
  <c r="T3650" i="5"/>
  <c r="S3625" i="5"/>
  <c r="T3625" i="5"/>
  <c r="T3579" i="5"/>
  <c r="S3579" i="5"/>
  <c r="T3239" i="5"/>
  <c r="S3239" i="5"/>
  <c r="T3216" i="5"/>
  <c r="S3216" i="5"/>
  <c r="R5762" i="5"/>
  <c r="R5749" i="5"/>
  <c r="T5729" i="5"/>
  <c r="T5727" i="5"/>
  <c r="R5717" i="5"/>
  <c r="T5712" i="5"/>
  <c r="R5683" i="5"/>
  <c r="T5624" i="5"/>
  <c r="R5564" i="5"/>
  <c r="R5541" i="5"/>
  <c r="R5513" i="5"/>
  <c r="R5498" i="5"/>
  <c r="R5395" i="5"/>
  <c r="R5309" i="5"/>
  <c r="R5291" i="5"/>
  <c r="S5274" i="5"/>
  <c r="R5257" i="5"/>
  <c r="R5217" i="5"/>
  <c r="T5212" i="5"/>
  <c r="S5202" i="5"/>
  <c r="S5176" i="5"/>
  <c r="T5174" i="5"/>
  <c r="R5168" i="5"/>
  <c r="T5152" i="5"/>
  <c r="R5146" i="5"/>
  <c r="T5141" i="5"/>
  <c r="T5118" i="5"/>
  <c r="S5096" i="5"/>
  <c r="R5092" i="5"/>
  <c r="S5087" i="5"/>
  <c r="R5062" i="5"/>
  <c r="T5044" i="5"/>
  <c r="T5025" i="5"/>
  <c r="R5011" i="5"/>
  <c r="T4997" i="5"/>
  <c r="R4987" i="5"/>
  <c r="R4983" i="5"/>
  <c r="R4981" i="5"/>
  <c r="S4976" i="5"/>
  <c r="T4965" i="5"/>
  <c r="S4931" i="5"/>
  <c r="R4927" i="5"/>
  <c r="S4922" i="5"/>
  <c r="R4897" i="5"/>
  <c r="T4875" i="5"/>
  <c r="R4862" i="5"/>
  <c r="T4830" i="5"/>
  <c r="R4771" i="5"/>
  <c r="S4505" i="5"/>
  <c r="T4505" i="5"/>
  <c r="S4414" i="5"/>
  <c r="T4414" i="5"/>
  <c r="T3977" i="5"/>
  <c r="S3977" i="5"/>
  <c r="T3680" i="5"/>
  <c r="S3680" i="5"/>
  <c r="R5786" i="5"/>
  <c r="R5777" i="5"/>
  <c r="S5768" i="5"/>
  <c r="T5735" i="5"/>
  <c r="R5681" i="5"/>
  <c r="R5665" i="5"/>
  <c r="R5648" i="5"/>
  <c r="R5639" i="5"/>
  <c r="S5622" i="5"/>
  <c r="S5611" i="5"/>
  <c r="R5603" i="5"/>
  <c r="S5589" i="5"/>
  <c r="T5587" i="5"/>
  <c r="R5585" i="5"/>
  <c r="R5570" i="5"/>
  <c r="R5500" i="5"/>
  <c r="T5455" i="5"/>
  <c r="R5453" i="5"/>
  <c r="R5443" i="5"/>
  <c r="T5401" i="5"/>
  <c r="T5399" i="5"/>
  <c r="R5293" i="5"/>
  <c r="R5246" i="5"/>
  <c r="R5159" i="5"/>
  <c r="R5148" i="5"/>
  <c r="R5133" i="5"/>
  <c r="R5131" i="5"/>
  <c r="R5116" i="5"/>
  <c r="R5066" i="5"/>
  <c r="R5023" i="5"/>
  <c r="R5015" i="5"/>
  <c r="R5002" i="5"/>
  <c r="R4989" i="5"/>
  <c r="R4963" i="5"/>
  <c r="R4908" i="5"/>
  <c r="R4821" i="5"/>
  <c r="R4794" i="5"/>
  <c r="R4662" i="5"/>
  <c r="S4024" i="5"/>
  <c r="T4024" i="5"/>
  <c r="T3796" i="5"/>
  <c r="S3796" i="5"/>
  <c r="R5764" i="5"/>
  <c r="S5746" i="5"/>
  <c r="R5721" i="5"/>
  <c r="R5706" i="5"/>
  <c r="R5702" i="5"/>
  <c r="R5635" i="5"/>
  <c r="R5609" i="5"/>
  <c r="T5598" i="5"/>
  <c r="R5596" i="5"/>
  <c r="T5578" i="5"/>
  <c r="S5574" i="5"/>
  <c r="R5572" i="5"/>
  <c r="R5551" i="5"/>
  <c r="R5479" i="5"/>
  <c r="S5459" i="5"/>
  <c r="T5448" i="5"/>
  <c r="T5446" i="5"/>
  <c r="R5408" i="5"/>
  <c r="T5375" i="5"/>
  <c r="T5373" i="5"/>
  <c r="T5357" i="5"/>
  <c r="S5355" i="5"/>
  <c r="T5322" i="5"/>
  <c r="T5314" i="5"/>
  <c r="S5312" i="5"/>
  <c r="T5310" i="5"/>
  <c r="S5299" i="5"/>
  <c r="R5297" i="5"/>
  <c r="S5282" i="5"/>
  <c r="T5278" i="5"/>
  <c r="S5265" i="5"/>
  <c r="R5261" i="5"/>
  <c r="S5252" i="5"/>
  <c r="T5235" i="5"/>
  <c r="R5185" i="5"/>
  <c r="R5176" i="5"/>
  <c r="T5165" i="5"/>
  <c r="S5124" i="5"/>
  <c r="T5122" i="5"/>
  <c r="S5063" i="5"/>
  <c r="R5057" i="5"/>
  <c r="T5052" i="5"/>
  <c r="T5050" i="5"/>
  <c r="S5031" i="5"/>
  <c r="T5016" i="5"/>
  <c r="R4999" i="5"/>
  <c r="T4946" i="5"/>
  <c r="R4892" i="5"/>
  <c r="R4885" i="5"/>
  <c r="R4650" i="5"/>
  <c r="T4425" i="5"/>
  <c r="S4425" i="5"/>
  <c r="S4298" i="5"/>
  <c r="T4298" i="5"/>
  <c r="T4065" i="5"/>
  <c r="S4065" i="5"/>
  <c r="S3734" i="5"/>
  <c r="T3734" i="5"/>
  <c r="S5563" i="5"/>
  <c r="S5554" i="5"/>
  <c r="S5518" i="5"/>
  <c r="T5516" i="5"/>
  <c r="S5512" i="5"/>
  <c r="S5359" i="5"/>
  <c r="S5324" i="5"/>
  <c r="S5316" i="5"/>
  <c r="S5301" i="5"/>
  <c r="T5284" i="5"/>
  <c r="T5237" i="5"/>
  <c r="S5216" i="5"/>
  <c r="S5193" i="5"/>
  <c r="T5104" i="5"/>
  <c r="T5091" i="5"/>
  <c r="S5076" i="5"/>
  <c r="T5039" i="5"/>
  <c r="T4980" i="5"/>
  <c r="T4956" i="5"/>
  <c r="S4868" i="5"/>
  <c r="R4859" i="5"/>
  <c r="S4757" i="5"/>
  <c r="T4757" i="5"/>
  <c r="R4735" i="5"/>
  <c r="T4432" i="5"/>
  <c r="S4432" i="5"/>
  <c r="S4378" i="5"/>
  <c r="T4378" i="5"/>
  <c r="R5729" i="5"/>
  <c r="R5716" i="5"/>
  <c r="R5710" i="5"/>
  <c r="R5632" i="5"/>
  <c r="R5611" i="5"/>
  <c r="R5510" i="5"/>
  <c r="R5468" i="5"/>
  <c r="R5436" i="5"/>
  <c r="R5351" i="5"/>
  <c r="R5276" i="5"/>
  <c r="R5204" i="5"/>
  <c r="R5180" i="5"/>
  <c r="R5143" i="5"/>
  <c r="S5132" i="5"/>
  <c r="R5059" i="5"/>
  <c r="R5050" i="5"/>
  <c r="R5035" i="5"/>
  <c r="R5033" i="5"/>
  <c r="T5005" i="5"/>
  <c r="R4978" i="5"/>
  <c r="R4894" i="5"/>
  <c r="R4832" i="5"/>
  <c r="R4761" i="5"/>
  <c r="R5680" i="5"/>
  <c r="R5658" i="5"/>
  <c r="R5600" i="5"/>
  <c r="S5550" i="5"/>
  <c r="S5548" i="5"/>
  <c r="T5529" i="5"/>
  <c r="R5504" i="5"/>
  <c r="T5484" i="5"/>
  <c r="S5482" i="5"/>
  <c r="S5478" i="5"/>
  <c r="S5476" i="5"/>
  <c r="R5459" i="5"/>
  <c r="S5418" i="5"/>
  <c r="S5407" i="5"/>
  <c r="R5403" i="5"/>
  <c r="R5401" i="5"/>
  <c r="S5394" i="5"/>
  <c r="S5346" i="5"/>
  <c r="S5328" i="5"/>
  <c r="R5326" i="5"/>
  <c r="R5310" i="5"/>
  <c r="R5278" i="5"/>
  <c r="R5269" i="5"/>
  <c r="T5260" i="5"/>
  <c r="R5252" i="5"/>
  <c r="S5230" i="5"/>
  <c r="R5222" i="5"/>
  <c r="R5182" i="5"/>
  <c r="R5171" i="5"/>
  <c r="R5147" i="5"/>
  <c r="S5134" i="5"/>
  <c r="R5102" i="5"/>
  <c r="S5082" i="5"/>
  <c r="T5080" i="5"/>
  <c r="R5063" i="5"/>
  <c r="R5061" i="5"/>
  <c r="S4992" i="5"/>
  <c r="R4960" i="5"/>
  <c r="R4944" i="5"/>
  <c r="T4917" i="5"/>
  <c r="T4856" i="5"/>
  <c r="R4845" i="5"/>
  <c r="R4843" i="5"/>
  <c r="R4836" i="5"/>
  <c r="R4827" i="5"/>
  <c r="S4821" i="5"/>
  <c r="T4821" i="5"/>
  <c r="T4793" i="5"/>
  <c r="R4779" i="5"/>
  <c r="R4756" i="5"/>
  <c r="S4607" i="5"/>
  <c r="T4607" i="5"/>
  <c r="R4590" i="5"/>
  <c r="S4523" i="5"/>
  <c r="T4523" i="5"/>
  <c r="S4187" i="5"/>
  <c r="T4187" i="5"/>
  <c r="S3958" i="5"/>
  <c r="T3958" i="5"/>
  <c r="S3922" i="5"/>
  <c r="T3922" i="5"/>
  <c r="R5761" i="5"/>
  <c r="R5684" i="5"/>
  <c r="T5670" i="5"/>
  <c r="T5668" i="5"/>
  <c r="T5629" i="5"/>
  <c r="R5584" i="5"/>
  <c r="R5578" i="5"/>
  <c r="R5525" i="5"/>
  <c r="R5452" i="5"/>
  <c r="R5405" i="5"/>
  <c r="R5344" i="5"/>
  <c r="R5294" i="5"/>
  <c r="R5290" i="5"/>
  <c r="R5254" i="5"/>
  <c r="R5218" i="5"/>
  <c r="R5216" i="5"/>
  <c r="R5037" i="5"/>
  <c r="R5018" i="5"/>
  <c r="R5012" i="5"/>
  <c r="R5003" i="5"/>
  <c r="R4980" i="5"/>
  <c r="R4962" i="5"/>
  <c r="R4956" i="5"/>
  <c r="R4954" i="5"/>
  <c r="R4928" i="5"/>
  <c r="R4921" i="5"/>
  <c r="R4854" i="5"/>
  <c r="R4809" i="5"/>
  <c r="R4793" i="5"/>
  <c r="R4770" i="5"/>
  <c r="R4758" i="5"/>
  <c r="S4742" i="5"/>
  <c r="T4742" i="5"/>
  <c r="R4739" i="5"/>
  <c r="R4668" i="5"/>
  <c r="S4279" i="5"/>
  <c r="T4279" i="5"/>
  <c r="S4237" i="5"/>
  <c r="T4237" i="5"/>
  <c r="R5776" i="5"/>
  <c r="R5722" i="5"/>
  <c r="R5711" i="5"/>
  <c r="R5705" i="5"/>
  <c r="R5701" i="5"/>
  <c r="R5686" i="5"/>
  <c r="R5664" i="5"/>
  <c r="R5636" i="5"/>
  <c r="S5623" i="5"/>
  <c r="S5612" i="5"/>
  <c r="R5602" i="5"/>
  <c r="S5590" i="5"/>
  <c r="T5588" i="5"/>
  <c r="T5543" i="5"/>
  <c r="R5527" i="5"/>
  <c r="T5509" i="5"/>
  <c r="R5493" i="5"/>
  <c r="R5230" i="5"/>
  <c r="R5056" i="5"/>
  <c r="S4845" i="5"/>
  <c r="T4845" i="5"/>
  <c r="R4746" i="5"/>
  <c r="S4640" i="5"/>
  <c r="T4640" i="5"/>
  <c r="T4082" i="5"/>
  <c r="S4082" i="5"/>
  <c r="S3881" i="5"/>
  <c r="T3881" i="5"/>
  <c r="T3852" i="5"/>
  <c r="S3852" i="5"/>
  <c r="S3775" i="5"/>
  <c r="T3775" i="5"/>
  <c r="T4239" i="5"/>
  <c r="S4239" i="5"/>
  <c r="R5789" i="5"/>
  <c r="R5778" i="5"/>
  <c r="R5743" i="5"/>
  <c r="R5726" i="5"/>
  <c r="T5698" i="5"/>
  <c r="R5690" i="5"/>
  <c r="S5683" i="5"/>
  <c r="R5668" i="5"/>
  <c r="R5657" i="5"/>
  <c r="T5650" i="5"/>
  <c r="R5621" i="5"/>
  <c r="R5597" i="5"/>
  <c r="S5562" i="5"/>
  <c r="T5555" i="5"/>
  <c r="T5553" i="5"/>
  <c r="R5543" i="5"/>
  <c r="R5539" i="5"/>
  <c r="S5517" i="5"/>
  <c r="R5488" i="5"/>
  <c r="R5471" i="5"/>
  <c r="R5428" i="5"/>
  <c r="R5398" i="5"/>
  <c r="R5348" i="5"/>
  <c r="T5321" i="5"/>
  <c r="T5244" i="5"/>
  <c r="S5238" i="5"/>
  <c r="R5213" i="5"/>
  <c r="R5207" i="5"/>
  <c r="R5179" i="5"/>
  <c r="R5177" i="5"/>
  <c r="T5157" i="5"/>
  <c r="R5153" i="5"/>
  <c r="S5146" i="5"/>
  <c r="R5114" i="5"/>
  <c r="S5103" i="5"/>
  <c r="S5077" i="5"/>
  <c r="T5075" i="5"/>
  <c r="R5045" i="5"/>
  <c r="S5040" i="5"/>
  <c r="S5038" i="5"/>
  <c r="S5036" i="5"/>
  <c r="R5026" i="5"/>
  <c r="R5017" i="5"/>
  <c r="S5011" i="5"/>
  <c r="R5009" i="5"/>
  <c r="T4983" i="5"/>
  <c r="T4970" i="5"/>
  <c r="R4966" i="5"/>
  <c r="T4959" i="5"/>
  <c r="T4953" i="5"/>
  <c r="R4943" i="5"/>
  <c r="R4932" i="5"/>
  <c r="R4872" i="5"/>
  <c r="R4851" i="5"/>
  <c r="R4831" i="5"/>
  <c r="R4813" i="5"/>
  <c r="T4808" i="5"/>
  <c r="T4799" i="5"/>
  <c r="T4769" i="5"/>
  <c r="R4755" i="5"/>
  <c r="T4050" i="5"/>
  <c r="S4050" i="5"/>
  <c r="S3856" i="5"/>
  <c r="T3856" i="5"/>
  <c r="R4600" i="5"/>
  <c r="T4595" i="5"/>
  <c r="R4536" i="5"/>
  <c r="R4527" i="5"/>
  <c r="R4495" i="5"/>
  <c r="R4488" i="5"/>
  <c r="R4479" i="5"/>
  <c r="R4456" i="5"/>
  <c r="T4451" i="5"/>
  <c r="R4449" i="5"/>
  <c r="R4442" i="5"/>
  <c r="R4438" i="5"/>
  <c r="S4433" i="5"/>
  <c r="S4424" i="5"/>
  <c r="S4404" i="5"/>
  <c r="R4366" i="5"/>
  <c r="S4299" i="5"/>
  <c r="S4297" i="5"/>
  <c r="T4251" i="5"/>
  <c r="S4238" i="5"/>
  <c r="T4236" i="5"/>
  <c r="R4195" i="5"/>
  <c r="R4193" i="5"/>
  <c r="R4186" i="5"/>
  <c r="R4163" i="5"/>
  <c r="R4060" i="5"/>
  <c r="S4053" i="5"/>
  <c r="T4051" i="5"/>
  <c r="T4042" i="5"/>
  <c r="T4027" i="5"/>
  <c r="S4025" i="5"/>
  <c r="T3976" i="5"/>
  <c r="S3957" i="5"/>
  <c r="R3953" i="5"/>
  <c r="R3930" i="5"/>
  <c r="S3921" i="5"/>
  <c r="R3917" i="5"/>
  <c r="R3915" i="5"/>
  <c r="S3859" i="5"/>
  <c r="R3816" i="5"/>
  <c r="R3785" i="5"/>
  <c r="S3774" i="5"/>
  <c r="R3766" i="5"/>
  <c r="T3733" i="5"/>
  <c r="T3721" i="5"/>
  <c r="S3721" i="5"/>
  <c r="R3709" i="5"/>
  <c r="S3390" i="5"/>
  <c r="T3390" i="5"/>
  <c r="R3349" i="5"/>
  <c r="R3096" i="5"/>
  <c r="R4737" i="5"/>
  <c r="R4671" i="5"/>
  <c r="R4632" i="5"/>
  <c r="R4623" i="5"/>
  <c r="R4575" i="5"/>
  <c r="R4337" i="5"/>
  <c r="R4274" i="5"/>
  <c r="T4223" i="5"/>
  <c r="R4188" i="5"/>
  <c r="T4175" i="5"/>
  <c r="R4156" i="5"/>
  <c r="R4134" i="5"/>
  <c r="R4092" i="5"/>
  <c r="R4062" i="5"/>
  <c r="R4023" i="5"/>
  <c r="R4021" i="5"/>
  <c r="R3936" i="5"/>
  <c r="T3844" i="5"/>
  <c r="R3818" i="5"/>
  <c r="R3814" i="5"/>
  <c r="R3772" i="5"/>
  <c r="T3738" i="5"/>
  <c r="S3738" i="5"/>
  <c r="R3702" i="5"/>
  <c r="T3661" i="5"/>
  <c r="S3661" i="5"/>
  <c r="S3581" i="5"/>
  <c r="T3581" i="5"/>
  <c r="S3290" i="5"/>
  <c r="T3290" i="5"/>
  <c r="S3267" i="5"/>
  <c r="T3267" i="5"/>
  <c r="T3241" i="5"/>
  <c r="S3241" i="5"/>
  <c r="S3218" i="5"/>
  <c r="T3218" i="5"/>
  <c r="R4701" i="5"/>
  <c r="R4682" i="5"/>
  <c r="R4634" i="5"/>
  <c r="R4627" i="5"/>
  <c r="R4625" i="5"/>
  <c r="R4595" i="5"/>
  <c r="R4556" i="5"/>
  <c r="T4517" i="5"/>
  <c r="R4497" i="5"/>
  <c r="R4476" i="5"/>
  <c r="T4460" i="5"/>
  <c r="R4458" i="5"/>
  <c r="T4390" i="5"/>
  <c r="R4377" i="5"/>
  <c r="R4361" i="5"/>
  <c r="R4330" i="5"/>
  <c r="S4320" i="5"/>
  <c r="T4318" i="5"/>
  <c r="S4305" i="5"/>
  <c r="T4288" i="5"/>
  <c r="S4286" i="5"/>
  <c r="R4230" i="5"/>
  <c r="S4225" i="5"/>
  <c r="R4215" i="5"/>
  <c r="T4208" i="5"/>
  <c r="R4140" i="5"/>
  <c r="S4074" i="5"/>
  <c r="S4035" i="5"/>
  <c r="T3399" i="5"/>
  <c r="S3399" i="5"/>
  <c r="R4365" i="5"/>
  <c r="R4225" i="5"/>
  <c r="R4014" i="5"/>
  <c r="S3269" i="5"/>
  <c r="T3269" i="5"/>
  <c r="S3255" i="5"/>
  <c r="T3255" i="5"/>
  <c r="S3220" i="5"/>
  <c r="T3220" i="5"/>
  <c r="R4691" i="5"/>
  <c r="R4675" i="5"/>
  <c r="T4670" i="5"/>
  <c r="T4661" i="5"/>
  <c r="R4636" i="5"/>
  <c r="T4631" i="5"/>
  <c r="R4611" i="5"/>
  <c r="R4565" i="5"/>
  <c r="R4558" i="5"/>
  <c r="T4544" i="5"/>
  <c r="T4535" i="5"/>
  <c r="R4526" i="5"/>
  <c r="R4519" i="5"/>
  <c r="R4517" i="5"/>
  <c r="R4467" i="5"/>
  <c r="R4435" i="5"/>
  <c r="R4428" i="5"/>
  <c r="S4401" i="5"/>
  <c r="R4374" i="5"/>
  <c r="T4369" i="5"/>
  <c r="R4345" i="5"/>
  <c r="R4278" i="5"/>
  <c r="T4266" i="5"/>
  <c r="R4264" i="5"/>
  <c r="T4212" i="5"/>
  <c r="T4164" i="5"/>
  <c r="R4142" i="5"/>
  <c r="T4137" i="5"/>
  <c r="T4120" i="5"/>
  <c r="R4101" i="5"/>
  <c r="T4078" i="5"/>
  <c r="S4061" i="5"/>
  <c r="R4044" i="5"/>
  <c r="T4018" i="5"/>
  <c r="S4001" i="5"/>
  <c r="R3969" i="5"/>
  <c r="R3963" i="5"/>
  <c r="R3927" i="5"/>
  <c r="R3890" i="5"/>
  <c r="R3840" i="5"/>
  <c r="R3832" i="5"/>
  <c r="T3817" i="5"/>
  <c r="S3811" i="5"/>
  <c r="R3778" i="5"/>
  <c r="T3776" i="5"/>
  <c r="S3776" i="5"/>
  <c r="R3737" i="5"/>
  <c r="T3730" i="5"/>
  <c r="S3679" i="5"/>
  <c r="T3679" i="5"/>
  <c r="S3035" i="5"/>
  <c r="T3035" i="5"/>
  <c r="R4533" i="5"/>
  <c r="S3619" i="5"/>
  <c r="T3619" i="5"/>
  <c r="S3553" i="5"/>
  <c r="T3553" i="5"/>
  <c r="T3528" i="5"/>
  <c r="S3528" i="5"/>
  <c r="S3464" i="5"/>
  <c r="T3464" i="5"/>
  <c r="S3439" i="5"/>
  <c r="T3439" i="5"/>
  <c r="S3326" i="5"/>
  <c r="T3326" i="5"/>
  <c r="S3231" i="5"/>
  <c r="T3231" i="5"/>
  <c r="S3222" i="5"/>
  <c r="T3222" i="5"/>
  <c r="R4839" i="5"/>
  <c r="R4776" i="5"/>
  <c r="R4743" i="5"/>
  <c r="R4736" i="5"/>
  <c r="R4663" i="5"/>
  <c r="R4661" i="5"/>
  <c r="R4631" i="5"/>
  <c r="R4608" i="5"/>
  <c r="R4599" i="5"/>
  <c r="R4567" i="5"/>
  <c r="R4560" i="5"/>
  <c r="R4551" i="5"/>
  <c r="R4528" i="5"/>
  <c r="R4521" i="5"/>
  <c r="R4464" i="5"/>
  <c r="R4455" i="5"/>
  <c r="R4439" i="5"/>
  <c r="R4392" i="5"/>
  <c r="S4380" i="5"/>
  <c r="R4356" i="5"/>
  <c r="R4307" i="5"/>
  <c r="R4292" i="5"/>
  <c r="R4199" i="5"/>
  <c r="R4139" i="5"/>
  <c r="R4109" i="5"/>
  <c r="R4089" i="5"/>
  <c r="R4076" i="5"/>
  <c r="R4059" i="5"/>
  <c r="R3997" i="5"/>
  <c r="R3995" i="5"/>
  <c r="R3948" i="5"/>
  <c r="R3935" i="5"/>
  <c r="R3933" i="5"/>
  <c r="R3912" i="5"/>
  <c r="R3809" i="5"/>
  <c r="R3790" i="5"/>
  <c r="R3769" i="5"/>
  <c r="R3739" i="5"/>
  <c r="S3737" i="5"/>
  <c r="T3737" i="5"/>
  <c r="R3724" i="5"/>
  <c r="R3685" i="5"/>
  <c r="S3514" i="5"/>
  <c r="T3514" i="5"/>
  <c r="R4745" i="5"/>
  <c r="R4729" i="5"/>
  <c r="R4711" i="5"/>
  <c r="R4695" i="5"/>
  <c r="R4672" i="5"/>
  <c r="R4656" i="5"/>
  <c r="R4638" i="5"/>
  <c r="R4601" i="5"/>
  <c r="R4594" i="5"/>
  <c r="R4562" i="5"/>
  <c r="R4555" i="5"/>
  <c r="R4553" i="5"/>
  <c r="R4503" i="5"/>
  <c r="R4457" i="5"/>
  <c r="R4430" i="5"/>
  <c r="R4369" i="5"/>
  <c r="R4338" i="5"/>
  <c r="R4311" i="5"/>
  <c r="T4283" i="5"/>
  <c r="R4275" i="5"/>
  <c r="R4250" i="5"/>
  <c r="R4218" i="5"/>
  <c r="R4189" i="5"/>
  <c r="R4128" i="5"/>
  <c r="R4078" i="5"/>
  <c r="R4061" i="5"/>
  <c r="R3954" i="5"/>
  <c r="R3918" i="5"/>
  <c r="R3898" i="5"/>
  <c r="R3850" i="5"/>
  <c r="R3829" i="5"/>
  <c r="R3792" i="5"/>
  <c r="S3788" i="5"/>
  <c r="T3788" i="5"/>
  <c r="R3730" i="5"/>
  <c r="S3614" i="5"/>
  <c r="T3614" i="5"/>
  <c r="S3557" i="5"/>
  <c r="T3557" i="5"/>
  <c r="S3530" i="5"/>
  <c r="T3530" i="5"/>
  <c r="S3170" i="5"/>
  <c r="T3170" i="5"/>
  <c r="T3766" i="5"/>
  <c r="T3742" i="5"/>
  <c r="T3676" i="5"/>
  <c r="S3676" i="5"/>
  <c r="S3589" i="5"/>
  <c r="T3589" i="5"/>
  <c r="S3363" i="5"/>
  <c r="T3363" i="5"/>
  <c r="R4628" i="5"/>
  <c r="R4603" i="5"/>
  <c r="R4596" i="5"/>
  <c r="R4587" i="5"/>
  <c r="R4564" i="5"/>
  <c r="R4557" i="5"/>
  <c r="R4500" i="5"/>
  <c r="R4491" i="5"/>
  <c r="R4459" i="5"/>
  <c r="R4452" i="5"/>
  <c r="R4443" i="5"/>
  <c r="R4436" i="5"/>
  <c r="R4432" i="5"/>
  <c r="R4414" i="5"/>
  <c r="R4389" i="5"/>
  <c r="R4353" i="5"/>
  <c r="R4298" i="5"/>
  <c r="R4247" i="5"/>
  <c r="R4239" i="5"/>
  <c r="T4200" i="5"/>
  <c r="R4182" i="5"/>
  <c r="R4176" i="5"/>
  <c r="T4125" i="5"/>
  <c r="T4123" i="5"/>
  <c r="T4121" i="5"/>
  <c r="T4110" i="5"/>
  <c r="R4082" i="5"/>
  <c r="R4065" i="5"/>
  <c r="R4052" i="5"/>
  <c r="R4050" i="5"/>
  <c r="R4028" i="5"/>
  <c r="S4002" i="5"/>
  <c r="R3975" i="5"/>
  <c r="T3970" i="5"/>
  <c r="R3962" i="5"/>
  <c r="R3939" i="5"/>
  <c r="T3934" i="5"/>
  <c r="S3930" i="5"/>
  <c r="R3926" i="5"/>
  <c r="R3924" i="5"/>
  <c r="S3893" i="5"/>
  <c r="S3870" i="5"/>
  <c r="R3862" i="5"/>
  <c r="R3856" i="5"/>
  <c r="R3847" i="5"/>
  <c r="T3808" i="5"/>
  <c r="T3806" i="5"/>
  <c r="S3789" i="5"/>
  <c r="R3775" i="5"/>
  <c r="S3770" i="5"/>
  <c r="S3768" i="5"/>
  <c r="S3750" i="5"/>
  <c r="S3744" i="5"/>
  <c r="S3669" i="5"/>
  <c r="T3669" i="5"/>
  <c r="R4674" i="5"/>
  <c r="R4644" i="5"/>
  <c r="R4635" i="5"/>
  <c r="R4598" i="5"/>
  <c r="R4591" i="5"/>
  <c r="R4589" i="5"/>
  <c r="R4539" i="5"/>
  <c r="R4493" i="5"/>
  <c r="T4472" i="5"/>
  <c r="T4463" i="5"/>
  <c r="R4454" i="5"/>
  <c r="R4447" i="5"/>
  <c r="R4445" i="5"/>
  <c r="S4409" i="5"/>
  <c r="R4407" i="5"/>
  <c r="S4368" i="5"/>
  <c r="S4359" i="5"/>
  <c r="R4342" i="5"/>
  <c r="S4337" i="5"/>
  <c r="R4317" i="5"/>
  <c r="S4310" i="5"/>
  <c r="R4302" i="5"/>
  <c r="S4274" i="5"/>
  <c r="S4265" i="5"/>
  <c r="T4258" i="5"/>
  <c r="R4228" i="5"/>
  <c r="R4224" i="5"/>
  <c r="R4170" i="5"/>
  <c r="R4152" i="5"/>
  <c r="S4134" i="5"/>
  <c r="T4112" i="5"/>
  <c r="R4084" i="5"/>
  <c r="R4071" i="5"/>
  <c r="R4067" i="5"/>
  <c r="R4056" i="5"/>
  <c r="R4045" i="5"/>
  <c r="T4021" i="5"/>
  <c r="S4019" i="5"/>
  <c r="T4000" i="5"/>
  <c r="R3981" i="5"/>
  <c r="R3964" i="5"/>
  <c r="R3945" i="5"/>
  <c r="R3868" i="5"/>
  <c r="S3818" i="5"/>
  <c r="S3810" i="5"/>
  <c r="S3804" i="5"/>
  <c r="R3779" i="5"/>
  <c r="S3773" i="5"/>
  <c r="T3773" i="5"/>
  <c r="R3754" i="5"/>
  <c r="T3732" i="5"/>
  <c r="S3732" i="5"/>
  <c r="T3696" i="5"/>
  <c r="S3696" i="5"/>
  <c r="T3677" i="5"/>
  <c r="S3591" i="5"/>
  <c r="T3591" i="5"/>
  <c r="S3486" i="5"/>
  <c r="T3486" i="5"/>
  <c r="S3456" i="5"/>
  <c r="T3456" i="5"/>
  <c r="T3388" i="5"/>
  <c r="S3388" i="5"/>
  <c r="T3372" i="5"/>
  <c r="S3372" i="5"/>
  <c r="T3281" i="5"/>
  <c r="S3281" i="5"/>
  <c r="S2711" i="5"/>
  <c r="T2711" i="5"/>
  <c r="S2659" i="5"/>
  <c r="T2659" i="5"/>
  <c r="R3808" i="5"/>
  <c r="R3799" i="5"/>
  <c r="R3787" i="5"/>
  <c r="T3757" i="5"/>
  <c r="R3750" i="5"/>
  <c r="R3742" i="5"/>
  <c r="R3736" i="5"/>
  <c r="R3720" i="5"/>
  <c r="R3693" i="5"/>
  <c r="R3658" i="5"/>
  <c r="S3653" i="5"/>
  <c r="S3649" i="5"/>
  <c r="R3591" i="5"/>
  <c r="T3580" i="5"/>
  <c r="S3578" i="5"/>
  <c r="T3567" i="5"/>
  <c r="T3561" i="5"/>
  <c r="R3543" i="5"/>
  <c r="S3531" i="5"/>
  <c r="S3527" i="5"/>
  <c r="R3514" i="5"/>
  <c r="S3455" i="5"/>
  <c r="T3398" i="5"/>
  <c r="S3389" i="5"/>
  <c r="R3385" i="5"/>
  <c r="R3357" i="5"/>
  <c r="R3342" i="5"/>
  <c r="T3270" i="5"/>
  <c r="T3226" i="5"/>
  <c r="R3200" i="5"/>
  <c r="R3177" i="5"/>
  <c r="R3161" i="5"/>
  <c r="T3140" i="5"/>
  <c r="R3131" i="5"/>
  <c r="R3122" i="5"/>
  <c r="R3120" i="5"/>
  <c r="R3099" i="5"/>
  <c r="T3092" i="5"/>
  <c r="R3081" i="5"/>
  <c r="R3067" i="5"/>
  <c r="T3062" i="5"/>
  <c r="R3042" i="5"/>
  <c r="R3028" i="5"/>
  <c r="R3003" i="5"/>
  <c r="T2996" i="5"/>
  <c r="T2978" i="5"/>
  <c r="R2940" i="5"/>
  <c r="R2920" i="5"/>
  <c r="R2900" i="5"/>
  <c r="R2898" i="5"/>
  <c r="R2880" i="5"/>
  <c r="R2869" i="5"/>
  <c r="T2841" i="5"/>
  <c r="R2798" i="5"/>
  <c r="R2793" i="5"/>
  <c r="R2779" i="5"/>
  <c r="S2772" i="5"/>
  <c r="T2754" i="5"/>
  <c r="T2734" i="5"/>
  <c r="S2730" i="5"/>
  <c r="T2710" i="5"/>
  <c r="T2665" i="5"/>
  <c r="R2658" i="5"/>
  <c r="R3706" i="5"/>
  <c r="R3640" i="5"/>
  <c r="R3616" i="5"/>
  <c r="T3544" i="5"/>
  <c r="R3501" i="5"/>
  <c r="R3486" i="5"/>
  <c r="R3396" i="5"/>
  <c r="R3241" i="5"/>
  <c r="R3220" i="5"/>
  <c r="R3163" i="5"/>
  <c r="R3138" i="5"/>
  <c r="R3108" i="5"/>
  <c r="R3092" i="5"/>
  <c r="R2994" i="5"/>
  <c r="R2978" i="5"/>
  <c r="R2976" i="5"/>
  <c r="R2964" i="5"/>
  <c r="R2913" i="5"/>
  <c r="R2882" i="5"/>
  <c r="R2862" i="5"/>
  <c r="R2823" i="5"/>
  <c r="R2818" i="5"/>
  <c r="R2816" i="5"/>
  <c r="R2807" i="5"/>
  <c r="R2788" i="5"/>
  <c r="R2717" i="5"/>
  <c r="R2706" i="5"/>
  <c r="R2690" i="5"/>
  <c r="R2672" i="5"/>
  <c r="R2642" i="5"/>
  <c r="R3726" i="5"/>
  <c r="R3708" i="5"/>
  <c r="T3699" i="5"/>
  <c r="T3690" i="5"/>
  <c r="R3660" i="5"/>
  <c r="T3644" i="5"/>
  <c r="S3635" i="5"/>
  <c r="R3627" i="5"/>
  <c r="R3609" i="5"/>
  <c r="T3607" i="5"/>
  <c r="R3597" i="5"/>
  <c r="R3580" i="5"/>
  <c r="T3511" i="5"/>
  <c r="S3496" i="5"/>
  <c r="R3480" i="5"/>
  <c r="R3449" i="5"/>
  <c r="R3429" i="5"/>
  <c r="R3418" i="5"/>
  <c r="T3377" i="5"/>
  <c r="T3354" i="5"/>
  <c r="S3316" i="5"/>
  <c r="R3250" i="5"/>
  <c r="T3206" i="5"/>
  <c r="R3186" i="5"/>
  <c r="R3147" i="5"/>
  <c r="R3069" i="5"/>
  <c r="R3053" i="5"/>
  <c r="R3039" i="5"/>
  <c r="T3032" i="5"/>
  <c r="T3014" i="5"/>
  <c r="R2955" i="5"/>
  <c r="T2948" i="5"/>
  <c r="R2937" i="5"/>
  <c r="R2924" i="5"/>
  <c r="R2902" i="5"/>
  <c r="R2871" i="5"/>
  <c r="T2859" i="5"/>
  <c r="T2820" i="5"/>
  <c r="R2811" i="5"/>
  <c r="R2802" i="5"/>
  <c r="S2760" i="5"/>
  <c r="R2714" i="5"/>
  <c r="R2681" i="5"/>
  <c r="R2676" i="5"/>
  <c r="R2667" i="5"/>
  <c r="R2694" i="5"/>
  <c r="R2627" i="5"/>
  <c r="R3761" i="5"/>
  <c r="R3753" i="5"/>
  <c r="R3699" i="5"/>
  <c r="R3655" i="5"/>
  <c r="S3613" i="5"/>
  <c r="S3588" i="5"/>
  <c r="S3552" i="5"/>
  <c r="R3540" i="5"/>
  <c r="R3511" i="5"/>
  <c r="T3485" i="5"/>
  <c r="R3468" i="5"/>
  <c r="R3393" i="5"/>
  <c r="R3346" i="5"/>
  <c r="T3302" i="5"/>
  <c r="S3289" i="5"/>
  <c r="T3280" i="5"/>
  <c r="R3274" i="5"/>
  <c r="S3254" i="5"/>
  <c r="T3240" i="5"/>
  <c r="S3223" i="5"/>
  <c r="T3221" i="5"/>
  <c r="S3219" i="5"/>
  <c r="S3217" i="5"/>
  <c r="R3213" i="5"/>
  <c r="R3197" i="5"/>
  <c r="R3174" i="5"/>
  <c r="R3169" i="5"/>
  <c r="R3158" i="5"/>
  <c r="R3156" i="5"/>
  <c r="R3135" i="5"/>
  <c r="R3128" i="5"/>
  <c r="R3112" i="5"/>
  <c r="T3107" i="5"/>
  <c r="R3087" i="5"/>
  <c r="R3073" i="5"/>
  <c r="R2991" i="5"/>
  <c r="T2984" i="5"/>
  <c r="T2975" i="5"/>
  <c r="R2919" i="5"/>
  <c r="R2906" i="5"/>
  <c r="R2859" i="5"/>
  <c r="R2845" i="5"/>
  <c r="R2838" i="5"/>
  <c r="R2820" i="5"/>
  <c r="R2815" i="5"/>
  <c r="R2785" i="5"/>
  <c r="R2738" i="5"/>
  <c r="R3637" i="5"/>
  <c r="R3496" i="5"/>
  <c r="R3183" i="5"/>
  <c r="R3144" i="5"/>
  <c r="R3105" i="5"/>
  <c r="R2973" i="5"/>
  <c r="R2895" i="5"/>
  <c r="R2877" i="5"/>
  <c r="R2868" i="5"/>
  <c r="R3749" i="5"/>
  <c r="R3731" i="5"/>
  <c r="R3729" i="5"/>
  <c r="R3694" i="5"/>
  <c r="R3666" i="5"/>
  <c r="R3594" i="5"/>
  <c r="R3586" i="5"/>
  <c r="R3550" i="5"/>
  <c r="R3537" i="5"/>
  <c r="R3522" i="5"/>
  <c r="R3513" i="5"/>
  <c r="R3498" i="5"/>
  <c r="R3481" i="5"/>
  <c r="R3415" i="5"/>
  <c r="R3411" i="5"/>
  <c r="R3289" i="5"/>
  <c r="R3256" i="5"/>
  <c r="R3223" i="5"/>
  <c r="R3178" i="5"/>
  <c r="R3153" i="5"/>
  <c r="R3114" i="5"/>
  <c r="R3100" i="5"/>
  <c r="T3077" i="5"/>
  <c r="R3066" i="5"/>
  <c r="R3050" i="5"/>
  <c r="R3048" i="5"/>
  <c r="R3027" i="5"/>
  <c r="T3020" i="5"/>
  <c r="T3011" i="5"/>
  <c r="R2968" i="5"/>
  <c r="T2963" i="5"/>
  <c r="R2943" i="5"/>
  <c r="R2941" i="5"/>
  <c r="S2874" i="5"/>
  <c r="T2865" i="5"/>
  <c r="R2861" i="5"/>
  <c r="R2854" i="5"/>
  <c r="T2826" i="5"/>
  <c r="R2806" i="5"/>
  <c r="R2778" i="5"/>
  <c r="S2755" i="5"/>
  <c r="R2747" i="5"/>
  <c r="T2733" i="5"/>
  <c r="T2729" i="5"/>
  <c r="R2727" i="5"/>
  <c r="S2627" i="5"/>
  <c r="T2627" i="5"/>
  <c r="R3721" i="5"/>
  <c r="R3626" i="5"/>
  <c r="R3588" i="5"/>
  <c r="R3558" i="5"/>
  <c r="R3552" i="5"/>
  <c r="R3485" i="5"/>
  <c r="R3448" i="5"/>
  <c r="R3435" i="5"/>
  <c r="R3406" i="5"/>
  <c r="R3360" i="5"/>
  <c r="R3343" i="5"/>
  <c r="R3300" i="5"/>
  <c r="R3295" i="5"/>
  <c r="R3282" i="5"/>
  <c r="R3217" i="5"/>
  <c r="R3203" i="5"/>
  <c r="R3171" i="5"/>
  <c r="R3139" i="5"/>
  <c r="R3123" i="5"/>
  <c r="R3109" i="5"/>
  <c r="R3020" i="5"/>
  <c r="R3009" i="5"/>
  <c r="R2995" i="5"/>
  <c r="R2961" i="5"/>
  <c r="R2945" i="5"/>
  <c r="R2925" i="5"/>
  <c r="R2901" i="5"/>
  <c r="R2870" i="5"/>
  <c r="R2751" i="5"/>
  <c r="R2705" i="5"/>
  <c r="R2689" i="5"/>
  <c r="R2657" i="5"/>
  <c r="R2636" i="5"/>
  <c r="R3634" i="5"/>
  <c r="R3619" i="5"/>
  <c r="R3267" i="5"/>
  <c r="R3205" i="5"/>
  <c r="R3194" i="5"/>
  <c r="R3164" i="5"/>
  <c r="R3148" i="5"/>
  <c r="R3125" i="5"/>
  <c r="R3095" i="5"/>
  <c r="R3070" i="5"/>
  <c r="R3004" i="5"/>
  <c r="S2835" i="5"/>
  <c r="S2686" i="5"/>
  <c r="T2678" i="5"/>
  <c r="S2678" i="5"/>
  <c r="R3370" i="5"/>
  <c r="R3273" i="5"/>
  <c r="R3086" i="5"/>
  <c r="R2981" i="5"/>
  <c r="R2965" i="5"/>
  <c r="T2918" i="5"/>
  <c r="R2885" i="5"/>
  <c r="R2856" i="5"/>
  <c r="R2844" i="5"/>
  <c r="R2842" i="5"/>
  <c r="R2835" i="5"/>
  <c r="R2821" i="5"/>
  <c r="T2814" i="5"/>
  <c r="T2784" i="5"/>
  <c r="R2755" i="5"/>
  <c r="R2753" i="5"/>
  <c r="R2735" i="5"/>
  <c r="R2711" i="5"/>
  <c r="S2636" i="5"/>
  <c r="T2636" i="5"/>
  <c r="R3698" i="5"/>
  <c r="R3691" i="5"/>
  <c r="R3643" i="5"/>
  <c r="R3606" i="5"/>
  <c r="R3541" i="5"/>
  <c r="R3519" i="5"/>
  <c r="R3495" i="5"/>
  <c r="R3421" i="5"/>
  <c r="R3378" i="5"/>
  <c r="R3214" i="5"/>
  <c r="R3189" i="5"/>
  <c r="R3150" i="5"/>
  <c r="R3136" i="5"/>
  <c r="R3111" i="5"/>
  <c r="R3072" i="5"/>
  <c r="R3056" i="5"/>
  <c r="R3040" i="5"/>
  <c r="R3015" i="5"/>
  <c r="R3006" i="5"/>
  <c r="R2992" i="5"/>
  <c r="R2967" i="5"/>
  <c r="T2960" i="5"/>
  <c r="R2931" i="5"/>
  <c r="R2907" i="5"/>
  <c r="S2862" i="5"/>
  <c r="R2830" i="5"/>
  <c r="R2819" i="5"/>
  <c r="R2739" i="5"/>
  <c r="R2720" i="5"/>
  <c r="T2691" i="5"/>
  <c r="S2691" i="5"/>
  <c r="R2688" i="5"/>
  <c r="S2680" i="5"/>
  <c r="T2680" i="5"/>
  <c r="R2633" i="5"/>
  <c r="S2619" i="5"/>
  <c r="R2615" i="5"/>
  <c r="R2604" i="5"/>
  <c r="R2597" i="5"/>
  <c r="T2568" i="5"/>
  <c r="T2555" i="5"/>
  <c r="S2521" i="5"/>
  <c r="S2519" i="5"/>
  <c r="T2495" i="5"/>
  <c r="S2432" i="5"/>
  <c r="S2430" i="5"/>
  <c r="R2401" i="5"/>
  <c r="T2373" i="5"/>
  <c r="S2371" i="5"/>
  <c r="T2349" i="5"/>
  <c r="R2303" i="5"/>
  <c r="R2275" i="5"/>
  <c r="R2234" i="5"/>
  <c r="S2229" i="5"/>
  <c r="R2219" i="5"/>
  <c r="R2206" i="5"/>
  <c r="T2191" i="5"/>
  <c r="S2180" i="5"/>
  <c r="S2176" i="5"/>
  <c r="T2134" i="5"/>
  <c r="R2126" i="5"/>
  <c r="R2120" i="5"/>
  <c r="S2111" i="5"/>
  <c r="S2071" i="5"/>
  <c r="T2029" i="5"/>
  <c r="S2018" i="5"/>
  <c r="T2016" i="5"/>
  <c r="T2001" i="5"/>
  <c r="R1967" i="5"/>
  <c r="S1923" i="5"/>
  <c r="R1875" i="5"/>
  <c r="R1871" i="5"/>
  <c r="R1832" i="5"/>
  <c r="T1788" i="5"/>
  <c r="S1771" i="5"/>
  <c r="T1764" i="5"/>
  <c r="T1762" i="5"/>
  <c r="S1727" i="5"/>
  <c r="S1718" i="5"/>
  <c r="S1716" i="5"/>
  <c r="S1702" i="5"/>
  <c r="T1649" i="5"/>
  <c r="T1640" i="5"/>
  <c r="S1582" i="5"/>
  <c r="S1563" i="5"/>
  <c r="R1561" i="5"/>
  <c r="T1552" i="5"/>
  <c r="R1474" i="5"/>
  <c r="R1447" i="5"/>
  <c r="R1384" i="5"/>
  <c r="R1375" i="5"/>
  <c r="T1366" i="5"/>
  <c r="T1364" i="5"/>
  <c r="R1352" i="5"/>
  <c r="T1328" i="5"/>
  <c r="R1313" i="5"/>
  <c r="R1302" i="5"/>
  <c r="R1246" i="5"/>
  <c r="R1237" i="5"/>
  <c r="T1229" i="5"/>
  <c r="S1229" i="5"/>
  <c r="T1209" i="5"/>
  <c r="S1209" i="5"/>
  <c r="T1079" i="5"/>
  <c r="S1079" i="5"/>
  <c r="S1046" i="5"/>
  <c r="T1046" i="5"/>
  <c r="T2443" i="5"/>
  <c r="T2342" i="5"/>
  <c r="T1642" i="5"/>
  <c r="S1633" i="5"/>
  <c r="S1554" i="5"/>
  <c r="R1497" i="5"/>
  <c r="S1492" i="5"/>
  <c r="T1463" i="5"/>
  <c r="T1461" i="5"/>
  <c r="T1401" i="5"/>
  <c r="R1393" i="5"/>
  <c r="S1370" i="5"/>
  <c r="S1368" i="5"/>
  <c r="T1330" i="5"/>
  <c r="R1324" i="5"/>
  <c r="S1319" i="5"/>
  <c r="S1317" i="5"/>
  <c r="R1289" i="5"/>
  <c r="S1263" i="5"/>
  <c r="T1242" i="5"/>
  <c r="S1242" i="5"/>
  <c r="S446" i="5"/>
  <c r="T446" i="5"/>
  <c r="R2504" i="5"/>
  <c r="T2461" i="5"/>
  <c r="R2369" i="5"/>
  <c r="S2344" i="5"/>
  <c r="S2340" i="5"/>
  <c r="S2336" i="5"/>
  <c r="T2334" i="5"/>
  <c r="S2323" i="5"/>
  <c r="R2288" i="5"/>
  <c r="T2264" i="5"/>
  <c r="T2251" i="5"/>
  <c r="R2132" i="5"/>
  <c r="T2106" i="5"/>
  <c r="S2075" i="5"/>
  <c r="R2051" i="5"/>
  <c r="R2042" i="5"/>
  <c r="S2035" i="5"/>
  <c r="T2033" i="5"/>
  <c r="T2005" i="5"/>
  <c r="R1947" i="5"/>
  <c r="T1940" i="5"/>
  <c r="S1908" i="5"/>
  <c r="R1889" i="5"/>
  <c r="T1876" i="5"/>
  <c r="T1872" i="5"/>
  <c r="T1863" i="5"/>
  <c r="R1847" i="5"/>
  <c r="T1816" i="5"/>
  <c r="R1805" i="5"/>
  <c r="T1777" i="5"/>
  <c r="T1775" i="5"/>
  <c r="S1746" i="5"/>
  <c r="T1613" i="5"/>
  <c r="S1556" i="5"/>
  <c r="R1540" i="5"/>
  <c r="S1522" i="5"/>
  <c r="T1516" i="5"/>
  <c r="S1501" i="5"/>
  <c r="R1492" i="5"/>
  <c r="T1471" i="5"/>
  <c r="T1469" i="5"/>
  <c r="S1465" i="5"/>
  <c r="S1457" i="5"/>
  <c r="S1442" i="5"/>
  <c r="T1440" i="5"/>
  <c r="S1246" i="5"/>
  <c r="T1246" i="5"/>
  <c r="T990" i="5"/>
  <c r="S990" i="5"/>
  <c r="S935" i="5"/>
  <c r="T935" i="5"/>
  <c r="T779" i="5"/>
  <c r="S779" i="5"/>
  <c r="S593" i="5"/>
  <c r="T593" i="5"/>
  <c r="T2612" i="5"/>
  <c r="R2601" i="5"/>
  <c r="T2594" i="5"/>
  <c r="R2582" i="5"/>
  <c r="R2532" i="5"/>
  <c r="R2495" i="5"/>
  <c r="T2481" i="5"/>
  <c r="R2400" i="5"/>
  <c r="R2357" i="5"/>
  <c r="R2334" i="5"/>
  <c r="R2330" i="5"/>
  <c r="S2298" i="5"/>
  <c r="T2292" i="5"/>
  <c r="R2290" i="5"/>
  <c r="R2264" i="5"/>
  <c r="R2257" i="5"/>
  <c r="T2255" i="5"/>
  <c r="S2253" i="5"/>
  <c r="T2249" i="5"/>
  <c r="T2220" i="5"/>
  <c r="R2193" i="5"/>
  <c r="R2145" i="5"/>
  <c r="S2127" i="5"/>
  <c r="T2121" i="5"/>
  <c r="R2111" i="5"/>
  <c r="S2099" i="5"/>
  <c r="T2077" i="5"/>
  <c r="S2037" i="5"/>
  <c r="R1964" i="5"/>
  <c r="S1912" i="5"/>
  <c r="S1878" i="5"/>
  <c r="S1874" i="5"/>
  <c r="S1844" i="5"/>
  <c r="S1831" i="5"/>
  <c r="R1823" i="5"/>
  <c r="R1764" i="5"/>
  <c r="S1733" i="5"/>
  <c r="T1731" i="5"/>
  <c r="R1653" i="5"/>
  <c r="T1626" i="5"/>
  <c r="R1600" i="5"/>
  <c r="S1558" i="5"/>
  <c r="R1512" i="5"/>
  <c r="T1505" i="5"/>
  <c r="S1503" i="5"/>
  <c r="R1483" i="5"/>
  <c r="S1473" i="5"/>
  <c r="R1455" i="5"/>
  <c r="S1444" i="5"/>
  <c r="R1408" i="5"/>
  <c r="R1399" i="5"/>
  <c r="R1377" i="5"/>
  <c r="R1366" i="5"/>
  <c r="T1349" i="5"/>
  <c r="T1347" i="5"/>
  <c r="R1315" i="5"/>
  <c r="R1306" i="5"/>
  <c r="T1282" i="5"/>
  <c r="T1269" i="5"/>
  <c r="R1261" i="5"/>
  <c r="S912" i="5"/>
  <c r="T912" i="5"/>
  <c r="S781" i="5"/>
  <c r="T781" i="5"/>
  <c r="S536" i="5"/>
  <c r="T536" i="5"/>
  <c r="T499" i="5"/>
  <c r="S499" i="5"/>
  <c r="S201" i="5"/>
  <c r="T201" i="5"/>
  <c r="R2652" i="5"/>
  <c r="T2614" i="5"/>
  <c r="R2610" i="5"/>
  <c r="T2596" i="5"/>
  <c r="R2592" i="5"/>
  <c r="T2583" i="5"/>
  <c r="R2565" i="5"/>
  <c r="S2563" i="5"/>
  <c r="T2536" i="5"/>
  <c r="R2525" i="5"/>
  <c r="S2505" i="5"/>
  <c r="T2479" i="5"/>
  <c r="R2468" i="5"/>
  <c r="R2411" i="5"/>
  <c r="T2406" i="5"/>
  <c r="T2404" i="5"/>
  <c r="T2386" i="5"/>
  <c r="S2379" i="5"/>
  <c r="S2359" i="5"/>
  <c r="T2314" i="5"/>
  <c r="S2283" i="5"/>
  <c r="S2276" i="5"/>
  <c r="S2272" i="5"/>
  <c r="R2231" i="5"/>
  <c r="S2226" i="5"/>
  <c r="T2224" i="5"/>
  <c r="R2218" i="5"/>
  <c r="S2205" i="5"/>
  <c r="S2203" i="5"/>
  <c r="T1994" i="5"/>
  <c r="T1970" i="5"/>
  <c r="T1852" i="5"/>
  <c r="T1686" i="5"/>
  <c r="T1677" i="5"/>
  <c r="T1663" i="5"/>
  <c r="R1444" i="5"/>
  <c r="R1429" i="5"/>
  <c r="R1390" i="5"/>
  <c r="R1381" i="5"/>
  <c r="T1299" i="5"/>
  <c r="T1197" i="5"/>
  <c r="S1197" i="5"/>
  <c r="T1067" i="5"/>
  <c r="S1067" i="5"/>
  <c r="T690" i="5"/>
  <c r="S690" i="5"/>
  <c r="S602" i="5"/>
  <c r="T602" i="5"/>
  <c r="T262" i="5"/>
  <c r="S262" i="5"/>
  <c r="R2603" i="5"/>
  <c r="T2552" i="5"/>
  <c r="S2485" i="5"/>
  <c r="R2483" i="5"/>
  <c r="R2447" i="5"/>
  <c r="T2388" i="5"/>
  <c r="T2368" i="5"/>
  <c r="T2316" i="5"/>
  <c r="S2235" i="5"/>
  <c r="R2220" i="5"/>
  <c r="S2151" i="5"/>
  <c r="T2142" i="5"/>
  <c r="T2090" i="5"/>
  <c r="R2084" i="5"/>
  <c r="R2079" i="5"/>
  <c r="S2068" i="5"/>
  <c r="R2009" i="5"/>
  <c r="T1998" i="5"/>
  <c r="S1996" i="5"/>
  <c r="R1974" i="5"/>
  <c r="R1972" i="5"/>
  <c r="S1944" i="5"/>
  <c r="S1920" i="5"/>
  <c r="R1908" i="5"/>
  <c r="T1892" i="5"/>
  <c r="S1888" i="5"/>
  <c r="S1856" i="5"/>
  <c r="S1804" i="5"/>
  <c r="S1802" i="5"/>
  <c r="T1800" i="5"/>
  <c r="T1783" i="5"/>
  <c r="R1775" i="5"/>
  <c r="R1759" i="5"/>
  <c r="R1757" i="5"/>
  <c r="S1737" i="5"/>
  <c r="S1688" i="5"/>
  <c r="R1661" i="5"/>
  <c r="T1630" i="5"/>
  <c r="T1590" i="5"/>
  <c r="S1575" i="5"/>
  <c r="R1573" i="5"/>
  <c r="R1544" i="5"/>
  <c r="R1485" i="5"/>
  <c r="R1471" i="5"/>
  <c r="R1438" i="5"/>
  <c r="R1419" i="5"/>
  <c r="S1387" i="5"/>
  <c r="S1353" i="5"/>
  <c r="R1345" i="5"/>
  <c r="S1336" i="5"/>
  <c r="S1325" i="5"/>
  <c r="R1321" i="5"/>
  <c r="S1301" i="5"/>
  <c r="S1151" i="5"/>
  <c r="T1151" i="5"/>
  <c r="T1144" i="5"/>
  <c r="S1144" i="5"/>
  <c r="T1001" i="5"/>
  <c r="S1001" i="5"/>
  <c r="S459" i="5"/>
  <c r="T459" i="5"/>
  <c r="R2538" i="5"/>
  <c r="R2520" i="5"/>
  <c r="R2516" i="5"/>
  <c r="R2465" i="5"/>
  <c r="R2309" i="5"/>
  <c r="R2190" i="5"/>
  <c r="R2066" i="5"/>
  <c r="R2048" i="5"/>
  <c r="S2041" i="5"/>
  <c r="T1985" i="5"/>
  <c r="S1976" i="5"/>
  <c r="R1961" i="5"/>
  <c r="R1844" i="5"/>
  <c r="T1763" i="5"/>
  <c r="R1726" i="5"/>
  <c r="R1679" i="5"/>
  <c r="R1639" i="5"/>
  <c r="T1577" i="5"/>
  <c r="S1566" i="5"/>
  <c r="S1338" i="5"/>
  <c r="R1288" i="5"/>
  <c r="S1238" i="5"/>
  <c r="T1227" i="5"/>
  <c r="S1221" i="5"/>
  <c r="T1221" i="5"/>
  <c r="T1198" i="5"/>
  <c r="S466" i="5"/>
  <c r="T466" i="5"/>
  <c r="T2265" i="5"/>
  <c r="T2246" i="5"/>
  <c r="T1954" i="5"/>
  <c r="R1446" i="5"/>
  <c r="S1426" i="5"/>
  <c r="T1411" i="5"/>
  <c r="T1378" i="5"/>
  <c r="R1359" i="5"/>
  <c r="R1351" i="5"/>
  <c r="S1240" i="5"/>
  <c r="S1153" i="5"/>
  <c r="T1153" i="5"/>
  <c r="S971" i="5"/>
  <c r="T971" i="5"/>
  <c r="T2607" i="5"/>
  <c r="S2571" i="5"/>
  <c r="R2474" i="5"/>
  <c r="R2442" i="5"/>
  <c r="R2429" i="5"/>
  <c r="R2348" i="5"/>
  <c r="S2341" i="5"/>
  <c r="S2339" i="5"/>
  <c r="T2335" i="5"/>
  <c r="S2324" i="5"/>
  <c r="S2155" i="5"/>
  <c r="R2144" i="5"/>
  <c r="R2133" i="5"/>
  <c r="T2116" i="5"/>
  <c r="S2083" i="5"/>
  <c r="R2045" i="5"/>
  <c r="R2043" i="5"/>
  <c r="T2034" i="5"/>
  <c r="R2028" i="5"/>
  <c r="R2019" i="5"/>
  <c r="T2006" i="5"/>
  <c r="R1992" i="5"/>
  <c r="R1970" i="5"/>
  <c r="S1939" i="5"/>
  <c r="R1920" i="5"/>
  <c r="R1856" i="5"/>
  <c r="S1808" i="5"/>
  <c r="S1778" i="5"/>
  <c r="T1776" i="5"/>
  <c r="T1774" i="5"/>
  <c r="S1721" i="5"/>
  <c r="R1715" i="5"/>
  <c r="T1696" i="5"/>
  <c r="S1694" i="5"/>
  <c r="T1614" i="5"/>
  <c r="T1585" i="5"/>
  <c r="S1570" i="5"/>
  <c r="T1541" i="5"/>
  <c r="T1517" i="5"/>
  <c r="T1515" i="5"/>
  <c r="R1513" i="5"/>
  <c r="T1458" i="5"/>
  <c r="S1441" i="5"/>
  <c r="T1437" i="5"/>
  <c r="R1387" i="5"/>
  <c r="R1344" i="5"/>
  <c r="S468" i="5"/>
  <c r="T468" i="5"/>
  <c r="R2569" i="5"/>
  <c r="R2518" i="5"/>
  <c r="R2431" i="5"/>
  <c r="R2399" i="5"/>
  <c r="S2297" i="5"/>
  <c r="R2263" i="5"/>
  <c r="T2250" i="5"/>
  <c r="R2237" i="5"/>
  <c r="R2230" i="5"/>
  <c r="R2213" i="5"/>
  <c r="T2148" i="5"/>
  <c r="S2126" i="5"/>
  <c r="T2120" i="5"/>
  <c r="T2085" i="5"/>
  <c r="T2008" i="5"/>
  <c r="R1978" i="5"/>
  <c r="R1976" i="5"/>
  <c r="S1915" i="5"/>
  <c r="S1900" i="5"/>
  <c r="S1875" i="5"/>
  <c r="R1873" i="5"/>
  <c r="T1871" i="5"/>
  <c r="S1832" i="5"/>
  <c r="T1797" i="5"/>
  <c r="S1780" i="5"/>
  <c r="R1763" i="5"/>
  <c r="S1723" i="5"/>
  <c r="R1721" i="5"/>
  <c r="T1698" i="5"/>
  <c r="R1694" i="5"/>
  <c r="T1669" i="5"/>
  <c r="S1645" i="5"/>
  <c r="T1625" i="5"/>
  <c r="T1616" i="5"/>
  <c r="T1587" i="5"/>
  <c r="S1506" i="5"/>
  <c r="T1504" i="5"/>
  <c r="R1456" i="5"/>
  <c r="R1450" i="5"/>
  <c r="T1439" i="5"/>
  <c r="R1409" i="5"/>
  <c r="S1348" i="5"/>
  <c r="T1346" i="5"/>
  <c r="S1294" i="5"/>
  <c r="S1281" i="5"/>
  <c r="T1268" i="5"/>
  <c r="S888" i="5"/>
  <c r="T888" i="5"/>
  <c r="S853" i="5"/>
  <c r="T853" i="5"/>
  <c r="T803" i="5"/>
  <c r="S803" i="5"/>
  <c r="S373" i="5"/>
  <c r="T373" i="5"/>
  <c r="R1627" i="5"/>
  <c r="R1229" i="5"/>
  <c r="S1143" i="5"/>
  <c r="T1143" i="5"/>
  <c r="T812" i="5"/>
  <c r="S812" i="5"/>
  <c r="R546" i="5"/>
  <c r="T514" i="5"/>
  <c r="S514" i="5"/>
  <c r="T290" i="5"/>
  <c r="S290" i="5"/>
  <c r="R2549" i="5"/>
  <c r="R2502" i="5"/>
  <c r="R2324" i="5"/>
  <c r="R2096" i="5"/>
  <c r="R2094" i="5"/>
  <c r="S2069" i="5"/>
  <c r="S2067" i="5"/>
  <c r="R2054" i="5"/>
  <c r="R2036" i="5"/>
  <c r="R2010" i="5"/>
  <c r="T1999" i="5"/>
  <c r="T1969" i="5"/>
  <c r="T1925" i="5"/>
  <c r="S1921" i="5"/>
  <c r="S1919" i="5"/>
  <c r="T1904" i="5"/>
  <c r="T1849" i="5"/>
  <c r="R1817" i="5"/>
  <c r="S1803" i="5"/>
  <c r="T1801" i="5"/>
  <c r="R1776" i="5"/>
  <c r="R1700" i="5"/>
  <c r="T1689" i="5"/>
  <c r="S1685" i="5"/>
  <c r="T1638" i="5"/>
  <c r="S1609" i="5"/>
  <c r="R1548" i="5"/>
  <c r="S1510" i="5"/>
  <c r="R1472" i="5"/>
  <c r="S1447" i="5"/>
  <c r="S1386" i="5"/>
  <c r="R1279" i="5"/>
  <c r="R1255" i="5"/>
  <c r="S993" i="5"/>
  <c r="T993" i="5"/>
  <c r="T292" i="5"/>
  <c r="S292" i="5"/>
  <c r="S244" i="5"/>
  <c r="T244" i="5"/>
  <c r="S1201" i="5"/>
  <c r="R1185" i="5"/>
  <c r="S1178" i="5"/>
  <c r="S1172" i="5"/>
  <c r="T1136" i="5"/>
  <c r="S1104" i="5"/>
  <c r="R1093" i="5"/>
  <c r="S1073" i="5"/>
  <c r="T1035" i="5"/>
  <c r="R993" i="5"/>
  <c r="S982" i="5"/>
  <c r="S962" i="5"/>
  <c r="S946" i="5"/>
  <c r="R938" i="5"/>
  <c r="S918" i="5"/>
  <c r="R875" i="5"/>
  <c r="R862" i="5"/>
  <c r="R851" i="5"/>
  <c r="R847" i="5"/>
  <c r="T794" i="5"/>
  <c r="R764" i="5"/>
  <c r="S755" i="5"/>
  <c r="R688" i="5"/>
  <c r="S681" i="5"/>
  <c r="R631" i="5"/>
  <c r="T626" i="5"/>
  <c r="R588" i="5"/>
  <c r="R551" i="5"/>
  <c r="R549" i="5"/>
  <c r="S542" i="5"/>
  <c r="S527" i="5"/>
  <c r="T492" i="5"/>
  <c r="T483" i="5"/>
  <c r="R415" i="5"/>
  <c r="T339" i="5"/>
  <c r="S303" i="5"/>
  <c r="R273" i="5"/>
  <c r="S237" i="5"/>
  <c r="T216" i="5"/>
  <c r="R210" i="5"/>
  <c r="T185" i="5"/>
  <c r="R156" i="5"/>
  <c r="T143" i="5"/>
  <c r="S141" i="5"/>
  <c r="S139" i="5"/>
  <c r="T86" i="5"/>
  <c r="T84" i="5"/>
  <c r="R65" i="5"/>
  <c r="R63" i="5"/>
  <c r="T731" i="5"/>
  <c r="T729" i="5"/>
  <c r="R401" i="5"/>
  <c r="R348" i="5"/>
  <c r="R339" i="5"/>
  <c r="T332" i="5"/>
  <c r="T250" i="5"/>
  <c r="T75" i="5"/>
  <c r="T58" i="5"/>
  <c r="T46" i="5"/>
  <c r="R1240" i="5"/>
  <c r="R1218" i="5"/>
  <c r="R1210" i="5"/>
  <c r="R1130" i="5"/>
  <c r="R1119" i="5"/>
  <c r="R1111" i="5"/>
  <c r="R1106" i="5"/>
  <c r="R1048" i="5"/>
  <c r="R1024" i="5"/>
  <c r="R975" i="5"/>
  <c r="R940" i="5"/>
  <c r="R929" i="5"/>
  <c r="S898" i="5"/>
  <c r="R890" i="5"/>
  <c r="S885" i="5"/>
  <c r="T876" i="5"/>
  <c r="S859" i="5"/>
  <c r="S835" i="5"/>
  <c r="R833" i="5"/>
  <c r="T826" i="5"/>
  <c r="T815" i="5"/>
  <c r="R796" i="5"/>
  <c r="S787" i="5"/>
  <c r="R766" i="5"/>
  <c r="R740" i="5"/>
  <c r="S716" i="5"/>
  <c r="R692" i="5"/>
  <c r="S685" i="5"/>
  <c r="S663" i="5"/>
  <c r="R637" i="5"/>
  <c r="R635" i="5"/>
  <c r="R633" i="5"/>
  <c r="T599" i="5"/>
  <c r="T578" i="5"/>
  <c r="R565" i="5"/>
  <c r="R507" i="5"/>
  <c r="R503" i="5"/>
  <c r="R439" i="5"/>
  <c r="R410" i="5"/>
  <c r="T394" i="5"/>
  <c r="T387" i="5"/>
  <c r="T376" i="5"/>
  <c r="T352" i="5"/>
  <c r="R341" i="5"/>
  <c r="T270" i="5"/>
  <c r="T160" i="5"/>
  <c r="S151" i="5"/>
  <c r="R141" i="5"/>
  <c r="T128" i="5"/>
  <c r="T106" i="5"/>
  <c r="R71" i="5"/>
  <c r="R69" i="5"/>
  <c r="S60" i="5"/>
  <c r="T56" i="5"/>
  <c r="S50" i="5"/>
  <c r="R1195" i="5"/>
  <c r="R1088" i="5"/>
  <c r="R1052" i="5"/>
  <c r="R1037" i="5"/>
  <c r="R1012" i="5"/>
  <c r="R920" i="5"/>
  <c r="R907" i="5"/>
  <c r="R857" i="5"/>
  <c r="T852" i="5"/>
  <c r="R824" i="5"/>
  <c r="R809" i="5"/>
  <c r="T778" i="5"/>
  <c r="R720" i="5"/>
  <c r="R694" i="5"/>
  <c r="S669" i="5"/>
  <c r="S667" i="5"/>
  <c r="R643" i="5"/>
  <c r="R606" i="5"/>
  <c r="R562" i="5"/>
  <c r="R560" i="5"/>
  <c r="R463" i="5"/>
  <c r="T458" i="5"/>
  <c r="R272" i="5"/>
  <c r="T213" i="5"/>
  <c r="R147" i="5"/>
  <c r="T136" i="5"/>
  <c r="R75" i="5"/>
  <c r="S39" i="5"/>
  <c r="T24" i="5"/>
  <c r="S15" i="5"/>
  <c r="R1197" i="5"/>
  <c r="S1190" i="5"/>
  <c r="S1175" i="5"/>
  <c r="T1173" i="5"/>
  <c r="S1127" i="5"/>
  <c r="T1101" i="5"/>
  <c r="R1079" i="5"/>
  <c r="S1070" i="5"/>
  <c r="T1032" i="5"/>
  <c r="S1023" i="5"/>
  <c r="T1009" i="5"/>
  <c r="R1001" i="5"/>
  <c r="R977" i="5"/>
  <c r="R959" i="5"/>
  <c r="R859" i="5"/>
  <c r="S850" i="5"/>
  <c r="R835" i="5"/>
  <c r="R826" i="5"/>
  <c r="R815" i="5"/>
  <c r="T791" i="5"/>
  <c r="R787" i="5"/>
  <c r="T771" i="5"/>
  <c r="T769" i="5"/>
  <c r="R763" i="5"/>
  <c r="T756" i="5"/>
  <c r="R716" i="5"/>
  <c r="R707" i="5"/>
  <c r="R685" i="5"/>
  <c r="S678" i="5"/>
  <c r="S636" i="5"/>
  <c r="S634" i="5"/>
  <c r="R621" i="5"/>
  <c r="R599" i="5"/>
  <c r="R580" i="5"/>
  <c r="R569" i="5"/>
  <c r="R555" i="5"/>
  <c r="R548" i="5"/>
  <c r="R533" i="5"/>
  <c r="S517" i="5"/>
  <c r="R515" i="5"/>
  <c r="T504" i="5"/>
  <c r="R403" i="5"/>
  <c r="T398" i="5"/>
  <c r="R385" i="5"/>
  <c r="T321" i="5"/>
  <c r="S319" i="5"/>
  <c r="T304" i="5"/>
  <c r="R254" i="5"/>
  <c r="T182" i="5"/>
  <c r="R132" i="5"/>
  <c r="S94" i="5"/>
  <c r="T1192" i="5"/>
  <c r="R1186" i="5"/>
  <c r="T1177" i="5"/>
  <c r="R1154" i="5"/>
  <c r="T1137" i="5"/>
  <c r="T1129" i="5"/>
  <c r="R1054" i="5"/>
  <c r="T1034" i="5"/>
  <c r="R1030" i="5"/>
  <c r="R1021" i="5"/>
  <c r="R970" i="5"/>
  <c r="S963" i="5"/>
  <c r="S954" i="5"/>
  <c r="S945" i="5"/>
  <c r="R937" i="5"/>
  <c r="R902" i="5"/>
  <c r="R887" i="5"/>
  <c r="R839" i="5"/>
  <c r="R832" i="5"/>
  <c r="R811" i="5"/>
  <c r="T758" i="5"/>
  <c r="S754" i="5"/>
  <c r="S695" i="5"/>
  <c r="R687" i="5"/>
  <c r="R676" i="5"/>
  <c r="R665" i="5"/>
  <c r="R656" i="5"/>
  <c r="R649" i="5"/>
  <c r="R630" i="5"/>
  <c r="R601" i="5"/>
  <c r="R564" i="5"/>
  <c r="R522" i="5"/>
  <c r="R398" i="5"/>
  <c r="R300" i="5"/>
  <c r="S265" i="5"/>
  <c r="S238" i="5"/>
  <c r="R180" i="5"/>
  <c r="R138" i="5"/>
  <c r="R123" i="5"/>
  <c r="S43" i="5"/>
  <c r="R1234" i="5"/>
  <c r="R1228" i="5"/>
  <c r="R1209" i="5"/>
  <c r="R1204" i="5"/>
  <c r="R1190" i="5"/>
  <c r="R1171" i="5"/>
  <c r="R1135" i="5"/>
  <c r="R1129" i="5"/>
  <c r="R1127" i="5"/>
  <c r="R1120" i="5"/>
  <c r="R1070" i="5"/>
  <c r="R1009" i="5"/>
  <c r="S934" i="5"/>
  <c r="S932" i="5"/>
  <c r="S921" i="5"/>
  <c r="R917" i="5"/>
  <c r="S899" i="5"/>
  <c r="R895" i="5"/>
  <c r="T875" i="5"/>
  <c r="T862" i="5"/>
  <c r="S860" i="5"/>
  <c r="R850" i="5"/>
  <c r="S816" i="5"/>
  <c r="R791" i="5"/>
  <c r="S762" i="5"/>
  <c r="R756" i="5"/>
  <c r="T721" i="5"/>
  <c r="T719" i="5"/>
  <c r="S715" i="5"/>
  <c r="T706" i="5"/>
  <c r="R651" i="5"/>
  <c r="S646" i="5"/>
  <c r="R642" i="5"/>
  <c r="R598" i="5"/>
  <c r="R582" i="5"/>
  <c r="T554" i="5"/>
  <c r="R552" i="5"/>
  <c r="R491" i="5"/>
  <c r="T435" i="5"/>
  <c r="R413" i="5"/>
  <c r="R391" i="5"/>
  <c r="R384" i="5"/>
  <c r="T375" i="5"/>
  <c r="R347" i="5"/>
  <c r="T331" i="5"/>
  <c r="S325" i="5"/>
  <c r="R258" i="5"/>
  <c r="R236" i="5"/>
  <c r="R213" i="5"/>
  <c r="R170" i="5"/>
  <c r="R168" i="5"/>
  <c r="T161" i="5"/>
  <c r="T159" i="5"/>
  <c r="S152" i="5"/>
  <c r="T131" i="5"/>
  <c r="S129" i="5"/>
  <c r="T89" i="5"/>
  <c r="T63" i="5"/>
  <c r="T55" i="5"/>
  <c r="T53" i="5"/>
  <c r="S51" i="5"/>
  <c r="T34" i="5"/>
  <c r="R1253" i="5"/>
  <c r="R1181" i="5"/>
  <c r="S1149" i="5"/>
  <c r="T1141" i="5"/>
  <c r="R1118" i="5"/>
  <c r="R1103" i="5"/>
  <c r="R1040" i="5"/>
  <c r="S1029" i="5"/>
  <c r="S1004" i="5"/>
  <c r="R985" i="5"/>
  <c r="R943" i="5"/>
  <c r="S923" i="5"/>
  <c r="R919" i="5"/>
  <c r="T910" i="5"/>
  <c r="R884" i="5"/>
  <c r="S873" i="5"/>
  <c r="T866" i="5"/>
  <c r="S864" i="5"/>
  <c r="R856" i="5"/>
  <c r="R843" i="5"/>
  <c r="T838" i="5"/>
  <c r="T829" i="5"/>
  <c r="R784" i="5"/>
  <c r="T749" i="5"/>
  <c r="R739" i="5"/>
  <c r="R704" i="5"/>
  <c r="S688" i="5"/>
  <c r="R660" i="5"/>
  <c r="S648" i="5"/>
  <c r="R600" i="5"/>
  <c r="R596" i="5"/>
  <c r="R584" i="5"/>
  <c r="R577" i="5"/>
  <c r="R568" i="5"/>
  <c r="R545" i="5"/>
  <c r="R528" i="5"/>
  <c r="R510" i="5"/>
  <c r="R451" i="5"/>
  <c r="R422" i="5"/>
  <c r="R371" i="5"/>
  <c r="S344" i="5"/>
  <c r="R342" i="5"/>
  <c r="T314" i="5"/>
  <c r="R308" i="5"/>
  <c r="S288" i="5"/>
  <c r="T286" i="5"/>
  <c r="R260" i="5"/>
  <c r="S242" i="5"/>
  <c r="T197" i="5"/>
  <c r="T190" i="5"/>
  <c r="R177" i="5"/>
  <c r="S172" i="5"/>
  <c r="R161" i="5"/>
  <c r="S133" i="5"/>
  <c r="T113" i="5"/>
  <c r="T111" i="5"/>
  <c r="T109" i="5"/>
  <c r="R105" i="5"/>
  <c r="S36" i="5"/>
  <c r="S21" i="5"/>
  <c r="T507" i="5"/>
  <c r="T470" i="5"/>
  <c r="S115" i="5"/>
  <c r="S80" i="5"/>
  <c r="S38" i="5"/>
  <c r="R1206" i="5"/>
  <c r="R1198" i="5"/>
  <c r="R1166" i="5"/>
  <c r="R1159" i="5"/>
  <c r="R1157" i="5"/>
  <c r="R1145" i="5"/>
  <c r="R1124" i="5"/>
  <c r="S1084" i="5"/>
  <c r="T1071" i="5"/>
  <c r="R1063" i="5"/>
  <c r="R1055" i="5"/>
  <c r="T1048" i="5"/>
  <c r="R1029" i="5"/>
  <c r="S973" i="5"/>
  <c r="R969" i="5"/>
  <c r="T960" i="5"/>
  <c r="T940" i="5"/>
  <c r="R932" i="5"/>
  <c r="R927" i="5"/>
  <c r="R864" i="5"/>
  <c r="R860" i="5"/>
  <c r="S851" i="5"/>
  <c r="R820" i="5"/>
  <c r="S792" i="5"/>
  <c r="R788" i="5"/>
  <c r="R779" i="5"/>
  <c r="R775" i="5"/>
  <c r="T770" i="5"/>
  <c r="S679" i="5"/>
  <c r="R664" i="5"/>
  <c r="R624" i="5"/>
  <c r="R618" i="5"/>
  <c r="R609" i="5"/>
  <c r="R586" i="5"/>
  <c r="R579" i="5"/>
  <c r="T572" i="5"/>
  <c r="R570" i="5"/>
  <c r="R554" i="5"/>
  <c r="R534" i="5"/>
  <c r="T503" i="5"/>
  <c r="S490" i="5"/>
  <c r="T399" i="5"/>
  <c r="R228" i="5"/>
  <c r="R192" i="5"/>
  <c r="R159" i="5"/>
  <c r="S5296" i="5"/>
  <c r="T5296" i="5"/>
  <c r="T5191" i="5"/>
  <c r="S5191" i="5"/>
  <c r="T5180" i="5"/>
  <c r="S5180" i="5"/>
  <c r="T5143" i="5"/>
  <c r="S5143" i="5"/>
  <c r="S4859" i="5"/>
  <c r="T4859" i="5"/>
  <c r="R5912" i="5"/>
  <c r="R5894" i="5"/>
  <c r="R5888" i="5"/>
  <c r="T5884" i="5"/>
  <c r="R5875" i="5"/>
  <c r="S5867" i="5"/>
  <c r="T5865" i="5"/>
  <c r="R5863" i="5"/>
  <c r="T5861" i="5"/>
  <c r="R5854" i="5"/>
  <c r="R5821" i="5"/>
  <c r="R5800" i="5"/>
  <c r="R5792" i="5"/>
  <c r="R5779" i="5"/>
  <c r="T5769" i="5"/>
  <c r="T5765" i="5"/>
  <c r="R5756" i="5"/>
  <c r="S5744" i="5"/>
  <c r="R5739" i="5"/>
  <c r="R5735" i="5"/>
  <c r="R5695" i="5"/>
  <c r="R5674" i="5"/>
  <c r="R5672" i="5"/>
  <c r="S5645" i="5"/>
  <c r="R5641" i="5"/>
  <c r="R5634" i="5"/>
  <c r="R5618" i="5"/>
  <c r="R5606" i="5"/>
  <c r="S5600" i="5"/>
  <c r="T5592" i="5"/>
  <c r="R5577" i="5"/>
  <c r="R5573" i="5"/>
  <c r="T5545" i="5"/>
  <c r="R5540" i="5"/>
  <c r="R5520" i="5"/>
  <c r="R5518" i="5"/>
  <c r="T5498" i="5"/>
  <c r="R5423" i="5"/>
  <c r="R5421" i="5"/>
  <c r="R5411" i="5"/>
  <c r="R5380" i="5"/>
  <c r="R5365" i="5"/>
  <c r="T5347" i="5"/>
  <c r="S5347" i="5"/>
  <c r="S5345" i="5"/>
  <c r="T5345" i="5"/>
  <c r="S5327" i="5"/>
  <c r="T5327" i="5"/>
  <c r="T5315" i="5"/>
  <c r="S5315" i="5"/>
  <c r="S5220" i="5"/>
  <c r="T5220" i="5"/>
  <c r="S5102" i="5"/>
  <c r="T5102" i="5"/>
  <c r="S5061" i="5"/>
  <c r="T5061" i="5"/>
  <c r="S4926" i="5"/>
  <c r="T4926" i="5"/>
  <c r="S4841" i="5"/>
  <c r="T4841" i="5"/>
  <c r="R5844" i="5"/>
  <c r="R5842" i="5"/>
  <c r="S5780" i="5"/>
  <c r="R5775" i="5"/>
  <c r="R5750" i="5"/>
  <c r="R5689" i="5"/>
  <c r="R5687" i="5"/>
  <c r="R5662" i="5"/>
  <c r="R5649" i="5"/>
  <c r="R5647" i="5"/>
  <c r="R5624" i="5"/>
  <c r="R5614" i="5"/>
  <c r="R5608" i="5"/>
  <c r="R5587" i="5"/>
  <c r="R5567" i="5"/>
  <c r="R5557" i="5"/>
  <c r="R5508" i="5"/>
  <c r="R5491" i="5"/>
  <c r="T5424" i="5"/>
  <c r="R5419" i="5"/>
  <c r="R5417" i="5"/>
  <c r="R5386" i="5"/>
  <c r="R5382" i="5"/>
  <c r="R5333" i="5"/>
  <c r="R5117" i="5"/>
  <c r="S5014" i="5"/>
  <c r="T5014" i="5"/>
  <c r="S4962" i="5"/>
  <c r="T4962" i="5"/>
  <c r="S5492" i="5"/>
  <c r="T5426" i="5"/>
  <c r="S5406" i="5"/>
  <c r="S5400" i="5"/>
  <c r="S5360" i="5"/>
  <c r="T5356" i="5"/>
  <c r="T5354" i="5"/>
  <c r="S5302" i="5"/>
  <c r="T5302" i="5"/>
  <c r="S5195" i="5"/>
  <c r="T5195" i="5"/>
  <c r="S5184" i="5"/>
  <c r="T5184" i="5"/>
  <c r="S4928" i="5"/>
  <c r="T4928" i="5"/>
  <c r="R5899" i="5"/>
  <c r="T5897" i="5"/>
  <c r="R5890" i="5"/>
  <c r="S5874" i="5"/>
  <c r="R5865" i="5"/>
  <c r="R5861" i="5"/>
  <c r="R5840" i="5"/>
  <c r="T5820" i="5"/>
  <c r="R5811" i="5"/>
  <c r="T5799" i="5"/>
  <c r="S5791" i="5"/>
  <c r="T5776" i="5"/>
  <c r="R5767" i="5"/>
  <c r="S5759" i="5"/>
  <c r="T5757" i="5"/>
  <c r="S5755" i="5"/>
  <c r="T5738" i="5"/>
  <c r="R5725" i="5"/>
  <c r="R5723" i="5"/>
  <c r="S5715" i="5"/>
  <c r="T5696" i="5"/>
  <c r="S5694" i="5"/>
  <c r="R5685" i="5"/>
  <c r="S5679" i="5"/>
  <c r="T5675" i="5"/>
  <c r="T5673" i="5"/>
  <c r="T5671" i="5"/>
  <c r="T5656" i="5"/>
  <c r="R5654" i="5"/>
  <c r="R5645" i="5"/>
  <c r="T5640" i="5"/>
  <c r="R5637" i="5"/>
  <c r="T5615" i="5"/>
  <c r="R5592" i="5"/>
  <c r="R5590" i="5"/>
  <c r="T5576" i="5"/>
  <c r="T5570" i="5"/>
  <c r="S5537" i="5"/>
  <c r="T5519" i="5"/>
  <c r="R5516" i="5"/>
  <c r="R5506" i="5"/>
  <c r="T5480" i="5"/>
  <c r="T5470" i="5"/>
  <c r="R5464" i="5"/>
  <c r="T5454" i="5"/>
  <c r="T5444" i="5"/>
  <c r="T5434" i="5"/>
  <c r="T5429" i="5"/>
  <c r="S5429" i="5"/>
  <c r="T5422" i="5"/>
  <c r="T5404" i="5"/>
  <c r="S5386" i="5"/>
  <c r="T5386" i="5"/>
  <c r="T5382" i="5"/>
  <c r="S5382" i="5"/>
  <c r="S5364" i="5"/>
  <c r="T5333" i="5"/>
  <c r="S5333" i="5"/>
  <c r="T5246" i="5"/>
  <c r="T5211" i="5"/>
  <c r="S5211" i="5"/>
  <c r="T5024" i="5"/>
  <c r="S5024" i="5"/>
  <c r="S4964" i="5"/>
  <c r="T4964" i="5"/>
  <c r="R5880" i="5"/>
  <c r="R5857" i="5"/>
  <c r="R5836" i="5"/>
  <c r="R5828" i="5"/>
  <c r="S5816" i="5"/>
  <c r="R5807" i="5"/>
  <c r="R5803" i="5"/>
  <c r="S5795" i="5"/>
  <c r="T5793" i="5"/>
  <c r="R5746" i="5"/>
  <c r="R5742" i="5"/>
  <c r="R5700" i="5"/>
  <c r="R5660" i="5"/>
  <c r="R5652" i="5"/>
  <c r="T5642" i="5"/>
  <c r="T5613" i="5"/>
  <c r="S5586" i="5"/>
  <c r="S5584" i="5"/>
  <c r="T5566" i="5"/>
  <c r="R5563" i="5"/>
  <c r="T5556" i="5"/>
  <c r="R5537" i="5"/>
  <c r="R5484" i="5"/>
  <c r="R5482" i="5"/>
  <c r="T5467" i="5"/>
  <c r="S5467" i="5"/>
  <c r="R5448" i="5"/>
  <c r="R5446" i="5"/>
  <c r="R5426" i="5"/>
  <c r="T5387" i="5"/>
  <c r="R5346" i="5"/>
  <c r="R5308" i="5"/>
  <c r="S5257" i="5"/>
  <c r="T5257" i="5"/>
  <c r="T5248" i="5"/>
  <c r="S5213" i="5"/>
  <c r="T5213" i="5"/>
  <c r="R5917" i="5"/>
  <c r="R5919" i="5"/>
  <c r="R5913" i="5"/>
  <c r="T5885" i="5"/>
  <c r="T5785" i="5"/>
  <c r="T5770" i="5"/>
  <c r="T5732" i="5"/>
  <c r="T5707" i="5"/>
  <c r="T5705" i="5"/>
  <c r="T5661" i="5"/>
  <c r="T5646" i="5"/>
  <c r="T5601" i="5"/>
  <c r="S5564" i="5"/>
  <c r="T5432" i="5"/>
  <c r="T5431" i="5"/>
  <c r="S5431" i="5"/>
  <c r="S4646" i="5"/>
  <c r="T4646" i="5"/>
  <c r="T5323" i="5"/>
  <c r="S5323" i="5"/>
  <c r="R5921" i="5"/>
  <c r="T5909" i="5"/>
  <c r="T5887" i="5"/>
  <c r="R5882" i="5"/>
  <c r="R5878" i="5"/>
  <c r="T5872" i="5"/>
  <c r="T5868" i="5"/>
  <c r="T5862" i="5"/>
  <c r="T5924" i="5"/>
  <c r="T5907" i="5"/>
  <c r="R5901" i="5"/>
  <c r="R5897" i="5"/>
  <c r="R5851" i="5"/>
  <c r="R5797" i="5"/>
  <c r="R5795" i="5"/>
  <c r="S5787" i="5"/>
  <c r="S5766" i="5"/>
  <c r="R5736" i="5"/>
  <c r="R5713" i="5"/>
  <c r="R5644" i="5"/>
  <c r="R5642" i="5"/>
  <c r="R5617" i="5"/>
  <c r="R5615" i="5"/>
  <c r="T5591" i="5"/>
  <c r="R5588" i="5"/>
  <c r="R5529" i="5"/>
  <c r="R5521" i="5"/>
  <c r="R5476" i="5"/>
  <c r="R5474" i="5"/>
  <c r="S5458" i="5"/>
  <c r="T5458" i="5"/>
  <c r="R5440" i="5"/>
  <c r="R5438" i="5"/>
  <c r="R5420" i="5"/>
  <c r="T5396" i="5"/>
  <c r="S5396" i="5"/>
  <c r="S5391" i="5"/>
  <c r="S5370" i="5"/>
  <c r="T5368" i="5"/>
  <c r="R5362" i="5"/>
  <c r="S5337" i="5"/>
  <c r="T5337" i="5"/>
  <c r="R5330" i="5"/>
  <c r="S5254" i="5"/>
  <c r="R5240" i="5"/>
  <c r="R4689" i="5"/>
  <c r="R5847" i="5"/>
  <c r="R5814" i="5"/>
  <c r="R5793" i="5"/>
  <c r="R5772" i="5"/>
  <c r="R5757" i="5"/>
  <c r="R5753" i="5"/>
  <c r="R5738" i="5"/>
  <c r="R5734" i="5"/>
  <c r="R5696" i="5"/>
  <c r="R5692" i="5"/>
  <c r="R5675" i="5"/>
  <c r="R5671" i="5"/>
  <c r="R5663" i="5"/>
  <c r="T5659" i="5"/>
  <c r="R5656" i="5"/>
  <c r="R5613" i="5"/>
  <c r="R5576" i="5"/>
  <c r="R5556" i="5"/>
  <c r="R5554" i="5"/>
  <c r="R5509" i="5"/>
  <c r="R5507" i="5"/>
  <c r="R5497" i="5"/>
  <c r="R5480" i="5"/>
  <c r="R5470" i="5"/>
  <c r="S5339" i="5"/>
  <c r="T5339" i="5"/>
  <c r="R5323" i="5"/>
  <c r="R5303" i="5"/>
  <c r="R5288" i="5"/>
  <c r="T5263" i="5"/>
  <c r="S5263" i="5"/>
  <c r="S4772" i="5"/>
  <c r="T4772" i="5"/>
  <c r="R4767" i="5"/>
  <c r="T5854" i="5"/>
  <c r="T5821" i="5"/>
  <c r="T5779" i="5"/>
  <c r="T5777" i="5"/>
  <c r="T5760" i="5"/>
  <c r="T5718" i="5"/>
  <c r="T5716" i="5"/>
  <c r="T5680" i="5"/>
  <c r="T5676" i="5"/>
  <c r="S5657" i="5"/>
  <c r="T5634" i="5"/>
  <c r="T5577" i="5"/>
  <c r="T5540" i="5"/>
  <c r="T5398" i="5"/>
  <c r="S5398" i="5"/>
  <c r="S4890" i="5"/>
  <c r="T4890" i="5"/>
  <c r="T5898" i="5"/>
  <c r="R5928" i="5"/>
  <c r="T5912" i="5"/>
  <c r="R5907" i="5"/>
  <c r="R5887" i="5"/>
  <c r="T5877" i="5"/>
  <c r="R5858" i="5"/>
  <c r="R5852" i="5"/>
  <c r="S5823" i="5"/>
  <c r="R5808" i="5"/>
  <c r="R5806" i="5"/>
  <c r="T5800" i="5"/>
  <c r="R5785" i="5"/>
  <c r="R5732" i="5"/>
  <c r="R5728" i="5"/>
  <c r="R5707" i="5"/>
  <c r="T5697" i="5"/>
  <c r="R5667" i="5"/>
  <c r="R5601" i="5"/>
  <c r="R5581" i="5"/>
  <c r="R5579" i="5"/>
  <c r="R5548" i="5"/>
  <c r="R5546" i="5"/>
  <c r="R5536" i="5"/>
  <c r="R5534" i="5"/>
  <c r="S5528" i="5"/>
  <c r="T5520" i="5"/>
  <c r="R5501" i="5"/>
  <c r="T5473" i="5"/>
  <c r="R5432" i="5"/>
  <c r="R5425" i="5"/>
  <c r="R5372" i="5"/>
  <c r="R5368" i="5"/>
  <c r="T5363" i="5"/>
  <c r="R5336" i="5"/>
  <c r="S5303" i="5"/>
  <c r="T5303" i="5"/>
  <c r="R5296" i="5"/>
  <c r="T5292" i="5"/>
  <c r="S5292" i="5"/>
  <c r="R4933" i="5"/>
  <c r="S4857" i="5"/>
  <c r="T4857" i="5"/>
  <c r="R5916" i="5"/>
  <c r="R5883" i="5"/>
  <c r="R5879" i="5"/>
  <c r="R5833" i="5"/>
  <c r="R5831" i="5"/>
  <c r="R5810" i="5"/>
  <c r="R5768" i="5"/>
  <c r="R5720" i="5"/>
  <c r="R5703" i="5"/>
  <c r="R5699" i="5"/>
  <c r="R5653" i="5"/>
  <c r="R5630" i="5"/>
  <c r="R5628" i="5"/>
  <c r="R5626" i="5"/>
  <c r="R5552" i="5"/>
  <c r="R5542" i="5"/>
  <c r="R5515" i="5"/>
  <c r="R5505" i="5"/>
  <c r="R5495" i="5"/>
  <c r="R5485" i="5"/>
  <c r="R5465" i="5"/>
  <c r="R5457" i="5"/>
  <c r="R5449" i="5"/>
  <c r="R5347" i="5"/>
  <c r="R5325" i="5"/>
  <c r="R5321" i="5"/>
  <c r="R5317" i="5"/>
  <c r="T5139" i="5"/>
  <c r="S5139" i="5"/>
  <c r="R5074" i="5"/>
  <c r="R4969" i="5"/>
  <c r="S4892" i="5"/>
  <c r="T4892" i="5"/>
  <c r="S5465" i="5"/>
  <c r="R5444" i="5"/>
  <c r="R5434" i="5"/>
  <c r="T5410" i="5"/>
  <c r="R5397" i="5"/>
  <c r="R5381" i="5"/>
  <c r="R5367" i="5"/>
  <c r="T5349" i="5"/>
  <c r="S5335" i="5"/>
  <c r="T5300" i="5"/>
  <c r="S5298" i="5"/>
  <c r="R5289" i="5"/>
  <c r="T5277" i="5"/>
  <c r="T5273" i="5"/>
  <c r="T5271" i="5"/>
  <c r="T5267" i="5"/>
  <c r="R5231" i="5"/>
  <c r="R5198" i="5"/>
  <c r="T5147" i="5"/>
  <c r="R5134" i="5"/>
  <c r="R5130" i="5"/>
  <c r="R5126" i="5"/>
  <c r="R5122" i="5"/>
  <c r="R5087" i="5"/>
  <c r="R5083" i="5"/>
  <c r="R5077" i="5"/>
  <c r="R5075" i="5"/>
  <c r="R5044" i="5"/>
  <c r="R5040" i="5"/>
  <c r="R5036" i="5"/>
  <c r="R5032" i="5"/>
  <c r="R4993" i="5"/>
  <c r="R4974" i="5"/>
  <c r="R4955" i="5"/>
  <c r="R4938" i="5"/>
  <c r="R4919" i="5"/>
  <c r="R4902" i="5"/>
  <c r="R4883" i="5"/>
  <c r="R4835" i="5"/>
  <c r="S4802" i="5"/>
  <c r="T4802" i="5"/>
  <c r="R4764" i="5"/>
  <c r="S4760" i="5"/>
  <c r="T4760" i="5"/>
  <c r="R4721" i="5"/>
  <c r="R4665" i="5"/>
  <c r="R5402" i="5"/>
  <c r="R5393" i="5"/>
  <c r="R5371" i="5"/>
  <c r="R5318" i="5"/>
  <c r="R5302" i="5"/>
  <c r="R5285" i="5"/>
  <c r="R5273" i="5"/>
  <c r="R5227" i="5"/>
  <c r="R5221" i="5"/>
  <c r="S5215" i="5"/>
  <c r="R5206" i="5"/>
  <c r="R5202" i="5"/>
  <c r="R5194" i="5"/>
  <c r="S5182" i="5"/>
  <c r="R5167" i="5"/>
  <c r="S5135" i="5"/>
  <c r="R5120" i="5"/>
  <c r="T5098" i="5"/>
  <c r="T5088" i="5"/>
  <c r="R5073" i="5"/>
  <c r="R5069" i="5"/>
  <c r="T5057" i="5"/>
  <c r="R5053" i="5"/>
  <c r="T5051" i="5"/>
  <c r="T5041" i="5"/>
  <c r="T5010" i="5"/>
  <c r="R5006" i="5"/>
  <c r="T5004" i="5"/>
  <c r="T4979" i="5"/>
  <c r="R4953" i="5"/>
  <c r="T4943" i="5"/>
  <c r="R4917" i="5"/>
  <c r="T4907" i="5"/>
  <c r="R4881" i="5"/>
  <c r="T4871" i="5"/>
  <c r="T4853" i="5"/>
  <c r="R4847" i="5"/>
  <c r="R4837" i="5"/>
  <c r="S5094" i="5"/>
  <c r="T5055" i="5"/>
  <c r="S5047" i="5"/>
  <c r="T5008" i="5"/>
  <c r="S5000" i="5"/>
  <c r="T4977" i="5"/>
  <c r="T4941" i="5"/>
  <c r="T4905" i="5"/>
  <c r="R4896" i="5"/>
  <c r="T4869" i="5"/>
  <c r="R4849" i="5"/>
  <c r="R4829" i="5"/>
  <c r="S4823" i="5"/>
  <c r="T4823" i="5"/>
  <c r="R4818" i="5"/>
  <c r="R4801" i="5"/>
  <c r="R4788" i="5"/>
  <c r="R4786" i="5"/>
  <c r="R4781" i="5"/>
  <c r="R4772" i="5"/>
  <c r="R4768" i="5"/>
  <c r="T4745" i="5"/>
  <c r="R4683" i="5"/>
  <c r="S4610" i="5"/>
  <c r="T4610" i="5"/>
  <c r="R4605" i="5"/>
  <c r="R5366" i="5"/>
  <c r="R5356" i="5"/>
  <c r="R5349" i="5"/>
  <c r="R5335" i="5"/>
  <c r="R5329" i="5"/>
  <c r="R5306" i="5"/>
  <c r="R5300" i="5"/>
  <c r="S5288" i="5"/>
  <c r="R5275" i="5"/>
  <c r="R5267" i="5"/>
  <c r="R5188" i="5"/>
  <c r="R5145" i="5"/>
  <c r="R5141" i="5"/>
  <c r="T5133" i="5"/>
  <c r="R5125" i="5"/>
  <c r="T5086" i="5"/>
  <c r="R5078" i="5"/>
  <c r="S5035" i="5"/>
  <c r="R5014" i="5"/>
  <c r="T4994" i="5"/>
  <c r="T4973" i="5"/>
  <c r="R4964" i="5"/>
  <c r="T4937" i="5"/>
  <c r="T4901" i="5"/>
  <c r="T4865" i="5"/>
  <c r="T4796" i="5"/>
  <c r="S4766" i="5"/>
  <c r="T4766" i="5"/>
  <c r="T4709" i="5"/>
  <c r="S5168" i="5"/>
  <c r="T5121" i="5"/>
  <c r="S5074" i="5"/>
  <c r="T5068" i="5"/>
  <c r="S5027" i="5"/>
  <c r="T4990" i="5"/>
  <c r="T4971" i="5"/>
  <c r="T4952" i="5"/>
  <c r="T4935" i="5"/>
  <c r="R4926" i="5"/>
  <c r="T4916" i="5"/>
  <c r="R4907" i="5"/>
  <c r="T4899" i="5"/>
  <c r="R4890" i="5"/>
  <c r="T4880" i="5"/>
  <c r="R4871" i="5"/>
  <c r="R4861" i="5"/>
  <c r="R4855" i="5"/>
  <c r="R4853" i="5"/>
  <c r="T4836" i="5"/>
  <c r="R4826" i="5"/>
  <c r="R4763" i="5"/>
  <c r="R5455" i="5"/>
  <c r="R5404" i="5"/>
  <c r="R5392" i="5"/>
  <c r="R5390" i="5"/>
  <c r="R5384" i="5"/>
  <c r="R5364" i="5"/>
  <c r="R5284" i="5"/>
  <c r="R5255" i="5"/>
  <c r="R5242" i="5"/>
  <c r="R5238" i="5"/>
  <c r="T5158" i="5"/>
  <c r="R5150" i="5"/>
  <c r="T5111" i="5"/>
  <c r="S5107" i="5"/>
  <c r="T5105" i="5"/>
  <c r="R5098" i="5"/>
  <c r="R5094" i="5"/>
  <c r="R5086" i="5"/>
  <c r="S5064" i="5"/>
  <c r="R5051" i="5"/>
  <c r="R5047" i="5"/>
  <c r="R5041" i="5"/>
  <c r="R5039" i="5"/>
  <c r="R5008" i="5"/>
  <c r="R5004" i="5"/>
  <c r="R5000" i="5"/>
  <c r="S4988" i="5"/>
  <c r="S4986" i="5"/>
  <c r="R4977" i="5"/>
  <c r="T4950" i="5"/>
  <c r="R4941" i="5"/>
  <c r="T4914" i="5"/>
  <c r="R4905" i="5"/>
  <c r="T4878" i="5"/>
  <c r="R4869" i="5"/>
  <c r="T4848" i="5"/>
  <c r="T4832" i="5"/>
  <c r="R4820" i="5"/>
  <c r="R4815" i="5"/>
  <c r="R4774" i="5"/>
  <c r="R4749" i="5"/>
  <c r="R5311" i="5"/>
  <c r="R5282" i="5"/>
  <c r="R5253" i="5"/>
  <c r="R5249" i="5"/>
  <c r="R5228" i="5"/>
  <c r="R5224" i="5"/>
  <c r="R5203" i="5"/>
  <c r="R5170" i="5"/>
  <c r="R5166" i="5"/>
  <c r="R5162" i="5"/>
  <c r="R5158" i="5"/>
  <c r="R5123" i="5"/>
  <c r="R5119" i="5"/>
  <c r="R5113" i="5"/>
  <c r="R5111" i="5"/>
  <c r="R5080" i="5"/>
  <c r="R5076" i="5"/>
  <c r="R5072" i="5"/>
  <c r="R5068" i="5"/>
  <c r="R5029" i="5"/>
  <c r="R4994" i="5"/>
  <c r="R4971" i="5"/>
  <c r="R4952" i="5"/>
  <c r="R4935" i="5"/>
  <c r="R4916" i="5"/>
  <c r="R4899" i="5"/>
  <c r="R4880" i="5"/>
  <c r="R4846" i="5"/>
  <c r="R4840" i="5"/>
  <c r="R4838" i="5"/>
  <c r="R4830" i="5"/>
  <c r="R4828" i="5"/>
  <c r="R4817" i="5"/>
  <c r="R4778" i="5"/>
  <c r="R4769" i="5"/>
  <c r="R4751" i="5"/>
  <c r="R4702" i="5"/>
  <c r="T5231" i="5"/>
  <c r="R5220" i="5"/>
  <c r="R5195" i="5"/>
  <c r="R5191" i="5"/>
  <c r="S5171" i="5"/>
  <c r="R5156" i="5"/>
  <c r="R5109" i="5"/>
  <c r="R5105" i="5"/>
  <c r="R5089" i="5"/>
  <c r="R5042" i="5"/>
  <c r="S4999" i="5"/>
  <c r="R4990" i="5"/>
  <c r="R4986" i="5"/>
  <c r="R4967" i="5"/>
  <c r="R4950" i="5"/>
  <c r="R4931" i="5"/>
  <c r="T4923" i="5"/>
  <c r="R4914" i="5"/>
  <c r="R4895" i="5"/>
  <c r="T4887" i="5"/>
  <c r="R4878" i="5"/>
  <c r="R4858" i="5"/>
  <c r="R4852" i="5"/>
  <c r="R4850" i="5"/>
  <c r="R4844" i="5"/>
  <c r="R4802" i="5"/>
  <c r="R4785" i="5"/>
  <c r="R4760" i="5"/>
  <c r="R4742" i="5"/>
  <c r="R4733" i="5"/>
  <c r="R4724" i="5"/>
  <c r="R4715" i="5"/>
  <c r="R4706" i="5"/>
  <c r="R4693" i="5"/>
  <c r="S4673" i="5"/>
  <c r="T4673" i="5"/>
  <c r="R5266" i="5"/>
  <c r="R5237" i="5"/>
  <c r="R5212" i="5"/>
  <c r="R5183" i="5"/>
  <c r="R5140" i="5"/>
  <c r="R5021" i="5"/>
  <c r="R4982" i="5"/>
  <c r="R4946" i="5"/>
  <c r="R4910" i="5"/>
  <c r="R4874" i="5"/>
  <c r="R4856" i="5"/>
  <c r="S4700" i="5"/>
  <c r="T4700" i="5"/>
  <c r="S4682" i="5"/>
  <c r="T4682" i="5"/>
  <c r="R4677" i="5"/>
  <c r="R4819" i="5"/>
  <c r="R4804" i="5"/>
  <c r="R4708" i="5"/>
  <c r="R5361" i="5"/>
  <c r="R5357" i="5"/>
  <c r="R5332" i="5"/>
  <c r="R5239" i="5"/>
  <c r="R5210" i="5"/>
  <c r="T5194" i="5"/>
  <c r="T5163" i="5"/>
  <c r="S5155" i="5"/>
  <c r="R5138" i="5"/>
  <c r="T5116" i="5"/>
  <c r="S5108" i="5"/>
  <c r="R5097" i="5"/>
  <c r="R5095" i="5"/>
  <c r="S5067" i="5"/>
  <c r="R5048" i="5"/>
  <c r="R5001" i="5"/>
  <c r="R4997" i="5"/>
  <c r="T4989" i="5"/>
  <c r="T4968" i="5"/>
  <c r="R4959" i="5"/>
  <c r="T4932" i="5"/>
  <c r="R4923" i="5"/>
  <c r="T4896" i="5"/>
  <c r="R4887" i="5"/>
  <c r="R4866" i="5"/>
  <c r="R4864" i="5"/>
  <c r="R4808" i="5"/>
  <c r="R4784" i="5"/>
  <c r="R4766" i="5"/>
  <c r="R4762" i="5"/>
  <c r="S4751" i="5"/>
  <c r="T4751" i="5"/>
  <c r="R4730" i="5"/>
  <c r="R4712" i="5"/>
  <c r="R4798" i="5"/>
  <c r="R4790" i="5"/>
  <c r="R4747" i="5"/>
  <c r="R4709" i="5"/>
  <c r="T4694" i="5"/>
  <c r="R4673" i="5"/>
  <c r="T4658" i="5"/>
  <c r="R4652" i="5"/>
  <c r="T4622" i="5"/>
  <c r="R4616" i="5"/>
  <c r="T4586" i="5"/>
  <c r="R4580" i="5"/>
  <c r="T4550" i="5"/>
  <c r="R4544" i="5"/>
  <c r="T4514" i="5"/>
  <c r="R4508" i="5"/>
  <c r="T4478" i="5"/>
  <c r="R4472" i="5"/>
  <c r="T4442" i="5"/>
  <c r="S4434" i="5"/>
  <c r="R4416" i="5"/>
  <c r="R4399" i="5"/>
  <c r="R4386" i="5"/>
  <c r="R4378" i="5"/>
  <c r="S4365" i="5"/>
  <c r="R4351" i="5"/>
  <c r="S4346" i="5"/>
  <c r="S4344" i="5"/>
  <c r="T4336" i="5"/>
  <c r="R4332" i="5"/>
  <c r="R4328" i="5"/>
  <c r="R4318" i="5"/>
  <c r="R4316" i="5"/>
  <c r="R4310" i="5"/>
  <c r="R4294" i="5"/>
  <c r="T4277" i="5"/>
  <c r="T4273" i="5"/>
  <c r="S4269" i="5"/>
  <c r="S4267" i="5"/>
  <c r="S4242" i="5"/>
  <c r="R4227" i="5"/>
  <c r="R4223" i="5"/>
  <c r="R4221" i="5"/>
  <c r="R4211" i="5"/>
  <c r="R4194" i="5"/>
  <c r="R4192" i="5"/>
  <c r="T4186" i="5"/>
  <c r="T4169" i="5"/>
  <c r="T4165" i="5"/>
  <c r="R4121" i="5"/>
  <c r="R4117" i="5"/>
  <c r="S4115" i="5"/>
  <c r="T4107" i="5"/>
  <c r="R4098" i="5"/>
  <c r="R4088" i="5"/>
  <c r="T4066" i="5"/>
  <c r="T4060" i="5"/>
  <c r="T4054" i="5"/>
  <c r="S4045" i="5"/>
  <c r="T4045" i="5"/>
  <c r="S4039" i="5"/>
  <c r="T4039" i="5"/>
  <c r="R4033" i="5"/>
  <c r="R4009" i="5"/>
  <c r="R4003" i="5"/>
  <c r="S3980" i="5"/>
  <c r="R3960" i="5"/>
  <c r="T3954" i="5"/>
  <c r="S3954" i="5"/>
  <c r="T4094" i="5"/>
  <c r="S4094" i="5"/>
  <c r="T4092" i="5"/>
  <c r="S4092" i="5"/>
  <c r="S3991" i="5"/>
  <c r="T3991" i="5"/>
  <c r="T3956" i="5"/>
  <c r="S3956" i="5"/>
  <c r="R4783" i="5"/>
  <c r="R4740" i="5"/>
  <c r="R4738" i="5"/>
  <c r="R4731" i="5"/>
  <c r="R4722" i="5"/>
  <c r="R4720" i="5"/>
  <c r="R4713" i="5"/>
  <c r="R4679" i="5"/>
  <c r="T4664" i="5"/>
  <c r="R4658" i="5"/>
  <c r="T4628" i="5"/>
  <c r="R4622" i="5"/>
  <c r="T4592" i="5"/>
  <c r="R4586" i="5"/>
  <c r="T4556" i="5"/>
  <c r="R4550" i="5"/>
  <c r="T4520" i="5"/>
  <c r="R4514" i="5"/>
  <c r="T4484" i="5"/>
  <c r="R4478" i="5"/>
  <c r="T4448" i="5"/>
  <c r="S4428" i="5"/>
  <c r="R4426" i="5"/>
  <c r="R4418" i="5"/>
  <c r="S4407" i="5"/>
  <c r="T4396" i="5"/>
  <c r="S4394" i="5"/>
  <c r="T4381" i="5"/>
  <c r="T4375" i="5"/>
  <c r="S4373" i="5"/>
  <c r="S4371" i="5"/>
  <c r="R4363" i="5"/>
  <c r="R4334" i="5"/>
  <c r="S4325" i="5"/>
  <c r="S4323" i="5"/>
  <c r="T4321" i="5"/>
  <c r="T4280" i="5"/>
  <c r="S4263" i="5"/>
  <c r="S4261" i="5"/>
  <c r="T4259" i="5"/>
  <c r="T4253" i="5"/>
  <c r="R4236" i="5"/>
  <c r="T4228" i="5"/>
  <c r="T4205" i="5"/>
  <c r="T4201" i="5"/>
  <c r="T4197" i="5"/>
  <c r="T4195" i="5"/>
  <c r="R4190" i="5"/>
  <c r="R4184" i="5"/>
  <c r="T4172" i="5"/>
  <c r="S4155" i="5"/>
  <c r="S4153" i="5"/>
  <c r="T4151" i="5"/>
  <c r="T4145" i="5"/>
  <c r="S4130" i="5"/>
  <c r="T4128" i="5"/>
  <c r="R4119" i="5"/>
  <c r="R4115" i="5"/>
  <c r="R4113" i="5"/>
  <c r="T4099" i="5"/>
  <c r="S4095" i="5"/>
  <c r="T4093" i="5"/>
  <c r="S4089" i="5"/>
  <c r="R4070" i="5"/>
  <c r="T4048" i="5"/>
  <c r="S4046" i="5"/>
  <c r="S4040" i="5"/>
  <c r="R4011" i="5"/>
  <c r="S4009" i="5"/>
  <c r="T4009" i="5"/>
  <c r="S4003" i="5"/>
  <c r="T4003" i="5"/>
  <c r="R3974" i="5"/>
  <c r="R3972" i="5"/>
  <c r="R3966" i="5"/>
  <c r="T3962" i="5"/>
  <c r="S3962" i="5"/>
  <c r="R4700" i="5"/>
  <c r="T4685" i="5"/>
  <c r="R4681" i="5"/>
  <c r="R4664" i="5"/>
  <c r="T4649" i="5"/>
  <c r="R4645" i="5"/>
  <c r="R4643" i="5"/>
  <c r="T4613" i="5"/>
  <c r="R4609" i="5"/>
  <c r="R4607" i="5"/>
  <c r="T4577" i="5"/>
  <c r="R4573" i="5"/>
  <c r="R4571" i="5"/>
  <c r="R4537" i="5"/>
  <c r="R4535" i="5"/>
  <c r="R4501" i="5"/>
  <c r="R4499" i="5"/>
  <c r="R4465" i="5"/>
  <c r="R4463" i="5"/>
  <c r="R4434" i="5"/>
  <c r="R4422" i="5"/>
  <c r="T4411" i="5"/>
  <c r="R4405" i="5"/>
  <c r="R4388" i="5"/>
  <c r="R4383" i="5"/>
  <c r="S4379" i="5"/>
  <c r="R4371" i="5"/>
  <c r="R4367" i="5"/>
  <c r="R4350" i="5"/>
  <c r="R4346" i="5"/>
  <c r="R4340" i="5"/>
  <c r="T4327" i="5"/>
  <c r="R4323" i="5"/>
  <c r="S4319" i="5"/>
  <c r="T4315" i="5"/>
  <c r="S4313" i="5"/>
  <c r="T4309" i="5"/>
  <c r="R4282" i="5"/>
  <c r="R4269" i="5"/>
  <c r="R4265" i="5"/>
  <c r="R4261" i="5"/>
  <c r="R4232" i="5"/>
  <c r="T4226" i="5"/>
  <c r="T4193" i="5"/>
  <c r="R4174" i="5"/>
  <c r="R4157" i="5"/>
  <c r="R4153" i="5"/>
  <c r="T4122" i="5"/>
  <c r="R4107" i="5"/>
  <c r="T4097" i="5"/>
  <c r="T4087" i="5"/>
  <c r="R4064" i="5"/>
  <c r="R4058" i="5"/>
  <c r="R4054" i="5"/>
  <c r="S4034" i="5"/>
  <c r="S4032" i="5"/>
  <c r="S4015" i="5"/>
  <c r="T4015" i="5"/>
  <c r="R3984" i="5"/>
  <c r="R3980" i="5"/>
  <c r="R3951" i="5"/>
  <c r="T4634" i="5"/>
  <c r="T4598" i="5"/>
  <c r="T4562" i="5"/>
  <c r="T4526" i="5"/>
  <c r="T4490" i="5"/>
  <c r="T4454" i="5"/>
  <c r="S4415" i="5"/>
  <c r="T4360" i="5"/>
  <c r="S4358" i="5"/>
  <c r="T4354" i="5"/>
  <c r="S4329" i="5"/>
  <c r="T4216" i="5"/>
  <c r="S4085" i="5"/>
  <c r="S4083" i="5"/>
  <c r="S4079" i="5"/>
  <c r="S4077" i="5"/>
  <c r="S4004" i="5"/>
  <c r="T3994" i="5"/>
  <c r="T3974" i="5"/>
  <c r="S3974" i="5"/>
  <c r="T3947" i="5"/>
  <c r="S3947" i="5"/>
  <c r="R4670" i="5"/>
  <c r="R4649" i="5"/>
  <c r="R4613" i="5"/>
  <c r="R4577" i="5"/>
  <c r="T4547" i="5"/>
  <c r="R4541" i="5"/>
  <c r="T4511" i="5"/>
  <c r="R4505" i="5"/>
  <c r="T4475" i="5"/>
  <c r="R4469" i="5"/>
  <c r="R4381" i="5"/>
  <c r="R4373" i="5"/>
  <c r="R4362" i="5"/>
  <c r="T4333" i="5"/>
  <c r="R4329" i="5"/>
  <c r="R4325" i="5"/>
  <c r="R4303" i="5"/>
  <c r="R4297" i="5"/>
  <c r="R4263" i="5"/>
  <c r="R4259" i="5"/>
  <c r="T4247" i="5"/>
  <c r="R4222" i="5"/>
  <c r="R4220" i="5"/>
  <c r="R4210" i="5"/>
  <c r="R4205" i="5"/>
  <c r="S4191" i="5"/>
  <c r="S4189" i="5"/>
  <c r="R4155" i="5"/>
  <c r="R4151" i="5"/>
  <c r="R4149" i="5"/>
  <c r="T4139" i="5"/>
  <c r="R4130" i="5"/>
  <c r="R4124" i="5"/>
  <c r="T4118" i="5"/>
  <c r="R4093" i="5"/>
  <c r="T4069" i="5"/>
  <c r="T4064" i="5"/>
  <c r="S4064" i="5"/>
  <c r="T4062" i="5"/>
  <c r="S4062" i="5"/>
  <c r="T4058" i="5"/>
  <c r="S4058" i="5"/>
  <c r="T4056" i="5"/>
  <c r="S4056" i="5"/>
  <c r="R4048" i="5"/>
  <c r="R4046" i="5"/>
  <c r="R4042" i="5"/>
  <c r="R4040" i="5"/>
  <c r="S4016" i="5"/>
  <c r="R3986" i="5"/>
  <c r="R4409" i="5"/>
  <c r="R4400" i="5"/>
  <c r="R4385" i="5"/>
  <c r="R4379" i="5"/>
  <c r="R4352" i="5"/>
  <c r="R4327" i="5"/>
  <c r="R4319" i="5"/>
  <c r="R4315" i="5"/>
  <c r="R4313" i="5"/>
  <c r="R4245" i="5"/>
  <c r="R4226" i="5"/>
  <c r="T4206" i="5"/>
  <c r="R4197" i="5"/>
  <c r="R4122" i="5"/>
  <c r="R4097" i="5"/>
  <c r="R4087" i="5"/>
  <c r="R4081" i="5"/>
  <c r="R4075" i="5"/>
  <c r="R4034" i="5"/>
  <c r="R3992" i="5"/>
  <c r="T3984" i="5"/>
  <c r="S3984" i="5"/>
  <c r="R3957" i="5"/>
  <c r="R4676" i="5"/>
  <c r="R4657" i="5"/>
  <c r="R4655" i="5"/>
  <c r="R4621" i="5"/>
  <c r="R4619" i="5"/>
  <c r="R4585" i="5"/>
  <c r="R4583" i="5"/>
  <c r="R4547" i="5"/>
  <c r="R4511" i="5"/>
  <c r="R4475" i="5"/>
  <c r="R4419" i="5"/>
  <c r="R4417" i="5"/>
  <c r="R4402" i="5"/>
  <c r="R4358" i="5"/>
  <c r="R4354" i="5"/>
  <c r="R4347" i="5"/>
  <c r="R4335" i="5"/>
  <c r="R4331" i="5"/>
  <c r="R4301" i="5"/>
  <c r="R4299" i="5"/>
  <c r="R4295" i="5"/>
  <c r="R4272" i="5"/>
  <c r="T4264" i="5"/>
  <c r="T4254" i="5"/>
  <c r="R4251" i="5"/>
  <c r="T4229" i="5"/>
  <c r="R4212" i="5"/>
  <c r="R4164" i="5"/>
  <c r="T4156" i="5"/>
  <c r="T4146" i="5"/>
  <c r="R4143" i="5"/>
  <c r="R4137" i="5"/>
  <c r="S4131" i="5"/>
  <c r="R4114" i="5"/>
  <c r="R4110" i="5"/>
  <c r="T4100" i="5"/>
  <c r="R4079" i="5"/>
  <c r="R4077" i="5"/>
  <c r="R4073" i="5"/>
  <c r="R4024" i="5"/>
  <c r="R4022" i="5"/>
  <c r="R4018" i="5"/>
  <c r="R4010" i="5"/>
  <c r="R4004" i="5"/>
  <c r="R3998" i="5"/>
  <c r="T3986" i="5"/>
  <c r="S3986" i="5"/>
  <c r="R3971" i="5"/>
  <c r="T3938" i="5"/>
  <c r="S3938" i="5"/>
  <c r="R4697" i="5"/>
  <c r="R4640" i="5"/>
  <c r="R4604" i="5"/>
  <c r="T4574" i="5"/>
  <c r="R4568" i="5"/>
  <c r="T4538" i="5"/>
  <c r="R4532" i="5"/>
  <c r="T4502" i="5"/>
  <c r="R4496" i="5"/>
  <c r="T4466" i="5"/>
  <c r="R4460" i="5"/>
  <c r="T4429" i="5"/>
  <c r="S4427" i="5"/>
  <c r="R4404" i="5"/>
  <c r="S4397" i="5"/>
  <c r="S4395" i="5"/>
  <c r="R4387" i="5"/>
  <c r="S4382" i="5"/>
  <c r="T4372" i="5"/>
  <c r="R4368" i="5"/>
  <c r="R4364" i="5"/>
  <c r="R4333" i="5"/>
  <c r="T4324" i="5"/>
  <c r="S4322" i="5"/>
  <c r="T4281" i="5"/>
  <c r="R4268" i="5"/>
  <c r="T4262" i="5"/>
  <c r="T4256" i="5"/>
  <c r="R4231" i="5"/>
  <c r="R4208" i="5"/>
  <c r="S4202" i="5"/>
  <c r="R4191" i="5"/>
  <c r="R4187" i="5"/>
  <c r="R4185" i="5"/>
  <c r="T4173" i="5"/>
  <c r="R4160" i="5"/>
  <c r="T4154" i="5"/>
  <c r="T4148" i="5"/>
  <c r="T4133" i="5"/>
  <c r="T4129" i="5"/>
  <c r="R4118" i="5"/>
  <c r="R4112" i="5"/>
  <c r="R4102" i="5"/>
  <c r="T4090" i="5"/>
  <c r="S4081" i="5"/>
  <c r="T4081" i="5"/>
  <c r="S4075" i="5"/>
  <c r="T4075" i="5"/>
  <c r="R4069" i="5"/>
  <c r="S4049" i="5"/>
  <c r="S4047" i="5"/>
  <c r="S4043" i="5"/>
  <c r="S4041" i="5"/>
  <c r="S4037" i="5"/>
  <c r="R4016" i="5"/>
  <c r="R4012" i="5"/>
  <c r="T3992" i="5"/>
  <c r="S3992" i="5"/>
  <c r="S3987" i="5"/>
  <c r="T3985" i="5"/>
  <c r="R3979" i="5"/>
  <c r="T4290" i="5"/>
  <c r="T4028" i="5"/>
  <c r="S4028" i="5"/>
  <c r="T4026" i="5"/>
  <c r="S4026" i="5"/>
  <c r="T4022" i="5"/>
  <c r="S4022" i="5"/>
  <c r="T4020" i="5"/>
  <c r="S4020" i="5"/>
  <c r="T4010" i="5"/>
  <c r="S4010" i="5"/>
  <c r="T3998" i="5"/>
  <c r="S3998" i="5"/>
  <c r="T3996" i="5"/>
  <c r="S3996" i="5"/>
  <c r="T3971" i="5"/>
  <c r="S3971" i="5"/>
  <c r="T3965" i="5"/>
  <c r="S3965" i="5"/>
  <c r="R4703" i="5"/>
  <c r="T4688" i="5"/>
  <c r="R4684" i="5"/>
  <c r="R4667" i="5"/>
  <c r="T4652" i="5"/>
  <c r="R4648" i="5"/>
  <c r="R4646" i="5"/>
  <c r="T4616" i="5"/>
  <c r="R4612" i="5"/>
  <c r="R4610" i="5"/>
  <c r="R4576" i="5"/>
  <c r="R4574" i="5"/>
  <c r="R4540" i="5"/>
  <c r="R4538" i="5"/>
  <c r="R4504" i="5"/>
  <c r="R4502" i="5"/>
  <c r="R4468" i="5"/>
  <c r="R4466" i="5"/>
  <c r="R4437" i="5"/>
  <c r="R4421" i="5"/>
  <c r="R4406" i="5"/>
  <c r="R4395" i="5"/>
  <c r="R4370" i="5"/>
  <c r="R4349" i="5"/>
  <c r="R4343" i="5"/>
  <c r="R4287" i="5"/>
  <c r="R4254" i="5"/>
  <c r="S4250" i="5"/>
  <c r="T4248" i="5"/>
  <c r="R4241" i="5"/>
  <c r="R4229" i="5"/>
  <c r="T4192" i="5"/>
  <c r="T4182" i="5"/>
  <c r="R4179" i="5"/>
  <c r="R4146" i="5"/>
  <c r="S4142" i="5"/>
  <c r="T4140" i="5"/>
  <c r="T4136" i="5"/>
  <c r="R4039" i="5"/>
  <c r="S4029" i="5"/>
  <c r="S4023" i="5"/>
  <c r="S4017" i="5"/>
  <c r="S3999" i="5"/>
  <c r="T3969" i="5"/>
  <c r="S3969" i="5"/>
  <c r="R4688" i="5"/>
  <c r="T4637" i="5"/>
  <c r="T4601" i="5"/>
  <c r="T4565" i="5"/>
  <c r="R4559" i="5"/>
  <c r="T4529" i="5"/>
  <c r="R4523" i="5"/>
  <c r="T4493" i="5"/>
  <c r="R4487" i="5"/>
  <c r="T4457" i="5"/>
  <c r="R4451" i="5"/>
  <c r="S4440" i="5"/>
  <c r="R4429" i="5"/>
  <c r="R4427" i="5"/>
  <c r="S4418" i="5"/>
  <c r="R4401" i="5"/>
  <c r="R4397" i="5"/>
  <c r="R4382" i="5"/>
  <c r="R4376" i="5"/>
  <c r="T4363" i="5"/>
  <c r="R4359" i="5"/>
  <c r="S4332" i="5"/>
  <c r="R4322" i="5"/>
  <c r="R4308" i="5"/>
  <c r="R4300" i="5"/>
  <c r="T4294" i="5"/>
  <c r="R4281" i="5"/>
  <c r="S4275" i="5"/>
  <c r="R4262" i="5"/>
  <c r="R4256" i="5"/>
  <c r="R4246" i="5"/>
  <c r="T4211" i="5"/>
  <c r="R4202" i="5"/>
  <c r="R4196" i="5"/>
  <c r="T4190" i="5"/>
  <c r="T4184" i="5"/>
  <c r="R4173" i="5"/>
  <c r="R4154" i="5"/>
  <c r="R4148" i="5"/>
  <c r="R4138" i="5"/>
  <c r="R4133" i="5"/>
  <c r="S4119" i="5"/>
  <c r="S4117" i="5"/>
  <c r="T4109" i="5"/>
  <c r="R4094" i="5"/>
  <c r="R4090" i="5"/>
  <c r="S4070" i="5"/>
  <c r="S4068" i="5"/>
  <c r="R4047" i="5"/>
  <c r="R4043" i="5"/>
  <c r="R4041" i="5"/>
  <c r="R4037" i="5"/>
  <c r="S4013" i="5"/>
  <c r="S4011" i="5"/>
  <c r="R3991" i="5"/>
  <c r="R3985" i="5"/>
  <c r="S3972" i="5"/>
  <c r="S3966" i="5"/>
  <c r="R4104" i="5"/>
  <c r="R4091" i="5"/>
  <c r="R4072" i="5"/>
  <c r="R4055" i="5"/>
  <c r="R4036" i="5"/>
  <c r="R4019" i="5"/>
  <c r="R4000" i="5"/>
  <c r="S3990" i="5"/>
  <c r="R3983" i="5"/>
  <c r="R3970" i="5"/>
  <c r="R3961" i="5"/>
  <c r="R3952" i="5"/>
  <c r="R3943" i="5"/>
  <c r="R3934" i="5"/>
  <c r="R3925" i="5"/>
  <c r="R3916" i="5"/>
  <c r="S3904" i="5"/>
  <c r="T3902" i="5"/>
  <c r="T3896" i="5"/>
  <c r="R3883" i="5"/>
  <c r="T3868" i="5"/>
  <c r="R3865" i="5"/>
  <c r="R3863" i="5"/>
  <c r="T3850" i="5"/>
  <c r="R3831" i="5"/>
  <c r="R3824" i="5"/>
  <c r="R3815" i="5"/>
  <c r="T3802" i="5"/>
  <c r="T3701" i="5"/>
  <c r="R3690" i="5"/>
  <c r="T3666" i="5"/>
  <c r="R3661" i="5"/>
  <c r="R3636" i="5"/>
  <c r="S3615" i="5"/>
  <c r="R3592" i="5"/>
  <c r="T3582" i="5"/>
  <c r="R3579" i="5"/>
  <c r="R3559" i="5"/>
  <c r="R3553" i="5"/>
  <c r="T3535" i="5"/>
  <c r="T3519" i="5"/>
  <c r="R3502" i="5"/>
  <c r="T3478" i="5"/>
  <c r="T3472" i="5"/>
  <c r="S3460" i="5"/>
  <c r="S3453" i="5"/>
  <c r="T3453" i="5"/>
  <c r="R3950" i="5"/>
  <c r="R3941" i="5"/>
  <c r="R3932" i="5"/>
  <c r="R3923" i="5"/>
  <c r="R3914" i="5"/>
  <c r="T3884" i="5"/>
  <c r="R3881" i="5"/>
  <c r="R3872" i="5"/>
  <c r="T3866" i="5"/>
  <c r="T3857" i="5"/>
  <c r="R3854" i="5"/>
  <c r="T3841" i="5"/>
  <c r="T3809" i="5"/>
  <c r="R3806" i="5"/>
  <c r="T3793" i="5"/>
  <c r="R3783" i="5"/>
  <c r="T3779" i="5"/>
  <c r="R3771" i="5"/>
  <c r="T3767" i="5"/>
  <c r="R3759" i="5"/>
  <c r="T3755" i="5"/>
  <c r="R3747" i="5"/>
  <c r="T3743" i="5"/>
  <c r="R3735" i="5"/>
  <c r="T3731" i="5"/>
  <c r="R3723" i="5"/>
  <c r="R3703" i="5"/>
  <c r="R3678" i="5"/>
  <c r="T3672" i="5"/>
  <c r="T3641" i="5"/>
  <c r="R3617" i="5"/>
  <c r="T3597" i="5"/>
  <c r="R3590" i="5"/>
  <c r="R3567" i="5"/>
  <c r="T3517" i="5"/>
  <c r="T3469" i="5"/>
  <c r="S3469" i="5"/>
  <c r="T3458" i="5"/>
  <c r="T3448" i="5"/>
  <c r="S3447" i="5"/>
  <c r="T3447" i="5"/>
  <c r="R3423" i="5"/>
  <c r="S3386" i="5"/>
  <c r="T3386" i="5"/>
  <c r="R4085" i="5"/>
  <c r="R4066" i="5"/>
  <c r="R4049" i="5"/>
  <c r="R4030" i="5"/>
  <c r="R4013" i="5"/>
  <c r="R3994" i="5"/>
  <c r="R3977" i="5"/>
  <c r="S3953" i="5"/>
  <c r="S3944" i="5"/>
  <c r="S3935" i="5"/>
  <c r="S3926" i="5"/>
  <c r="S3917" i="5"/>
  <c r="R3906" i="5"/>
  <c r="R3900" i="5"/>
  <c r="R3879" i="5"/>
  <c r="R3859" i="5"/>
  <c r="R3852" i="5"/>
  <c r="T3848" i="5"/>
  <c r="R3845" i="5"/>
  <c r="T3839" i="5"/>
  <c r="T3832" i="5"/>
  <c r="S3825" i="5"/>
  <c r="S3816" i="5"/>
  <c r="R3811" i="5"/>
  <c r="R3804" i="5"/>
  <c r="T3800" i="5"/>
  <c r="R3797" i="5"/>
  <c r="T3791" i="5"/>
  <c r="T3784" i="5"/>
  <c r="R3776" i="5"/>
  <c r="T3772" i="5"/>
  <c r="R3764" i="5"/>
  <c r="T3760" i="5"/>
  <c r="R3752" i="5"/>
  <c r="T3748" i="5"/>
  <c r="R3740" i="5"/>
  <c r="T3736" i="5"/>
  <c r="R3728" i="5"/>
  <c r="T3724" i="5"/>
  <c r="R3711" i="5"/>
  <c r="T3697" i="5"/>
  <c r="R3676" i="5"/>
  <c r="R3670" i="5"/>
  <c r="T3664" i="5"/>
  <c r="R3645" i="5"/>
  <c r="T3643" i="5"/>
  <c r="T3639" i="5"/>
  <c r="S3624" i="5"/>
  <c r="T3622" i="5"/>
  <c r="R3613" i="5"/>
  <c r="R3607" i="5"/>
  <c r="S3599" i="5"/>
  <c r="T3593" i="5"/>
  <c r="T3572" i="5"/>
  <c r="R3545" i="5"/>
  <c r="S3541" i="5"/>
  <c r="R3523" i="5"/>
  <c r="S3497" i="5"/>
  <c r="T3495" i="5"/>
  <c r="T3470" i="5"/>
  <c r="R3462" i="5"/>
  <c r="R3436" i="5"/>
  <c r="T3982" i="5"/>
  <c r="S3960" i="5"/>
  <c r="S3951" i="5"/>
  <c r="S3942" i="5"/>
  <c r="S3933" i="5"/>
  <c r="S3924" i="5"/>
  <c r="S3915" i="5"/>
  <c r="R3908" i="5"/>
  <c r="R3902" i="5"/>
  <c r="R3896" i="5"/>
  <c r="R3888" i="5"/>
  <c r="S3882" i="5"/>
  <c r="S3873" i="5"/>
  <c r="R3843" i="5"/>
  <c r="R3836" i="5"/>
  <c r="T3830" i="5"/>
  <c r="R3827" i="5"/>
  <c r="T3823" i="5"/>
  <c r="R3795" i="5"/>
  <c r="R3793" i="5"/>
  <c r="R3788" i="5"/>
  <c r="T3716" i="5"/>
  <c r="R3701" i="5"/>
  <c r="R3672" i="5"/>
  <c r="S3651" i="5"/>
  <c r="R3628" i="5"/>
  <c r="T3618" i="5"/>
  <c r="R3615" i="5"/>
  <c r="R3603" i="5"/>
  <c r="R3595" i="5"/>
  <c r="S3568" i="5"/>
  <c r="T3558" i="5"/>
  <c r="R3555" i="5"/>
  <c r="R3521" i="5"/>
  <c r="R3517" i="5"/>
  <c r="T3509" i="5"/>
  <c r="T3499" i="5"/>
  <c r="T3489" i="5"/>
  <c r="R3482" i="5"/>
  <c r="R3478" i="5"/>
  <c r="R3460" i="5"/>
  <c r="R3456" i="5"/>
  <c r="S3423" i="5"/>
  <c r="T3423" i="5"/>
  <c r="S3420" i="5"/>
  <c r="S3387" i="5"/>
  <c r="T3880" i="5"/>
  <c r="S3846" i="5"/>
  <c r="S3798" i="5"/>
  <c r="S3777" i="5"/>
  <c r="S3765" i="5"/>
  <c r="S3741" i="5"/>
  <c r="S3729" i="5"/>
  <c r="S3712" i="5"/>
  <c r="T3702" i="5"/>
  <c r="R3697" i="5"/>
  <c r="T3616" i="5"/>
  <c r="T3583" i="5"/>
  <c r="T3475" i="5"/>
  <c r="S3474" i="5"/>
  <c r="T3474" i="5"/>
  <c r="T3905" i="5"/>
  <c r="T3899" i="5"/>
  <c r="T3878" i="5"/>
  <c r="T3869" i="5"/>
  <c r="T3860" i="5"/>
  <c r="T3851" i="5"/>
  <c r="R3823" i="5"/>
  <c r="T3812" i="5"/>
  <c r="T3803" i="5"/>
  <c r="T3710" i="5"/>
  <c r="R3681" i="5"/>
  <c r="T3675" i="5"/>
  <c r="S3660" i="5"/>
  <c r="T3658" i="5"/>
  <c r="R3649" i="5"/>
  <c r="T3536" i="5"/>
  <c r="T3522" i="5"/>
  <c r="R3487" i="5"/>
  <c r="T3461" i="5"/>
  <c r="S3442" i="5"/>
  <c r="T3442" i="5"/>
  <c r="R4001" i="5"/>
  <c r="R3982" i="5"/>
  <c r="S3929" i="5"/>
  <c r="S3920" i="5"/>
  <c r="S3911" i="5"/>
  <c r="T3907" i="5"/>
  <c r="T3901" i="5"/>
  <c r="S3897" i="5"/>
  <c r="R3855" i="5"/>
  <c r="R3848" i="5"/>
  <c r="R3839" i="5"/>
  <c r="R3807" i="5"/>
  <c r="R3805" i="5"/>
  <c r="R3800" i="5"/>
  <c r="R3791" i="5"/>
  <c r="R3714" i="5"/>
  <c r="S3687" i="5"/>
  <c r="R3664" i="5"/>
  <c r="T3654" i="5"/>
  <c r="R3651" i="5"/>
  <c r="R3639" i="5"/>
  <c r="R3631" i="5"/>
  <c r="R3589" i="5"/>
  <c r="R3568" i="5"/>
  <c r="R3564" i="5"/>
  <c r="R3562" i="5"/>
  <c r="S3532" i="5"/>
  <c r="T3520" i="5"/>
  <c r="R3509" i="5"/>
  <c r="R3505" i="5"/>
  <c r="R3499" i="5"/>
  <c r="T3463" i="5"/>
  <c r="T3444" i="5"/>
  <c r="S3444" i="5"/>
  <c r="R3391" i="5"/>
  <c r="S3945" i="5"/>
  <c r="S3936" i="5"/>
  <c r="S3927" i="5"/>
  <c r="S3918" i="5"/>
  <c r="S3400" i="5"/>
  <c r="T3400" i="5"/>
  <c r="R3976" i="5"/>
  <c r="R3967" i="5"/>
  <c r="R3958" i="5"/>
  <c r="R3949" i="5"/>
  <c r="R3940" i="5"/>
  <c r="R3931" i="5"/>
  <c r="R3922" i="5"/>
  <c r="R3913" i="5"/>
  <c r="R3871" i="5"/>
  <c r="S3849" i="5"/>
  <c r="S3840" i="5"/>
  <c r="R3835" i="5"/>
  <c r="R3828" i="5"/>
  <c r="R3821" i="5"/>
  <c r="S3801" i="5"/>
  <c r="S3792" i="5"/>
  <c r="R3782" i="5"/>
  <c r="R3770" i="5"/>
  <c r="R3758" i="5"/>
  <c r="R3746" i="5"/>
  <c r="R3734" i="5"/>
  <c r="R3679" i="5"/>
  <c r="S3671" i="5"/>
  <c r="T3665" i="5"/>
  <c r="S3640" i="5"/>
  <c r="R3629" i="5"/>
  <c r="R3610" i="5"/>
  <c r="R3604" i="5"/>
  <c r="R3585" i="5"/>
  <c r="R3556" i="5"/>
  <c r="R3554" i="5"/>
  <c r="R3477" i="5"/>
  <c r="S3471" i="5"/>
  <c r="S3409" i="5"/>
  <c r="T3409" i="5"/>
  <c r="S3397" i="5"/>
  <c r="R3965" i="5"/>
  <c r="R3956" i="5"/>
  <c r="R3947" i="5"/>
  <c r="R3938" i="5"/>
  <c r="R3929" i="5"/>
  <c r="R3920" i="5"/>
  <c r="R3911" i="5"/>
  <c r="R3907" i="5"/>
  <c r="R3905" i="5"/>
  <c r="R3878" i="5"/>
  <c r="R3876" i="5"/>
  <c r="R3869" i="5"/>
  <c r="R3860" i="5"/>
  <c r="R3851" i="5"/>
  <c r="R3819" i="5"/>
  <c r="R3817" i="5"/>
  <c r="R3812" i="5"/>
  <c r="R3803" i="5"/>
  <c r="R3687" i="5"/>
  <c r="R3675" i="5"/>
  <c r="R3667" i="5"/>
  <c r="T3663" i="5"/>
  <c r="T3630" i="5"/>
  <c r="R3625" i="5"/>
  <c r="R3600" i="5"/>
  <c r="R3598" i="5"/>
  <c r="R3538" i="5"/>
  <c r="R3532" i="5"/>
  <c r="R3520" i="5"/>
  <c r="T3508" i="5"/>
  <c r="T3507" i="5"/>
  <c r="S3507" i="5"/>
  <c r="R3469" i="5"/>
  <c r="R3463" i="5"/>
  <c r="T3435" i="5"/>
  <c r="S3435" i="5"/>
  <c r="R3384" i="5"/>
  <c r="R4006" i="5"/>
  <c r="R3989" i="5"/>
  <c r="T3979" i="5"/>
  <c r="S3968" i="5"/>
  <c r="S3959" i="5"/>
  <c r="S3950" i="5"/>
  <c r="S3941" i="5"/>
  <c r="S3932" i="5"/>
  <c r="S3923" i="5"/>
  <c r="S3914" i="5"/>
  <c r="R3895" i="5"/>
  <c r="R3893" i="5"/>
  <c r="R3867" i="5"/>
  <c r="R3842" i="5"/>
  <c r="S3822" i="5"/>
  <c r="R3794" i="5"/>
  <c r="S3783" i="5"/>
  <c r="R3780" i="5"/>
  <c r="S3771" i="5"/>
  <c r="R3768" i="5"/>
  <c r="S3759" i="5"/>
  <c r="R3756" i="5"/>
  <c r="S3747" i="5"/>
  <c r="R3744" i="5"/>
  <c r="S3735" i="5"/>
  <c r="R3732" i="5"/>
  <c r="S3723" i="5"/>
  <c r="R3717" i="5"/>
  <c r="T3715" i="5"/>
  <c r="R3700" i="5"/>
  <c r="R3642" i="5"/>
  <c r="R3581" i="5"/>
  <c r="S3577" i="5"/>
  <c r="R3573" i="5"/>
  <c r="T3547" i="5"/>
  <c r="R3518" i="5"/>
  <c r="T3484" i="5"/>
  <c r="R3457" i="5"/>
  <c r="R3417" i="5"/>
  <c r="R3492" i="5"/>
  <c r="T3438" i="5"/>
  <c r="R3557" i="5"/>
  <c r="R3534" i="5"/>
  <c r="R3490" i="5"/>
  <c r="R3473" i="5"/>
  <c r="R3465" i="5"/>
  <c r="R3446" i="5"/>
  <c r="R3373" i="5"/>
  <c r="R3325" i="5"/>
  <c r="S3313" i="5"/>
  <c r="S3300" i="5"/>
  <c r="R3298" i="5"/>
  <c r="R3286" i="5"/>
  <c r="R3270" i="5"/>
  <c r="T3258" i="5"/>
  <c r="R3255" i="5"/>
  <c r="R3253" i="5"/>
  <c r="T3244" i="5"/>
  <c r="T3203" i="5"/>
  <c r="R3182" i="5"/>
  <c r="T3167" i="5"/>
  <c r="R3146" i="5"/>
  <c r="T3131" i="5"/>
  <c r="R3127" i="5"/>
  <c r="R3110" i="5"/>
  <c r="T3095" i="5"/>
  <c r="R3091" i="5"/>
  <c r="R3074" i="5"/>
  <c r="T3059" i="5"/>
  <c r="R3055" i="5"/>
  <c r="R3038" i="5"/>
  <c r="T3023" i="5"/>
  <c r="R3019" i="5"/>
  <c r="R3002" i="5"/>
  <c r="T2987" i="5"/>
  <c r="R2983" i="5"/>
  <c r="R2966" i="5"/>
  <c r="T2951" i="5"/>
  <c r="R2947" i="5"/>
  <c r="R2929" i="5"/>
  <c r="R2927" i="5"/>
  <c r="R2921" i="5"/>
  <c r="R2915" i="5"/>
  <c r="R2909" i="5"/>
  <c r="T2888" i="5"/>
  <c r="R2884" i="5"/>
  <c r="R2848" i="5"/>
  <c r="R2839" i="5"/>
  <c r="T2823" i="5"/>
  <c r="R3413" i="5"/>
  <c r="R3394" i="5"/>
  <c r="T3341" i="5"/>
  <c r="R3338" i="5"/>
  <c r="T3305" i="5"/>
  <c r="R3302" i="5"/>
  <c r="R3292" i="5"/>
  <c r="S3234" i="5"/>
  <c r="S3227" i="5"/>
  <c r="R3218" i="5"/>
  <c r="T3188" i="5"/>
  <c r="T3152" i="5"/>
  <c r="T3116" i="5"/>
  <c r="T3080" i="5"/>
  <c r="R3059" i="5"/>
  <c r="T3044" i="5"/>
  <c r="R3023" i="5"/>
  <c r="T3008" i="5"/>
  <c r="R2987" i="5"/>
  <c r="T2972" i="5"/>
  <c r="R2951" i="5"/>
  <c r="R2888" i="5"/>
  <c r="R2863" i="5"/>
  <c r="R2857" i="5"/>
  <c r="T2799" i="5"/>
  <c r="S2799" i="5"/>
  <c r="R2794" i="5"/>
  <c r="R3528" i="5"/>
  <c r="R3526" i="5"/>
  <c r="R3484" i="5"/>
  <c r="R3471" i="5"/>
  <c r="R3459" i="5"/>
  <c r="R3451" i="5"/>
  <c r="T3434" i="5"/>
  <c r="T3422" i="5"/>
  <c r="T3414" i="5"/>
  <c r="R3409" i="5"/>
  <c r="T3401" i="5"/>
  <c r="T3384" i="5"/>
  <c r="T3364" i="5"/>
  <c r="R3355" i="5"/>
  <c r="R3348" i="5"/>
  <c r="T3339" i="5"/>
  <c r="R3336" i="5"/>
  <c r="T3320" i="5"/>
  <c r="T3318" i="5"/>
  <c r="T3307" i="5"/>
  <c r="T3303" i="5"/>
  <c r="T3293" i="5"/>
  <c r="R3268" i="5"/>
  <c r="T3264" i="5"/>
  <c r="T3262" i="5"/>
  <c r="T3242" i="5"/>
  <c r="R3216" i="5"/>
  <c r="T3209" i="5"/>
  <c r="R3188" i="5"/>
  <c r="T3173" i="5"/>
  <c r="R3152" i="5"/>
  <c r="T3137" i="5"/>
  <c r="R3133" i="5"/>
  <c r="R3116" i="5"/>
  <c r="T3101" i="5"/>
  <c r="R3097" i="5"/>
  <c r="R3080" i="5"/>
  <c r="T3065" i="5"/>
  <c r="R3061" i="5"/>
  <c r="R3044" i="5"/>
  <c r="T3029" i="5"/>
  <c r="R3025" i="5"/>
  <c r="R3008" i="5"/>
  <c r="T2993" i="5"/>
  <c r="R2989" i="5"/>
  <c r="R2972" i="5"/>
  <c r="T2957" i="5"/>
  <c r="R2953" i="5"/>
  <c r="T2894" i="5"/>
  <c r="R2890" i="5"/>
  <c r="R2867" i="5"/>
  <c r="R2850" i="5"/>
  <c r="R2841" i="5"/>
  <c r="R3426" i="5"/>
  <c r="R3361" i="5"/>
  <c r="S3349" i="5"/>
  <c r="S3324" i="5"/>
  <c r="S3311" i="5"/>
  <c r="T3309" i="5"/>
  <c r="R3288" i="5"/>
  <c r="T3283" i="5"/>
  <c r="R3266" i="5"/>
  <c r="R3262" i="5"/>
  <c r="R3234" i="5"/>
  <c r="R3229" i="5"/>
  <c r="R3211" i="5"/>
  <c r="R3209" i="5"/>
  <c r="R3190" i="5"/>
  <c r="R3175" i="5"/>
  <c r="R3173" i="5"/>
  <c r="R3154" i="5"/>
  <c r="R3137" i="5"/>
  <c r="R3118" i="5"/>
  <c r="R3101" i="5"/>
  <c r="R3082" i="5"/>
  <c r="R3065" i="5"/>
  <c r="R3046" i="5"/>
  <c r="R3029" i="5"/>
  <c r="R3010" i="5"/>
  <c r="R2993" i="5"/>
  <c r="R2974" i="5"/>
  <c r="R2957" i="5"/>
  <c r="R2894" i="5"/>
  <c r="R2865" i="5"/>
  <c r="R3445" i="5"/>
  <c r="R3420" i="5"/>
  <c r="R3374" i="5"/>
  <c r="R3345" i="5"/>
  <c r="R3271" i="5"/>
  <c r="T3245" i="5"/>
  <c r="R3238" i="5"/>
  <c r="R3196" i="5"/>
  <c r="R3181" i="5"/>
  <c r="R3179" i="5"/>
  <c r="R3160" i="5"/>
  <c r="R3145" i="5"/>
  <c r="R3143" i="5"/>
  <c r="T3128" i="5"/>
  <c r="R3124" i="5"/>
  <c r="R3107" i="5"/>
  <c r="R3088" i="5"/>
  <c r="R3071" i="5"/>
  <c r="R3052" i="5"/>
  <c r="R3035" i="5"/>
  <c r="R3016" i="5"/>
  <c r="R2999" i="5"/>
  <c r="R2980" i="5"/>
  <c r="R2963" i="5"/>
  <c r="R2944" i="5"/>
  <c r="R2942" i="5"/>
  <c r="R2936" i="5"/>
  <c r="R2843" i="5"/>
  <c r="T2832" i="5"/>
  <c r="S2832" i="5"/>
  <c r="R3364" i="5"/>
  <c r="R3339" i="5"/>
  <c r="R3303" i="5"/>
  <c r="T3259" i="5"/>
  <c r="T3257" i="5"/>
  <c r="T3247" i="5"/>
  <c r="T3185" i="5"/>
  <c r="R2914" i="5"/>
  <c r="R2908" i="5"/>
  <c r="R2852" i="5"/>
  <c r="R2829" i="5"/>
  <c r="S3408" i="5"/>
  <c r="T3406" i="5"/>
  <c r="R3397" i="5"/>
  <c r="S3385" i="5"/>
  <c r="R3372" i="5"/>
  <c r="T3340" i="5"/>
  <c r="T3304" i="5"/>
  <c r="R3269" i="5"/>
  <c r="R3252" i="5"/>
  <c r="T3243" i="5"/>
  <c r="R3202" i="5"/>
  <c r="R3187" i="5"/>
  <c r="R3185" i="5"/>
  <c r="R3166" i="5"/>
  <c r="R3151" i="5"/>
  <c r="R3149" i="5"/>
  <c r="R3130" i="5"/>
  <c r="R3113" i="5"/>
  <c r="R3094" i="5"/>
  <c r="R3077" i="5"/>
  <c r="R3058" i="5"/>
  <c r="R3041" i="5"/>
  <c r="R3022" i="5"/>
  <c r="R3005" i="5"/>
  <c r="R2986" i="5"/>
  <c r="R2969" i="5"/>
  <c r="R2950" i="5"/>
  <c r="T2868" i="5"/>
  <c r="R2797" i="5"/>
  <c r="R3412" i="5"/>
  <c r="T3402" i="5"/>
  <c r="R3399" i="5"/>
  <c r="T3381" i="5"/>
  <c r="R3379" i="5"/>
  <c r="T3365" i="5"/>
  <c r="R3337" i="5"/>
  <c r="T3319" i="5"/>
  <c r="T3294" i="5"/>
  <c r="R3259" i="5"/>
  <c r="R3249" i="5"/>
  <c r="R3240" i="5"/>
  <c r="R3230" i="5"/>
  <c r="R3226" i="5"/>
  <c r="R3222" i="5"/>
  <c r="R3206" i="5"/>
  <c r="T3191" i="5"/>
  <c r="R3170" i="5"/>
  <c r="T3155" i="5"/>
  <c r="R3134" i="5"/>
  <c r="T3119" i="5"/>
  <c r="R3115" i="5"/>
  <c r="R3098" i="5"/>
  <c r="T3083" i="5"/>
  <c r="R3079" i="5"/>
  <c r="R3062" i="5"/>
  <c r="T3047" i="5"/>
  <c r="R3043" i="5"/>
  <c r="R3026" i="5"/>
  <c r="R3007" i="5"/>
  <c r="R2990" i="5"/>
  <c r="R2971" i="5"/>
  <c r="R2954" i="5"/>
  <c r="R2891" i="5"/>
  <c r="T2876" i="5"/>
  <c r="R2874" i="5"/>
  <c r="R2847" i="5"/>
  <c r="R2795" i="5"/>
  <c r="R3381" i="5"/>
  <c r="R3321" i="5"/>
  <c r="R3193" i="5"/>
  <c r="R3191" i="5"/>
  <c r="R3157" i="5"/>
  <c r="R3155" i="5"/>
  <c r="R3119" i="5"/>
  <c r="R3083" i="5"/>
  <c r="R3047" i="5"/>
  <c r="R3011" i="5"/>
  <c r="R2975" i="5"/>
  <c r="T2939" i="5"/>
  <c r="T2933" i="5"/>
  <c r="R2876" i="5"/>
  <c r="R3433" i="5"/>
  <c r="R3427" i="5"/>
  <c r="S3419" i="5"/>
  <c r="T3413" i="5"/>
  <c r="R3375" i="5"/>
  <c r="S3371" i="5"/>
  <c r="T3348" i="5"/>
  <c r="T3315" i="5"/>
  <c r="T3268" i="5"/>
  <c r="T3253" i="5"/>
  <c r="R3237" i="5"/>
  <c r="R3233" i="5"/>
  <c r="R3212" i="5"/>
  <c r="T3197" i="5"/>
  <c r="R3176" i="5"/>
  <c r="T3161" i="5"/>
  <c r="R3140" i="5"/>
  <c r="T3125" i="5"/>
  <c r="R3121" i="5"/>
  <c r="R3104" i="5"/>
  <c r="T3089" i="5"/>
  <c r="R3085" i="5"/>
  <c r="R3068" i="5"/>
  <c r="T3053" i="5"/>
  <c r="R3049" i="5"/>
  <c r="R3032" i="5"/>
  <c r="T3017" i="5"/>
  <c r="R3013" i="5"/>
  <c r="R2996" i="5"/>
  <c r="T2981" i="5"/>
  <c r="R2977" i="5"/>
  <c r="R2960" i="5"/>
  <c r="T2945" i="5"/>
  <c r="R2935" i="5"/>
  <c r="T2927" i="5"/>
  <c r="T2921" i="5"/>
  <c r="T2915" i="5"/>
  <c r="T2909" i="5"/>
  <c r="R2897" i="5"/>
  <c r="T2882" i="5"/>
  <c r="R2878" i="5"/>
  <c r="R2833" i="5"/>
  <c r="S3336" i="5"/>
  <c r="T3182" i="5"/>
  <c r="T3146" i="5"/>
  <c r="T3110" i="5"/>
  <c r="T3074" i="5"/>
  <c r="T3038" i="5"/>
  <c r="T3002" i="5"/>
  <c r="T2966" i="5"/>
  <c r="S2790" i="5"/>
  <c r="T2790" i="5"/>
  <c r="R2808" i="5"/>
  <c r="R2804" i="5"/>
  <c r="S2793" i="5"/>
  <c r="R2782" i="5"/>
  <c r="R2771" i="5"/>
  <c r="S2718" i="5"/>
  <c r="S2702" i="5"/>
  <c r="R2669" i="5"/>
  <c r="R2665" i="5"/>
  <c r="R2647" i="5"/>
  <c r="S2629" i="5"/>
  <c r="T2625" i="5"/>
  <c r="R2608" i="5"/>
  <c r="S2588" i="5"/>
  <c r="R2586" i="5"/>
  <c r="R2574" i="5"/>
  <c r="T2572" i="5"/>
  <c r="R2547" i="5"/>
  <c r="R2531" i="5"/>
  <c r="R2529" i="5"/>
  <c r="T2507" i="5"/>
  <c r="R2478" i="5"/>
  <c r="R2460" i="5"/>
  <c r="R2454" i="5"/>
  <c r="R2414" i="5"/>
  <c r="T2390" i="5"/>
  <c r="S2390" i="5"/>
  <c r="R2354" i="5"/>
  <c r="R2306" i="5"/>
  <c r="R2302" i="5"/>
  <c r="R2296" i="5"/>
  <c r="S2271" i="5"/>
  <c r="R2265" i="5"/>
  <c r="S2261" i="5"/>
  <c r="S2259" i="5"/>
  <c r="S2257" i="5"/>
  <c r="R2236" i="5"/>
  <c r="R2775" i="5"/>
  <c r="R2766" i="5"/>
  <c r="R2750" i="5"/>
  <c r="T2746" i="5"/>
  <c r="R2718" i="5"/>
  <c r="R2702" i="5"/>
  <c r="T2696" i="5"/>
  <c r="T2688" i="5"/>
  <c r="T2662" i="5"/>
  <c r="T2660" i="5"/>
  <c r="T2650" i="5"/>
  <c r="T2648" i="5"/>
  <c r="T2613" i="5"/>
  <c r="T2601" i="5"/>
  <c r="T2570" i="5"/>
  <c r="T2560" i="5"/>
  <c r="T2558" i="5"/>
  <c r="T2517" i="5"/>
  <c r="S2429" i="5"/>
  <c r="T2427" i="5"/>
  <c r="S2286" i="5"/>
  <c r="T2286" i="5"/>
  <c r="R2814" i="5"/>
  <c r="R2810" i="5"/>
  <c r="R2784" i="5"/>
  <c r="R2758" i="5"/>
  <c r="R2741" i="5"/>
  <c r="T2736" i="5"/>
  <c r="R2733" i="5"/>
  <c r="T2727" i="5"/>
  <c r="T2723" i="5"/>
  <c r="R2708" i="5"/>
  <c r="R2700" i="5"/>
  <c r="T2694" i="5"/>
  <c r="R2684" i="5"/>
  <c r="S2652" i="5"/>
  <c r="R2635" i="5"/>
  <c r="R2621" i="5"/>
  <c r="R2619" i="5"/>
  <c r="R2568" i="5"/>
  <c r="R2562" i="5"/>
  <c r="R2551" i="5"/>
  <c r="R2527" i="5"/>
  <c r="R2519" i="5"/>
  <c r="S2515" i="5"/>
  <c r="R2511" i="5"/>
  <c r="T2499" i="5"/>
  <c r="T2497" i="5"/>
  <c r="R2492" i="5"/>
  <c r="R2476" i="5"/>
  <c r="T2469" i="5"/>
  <c r="T2463" i="5"/>
  <c r="T2445" i="5"/>
  <c r="T2425" i="5"/>
  <c r="R2420" i="5"/>
  <c r="S2411" i="5"/>
  <c r="T2409" i="5"/>
  <c r="S2395" i="5"/>
  <c r="S2393" i="5"/>
  <c r="T2391" i="5"/>
  <c r="T2387" i="5"/>
  <c r="T2383" i="5"/>
  <c r="S2377" i="5"/>
  <c r="S2375" i="5"/>
  <c r="R2368" i="5"/>
  <c r="R2366" i="5"/>
  <c r="R2312" i="5"/>
  <c r="R2279" i="5"/>
  <c r="R2245" i="5"/>
  <c r="R2533" i="5"/>
  <c r="R2513" i="5"/>
  <c r="S2501" i="5"/>
  <c r="S2487" i="5"/>
  <c r="S2465" i="5"/>
  <c r="S2449" i="5"/>
  <c r="S2447" i="5"/>
  <c r="T2439" i="5"/>
  <c r="R2435" i="5"/>
  <c r="S2413" i="5"/>
  <c r="T2407" i="5"/>
  <c r="T2385" i="5"/>
  <c r="R2375" i="5"/>
  <c r="S2361" i="5"/>
  <c r="S2357" i="5"/>
  <c r="R2345" i="5"/>
  <c r="T2333" i="5"/>
  <c r="S2325" i="5"/>
  <c r="S2321" i="5"/>
  <c r="S2305" i="5"/>
  <c r="S2303" i="5"/>
  <c r="S2299" i="5"/>
  <c r="S2277" i="5"/>
  <c r="T2277" i="5"/>
  <c r="T2238" i="5"/>
  <c r="S2238" i="5"/>
  <c r="T2763" i="5"/>
  <c r="T2719" i="5"/>
  <c r="T2630" i="5"/>
  <c r="R2623" i="5"/>
  <c r="R2564" i="5"/>
  <c r="R2339" i="5"/>
  <c r="R2321" i="5"/>
  <c r="R2809" i="5"/>
  <c r="R2805" i="5"/>
  <c r="R2801" i="5"/>
  <c r="R2781" i="5"/>
  <c r="R2772" i="5"/>
  <c r="R2768" i="5"/>
  <c r="T2759" i="5"/>
  <c r="R2736" i="5"/>
  <c r="R2723" i="5"/>
  <c r="R2670" i="5"/>
  <c r="R2666" i="5"/>
  <c r="R2660" i="5"/>
  <c r="R2648" i="5"/>
  <c r="R2640" i="5"/>
  <c r="S2634" i="5"/>
  <c r="T2632" i="5"/>
  <c r="R2617" i="5"/>
  <c r="R2591" i="5"/>
  <c r="R2585" i="5"/>
  <c r="R2583" i="5"/>
  <c r="T2575" i="5"/>
  <c r="T2573" i="5"/>
  <c r="T2565" i="5"/>
  <c r="T2550" i="5"/>
  <c r="R2544" i="5"/>
  <c r="T2534" i="5"/>
  <c r="T2528" i="5"/>
  <c r="S2526" i="5"/>
  <c r="T2524" i="5"/>
  <c r="T2522" i="5"/>
  <c r="T2493" i="5"/>
  <c r="T2491" i="5"/>
  <c r="R2489" i="5"/>
  <c r="T2475" i="5"/>
  <c r="R2471" i="5"/>
  <c r="T2457" i="5"/>
  <c r="T2421" i="5"/>
  <c r="T2419" i="5"/>
  <c r="R2395" i="5"/>
  <c r="T2367" i="5"/>
  <c r="T2365" i="5"/>
  <c r="R2331" i="5"/>
  <c r="T2313" i="5"/>
  <c r="R2242" i="5"/>
  <c r="R2224" i="5"/>
  <c r="R2872" i="5"/>
  <c r="R2826" i="5"/>
  <c r="S2811" i="5"/>
  <c r="R2790" i="5"/>
  <c r="R2763" i="5"/>
  <c r="R2744" i="5"/>
  <c r="R2703" i="5"/>
  <c r="R2686" i="5"/>
  <c r="R2678" i="5"/>
  <c r="R2638" i="5"/>
  <c r="R2634" i="5"/>
  <c r="R2599" i="5"/>
  <c r="R2554" i="5"/>
  <c r="R2552" i="5"/>
  <c r="R2550" i="5"/>
  <c r="R2540" i="5"/>
  <c r="T2532" i="5"/>
  <c r="R2526" i="5"/>
  <c r="R2501" i="5"/>
  <c r="R2493" i="5"/>
  <c r="R2475" i="5"/>
  <c r="R2457" i="5"/>
  <c r="R2453" i="5"/>
  <c r="R2437" i="5"/>
  <c r="R2421" i="5"/>
  <c r="R2413" i="5"/>
  <c r="R2351" i="5"/>
  <c r="R2347" i="5"/>
  <c r="R2291" i="5"/>
  <c r="R2278" i="5"/>
  <c r="T2260" i="5"/>
  <c r="T2282" i="5"/>
  <c r="R2796" i="5"/>
  <c r="R2792" i="5"/>
  <c r="R2776" i="5"/>
  <c r="R2767" i="5"/>
  <c r="S2745" i="5"/>
  <c r="T2735" i="5"/>
  <c r="T2722" i="5"/>
  <c r="R2719" i="5"/>
  <c r="R2701" i="5"/>
  <c r="R2691" i="5"/>
  <c r="R2663" i="5"/>
  <c r="T2657" i="5"/>
  <c r="R2630" i="5"/>
  <c r="S2616" i="5"/>
  <c r="T2600" i="5"/>
  <c r="R2581" i="5"/>
  <c r="S2516" i="5"/>
  <c r="R2473" i="5"/>
  <c r="S2426" i="5"/>
  <c r="R2419" i="5"/>
  <c r="S2398" i="5"/>
  <c r="S2394" i="5"/>
  <c r="T2392" i="5"/>
  <c r="S2376" i="5"/>
  <c r="T2374" i="5"/>
  <c r="R2365" i="5"/>
  <c r="S2351" i="5"/>
  <c r="T2351" i="5"/>
  <c r="R2329" i="5"/>
  <c r="T2306" i="5"/>
  <c r="R2272" i="5"/>
  <c r="R2864" i="5"/>
  <c r="R2832" i="5"/>
  <c r="R2817" i="5"/>
  <c r="R2813" i="5"/>
  <c r="R2787" i="5"/>
  <c r="R2783" i="5"/>
  <c r="T2743" i="5"/>
  <c r="R2683" i="5"/>
  <c r="T2677" i="5"/>
  <c r="T2675" i="5"/>
  <c r="T2673" i="5"/>
  <c r="T2655" i="5"/>
  <c r="R2651" i="5"/>
  <c r="T2645" i="5"/>
  <c r="T2643" i="5"/>
  <c r="T2637" i="5"/>
  <c r="R2622" i="5"/>
  <c r="T2608" i="5"/>
  <c r="T2606" i="5"/>
  <c r="T2604" i="5"/>
  <c r="R2598" i="5"/>
  <c r="R2567" i="5"/>
  <c r="T2553" i="5"/>
  <c r="T2539" i="5"/>
  <c r="T2537" i="5"/>
  <c r="R2510" i="5"/>
  <c r="T2482" i="5"/>
  <c r="S2462" i="5"/>
  <c r="R2455" i="5"/>
  <c r="S2448" i="5"/>
  <c r="S2444" i="5"/>
  <c r="S2438" i="5"/>
  <c r="R2436" i="5"/>
  <c r="S2408" i="5"/>
  <c r="R2388" i="5"/>
  <c r="R2382" i="5"/>
  <c r="S2372" i="5"/>
  <c r="S2362" i="5"/>
  <c r="S2354" i="5"/>
  <c r="T2348" i="5"/>
  <c r="R2346" i="5"/>
  <c r="S2318" i="5"/>
  <c r="S2308" i="5"/>
  <c r="S2304" i="5"/>
  <c r="T2302" i="5"/>
  <c r="S2288" i="5"/>
  <c r="R2282" i="5"/>
  <c r="R2248" i="5"/>
  <c r="S2720" i="5"/>
  <c r="T2712" i="5"/>
  <c r="T2639" i="5"/>
  <c r="T2590" i="5"/>
  <c r="T2578" i="5"/>
  <c r="T2576" i="5"/>
  <c r="T2547" i="5"/>
  <c r="S2545" i="5"/>
  <c r="T2494" i="5"/>
  <c r="T2476" i="5"/>
  <c r="T2460" i="5"/>
  <c r="T2458" i="5"/>
  <c r="T2422" i="5"/>
  <c r="T2402" i="5"/>
  <c r="T2278" i="5"/>
  <c r="S2278" i="5"/>
  <c r="R2851" i="5"/>
  <c r="R2827" i="5"/>
  <c r="R2791" i="5"/>
  <c r="R2773" i="5"/>
  <c r="R2764" i="5"/>
  <c r="T2758" i="5"/>
  <c r="R2745" i="5"/>
  <c r="R2722" i="5"/>
  <c r="T2700" i="5"/>
  <c r="R2675" i="5"/>
  <c r="R2655" i="5"/>
  <c r="R2653" i="5"/>
  <c r="R2645" i="5"/>
  <c r="T2641" i="5"/>
  <c r="T2586" i="5"/>
  <c r="R2580" i="5"/>
  <c r="T2551" i="5"/>
  <c r="R2537" i="5"/>
  <c r="S2527" i="5"/>
  <c r="S2492" i="5"/>
  <c r="R2484" i="5"/>
  <c r="T2478" i="5"/>
  <c r="R2472" i="5"/>
  <c r="R2426" i="5"/>
  <c r="R2424" i="5"/>
  <c r="T2420" i="5"/>
  <c r="R2406" i="5"/>
  <c r="R2396" i="5"/>
  <c r="R2384" i="5"/>
  <c r="T2366" i="5"/>
  <c r="R2352" i="5"/>
  <c r="S2338" i="5"/>
  <c r="T2338" i="5"/>
  <c r="R2328" i="5"/>
  <c r="T2312" i="5"/>
  <c r="R2292" i="5"/>
  <c r="R2267" i="5"/>
  <c r="R2393" i="5"/>
  <c r="R2386" i="5"/>
  <c r="R2370" i="5"/>
  <c r="R2313" i="5"/>
  <c r="R2301" i="5"/>
  <c r="R2299" i="5"/>
  <c r="R2293" i="5"/>
  <c r="R2260" i="5"/>
  <c r="S2248" i="5"/>
  <c r="S2240" i="5"/>
  <c r="S2236" i="5"/>
  <c r="S2216" i="5"/>
  <c r="S2208" i="5"/>
  <c r="S2195" i="5"/>
  <c r="S2171" i="5"/>
  <c r="S2167" i="5"/>
  <c r="T2165" i="5"/>
  <c r="S2157" i="5"/>
  <c r="S2129" i="5"/>
  <c r="R2108" i="5"/>
  <c r="S2079" i="5"/>
  <c r="S2059" i="5"/>
  <c r="S2022" i="5"/>
  <c r="S1997" i="5"/>
  <c r="R1986" i="5"/>
  <c r="R1984" i="5"/>
  <c r="S1962" i="5"/>
  <c r="S1960" i="5"/>
  <c r="S1958" i="5"/>
  <c r="S1935" i="5"/>
  <c r="S1933" i="5"/>
  <c r="S1927" i="5"/>
  <c r="T1861" i="5"/>
  <c r="S1822" i="5"/>
  <c r="S1814" i="5"/>
  <c r="T1812" i="5"/>
  <c r="R1787" i="5"/>
  <c r="T1743" i="5"/>
  <c r="S1713" i="5"/>
  <c r="S1711" i="5"/>
  <c r="S1707" i="5"/>
  <c r="R2195" i="5"/>
  <c r="R1861" i="5"/>
  <c r="R1783" i="5"/>
  <c r="R1745" i="5"/>
  <c r="R1711" i="5"/>
  <c r="R1684" i="5"/>
  <c r="T1534" i="5"/>
  <c r="S1534" i="5"/>
  <c r="R2246" i="5"/>
  <c r="R2216" i="5"/>
  <c r="R2214" i="5"/>
  <c r="R2208" i="5"/>
  <c r="R2163" i="5"/>
  <c r="R2151" i="5"/>
  <c r="R2137" i="5"/>
  <c r="R2085" i="5"/>
  <c r="R2075" i="5"/>
  <c r="R2037" i="5"/>
  <c r="R2033" i="5"/>
  <c r="R1995" i="5"/>
  <c r="R1929" i="5"/>
  <c r="S1589" i="5"/>
  <c r="T1589" i="5"/>
  <c r="R2165" i="5"/>
  <c r="R2057" i="5"/>
  <c r="R2039" i="5"/>
  <c r="R1892" i="5"/>
  <c r="R1853" i="5"/>
  <c r="R1820" i="5"/>
  <c r="R1812" i="5"/>
  <c r="R1743" i="5"/>
  <c r="S1647" i="5"/>
  <c r="S1623" i="5"/>
  <c r="R2153" i="5"/>
  <c r="R2102" i="5"/>
  <c r="R2098" i="5"/>
  <c r="T2094" i="5"/>
  <c r="S2092" i="5"/>
  <c r="R2069" i="5"/>
  <c r="R2065" i="5"/>
  <c r="R2063" i="5"/>
  <c r="T2048" i="5"/>
  <c r="R2031" i="5"/>
  <c r="T2023" i="5"/>
  <c r="T2002" i="5"/>
  <c r="T2000" i="5"/>
  <c r="T1991" i="5"/>
  <c r="S1989" i="5"/>
  <c r="T1983" i="5"/>
  <c r="T1979" i="5"/>
  <c r="T1965" i="5"/>
  <c r="T1963" i="5"/>
  <c r="R1954" i="5"/>
  <c r="T1938" i="5"/>
  <c r="T1907" i="5"/>
  <c r="T1899" i="5"/>
  <c r="T1868" i="5"/>
  <c r="T1864" i="5"/>
  <c r="R1808" i="5"/>
  <c r="R1800" i="5"/>
  <c r="R1747" i="5"/>
  <c r="R1719" i="5"/>
  <c r="R1688" i="5"/>
  <c r="T1681" i="5"/>
  <c r="S1679" i="5"/>
  <c r="S1675" i="5"/>
  <c r="R2253" i="5"/>
  <c r="T2196" i="5"/>
  <c r="S2146" i="5"/>
  <c r="R2117" i="5"/>
  <c r="T2113" i="5"/>
  <c r="T2107" i="5"/>
  <c r="T2086" i="5"/>
  <c r="R2073" i="5"/>
  <c r="S2050" i="5"/>
  <c r="T2046" i="5"/>
  <c r="R1987" i="5"/>
  <c r="R1946" i="5"/>
  <c r="T1897" i="5"/>
  <c r="S1870" i="5"/>
  <c r="S1866" i="5"/>
  <c r="R1859" i="5"/>
  <c r="T1823" i="5"/>
  <c r="R1796" i="5"/>
  <c r="R1788" i="5"/>
  <c r="T1772" i="5"/>
  <c r="S1768" i="5"/>
  <c r="S1766" i="5"/>
  <c r="T1760" i="5"/>
  <c r="S1756" i="5"/>
  <c r="S1754" i="5"/>
  <c r="T1708" i="5"/>
  <c r="S1643" i="5"/>
  <c r="T1643" i="5"/>
  <c r="T1592" i="5"/>
  <c r="R2383" i="5"/>
  <c r="R2363" i="5"/>
  <c r="R2318" i="5"/>
  <c r="R2316" i="5"/>
  <c r="R2300" i="5"/>
  <c r="S2247" i="5"/>
  <c r="S2231" i="5"/>
  <c r="S2227" i="5"/>
  <c r="R2183" i="5"/>
  <c r="S2170" i="5"/>
  <c r="S2166" i="5"/>
  <c r="T2144" i="5"/>
  <c r="S2136" i="5"/>
  <c r="R2123" i="5"/>
  <c r="R2121" i="5"/>
  <c r="S2105" i="5"/>
  <c r="S2084" i="5"/>
  <c r="S2080" i="5"/>
  <c r="S2076" i="5"/>
  <c r="S2038" i="5"/>
  <c r="R2029" i="5"/>
  <c r="R2002" i="5"/>
  <c r="R1983" i="5"/>
  <c r="S1961" i="5"/>
  <c r="R1944" i="5"/>
  <c r="R1926" i="5"/>
  <c r="R1901" i="5"/>
  <c r="R1897" i="5"/>
  <c r="S1862" i="5"/>
  <c r="S1815" i="5"/>
  <c r="T1813" i="5"/>
  <c r="T1809" i="5"/>
  <c r="T1744" i="5"/>
  <c r="R1739" i="5"/>
  <c r="S1712" i="5"/>
  <c r="R1706" i="5"/>
  <c r="R1677" i="5"/>
  <c r="T1594" i="5"/>
  <c r="R2243" i="5"/>
  <c r="R2239" i="5"/>
  <c r="R2217" i="5"/>
  <c r="T2192" i="5"/>
  <c r="R2166" i="5"/>
  <c r="T2154" i="5"/>
  <c r="R2150" i="5"/>
  <c r="R2146" i="5"/>
  <c r="T2140" i="5"/>
  <c r="R2109" i="5"/>
  <c r="R2107" i="5"/>
  <c r="T2103" i="5"/>
  <c r="T2101" i="5"/>
  <c r="R2078" i="5"/>
  <c r="T2074" i="5"/>
  <c r="S2066" i="5"/>
  <c r="T2054" i="5"/>
  <c r="R2046" i="5"/>
  <c r="T2032" i="5"/>
  <c r="S2019" i="5"/>
  <c r="R1918" i="5"/>
  <c r="T1916" i="5"/>
  <c r="T1887" i="5"/>
  <c r="T1840" i="5"/>
  <c r="T1807" i="5"/>
  <c r="T1799" i="5"/>
  <c r="R1752" i="5"/>
  <c r="T1748" i="5"/>
  <c r="T1740" i="5"/>
  <c r="R1712" i="5"/>
  <c r="R1704" i="5"/>
  <c r="S1664" i="5"/>
  <c r="T1664" i="5"/>
  <c r="R1657" i="5"/>
  <c r="R2235" i="5"/>
  <c r="R2229" i="5"/>
  <c r="R2227" i="5"/>
  <c r="R2221" i="5"/>
  <c r="S2201" i="5"/>
  <c r="T2190" i="5"/>
  <c r="T2186" i="5"/>
  <c r="R2172" i="5"/>
  <c r="R2136" i="5"/>
  <c r="R2130" i="5"/>
  <c r="R2128" i="5"/>
  <c r="S2097" i="5"/>
  <c r="R2076" i="5"/>
  <c r="T2064" i="5"/>
  <c r="S2062" i="5"/>
  <c r="R2038" i="5"/>
  <c r="R2034" i="5"/>
  <c r="T2030" i="5"/>
  <c r="T2013" i="5"/>
  <c r="T2007" i="5"/>
  <c r="T1992" i="5"/>
  <c r="R1959" i="5"/>
  <c r="T1953" i="5"/>
  <c r="T1945" i="5"/>
  <c r="T1941" i="5"/>
  <c r="R1932" i="5"/>
  <c r="T1914" i="5"/>
  <c r="R1907" i="5"/>
  <c r="T1885" i="5"/>
  <c r="S1850" i="5"/>
  <c r="T1848" i="5"/>
  <c r="T1836" i="5"/>
  <c r="T1828" i="5"/>
  <c r="R1819" i="5"/>
  <c r="T1795" i="5"/>
  <c r="S1791" i="5"/>
  <c r="T1789" i="5"/>
  <c r="T1787" i="5"/>
  <c r="T1732" i="5"/>
  <c r="T1724" i="5"/>
  <c r="S1722" i="5"/>
  <c r="T1691" i="5"/>
  <c r="T2199" i="5"/>
  <c r="T2184" i="5"/>
  <c r="T2182" i="5"/>
  <c r="R2154" i="5"/>
  <c r="T2122" i="5"/>
  <c r="R2099" i="5"/>
  <c r="T2095" i="5"/>
  <c r="R2072" i="5"/>
  <c r="T2024" i="5"/>
  <c r="S1986" i="5"/>
  <c r="S1943" i="5"/>
  <c r="S1838" i="5"/>
  <c r="R1807" i="5"/>
  <c r="T1738" i="5"/>
  <c r="S1736" i="5"/>
  <c r="S1728" i="5"/>
  <c r="S1726" i="5"/>
  <c r="T1699" i="5"/>
  <c r="T1695" i="5"/>
  <c r="T1676" i="5"/>
  <c r="T1672" i="5"/>
  <c r="S1666" i="5"/>
  <c r="T1666" i="5"/>
  <c r="S1651" i="5"/>
  <c r="T1651" i="5"/>
  <c r="S1635" i="5"/>
  <c r="S1611" i="5"/>
  <c r="T2197" i="5"/>
  <c r="S2089" i="5"/>
  <c r="S2026" i="5"/>
  <c r="S1846" i="5"/>
  <c r="T1785" i="5"/>
  <c r="S1779" i="5"/>
  <c r="T1703" i="5"/>
  <c r="T1701" i="5"/>
  <c r="R1685" i="5"/>
  <c r="T1674" i="5"/>
  <c r="T1637" i="5"/>
  <c r="R2270" i="5"/>
  <c r="R2258" i="5"/>
  <c r="R2256" i="5"/>
  <c r="R2252" i="5"/>
  <c r="S2242" i="5"/>
  <c r="S2145" i="5"/>
  <c r="S2108" i="5"/>
  <c r="S2047" i="5"/>
  <c r="R2003" i="5"/>
  <c r="R1988" i="5"/>
  <c r="S1982" i="5"/>
  <c r="R1939" i="5"/>
  <c r="S1931" i="5"/>
  <c r="S1906" i="5"/>
  <c r="S1898" i="5"/>
  <c r="R1877" i="5"/>
  <c r="S1867" i="5"/>
  <c r="R1799" i="5"/>
  <c r="R1777" i="5"/>
  <c r="T1773" i="5"/>
  <c r="S1767" i="5"/>
  <c r="R1765" i="5"/>
  <c r="T1761" i="5"/>
  <c r="S1755" i="5"/>
  <c r="R1753" i="5"/>
  <c r="R1748" i="5"/>
  <c r="R1724" i="5"/>
  <c r="T1709" i="5"/>
  <c r="R1705" i="5"/>
  <c r="R1697" i="5"/>
  <c r="S1532" i="5"/>
  <c r="T1532" i="5"/>
  <c r="R1663" i="5"/>
  <c r="R1641" i="5"/>
  <c r="R1629" i="5"/>
  <c r="R1617" i="5"/>
  <c r="R1576" i="5"/>
  <c r="R1564" i="5"/>
  <c r="R1536" i="5"/>
  <c r="R1477" i="5"/>
  <c r="R1402" i="5"/>
  <c r="R1396" i="5"/>
  <c r="R1325" i="5"/>
  <c r="R1284" i="5"/>
  <c r="R1271" i="5"/>
  <c r="R1259" i="5"/>
  <c r="S1222" i="5"/>
  <c r="T1215" i="5"/>
  <c r="T1203" i="5"/>
  <c r="R1189" i="5"/>
  <c r="R1170" i="5"/>
  <c r="R1160" i="5"/>
  <c r="R1156" i="5"/>
  <c r="R1141" i="5"/>
  <c r="R1131" i="5"/>
  <c r="R1102" i="5"/>
  <c r="T1095" i="5"/>
  <c r="T1093" i="5"/>
  <c r="R1034" i="5"/>
  <c r="T1006" i="5"/>
  <c r="S1006" i="5"/>
  <c r="S730" i="5"/>
  <c r="T730" i="5"/>
  <c r="S221" i="5"/>
  <c r="T221" i="5"/>
  <c r="S208" i="5"/>
  <c r="T208" i="5"/>
  <c r="T1278" i="5"/>
  <c r="T1245" i="5"/>
  <c r="R1230" i="5"/>
  <c r="T1107" i="5"/>
  <c r="R1081" i="5"/>
  <c r="R1073" i="5"/>
  <c r="T1053" i="5"/>
  <c r="S1053" i="5"/>
  <c r="R1016" i="5"/>
  <c r="R973" i="5"/>
  <c r="S827" i="5"/>
  <c r="T827" i="5"/>
  <c r="R751" i="5"/>
  <c r="R1588" i="5"/>
  <c r="R1572" i="5"/>
  <c r="R1560" i="5"/>
  <c r="T1529" i="5"/>
  <c r="R1509" i="5"/>
  <c r="R1501" i="5"/>
  <c r="R1493" i="5"/>
  <c r="R1489" i="5"/>
  <c r="R1427" i="5"/>
  <c r="S1413" i="5"/>
  <c r="S1405" i="5"/>
  <c r="R1362" i="5"/>
  <c r="R1354" i="5"/>
  <c r="R1338" i="5"/>
  <c r="T1305" i="5"/>
  <c r="R1282" i="5"/>
  <c r="R1226" i="5"/>
  <c r="T1179" i="5"/>
  <c r="R1162" i="5"/>
  <c r="T1146" i="5"/>
  <c r="R1123" i="5"/>
  <c r="R1121" i="5"/>
  <c r="S1113" i="5"/>
  <c r="S1091" i="5"/>
  <c r="S1031" i="5"/>
  <c r="S927" i="5"/>
  <c r="T927" i="5"/>
  <c r="R896" i="5"/>
  <c r="S805" i="5"/>
  <c r="T805" i="5"/>
  <c r="R712" i="5"/>
  <c r="R679" i="5"/>
  <c r="R1521" i="5"/>
  <c r="T1476" i="5"/>
  <c r="R1467" i="5"/>
  <c r="R1459" i="5"/>
  <c r="R1457" i="5"/>
  <c r="R1453" i="5"/>
  <c r="T1375" i="5"/>
  <c r="T1218" i="5"/>
  <c r="T1206" i="5"/>
  <c r="S777" i="5"/>
  <c r="T777" i="5"/>
  <c r="R1699" i="5"/>
  <c r="S1632" i="5"/>
  <c r="S1620" i="5"/>
  <c r="R1604" i="5"/>
  <c r="R1584" i="5"/>
  <c r="T1565" i="5"/>
  <c r="T1553" i="5"/>
  <c r="T1551" i="5"/>
  <c r="T1549" i="5"/>
  <c r="R1533" i="5"/>
  <c r="R1525" i="5"/>
  <c r="R1517" i="5"/>
  <c r="T1496" i="5"/>
  <c r="T1494" i="5"/>
  <c r="T1484" i="5"/>
  <c r="R1480" i="5"/>
  <c r="T1474" i="5"/>
  <c r="R1451" i="5"/>
  <c r="R1435" i="5"/>
  <c r="R1391" i="5"/>
  <c r="T1385" i="5"/>
  <c r="T1383" i="5"/>
  <c r="S1377" i="5"/>
  <c r="T1367" i="5"/>
  <c r="R1348" i="5"/>
  <c r="R1336" i="5"/>
  <c r="T1322" i="5"/>
  <c r="T1320" i="5"/>
  <c r="R1309" i="5"/>
  <c r="T1291" i="5"/>
  <c r="T1289" i="5"/>
  <c r="T1258" i="5"/>
  <c r="T1256" i="5"/>
  <c r="T1237" i="5"/>
  <c r="T1216" i="5"/>
  <c r="R1208" i="5"/>
  <c r="T1204" i="5"/>
  <c r="R1196" i="5"/>
  <c r="R1177" i="5"/>
  <c r="T1167" i="5"/>
  <c r="T1165" i="5"/>
  <c r="T1159" i="5"/>
  <c r="T1130" i="5"/>
  <c r="R1115" i="5"/>
  <c r="R1113" i="5"/>
  <c r="R1107" i="5"/>
  <c r="R1087" i="5"/>
  <c r="S1075" i="5"/>
  <c r="T1075" i="5"/>
  <c r="S1015" i="5"/>
  <c r="S929" i="5"/>
  <c r="T929" i="5"/>
  <c r="S807" i="5"/>
  <c r="T807" i="5"/>
  <c r="S757" i="5"/>
  <c r="T757" i="5"/>
  <c r="T501" i="5"/>
  <c r="S501" i="5"/>
  <c r="R1683" i="5"/>
  <c r="R1642" i="5"/>
  <c r="R1640" i="5"/>
  <c r="R1630" i="5"/>
  <c r="R1628" i="5"/>
  <c r="R1618" i="5"/>
  <c r="R1616" i="5"/>
  <c r="R1596" i="5"/>
  <c r="R1545" i="5"/>
  <c r="R1537" i="5"/>
  <c r="R1529" i="5"/>
  <c r="S1498" i="5"/>
  <c r="S1486" i="5"/>
  <c r="S1470" i="5"/>
  <c r="S1462" i="5"/>
  <c r="R1437" i="5"/>
  <c r="R1421" i="5"/>
  <c r="R1417" i="5"/>
  <c r="R1405" i="5"/>
  <c r="R1373" i="5"/>
  <c r="T1365" i="5"/>
  <c r="R1330" i="5"/>
  <c r="R1307" i="5"/>
  <c r="R1295" i="5"/>
  <c r="S1283" i="5"/>
  <c r="R1276" i="5"/>
  <c r="R1270" i="5"/>
  <c r="R1266" i="5"/>
  <c r="S1260" i="5"/>
  <c r="R1241" i="5"/>
  <c r="T1235" i="5"/>
  <c r="T1233" i="5"/>
  <c r="S1186" i="5"/>
  <c r="T1184" i="5"/>
  <c r="S1182" i="5"/>
  <c r="R1173" i="5"/>
  <c r="S1161" i="5"/>
  <c r="R1142" i="5"/>
  <c r="T1120" i="5"/>
  <c r="R1109" i="5"/>
  <c r="R1091" i="5"/>
  <c r="S1018" i="5"/>
  <c r="T1018" i="5"/>
  <c r="R979" i="5"/>
  <c r="R654" i="5"/>
  <c r="R1549" i="5"/>
  <c r="R1498" i="5"/>
  <c r="R1486" i="5"/>
  <c r="T1452" i="5"/>
  <c r="R1403" i="5"/>
  <c r="R1367" i="5"/>
  <c r="R1357" i="5"/>
  <c r="R1320" i="5"/>
  <c r="R1291" i="5"/>
  <c r="R1260" i="5"/>
  <c r="T1225" i="5"/>
  <c r="T1163" i="5"/>
  <c r="T1122" i="5"/>
  <c r="S1082" i="5"/>
  <c r="T1045" i="5"/>
  <c r="T976" i="5"/>
  <c r="S742" i="5"/>
  <c r="T742" i="5"/>
  <c r="R718" i="5"/>
  <c r="R610" i="5"/>
  <c r="T1530" i="5"/>
  <c r="T1434" i="5"/>
  <c r="T1422" i="5"/>
  <c r="S1408" i="5"/>
  <c r="T1406" i="5"/>
  <c r="T1335" i="5"/>
  <c r="T1333" i="5"/>
  <c r="T1312" i="5"/>
  <c r="T1310" i="5"/>
  <c r="S1020" i="5"/>
  <c r="T1020" i="5"/>
  <c r="T1010" i="5"/>
  <c r="S957" i="5"/>
  <c r="T957" i="5"/>
  <c r="S720" i="5"/>
  <c r="T720" i="5"/>
  <c r="S707" i="5"/>
  <c r="T707" i="5"/>
  <c r="R1676" i="5"/>
  <c r="R1668" i="5"/>
  <c r="T1599" i="5"/>
  <c r="T1597" i="5"/>
  <c r="R1581" i="5"/>
  <c r="T1544" i="5"/>
  <c r="T1542" i="5"/>
  <c r="T1528" i="5"/>
  <c r="R1516" i="5"/>
  <c r="T1479" i="5"/>
  <c r="T1477" i="5"/>
  <c r="R1470" i="5"/>
  <c r="R1468" i="5"/>
  <c r="R1462" i="5"/>
  <c r="T1436" i="5"/>
  <c r="T1416" i="5"/>
  <c r="T1414" i="5"/>
  <c r="T1404" i="5"/>
  <c r="S1390" i="5"/>
  <c r="T1388" i="5"/>
  <c r="R1383" i="5"/>
  <c r="R1363" i="5"/>
  <c r="R1361" i="5"/>
  <c r="R1349" i="5"/>
  <c r="R1329" i="5"/>
  <c r="T1327" i="5"/>
  <c r="R1316" i="5"/>
  <c r="T1314" i="5"/>
  <c r="T1273" i="5"/>
  <c r="R1248" i="5"/>
  <c r="R1235" i="5"/>
  <c r="R1151" i="5"/>
  <c r="S1139" i="5"/>
  <c r="R1126" i="5"/>
  <c r="T1112" i="5"/>
  <c r="T1090" i="5"/>
  <c r="R1082" i="5"/>
  <c r="S1012" i="5"/>
  <c r="R1004" i="5"/>
  <c r="S839" i="5"/>
  <c r="T839" i="5"/>
  <c r="T621" i="5"/>
  <c r="S621" i="5"/>
  <c r="S537" i="5"/>
  <c r="T537" i="5"/>
  <c r="T1601" i="5"/>
  <c r="R1585" i="5"/>
  <c r="S1546" i="5"/>
  <c r="T1540" i="5"/>
  <c r="R1528" i="5"/>
  <c r="R1500" i="5"/>
  <c r="R1488" i="5"/>
  <c r="S1481" i="5"/>
  <c r="R1458" i="5"/>
  <c r="T1418" i="5"/>
  <c r="T1396" i="5"/>
  <c r="R1333" i="5"/>
  <c r="R1331" i="5"/>
  <c r="R1318" i="5"/>
  <c r="R1277" i="5"/>
  <c r="R1244" i="5"/>
  <c r="R1225" i="5"/>
  <c r="R1223" i="5"/>
  <c r="R1221" i="5"/>
  <c r="R1184" i="5"/>
  <c r="T1168" i="5"/>
  <c r="R1149" i="5"/>
  <c r="R1139" i="5"/>
  <c r="R1094" i="5"/>
  <c r="R1084" i="5"/>
  <c r="R1045" i="5"/>
  <c r="S1043" i="5"/>
  <c r="T1043" i="5"/>
  <c r="R1028" i="5"/>
  <c r="R976" i="5"/>
  <c r="S974" i="5"/>
  <c r="T974" i="5"/>
  <c r="T959" i="5"/>
  <c r="S959" i="5"/>
  <c r="S904" i="5"/>
  <c r="T904" i="5"/>
  <c r="S854" i="5"/>
  <c r="T854" i="5"/>
  <c r="S724" i="5"/>
  <c r="T724" i="5"/>
  <c r="T1078" i="5"/>
  <c r="S1078" i="5"/>
  <c r="R1649" i="5"/>
  <c r="R1645" i="5"/>
  <c r="R1637" i="5"/>
  <c r="R1633" i="5"/>
  <c r="R1625" i="5"/>
  <c r="R1621" i="5"/>
  <c r="R1609" i="5"/>
  <c r="R1605" i="5"/>
  <c r="R1570" i="5"/>
  <c r="R1568" i="5"/>
  <c r="R1558" i="5"/>
  <c r="R1556" i="5"/>
  <c r="R1552" i="5"/>
  <c r="R1524" i="5"/>
  <c r="R1420" i="5"/>
  <c r="R1414" i="5"/>
  <c r="R1372" i="5"/>
  <c r="R1312" i="5"/>
  <c r="R1300" i="5"/>
  <c r="R1296" i="5"/>
  <c r="R1242" i="5"/>
  <c r="R1180" i="5"/>
  <c r="R1147" i="5"/>
  <c r="R1133" i="5"/>
  <c r="R1100" i="5"/>
  <c r="S1026" i="5"/>
  <c r="T1026" i="5"/>
  <c r="S627" i="5"/>
  <c r="T627" i="5"/>
  <c r="S575" i="5"/>
  <c r="T575" i="5"/>
  <c r="S519" i="5"/>
  <c r="T519" i="5"/>
  <c r="R974" i="5"/>
  <c r="R961" i="5"/>
  <c r="R957" i="5"/>
  <c r="R949" i="5"/>
  <c r="R911" i="5"/>
  <c r="R909" i="5"/>
  <c r="S882" i="5"/>
  <c r="R840" i="5"/>
  <c r="T806" i="5"/>
  <c r="R797" i="5"/>
  <c r="S776" i="5"/>
  <c r="R735" i="5"/>
  <c r="R733" i="5"/>
  <c r="R710" i="5"/>
  <c r="R700" i="5"/>
  <c r="R677" i="5"/>
  <c r="T521" i="5"/>
  <c r="S521" i="5"/>
  <c r="T453" i="5"/>
  <c r="S453" i="5"/>
  <c r="S444" i="5"/>
  <c r="T444" i="5"/>
  <c r="S371" i="5"/>
  <c r="T371" i="5"/>
  <c r="S308" i="5"/>
  <c r="T308" i="5"/>
  <c r="R1066" i="5"/>
  <c r="R1064" i="5"/>
  <c r="R1060" i="5"/>
  <c r="R1058" i="5"/>
  <c r="R1043" i="5"/>
  <c r="R1018" i="5"/>
  <c r="S995" i="5"/>
  <c r="R953" i="5"/>
  <c r="R947" i="5"/>
  <c r="R945" i="5"/>
  <c r="R905" i="5"/>
  <c r="R903" i="5"/>
  <c r="T901" i="5"/>
  <c r="R871" i="5"/>
  <c r="R863" i="5"/>
  <c r="R855" i="5"/>
  <c r="R828" i="5"/>
  <c r="R776" i="5"/>
  <c r="R760" i="5"/>
  <c r="R671" i="5"/>
  <c r="R650" i="5"/>
  <c r="R644" i="5"/>
  <c r="R638" i="5"/>
  <c r="R616" i="5"/>
  <c r="R589" i="5"/>
  <c r="R550" i="5"/>
  <c r="S479" i="5"/>
  <c r="T479" i="5"/>
  <c r="S379" i="5"/>
  <c r="T379" i="5"/>
  <c r="S275" i="5"/>
  <c r="T275" i="5"/>
  <c r="T223" i="5"/>
  <c r="S223" i="5"/>
  <c r="S179" i="5"/>
  <c r="T179" i="5"/>
  <c r="S154" i="5"/>
  <c r="T154" i="5"/>
  <c r="R1077" i="5"/>
  <c r="R1010" i="5"/>
  <c r="R999" i="5"/>
  <c r="R995" i="5"/>
  <c r="S981" i="5"/>
  <c r="R941" i="5"/>
  <c r="R939" i="5"/>
  <c r="R868" i="5"/>
  <c r="R785" i="5"/>
  <c r="R783" i="5"/>
  <c r="R778" i="5"/>
  <c r="R758" i="5"/>
  <c r="S752" i="5"/>
  <c r="T744" i="5"/>
  <c r="R731" i="5"/>
  <c r="R725" i="5"/>
  <c r="R721" i="5"/>
  <c r="S704" i="5"/>
  <c r="S682" i="5"/>
  <c r="R663" i="5"/>
  <c r="S657" i="5"/>
  <c r="S655" i="5"/>
  <c r="R628" i="5"/>
  <c r="R614" i="5"/>
  <c r="T603" i="5"/>
  <c r="R597" i="5"/>
  <c r="R595" i="5"/>
  <c r="T584" i="5"/>
  <c r="R578" i="5"/>
  <c r="R566" i="5"/>
  <c r="S534" i="5"/>
  <c r="S532" i="5"/>
  <c r="S526" i="5"/>
  <c r="R518" i="5"/>
  <c r="R514" i="5"/>
  <c r="T509" i="5"/>
  <c r="T495" i="5"/>
  <c r="S491" i="5"/>
  <c r="R489" i="5"/>
  <c r="T456" i="5"/>
  <c r="T713" i="5"/>
  <c r="T709" i="5"/>
  <c r="S684" i="5"/>
  <c r="T611" i="5"/>
  <c r="R603" i="5"/>
  <c r="R502" i="5"/>
  <c r="T485" i="5"/>
  <c r="S485" i="5"/>
  <c r="T480" i="5"/>
  <c r="T1080" i="5"/>
  <c r="R1046" i="5"/>
  <c r="R1035" i="5"/>
  <c r="R1031" i="5"/>
  <c r="S1017" i="5"/>
  <c r="R989" i="5"/>
  <c r="R983" i="5"/>
  <c r="R981" i="5"/>
  <c r="R922" i="5"/>
  <c r="R916" i="5"/>
  <c r="R886" i="5"/>
  <c r="R838" i="5"/>
  <c r="R836" i="5"/>
  <c r="T796" i="5"/>
  <c r="T734" i="5"/>
  <c r="R719" i="5"/>
  <c r="R713" i="5"/>
  <c r="R711" i="5"/>
  <c r="R706" i="5"/>
  <c r="T699" i="5"/>
  <c r="R684" i="5"/>
  <c r="S672" i="5"/>
  <c r="S670" i="5"/>
  <c r="R659" i="5"/>
  <c r="S651" i="5"/>
  <c r="S649" i="5"/>
  <c r="S643" i="5"/>
  <c r="S637" i="5"/>
  <c r="R607" i="5"/>
  <c r="S463" i="5"/>
  <c r="T463" i="5"/>
  <c r="S361" i="5"/>
  <c r="T361" i="5"/>
  <c r="R814" i="5"/>
  <c r="R746" i="5"/>
  <c r="R686" i="5"/>
  <c r="R680" i="5"/>
  <c r="S432" i="5"/>
  <c r="T432" i="5"/>
  <c r="T1076" i="5"/>
  <c r="R1071" i="5"/>
  <c r="R1067" i="5"/>
  <c r="R1019" i="5"/>
  <c r="T965" i="5"/>
  <c r="R958" i="5"/>
  <c r="R952" i="5"/>
  <c r="T938" i="5"/>
  <c r="R933" i="5"/>
  <c r="R931" i="5"/>
  <c r="R899" i="5"/>
  <c r="R831" i="5"/>
  <c r="R819" i="5"/>
  <c r="R802" i="5"/>
  <c r="T790" i="5"/>
  <c r="S788" i="5"/>
  <c r="T782" i="5"/>
  <c r="R769" i="5"/>
  <c r="T765" i="5"/>
  <c r="S763" i="5"/>
  <c r="R754" i="5"/>
  <c r="R736" i="5"/>
  <c r="R699" i="5"/>
  <c r="R697" i="5"/>
  <c r="T693" i="5"/>
  <c r="S691" i="5"/>
  <c r="R674" i="5"/>
  <c r="S666" i="5"/>
  <c r="S664" i="5"/>
  <c r="R653" i="5"/>
  <c r="R645" i="5"/>
  <c r="R639" i="5"/>
  <c r="S633" i="5"/>
  <c r="S631" i="5"/>
  <c r="R615" i="5"/>
  <c r="R613" i="5"/>
  <c r="R611" i="5"/>
  <c r="R605" i="5"/>
  <c r="T545" i="5"/>
  <c r="S539" i="5"/>
  <c r="T465" i="5"/>
  <c r="S465" i="5"/>
  <c r="S252" i="5"/>
  <c r="T252" i="5"/>
  <c r="S20" i="5"/>
  <c r="T20" i="5"/>
  <c r="R1078" i="5"/>
  <c r="R1065" i="5"/>
  <c r="R1057" i="5"/>
  <c r="R1013" i="5"/>
  <c r="R1011" i="5"/>
  <c r="T996" i="5"/>
  <c r="T992" i="5"/>
  <c r="R935" i="5"/>
  <c r="R910" i="5"/>
  <c r="R891" i="5"/>
  <c r="S887" i="5"/>
  <c r="R872" i="5"/>
  <c r="T867" i="5"/>
  <c r="R858" i="5"/>
  <c r="R821" i="5"/>
  <c r="R792" i="5"/>
  <c r="R759" i="5"/>
  <c r="S740" i="5"/>
  <c r="S726" i="5"/>
  <c r="R724" i="5"/>
  <c r="R722" i="5"/>
  <c r="R701" i="5"/>
  <c r="S660" i="5"/>
  <c r="S658" i="5"/>
  <c r="R647" i="5"/>
  <c r="R641" i="5"/>
  <c r="R627" i="5"/>
  <c r="R619" i="5"/>
  <c r="T596" i="5"/>
  <c r="R590" i="5"/>
  <c r="R575" i="5"/>
  <c r="T569" i="5"/>
  <c r="T563" i="5"/>
  <c r="T557" i="5"/>
  <c r="T551" i="5"/>
  <c r="R547" i="5"/>
  <c r="R543" i="5"/>
  <c r="R501" i="5"/>
  <c r="T896" i="5"/>
  <c r="T497" i="5"/>
  <c r="S497" i="5"/>
  <c r="S254" i="5"/>
  <c r="T254" i="5"/>
  <c r="R1049" i="5"/>
  <c r="R1047" i="5"/>
  <c r="R994" i="5"/>
  <c r="R992" i="5"/>
  <c r="R988" i="5"/>
  <c r="R986" i="5"/>
  <c r="R971" i="5"/>
  <c r="T951" i="5"/>
  <c r="T949" i="5"/>
  <c r="R923" i="5"/>
  <c r="R883" i="5"/>
  <c r="R877" i="5"/>
  <c r="R869" i="5"/>
  <c r="R867" i="5"/>
  <c r="T863" i="5"/>
  <c r="T842" i="5"/>
  <c r="T840" i="5"/>
  <c r="R827" i="5"/>
  <c r="R805" i="5"/>
  <c r="T801" i="5"/>
  <c r="T793" i="5"/>
  <c r="T768" i="5"/>
  <c r="S751" i="5"/>
  <c r="R747" i="5"/>
  <c r="R742" i="5"/>
  <c r="R730" i="5"/>
  <c r="R728" i="5"/>
  <c r="T708" i="5"/>
  <c r="T696" i="5"/>
  <c r="S673" i="5"/>
  <c r="R662" i="5"/>
  <c r="S654" i="5"/>
  <c r="S652" i="5"/>
  <c r="R617" i="5"/>
  <c r="R585" i="5"/>
  <c r="R583" i="5"/>
  <c r="R553" i="5"/>
  <c r="T508" i="5"/>
  <c r="R1005" i="5"/>
  <c r="T1003" i="5"/>
  <c r="R963" i="5"/>
  <c r="R925" i="5"/>
  <c r="R921" i="5"/>
  <c r="S909" i="5"/>
  <c r="R898" i="5"/>
  <c r="R885" i="5"/>
  <c r="S871" i="5"/>
  <c r="R790" i="5"/>
  <c r="R782" i="5"/>
  <c r="R749" i="5"/>
  <c r="T735" i="5"/>
  <c r="R703" i="5"/>
  <c r="T698" i="5"/>
  <c r="R689" i="5"/>
  <c r="R681" i="5"/>
  <c r="S675" i="5"/>
  <c r="R629" i="5"/>
  <c r="R612" i="5"/>
  <c r="R608" i="5"/>
  <c r="R604" i="5"/>
  <c r="R602" i="5"/>
  <c r="R587" i="5"/>
  <c r="S512" i="5"/>
  <c r="S475" i="5"/>
  <c r="T475" i="5"/>
  <c r="S451" i="5"/>
  <c r="T451" i="5"/>
  <c r="S420" i="5"/>
  <c r="T420" i="5"/>
  <c r="S369" i="5"/>
  <c r="T369" i="5"/>
  <c r="S306" i="5"/>
  <c r="T306" i="5"/>
  <c r="S125" i="5"/>
  <c r="T125" i="5"/>
  <c r="R440" i="5"/>
  <c r="S384" i="5"/>
  <c r="S356" i="5"/>
  <c r="S350" i="5"/>
  <c r="S346" i="5"/>
  <c r="R336" i="5"/>
  <c r="R317" i="5"/>
  <c r="R215" i="5"/>
  <c r="R198" i="5"/>
  <c r="R188" i="5"/>
  <c r="R186" i="5"/>
  <c r="R171" i="5"/>
  <c r="R144" i="5"/>
  <c r="R134" i="5"/>
  <c r="R117" i="5"/>
  <c r="R107" i="5"/>
  <c r="S93" i="5"/>
  <c r="S91" i="5"/>
  <c r="R73" i="5"/>
  <c r="R67" i="5"/>
  <c r="T368" i="5"/>
  <c r="R344" i="5"/>
  <c r="R311" i="5"/>
  <c r="T305" i="5"/>
  <c r="R290" i="5"/>
  <c r="S274" i="5"/>
  <c r="T251" i="5"/>
  <c r="T239" i="5"/>
  <c r="R234" i="5"/>
  <c r="T226" i="5"/>
  <c r="S224" i="5"/>
  <c r="S220" i="5"/>
  <c r="T178" i="5"/>
  <c r="T157" i="5"/>
  <c r="T124" i="5"/>
  <c r="R93" i="5"/>
  <c r="R83" i="5"/>
  <c r="R81" i="5"/>
  <c r="T19" i="5"/>
  <c r="T17" i="5"/>
  <c r="R466" i="5"/>
  <c r="R454" i="5"/>
  <c r="R442" i="5"/>
  <c r="R430" i="5"/>
  <c r="R378" i="5"/>
  <c r="R372" i="5"/>
  <c r="S364" i="5"/>
  <c r="R362" i="5"/>
  <c r="R350" i="5"/>
  <c r="R346" i="5"/>
  <c r="R332" i="5"/>
  <c r="T328" i="5"/>
  <c r="T326" i="5"/>
  <c r="S320" i="5"/>
  <c r="S318" i="5"/>
  <c r="T316" i="5"/>
  <c r="R305" i="5"/>
  <c r="T293" i="5"/>
  <c r="T280" i="5"/>
  <c r="S278" i="5"/>
  <c r="R276" i="5"/>
  <c r="R251" i="5"/>
  <c r="T249" i="5"/>
  <c r="T247" i="5"/>
  <c r="S241" i="5"/>
  <c r="R224" i="5"/>
  <c r="R222" i="5"/>
  <c r="R182" i="5"/>
  <c r="S170" i="5"/>
  <c r="S166" i="5"/>
  <c r="R128" i="5"/>
  <c r="S116" i="5"/>
  <c r="T110" i="5"/>
  <c r="R77" i="5"/>
  <c r="T366" i="5"/>
  <c r="S324" i="5"/>
  <c r="S295" i="5"/>
  <c r="R525" i="5"/>
  <c r="S473" i="5"/>
  <c r="T467" i="5"/>
  <c r="S461" i="5"/>
  <c r="T455" i="5"/>
  <c r="S449" i="5"/>
  <c r="T443" i="5"/>
  <c r="T439" i="5"/>
  <c r="S437" i="5"/>
  <c r="T431" i="5"/>
  <c r="T427" i="5"/>
  <c r="S425" i="5"/>
  <c r="T419" i="5"/>
  <c r="T415" i="5"/>
  <c r="S413" i="5"/>
  <c r="T407" i="5"/>
  <c r="T403" i="5"/>
  <c r="S401" i="5"/>
  <c r="T395" i="5"/>
  <c r="T391" i="5"/>
  <c r="S389" i="5"/>
  <c r="T381" i="5"/>
  <c r="R374" i="5"/>
  <c r="R366" i="5"/>
  <c r="T357" i="5"/>
  <c r="T333" i="5"/>
  <c r="R324" i="5"/>
  <c r="S260" i="5"/>
  <c r="S256" i="5"/>
  <c r="T214" i="5"/>
  <c r="T195" i="5"/>
  <c r="S187" i="5"/>
  <c r="R174" i="5"/>
  <c r="T164" i="5"/>
  <c r="T162" i="5"/>
  <c r="R143" i="5"/>
  <c r="R120" i="5"/>
  <c r="R112" i="5"/>
  <c r="S104" i="5"/>
  <c r="T44" i="5"/>
  <c r="S441" i="5"/>
  <c r="S429" i="5"/>
  <c r="S417" i="5"/>
  <c r="S405" i="5"/>
  <c r="S393" i="5"/>
  <c r="T345" i="5"/>
  <c r="T310" i="5"/>
  <c r="R243" i="5"/>
  <c r="T233" i="5"/>
  <c r="R218" i="5"/>
  <c r="T193" i="5"/>
  <c r="R70" i="5"/>
  <c r="R64" i="5"/>
  <c r="T32" i="5"/>
  <c r="T12" i="5"/>
  <c r="R477" i="5"/>
  <c r="R465" i="5"/>
  <c r="R453" i="5"/>
  <c r="R441" i="5"/>
  <c r="R429" i="5"/>
  <c r="R417" i="5"/>
  <c r="R405" i="5"/>
  <c r="R393" i="5"/>
  <c r="R359" i="5"/>
  <c r="R357" i="5"/>
  <c r="R249" i="5"/>
  <c r="R233" i="5"/>
  <c r="R216" i="5"/>
  <c r="S206" i="5"/>
  <c r="S202" i="5"/>
  <c r="R164" i="5"/>
  <c r="R100" i="5"/>
  <c r="R86" i="5"/>
  <c r="R72" i="5"/>
  <c r="R66" i="5"/>
  <c r="S26" i="5"/>
  <c r="S14" i="5"/>
  <c r="R377" i="5"/>
  <c r="R353" i="5"/>
  <c r="R337" i="5"/>
  <c r="R206" i="5"/>
  <c r="R204" i="5"/>
  <c r="R162" i="5"/>
  <c r="R152" i="5"/>
  <c r="R150" i="5"/>
  <c r="R135" i="5"/>
  <c r="R88" i="5"/>
  <c r="T177" i="5"/>
  <c r="T165" i="5"/>
  <c r="T123" i="5"/>
  <c r="R355" i="5"/>
  <c r="R343" i="5"/>
  <c r="T334" i="5"/>
  <c r="R331" i="5"/>
  <c r="R306" i="5"/>
  <c r="T298" i="5"/>
  <c r="T257" i="5"/>
  <c r="R242" i="5"/>
  <c r="R240" i="5"/>
  <c r="T196" i="5"/>
  <c r="T175" i="5"/>
  <c r="T142" i="5"/>
  <c r="T121" i="5"/>
  <c r="T101" i="5"/>
  <c r="T99" i="5"/>
  <c r="T97" i="5"/>
  <c r="T408" i="5"/>
  <c r="T396" i="5"/>
  <c r="R361" i="5"/>
  <c r="S336" i="5"/>
  <c r="R315" i="5"/>
  <c r="R296" i="5"/>
  <c r="T269" i="5"/>
  <c r="S259" i="5"/>
  <c r="T215" i="5"/>
  <c r="R200" i="5"/>
  <c r="S188" i="5"/>
  <c r="S184" i="5"/>
  <c r="R146" i="5"/>
  <c r="S134" i="5"/>
  <c r="S130" i="5"/>
  <c r="S105" i="5"/>
  <c r="S103" i="5"/>
  <c r="T87" i="5"/>
  <c r="S5546" i="5"/>
  <c r="T5546" i="5"/>
  <c r="S5474" i="5"/>
  <c r="T5474" i="5"/>
  <c r="S5412" i="5"/>
  <c r="T5412" i="5"/>
  <c r="S5106" i="5"/>
  <c r="T5106" i="5"/>
  <c r="S4951" i="5"/>
  <c r="T4951" i="5"/>
  <c r="S4915" i="5"/>
  <c r="T4915" i="5"/>
  <c r="S4879" i="5"/>
  <c r="T4879" i="5"/>
  <c r="S4746" i="5"/>
  <c r="T4746" i="5"/>
  <c r="R5745" i="5"/>
  <c r="S5329" i="5"/>
  <c r="T5329" i="5"/>
  <c r="T5901" i="5"/>
  <c r="R5892" i="5"/>
  <c r="R5856" i="5"/>
  <c r="R5820" i="5"/>
  <c r="R5784" i="5"/>
  <c r="R5748" i="5"/>
  <c r="R5712" i="5"/>
  <c r="S5652" i="5"/>
  <c r="T5652" i="5"/>
  <c r="R5650" i="5"/>
  <c r="R5594" i="5"/>
  <c r="R5580" i="5"/>
  <c r="S5571" i="5"/>
  <c r="T5571" i="5"/>
  <c r="R5555" i="5"/>
  <c r="R5522" i="5"/>
  <c r="S5513" i="5"/>
  <c r="T5513" i="5"/>
  <c r="S5499" i="5"/>
  <c r="T5499" i="5"/>
  <c r="R5483" i="5"/>
  <c r="R5450" i="5"/>
  <c r="S5441" i="5"/>
  <c r="T5441" i="5"/>
  <c r="S5427" i="5"/>
  <c r="T5427" i="5"/>
  <c r="S5390" i="5"/>
  <c r="T5390" i="5"/>
  <c r="S5585" i="5"/>
  <c r="T5585" i="5"/>
  <c r="R5895" i="5"/>
  <c r="R5859" i="5"/>
  <c r="R5823" i="5"/>
  <c r="R5787" i="5"/>
  <c r="R5751" i="5"/>
  <c r="R5715" i="5"/>
  <c r="R5679" i="5"/>
  <c r="R5677" i="5"/>
  <c r="R5670" i="5"/>
  <c r="R5582" i="5"/>
  <c r="S5538" i="5"/>
  <c r="T5538" i="5"/>
  <c r="S5466" i="5"/>
  <c r="T5466" i="5"/>
  <c r="S5416" i="5"/>
  <c r="T5416" i="5"/>
  <c r="S5362" i="5"/>
  <c r="T5362" i="5"/>
  <c r="R5781" i="5"/>
  <c r="R5908" i="5"/>
  <c r="R5898" i="5"/>
  <c r="R5862" i="5"/>
  <c r="R5826" i="5"/>
  <c r="R5790" i="5"/>
  <c r="R5754" i="5"/>
  <c r="R5718" i="5"/>
  <c r="R5682" i="5"/>
  <c r="R5666" i="5"/>
  <c r="R5605" i="5"/>
  <c r="S5557" i="5"/>
  <c r="T5557" i="5"/>
  <c r="R5533" i="5"/>
  <c r="S5485" i="5"/>
  <c r="T5485" i="5"/>
  <c r="R5461" i="5"/>
  <c r="R5458" i="5"/>
  <c r="T5927" i="5"/>
  <c r="T5904" i="5"/>
  <c r="T5891" i="5"/>
  <c r="T5866" i="5"/>
  <c r="T5855" i="5"/>
  <c r="T5830" i="5"/>
  <c r="T5819" i="5"/>
  <c r="T5794" i="5"/>
  <c r="T5783" i="5"/>
  <c r="T5758" i="5"/>
  <c r="T5747" i="5"/>
  <c r="T5722" i="5"/>
  <c r="T5711" i="5"/>
  <c r="T5686" i="5"/>
  <c r="S5677" i="5"/>
  <c r="T5677" i="5"/>
  <c r="S5582" i="5"/>
  <c r="T5582" i="5"/>
  <c r="R5889" i="5"/>
  <c r="R5924" i="5"/>
  <c r="T5917" i="5"/>
  <c r="R5906" i="5"/>
  <c r="T5894" i="5"/>
  <c r="T5880" i="5"/>
  <c r="T5869" i="5"/>
  <c r="R5868" i="5"/>
  <c r="T5858" i="5"/>
  <c r="T5844" i="5"/>
  <c r="T5833" i="5"/>
  <c r="R5832" i="5"/>
  <c r="T5822" i="5"/>
  <c r="T5808" i="5"/>
  <c r="T5797" i="5"/>
  <c r="R5796" i="5"/>
  <c r="T5786" i="5"/>
  <c r="T5772" i="5"/>
  <c r="T5761" i="5"/>
  <c r="R5760" i="5"/>
  <c r="T5750" i="5"/>
  <c r="T5736" i="5"/>
  <c r="T5725" i="5"/>
  <c r="R5724" i="5"/>
  <c r="T5714" i="5"/>
  <c r="T5700" i="5"/>
  <c r="T5689" i="5"/>
  <c r="R5688" i="5"/>
  <c r="T5678" i="5"/>
  <c r="R5673" i="5"/>
  <c r="S5666" i="5"/>
  <c r="T5666" i="5"/>
  <c r="R5651" i="5"/>
  <c r="R5627" i="5"/>
  <c r="R5616" i="5"/>
  <c r="S5596" i="5"/>
  <c r="T5596" i="5"/>
  <c r="T5581" i="5"/>
  <c r="S5510" i="5"/>
  <c r="T5510" i="5"/>
  <c r="S5438" i="5"/>
  <c r="T5438" i="5"/>
  <c r="S5340" i="5"/>
  <c r="T5340" i="5"/>
  <c r="R5910" i="5"/>
  <c r="R5853" i="5"/>
  <c r="R5530" i="5"/>
  <c r="S5414" i="5"/>
  <c r="T5414" i="5"/>
  <c r="T5920" i="5"/>
  <c r="T5883" i="5"/>
  <c r="R5871" i="5"/>
  <c r="T5847" i="5"/>
  <c r="R5835" i="5"/>
  <c r="T5811" i="5"/>
  <c r="R5799" i="5"/>
  <c r="T5775" i="5"/>
  <c r="R5763" i="5"/>
  <c r="T5753" i="5"/>
  <c r="T5739" i="5"/>
  <c r="T5728" i="5"/>
  <c r="R5727" i="5"/>
  <c r="T5717" i="5"/>
  <c r="T5703" i="5"/>
  <c r="T5692" i="5"/>
  <c r="R5691" i="5"/>
  <c r="T5665" i="5"/>
  <c r="S5658" i="5"/>
  <c r="R5620" i="5"/>
  <c r="S5607" i="5"/>
  <c r="T5607" i="5"/>
  <c r="R5593" i="5"/>
  <c r="R5591" i="5"/>
  <c r="R5566" i="5"/>
  <c r="S5524" i="5"/>
  <c r="T5524" i="5"/>
  <c r="R5494" i="5"/>
  <c r="S5452" i="5"/>
  <c r="T5452" i="5"/>
  <c r="R5422" i="5"/>
  <c r="T5925" i="5"/>
  <c r="R5922" i="5"/>
  <c r="R5909" i="5"/>
  <c r="T5902" i="5"/>
  <c r="T5900" i="5"/>
  <c r="T5886" i="5"/>
  <c r="T5875" i="5"/>
  <c r="R5874" i="5"/>
  <c r="T5864" i="5"/>
  <c r="T5850" i="5"/>
  <c r="T5839" i="5"/>
  <c r="R5838" i="5"/>
  <c r="T5828" i="5"/>
  <c r="T5814" i="5"/>
  <c r="T5803" i="5"/>
  <c r="R5802" i="5"/>
  <c r="T5792" i="5"/>
  <c r="T5778" i="5"/>
  <c r="T5767" i="5"/>
  <c r="R5766" i="5"/>
  <c r="T5756" i="5"/>
  <c r="T5742" i="5"/>
  <c r="T5731" i="5"/>
  <c r="R5730" i="5"/>
  <c r="T5720" i="5"/>
  <c r="T5706" i="5"/>
  <c r="T5695" i="5"/>
  <c r="R5694" i="5"/>
  <c r="T5684" i="5"/>
  <c r="T5674" i="5"/>
  <c r="S5667" i="5"/>
  <c r="T5663" i="5"/>
  <c r="T5654" i="5"/>
  <c r="R5638" i="5"/>
  <c r="S5633" i="5"/>
  <c r="T5633" i="5"/>
  <c r="S5631" i="5"/>
  <c r="T5631" i="5"/>
  <c r="S5621" i="5"/>
  <c r="S5610" i="5"/>
  <c r="T5606" i="5"/>
  <c r="R5558" i="5"/>
  <c r="S5549" i="5"/>
  <c r="T5549" i="5"/>
  <c r="S5535" i="5"/>
  <c r="T5535" i="5"/>
  <c r="R5519" i="5"/>
  <c r="R5486" i="5"/>
  <c r="S5477" i="5"/>
  <c r="T5477" i="5"/>
  <c r="S5463" i="5"/>
  <c r="T5463" i="5"/>
  <c r="R5447" i="5"/>
  <c r="R5709" i="5"/>
  <c r="R5661" i="5"/>
  <c r="S5560" i="5"/>
  <c r="T5560" i="5"/>
  <c r="T5889" i="5"/>
  <c r="R5877" i="5"/>
  <c r="T5853" i="5"/>
  <c r="R5841" i="5"/>
  <c r="T5817" i="5"/>
  <c r="R5805" i="5"/>
  <c r="T5781" i="5"/>
  <c r="R5769" i="5"/>
  <c r="T5745" i="5"/>
  <c r="R5733" i="5"/>
  <c r="T5709" i="5"/>
  <c r="R5697" i="5"/>
  <c r="S5672" i="5"/>
  <c r="S5644" i="5"/>
  <c r="T5644" i="5"/>
  <c r="S5632" i="5"/>
  <c r="T5628" i="5"/>
  <c r="S5593" i="5"/>
  <c r="T5593" i="5"/>
  <c r="R5544" i="5"/>
  <c r="S5502" i="5"/>
  <c r="T5502" i="5"/>
  <c r="R5472" i="5"/>
  <c r="S5430" i="5"/>
  <c r="T5430" i="5"/>
  <c r="T5344" i="5"/>
  <c r="S5344" i="5"/>
  <c r="R5314" i="5"/>
  <c r="R5817" i="5"/>
  <c r="T5918" i="5"/>
  <c r="T5881" i="5"/>
  <c r="T5870" i="5"/>
  <c r="T5845" i="5"/>
  <c r="T5834" i="5"/>
  <c r="T5809" i="5"/>
  <c r="T5798" i="5"/>
  <c r="T5773" i="5"/>
  <c r="T5762" i="5"/>
  <c r="T5737" i="5"/>
  <c r="T5726" i="5"/>
  <c r="T5701" i="5"/>
  <c r="T5690" i="5"/>
  <c r="S5643" i="5"/>
  <c r="T5617" i="5"/>
  <c r="S5521" i="5"/>
  <c r="T5521" i="5"/>
  <c r="S5449" i="5"/>
  <c r="T5449" i="5"/>
  <c r="S5379" i="5"/>
  <c r="T5379" i="5"/>
  <c r="S5488" i="5"/>
  <c r="T5488" i="5"/>
  <c r="R5925" i="5"/>
  <c r="S5669" i="5"/>
  <c r="T5669" i="5"/>
  <c r="S5595" i="5"/>
  <c r="T5595" i="5"/>
  <c r="S5305" i="5"/>
  <c r="T5305" i="5"/>
  <c r="R5299" i="5"/>
  <c r="S5286" i="5"/>
  <c r="T5286" i="5"/>
  <c r="S5261" i="5"/>
  <c r="T5261" i="5"/>
  <c r="S5153" i="5"/>
  <c r="T5153" i="5"/>
  <c r="R5090" i="5"/>
  <c r="R4996" i="5"/>
  <c r="S4966" i="5"/>
  <c r="T4966" i="5"/>
  <c r="R4958" i="5"/>
  <c r="S4930" i="5"/>
  <c r="T4930" i="5"/>
  <c r="R4922" i="5"/>
  <c r="S4894" i="5"/>
  <c r="T4894" i="5"/>
  <c r="R4886" i="5"/>
  <c r="S4831" i="5"/>
  <c r="T4831" i="5"/>
  <c r="S4710" i="5"/>
  <c r="T4710" i="5"/>
  <c r="S4674" i="5"/>
  <c r="T4674" i="5"/>
  <c r="S4638" i="5"/>
  <c r="T4638" i="5"/>
  <c r="S4602" i="5"/>
  <c r="T4602" i="5"/>
  <c r="S4566" i="5"/>
  <c r="T4566" i="5"/>
  <c r="S4530" i="5"/>
  <c r="T4530" i="5"/>
  <c r="S4494" i="5"/>
  <c r="T4494" i="5"/>
  <c r="S4458" i="5"/>
  <c r="T4458" i="5"/>
  <c r="S18" i="5"/>
  <c r="T18" i="5"/>
  <c r="R5655" i="5"/>
  <c r="R5619" i="5"/>
  <c r="R5583" i="5"/>
  <c r="T5559" i="5"/>
  <c r="R5547" i="5"/>
  <c r="T5523" i="5"/>
  <c r="R5511" i="5"/>
  <c r="T5487" i="5"/>
  <c r="R5475" i="5"/>
  <c r="T5451" i="5"/>
  <c r="R5439" i="5"/>
  <c r="T5415" i="5"/>
  <c r="T5372" i="5"/>
  <c r="R5363" i="5"/>
  <c r="T5361" i="5"/>
  <c r="T5343" i="5"/>
  <c r="S5319" i="5"/>
  <c r="S5308" i="5"/>
  <c r="T5304" i="5"/>
  <c r="R5295" i="5"/>
  <c r="R5245" i="5"/>
  <c r="R5201" i="5"/>
  <c r="S5178" i="5"/>
  <c r="T5178" i="5"/>
  <c r="R5129" i="5"/>
  <c r="S5020" i="5"/>
  <c r="T5020" i="5"/>
  <c r="S4981" i="5"/>
  <c r="T4981" i="5"/>
  <c r="R4973" i="5"/>
  <c r="S4945" i="5"/>
  <c r="T4945" i="5"/>
  <c r="R4937" i="5"/>
  <c r="S4909" i="5"/>
  <c r="T4909" i="5"/>
  <c r="R4901" i="5"/>
  <c r="S4873" i="5"/>
  <c r="T4873" i="5"/>
  <c r="R4865" i="5"/>
  <c r="R4834" i="5"/>
  <c r="R5622" i="5"/>
  <c r="R5586" i="5"/>
  <c r="R5550" i="5"/>
  <c r="R5514" i="5"/>
  <c r="R5478" i="5"/>
  <c r="R5442" i="5"/>
  <c r="R5389" i="5"/>
  <c r="R5378" i="5"/>
  <c r="R5270" i="5"/>
  <c r="S5236" i="5"/>
  <c r="T5236" i="5"/>
  <c r="S4998" i="5"/>
  <c r="T4998" i="5"/>
  <c r="S4960" i="5"/>
  <c r="T4960" i="5"/>
  <c r="S4924" i="5"/>
  <c r="T4924" i="5"/>
  <c r="S4888" i="5"/>
  <c r="T4888" i="5"/>
  <c r="R5625" i="5"/>
  <c r="R5589" i="5"/>
  <c r="R5553" i="5"/>
  <c r="R5517" i="5"/>
  <c r="R5481" i="5"/>
  <c r="R5445" i="5"/>
  <c r="S5402" i="5"/>
  <c r="T5402" i="5"/>
  <c r="R5400" i="5"/>
  <c r="S5247" i="5"/>
  <c r="T5247" i="5"/>
  <c r="S5222" i="5"/>
  <c r="T5222" i="5"/>
  <c r="S5092" i="5"/>
  <c r="T5092" i="5"/>
  <c r="S5045" i="5"/>
  <c r="T5045" i="5"/>
  <c r="S4975" i="5"/>
  <c r="T4975" i="5"/>
  <c r="S4939" i="5"/>
  <c r="T4939" i="5"/>
  <c r="S4903" i="5"/>
  <c r="T4903" i="5"/>
  <c r="S4867" i="5"/>
  <c r="T4867" i="5"/>
  <c r="S5330" i="5"/>
  <c r="T5330" i="5"/>
  <c r="S5070" i="5"/>
  <c r="T5070" i="5"/>
  <c r="S4954" i="5"/>
  <c r="T4954" i="5"/>
  <c r="S4918" i="5"/>
  <c r="T4918" i="5"/>
  <c r="S4882" i="5"/>
  <c r="T4882" i="5"/>
  <c r="S4822" i="5"/>
  <c r="T4822" i="5"/>
  <c r="R5631" i="5"/>
  <c r="R5595" i="5"/>
  <c r="R5559" i="5"/>
  <c r="R5523" i="5"/>
  <c r="R5487" i="5"/>
  <c r="R5451" i="5"/>
  <c r="S5413" i="5"/>
  <c r="T5413" i="5"/>
  <c r="R5409" i="5"/>
  <c r="S5341" i="5"/>
  <c r="T5341" i="5"/>
  <c r="R5281" i="5"/>
  <c r="S5272" i="5"/>
  <c r="T5272" i="5"/>
  <c r="S5258" i="5"/>
  <c r="T5258" i="5"/>
  <c r="R5256" i="5"/>
  <c r="S5164" i="5"/>
  <c r="T5164" i="5"/>
  <c r="S5117" i="5"/>
  <c r="T5117" i="5"/>
  <c r="R5054" i="5"/>
  <c r="S4969" i="5"/>
  <c r="T4969" i="5"/>
  <c r="R4961" i="5"/>
  <c r="S4933" i="5"/>
  <c r="T4933" i="5"/>
  <c r="R4925" i="5"/>
  <c r="S4897" i="5"/>
  <c r="T4897" i="5"/>
  <c r="R4889" i="5"/>
  <c r="R4825" i="5"/>
  <c r="S4811" i="5"/>
  <c r="T4811" i="5"/>
  <c r="S4809" i="5"/>
  <c r="T4809" i="5"/>
  <c r="S4727" i="5"/>
  <c r="T4727" i="5"/>
  <c r="R5598" i="5"/>
  <c r="R5562" i="5"/>
  <c r="R5526" i="5"/>
  <c r="R5490" i="5"/>
  <c r="R5454" i="5"/>
  <c r="R5418" i="5"/>
  <c r="R5407" i="5"/>
  <c r="R5396" i="5"/>
  <c r="R5385" i="5"/>
  <c r="R5350" i="5"/>
  <c r="R5324" i="5"/>
  <c r="R5313" i="5"/>
  <c r="S5289" i="5"/>
  <c r="T5289" i="5"/>
  <c r="S5189" i="5"/>
  <c r="T5189" i="5"/>
  <c r="R5173" i="5"/>
  <c r="S5142" i="5"/>
  <c r="T5142" i="5"/>
  <c r="R5093" i="5"/>
  <c r="S4984" i="5"/>
  <c r="T4984" i="5"/>
  <c r="R4976" i="5"/>
  <c r="S4948" i="5"/>
  <c r="T4948" i="5"/>
  <c r="R4940" i="5"/>
  <c r="S4912" i="5"/>
  <c r="T4912" i="5"/>
  <c r="R4904" i="5"/>
  <c r="S4876" i="5"/>
  <c r="T4876" i="5"/>
  <c r="R4868" i="5"/>
  <c r="S4729" i="5"/>
  <c r="T4729" i="5"/>
  <c r="S5366" i="5"/>
  <c r="T5366" i="5"/>
  <c r="S5283" i="5"/>
  <c r="T5283" i="5"/>
  <c r="S5233" i="5"/>
  <c r="T5233" i="5"/>
  <c r="S5214" i="5"/>
  <c r="T5214" i="5"/>
  <c r="S4963" i="5"/>
  <c r="T4963" i="5"/>
  <c r="S4927" i="5"/>
  <c r="T4927" i="5"/>
  <c r="S4891" i="5"/>
  <c r="T4891" i="5"/>
  <c r="S4792" i="5"/>
  <c r="T4792" i="5"/>
  <c r="R4780" i="5"/>
  <c r="R5676" i="5"/>
  <c r="T5641" i="5"/>
  <c r="R5640" i="5"/>
  <c r="T5630" i="5"/>
  <c r="T5616" i="5"/>
  <c r="T5605" i="5"/>
  <c r="R5604" i="5"/>
  <c r="T5594" i="5"/>
  <c r="T5580" i="5"/>
  <c r="T5569" i="5"/>
  <c r="R5568" i="5"/>
  <c r="T5558" i="5"/>
  <c r="T5544" i="5"/>
  <c r="T5533" i="5"/>
  <c r="R5532" i="5"/>
  <c r="T5522" i="5"/>
  <c r="T5508" i="5"/>
  <c r="T5497" i="5"/>
  <c r="R5496" i="5"/>
  <c r="T5486" i="5"/>
  <c r="T5472" i="5"/>
  <c r="T5461" i="5"/>
  <c r="R5460" i="5"/>
  <c r="T5450" i="5"/>
  <c r="T5436" i="5"/>
  <c r="T5425" i="5"/>
  <c r="R5424" i="5"/>
  <c r="T5408" i="5"/>
  <c r="S5369" i="5"/>
  <c r="T5365" i="5"/>
  <c r="T5358" i="5"/>
  <c r="R5353" i="5"/>
  <c r="R5331" i="5"/>
  <c r="R5292" i="5"/>
  <c r="R5165" i="5"/>
  <c r="S5056" i="5"/>
  <c r="T5056" i="5"/>
  <c r="S5009" i="5"/>
  <c r="T5009" i="5"/>
  <c r="S4978" i="5"/>
  <c r="T4978" i="5"/>
  <c r="R4970" i="5"/>
  <c r="S4942" i="5"/>
  <c r="T4942" i="5"/>
  <c r="R4934" i="5"/>
  <c r="S4906" i="5"/>
  <c r="T4906" i="5"/>
  <c r="R4898" i="5"/>
  <c r="S4870" i="5"/>
  <c r="T4870" i="5"/>
  <c r="T5655" i="5"/>
  <c r="R5643" i="5"/>
  <c r="T5619" i="5"/>
  <c r="T5608" i="5"/>
  <c r="R5607" i="5"/>
  <c r="T5597" i="5"/>
  <c r="T5583" i="5"/>
  <c r="T5572" i="5"/>
  <c r="R5571" i="5"/>
  <c r="T5561" i="5"/>
  <c r="T5547" i="5"/>
  <c r="T5536" i="5"/>
  <c r="R5535" i="5"/>
  <c r="T5525" i="5"/>
  <c r="T5511" i="5"/>
  <c r="T5500" i="5"/>
  <c r="R5499" i="5"/>
  <c r="T5489" i="5"/>
  <c r="T5475" i="5"/>
  <c r="T5464" i="5"/>
  <c r="R5463" i="5"/>
  <c r="T5453" i="5"/>
  <c r="T5439" i="5"/>
  <c r="T5428" i="5"/>
  <c r="R5427" i="5"/>
  <c r="R5414" i="5"/>
  <c r="R5399" i="5"/>
  <c r="T5397" i="5"/>
  <c r="R5375" i="5"/>
  <c r="R5342" i="5"/>
  <c r="T5336" i="5"/>
  <c r="R5327" i="5"/>
  <c r="T5325" i="5"/>
  <c r="S5297" i="5"/>
  <c r="S5294" i="5"/>
  <c r="T5294" i="5"/>
  <c r="S5250" i="5"/>
  <c r="T5250" i="5"/>
  <c r="R5104" i="5"/>
  <c r="R5065" i="5"/>
  <c r="S5034" i="5"/>
  <c r="T5034" i="5"/>
  <c r="R4985" i="5"/>
  <c r="S4957" i="5"/>
  <c r="T4957" i="5"/>
  <c r="R4949" i="5"/>
  <c r="S4921" i="5"/>
  <c r="T4921" i="5"/>
  <c r="R4913" i="5"/>
  <c r="S4885" i="5"/>
  <c r="T4885" i="5"/>
  <c r="R4877" i="5"/>
  <c r="R4816" i="5"/>
  <c r="R5646" i="5"/>
  <c r="R5610" i="5"/>
  <c r="R5574" i="5"/>
  <c r="R5538" i="5"/>
  <c r="R5502" i="5"/>
  <c r="R5466" i="5"/>
  <c r="R5430" i="5"/>
  <c r="R5410" i="5"/>
  <c r="S5377" i="5"/>
  <c r="T5377" i="5"/>
  <c r="R5360" i="5"/>
  <c r="R5338" i="5"/>
  <c r="S5269" i="5"/>
  <c r="T5269" i="5"/>
  <c r="S5225" i="5"/>
  <c r="T5225" i="5"/>
  <c r="S5200" i="5"/>
  <c r="T5200" i="5"/>
  <c r="S5128" i="5"/>
  <c r="T5128" i="5"/>
  <c r="S5081" i="5"/>
  <c r="T5081" i="5"/>
  <c r="S4972" i="5"/>
  <c r="T4972" i="5"/>
  <c r="S4936" i="5"/>
  <c r="T4936" i="5"/>
  <c r="S4900" i="5"/>
  <c r="T4900" i="5"/>
  <c r="T4863" i="5"/>
  <c r="T4851" i="5"/>
  <c r="T4839" i="5"/>
  <c r="T4814" i="5"/>
  <c r="S4813" i="5"/>
  <c r="T4813" i="5"/>
  <c r="S4794" i="5"/>
  <c r="T4794" i="5"/>
  <c r="T4778" i="5"/>
  <c r="S4777" i="5"/>
  <c r="T4777" i="5"/>
  <c r="S4773" i="5"/>
  <c r="T4773" i="5"/>
  <c r="S4771" i="5"/>
  <c r="T4771" i="5"/>
  <c r="S4767" i="5"/>
  <c r="T4767" i="5"/>
  <c r="S4765" i="5"/>
  <c r="T4765" i="5"/>
  <c r="S4761" i="5"/>
  <c r="T4761" i="5"/>
  <c r="S4744" i="5"/>
  <c r="T4744" i="5"/>
  <c r="S4725" i="5"/>
  <c r="T4725" i="5"/>
  <c r="S4689" i="5"/>
  <c r="T4689" i="5"/>
  <c r="S4653" i="5"/>
  <c r="T4653" i="5"/>
  <c r="S4617" i="5"/>
  <c r="T4617" i="5"/>
  <c r="S4581" i="5"/>
  <c r="T4581" i="5"/>
  <c r="S4545" i="5"/>
  <c r="T4545" i="5"/>
  <c r="S4509" i="5"/>
  <c r="T4509" i="5"/>
  <c r="S4473" i="5"/>
  <c r="T4473" i="5"/>
  <c r="R5259" i="5"/>
  <c r="R5223" i="5"/>
  <c r="R5187" i="5"/>
  <c r="R5151" i="5"/>
  <c r="R5115" i="5"/>
  <c r="R5079" i="5"/>
  <c r="R5043" i="5"/>
  <c r="R5007" i="5"/>
  <c r="S4855" i="5"/>
  <c r="T4855" i="5"/>
  <c r="S4843" i="5"/>
  <c r="T4843" i="5"/>
  <c r="S4807" i="5"/>
  <c r="T4807" i="5"/>
  <c r="S4788" i="5"/>
  <c r="T4788" i="5"/>
  <c r="S4750" i="5"/>
  <c r="T4750" i="5"/>
  <c r="R4741" i="5"/>
  <c r="S4731" i="5"/>
  <c r="T4731" i="5"/>
  <c r="R4705" i="5"/>
  <c r="S4695" i="5"/>
  <c r="T4695" i="5"/>
  <c r="R4669" i="5"/>
  <c r="S4659" i="5"/>
  <c r="T4659" i="5"/>
  <c r="R4633" i="5"/>
  <c r="S4623" i="5"/>
  <c r="T4623" i="5"/>
  <c r="R4597" i="5"/>
  <c r="S4587" i="5"/>
  <c r="T4587" i="5"/>
  <c r="R4561" i="5"/>
  <c r="S4551" i="5"/>
  <c r="T4551" i="5"/>
  <c r="R4525" i="5"/>
  <c r="S4515" i="5"/>
  <c r="T4515" i="5"/>
  <c r="R4489" i="5"/>
  <c r="S4479" i="5"/>
  <c r="T4479" i="5"/>
  <c r="R4453" i="5"/>
  <c r="S4443" i="5"/>
  <c r="T4443" i="5"/>
  <c r="S4435" i="5"/>
  <c r="T4435" i="5"/>
  <c r="T3891" i="5"/>
  <c r="S3891" i="5"/>
  <c r="T3698" i="5"/>
  <c r="S3698" i="5"/>
  <c r="R5406" i="5"/>
  <c r="R5370" i="5"/>
  <c r="R5334" i="5"/>
  <c r="R5298" i="5"/>
  <c r="R5262" i="5"/>
  <c r="R5226" i="5"/>
  <c r="R5190" i="5"/>
  <c r="R5154" i="5"/>
  <c r="R5118" i="5"/>
  <c r="R5082" i="5"/>
  <c r="R5046" i="5"/>
  <c r="R5010" i="5"/>
  <c r="T4854" i="5"/>
  <c r="T4842" i="5"/>
  <c r="S4803" i="5"/>
  <c r="T4803" i="5"/>
  <c r="T4787" i="5"/>
  <c r="S4786" i="5"/>
  <c r="T4786" i="5"/>
  <c r="S4752" i="5"/>
  <c r="T4752" i="5"/>
  <c r="S4735" i="5"/>
  <c r="T4735" i="5"/>
  <c r="T4730" i="5"/>
  <c r="R4726" i="5"/>
  <c r="S4716" i="5"/>
  <c r="T4716" i="5"/>
  <c r="R4690" i="5"/>
  <c r="S4680" i="5"/>
  <c r="T4680" i="5"/>
  <c r="R4654" i="5"/>
  <c r="S4644" i="5"/>
  <c r="T4644" i="5"/>
  <c r="R4618" i="5"/>
  <c r="S4608" i="5"/>
  <c r="T4608" i="5"/>
  <c r="R4582" i="5"/>
  <c r="S4572" i="5"/>
  <c r="T4572" i="5"/>
  <c r="R4546" i="5"/>
  <c r="S4536" i="5"/>
  <c r="T4536" i="5"/>
  <c r="R4510" i="5"/>
  <c r="S4500" i="5"/>
  <c r="T4500" i="5"/>
  <c r="R4474" i="5"/>
  <c r="S4464" i="5"/>
  <c r="T4464" i="5"/>
  <c r="S4423" i="5"/>
  <c r="T4423" i="5"/>
  <c r="T4391" i="5"/>
  <c r="S4391" i="5"/>
  <c r="R5373" i="5"/>
  <c r="R5337" i="5"/>
  <c r="R5301" i="5"/>
  <c r="R5265" i="5"/>
  <c r="R5229" i="5"/>
  <c r="R5193" i="5"/>
  <c r="R5157" i="5"/>
  <c r="R5121" i="5"/>
  <c r="R5085" i="5"/>
  <c r="R5049" i="5"/>
  <c r="R5013" i="5"/>
  <c r="S4801" i="5"/>
  <c r="T4801" i="5"/>
  <c r="S4782" i="5"/>
  <c r="T4782" i="5"/>
  <c r="S4756" i="5"/>
  <c r="T4756" i="5"/>
  <c r="S4737" i="5"/>
  <c r="T4737" i="5"/>
  <c r="S4701" i="5"/>
  <c r="T4701" i="5"/>
  <c r="S4665" i="5"/>
  <c r="T4665" i="5"/>
  <c r="S4629" i="5"/>
  <c r="T4629" i="5"/>
  <c r="S4593" i="5"/>
  <c r="T4593" i="5"/>
  <c r="S4557" i="5"/>
  <c r="T4557" i="5"/>
  <c r="S4521" i="5"/>
  <c r="T4521" i="5"/>
  <c r="S4485" i="5"/>
  <c r="T4485" i="5"/>
  <c r="S4449" i="5"/>
  <c r="T4449" i="5"/>
  <c r="S4408" i="5"/>
  <c r="T4408" i="5"/>
  <c r="T4374" i="5"/>
  <c r="S4374" i="5"/>
  <c r="S4196" i="5"/>
  <c r="T4196" i="5"/>
  <c r="R5412" i="5"/>
  <c r="R5376" i="5"/>
  <c r="R5340" i="5"/>
  <c r="R5304" i="5"/>
  <c r="R5268" i="5"/>
  <c r="R5232" i="5"/>
  <c r="T5197" i="5"/>
  <c r="R5196" i="5"/>
  <c r="T5186" i="5"/>
  <c r="T5161" i="5"/>
  <c r="R5160" i="5"/>
  <c r="T5150" i="5"/>
  <c r="T5125" i="5"/>
  <c r="R5124" i="5"/>
  <c r="T5114" i="5"/>
  <c r="T5089" i="5"/>
  <c r="R5088" i="5"/>
  <c r="T5078" i="5"/>
  <c r="T5053" i="5"/>
  <c r="R5052" i="5"/>
  <c r="T5042" i="5"/>
  <c r="T5017" i="5"/>
  <c r="R5016" i="5"/>
  <c r="T5006" i="5"/>
  <c r="S4858" i="5"/>
  <c r="T4858" i="5"/>
  <c r="S4846" i="5"/>
  <c r="T4846" i="5"/>
  <c r="S4834" i="5"/>
  <c r="T4834" i="5"/>
  <c r="T4826" i="5"/>
  <c r="S4825" i="5"/>
  <c r="T4825" i="5"/>
  <c r="T4817" i="5"/>
  <c r="S4816" i="5"/>
  <c r="T4816" i="5"/>
  <c r="S4797" i="5"/>
  <c r="T4797" i="5"/>
  <c r="T4781" i="5"/>
  <c r="S4780" i="5"/>
  <c r="T4780" i="5"/>
  <c r="S4758" i="5"/>
  <c r="T4758" i="5"/>
  <c r="S4741" i="5"/>
  <c r="T4741" i="5"/>
  <c r="T4736" i="5"/>
  <c r="R4732" i="5"/>
  <c r="S4722" i="5"/>
  <c r="T4722" i="5"/>
  <c r="R4696" i="5"/>
  <c r="S4686" i="5"/>
  <c r="T4686" i="5"/>
  <c r="R4660" i="5"/>
  <c r="S4650" i="5"/>
  <c r="T4650" i="5"/>
  <c r="R4624" i="5"/>
  <c r="S4614" i="5"/>
  <c r="T4614" i="5"/>
  <c r="R4588" i="5"/>
  <c r="S4578" i="5"/>
  <c r="T4578" i="5"/>
  <c r="R4552" i="5"/>
  <c r="S4542" i="5"/>
  <c r="T4542" i="5"/>
  <c r="R4516" i="5"/>
  <c r="S4506" i="5"/>
  <c r="T4506" i="5"/>
  <c r="R4480" i="5"/>
  <c r="S4470" i="5"/>
  <c r="T4470" i="5"/>
  <c r="R4444" i="5"/>
  <c r="T4410" i="5"/>
  <c r="S4410" i="5"/>
  <c r="R5415" i="5"/>
  <c r="R5379" i="5"/>
  <c r="R5343" i="5"/>
  <c r="R5307" i="5"/>
  <c r="R5271" i="5"/>
  <c r="R5235" i="5"/>
  <c r="R5199" i="5"/>
  <c r="R5163" i="5"/>
  <c r="R5127" i="5"/>
  <c r="R5091" i="5"/>
  <c r="R5055" i="5"/>
  <c r="R5019" i="5"/>
  <c r="S4812" i="5"/>
  <c r="T4812" i="5"/>
  <c r="S4795" i="5"/>
  <c r="T4795" i="5"/>
  <c r="S4776" i="5"/>
  <c r="T4776" i="5"/>
  <c r="S4774" i="5"/>
  <c r="T4774" i="5"/>
  <c r="S4770" i="5"/>
  <c r="T4770" i="5"/>
  <c r="S4768" i="5"/>
  <c r="T4768" i="5"/>
  <c r="S4764" i="5"/>
  <c r="T4764" i="5"/>
  <c r="S4762" i="5"/>
  <c r="T4762" i="5"/>
  <c r="S4743" i="5"/>
  <c r="T4743" i="5"/>
  <c r="S4726" i="5"/>
  <c r="T4726" i="5"/>
  <c r="S4707" i="5"/>
  <c r="T4707" i="5"/>
  <c r="S4671" i="5"/>
  <c r="T4671" i="5"/>
  <c r="S4635" i="5"/>
  <c r="T4635" i="5"/>
  <c r="S4599" i="5"/>
  <c r="T4599" i="5"/>
  <c r="S4563" i="5"/>
  <c r="T4563" i="5"/>
  <c r="S4527" i="5"/>
  <c r="T4527" i="5"/>
  <c r="S4491" i="5"/>
  <c r="T4491" i="5"/>
  <c r="S4455" i="5"/>
  <c r="T4455" i="5"/>
  <c r="T4355" i="5"/>
  <c r="S4355" i="5"/>
  <c r="T5275" i="5"/>
  <c r="T5264" i="5"/>
  <c r="T5239" i="5"/>
  <c r="T5228" i="5"/>
  <c r="T5203" i="5"/>
  <c r="T5192" i="5"/>
  <c r="T5167" i="5"/>
  <c r="T5156" i="5"/>
  <c r="T5131" i="5"/>
  <c r="T5120" i="5"/>
  <c r="T5095" i="5"/>
  <c r="T5084" i="5"/>
  <c r="T5059" i="5"/>
  <c r="T5048" i="5"/>
  <c r="T5023" i="5"/>
  <c r="T5012" i="5"/>
  <c r="T4987" i="5"/>
  <c r="T4862" i="5"/>
  <c r="T4850" i="5"/>
  <c r="T4838" i="5"/>
  <c r="S4810" i="5"/>
  <c r="T4810" i="5"/>
  <c r="S4791" i="5"/>
  <c r="T4791" i="5"/>
  <c r="S4747" i="5"/>
  <c r="T4747" i="5"/>
  <c r="S4728" i="5"/>
  <c r="T4728" i="5"/>
  <c r="S4692" i="5"/>
  <c r="T4692" i="5"/>
  <c r="S4656" i="5"/>
  <c r="T4656" i="5"/>
  <c r="S4620" i="5"/>
  <c r="T4620" i="5"/>
  <c r="S4584" i="5"/>
  <c r="T4584" i="5"/>
  <c r="S4548" i="5"/>
  <c r="T4548" i="5"/>
  <c r="R4522" i="5"/>
  <c r="S4512" i="5"/>
  <c r="T4512" i="5"/>
  <c r="R4486" i="5"/>
  <c r="S4476" i="5"/>
  <c r="T4476" i="5"/>
  <c r="R4450" i="5"/>
  <c r="R4398" i="5"/>
  <c r="R5277" i="5"/>
  <c r="T5253" i="5"/>
  <c r="R5241" i="5"/>
  <c r="T5217" i="5"/>
  <c r="R5205" i="5"/>
  <c r="T5181" i="5"/>
  <c r="R5169" i="5"/>
  <c r="T5145" i="5"/>
  <c r="T5109" i="5"/>
  <c r="T5073" i="5"/>
  <c r="T5037" i="5"/>
  <c r="T5001" i="5"/>
  <c r="S4861" i="5"/>
  <c r="T4861" i="5"/>
  <c r="S4849" i="5"/>
  <c r="T4849" i="5"/>
  <c r="S4837" i="5"/>
  <c r="T4837" i="5"/>
  <c r="S4806" i="5"/>
  <c r="T4806" i="5"/>
  <c r="T4790" i="5"/>
  <c r="S4789" i="5"/>
  <c r="T4789" i="5"/>
  <c r="R4759" i="5"/>
  <c r="S4749" i="5"/>
  <c r="T4749" i="5"/>
  <c r="S4732" i="5"/>
  <c r="T4732" i="5"/>
  <c r="R4723" i="5"/>
  <c r="S4713" i="5"/>
  <c r="T4713" i="5"/>
  <c r="R4687" i="5"/>
  <c r="S4677" i="5"/>
  <c r="T4677" i="5"/>
  <c r="R4651" i="5"/>
  <c r="S4641" i="5"/>
  <c r="T4641" i="5"/>
  <c r="R4615" i="5"/>
  <c r="S4605" i="5"/>
  <c r="T4605" i="5"/>
  <c r="R4579" i="5"/>
  <c r="S4569" i="5"/>
  <c r="T4569" i="5"/>
  <c r="R4543" i="5"/>
  <c r="S4533" i="5"/>
  <c r="T4533" i="5"/>
  <c r="R4507" i="5"/>
  <c r="S4497" i="5"/>
  <c r="T4497" i="5"/>
  <c r="R4471" i="5"/>
  <c r="S4461" i="5"/>
  <c r="T4461" i="5"/>
  <c r="T4338" i="5"/>
  <c r="S4338" i="5"/>
  <c r="T5389" i="5"/>
  <c r="R5388" i="5"/>
  <c r="T5378" i="5"/>
  <c r="T5353" i="5"/>
  <c r="R5352" i="5"/>
  <c r="T5342" i="5"/>
  <c r="T5317" i="5"/>
  <c r="R5316" i="5"/>
  <c r="T5306" i="5"/>
  <c r="T5281" i="5"/>
  <c r="R5280" i="5"/>
  <c r="T5270" i="5"/>
  <c r="T5245" i="5"/>
  <c r="R5244" i="5"/>
  <c r="T5234" i="5"/>
  <c r="T5209" i="5"/>
  <c r="R5208" i="5"/>
  <c r="T5198" i="5"/>
  <c r="T5173" i="5"/>
  <c r="R5172" i="5"/>
  <c r="T5162" i="5"/>
  <c r="T5137" i="5"/>
  <c r="R5136" i="5"/>
  <c r="T5126" i="5"/>
  <c r="T5101" i="5"/>
  <c r="R5100" i="5"/>
  <c r="T5090" i="5"/>
  <c r="T5065" i="5"/>
  <c r="R5064" i="5"/>
  <c r="T5054" i="5"/>
  <c r="T5029" i="5"/>
  <c r="R5028" i="5"/>
  <c r="T5018" i="5"/>
  <c r="T4993" i="5"/>
  <c r="R4992" i="5"/>
  <c r="T4860" i="5"/>
  <c r="S4828" i="5"/>
  <c r="T4828" i="5"/>
  <c r="S4819" i="5"/>
  <c r="T4819" i="5"/>
  <c r="S4804" i="5"/>
  <c r="T4804" i="5"/>
  <c r="S4785" i="5"/>
  <c r="T4785" i="5"/>
  <c r="S4753" i="5"/>
  <c r="T4753" i="5"/>
  <c r="T4748" i="5"/>
  <c r="R4744" i="5"/>
  <c r="S4734" i="5"/>
  <c r="T4734" i="5"/>
  <c r="T4712" i="5"/>
  <c r="S4698" i="5"/>
  <c r="T4698" i="5"/>
  <c r="S4662" i="5"/>
  <c r="T4662" i="5"/>
  <c r="S4626" i="5"/>
  <c r="T4626" i="5"/>
  <c r="S4590" i="5"/>
  <c r="T4590" i="5"/>
  <c r="S4554" i="5"/>
  <c r="T4554" i="5"/>
  <c r="S4518" i="5"/>
  <c r="T4518" i="5"/>
  <c r="S4482" i="5"/>
  <c r="T4482" i="5"/>
  <c r="S4446" i="5"/>
  <c r="T4446" i="5"/>
  <c r="T5403" i="5"/>
  <c r="T5392" i="5"/>
  <c r="R5391" i="5"/>
  <c r="T5381" i="5"/>
  <c r="T5367" i="5"/>
  <c r="R5355" i="5"/>
  <c r="T5331" i="5"/>
  <c r="R5319" i="5"/>
  <c r="T5295" i="5"/>
  <c r="R5283" i="5"/>
  <c r="T5259" i="5"/>
  <c r="R5247" i="5"/>
  <c r="T5223" i="5"/>
  <c r="R5211" i="5"/>
  <c r="T5187" i="5"/>
  <c r="R5175" i="5"/>
  <c r="T5151" i="5"/>
  <c r="R5139" i="5"/>
  <c r="T5115" i="5"/>
  <c r="R5103" i="5"/>
  <c r="T5079" i="5"/>
  <c r="R5067" i="5"/>
  <c r="T5043" i="5"/>
  <c r="R5031" i="5"/>
  <c r="T5007" i="5"/>
  <c r="R4995" i="5"/>
  <c r="T4827" i="5"/>
  <c r="T4818" i="5"/>
  <c r="S4800" i="5"/>
  <c r="T4800" i="5"/>
  <c r="T4784" i="5"/>
  <c r="S4783" i="5"/>
  <c r="T4783" i="5"/>
  <c r="S4755" i="5"/>
  <c r="T4755" i="5"/>
  <c r="S4738" i="5"/>
  <c r="T4738" i="5"/>
  <c r="S4719" i="5"/>
  <c r="T4719" i="5"/>
  <c r="S4683" i="5"/>
  <c r="T4683" i="5"/>
  <c r="S4647" i="5"/>
  <c r="T4647" i="5"/>
  <c r="S4611" i="5"/>
  <c r="T4611" i="5"/>
  <c r="S4575" i="5"/>
  <c r="T4575" i="5"/>
  <c r="R4549" i="5"/>
  <c r="S4539" i="5"/>
  <c r="T4539" i="5"/>
  <c r="R4513" i="5"/>
  <c r="S4503" i="5"/>
  <c r="T4503" i="5"/>
  <c r="R4477" i="5"/>
  <c r="S4467" i="5"/>
  <c r="T4467" i="5"/>
  <c r="T4430" i="5"/>
  <c r="S4430" i="5"/>
  <c r="R5394" i="5"/>
  <c r="R5358" i="5"/>
  <c r="R5322" i="5"/>
  <c r="R5286" i="5"/>
  <c r="R5250" i="5"/>
  <c r="R5214" i="5"/>
  <c r="R5178" i="5"/>
  <c r="R5142" i="5"/>
  <c r="R5106" i="5"/>
  <c r="R5070" i="5"/>
  <c r="R5034" i="5"/>
  <c r="R4998" i="5"/>
  <c r="S4864" i="5"/>
  <c r="T4864" i="5"/>
  <c r="S4852" i="5"/>
  <c r="T4852" i="5"/>
  <c r="S4840" i="5"/>
  <c r="T4840" i="5"/>
  <c r="S4815" i="5"/>
  <c r="T4815" i="5"/>
  <c r="S4798" i="5"/>
  <c r="T4798" i="5"/>
  <c r="S4779" i="5"/>
  <c r="T4779" i="5"/>
  <c r="S4759" i="5"/>
  <c r="T4759" i="5"/>
  <c r="T4754" i="5"/>
  <c r="R4750" i="5"/>
  <c r="S4740" i="5"/>
  <c r="T4740" i="5"/>
  <c r="T4718" i="5"/>
  <c r="R4714" i="5"/>
  <c r="S4704" i="5"/>
  <c r="T4704" i="5"/>
  <c r="R4678" i="5"/>
  <c r="S4668" i="5"/>
  <c r="T4668" i="5"/>
  <c r="R4642" i="5"/>
  <c r="S4632" i="5"/>
  <c r="T4632" i="5"/>
  <c r="R4606" i="5"/>
  <c r="S4596" i="5"/>
  <c r="T4596" i="5"/>
  <c r="R4570" i="5"/>
  <c r="S4560" i="5"/>
  <c r="T4560" i="5"/>
  <c r="R4534" i="5"/>
  <c r="S4524" i="5"/>
  <c r="T4524" i="5"/>
  <c r="R4498" i="5"/>
  <c r="S4488" i="5"/>
  <c r="T4488" i="5"/>
  <c r="R4462" i="5"/>
  <c r="S4452" i="5"/>
  <c r="T4452" i="5"/>
  <c r="S4431" i="5"/>
  <c r="S4413" i="5"/>
  <c r="S4377" i="5"/>
  <c r="S4341" i="5"/>
  <c r="S4306" i="5"/>
  <c r="T4306" i="5"/>
  <c r="S4257" i="5"/>
  <c r="T4257" i="5"/>
  <c r="T4220" i="5"/>
  <c r="S4177" i="5"/>
  <c r="T4177" i="5"/>
  <c r="S4116" i="5"/>
  <c r="T4116" i="5"/>
  <c r="T3867" i="5"/>
  <c r="S3867" i="5"/>
  <c r="S2781" i="5"/>
  <c r="T2781" i="5"/>
  <c r="R4266" i="5"/>
  <c r="S4234" i="5"/>
  <c r="T4234" i="5"/>
  <c r="S4232" i="5"/>
  <c r="T4232" i="5"/>
  <c r="S4152" i="5"/>
  <c r="T4152" i="5"/>
  <c r="R4125" i="5"/>
  <c r="R4100" i="5"/>
  <c r="T3831" i="5"/>
  <c r="S3831" i="5"/>
  <c r="S3717" i="5"/>
  <c r="T3717" i="5"/>
  <c r="R4415" i="5"/>
  <c r="T4405" i="5"/>
  <c r="R4396" i="5"/>
  <c r="S4388" i="5"/>
  <c r="S4386" i="5"/>
  <c r="R4360" i="5"/>
  <c r="S4352" i="5"/>
  <c r="S4350" i="5"/>
  <c r="R4324" i="5"/>
  <c r="S4314" i="5"/>
  <c r="S4270" i="5"/>
  <c r="T4270" i="5"/>
  <c r="S4268" i="5"/>
  <c r="T4268" i="5"/>
  <c r="R4169" i="5"/>
  <c r="S4102" i="5"/>
  <c r="T4102" i="5"/>
  <c r="T4420" i="5"/>
  <c r="R4411" i="5"/>
  <c r="S4403" i="5"/>
  <c r="R4394" i="5"/>
  <c r="R4375" i="5"/>
  <c r="S4367" i="5"/>
  <c r="R4339" i="5"/>
  <c r="S4331" i="5"/>
  <c r="R4305" i="5"/>
  <c r="S4188" i="5"/>
  <c r="T4188" i="5"/>
  <c r="R4161" i="5"/>
  <c r="R4136" i="5"/>
  <c r="S4127" i="5"/>
  <c r="T4127" i="5"/>
  <c r="T3879" i="5"/>
  <c r="S3879" i="5"/>
  <c r="R3877" i="5"/>
  <c r="R3841" i="5"/>
  <c r="S3321" i="5"/>
  <c r="T3321" i="5"/>
  <c r="S4224" i="5"/>
  <c r="T4224" i="5"/>
  <c r="S4138" i="5"/>
  <c r="T4138" i="5"/>
  <c r="S3908" i="5"/>
  <c r="T3908" i="5"/>
  <c r="S3898" i="5"/>
  <c r="T3898" i="5"/>
  <c r="T3843" i="5"/>
  <c r="S3843" i="5"/>
  <c r="T3795" i="5"/>
  <c r="S3795" i="5"/>
  <c r="S3421" i="5"/>
  <c r="T3421" i="5"/>
  <c r="T3323" i="5"/>
  <c r="S3323" i="5"/>
  <c r="R3315" i="5"/>
  <c r="S3310" i="5"/>
  <c r="T3310" i="5"/>
  <c r="S4260" i="5"/>
  <c r="T4260" i="5"/>
  <c r="R4172" i="5"/>
  <c r="S4163" i="5"/>
  <c r="T4163" i="5"/>
  <c r="S4113" i="5"/>
  <c r="T4113" i="5"/>
  <c r="S3886" i="5"/>
  <c r="T3886" i="5"/>
  <c r="R4420" i="5"/>
  <c r="S4412" i="5"/>
  <c r="R4403" i="5"/>
  <c r="T4393" i="5"/>
  <c r="R4384" i="5"/>
  <c r="S4376" i="5"/>
  <c r="R4348" i="5"/>
  <c r="S4340" i="5"/>
  <c r="R4312" i="5"/>
  <c r="S4304" i="5"/>
  <c r="S4293" i="5"/>
  <c r="R4277" i="5"/>
  <c r="R4233" i="5"/>
  <c r="S4174" i="5"/>
  <c r="T4174" i="5"/>
  <c r="R3853" i="5"/>
  <c r="S4389" i="5"/>
  <c r="S4353" i="5"/>
  <c r="S4317" i="5"/>
  <c r="S4199" i="5"/>
  <c r="T4199" i="5"/>
  <c r="S4149" i="5"/>
  <c r="T4149" i="5"/>
  <c r="S4105" i="5"/>
  <c r="T4105" i="5"/>
  <c r="T3855" i="5"/>
  <c r="S3855" i="5"/>
  <c r="T3807" i="5"/>
  <c r="S3807" i="5"/>
  <c r="S3551" i="5"/>
  <c r="T3551" i="5"/>
  <c r="S3540" i="5"/>
  <c r="T3540" i="5"/>
  <c r="S3526" i="5"/>
  <c r="T3526" i="5"/>
  <c r="S3501" i="5"/>
  <c r="T3501" i="5"/>
  <c r="S3482" i="5"/>
  <c r="T3482" i="5"/>
  <c r="R3474" i="5"/>
  <c r="S4406" i="5"/>
  <c r="T4387" i="5"/>
  <c r="S4370" i="5"/>
  <c r="S4334" i="5"/>
  <c r="R4244" i="5"/>
  <c r="S4235" i="5"/>
  <c r="T4235" i="5"/>
  <c r="S4213" i="5"/>
  <c r="S4210" i="5"/>
  <c r="T4210" i="5"/>
  <c r="S4124" i="5"/>
  <c r="T4124" i="5"/>
  <c r="R3901" i="5"/>
  <c r="S3637" i="5"/>
  <c r="T3637" i="5"/>
  <c r="T4723" i="5"/>
  <c r="T4720" i="5"/>
  <c r="T4717" i="5"/>
  <c r="T4714" i="5"/>
  <c r="T4711" i="5"/>
  <c r="T4708" i="5"/>
  <c r="T4705" i="5"/>
  <c r="T4702" i="5"/>
  <c r="T4699" i="5"/>
  <c r="T4696" i="5"/>
  <c r="T4693" i="5"/>
  <c r="T4690" i="5"/>
  <c r="T4687" i="5"/>
  <c r="T4684" i="5"/>
  <c r="T4681" i="5"/>
  <c r="T4678" i="5"/>
  <c r="T4675" i="5"/>
  <c r="T4672" i="5"/>
  <c r="T4669" i="5"/>
  <c r="T4666" i="5"/>
  <c r="T4663" i="5"/>
  <c r="T4660" i="5"/>
  <c r="T4657" i="5"/>
  <c r="T4654" i="5"/>
  <c r="T4651" i="5"/>
  <c r="T4648" i="5"/>
  <c r="T4645" i="5"/>
  <c r="T4642" i="5"/>
  <c r="T4639" i="5"/>
  <c r="T4636" i="5"/>
  <c r="T4633" i="5"/>
  <c r="T4630" i="5"/>
  <c r="T4627" i="5"/>
  <c r="T4624" i="5"/>
  <c r="T4621" i="5"/>
  <c r="T4618" i="5"/>
  <c r="T4615" i="5"/>
  <c r="T4612" i="5"/>
  <c r="T4609" i="5"/>
  <c r="T4606" i="5"/>
  <c r="T4603" i="5"/>
  <c r="T4600" i="5"/>
  <c r="T4597" i="5"/>
  <c r="T4594" i="5"/>
  <c r="T4591" i="5"/>
  <c r="T4588" i="5"/>
  <c r="T4585" i="5"/>
  <c r="T4582" i="5"/>
  <c r="T4579" i="5"/>
  <c r="T4576" i="5"/>
  <c r="T4573" i="5"/>
  <c r="T4570" i="5"/>
  <c r="T4567" i="5"/>
  <c r="T4564" i="5"/>
  <c r="T4561" i="5"/>
  <c r="T4558" i="5"/>
  <c r="T4555" i="5"/>
  <c r="T4552" i="5"/>
  <c r="T4549" i="5"/>
  <c r="T4546" i="5"/>
  <c r="T4543" i="5"/>
  <c r="T4540" i="5"/>
  <c r="T4537" i="5"/>
  <c r="T4534" i="5"/>
  <c r="T4531" i="5"/>
  <c r="T4528" i="5"/>
  <c r="T4525" i="5"/>
  <c r="T4522" i="5"/>
  <c r="T4519" i="5"/>
  <c r="T4516" i="5"/>
  <c r="T4513" i="5"/>
  <c r="T4510" i="5"/>
  <c r="T4507" i="5"/>
  <c r="T4504" i="5"/>
  <c r="T4501" i="5"/>
  <c r="T4498" i="5"/>
  <c r="T4495" i="5"/>
  <c r="T4492" i="5"/>
  <c r="T4489" i="5"/>
  <c r="T4486" i="5"/>
  <c r="T4483" i="5"/>
  <c r="T4480" i="5"/>
  <c r="T4477" i="5"/>
  <c r="T4474" i="5"/>
  <c r="T4471" i="5"/>
  <c r="T4468" i="5"/>
  <c r="T4465" i="5"/>
  <c r="T4462" i="5"/>
  <c r="T4459" i="5"/>
  <c r="T4456" i="5"/>
  <c r="T4453" i="5"/>
  <c r="T4450" i="5"/>
  <c r="T4447" i="5"/>
  <c r="T4444" i="5"/>
  <c r="T4441" i="5"/>
  <c r="S4419" i="5"/>
  <c r="R4412" i="5"/>
  <c r="T4402" i="5"/>
  <c r="R4393" i="5"/>
  <c r="S4385" i="5"/>
  <c r="S4383" i="5"/>
  <c r="R4357" i="5"/>
  <c r="S4349" i="5"/>
  <c r="S4347" i="5"/>
  <c r="R4321" i="5"/>
  <c r="S4311" i="5"/>
  <c r="R4304" i="5"/>
  <c r="T4300" i="5"/>
  <c r="R4293" i="5"/>
  <c r="R4280" i="5"/>
  <c r="S4271" i="5"/>
  <c r="T4271" i="5"/>
  <c r="R4257" i="5"/>
  <c r="S4249" i="5"/>
  <c r="S4246" i="5"/>
  <c r="T4246" i="5"/>
  <c r="S4185" i="5"/>
  <c r="T4185" i="5"/>
  <c r="R4158" i="5"/>
  <c r="S4141" i="5"/>
  <c r="T4141" i="5"/>
  <c r="R3889" i="5"/>
  <c r="S4436" i="5"/>
  <c r="T4426" i="5"/>
  <c r="R4423" i="5"/>
  <c r="T4417" i="5"/>
  <c r="R4408" i="5"/>
  <c r="S4400" i="5"/>
  <c r="S4398" i="5"/>
  <c r="R4391" i="5"/>
  <c r="R4372" i="5"/>
  <c r="S4364" i="5"/>
  <c r="S4362" i="5"/>
  <c r="R4336" i="5"/>
  <c r="S4328" i="5"/>
  <c r="S4326" i="5"/>
  <c r="T4296" i="5"/>
  <c r="S4285" i="5"/>
  <c r="S4282" i="5"/>
  <c r="T4282" i="5"/>
  <c r="T4245" i="5"/>
  <c r="S4221" i="5"/>
  <c r="T4221" i="5"/>
  <c r="S4160" i="5"/>
  <c r="T4160" i="5"/>
  <c r="R4150" i="5"/>
  <c r="T3903" i="5"/>
  <c r="S3903" i="5"/>
  <c r="T3819" i="5"/>
  <c r="S3819" i="5"/>
  <c r="T4198" i="5"/>
  <c r="T4162" i="5"/>
  <c r="T4126" i="5"/>
  <c r="R3909" i="5"/>
  <c r="R3894" i="5"/>
  <c r="T3890" i="5"/>
  <c r="R3882" i="5"/>
  <c r="R3870" i="5"/>
  <c r="R3858" i="5"/>
  <c r="R3846" i="5"/>
  <c r="R3834" i="5"/>
  <c r="R3822" i="5"/>
  <c r="R3810" i="5"/>
  <c r="R3798" i="5"/>
  <c r="R3786" i="5"/>
  <c r="R3774" i="5"/>
  <c r="R3762" i="5"/>
  <c r="S3719" i="5"/>
  <c r="T3719" i="5"/>
  <c r="S3673" i="5"/>
  <c r="T3673" i="5"/>
  <c r="R3646" i="5"/>
  <c r="R3621" i="5"/>
  <c r="S3587" i="5"/>
  <c r="T3587" i="5"/>
  <c r="S3576" i="5"/>
  <c r="T3576" i="5"/>
  <c r="S3562" i="5"/>
  <c r="T3562" i="5"/>
  <c r="R3535" i="5"/>
  <c r="S3457" i="5"/>
  <c r="T3457" i="5"/>
  <c r="R3430" i="5"/>
  <c r="R3405" i="5"/>
  <c r="R2834" i="5"/>
  <c r="R3899" i="5"/>
  <c r="R3887" i="5"/>
  <c r="S3709" i="5"/>
  <c r="T3709" i="5"/>
  <c r="S3537" i="5"/>
  <c r="T3537" i="5"/>
  <c r="S3518" i="5"/>
  <c r="T3518" i="5"/>
  <c r="R3510" i="5"/>
  <c r="S3355" i="5"/>
  <c r="T3355" i="5"/>
  <c r="S2870" i="5"/>
  <c r="T2870" i="5"/>
  <c r="R4306" i="5"/>
  <c r="T4276" i="5"/>
  <c r="R4270" i="5"/>
  <c r="T4240" i="5"/>
  <c r="R4234" i="5"/>
  <c r="T4204" i="5"/>
  <c r="R4198" i="5"/>
  <c r="T4168" i="5"/>
  <c r="R4162" i="5"/>
  <c r="T4132" i="5"/>
  <c r="R4126" i="5"/>
  <c r="T4096" i="5"/>
  <c r="R3682" i="5"/>
  <c r="R3657" i="5"/>
  <c r="S3623" i="5"/>
  <c r="T3623" i="5"/>
  <c r="S3612" i="5"/>
  <c r="T3612" i="5"/>
  <c r="S3598" i="5"/>
  <c r="T3598" i="5"/>
  <c r="R3571" i="5"/>
  <c r="S3493" i="5"/>
  <c r="T3493" i="5"/>
  <c r="R3466" i="5"/>
  <c r="R3441" i="5"/>
  <c r="S3407" i="5"/>
  <c r="T3407" i="5"/>
  <c r="S3396" i="5"/>
  <c r="T3396" i="5"/>
  <c r="T3359" i="5"/>
  <c r="S3359" i="5"/>
  <c r="S3357" i="5"/>
  <c r="T3357" i="5"/>
  <c r="S3266" i="5"/>
  <c r="T3266" i="5"/>
  <c r="R2923" i="5"/>
  <c r="R4309" i="5"/>
  <c r="R4273" i="5"/>
  <c r="R4237" i="5"/>
  <c r="R4201" i="5"/>
  <c r="R4165" i="5"/>
  <c r="R4129" i="5"/>
  <c r="S3900" i="5"/>
  <c r="R3897" i="5"/>
  <c r="S3888" i="5"/>
  <c r="R3885" i="5"/>
  <c r="S3876" i="5"/>
  <c r="R3873" i="5"/>
  <c r="S3864" i="5"/>
  <c r="R3861" i="5"/>
  <c r="R3849" i="5"/>
  <c r="R3837" i="5"/>
  <c r="R3825" i="5"/>
  <c r="R3813" i="5"/>
  <c r="R3801" i="5"/>
  <c r="R3789" i="5"/>
  <c r="R3777" i="5"/>
  <c r="R3765" i="5"/>
  <c r="R3718" i="5"/>
  <c r="S3573" i="5"/>
  <c r="T3573" i="5"/>
  <c r="S3554" i="5"/>
  <c r="T3554" i="5"/>
  <c r="R3546" i="5"/>
  <c r="R3225" i="5"/>
  <c r="R4276" i="5"/>
  <c r="R4240" i="5"/>
  <c r="R4204" i="5"/>
  <c r="R4168" i="5"/>
  <c r="R4132" i="5"/>
  <c r="R4096" i="5"/>
  <c r="S3659" i="5"/>
  <c r="T3659" i="5"/>
  <c r="S3648" i="5"/>
  <c r="T3648" i="5"/>
  <c r="S3634" i="5"/>
  <c r="T3634" i="5"/>
  <c r="S3529" i="5"/>
  <c r="T3529" i="5"/>
  <c r="S3443" i="5"/>
  <c r="T3443" i="5"/>
  <c r="S3432" i="5"/>
  <c r="T3432" i="5"/>
  <c r="S3418" i="5"/>
  <c r="T3418" i="5"/>
  <c r="S3366" i="5"/>
  <c r="T3366" i="5"/>
  <c r="R4279" i="5"/>
  <c r="R4243" i="5"/>
  <c r="R4207" i="5"/>
  <c r="R4171" i="5"/>
  <c r="R4135" i="5"/>
  <c r="R4099" i="5"/>
  <c r="S3609" i="5"/>
  <c r="T3609" i="5"/>
  <c r="S3590" i="5"/>
  <c r="T3590" i="5"/>
  <c r="R3582" i="5"/>
  <c r="S3393" i="5"/>
  <c r="T3393" i="5"/>
  <c r="S3391" i="5"/>
  <c r="T3391" i="5"/>
  <c r="S3370" i="5"/>
  <c r="T3370" i="5"/>
  <c r="S2931" i="5"/>
  <c r="T2931" i="5"/>
  <c r="S3695" i="5"/>
  <c r="T3695" i="5"/>
  <c r="S3684" i="5"/>
  <c r="T3684" i="5"/>
  <c r="S3670" i="5"/>
  <c r="T3670" i="5"/>
  <c r="S3565" i="5"/>
  <c r="T3565" i="5"/>
  <c r="S3479" i="5"/>
  <c r="T3479" i="5"/>
  <c r="S3468" i="5"/>
  <c r="T3468" i="5"/>
  <c r="S3454" i="5"/>
  <c r="T3454" i="5"/>
  <c r="T4291" i="5"/>
  <c r="R4285" i="5"/>
  <c r="T4255" i="5"/>
  <c r="R4249" i="5"/>
  <c r="T4219" i="5"/>
  <c r="R4213" i="5"/>
  <c r="T4183" i="5"/>
  <c r="R4177" i="5"/>
  <c r="T4147" i="5"/>
  <c r="R4141" i="5"/>
  <c r="T4111" i="5"/>
  <c r="R4105" i="5"/>
  <c r="S3906" i="5"/>
  <c r="S3720" i="5"/>
  <c r="T3720" i="5"/>
  <c r="S3706" i="5"/>
  <c r="T3706" i="5"/>
  <c r="T3694" i="5"/>
  <c r="S3645" i="5"/>
  <c r="T3645" i="5"/>
  <c r="S3626" i="5"/>
  <c r="T3626" i="5"/>
  <c r="R3618" i="5"/>
  <c r="S3429" i="5"/>
  <c r="T3429" i="5"/>
  <c r="S3410" i="5"/>
  <c r="T3410" i="5"/>
  <c r="R3402" i="5"/>
  <c r="R4288" i="5"/>
  <c r="R4252" i="5"/>
  <c r="R4216" i="5"/>
  <c r="R4180" i="5"/>
  <c r="R4144" i="5"/>
  <c r="R4108" i="5"/>
  <c r="R3903" i="5"/>
  <c r="T3705" i="5"/>
  <c r="S3601" i="5"/>
  <c r="T3601" i="5"/>
  <c r="R3574" i="5"/>
  <c r="R3549" i="5"/>
  <c r="S3515" i="5"/>
  <c r="T3515" i="5"/>
  <c r="S3504" i="5"/>
  <c r="T3504" i="5"/>
  <c r="S3490" i="5"/>
  <c r="T3490" i="5"/>
  <c r="T3277" i="5"/>
  <c r="S3277" i="5"/>
  <c r="T3252" i="5"/>
  <c r="S3252" i="5"/>
  <c r="R4291" i="5"/>
  <c r="R4255" i="5"/>
  <c r="R4219" i="5"/>
  <c r="R4183" i="5"/>
  <c r="R4147" i="5"/>
  <c r="R4111" i="5"/>
  <c r="R3715" i="5"/>
  <c r="S3681" i="5"/>
  <c r="T3681" i="5"/>
  <c r="S3662" i="5"/>
  <c r="T3662" i="5"/>
  <c r="R3654" i="5"/>
  <c r="S3465" i="5"/>
  <c r="T3465" i="5"/>
  <c r="S3446" i="5"/>
  <c r="T3446" i="5"/>
  <c r="R3438" i="5"/>
  <c r="S3306" i="5"/>
  <c r="T3306" i="5"/>
  <c r="R3707" i="5"/>
  <c r="T3683" i="5"/>
  <c r="R3671" i="5"/>
  <c r="T3647" i="5"/>
  <c r="R3635" i="5"/>
  <c r="T3611" i="5"/>
  <c r="R3599" i="5"/>
  <c r="T3575" i="5"/>
  <c r="R3563" i="5"/>
  <c r="T3539" i="5"/>
  <c r="R3527" i="5"/>
  <c r="T3503" i="5"/>
  <c r="R3491" i="5"/>
  <c r="T3467" i="5"/>
  <c r="R3455" i="5"/>
  <c r="T3431" i="5"/>
  <c r="R3419" i="5"/>
  <c r="T3395" i="5"/>
  <c r="R3387" i="5"/>
  <c r="S3382" i="5"/>
  <c r="T3382" i="5"/>
  <c r="S3380" i="5"/>
  <c r="T3380" i="5"/>
  <c r="R3376" i="5"/>
  <c r="R3351" i="5"/>
  <c r="S3346" i="5"/>
  <c r="T3346" i="5"/>
  <c r="S3344" i="5"/>
  <c r="T3344" i="5"/>
  <c r="R3340" i="5"/>
  <c r="R3331" i="5"/>
  <c r="S3297" i="5"/>
  <c r="T3297" i="5"/>
  <c r="S3286" i="5"/>
  <c r="T3286" i="5"/>
  <c r="R3280" i="5"/>
  <c r="R3236" i="5"/>
  <c r="R2917" i="5"/>
  <c r="R2911" i="5"/>
  <c r="R2905" i="5"/>
  <c r="R2899" i="5"/>
  <c r="R2893" i="5"/>
  <c r="R2887" i="5"/>
  <c r="R2881" i="5"/>
  <c r="S2785" i="5"/>
  <c r="T2785" i="5"/>
  <c r="S2626" i="5"/>
  <c r="T2626" i="5"/>
  <c r="S2063" i="5"/>
  <c r="T2063" i="5"/>
  <c r="S1837" i="5"/>
  <c r="T1837" i="5"/>
  <c r="S1794" i="5"/>
  <c r="T1794" i="5"/>
  <c r="S1725" i="5"/>
  <c r="T1725" i="5"/>
  <c r="S3383" i="5"/>
  <c r="T3379" i="5"/>
  <c r="R3367" i="5"/>
  <c r="S3347" i="5"/>
  <c r="T3343" i="5"/>
  <c r="R3307" i="5"/>
  <c r="T3298" i="5"/>
  <c r="R3258" i="5"/>
  <c r="R3247" i="5"/>
  <c r="R3232" i="5"/>
  <c r="S3210" i="5"/>
  <c r="T3210" i="5"/>
  <c r="S3204" i="5"/>
  <c r="T3204" i="5"/>
  <c r="S3198" i="5"/>
  <c r="T3198" i="5"/>
  <c r="S3192" i="5"/>
  <c r="T3192" i="5"/>
  <c r="S3186" i="5"/>
  <c r="T3186" i="5"/>
  <c r="S3180" i="5"/>
  <c r="T3180" i="5"/>
  <c r="S3174" i="5"/>
  <c r="T3174" i="5"/>
  <c r="S3168" i="5"/>
  <c r="T3168" i="5"/>
  <c r="S3162" i="5"/>
  <c r="T3162" i="5"/>
  <c r="S3156" i="5"/>
  <c r="T3156" i="5"/>
  <c r="S3150" i="5"/>
  <c r="T3150" i="5"/>
  <c r="S3144" i="5"/>
  <c r="T3144" i="5"/>
  <c r="S3138" i="5"/>
  <c r="T3138" i="5"/>
  <c r="S3132" i="5"/>
  <c r="T3132" i="5"/>
  <c r="S3126" i="5"/>
  <c r="T3126" i="5"/>
  <c r="S3120" i="5"/>
  <c r="T3120" i="5"/>
  <c r="S3114" i="5"/>
  <c r="T3114" i="5"/>
  <c r="S3108" i="5"/>
  <c r="T3108" i="5"/>
  <c r="S3102" i="5"/>
  <c r="T3102" i="5"/>
  <c r="S3096" i="5"/>
  <c r="T3096" i="5"/>
  <c r="S3090" i="5"/>
  <c r="T3090" i="5"/>
  <c r="S3084" i="5"/>
  <c r="T3084" i="5"/>
  <c r="S3078" i="5"/>
  <c r="T3078" i="5"/>
  <c r="S3072" i="5"/>
  <c r="T3072" i="5"/>
  <c r="S3066" i="5"/>
  <c r="T3066" i="5"/>
  <c r="S3060" i="5"/>
  <c r="T3060" i="5"/>
  <c r="S3054" i="5"/>
  <c r="T3054" i="5"/>
  <c r="S3048" i="5"/>
  <c r="T3048" i="5"/>
  <c r="S3042" i="5"/>
  <c r="T3042" i="5"/>
  <c r="S3036" i="5"/>
  <c r="T3036" i="5"/>
  <c r="S3030" i="5"/>
  <c r="T3030" i="5"/>
  <c r="S3024" i="5"/>
  <c r="T3024" i="5"/>
  <c r="S3018" i="5"/>
  <c r="T3018" i="5"/>
  <c r="S3012" i="5"/>
  <c r="T3012" i="5"/>
  <c r="S3006" i="5"/>
  <c r="T3006" i="5"/>
  <c r="S3000" i="5"/>
  <c r="T3000" i="5"/>
  <c r="S2994" i="5"/>
  <c r="T2994" i="5"/>
  <c r="S2988" i="5"/>
  <c r="T2988" i="5"/>
  <c r="S2982" i="5"/>
  <c r="T2982" i="5"/>
  <c r="S2976" i="5"/>
  <c r="T2976" i="5"/>
  <c r="S2970" i="5"/>
  <c r="T2970" i="5"/>
  <c r="S2964" i="5"/>
  <c r="T2964" i="5"/>
  <c r="S2958" i="5"/>
  <c r="T2958" i="5"/>
  <c r="S2952" i="5"/>
  <c r="T2952" i="5"/>
  <c r="S2946" i="5"/>
  <c r="T2946" i="5"/>
  <c r="S2925" i="5"/>
  <c r="T2925" i="5"/>
  <c r="R2873" i="5"/>
  <c r="S2663" i="5"/>
  <c r="T2663" i="5"/>
  <c r="S2649" i="5"/>
  <c r="T2649" i="5"/>
  <c r="S2561" i="5"/>
  <c r="T2561" i="5"/>
  <c r="S2559" i="5"/>
  <c r="T2559" i="5"/>
  <c r="S2514" i="5"/>
  <c r="T2514" i="5"/>
  <c r="S2506" i="5"/>
  <c r="T2506" i="5"/>
  <c r="R2488" i="5"/>
  <c r="T3714" i="5"/>
  <c r="T3703" i="5"/>
  <c r="T3678" i="5"/>
  <c r="T3667" i="5"/>
  <c r="T3642" i="5"/>
  <c r="T3631" i="5"/>
  <c r="T3606" i="5"/>
  <c r="T3595" i="5"/>
  <c r="T3570" i="5"/>
  <c r="T3559" i="5"/>
  <c r="T3534" i="5"/>
  <c r="T3523" i="5"/>
  <c r="T3498" i="5"/>
  <c r="T3487" i="5"/>
  <c r="T3462" i="5"/>
  <c r="T3451" i="5"/>
  <c r="T3426" i="5"/>
  <c r="T3415" i="5"/>
  <c r="R3318" i="5"/>
  <c r="R3291" i="5"/>
  <c r="S3260" i="5"/>
  <c r="T3260" i="5"/>
  <c r="S2940" i="5"/>
  <c r="T2940" i="5"/>
  <c r="R2789" i="5"/>
  <c r="S2695" i="5"/>
  <c r="T2695" i="5"/>
  <c r="S2687" i="5"/>
  <c r="T2687" i="5"/>
  <c r="R3716" i="5"/>
  <c r="T3692" i="5"/>
  <c r="R3680" i="5"/>
  <c r="T3656" i="5"/>
  <c r="R3644" i="5"/>
  <c r="T3620" i="5"/>
  <c r="R3608" i="5"/>
  <c r="T3584" i="5"/>
  <c r="R3572" i="5"/>
  <c r="T3548" i="5"/>
  <c r="R3536" i="5"/>
  <c r="T3512" i="5"/>
  <c r="R3500" i="5"/>
  <c r="T3476" i="5"/>
  <c r="R3464" i="5"/>
  <c r="T3440" i="5"/>
  <c r="R3428" i="5"/>
  <c r="T3404" i="5"/>
  <c r="R3392" i="5"/>
  <c r="R3390" i="5"/>
  <c r="R3354" i="5"/>
  <c r="T3334" i="5"/>
  <c r="S3333" i="5"/>
  <c r="T3333" i="5"/>
  <c r="S3251" i="5"/>
  <c r="T3251" i="5"/>
  <c r="S3249" i="5"/>
  <c r="T3249" i="5"/>
  <c r="S3238" i="5"/>
  <c r="T3238" i="5"/>
  <c r="S2919" i="5"/>
  <c r="T2919" i="5"/>
  <c r="S2913" i="5"/>
  <c r="T2913" i="5"/>
  <c r="S2907" i="5"/>
  <c r="T2907" i="5"/>
  <c r="S2901" i="5"/>
  <c r="T2901" i="5"/>
  <c r="S2895" i="5"/>
  <c r="T2895" i="5"/>
  <c r="S2889" i="5"/>
  <c r="T2889" i="5"/>
  <c r="S2883" i="5"/>
  <c r="T2883" i="5"/>
  <c r="S2877" i="5"/>
  <c r="T2877" i="5"/>
  <c r="S2821" i="5"/>
  <c r="T2821" i="5"/>
  <c r="S2753" i="5"/>
  <c r="T2753" i="5"/>
  <c r="S2739" i="5"/>
  <c r="T2739" i="5"/>
  <c r="S2714" i="5"/>
  <c r="T2714" i="5"/>
  <c r="R3719" i="5"/>
  <c r="R3683" i="5"/>
  <c r="R3647" i="5"/>
  <c r="R3611" i="5"/>
  <c r="R3575" i="5"/>
  <c r="R3539" i="5"/>
  <c r="R3503" i="5"/>
  <c r="R3467" i="5"/>
  <c r="R3431" i="5"/>
  <c r="R3395" i="5"/>
  <c r="S3369" i="5"/>
  <c r="T3369" i="5"/>
  <c r="T3330" i="5"/>
  <c r="R3327" i="5"/>
  <c r="S3322" i="5"/>
  <c r="T3322" i="5"/>
  <c r="R3316" i="5"/>
  <c r="R3294" i="5"/>
  <c r="R3283" i="5"/>
  <c r="S3263" i="5"/>
  <c r="T3248" i="5"/>
  <c r="T3246" i="5"/>
  <c r="R3243" i="5"/>
  <c r="T3237" i="5"/>
  <c r="R3219" i="5"/>
  <c r="S2934" i="5"/>
  <c r="T2934" i="5"/>
  <c r="S2842" i="5"/>
  <c r="T2842" i="5"/>
  <c r="S2840" i="5"/>
  <c r="T2840" i="5"/>
  <c r="S2825" i="5"/>
  <c r="T2825" i="5"/>
  <c r="S2764" i="5"/>
  <c r="T2764" i="5"/>
  <c r="R3388" i="5"/>
  <c r="R3377" i="5"/>
  <c r="R3363" i="5"/>
  <c r="S3358" i="5"/>
  <c r="T3358" i="5"/>
  <c r="R3352" i="5"/>
  <c r="R3341" i="5"/>
  <c r="S3296" i="5"/>
  <c r="T3296" i="5"/>
  <c r="R3235" i="5"/>
  <c r="S2857" i="5"/>
  <c r="T2857" i="5"/>
  <c r="S2844" i="5"/>
  <c r="T2844" i="5"/>
  <c r="T3295" i="5"/>
  <c r="S3287" i="5"/>
  <c r="T3287" i="5"/>
  <c r="S3285" i="5"/>
  <c r="T3285" i="5"/>
  <c r="S2928" i="5"/>
  <c r="T2928" i="5"/>
  <c r="S2861" i="5"/>
  <c r="T2861" i="5"/>
  <c r="S2829" i="5"/>
  <c r="T2829" i="5"/>
  <c r="T3718" i="5"/>
  <c r="T3704" i="5"/>
  <c r="T3693" i="5"/>
  <c r="T3682" i="5"/>
  <c r="T3668" i="5"/>
  <c r="T3657" i="5"/>
  <c r="T3646" i="5"/>
  <c r="T3632" i="5"/>
  <c r="T3621" i="5"/>
  <c r="T3610" i="5"/>
  <c r="T3596" i="5"/>
  <c r="T3585" i="5"/>
  <c r="T3574" i="5"/>
  <c r="T3560" i="5"/>
  <c r="T3549" i="5"/>
  <c r="T3538" i="5"/>
  <c r="T3524" i="5"/>
  <c r="T3513" i="5"/>
  <c r="T3502" i="5"/>
  <c r="T3488" i="5"/>
  <c r="T3477" i="5"/>
  <c r="T3466" i="5"/>
  <c r="T3452" i="5"/>
  <c r="T3441" i="5"/>
  <c r="T3430" i="5"/>
  <c r="T3416" i="5"/>
  <c r="T3405" i="5"/>
  <c r="T3394" i="5"/>
  <c r="T3378" i="5"/>
  <c r="T3342" i="5"/>
  <c r="R3330" i="5"/>
  <c r="S3299" i="5"/>
  <c r="S3288" i="5"/>
  <c r="T3284" i="5"/>
  <c r="T3282" i="5"/>
  <c r="R3279" i="5"/>
  <c r="S3274" i="5"/>
  <c r="T3274" i="5"/>
  <c r="T3271" i="5"/>
  <c r="R3246" i="5"/>
  <c r="S3235" i="5"/>
  <c r="T3235" i="5"/>
  <c r="S3224" i="5"/>
  <c r="T3224" i="5"/>
  <c r="S3213" i="5"/>
  <c r="T3213" i="5"/>
  <c r="S3207" i="5"/>
  <c r="T3207" i="5"/>
  <c r="S3201" i="5"/>
  <c r="T3201" i="5"/>
  <c r="S3195" i="5"/>
  <c r="T3195" i="5"/>
  <c r="S3189" i="5"/>
  <c r="T3189" i="5"/>
  <c r="S3183" i="5"/>
  <c r="T3183" i="5"/>
  <c r="S3177" i="5"/>
  <c r="T3177" i="5"/>
  <c r="S3171" i="5"/>
  <c r="T3171" i="5"/>
  <c r="S3165" i="5"/>
  <c r="T3165" i="5"/>
  <c r="S3159" i="5"/>
  <c r="T3159" i="5"/>
  <c r="S3153" i="5"/>
  <c r="T3153" i="5"/>
  <c r="S3147" i="5"/>
  <c r="T3147" i="5"/>
  <c r="S3141" i="5"/>
  <c r="T3141" i="5"/>
  <c r="S3135" i="5"/>
  <c r="T3135" i="5"/>
  <c r="S3129" i="5"/>
  <c r="T3129" i="5"/>
  <c r="S3123" i="5"/>
  <c r="T3123" i="5"/>
  <c r="S3117" i="5"/>
  <c r="T3117" i="5"/>
  <c r="S3111" i="5"/>
  <c r="T3111" i="5"/>
  <c r="S3105" i="5"/>
  <c r="T3105" i="5"/>
  <c r="S3099" i="5"/>
  <c r="T3099" i="5"/>
  <c r="S3093" i="5"/>
  <c r="T3093" i="5"/>
  <c r="S3087" i="5"/>
  <c r="T3087" i="5"/>
  <c r="S3081" i="5"/>
  <c r="T3081" i="5"/>
  <c r="S3075" i="5"/>
  <c r="T3075" i="5"/>
  <c r="S3069" i="5"/>
  <c r="T3069" i="5"/>
  <c r="S3063" i="5"/>
  <c r="T3063" i="5"/>
  <c r="S3057" i="5"/>
  <c r="T3057" i="5"/>
  <c r="S3051" i="5"/>
  <c r="T3051" i="5"/>
  <c r="S3045" i="5"/>
  <c r="T3045" i="5"/>
  <c r="S3039" i="5"/>
  <c r="T3039" i="5"/>
  <c r="S3033" i="5"/>
  <c r="T3033" i="5"/>
  <c r="S3027" i="5"/>
  <c r="T3027" i="5"/>
  <c r="S3021" i="5"/>
  <c r="T3021" i="5"/>
  <c r="S3015" i="5"/>
  <c r="T3015" i="5"/>
  <c r="S3009" i="5"/>
  <c r="T3009" i="5"/>
  <c r="S3003" i="5"/>
  <c r="T3003" i="5"/>
  <c r="S2997" i="5"/>
  <c r="T2997" i="5"/>
  <c r="S2991" i="5"/>
  <c r="T2991" i="5"/>
  <c r="S2985" i="5"/>
  <c r="T2985" i="5"/>
  <c r="S2979" i="5"/>
  <c r="T2979" i="5"/>
  <c r="S2973" i="5"/>
  <c r="T2973" i="5"/>
  <c r="S2967" i="5"/>
  <c r="T2967" i="5"/>
  <c r="S2961" i="5"/>
  <c r="T2961" i="5"/>
  <c r="S2955" i="5"/>
  <c r="T2955" i="5"/>
  <c r="S2949" i="5"/>
  <c r="T2949" i="5"/>
  <c r="S2943" i="5"/>
  <c r="T2943" i="5"/>
  <c r="R3366" i="5"/>
  <c r="S3332" i="5"/>
  <c r="T3332" i="5"/>
  <c r="R3319" i="5"/>
  <c r="S3275" i="5"/>
  <c r="T3273" i="5"/>
  <c r="S2922" i="5"/>
  <c r="T2922" i="5"/>
  <c r="S3368" i="5"/>
  <c r="T3368" i="5"/>
  <c r="S3261" i="5"/>
  <c r="T3261" i="5"/>
  <c r="S3250" i="5"/>
  <c r="T3250" i="5"/>
  <c r="S2937" i="5"/>
  <c r="T2937" i="5"/>
  <c r="S2916" i="5"/>
  <c r="T2916" i="5"/>
  <c r="S2910" i="5"/>
  <c r="T2910" i="5"/>
  <c r="S2904" i="5"/>
  <c r="T2904" i="5"/>
  <c r="S2898" i="5"/>
  <c r="T2898" i="5"/>
  <c r="S2892" i="5"/>
  <c r="T2892" i="5"/>
  <c r="S2886" i="5"/>
  <c r="T2886" i="5"/>
  <c r="S2880" i="5"/>
  <c r="T2880" i="5"/>
  <c r="S2846" i="5"/>
  <c r="T2846" i="5"/>
  <c r="S2827" i="5"/>
  <c r="T2827" i="5"/>
  <c r="S2779" i="5"/>
  <c r="T2779" i="5"/>
  <c r="S2728" i="5"/>
  <c r="T2728" i="5"/>
  <c r="S2061" i="5"/>
  <c r="T2061" i="5"/>
  <c r="S1806" i="5"/>
  <c r="T1806" i="5"/>
  <c r="S1798" i="5"/>
  <c r="T1798" i="5"/>
  <c r="S1715" i="5"/>
  <c r="T1715" i="5"/>
  <c r="S1658" i="5"/>
  <c r="T1658" i="5"/>
  <c r="R3383" i="5"/>
  <c r="R3347" i="5"/>
  <c r="R3311" i="5"/>
  <c r="R3275" i="5"/>
  <c r="R3239" i="5"/>
  <c r="T3215" i="5"/>
  <c r="S2875" i="5"/>
  <c r="T2875" i="5"/>
  <c r="S2866" i="5"/>
  <c r="T2866" i="5"/>
  <c r="S2855" i="5"/>
  <c r="T2855" i="5"/>
  <c r="R2849" i="5"/>
  <c r="S2836" i="5"/>
  <c r="T2836" i="5"/>
  <c r="S2819" i="5"/>
  <c r="T2819" i="5"/>
  <c r="R2774" i="5"/>
  <c r="S2770" i="5"/>
  <c r="T2770" i="5"/>
  <c r="R2748" i="5"/>
  <c r="R2606" i="5"/>
  <c r="S2198" i="5"/>
  <c r="T2198" i="5"/>
  <c r="S2851" i="5"/>
  <c r="T2851" i="5"/>
  <c r="S2834" i="5"/>
  <c r="T2834" i="5"/>
  <c r="R2828" i="5"/>
  <c r="S2815" i="5"/>
  <c r="T2815" i="5"/>
  <c r="S2813" i="5"/>
  <c r="T2813" i="5"/>
  <c r="S2809" i="5"/>
  <c r="T2809" i="5"/>
  <c r="S2807" i="5"/>
  <c r="T2807" i="5"/>
  <c r="S2803" i="5"/>
  <c r="T2803" i="5"/>
  <c r="S2797" i="5"/>
  <c r="T2797" i="5"/>
  <c r="S2791" i="5"/>
  <c r="T2791" i="5"/>
  <c r="S2750" i="5"/>
  <c r="T2750" i="5"/>
  <c r="S2731" i="5"/>
  <c r="T2731" i="5"/>
  <c r="S2671" i="5"/>
  <c r="T2671" i="5"/>
  <c r="R2664" i="5"/>
  <c r="T2610" i="5"/>
  <c r="S2610" i="5"/>
  <c r="T2592" i="5"/>
  <c r="S2592" i="5"/>
  <c r="S2345" i="5"/>
  <c r="T2345" i="5"/>
  <c r="S2243" i="5"/>
  <c r="T2243" i="5"/>
  <c r="S2241" i="5"/>
  <c r="T2241" i="5"/>
  <c r="S2239" i="5"/>
  <c r="T2239" i="5"/>
  <c r="S2873" i="5"/>
  <c r="T2873" i="5"/>
  <c r="S2864" i="5"/>
  <c r="T2864" i="5"/>
  <c r="T2850" i="5"/>
  <c r="S2849" i="5"/>
  <c r="T2849" i="5"/>
  <c r="S2830" i="5"/>
  <c r="T2830" i="5"/>
  <c r="R2780" i="5"/>
  <c r="S2776" i="5"/>
  <c r="T2776" i="5"/>
  <c r="S2706" i="5"/>
  <c r="T2706" i="5"/>
  <c r="R2588" i="5"/>
  <c r="R3356" i="5"/>
  <c r="R3320" i="5"/>
  <c r="R3284" i="5"/>
  <c r="R3248" i="5"/>
  <c r="R2858" i="5"/>
  <c r="S2845" i="5"/>
  <c r="T2845" i="5"/>
  <c r="S2828" i="5"/>
  <c r="T2828" i="5"/>
  <c r="R2822" i="5"/>
  <c r="T2775" i="5"/>
  <c r="R2765" i="5"/>
  <c r="R2759" i="5"/>
  <c r="S2752" i="5"/>
  <c r="T2752" i="5"/>
  <c r="S2635" i="5"/>
  <c r="T2635" i="5"/>
  <c r="S2633" i="5"/>
  <c r="T2633" i="5"/>
  <c r="T2574" i="5"/>
  <c r="S2574" i="5"/>
  <c r="S2525" i="5"/>
  <c r="T2525" i="5"/>
  <c r="S2523" i="5"/>
  <c r="T2523" i="5"/>
  <c r="R3359" i="5"/>
  <c r="R3323" i="5"/>
  <c r="R3287" i="5"/>
  <c r="R3251" i="5"/>
  <c r="R3215" i="5"/>
  <c r="S2869" i="5"/>
  <c r="T2869" i="5"/>
  <c r="S2860" i="5"/>
  <c r="T2860" i="5"/>
  <c r="S2843" i="5"/>
  <c r="T2843" i="5"/>
  <c r="R2837" i="5"/>
  <c r="S2824" i="5"/>
  <c r="T2824" i="5"/>
  <c r="R2786" i="5"/>
  <c r="S2782" i="5"/>
  <c r="T2782" i="5"/>
  <c r="R2715" i="5"/>
  <c r="S2684" i="5"/>
  <c r="T2684" i="5"/>
  <c r="R2674" i="5"/>
  <c r="R2654" i="5"/>
  <c r="R2570" i="5"/>
  <c r="S2533" i="5"/>
  <c r="T2533" i="5"/>
  <c r="S2858" i="5"/>
  <c r="T2858" i="5"/>
  <c r="S2839" i="5"/>
  <c r="T2839" i="5"/>
  <c r="S2822" i="5"/>
  <c r="T2822" i="5"/>
  <c r="S2767" i="5"/>
  <c r="T2767" i="5"/>
  <c r="S2742" i="5"/>
  <c r="T2742" i="5"/>
  <c r="S2658" i="5"/>
  <c r="T2658" i="5"/>
  <c r="S2621" i="5"/>
  <c r="T2621" i="5"/>
  <c r="R3221" i="5"/>
  <c r="S2867" i="5"/>
  <c r="T2867" i="5"/>
  <c r="S2854" i="5"/>
  <c r="T2854" i="5"/>
  <c r="T2838" i="5"/>
  <c r="S2837" i="5"/>
  <c r="T2837" i="5"/>
  <c r="R2831" i="5"/>
  <c r="S2818" i="5"/>
  <c r="T2818" i="5"/>
  <c r="S2788" i="5"/>
  <c r="T2788" i="5"/>
  <c r="T2766" i="5"/>
  <c r="R2726" i="5"/>
  <c r="S2676" i="5"/>
  <c r="T2676" i="5"/>
  <c r="S2656" i="5"/>
  <c r="T2656" i="5"/>
  <c r="S2603" i="5"/>
  <c r="T2603" i="5"/>
  <c r="T2415" i="5"/>
  <c r="S2415" i="5"/>
  <c r="T3308" i="5"/>
  <c r="T3272" i="5"/>
  <c r="T3236" i="5"/>
  <c r="T3225" i="5"/>
  <c r="R3224" i="5"/>
  <c r="T3214" i="5"/>
  <c r="T3211" i="5"/>
  <c r="T3208" i="5"/>
  <c r="T3205" i="5"/>
  <c r="T3202" i="5"/>
  <c r="T3199" i="5"/>
  <c r="T3196" i="5"/>
  <c r="T3193" i="5"/>
  <c r="T3190" i="5"/>
  <c r="T3187" i="5"/>
  <c r="T3184" i="5"/>
  <c r="T3181" i="5"/>
  <c r="T3178" i="5"/>
  <c r="T3175" i="5"/>
  <c r="T3172" i="5"/>
  <c r="T3169" i="5"/>
  <c r="T3166" i="5"/>
  <c r="T3163" i="5"/>
  <c r="T3160" i="5"/>
  <c r="T3157" i="5"/>
  <c r="T3154" i="5"/>
  <c r="T3151" i="5"/>
  <c r="T3148" i="5"/>
  <c r="T3145" i="5"/>
  <c r="T3142" i="5"/>
  <c r="T3139" i="5"/>
  <c r="T3136" i="5"/>
  <c r="T3133" i="5"/>
  <c r="T3130" i="5"/>
  <c r="T3127" i="5"/>
  <c r="T3124" i="5"/>
  <c r="T3121" i="5"/>
  <c r="T3118" i="5"/>
  <c r="T3115" i="5"/>
  <c r="T3112" i="5"/>
  <c r="T3109" i="5"/>
  <c r="T3106" i="5"/>
  <c r="T3103" i="5"/>
  <c r="T3100" i="5"/>
  <c r="T3097" i="5"/>
  <c r="T3094" i="5"/>
  <c r="T3091" i="5"/>
  <c r="T3088" i="5"/>
  <c r="T3085" i="5"/>
  <c r="T3082" i="5"/>
  <c r="T3079" i="5"/>
  <c r="T3076" i="5"/>
  <c r="T3073" i="5"/>
  <c r="T3070" i="5"/>
  <c r="T3067" i="5"/>
  <c r="T3064" i="5"/>
  <c r="T3061" i="5"/>
  <c r="T3058" i="5"/>
  <c r="T3055" i="5"/>
  <c r="T3052" i="5"/>
  <c r="T3049" i="5"/>
  <c r="T3046" i="5"/>
  <c r="T3043" i="5"/>
  <c r="T3040" i="5"/>
  <c r="T3037" i="5"/>
  <c r="T3034" i="5"/>
  <c r="T3031" i="5"/>
  <c r="T3028" i="5"/>
  <c r="T3025" i="5"/>
  <c r="T3022" i="5"/>
  <c r="T3019" i="5"/>
  <c r="T3016" i="5"/>
  <c r="T3013" i="5"/>
  <c r="T3010" i="5"/>
  <c r="T3007" i="5"/>
  <c r="T3004" i="5"/>
  <c r="T3001" i="5"/>
  <c r="T2998" i="5"/>
  <c r="T2995" i="5"/>
  <c r="T2992" i="5"/>
  <c r="T2989" i="5"/>
  <c r="T2986" i="5"/>
  <c r="T2983" i="5"/>
  <c r="T2980" i="5"/>
  <c r="T2977" i="5"/>
  <c r="T2974" i="5"/>
  <c r="T2971" i="5"/>
  <c r="T2968" i="5"/>
  <c r="T2965" i="5"/>
  <c r="T2962" i="5"/>
  <c r="T2959" i="5"/>
  <c r="T2956" i="5"/>
  <c r="T2953" i="5"/>
  <c r="T2950" i="5"/>
  <c r="T2947" i="5"/>
  <c r="T2944" i="5"/>
  <c r="T2941" i="5"/>
  <c r="T2938" i="5"/>
  <c r="T2935" i="5"/>
  <c r="T2932" i="5"/>
  <c r="T2929" i="5"/>
  <c r="T2926" i="5"/>
  <c r="T2923" i="5"/>
  <c r="T2920" i="5"/>
  <c r="T2917" i="5"/>
  <c r="T2914" i="5"/>
  <c r="T2911" i="5"/>
  <c r="T2908" i="5"/>
  <c r="T2905" i="5"/>
  <c r="T2902" i="5"/>
  <c r="T2899" i="5"/>
  <c r="T2896" i="5"/>
  <c r="T2893" i="5"/>
  <c r="T2890" i="5"/>
  <c r="T2887" i="5"/>
  <c r="T2884" i="5"/>
  <c r="T2881" i="5"/>
  <c r="T2878" i="5"/>
  <c r="T2853" i="5"/>
  <c r="S2852" i="5"/>
  <c r="T2852" i="5"/>
  <c r="R2846" i="5"/>
  <c r="S2833" i="5"/>
  <c r="T2833" i="5"/>
  <c r="T2817" i="5"/>
  <c r="S2816" i="5"/>
  <c r="T2816" i="5"/>
  <c r="S2812" i="5"/>
  <c r="T2812" i="5"/>
  <c r="S2810" i="5"/>
  <c r="T2810" i="5"/>
  <c r="S2806" i="5"/>
  <c r="T2806" i="5"/>
  <c r="S2800" i="5"/>
  <c r="T2800" i="5"/>
  <c r="S2794" i="5"/>
  <c r="T2794" i="5"/>
  <c r="T2787" i="5"/>
  <c r="R2777" i="5"/>
  <c r="S2773" i="5"/>
  <c r="T2773" i="5"/>
  <c r="R2737" i="5"/>
  <c r="S2703" i="5"/>
  <c r="T2703" i="5"/>
  <c r="R2685" i="5"/>
  <c r="S2542" i="5"/>
  <c r="T2542" i="5"/>
  <c r="T2437" i="5"/>
  <c r="S2437" i="5"/>
  <c r="R3227" i="5"/>
  <c r="S2872" i="5"/>
  <c r="T2872" i="5"/>
  <c r="S2863" i="5"/>
  <c r="T2863" i="5"/>
  <c r="S2848" i="5"/>
  <c r="T2848" i="5"/>
  <c r="S2831" i="5"/>
  <c r="T2831" i="5"/>
  <c r="R2825" i="5"/>
  <c r="R2762" i="5"/>
  <c r="S2756" i="5"/>
  <c r="S2717" i="5"/>
  <c r="T2717" i="5"/>
  <c r="R2693" i="5"/>
  <c r="S2585" i="5"/>
  <c r="T2585" i="5"/>
  <c r="S2546" i="5"/>
  <c r="T2546" i="5"/>
  <c r="R2740" i="5"/>
  <c r="T2716" i="5"/>
  <c r="R2704" i="5"/>
  <c r="S2597" i="5"/>
  <c r="T2597" i="5"/>
  <c r="S2579" i="5"/>
  <c r="T2579" i="5"/>
  <c r="R2486" i="5"/>
  <c r="R2462" i="5"/>
  <c r="S2417" i="5"/>
  <c r="T2417" i="5"/>
  <c r="T2397" i="5"/>
  <c r="S2397" i="5"/>
  <c r="S2347" i="5"/>
  <c r="T2347" i="5"/>
  <c r="R2333" i="5"/>
  <c r="T2274" i="5"/>
  <c r="S2274" i="5"/>
  <c r="T2217" i="5"/>
  <c r="S2217" i="5"/>
  <c r="R2156" i="5"/>
  <c r="S2119" i="5"/>
  <c r="T2119" i="5"/>
  <c r="S2115" i="5"/>
  <c r="T2115" i="5"/>
  <c r="T1975" i="5"/>
  <c r="S1975" i="5"/>
  <c r="T1911" i="5"/>
  <c r="S1911" i="5"/>
  <c r="S1843" i="5"/>
  <c r="T1843" i="5"/>
  <c r="T1833" i="5"/>
  <c r="S1833" i="5"/>
  <c r="S1735" i="5"/>
  <c r="T1735" i="5"/>
  <c r="S1682" i="5"/>
  <c r="T1682" i="5"/>
  <c r="R2743" i="5"/>
  <c r="R2707" i="5"/>
  <c r="R2677" i="5"/>
  <c r="R2659" i="5"/>
  <c r="S2638" i="5"/>
  <c r="T2638" i="5"/>
  <c r="R2629" i="5"/>
  <c r="R2620" i="5"/>
  <c r="S2615" i="5"/>
  <c r="T2615" i="5"/>
  <c r="R2602" i="5"/>
  <c r="S2598" i="5"/>
  <c r="R2584" i="5"/>
  <c r="S2580" i="5"/>
  <c r="S2556" i="5"/>
  <c r="S2520" i="5"/>
  <c r="T2488" i="5"/>
  <c r="S2488" i="5"/>
  <c r="T2470" i="5"/>
  <c r="S2470" i="5"/>
  <c r="S2464" i="5"/>
  <c r="T2464" i="5"/>
  <c r="R2440" i="5"/>
  <c r="S2399" i="5"/>
  <c r="T2399" i="5"/>
  <c r="R2305" i="5"/>
  <c r="S2245" i="5"/>
  <c r="T2245" i="5"/>
  <c r="S2223" i="5"/>
  <c r="T2223" i="5"/>
  <c r="S2219" i="5"/>
  <c r="T2219" i="5"/>
  <c r="T2158" i="5"/>
  <c r="S2158" i="5"/>
  <c r="T2027" i="5"/>
  <c r="S2027" i="5"/>
  <c r="T2004" i="5"/>
  <c r="S2004" i="5"/>
  <c r="S1977" i="5"/>
  <c r="T1977" i="5"/>
  <c r="S1930" i="5"/>
  <c r="T1930" i="5"/>
  <c r="R2746" i="5"/>
  <c r="R2710" i="5"/>
  <c r="S2566" i="5"/>
  <c r="T2566" i="5"/>
  <c r="R2528" i="5"/>
  <c r="S2490" i="5"/>
  <c r="T2490" i="5"/>
  <c r="S2474" i="5"/>
  <c r="T2474" i="5"/>
  <c r="S2472" i="5"/>
  <c r="T2472" i="5"/>
  <c r="T2466" i="5"/>
  <c r="S2466" i="5"/>
  <c r="S2446" i="5"/>
  <c r="T2446" i="5"/>
  <c r="T2358" i="5"/>
  <c r="S2358" i="5"/>
  <c r="S2356" i="5"/>
  <c r="T2356" i="5"/>
  <c r="T2307" i="5"/>
  <c r="S2307" i="5"/>
  <c r="S2162" i="5"/>
  <c r="T2162" i="5"/>
  <c r="S2160" i="5"/>
  <c r="T2160" i="5"/>
  <c r="S2128" i="5"/>
  <c r="T2128" i="5"/>
  <c r="T2078" i="5"/>
  <c r="S2078" i="5"/>
  <c r="T2761" i="5"/>
  <c r="R2749" i="5"/>
  <c r="T2725" i="5"/>
  <c r="R2713" i="5"/>
  <c r="R2697" i="5"/>
  <c r="T2692" i="5"/>
  <c r="T2668" i="5"/>
  <c r="R2662" i="5"/>
  <c r="T2653" i="5"/>
  <c r="R2646" i="5"/>
  <c r="S2620" i="5"/>
  <c r="T2620" i="5"/>
  <c r="R2616" i="5"/>
  <c r="T2605" i="5"/>
  <c r="S2602" i="5"/>
  <c r="T2602" i="5"/>
  <c r="T2587" i="5"/>
  <c r="S2584" i="5"/>
  <c r="T2584" i="5"/>
  <c r="T2569" i="5"/>
  <c r="R2558" i="5"/>
  <c r="S2530" i="5"/>
  <c r="T2530" i="5"/>
  <c r="R2522" i="5"/>
  <c r="S2513" i="5"/>
  <c r="T2513" i="5"/>
  <c r="S2442" i="5"/>
  <c r="T2442" i="5"/>
  <c r="S2433" i="5"/>
  <c r="S2315" i="5"/>
  <c r="T2315" i="5"/>
  <c r="S2309" i="5"/>
  <c r="T2309" i="5"/>
  <c r="T2252" i="5"/>
  <c r="S2252" i="5"/>
  <c r="R2228" i="5"/>
  <c r="S2174" i="5"/>
  <c r="T2174" i="5"/>
  <c r="R2171" i="5"/>
  <c r="R2752" i="5"/>
  <c r="R2716" i="5"/>
  <c r="R2673" i="5"/>
  <c r="T2644" i="5"/>
  <c r="R2641" i="5"/>
  <c r="R2637" i="5"/>
  <c r="S2628" i="5"/>
  <c r="S2543" i="5"/>
  <c r="T2543" i="5"/>
  <c r="S2541" i="5"/>
  <c r="T2541" i="5"/>
  <c r="R2408" i="5"/>
  <c r="R2367" i="5"/>
  <c r="R2350" i="5"/>
  <c r="S2311" i="5"/>
  <c r="T2311" i="5"/>
  <c r="S2254" i="5"/>
  <c r="T2254" i="5"/>
  <c r="S2132" i="5"/>
  <c r="T2132" i="5"/>
  <c r="S2082" i="5"/>
  <c r="T2082" i="5"/>
  <c r="S2044" i="5"/>
  <c r="T2044" i="5"/>
  <c r="S2040" i="5"/>
  <c r="T2040" i="5"/>
  <c r="T2709" i="5"/>
  <c r="T2690" i="5"/>
  <c r="T2666" i="5"/>
  <c r="R2628" i="5"/>
  <c r="T2503" i="5"/>
  <c r="S2503" i="5"/>
  <c r="T2416" i="5"/>
  <c r="S2416" i="5"/>
  <c r="T2412" i="5"/>
  <c r="S2412" i="5"/>
  <c r="S2285" i="5"/>
  <c r="T2285" i="5"/>
  <c r="R2047" i="5"/>
  <c r="S2042" i="5"/>
  <c r="T2042" i="5"/>
  <c r="T2698" i="5"/>
  <c r="T2679" i="5"/>
  <c r="T2661" i="5"/>
  <c r="R2449" i="5"/>
  <c r="S2418" i="5"/>
  <c r="T2418" i="5"/>
  <c r="T2232" i="5"/>
  <c r="S2232" i="5"/>
  <c r="S2230" i="5"/>
  <c r="T2230" i="5"/>
  <c r="T2091" i="5"/>
  <c r="S2091" i="5"/>
  <c r="T2804" i="5"/>
  <c r="T2801" i="5"/>
  <c r="T2798" i="5"/>
  <c r="T2795" i="5"/>
  <c r="T2792" i="5"/>
  <c r="T2789" i="5"/>
  <c r="T2786" i="5"/>
  <c r="T2783" i="5"/>
  <c r="T2780" i="5"/>
  <c r="T2777" i="5"/>
  <c r="T2774" i="5"/>
  <c r="T2771" i="5"/>
  <c r="T2768" i="5"/>
  <c r="T2765" i="5"/>
  <c r="T2762" i="5"/>
  <c r="R2761" i="5"/>
  <c r="T2751" i="5"/>
  <c r="T2737" i="5"/>
  <c r="T2726" i="5"/>
  <c r="R2725" i="5"/>
  <c r="T2715" i="5"/>
  <c r="T2701" i="5"/>
  <c r="T2693" i="5"/>
  <c r="R2692" i="5"/>
  <c r="T2682" i="5"/>
  <c r="T2674" i="5"/>
  <c r="T2669" i="5"/>
  <c r="R2668" i="5"/>
  <c r="T2654" i="5"/>
  <c r="R2644" i="5"/>
  <c r="T2640" i="5"/>
  <c r="T2631" i="5"/>
  <c r="T2617" i="5"/>
  <c r="R2605" i="5"/>
  <c r="S2599" i="5"/>
  <c r="R2594" i="5"/>
  <c r="R2587" i="5"/>
  <c r="S2581" i="5"/>
  <c r="R2576" i="5"/>
  <c r="S2538" i="5"/>
  <c r="T2500" i="5"/>
  <c r="T2483" i="5"/>
  <c r="S2483" i="5"/>
  <c r="S2369" i="5"/>
  <c r="T2369" i="5"/>
  <c r="S2320" i="5"/>
  <c r="T2320" i="5"/>
  <c r="R2294" i="5"/>
  <c r="R2286" i="5"/>
  <c r="R2261" i="5"/>
  <c r="S2234" i="5"/>
  <c r="T2234" i="5"/>
  <c r="T2149" i="5"/>
  <c r="S2149" i="5"/>
  <c r="R2135" i="5"/>
  <c r="R2100" i="5"/>
  <c r="T2740" i="5"/>
  <c r="R2728" i="5"/>
  <c r="T2704" i="5"/>
  <c r="T2685" i="5"/>
  <c r="R2679" i="5"/>
  <c r="T2664" i="5"/>
  <c r="R2661" i="5"/>
  <c r="R2612" i="5"/>
  <c r="T2595" i="5"/>
  <c r="T2577" i="5"/>
  <c r="R2546" i="5"/>
  <c r="R2506" i="5"/>
  <c r="S2477" i="5"/>
  <c r="T2477" i="5"/>
  <c r="S2435" i="5"/>
  <c r="T2435" i="5"/>
  <c r="T2326" i="5"/>
  <c r="S2326" i="5"/>
  <c r="T2322" i="5"/>
  <c r="S2322" i="5"/>
  <c r="T2263" i="5"/>
  <c r="S2263" i="5"/>
  <c r="S2189" i="5"/>
  <c r="T2189" i="5"/>
  <c r="S2153" i="5"/>
  <c r="T2153" i="5"/>
  <c r="R2731" i="5"/>
  <c r="R2682" i="5"/>
  <c r="R2671" i="5"/>
  <c r="R2656" i="5"/>
  <c r="S2651" i="5"/>
  <c r="T2651" i="5"/>
  <c r="R2626" i="5"/>
  <c r="R2590" i="5"/>
  <c r="R2572" i="5"/>
  <c r="S2567" i="5"/>
  <c r="T2567" i="5"/>
  <c r="S2548" i="5"/>
  <c r="T2548" i="5"/>
  <c r="S2510" i="5"/>
  <c r="T2510" i="5"/>
  <c r="S2508" i="5"/>
  <c r="T2508" i="5"/>
  <c r="S2459" i="5"/>
  <c r="T2459" i="5"/>
  <c r="S2453" i="5"/>
  <c r="T2453" i="5"/>
  <c r="T2405" i="5"/>
  <c r="R2378" i="5"/>
  <c r="T2343" i="5"/>
  <c r="S2343" i="5"/>
  <c r="S2330" i="5"/>
  <c r="T2330" i="5"/>
  <c r="S2328" i="5"/>
  <c r="T2328" i="5"/>
  <c r="S2300" i="5"/>
  <c r="T2300" i="5"/>
  <c r="S2296" i="5"/>
  <c r="T2296" i="5"/>
  <c r="R2209" i="5"/>
  <c r="S2057" i="5"/>
  <c r="T2057" i="5"/>
  <c r="R1025" i="5"/>
  <c r="R1017" i="5"/>
  <c r="S1008" i="5"/>
  <c r="T1008" i="5"/>
  <c r="T568" i="5"/>
  <c r="S568" i="5"/>
  <c r="S564" i="5"/>
  <c r="T564" i="5"/>
  <c r="T562" i="5"/>
  <c r="S562" i="5"/>
  <c r="S119" i="5"/>
  <c r="T119" i="5"/>
  <c r="S73" i="5"/>
  <c r="T73" i="5"/>
  <c r="S67" i="5"/>
  <c r="T67" i="5"/>
  <c r="S61" i="5"/>
  <c r="T61" i="5"/>
  <c r="S2139" i="5"/>
  <c r="T2139" i="5"/>
  <c r="T1981" i="5"/>
  <c r="S1981" i="5"/>
  <c r="S1932" i="5"/>
  <c r="T1932" i="5"/>
  <c r="S1926" i="5"/>
  <c r="T1926" i="5"/>
  <c r="R2611" i="5"/>
  <c r="R2593" i="5"/>
  <c r="R2575" i="5"/>
  <c r="R2557" i="5"/>
  <c r="R2539" i="5"/>
  <c r="R2521" i="5"/>
  <c r="R2514" i="5"/>
  <c r="S2498" i="5"/>
  <c r="S2452" i="5"/>
  <c r="T2441" i="5"/>
  <c r="T2428" i="5"/>
  <c r="R2423" i="5"/>
  <c r="S2382" i="5"/>
  <c r="T2382" i="5"/>
  <c r="R2359" i="5"/>
  <c r="S2279" i="5"/>
  <c r="T2279" i="5"/>
  <c r="R2266" i="5"/>
  <c r="R2222" i="5"/>
  <c r="S2211" i="5"/>
  <c r="T2211" i="5"/>
  <c r="R2201" i="5"/>
  <c r="R2192" i="5"/>
  <c r="R2186" i="5"/>
  <c r="R2142" i="5"/>
  <c r="R2118" i="5"/>
  <c r="S2100" i="5"/>
  <c r="T2100" i="5"/>
  <c r="R2092" i="5"/>
  <c r="R2081" i="5"/>
  <c r="R2064" i="5"/>
  <c r="R2060" i="5"/>
  <c r="S2015" i="5"/>
  <c r="T2015" i="5"/>
  <c r="R2509" i="5"/>
  <c r="R2480" i="5"/>
  <c r="R2458" i="5"/>
  <c r="R2372" i="5"/>
  <c r="S2363" i="5"/>
  <c r="T2363" i="5"/>
  <c r="R2314" i="5"/>
  <c r="R2297" i="5"/>
  <c r="S2290" i="5"/>
  <c r="T2290" i="5"/>
  <c r="R2255" i="5"/>
  <c r="S2181" i="5"/>
  <c r="T2181" i="5"/>
  <c r="S2173" i="5"/>
  <c r="T2173" i="5"/>
  <c r="S2152" i="5"/>
  <c r="T2152" i="5"/>
  <c r="R2105" i="5"/>
  <c r="T2017" i="5"/>
  <c r="S2017" i="5"/>
  <c r="S2009" i="5"/>
  <c r="T2009" i="5"/>
  <c r="S1947" i="5"/>
  <c r="T1947" i="5"/>
  <c r="S1770" i="5"/>
  <c r="T1770" i="5"/>
  <c r="S1758" i="5"/>
  <c r="T1758" i="5"/>
  <c r="R2650" i="5"/>
  <c r="R2632" i="5"/>
  <c r="R2614" i="5"/>
  <c r="R2596" i="5"/>
  <c r="R2578" i="5"/>
  <c r="R2560" i="5"/>
  <c r="R2542" i="5"/>
  <c r="R2524" i="5"/>
  <c r="S2471" i="5"/>
  <c r="T2471" i="5"/>
  <c r="R2467" i="5"/>
  <c r="R2439" i="5"/>
  <c r="S2436" i="5"/>
  <c r="T2436" i="5"/>
  <c r="R2432" i="5"/>
  <c r="R2404" i="5"/>
  <c r="R2387" i="5"/>
  <c r="S2346" i="5"/>
  <c r="T2346" i="5"/>
  <c r="R2323" i="5"/>
  <c r="T2291" i="5"/>
  <c r="R2284" i="5"/>
  <c r="R2280" i="5"/>
  <c r="R2273" i="5"/>
  <c r="R2251" i="5"/>
  <c r="S2244" i="5"/>
  <c r="T2244" i="5"/>
  <c r="R2240" i="5"/>
  <c r="R2155" i="5"/>
  <c r="S2150" i="5"/>
  <c r="T2150" i="5"/>
  <c r="S2131" i="5"/>
  <c r="T2131" i="5"/>
  <c r="R2090" i="5"/>
  <c r="R2071" i="5"/>
  <c r="S1949" i="5"/>
  <c r="T1949" i="5"/>
  <c r="T1858" i="5"/>
  <c r="S1858" i="5"/>
  <c r="S1854" i="5"/>
  <c r="T1854" i="5"/>
  <c r="R2643" i="5"/>
  <c r="R2625" i="5"/>
  <c r="R2607" i="5"/>
  <c r="R2589" i="5"/>
  <c r="R2571" i="5"/>
  <c r="R2553" i="5"/>
  <c r="R2535" i="5"/>
  <c r="R2517" i="5"/>
  <c r="R2512" i="5"/>
  <c r="R2498" i="5"/>
  <c r="R2496" i="5"/>
  <c r="R2491" i="5"/>
  <c r="R2448" i="5"/>
  <c r="R2441" i="5"/>
  <c r="R2364" i="5"/>
  <c r="R2349" i="5"/>
  <c r="R2336" i="5"/>
  <c r="S2327" i="5"/>
  <c r="T2327" i="5"/>
  <c r="R2289" i="5"/>
  <c r="S2188" i="5"/>
  <c r="T2188" i="5"/>
  <c r="R2134" i="5"/>
  <c r="R2114" i="5"/>
  <c r="S1988" i="5"/>
  <c r="T1988" i="5"/>
  <c r="S1877" i="5"/>
  <c r="T1877" i="5"/>
  <c r="R1865" i="5"/>
  <c r="S1842" i="5"/>
  <c r="T1842" i="5"/>
  <c r="S2310" i="5"/>
  <c r="T2310" i="5"/>
  <c r="R1993" i="5"/>
  <c r="S1990" i="5"/>
  <c r="T1990" i="5"/>
  <c r="S1980" i="5"/>
  <c r="T1980" i="5"/>
  <c r="S1964" i="5"/>
  <c r="T1964" i="5"/>
  <c r="S1879" i="5"/>
  <c r="T1879" i="5"/>
  <c r="S1873" i="5"/>
  <c r="T1873" i="5"/>
  <c r="R2485" i="5"/>
  <c r="S2454" i="5"/>
  <c r="T2454" i="5"/>
  <c r="R2450" i="5"/>
  <c r="S2400" i="5"/>
  <c r="T2400" i="5"/>
  <c r="R2377" i="5"/>
  <c r="R2225" i="5"/>
  <c r="R2191" i="5"/>
  <c r="R2168" i="5"/>
  <c r="T2141" i="5"/>
  <c r="S2052" i="5"/>
  <c r="T2052" i="5"/>
  <c r="S1995" i="5"/>
  <c r="T1995" i="5"/>
  <c r="T1968" i="5"/>
  <c r="S1968" i="5"/>
  <c r="R2566" i="5"/>
  <c r="T2549" i="5"/>
  <c r="R2548" i="5"/>
  <c r="T2531" i="5"/>
  <c r="R2530" i="5"/>
  <c r="R2503" i="5"/>
  <c r="R2494" i="5"/>
  <c r="R2490" i="5"/>
  <c r="R2459" i="5"/>
  <c r="T2455" i="5"/>
  <c r="T2451" i="5"/>
  <c r="R2418" i="5"/>
  <c r="R2403" i="5"/>
  <c r="T2401" i="5"/>
  <c r="R2390" i="5"/>
  <c r="T2384" i="5"/>
  <c r="S2381" i="5"/>
  <c r="T2381" i="5"/>
  <c r="R2360" i="5"/>
  <c r="R2332" i="5"/>
  <c r="R2315" i="5"/>
  <c r="R2287" i="5"/>
  <c r="T2281" i="5"/>
  <c r="S2280" i="5"/>
  <c r="T2280" i="5"/>
  <c r="R2276" i="5"/>
  <c r="T2270" i="5"/>
  <c r="R2250" i="5"/>
  <c r="T2228" i="5"/>
  <c r="T2213" i="5"/>
  <c r="R2202" i="5"/>
  <c r="R2187" i="5"/>
  <c r="R2147" i="5"/>
  <c r="S2137" i="5"/>
  <c r="T2102" i="5"/>
  <c r="S2070" i="5"/>
  <c r="R2055" i="5"/>
  <c r="T2053" i="5"/>
  <c r="S2049" i="5"/>
  <c r="T2036" i="5"/>
  <c r="R2000" i="5"/>
  <c r="S1903" i="5"/>
  <c r="R2649" i="5"/>
  <c r="R2631" i="5"/>
  <c r="R2613" i="5"/>
  <c r="R2595" i="5"/>
  <c r="R2577" i="5"/>
  <c r="R2559" i="5"/>
  <c r="R2541" i="5"/>
  <c r="R2523" i="5"/>
  <c r="R2499" i="5"/>
  <c r="R2444" i="5"/>
  <c r="R2422" i="5"/>
  <c r="T2410" i="5"/>
  <c r="R2405" i="5"/>
  <c r="S2380" i="5"/>
  <c r="S2364" i="5"/>
  <c r="T2364" i="5"/>
  <c r="R2341" i="5"/>
  <c r="S2209" i="5"/>
  <c r="T2183" i="5"/>
  <c r="S2178" i="5"/>
  <c r="T2178" i="5"/>
  <c r="S2110" i="5"/>
  <c r="T2110" i="5"/>
  <c r="R2089" i="5"/>
  <c r="T1894" i="5"/>
  <c r="S1894" i="5"/>
  <c r="R2470" i="5"/>
  <c r="R2452" i="5"/>
  <c r="R2434" i="5"/>
  <c r="R2416" i="5"/>
  <c r="R2398" i="5"/>
  <c r="R2380" i="5"/>
  <c r="R2362" i="5"/>
  <c r="R2344" i="5"/>
  <c r="R2326" i="5"/>
  <c r="R2308" i="5"/>
  <c r="R2295" i="5"/>
  <c r="R2259" i="5"/>
  <c r="R2223" i="5"/>
  <c r="T2218" i="5"/>
  <c r="T2210" i="5"/>
  <c r="R2204" i="5"/>
  <c r="R2189" i="5"/>
  <c r="R2184" i="5"/>
  <c r="T2177" i="5"/>
  <c r="R2174" i="5"/>
  <c r="T2172" i="5"/>
  <c r="R2169" i="5"/>
  <c r="T2159" i="5"/>
  <c r="T2138" i="5"/>
  <c r="T2130" i="5"/>
  <c r="T2109" i="5"/>
  <c r="R2103" i="5"/>
  <c r="T2093" i="5"/>
  <c r="R2074" i="5"/>
  <c r="T2072" i="5"/>
  <c r="R2061" i="5"/>
  <c r="T2051" i="5"/>
  <c r="T1922" i="5"/>
  <c r="S1922" i="5"/>
  <c r="T1905" i="5"/>
  <c r="S1905" i="5"/>
  <c r="T1869" i="5"/>
  <c r="S1869" i="5"/>
  <c r="R1667" i="5"/>
  <c r="S1420" i="5"/>
  <c r="T1420" i="5"/>
  <c r="S1410" i="5"/>
  <c r="T1410" i="5"/>
  <c r="R2481" i="5"/>
  <c r="R2463" i="5"/>
  <c r="R2445" i="5"/>
  <c r="R2427" i="5"/>
  <c r="R2409" i="5"/>
  <c r="R2391" i="5"/>
  <c r="R2373" i="5"/>
  <c r="R2355" i="5"/>
  <c r="R2337" i="5"/>
  <c r="R2319" i="5"/>
  <c r="R2298" i="5"/>
  <c r="R2262" i="5"/>
  <c r="R2226" i="5"/>
  <c r="R2179" i="5"/>
  <c r="R2161" i="5"/>
  <c r="R2148" i="5"/>
  <c r="R2127" i="5"/>
  <c r="R2119" i="5"/>
  <c r="R2106" i="5"/>
  <c r="R2053" i="5"/>
  <c r="R2040" i="5"/>
  <c r="S2028" i="5"/>
  <c r="S2025" i="5"/>
  <c r="T2025" i="5"/>
  <c r="S2012" i="5"/>
  <c r="R1996" i="5"/>
  <c r="R1989" i="5"/>
  <c r="R1965" i="5"/>
  <c r="R1963" i="5"/>
  <c r="R1950" i="5"/>
  <c r="R1942" i="5"/>
  <c r="S1918" i="5"/>
  <c r="T1918" i="5"/>
  <c r="R1916" i="5"/>
  <c r="S1901" i="5"/>
  <c r="T1901" i="5"/>
  <c r="R1899" i="5"/>
  <c r="R1880" i="5"/>
  <c r="S1865" i="5"/>
  <c r="T1865" i="5"/>
  <c r="R1863" i="5"/>
  <c r="S1782" i="5"/>
  <c r="T1782" i="5"/>
  <c r="S1710" i="5"/>
  <c r="T1710" i="5"/>
  <c r="S1700" i="5"/>
  <c r="T1700" i="5"/>
  <c r="S1684" i="5"/>
  <c r="T1684" i="5"/>
  <c r="S1402" i="5"/>
  <c r="T1402" i="5"/>
  <c r="S1392" i="5"/>
  <c r="T1392" i="5"/>
  <c r="R2430" i="5"/>
  <c r="R2412" i="5"/>
  <c r="R2394" i="5"/>
  <c r="R2376" i="5"/>
  <c r="R2358" i="5"/>
  <c r="R2340" i="5"/>
  <c r="R2322" i="5"/>
  <c r="R2304" i="5"/>
  <c r="R2268" i="5"/>
  <c r="R2232" i="5"/>
  <c r="R2205" i="5"/>
  <c r="R2197" i="5"/>
  <c r="R2182" i="5"/>
  <c r="R2164" i="5"/>
  <c r="R2143" i="5"/>
  <c r="R2101" i="5"/>
  <c r="R2056" i="5"/>
  <c r="R2030" i="5"/>
  <c r="R1994" i="5"/>
  <c r="S1967" i="5"/>
  <c r="T1967" i="5"/>
  <c r="R1885" i="5"/>
  <c r="R1738" i="5"/>
  <c r="R1606" i="5"/>
  <c r="S1574" i="5"/>
  <c r="T1574" i="5"/>
  <c r="S1572" i="5"/>
  <c r="T1572" i="5"/>
  <c r="S1562" i="5"/>
  <c r="T1562" i="5"/>
  <c r="S1560" i="5"/>
  <c r="T1560" i="5"/>
  <c r="S1507" i="5"/>
  <c r="T1507" i="5"/>
  <c r="R2001" i="5"/>
  <c r="R1985" i="5"/>
  <c r="T1910" i="5"/>
  <c r="S1910" i="5"/>
  <c r="T1893" i="5"/>
  <c r="S1893" i="5"/>
  <c r="T1857" i="5"/>
  <c r="S1857" i="5"/>
  <c r="S1720" i="5"/>
  <c r="T1720" i="5"/>
  <c r="S1519" i="5"/>
  <c r="T1519" i="5"/>
  <c r="R2505" i="5"/>
  <c r="R2487" i="5"/>
  <c r="R2469" i="5"/>
  <c r="R2451" i="5"/>
  <c r="R2433" i="5"/>
  <c r="R2415" i="5"/>
  <c r="R2397" i="5"/>
  <c r="R2379" i="5"/>
  <c r="R2361" i="5"/>
  <c r="R2343" i="5"/>
  <c r="R2325" i="5"/>
  <c r="R2307" i="5"/>
  <c r="T2294" i="5"/>
  <c r="R2274" i="5"/>
  <c r="T2269" i="5"/>
  <c r="T2258" i="5"/>
  <c r="R2238" i="5"/>
  <c r="T2233" i="5"/>
  <c r="T2222" i="5"/>
  <c r="R2200" i="5"/>
  <c r="R2185" i="5"/>
  <c r="R2180" i="5"/>
  <c r="T2168" i="5"/>
  <c r="T2147" i="5"/>
  <c r="R2125" i="5"/>
  <c r="T2118" i="5"/>
  <c r="R2112" i="5"/>
  <c r="R2091" i="5"/>
  <c r="R2083" i="5"/>
  <c r="T2081" i="5"/>
  <c r="R2070" i="5"/>
  <c r="T2060" i="5"/>
  <c r="T2039" i="5"/>
  <c r="R2026" i="5"/>
  <c r="R2024" i="5"/>
  <c r="R2008" i="5"/>
  <c r="R1979" i="5"/>
  <c r="T1974" i="5"/>
  <c r="S1974" i="5"/>
  <c r="S1972" i="5"/>
  <c r="T1972" i="5"/>
  <c r="R1966" i="5"/>
  <c r="S1959" i="5"/>
  <c r="T1959" i="5"/>
  <c r="R1951" i="5"/>
  <c r="S1942" i="5"/>
  <c r="T1942" i="5"/>
  <c r="R1930" i="5"/>
  <c r="R1904" i="5"/>
  <c r="S1889" i="5"/>
  <c r="T1889" i="5"/>
  <c r="R1887" i="5"/>
  <c r="R1868" i="5"/>
  <c r="R1841" i="5"/>
  <c r="S1830" i="5"/>
  <c r="T1830" i="5"/>
  <c r="R1703" i="5"/>
  <c r="S1673" i="5"/>
  <c r="T1673" i="5"/>
  <c r="S1671" i="5"/>
  <c r="T1671" i="5"/>
  <c r="R2515" i="5"/>
  <c r="R2497" i="5"/>
  <c r="R2479" i="5"/>
  <c r="R2461" i="5"/>
  <c r="R2443" i="5"/>
  <c r="R2425" i="5"/>
  <c r="R2407" i="5"/>
  <c r="R2389" i="5"/>
  <c r="R2371" i="5"/>
  <c r="R2353" i="5"/>
  <c r="R2335" i="5"/>
  <c r="R2317" i="5"/>
  <c r="R2277" i="5"/>
  <c r="R2241" i="5"/>
  <c r="R2175" i="5"/>
  <c r="R2170" i="5"/>
  <c r="R2157" i="5"/>
  <c r="R2115" i="5"/>
  <c r="R2062" i="5"/>
  <c r="R2049" i="5"/>
  <c r="R2017" i="5"/>
  <c r="T1973" i="5"/>
  <c r="S1765" i="5"/>
  <c r="T1765" i="5"/>
  <c r="S1753" i="5"/>
  <c r="T1753" i="5"/>
  <c r="S1730" i="5"/>
  <c r="T1730" i="5"/>
  <c r="R1713" i="5"/>
  <c r="R2198" i="5"/>
  <c r="R2178" i="5"/>
  <c r="R1962" i="5"/>
  <c r="R1945" i="5"/>
  <c r="T1845" i="5"/>
  <c r="S1845" i="5"/>
  <c r="S1705" i="5"/>
  <c r="T1705" i="5"/>
  <c r="S1693" i="5"/>
  <c r="T1693" i="5"/>
  <c r="R2500" i="5"/>
  <c r="R2482" i="5"/>
  <c r="R2464" i="5"/>
  <c r="R2446" i="5"/>
  <c r="R2428" i="5"/>
  <c r="R2410" i="5"/>
  <c r="R2392" i="5"/>
  <c r="R2374" i="5"/>
  <c r="R2356" i="5"/>
  <c r="R2338" i="5"/>
  <c r="R2320" i="5"/>
  <c r="R2283" i="5"/>
  <c r="R2247" i="5"/>
  <c r="R2211" i="5"/>
  <c r="R2173" i="5"/>
  <c r="R2139" i="5"/>
  <c r="R2110" i="5"/>
  <c r="R2097" i="5"/>
  <c r="R2022" i="5"/>
  <c r="R2015" i="5"/>
  <c r="S2011" i="5"/>
  <c r="R2006" i="5"/>
  <c r="R2004" i="5"/>
  <c r="R1975" i="5"/>
  <c r="T1966" i="5"/>
  <c r="S1966" i="5"/>
  <c r="T1951" i="5"/>
  <c r="S1951" i="5"/>
  <c r="T1934" i="5"/>
  <c r="S1934" i="5"/>
  <c r="T1881" i="5"/>
  <c r="S1881" i="5"/>
  <c r="R1829" i="5"/>
  <c r="S1818" i="5"/>
  <c r="T1818" i="5"/>
  <c r="S1810" i="5"/>
  <c r="T1810" i="5"/>
  <c r="S1745" i="5"/>
  <c r="T1745" i="5"/>
  <c r="R2013" i="5"/>
  <c r="R2005" i="5"/>
  <c r="R1971" i="5"/>
  <c r="R1943" i="5"/>
  <c r="R1919" i="5"/>
  <c r="R1917" i="5"/>
  <c r="R1902" i="5"/>
  <c r="R1900" i="5"/>
  <c r="R1890" i="5"/>
  <c r="R1888" i="5"/>
  <c r="R1878" i="5"/>
  <c r="R1876" i="5"/>
  <c r="R1866" i="5"/>
  <c r="R1864" i="5"/>
  <c r="R1854" i="5"/>
  <c r="R1852" i="5"/>
  <c r="R1842" i="5"/>
  <c r="R1840" i="5"/>
  <c r="R1830" i="5"/>
  <c r="R1828" i="5"/>
  <c r="S1821" i="5"/>
  <c r="R1818" i="5"/>
  <c r="R1816" i="5"/>
  <c r="R1806" i="5"/>
  <c r="R1804" i="5"/>
  <c r="R1794" i="5"/>
  <c r="R1792" i="5"/>
  <c r="R1782" i="5"/>
  <c r="R1780" i="5"/>
  <c r="R1770" i="5"/>
  <c r="R1768" i="5"/>
  <c r="R1758" i="5"/>
  <c r="R1756" i="5"/>
  <c r="R1733" i="5"/>
  <c r="R1723" i="5"/>
  <c r="R1718" i="5"/>
  <c r="S1706" i="5"/>
  <c r="R1696" i="5"/>
  <c r="T1687" i="5"/>
  <c r="S1678" i="5"/>
  <c r="S1665" i="5"/>
  <c r="R1654" i="5"/>
  <c r="R1652" i="5"/>
  <c r="S1644" i="5"/>
  <c r="R1594" i="5"/>
  <c r="S1550" i="5"/>
  <c r="T1550" i="5"/>
  <c r="S1548" i="5"/>
  <c r="T1548" i="5"/>
  <c r="R1505" i="5"/>
  <c r="S1495" i="5"/>
  <c r="T1495" i="5"/>
  <c r="S1483" i="5"/>
  <c r="T1483" i="5"/>
  <c r="S1475" i="5"/>
  <c r="T1475" i="5"/>
  <c r="S1438" i="5"/>
  <c r="T1438" i="5"/>
  <c r="S1428" i="5"/>
  <c r="T1428" i="5"/>
  <c r="R1400" i="5"/>
  <c r="S1341" i="5"/>
  <c r="T1341" i="5"/>
  <c r="S1339" i="5"/>
  <c r="T1339" i="5"/>
  <c r="T1337" i="5"/>
  <c r="S1337" i="5"/>
  <c r="R2011" i="5"/>
  <c r="R1998" i="5"/>
  <c r="R1934" i="5"/>
  <c r="R1922" i="5"/>
  <c r="R1910" i="5"/>
  <c r="R1905" i="5"/>
  <c r="R1903" i="5"/>
  <c r="R1893" i="5"/>
  <c r="R1891" i="5"/>
  <c r="R1881" i="5"/>
  <c r="R1879" i="5"/>
  <c r="R1869" i="5"/>
  <c r="R1867" i="5"/>
  <c r="R1857" i="5"/>
  <c r="R1855" i="5"/>
  <c r="T1853" i="5"/>
  <c r="R1845" i="5"/>
  <c r="R1843" i="5"/>
  <c r="T1841" i="5"/>
  <c r="R1833" i="5"/>
  <c r="R1831" i="5"/>
  <c r="T1829" i="5"/>
  <c r="R1821" i="5"/>
  <c r="T1817" i="5"/>
  <c r="R1809" i="5"/>
  <c r="T1805" i="5"/>
  <c r="R1797" i="5"/>
  <c r="T1793" i="5"/>
  <c r="R1785" i="5"/>
  <c r="T1781" i="5"/>
  <c r="R1773" i="5"/>
  <c r="T1769" i="5"/>
  <c r="R1761" i="5"/>
  <c r="T1757" i="5"/>
  <c r="T1734" i="5"/>
  <c r="T1729" i="5"/>
  <c r="T1719" i="5"/>
  <c r="T1714" i="5"/>
  <c r="S1690" i="5"/>
  <c r="S1683" i="5"/>
  <c r="R1665" i="5"/>
  <c r="T1657" i="5"/>
  <c r="R1644" i="5"/>
  <c r="S1586" i="5"/>
  <c r="T1586" i="5"/>
  <c r="S1584" i="5"/>
  <c r="T1584" i="5"/>
  <c r="S1531" i="5"/>
  <c r="T1531" i="5"/>
  <c r="S1467" i="5"/>
  <c r="T1467" i="5"/>
  <c r="R1441" i="5"/>
  <c r="S1384" i="5"/>
  <c r="T1384" i="5"/>
  <c r="S1374" i="5"/>
  <c r="T1374" i="5"/>
  <c r="R1360" i="5"/>
  <c r="S1300" i="5"/>
  <c r="T1300" i="5"/>
  <c r="S1298" i="5"/>
  <c r="T1298" i="5"/>
  <c r="R1294" i="5"/>
  <c r="S1135" i="5"/>
  <c r="T1135" i="5"/>
  <c r="S1116" i="5"/>
  <c r="T1116" i="5"/>
  <c r="S686" i="5"/>
  <c r="T686" i="5"/>
  <c r="R2035" i="5"/>
  <c r="R1990" i="5"/>
  <c r="R1977" i="5"/>
  <c r="R1969" i="5"/>
  <c r="R1956" i="5"/>
  <c r="R1898" i="5"/>
  <c r="R1886" i="5"/>
  <c r="R1874" i="5"/>
  <c r="R1862" i="5"/>
  <c r="R1850" i="5"/>
  <c r="R1838" i="5"/>
  <c r="R1826" i="5"/>
  <c r="R1814" i="5"/>
  <c r="R1802" i="5"/>
  <c r="R1790" i="5"/>
  <c r="R1778" i="5"/>
  <c r="R1766" i="5"/>
  <c r="R1754" i="5"/>
  <c r="T1747" i="5"/>
  <c r="R1744" i="5"/>
  <c r="R1709" i="5"/>
  <c r="R1701" i="5"/>
  <c r="T1697" i="5"/>
  <c r="R1690" i="5"/>
  <c r="T1668" i="5"/>
  <c r="T1655" i="5"/>
  <c r="S1646" i="5"/>
  <c r="T1646" i="5"/>
  <c r="R1632" i="5"/>
  <c r="R1620" i="5"/>
  <c r="S1598" i="5"/>
  <c r="T1598" i="5"/>
  <c r="S1596" i="5"/>
  <c r="T1596" i="5"/>
  <c r="S1543" i="5"/>
  <c r="T1543" i="5"/>
  <c r="R1510" i="5"/>
  <c r="S1480" i="5"/>
  <c r="T1480" i="5"/>
  <c r="S1478" i="5"/>
  <c r="T1478" i="5"/>
  <c r="S1459" i="5"/>
  <c r="T1459" i="5"/>
  <c r="S1443" i="5"/>
  <c r="T1443" i="5"/>
  <c r="R1423" i="5"/>
  <c r="S1110" i="5"/>
  <c r="T1110" i="5"/>
  <c r="T1102" i="5"/>
  <c r="S1102" i="5"/>
  <c r="T1100" i="5"/>
  <c r="S1100" i="5"/>
  <c r="S1088" i="5"/>
  <c r="T1088" i="5"/>
  <c r="R1731" i="5"/>
  <c r="R1729" i="5"/>
  <c r="R1714" i="5"/>
  <c r="R1681" i="5"/>
  <c r="S1634" i="5"/>
  <c r="T1634" i="5"/>
  <c r="S1622" i="5"/>
  <c r="T1622" i="5"/>
  <c r="S1610" i="5"/>
  <c r="T1610" i="5"/>
  <c r="S1608" i="5"/>
  <c r="T1608" i="5"/>
  <c r="S1567" i="5"/>
  <c r="T1567" i="5"/>
  <c r="S1555" i="5"/>
  <c r="T1555" i="5"/>
  <c r="R1522" i="5"/>
  <c r="S1451" i="5"/>
  <c r="T1451" i="5"/>
  <c r="S1425" i="5"/>
  <c r="T1425" i="5"/>
  <c r="S1362" i="5"/>
  <c r="T1362" i="5"/>
  <c r="T1166" i="5"/>
  <c r="S1166" i="5"/>
  <c r="R1935" i="5"/>
  <c r="R1925" i="5"/>
  <c r="R1913" i="5"/>
  <c r="R1906" i="5"/>
  <c r="R1896" i="5"/>
  <c r="R1894" i="5"/>
  <c r="R1884" i="5"/>
  <c r="R1882" i="5"/>
  <c r="R1872" i="5"/>
  <c r="R1870" i="5"/>
  <c r="R1860" i="5"/>
  <c r="R1858" i="5"/>
  <c r="R1848" i="5"/>
  <c r="R1846" i="5"/>
  <c r="R1836" i="5"/>
  <c r="R1834" i="5"/>
  <c r="R1824" i="5"/>
  <c r="R1822" i="5"/>
  <c r="R1810" i="5"/>
  <c r="R1798" i="5"/>
  <c r="R1786" i="5"/>
  <c r="R1774" i="5"/>
  <c r="R1762" i="5"/>
  <c r="R1742" i="5"/>
  <c r="R1534" i="5"/>
  <c r="S1433" i="5"/>
  <c r="T1433" i="5"/>
  <c r="S1407" i="5"/>
  <c r="T1407" i="5"/>
  <c r="S1350" i="5"/>
  <c r="T1350" i="5"/>
  <c r="R1220" i="5"/>
  <c r="S1185" i="5"/>
  <c r="T1185" i="5"/>
  <c r="S1579" i="5"/>
  <c r="T1579" i="5"/>
  <c r="S1415" i="5"/>
  <c r="T1415" i="5"/>
  <c r="S1389" i="5"/>
  <c r="T1389" i="5"/>
  <c r="S1251" i="5"/>
  <c r="T1251" i="5"/>
  <c r="S1228" i="5"/>
  <c r="T1228" i="5"/>
  <c r="R2020" i="5"/>
  <c r="R2007" i="5"/>
  <c r="R1952" i="5"/>
  <c r="R1933" i="5"/>
  <c r="R1923" i="5"/>
  <c r="R1921" i="5"/>
  <c r="R1911" i="5"/>
  <c r="R1909" i="5"/>
  <c r="S1670" i="5"/>
  <c r="T1670" i="5"/>
  <c r="R1664" i="5"/>
  <c r="R1660" i="5"/>
  <c r="S1502" i="5"/>
  <c r="T1502" i="5"/>
  <c r="S1500" i="5"/>
  <c r="T1500" i="5"/>
  <c r="S1490" i="5"/>
  <c r="T1490" i="5"/>
  <c r="S1488" i="5"/>
  <c r="T1488" i="5"/>
  <c r="S1464" i="5"/>
  <c r="T1464" i="5"/>
  <c r="S1397" i="5"/>
  <c r="T1397" i="5"/>
  <c r="S1371" i="5"/>
  <c r="T1371" i="5"/>
  <c r="R1851" i="5"/>
  <c r="R1849" i="5"/>
  <c r="R1839" i="5"/>
  <c r="R1837" i="5"/>
  <c r="R1827" i="5"/>
  <c r="R1825" i="5"/>
  <c r="R1815" i="5"/>
  <c r="R1813" i="5"/>
  <c r="R1803" i="5"/>
  <c r="R1801" i="5"/>
  <c r="R1791" i="5"/>
  <c r="R1789" i="5"/>
  <c r="R1779" i="5"/>
  <c r="R1767" i="5"/>
  <c r="R1755" i="5"/>
  <c r="R1695" i="5"/>
  <c r="S1653" i="5"/>
  <c r="T1653" i="5"/>
  <c r="S1591" i="5"/>
  <c r="T1591" i="5"/>
  <c r="S1514" i="5"/>
  <c r="T1514" i="5"/>
  <c r="S1512" i="5"/>
  <c r="T1512" i="5"/>
  <c r="R1481" i="5"/>
  <c r="S1456" i="5"/>
  <c r="T1456" i="5"/>
  <c r="S1454" i="5"/>
  <c r="T1454" i="5"/>
  <c r="S1379" i="5"/>
  <c r="T1379" i="5"/>
  <c r="S1326" i="5"/>
  <c r="T1326" i="5"/>
  <c r="R1784" i="5"/>
  <c r="R1772" i="5"/>
  <c r="R1760" i="5"/>
  <c r="R1735" i="5"/>
  <c r="R1730" i="5"/>
  <c r="R1720" i="5"/>
  <c r="R1691" i="5"/>
  <c r="R1686" i="5"/>
  <c r="S1680" i="5"/>
  <c r="T1667" i="5"/>
  <c r="S1656" i="5"/>
  <c r="S1603" i="5"/>
  <c r="T1603" i="5"/>
  <c r="R1582" i="5"/>
  <c r="S1526" i="5"/>
  <c r="T1526" i="5"/>
  <c r="S1524" i="5"/>
  <c r="T1524" i="5"/>
  <c r="R1473" i="5"/>
  <c r="S1357" i="5"/>
  <c r="T1357" i="5"/>
  <c r="T1355" i="5"/>
  <c r="S1355" i="5"/>
  <c r="R1353" i="5"/>
  <c r="S1264" i="5"/>
  <c r="T1264" i="5"/>
  <c r="R1258" i="5"/>
  <c r="R1981" i="5"/>
  <c r="R1968" i="5"/>
  <c r="R1960" i="5"/>
  <c r="R1953" i="5"/>
  <c r="R1938" i="5"/>
  <c r="R1936" i="5"/>
  <c r="R1924" i="5"/>
  <c r="R1914" i="5"/>
  <c r="R1912" i="5"/>
  <c r="R1708" i="5"/>
  <c r="S1641" i="5"/>
  <c r="T1641" i="5"/>
  <c r="S1639" i="5"/>
  <c r="T1639" i="5"/>
  <c r="S1631" i="5"/>
  <c r="T1631" i="5"/>
  <c r="S1629" i="5"/>
  <c r="T1629" i="5"/>
  <c r="S1627" i="5"/>
  <c r="T1627" i="5"/>
  <c r="S1615" i="5"/>
  <c r="T1615" i="5"/>
  <c r="S1538" i="5"/>
  <c r="T1538" i="5"/>
  <c r="S1536" i="5"/>
  <c r="T1536" i="5"/>
  <c r="S1446" i="5"/>
  <c r="T1446" i="5"/>
  <c r="R1418" i="5"/>
  <c r="S1287" i="5"/>
  <c r="T1287" i="5"/>
  <c r="R1613" i="5"/>
  <c r="R1601" i="5"/>
  <c r="R1589" i="5"/>
  <c r="R1577" i="5"/>
  <c r="R1565" i="5"/>
  <c r="R1553" i="5"/>
  <c r="R1541" i="5"/>
  <c r="R1335" i="5"/>
  <c r="R1311" i="5"/>
  <c r="S1308" i="5"/>
  <c r="T1308" i="5"/>
  <c r="R1275" i="5"/>
  <c r="S1272" i="5"/>
  <c r="T1272" i="5"/>
  <c r="R1239" i="5"/>
  <c r="S1236" i="5"/>
  <c r="T1236" i="5"/>
  <c r="S1193" i="5"/>
  <c r="T1193" i="5"/>
  <c r="S1096" i="5"/>
  <c r="T1096" i="5"/>
  <c r="S972" i="5"/>
  <c r="T972" i="5"/>
  <c r="T1619" i="5"/>
  <c r="T1607" i="5"/>
  <c r="T1595" i="5"/>
  <c r="T1583" i="5"/>
  <c r="T1571" i="5"/>
  <c r="T1559" i="5"/>
  <c r="T1547" i="5"/>
  <c r="T1535" i="5"/>
  <c r="T1523" i="5"/>
  <c r="T1511" i="5"/>
  <c r="T1499" i="5"/>
  <c r="T1487" i="5"/>
  <c r="T1482" i="5"/>
  <c r="T1466" i="5"/>
  <c r="T1445" i="5"/>
  <c r="R1439" i="5"/>
  <c r="T1427" i="5"/>
  <c r="T1409" i="5"/>
  <c r="T1391" i="5"/>
  <c r="T1373" i="5"/>
  <c r="R1358" i="5"/>
  <c r="S1277" i="5"/>
  <c r="T1277" i="5"/>
  <c r="S1241" i="5"/>
  <c r="T1241" i="5"/>
  <c r="R1061" i="5"/>
  <c r="R1053" i="5"/>
  <c r="S1044" i="5"/>
  <c r="T1044" i="5"/>
  <c r="S697" i="5"/>
  <c r="T697" i="5"/>
  <c r="R695" i="5"/>
  <c r="R1672" i="5"/>
  <c r="T1660" i="5"/>
  <c r="T1648" i="5"/>
  <c r="T1636" i="5"/>
  <c r="T1624" i="5"/>
  <c r="T1612" i="5"/>
  <c r="T1600" i="5"/>
  <c r="T1588" i="5"/>
  <c r="T1576" i="5"/>
  <c r="R1532" i="5"/>
  <c r="R1520" i="5"/>
  <c r="R1508" i="5"/>
  <c r="R1496" i="5"/>
  <c r="T1435" i="5"/>
  <c r="R1424" i="5"/>
  <c r="T1417" i="5"/>
  <c r="R1406" i="5"/>
  <c r="T1399" i="5"/>
  <c r="R1388" i="5"/>
  <c r="T1381" i="5"/>
  <c r="R1380" i="5"/>
  <c r="R1370" i="5"/>
  <c r="R1365" i="5"/>
  <c r="S1352" i="5"/>
  <c r="T1345" i="5"/>
  <c r="S1344" i="5"/>
  <c r="T1344" i="5"/>
  <c r="R1340" i="5"/>
  <c r="R1303" i="5"/>
  <c r="R1301" i="5"/>
  <c r="R1267" i="5"/>
  <c r="R1265" i="5"/>
  <c r="R1231" i="5"/>
  <c r="R1211" i="5"/>
  <c r="R1199" i="5"/>
  <c r="R1192" i="5"/>
  <c r="R1169" i="5"/>
  <c r="R1687" i="5"/>
  <c r="R1682" i="5"/>
  <c r="R1655" i="5"/>
  <c r="R1643" i="5"/>
  <c r="R1631" i="5"/>
  <c r="R1619" i="5"/>
  <c r="T1617" i="5"/>
  <c r="R1607" i="5"/>
  <c r="T1605" i="5"/>
  <c r="R1595" i="5"/>
  <c r="T1593" i="5"/>
  <c r="R1583" i="5"/>
  <c r="T1581" i="5"/>
  <c r="R1571" i="5"/>
  <c r="T1569" i="5"/>
  <c r="R1559" i="5"/>
  <c r="T1557" i="5"/>
  <c r="R1547" i="5"/>
  <c r="T1545" i="5"/>
  <c r="T1533" i="5"/>
  <c r="T1521" i="5"/>
  <c r="T1509" i="5"/>
  <c r="T1497" i="5"/>
  <c r="T1485" i="5"/>
  <c r="R1479" i="5"/>
  <c r="T1472" i="5"/>
  <c r="T1448" i="5"/>
  <c r="T1430" i="5"/>
  <c r="T1412" i="5"/>
  <c r="T1394" i="5"/>
  <c r="T1376" i="5"/>
  <c r="T1359" i="5"/>
  <c r="T1342" i="5"/>
  <c r="S1342" i="5"/>
  <c r="R1334" i="5"/>
  <c r="T1332" i="5"/>
  <c r="R1314" i="5"/>
  <c r="R1293" i="5"/>
  <c r="S1290" i="5"/>
  <c r="T1290" i="5"/>
  <c r="R1257" i="5"/>
  <c r="S1254" i="5"/>
  <c r="T1254" i="5"/>
  <c r="R1155" i="5"/>
  <c r="S1069" i="5"/>
  <c r="T1069" i="5"/>
  <c r="R1648" i="5"/>
  <c r="R1636" i="5"/>
  <c r="R1624" i="5"/>
  <c r="R1612" i="5"/>
  <c r="T1329" i="5"/>
  <c r="S1329" i="5"/>
  <c r="S1316" i="5"/>
  <c r="T1316" i="5"/>
  <c r="S1303" i="5"/>
  <c r="T1303" i="5"/>
  <c r="S1188" i="5"/>
  <c r="T1188" i="5"/>
  <c r="S1174" i="5"/>
  <c r="T1171" i="5"/>
  <c r="S1171" i="5"/>
  <c r="R1535" i="5"/>
  <c r="R1523" i="5"/>
  <c r="R1511" i="5"/>
  <c r="R1499" i="5"/>
  <c r="R1487" i="5"/>
  <c r="R1482" i="5"/>
  <c r="R1445" i="5"/>
  <c r="R1332" i="5"/>
  <c r="R1214" i="5"/>
  <c r="R1202" i="5"/>
  <c r="S1085" i="5"/>
  <c r="T1085" i="5"/>
  <c r="R1658" i="5"/>
  <c r="R1646" i="5"/>
  <c r="R1634" i="5"/>
  <c r="R1622" i="5"/>
  <c r="R1610" i="5"/>
  <c r="R1598" i="5"/>
  <c r="R1586" i="5"/>
  <c r="R1574" i="5"/>
  <c r="R1562" i="5"/>
  <c r="R1550" i="5"/>
  <c r="R1538" i="5"/>
  <c r="R1464" i="5"/>
  <c r="R1461" i="5"/>
  <c r="R1430" i="5"/>
  <c r="R1412" i="5"/>
  <c r="R1394" i="5"/>
  <c r="R1386" i="5"/>
  <c r="R1376" i="5"/>
  <c r="R1368" i="5"/>
  <c r="R1343" i="5"/>
  <c r="S1334" i="5"/>
  <c r="T1334" i="5"/>
  <c r="R1319" i="5"/>
  <c r="R1191" i="5"/>
  <c r="S1157" i="5"/>
  <c r="T1157" i="5"/>
  <c r="T1111" i="5"/>
  <c r="S1111" i="5"/>
  <c r="T1089" i="5"/>
  <c r="S1089" i="5"/>
  <c r="R1615" i="5"/>
  <c r="R1603" i="5"/>
  <c r="R1591" i="5"/>
  <c r="R1579" i="5"/>
  <c r="R1567" i="5"/>
  <c r="R1555" i="5"/>
  <c r="R1543" i="5"/>
  <c r="R1531" i="5"/>
  <c r="R1519" i="5"/>
  <c r="R1507" i="5"/>
  <c r="R1495" i="5"/>
  <c r="S1295" i="5"/>
  <c r="T1295" i="5"/>
  <c r="S1259" i="5"/>
  <c r="T1259" i="5"/>
  <c r="R1183" i="5"/>
  <c r="S936" i="5"/>
  <c r="T936" i="5"/>
  <c r="R1693" i="5"/>
  <c r="R1678" i="5"/>
  <c r="R1526" i="5"/>
  <c r="R1514" i="5"/>
  <c r="R1502" i="5"/>
  <c r="R1490" i="5"/>
  <c r="R1443" i="5"/>
  <c r="R1433" i="5"/>
  <c r="R1425" i="5"/>
  <c r="R1415" i="5"/>
  <c r="R1407" i="5"/>
  <c r="R1397" i="5"/>
  <c r="R1389" i="5"/>
  <c r="R1379" i="5"/>
  <c r="R1371" i="5"/>
  <c r="T1360" i="5"/>
  <c r="R1355" i="5"/>
  <c r="R1350" i="5"/>
  <c r="R1339" i="5"/>
  <c r="R1337" i="5"/>
  <c r="S1321" i="5"/>
  <c r="T1321" i="5"/>
  <c r="T1313" i="5"/>
  <c r="R1298" i="5"/>
  <c r="R1285" i="5"/>
  <c r="R1283" i="5"/>
  <c r="R1262" i="5"/>
  <c r="R1249" i="5"/>
  <c r="R1247" i="5"/>
  <c r="R1217" i="5"/>
  <c r="R1205" i="5"/>
  <c r="R1187" i="5"/>
  <c r="R1114" i="5"/>
  <c r="R1092" i="5"/>
  <c r="S1324" i="5"/>
  <c r="S1311" i="5"/>
  <c r="S1306" i="5"/>
  <c r="S1293" i="5"/>
  <c r="S1288" i="5"/>
  <c r="S1275" i="5"/>
  <c r="S1270" i="5"/>
  <c r="S1257" i="5"/>
  <c r="S1252" i="5"/>
  <c r="S1239" i="5"/>
  <c r="S1234" i="5"/>
  <c r="S1226" i="5"/>
  <c r="S1191" i="5"/>
  <c r="R1188" i="5"/>
  <c r="S1183" i="5"/>
  <c r="R1178" i="5"/>
  <c r="T1176" i="5"/>
  <c r="R1164" i="5"/>
  <c r="T1160" i="5"/>
  <c r="S1155" i="5"/>
  <c r="S1150" i="5"/>
  <c r="S1138" i="5"/>
  <c r="R1128" i="5"/>
  <c r="T1124" i="5"/>
  <c r="T1105" i="5"/>
  <c r="R1098" i="5"/>
  <c r="R1096" i="5"/>
  <c r="R1085" i="5"/>
  <c r="R1083" i="5"/>
  <c r="R1069" i="5"/>
  <c r="R1033" i="5"/>
  <c r="R997" i="5"/>
  <c r="R889" i="5"/>
  <c r="R817" i="5"/>
  <c r="R1138" i="5"/>
  <c r="R1105" i="5"/>
  <c r="S1083" i="5"/>
  <c r="T1083" i="5"/>
  <c r="R964" i="5"/>
  <c r="S955" i="5"/>
  <c r="T955" i="5"/>
  <c r="S947" i="5"/>
  <c r="T947" i="5"/>
  <c r="R928" i="5"/>
  <c r="S919" i="5"/>
  <c r="T919" i="5"/>
  <c r="S900" i="5"/>
  <c r="T900" i="5"/>
  <c r="T883" i="5"/>
  <c r="S883" i="5"/>
  <c r="S881" i="5"/>
  <c r="T881" i="5"/>
  <c r="S879" i="5"/>
  <c r="T879" i="5"/>
  <c r="S849" i="5"/>
  <c r="T849" i="5"/>
  <c r="S736" i="5"/>
  <c r="T736" i="5"/>
  <c r="R726" i="5"/>
  <c r="S722" i="5"/>
  <c r="T722" i="5"/>
  <c r="S132" i="5"/>
  <c r="T132" i="5"/>
  <c r="R1194" i="5"/>
  <c r="R1167" i="5"/>
  <c r="S1119" i="5"/>
  <c r="T1119" i="5"/>
  <c r="R1072" i="5"/>
  <c r="S1063" i="5"/>
  <c r="T1063" i="5"/>
  <c r="S1055" i="5"/>
  <c r="T1055" i="5"/>
  <c r="R1036" i="5"/>
  <c r="S1027" i="5"/>
  <c r="T1027" i="5"/>
  <c r="S1019" i="5"/>
  <c r="T1019" i="5"/>
  <c r="R1000" i="5"/>
  <c r="S991" i="5"/>
  <c r="T991" i="5"/>
  <c r="S983" i="5"/>
  <c r="T983" i="5"/>
  <c r="S966" i="5"/>
  <c r="T966" i="5"/>
  <c r="S941" i="5"/>
  <c r="T941" i="5"/>
  <c r="S930" i="5"/>
  <c r="T930" i="5"/>
  <c r="S911" i="5"/>
  <c r="T911" i="5"/>
  <c r="R892" i="5"/>
  <c r="S856" i="5"/>
  <c r="T856" i="5"/>
  <c r="R823" i="5"/>
  <c r="S605" i="5"/>
  <c r="T605" i="5"/>
  <c r="R1322" i="5"/>
  <c r="R1317" i="5"/>
  <c r="R1304" i="5"/>
  <c r="R1299" i="5"/>
  <c r="R1286" i="5"/>
  <c r="R1281" i="5"/>
  <c r="R1268" i="5"/>
  <c r="R1263" i="5"/>
  <c r="R1250" i="5"/>
  <c r="R1245" i="5"/>
  <c r="R1232" i="5"/>
  <c r="R1224" i="5"/>
  <c r="R1174" i="5"/>
  <c r="R1172" i="5"/>
  <c r="R1163" i="5"/>
  <c r="R1158" i="5"/>
  <c r="R1122" i="5"/>
  <c r="R1086" i="5"/>
  <c r="S1074" i="5"/>
  <c r="T1074" i="5"/>
  <c r="S1049" i="5"/>
  <c r="T1049" i="5"/>
  <c r="S1038" i="5"/>
  <c r="T1038" i="5"/>
  <c r="S1013" i="5"/>
  <c r="T1013" i="5"/>
  <c r="S1002" i="5"/>
  <c r="T1002" i="5"/>
  <c r="S977" i="5"/>
  <c r="T977" i="5"/>
  <c r="S905" i="5"/>
  <c r="T905" i="5"/>
  <c r="S894" i="5"/>
  <c r="T894" i="5"/>
  <c r="R830" i="5"/>
  <c r="T825" i="5"/>
  <c r="S825" i="5"/>
  <c r="S761" i="5"/>
  <c r="T761" i="5"/>
  <c r="R745" i="5"/>
  <c r="S635" i="5"/>
  <c r="T635" i="5"/>
  <c r="R592" i="5"/>
  <c r="R1227" i="5"/>
  <c r="R1165" i="5"/>
  <c r="R1134" i="5"/>
  <c r="R1108" i="5"/>
  <c r="R1097" i="5"/>
  <c r="R1095" i="5"/>
  <c r="R950" i="5"/>
  <c r="R914" i="5"/>
  <c r="R770" i="5"/>
  <c r="S617" i="5"/>
  <c r="T617" i="5"/>
  <c r="S629" i="5"/>
  <c r="T629" i="5"/>
  <c r="R1161" i="5"/>
  <c r="R1132" i="5"/>
  <c r="R1125" i="5"/>
  <c r="T1109" i="5"/>
  <c r="S1108" i="5"/>
  <c r="T1108" i="5"/>
  <c r="S1099" i="5"/>
  <c r="T1099" i="5"/>
  <c r="S1097" i="5"/>
  <c r="T1097" i="5"/>
  <c r="T1086" i="5"/>
  <c r="S1086" i="5"/>
  <c r="S1066" i="5"/>
  <c r="T1066" i="5"/>
  <c r="S1030" i="5"/>
  <c r="T1030" i="5"/>
  <c r="S994" i="5"/>
  <c r="T994" i="5"/>
  <c r="S958" i="5"/>
  <c r="T958" i="5"/>
  <c r="S952" i="5"/>
  <c r="T952" i="5"/>
  <c r="R942" i="5"/>
  <c r="S922" i="5"/>
  <c r="T922" i="5"/>
  <c r="S916" i="5"/>
  <c r="T916" i="5"/>
  <c r="R834" i="5"/>
  <c r="S797" i="5"/>
  <c r="T797" i="5"/>
  <c r="R1364" i="5"/>
  <c r="R1356" i="5"/>
  <c r="R1346" i="5"/>
  <c r="R1341" i="5"/>
  <c r="R1328" i="5"/>
  <c r="R1323" i="5"/>
  <c r="R1310" i="5"/>
  <c r="R1305" i="5"/>
  <c r="R1292" i="5"/>
  <c r="R1287" i="5"/>
  <c r="T1285" i="5"/>
  <c r="R1274" i="5"/>
  <c r="R1269" i="5"/>
  <c r="T1267" i="5"/>
  <c r="R1256" i="5"/>
  <c r="R1251" i="5"/>
  <c r="T1249" i="5"/>
  <c r="R1238" i="5"/>
  <c r="R1233" i="5"/>
  <c r="T1231" i="5"/>
  <c r="T1220" i="5"/>
  <c r="T1217" i="5"/>
  <c r="T1214" i="5"/>
  <c r="T1211" i="5"/>
  <c r="T1208" i="5"/>
  <c r="T1205" i="5"/>
  <c r="T1202" i="5"/>
  <c r="T1199" i="5"/>
  <c r="T1196" i="5"/>
  <c r="T1147" i="5"/>
  <c r="R1144" i="5"/>
  <c r="R1137" i="5"/>
  <c r="T1128" i="5"/>
  <c r="T1121" i="5"/>
  <c r="T1098" i="5"/>
  <c r="S1060" i="5"/>
  <c r="T1060" i="5"/>
  <c r="R1050" i="5"/>
  <c r="S1041" i="5"/>
  <c r="T1041" i="5"/>
  <c r="S1024" i="5"/>
  <c r="T1024" i="5"/>
  <c r="R1014" i="5"/>
  <c r="S1005" i="5"/>
  <c r="T1005" i="5"/>
  <c r="S988" i="5"/>
  <c r="T988" i="5"/>
  <c r="R978" i="5"/>
  <c r="S969" i="5"/>
  <c r="T969" i="5"/>
  <c r="S933" i="5"/>
  <c r="T933" i="5"/>
  <c r="R906" i="5"/>
  <c r="S886" i="5"/>
  <c r="T886" i="5"/>
  <c r="R870" i="5"/>
  <c r="S671" i="5"/>
  <c r="T671" i="5"/>
  <c r="S650" i="5"/>
  <c r="T650" i="5"/>
  <c r="T1280" i="5"/>
  <c r="T1262" i="5"/>
  <c r="T1244" i="5"/>
  <c r="T1223" i="5"/>
  <c r="R1193" i="5"/>
  <c r="T1162" i="5"/>
  <c r="T1152" i="5"/>
  <c r="T1145" i="5"/>
  <c r="T1140" i="5"/>
  <c r="S1133" i="5"/>
  <c r="T1126" i="5"/>
  <c r="T1094" i="5"/>
  <c r="R1089" i="5"/>
  <c r="S944" i="5"/>
  <c r="T944" i="5"/>
  <c r="S897" i="5"/>
  <c r="T897" i="5"/>
  <c r="S808" i="5"/>
  <c r="T808" i="5"/>
  <c r="R1326" i="5"/>
  <c r="R1308" i="5"/>
  <c r="R1290" i="5"/>
  <c r="R1272" i="5"/>
  <c r="R1254" i="5"/>
  <c r="R1236" i="5"/>
  <c r="T1169" i="5"/>
  <c r="S1114" i="5"/>
  <c r="S1052" i="5"/>
  <c r="T1052" i="5"/>
  <c r="S1016" i="5"/>
  <c r="T1016" i="5"/>
  <c r="S980" i="5"/>
  <c r="T980" i="5"/>
  <c r="S908" i="5"/>
  <c r="T908" i="5"/>
  <c r="R845" i="5"/>
  <c r="R841" i="5"/>
  <c r="R812" i="5"/>
  <c r="S665" i="5"/>
  <c r="T665" i="5"/>
  <c r="R1179" i="5"/>
  <c r="R1152" i="5"/>
  <c r="R1116" i="5"/>
  <c r="R1080" i="5"/>
  <c r="S1050" i="5"/>
  <c r="R1044" i="5"/>
  <c r="S1014" i="5"/>
  <c r="R1008" i="5"/>
  <c r="S978" i="5"/>
  <c r="R972" i="5"/>
  <c r="S967" i="5"/>
  <c r="S956" i="5"/>
  <c r="S942" i="5"/>
  <c r="R936" i="5"/>
  <c r="S931" i="5"/>
  <c r="S920" i="5"/>
  <c r="S906" i="5"/>
  <c r="R900" i="5"/>
  <c r="S895" i="5"/>
  <c r="S884" i="5"/>
  <c r="R879" i="5"/>
  <c r="R874" i="5"/>
  <c r="S870" i="5"/>
  <c r="T868" i="5"/>
  <c r="S861" i="5"/>
  <c r="S858" i="5"/>
  <c r="T858" i="5"/>
  <c r="R854" i="5"/>
  <c r="T841" i="5"/>
  <c r="S834" i="5"/>
  <c r="T817" i="5"/>
  <c r="R808" i="5"/>
  <c r="S789" i="5"/>
  <c r="S786" i="5"/>
  <c r="T786" i="5"/>
  <c r="T784" i="5"/>
  <c r="S784" i="5"/>
  <c r="S775" i="5"/>
  <c r="T775" i="5"/>
  <c r="R734" i="5"/>
  <c r="S717" i="5"/>
  <c r="T717" i="5"/>
  <c r="S711" i="5"/>
  <c r="T711" i="5"/>
  <c r="S692" i="5"/>
  <c r="T692" i="5"/>
  <c r="S656" i="5"/>
  <c r="T656" i="5"/>
  <c r="R1056" i="5"/>
  <c r="R1020" i="5"/>
  <c r="R984" i="5"/>
  <c r="R948" i="5"/>
  <c r="R912" i="5"/>
  <c r="R882" i="5"/>
  <c r="R866" i="5"/>
  <c r="S847" i="5"/>
  <c r="T847" i="5"/>
  <c r="S836" i="5"/>
  <c r="T836" i="5"/>
  <c r="S819" i="5"/>
  <c r="T819" i="5"/>
  <c r="S810" i="5"/>
  <c r="T810" i="5"/>
  <c r="R794" i="5"/>
  <c r="R781" i="5"/>
  <c r="S772" i="5"/>
  <c r="T772" i="5"/>
  <c r="S753" i="5"/>
  <c r="T753" i="5"/>
  <c r="S747" i="5"/>
  <c r="T747" i="5"/>
  <c r="S728" i="5"/>
  <c r="T728" i="5"/>
  <c r="S680" i="5"/>
  <c r="T680" i="5"/>
  <c r="S644" i="5"/>
  <c r="T644" i="5"/>
  <c r="S500" i="5"/>
  <c r="T500" i="5"/>
  <c r="S488" i="5"/>
  <c r="T488" i="5"/>
  <c r="S476" i="5"/>
  <c r="T476" i="5"/>
  <c r="S464" i="5"/>
  <c r="T464" i="5"/>
  <c r="S452" i="5"/>
  <c r="T452" i="5"/>
  <c r="S440" i="5"/>
  <c r="T440" i="5"/>
  <c r="S428" i="5"/>
  <c r="T428" i="5"/>
  <c r="S416" i="5"/>
  <c r="T416" i="5"/>
  <c r="S404" i="5"/>
  <c r="T404" i="5"/>
  <c r="S392" i="5"/>
  <c r="T392" i="5"/>
  <c r="S382" i="5"/>
  <c r="T382" i="5"/>
  <c r="R380" i="5"/>
  <c r="R1059" i="5"/>
  <c r="R1023" i="5"/>
  <c r="R987" i="5"/>
  <c r="R951" i="5"/>
  <c r="R915" i="5"/>
  <c r="R798" i="5"/>
  <c r="S783" i="5"/>
  <c r="T783" i="5"/>
  <c r="R762" i="5"/>
  <c r="S659" i="5"/>
  <c r="T659" i="5"/>
  <c r="S600" i="5"/>
  <c r="T600" i="5"/>
  <c r="T598" i="5"/>
  <c r="S598" i="5"/>
  <c r="R509" i="5"/>
  <c r="R1062" i="5"/>
  <c r="R1026" i="5"/>
  <c r="R990" i="5"/>
  <c r="R954" i="5"/>
  <c r="R918" i="5"/>
  <c r="R723" i="5"/>
  <c r="S703" i="5"/>
  <c r="T703" i="5"/>
  <c r="S674" i="5"/>
  <c r="T674" i="5"/>
  <c r="S638" i="5"/>
  <c r="T638" i="5"/>
  <c r="S612" i="5"/>
  <c r="T612" i="5"/>
  <c r="T610" i="5"/>
  <c r="S610" i="5"/>
  <c r="S543" i="5"/>
  <c r="T543" i="5"/>
  <c r="S541" i="5"/>
  <c r="T541" i="5"/>
  <c r="R1101" i="5"/>
  <c r="S855" i="5"/>
  <c r="T855" i="5"/>
  <c r="R853" i="5"/>
  <c r="S800" i="5"/>
  <c r="T800" i="5"/>
  <c r="S764" i="5"/>
  <c r="T764" i="5"/>
  <c r="S733" i="5"/>
  <c r="T733" i="5"/>
  <c r="S714" i="5"/>
  <c r="T714" i="5"/>
  <c r="S689" i="5"/>
  <c r="T689" i="5"/>
  <c r="S653" i="5"/>
  <c r="T653" i="5"/>
  <c r="S624" i="5"/>
  <c r="T624" i="5"/>
  <c r="T622" i="5"/>
  <c r="S622" i="5"/>
  <c r="S579" i="5"/>
  <c r="T579" i="5"/>
  <c r="S549" i="5"/>
  <c r="T549" i="5"/>
  <c r="T547" i="5"/>
  <c r="S547" i="5"/>
  <c r="R1140" i="5"/>
  <c r="R1104" i="5"/>
  <c r="R1068" i="5"/>
  <c r="R1032" i="5"/>
  <c r="R996" i="5"/>
  <c r="R960" i="5"/>
  <c r="R924" i="5"/>
  <c r="R888" i="5"/>
  <c r="R878" i="5"/>
  <c r="R876" i="5"/>
  <c r="R698" i="5"/>
  <c r="S668" i="5"/>
  <c r="T668" i="5"/>
  <c r="S632" i="5"/>
  <c r="T632" i="5"/>
  <c r="S585" i="5"/>
  <c r="T585" i="5"/>
  <c r="T583" i="5"/>
  <c r="S583" i="5"/>
  <c r="S581" i="5"/>
  <c r="T581" i="5"/>
  <c r="T1058" i="5"/>
  <c r="T1033" i="5"/>
  <c r="T1022" i="5"/>
  <c r="T997" i="5"/>
  <c r="T986" i="5"/>
  <c r="T961" i="5"/>
  <c r="T950" i="5"/>
  <c r="T925" i="5"/>
  <c r="T914" i="5"/>
  <c r="T889" i="5"/>
  <c r="R842" i="5"/>
  <c r="R829" i="5"/>
  <c r="R818" i="5"/>
  <c r="R795" i="5"/>
  <c r="S683" i="5"/>
  <c r="T683" i="5"/>
  <c r="S647" i="5"/>
  <c r="T647" i="5"/>
  <c r="S587" i="5"/>
  <c r="T587" i="5"/>
  <c r="R1176" i="5"/>
  <c r="R1146" i="5"/>
  <c r="R1110" i="5"/>
  <c r="R1074" i="5"/>
  <c r="T1072" i="5"/>
  <c r="T1061" i="5"/>
  <c r="T1047" i="5"/>
  <c r="R1038" i="5"/>
  <c r="T1036" i="5"/>
  <c r="T1025" i="5"/>
  <c r="T1011" i="5"/>
  <c r="R1002" i="5"/>
  <c r="T1000" i="5"/>
  <c r="T989" i="5"/>
  <c r="T975" i="5"/>
  <c r="R966" i="5"/>
  <c r="T964" i="5"/>
  <c r="T953" i="5"/>
  <c r="T939" i="5"/>
  <c r="R930" i="5"/>
  <c r="T928" i="5"/>
  <c r="T917" i="5"/>
  <c r="T903" i="5"/>
  <c r="R894" i="5"/>
  <c r="T892" i="5"/>
  <c r="S872" i="5"/>
  <c r="S844" i="5"/>
  <c r="T844" i="5"/>
  <c r="S833" i="5"/>
  <c r="T833" i="5"/>
  <c r="T831" i="5"/>
  <c r="S831" i="5"/>
  <c r="S822" i="5"/>
  <c r="T822" i="5"/>
  <c r="T809" i="5"/>
  <c r="S809" i="5"/>
  <c r="R767" i="5"/>
  <c r="S739" i="5"/>
  <c r="T739" i="5"/>
  <c r="S725" i="5"/>
  <c r="T725" i="5"/>
  <c r="S700" i="5"/>
  <c r="T700" i="5"/>
  <c r="S662" i="5"/>
  <c r="T662" i="5"/>
  <c r="R556" i="5"/>
  <c r="R897" i="5"/>
  <c r="T877" i="5"/>
  <c r="S869" i="5"/>
  <c r="T869" i="5"/>
  <c r="R865" i="5"/>
  <c r="T845" i="5"/>
  <c r="T832" i="5"/>
  <c r="T830" i="5"/>
  <c r="T821" i="5"/>
  <c r="T820" i="5"/>
  <c r="S820" i="5"/>
  <c r="S811" i="5"/>
  <c r="T811" i="5"/>
  <c r="R793" i="5"/>
  <c r="T773" i="5"/>
  <c r="S773" i="5"/>
  <c r="R757" i="5"/>
  <c r="S750" i="5"/>
  <c r="T750" i="5"/>
  <c r="R709" i="5"/>
  <c r="S677" i="5"/>
  <c r="T677" i="5"/>
  <c r="S641" i="5"/>
  <c r="T641" i="5"/>
  <c r="R861" i="5"/>
  <c r="R825" i="5"/>
  <c r="S795" i="5"/>
  <c r="R789" i="5"/>
  <c r="S759" i="5"/>
  <c r="R753" i="5"/>
  <c r="S748" i="5"/>
  <c r="S737" i="5"/>
  <c r="S723" i="5"/>
  <c r="R717" i="5"/>
  <c r="S712" i="5"/>
  <c r="S701" i="5"/>
  <c r="T620" i="5"/>
  <c r="T619" i="5"/>
  <c r="S619" i="5"/>
  <c r="T608" i="5"/>
  <c r="T607" i="5"/>
  <c r="S607" i="5"/>
  <c r="T590" i="5"/>
  <c r="T589" i="5"/>
  <c r="S589" i="5"/>
  <c r="S570" i="5"/>
  <c r="T570" i="5"/>
  <c r="T553" i="5"/>
  <c r="S553" i="5"/>
  <c r="R531" i="5"/>
  <c r="R338" i="5"/>
  <c r="R873" i="5"/>
  <c r="R837" i="5"/>
  <c r="R801" i="5"/>
  <c r="T774" i="5"/>
  <c r="R765" i="5"/>
  <c r="T738" i="5"/>
  <c r="R729" i="5"/>
  <c r="T702" i="5"/>
  <c r="R693" i="5"/>
  <c r="S594" i="5"/>
  <c r="T594" i="5"/>
  <c r="T577" i="5"/>
  <c r="S577" i="5"/>
  <c r="S558" i="5"/>
  <c r="T558" i="5"/>
  <c r="S515" i="5"/>
  <c r="T515" i="5"/>
  <c r="T510" i="5"/>
  <c r="S489" i="5"/>
  <c r="S163" i="5"/>
  <c r="T163" i="5"/>
  <c r="R153" i="5"/>
  <c r="R804" i="5"/>
  <c r="R768" i="5"/>
  <c r="R732" i="5"/>
  <c r="R696" i="5"/>
  <c r="T592" i="5"/>
  <c r="S592" i="5"/>
  <c r="S573" i="5"/>
  <c r="T573" i="5"/>
  <c r="T556" i="5"/>
  <c r="S556" i="5"/>
  <c r="S533" i="5"/>
  <c r="T533" i="5"/>
  <c r="S525" i="5"/>
  <c r="T525" i="5"/>
  <c r="S477" i="5"/>
  <c r="S362" i="5"/>
  <c r="T362" i="5"/>
  <c r="S222" i="5"/>
  <c r="T222" i="5"/>
  <c r="S209" i="5"/>
  <c r="T209" i="5"/>
  <c r="T625" i="5"/>
  <c r="S625" i="5"/>
  <c r="T613" i="5"/>
  <c r="S613" i="5"/>
  <c r="T601" i="5"/>
  <c r="S601" i="5"/>
  <c r="S588" i="5"/>
  <c r="T588" i="5"/>
  <c r="T571" i="5"/>
  <c r="S571" i="5"/>
  <c r="S552" i="5"/>
  <c r="T552" i="5"/>
  <c r="S505" i="5"/>
  <c r="T505" i="5"/>
  <c r="S372" i="5"/>
  <c r="T372" i="5"/>
  <c r="S230" i="5"/>
  <c r="T230" i="5"/>
  <c r="R846" i="5"/>
  <c r="R810" i="5"/>
  <c r="R774" i="5"/>
  <c r="R738" i="5"/>
  <c r="R702" i="5"/>
  <c r="T586" i="5"/>
  <c r="S586" i="5"/>
  <c r="S567" i="5"/>
  <c r="T567" i="5"/>
  <c r="T550" i="5"/>
  <c r="S550" i="5"/>
  <c r="R542" i="5"/>
  <c r="S493" i="5"/>
  <c r="T493" i="5"/>
  <c r="R467" i="5"/>
  <c r="R455" i="5"/>
  <c r="R264" i="5"/>
  <c r="R849" i="5"/>
  <c r="R813" i="5"/>
  <c r="R777" i="5"/>
  <c r="R741" i="5"/>
  <c r="R705" i="5"/>
  <c r="S582" i="5"/>
  <c r="T582" i="5"/>
  <c r="T565" i="5"/>
  <c r="S565" i="5"/>
  <c r="S546" i="5"/>
  <c r="T546" i="5"/>
  <c r="T544" i="5"/>
  <c r="S544" i="5"/>
  <c r="R536" i="5"/>
  <c r="S481" i="5"/>
  <c r="T481" i="5"/>
  <c r="R363" i="5"/>
  <c r="R852" i="5"/>
  <c r="R816" i="5"/>
  <c r="R780" i="5"/>
  <c r="R744" i="5"/>
  <c r="R708" i="5"/>
  <c r="T628" i="5"/>
  <c r="S628" i="5"/>
  <c r="T616" i="5"/>
  <c r="S616" i="5"/>
  <c r="T604" i="5"/>
  <c r="S604" i="5"/>
  <c r="T580" i="5"/>
  <c r="S580" i="5"/>
  <c r="S561" i="5"/>
  <c r="T561" i="5"/>
  <c r="S538" i="5"/>
  <c r="T538" i="5"/>
  <c r="S469" i="5"/>
  <c r="T469" i="5"/>
  <c r="S457" i="5"/>
  <c r="T457" i="5"/>
  <c r="S445" i="5"/>
  <c r="T445" i="5"/>
  <c r="S433" i="5"/>
  <c r="T433" i="5"/>
  <c r="S421" i="5"/>
  <c r="T421" i="5"/>
  <c r="S409" i="5"/>
  <c r="T409" i="5"/>
  <c r="S397" i="5"/>
  <c r="T397" i="5"/>
  <c r="R323" i="5"/>
  <c r="S312" i="5"/>
  <c r="T312" i="5"/>
  <c r="T595" i="5"/>
  <c r="S595" i="5"/>
  <c r="S576" i="5"/>
  <c r="T576" i="5"/>
  <c r="T559" i="5"/>
  <c r="S559" i="5"/>
  <c r="S289" i="5"/>
  <c r="T289" i="5"/>
  <c r="R822" i="5"/>
  <c r="R786" i="5"/>
  <c r="R750" i="5"/>
  <c r="R714" i="5"/>
  <c r="S591" i="5"/>
  <c r="T591" i="5"/>
  <c r="T574" i="5"/>
  <c r="S574" i="5"/>
  <c r="S555" i="5"/>
  <c r="T555" i="5"/>
  <c r="S528" i="5"/>
  <c r="T528" i="5"/>
  <c r="S520" i="5"/>
  <c r="T520" i="5"/>
  <c r="T516" i="5"/>
  <c r="S516" i="5"/>
  <c r="S377" i="5"/>
  <c r="T377" i="5"/>
  <c r="R365" i="5"/>
  <c r="S353" i="5"/>
  <c r="T353" i="5"/>
  <c r="S531" i="5"/>
  <c r="S511" i="5"/>
  <c r="S496" i="5"/>
  <c r="R493" i="5"/>
  <c r="S484" i="5"/>
  <c r="S472" i="5"/>
  <c r="R469" i="5"/>
  <c r="S460" i="5"/>
  <c r="R457" i="5"/>
  <c r="S448" i="5"/>
  <c r="R445" i="5"/>
  <c r="R443" i="5"/>
  <c r="S436" i="5"/>
  <c r="R433" i="5"/>
  <c r="R431" i="5"/>
  <c r="S424" i="5"/>
  <c r="R421" i="5"/>
  <c r="R419" i="5"/>
  <c r="S412" i="5"/>
  <c r="R409" i="5"/>
  <c r="R407" i="5"/>
  <c r="S400" i="5"/>
  <c r="R397" i="5"/>
  <c r="R395" i="5"/>
  <c r="S388" i="5"/>
  <c r="S383" i="5"/>
  <c r="R375" i="5"/>
  <c r="S370" i="5"/>
  <c r="R367" i="5"/>
  <c r="T363" i="5"/>
  <c r="S347" i="5"/>
  <c r="S323" i="5"/>
  <c r="R310" i="5"/>
  <c r="S299" i="5"/>
  <c r="T299" i="5"/>
  <c r="T282" i="5"/>
  <c r="S282" i="5"/>
  <c r="S277" i="5"/>
  <c r="S253" i="5"/>
  <c r="T253" i="5"/>
  <c r="R197" i="5"/>
  <c r="S30" i="5"/>
  <c r="T30" i="5"/>
  <c r="R496" i="5"/>
  <c r="R484" i="5"/>
  <c r="R472" i="5"/>
  <c r="R460" i="5"/>
  <c r="R448" i="5"/>
  <c r="R436" i="5"/>
  <c r="R424" i="5"/>
  <c r="R412" i="5"/>
  <c r="R400" i="5"/>
  <c r="R388" i="5"/>
  <c r="R370" i="5"/>
  <c r="R349" i="5"/>
  <c r="S340" i="5"/>
  <c r="T340" i="5"/>
  <c r="R321" i="5"/>
  <c r="R279" i="5"/>
  <c r="S258" i="5"/>
  <c r="T258" i="5"/>
  <c r="S245" i="5"/>
  <c r="T245" i="5"/>
  <c r="S199" i="5"/>
  <c r="T199" i="5"/>
  <c r="S107" i="5"/>
  <c r="T107" i="5"/>
  <c r="S49" i="5"/>
  <c r="T49" i="5"/>
  <c r="R521" i="5"/>
  <c r="R519" i="5"/>
  <c r="R381" i="5"/>
  <c r="S359" i="5"/>
  <c r="R356" i="5"/>
  <c r="R354" i="5"/>
  <c r="S341" i="5"/>
  <c r="S327" i="5"/>
  <c r="T327" i="5"/>
  <c r="R269" i="5"/>
  <c r="S266" i="5"/>
  <c r="T266" i="5"/>
  <c r="R252" i="5"/>
  <c r="R189" i="5"/>
  <c r="S168" i="5"/>
  <c r="T168" i="5"/>
  <c r="S155" i="5"/>
  <c r="T155" i="5"/>
  <c r="S95" i="5"/>
  <c r="T95" i="5"/>
  <c r="S37" i="5"/>
  <c r="T37" i="5"/>
  <c r="R537" i="5"/>
  <c r="R506" i="5"/>
  <c r="R504" i="5"/>
  <c r="R494" i="5"/>
  <c r="R492" i="5"/>
  <c r="R482" i="5"/>
  <c r="R480" i="5"/>
  <c r="R470" i="5"/>
  <c r="R468" i="5"/>
  <c r="R458" i="5"/>
  <c r="R456" i="5"/>
  <c r="R446" i="5"/>
  <c r="R444" i="5"/>
  <c r="R432" i="5"/>
  <c r="R420" i="5"/>
  <c r="R408" i="5"/>
  <c r="R396" i="5"/>
  <c r="R373" i="5"/>
  <c r="R368" i="5"/>
  <c r="S317" i="5"/>
  <c r="T317" i="5"/>
  <c r="S294" i="5"/>
  <c r="T294" i="5"/>
  <c r="S281" i="5"/>
  <c r="T281" i="5"/>
  <c r="T264" i="5"/>
  <c r="S264" i="5"/>
  <c r="S235" i="5"/>
  <c r="T235" i="5"/>
  <c r="R110" i="5"/>
  <c r="S83" i="5"/>
  <c r="T83" i="5"/>
  <c r="S25" i="5"/>
  <c r="T25" i="5"/>
  <c r="S13" i="5"/>
  <c r="T13" i="5"/>
  <c r="S302" i="5"/>
  <c r="T302" i="5"/>
  <c r="R288" i="5"/>
  <c r="R225" i="5"/>
  <c r="S204" i="5"/>
  <c r="T204" i="5"/>
  <c r="S191" i="5"/>
  <c r="T191" i="5"/>
  <c r="S145" i="5"/>
  <c r="T145" i="5"/>
  <c r="R98" i="5"/>
  <c r="R376" i="5"/>
  <c r="T300" i="5"/>
  <c r="S300" i="5"/>
  <c r="S271" i="5"/>
  <c r="T271" i="5"/>
  <c r="S212" i="5"/>
  <c r="T212" i="5"/>
  <c r="S114" i="5"/>
  <c r="T114" i="5"/>
  <c r="R532" i="5"/>
  <c r="R530" i="5"/>
  <c r="R517" i="5"/>
  <c r="R512" i="5"/>
  <c r="R497" i="5"/>
  <c r="R495" i="5"/>
  <c r="R485" i="5"/>
  <c r="R483" i="5"/>
  <c r="R473" i="5"/>
  <c r="R471" i="5"/>
  <c r="R461" i="5"/>
  <c r="R459" i="5"/>
  <c r="R449" i="5"/>
  <c r="R447" i="5"/>
  <c r="R435" i="5"/>
  <c r="R423" i="5"/>
  <c r="R411" i="5"/>
  <c r="R399" i="5"/>
  <c r="R387" i="5"/>
  <c r="R369" i="5"/>
  <c r="R333" i="5"/>
  <c r="R261" i="5"/>
  <c r="S240" i="5"/>
  <c r="T240" i="5"/>
  <c r="S227" i="5"/>
  <c r="T227" i="5"/>
  <c r="S181" i="5"/>
  <c r="T181" i="5"/>
  <c r="S76" i="5"/>
  <c r="T76" i="5"/>
  <c r="S70" i="5"/>
  <c r="T70" i="5"/>
  <c r="S64" i="5"/>
  <c r="T64" i="5"/>
  <c r="T523" i="5"/>
  <c r="T518" i="5"/>
  <c r="T513" i="5"/>
  <c r="T498" i="5"/>
  <c r="T486" i="5"/>
  <c r="T474" i="5"/>
  <c r="T462" i="5"/>
  <c r="T450" i="5"/>
  <c r="T438" i="5"/>
  <c r="R428" i="5"/>
  <c r="T426" i="5"/>
  <c r="R418" i="5"/>
  <c r="R416" i="5"/>
  <c r="T414" i="5"/>
  <c r="R406" i="5"/>
  <c r="R404" i="5"/>
  <c r="T402" i="5"/>
  <c r="R394" i="5"/>
  <c r="R392" i="5"/>
  <c r="T390" i="5"/>
  <c r="T385" i="5"/>
  <c r="R379" i="5"/>
  <c r="R364" i="5"/>
  <c r="T360" i="5"/>
  <c r="T342" i="5"/>
  <c r="R335" i="5"/>
  <c r="S307" i="5"/>
  <c r="T307" i="5"/>
  <c r="S248" i="5"/>
  <c r="T248" i="5"/>
  <c r="S150" i="5"/>
  <c r="T150" i="5"/>
  <c r="S137" i="5"/>
  <c r="T137" i="5"/>
  <c r="R125" i="5"/>
  <c r="S102" i="5"/>
  <c r="T102" i="5"/>
  <c r="T365" i="5"/>
  <c r="T351" i="5"/>
  <c r="S348" i="5"/>
  <c r="T348" i="5"/>
  <c r="S322" i="5"/>
  <c r="T322" i="5"/>
  <c r="R297" i="5"/>
  <c r="S276" i="5"/>
  <c r="T276" i="5"/>
  <c r="S263" i="5"/>
  <c r="T263" i="5"/>
  <c r="S217" i="5"/>
  <c r="T217" i="5"/>
  <c r="S90" i="5"/>
  <c r="T90" i="5"/>
  <c r="S78" i="5"/>
  <c r="T78" i="5"/>
  <c r="S54" i="5"/>
  <c r="T54" i="5"/>
  <c r="R513" i="5"/>
  <c r="R500" i="5"/>
  <c r="R498" i="5"/>
  <c r="R488" i="5"/>
  <c r="R486" i="5"/>
  <c r="R476" i="5"/>
  <c r="R474" i="5"/>
  <c r="R462" i="5"/>
  <c r="R450" i="5"/>
  <c r="R438" i="5"/>
  <c r="R426" i="5"/>
  <c r="R414" i="5"/>
  <c r="R402" i="5"/>
  <c r="R390" i="5"/>
  <c r="R382" i="5"/>
  <c r="R360" i="5"/>
  <c r="S358" i="5"/>
  <c r="R351" i="5"/>
  <c r="S338" i="5"/>
  <c r="S335" i="5"/>
  <c r="T335" i="5"/>
  <c r="R287" i="5"/>
  <c r="S284" i="5"/>
  <c r="T284" i="5"/>
  <c r="R270" i="5"/>
  <c r="R207" i="5"/>
  <c r="S186" i="5"/>
  <c r="T186" i="5"/>
  <c r="S173" i="5"/>
  <c r="T173" i="5"/>
  <c r="S127" i="5"/>
  <c r="T127" i="5"/>
  <c r="S42" i="5"/>
  <c r="T42" i="5"/>
  <c r="R358" i="5"/>
  <c r="R340" i="5"/>
  <c r="R320" i="5"/>
  <c r="R307" i="5"/>
  <c r="R289" i="5"/>
  <c r="R271" i="5"/>
  <c r="R253" i="5"/>
  <c r="S246" i="5"/>
  <c r="R235" i="5"/>
  <c r="S228" i="5"/>
  <c r="S210" i="5"/>
  <c r="S192" i="5"/>
  <c r="R181" i="5"/>
  <c r="S174" i="5"/>
  <c r="R163" i="5"/>
  <c r="S156" i="5"/>
  <c r="R145" i="5"/>
  <c r="S138" i="5"/>
  <c r="R127" i="5"/>
  <c r="R122" i="5"/>
  <c r="S120" i="5"/>
  <c r="S74" i="5"/>
  <c r="S71" i="5"/>
  <c r="S68" i="5"/>
  <c r="S65" i="5"/>
  <c r="S62" i="5"/>
  <c r="R108" i="5"/>
  <c r="R96" i="5"/>
  <c r="R84" i="5"/>
  <c r="T10" i="5"/>
  <c r="R326" i="5"/>
  <c r="R293" i="5"/>
  <c r="R275" i="5"/>
  <c r="R257" i="5"/>
  <c r="R239" i="5"/>
  <c r="R221" i="5"/>
  <c r="R203" i="5"/>
  <c r="R185" i="5"/>
  <c r="R167" i="5"/>
  <c r="R149" i="5"/>
  <c r="R131" i="5"/>
  <c r="R113" i="5"/>
  <c r="R101" i="5"/>
  <c r="R89" i="5"/>
  <c r="R111" i="5"/>
  <c r="R99" i="5"/>
  <c r="R87" i="5"/>
  <c r="R352" i="5"/>
  <c r="R334" i="5"/>
  <c r="R316" i="5"/>
  <c r="R314" i="5"/>
  <c r="R309" i="5"/>
  <c r="R301" i="5"/>
  <c r="R283" i="5"/>
  <c r="R265" i="5"/>
  <c r="R247" i="5"/>
  <c r="R229" i="5"/>
  <c r="R211" i="5"/>
  <c r="R193" i="5"/>
  <c r="R175" i="5"/>
  <c r="R157" i="5"/>
  <c r="R139" i="5"/>
  <c r="R121" i="5"/>
  <c r="R116" i="5"/>
  <c r="R104" i="5"/>
  <c r="R92" i="5"/>
  <c r="R80" i="5"/>
  <c r="R345" i="5"/>
  <c r="T330" i="5"/>
  <c r="R299" i="5"/>
  <c r="T297" i="5"/>
  <c r="R281" i="5"/>
  <c r="T279" i="5"/>
  <c r="R263" i="5"/>
  <c r="T261" i="5"/>
  <c r="R245" i="5"/>
  <c r="T243" i="5"/>
  <c r="R227" i="5"/>
  <c r="T225" i="5"/>
  <c r="R209" i="5"/>
  <c r="T207" i="5"/>
  <c r="T194" i="5"/>
  <c r="R191" i="5"/>
  <c r="T189" i="5"/>
  <c r="T176" i="5"/>
  <c r="R173" i="5"/>
  <c r="T171" i="5"/>
  <c r="T158" i="5"/>
  <c r="R155" i="5"/>
  <c r="T153" i="5"/>
  <c r="T140" i="5"/>
  <c r="R137" i="5"/>
  <c r="T135" i="5"/>
  <c r="T122" i="5"/>
  <c r="T117" i="5"/>
  <c r="T112" i="5"/>
  <c r="T100" i="5"/>
  <c r="T88" i="5"/>
  <c r="T59" i="5"/>
  <c r="T47" i="5"/>
  <c r="T35" i="5"/>
  <c r="T23" i="5"/>
  <c r="T11" i="5"/>
  <c r="R327" i="5"/>
  <c r="R312" i="5"/>
  <c r="R119" i="5"/>
  <c r="R114" i="5"/>
  <c r="R102" i="5"/>
  <c r="R90" i="5"/>
  <c r="T81" i="5"/>
  <c r="T52" i="5"/>
  <c r="T40" i="5"/>
  <c r="T28" i="5"/>
  <c r="T16" i="5"/>
  <c r="R302" i="5"/>
  <c r="R284" i="5"/>
  <c r="R266" i="5"/>
  <c r="R248" i="5"/>
  <c r="R230" i="5"/>
  <c r="R212" i="5"/>
  <c r="R194" i="5"/>
  <c r="R176" i="5"/>
  <c r="R158" i="5"/>
  <c r="R140" i="5"/>
  <c r="R78" i="5"/>
  <c r="R5911" i="5"/>
  <c r="R5914" i="5"/>
  <c r="R5923" i="5"/>
  <c r="R5926" i="5"/>
  <c r="R5929" i="5"/>
  <c r="R5920" i="5"/>
  <c r="R5905" i="5"/>
  <c r="R3704" i="5"/>
  <c r="R3668" i="5"/>
  <c r="R3632" i="5"/>
  <c r="R3596" i="5"/>
  <c r="R3560" i="5"/>
  <c r="R3524" i="5"/>
  <c r="R3488" i="5"/>
  <c r="R3452" i="5"/>
  <c r="R3416" i="5"/>
  <c r="R3380" i="5"/>
  <c r="R3344" i="5"/>
  <c r="R3308" i="5"/>
  <c r="R3272" i="5"/>
  <c r="R3710" i="5"/>
  <c r="R3674" i="5"/>
  <c r="R3638" i="5"/>
  <c r="R3602" i="5"/>
  <c r="R3566" i="5"/>
  <c r="R3530" i="5"/>
  <c r="R3494" i="5"/>
  <c r="R3458" i="5"/>
  <c r="R3422" i="5"/>
  <c r="R3386" i="5"/>
  <c r="R3350" i="5"/>
  <c r="R3314" i="5"/>
  <c r="R3278" i="5"/>
  <c r="R3242" i="5"/>
  <c r="R3713" i="5"/>
  <c r="R3677" i="5"/>
  <c r="R3641" i="5"/>
  <c r="R3605" i="5"/>
  <c r="R3569" i="5"/>
  <c r="R3533" i="5"/>
  <c r="R3497" i="5"/>
  <c r="R3461" i="5"/>
  <c r="R3425" i="5"/>
  <c r="R3389" i="5"/>
  <c r="R3353" i="5"/>
  <c r="R3317" i="5"/>
  <c r="R3281" i="5"/>
  <c r="R3245" i="5"/>
  <c r="R3722" i="5"/>
  <c r="R3686" i="5"/>
  <c r="R3650" i="5"/>
  <c r="R3614" i="5"/>
  <c r="R3578" i="5"/>
  <c r="R3542" i="5"/>
  <c r="R3506" i="5"/>
  <c r="R3470" i="5"/>
  <c r="R3434" i="5"/>
  <c r="R3398" i="5"/>
  <c r="R3362" i="5"/>
  <c r="R3326" i="5"/>
  <c r="R3290" i="5"/>
  <c r="R3254" i="5"/>
  <c r="R3401" i="5"/>
  <c r="R3365" i="5"/>
  <c r="R3329" i="5"/>
  <c r="R3293" i="5"/>
  <c r="R3257" i="5"/>
  <c r="R3692" i="5"/>
  <c r="R3656" i="5"/>
  <c r="R3620" i="5"/>
  <c r="R3584" i="5"/>
  <c r="R3548" i="5"/>
  <c r="R3512" i="5"/>
  <c r="R3476" i="5"/>
  <c r="R3440" i="5"/>
  <c r="R3404" i="5"/>
  <c r="R3368" i="5"/>
  <c r="R3332" i="5"/>
  <c r="R3296" i="5"/>
  <c r="R3260" i="5"/>
  <c r="R3695" i="5"/>
  <c r="R3659" i="5"/>
  <c r="R3623" i="5"/>
  <c r="R3587" i="5"/>
  <c r="R3551" i="5"/>
  <c r="R3515" i="5"/>
  <c r="R3479" i="5"/>
  <c r="R3443" i="5"/>
  <c r="R3407" i="5"/>
  <c r="R3371" i="5"/>
  <c r="R3335" i="5"/>
  <c r="R3299" i="5"/>
  <c r="R3263" i="5"/>
  <c r="R2077" i="5"/>
  <c r="R2016" i="5"/>
  <c r="R1941" i="5"/>
  <c r="R2149" i="5"/>
  <c r="R2088" i="5"/>
  <c r="R2196" i="5"/>
  <c r="R2160" i="5"/>
  <c r="R2041" i="5"/>
  <c r="R1980" i="5"/>
  <c r="R2113" i="5"/>
  <c r="R2052" i="5"/>
  <c r="R2207" i="5"/>
  <c r="R2124" i="5"/>
  <c r="R2188" i="5"/>
  <c r="R2152" i="5"/>
  <c r="R2116" i="5"/>
  <c r="R2080" i="5"/>
  <c r="R2044" i="5"/>
  <c r="R2194" i="5"/>
  <c r="R2158" i="5"/>
  <c r="R2122" i="5"/>
  <c r="R2086" i="5"/>
  <c r="R2050" i="5"/>
  <c r="R2014" i="5"/>
  <c r="R2203" i="5"/>
  <c r="R2167" i="5"/>
  <c r="R2131" i="5"/>
  <c r="R2095" i="5"/>
  <c r="R2059" i="5"/>
  <c r="R2023" i="5"/>
  <c r="R2212" i="5"/>
  <c r="R2176" i="5"/>
  <c r="R2140" i="5"/>
  <c r="R2104" i="5"/>
  <c r="R2068" i="5"/>
  <c r="R2032" i="5"/>
  <c r="R1957" i="5"/>
  <c r="R1949" i="5"/>
  <c r="R1931" i="5"/>
  <c r="R1749" i="5"/>
  <c r="R1955" i="5"/>
  <c r="R1937" i="5"/>
  <c r="R1958" i="5"/>
  <c r="R1948" i="5"/>
  <c r="R1940" i="5"/>
  <c r="R1722" i="5"/>
  <c r="R1725" i="5"/>
  <c r="R1707" i="5"/>
  <c r="R1689" i="5"/>
  <c r="R1671" i="5"/>
  <c r="R1428" i="5"/>
  <c r="R1410" i="5"/>
  <c r="R1392" i="5"/>
  <c r="R1728" i="5"/>
  <c r="R1710" i="5"/>
  <c r="R1692" i="5"/>
  <c r="R1674" i="5"/>
  <c r="R1659" i="5"/>
  <c r="R1647" i="5"/>
  <c r="R1635" i="5"/>
  <c r="R1623" i="5"/>
  <c r="R1611" i="5"/>
  <c r="R1599" i="5"/>
  <c r="R1587" i="5"/>
  <c r="R1575" i="5"/>
  <c r="R1563" i="5"/>
  <c r="R1551" i="5"/>
  <c r="R1539" i="5"/>
  <c r="R1527" i="5"/>
  <c r="R1515" i="5"/>
  <c r="R1503" i="5"/>
  <c r="R1491" i="5"/>
  <c r="R1460" i="5"/>
  <c r="R1449" i="5"/>
  <c r="R1463" i="5"/>
  <c r="R1734" i="5"/>
  <c r="R1662" i="5"/>
  <c r="R1650" i="5"/>
  <c r="R1638" i="5"/>
  <c r="R1626" i="5"/>
  <c r="R1614" i="5"/>
  <c r="R1602" i="5"/>
  <c r="R1590" i="5"/>
  <c r="R1578" i="5"/>
  <c r="R1566" i="5"/>
  <c r="R1554" i="5"/>
  <c r="R1542" i="5"/>
  <c r="R1530" i="5"/>
  <c r="R1518" i="5"/>
  <c r="R1506" i="5"/>
  <c r="R1494" i="5"/>
  <c r="R1737" i="5"/>
  <c r="R1716" i="5"/>
  <c r="R1698" i="5"/>
  <c r="R1680" i="5"/>
  <c r="R1740" i="5"/>
  <c r="R1746" i="5"/>
  <c r="R1466" i="5"/>
  <c r="R1436" i="5"/>
  <c r="R1469" i="5"/>
  <c r="R1431" i="5"/>
  <c r="R1413" i="5"/>
  <c r="R1395" i="5"/>
  <c r="R1475" i="5"/>
  <c r="R1434" i="5"/>
  <c r="R1416" i="5"/>
  <c r="R1398" i="5"/>
  <c r="R1478" i="5"/>
  <c r="R1442" i="5"/>
  <c r="R1484" i="5"/>
  <c r="R1448" i="5"/>
  <c r="R1440" i="5"/>
  <c r="R1422" i="5"/>
  <c r="R1404" i="5"/>
  <c r="R1454" i="5"/>
  <c r="R479" i="5"/>
  <c r="R524" i="5"/>
  <c r="R529" i="5"/>
  <c r="R499" i="5"/>
  <c r="R481" i="5"/>
  <c r="R535" i="5"/>
  <c r="R538" i="5"/>
  <c r="R541" i="5"/>
  <c r="R505" i="5"/>
  <c r="R487" i="5"/>
  <c r="R464" i="5"/>
  <c r="R452" i="5"/>
  <c r="R544" i="5"/>
  <c r="R508" i="5"/>
  <c r="R511" i="5"/>
  <c r="R490" i="5"/>
  <c r="R520" i="5"/>
  <c r="R523" i="5"/>
  <c r="R526" i="5"/>
  <c r="R217" i="5"/>
  <c r="R199" i="5"/>
  <c r="R313" i="5"/>
  <c r="R292" i="5"/>
  <c r="R274" i="5"/>
  <c r="R256" i="5"/>
  <c r="R238" i="5"/>
  <c r="R220" i="5"/>
  <c r="R202" i="5"/>
  <c r="R184" i="5"/>
  <c r="R166" i="5"/>
  <c r="R148" i="5"/>
  <c r="R130" i="5"/>
  <c r="R319" i="5"/>
  <c r="R295" i="5"/>
  <c r="R277" i="5"/>
  <c r="R259" i="5"/>
  <c r="R241" i="5"/>
  <c r="R223" i="5"/>
  <c r="R205" i="5"/>
  <c r="R187" i="5"/>
  <c r="R169" i="5"/>
  <c r="R151" i="5"/>
  <c r="R133" i="5"/>
  <c r="R115" i="5"/>
  <c r="R103" i="5"/>
  <c r="R91" i="5"/>
  <c r="R79" i="5"/>
  <c r="R322" i="5"/>
  <c r="R325" i="5"/>
  <c r="R298" i="5"/>
  <c r="R280" i="5"/>
  <c r="R262" i="5"/>
  <c r="R244" i="5"/>
  <c r="R226" i="5"/>
  <c r="R208" i="5"/>
  <c r="R190" i="5"/>
  <c r="R172" i="5"/>
  <c r="R154" i="5"/>
  <c r="R136" i="5"/>
  <c r="R118" i="5"/>
  <c r="R328" i="5"/>
  <c r="R106" i="5"/>
  <c r="R94" i="5"/>
  <c r="R82" i="5"/>
  <c r="R304" i="5"/>
  <c r="R286" i="5"/>
  <c r="R268" i="5"/>
  <c r="R250" i="5"/>
  <c r="R232" i="5"/>
  <c r="R214" i="5"/>
  <c r="R196" i="5"/>
  <c r="R178" i="5"/>
  <c r="R160" i="5"/>
  <c r="R142" i="5"/>
  <c r="R124" i="5"/>
  <c r="R109" i="5"/>
  <c r="R97" i="5"/>
  <c r="R85" i="5"/>
</calcChain>
</file>

<file path=xl/sharedStrings.xml><?xml version="1.0" encoding="utf-8"?>
<sst xmlns="http://schemas.openxmlformats.org/spreadsheetml/2006/main" count="32410" uniqueCount="11329">
  <si>
    <t>BB Case #</t>
  </si>
  <si>
    <t>NICAP</t>
  </si>
  <si>
    <t>Other Source</t>
  </si>
  <si>
    <t>Year</t>
  </si>
  <si>
    <t>Month</t>
  </si>
  <si>
    <t>Day</t>
  </si>
  <si>
    <t>State or Area</t>
  </si>
  <si>
    <t>City or Closest City</t>
  </si>
  <si>
    <t>Country</t>
  </si>
  <si>
    <t>Primary Facility Descriptions</t>
  </si>
  <si>
    <t>Secondary Facility/Location Description</t>
  </si>
  <si>
    <t>Facility Type</t>
  </si>
  <si>
    <t>FTYPE</t>
  </si>
  <si>
    <t>Site Start</t>
  </si>
  <si>
    <t>P1 GROUP</t>
  </si>
  <si>
    <t>P2 GROUP</t>
  </si>
  <si>
    <t>P3 GROUP</t>
  </si>
  <si>
    <t>P4 GROUP</t>
  </si>
  <si>
    <t>P5 Group</t>
  </si>
  <si>
    <t>Construction</t>
  </si>
  <si>
    <t>P1 GROUP Name</t>
  </si>
  <si>
    <t>P2 GROUP Name</t>
  </si>
  <si>
    <t>P3 GROUP Name</t>
  </si>
  <si>
    <t>P4 GROUP Name</t>
  </si>
  <si>
    <t>P5 GROUP Name</t>
  </si>
  <si>
    <t>Aircraft Engagement</t>
  </si>
  <si>
    <t>Aircraft Encounters</t>
  </si>
  <si>
    <t>Active Radar jamming</t>
  </si>
  <si>
    <t>Over Military Installation</t>
  </si>
  <si>
    <t>During missile, rocket and high-altitude balloon tests</t>
  </si>
  <si>
    <t>Atomic</t>
  </si>
  <si>
    <t>US</t>
  </si>
  <si>
    <t>Radar Tracking</t>
  </si>
  <si>
    <t>Radio interference in the form of noise on audio receivers</t>
  </si>
  <si>
    <t>Radar Interference / jamming of receivers-displays</t>
  </si>
  <si>
    <t>Directed radar frequence transmissions – mimicking the frequencies used</t>
  </si>
  <si>
    <t>Coded radar frequence transmissions:   Identification Friend or Foe</t>
  </si>
  <si>
    <t>x</t>
  </si>
  <si>
    <t/>
  </si>
  <si>
    <t>Atomic weapons stockpile sites</t>
  </si>
  <si>
    <t>Unknown</t>
  </si>
  <si>
    <t>Clinton Sherman AFB</t>
  </si>
  <si>
    <t>Y</t>
  </si>
  <si>
    <t>Bernalillo</t>
  </si>
  <si>
    <t>Population Centre</t>
  </si>
  <si>
    <t>Bernalillo NM Population Center</t>
  </si>
  <si>
    <t>ICBM Sites</t>
  </si>
  <si>
    <t>Altus AFB</t>
  </si>
  <si>
    <t>Clarksville Base</t>
  </si>
  <si>
    <t>Waco TX Population Center</t>
  </si>
  <si>
    <t>Corpus Christi TX Population Center</t>
  </si>
  <si>
    <t>Texarkana</t>
  </si>
  <si>
    <t>Texarkana TX Population Center</t>
  </si>
  <si>
    <t>Chattanooga TN Population Center</t>
  </si>
  <si>
    <t>Atomic Weapons Deployment</t>
  </si>
  <si>
    <t>Military Base</t>
  </si>
  <si>
    <t>Greensboro</t>
  </si>
  <si>
    <t>1944</t>
  </si>
  <si>
    <t>TN</t>
  </si>
  <si>
    <t>Oak Ridge</t>
  </si>
  <si>
    <t>Oak Ridge National Laboratory</t>
  </si>
  <si>
    <t>Oak Ridge Tube Facility</t>
  </si>
  <si>
    <t>2Ac</t>
  </si>
  <si>
    <t>P1.2S1</t>
  </si>
  <si>
    <t>Radioactive materials production plants</t>
  </si>
  <si>
    <t>Atomic and Missle Testing</t>
  </si>
  <si>
    <t>WA</t>
  </si>
  <si>
    <t>Spokane</t>
  </si>
  <si>
    <t>Fairchild AFB</t>
  </si>
  <si>
    <t>Spokane WA Population Center</t>
  </si>
  <si>
    <t xml:space="preserve">June 21, 1947. Spokane, Wash. (47.66° N, 117.44° W). 
11:50 [11:55 PST?] a.m. Civilian woman [Mrs. Guy R. ?] Overman saw 8 [shiny silvery and slim-bodied?] disk_x0002_shaped objects the size of a house fly at 600 mph [or slower than a 2-engine army plane?] traveling SSW at 7,000 ft one object below an aircraft, then fall with a dead_x0002_leaf motion and land before 10 witnesses on the shore of the St. Joe River, Idaho. (Sparks; Vallée Magonia 57; cf. FOIA; Saunders/FUFOR Index; Bloecher 1967) </t>
  </si>
  <si>
    <t>P1.1C3</t>
  </si>
  <si>
    <t>P4.15S1</t>
  </si>
  <si>
    <t>ICBM Site</t>
  </si>
  <si>
    <t>Richland</t>
  </si>
  <si>
    <t>Hanford Nuclear Works</t>
  </si>
  <si>
    <t>Hanford AEC Plant</t>
  </si>
  <si>
    <t>Hanford Reservation</t>
  </si>
  <si>
    <t>2A</t>
  </si>
  <si>
    <t>P1.1S1</t>
  </si>
  <si>
    <t>NM</t>
  </si>
  <si>
    <t>Roswell, NM</t>
  </si>
  <si>
    <t>Walker AFB</t>
  </si>
  <si>
    <t>July 2, 1947. Roswell, New Mexico. 9:50 p.m. (MST).
Pharmacist Dan Wilmot, wife, and son Paul, at home in
downtown Roswell, 105 S. Pennsylvania Ave. [at SE
corner of Pennsylvania Ave. &amp; W. 1st St.?]. Fireball came from SE [directly or almost directly overhead?], heading towards and disappearing over Sixmile Mtn at about azimuth 306° (about NW). Entire object glowed, oval shaped like inverted saucers or washbowls, 15-20 ft in size if at 1,500 ft altitude, estimated speed 400-500 mph. [Speed and altitude indicate angular velocity of ~30°/secwhich would be inconsistent with 40-50-sec duration, better fit is with ~10-sec duration. Scaling up to possible terminal meteor fireball altitude ~20 mi thus scales speed to ~36,000 mph, typical slow meteor fireball velocity.]
(Sparks; Roswell Daily Record, July 8, 1947)</t>
  </si>
  <si>
    <t>P2.1C1</t>
  </si>
  <si>
    <t>P4.59S1</t>
  </si>
  <si>
    <t>Standard Military Facility</t>
  </si>
  <si>
    <t>Non Atomic</t>
  </si>
  <si>
    <t>KS</t>
  </si>
  <si>
    <t>LA</t>
  </si>
  <si>
    <t>Shreveport</t>
  </si>
  <si>
    <t>Barksdale AFB/Bossier City Site</t>
  </si>
  <si>
    <t>July 7 1947.  7 miles N of Shreveport Louisiana. Morning.  Military aircraft pilot enlisted man saw a bright silver object about the angular size of the moon. [Not to be confused with the prank hoax observed at 6:05
p.m. in downtown Shreveport by F. G. Harston aka Hariston aka Hairston with recovered hoax object manufactured by M. H. Swor.]  (Sparks;  Jan Aldrich
Project 1947 citing Shreveport Times;  McDonald list)</t>
  </si>
  <si>
    <t>P3.5S1</t>
  </si>
  <si>
    <t>P4.2S1</t>
  </si>
  <si>
    <t>Bossier Base</t>
  </si>
  <si>
    <t>Knoxville</t>
  </si>
  <si>
    <t>June 30 1948.  S Knoxville Tenn. (35.98° N 83.92° W) Whitehouse.  (Sparks;  McDonald list;  Saunders/FUFOR
Index)</t>
  </si>
  <si>
    <t>San Acacia</t>
  </si>
  <si>
    <t>Sandia Base / Kirtland AFB</t>
  </si>
  <si>
    <t>July 17 1948.  5 miles S of San Acacia Dam New Mexico.  4:50 p.m.  2 Kirtland AFB Sgts. on a fishing trip with their families saw a group of 7 aluminum circular possibly spherical objects approach from the S at 20000 ft pass overhead at 1500 mph if the altitude was correct (5°/sec angular velocity) at first appearing like snub-nosed jet fighters of unknown type shifting from V formation to L formation to circular formation to no regular formation at which point a regular pulsating flashing light appeared in the group at 30° from zenith to the N and at this  oblique angle the objects did not appear circular. No noise
or trail.  (Sparks;  FOIA;  Saunders/FUFOR Index)</t>
  </si>
  <si>
    <t>3A</t>
  </si>
  <si>
    <t>P2.2S1</t>
  </si>
  <si>
    <t>P4.26S1</t>
  </si>
  <si>
    <t>Atomic weapons assembly facilities</t>
  </si>
  <si>
    <t>Albuquerque</t>
  </si>
  <si>
    <t>Sept. 18 1948.  SE Shreveport Louisiana (32.50° N 93.76° W).  5:00 p.m.  Draftsman at home using high- power binoculars to watch an L-6 aircraft at 10000 ft altitude at 60° elevation to the SE traveling 100 mph for Air Force Day saw a bright white-aluminum half- spherical object traveling the opposite direction in level flight at about 20000 ft altitude 2-1/2 miles away ground distance at 100-150 mph heading S no trail lost when he tried to view it without binoculars.  Object appeared to be 1/3 size of the L-6 (35.5 ft) but 2x the distance or about
24 ft.  (Sparks;  FOIA;  Saunders/FUFOR Index)</t>
  </si>
  <si>
    <t>4Ac</t>
  </si>
  <si>
    <t>Santa Fe</t>
  </si>
  <si>
    <t>Los Alamos National Laboratory</t>
  </si>
  <si>
    <t>M</t>
  </si>
  <si>
    <t>Sept. 23 [25?] 1948.  Santa Fe New Mexico (at 35°41’ N
105°56’ W).  9:40 [9:45?] a.m.  Civilian pilot A. Ruble Angier and building superintendent and pilot / amateur astronomer John C. Fairchild were near KTRC radio tower while watching a government aircraft landing at Los Alamos airport [about 20 miles to the NW] saw a sun- reflecting glint in the sky from a flat circular metallic (solid white?) object high in the N sky headed SW appearing like a flat dime on-edge slightly tipped as if 50 ft away estimated 100-150 ft in diameter at 30000 ft headed S then E then SE from about 9:45 to 9:50 a.m. then again (stationary?) at about 10:03 a.m. [briefly?].
Fairchild described oblong egg shape with solid blue tail overall 100-150 ft in size at 30000 ft and 7 miles (ground?) range.  Fairchild said object moved at about 700-800 mph  (Sparks;   files;  Case confused with Los
Alamos case below;  Saunders/FUFOR Index.)</t>
  </si>
  <si>
    <t>P2.1S1</t>
  </si>
  <si>
    <t>Los Alamos</t>
  </si>
  <si>
    <t>Grays River</t>
  </si>
  <si>
    <t>McChord AFB</t>
  </si>
  <si>
    <t xml:space="preserve">Oct. 30, 1948. About 15 (25?) miles WNW of Grays 
Harbor / Pacific Beach, Wash. (at 47°20-1/2’ N, 124°42’ 
W). 4:20?-4:30 p.m. (PST). While flying in an F-82 
fighter headed N at 8,000 ft at 240 mph on a GCI intercept mission initially directed by the ADC radar site 634th Aicraft Control Sq., Neah Bay, Wash. (505th AC&amp;W Group, Everett, Wash.) radar observer AF 2nd Lt. Robert L. Kunzman, 318th All Weather Fighter Sq, 325th Fighter Group, McChord AFB, Wash., saw as he headed toward an interception point a single compact group of yellow objects in the WNW at 10 o’clock position which burst into an in-line formation of about 10-20 or 25 white egg_x0002_shaped objects that crossed over in front of aircraft to 1 o’clock (in the NNE) heading W to E still in line formation at about 8,000 ft heading S and dropping back to 3 o’clock position in the E, which he first thought might be seagulls. Objects maintained same altitude and horizontal flight throughout. Objects then doubled back heading N paralleling the F-82’s course while moving back up to 2:30 o’clock position at high speed, turning translucent part of the time just before disappearing by fading out or dissolving without going far enough to have vanished due to distance (some fog with visibility 5 miles may account for disappearance). [If at 5 miles objects covered 15° from 3 to 2:30 position in possibly 5-10 secs, time assumed not reported, then relative velocity was possibly 500-1,000 mph greater than F-82’s 240 mph.] He called attention of the pilot Maj. Homer William Morris who missed seeing the objects. Ground radar lost object at this same time. AFOSI interviewed radar contollers at 635th AC&amp;W Sq at Pacific Beach, who tracked “no unidentified objects at high rate of speed” (leaving 
unstated what about unidentifieds at moderate speed) but did not interview at 634th AC&amp;W Sq at Neah Bay which did the tracking. (Sparks; McDonald list;  Maxwell Microfilm Roll 4, pp. 630-657; Sign Roll, pp. 57-58; NARA Roll 88 pp. 144-149) </t>
  </si>
  <si>
    <t>P1.1C2</t>
  </si>
  <si>
    <t>P4.33S1</t>
  </si>
  <si>
    <t>Military</t>
  </si>
  <si>
    <t>McChord Air Force Base</t>
  </si>
  <si>
    <t>Tacoma</t>
  </si>
  <si>
    <t>1948</t>
  </si>
  <si>
    <t>Dec. 6 1948.  Albuquerque New Mexico (35°03’N 106°32’W). 10:55 p.m.  AESS officer Joseph Toulouse driving W on D Street stopped at intersection with Main Street saw a green fireball almost directly overhead above Sandia Base nuclear weapons assembly site slightly to the NW arching slightly downward traveling from E to W with a flaming tail.  (Sparks;   NARA Microfilm Roll
91 p. 407;  FOIA)</t>
  </si>
  <si>
    <t>Dec. 12 1948.  Starvation Peak near Bernal New Mexico (at 35°23’ N 105° 19’ W).  9:02.0 p.m. ±0.5 min (MST).
Dr. Lincoln LaPaz USAF Capt. Charles L. Phillips and CAP intelligence officer Lt. Allan B. Clark returning from green fireball investigations while looking to the NW saw a green fireball at least stellar magnitude –4 traveling E to W low above the horizon about 3°-4° elevation in almost perfectly level flight until the last 0.1 to 0.2 sec when it slightly curved downward disintegrating into 3-4 pieces no sound.  Based on independent witnesses AESS Inspectors Jeffers and McGuigan at Los Alamos LaPaz triangulated object's flight path at about 8-10 miles [6-7 miles] height along a 25-mile path from 35°50’N 106°40’W to 35°45’N 107’05’W speed 39000 to 43000
mph.  (Sparks;   NARA Microfilm Roll 88 pp. 740 745; Roll 91 p. 410;  FOIA)</t>
  </si>
  <si>
    <t>Dec. 20 1948.  W of Los Alamos New Mexico (35.89° N 106.31° W).  8:54 p.m. AESS Physical Security Inspectors Clifford E. Strang and George S. Skipper on jeep patrol on Route 4 north of Bandelier cut-off at Los Alamos South Gate Station 390 (at 35°48’.9N 106°18’.4W) sighted pale green or bluish-white round fireball descending from 20° elevation to horizon with a triangulated 7-8-mile W to E flight path on a 45° downward angle from a height of ~10 miles (at 35°56’N 106°30’W) to ~2.3 miles (at 35°57’N 106°23’W) calculated by LaPaz based on another independent observation at a different AESS site by Inspectors William D. Wilson and Buford G. Truett (at 35°55’N 106°23.7’W).  Disappeared behind mountain.
(Sparks;   NARA Microfilm Roll 88 p. 745;  Roll 91 p. 410;  FOIA;  Saunders/FUFOR Index)</t>
  </si>
  <si>
    <t>Dec. 28 1948.  Los Alamos New Mexico (35.89° N 106.31° W).  4:31 a.m.  White point source descended vertically from N to S to 6000 ft [height above ground?
elevation above MSL?] disappeared with green flash. (Sparks;   NARA Microfilm Roll 91 p. 410)</t>
  </si>
  <si>
    <t>Jan. 6 1949.  Los Alamos New Mexico (35.89° N 106.31° W).  3:10 a.m.  Brilliant green light seen traveling horizontally E to W about 3° to 5° above horizontal
(mountain line?) disappearing behind mountains.  (Sparks;  NARA Microfilm Roll 91 p. 410)</t>
  </si>
  <si>
    <t>1949</t>
  </si>
  <si>
    <t>TX</t>
  </si>
  <si>
    <t>Amarillo</t>
  </si>
  <si>
    <t>Pantex AEC Ordinance Plant</t>
  </si>
  <si>
    <t>Jan. 30 1949.  Near Amarillo (at 34°50' N 102°5' W)  to near Lamesa (at 32°48' N 102°22' W) Texas.  5:54 p.m. (MST).  Thousands of witnesses over several states saw spectacular green fireball N-S trajectory [azimuth heading 186.7°] triangulated by Dr. Lincoln LaPaz as 12 mile altitude over Amarillo area descending slightly on nearly horizontal 143-mile [actually 141 miles] path to near Lamesa disappearing about 8 miles altitude velocity estimated at 25000 to 50000 mph by triangulation and reenactment timings.  From numerous AF witnesses at Walker AFB Roswell LaPaz measured with transit first appearance at 52° magnetic bearing elevation 2.2° disappearing at 87-1/2° magnetic (other witnesses continued the flight path further south).  No noise except slight hissing broke into pieces at the end no fragments found despite extensive ground search.  100+ witnesses interviewed.  Estimated 200 witnesses in El Paso 10 in Ft. Worth Texas 200 in Roswell 200 in Alamogordo NM. [Projected radiant of origin along a 1.7° descent angle is at
14.0 hrs Right Ascension +56° Declination.]  (Sparks;   Maxwell Microfilm Roll 5 pp. 279-284 NARA Microfilm Roll 91 pp. 410-1;  FOIA;  Saunders/FUFOR Index)</t>
  </si>
  <si>
    <t>P2.3S1</t>
  </si>
  <si>
    <t>Pantex Plant</t>
  </si>
  <si>
    <t>Feb. 17, 1949.  SE of Grants (at 35° 7’ ±2’ N, 107°47’ ±2’
W), Sandia Base, and near Albuquerque (at 35° 5’ N, 106° 35’ W), New Mexico.  5:57-6:06 p.m.  Green Oil Co. truck driver Herman Wilcox, at Chief’s Rancho stop on Hwy 66 SE of Grants, NM, saw oval luminous white light with faint trail of white smoke in the SW at about 225° azimuth moving S in vertical climb then leveled off, then a gradual ascent, disappearing suddenly after several secs, no clouds in the sky to obscure it.  Univ. of NM Prof. of Civil Engineering Marvin May, an associate of Dr. Lincoln LaPaz in meteorite tracking, saw a brilliant white object in the W at 6° elevation at 5:57 p.m. for &gt;6 mins total.
Object was first round [1/3 Full Moon in size at this point apparently] then shifted to ellipse as it approached then appeared to be elongated like a bent pipe with corners, 1 Full Moon in length and 1/10 in width.  Object made slight climbing turn to the N, shifted to peach color [yellow- orange?] as it made rapid sharp turning climb to the S at the end, disappearing in cloudless sky by diminishing in size and brightness.  100 Sandia Base guards including Officer of the Guard saw a yellow-orange cigar or yellow- red cigar-shaped object for 7 minutes from 5:59 to 6:06
p.m.  (Sparks;   Maxwell Microfilm Roll 5, pp. 546- 557, NARA Microfilm Roll 88, p. 401, Roll 91, p. 412; FOIA;  Saunders/FUFOR Index)</t>
  </si>
  <si>
    <t>Feb. 27 1949.  Los Alamos New Mexico (35.89° N 106.31° W).  7:05 p.m.  Green-white fireball seen in horizontal flight parallel to earth from W to E abruptly disappeared.  (Sparks;   NARA Microfilm Roll 91 p.
412;  FOIA;  Saunders/FUFOR Index)</t>
  </si>
  <si>
    <t>March 2 1949.  Los Alamos New Mexico (35.89° N 106.31° W).  12:10 a.m.  Sewald saw high speed light in horizontal flight low in the sky N to S disappearing behind trees.  [Meteor?]  (Sparks;   NARA Microfilm
Roll 91 p. 412;  FOIA;  Saunders/FUFOR Index)</t>
  </si>
  <si>
    <t>March 3 1949.    0159      1            R            Los Alamos
New Mexico        straight down       straight down bright green
disappeared          (1) (3)  Sparks; AFOSI-LaPaz Catalog May 1950)</t>
  </si>
  <si>
    <t>Killeen</t>
  </si>
  <si>
    <t>Killeen Base / Gray Army AFB / Fort Hood</t>
  </si>
  <si>
    <t>West Fort Hood/Gray AFB/Killeen</t>
  </si>
  <si>
    <t>March 6 1949.  Killeen Base/Site B [Nuclear Weapons National Stockpile] Camp Hood Texas (31° 3’53” N 97°49’40” W).  8:20 [9?] p.m.  Army artillery observers with triangulation equipment Sgt. Hubert Vickery and PFC John Ransom on patrol at the AFSWP (Armed Forces Special Weapons Project) national nuclear weapons storage Site B saw a blue-white oblong object about 2 ft x 1 ft in size with a trail travel from 286° to 279° azimuth elevation 5°45' [6°45’? 6°41’? poss. typos] height about 600 ft.  No sound.  Other sightings by Army patrols from 8:30 p.m. [8:45? 9?] 1:10 1:15  to 2 a.m.  (Sparks;  
NARA Microfilm Roll 91 p. 412 Maxwell Roll 5 p. 627; FOIA)</t>
  </si>
  <si>
    <t>4A</t>
  </si>
  <si>
    <t>P3.3S1</t>
  </si>
  <si>
    <t>Killeen Base</t>
  </si>
  <si>
    <t>March 6 1949.  Killeen Base/Site B [Nuclear Weapons National Stockpile] Camp Hood Texas (31° 3’53” N 97°49’40” W).  9 [8:20?] p.m.  Army artillery observation patrol saw a blue-white ball-like “fixed flash” size of basketball [?] in the NE at azimuth 40° elevation 59°.  No sound or trail.  Other sightings by Army patrols (see above below).  (Sparks;   NARA Microfilm Roll 91 p.
413 Maxwell Roll 5 p. 627;  FOIA)</t>
  </si>
  <si>
    <t>March 7 1949.  Killeen Base/Site B [Nuclear Weapons National Stockpile] Camp Hood Texas (31° 3’53” N 97°49’40” W).  1:15 a.m.  Army artillery observation patrol saw a brilliant blue-white flash of light like flash- bulb in the NE at azimuth 40° elevation 66°15’.  No sound.  [Meteor?]  Other sightings by Army patrols (see
above below).  (Sparks;   NARA Microfilm Roll 91 p. 413 Maxwell Roll 5 p. 627;  FOIA)</t>
  </si>
  <si>
    <t>March 7 1949.  Killeen Base/Site B [Nuclear Weapons National Stockpile] Camp Hood Texas (31° 3’53” N 97°49’40” W).  1:30-2 a.m.  Army artillery observation patrol saw a bluish-white ball-like flash of light like flash- bulb in the WSW at azimuth 250° elevation 26°.  No sound.  Other sightings by Army patrols (see above below).  (Sparks;   NARA Microfilm Roll 91 p. 413
Maxwell Roll 5 p. 627;  FOIA)</t>
  </si>
  <si>
    <t>March 7 1949.  Killeen Base/Site B [Nuclear Weapons National Stockpile] Camp Hood Texas (31° 3’53” N 97°49’40” W).  1:45 a.m.  Army artillery observation patrol saw an orange tear-drop shaped object 2 x 1 ft in size [?] drop vertically to ground in the ENE at azimuth 60°.  No sound.  [Meteor?]  Other sightings by Army
patrols (see above below).  (Sparks;   NARA Microfilm Roll 91 p. 413 Maxwell Roll 5 p. 627;  FOIA)</t>
  </si>
  <si>
    <t>March 8 1949.  Los Alamos and Kirtland AFB New Mexico.  6:35-6:36 p.m.  Los Alamos AESS guards Patterson and Lang at guard stations 103 and 106 saw noiseless greenish-white light in the WSW heading SE descending at 60° [45°] angle.  Kirtland Control Tower saw same object to the NW descending vertically. (Sparks;   Microfilm Roll 88 p. 373 Roll 91 p. 414; AFOSI-LaPaz Catalog May 1950;  Saunders/FUFOR
Index)</t>
  </si>
  <si>
    <t>March 8 1949.  Killeen Base/Site B [Nuclear Weapons National Stockpile] Camp Hood Texas (31° 3’53” N 97°49’40” W).  1:03 [2?] a.m.  Army artillery observation patrols in separate locations 1/2 mile apart sight different [?] lights one pale white light with roundish haed and  hazy smoke trail (streak? 900 ft height?) seen by Payne moving in an arc from 122° to 126° azimuth [southward?] from 58° to 54° elevation the other by Cpl. Luke Sims was of a lemon-shaped red light with whitish nose and red trail in level flight about 15° above horizon crossing 60° of sky from 304° to 244° azimuth [WNW to WSW].
(Sparks;   Maxwell Microfilm Roll 5 p. 627 Roll 91
p. 414;  FOIA;  Saunders/FUFOR Index)</t>
  </si>
  <si>
    <t>Not a U but a Sandia Base OSI Case. Ball-shaped object with a tail of fire flying at a speed slower than a meteor on a slightly descending path. Object appeared to be half the size of full moon.</t>
  </si>
  <si>
    <t>Albuquerque Population Center</t>
  </si>
  <si>
    <t>March 13 1949.  Albuquerque New Mexico.  9:53 p.m. 2155      NE to SW or SW to NE     20° above horizon
descending slightly            bluish or greenish white     Yes                       none       length twice diameter
of ball (1)   (Sparks;  AFOSI-LaPaz Catalog May 1950;  Microfilm Roll 91 pp. 414ff.)</t>
  </si>
  <si>
    <t>March 17 1949.  Killeen Base/Site B [Nuclear Weapons National Stockpile] Camp Hood Texas (31° 3’53” N 97°49’40” W).  7:52 [7:47?] p.m.  Capt. Horace W.
McCulloch Asst. G-2 of the 2nd Armored Division at the nuclear weapons storage site in the “Q” Area [nuclear weapons storage facility] was preparing the test firing of flares in order to prove recent sightings were mistakes when he his men and CIC Special Agent Raymond Schmiedeke themselves saw aerial phenomena 7 separate sightings [first 3 were yellow lights then 1 red light] by trained artillery observers in different locations enabled rapid triangulation of large green red and white flare-like objects flying in generally straight lines.  (Sparks;  
Maxwell Microfilm Roll 5 p. 627;  FOIA)</t>
  </si>
  <si>
    <t>http://roswellbooks.com/museum/?page_id=594</t>
  </si>
  <si>
    <t>Killeen Fort Bliss</t>
  </si>
  <si>
    <t>March 31 1949.  E of Killeen Base/Site B [Nuclear Weapons National Stockpile] Camp Hood Texas (31° 3’53” N 97°49’40” W).  11:50 [9:50?] p.m.  Army Lt.
Frederick Davis on patrol saw a reddish white round ball of fire [size of basketball?] with a trail at azimuth 112° [?] elevation 70° moving horizontally overhead and over the base airstrip parallel to road at estimated height of 2000 ft heading 240° [?] disappeared (at 123° ? azimuth).
David noted severe interference on the field telephone afterward when he reported it.  (Sparks;   Maxwell
Microfilm Roll 5 p. 628 Roll 91 pp. 414ff.;  FOIA)</t>
  </si>
  <si>
    <t>April 5 1949.  Los Alamos New Mexico.  11 [10?] p.m. 2200      S to N    app 300' above S slope of Pajarito Mt
Arc        geen w/red afterglow         none tremendous speeddisappeared behind mountain           (1)
(Sparks;  AFOSI-LaPaz Catalog May 1950;   Microfilm Roll 91 pp. 414ff.)</t>
  </si>
  <si>
    <t>April 6 1949.  Los Alamos New Mexico.  12:05 p.m.  SE about 15000'       between dk &amp; lt green        none
very fast               (1)  (Sparks;  AFOSI-LaPaz Catalog May 1950;    Microfilm Roll 91 pp. 414ff.)</t>
  </si>
  <si>
    <t>April 7 1949.  Los Alamos New Mexico.  1-1:35 a.m.  W S to N    about 200 yds fr top of hill green      none
moved very slowly             (1) (2)   (Sparks; AFOSI-LaPaz Catalog May 1950;    Microfilm Roll 91 pp. 414ff.)</t>
  </si>
  <si>
    <t>April 27 1949.  SE of Killeen Base/Site B [Nuclear Weapons National Stockpile] Camp Hood Texas (31° 3’53” N 97°49’40” W).  9:20 p.m. (CST).  2 Army
soldiers [Pillett and Belisandro?] on patrol saw a blinking violet object 1-1/2 inches in diameter 10-12 ft away in the N hovering about 6-7 ft above ground then began moving fast headed W down a road then began making an arc (curved path) still maintaining same height passing through branches of a tree before disappearing.  (Sparks;  Maxwell Microfilm Roll 5 p. 628;  FOIA;
Saunders/FUFOR Index;  Jan Aldrich)</t>
  </si>
  <si>
    <t>April 27 1949.  SE of Killeen Base/Site B [Nuclear Weapons National Stockpile] Camp Hood Texas (31° 3’53” N 97°49’40” W).  9:35 [9:25?] p.m. (CST).  Army
security patrol Lt. Howard Kitterman PFC Leslie Lockhart Pvt. Clement DeAmicis Pvt. Joseph P. Landry 6th Tank Battalion sighted a 4-inch bright light with no glare with a 3-4-inch metallic cone trailing in the back 600 ft away 6-7 ft above ground silently approaching from azimuth 40° (about NE) in level flight at 60-70 mph heading directly towards them on heading 220° starting curving path disappearing suddenly in the SW at 150 ft away.  At 9:37 p.m. the same witnesses saw a 2-inch white light appear 100 ft away to the NNE flying in a zigzag in level flight about 6 ft above ground disappearing suddenly.  At 9:39 p.m. the same witnesses saw a 3rd light
in the WSW.  (Sparks;   Maxwell Microfilm Roll 5 p. 628;  FOIA;  Saunders/FUFOR Index;  Jan Aldrich)</t>
  </si>
  <si>
    <t>April 28 1949.  SE of Killeen Base/Site B [Nuclear Weapons National Stockpile] Camp Hood Texas (31° 3’53” N 97°49’40” W).  8:30 8:37 8:40 9:00 9:10 9:30
p.m.  Several Army security patrols sighted a variety of strange lights mostly slow-moving changing color from white to red to green one with a red blinking light one
with a "cone-shaped affair" trailing in the rear similar to one seen the day before.  (Sparks;  FOIA)</t>
  </si>
  <si>
    <t>May 3 1949.  Los Alamos New Mexico.  9:26 9:43 10:05 p.m.  S to N              10° -  15° above horizon
bright white light 10 secs   none very fast up to 1000 mph  (1) (3)
60          490503  2126  2143  2205  S to W  10° -  15°
above horizon      white                                  none large- similar to size of airplane landing lights
very fast               2126 - white 2140 - red      5 sec 1st; 2 sec 2nd       none                     2126-baseball diamond lights. 2140-slightly larger than firebox lights
same speed as aircraft landing         (1) (3) (Sparks;  AFOSI-LaPaz Catalog May 1950;  
Microfilm Roll 91 pp. 414ff.)</t>
  </si>
  <si>
    <t>376</t>
  </si>
  <si>
    <t>May 5, 1949.  Ft. Bliss, Texas. 11:40 a.m.  Army officers Maj. Day [May?], Maj. Olhausen, Capt. Vaughn saw 2 oblong white discs, flying at about 200-250 mph, make a shallow turn.  (Sparks;  Berliner)</t>
  </si>
  <si>
    <t>May 6 1949.  Los Alamos New Mexico.  1:05 a.m.  N to S            5° above horizon was going down at an angle of 30° -  35°             green                    none       round     very high rate of speeddisappeared west of Jemez Mts        (1)
(Sparks;  AFOSI-LaPaz Catalog May 1950;    Microfilm Roll 91 pp. 414ff.)</t>
  </si>
  <si>
    <t>May 6 1949.  Killeen Base/Site B [Nuclear Weapons National Stockpile] Camp Hood Texas (31° 3’53” N 97°49’40” W).  8:40-9:30 p.m. (CST).  UFO observation
network using Army artillery observers headed by Task Force Commander Lt. Mardell E. Ward established 2 days earlier after a series of unexplained UFO incidents over  the previous 2 months observed by 100+ men and officers tracks its first object with artillery sighting instruments field binoculars and Battery Commander 25-40x scope.
Brilliant light to the W and N moving back and forth 900 to 1200 ft (around?) azimuth 292.5° [WNW] tracked by all 4 Observation Posts at distance 12000 ft [from main Plotting Center] height 1200 ft dropping to 440 ft alternating pinkish to green apparent size 1/2 dollar at arm’s length diminishing to quarter coin size moving very slow faded from sight by growing smaller [with distance]. Project Grudge claimed UFO was Venus ignoring the multiple 2-mile triangulations and the fact Venus set at about 7:37 p.m. CST.  (Sparks;  AFOSI-LaPaz Catalog
May 1950;   Maxwell Microfilm Roll 5 p. 628 Roll 91 pp. 414ff.;  FOIA;  Jan Aldrich)</t>
  </si>
  <si>
    <t>May 7 1949.  Killeen Base/Site B [Nuclear Weapons National Stockpile] Camp Hood Texas (31° 3’53” N 97°49’40” W).  7:40 p.m. (CST).  Lt. Mardell E. Ward at the Plotting Center (command post) of the Army’s UFO observation and triangulation network established May 4 and an artillery observer at another network observation site spotted a brilliant white (reddish greenish white?) diamond-shaped object at triangulated location 15000 ft away at 1000 ft height to the N and the E headed NW. Object was tracked for 57 seconds as it traveled horizontally 20 mils arc [not miles; about 1.1°] about 300 ft at about 3½ mph while changing color from white to reddish to greenish as it dropped altitude and dimmed then disappeared.  Object size measured at about 45 ft from angular size 3 mils (about 0.17° at 15000 ft range).
Battery Commander scope used 25x-40x.  No sound. [Another sighting 8:25-9:05 p.m.]  (Sparks;  FOIA;  Jan Aldrich;  AFOSI-LaPaz Catalog May 1950;  Loren Gross Jan-Jun 1949 Supp p. 79 erroneously put at Los Alamos;
 Maxwell Microfilm Roll 5 p. 628)</t>
  </si>
  <si>
    <t>May 7 1949.  Killeen Base/Site B [Nuclear Weapons National Stockpile] Camp Hood Texas (31° 3’53” N 97°49’40” W).  8:25-9:05 p.m.  Lt. Mardell E. Ward at the Plotting Center (command post) of the Army’s UFO observation and triangulation network and artillery observers at 3 other network observation sites spotted a brilliant (green-white?) white diamond-shaped object in the SE (and W) at triangulated location 24000 ft away at 1300 ft height.  Object size measured at about 72 ft (angular width 3 mils or about 0.17°) was tracked for 40 mins as it traveled 15 mils arc [not miles; about 0.8°] about 360 ft at about 0.1 mph.  Battery Commander scope used 25x-40x.  No sound.  (Sparks;  FOIA;  Jan Aldrich; AFOSI-LaPaz Catalog May 1950;  Loren Gross Jan-Jun 1949 Supp p. 79 erroneously put at Los Alamos;  
Maxwell Microfilm Roll 5 p. 628)</t>
  </si>
  <si>
    <t>May 8 1949.  Killeen Base/Site B [Nuclear Weapons National Stockpile] Camp Hood Texas (31° 3’53” N 97°49’40” W).  8:08-8:17 p.m.  Lt. Mardell E. Ward at the Army’s UFO observation post and 2 other posts sighted brilliant (reddish greenish white?) diamond-shaped object to the W (and N and E) moving NW or NE at about 24000 ft distance at 1600 ft height slowly dropping.
Object size measured at about 48 ft (angular width 2 mils or about 0.1°) was tracked for 9 mins as it traveled 10 mils arc [not miles; about 0.5°] about 240 ft at 0.3 mph. Severe radio intereference during sighting none afterward. (Sparks;  FOIA;  Jan Aldrich;  AFOSI-LaPaz Catalog May 1950;  Loren Gross Jan-Jun 1949 Supp p. 80 erroneously put at Los Alamos;   Maxwell Microfilm Roll 5 p.
628)</t>
  </si>
  <si>
    <t>May 21 1949.  Hanford AEC plant Wash.  1:30 p.m. Hanford ADC radar detachment of 637th ACW Sq detected a stationary object over the East 200 area about 4 mi E of the Hanford Plant which took off on a SE heading faster than a jet reported it to the 637th ACW Sq 505th AC&amp;W Group Moses Lake AFB Wash.  AF radar crew at 637th ACW (Spokane?) unable to detect object on radar but sighted round white or silver object by telescope (or telescope sighted by Hanford meteorologist Max Segoinns? who estimated altitude at 17000-20000 ft) which was heading NE faster than a jet at about 10000 to 15000 ft.  At 2:20 p.m. USAF F-82 fighter pilot Gardner was airborne from Moses Lake AFB Wash. (47.13° N 119.29° W) to intercept Track 81 in the ESE from the 637th (Spokane? or Hanford?) detected on radar but target faded from radar scope about 5 mins after F-82 was airborne.  (Sparks;   Maxwell Microfilm Roll 6 pp.
475-9;  Hynek UFO Rpt pp. 141-2;  Saunders/FUFOR
Index;  Jan Aldrich;  Loren Gross;  505th ACW Group AF History;  Todd Lemire)</t>
  </si>
  <si>
    <t>Moses Lake</t>
  </si>
  <si>
    <t>May 23, 1949.  Moses Lake AFB, Wash.  8:45 a.m. (PST). Three USAF pilots, Lt. Col. Walter C. Hearne, Lt. Col.
Wallace R. Jordan, and 1st Lt. Gerald B. Blish,  sighted from the ground at 325th Fighter Wing, Moses Lake AFB, a small [pinpoint-like] bright silver light traveling at high speed straight and level heading about 15° - 20° course about 5-10 miles away at about 10,000 to 15,000 ft
altitude.  (Sparks;   Maxwell Microfilm Roll 6, pp. 565- 9)</t>
  </si>
  <si>
    <t>May 24 1949.  Killeen Base/Site B [Nuclear Weapons National Stockpile] Camp Hood Texas (31° 3’53” N 97°49’40” W).  12:30 a.m.  Round pale-yellow slow- moving light about 6000 to 9000 ft away smaller than Full Moon slightly above horizon.  Tracked by Army UFO observation network at Site B nuclear weapons
storage stockpile?  ( Maxwell Microfilm Roll 5 p. 630)</t>
  </si>
  <si>
    <t>May 24 1949.  Killeen Base/Site B [Nuclear Weapons National Stockpile] Camp Hood Texas (31° 3’53” N 97°49’40” W).  7:46 p.m.  Security agent [Army CIC?] sighted brilliant stationary incandescent round light [low on the horizon?] then sighted the same about 2 secs later
but ½ the apparent size.  (Sparks;   Maxwell Microfilm Roll 5 p. 630)</t>
  </si>
  <si>
    <t>June 2 1949.  Los Alamos New Mexico.  12:40 a.m.  E to N            7000' - 10000'     descending           green      Yes
none       ball of light                                       (1)
(3) (Sparks;  AFOSI-LaPaz Catalog May 1950;   Microfilm Roll 91 pp. 414ff.)</t>
  </si>
  <si>
    <t>June 6 1949.  Killeen Base/Site B [Nuclear Weapons National Stockpile] Camp Hood Texas (31° 3’53” N 97°49’40” W).  9:05-9:08 p.m.  Williams Jones and others in the Army UFO observation and triangulation network tracked a hovering orange object about 30-70 ft in diameter 2 mils angular size 1 mile above ground 3  miles S of the observation post 4-1/2 miles S of the Plotting Center which suddenly started moving in level flight then exploded in a shower of particles.  (Sparks;
FOIA;  Saunders/FUFOR Index)</t>
  </si>
  <si>
    <t>June 11 1949.  Los Alamos New Mexico.  8:57 p.m.  SW to NE     25° above horizon              green then red at end of flight Yes        none                     size of star
(1) (Sparks;  AFOSI-LaPaz Catalog May 1950;  Microfilm Roll 91 pp. 414ff.)</t>
  </si>
  <si>
    <t>June 19 1949.  Oak Ridge Tenn.  12:00 p.m.  Mr. &amp; Mrs.
E. H. Anderson biologist and schoolteacher at Oak Ridge Nat. Lab (ORNL) and Mrs. John A. White wife of member of AEC Security Division at ORNL.  Sighted 3 objects at about 1000 ft height traveling at 10-15 mph 2 identical metallic rectangular objects about 4-10 sq.ft. area with flat white circular object in between in the SE
headed NW towards them (opposite the wind)   (Sparks;  files)</t>
  </si>
  <si>
    <t>June 20 1949.  Los Alamos New Mexico.  8:10 p.m.  W to E                                     green turned orange red before vanishing             none       none       round     directly overhead              blue green            none       none
vanished as the extinguished            (1) (Sparks; AFOSI-LaPaz Catalog May 1950;   Microfilm Roll 91
pp. 414ff.)</t>
  </si>
  <si>
    <t>Domed Disc Near AEC Plant NCP  List</t>
  </si>
  <si>
    <t>Pasco</t>
  </si>
  <si>
    <t>July 11 1949.  Killeen Base/Site B [Nuclear Weapons National Stockpile] Camp Hood Texas (31° 3’53” N 97°49’40” W).  9:10 p.m.  W by SW             30° above
horizon  pale red                none       none       ball but not a perfect circle        twice as large as evening star           such as turning off flashlight      (3) (Sparks;   Microfilm
Roll 91 pp. 414ff.)</t>
  </si>
  <si>
    <t>July 28 1949.  Killeen Base/Site B [Nuclear Weapons National Stockpile] Camp Hood Texas (31° 3’53” N 97°49’40” W).  8:45 p.m.  N to S    30° above horizon
white w/tint of blue green  Yes        none round w/tail         size of evening star
unable to estimate              faded out              (1) (Sparks;  AFOSI-LaPaz Catalog May 1950;   Microfilm Roll 91 pp. 414ff.)</t>
  </si>
  <si>
    <t>July 28 1949.  Killeen Base/Site B [Nuclear Weapons National Stockpile] Camp Hood Texas (31° 3’53” N 97°49’40” W).  10:59 p.m.  S to N  30° above horizon
2 predominately white 1 had orange glow to tail Yes        #1 at 2-3 secs. #2 at 10-12 secs        none round w/tail         tennis ball            faded out
(1) (Sparks;  AFOSI-LaPaz Catalog May 1950;  Microfilm Roll 91 pp. 414ff.)</t>
  </si>
  <si>
    <t>July 30 1949.  Killeen Base/Site B [Nuclear Weapons National Stockpile] Camp Hood Texas (31° 3’53” N 97°49’40” W).  9:35 p.m.  SE to NW             35° to
horizon  climbed in arc      blue-white            Yes        none like rocket tail      2 - 2 1/2 secs to cover arc of
about 15°             faded out              (1) (Sparks;  AFOSI- LaPaz Catalog May 1950;   Microfilm Roll 91 pp.
414ff.)</t>
  </si>
  <si>
    <t>July 30 1949.  Killeen Base/Site B [Nuclear Weapons National Stockpile] Camp Hood Texas (31° 3’53” N 97°49’40” W).  10:04 p.m.  SE to SW           app 30°
above horizon      straight flight losing altitude predominantly white w/blue tint      Yes        none round w/tail         evening star or planet         very
fast         gradually faded out            (3) (Sparks;  AFOSI- LaPaz Catalog May 1950;   Microfilm Roll 91 pp.
414ff.)</t>
  </si>
  <si>
    <t>Aug. 30 1949.  Los Alamos NM.  11:00 p.m.            90°
overhead              Almost straight fall            bright green w/reddish tail       Yes        none                     much larger than meteor          burned out            (1) (Sparks;  AFOSI- LaPaz Catalog May 1950;   Microfilm Roll 91 pp.
414ff.)</t>
  </si>
  <si>
    <t>Sept. 18 1949.  Sandia Base Albuquerque NM.  11:00
p.m.       W to S   45° above horizon              dark yellow none       none       round     size of baseball unknown              (1) (Sparks;  AFOSI-LaPaz
Catalog May 1950;   Microfilm Roll 91 pp. 414ff.)</t>
  </si>
  <si>
    <t>Sept. 27 1949.  Sandia Base Albuquerque NM.  1:30
a.m.        S to N    20° above horizon              made a gentle arc toward earth   dark blue              Yes        2 secs     none
conical w/tail twice its diameter       looked like a sky rocket            50° in 2 secs        burnt out              (3)
(1)  45° above horizon       Moving tangent to earth green      none       none       round     fist at arm's
length    20° in 1 sec          burnt out              (3) (1)
(Sparks;  AFOSI-LaPaz Catalog May 1950;   Microfilm Roll 91 pp. 414ff.)</t>
  </si>
  <si>
    <t>Sept. 27 1949.  Sandia Base Albuquerque NM.  3:00
a.m.        SE to NW            15° - 20° above horizon traveling in arc toward earth            bright green none       none       round     same size as perimeter
fence light at distance of about 200 yds         45° in 2 secs brightened then went out   (1) (Sparks;  AFOSI-
LaPaz Catalog May 1950;   Microfilm Roll 91 pp. 414ff.)</t>
  </si>
  <si>
    <t>Sept. 30 1949.  Sandia Base Albuquerque NM.  10:57
p.m.       S to W   55° above horizon              yellow orange    none       none                     slightly larger than shooting star        200 - 200 mph     (1) (Sparks;  AFOSI- LaPaz Catalog May 1950;   Microfilm Roll 91 pp.
414ff.)</t>
  </si>
  <si>
    <t>Oct. 2 1949.  Los Alamos NM.  9:10 p.m.   20000 -
30000'   went up &amp; then down         bright green         Yes
(1)  (Sparks;  AFOSI-LaPaz Catalog May 1950;  Microfilm Roll 91 pp. 414ff.)</t>
  </si>
  <si>
    <t>Oct. 7 1949.  Sandia Base NM.  1:07 a.m. W to E     45° above horizon      bluish green         Yes        15 secs   none
round     size of fist at arm's length  slow       died out         (1)  SW to NE      45° above horizon
executed dives     greenish blue w/red sparks trailing   Yes        4 secs     none       round     size of fist at arm's length         slow       faded out              (1)  N to NE
45° above horizon              green      none       15 secs        none       round     size of fist at arm's length  slow
burned out            (1)  (Sparks;  AFOSI-LaPaz Catalog May 1950;   Microfilm Roll 91 pp. 414ff.)</t>
  </si>
  <si>
    <t>Oct. 7 1949.  Sandia Base Albuquerque NM.  9:20 p.m. Army 1st Lt. John W. Bloomfield 8456th MP Co. Sandia Base while traveling in car headed E sighted round yellow-green object about ½ Full Moon angular size about 35° elevation 120° azimuth drop 15° straight vertically
over Sandia Mtns to disappearance in 1 sec.  Green fireball?  (Sparks;   files)</t>
  </si>
  <si>
    <t>Oct. 14 1949.  Los Alamos NM.  Bet. 2:10-2:15 and 2:20
p.m.  Jackson K. Hillogos Zia Co. sighted luminous object in the W traveling S to N at 500 mph depending on actual distance.  Object’s front 2/3 was green and silver rear 1/3 pale blue tail also pale blue.  Object 1/8 Full Moon angular size with tail 1/8 Full Moon long.  [2nd or nearly simultaneous sighting with likely clock time error:]
W to E   20000'   level flight just above horizon
geenish blue - white trail   Yes        2 secs     none round     appeared a 12" disc            burned out
(1)  (Sparks;   files;  AFOSI-LaPaz Catalog May 1950;   Microfilm Roll 91 pp. 414ff.)</t>
  </si>
  <si>
    <t>Oct. 16, 1949. About 1 mi S of Moses Lake AFB, Wash.
2:40 p.m. Two barbers, Elkins and Liy, sighted dull
aluminum disk-shaped object on a straight course at about 10,000 ft traveling 2-3 times jet fighter speed until disappearing on the horizon. (Sparks;  files)</t>
  </si>
  <si>
    <t>Oct. 21, 1949. Roswell, NM. 9:30 p.m. SE to NW 30°
above horizon very bright white none none unknown (2) (Sparks; AFOSI-LaPaz Catalog May 1950;  Microfilm Roll 91, pp. 414ff.)</t>
  </si>
  <si>
    <t>Oct. 22 1949.  Los Alamos NM.  2:20 or 2:28 a.m.
vertical  50 - 100 ft            green                    1 sec      none
like flare              small                    went out (1) NW to SE            on horizon            bright green         2
secs        none                     4 times size of a flare         150
mph       disappeared behind a hill   (1)  (Sparks;  AFOSI- LaPaz Catalog May 1950;   Microfilm Roll 91 pp.
414ff.)</t>
  </si>
  <si>
    <t>Nov. 16 1949.  Los Alamos NM.  7:50 p.m. disappeared to N                      2 objects bluish green        none
stationary but disappeared with speed of meteor   disappeared from view       (1) (Sparks;  AFOSI- LaPaz Catalog May 1950;   Microfilm Roll 91 pp.
414ff.)</t>
  </si>
  <si>
    <t>Nov. 19 1949.  Los Alamos NM.  9:52 p.m. vertical
green then yellow (or green) none   (1)
(Sparks;  AFOSI-LaPaz Catalog May 1950;   Microfilm Roll 91 pp. 414ff.)</t>
  </si>
  <si>
    <t>Nov. 25 1949.  Los Alamos NM.  8:00 p.m. E to W  15° - 10° above horizon              downward 10° from the horizontal             yellowish green   none
disappeared behind mt.      (1) (Sparks; AFOSI-LaPaz Catalog May 1950;   Microfilm Roll 91 pp. 414ff.)</t>
  </si>
  <si>
    <t>Dec. 4 1949.  Albuquerque and Los Alamos NM.  7:35
p.m. Albuquerque:             E to W                 nearly horizontal             green      none       2 - 3 secs              none
round     marble at arm's length        went out like a candle (1) (3)  Los Alamos:          E to NE
sloping descent    green                    1/5 sec   yes round                                  disappeared behind
mt.         (1) (3) (Sparks;  AFOSI-LaPaz Catalog May 1950;   Microfilm Roll 91 pp. 414ff.)</t>
  </si>
  <si>
    <t>Jan. 9 1950.  Los Alamos NM.  10:25 or 10:26 p.m.  75°
- 80° above horizon            straight line          greenish- white     none       3 secs     none       round     -4 to -5 compared to Jupiter           25° per second     behind horizon  (1)  80° - 40° above horizon             horizontal
incandescent green             Yes        2 secs     none oval with trail                     disappeared behind
trees       (1) (Sparks;  AFOSI-LaPaz Catalog May 1950;  Microfilm Roll 91 pp. 414ff.)</t>
  </si>
  <si>
    <t>1950</t>
  </si>
  <si>
    <t>Feb. 24, 1950.  Albuquerque, New Mexico (35.10° N, 106.64° W). 1:55 p.m.  While tracking a weather balloon from atop TWA Bld. at the Municipal Airport, Weather Observer Luther B. McDonald saw crossing the field of view in the theodolite a white, round object not quite as elongated as an egg, darkened on the top-left side, flying straight and level from about 20° to 23° elevation at about 110° azimuth in the E apparently on a trajectory towards them on about a 240° to 270° heading, covering 2° in 1- 1/2 mins [probable roundoff in angles so that elevation may have changed from about 20.5° to 22.5° and azimuth from about 109° to 111°].  Object’s angular size about that of the upper part of the moon as seen through theodolite [probable 21x telescope sight of David White pibal theodolite].  Lost sight when shifted to weather balloon (and back).  Weather Observer Harrison S. Manson also observed object with the naked eye, for about 20-30 secs, appearing to be brilliant white like metal reflecting sunlight the apparent size of a weather balloon about to disappear in the distance, impression of flight heading to ESE [actually from ESE].  (Sparks;   NARA Microfilm Roll 91 pp. 334-7, 372-3;  Berliner;  Jan Aldrich)</t>
  </si>
  <si>
    <t>Feb. 24 1950.  Los Alamos New Mexico.  1:15-2:00 p.m. At various locations around Los Alamos AESS security personnel including Philip C. Mackey AESS Inspector and another AESS inspector and 2 Los Alamos Lab chemical operators sighted shiny metallic or bright white silver white saucer or sphere hovering to the NW at azimuth 310° elevation about 30° estimated distance possibly 20000 to 30000 ft size estimated at about 100 ft if at 20000-30000 ft range then moving erratically flashing bright sunlight at times heading E or NE then suddenly climbing vertically at possibly supersonic speed straight up out of sight at about 70° elevation.  One witness reported object dispersed nearby clouds as it passed and emitted an intermittent vapor trail no  trail reported by others;  no sound noted by anyone.  (Sparks;
 Microfilm Roll 91 pp. 365-9)</t>
  </si>
  <si>
    <t>Feb. 25 1950.  Los Alamos New Mexico (35.89° N
106.31° W). 2:10-3:55 p.m.  12 AEC Atomic Energy Security Service (AESS) inspectors saw a cylinder with tapered ends silver and flashing fly slow then fast flutter and oscillate change course.  (Sparks;   NARA
Microfilm Roll 91 pp. 355-8 370 465-8;  Berliner)</t>
  </si>
  <si>
    <t>March 4 1950.  Los Alamos New Mexico.  (Sparks;  
Microfilm Roll 91 pp. 370)</t>
  </si>
  <si>
    <t>March 17 1950.  Los Alamos New Mexico.  3:07-3:08
a.m.  5 AESS inspectors.  straight down        straight down orange &amp; green    Yes        2 - 2 1/2 secs        none
tremendous          explosion on impact with earth or disintegration
seemed to climb change color start down &amp; disappear             green turning to yellow      none       5 secs        none       spherical              1/4 size of moon
moderate              suddenly
earthward                           earthward             Yes        3
secs        none       round     1/4 size of full moon
extremely fast      plunged to earth &amp; 2 explosions
were noted prior to disappearance   (3) (Sparks;   NARA Microfilm Roll 91 pp. 359-364 469-472)</t>
  </si>
  <si>
    <t>March 17 1950.  Los Alamos New Mexico.  4:45 a.m.
AESS inspectors.  formed an arc     formed an arc
green      none       5 secs     none       round     quite small      free fall  fell toward earth  (3)  (Sparks;  
NARA Microfilm Roll 91 pp. 359-364 471-2)</t>
  </si>
  <si>
    <t>March 21 1950.  Kirtland AFB (Albuquerque) New Mexico.  1-1:30 p.m.  4 members 4925th Special Weapons Group.  Sandia Base witnesses 1:15 and 1:20 p.m.
E to SW app 45° above horizon       2 objects silver     none 10 mts    none       round     app size of dime at
arm's length         excessive to jet flight         gradually faded from view  (2)
NE to SE              40000-60000'     varied from shiny silver to shady gray            none       30 mts    none
round     size of end of thumb at arm's length about same as jet aircraft   disappeared          (2)
E            75° above horizon              white     none       5 mts         none       round     smaller than fist at arm's length
app 600 - 700 mph             disappeared from range of vision     (2)
SE to S  40° to 50° above horizon   zig-zag motion up &amp; down      bright silver         none       1 mt       none
round     size of dime at arm's length
about same as fast jet aircraft           disappeared from range of vision          (2)  (Sparks;  AFOSI-LaPaz Catalog May 1950;   NARA Microfilm Roll 91 pp.
342-5 473-4)</t>
  </si>
  <si>
    <t>March 22 1950.  Kirtland AFB (Albuquerque) New Mexico.  11 a.m.  11 members 4925th Special Weapons Group.  NW changing to N              25000 to 30000'
horizontal             tan to brown         none       none flying wing          about size of golf ball held at
arm's length         extremely high speed         disappeared
(2)   (Sparks;   Microfilm Roll 91 pp. 351-4
473-4)</t>
  </si>
  <si>
    <t>March 22 1950.  Kirtland AFB (Albuquerque) New Mexico.  12:10 a.m.  Sandia Base New Mexico          SE to NW    line parallel w/line tangent to the earth          blue center with orange exterior              none       1 round like
ball from roman candle      30° azimuth         burned out (Sparks;   Microfilm Roll 91 pp. 373-4 475-6)</t>
  </si>
  <si>
    <t>April 1 1950.  Los Alamos New Mexico.  4:20 a.m. (MST)  White ligbt seen about 75° above horizon. (Sparks;   Microfilm Roll 91 pp. 374-5 475-6)</t>
  </si>
  <si>
    <t>April 18 1950.  Near Memphis Texas.  9 a.m.-12:40 p.m. (CST).  CAA observers in Clarendon Texas saw unidentified object to the SE while [CAA?] observers in Childress about 60 miles SE saw object to NW and triangulated stationary object midway in between near Memphis for 3+ hrs beginning at 9 a.m. which did not move significantly despite winds aloft.  Northrop engineering test pilot Max Stanley and observers Lloyd Balsam and Sam F. West were asked to intercept object as they were about to take off in F-61C (AF 8357) from Amarillo on an MX-775 test (Navaho cruise missile celestial guidance test) and a B-36 also took off from Ft. Worth to intercept.  [At about 12:20 p.m. after flying ESE from Amarillo] F-61 crew reached 20000 ft near Memphis and saw a translucent silver spherical shaped object ahead of them to the SE at “considerable distance” at 30000+ ft with "prominent detents" top and bottom with a dark vertical streak or shadow and streak tilted occasionally resulting in object moving laterally slowly and briefly with no visible means of propulsion.  Object was visible only when sunlight intermittently reflected on it.  Contact with CAA Amarillo Range Station revealed no other aircraft in area at high altitude.  F-61 crew flew 10 mins at 200+ mph (150 mph IAS) toward object heading SE but could not overtake it though apparently closed distance so that object was better observed appearing as if possibly a weather balloon however CAA Amarillo denied the possibility due to winds aloft and extreme length of CAA observation.  Object then disappeared behind or into a deck of high altitude cirrus clouds.  F-61 continued on SE heading for about 5 mins at 30000 ft [at about 20 mi SE of Clarendon] and UFO reappeared slightly to the right and higher very close to the base of the cirrus cloud deck and much closer than when it had disappeared.  UFO angular size 1/2 of Full Moon.  F-61 made radio contact with B-36 crew at 46000 ft above the cloud layer who could not see object.  UFO then disappeared again behind or into a cloud [probably after &lt; 1 min] F-61 circled for about 5 mins [about 30 mi SE of Childress] then regained object for about 30 secs in a break between 2 clouds before losing sight of it for the last time.  F-61 had to descend due to depletion of oxygen supply 2-3 mins later B-36 broke off attempted intercept too.  Possible Skyhook balloon but no record of a launch;
Insufficient Data to identify.  (Sparks;  Jan Aldrich;  Herb Taylor;   Maxwell Microfilm Reel 7 pp. 1592-8)</t>
  </si>
  <si>
    <t>April 17 1950.  Los Alamos New Mexico.  3:30 p.m.  UC scientists Buck et al. with telescope.  (Sparks;   Microfilm Roll 91 pp. 376-9 475-6)</t>
  </si>
  <si>
    <t>500420  1530  Los Alamos New Mexico     manuevered up &amp; down           bright metallic     none       15-30 mts
none       roughly circular   est 9' in diameter faster than conventional aircraft       lost sight of
object     (2)  (Sparks;  AFOSI-LaPaz Catalog May 1950)</t>
  </si>
  <si>
    <t>May 1 1950.  Kirtland AFB (Albuquerque) New Mexico. 3:10 p.m.  2 members 690th ACW Sq. saw metallic object angling downwards headed SW to NE.  (Sparks;  
Microfilm Roll 91 pp. 388-390 475-6)</t>
  </si>
  <si>
    <t>July 15 1950.  Los Alamos NM.  2:15 p.m.  Sighting from Gamma Bld. LANL of bright metallic aluminum- colored flying-wing-shaped object no fuselage with transparent section in middle 15° above the horizon heading E to W over mountain range at estimated distance of 15 miles size about 35 ft speed about 300 mph yawing motion in straight flight seen from window which blocked view of disappearance.  (Sparks;   NARA Microfilm
Roll 91 pp. 489-492)</t>
  </si>
  <si>
    <t>July 31, 1950.  12-15 miles NW of Bernalillo, NM (35°22’ N, 106°40’ W).  11:54 a.m.–12:20 p.m. (MST).  NM Air National Guard 188th Fighter Sq, 1st Lt. James F. Savage, in F-51 fighter aircraft at 14,500 ft saw a flash of light about 2,200 ft below his aircraft level about 10° below his horizontal, obejct at about 3,000 ft slant range gradually descended to 9,800 ft as pilot increased speed to 340 (mph?) and descended to 12,200 ft to chase bronze-to- amber colored smooth tear-drop shaped obejct, slightly smaller than F-51, heading 60° gradually turning right to the E, for 26 mins until it disappeared in clouds, at about 34°35’ N, 105°35’ W.  (Sparks;   NARA Microfilm
Roll 91, pp. 493-5)</t>
  </si>
  <si>
    <t>Major U.J. Carlan memorandum on flying discs Aug 4 1950</t>
  </si>
  <si>
    <t>797</t>
  </si>
  <si>
    <t xml:space="preserve">Sept. 3, 1950. Spokane, Wash. (47.66° N, 117.44° W). 2 
p.m. Major R. J. Gardiner saw 3 metallic bronze discs, 20-30 ft long, 2-6 ft thick, moving independently and 
erratically; his wife and neighbor [Fortney?] saw 1 object. (Sparks; Berliner; Saunders/FUFOR Index) </t>
  </si>
  <si>
    <t>Oct. 12 1950.  Oak Ridge Tenn.  Saucer-looking object observed over K-25 area near NEPA Project area.  Round as big as four room house silver in color with a blister at the top of the saucer and windows.  Object rose slowly for about 100 feet moved forward rose again about 100 ft
and then disappeared at a high rate of speed.  (Sparks;   files;  NICAP website;  Knoxville Journal Oct. 26 1950).</t>
  </si>
  <si>
    <t xml:space="preserve">A military radar unit at Knoxville Airport suddenly detected 11; "and possibly more;" unidentified targets moving over the restricted flight zone at Oak Ridge. The radar station commander scrambled an F-82 fighter and according to the radar; closed with the targets; but the pilot saw nothing. Ground observations also failed to detect anything in the sky. No unusual objects were seen visually or on radar for the next two days. </t>
  </si>
  <si>
    <t>Sightings by AEC security patrols. According to Blue Book Archive; Roll 90; Frames 635-636; radar tracks were noted at 0100 on the 13th but no visual sightings.</t>
  </si>
  <si>
    <t>Oct. 15 1950.  Oak Ridge AEC site Tenn. (Solway Gate near Kerr Hollow 35°59.0’ N 84°13.7’ W).  3:25 p.m.
AESS (Atomic Energy Security Service) Trooper Edward
D. Rymer and John Moneymaker of Univ. of Tenn. Research Farm saw a strange diving object shaped like bullet with a smoke trail (Moneymaker saw a double pear- shape) the bullet or pear shape turned into a flat 2x5-inch grayish card shape with the smoke trail turning into a 20-ft long flat shimmering light gray rion-like streamer with small black line running down middle which streamer had a pulsating glow on the end 15-ft section which was also partly transparent which maneuvered at 3 mph to within 210 feet of witnesses Rymer approached to 50 ft (but object did not seem larger) object at 6-ft height above ground maneuvered over road at Solway Gate to Oak Ridge jumped over a 9-ft chain link fence with a terrain- following maneuver (object turned vertical to follow the fence) then rose sharply to negotiate a 30-ft willow tree similarly card shape changed to pear shape with same tail while en route to disappearing at increased speed over top of a ridge to the SE about 1 mile away.  Rymer called attention of Hightower employee of Maxon Construction Co. who was driving up to Solway Gate who then saw object disappearing.  AESS Capt. Joe Zarzecki arrived just after disappearance of first object but saw 2nd and 3rd. Second similar object appeared shortly afterward seen by all 4 witnesses for about 30 secs at 300 ft height with similar shape and maneuvers disappearing over same ridge to SE.  Then about 5 mins later a third object with similar shapes and maneuvers seen for 10 secs at 500 ft height by all witnesses disappeared over same ridge to SE.  One object had a double pear shape.  (Sparks;  Berliner;  FBI
files;   AFOSI Microfilm Roll 90 pp. 636-637; Hynek UFO Rpt pp. 142-3)</t>
  </si>
  <si>
    <t>Oct. 16 1950.  Oak Ridge (Blair Gate) Tenn.  1:30 and 2:55 p.m.  (at 36.0° N 84.2° W)  (Sparks;  Microfilm Roll 90 pp. 638-9;  NICAP)</t>
  </si>
  <si>
    <t xml:space="preserve">AEC Patrol to the radar station received a that 5 witnesses (a Trooper and four  Oak Ridge employees) observed a "silver disc" hovering over the K-25 Plant in the controlled area. The radar screen was able to pick up an indistinct target about every three (3) or four (4) sweeps of the indicator. An F-82 fighter plane was sent to attempt an intercept of the object. The airborne radar of the fighter picked up a target which later proved to be a light aircraft. The ground observers reported that the F-82 passed under the "silver disc" while it was in pursuit of the light plane. The crew of the fighter observed nothing unusual. </t>
  </si>
  <si>
    <t>Residential Area</t>
  </si>
  <si>
    <t>Nov. 5 1950.  Oak Ridge Tenn.  11:55 a.m.  Fairchild Aircraft illustrator Don Patrick saw a semi-translucent object light grey with dark core shaped like a pear or bean flying with rapid darting movements in and out of a cloud over a mountain range Waldron Ridge about 6
miles away at 305° magnetic or NW.  (Sparks;   Microfilm Roll 90 pp. 643-5;  Berliner)</t>
  </si>
  <si>
    <t>Nov. 29-30 1950.  Knoxville &amp; Oak Ridge Tenn. (35.98° N 83.92° W).  Alpha and gamma radiation unexplainably increased in the Oak Ridge Labs Restricted Zone at 7:00
p.m. Nov. 29 during period of slow-moving radar targets tracked in the same Restricted Zone from 5 to 11 p.m.
possibly due to anomalous propagation.  (Sparks;   files;  McDonald list)</t>
  </si>
  <si>
    <t>Oak Ridge restricted air space</t>
  </si>
  <si>
    <t>Dec. 18 1950.  Oak Ridge Tenn. (36.05° N 84.20° W).
Calkins.  (Sparks;  McDonald list;  Saunders/FUFOR Index)</t>
  </si>
  <si>
    <t>Jan. 12 1951.  Los Alamos NM.  5 a.m.  10 Los Alamos Lba employees saw tear-drop shaped brilliant light with small tail descend slowly sky lit up for 1 sec.  (Sparks;  NARA Microfilm Roll 85 p. 504; Maxwell Roll 1 p.
904)</t>
  </si>
  <si>
    <t>Jan. 21 1951.  Oak Ridge Tenn. (36.06° N 84.20° W).
6:20 p.m.  (Sparks;  McDonald list;  Saunders/FUFOR Index)</t>
  </si>
  <si>
    <t>April 1 1951.  Los Alamos NM.  Los Alamos Lab employee saw bright oblong object moving slowly horizontally and vertically.  (Sparks;   NARA
Microfilm Roll 85 p. 505; Maxwell Roll 1 p. 905)</t>
  </si>
  <si>
    <t>June 7 1951.  Los Alamos area? NM.  11:10 a.m.  Los Alamos Lab employee sighted pointed cylinder with cloth- like construction in vertical orientation fall into a canyon. Search party unable to find traces.  (Sparks;   NARA
Microfilm Roll 85 p. 505; Maxwell Roll 1 p. 905)</t>
  </si>
  <si>
    <t>June 8 1951.  Los Alamos NM.  Los Alamos Lab employee sighted large reddish dot that turned bright green.  (Sparks;   NARA Microfilm Roll 85 p. 505;
Maxwell Roll 1 p. 905)</t>
  </si>
  <si>
    <t>Aug. 25 1951.  Albuquerque New Mexico.  9:58 p.m. (MST).  Sandia Base Security guard Hugh R. Young and wife saw a flying wing-shaped craft pass overhead at about 800-1000 ft altitude and 300-400 mph heading about 160° to 170° True with no sound.  Size estimated at 1.5x wingspan of B-36 bomber or 350 ft.  Dark chordwise stripes on underside and 6-8 pairs of soft glowing lights on trailing edge of “wing.”  (Maxwell 
Microfilm Roll 8 pp. 1324-1358;  Berliner;  Ruppelt; Grudge Status Rpt 1)</t>
  </si>
  <si>
    <t>Larson AFB</t>
  </si>
  <si>
    <t>Aug. 26, 1951. Larson AFB, Wash. (at 47°12' N, 119°18'
W). 8:28-8:36 a.m. USAF Capt. Ernest W. Rees, senior
radar controller, and other operators of two radars at
USAF AC&amp;W 637th Sq, Detachment 1, search radar CPS-
1 and height-finder CPS-4 tracked 948 mph unidentified
target at 13,000 ft heading N on course 340° Magnetic [= 362° or 002° True approx.] headed into the radar site
[evidently from the S]. Tracked 95 miles in 6 mins [=950
mph] evidently the total duration was 8 mins, the accurate time plotting following an initial 2 mins of surprise from 8:28-8:30 a.m. (probably about 30 miles covered in the 2 mins for a total of about 125 miles in 8 mins). Object transmitted IFF Mode 1 signal in response to radar transponder interrogations from Larson AFB’s TPX-22 interrogation set (possibly using KY-95 or KY-97 encrypted (?) signal generator) which appeared to be emitted twice by an APX-6 transponder or something simulating it on the UFO, at about 115 miles range and again at about 80 miles range, consistent with 10 sweeps (9 intervals) of the 4 RPM CPS-1 radar or 933 mph (whereas 9 sweeps would be 1,050 mph and 11 sweeps 840 mph). Height-finder CPS-4 briefly detected UFO, which was determined to be at 13,000 ft. CPS-1 low beam tracked the object but not the high beam. The 2-1/2° to 25° high beam only covered down to about 30,000 ft at 80 miles range and thus could not have detected the target at the much lower altitude of 13,000 ft. Object apparently left radar low beam between about 50 and 35 miles from radar station and was lost. Attempted scramble of F-86 interceptor too late, no contact from 17,000 to 25,000 ft [but this was wrong altitude, too high]. /Grudge listed case as “possible” electronic interference from another radar – an impossibility since two different radars tracked the same target on different frequencies, and the target was confirmed by IFF Mode 1 transponder signal response. The CPS-1 search radar transmitted between 2700 and 2900 MHz and the CPS-4 height-finder radar at 3200 MHz. (Sparks; Maxwell  Microfilm Roll 8 pp. 1382- 9; McDonald list; Saunders/FUFOR Index; Grudge Rpt 1; cf. Ruppelt pp. 96-98, 108-109)</t>
  </si>
  <si>
    <t>P1.1C4</t>
  </si>
  <si>
    <t>P4.56S1</t>
  </si>
  <si>
    <t>Weapons Deployment Base</t>
  </si>
  <si>
    <t xml:space="preserve"> 1951 Ruppelt</t>
  </si>
  <si>
    <t>An Oak Ridge laboratory employee saw an object that appeared to be an "aluminum flash" that was traveling in a south-southeast direction.  Subsequently it was discovered that a nuclear radiation detection station (a Geiger counter) in the vicinity of the sighting registered a burst of alpha and beta radiation. The purpose of this station was to detect any leaks of radiation from the Oak Ridge Laboratory. There was no leakage of radiation; however. An expert from the Health and Research Division analyzed the readings from the Geiger counter and pronounced them unexplained.</t>
  </si>
  <si>
    <t>Dec. 7 1951.  Oak Ridge Tenn. (at 35°56’ N 84°25’ W).
8:15 a.m.  AESS guard J. H. Collins in Tower #14 W of K-25 Gaseous Diffusion Plant ORNL [at about 700-800 ft MSL] saw a 20 ft square object white-grey but not shiny like a piece of canvas with no markings to the NNW about 300 ft above ridge anout 1 mile away [Blackoak Ridge height about 1000-1100 ft MSL] fly vertically into the clouds at about 6000 ft MSL and back again 300 ft above ridge taking 30-40 seconds each time traveling at constant speed like that of conventional aircraft [roughly 100 mph at about 4600 ft in 30-40 secs]. On second rise object climbed at 45° angle to the left and into the clouds then emerged out of the clouds diving straight down to 300 ft above ridge.  Object circled slowly as it rose a third time at a 20° angle into the clouds again finally disappearing.  Always kept broadside to witness. No sound or smoke.  Report mistakenly treated as ground intrusion thus GCI radar not alerted until 10:02 a.m. and F-47 fighters dispatched found nothing.  (Sparks;   Maxwell Microfilm Roll 9 pp. 640-4;  Berliner;
Saunders/FUFOR Index)</t>
  </si>
  <si>
    <t xml:space="preserve">Jan. 20, 1952. Fairchild AFB, near Spokane, Wash (at 
47.62° N, 117.67° W). 7:20 p.m. 2 M/Sgts. in 
Intelligence saw a large bluish-white spherical object with long blue tail in the E about 2 miles away traveling N on a horizontal path below and seen against solid overcast cloud cover at 4,700 ft, speed later estimated at 1,400 mph, no sound, disappearing in the W. (Sparks; Ruppelt pp. 12-3; Saunders/FUFOR Index) </t>
  </si>
  <si>
    <t>Feb. 17, 1952. 25 miles SE of Roswell, New Mexico (at
33°15' N, 104°10' W). 1:45 a.m. (MST). USAF crew of
B-29 bomber saw 3 ft [?] greenish-blue ball of fire flying straight at 15,000 ft. (Sparks; Project 1947)</t>
  </si>
  <si>
    <t>March 15, 1952.  Sandia Mtns. [Kirtland AFB?], New Mexico.  4:30 p.m. (MST).  USAF 1st Lt. sighted a dull aluminum metal, flat, oval-shaped object the size of a B- 29 fuselage in horizontal flight at 10,000 feet [altitude? or height above ground?] at 330° azimuth from [observer’s location?] at 35°03’ N, 106°37’ W (Kirtland AFB), would stop with a vertical motion or “maneuver,” then continue in level flight at about 150-200 mph.  (Sparks;  McDonald list;   Rpt 7)</t>
  </si>
  <si>
    <t>April 9 1952.  Bet. Shreveport and Barksdale AFB Louisiana.  2:30 p.m. (CST).  USAF C-46 crew [pilot and copilot] flying E at 90° heading at 9000 ft saw a 30-40 ft cream color disc-shaped object ahead of the plane at about 4000 ft object reversed course heading E [but was overtaken by C-46 and passed under it ??] C-46 and object both [?] made 360° turns object climbing into clouds at 12000 ft at 200-400 mph.  Similar sighting at 2:45 p.m. by another C-46 5-6 miles N of Barksdale AFB of an object disappearing on a N heading at 11000 ft.
(Sparks;   Status Rpt 6;  cf. NARCAP)</t>
  </si>
  <si>
    <t>San Antonio</t>
  </si>
  <si>
    <t>Medina Site / Kelly AFB / Lackland AFB</t>
  </si>
  <si>
    <t>USAF S/Sgt; while watching a C-97 take off from Kelly AFB; observed a white sphere-shaped object with a short white trail traveling at a high rate of speed from SE to NW. The observer was in Barracks building 2162 at Lackland AFB; Texas; during the time of the sighting</t>
  </si>
  <si>
    <t>P3.4S1</t>
  </si>
  <si>
    <t>Medina Base</t>
  </si>
  <si>
    <t>April 16 1952.  Shreveport Louisiana (32.50° N 93.76° W).  9:28 p.m. (CST).  Senior USAF pilot Capt. Eugene R. Mathis and Jack Touchstone saw a brilliant circular object flying overhead at high speed on a heading of 100°. Object suddenly made a 180° turn and passed over the entire city of Shreveport.  Object appeared flat no sound no exhaust.  (Sparks;  NICAP website;  Willy Smith pp.
25-29; Saunders/FUFOR Index)</t>
  </si>
  <si>
    <t>May 1, 1952.  Moses Lake, Wash. (47.13° N, 119.29° W). 5:32 a.m. (PST).  AEC employees Eggan and Shipley saw a silver object without wings fly straight and level. (Sparks;  Berliner)</t>
  </si>
  <si>
    <t>May 10 1952.  Albuquerque New Mexico (at 35°03.6’ N 106°36.3’W).  3:00 p.m. (MST).  USAF Lt. Col. Maurice
G. Bechtol and wife in the yard of their home saw 2  silvery disc-shaped objects one after the other in the SW of Kirtland AFB heading to NE at above 20000 ft first object seeming to waver on axis or “flop over” was about size of B-36 bomber [230 ft] at 25000 ft [about Full Moon] 2nd object followed similar path but at higher altitude appearing 10 mins after the 1st disappeared [thus at about 3:15? p.m.].  Bechtol alerted Lt Wagner of 135th AC&amp;W Sq radar station but which was unable to track the 2nd object.  2 F-86’s were in the air at 35000 ft unknown if they spotted UFO’s; 2nd UFO much higher than 35000 ft.  (Sparks;   files;  McDonald files;  Jan Aldrich;
Saunders/FUFOR Index)</t>
  </si>
  <si>
    <t>SC</t>
  </si>
  <si>
    <t>Aiken</t>
  </si>
  <si>
    <t>Savannah River Site</t>
  </si>
  <si>
    <t>Savannah River AEC Nuclear Plant</t>
  </si>
  <si>
    <t>May 10 [12?] 1952.  New Ellenton South Carolina. 10:45 [11:45?] p.m.  4 DuPont employees at the Savannah River AEC nuclear plant saw up to 4 yellow disc-shaped objects on 5 occasions between 10:45 and shortly after 11:15.
One object pulled up to avoid hitting ground objects [terrain?].  (Sparks;  Berliner;  Randle;  Bruce Maccabee)</t>
  </si>
  <si>
    <t>P1.3S1</t>
  </si>
  <si>
    <t>Savannah River</t>
  </si>
  <si>
    <t>May 12, 1952. Roswell, New Mexico (at 33.3975° N,
104.5262° W). 8:45 p.m. (MST). Walker AFB USAF
Tech Sgt Raymond Bare was in a car in downtown
Roswell when he saw a blue-green light, first star-like then apparently round, at an estimated altitude of 20,000 to 30,000 feet and estimated distance of 40-50 miles over some [low] mountains E of Ruidosa at about 270° due W of Sgt Bare. The object traveled three times over approximately the same S-N, E-W “swaying” triangular course at a speed that seemed faster than a jet. Object ascended vertically to about 40,000 to 50,000 ft then back again to 20,000-30,000 ft [elevation angles ~10° to ~5°] at a descent angle of about 25° from horizontal. Contrary to ’s explanation of “PROB VENUS,” Venus waas on the other side of the Earth. (Sparks; Fran Ridge/NICAP;  files)</t>
  </si>
  <si>
    <t>May 23 1952.  Kirtland AFB Albuquerque New Mexico at 35° 2.9' N 106°32.6' W.  4:00-4:45 p.m. (MST).  USAF
CO of 135th AC&amp;W Sq ADC radar site Lt. Col. Orlando
W. Stephenson Jr. and other staff of radar site Senior Director Lt. William J. Hopkins Capt. Clarence R. Holloway Lt. Edwin G. Kenyon Philco radar tech rep John B. Cooper and at least one other witness (door guard) saw a silvery or aluminum color flat on the bottom slightly rounded on top the highest part off center to the left in the W at 268° azimuth 2° elevation at an estimated height of about 1000-3000 ft at 10-20 miles distance  seen through transit telescope 7x 50mm binoculars and possibly theodolite [?].  Object reflected sunlight at varying irregular intervals of brightness for 3 secs to 2-3 mins and then dark or invisible for similar periods headed to the right descending below the horizon at 271° azimuth
about 0° elevation.  Radar and 93rd FI Sq F-86D fighter interception unsuccessful.  (Sparks;  Jan Aldrich)</t>
  </si>
  <si>
    <t>An unknown object was detected on radar traveling 1800 mph; at Tierra Amarillo AFS; New Mexico. The object passed directly across the Los Alamos area. Radiation was later detected at 23:30 hrs.</t>
  </si>
  <si>
    <t>1233</t>
  </si>
  <si>
    <t>May 28, 1952.  Albuquerque, New Mexico.  1:45-2:40 [1:30?] p.m. (PST).  City fire department employees Romero and Atterbury saw 2 circular objects, one shiny silver and the other orange or light brown, come in from the NE at high speed, stop to circle, 3 times performing fast maneuvers, then climb out of sight.  (Sparks;
Berliner;  Randle)</t>
  </si>
  <si>
    <t>May 29 1952.  San Antonio Texas.  7 p.m.  USAF pilot Maj. D. W. Feuerstein [Weinstein?] on ground saw a bright tubular object tilt from horizontal to vertical for 8 mins then slowly return to horizontal again tilt vertically
accelerate appear to lengthen and turn red.  (Sparks; Berliner;  Saunders/FUFOR Index;  Randle)</t>
  </si>
  <si>
    <t>1249</t>
  </si>
  <si>
    <t>Bay View</t>
  </si>
  <si>
    <t>Bellingham Population Center</t>
  </si>
  <si>
    <t>June 2, 1952.  Bayview, Wash.  5:02 p.m.  Larry McWade saw a purple object for unknown length of time.  No further information in files.  (Sparks;  Berliner)</t>
  </si>
  <si>
    <t>Pop</t>
  </si>
  <si>
    <t>P1.1C1</t>
  </si>
  <si>
    <t>Bellingham WA Population Center</t>
  </si>
  <si>
    <t>1256</t>
  </si>
  <si>
    <t>June 5, 1952.  Albuquerque, New Mexico. 6:45 p.m.
S/Sgt T. H. Shorey saw a shiny round object fly 5-6x as fast as an F-86 jet fighter.  (Sparks;  Berliner)</t>
  </si>
  <si>
    <t>1255</t>
  </si>
  <si>
    <t>Lubbock</t>
  </si>
  <si>
    <t>Reese AFB/Lubbock AFB</t>
  </si>
  <si>
    <t>Lubbock Population Center</t>
  </si>
  <si>
    <t>June 5, 1952. Lubbock, Texas. 11 p.m. Dan Benson and
Mr. Bacon saw a total of 8 yellow circular objects, like
large stars, the first 2 in a trail formation, the others seen singly. (Sparks; Berliner)</t>
  </si>
  <si>
    <t>P2.3C4</t>
  </si>
  <si>
    <t>P3.3C3</t>
  </si>
  <si>
    <t>P4.57S1</t>
  </si>
  <si>
    <t>1260</t>
  </si>
  <si>
    <t>June 7, 1952.  Albuquerque, New Mexico. 11:18 a.m. Crew of B-25 bomber #8840 at 11,500 ft saw a rectangular aluminum object, about 6 ft x 4 ft, fly 250-300 ft below them.  (Sparks;  Berliner)</t>
  </si>
  <si>
    <t>1263</t>
  </si>
  <si>
    <t>June 8, 1952.  Albuquerque, New Mexico.  10:50 a.m. Mr. and Mrs. J. D. Markland saw 4 shiny objects fly straight and level in a diamond formation.  (Sparks;
Berliner)</t>
  </si>
  <si>
    <t>1295</t>
  </si>
  <si>
    <t>June 16, 1952. Walker AFB, Roswell, New Mexico. 8:30
p.m. (MST). USAF B-29 maintenance specialist S/Sgt.
James C. Sparks, 6th Bomb Wing (Heavy), Walker AFB,
walking between buildings #590 and T-588 saw first 1
object in the SE about 1 mile distance resembling the
shadow of a landing B-29 or B-50 then as it passed
overhead noticed 5-7 silverish-grey round objects, in a
half-moon formation, fly at estimated 500-600 mph at
about 5,000 ft in a line heading to the NW disappearing at about 1-2 miles. When nearly overhead, the object on right or E broke formation by 10° further to the right. No engine or other noise and no aircraft on flight line to
obscure sound. No visible means of propulsion. (Sparks;
 files; NICAP website; Berliner)</t>
  </si>
  <si>
    <t>1298</t>
  </si>
  <si>
    <t xml:space="preserve">June 17, 1952. McChord AFB, Wash. Between 7:30 and 
10:20 p.m. Many witneses saw 1-5 large silver-yellow 
objects flying erratically, stop and start. (Sparks; 
Berliner) </t>
  </si>
  <si>
    <t>Oak Ridge GOC post spotted target at very high altitude; reportedly confirmed by ADC 663rd AC&amp; W radar but soon lost [CPS-6B? P-42 Permanent-42 ADC Site; Lake City; Tenn.; or by TPS-lB L-47 Lashup-4 7 ADC radar site at McGhee-Tyson Airport; Maryville ?] . F-47 fighter on combat air patrol protecting Oak Ridge AEC base sighted blinking white light on what was assumed to be a larger highly maneuverable jet-like aircraft though no silhouette could be seen around the light. UFO 
made ramming attacks on the F-47 at 10;000 to 22;000 ft by dropping down 4;000-5;000 ft; able to "outmaneuver and outclimb" F-47 at indicated air speed ~290 mph</t>
  </si>
  <si>
    <t>June 21 1952.  Kelly AFB Texas.  12:30 p.m.  T/Sgt. Howard Davis flight engineer of B-29 bomber at 8000 ft altitude saw a flat object with a sharply pointed front and rounded rear white with a dark blue center and red rim
trailing sparks as it dove past the B-29 at a distance of 500 ft in 1 sec.  (Sparks;  Berliner)</t>
  </si>
  <si>
    <t>1331</t>
  </si>
  <si>
    <t>June 23, 1952. Spokane, Wash. 4:05 p.m. Airport 
weather observer Rex Thompson saw a round disc with a metallic shine flash, and flutter like a flipped coin. 
(Sparks; Berliner)</t>
  </si>
  <si>
    <t>1332</t>
  </si>
  <si>
    <t xml:space="preserve">June 23, 1952. McChord AFB, Wash. 9 p.m. 2nd Lt. K. 
Thompson saw a very large light fly straight and level. No further information. (Sparks; Berliner) </t>
  </si>
  <si>
    <t>1952</t>
  </si>
  <si>
    <t>1637</t>
  </si>
  <si>
    <t>July 26, 1952.  Kirtland AFB, New Mexico.  12:05 a.m. Airman 1st Class J. M. Donaldson saw 8-10 orange balls in triangular or V-formation flying fast.  (Sparks;
Berliner)</t>
  </si>
  <si>
    <t>June 28 1952.  Kirtland AFB Albuquerque New Mexico. 1:20 p.m.  2 observers with CARCO air service saw 2 silvery disc-like objects high in the sky moving slowly to the S noiseless suddenly climbed nearly vertically at high speed one going SSE the other almost due E.  (Sparks;
Hynek UFO Exp ch. 6 case DD-7)</t>
  </si>
  <si>
    <t>1444</t>
  </si>
  <si>
    <t>VA</t>
  </si>
  <si>
    <t>Norfolk</t>
  </si>
  <si>
    <t>Norfolk Naval Station</t>
  </si>
  <si>
    <t>July 14, 1952. 20-25 miles N of Norfolk, Virginia. 9:12
p.m. (EDT). Pan American Airways FO William B. Nash, Second Officer William H. Fortenberry, in a DC-4 airliner at 8,000 ft heading 200° magnetic, sighted a total of 8 large, round, glowing red coin-shaped objects, 100 ft diameter 15 ft thick, maneuvering in two groups of 3 then joined slightly after by another 2. Objects approached headon at high speed estimated at about 12,000 [27,000] mph at about 2,000 ft altitude [about 2° depression angle] silhouetted against the ground, to a position almost directly below their airliner, in a stack formation then suddenly making a 150° hairpin turn like balls bouncing off a wall, joined by 2 more identical but much brighter red objects which came from behind on the right under the aircraft at about the same 2,000 ft altitude as the first 6 objects joining formation by falling in behind, all silhouetted against the black background of bay water, with one moment when all 8 objects blacked out then reappeared. At about 10 miles S of Newport News objects ascended as a group in fixed formation in an arc to the right towards Newport News to about 10,000 ft altitude [about 0.4° above level or about 2° above horizon line] out to disappearance by blinking out randomly, after covering a total distance of roughly 90 miles from start to finish (35 miles on approach, 55 miles to departure). Possibly 7 ground observers. (Sparks; McDonald; Tom Tulien; Joel Carpenter; etc.)</t>
  </si>
  <si>
    <t>P1.2C2</t>
  </si>
  <si>
    <t>P4.39S1</t>
  </si>
  <si>
    <t xml:space="preserve">July 15 [16?], 1952. 20 miles S of McChord AFB, Wash. 
12:50 [7:50?] a.m. (PDT). USAF pilots of 2 fighters from 
318th FI Sq saw a strange object with red and green lights slowly rolling between the aircraft. (Sparks; Project 1947) </t>
  </si>
  <si>
    <t>Hampton</t>
  </si>
  <si>
    <t>July 16, 1952. Hampton Roads, Virginia. 8 p.m. NACA
aeronautical engineer Paul R. Hill saw 2 amber-colored objects approach from the S, turn W, reach overhead, begin a maneuver to revolve around a common center, change to a vertical plane [?] after a few orbits, were joined by 2 more objects and flew off to the S. (Sparks; McDonald list; Tom Tulien)</t>
  </si>
  <si>
    <t>July 22 1952.  Los Alamos New Mexico.  10:50 [11:05]
a.m.  Control tower operator Don R. Wiens and 2 CARCO pilots Jack E. Chinn and F Dew and fireman I. V. Rowland saw 8-10 large round or bell-shaped bright aluminum objects fly straight and level then dart around erratically.  First overhead then headed SW where one object disappeared into or behind a cumulus cloud about 10-15 miles away over James Mtns.  (Sparks;  Berliner;
 Maxwell Microfilm Roll 12 pp. 1012-6 etc. Misc Roll 1 pp. 506-8)</t>
  </si>
  <si>
    <t>1628</t>
  </si>
  <si>
    <t>MO</t>
  </si>
  <si>
    <t>Kansas City</t>
  </si>
  <si>
    <t>Grandview / Richards-Gebaur Air Force Base</t>
  </si>
  <si>
    <t>Fairfax Field and Municipal Airport</t>
  </si>
  <si>
    <t>July 26, 1952. Kansas City, Missouri. 12:15 a.m. USAF
Capt. H. A. Stone, men in control towers at Fairfax Field
and Municipal Airport, saw a greenish light with redorange flashes descend in the NW from 40° to 10°
elevation. (Sparks; Berliner)</t>
  </si>
  <si>
    <t>P3.1C2</t>
  </si>
  <si>
    <t>P4.16S1</t>
  </si>
  <si>
    <t>Grandview / Richards-Gebaur AFB</t>
  </si>
  <si>
    <t>July 26 1952.  Kirtland AFB New Mexico.  12:05 a.m. Airman 1st Class J. M. Donaldson saw 8-10 orange balls in triangular or V-formation flying fast.  (Sparks;
Berliner)</t>
  </si>
  <si>
    <t>Langley AFB</t>
  </si>
  <si>
    <t>July 26, 1952. Hampton, and bet. Newport News and
Langley AFB, Virginia. 12:15-12:45? a.m. Ground
observers saw a brilliant luminous alternately bright silver, red and green object hovering over the James River Bridge at about 1,500 ft for 1/2 hour, then ascend towards the E where seen by Langley AFB tower. USAF crews of 2 F-94's and ground observers saw 4 round silver/bluish objects in V-formation shoot straight up and disappear at 5,000 ft, one tracked by USN ground radar at Norfolk and by airborne radars. (Sparks; Weinstein; Project 1947? Condon project?)</t>
  </si>
  <si>
    <t>P1.2C1</t>
  </si>
  <si>
    <t>P4.55S1</t>
  </si>
  <si>
    <t>1732</t>
  </si>
  <si>
    <t>July 26, 1952. Langley AFB, Virginia. 2:30 p.m. USAF
Capt Daniel G. Moore, military air traffic controller with
1909-7 AACS Detachment, and Tech Sgt. Edward N.
Rosner [Roaner?], tracked on MPN-1C radar an
unidentified object from about 15 miles [probably NM] S to disappearance 8 miles [probably NM] S of site, speed about 2,600 mph [7 mi in 0.2 min is 2,100 knots or 2,400 mph], below 5,000 ft altitude, headed towards the air base. Duration of 2 mins in report must be typo for 0.2 min. No visual. Possible radar interference (high-speed target moving radially inward towards radar not crossing center of scope). See similar case below. (Sparks; Berliner; Randle; NICAP)</t>
  </si>
  <si>
    <t>July 26, 1952. Langley AFB, Virginia. 2:50 p.m. Capt
Daniel G. Moore, military air traffic controller with 1909-7 AACS Detachment, and Gilfillan electronics technician William Yhope [Thorpe?] tracked a radar target moving E away from radar site at an unstated initial distance [possibly 8 NM if like case above], stopping for 2 mins [probably 0.2 min] at 12 miles [probably NM] E, again moving extremely fast, speed not estimated, disappearing at 15 miles [probably NM] E. Possible radar interference (high-speed target moving radially outward away from radar not having crossed center of scope). See similar case above. (Sparks; Berliner; NICAP)</t>
  </si>
  <si>
    <t>Florence</t>
  </si>
  <si>
    <t>Shaw AFB</t>
  </si>
  <si>
    <t>July 26, 1952. Florence, South Carolina. 10:04 [10:10?]
p.m. Eastern Airlines Flight 606 Constellation pilot and 2 crew members saw a steady white light traveling at high speed in a straight line at 22,000 ft. (Sparks; Project
1947)</t>
  </si>
  <si>
    <t>P1.3C2</t>
  </si>
  <si>
    <t>P3.5C2</t>
  </si>
  <si>
    <t>P4.44S1</t>
  </si>
  <si>
    <t xml:space="preserve">Shaw AFB </t>
  </si>
  <si>
    <t>Sumter</t>
  </si>
  <si>
    <t>1708</t>
  </si>
  <si>
    <t xml:space="preserve">July 28, 1952. McChord AFB, Wash. 2:15 a.m. T/Sgt. 
Walstead and S/Sgt. Calkins of the 635th AC&amp;W Sq ADC radar site saw a dull, glowing, blue-green ball, size of a dime at arms' length, fly very fast, straight and level. (Sparks; Berliner) </t>
  </si>
  <si>
    <t>July 29 [not 30] 1952.  Kirtland AFB Albuquerque New Mexico.  11:02 p.m. (MST).  USAF 1st Lt. George E. Funk Jr. [Radar] Duty Controller 135th AC&amp;W Sq Kirtland AFB saw an almost stationary yellow-orange light at 240° azimuth (about WSW) at about 3000 ft altitude seen through a surveyor’s transit [theodolite] for 3 mins [naked eye 7 mins] along with Airman/1C K. D. Peebles Airman/1C W. M. Stamps [sp?] and Airman 2/C
C. D. Bolts Jr.  Object faded no radar contact.  (Sparks;  files;  Berliner)</t>
  </si>
  <si>
    <t>July 29 1952.  Los Alamos New Mexico.  9:49 a.m. (MST).  Several Los Alamos Scientific Lab employees AESS guards and pilots on ground saw white or metallic object moving E to W to the N of the Los Alamos landing field about 1.8°/sec [18°/min ?] angular velocity with gyrating or fluttering motion.  2 F-86 jet interceptors from Kirtland AFB already in air were diverted and arrived about 3 mins later at 40000 ft object was in front of F- 86’s but was not seen by pilots the UFO disappeared then reappeared having made 360° turn trailing behind fighters for 2 mins then disappeared again.  See sighting soon aferward (below).  (Sparks;  Hynek UFO Rpt pp. 61-64;  Misc Microfilm Roll 1 pp. 506-8;   Status Report
8 Dec 1952 p. 29; etc.)</t>
  </si>
  <si>
    <t>July 29 1952.  Los Alamos New Mexico.  9:57 [10:57?]
a.m. (MST).  Several Los Alamos Scientific Lab employees AESS guards and pilots on ground [?] saw light-brown or white egg-shaped object with wings hovering then shot off to the NW disappearing in 3 secs. (Sparks;  Hynek UFO Rpt pp. 61-64;   Misc Microfilm Roll 1 pp. 506-8;   Status Report 8 Dec 1952 p. 29;
etc.)</t>
  </si>
  <si>
    <t>July 29 1952.  Albuquerque NM.  10:30 p.m. (MST). Los Alamos Lab AEC employee pilot USAF Reserve Lt Col Robert G. LeCompte sighted from home a yellow luminous fattened ellipse 4° in length at 225° azimuth (SW) at 20°-25° elevation which began rapidly shrinking in size and changing color to yellowish-white then white after 45-60 secs while in the same motionless position
disappeared after another 15 secs.  LeCompte noted setting half moon [52% illumination] set at 10:57 p.m. MST [at azimuth 246°].  No sound.   (Sparks;   files;   Status
Report 8 Dec 1952 p. 30)</t>
  </si>
  <si>
    <t>July 29, 1952. Walker AFB, Roswell, New Mexico. 4
weather observers including base weather officer sighted several high-speed discs through theodolite. (Sparks; Hynek UFO Rpt. pp. 114-5)</t>
  </si>
  <si>
    <t>July 30 1952.  San Antonio Texas.  10 a.m.  E. E. Nye and another saw a round white object fly slow then speed
away.  (Sparks;  Berliner)</t>
  </si>
  <si>
    <t>July 30 1952.  Continental Divide AFS (35°21’N 107°55’ W) &amp; Kirtland AFB Albuquerque New Mexico.  12:14
a.m. (MST).  USAF 1st Lt. George E. Funk Jr. [Radar] Duty Controller 135th AC&amp;W Sq Kirtland AFB notified ADC radar station at Continental Divide AFS 769th AC&amp;W Sq of a UFO.  At the 769th radar contact was made with UFO then several station personnel went outside to spot object:   USAF Capt. Thomas B. Benton and several others saw a hovering bent-sausage-shaped light in the E hovering beneath and casting light onto an overcast cloud layer that was at 12000 ft [thus eliminating astronomical bodies and balloons].  Object at an initial 14° elevation [at 10 mi distance?].
At about 12:25 a.m. estimated distance [had increased to?] about 20 miles for a few mins increasing to 30-40 miles as it began moving in a slow flat horizontal orbit at 200 knots (230 mph) about 4 miles diameter over several orbits as it moved N.
At 12:35 a.m. Capt Benton observed UFO with 7x50 binoculars and estimated apparent size as about that of a Lockheed Constellation (126 ft) at 25 miles (an actual Constellation was 30 mi to the S).  At one point several small lights appeared beneath main object then light went out and disappeared.  Sighted along with Airman/1C Max
G. Hancey Airman/1C Raymond L. Welch and Airman/2C William E. Fuqua and (civilian) [radar tech?] Richard L. Feldman.  F-86 scrambled from 93rd FIS
Kirtland AFB unable to sight object.  (Sparks;   files; Berliner)</t>
  </si>
  <si>
    <t>Aug. 7 1952.  San Antonio Texas. 9:08 a.m.  Mrs. Susan Pfuhl [Pzuhl?] saw 4 glowing white discs one made a 180° turn one flew straight and level one veered off and
one circled.  (Sparks;  Berliner;  Saunders/FUFOR Index)</t>
  </si>
  <si>
    <t>Aug. 11, 1952. Hampton, Virginia. 9/10 p.m. USAF
Capt. and wife driving to town saw a series of 7 yellowishorange low-flying objects climb away. (Sparks; Hynek-CUFOS re-eval; Jan Aldrich)</t>
  </si>
  <si>
    <t>Seven Air Force employees observed a round object that appeared to be of aluminum construction flying over Kelly AFB. Maneuvers consisted of slow sweeping turns and reversing direction. The speed of the object was estimated at 1500 mph at an estimated altitude of 20;000 to 30;000 feet. The object was observed over a period of 30 minutes. The object appeared and disappeared at times.</t>
  </si>
  <si>
    <t>Columbia</t>
  </si>
  <si>
    <t>Aug. 20, 1952; Congaree AFB, S. Carolina. 10:00 p.m. Air Defense Command radar tracked UFO 60 miles from base, speed 4000 mph. One "ball" was observed by military witnesses at an airfield. [UFOE, VIII].</t>
  </si>
  <si>
    <t>Sept. 7 1952.  San Antonio Texas.  10:30 p.m.  Chemist
J. W. Gibson and others saw an orange object or light (color temperature 2000° F.) explode into view.  (Sparks;
Berliner)</t>
  </si>
  <si>
    <t>2142</t>
  </si>
  <si>
    <t>Oct. 1, 1952. Shaw AFB, South Carolina. 6:57 p.m.
USAF 1st Lt. T. J. Pointek, pilot of RF-80 recon jet, saw a bright white light fly straight, then vertical, then hover, then make abrupt turn during attempted intercept.</t>
  </si>
  <si>
    <t>Newport News</t>
  </si>
  <si>
    <t>Oct. 11, 1952; Newport News, Va. Ground Observer Corps spotter saw disc-shaped UFO with "dome". [UFOE, XII]</t>
  </si>
  <si>
    <t>Taos</t>
  </si>
  <si>
    <t>Oct. 17 1952.  10 mi S of Taos New Mexico.  9:10 or 9:15 p.m. (MST).  Kirtland AFB officer Major Charles R. Coble 4910th Air Base Group in Jeep traveling N on Hwy 85 saw a round bright blue light move from N to NE at a [descending?] angle of 45° about 25 miles away at estimated 10000 ft altitude speed 2500 mph [25000 to 35000 ?? mph] then burn out suddenly in the SE.  While at football stadium at half-time in Albuquerque (at 35°N ? 106°35’ W ?) Kirtland AFB officers 1st Lt. Richard D. Volk (34th Air Division ADC) 2nd Lt. William J. Arrowood (4910th ABG) and 2nd Lt. Warren J. Eljenholm (34th AD) sighted bluish-green light falling rapidly in a “near vertical path.”  [Meteor fireball IFO.]
(Sparks)</t>
  </si>
  <si>
    <t>Oct. 17 1952.  Killeen Texas.  10:15 p.m.  Ministers Greenwalt and Kluck saw 10 lights or a rectangle of lights move more or less straight and level over arc of
~110° at about 50° to 60° elevation.  (Sparks;  Berliner)</t>
  </si>
  <si>
    <t>Sept. 7 1952.  San Antonio Texas.  (Sparks;  NARA)</t>
  </si>
  <si>
    <t>Oct. 19 1952.  San Antonio Texas.  1:30 p.m. (CST). [Ex-USAF aircrewman??] deputy sheriff Woolsey and wife Lillian saw 3 circular or oblong aluminum objects in the N in rough V-formation heading S at about 25° elevation the two higher objects at estimated ~20000 ft altitude.  One lower object at ~15000 ft altitude appearing more than 2x the size of the other objects “flipping” slowly on its side exposing aluminum side and olive-drab color of other side showing flattened biconvex
disc profile flying at estimated ~200-350 mph until almost overhead ~70° elevation when it stopped and hovered briefly and witness lost track of other objects.  Object
rapidly diminished in size till it disappeared [in place due to radial distance?].  (Sparks;  Berliner)</t>
  </si>
  <si>
    <t>Oct. 21 1952.  Knoxville Tenn.  Daytime (no time given). Weather observer at airport weather station tracked 6 round or nearly round white or whitish objects (white  color near the shade of white balloon about the same apparent size of [6 ft] balloon) fly in very loose formation of 2-3-1 objects visible within the [2°] field of view of standard US Weather Bureau theodolite [David White 6061 or Army ML-47 with 21x magnification] aimed at rising 100-gram balloon (launched 57 minutes earlier) then at 54347 ft above MSL (16565 m) in the West at azimuth 267.6° elevation 36.5° [slant range ~17 miles].  Objects made a long shallow dive at the balloon “as if to investigate it” then passed balloon and pulled up in a sharper climb than the dive at increased speed [disappeared by passing out of field of view of theodolite].
Balloon burst at 58022 ft [about 2 mins after objects disappeared].  (Sparks;   files)</t>
  </si>
  <si>
    <t>Nov. 7, 1952. Florence, So. Carolina. 5:15 p.m. (EST).
(Sparks; BB files; BB Rept 9)</t>
  </si>
  <si>
    <t>Nov. 12 1952.  Los Alamos New Mexico (at 35°52 N 106°17 W).  10:23 p.m.  AESS Security Inspector saw 4 red-white-green lights fly slowly to the N over Los Alamos Labs prohibited area.  Winds to the E not N can’t be balloon.  Too slow for aircraft and would not fly over prohibited area.  Fighter alert no ground radar contact.
(Sparks;   files)</t>
  </si>
  <si>
    <t>Dec. 4, 1952; Congaree AFB, South Carolina. At 8:42 a.m. EST, an object was sighted on an AN/MPS-5 radar set. The object was approx. 100 miles NE of Congaree AFB and traveling at 6000 mph on a southern course. The object stopped for one minute and then came directly back in the path it was moving, according to a statement by NI C Clarence W. Ives. The length of the
observation was 5 minutes. (Dan Wilson). Duplicate Sparks 860 (time 13:42 for Sparks entry).</t>
  </si>
  <si>
    <t>Dec. 10 1952.  Odessa-Hanford Wash. (at 47°20’ N 118°40’ W).  7:15-7:30 p.m. (PST).  F-94B crew on
combat air patrol protecting Hanford AEC plant pilot Lt. Harsh and radar-navigator Lt. Batison spotted a light while flying 265 mph at 26000-27000 ft and approached to identify it UFO performed Chandelle maneuver as in an aerial dog-fight.  Object appeared large round and white with dim reddish light coming from two "windows" came at F-94 on collision course F-94 banked to avoid impact lost visual contact.  Simultaneous radar-visual with radar contact from 150 yards to 18000 yards (10.2 mi) range from level 0° elevation to -20° and azimuth 0° (N) to 90°
(E) with lockon once [?] on airborne APG-33 radar lost contact when UFO went out of range.  Alleged Skyhook balloon explanation refuted by no record of launch and 280+ mph speed and maneuvers.  Star Sirius explanation is refuted as not risen yet (rising time at F-94’s altitude and nearest location at end of sighting was after 8:10 p.m.) thus not visible and would have been in wrong direction (in ESE instead of N etc.).  (Sparks;   Maxwell Microfilm Roll 17 pp. 244-248;   Report 10
Feb 1953 p. 19;  Ruppelt pp. 43-44;  NARCAP;  Menzel
1963)</t>
  </si>
  <si>
    <t>Hartsville</t>
  </si>
  <si>
    <t>Dec. 15, 1952. Hartsville, South Carolina. 9:15 a.m.
(EST). Major Ruffin W. Gray, USAF pilot of RF-80,
363rd Tactical Recon Group, Shaw AFB, headed W at 300 mph at 15,000 ft saw a bright circular or spherical silvery object about 10+ miles away at 11 o’clock High position, at 30,000+ ft, losing and gaining 3,000 ft altitude at rate of about 5,000 ft/min [ft/sec].</t>
  </si>
  <si>
    <t>NC</t>
  </si>
  <si>
    <t>Dec. 15, 1952. Greensboro, North Carolina. 9:25 a.m.
(EST). Lt. Robert H. Williams, USAF pilot of RF-80,
363rd Tactical Recon Group, Shaw AFB, plus flight leader of the other RF-80, heading N at 300 mph at 25,000 ft saw a bright circular or spherical silvery object with 2 projections on top, which circled around them from 11 o’clock to 6 o’clock position.</t>
  </si>
  <si>
    <t xml:space="preserve">No report info. Only "Cat 9. Radar-visual (NICAP source)." </t>
  </si>
  <si>
    <t>Dec. 22, 1952. Larson AFB, Moses Lake, Wash. [??]
7:30 p.m. Instrument technician stopped his car to watch a hat-shaped glowing object rising vertically in odd spurts right and left, then level off at high speed, glowing white with a red side when rotated, and halfway through a roll no light, then held stationary in the sky with jumpy movements, S of Jupiter (which was to the SSE at about 151° azimuth 53° elevation). Case file missing? (Battelle Unknown No. 6)</t>
  </si>
  <si>
    <t>Dec. 27 1952.  Albuquerque NM &amp; Amarillo Texas. 10:09 p.m. (MST).  Military pilot saw an elongated cigar- like object the size of a medium bomber traveling E to W. Probable near-simultaneous meteor IFO with several- minute clock time errors.  (Sparks;   files;   Report 10 Feb 1953 p. 34 [erroneous  date Dec. 28];
Saunders/FUFOR Index)</t>
  </si>
  <si>
    <t>3Ac</t>
  </si>
  <si>
    <t>Dec. 29 1952.  About 35 miles W of Amarillo near Vega Texas (at 35°15' N 102°25' W) and ESE of Tucumcari New Mexico.  9:05 p.m. (CST).  USAF Capt. William T. Bowley and Capt. Herbert T. Lange both of Perrin AFB Texas piloting a B-26 on a training flight headed W at 257° at 6000 ft altitude and 250 knots (300 mph) saw a extremely large and intense bright round bluish-white light with frequent green tints no trail or exhaust or aerodynamic features about 3x the size of a C-54 (or about 350 ft) at a distance of possibly 40 miles at their 11 o'clock position paralleling their course at about the same altitude 6000 ft heading forward but closing with the B-
26.  After 5 mins object suddenly climbed vertically 7000 ft in 5 secs [1400 ft/sec average or peak velocity about 2000 mph at about 17 g's] to disappear in thin broken overcast clouds at 13000 ft and causing the clouds to glow as if lit by searchlight.  Bowley radioed the CAA  controller in Tucumcari N.Mex.  Shortly after the object reappeared under the clouds the CAA controller was told to look for it but couldn't see it [probably because he was told to look in the wrong direction to the SW or it was obscured by clouds] after 2 mins it climbed to the W and
disappeared.  (Sparks;  Jan Aldrich)</t>
  </si>
  <si>
    <t>2323</t>
  </si>
  <si>
    <t>Jan. 8, 1953. Larson AFB, Moses Lake, Wash. (47.1° N,
119° W). 7:15-7:30 a.m. (PST). USAF ADC 82nd
Fighter Interceptor Sq personnel, including Lt Col
squadron commander, all on the ground, saw a green, discshaped or round object about the size of large weather balloon, flying to the SW, with a vertical boing motion and sideways movements, at about 8,000 ft, below scattered clouds at 9,000 ft and overcast at 12,000 ft, moving away against the wind from 240° until disappearance due to distance not entering clouds. Also observed by base personnel at Ephrata, Wash., about 10 miles WNW of Larson AFB, driving to work at the base. F-94 airborne at 7:43 a.m. searched for 30 mins but UFO had already disappeared at 7:30 a.m. No radar tracks. (Sparks;  files; Berliner; McDonald 1968)</t>
  </si>
  <si>
    <t>Conway</t>
  </si>
  <si>
    <t>Myrtle Beach SC Population Center</t>
  </si>
  <si>
    <t>Jan. 29, 1953. Conway, So. Carolina. 10:45 p.m. Mr.
Boothe heard commotion of animals, grabbed gun, saw
oblong-shaped lighted object 10 ft above trees slowly
moving or stationary, low humming sound. Boothe shot at the object 2x, first bullet bounced off with metallic sound, at 2nd shot object tilted slightly went up at 65° angle to the W at 600-700 mph and disappeared. Cattle deaths claimed connected by townspeople. (Sparks; Jan Aldrich/CUFOS files). Hearing a commotion in his barn, a farmer observed an object about 7 m long and 4 m wide at treetop level. It was light gray in color and lit up inside. It resembled a half egg. The witness fired his gun at the object. Numerous livestock died "mysteriously" in the area after the sighting. (Magonia database)</t>
  </si>
  <si>
    <t>P3.5C4</t>
  </si>
  <si>
    <t>Myrtle Beach AFB</t>
  </si>
  <si>
    <t>Rosalia</t>
  </si>
  <si>
    <t>Feb. 6, 1953.  Rosalia, Wash.  1:37 a.m. (PST).  USAF
pilot of B-36 saw a blinking white light turn and disappear.  (Sparks;  Project 1947;  McDonald list)</t>
  </si>
  <si>
    <t>Feb. 27 1953.  Shreveport Louisiana.  11:58 a.m.- 12:02
p.m.  USAF airman/private pilot saw 5 yellow discs make circular turns flutter 3 vanished first then the other 2
flew erratic square turns.  (Sparks;  Berliner)</t>
  </si>
  <si>
    <t>March 5, 1953. Shaw AFB, South Carolina. 5:07 [3:45?] p.m. (EST).</t>
  </si>
  <si>
    <t>March 5, 1953. Congaree AFB, South Carolina. 3:45
p.m. (EST). (Sparks; McDonald list). March 5, 1953; Congaree AFB, South Carolina (BBU). At 3:45 p.m. (EST), the assistant director of security at the Savannah River Project, Mr. J. Howard Jones, observed a silver crescent-shaped object at a very high altitude over the project. The 727th AC&amp;W Squadron at Congaree, South Carolina, was notified of this sighting. They picked up an unidentified plot on their AN/ASP-5 type radar at 5:07 p.m. (EST), that was approximately 65 miles SW of Congaree over the Savannah River Project. An ANG F-51 attempted interception until 5:25 p.m., when the blip faded northwest of Congaree. At 5:52 p.m. another detachment of the 727th AC&amp;W Squadron at Camden, South Carolina, picked up a blip on their AN/TPS-lB type radar. An F-80 type aircraft was scrambled to attempt interception. This blip was due west of Congaree. The radar operator had the F-80 do an identification tum. This proved that he did not have the F-80 on the scope. When the blip was first observed it was approximately 100 miles west of Congaree. The blip then reversed its direction and was 85 miles out heading in a NW direction, then headed east, then west, and again to the east, fading at 115 miles and 8 degrees from Camden. For a total of 68 minutes during both radar sightings, aircraft attempted to intercept
the unidentified object with negative results. At all times the object stayed at an estimated 20,000 feet altitude and was doing 200-220 mph. (Dan Wilson, footnotes.com)</t>
  </si>
  <si>
    <t>March 25 1953.  San Antonio Texas.  3:05 [11:15 CST ?]
p.m.  USAF Capt. and Mrs. D. E. Cox saw several lights
some moving straight others making 360° turns.  (Sparks; Berliner;  Saunders/FUFOR Index)</t>
  </si>
  <si>
    <t>Witnesses noted a moving light in the sky to his north; travelling on a circular course. Over time; all saw an uncounted number of yellowish lights; appear to their north; travel overhead; to their south at a very high rate of speed and gradually fade away. Although observed over a total period of up to 105 minutes; there is no estimate as to how long it took an individual light to traverse the sky. The lights were generally described as star-like in size and intensity (Captain Cox reported an angular size of 0.5 degrees.) There were never more than three lights visible in the sky at any one time. Occasionally (and up to half of the lights did this); one would circle the city before resuming their southerly trajectory. All were soundless. At one point; one light passed through the halo light of the Moon and left a short-lived trail. (Moon at 2315hrs was at 63 degrees elevation; and 241 azimuth.) Personnel at the control towers at both Brooks and Kelly AFB were also said to have observed the lights. An attempt was made to detect the objects on radar; with a negative result. The sky was clear; dry; with nil to slight breeze at the surface; from the SE. Some witnesses used 6x binoculars and said they saw three lights close together; where the naked eye showed one star like light</t>
  </si>
  <si>
    <t>May 27 1953.  San Antonio Texas.  8:30 p.m.  Many
unidentified civilians including Jacobson saw 9 separate meandering lights.  (Sparks;  Berliner)</t>
  </si>
  <si>
    <t>June 16 1953.  Kelly AFB San Antonio Texas.  7:45
p.m.  (Sparks;  McDonald list;  Saunders/FUFOR Index)</t>
  </si>
  <si>
    <t>JulY- 13, 1953; Shaw AFB, South Carolina (BB)
9:20 p.m. An elliptical-shaped bright orange object approximately 150 feet in length was observed by 2nd Lt. Philip J. Bury while flying an RF-80 jet aircraft at 5000 feet at a speed 300 knots. The object appeared to be at the same altitude as the aircraft and moving on a heading of about 45 degrees in straight and level flight at an estimated speed of 350 knots. The object had no visual gaseous or vapor trail. The light was also observed by 1st Lt. Ashely Eledge who was on duty at Mobile Control at the approach end of Runway 4 at Shaw AFB. The object was observed from 5 to 7 seconds. (Dan Wilson, BB files)</t>
  </si>
  <si>
    <t>Unknown Airport, Amarillo</t>
  </si>
  <si>
    <t>Aug. 3 1953.  Amarillo Texas.  12:04 p.m.  Airport control tower chief C. S. Brown saw a round and reflective or translucent object fly straight stop for 7 secs speed along stop again joined by a similar object then both fly
off in different directions.  (Sparks;  Berliner)</t>
  </si>
  <si>
    <t>One to three blips were seen on PPI scope ofradar system with speeds from 100 to 6;000 mph over one hour and 50 minute time span. The blips appeared as solid objects. Aircraft scrambled with no contact. Three objects joined together for approximately three minutes then separated with a definite heading and disappeared when local aircraft was in area. The objects returned to area after aircraft departed.</t>
  </si>
  <si>
    <t>Feb. 15 1954.  Near Savannah River AEC site South Carolina.  10:15-10:36 p.m. (EST).  USAF ADC radar operator S/Sgt. K. A. Payne 728th AC&amp;W Sq Donaldson AFB Greenville South Carolina using MPS-7 radar tracked high speed unidentified target the size of about 2 normal aircraft to the S at 203° azimuth at roughly 100 miles range (at about 33.5° N 83.0° W near Siloam Ga.) heading E about 100° true at about 360 knots (400 mph) and 20000 ft altitude as of 10:18 p.m. (when near Crawfordville).  At 10:21 p.m. at about 33°28' N 82° 5' W (near Augusta) the target had reached 22000 ft and turned slightly right to about a 110° heading straight toward the Savannah River AEC plant and accelerating to operator estimated speed of 900 knots (1000 mph) average speed (or as recalculated from mapped positions about 750 mph probable peak speed about 1000 mph at 1 g at 10:21:30 p.m.) then it violated the prohibited AEC airspace at 10:22 p.m. at about 33°24' N 81°53' W.  Pope AFB radar also tracked the target violating AEC airspace and notified Payne at Donaldson AFB.  At that point at 10:22:30 (?)
p.m. object had made a left turn to about a 75° heading slowing to about 600 mph and continued turning to about 55° heading.  At 10:23 p.m. at about 33°30' N 81°39' W (near New Ellenton S.C.) target made a sharp 75° turn to the N at about 340° heading having accelerated again to about 1200 mph average speed (probable peak speed about 1800 mph at 1.5 g's at 10:22:45 p.m.) heading out  of the AEC prohibited zone.  Target slowed to about 600 mph again by 10:24 p.m. near Aiken when it sharply turned to the E on a heading of about 70° then 50° then  45° while passing to the S of Columbia then turned N to a heading of about 20° where it faded near Kershaw at 10:36
p.m.  (Sparks;  Jan Aldrich)</t>
  </si>
  <si>
    <t>Laredo AFB</t>
  </si>
  <si>
    <t xml:space="preserve">Ten to twenty nocturnal lights in a crescent formation-possibly a single crescent-shaped object--flew over San Antonio; Texas. It made no sound. </t>
  </si>
  <si>
    <t>Chesapeake</t>
  </si>
  <si>
    <t>April 7, 1954. 3 miles SW of Fentress, Virginia. 3 p.m.
USN pilot C. R. Allen flying F-6F for Fleet Training
Center, Norfolk, Virginia, at 3,000 ft heading W near
Fentress saw 2 strange saucer-shaped discs in close
formation at 3,500 ft height about 15 miles away at about 2 miles NW of Lake Drummond heading NE, seen below and against cloud base of scattered cumulus clouds at 3,000-3,500 ft. Allen turned right to follow objects as they covered about 140° of arc maintaining about the same distance, disappearing near Cape Henry to the NE about 20 miles, covering 30 miles total in about 25-30 secs [3,600-4,300 mph]. (Sparks; Jan Aldrich)</t>
  </si>
  <si>
    <t xml:space="preserve">June 21, 1954. NW Washington State. 8:14 p.m. (PDT). 
3 ground radars at 2 ADC sites tracked unidentified target at Georef LE 1604 [49°16N, 124°56W, central Vancouver Island] traveling at 200 knots (230 mph) at 15,000 ft intermittently until 8:24 p.m. and picked up coded IFF Mode 1 transponder signal from UFO in response to radar transponder interrogations from Naselle AFS’s [TPX-22?] interrogation set [possibly using KY-95 or KY-97 (?) encrypted signal generator] which appeared to be emitted by an [APX-6] transponder or something simulating it on the UFO. Radars were: 
FPS-3 search radar and FPS-5 height-finder radar at USAF ADC radar GCI site Naselle AFS, Wash. (ADC 759th AC&amp;W Sq 46°25'20" N, 123°47'53" W, elev. 1,926 ft). 
ADC Direction Center [search and height-finder CPS-6B] 
radar at 25th Air Division, ADC, McChord AFB 
[47°07'23.37" N, 122°29'32.73" W], Tacoma, Wash. 
McChord AFB ADDC vectored 2 F-86D jet interceptors 
on an existing Combat Air Patrol [CAP mission unknown, possible earlier UFO intercept?] at 9:00 p.m. F-86D callsign Pronto Blue #2 picked up target at 28 miles at 25,000 ft, then UFO target split into two “clear distinct” blips at 9:35 p.m. [does not necessarily mean object physically split into two; two objects in close formation within about 1 to 1/2 mile separation would appear as single blip, then moving apart would make separate targets resolvable]. F-86D turned 30° left to attempt to center the blip on his airborne radar scope [APG-30?] and descended from 25,000 to 6,000 ft to put target high [out of sea clutter apparently], increasing speed from Mach 0.85 to 0.9 (560 to 590 mph), closed distance to 6 miles but unable to identify. UFO outmaneuvered F-86D and moved downscope from 30° to 60° on left side. 
F-86D callsign Pronto Blue #1 picked up target at about 
9:36 p.m. at 20,000 ft and tracked the multiple blips on 
parallel downscoping from 30° to 60° left on his airborne radar scope in 20 secs or 3 sweeps of radar [possibly 6 g velocity reversal if it approx. 6 miles nominal distance]. 
25th Air Division ADC pilot in T-33 heard ground-air 
communications between all sites and aircraft. Case sent to ATIC but not in  files. Possible visual sightings in NW Washington reported to sheriff's offices and news media. (Sparks; NICAP website; Jan Aldrich; CUFOS/Mary Castner) </t>
  </si>
  <si>
    <t>Aug. 6 1954.  San Antonio Texas.  6 p.m.  Mechanical engineer L. H. Hormer saw an intensely white elliptical
light change to yellow orange pink 4-5 times while flying straight and level.  (Sparks;  Berliner)</t>
  </si>
  <si>
    <t>Innumerable times during the period 1 October through November 20; 1954; an oval shaped silver glowing object the apparent size of a quarter held at arm's length was seen in the sky by many Security Guards of the 8455th M.P. Co. The sightings were all during the hours of darkness. Description of the course of the object; Flight in horizontal plane; frequently changing direction 90 degrees; disappearing on the horizon to the Southwest. Appeared to be traveling at a very high rate of speed. Angle of elevation given as almost vertical. No sound was heard. The observes state that the object and its actions are unlike any object they had previously witnessed including heavenly bodies. By virtue of the observers position the reliability of the sighters must be beyond question.</t>
  </si>
  <si>
    <t>Two round silver objects the size of a nickel at arm's length at an elevation of 45 degrees at 170 degrees azimuth. The objects with one in front and the other slightly to the right moved from the SE to the NW until they were almost over the observer. At one point the objects appeared to stop. The objects then changed directions and headed SE. No sound was heard. The objects were observed for approximately 5 minutes. The sketch in the AIR INTELLIGENCE INFORMATION REPORT shows a sharp tum made by the objects from NW to SE.</t>
  </si>
  <si>
    <t>Dec. 7, 1954; Edenton, North Carolina (BB)
At 3:05 p.m. Capt. Dayton Robinson, Jr. was flying a Marine TV-2 aircraft near Norfolk, Va., with his passenger Cpl. Edwin G. Capone, when they observed a dull white balloon-shaped object. Robinson rolled the aircraft toward the object with the intention of circling the object. At this time the object appeared to accelerate rapidly and moved to the south in a slight
climb at approximately 15,000 feet. The speed of the object was estimated to be 2,700 to 3,000 mph. The object was observed for approximately 20-23 seconds. (BB files).</t>
  </si>
  <si>
    <t>Not specified</t>
  </si>
  <si>
    <t>July 26, 1955. Kansas City, Kansas. 9:34 p.m. [3:34 p.m.
CST ?] USAF pilot flying B-47 bomber saw a round
object, no trail. (Sparks; Project 1947; Saunders/FUFOR
Index)</t>
  </si>
  <si>
    <t>KY</t>
  </si>
  <si>
    <t>Hopkinsville</t>
  </si>
  <si>
    <t>Hopkinsville KY Population Center</t>
  </si>
  <si>
    <t>Aug. 21-22 1955.  Kelly 7 miles N of Hopkinsville
Kentucky (at 36.97° N 87.477° W).  7 8-11 p.m. 2:30-
4:45 a.m.  At about 7 p.m. Billy Ray Taylor went into the backyard of the Sutton farmhouse and saw a bright object from the SW [or actually about SSW about 210° azimuth from the direction of Fort Campbell U.S. Army base] then pass over and descend into a gully about 500 [300-600?] ft N of the farmhouse and about 35-40 ft lower elevation.
Mrs. Glennie Lankford and 6 other adults [most Sutton family] plus 3 children (Charlton Lonnie and Mary Lankford) saw two or more 3 ft tall gremlin-like creatures float down from trees and approach the house from the dark which were shot at by rifle and shotgun fire without effect.  At about 11 p.m. the entire group fled in terror in their two cars and drove at high speed into Hopkinsville to report the incident to the Police Dept.  State police officer leaving the Shady Oaks restaurant 3 miles N of Hopkinsville in a car to respond to the call heard several meteor-like objects streaking over him sounding like artillery shells and was able to see 2 in a series looking like meteors from the SW [or actually about S from about 190° azimuth headed towards Kelly from the direction of Fort Campbell and the TOP SECRET Armed Forces Special Weapons Project Site C Clarksville Base 36.665° N 87.487° W National Stockpile Site for nuclear weapons storage apparently recently including multi- megaton yield H-bombs].  City county state and military police and reporters drove out to the Sutton farm to investigate from around 11:30 p.m. to 2 a.m.  UFO entities returned at about 2:30 a.m. and were again shot at without effect finally disappearing at about 4:45 a.m.  (Sparks; Davis-Bloecher 1978;  Hynek UFO Rpt pp. 212-6;  Vallée
Magonia 372;  Saunders/FUFOR Index)</t>
  </si>
  <si>
    <t>P3.2C2</t>
  </si>
  <si>
    <t>3743</t>
  </si>
  <si>
    <t>Bellingham</t>
  </si>
  <si>
    <t>Sept. 3, 1955. Bellingham, Wash. 9:30 p.m. (PST) GOC 
observer Saunders saw white pinpoint move slowly across 30° of sky. No further information. (Sparks; Berliner)</t>
  </si>
  <si>
    <t xml:space="preserve">40 miles NW of Knoxville. An Air Force pilot flying in an F-86D at 25;000 feet observed a round; orange object flying straight and level at about 10 to 20 thousand feet above him to the east at 20 NM. After the visual observation; contact was made with the object on airborne radar (E-4) and a chase was attempted. The pilot was unable to close on the object. </t>
  </si>
  <si>
    <t>Nov. 20 1955.  Lake City Tenn.  (36°N 84°W). 5:20 to
6:00 p.m. (EST).  Operations Officer Capt. Edward G. Denkler and 5 men of the USAF 663rd AC&amp;W Sq saw 2 oblong bright orange semi-transparent objects fly at terrific speed and erratically toward and away from each other in the S to W depending on location of observer. Possibly IFO’s:  Venus at about 230° azimuth about 10° elevation (set about 6:30-6:40 p.m. EST) and Antares at about 235° low on horizon about 4° to 0° elevation setting at about 5:50 p.m. EST.  (Sun set at about 5:25 p.m. EST at about 245° azimuth.)  Additional witnesses at Oak Ridge National Lab and in Alexandria Tenn.  Two F-86D fighters scrambled with no success.  (Sparks;  Berliner;
NICAP)</t>
  </si>
  <si>
    <t xml:space="preserve">March 2 [5?], 1956. Spokane, Wash. (47.66° N, 117.44° 
W). 4:40 p.m. (PST). Stoner. (Sparks; McDonald list; 
Saunders/FUFOR Index) </t>
  </si>
  <si>
    <t>4543</t>
  </si>
  <si>
    <t>Charleston</t>
  </si>
  <si>
    <t>Charleston AFB</t>
  </si>
  <si>
    <t>Nov. 30, 1956. Charleston AFB, South Carolina. 12:48
p.m. USAF aerial navigator Maj. D. D. Grimes saw an
unspecified object fly at an estimated 100 ft altitude over water. No further details. (Sparks; Berliner)</t>
  </si>
  <si>
    <t>P1.3C1</t>
  </si>
  <si>
    <t>P4.54S1</t>
  </si>
  <si>
    <t>Jan. 16, 1957. Bet. Ft. Worth and Lubbock, Texas (at
33°15’N, 99°15’W). 8:00 p.m. USAF crews of 2 B-25's
flying from Maxwell AFB, Birmingham, Ala., to Reese
AFB, Lubbock, Texas, including passenger Lt. Col.
Howard T. Wright, Capt. [illegible] W. Davis, pilot Lt.
Robert I. Kaplan, and Lt. [illegible] Daniel, saw a round
white object make rapid maneuvers, with effects on radio compass. B-25 sent on 4-hour search of visinity with no results. (Sparks; McDonald files;  files; Weinstein; Jan Aldrich)</t>
  </si>
  <si>
    <t>March 9, 1957; 15 nautical miles SSE of Columbia, South Carolina I:40 a.m. EST. Captain Robert T. Belmont, pilot, and Major William H. Landis, co-pilot, were flying east in a C-4 7 from England AFB, La. to Shaw AFB, S.C., when a yellowish-green fiery ball with a brilliant tail with a length of approximately 15 to 20 times the diameter of the ball appeared off the right wing. The apparent size of the object was a basketball held at arm's length. The object appeared to to pass within 200 yards of the C-47. The object disappeared to the NE like a light bulb being turned off. The length of the observation was about 15-20 seconds. Two Air Force witnesses in an automobile at Shaw AFB apparently saw this same object at around I :40 p.m. (BB files, Dan Wilson)</t>
  </si>
  <si>
    <t>March 27, 1957. Roswell, New Mexico. 8:35 p.m.
USAF pilot Lt. Sontheimer flying C-45 transport saw to
the left 3 bright white circular objects in tight formation on collision course. He immediately flashed his taxi lights, one object shot straight up above him the other 2 continued on passing in front. When he flashed his taxi lights (again?) the objects instantly blinked out and
disappeared. (Sparks; Weinstein; NARCAP;
Saunders/FUFOR Index)</t>
  </si>
  <si>
    <t>June 3 1957.  Shreveport to Converse Louisiana.  8:30 [9:35?] -9:30? p.m. (CST).  Shortly after takeoff from Shreveport Airport heading for Lake Charles La. and climbing Capt. Lynn Kern and FO Aey Zimmerman flying Trans-Texas Airlines Flight 103 were told by the control tower that a small light was visible nearby.  They saw the star-like blue-green pulsating [?] object hovering (approaching?) at their 10 [2?] o'clock position at about 400 ft then climbing rapidly to 1000 ft paralleling the airliner then at 110 knots speed (130 mph later 165 mph) but at higher altitude and 1/2 mile away.  Kern flashed landing lights and object responded with a beam [?] of light.  2nd blue-green pulsating object joined the first on the opposite side of the airliner (then at 9000 ft) air crew confirmed from tower that it had both objects on radar and visually through binoculars objects headed S at 170° climbing to about 10000 ft and followed airliner to Converse La. (about 45 miles S of Shreveport) where pilot queried ADC radar site England AFS Alexandria La. which confirmed the 2 targets in the airliner's vicinity at 9700 ft.  Objects disappeared from sight in a cloud deck
to the SW.  (Sparks;  Hynek UFO Exp ch. 7 case RV-6; NARCAP)</t>
  </si>
  <si>
    <t>Clinton</t>
  </si>
  <si>
    <t>Teardrop shaped object that seemed to give a blue and orange jet like light; flickered. The object was estimated to be 4 to 5 feet long. It flew towards the observers and seemed to hover above them; rose straight up then moved off at an angle and flew off towards Knoxville. No sound was heard</t>
  </si>
  <si>
    <t>Aug. 30, 1957. Chesapeake Bay nearing Norfolk, Va. [N or NNE of Norfolk]. Night [ca. 11:30 p.m. (EST)].
Capital Airlines pilot Capt. William J. Hull with 3 million miles, 15,000 hours and 17 years' flight experience and author of anti-UFO skeptical article "The Obituary of the Flying Saucer" in The Airline Pilot magazine (Sept. 1953), in a Viscount airliner [at 300 mph ? descending?] at 12,000 ft, with co-pilot, [on Capital Flight 875? from NY Newark airport to Norfolk] saw a fast-moving brilliant object stop motionless directly in front of their aircaft and remain there for several minutes. Pilot of Northeast Airlines DC-6 [DC-6B on Flight 89? from NY Idlewild airport to Miami] at 20,000 ft directly above the Viscount radioed Hull that he detected UFO on his radar at 20 [nautical?] miles [horizontal?] range only when antenna was tilted up at 15° [thus at altitude of about 53,000 ft vs. Hull’s estimate of 60,000 ft]. UFO disappeared visually and from radar at same time by “dissolving” or “fading.” At 15° elevation above aircraft local horizontal the UFO would have been difficult for DC-6B pilot to see, whereas the better vertical field of view in the Viscount would have enable Hull to see it at about 18° elevation. See Nov. 14, 1956, case. (Sparks; Condon project Unexplained case, CR pp. 127-9; McDonald critique of CR Jan 1969;
Hynek-CUFOS-Willy Smith files; Hull letter Oct. 26,
1957)</t>
  </si>
  <si>
    <t>Amarillo Tower</t>
  </si>
  <si>
    <t>Unknown light moving at different slow speeds near airport. Observed by air controllers but not instrumentation noted.</t>
  </si>
  <si>
    <t>Nov. 4 1957.  Kirtland AFB (at 35° 3' N 106°38' W) and Manzano Base/Site A National Nuclear Stockpile Albuquerque New Mexico.  10:45 p.m. (MST).  CAA air traffic controllers R. M. Kaser and E. G. Brink saw a highly maneuverable 15-20 ft egg-shaped object with a white light at its base circle over the W [E?] end of the base at 150-200 mph and come down in a steep 30° dive as if landing on Runway 26 to the N or NW of the tower at about 1500 ft.  Radar tracked part of this maneuver.
Object then crossed flight line runways and taxiways heading towards the tower at about 50 mph and 20-30 ft above ground observed through 7x binoculars till it reached about 3000 ft to the ENE near the NE corner of the floodlit restricted nuclear Weapons Storage Area /  Area D/Drumhead Area (Manzano Base/Site A National Nuclear Stockpile) and a B-58 bomber service site where it hovered for 20 secs-1 min then headed E again at about 200-300 ft height then suddenly shot up at a steep climb at about 45000 [4500?] ft/min.  Controllers contacted RAPCON which tracked object on CPN-18 radar traveling E then turning S circling the Albuquerque Low Frequency Range Station then headed N [disappearing at 10 miles  and reappearing 20 mins later to circle around ?] to follow 1/2 mile behind a USAF C-46 that had just taken off to the S for 14 miles until both went off scope.  Hovering radar target then appeared to the N over outer marker for 1-1/2 mins before fading.  (Sparks;  McDonald 1968 1972;
Hynek UFO Exp ch. 7 case RV-3)</t>
  </si>
  <si>
    <t>Near Lackland Air Force Base; civil service employee Lon Yarborough was driving along U.S. 81 from Devine to San Antonio when he saw an extremely bright object settle down in a ravine about 200 yards from him. He. said he was a mile and a half from San Antonio at the time. The egg-shaped object was approximately 60 foot long and caused the lights and engine of his 1957 car to fail. He said his car was in perfect mechanical condition. The object; he said; rested a few minutes and finally took off in the direction of San Antonio. The sighting happened at night.</t>
  </si>
  <si>
    <t>Nov. 7 1957.  Amarillo Texas.  7:45 p.m.  AEC security guards and a Texas highway patrolman at the Pantex plutonium nuclear weapons assembly plant sighted 3 flashing objects that hovered for 30 mins over the plant only 50 ft in the air. The highway patrolman said the guards were "all shook up" when he got there.  One object reportedly landed offsite.  The guards attempted to approach it but every time they got near the object would
slip away.   case?  (Sparks;  David Rudiak;  Amarillo Globe-Times Nov. 8 1957)</t>
  </si>
  <si>
    <t>Lake City</t>
  </si>
  <si>
    <t>Dec. 11, 1957. Lake City AFS, Tenn. (Sparks;
McDonald list)</t>
  </si>
  <si>
    <t>Puget Island</t>
  </si>
  <si>
    <t xml:space="preserve">June 9, 1958. Central Puget Sound, Wash. 10:17 a.m. 
(PST). USAF 1st Lt. Charles Scharf, pilot of F-102 jet 
fighter (no. 1425) with 318th FI Sq. McChord AFB, 
Tacoma, Wash., and ground witnesses [?] saw a pinkish_x0002_whitish cylindrical object (length/width ratio 12:1) with a slight orange tint [?] and a dark circle in the center approaching at high speed at about 30° elevation with an oscillating motion. F-102 was heading S or 180° between 40,000 and 50,000 ft at about 600 mph. Pilot banked left to keep object in sight, object continued N, then climbed, decelerated, made a large 360° orbit, then circled the jet 3 times as it descended closer. Object finally pitched up 45° and accelerated in a climb, rapidly disappearing on a NW heading. (Sparks; NARCAP; Project 1947; Saunders/FUFOR Index) </t>
  </si>
  <si>
    <t>Aug. 30 1958.  Gray AFB Killeen Texas.  1:45 p.m.
(CDT).  (Sparks;  McDonald list)</t>
  </si>
  <si>
    <t>Aug. 13, 1959. Bet. Roswell and Corona, New Mexico (at 33°52' N, 105° 6' W). Jack H. Goldsberry, former USN
PBY, flying Cessna 170 from Hos to Albuquerque,
N.M., at 8,000 feet, noticed halfway between Roswell and Corona, that his Magnesyn electric compass suddenly moved around a slow 360° rotation in about 4-5 secs, and his other standard magnetic compass was spinning wildly. About this time, he saw 3 small gray slightly fuzzy elliptical objects in close echelon formation passing in front from left to right and around his plane at a distance about 450 to 600 ft and a speed of about 200 mph. Magnesyn compass followed the objects' position as they circled the plane, and after one full circle they disappeared to the rear, then both compasses settled back to normal. CAA controller at Albuquerque canceled his flight plan and ordered him to land at Kirtland AFB, where he was interrogated by a USAF major, who said he would become [radiation sickness?]. (Sparks; NARCAP-NICAPMcDonald; NICAP UFO Investigator, March/April 1965;  files??)</t>
  </si>
  <si>
    <t>Seattle</t>
  </si>
  <si>
    <t>Oct. 2, 1959.  12:40 a.m. (PST).  Seattle, Wash.  Army artillery radar site radar-visual.  (Sparks;  McDonald list)</t>
  </si>
  <si>
    <t>Oct. 19, 1959; N of Langley AFB, Virginia (BBU). (McDonald list)</t>
  </si>
  <si>
    <t>6721</t>
  </si>
  <si>
    <t>April 17, 1960. Richards Gebaur AFB (38.8° N, 94.6 W),
~20 mi S of Kansas City, Missouri. 8:29 to 8:31.5 p.m.
(CST). USAF Major Jim G. Ford and A. Chapdelaine,
Field Rep of LINK, while observing M-42 Great Orion
Nebula [at about 15° elevation azimuth 250°] noticed a
reddish glowing object with unaided eye and then in a 6-inch Newtonian reflector telescope (1-inch eyepiece 48x magnification), first seen N of Orion’s Belt at about 30° elevation [about 250° azimuth or roughly WSW] traveling SW [to the left] at about 2°/min angular velocity, then passed about 1° below Sirius [at 19° elevation 229° azimuth about SW] accelerating to about 1°/sec at last sighting as it then disappeared below horizon [in the SSW?], with no apparent change in size, color or magnitude brightness. Estimated angular size about 5 arcsecs [equivalent of 4 arcmins in 48x telescope]. (Time incorrectly reported by witness as 1429 GMT / 8:29 a.m. CST but was apparently 8:29 p.m. CST thus also incorrectly converted to GMT. Should be 0229 GMT next day as  did correctly note on the Record Card.) (Sparks; Berliner; CUFOS)</t>
  </si>
  <si>
    <t>7579</t>
  </si>
  <si>
    <t>Aug. 12, 1961. Kansas City, Kansas. 9 p.m. College
seniors J. B. Furkenhoff and Tom Phipps saw a very large oval object with a fin extending from one edge to the center, like a sled with lighted car running boards, which hovered at 50 ft altitude for 3-5 mins, then flew straight up and E, disappearing in about 5 secs. (Sparks; Berliner; cf. Vallée Magonia 522)</t>
  </si>
  <si>
    <t>Sept. 2, 1961.  Albuquerque, New Mexico (35°05' N; 106°36' W).  4:40-4:50 p.m. (MST).  Ziegler saw
reflection of sun from a shiny surface of a round silver object moving erratically W to E from about 240° azimuth (about WSW) to 210° when it stopped and emitted several smaller silvery objects about 1/6 the size of the main object.  Then it continued on to about 150° azimuth (about SSE) where it again stopped and emitted several silvery objects about 1/6 size then moved away and climbed to about elevation 50° until disappearance by fading.
(Sparks;  Basterfield;  Project 1947;  McDonald list; Saunders/FUFOR Index)</t>
  </si>
  <si>
    <t>July 24, 1964; Langley»B, VirgiJmL(BBU). At 4:26 a.m. local time, multiple brilliant round objects were seen by tower operators using 7X50 binoculars and were observed on radar by the GCA operator. The sighting was described as four objects one and one half minutes in trail followed by two objects one and one half minutes apart, and three to four minutes separating the two formations. The objects appeared as large as a silver dollar held at arm's length and resembled burning magnesium. No sound was heard. The objects were observed to the south of the field at 75 degree angular elevation. This elevation is also given as 15 degrees and to the southeast of the field. (McDonald list, Dan Wilson))</t>
  </si>
  <si>
    <t>Jan. 1, 1965; Norfolk, Virginia (BB). 3:13 a.m. EST. A Norfolk Police patrolman observed in the western sky one round large light leading 7-8 smaller bright lights in trail in single file formation on a straight and level flight path from south to north. The large light had the apparent size of a dime held at arm's length. A split second before the final disappearance another large object seemed to shoot out ahead of the original large object. The observer was prompted to report his sighting after the local news announced the Patuxent River Naval Air Station radar tracking of two UFOs on 29 December.</t>
  </si>
  <si>
    <t>Blaine</t>
  </si>
  <si>
    <t>Jan. 12, 1965.  Blaine AFB, Wash.  Member of a federal agency, who was driving toward the base, saw a low- flying object, 30 ft in diameter, which avoided collision at the last moment.  He got out of the car and saw it hovering for 1 min, then fly off at high speed.  Object tracked on radar.  Same night, a round, glowing object with a dome on top landed on a nearby farm, melting snow in a 30 ft diameter circle.  (Sparks;  Vallée Magonia 630;  NICAP
March 1965;   files??)</t>
  </si>
  <si>
    <t>Jan. 27, 1965; Plum Tree Island (Hampton)., Virginia (BB). 6:00 p.m. EST. A NASA research engineer, A. G. Crimmins (located at Hampton) observed an object
that was approximately 75 feet across and 10 to 15 feet in height. The object had 3 to 7 lights colored
red and orange. The object appeared to rotate. The object first appeared at an azimuth of 20 degrees
and a maximum of75 feet of elevation. The object moved approximately 1/4 mile west of the original
position on a zigzag course and then appeared to land on the shore. It remained fixed for approximately five minutes. The object then took off to the north and then turned right to depart to the east at a high rate of speed. The object was viewed through 20-power binoculars. There were apparently other reports of similar sightings in the same area at approximately the same time. (UFOE II, Section IV).</t>
  </si>
  <si>
    <t>Jan. 30, 1965; Newport News, Virginia (BB).
8:35 p.m. EST. Five high school students observed a triangular shaped object, size compared to silver
dollar held at arm's length. The object was first observed at an angle of 45 degrees and an azimuth of
330 degrees at an estimated 3/4-mile away. The object made a descent to the south and then turned
northwest. The object had a white light at the apex of the triangle with an orange light on the left base
and a white light on the right base. The length of the observation was 20 minutes (Dan Wilson)</t>
  </si>
  <si>
    <t>Amarillo Population Center</t>
  </si>
  <si>
    <t>Multiple objects in two separate formations near Amarillo Air Force Base.</t>
  </si>
  <si>
    <t xml:space="preserve">An American Airlines flight from San Francisco to Houston; Texas; was paced by a bright object just after take-off from El Paso en route to Houston via San Antonio. Two psychologists on board; in a report to NICAP; expressed themselves as dumbfounded by what they saw. A bright light was observed trailing the airliner; moving up and down erratically; speeding ahead; and then reversing course. At one point the pilot; without explanation; turned on the landing lights for a few seconds; banked sharply; and then returned to course. After the plane landed in San Antonio; the witnesses saw the object "shoot up and execute a wide hyperbolic swing into the sky ... </t>
  </si>
  <si>
    <t>Charleston Population Center</t>
  </si>
  <si>
    <t>Jan. 16, 1967. Charleston, South Carolina. (Sparks;
McDonald list)</t>
  </si>
  <si>
    <t>Disc hovers for 10 minutes.</t>
  </si>
  <si>
    <t>Two people saw a cigar-shaped object with a string of white lights down the center and a red light at front; and a green light at the rear (body lights). The object was estimated to be under 1;000 feet in altitude as it came from the west; circled south; turned north (maneuvered) and disappeared behind the local horizon.</t>
  </si>
  <si>
    <t>Subsequent observation at Amarillo AFB.</t>
  </si>
  <si>
    <t>Multiple observers of UAP on same day around same time. Different descriptions of UAP. Same witness (manager) in two observations.</t>
  </si>
  <si>
    <t>Hottinger described as nurse and Major. Multiple observers of UAP on same day around same time. Different descriptions of UAP. Same witness (manager) in two observations.</t>
  </si>
  <si>
    <t xml:space="preserve">A resident was awakened to see a large glowing object moving across the western face of the Sandia Mountains. It was so bright that no discernable structure could be seen. The witness opened his window to listen for noise coming from the object; there was none. As he watched; the object appeared to land on a nearby hill where it remained for an hour before it shot into the air and vanished. </t>
  </si>
  <si>
    <t>Saturn-shaped UFO; E-M effects on truck; two humanoids visible through transparent dome (NICAP UFO Evidence II; Section XII).</t>
  </si>
  <si>
    <t>Manzano Base</t>
  </si>
  <si>
    <t>P3.1S1</t>
  </si>
  <si>
    <t>UFO Hastings from Clarence Clem</t>
  </si>
  <si>
    <t>Hanford B Reactor site</t>
  </si>
  <si>
    <t>UFOs over Hanford Hendershot</t>
  </si>
  <si>
    <t>Night. FAA Flight Service Specialists plus control tower personnel saw a large round red object that moved slowly under the cloud layer. Smaller objects emerged from the larger and flew away rapidly toward the southwest. (Letter dated 2/22/67; in NICAP files).</t>
  </si>
  <si>
    <t>Afternoon. Radar detected a 700 m.p.h. target near Kirtland AFB which slowed to 100 m.p.h .. Two F-86's were scrambled. One fired on the UFO. Report ordered destroyed. Exact date unknown.</t>
  </si>
  <si>
    <t>No report info. Only description is " a broad-daylight radar/visual; involving not the typical UFO; since the object had a "saucer-like appearance."</t>
  </si>
  <si>
    <t>1109</t>
  </si>
  <si>
    <t>Moriarty</t>
  </si>
  <si>
    <t>Moriarty Population Center</t>
  </si>
  <si>
    <t>Moriarty Air Force Station</t>
  </si>
  <si>
    <t>April 13, 1952.  Moriarty AFS, New Mexico (35° 1'50" N,
105°49' 0" W, 6,700 ft MSL).   4:45 p.m. (MST).  4 USAF
airmen of the 768th AC&amp;W Sq ADC radar station, Staff Sgt. John R. O’Neal, A/1c David C. Miller, A/2c Earl O. Cormier, Airman Basic Charles E. Baker, saw silver disc- shaped (or egg-shaped) object to the E estimated altitude 40,000+ ft traveling very erratically at high speed, disappeared making a turn to the N due to its flatness in profile, then reappeared further N, then disappeared again in vertical dive, reappeared further S, and finally disappeared heading S.  No trail, exhaust or sound. [Possible CPS-5D radar tracking denied but uncertain?] (Sparks;  BB Maxwell Microfilm Roll 9, pp. 1368-1405;
McDonald files;  Jan Aldrich;  BB Rpt 6; Saunders/FUFOR Index)</t>
  </si>
  <si>
    <t>P2.2C4</t>
  </si>
  <si>
    <t>Moriarty NM Population Center</t>
  </si>
  <si>
    <t>Moriarty AFS Radar Station</t>
  </si>
  <si>
    <t>April 30, 1952.  Moriarty AFS, New Mexico (35° 1'50" N,
105°49' 0" W).  7:40 and 7:46 a.m. (MST).  Radar
Controller Capt. Guy N. Hunter, Crew Chief A/1c William
T. Pennington, Radar Operator Francis X. Bohn, and Airman Basic Larry L. Harper, at 768th AC&amp;W Sq, tracked on CPS-5D radar targets at 4,000 mph.  First target at 230° azimuth (about SW) at 149 miles range moving 11 miles per 10-sec sweep for 4 total sweeps heading into the radar site at slightly curving azimuths 228° (139 mi), 225° (129 mi), 223° (119 mi).  2nd track at 7:46 a.m. of 4,000 mph target at 280° azimuth (about W) at 140 miles  moving 11 miles per 10-sec sweep for 6 total sweeps toward the radar until disappearing at about 74 miles range.  Possible deliberate (hostile?) ECM spurious target generation, thus IFO’s of non-real targets, radially moving targets that do not cross to other side of scope, no visual or
other radar confirmation.  (Sparks;  McDonald files;  Jan Aldrich;  Saunders/FUFOR Index;  BB files)</t>
  </si>
  <si>
    <t>Santa Fe NM Population Center</t>
  </si>
  <si>
    <t>Aug. 7, 1950.  Near Santa Fe, New Mexico (35.68° N, 105.94° W).  4:50 a..m.  USAF fighter pilot 1st Lt. Henry
W. Frazier with 93rd FI Sq saw black object fitst thought to be a C-47 or C-54, at 20,000 ft on heading 20° outpace his 620 mph [F-86A] fighter (at 30,000 ft) and disappear in the distance, at about 15 miles range straight and level flight, as he descended to pursue.  (Sparks;  NARA BB Microfilm Roll 91, pp. 497-9;  Project 1947;
Saunders/FUFOR Index)</t>
  </si>
  <si>
    <t>P2.1C2</t>
  </si>
  <si>
    <t>P3.1C1</t>
  </si>
  <si>
    <t>Nov. 6, 1957.  Santa Fe, New Mexico.  12:10 a.m.  J. Martinez and A. Gallegos saw an egg-shaped object slowly coming toward them at low altitude, illuminating their car, producing a humming sound.  Car engine, clock
and a wristwatch stopped.  Object shot away to the SW. (Sparks;  Vallée Magonia 425;  BB files??)</t>
  </si>
  <si>
    <t>July 27, 1948.  Albuquerque, New Mexico (35.1° N, 106.6° W).  8:35-8:45 a.m.  Dr. Everton Conger, journalism instructor at Univ. of NM, sighted in the sky a round flat plate-like object like duraluminum metal highly polished and reflective.  (Sparks;  Hynek Astronomer Survey Aug. 6, 1952;  BB NARA Microfilm Roll 86 p.
478, Maxwell Roll 1 p. 973)</t>
  </si>
  <si>
    <t>April 12, 1949.  Albuquerque, New Mexico.  7:30 p.m.
SE to NW            20° above horizon              white      none none       round     15° in 8 secs        Extinguished
(1) (Sparks;  AFOSI-LaPaz Catalog May 1950; BB Microfilm Roll 91, pp. 414ff.)</t>
  </si>
  <si>
    <t>April 30, 1949.  Albuquerque, New Mexico.  10:15 p.m.
E to W   59° above horizon              blue green            none 2 sec  2°  none      round     went out (1) (Sparks;
AFOSI-LaPaz Catalog May 1950;  BB Microfilm Roll 91, pp. 414ff.)</t>
  </si>
  <si>
    <t>June 27, 1949.  Albuquerque, New Mexico.  1:38 a.m.  W to E        30° to 90° above horizon   similar to star slightly more orange         Yes        none       round     slightly larger than brightest star140° in 2 mins     went behind building
(3) (Sparks;  AFOSI-LaPaz Catalog May 1950; BB Microfilm Roll 91, pp. 414ff.)</t>
  </si>
  <si>
    <t>Aug. 6, 1949.  Albuquerque, New Mexico.  8:20 p.m. descending to earth vertically          15° above horizon
green      none       none       round to pear shape 500 watt bulb about 1/5 mile [?] away           10°
in 1 1/2 secs at 2 miles [?] dissipated             (1) (Sparks; AFOSI-LaPaz Catalog May 1950;  BB Microfilm Roll 91,
pp. 414ff.)</t>
  </si>
  <si>
    <t>Feb. 25, 1950.  Albuquerque, New Mexico.  9:15 p.m.
(Sparks;  BB Microfilm Roll 91 pp. 465-6)</t>
  </si>
  <si>
    <t>March 12, 1951.  Albuquerque, NM.  Two witnesses saw a shining white ball-shaped object descend rapidly to the horizon.  (Sparks;  BB NARA Microfilm Roll 85, p. 505;
Maxwell Roll 1, p. 905)</t>
  </si>
  <si>
    <t>Dec. 23, 1959.  W of Albuquerque, New Mexico.  (Sparks;
McDonald list)</t>
  </si>
  <si>
    <t>May 24, 1962.  Albuquerque, New Mexico.  (Sparks;
McDonald list)</t>
  </si>
  <si>
    <t>OK</t>
  </si>
  <si>
    <t>Oklahoma City</t>
  </si>
  <si>
    <t>Oklahoma City OK Population Center</t>
  </si>
  <si>
    <t>May 17 [19?], 1947.  Oklahoma City, Oklahoma (35.46° N, 97.51° W).  8:30-9 p.m.  Field Engineer Savage saw a frosty white round and flat object, with diameter/thickness ratio 10:1, the size of a B-29 [?] (140 ft) traveling N at 350° heading at 10,000-18,000 ft and 3 times speed of a jet [1,800 mph] with a slight swishing sound.  (Sparks;
FOIA;  Saunders/FUFOR Index)</t>
  </si>
  <si>
    <t>P2.2C5</t>
  </si>
  <si>
    <t>Tinker AFB</t>
  </si>
  <si>
    <t>Aug. 28, 1954.  Tinker AFB, Okla. (35.42° N, 97.37° W).
8:30 p.m.  Several USAF pilots flying fighters saw a
triangular formation of 15 objects, tracked by ground radar.  (Sparks;  Weinstein)</t>
  </si>
  <si>
    <t>Oct. 23, 1954.  Tinker AFB, Okla. (35.42° N, 97.37° W).
9:23 p.m. (CST)  (McDonald list)</t>
  </si>
  <si>
    <t>July 31 - Aug. 3, 1965.  Oklahoma.  (Sparks;  McDonald
list)</t>
  </si>
  <si>
    <t>Aug. 2, 1965.  Oklahoma City, Okla.  5 children saw a brilliant, round object without wings, close to the ground, in the 600 block on Northwest 63.  (Sparks;  Vallée
Magonia 668)</t>
  </si>
  <si>
    <t>Aug. 3, 1965.  Lake Hefner, Okla.  Young man saw an
object rise from the lake area.  (Sparks;  Vallée Magonia 669)</t>
  </si>
  <si>
    <t>El Paso</t>
  </si>
  <si>
    <t>El Paso TX Population Center</t>
  </si>
  <si>
    <t>Nov. 4, 1957.  3 miles SE of El Paso Airport, Texas.  7:30
p.m.  Border Patrol inspector Burton saw egg-shaped object with bluish glow approaching from the SW at 30° elevation with whirring sound like artillery shell after car stalled and headlights dimmed and blacked out.  Object passed over car at 100 ft height headed W, changing altitude at irregular intervals, rose vertically at Franklin Mtns.  (Sparks;  Hynek UFO Rpt p. 181;
Saunders/FUFOR Index)</t>
  </si>
  <si>
    <t>P2.2C6</t>
  </si>
  <si>
    <t>Jan. 13, 1967.  SW New Mexico, NW of El Paso, Tex., to Flagstaff-Winslow, Ariz.  10 p.m.  Pilot Carl M., an FO, and a passenger Jimmie Moran on a Lear Jet  23 en route from Houston, Tex., to Las Vegas, Nev., at 41,000 ft and 300 knots airspeed (Mach 0.82 or about 540 mph TAS) on a 300° heading saw a flashing [?] red oval luminous object in the 10 o'clock position.  Object split into 4 similar red oval objects vertically a number of times, each separated by about 2,000 ft and each emitting a "red ray," then retracting the lowest objects up into the top object.
Albuquerque radar tracked the object 39 miles ahead of  the Lear jet moving on the same heading, with no transponder signal and at that moment the object blinked off visually for 30 secs then blinked on.  Albuquerque control contacted a National Airlines DC-8 over Casa Grande, Ariz., whose pilot confirmed the Lear pilot's reports.  Albuquerque control warned the Lear that the object suddenly darted towards the Lear at high speed within secs until the radar blips merged [possibly 39 miles in 10 secs or roughly 14,000 mph].  Object flooded the Lear with intense red light so bright the pilot had difficulty seeing his instrument panel, and it maintained position in front of the Lear for a few mins then, then blinked out then came on again and started falling back behind the left wing, then pulled forward again.  (Sparks;  When the object blinked off radar at Albuquerque controllers would lose the object then regain it when it blinked on again (?).) Both UFO and Lear jet made left turns over Winslow, Ariz., then Los Angeles Center radar picked up both targets.  Past Flagstaff the object climbed at a 30° angle disappearing to the W in &lt;10 secs.  (Sparks;  Hynek UFO
Exp ch. 7, case RV-1;  NARCAP;  BB files??)</t>
  </si>
  <si>
    <t>Farmington</t>
  </si>
  <si>
    <t>Farmington NM Population Center</t>
  </si>
  <si>
    <t>Dec. 9, 1949.  Farmington, NM.  1:30 p.m.   dropping vertically              500 ft     vertically down
none       char-red parachute or cargo net disappeared          (2) (Sparks;  AFOSI-LaPaz
Catalog May 1950;  BB Microfilm Roll 91, pp. 414ff.)</t>
  </si>
  <si>
    <t>P2.2C7</t>
  </si>
  <si>
    <t>March 16, 1950.  Farmington, New Mexico.  10-11 a.m.  2 USNR pilots plus many others.  (Sparks;  BB Microfilm Roll 91 pp. 385-6, 392-3, 469-470;  McDonald 1968)</t>
  </si>
  <si>
    <t>Tucumcari</t>
  </si>
  <si>
    <t>Tucumcari NM Population Center</t>
  </si>
  <si>
    <t>March 27, 1949.  Tucumcari (35°10' N, 103° 44' W),
Montoya (35°6' N, 104°4' W), New Mexico.  6-6:30 p.m. Various witnesses, including police officer, postmaster (Montoya, N.M.), newspaper editor (Tucumcari Daily News), saw a contrail-like yellow-amber-orange object, length/width ratio 5:1, 1/6 moon's diameter, slowly moving from S (205° azimuth) to W (254° azimuth) at about 45°-60° elevation (75° at Montoya moving 180° to 260° azimuth), wiggling slightly, at first in a vertical orientation [?], dived steeply-leveled-climbed 2-3 times, reversed course once at top of a climb, a bright glitter of white light at a leveling off.  No sound or trail.  (Sparks; AFOSI-LaPaz Catalog May 1950;  FOIA;  BB Microfilm
Roll 91, pp. 414ff.)</t>
  </si>
  <si>
    <t>P2.2C8</t>
  </si>
  <si>
    <t>CO</t>
  </si>
  <si>
    <t>Denver</t>
  </si>
  <si>
    <t>Lowry AFB</t>
  </si>
  <si>
    <t>Denver CO Population Center</t>
  </si>
  <si>
    <t xml:space="preserve">Jan. 18, 1950. Denver, Colo. 6:19 p.m. USAF pilots of 
T-6 saw a round reddish-white object tapered aft flying at 
15,000 ft. (Sparks; Project 1947) </t>
  </si>
  <si>
    <t>P3.1C4</t>
  </si>
  <si>
    <t>P4.29S1</t>
  </si>
  <si>
    <t>Colorado Springs</t>
  </si>
  <si>
    <t>Peterson AFB/Ent AFB</t>
  </si>
  <si>
    <t xml:space="preserve">April 15, 1949. Peterson AFB (elev. ~6200 ft), Colorado 
Springs, Colo. 3:30 p.m. (MST). USAF 15th AF Aircraft 
Maint Ofcr, Major Joe R. Bullock, MSgt Leonard Fink, 
Line Chief, and S/Sgt Walter J. Morbeck, Crew Chief, all 
of 15th AF Hq, on ramp in front of Operations Bld, 
Peterson AFB. Morbeck first sighted the 2 objects to the S 
at about 30° elevation (called “10 o’clock” elevation angle 
not to be confused with bearing), estimated distance about 
20 miles, called attention to the others nearby (Bullock 
sighting for about 15 secs from that point and Fink about 
20 secs). Objects were perfectly round, with color of 
unlighted, frosted electric light bulbs in straight and level 
course at what seemed to be about 30,000 ft height [20 mi 
distance at 30° elevation would correspond to about 
50,000 ft height]. Angular size estimated as somewhat 
smaller than B-29 at 30,000 ft [≈ ½ Full Moon approx.]. 
Object on the left was an apparent distance of [about 4° to 
5°] behind the lead object, but with increase of speed when 
about overhead the trailing object overtook the lead object 
in about 2 secs and flew in close formation thereafter. 
Speed estimated at about 1,800 mph by assuming estimate 
of 40,000 ft distance covered in 12.5 to 15 secs [from 
overhead to disappearance at apparently about 30° 
elevation] in the N. [Speed burst over about 4°-5° in 2 
secs at 30,000 ft height would roughly double the initial 
1,800 mph to an average ~3,600 mph with acceleration to 
peak velocity ~5,400 mph then deceleration back to 1,800 
mph at about 150 g’s]. (Sparks; BB files) </t>
  </si>
  <si>
    <t>P2.1C3</t>
  </si>
  <si>
    <t>P3.1C3</t>
  </si>
  <si>
    <t>P4.13S1</t>
  </si>
  <si>
    <t>1405</t>
  </si>
  <si>
    <t>July 9, 1952. 1 mi N of Ent AFB, Colorado Springs, Colo. 
(at 38°52’N, 104°48’W). 12:45 p.m. (MST). USAF 
senior pilot Maj. Claude K. Griffin, Budget Office, Hq 
ADC, saw an object shaped like an airfoil less its trailing 
edge, luminous white, move slowly and erratically like a 
corkscrew, estimated 100 ft size at 15-20 miles away at 
30,000 ft, at about 45° [20°] elevation heading NW. 
Griffin stopped car and got out. USAF senior pilot, Major 
E. R. Hayden, ADC Personnel Services Office, and wife 
came out of their house and observed object in 4x rifle 
scope, described as rectangular, silver on one side black on 
the other. fluttering as it moved, heading slowly NNW 
above 20,000 ft at about 20 miles distance, then steadied 
while gaining altitude, gradually diminished to a black dot, 
then accelerated to high speed and disappeared. (Sparks; 
NICAP website; BB files; Berliner)</t>
  </si>
  <si>
    <t xml:space="preserve">July 22, 1952. 12 miles E of Peterson Field, Colo. 6:45 
p.m. USAF ADC personnel in Cessna 140 and the pilot 
saw a round silver object disappear into clouds. (Sparks; 
Project 1947) </t>
  </si>
  <si>
    <t>2013</t>
  </si>
  <si>
    <t>Colorado Springs CO Population Center</t>
  </si>
  <si>
    <t xml:space="preserve">Aug. 29, 1952. Colorado Springs, Colo. 8:35 p.m. 
Military [? USAF?] pilot C. A. Magruder saw 3 objects, 
50 ft in diameter, 10 ft high, aluminum with red-yellow 
exhaust, fly in trail about 1,500 mph. (Sparks; Berliner) </t>
  </si>
  <si>
    <t xml:space="preserve">Dec. 4, 1952. Colorado Springs, Colo. Bet. 11 a.m. and 
12 p.m. USAF Sgt and civilian sighted round aluminum 
colored object traveling E to W, made several right-angle 
turns while overhead without slowing, then changed shape 
as it disappeared in the W. (Sparks; BB Status Report 10, 
Feb 1953, p. 13; McDonald list; Saunders/FUFOR Index) </t>
  </si>
  <si>
    <t>NJ</t>
  </si>
  <si>
    <t>Trenton</t>
  </si>
  <si>
    <t>McGuire AFB</t>
  </si>
  <si>
    <t>Dec. 12, 1952. McGuire AFB, Trenton, NJ. 12:25-12:31 
a.m. (EST). Two airmen in the 568th Motor Vehicle Sq, 
McGuire AFB, sighted object to the ESE heading WSW 
towards the base until passing overhead then change 
course heading S, observed 1+ min until it disappeared, 
then regained it at 12:30 a.m. in the ENE headed towards 
base course to WSW, observed 40-50 secs. (Sparks; BB 
files)</t>
  </si>
  <si>
    <t>P3.2C4</t>
  </si>
  <si>
    <t>P4.30S1</t>
  </si>
  <si>
    <t>Lakehurst</t>
  </si>
  <si>
    <t xml:space="preserve">Aug. 1, 1965. Ent AFB, Colo. (Sparks; McDonald list) </t>
  </si>
  <si>
    <t>Nov. 7, 1950. E of Lakehurst, New Jersey (40.01° N, 
74.31° W). 7:15 p.m. USN pilot Lt. jg Robert Haven 
flying AD-4Q at 3,500 ft heading W saw a steady white 
10-12 inch light to his right at about 4,000 ft 5 miles away 
heading SE, made a slight climbing turn to the left to get 
on the tail of the object but it responded by making a 
headon pass about 100-200 ft over the AD-4Q in a slight 
dive at high speed. Haven made a tight turn to pursue, 
noted no wash or slipstream from the object traveling at 
about 900 mph, which made 5-6 headon passes at the AD_x0002_4Q, climb rate &gt;2,000 ft/min, chase abandoned at 11,500 
ft., as object outmaneuvered aircraft. When jets arrived 
object reached about 25,000 ft and disappeared. (Sparks; 
Hynek UFO Rpt pp. 68-70; NARCAP)</t>
  </si>
  <si>
    <t>Dec. 27, 1950. Lakehurst, New Jersey (40.01° N, 74.31° 
W). Folean. (Sparks; McDonald list; Saunders/FUFOR 
Index)</t>
  </si>
  <si>
    <t>Monmouth</t>
  </si>
  <si>
    <t xml:space="preserve">July 1, 1952. Ft. Monmouth, New Jersey (40°31’ N, 
74°05’ W). 9:30 a.m. 3 radar instructors and 12 Army 
Signal Corps radar students tracked 2 slow-moving UFO 
targets in the NE heading SW on SCR-584 radar while 
tracking 9 military jets [evidently a SAC exercise of 9 B_x0002_36’s from 7th Bomb Wing, Carswell AFB, Ft. Worth, 
Texas, a high-altitude formation radar-camera flight to 
conduct simulated attack on NYC after circling around 
Cape St. Francis, Newfoundland]. UFO radar targets were 
much slower than the jets [400 mph B-36’s] then hovered 
nerared Ft. Monmouth at 50,000 ft for about 5 mins then 
took off in a “terrific burst of speed” to the SW. An 
instructor and some students went outside shortly after the 
UFO targets appeared, searched sky for about 1 min and 
spotted 2 shiny objects in the same location painted by the 
radar, watched the objects for several minutes and saw 
them disappear in the SW with a burst of speed at same 
time radar showed the acceleration. (Sparks; McDonald 
list; Saunders/FUFOR Index; Ruppelt) </t>
  </si>
  <si>
    <t>1504</t>
  </si>
  <si>
    <t>Lavalette</t>
  </si>
  <si>
    <t xml:space="preserve">July 20, 1952. Lavalette, New Jersey; yacht at 40°N, 
75°W (Delaware River near Philadelphia) and Elk Park, 
Penna. 12:20-12:25 a.m. 3 independent groups of 
witnesses, including Seton Hall Univ. chemistry professor 
Dr. A. B. Spooner, saw 2 large orange-yellow lights with 
some dull red color fly in trail, turn and circle observers. 
First seen to the S at about 40° elevation, then E, N, W, 
and S again but at elevation 80°. Stellar magnitude about 
-3 to -5. AF pilot in Elk Park estimated 10°/min angular 
velocity accelerating up to 2°/sec. No sound. (Sparks; 
Hynek UFO Rpt pp. 73-77) </t>
  </si>
  <si>
    <t>1572</t>
  </si>
  <si>
    <t>Dover AFB</t>
  </si>
  <si>
    <t xml:space="preserve">July 22-23, 1952. Trenton, New Jersey. 10:50 p.m. - 
12:45, 1:28-3:47 a.m. Crews of several USAF F-94 jet 
interceptors from Dover AFB, Del., made 13 visual 
sightings and one radar tracking of blue-white [orange?] 
lights. White, green and blue lights were seen by ground 
observers and F-94 pilots moving in arcs and blinking out 
suddenly. F-94 crew got radar lockon at 30,000 ft away of 
object the size of an F-94, at 9,000 ft away the object made 
a sharp right turn, suddenly dropped in height and 
disappeared. Other sightings in the Dover-Trenton area. 
(Sparks; Berliner; Loren Gross) </t>
  </si>
  <si>
    <t>1707</t>
  </si>
  <si>
    <t>738. 1707 July 28, 1952. McGuire AFB, New Jersey. 6 a.m. GCAradar operator M/Sgt. W. F. Dees, and persons in the basecontrol tower. Radar tracked a large cluster of verydistinct blips. Visual observation was of oblong objectshaving neither wings nor tail, which made a very fast turn,at one time in echelon formation. (Sparks; Berliner)55 mins 3+ RV</t>
  </si>
  <si>
    <t>1522</t>
  </si>
  <si>
    <t>Converse</t>
  </si>
  <si>
    <t>San Antonio TX Population Center</t>
  </si>
  <si>
    <t xml:space="preserve">July 21, 1952. Randolph AFB - Converse, Texas. 4:30 
p.m. Wife of USAF Capt. J. B. Neal saw an elongated, 
fuselage-shaped object fly straight and level, make a right_x0002_angle turn, fly out of sight at 300+ mph. (Sparks; 
Berliner) </t>
  </si>
  <si>
    <t>1516</t>
  </si>
  <si>
    <t>San Marcos</t>
  </si>
  <si>
    <t>San Marcos AFB</t>
  </si>
  <si>
    <t xml:space="preserve">July 21, 1952. San Marcos AFB, Texas. 10:40 p.m. Lt., 
2 Staff Sgts. and 3 Airmen saw a blue circle with a blue 
trail hover then accelerate to near-sonic speed (700+ mph) 
after 1 min. (Sparks; Berliner) </t>
  </si>
  <si>
    <t>P3.4C1</t>
  </si>
  <si>
    <t>P4.58S1</t>
  </si>
  <si>
    <t>1536</t>
  </si>
  <si>
    <t>Uvalde</t>
  </si>
  <si>
    <t xml:space="preserve">July 22, 1952. Uvalde, Texas. 2:46 p.m. Don Epperly, 
Trans Texas Airlines station manager and weather 
observer, saw a large, round, silver object fly at 1,000+ 
mph while gyrating. (Sparks; Berliner) </t>
  </si>
  <si>
    <t>3166</t>
  </si>
  <si>
    <t xml:space="preserve">Aug. 15, 1954. San Marcos, Texas. 10:20 p.m. USAF 
Maj. W. J. Davis and Capt. R. D. Sauers, flying a C-47 
transport plane, saw a dark blue oblong object pace the C_x0002_47, veer away, then cross in front of it. (Sparks; Berliner) </t>
  </si>
  <si>
    <t>5205</t>
  </si>
  <si>
    <t>Boerne</t>
  </si>
  <si>
    <t>Nov. 6, 1957. Boerne, Texas. 6 p.m. McGregor saw an 
oval object, about 15 ft long, bright orange similar to 
glowing coals, hovering 12 ft above ground. He went to 
call his family but the object had vanished when he 
returned. Tape [?]. (Sparks; cf. Vallée Magonia 431; 
Saunders/FUFOR Index)</t>
  </si>
  <si>
    <t>11815</t>
  </si>
  <si>
    <t>Austin</t>
  </si>
  <si>
    <t>Austin TX Population Center</t>
  </si>
  <si>
    <t xml:space="preserve">June 24, 1967. Austin, Texas. 3:12-1/2 a.m. (CDT). 
Artist/UFO researcher ex-contactee Ray Stanford near 
Mansfield Dam saw a solid, blue-white, elliptical object 
fly from NW to NE and stop, seemingly in response to 
flashlight signal, for 1.5 minutes. Object then continued 
along its original path at high speed and disappeared 
behind clouds. (Sparks; Berliner) </t>
  </si>
  <si>
    <t>P3.3C1</t>
  </si>
  <si>
    <t>Houston</t>
  </si>
  <si>
    <t>Houston TX Population Center</t>
  </si>
  <si>
    <t>Nov. 2, 1947.  Anderson Rd., Houston, Texas (29.76° N, 95.36° W).  Daybreak.  Immigration Service [agent?] Brimberry saw an almost round or oval or saucer-shaped object with bright light [?] about 100 ft [?] diameter spinning in its descent.  (Sparks;  McDonald list;  FOIA;
Saunders/FUFOR Index)</t>
  </si>
  <si>
    <t>P3.4C4</t>
  </si>
  <si>
    <t>Schertz</t>
  </si>
  <si>
    <t>Randolph AFB</t>
  </si>
  <si>
    <t>May 25, 1952.  Randolph AFB, Texas.  9:27 p.m. (CST). USAF navigator in charge of navigation section of Combat Crew Training School, Capt. J. S. J., his wife, and pilot Lt.
P. H., saw a group of about 12 orange-white tear-drop shaped lights, points forward, in 3 groups of 4 objects moving from W to E at high speed 2,000 mph at 10,000 ft at 70° elevation.  Heard deep soft intermittent noise.
(Sparks;  McDonald files;  Jan Aldrich;  cf. Ruppelt p. 140;  Saunders/FUFOR Index)</t>
  </si>
  <si>
    <t>Fort Worth</t>
  </si>
  <si>
    <t>Carswell AFB</t>
  </si>
  <si>
    <t>Fort Worth TX Population Center</t>
  </si>
  <si>
    <t>Feb. 4, 1954.  Carswell AFB, Ft. Worth, Texas.  11:00- 11:06 p.m. (CST).  GCA radar operators with 1921st AACS Sq, Det 3, tracked on CPN-4 radar and beginning at 11:01 p.m. sighted visually a dark gray object 225 ft long, as large or larger than B-36 [200+ ft] with long fuselage, “elliptical wings,” stabilizer, but with no engines, no sound, no exhaust, about 13-15 miles to SW at about 3,000 to 4,000 ft at 200-250 mph.  UFO refused radio contact repeatedly attempted on 4 VHF channels and one UHF channel.  Odd colored and arranged navigation lights seen. Passed directly over Carswell Tower at about 70°  elevation at same 30° heading and all tower operators saw object and watched it until disappeared in NE [ENE?].
Tower operator Airman McConnell watched UFO continuously and throughout entire sighting using binoculars.  ADC CPS-6B radar at Duncanville confirmed target traveling 240 knots (~280 mph).  Carswell AFB
radar also confirmed target.  (Sparks;  BB files;  Shough)</t>
  </si>
  <si>
    <t>P4.7S1</t>
  </si>
  <si>
    <t>Oct. 5, 1954.  Houston, Texas.  [Smith?]  [6:45 p.m. CST?]  (Sparks;  McDonald list;  Mary Castner/CUFOS)</t>
  </si>
  <si>
    <t>3977</t>
  </si>
  <si>
    <t>Feb, 19, 1956.  Houston, Texas.  6:07 a.m. (CST).  Crew of Eastern Airlines Super Constellation saw intense white
light, moving 4-5 times the speed of the airplane, evaded by the pilot.  (Sparks;  Berliner;  Saunders/FUFOR Index)</t>
  </si>
  <si>
    <t>7510</t>
  </si>
  <si>
    <t>July 20, 1961.  Houston, Texas.  9:03 a.m. (CDT).  Trans- Texas Airlines Capt. A. V. Beather, flying a DC-3 at 160 knots, saw 2 very bright white lights fly in trail formation.
Ground radar report vague.  (Sparks;  BB files;  Berliner)</t>
  </si>
  <si>
    <t>1167</t>
  </si>
  <si>
    <t>Marshall</t>
  </si>
  <si>
    <t>April 29, 1952.  Marshall, Texas (32.54° N, 94.36° W). 3:30 p.m. (CST).  Private pilot R. R. Weidman [Weedsman?] saw a round, white object fly straight, with a side-to-side oscillation.  (Sparks;  Berliner;
Saunders/FUFOR Index)</t>
  </si>
  <si>
    <t xml:space="preserve">Dec. 14, 1955. Caddo Lake, Louisiana. 2:45 a.m. USAF 
pilot flying B-47 in 513th Bomber Sq saw and radar 
tracked oblong object. (Sparks; Project 1947) </t>
  </si>
  <si>
    <t>Monroe</t>
  </si>
  <si>
    <t xml:space="preserve">May 22, 1956. 58 miles NW of Monroe, Louisiana. 11:05 
p.m. (CST) USAF officer 1st Lt. Earl D. Holwadel, 
piloting T-33 jet, and an accident investigation officer 1st 
Lt. Curtis Carley in the back seat during a night flight 
heading 50°-55° at 18,000-19,000 ft at 240 knots, saw a 
bright light due E, then saw it again in the E at 11:15 p.m. 
Holwadel banked right to the SE somewhat behind the 
object now seen in the SE at great distance. Object 
suddenly came straight at them at high speed passing in 
front of the T-33 at about 225 ft away under the "nose" of 
the object, no jet wash, on a heading of 330° when the 
object flashed an intensely bright white light from a 
"greenhouse-shaped dome" or cockpit window at its front 
end that lit up the canopy of the T-33. Object about 30-40 
ft long, elliptical in shape, shorter than a C-47 but wider, a 
small steady red running light in the center, with no wings, 
only stubby protrusions extending 3-4 ft and 25 ft long on 
each side, bottom surface like steel with ribs extending 
down 2-4 ft with a wave-like appearance. Object moved 
away then returned at high speed on a W course with 
"fantastic" maneuverability never changing flight attitude 
at any time, disappeared at estimated distance of about 60 
miles. (Sparks; BB Misc Microfilm Roll 1, pp. 173-182; 
NARCAP; McDonald list; Hynek-CUFOS files) </t>
  </si>
  <si>
    <t>Ringgold</t>
  </si>
  <si>
    <t xml:space="preserve">April 25, 1957. Ringgold, Louisiana. 2:30 a.m. (CST). 
Military witness Robertson. Case missing. (Sparks; 
NARA; Saunders/FUFOR Index) </t>
  </si>
  <si>
    <t>Haynesville</t>
  </si>
  <si>
    <t xml:space="preserve">Dec. 30, 1966. Haynesville, Louisiana. 8:15 p.m. 
Physics professor Dr. Galloway driving through a wooded 
area saw a bright, pulsating glow, changing from orange to 
white, in the woods about 1 mile away, estimated visible 
light power output at about 1 megawatt. Coming back the 
next day, he located traces of burns, and called the USAF 
and University of Colorado UFO project. (Sparks; Vallée 
Magonia 808; Condon Rpt pp. 277-280; Richard Hall 
NICAP letter Mar. 3, 1967) </t>
  </si>
  <si>
    <t>New Orleans</t>
  </si>
  <si>
    <t>New Orleans LA Population Center</t>
  </si>
  <si>
    <t>May 18, 1949.  New Orleans, Louisiana.  Bet. 4:30 and 4:45 p.m.  Mrs. Theodore Michel sighted a luminous sun- reflecting silver dinner-plate shaped object in the W rotating end-over-end in a gradual straight climb on an E to NNW heading about 1-1/2 to 2 miles away over Lake Pontchartrain at 45° elevation initially.  Estimated size of small single-engine two-seater Naval training aircraft if at 1.5-2 miles distance [≈1/2 Full Moon angular size].  No
sound.  No visible means of propulsion.  Speed about that of small training aircraft.  (Sparks;  BB files)</t>
  </si>
  <si>
    <t>P3.5C1</t>
  </si>
  <si>
    <t>May 19, 1949.  New Orleans, Louisiana.  4:15 p.m.  Mrs. Lucien R. Austin, Jr., sighted a luminous sun-reflecting silver dinner-plate shaped object turning end-over-end in straight level flight on an E to NNW heading about 1-1/2 miles away over Lake Pontchartrain at 45° elevation initially, disappeared when view blocked by nearby building.  Estimated size of small training aircraft if at 1.5 miles distance [≈1/2 Full Moon angular size].  No sound. No visible means of propulsion.   Speed estimated at 120-
140 (or 150-170 mph) mph.  (Sparks;  BB files)</t>
  </si>
  <si>
    <t>May 20, 1949.  Pontchartrain Beach, New Orleans, Louisiana.  4:25 p.m.  Tulane Univ. Associate Professor of Political Science (USAFR Lt Col) John E. Kieffer of 12th AF, Kelly AFB, San Antonio, Texas, was lying on his back at the beach when he sighted a bright, shiny silver  flat spherical object in the ENE headed WSW [towards him] joined by 5 smaller similar objects grouped around the larger object which made a large circle over New Orleans Airport, then [main object] made a rotation around its horizontal axis and disappeared.  At 45° to 50° elevation initially.  No sound.  No visible means of
propulsion.   (Sparks;  BB files)</t>
  </si>
  <si>
    <t>Hammond</t>
  </si>
  <si>
    <t>Dec. 4, 1949.  Bet. Covington and Hammond, Louisiana (at 30°30’ N, 90°15’ W).  4:35-4:38 p.m. (CST).  USAF
pilot of C-47 transport Flight AF 5566, Maj. F. E. Whitaker, Base Legal Officer of Walker AFB, Roswell, N.M., copilot 1st Lt. P. H. McDavid and crew chief engineer Staff Sgt. C. Thomas also from Walker AFB, while flying from Carswell AFB, Dallas, to Keesler AFB, Miss., at 180 mph at 5,500 ft heading 90° (E), saw a bright silver sphere about the size of a jet fighter [50 ft?] come towards their aircraft heading about 300° or about W nearly headon at 1 o’clock position [from about 120° ENE] at about the same altitude, 5,500 ft, at high speed in excess of 600 mph or faster than a jet then after about 30 secs object turned abruptly to the S, then stopped, bobbed up and down.  Object made several accelerations and decelerations and sharp direction and altitude changes during sighting, very maneuverable in all directions, Whitker describing as appearing to “bounce all over the sky.”  Object disappeared by sudden burst of speed crossing field of vision in about 1 sec.  No vapor trail, exhaust, distinguishing features, or sound noticeable above
the C-47’s noise.  Apparent size half-dollar on windshield. (Sparks;  Jan Aldrich)</t>
  </si>
  <si>
    <t>Nov. 19 [16?], 1954.  130 miles ESE of New Orleans, Louisiana.  9:04 p.m.  Crew of National Airlines Flight 918 at 17,500 ft en route from New Orleans to Tampa, Flor., heading about 105°, saw a light flashing blue and white moving up and down directly in front at an unknown distance for 3-5 mins when it moved to the NE out of sight.  (Sparks;  NARCAP;  McDonald list;  Mary
Castner/CUFOS)</t>
  </si>
  <si>
    <t>April 21, 1955.  3 miles NE of Moisant Airport, New Orleans, Louisiana.  10 [4?] p.m.  Air National Guard pilot Ponticelli flying L-19 aircraft saw a bright silver delta- shaped object.  (Sparks;  Project 1947;  Saunders/FUFOR
Index)</t>
  </si>
  <si>
    <t>Marrero</t>
  </si>
  <si>
    <t>Feb. 13, 1957.  Marrero, Louisiana.  8 p.m.  Martin. (Sparks;  McDonald list;  Saunders/FUFOR Index)</t>
  </si>
  <si>
    <t>Houma</t>
  </si>
  <si>
    <t>May 29, 1957.  Houma, Louisiana.  3:03 p.m. (CST). (Sparks;  McDonald list)</t>
  </si>
  <si>
    <t>Nov. 12, 1957.  Houma, Louisiana.  (Sparks;  McDonald list)</t>
  </si>
  <si>
    <t>5445</t>
  </si>
  <si>
    <t>Nov. 30, 1957.  New Orleans, Louisiana.  2:11 p.m.  3
U.S. Coast Guardsmen saw a round object turn [?] white, then gold, then separate into 3 parts and turn red.  (Sparks; Berliner)</t>
  </si>
  <si>
    <t>April 10-11, 1967.  Houma, Louisiana.  (Sparks;
McDonald list;  Saunders/FUFOR Index)</t>
  </si>
  <si>
    <t>738</t>
  </si>
  <si>
    <t>June 27, 1950.  Texarkana, Texas (33.43° N, 94.05° W). 7:50 a.m.  Red River Arsenal employees Terrell and Yates saw a bright object shaped like two dishpans face-to-face,
fly straight and level at high speed.  (Sparks;  Berliner)</t>
  </si>
  <si>
    <t>P3.5C3</t>
  </si>
  <si>
    <t>3037</t>
  </si>
  <si>
    <t>June 8 [9?], 1954.  Texarkana, Texas.  1 a.m. or 2:30 a.m. (file not clear).  L. T. Prewitt, employee of Red River Arsenal, saw a golden yellow light fly over his house,
making a "shhh" or buzzing sound.  (Sparks;  Berliner)</t>
  </si>
  <si>
    <t xml:space="preserve">8:15 a.m. CST. Five observers saw four round to disc-shaped objects 1/2 the size of the moon that appeared from the northeast, circled in two pairs then 
flew rapidly off to the northwest. The length of observation was given as a few minutes. (Dan Wilson, BB files) </t>
  </si>
  <si>
    <t>2138</t>
  </si>
  <si>
    <t>BB 841 (dup)</t>
  </si>
  <si>
    <t xml:space="preserve">Sept. 29 [?], 1952. Aurora [Denver?], Colo. 3:15 p.m. 
USAF T/Sgt. B. R. Hughes saw 5-6 circular objects, bright 
white but not shiny, circle in trail formation. [Same as 
Denver Sept. 30 case?] (Sparks; Berliner) </t>
  </si>
  <si>
    <t xml:space="preserve">Dec. 5, 1953. Houston, Texas. 8:15 p.m. Children saw 
yellow-orange ellipse with 40x telescope. (Sparks; 
Hynek-CUFOS re-eval; Jan Aldrich) </t>
  </si>
  <si>
    <t>1219</t>
  </si>
  <si>
    <t xml:space="preserve">10:10 p.m. Sighted from the ground. USAF pilots Capt. J. Spurgin and Capt. B. Stephan 
[Steven?] saw a bright or white oval object move from side-to-side while making a 
gradual tum. (Berliner; FUFOR Index) </t>
  </si>
  <si>
    <t>9:45 p.m. CST. UFO paced plane, moved up and down at high speed. [NICAP UFOE, V]</t>
  </si>
  <si>
    <t>Baytown</t>
  </si>
  <si>
    <t xml:space="preserve">9:00 a.m. CDT. Service station personnel saw a white object shaped like two saucers face to face (disc) 
with a row of square windows in between. The object was hovering above a store about 100 yards 
distant, then it began moving, rapidly accelerated and sped away. (McDonald, 1968a, pp. 57-58; 
Houston Post, Oct. 8, 1966.) </t>
  </si>
  <si>
    <t>Wharton</t>
  </si>
  <si>
    <t xml:space="preserve">Evening. Many people, including an airport manager, saw a bell-shaped object with bright light in the 
dome and revolving red, green, blue, and amber lights at the bottom edge (body lights). The object flew 
over the witness's car just above phone wires along the road, appearing big enough to cover the 
highway. It was later seen at tree-top level, where it hovered, banked, and took off. (Hall, 2001, p. 160; 
Houston Chronicle, Texas, 2/15/67.) </t>
  </si>
  <si>
    <t xml:space="preserve">Night. A series of independent sightings was reported overnight southwest of Houston near the Gulf 
coast in Wharton, Bay City, and Lane City. Witnesses included businessmen and prominent citizens. 
Exact times generally were not specified. (Houston Tribune, Texas, 2/23/67, copy in NI CAP files and 
in Donald E. Keyhoe Archives files.) A school teacher in Wharton saw a pulsating red light at treetop 
level fly the length of a runway between rows of landing lights, stop at the end of the runway, reverse 
direction and shoot back where it had come from. A department store manager in Bay City-Wharton, 
ex-Air Force and familiar with aircraft, and his family, returning from church, saw a pulsating red light 
approaching fast and low. A bell-shaped object with a band of colored body lights around the lower 
portion and a brilliant white light in the upper portion crossed the road just above the treetops. A 
window or port was seen above the colored lights. A trail like fire appeared as the object climbed. 
Alerted by the above witness, prominent citizens in Lane City, including a newspaper publisher and an 
editor, and the Mayor of Wharton, saw a white light which approached them. They also saw a star-like 
light that maneuvered erratically. A farmer and his children west of Bay City-Wharton witnessed an 
object with white fire coming from it that lit up the night sky, and two more appeared to follow the first 
one. An explosion rocked the home. [Bolide meteor?] </t>
  </si>
  <si>
    <t>Hungerford</t>
  </si>
  <si>
    <t xml:space="preserve">9:55 a.m. CST. A rancher saw a glowing disc at low altitude. The object was viewed for 10 minutes, 
until it shot straight up making an impossible L-shaped maneuver. (Houston Tribune, 2/23/67, copy in 
NICAP files and in Donald E. Keyhoe Archives files.) </t>
  </si>
  <si>
    <t>Abilene</t>
  </si>
  <si>
    <t>Dyess AFB</t>
  </si>
  <si>
    <t>Abilene TX Population Center</t>
  </si>
  <si>
    <t xml:space="preserve">Aug. 17, 1952. E of Abilene, Texas (at 32°35' N, 99°13' 
W). 4:49 p.m. USAF pilot of T-6D [from Webb AFB?] 
saw an oblong polished metal object climbing at 500 mph. 
(Sparks; Project 1947; Saunders/FUFOR Index) </t>
  </si>
  <si>
    <t>P3.4C3</t>
  </si>
  <si>
    <t>P4.10S1</t>
  </si>
  <si>
    <t>7:10 p.m. CST. A retired Air Force colonel and a General Electric computer programmer watched a 
glowing oval object speed across the sky. Two smaller lights also hovered, and maneuvered around. 
(NICAP notes.)</t>
  </si>
  <si>
    <t xml:space="preserve">Day. A Boeing engineer was among the witnesses who saw two discs flying off each wingtip of an 
airliner. The outer discs lagged briefly during a turn by the airliner. (NICAP report form.) </t>
  </si>
  <si>
    <t>Ellington AFB</t>
  </si>
  <si>
    <t>Dec. 3, 1953. Ellington AFB, Houston, Texas. 5:12 p.m. 
(CST). Civilian ground observers saw a silver grey bright 
light with "skipping" motion, like a stone skipping on the 
water, with red trail, same or similar objects seen 3x. 
(Sparks; Hynek-CUFOS re-eval; Jan Aldrich)</t>
  </si>
  <si>
    <t>Holland</t>
  </si>
  <si>
    <t>1. Jan. 16, 1947. North Sea, 50 miles from Holland. 10:30p.m. (GMT). RAF pilot of Mosquito pursued unidentifiedradar target showing efficient controlled evasive action at22,000 ft speed equal or greater than Mosquito, headedW? towards Norfolk, Eng. (Sparks; FOIA)1+ radar</t>
  </si>
  <si>
    <t>CA</t>
  </si>
  <si>
    <t>WI</t>
  </si>
  <si>
    <t>NV</t>
  </si>
  <si>
    <t>AL</t>
  </si>
  <si>
    <t>IA</t>
  </si>
  <si>
    <t>Las Cruces</t>
  </si>
  <si>
    <t>Holloman AFB/White Sands Test Range</t>
  </si>
  <si>
    <t>13. June 29, 1947. About 7 miles ENE of Las Cruces, NewMexico (at 32.3° N, 106.7° W). About 1:15 [1:20?] p.m.Rocket scientist-engineer Dr. Carl J. Zohn, Admin Asst.,Rocket Sonde Section, USN Naval Research Lab (NRL)temporarily assigned to White Sands Proving Ground(WSPG), NRL high-altitude spectrograph scientist CurtisC. Rockwood and his wife Nancy, and NRL telemetrysupervisor John R. [W.?] Kauke also posted to WSPG,were driving in a car from Las Cruces to WSPG to the V-2launch site on Highway 70 headed NE at 60 mph whenthey saw to their right front [E] a rotating [?] silvery orshiny disc or sphere with no appendages, wings, tail,propellers, angular size of the sun (0.5°), reflectingsunlight [pulsating?], crossing the sky at high speedheading N right to left at about an estimated 8,000-10,000ft about 45° elevation which suddenly disappeared in midairin a clear cloudless sky (Kauke thought it disappearedby distance). Kauke had stopped the car and briefly saw ashort vapor trail at one point not reported by the others.Zohn on the passenger side rolled the window for anunobstructed view. (Sparks; NARA BB Microfilm Roll1, pp. 648-663, Maxwell Roll 2, pp. 865-878; FOIA; cf.Ruppelt, p. 20; Saunders/FUFOR Index; Randle;Bloecher 1967; etc.)nearly 60secs [30-60 secs?]4 1 NavalResearchLab rocketscientist</t>
  </si>
  <si>
    <t>P5.1S1</t>
  </si>
  <si>
    <t>Missile Testing</t>
  </si>
  <si>
    <t>Holloman AFB</t>
  </si>
  <si>
    <t>AZ</t>
  </si>
  <si>
    <t>Japan</t>
  </si>
  <si>
    <t>15. July 1, 1947. Chitose AB, Hokkaido, Japan. GCA radartracked 600+ mph target that made 4 turns with radii of 1-1/2 miles [=30 g’s approx.] First detected 16 miles N ofChitose AB heading S at 180° heading then made 180°turn till range of 28 miles. Target then turned left toheading 240° (about WSW) for 6 miles then 180° turn toheading 60° (about ENE), returning to original position at28 miles N of Chitose AB., them turned to head N at ) 0°heading until off scope. (Sparks; TOP SECRET Supp. toDaily Activity Report of AAF Intell, Aug. 8, 1947; FOIAJan Aldrich)radar</t>
  </si>
  <si>
    <t>ME</t>
  </si>
  <si>
    <t>OR</t>
  </si>
  <si>
    <t>Fairfield</t>
  </si>
  <si>
    <t>Fairfield-Suisan Army Air Base/Travis AFB</t>
  </si>
  <si>
    <t>24. 36 July 6, 1947. Fairfield-Suisan Air Base, Calif. (38.25° N,121.99° W). Daytime. AAF Capt. and Mrs. James H.Burniston saw a highly reflective round flat object havingno wings or tail, the size of a C-54 transport (118 ft) rollfrom side-to-side 3 times then fly away very fast from NWto the SE [SW?] at 10,000 ft. (Sparks; Berliner; Bloecher1967)1 min 2 1 ?</t>
  </si>
  <si>
    <t>P4.47S1</t>
  </si>
  <si>
    <t>Travis AFB, Fairfield/Sacramento, California</t>
  </si>
  <si>
    <t>FL</t>
  </si>
  <si>
    <t>HI</t>
  </si>
  <si>
    <t>Hickam Field</t>
  </si>
  <si>
    <t>Edwards AFB</t>
  </si>
  <si>
    <t>Muroc AFB/Edwards AFB</t>
  </si>
  <si>
    <t>29. July 7, 1947. Muroc Army Air Field, Calif. (34.89° N,117.88° W). 10:10 a.m. AAF experimental test pilotMajor Jowell C. Wise while powering up an XP-84 jet onthe 10,000-ft runway at W side of Rogers Dry Lake nearArea 1 looked up where others (Oliver Earl Cooper and 2-3 others) were looking and saw to the N [or E] at about25°-30° elevation, possibly at 10,000 ft, a yellowish-whitesphere about 5-10 ft diameter oscillating in a "forwardwhirling" motion without losing altitude at about 10,000-12,000 ft altitude moving W to E [or E towards ESE] atabout 200-225 mph. Stopped at one point then continuedin horizontal flight. [Sightings at Muroc next day.](Sparks; BB files; FOIA; McDonald Papers)44320mins?4-6 1/10 ?BB UNKs Catalog version 1.30 / Jan. 26, 2020 / © 2020 Brad Sparks-22-</t>
  </si>
  <si>
    <t>P5.2S1</t>
  </si>
  <si>
    <t>Aircraft Testing</t>
  </si>
  <si>
    <t>33. 50 July 8, 1947. Muroc Army Air Field, Calif. (34.89° N,117.88° W). 9:30 a.m. (PDT). AAF 1st Lt. Joseph C.McHenry, T/Sgt Joseph Ruvolo, S/Sgt Gerald E. Nauman,and Miss Jannette Marie Scotte, saw 2 disc-shaped orspherical objects, silver and apparently metallic, fly a widecircular pattern [?] at about 7,000-8,000 ft at 300-400 mphheading 320° (about NW) toward Mojave, Calif. Beforethe first 2 objects disappeared a 3rd similar disc orspherical silver object reflecting sunlight was seen, withadditional 5 witnesses, to the N flying tight circles at about7,000-8,000 ft beyond capability of known aircraft,maintaining altitude. No sound or trails. [See sightings atMuroc later in the day and previous day.] (Sparks; BBfiles; FOIA; Berliner)3-4 mins+ ?9BB UNKs Catalog version 1.30 / Jan. 26, 2020 / © 2020 Brad Sparks-23-</t>
  </si>
  <si>
    <t>34. July 8, 1947. Muroc Army Air Field, Calif. 11:50 a.m.-12noon. AAF experimental test pilot Capt. John Paul Stapp,Mr. Lenz from Wright Field and 2 others in an observationtruck at Area 3 of Rogers Dry Lake for a P-82 ejection seattest saw a round silver or aluminum-white object at firstthought to be a parachute, about 25 ft wide, falling from aheight below the 20,000 ft of the test aircraft at 3x the ratefor an ejection seat test, drifting horizontally toward Mt.Wilson (to the S) at less than 50-80 mph, which whenclose to horizon appeared to have an oval outline with 2thick fins or nobs on the upper surface which seemed torotate or oscillate, no propellers, slowly disappearingbelow the mountain tops in the distance after 90 secs.Others witnesses independently, including MurocCommanding Officer Col. Signa A. Gilkey (onlymomentarily and thought it was piece of paper) andengineer Major Richard R. Shoop and wife [and Capt.Harry D. Black?] saw from a different location 5-8 milesaway to the N [?] the apparently same falling object, thinmetallic aluminum colored and the size of a pursuitaircraft [50 ft?], reflecting sunlight and oscillating,descend to ground level, then rise again and move slowlyoff in the distance for a total of 8 mins. No sound or trail.[See sightings at Muroc earlier and later in the day andprevious day.] (Sparks; BB files; FOIA; Vallée Magonia60)8 mins 7+ 1/5 ? triangulation?</t>
  </si>
  <si>
    <t>35. July 8, 1947. 40 miles S of Muroc Army Air Field. 4 p.m.AAF pilot of an F-51 fighter at about 20,000 ft saw a flatreflective object with no vertical fin or wings flying highabove him which he could not reach in a climb. [Seeprevious Muroc sightings.] (Sparks; Ruppelt p. 22)1</t>
  </si>
  <si>
    <t>Canada</t>
  </si>
  <si>
    <t>37. July 10, 1947. Harmon Field, Newfoundland, Canada(48.54° N, 58.56° W). 5:30 p.m. (ADT). Groundcrewmen, A. R. Leidy, John N. Mehrman, Supv. ofMechanics, and J. E. Woodruff, Senior MaintenanceSupervisor, of Trans World Airways, briefly saw atranslucent disc or silvery wheel-shaped object the size ofa C-54 transport fly very fast at 10,000 ft from a pointestimated at about 6 miles SSW of Harmon headed NNE,leaving a dark bluish-black trail 15 miles long, then ascendand cut a path through the clouds. Photo. Possible meteor(except ascent not explainable). Note similar cloudblowing cases at Ramore, Ontario, May 25, 1953, (in BBsee below) and Chicago O’Hare Airport Nov. 7, 2006(post-BB). (Sparks; NICAP website; BB files; Berliner;FOIA)3 1 photo</t>
  </si>
  <si>
    <t>AK</t>
  </si>
  <si>
    <t>MT</t>
  </si>
  <si>
    <t>Novato</t>
  </si>
  <si>
    <t>Hamilton AFB</t>
  </si>
  <si>
    <t>42. 69 July 29, 1947. Hamilton Field, Calif. (38.07° N, 122.51°W). 2:50 p.m. (PDT?). Assistant Base Operations OfficerCapt. William H. Ryherd and ex-AAF B-29 pilot 1st Lt.Ward Stewart saw for unknown length of time two round,shiny, white objects with estimated 15-25 foot diameters,fly 3-4 times the apparent speed of a P-80, also in sight,(or at 750 mph), at 6,000-10,000 ft heading S or SE at120°. One object flew straight and level; the other weavedfrom side-to-side like an escort fighter. (Sparks; Berliner;FOIA; Saunders/FUFOR Index)2 1/5 – 2/5</t>
  </si>
  <si>
    <t>P4.21S1</t>
  </si>
  <si>
    <t>Hamilton AFB, Novato, California</t>
  </si>
  <si>
    <t>MA</t>
  </si>
  <si>
    <t>47. Aug. 14, 1947. Harmon Field, Newfoundland, Canada.10:40 a.m. 3 AAF airmen with the 147th AACS Sq saw 2small crescent-shaped objects pass over them on a zigzagpath at 2x jet speed [1,200 mph?] heading W at about1,200 ft disappearing into clouds, a few secs later a sameor similar object emerged from the clouds and continuedto the W. (Sparks; FOIA)3</t>
  </si>
  <si>
    <t>MN</t>
  </si>
  <si>
    <t>SD</t>
  </si>
  <si>
    <t>Rapid City</t>
  </si>
  <si>
    <t>Ellsworth AFB</t>
  </si>
  <si>
    <t>50. Aug. 15-20 (approx.), 1947. Rapid City Air Base[Weaver?], South Dakota. Major Hammer sitting in theparking lot near the flight line shortly after dark saw to theNW about 12 elliptical objects about the span of a B-29(140 ft) with a yellow-white luminous glow in a tightdiamond formation, approaching in a shallow descent,level off at about 5,000 ft altitude [height?] at 300-400mph, make a gentle 110° turn to its right about 4 milesaway climbing to the SW, accelerating rapidly. No soundor trail. (Sparks; FOIA; Saunders/FUFOR Index)1 min ?? 1 3/4</t>
  </si>
  <si>
    <t>P4.12S1</t>
  </si>
  <si>
    <t>Alamogordo</t>
  </si>
  <si>
    <t>54. 83 Late Aug. 1947. Alamogordo [Holloman] Army AirField, New Mexico. AMC Watson Labs Project MOGULengineer P. Rosmovski tracked a stationary target at 200miles altitude using a modified CPS-4 height-finder radaraimed at 70° elevation. [Normally a CPS-4 requires acrew of 6 operators so there may have been otherwitnesses.] (Sparks; Sign Microfilm Roll 2, pp. 363,367-8; FOIA; Loren Gross Aug-Dec 1947 Supp. p. 28;Project 1947)2+ radar</t>
  </si>
  <si>
    <t>55. Late Aug. 1947. Alamogordo [Holloman] Army AirField, New Mexico. AMC Watson Labs Project MOGULcommunications officer 1st Lt. Herbert G. Markley whilewatching 2 balloons with radar reflector to the SE in 10xbinoculars saw traveling at “unprecedented rate of speed”a round white object in horizontal flight S to N severalthousand feet over the tops of Sacramento Mtns. [Casefalsely explained by AF as “false radar targets” when noradar observation was involved. Possible additionalwitnesses AMC Watson Labs MOGUL Project ScientistDr. James W. Peoples, and Joseph Olsen also of sameproject.] (Sparks; BB Microfilm Roll 2, pp. 931-3; SignMicrofilm Roll 2, pp. 366; FOIA; Castner/CUFOS;Loren Gross Aug-Dec 1947 Supp, p. 28; July-Dec 1949orig ed p. 25; Project 1947)secs 1 [3?] binoculars</t>
  </si>
  <si>
    <t>UT</t>
  </si>
  <si>
    <t>Las Vegas</t>
  </si>
  <si>
    <t>OH</t>
  </si>
  <si>
    <t>GA</t>
  </si>
  <si>
    <t>77. 139 April 5, 1948. Holloman AFB, New Mexico (32.86° N,106.10° W). 2 p.m. [?]. During a balloon launch,Geophysics Lab Section of AMC Watson Labs balloonobservers Joseph Olsen, Johnson, Chance, saw 1 to 2“irregularly rounded,” round, gray-white or goldenobjects, indistinct in outline like a “major’s insignia ...slightly concave on top,” one [?] estimated 100 ft size.Both were rising straight up then one veered to the right,dropped, made a large loop, went upward again, thendisappeared “suddenly” not due to distance. The otherobject arced off to the W at “terrific” or “tremendousspeed,” made 3 vertical loops or “violent maneuvers” thendisappeared “suddenly” not due to “fading away in thedistance.” (Sign Microfilm Roll 2, pp. 356-367; Berliner;cf. Ruppelt p. 71; Vallée?; Loren Gross Jan-July 1948orig ed p. 25; Saunders/FUFOR Index)30 secs 3 1/4 to 1/6 geophysicsballoonobservers</t>
  </si>
  <si>
    <t>79. April 9, 1948. Holloman AFB?, Alamogordo, NewMexico. 2:06 p.m. (MST). (Sparks; TrakowskiGRUDGE rpt)</t>
  </si>
  <si>
    <t>IL</t>
  </si>
  <si>
    <t>Iceland</t>
  </si>
  <si>
    <t>82. April 18, 1948. N Atlantic bet. Iceland and Greenland (at62° N, 33° W). (Sparks; McDonald list)radar</t>
  </si>
  <si>
    <t>Greenville</t>
  </si>
  <si>
    <t>Greenville AFB/Donaldson AFB</t>
  </si>
  <si>
    <t>84. April 19, 1948. Greenville AFB, South Carolina (34.84°N, 82.39° W). 4:15 p.m. 1st Lt. Francis W. Hennin Jr.and 1st Lt. Robert G. Loomis, 5th Liaison Sq., GreenvilleAFB, heard jet fighter(s) and when looking for it saw astationary white ellipse [sphere?] directly overhead [?] atabout 15,000-20,000 ft [to the NE?], which looked like aweather balloon (but none had been launched), and after 1min it was joined by [or seen to be with?] an identicalobject also at 15,000+ ft which remained relativelystationary (about 1 min) then both suddenly accelerated tohigh speed climbing to the NNE (against the winds aloftfrom the N at 10,000 and 20,000 ft) in N-S trail formationdisappearing in about 30 secs [“a few” secs? 1 min?],while the original object drifted N [?]. Size estimated atslightly smaller than a 42 ft AT-6 at the indicated altitude.No weather balloons had been launched. (Sparks; FOIA;Saunders/FUFOR Index; BB Maxwell Microfilm Roll 3,pp. 916-930)2-3 mins 2 1/5</t>
  </si>
  <si>
    <t>P4.11S1</t>
  </si>
  <si>
    <t>Greenville / Donaldson AFB</t>
  </si>
  <si>
    <t>MD</t>
  </si>
  <si>
    <t>Washington, DC</t>
  </si>
  <si>
    <t>Andrews AFB</t>
  </si>
  <si>
    <t>86. April 30, 1948. S of Anacostia NAS, Maryland. 10:15a.m. Pilot USN Lt Cdr Marcus L. Lowe of USN Brunoaircraft flying S at 180° magnetic at 5,500 ft saw yellow orlight-colored sphere 25-40 ft diameter on opposite courseS to N at constant altitude at 100 mph about 1,000 ftbelow. (Sparks; Jan Aldrich; Project 1947;Saunders/FUFOR Index; AIR 203 Dec 10, 1948; NICAP)1</t>
  </si>
  <si>
    <t>P4.1S1</t>
  </si>
  <si>
    <t>Andrew AFB</t>
  </si>
  <si>
    <t>Wake Island</t>
  </si>
  <si>
    <t>Memphis</t>
  </si>
  <si>
    <t>PA</t>
  </si>
  <si>
    <t>95. July 1, 1948. Rapid City AFB, South Dakota. MajorHammer sighted 12 oval-shaped discs, about 100 ft long,flying in excess of 500 mph, descending from 10,000 ft.Discs made 30°-40° climbing turn accelerating veryrapidly out of sight. (Sparks; AIR 203 Dec 10, 1948;NICAP)1?</t>
  </si>
  <si>
    <t>IN</t>
  </si>
  <si>
    <t>ND</t>
  </si>
  <si>
    <t>Fargo</t>
  </si>
  <si>
    <t>120. Oct. 1, 1948. Fargo (46.88° N, 96.78° W) to 25 miles SEof Fargo, North Dakota. 9:00-9:27 p.m. (MST). AirNational Guard fighter pilot Lt. George F. Gorman plus 4others including 2 CAA tower controllers, Lloyd D.Jensaen and Manuel E. Johnson, saw a small 6-8-inchround white ball of light with a flat, no-depth disc-likeappearance, blinking off and on at slow speed, continuouslight at faster speeds. First spotted by pilot Dr. A. D.Cannon and passenger Einar Neilson aboard Piper Cubaircraft at 1600 ft AGL, N of Hector Field moving fast tothe W above them at about 250-270 mph, spotted byGorman shortly after. Gorman radioed tower again at 9:05p.m. and began pursuit of the UFOnin his F-51 at 9:07p.m. Cannon and Neilson landed, went up into airporttower and with binoculars watched Lt. Gorman attempt tochase the light in his F-51 fighter, closest approach lessthan 500 ft distance on his first pass at about 5,000 ft.CAA asst controller Johnson observed the UFO at about2,000 ft AGL above and faster than the Piper Cub. Atabout 9:10 p.m. CAA Senior Airport Traffic ControllerJensen sighted with Bausch &amp; Lomb 6x30 binoculars theUFO pursued by the F-51, the UFO at a high rate of speedoutpacing the slower F-51; the UFO perfectly round withsharp edges no fuzzy outline. Gorman climbed to 14,000ft but stalled out unable to intercept light at about 16,000ft. Light made evasive and aggressive maneuvers, such asseeming to try to ram the F-51, that outperformed the F-51, showing a top speed 600+ mph. Light dropped to11,000 ft, Gorman attempted to dive on it, light pulled up,rose vertically until it disappeared. Gorman’s F-51 andother F-51’s (for comparison) in his ANG squadron weretested for radioactivity by Project SIGN, with minimal orinconclusive results. Gorman was ordered tested forradiation exposure, results unknown. (Sparks; BB files)27 mins 5 1/6 – 1/9(0.06°-0.08°)binoculars;oculist;radioactivity??</t>
  </si>
  <si>
    <t>Germany</t>
  </si>
  <si>
    <t>123. 218 Oct. 15, 1948. About 50 miles NW (at 330° from)Fukuoka, Japan (at 34°00’ N, 130°00’ E). 11:05 p.m.(intermittently to 1:30 a.m.?) USAF pilot 1st Lt. OliverHemphill Jr. and radar observer 2nd Lt. Barton Halterflying a P-61 “Black Widow” night fighter made 6interceptions of the same or different objects tracked onairborne radar, only one seen visually (4th intercept). Dullor dark translucent object shaped like a dirigible with a flatbottom and clipped tail end. Speed varied from 200 toabout 1,200 mph. Pilot tried to close on visual object, butit dove away fast. Continued search to 1:30 a.m.unsuccessful at finding object again. (Sparks; BBMaxwell Microfilm Roll 4, pp. 363-401; FOIA; JanAldrich; Saunders/FUFOR Index)10 mins(total)2 RV</t>
  </si>
  <si>
    <t>Atlantic</t>
  </si>
  <si>
    <t>131. Oct. 29 [27?], 1948. Goose Bay AFB, Labrador, Canada(53.33° N, 60.41° W). On this date or succeeding datesOct. 31, and Nov. 1, 1948, slow-moving unidentifiedtargets were radar tracked at low altitude. On one date 2targets were on a collision course S of base and wereradioed a warning, the targets then veered off. High speedradar track on Nov. 1. (Sparks; McDonald list;Saunders/FUFOR Index; Ruppelt manuscript)radar</t>
  </si>
  <si>
    <t>133. Oct. 31, 1948. Goose Bay AFB, Labrador, Canada(53.33° N, 60.41° W). (Sparks; McDonald list;Saunders/FUFOR Index)radar</t>
  </si>
  <si>
    <t>Azores</t>
  </si>
  <si>
    <t>135. Nov. 1, 1948. Goose Bay AFB, Labrador, Canada (53.33°N, 60.41° W). High speed radar track. (Sparks; Ruppeltmanuscript; Saunders/FUFOR Index)radar</t>
  </si>
  <si>
    <t>137. Nov. 6, 1948. Wakkanai, Japan (45°26' N, 141°43' E).Radar track of 2 UFO’s in dogfight. (Sparks; McDonaldlist; Saunders/FUFOR Index)radar</t>
  </si>
  <si>
    <t>Camp Springs</t>
  </si>
  <si>
    <t>140. Nov. 18, 1948. Camp Springs, Maryland (38.81° N,76.88° W ?). 9:45-10:03 p.m. USAF Lts. Jackson andCombs, 2 reserve pilots, aboard an Andrews AFB T-6aircraft traveling 150 mph and 2 independent groundobservers saw a highly maneuverable whitish-grey ovallighted object smaller than the T-6 cross over AndrewsAFB from NE to SW and back again in a circular patternfrom 4,000 ft dropping to 1,700 ft then climbing to 7,000ft. T-6 followed object to identify it, made 3-4 passes atthe object while climbing, dove on the object at 240 mphbut it dropped down and came up behind the T-6 andcontinued circling the base. T-6 was able with difficultyto put object in front of city lights on the ground to try tomake out details, and came within about 300-400 ft turnedon landing light and object responded with a dull glow,then sped off to the NE at 8,000+ ft and 500-600 mphdisappearing. Object's speed varied from 80 to 600 mph inmulti-directional or omnidirectional flight, with verticalmaneuverability, highly evasive with high acceleration.Another reserve pilot, a USAF 2nd Lt. in another aircraftover the NE corner of Andrews AFB at 1,000 ft saw theobject directly overhead. A further independent witness,USAF Staff Sgt. John J. Kushner, observed object fromthe ground. (Sparks; FOIA; Ruppelt p. 46;Saunders/FUFOR Index)18 mins 4 10 triangulation?BB UNKs Catalog version 1.30 / Jan. 26, 2020 / © 2020 Brad Sparks-43-</t>
  </si>
  <si>
    <t>144. 257 Dec. 3, 1948. Fairfield-Suisun AFB, Calif. (38.25° N,121.99° W). 8:15 p.m. USAF Sgt. control tower operatorMcFarland saw a round, white light fly with varyingspeed, bouncing motion, and finally a rapid erratic climb.(Sparks; Berliner; Saunders/FUFOR Index)25 secs 1</t>
  </si>
  <si>
    <t>Pittsburgh</t>
  </si>
  <si>
    <t>151. Dec. 9, 1948. About 12 miles SE of Pittsburgh, Penna. (at40.3° N, 79.8° W). 3:21 p.m. (EST). USAF Pentagonofficers pilot Capt. Eugene G. Mulling, Jr., InstrumentFlight Group, USAF Office of DCS/Operations andcopilot, with senior pilot rating, Col. John K. Brown, Jr.,Guided Missile Group, DCS/O, flying in a C-45 at 6,000 ftheading 300° Mag [295° True] at 180 mph IAS saw“perfectly round” chalky white object, much whiter thanthe cirrus and alto-stratus clouds, first seen at about 1o’clock position (about NNW) at about 60° elevation on astraight-line level flight heading initially estimated at SWor 250°, a converging course with the C-45. At 3:24 p.m.,C-45 turned left to heading 270° Mag (W) to move awayfrom UFO which had pulled almost directly ahead, toreduce convergent headings and make more nearly parallelthe course of the object. UFO estimated to be above cloudbank at 12,000-16,000 ft it later disappeared behind, atabout 4-5 miles away at first sight, traveling about 250mph [a great underestimate, speed actually ~ 700 mph] atconstant speed, pulling ahead of C-45 at an increasinglygreater distance to about 60 miles [increased relativedistance about 55 miles in 1/10 hour or about 550 mphfaster than C-45’s 180 mph and probably moved to the leftof C-45’s heading by about 15° to 20° thus about 245°-250° True]. Object had horizontal shimmering or jitterymotion on edges extending inwards about ¼ of the object’sdiameter, “possibly due to ... directed beam of light?” or“extreme speed” and/or “distortion of light waves.”Object repeatedly disappeared and reappeared behindclouds, and when it reappeared it was on the same straightlineflight path. Object seemed to have a physical effecton the clouds, at one point a stratus cloud it disappearedbehind seemed to change from long narrow shape to “aseries of small strips” of cloud oriented perpendicular tooriginal long axis. Angular size initially about 0.5°,“slightly less than the sun when first seen,” size of quartercoin (0.955 inch) on windshield, diminishing to less thansize of BB (0.17 inch) hence &lt;18% of initial, or based ondecrease of angular elevation by factor of about 12x SIGNconfirmed as a distance increase of about 12x to 15x [thus&lt;0.03°], when it disappeared behind large cloud S ofAkron at known distance/location/altitude about 60 milesaway [cloud extending about 20 miles S of Akron] at12,000 to 16,000 ft, at about 5° to 10° elevation, locationknown becsuse C-45 flew over it as they landed at Akronat 3:39-1/2 p.m. [Actual size about 200 ft based onangular size of 0.5° at 4 miles.] (Sparks; McDonaldpapers; Jan Aldrich; Saunders/FUFOR Index; “9-12” dateis 9 Dec not Sept. 12, 1948, which is mistaken)6 mins 2 1 USAFDCS/OGuidedMissile +InstrumentFlightofficials</t>
  </si>
  <si>
    <t>MS</t>
  </si>
  <si>
    <t>159. 275 Jan. 4, 1949. Hickam Field, Hawaii (21.34° N, 157.95°W). 2 p.m. USAF pilot Capt. Paul R. Stoney, on groundat Pacific Command HQ, saw a flat white, elliptical object,with a matte top, blinking once per sec, about the size of aT-6 aircraft, circle at about 3,000 ft while oscillating to theright and left, then speed away to the NE in a climb.(Sparks; Jan Aldrich; Saunders/FUFOR Index)1 1</t>
  </si>
  <si>
    <t>Bermuda</t>
  </si>
  <si>
    <t>Sandberg Pass</t>
  </si>
  <si>
    <t>168. Feb. 23, 1949. Sandberg Pass 40 miles S of Bakersfield,Calif. 10:30 p.m. USAF pilot of T-11 with 703rd AirReserve Division saw a sausage-shaped object circle theplane at 10,000 ft in 360° and 180° turns. (Sparks;Project 1947; Saunders/FUFOR Index)40 secs 1</t>
  </si>
  <si>
    <t>Merced</t>
  </si>
  <si>
    <t>Castle AFB</t>
  </si>
  <si>
    <t>190. April 4, 1949. Merced, Calif. 10:20 p.m. Major WilliamParrott, former Air Force pilot, saw a generally roundobject with curved bottom and dull coloring, giving offclicking sound until overhead. Parrott's dog reacted.(Sparks; Berliner)35 secs 1BB UNKs Catalog version 1.30 / Jan. 26, 2020 / © 2020 Brad Sparks-54-</t>
  </si>
  <si>
    <t>P4.8S1</t>
  </si>
  <si>
    <t>MI</t>
  </si>
  <si>
    <t>Arrey</t>
  </si>
  <si>
    <t>202. 358 April 24, 1949. 3 miles N of Arrey, New Mexico (at32°52.5' N, 107°19.5' W). 10:33 a.m. (MST). GeneralMills meteorologist and balloon expert Charles B. Mooreand 4 Navy artillery fire-control crew on a balloon launchteam (William Akers, Richard G. Davidson, Clifford E.Fitzsimmons, Moorman) saw a white, round ellipsoid,shadowed yellowish on one side, length/width ratio 2.5x,cross the sky from the S (azimuth 210° elevation 45° onlyreported by Moore; Akers first saw object while watchingballoon at 175° azimuth 45° elevation; Fitzsimmons firstsaw it in the E; Davidson first saw it in the ESE atelevation about 35°). Object moved to the E at about5°/sec angular velocity (per Moore) possibly representingpeak angular velocity, or 2.5°/sec (per Akers), possiblyrepresenting roughly the average angular velocity since thelatter is more consistent with total azimuth change (about185° to 190° according to Moore; only roughly 100° to150° per the crew) in the total duration of azimuthalchange (about 50 secs per Moore, about 50-80 secs per thecrew). Object passed near the sun (127° azimuth 61°elevation at 10:33 AM), roughly followed by Mooreattempting to view it through ML-47 David Whitetheodolite (21x telescope with 2° field of view, and/or 4xwide-angle 10° viewfinder) after it came out of the sun,but because of its speed Davidson had to visually point thetheodolite through the naked-eye open sight while Mooretried to catch it in the telescopic view (previouslyDavidson viewed through the theodolite tracking the slowmovingballoon and was told by Moore to train it on theUFO). Davidson stated that Moore could only get theobject within the telescopic view of the theodolite forabout 1 sec when about NE “and could never get on itagain” (Akers agreed that it was caught by Moore intheodolite only a “fraction of a second” because of itsspeed). Object seemed to turn to the N, until reaching andmaintaining a constant azimuth at about 20°-25° (5° perDavidson’s diagram) when it suddenly climbed from 25°to 29° elevation in 10 secs (exact numbers only reportedby Moore; Davidson said it was lost at about 35°),diminishing “rapidly” in apparent size (possibly by factorof about 3.5x), and disappeared by distance (per Moore) ordust obscuration (per Akers and Davidson; Mooreclaimed “no dust”). Distance unknown; by assuming 70miles (67-72 mi increasing to 250 mi at end), horizontalvelocity as object allegedly circled the site (per Mooreonly) is then 7 mi/sec or 25,000 mph (earth escapevelocity not orbital velocity 5 mi/sec) but this is pureassumption (at 7 miles slant range the speed would onlyhave been about 2500 mph, etc.). At Akers’ sloweraverage angular velocity of 2.5°/sec the linear speed at theassumed 70 miles distance would be about 12,500 mph (or1250 mph at 7 miles). Object size at the larger assumeddistance would be about 100 ft, or at the smaller distanceabout 10 ft. Arrey case cont’d next page:~50-80secs5 1/20 to45658(0.02° to0.03° orposs 0.4to 0.6°equiv intheod)theodoliteBB UNKs Catalog version 1.30 / Jan. 26, 2020 / © 2020 Brad Sparks-57-Arrey case cont’d: If disappearance was due to a distanceincrease of a factor 3.5x, using the smaller distance (7miles) speed might have reached peak of about 13,000mph at the end, accelerating at about 50 g’s, to a terminalaltitude of about 14 miles (70,000 ft). Projected targetradiant at 5° ascent angle, assuming disappearance bydistance, at 20° azimuth is approximately 9 hrs RightAscension +55° Declination. Possibility of escaping,tangential grazing meteor fireball that skipped back intospace requires discarding some sighting details includingtheodolite measurements, size, shape, reported curving orcircling trajectory, and manner of disappearance. Possiblemeteor scenario postulates closest ground distance ~35 miat path midpoint ~100° azimuth (nearly due E), altitude~30 mi, disappearance at ~130 mi distance at azimuth 20°to 25° (about NNE), altitude ~70 to ~90 mi depending onthe angular elevation figure used (25° to 35°), but totalazimuth-change duration must be reduced to less than ~40secs in order to conform to &gt;7 mi/sec escape velocityalong ~260 mi path length (an additional 10 secs while theUFO stayed on the same terminal azimuth but zoomedupwards vertically). (Sparks; BB Maxwell MicrofilmRoll 5, pp. 1451-1499; BB Misc [Strentz] Microfilm Roll1, pp. 681-748; BB AFOSI Microfilm Roll 88, pp. 630-4,703-708, Roll 89, pp. 319-320, Roll 90, pp. 997-1004)</t>
  </si>
  <si>
    <t>Tucson</t>
  </si>
  <si>
    <t>Davis Monthan AFB</t>
  </si>
  <si>
    <t>207. 361 April 28, 1949. Tucson, Ariz. (32.23° N, 110.96° W).5:45 p.m. Howard Hann [Hamm?], Mr. Hubert [Huber?]and Tex Keahey saw a very large bright, sausage-shapedobject, with no fins, wings or protuberances, roll and flyfast. NE to SE or SW silver none nonecigar or sausage shape from B-29 to a cityblock 300 - 600 mph faded from view (2) (Sparks;AFOSI-LaPaz Catalog May 1950; BB Microfilm Roll 91,pp. 414ff.; FOIA; Saunders/FUFOR Index)14946mins3 + ?</t>
  </si>
  <si>
    <t>P4.9S1</t>
  </si>
  <si>
    <t>223. May 8, 1949. Tucson, Ariz. (32.23° N, 110.96° W). 9:30-11 a.m. MSgt. Troy Putnam [?] plus 3 other witnesses sawround, flat silvery object, about 40-75 ft diameter, in theW flying faster than a jet, in horizontal flight at 4,000 ft,make 90° turn to the N, then rapid climb at 45° angle untilout of sight. (Sparks; AFOSI-LaPaz Catalog May 1950;BB Microfilm Roll 91, pp. 414ff.)44105mins4</t>
  </si>
  <si>
    <t>224. May 9, 1949. Tucson, Ariz. (32.23° N, 110.96° W).About 2:30 p.m. MSgt. Troy Putnam saw two round, flatsilvery objects, about 25 ft diameter, flying 750-1,000 mphin a banking but steady manner, from SW to NE, whichfaded from vrew. (Saunders/FUFOR Index; Randle)6-10 secs 1</t>
  </si>
  <si>
    <t>White Sands</t>
  </si>
  <si>
    <t>225. May 9, 1949. White Sands Proving Ground. WSPGNaval Unit Commander, Cdr. Robert L, McLaughlin, withseveral other officers, witnessed UFO near a WAC-Brocket just launched. (McLaughlin ltr to Van Allen, May12, 1949)BB UNKs Catalog version 1.30 / Jan. 26, 2020 / © 2020 Brad Sparks-62-</t>
  </si>
  <si>
    <t>227. May 12, 1949. Holloman AFB, New Mexico (at 32°50’N, 106° 4’ W, elev. 4,070 ft). 9:30 p.m. (MST). AFcontract solar astronomer, Donald H. Menzel, of HarvardObservatory, was driven by military car from HollomanAFB, on Hwy 70 just outside the base, en route toAlamogordo [and then to Sacramento Peak] [headed ENEon road azimuth 66°], when shortly after leaving the basehe saw a bright reddish star Antares about 6°-8° East [tothe lower left] of the nearly Full Moon estimated to be15°-18° above the ridge line [99.3% illuminated Moon atabout 19° elevation 136° azimuth, Antares at about 11°elevation 132° azimuth] rising above the SacramentoMountain ridge. Shortly afterward he noticed first onesmall round white light low about 3°-4° over the ridge tothe lower left of the Moon and star and then anotheridentical light to the right of the first and in horizontal line,about 3° apart [at roughly 122° to 125° azimuth, 5°-6°elevation, seemingly over Moore Ridge, summit 7,264 ft,32°42’22” N, 105°51’11” W, 15 miles away]. Each lightwas white possibly slight greenish tinge, about 0 to 1ststellar magnitude, the left one slightly brighter, bothincreasing in brightness as if possibly rising above a hazelayer, both initially “fuzzy” but apparently sharpening inedge contrast. Each light suddenly disappeared one afterthe other before the car could be stopped. Menzelestimated that as the car traveled 50 mph it created a 3-mile baseline over which he nevertheless noticed noperceptible change in the lights’ azimuths, or perhaps nomore than 1° to 2°, hence a distance he calculated at 180miles and object “diameter” about “¾ mile” (4,000 ft)[correct figure 2,300 ft]. (Sparks; BB NARA MicrofilmRoll 88, pp. 904, 920-1; Roll 91, pp. 424-5; MaxwellRoll 6, pp. 241-9)4 mins 1(poss.10+)1/4 astronomerDonaldMenzel</t>
  </si>
  <si>
    <t>228. May 16, 1949. Tucson, Arizona. About 5 p.m. E toW 5000' horizontal black none noneround solid flat 3-4' in diameter 800-1000mph behind aircraft hangar (2) (Sparks; AFOSILaPazCatalog May 1950; BB Microfilm Roll 91, pp.414ff.)8-10 secs 1BB UNKs Catalog version 1.30 / Jan. 26, 2020 / © 2020 Brad Sparks-63-</t>
  </si>
  <si>
    <t>Near Hart Mtn., south-centra</t>
  </si>
  <si>
    <t>237. 404 May 27, 1949. Near Hart Mtn., south-central Oregon (at42° 27’ N, 120° W). 2:25 p.m. (PST). Oil company vicepresident,USNR pilot, former AAF flight instructor,Joseph C. Shell, flew his lightened-load SNJ Navy aircraftfrom Red Bluff, Calif, to Burns, Oregon, heading NNE at212 mph ground speed at 9,000 ft above MSL (about4,000 to 5,000 ft above ground level), saw to his right(about NE) something metallic in the distance [about 20miles away] at about 42° 38’ N, 119° 43’W, which as heapproached resolved into 5-8, most likely 6-7, oval or eggshapedmetallic objects, 2:1 length/width ratio, and 1/5 asthick, each the same size less than 20 ft in diameter, fly intrail formation, with an interval equal to 3-4x their lengthbetween the lead object and the 2nd object, and only ½ to2/3 object length spacing between the 2nd and allremaining objects, which separation remained constantalmost as if being towed by the lead object. He saw theobjects “outlined” against the bluffs of Hart Mtn, andcould see the dark ground between each object, andnoticed they had slightly changed course from“quartering” path to a path parallel to his course in theopposite direction (heading SSW) at about 230 ±30-40mph while following the rim of the bluffs (which rim wasabout 7,000 ft MSL), appeared to be about 1,000 to 1,500ft below his altitude about 5-1/2 to 7-1/2 miles away atclosest approach (to his ESE), but less than the 10-miledistance to the bluffs. Near end of sighting Shell droppedin altitude and then could see the objects at his flight level,at his estimated position 42° 41’ N, 119° 49’ W, hence hisestimate of objects’ altitude as about 1,000-1,500 ft belowhis original 9,000 ft MSL. Objects disappeared on thehorizon out of visual range, at estimated position 42° 28’N, 119° 48’ W. Visibility being &gt;60 miles. (Sparks;Berliner; Jan Aldrich; Footnote.com / Fold3 images6313041 ff.)5 mins 1 1/30 ?</t>
  </si>
  <si>
    <t>NY</t>
  </si>
  <si>
    <t>244. June 14, 1949. White Sands Proving Ground, NewMexico. 3:35 p.m. (MST). During the test firing of aNavy rocket [actually AF V-2 rocket No. 47 that reached83 miles altitude] 5 tracking stations observed 2 smallcircular objects about 1.7 ft in size parallel the 1,500 mphrocket on each side, then the W object passed through therocket exhaust, joined the E object and both acceleratedaway. Observed through 20x telescope (theodolite)tracking instrument (with photos? that failed to showUFO’s?). 8 mins later a possible 3rd object was sighted.(Sparks; BB Maxwell Microfilm Roll 5, pp. 1466-7,1470; McLaughlin TRUE article Mar 1950;Saunders/FUFOR Index; LA Times, Aug. 30, 1949)12+ 1/50 ??(0.25°equiv intheod ??)missiletrackingpersonnel;telescope(theodolite)</t>
  </si>
  <si>
    <t>262. Aug. 6, 1949. Las Cruces, Alamogordo, New Mexico.8:00 p.m. Alamogordo: 200° 30° above horizonlong slow curve to earth bluish green Yes1 sec none round tip of thumb at arm'slength burned out (1) Las Cruces: E to Wbluish green Yes 1-2 secs noneround bigger than falling star disappearedbehind building (1) (Sparks; AFOSI-LaPaz Catalog May1950; BB Microfilm Roll 91, pp. 414ff.)1-2 secs 2</t>
  </si>
  <si>
    <t>263. Aug. 6, 1949. Las Cruces, White Sands, Alamogordo,New Mexico. 8:00 p.m. Las Cruces: E to W 3°28" to 9° 40" above horizon curve going up thenfell in almost vertical direction reddish blue &amp; greenYes 4-5 secs none round app 6" indiameter disappeared gradually (1) White Sands:40° above horizon straight line to earthobserver color blind none 1 sec noneround half size of fingernail at arm's lengthslightly faster than ordinary falling stardisappeared behind sand dune (1) (Sparks;AFOSI-LaPaz Catalog May 1950; BB Microfilm Roll 91,pp. 414ff.)1-5 secs 3</t>
  </si>
  <si>
    <t>264. Aug. 6, 1949. Alamogordo, New Mexico. Bet. 8:00-8:05p.m. E to W 2° 4" to 12° 7" above horizon 10°off vertical [upwards] white 2 secs nonelarge as auto spotlight at arm's lengthdisappeared behind building (1) vertical2° 20" to 7° 35" above horizon straightvertical flight [upwards] bright white slight reddish castnone 3 secs none round 1/2 size ofmoon exploded then pieces died out (1) (Sparks;AFOSI-LaPaz Catalog May 1950; BB Microfilm Roll 91,pp. 414ff.)2-3 secs 2 ½BB UNKs Catalog version 1.30 / Jan. 26, 2020 / © 2020 Brad Sparks-70-</t>
  </si>
  <si>
    <t>266. Aug. 6, 1949. Alamogordo, New Mexico. 8:30 p.m. Nconstant slight curve earthwardwhite (bluish) Yes none round appsmaller than clenched fist similar to falling star wentout (1) (Sparks; AFOSI-LaPaz Catalog May 1950;BB Microfilm Roll 91, pp. 414ff.)1 sec 1</t>
  </si>
  <si>
    <t>267. Aug. 14, 1949. Alamogordo, New Mexico. 9:35 p.m.appeared 25° disappeared at 12° 10 - 15° offvertical reddish orange Yes none roundlarger than Venus disappeared (2) (Sparks;AFOSI-LaPaz Catalog May 1950; BB Microfilm Roll 91,pp. 414ff.)2 secs 1</t>
  </si>
  <si>
    <t>269. Aug. 20, 1949. Las Cruces, New Mexico (32.22° N,106.75° W). 10:45 p.m. Astronomer and discoverer ofplanet Pluto, Clyde W. Tombaugh, with wife and motherin-law, all saw a rigid formation of faint bluish-greenrectangles as if windows on a solid dark object about 1°across, which flew at high speed from zenith SSE to about35° above the horizon where it disappeared all the whilethe rectangles foreshortening due to the slant angle. Nosound. Wife thought she saw faint interconnecting glow.[If object passed overhead at 1 mile altitude, size mighthave been about 100 ft, velocity about 1,700 mph.](Sparks; Saunders/FUFOR Index; etc.)3 secs 3 2 astronomerClyde W.Tombaugh</t>
  </si>
  <si>
    <t>271. Aug. 26, 1949. White Sands Proving Ground, NewMexico. Just after 11 a.m. Just prior to a [planned NavyViking] rocket launch a senior officer scanning the skywith binoculars sighted an unidentified object from the Nwhich was in a shallow dive then turned W. [Viking no. 2launch postponed to Sept. 6, 1949.] (Sparks; BB MaxwellRoll 5, p. 1467; LA Times, Aug. 30, 1949)1+BB UNKs Catalog version 1.30 / Jan. 26, 2020 / © 2020 Brad Sparks-71-</t>
  </si>
  <si>
    <t>272. Aug. 26, 1949. Davis-Monthan AFB, Tucson, Arizona.1:45 p.m. SE to NW app 50,000horizontal at 50,000' brownish-hazy colornone similar to triangle with roundedges est. to be app 1/4 of inch when observed at 3 ftterrific rate of speed faded from view (2)(Sparks; AFOSI-LaPaz Catalog May 1950; BBMicrofilm Roll 91, pp. 414ff.)60 secs 1 2/3</t>
  </si>
  <si>
    <t>277. Sept. 19, 1949. Tucson, Arizona. 9:00 a.m.N app 4000' grayish white none2 mts none 2 to 3 ft across 600mph faded from view (2) (Sparks; AFOSI-LaPazCatalog May 1950; BB Microfilm Roll 91, pp. 414ff.)2 mins 2</t>
  </si>
  <si>
    <t>289. Oct. 11, 1949. Holloman AFB, NM. Bet. 10:45-11:00a.m. (MST). USAF M/Sgt. Ralph M. Stevens, Tech Aidein Lower Atmospheric Research, Elec &amp; Atm Res Section,Holloman AFB, and Sgt. Marion H. Graves were at RyanSite #4 tracking a balloon launch by theodolite when theyspotted a high speed round white dish-shaped object in theNW at 60° in straight flight pass overhead todisappearance at 60° elevation in the SE. Size comparedto B-29 [141 ft] at 150,000 ft range [1/10 full Moon].(Sparks; BB files)42278secs2.1</t>
  </si>
  <si>
    <t>290. Oct. 12, 1949. Alamogordo, NM. 11:15 a.m. Flightengineer-private pilot SSgt Clifford B. Hart, 3089thExperimental Gp, 2754th Exp. Wing, and aircraftmechanics SSgt J. D. Denning and SSgt Harry A. Boggs,all of Holloman AFB, sighted a high speed white oraluminum round ball in the S at 45° elevation about 5-10miles ground distance at about 8,000 to 10,000 ft heighttraveling about 1,500 mph which smoothly veered off tothe NE after approaching to about 80° elevation [in the SEat about 2 mi distance] [Denning est closest distance 8-10mi]. Appeared the size of a B-29 [141 ft wingspan] at35,000 ft [1/3 Full Moon]. No sound, no visible means ofpropulsion, no exhaust, faded from view [due to distance].(Sparks; BB files; AFOSI-LaPaz Catalog May 1950; BBMicrofilm Roll 91, pp. 414ff.)45-60secs3</t>
  </si>
  <si>
    <t>291. Oct. 12, 1949. Davis-Monthan AFB, Tucson, Ariz (at32°10’N, 110°54’W). 1:40 p.m. (MST). USAF 1st Lt.David J. Latz, Bombardier, 65th Bomb Sq, 43rd BombGp., Davis-Monthan AFB, sighted a round white or silverobject at azimuth 20° [about NNE] elevation about 75°estimated distance 5 miles about 50-100 ft diametertraveling high speed at estimated as up to 1,000 mph atabout 25,000 to 30,000 ft altitude disappearing at anestimated distance of 6 miles about 240° azimuth (SW)when he looked at a weather balloon just launched. Noexhaust, no sound, no visible means of propulsion. Noaircraft missions in flight. (Sparks; BB files)15 secs 1[+3?]1/6 to 1/3</t>
  </si>
  <si>
    <t>Near Downs</t>
  </si>
  <si>
    <t>292. Oct. 12, 1949. Near Downs, Kansas. 2:45 p.m. (CST).Farmers George R. Verhage and Elwin (or Elward)Latham sighted a high-speed 500-600 mph shinyaluminum object about 10-20 ft long and 8-16 ft wide, firstappearing crescent shaped then oval, nearly overhead atabout 80° elevation moving SE to NW. Object washeaded on collision course with B-29 at 6,000 to 7,000 ftaltitude traveling E to almost due W, but banked out flat toavoid collision and passed under by about 500 ft and torear of B-29, when it appeared oval. No exhaust, no soundexcept B-29’s, no clouds in path of disc which disappeareddue to distance. Verhage was Army Reserve, fieldexperience in anti-aircraft artillery in aircraft identificationand speed-altitude-distance estimation. (Sparks; BB files)20-30secs2 1/6 to 1/3BB UNKs Catalog version 1.30 / Jan. 26, 2020 / © 2020 Brad Sparks-74-</t>
  </si>
  <si>
    <t>303. Oct. 30, 1949. 2 mi N of Novato, Calif. (38°07’N,122°35’W). 12:30 p.m. (PST). USAF Major Lee W.Wright of San Bernardino AFB, and MSgt Cayus P.Peterson, 78th Fighter Wing, Hamilton AFB, sighted awhite flat solid round disc about 50 ft diameter traveling500 mph at 5,000 ft heading 270° (W) on a straight andlevel course. (Sparks; BB files)2</t>
  </si>
  <si>
    <t>DC</t>
  </si>
  <si>
    <t>315. Dec. 31, 1949. Andrews AFB, Washington, D.C.Daytime. Wash DC Air National Guard 113th AircraftControl Squadron Corporal Robert E. Guinn happened tolook overhead during a jet takeoff and noticed an objectlike a “huge stack of tinfoil” when it tilted toward the sun,floating in and out of the clouds, the size of an ANGhangar, then suddenly headed SE at high speed. (Sparks;BB Maxwell Microfilm Roll 7, p. 1053-5)1</t>
  </si>
  <si>
    <t xml:space="preserve">Gulf of Mexico </t>
  </si>
  <si>
    <t>321. Jan. 12, 1950. Gulf of Mexico SW of Florida at 24°00' N,85°20' W. 11:25 p.m. (EST). B-29 aircraft on a course of260° at 10,000 ft detected 3 objects on radar scope orbitingthe B-29 from all quadrants. Objects noticed by B-29Radar Operator, Aircraft Commander, Navigator, andBombardier. One object was first sighted at azimuth 330°heading S, crossing the radar scope in approximately 15 to20 secs on the 100-mile range setting. In a few minutesthis object was joined by 2 others, which disappeared in afew minutes. At short ranges the object was large and welldefined on the radar scope. The object would go off forabout 100 miles, turn and come in as if for an attack, passthrough the center of the scope [=vicinity of B-29] andemerge on the other side [which is impossible for radarinterference]. Estimated speed 2,500 to 3,000 mph. Oneobject remained on the radar scope for approximately 30minutes, following the B-29. The radar operator switchedranges on the scope and picked up the object on the 20 and50 mile settings. Twice the object came within 20 milesthen apparently had the ability to hover motionless for 5 to15 secs. After altering course the object disappeared, butthe radar was jammed for approximately 10 minutes. Seesimilar incidents on March 14 and April 14, 1953; alsoRB-47 case July 17, 1957. (Sparks; BB files; NICAPwebsite; McDonald list)40 mins 4 EM radarinterferenceBB UNKs Catalog version 1.30 / Jan. 26, 2020 / © 2020 Brad Sparks-80-</t>
  </si>
  <si>
    <t>322. Jan. 12, 1950. Holloman AFB, NM. 7:00-7:05 and 9:00p.m. (MST). Airman John M. Gusich, 3024th Air PoliceSq, file clerk in Air Provost Marshal’s office, HollomanAFB, sighted bright white light similar to Venus, witherratically changing color to green and red, erratic leftright,up-down small motions, at about 10° to 15° abovehorizon in the N, at azimuth 353° to 355° moving level tothe W. Sighted again briefly at 9:00 p.m. and had movedW to about 325° azimuth. Extremely cloudy in the W, Sand E, clear only in the N, hence could not be Venussetting in the WSW, azimuth 252° elevation 5° (at 7:00p.m.), setting at about 7:27 p.m. and well below horizonand totally invisible at 9 p.m. Similar sighting of star-likelight in the N by Gusich next morning disappeared at 6:05a.m. due to approaching sunrise was probably star Capellaat azimuth 325° (about NW to NNW) elevation 3°.(Sparks)5 mins +1? min1 [3?]</t>
  </si>
  <si>
    <t>Near Kodiak NAS</t>
  </si>
  <si>
    <t>324. Jan. 22, 1950. Near Kodiak NAS, Alaska. 2:40-4:40 a.m.USN P2V3 patrol plane pilot Lt. Smith and radar officerA. L. C. Gaskey briefly detected a radar target 20 miles N,then another target S of Kodiak at 2:48 a.m., possibly thesame target traveling 225 mph in between. Smith radioedKodiak NAS to look for other air traffic but none wasreported. Gaskey then noticed strong radar interferencepreventing him from tracking the target. At 3 a.m. watchofficers Morgan and Carver on the USS Tillamook S ofKodiak island saw a maneuvering red exhaust-like ororange ball of fire circle the Kodiak area in 30 secsclockwise beginning and ending in the SE. At 4:40 a.m.,P2V3 radar picked up fast moving target at 5 miles whichclosed that distance in 10 secs (1,800 mph) to dead aheadposition, where it was seen as "two orange lights rotatingabout a common center like two jet aircraft making slowrolls in tight formation." Smith tried to pursue but objectcame at him in a "highly threatening gesture." Smithturned off all aircraft lights to reduce visibility, object flewoff to the SE disappearing in 4 mins. (Sparks; Maccabee;Project 1947; BB files??)? + 30secs + 4mins4+(8+?)radar; EMBB UNKs Catalog version 1.30 / Jan. 26, 2020 / © 2020 Brad Sparks-81-</t>
  </si>
  <si>
    <t>327. Feb. 2 [1?], 1950. Davis-Monthan AFB, Tucson, Ariz.USAF bomber pilot saw object trailing smoke [headingW]. [Thousands of witnesses??] (Sparks; Weinstein; BBfiles??; Keyhoe 1953 pp. 43-44)1?thousands?</t>
  </si>
  <si>
    <t>Teaticket</t>
  </si>
  <si>
    <t>Otis AFB</t>
  </si>
  <si>
    <t>328. Feb. 5, 1950. Teaticket, Mass. 5:10 p.m. Marvin Odom,former U.S. Navy fighter pilot, USAF pilot from Otis AFBLt. Philip Foushee, and 2 others saw 2 thin, illuminatedcylinders, one dropped a fireball, both maneuveredtogether then disappeared high and fast. (Sparks;Berliner)5 mins 4</t>
  </si>
  <si>
    <t>P4.41S1</t>
  </si>
  <si>
    <t>Otis AFB / Joint Base, Cape Cod, Massachusetts</t>
  </si>
  <si>
    <t>Barnstable</t>
  </si>
  <si>
    <t>Tampa</t>
  </si>
  <si>
    <t>Key West NAS</t>
  </si>
  <si>
    <t>330. Feb. 22?, 1950. Key West NAS, Florida. USN radartracking of object at 50 miles altitude. [Beyond radaraltitude limit?] (Sparks; Keyhoe 1953 pp. 43-44; BB??)radarBB UNKs Catalog version 1.30 / Jan. 26, 2020 / © 2020 Brad Sparks-82-</t>
  </si>
  <si>
    <t>Datil</t>
  </si>
  <si>
    <t>333. Feb. 24, 1950. Datil, New Mexico (34° 8’ N, 107°45’ W).7:30-10 p.m. (MST). USAF Corporal Lertis E. Stanfield,3024th Air Police Sq., Holloman AFB, and otherHolloman AFB Photographic Branch project staff fortracking aerial phenomena at the Datil observation postsaw due S at about 30° elevation and took 5 photos of acircular luminous white object changing to red and green15.31 arcmins (0.2552°) in diameter with a 3.785° longtrail, using 1-5 Cineflex camera with 3-inch focal lengthlens. Angular velocity &gt; 0.5°/min in azimuth calculatedby LaPaz. Object appeared brighter and closer, in smoothstraight-line motion from about 8 to 9:30 p.m. to the W,blinking red and green. Disappeared high in the sky. Note2nd sighting that night on Feb. 25, 1950. (Sparks; BBNARA Microfilm Roll 91, pp. 400, 463-4; MaxwellMicrofilm Roll 7 pp. 1226-52; Saunders/FUFOR Index)2 hrs 30mins2 ? 1/2(0.2552°diam)observationpost photoBB UNKs Catalog version 1.30 / Jan. 26, 2020 / © 2020 Brad Sparks-83-</t>
  </si>
  <si>
    <t>334. Feb. 25, 1950. Datil, New Mexico (34° 8’ N, 107°45’ W).2-2:30 a.m. White round light reappeared in the sameposition in the sky from 4 hours earlier, changing to redand green, moving slightly towards the NW, thendisappeared behind mountain. Angular velocity 0.5°/.min[in azimuth?] calculated by LaPaz. Note this is 2ndsighting of the same night by this Holloman AFB UFOobservation post. (Sparks; BB NARA Microfilm Roll 91,pp. 465-6; Maxwell Microfilm Roll 7 pp. 1226-52)30 mins 1 observationpost photo</t>
  </si>
  <si>
    <t>Selfridge AFB</t>
  </si>
  <si>
    <t>341. March 9, 1950. Selfridge AFB, Mich. 7:45-9 p.m. (EST).USAF 1st Lt. Francis E. Parker, 1st Lt. Frank Mattson,Sgt. McCarthy, Cpl. Melton, made multiple air defenseground radar trackings of an object erratically varyingheight, position and speed from 25,000 to 47,000 ftaltitude, 0 to 1,500 mph [calculation from figures givenare actually 1,200 mph]. High speeds were partiallydisputed. Despite claims of “evident correlation” oragreement between the two radars, height-finder CPS-4and CPS-5 search radar, at 8:52 p.m. the former showedthe target at 79 miles range but the latter at 110 miles. F-80’s were vectored but results not stated. PossibleMOGUL-type high-altitude constant-level balloon?(Hynek UFO Rpt. pp. 123-5, 295-7; Todd Lemire)75 mins+ ?4+ multipleradars(CPS-4 andCPS-5)</t>
  </si>
  <si>
    <t>343. March 11, 1950. Holloman AFB, New Mexico. 1:00 a.m.USAF Air Provost Marshal Major William J. Haynor. app270° about 30° above horizon at distance of 50 milesstraight flight changed from light orange toblood red to amber to light green none 5 mts noneping pong ball ping pong ball held at arm'slength disappeared from view (1) (2) (Sparks;AFOSI-LaPaz Catalog May 1950; BB Microfilm Roll 91pp. 381-3, 469-470)5 mins 1 4</t>
  </si>
  <si>
    <t>AR</t>
  </si>
  <si>
    <t>Little Rock</t>
  </si>
  <si>
    <t>Little Rock AFB</t>
  </si>
  <si>
    <t>349. 671 March 20 [22? 31?], 1950. 40 miles E of Little Rock, N ofStuttgart, Ark. 9:26 [9:29?] p.m. Chicago &amp; SouthernAirlines Capt. Jack Adams and First Officer G. W.Anderson, Jr., flying a DC-3 at 2,000 ft heading W fromMemphis to Little Rock, saw a 100 ft flat cylinder-sectioncircular disc [or body of object not visible?],width/diameter ratio about 1:4.5, with 9-12 [or 7?] brightwhite lights or "portholes" along the lower side emitting asoft purple [?] light, and a blinding blue-white center lightat the top which flashed 3 times in 9 secs [or 3/sec ??], flyat 700-1,000 mph [or 1,000+ mph?] from the S headed N,passing to their right at about 1/2 mile distance about1,000 ft higher altitude. (Sparks; Battelle Unknown No.11; Project 1947; Ruppelt)25-35secs2 4</t>
  </si>
  <si>
    <t>P4.27S1</t>
  </si>
  <si>
    <t>Little Rock AFB, Jacksonville Little Rock, Arkansas</t>
  </si>
  <si>
    <t>Okinawa</t>
  </si>
  <si>
    <t>365. April 27, 1950. 10 miles NE of Camp Haugen, nearHachinohe, Japan (at 40.6° N, 141.7° E). 2:45 p.m.Misawa AFB 7th Fighter Bomber Sq USAF pilot 2nd Lt.James Henry Petty was flying F-80C jet fighter in a slightturn to the left at 25,000 ft 320 mph (IAS?) heading NEabout 45° azimuth to meet up with a lead aircraft(apparently another F-80C) piloted by Lt. Sofbom of 7thFighter Bomber Sq, also heading NE at 45° at this point ina sharper gradual left turn, when he saw an unidentifiedobject about 3 miles away at his 2 o’clock position (aboutESE) following the lead aircraft in a tracking positionabout 1,000 ft below and to the right-rear [about 5 o’clockposition roughly 1 mile away] from the lead aircrafttraveling about 275-300 mph, silhouetted against clouds.During the lead aircraft’s wide left turn that eventuallyresulted in a 260° heading, the UFO “accelerated” andpulled up to level position [at 3 o’clock] and climbed tothe lead plane’s altitude while the F-80C rapidlyapproached and overflew both the lead aircraft and UFO,having to climb (slightly) to avoid collision [now headingabout NW about 315°], but getting “a very good look fromthe top and both sides” of the UFO, Petty saw that it was arectangular cream-colored flat object appearing to be madeof “muslin” about 20 ft high, 60 ft long, but only about 2inches thick, oriented vertically, not reflecting sunlightdespite bright sun, no exhaust, no apparent means ofpropulsion, not wavering or fluttering. Petty first thoughtit was an aerial tow target but knew there was no aerialgunnery scheduled. After being overflown, UFO pulledaway from lead aircraft, accelerated to 600 mph on a 330°heading [climbed to 28,000 ft?], overtook and crossed infront of Petty’s F-80C from behind and left to right [fromabout Petty’s 7 o’clock to 1 o’clock positions] anddisappeared in the distance against a clear sky. Similarincident next day near Wakkanai. (Sparks; Jan Aldrich;Weinstein)2.5-3mins1 6</t>
  </si>
  <si>
    <t>367. April 27, 1950. Holloman AFB, Alamogordo, NewMexico. While preparing for an MX-776A Shrike air-togroundmissile test at White Sands Proving Ground,Charles Riggs and other members of USAF contractorLand-Air, Inc., Askania theodolite crews saw, tracked,filmed 4 high flying objects on a cinetheodolite at stationP-10 and a theodolite at station M-7. Triangulationresulted in 30 ft size and 150,000 ft altitude for the "highspeed" objects located between Holloman AFB andTularosa Peak. (Sparks)several18264(0.25°equiv intheod)cinetheodolitetriangulationBB UNKs Catalog version 1.30 / Jan. 26, 2020 / © 2020 Brad Sparks-89-</t>
  </si>
  <si>
    <t>369. April 28, 1950. About 2 miles W of Wakkanai, Japan (at45°23’ N, 141°38’E). 11:30 a.m., 12:30 p.m. MisawaAFB 9th Fighter Bomber Sq USAF pilot 1st Lt. James H.Harvey flew an F-80C jet to attempt to interceptunidentified target tracked by Radar Site #18 withoutsuccess. After 1 hr, at 12:30 p.m., while flying due N 360°about 2 miles W of Wakkanai at 300 mph (IAS?) at 30,000ft Harvey saw an object about 7 miles to his left in the Won a S 180° heading at 600-650 mph and lost it in theclouds or over the top of the clouds after about 5 secs.Object apparently circled around at high speed in about 10secs [roughly 8 miles or about 3,000 mph] reappearing onHarvey’s right [at around 2 o’clock position] andcontinued to circle from right to left in front of the F-80Capparently still at 10,000 ft and closer [roughly 1 mile],was seen “clearly” contrasted against the ocean. Objectwas a white square 12 x 12 ft (height x length) thin,appearing somewhat like an aerial tow target, orientedvertically, with no evidence of propulsion, exhaust, controlsurfaces or lights. Object was lost after about 5 secs whenit blended in with the lower overcast clouds on about 270°W heading [roughly 10 o’clock from F-80C possibly 3miles range]. F-80C had been in continuous radio contactwith Radar Site #18 during UFO sightings but radar wasunable to track either the UFO or the F-80C. Harvey hadanother F-80 in sight the entire time. Harvey descended to18,000 ft and searched for the UFO for 15 mins withoutsuccess. Similar incident previous day near CampHaugen, Japan. (Sparks; Jan Aldrich)? + 5secs + 5secs1 + 1 1/4 ? radar</t>
  </si>
  <si>
    <t>Elmendorf AFB</t>
  </si>
  <si>
    <t>375. May 24, 1950. Holloman AFB, Alamogordo, NewMexico. During an MX-674 Tarzon controllable verticalbomb test at White Sands Proving Ground, Floyd Fannonand other USAF contract Land-Air, Inc., Askaniatheodolite crew members saw 8 unidentified objects thenseparately tracked and filmed 2 of the objects down theNorth American Aviation missile firing range.Cinetheodolite station P-8 filmed one object to the NE for6 frames (1.0 sec) moving uniformly to the S fromazimuth 38°26'59.2" to 38°33'59.2" and elevation47°32'20" to 47°25'50". Cinetheodolite station P-10,located 5.6781 miles down range to the N (to azimuth347.07723°) from P-8 and 7 ft higher, filmed anotherobject, hence no triangulation possible, viewed to the E for74 frames (14.6 secs) moving uniformly to the N fromazimuth 86° 9' 9.2" to 85°47' 9.2" and elevation 25°48' 0"to 25° 7'50". (Sparks)15+ secs multiplefilms bycinetheodolites</t>
  </si>
  <si>
    <t>Mt. Vernon</t>
  </si>
  <si>
    <t>376. May 29, 1950. About 7 miles W of Mt. Vernon, Virginia(at about 38°42.5' N, 77°13' W). 9:20 p.m. Capt. WillisT. Sperry with about 10,000 flying hours, copilot BillGates, flight engineer Robert Arnholt, a stewardess and 2-3 or 8 passengers on a DC-6 airliner headed 230° (aboutSW) out of Washington, D.C., en route to Nashville, at7,500 ft at 250 mph, saw a spindle-shaped 150 ft longmetallic object with intense blue light (about mag. -6) onthe tail, beginning with Gates who sighted blue light fromtheir DC-6 airliner on headon collision course. Sperrymade evasive 45° turn to the right (to 275° heading),object passed from 11 o'clock to 7 o'clock position (about125° or SE) to the left at slightly higher altitudemeanwhile crossing in front of upper part of full moon tothe S (at 145° or 159° azimuth 22° or 27° elevation,depending on whether EST or EDT time, 97% full) wheresubmarine-like silhouette clearly seen, about 5 miles away.Sperry turned left back onto original course to get theobject back in view, object may have stayed stationaryabout 30 secs at this point. Gates then noticed objectcircled around to the right side, Sperry banked right again,while the object paced the airliner about 20-30 secs beforeclimbing to the E at a 30° angle at "fantastic" speed anddisappearing. (Sparks, Tom Tulien)2-3 mins 6-12?2/3 – 3/4</t>
  </si>
  <si>
    <t>377. June 16, 1950. E of Tucson, Ariz. (at 32° N, 110°35' W).8:25 p.m. Air National Guard C-47 pilot Santini saw atriangular object pass the aircraft at 700 mph. (Sparks;Project 1947; Saunders/FUFOR Index)1BB UNKs Catalog version 1.30 / Jan. 26, 2020 / © 2020 Brad Sparks-92-</t>
  </si>
  <si>
    <t>379. June 21, 1950. Hamilton AFB, Calif. 1:35 a.m. Cpl.Garland Pryor and S/Sgt. Ellis Lorimer saw a disc-shapedobject shooting a blue flame, traveling at over 1,000 mph.Case missing. (Sparks; Randle)2</t>
  </si>
  <si>
    <t>Daggett</t>
  </si>
  <si>
    <t>381. June 24, 1950. Daggett, Calif. 8:08 p.m. (PST).Numerous observers over Nevada and Calif. UnitedAirlines Capt. E. L. Remlin, First Officer David Stewart,observer Capt. Sam B. Wiper, and crew of 2, plus about 25of 50 passengers on an airliner at 290 mph at 14,000 ft sawa brilliant bluish-center cylindrical or dirigible-shapedobject with orange-tint fly a parallel course with theairliner for 20 miles [3-4 mins duration] at about 20-30miles distance at 20,000 or 60,0000 or 80,000 ft then fadein the distance. Navy transport pilot sighted dark gray orgunmetal cigar-shaped object 1/8 Full Moon angular size,with faint radiant exhaust at estimated speed 1,000-1,500mph, altitude 50,000-100,000 ft, 3 mins, traveling N thenturned W to disappearance. Lovelock, Nev., airport 30pilots sighted vapor trail persisting for 20 mins.Witnesses in Ely, Pioche, and Briston Silver Mine, Nev.,sighted vapor trail or smoke in a “3” shape to the W for ½hour. (Jan Aldrich; David Rudiak; Weinstein; UFOEvid.)3 mins(1/2 hrdurationofcontrail)100’s 1/8</t>
  </si>
  <si>
    <t>Osceola</t>
  </si>
  <si>
    <t>England</t>
  </si>
  <si>
    <t>396. 787 Aug. 24, 1950. About 250 miles SW of Bermuda (at 29°40' N, 67° 28' W). 8:04-8:24, 8:27 p.m. (AST). USAF373rd Recon Sq (Very Long Range) B-29 from KindleyAFB, Bermuda, piloted by 1st Lt. Frank J. Stockton wasflying at 192 knots (221 mph) at 10,000 ft heading 27°(about NNE) when radarman S/Sgt. William W. Shafferturned on his APQ-13-A radar and tracked a distinct brightunidentified target appearing to travel at same speed andheading as B-29 but about 1,000 ft lower and at 10° left ofdead ahead 12 o’clock position about 1-1/2 miles away.Shaffer alerted pilot Stockton who alerted crew to look forvisual, without success, possibly due to 50% cumuluscloud coverage; two officers verified Shaffer’s radarscope readings. Radar target maintained position forseveral mins then started to fall behind gradually untilovertaken by B-29 passing about 1/4 mile to the left, thenholding a trailing position behind the B-29 for about 5mins, then increased speed passing B-29 on the right atabout 1/4 mile, drawing slightly ahead of B-29 thengradually turning away to the right and acceleratingrapidly. Pilot turned away 20° left to see if target wouldfollow, but it didn’t, instead continuing its gradual rightturn until it disappeared off scope at about 400 knots (460mph) at 8:24 p.m. at 30°15’ N, 67°12’ W [about 30 milesto the SSW when B-29 was at about 30°37’ N, 66°54’ W].At about 8:27 p.m. B-29 crew member saw a bluish streakflash past the left wing from headon position about 1,000ft below, appearing like a meteor but less bright thanlightning. (Sparks; Jan Aldrich)20 mins+ ?3 + 1 radar</t>
  </si>
  <si>
    <t>400. Aug. 30, 1950. Holloman AFB, Alamogordo, NewMexico. 10:45 a.m. During a Bell Aircraft MX-776Shrike missile test at White Sands Proving Ground (for thelater Rascal air-to-ground strategic missile) USAF M/Sgtand 8 Bell Aircraft employees on base saw two glaringlybright circular to elliptical unidentified objects maintainingrelative position to each other following the B-50 launchaircraft from above on both the dry run and hot run prior tomissile release. Objects gave “strong glare at all times”not reflected sunlight, maneuvered at high estimatedspeeds up to 10x the B-50 or roughly 2,500 mph for shortdistances, left no vapor trails, hovered, accelerated rapidly,made abrupt “square” turns with apparent size changing toindicate ascent and descent. (Sparks; Jan Aldrich;McDonald files)30 mins 9 theodolite?BB UNKs Catalog version 1.30 / Jan. 26, 2020 / © 2020 Brad Sparks-99-</t>
  </si>
  <si>
    <t>401. Aug. 31, 1950. Holloman AFB, Alamogordo, NewMexico. 10 a.m. – 1 p.m. (MST). After V-2 missilelaunch no. 51 at White Sands Proving Ground, ProjectTWINKLE Askania theodolite crews tracked and filmedmultiple objects sporadically several times from severaldifferent directions at very high speeds over the course of3 hrs. Askania cinetheodolite station P-5 filmed objectwith major axis varying from 8.65 to 13.243 arcmins(0.1442° to 0.22072°), minor axis 3.493 arcmins(0.05822°), one frame per second on 60 cm focal lengthcamera, 35 mm color film. Tape recording of audioreporting. Frames 593 and 595 (2 secs of nearly 10 mins?of film of object) show elevation angle changing from53°44' to 52°38' at a rate of 0.37°/sec. Attemptedinterception by 4 F-86 jets from 93rd FIS, Kirtland AFB,for 1 hr failed to locate objects, which apparently returnedafter jets left. Cinetheodolite observers noted object withdefinite shape and 3-D depth but indistinct or not sharpedges, no smoke or trail, object seemed to “rock oroscillate,” lost when observer looked away to get anglereading. (Sparks; McDonald files; Jan Aldrich)3 hrsintermittentmultiple44318(0.22072° majoraxis)cinetheodolite</t>
  </si>
  <si>
    <t>408. 809 Sept. 21, 1950. Bet. Provincetown and Isle of Shoals,Mass. 9:53-9:55 a.m. (EST). MIT research associate/AirNational Guard Maj. Myron Herbert Ligda and Joseph V.Connelly tracked on SCR-615B radar at Cambridge,Mass., an unidentified object heading N, during MITWeather Radar Research Group tracking of USAF flight of2 Otis AFB F-86 jet fighters at 30,000 ft which wereheading 329° True Ground Course straight and levelcourse at 419 mph True Ground Speed (IAS 250 mph)positioned at range 45 miles 105° azimuth initially, at 9:50a.m. Object detected at 9:53 a.m. at about 55° azimuth atabout 21 miles range on a nearly intersecting straight linecourse heading about 358° at about 1,320 mph, at about25,000 to 35,000 ft. F-86 pilots were warned by VHF-1radio but could not see object due to poor visibility hazeand uncertain UFO altitude when ground radar showedobject crossed about 3 miles [actually plotted about 1-1.5miles ahead and blips “nearly merged”] in front of jets at9:54:00 a.m. at about 70° azimuth range 25 miles. Objectspeed about 1,500 mph as it made a sharp right turn and 5-mile diameter loop of about 270° about 15 g's [~11.5 g’s]centripetal acceleration for ½ min, centered about 34 milesrange at 57° azimuth, back to the W headed towards MITat 60° azimuth disappearing at about 22 miles range.(Sparks; BB files; Jan Aldrich; Hynek UFO Rpt pp. 139-141; etc.)2+ mins 3 MIT radar</t>
  </si>
  <si>
    <t>Pope AFB</t>
  </si>
  <si>
    <t>Great Falls</t>
  </si>
  <si>
    <t>Great Falls AFB/Malmstrom AFB</t>
  </si>
  <si>
    <t>415. Nov. 5, 1950. Between Great Falls and Raynesford,Montana. 6:00 a.m. (MST). Mr and Mrs Morrisette. Disccame within 100 ft while driving. (Sparks; see BB GreatFalls-Ennis July 29, 1952, case)2</t>
  </si>
  <si>
    <t>P4.19S1</t>
  </si>
  <si>
    <t>Great Falls / Malmstrom AFB</t>
  </si>
  <si>
    <t>Maxwell AFB</t>
  </si>
  <si>
    <t>Caribou</t>
  </si>
  <si>
    <t>Loring AFB/Limestone AFB</t>
  </si>
  <si>
    <t>423. Dec. 6, 1950. NE of Limestone AFB, Maine. 10:30-11:04a.m. (EST). National air defense alert. Search radar CPS-5 and height-finding radar TPS-10A at ADC Lashup radarsite L-1, 128th AC&amp;W Sq, Dow AFB, Bangor, Maine, andADC Lashup radar site L-50 at Limestone AFB, tracked40 unidentified radar targets like enemy bombers NE ofLimestone on a 200° heading at 32,000 ft, whichdisappeared [near Dow AFB? in the radar blind zoneabove the site?]. White House notified at 10:32 a.m.President Truman discussed reports in meeting withBritish Prime Minister Clement Attlee. (Sparks; AFrecords)</t>
  </si>
  <si>
    <t>P4.28S1</t>
  </si>
  <si>
    <t>Loring AFB / Limestone, Caribou Maine</t>
  </si>
  <si>
    <t>431. 868 Jan. 12, 1951. Fort Benning, Georgia. 10 (11:01?) p.m.U.S. Army 2nd Lt. A. C. Hale saw a light with a fanshapedwake remain motionless like a star then speedaway. (Sparks; Berliner; Saunders/FUFOR Index)20 mins 9 ?BB UNKs Catalog version 1.30 / Jan. 26, 2020 / © 2020 Brad Sparks-104-</t>
  </si>
  <si>
    <t>Artesia</t>
  </si>
  <si>
    <t>434. 1037 Jan 16, 1951. Artesia, New Mexico (32.84° N, 104.40°W). 11 a.m. A. V. Swearingen, photographer RaymondDugan, pilot Raymond E. Stiles, and Alvin H. Hazel,members of a balloon project of General MillsAeronautical Research Laboratory, while observing theproject's 110 ft balloon at an altitude of 112,000 ft spotteda motionless dull white, round object 5/3 larger than theballoon, apparently higher than the balloon, which thenflew off at high speed covering 45° in 3 secs [5+miles/sec]. Other observers included 6 pilots on theground and a newspaper reporter from Artesia. Shortlythereafter, the balloon crew, the manager of ArtesiaAirport, 3 pilots and 2 newspaper reporters saw 2 gray flatelliptical objects from the NW flying side-by-side, thencircle the balloon and fly away to the NE. Note: In May1952 AFOSI re-interviewed the witnesses to clarify a1951/1952 date ambiguity. Vallee reports a still earliersighting at 9:30 a.m. and that some witnesses to the initial11 a.m. sighting reported 2 objects not one, whichscattered then regrouped. (Sparks; BB MaxwellMicrofilm Roll 9, pp. 743 etc.; Berliner; BB Rpt 6; cf.Hynek UFO Exp ch. 6, case DD-8; Vallee 1966; LorenGross 1951 p. 4; Saunders/FUFOR Index; Joel Carpenter)? + 40secs10++7+1/6 ?</t>
  </si>
  <si>
    <t>Sioux City</t>
  </si>
  <si>
    <t>435. Jan. 20, 1951. Sioux City, Iowa. 9:20-9:26 p.m. (CST).Capt. Lawrence W. Vinther, copilot James F. Bachmeier,passengers AF Colonel and aide, and CAA towercontroller John M. Williams. At 9:20 the 2 CAA towercontrollers sighted light in the W [NW?]. After Vinther'sMid-Continent Airlines DC-3 took off he was asked by thetower to look for light, then while still in a climbing 360°turn at about 1,000 ft they spotted object to the NNW atabout 8,000 ft and 4 miles away that looked like a B-29fuselage with wings but no engines, which blinked somelights like running lights. Object came at the DC-3, flewacross the nose within 200 ft, they had to turn their headsto follow it then suddenly found it instantly appeared onthe other side again, paralleled them for 2-3 secs, then flewunder them and disappeared in 2-3 secs to the NW.(Sparks; Battelle Unknown No. 3; cf. NARCAP)6 mins +[3 mins?]6 60 ?</t>
  </si>
  <si>
    <t>437. Jan. 22, 1951. 50 miles SE [ESE?] of Holloman AFB,New Mexico. 10 a.m. (EST [sic; PST?] 11 ? a.m.). PilotsCapt. Ernest W. Spradley of Aerial Photo Lab and Capt.James E. Cocker of All-Weather Flying Division bothAMC, Wright-Patterson AFB, Ohio, a General MillsAeronautical lab project engineer Mr. McAleese and anairman, were flying in a C-47 heading E [ESE?] at about11,000 ft [10,000-12,000 ft] and tracking a ProjectGOPHER plastic balloon at about 50,000-70,000 ft[70,000-100,000 ft] when they saw a bright star-like objecthovering seemingly next to the pear-shaped balloon orabove and to the side. As they approached and flew underthe balloon they noticed the object descend to the balloon'slevel and grow larger in apparent size until about 1/4 to1/2 the 70 ft balloon, when it appeared to be round and flatlike a dime, milky white or silvery in color with a clearoutline. Cocker and McAleese left the cockpit, went to theastrodome to observe the object. After 3 mins they sawthe object separate from the balloon and head W at highspeed, after about 1 min it emitted a series of 3 brightflashes like photo flashes at 1 sec intervals anddisappeared from sight. (Sparks; BB Maxwell MicrofilmRoll 8 pp. 956-9; Jan Aldrich; Saunders/FUFOR Index)3-5 mins 4 1/20 –44470</t>
  </si>
  <si>
    <t>Stonybrook</t>
  </si>
  <si>
    <t>Westover AFB</t>
  </si>
  <si>
    <t>438. Jan. 24, 1951. Westover AFB, Mass. 10:45 a.m. (Sparks;McDonald list; Saunders/FUFOR Index)15+ mins</t>
  </si>
  <si>
    <t>P4.49S1</t>
  </si>
  <si>
    <t>439. Jan. 26, 1951. Sea of Japan off coast of South Korea (at36°40' N, 130°50' E). 2:05 p.m. Radar tracking ofunidentified target at 3,000 knots (3,500 mph). (Sparks;Jan Aldrich; Saunders/FUFOR Index)radar</t>
  </si>
  <si>
    <t>440. 886 Feb. 1 [2?], 1951. Johnson AFB, Japan. 5:10 p.m. [?]Pilot and radar operator of F-82 night fighter saw an amberlight make 3-4 360° turns to the right, reverse towards theF-82 then climb out of sight. (Sparks; Berliner)2</t>
  </si>
  <si>
    <t>Korea</t>
  </si>
  <si>
    <t>Sacramento</t>
  </si>
  <si>
    <t>McClelland AFB</t>
  </si>
  <si>
    <t>449. 907 March 13, 1951. McClellan AFB, Sacramento, Calif.(38.74° N, 121.35° W). 3:20 p.m. USAF 1st Lt. B. J.Hastie and Mrs. Rafferty saw a cylinder with twin tails,200 ft long and 90 ft wide, turn N at incredible speed.(Sparks; Berliner)2 mins 2</t>
  </si>
  <si>
    <t>P4.31S1</t>
  </si>
  <si>
    <t>McClelland AFB, Sacramento, California</t>
  </si>
  <si>
    <t>451. March 24, 1951. Holloman AFB, Alamogordo, NewMexico. 5:55-6:00 a.m. (MST). Project TWINKLEpersonnel photographed with a Leica 3c 50 mm camera anunidentified elliptical object with major axis 8.31 arcminsminor axis 6.343 arcmins (0.1385° and 0.1057°). (Sparks)5 mins ? 1/4(0.1385°majoraxis)photo byobservernetwork</t>
  </si>
  <si>
    <t>Yellow Sea</t>
  </si>
  <si>
    <t>453. April 14, 1951. Yellow Sea (at 37° 9' N, 123°20' E). 1:22p.m. Radar tracking of unidentified target at 3,755 mph.(Sparks; Jan Aldrich)radar</t>
  </si>
  <si>
    <t>Niagara Falls</t>
  </si>
  <si>
    <t>Near Dearing (25 mi W of Augusta) (at33°28”N, 82°25’W)</t>
  </si>
  <si>
    <t>458. July 9, 1951. Near Dearing (25 mi W of Augusta) (at33°28”N, 82°25’W), Georgia. 1:40-1:50 p.m. (EST). 1stLt. George H. Kinmon, Jr., 160th Tactical Recon Wing,Lawson AFB, Columbus, Ga., flying F-51 fighter at 250-270 mph at 8,000-8,500 ft on heading 247° saw high speedwhite oval disc about twice size of his plane [or about 75ft] [or 10-15 ft?] in headon collision from the direction ofthe sun [sun at about 237° azimuth 72° elevation] suddenlydive underneath narrowly missing his plane. He turned topursue but couldn't find object, then 15 secs later theobject made another headon dive at him, repeated itseveral times, on last pass climbed upward out of sight.[Conflicting account to AFOSI states after first dive objectcontinued to barrel-roll around the plane for 10 mins, thendisappeared under the plane. Pilot states object was 300 to400 feet from plane and appeared to be 10 - 15 ftdiameter.] Object flat on top and bottom, white notaluminum. Front view with rounded edges slightlybeveled, and small crater-like spots. Top view as it dived,object appeared round and spinning clockwise. From frontview as object dived observer noted no vapor trails orexhaust or visible system of propulsion. Speed that of jetplane. Pilot felt turbulent wake "bump" when objectpassed under plane. Object left the plane a few miles S ofMilledgeville, and 15-20 miles from Macon. (Sparks;Weinstein; NICAP Hall UFO Evid p. 20; UninvitedGuests pp. 328-330; AFOSI files)10 mins 1 5? 25?</t>
  </si>
  <si>
    <t>460. July 14, 1951. Holloman AFB, New Mexico. (Sparks;McDonald list; Saunders/FUFOR Index; UFO Evid I, pp.77, 84)film</t>
  </si>
  <si>
    <t>NH</t>
  </si>
  <si>
    <t>Portsmouth, NH</t>
  </si>
  <si>
    <t>Pease AFB</t>
  </si>
  <si>
    <t>461. 943 July 24, 1951. Portsmouth, New Hampshire. 7:10 p.m.?Hanscom AFB Operations Officer Capt. Cobb and Cpl.Fein saw a greyish 100-200 ft tubular object with manyblack spots, 5:1 length/width ratio, with fins at one end, fly800-1,000 mph at 1,000-2,000 ft altitude, leaving a fainttrail. (Sparks; Berliner)20 secs 2 12 ?</t>
  </si>
  <si>
    <t>P4.42S1</t>
  </si>
  <si>
    <t>Pease AFB, Portsmouth/Newington/Greenland New Hampshire</t>
  </si>
  <si>
    <t>464. Aug. 21, 1951. Sea of Japan (at 41°55' N, 133°52' E).12:05 p.m. Radar tracking of unidentified target. (Sparks;Jan Aldrich)radarBB UNKs Catalog version 1.30 / Jan. 26, 2020 / © 2020 Brad Sparks-108-</t>
  </si>
  <si>
    <t>Vandalia</t>
  </si>
  <si>
    <t>467. Aug. 27, 1951. Vandalia, Illinois. Approx. 8-8:30 p.m.Private pilot Raymond Williams was on the runway aboutto take off when he saw a large blinding orange light to theSW, radioed the CAA tower but light went out. Aftertakeoff he saw the object again, noticing it was not anairplane, the light was at one end of the object and had asmall red light on top, and it came directly at him, circledhis plane twice, then headed to W to Greenville. Williamsfollowed, saw object circle Greenville twice then return Etowards Vandalia. Commercial pilot at 20,000 ft radioedhe also saw the object. (Sparks; Maxwell BB MicrofilmRoll 8 pp. 1396-1401; NARCAP; Saunders/FUFORIndex; Grudge Rpt 2)2</t>
  </si>
  <si>
    <t>470. Sept. 9, 1951. About 50 miles off coast of North Korea (at39° 5' N, 128°40' E). 6:50 p.m. Radar tracking ofmultiple unidentified targets at 900 mph. (Sparks; JanAldrich)radarBB UNKs Catalog version 1.30 / Jan. 26, 2020 / © 2020 Brad Sparks-110-</t>
  </si>
  <si>
    <t>472. 969 Sept. 13, 1951. Goose Bay, Labrador, Canada (53.33° N,60.41° W). 9 and 9:15 p.m. (9:30?) (AST). 1932ndAACS Sq, Goose AFB, T/Sgt Warner B. Maupin, Cpl.John W. Green operators of GCA radar tracked 2 objectson a collision course, then one evaded to the right upon therequest, by radio, of one of the radar operators (!). Noaircraft were known to be in the area except the C-54 enroute to landing at Goose AB which arrived during thesecond radar tracking (the 3rd object at 10:15). First targetstrong and steady radar return at 4,000 ft and 140 mphcovering 7 miles in 3 mins. About 3 mins later 2nd targetobserved with weak intermittent return above 5,000 ftlevel of GCA radar, 3rd target similar and with similarspeed appeared after first 2 disappeared. No visualsdespite efforts by radar crew, tower crew and C-54 crew.(Berliner; McDonald files; Jan Aldrich; NICAP; NARABB-AFOSI Microfilm Roll 89, pp. 1202-6)3+ mins+ ?2 radar</t>
  </si>
  <si>
    <t>474. Sept. 17, 1951. Hudson Strait (at 61°30' N, 68°50' W) toBaffin Island, Canada. 10:20-11:55 p.m. (EST). USAF B-36 radar operator Major Paul E. Gerhart and navigatorMajor Charles J. Cheever on a flight from Goose Bay,Labrador, to Resolute, North West Territories, headingNW at 208 knots (239 mph) over Hudson Strait, picked upradar interference which came from an unidentifiedaircraft at relative bearing 130° (to the E) at 28 nmi (32miles) heading away. Anti-jamming device on the APQ-24 radar was turned on at 11:20 p.m. but did not affect thejamming on the radar scope. At 11:35 jamming covered120° of the right side of the radar scope and then anunidentified aircraft was seen visually on the right side ofthe B-36, which was then at 18,000 ft (at 65°40' N, 71°40'W) (over SW Baffin Island). Object had "unconventionalrunning lights" all white instead of red-green, with twinwhite flashing tail lights, traveling about 30 knots fasterthan the B-36, crossed the front from right to left heading334° true towards the NNW, and was in view about 20mins [to a distance of about 12 miles]. While object wasstill visible, at 11:50 p.m. the B-36 autopilot and APQ-24radar set went out, the latter returning after a few minsabout when the object disappeared. ECM operators S/Sgt.Donald E. Jenkins and S/Sgt. Doty T. Larimore on 2 B-36flights from Goose to Resolute while still over Labradorthe next day detected carrier wave signals at severalfrequencies and some radar-like pulses at otherfrequencies, all below 1,000 MHz. (Sparks; Jan Aldrich;USAF AIIR AIR-17-51, Oct. 10, 1951; NARCAP Case13; cf. Hynek UFO Exp ch. 7, case RV-11)1 hr 35minsRV, radarjamming</t>
  </si>
  <si>
    <t>475. Sept. 18, 1951. ADC radar sites P-34 (Empire AFS,Mich.), P-31 (Elkhorn AFS, Wisc.), P-69 (Finland AFS,Minn.) 4:35-5:31, 7:10 a.m. USAF CPS-6B and CPS-5radar tracks of 6,000 mph (intermittent?) targets. (Sparks;McDonald files; Jan Aldrich; Grudge Rpt 1;Saunders/FUFOR Index)1 hr + multiplemultipleradarBB UNKs Catalog version 1.30 / Jan. 26, 2020 / © 2020 Brad Sparks-112-</t>
  </si>
  <si>
    <t>478. 984 Oct. 3, 1951. N of Kadena AFB, Okinawa (radar at 26°24'55” N, 127°47' 49” E elev. 750 ft). 10:27-10:30 p.m.(1327-1330Z). USAF 529th AC&amp;W Group, GCI StationSite #51 “A” Radar operators Sgt. Melvin W. Watson, Pvt.Manuel M. Gonzales and Senior Radar Mechanic Sgt.James E. Biscanto radar tracked a large, sausage-shapedblip (apparent echo size 4 miles x 2 miles), enlargedpossibly due to effects of the blip being a transpondersignal from the UFO, logged as Air Defense ControlCenter (ADCC) Track No. 86, tracked at about 2,520 to4,800 mph [varying from about 2,400 mph to 4,800 mph]from azimuth 14° (almost NNE) slant range 90 statutemiles at 27°42’ N, 128°10’E, to 340° azimuth (almostNNW) slant range 152 statute miles at 29°59’ N, 127°25’E, [a distance of 60 miles on a heading of 331°] in 7sweeps of the CPS-1 radar (15-sec sweep rate) high beam(transmitting at 2860 MHz, covering about 3-1/2° to 25°elevation). Watson missed detection on 6th sweep due toadjusting range setting. Then Gonzales tracked target,apparently at about 45,000-49,000 ft transition altitudefrom high to low radar beams, brighter than average echoand very large in size (3x the size of a B-29 echo,measuring apparent echo size 2-1/2 to 3 miles x 6-8 miles)in about 5-6 sweeps of the low beam (2700 MHzapparently covering 0° to 2-1/2° elevation) swerving to adue N heading disappearing suddenly in the middle of the2nd pulse in the last sweep, without fading on any sweep,at azimuth 355° slant range 247 statute miles. Gonzalesmissed about 1-2 sweeps while adjusting range setting.CPS-1 PRF rate 350 pulses/sec, pulse duration 1 microsec,horizontal beam width 0.8° to half power. FEAF (Far EastAF) and Philco radar experts believed UFO wasamplifying radar echoes by transponder (non-encryptednon-IFF), but only on the CPS-1’s frequencies of 2700 and2860 MHz and not on the allocated beacon frequency of2907 MHz or in the L-band and P-band frequencies ofother nearby radars, types CPS-4, TPS-1B, and SCR-270DA, which did not detect the UFO. Radar siteattempted to radio report of tracking to Itazuke ADCC at10:35 and 10:50 p..m. but was blocked by “heavy CW[continuous wave] (code) interference” on HF at 5.85MHz. (Sparks; BB Maxwell Microfilm Roll 9 pp. 257-332; Berliner; Saunders/FUFOR Index; Joel Carpenter)3 mins 3 radar;possibleUFOtranspondertransmissions</t>
  </si>
  <si>
    <t>482. 989 Oct. 11, 1951. Few miles N of Minneapolis, Minn.(44.97° N, 93.27° W). About 6:30 and 8:30 a.m. GeneralMills Aeronautical Labs balloon researchers during ProjectGRAB BAG balloon launch, including aeronauticalengineer Joseph J. Kaliszewski, aerologist Charles B.Moore, pilot Richard Reilly in the air heading E at 10,000ft, and Douglas Smith and Richard Dorian on the groundat Univ. of Minnesota Airport (also Zuckert). Flight crewsaw the first object, brightly glowing with a dark undersideand halo around it appearing to be SE of UM Airport.Object arrived high and fast traveling E to W at about5°/sec angular velocity (using fix point of windshielddivider for stable reference), then slowed and made slowclimbing circles “like falling oak leaf inverted” for about 2mins, and finally sped away to the E with rapidacceleration. Reported by radio to and confirmed byground observers Smith and Dorian at Univ. of Minn.Airport using a theodolite, of a cigar-shaped object seenonly in brief glimpses due to high angular speed as it spedacross the sky. Soon they saw 2nd object (about 8:30a.m.), traveling W to E. See previous day’s sightings(above). (Sparks; Berliner; Saunders/FUFOR Index;McDonald)5 mins +few secs6 theodoliteC. B.MooreBB UNKs Catalog version 1.30 / Jan. 26, 2020 / © 2020 Brad Sparks-115-</t>
  </si>
  <si>
    <t>20 miles E of Battle Creek</t>
  </si>
  <si>
    <t>485. Oct. 21, 1951. 20 miles E of Battle Creek, Mich. (at42°19' N, 84°55' W). 12:50 p.m. [10:25 a.m. CST?]Private pilot N. Manteris flying Navion aircraft (s/nN21424) at 4,000 ft saw a silver oval domed disc-shapedhighly polished object closing at high speed on collisioncourse at about 3,000 ft, pass underneath his plane, heturned 180° to pursue but it was gone. No trail or vents,upper surface had an indentation for a crown or dome.(Sparks; Project 1947; McDonald list; GRUDGE Rpt 1;NARCAP)3-5 secs 1</t>
  </si>
  <si>
    <t>489. Nov. 18, 1951. Washington, D.C. 3:20 a.m. Crew ofCapital Airlines Flight 610 and Andrews AFB senior airtraffic controller Tom Selby saw an object with severallights, follow the DC-4 for about 20 mins [miles?] thenturn back, with ground radar tracking [?]. (Sparks;Berliner; Saunders/FUFOR Index)20 mins 2+ RV?</t>
  </si>
  <si>
    <t>Mankato</t>
  </si>
  <si>
    <t>490. Nov. 24, 1951. Mankato, Minn. (44.16° N, 93.98° W).3:53 p.m. One of 2 USAF pilots flying P-51 fightersflying W at 25,000 ft, 210 knots IAS, Capt. WilliamFairbrother, saw a white 8 ft flying-wing-shaped objecthovering then pass 100 ft over and 100 ft to the left of hisfighter, he immediately turned 180° to follow but couldnot find object. (Sparks; Project 1947; NARCAP;Saunders/FUFOR Index)6 secs? 1 8BB UNKs Catalog version 1.30 / Jan. 26, 2020 / © 2020 Brad Sparks-116-</t>
  </si>
  <si>
    <t>NE</t>
  </si>
  <si>
    <t>5 mi SE of Hastings</t>
  </si>
  <si>
    <t>496. Dec. 12, 1951. 5 mi SE of Hastings, Minn. 3:50 p.m.(CST). USAF 133rd FI Wing pilot Donald K. "Deke"Slayton [future NASA astronaut] flying F-51 fighter at10,000 ft at 280-300 mph heading [NW] back to Wold-Chamberlain Field, Minneapolis, Minn., saw a 1-1/2 to 2 ftwhite (or gray) object off his left wing about 1 mile awayand 1,000 ft below flight level [about 10° below localhorizon or 8° below earth’s horizon] at (about 8 o’clockposition) looking like a kite at first, then like a weatherballoon then 2 rapidly counterclockwise revolving discsoverlapping with centers about 1 ft apart. He went intoleft 180° turn to intercept, approached to about 1,500 ft[heading SE] with object at about 1 o'clock (level ?)position, object accelerated to about 380-400 mph turningto the left, Slayton made 30° bank to turn left with object,but object outpaced him on the outside of turn [headingroughly SW at end of turn], changed appearance to looklike a single object, then it made a sudden 45° climbingleft turn, accelerated and disappeared. In 1980 Slaytonestimated angular size as grapefruit at arm's length orabout 11° but size/distance data indicate about 0.1°. WingIntell officers told Slayton a balloon research team[General Mills] sighted the same or similar UFO traveling4,000 mph near a large balloon [Skyhook?] launch.(Sparks; Maxwell Microfilm Roll 1, pp. 537-8, 563-4,Roll 9, pp. 660-5; BB Grudge Status Rpt. 2, pp. 3-4, Rpt.3, pp. 5-6; Project 1947; Richard Haines; Slaytonautobiography; etc.)3-4 mins 1[several?]1/6 futureastronautDekeSlayton;possibleindependent sightingby researchballooncrew</t>
  </si>
  <si>
    <t>WY</t>
  </si>
  <si>
    <t>Long Island</t>
  </si>
  <si>
    <t>Mitchell AFB</t>
  </si>
  <si>
    <t>502. Jan. 21, 1952. 3 miles ESE of Mitchel AFB runway 30,New York (40.73° N, 73.59° W). 9:50 a.m. (EST). USNpilot Lt. James R. Zeitvogel, USN Special Devices Center,Long Island, flew USN TBM-3W bomber heading 45°(NE) at 160 knots (200 mph) at 6,000 ft shortly aftertakeoff from Mitchel AFB, sighted a 20-30 ft whitecircular domed or parachute-shaped, with parachute-likesegmentation and dark underside, about 1/3 ratio thicknessto diameter, which appeared to be about 1-1/2 miles to theWNW or half way between TBM and end of runway 30 atMitchel AFB, silhouetted against the ground at adepression angle of about 45° at a very low altitude of200-300 ft (consistent with ground range of 1-1/2 milesfrom TBM at 6,000 ft height). Pilot then chased objectwhich was at first traveling about 300 knots (350 mph), byturning left in the TBM in a sharp 2-3 g turn, having tobank at almost 90° to see the low altitude object about 1-1/2 mins into sighting when TBM about completed 360°turn, object cutting on inside of TBM’s turn apparentlyaccelerating. Object at about 2 mins into sighting startedclimbing in altitude while still accelerating, disappearingsuddenly not due to distance about 7 miles to the SW at500+ knots (600+ mph) and about 10° above TBM’shorizontal level. (Sparks; GRUDGE Rpts. No. 3, p. 8,No. 4, pp. 9-11ff.; Project 1947; NICAP)37258mins1 1/3 to 1BB UNKs Catalog version 1.30 / Jan. 26, 2020 / © 2020 Brad Sparks-119-</t>
  </si>
  <si>
    <t>P4.36S1</t>
  </si>
  <si>
    <t>Mitchell Field, Long Island New York</t>
  </si>
  <si>
    <t>S of Nenana</t>
  </si>
  <si>
    <t>503. Jan. 22, 1952. S of Nenana, Alaska (64°35' N, 149°05'W). 12:18-2:03 a.m. (AHST).USAF Lt. Arthur L. Boyd, Jr., and 2nd Lt. JohnG. Frost, CPS-6B radar operators at ADC radar site F-2Murphy Dome AFS (at 64°57'07" N, 148°21'24.5" W,elev. 2,900 ft, about 19 miles WNW of Fairbanks, Alaska),tracked an outbound target at 210° (True) [209°] azimuthat 62°22’N, 151°25’W [about 202 mi range] traveling atabout 1,500 to 2,400 mph, and after 10-12 radar sweeps 12secs each [actually after 7 mins or ~35 sweeps], urgentlycalled twice (at 12:25 and 12:26 a.m.) for interception, anda USAF F-94A jet, pilot Lt. Clyde E. Garrett and radarobserver Capt. Verl D. Ramey, call sign “Concrete Red,”was scrambled from 449th Fighter Interceptor Sq, LaddAFB, airborne at 12:33, and directed by Murphy Domeradar site GCI to head towards Nenana (Point J or Jig) at215° Mag [~240°-245° True depending on exact location].Unidentified target reversed direction to inboundat about same azimuth at maximum range reached at 12:20a.m. [at ~61°56’N, ~151°57’W, range ~237 mi, azimuth210°] at high speed [average velocity 12:18 to 12:25,about 205-210 mi in 7 mins = 1757 to 1800 mph],reversing direction multiple times, reaching minimumazimuth 207° azimuth at 12:45 a.m., till disappearing at12:47 a.m. at 212° azimuth at 63°25’N, 150° [24’] W[~123 mi range].There were two intervening periods of targetdisappearance from 12:25 to 12:32 then from 12:35 to12:40 a.m. [when the target possibly moved at 1500+ mphto S of Nenana closer to the F-94], with target reappearingeach time within a few miles of the disappearance points.Possible confirmation by Fire Island CPS-6B radar site F-1(at 61°08.5' N, 150°13' W, elev. 300 ft).At about 12:37-12:39/41 a.m., a separate andmore local unidentified target was tracked by MurphyDome which vectored the F-94 along F-94 heading ofabout 255° to 260° [this was possibly the distant targetduring its seeming disappearance from about 30 mi NE ofMt McKinley, which may have moved at 1500+ mph tothe S of Nenana then back again to 30 mi NE ofMcKinley]. At about 12:41 the F-94 was vectored to a2nd local target by Murphy Dome. F-94 turned S and thenonto a heading of 150° (about SSE) to attempt to interceptuntil about 12:45 when target was lost and also F-94 itselfwas lost from Murphy Dome radar.(Continued in next entry)1 hr 45mins4+ ground andairborneradarsBB UNKs Catalog version 1.30 / Jan. 26, 2020 / © 2020 Brad Sparks-120-Jan. 22, 1952. S of Nenana, Alaska (Continued)At 12:52 to 12:53 a.m., unidentified target wastracked inbound heading N [NNE] towards Murphy Domeradar from 210° [±5°] azimuth at 45 miles range for about1 min [48 secs], shortly confirmed by F-94’s APG-33airborne fire-control radar as F-94 flew on heading ofabout 18° (about NNE), including one brief lockon. On acounterclockwise sweep, the UFO target reversed coursewith 180° turn over an 8-mile radius [actually diameterchord of circle] of turn [roughly 11 to 17 g’s] and headedoutbound at 1,500+ mph heading 210° [±5°] and awayfrom radar site. [Diameter chord of 8 mi hence with circlearc of ≈25 mi in two radar sweeps of 24 secs would meantarget speed ≈1900 mph, better fits UFO target speeds,whereas quarter-circle chord of 8 mi with circular arc of≈18 mi would mean a speed ≈2700 mph.]At same time, 12:52-12:53 a.m., F-94 at 30,000 ftaltitude, detected at range 24,000 yards (≈13.6 mi) 2 UFOtargets at about 25,000 ft, one faint the other very brighton airborne radar scopes, immediately to rear of main blipwas the “ghost like image” of the main blip of identicalsize, both sharp and well-defined [only the bright targetwas detectable on the Murphy Dome radar], at 40° to theright [~58° azimuth about ENE at about 12:52:20 a.m.]rapidly crossing over to the left to disappear at range 200yards 55° left of heading [thus ~323° azimuth, about NW,at about 12:52:48 a.m.], in exact agreement with MurphyDome radar at the same time. F-94 closure rate with UFOwas too rapid to follow by hand control of F-94 radarantenna hence was unable to lock on except at one pointbriefly. UFO disappeared at about the same time on bothMurphy Dome and F-94 radars.An hour later, after patrolling the area pursuingvectors from Murphy Dome radar control, F-94 headedNE about 35 miles SSW of Nenana to return to base whenboth pilot and radar observer picked up a target on theirradar scopes [at about 1:59-2:03 a.m.] at 12 o’clock low(10° below) position at 24,000 yards (≈13.6 mi). Radarobserver immediately obtained lock-on, pilot dropped F-94 to 25,000 ft with 100-knot closure rate [at about 450mph], no visual contact, slowed F-94 at range 2,000-3,000yards (≈1.1 to 1.7 mi) to try to reduce closure rate, butunsuccessfully. At 800 yards (≈0.5 mi) pilot pulled upslightly and UFO was at 5° low, dead ahead 12 o’clockposition.Pilot then had to pull up abruptly at 200 yards(≈0.1 mi) distance to avoid collision, UFO still at 5°below, dead ahead, broke radar lock-on, about 15 miles Sof Nenana [at about 12:52:48 a.m.], and target vanished.F-94 circled area twice then released to return to LaddAFB at 2:13 a.m., landing at 2:29 a.m (Sparks; Pagesmostly illegible: Maxwell BB Microfilm Roll 9, pp 817-9;AFOSI report NARA-PBB92-520 to 526; BB Status Rpts6+7; McDonald files; Jan Aldrich; Saunders/FUFORIndex; cf. Ruppelt)1 hr 45mins4+ ground andairborneradarsBB UNKs Catalog version 1.30 / Jan. 26, 2020 / © 2020 Brad Sparks-121-</t>
  </si>
  <si>
    <t>504. Jan. 29, 1952. 30 miles SW of Wonsan, South Korea. 11p.m. USAF crew of B-29 flying at above 20,000 ft and148 knots (170 mph) ground speed saw an orangeluminous rotating and pulsating 3 ft sphere [or disc?], withblue flame halo, follow the B-29 at a distance of about 600ft at the 8 o'clock position advancing forward to 9 o'clockthen falling back to 8 o'clock [at one point almostwithdrawing from view then returning?]. (Sparks; LIFEIncident 9; Project 1947; Loren Gross)5 mins[1 min?]3.5</t>
  </si>
  <si>
    <t>505. Jan. 29-30, 1952. Sunchon, South Korea. 11:24 p.m.USAF crew of B-29 at 20,000 ft and 125 knots (144 mph)ground speed saw an orange sphere follow the B-29 attheir level or slightly below [sun-like in brightness and600 ft away?]. (Sparks; LIFE Incident 9; Project 1947;Loren Gross)1 min[5 mins]2+</t>
  </si>
  <si>
    <t>507. Feb. 2, 1952. About 40 miles E of Pusan, South Korea (at35° 0' N, 129°40' E). 10:30 and 10:40 a.m. Radar track of767 mph unidentified target. 2nd track from position35°30' N, 129°40' E, at 10:40 of 1,257 mph unidentifiedtarget. (Sparks; Jan Aldrich)radar</t>
  </si>
  <si>
    <t>Granite City</t>
  </si>
  <si>
    <t>511. Feb. 13, 1952. Granite City, Illinois (38.73° N, 90.14°W). 10:30 p.m. Radar. (Sparks; McDonald list; BB Rpt6)radarBB UNKs Catalog version 1.30 / Jan. 26, 2020 / © 2020 Brad Sparks-122-</t>
  </si>
  <si>
    <t>512. Feb. 16, 1952. About 60 miles E of Pusan, South Korea(at 35° N, 130° E). 2:40 and 3:50 p.m. USMC GCI Sq 3at Yongil (36° N, 129° E) CPS-5 radar tracking ofunidentified target traveling at 4,320 knots (5,000 mph).2nd track at 3:50 at position 36°30' N, 129°30' E (a fewmiles off the coast of South Korea) of large targetequivalent of 6-8 jet aircraft, traveling 1,380 knots (1,600mph) target heading 170°, faded momentarily, thencontinued on 120° heading until lost. Visual sighting ofcontrail in direction of radar track. (Sparks; Jan Aldrich;McDonald files; Saunders/FUFOR Index)radar</t>
  </si>
  <si>
    <t>514. Feb. 20, 1952. Mt. Diablo, Calif. 11:30 p.m. USAF pilotMontgomery and copilot of B-25 bomber saw brightyellow light on collision course climb and accelerate.(Sparks; Project 1947; Saunders/FUFOR Index)2</t>
  </si>
  <si>
    <t>Ft. Stockton</t>
  </si>
  <si>
    <t>516. Feb. 27, 1952. Ft. Stockton, Texas. B-29 and radar.(Sparks; McDonald list; BB Rpt 5)radar</t>
  </si>
  <si>
    <t>20 miles S of Yakima</t>
  </si>
  <si>
    <t>522. 1076 March 23 [22?], 1952. 20 miles S of Yakima, Wash. 6:56and 7 [6:05? 6:33?] p.m. USAF pilot and radar operator ofF-94 jet interceptor made 2 sightings of a stationary redfireball that increased in brightness then faded over 45secs. Note: Project Blue Book Status Report #7 (May 31,1952) says target was also tracked by ground radar at 78knots (90 mph) at 22,500 ft and 25,000 ft altitude.(Sparks; Berliner)45 secs x23+ ? RV groundand airradars</t>
  </si>
  <si>
    <t>524. 1082 March 29, 1952. 20 miles N of Misawa AFB, Japan(40°42’ N, 141°23’ E). 11:20 a.m. Lt. David C. Brigham,pilot of AT-6 trainer flying at 150-160 mph at 6,000 ft,saw a small, very thin, shiny metallic 8-inch diameter discwith no vapor trail or exhaust fly alongside the AT-6, thenmake a pass at an F-84 jet fighter, flip on edge, flutter 20 ftfrom the F-84's fuselage for 2-3 secs and flip in theslipstream,, then cross in front, pulling up in a steep almostvertical climb to disappearance. (Sparks; Aldrich/Project1947; Berliner; Saunders/FUFOR Index)10 secs 1?</t>
  </si>
  <si>
    <t>Duncanville</t>
  </si>
  <si>
    <t>528. 1095 April 4, 1952. Duncanville, Texas (32°38.8' N, 96°54.3'W). 8:30 p.m. (CST) USAF Cpl. Billy D. Greer and PFCJohn W. Harrington of the Radar Maintenance Section,147th AC&amp;W Sq, tracked unidentified target by FPS-10radar first to the NW at 310°-315° azimuth at about 70nautical miles (80 miles) moving at high speed of about2,160 knots (2,500 mph) until it disappeared off scope atmaximum range of 260 n.mi. (300 miles). Height-finderreading not taken, estimated at 42,000+ ft due to radarbeam coverage at max range. (Sparks; BB MaxwellMicrofilm Roll 9, pp. 1288-9; BB Rpt 7l Jan Aldrich;Saunders/FUFOR Index)5+ mins 2 radar;radar maintpersonnel</t>
  </si>
  <si>
    <t>535. 1108 April 12, 1952. North Bay CFS, Ontario, Canada (46.30°N, 79.46° W). 9:30 [11:30?] p.m. RCAF Warrant OfficerE. H. Rossell, Flight Sgt. R. McRae saw a round amberobject fly in from the S at 2x speed of F-86 at low level,stop, reverse direction, climb away at 30° angle. (Sparks;Berliner; Randle)2 mins 2</t>
  </si>
  <si>
    <t>538. 1112 April 14, 1952. Memphis, Tenn. (35.14° N, 90.03° W).6:34 p.m. U.S. Navy pilots Lt. jg. Blacky, Lt. jg. O'Neilflying on 18° (about NNE) heading at 2,000 ft over NASRange Station saw to their left an inverted bowl glowingbright red, 3 ft long and 1 ft high, with vertical slots,approaching at high speed on 300° heading, straight andlevel at 2,000 ft, passing 300 ft from their aircraft andbelow overcast at 4,200 ft. [Red glowing exhaust trail?](Sparks; Berliner; McDonald files; Jan Aldrich; cf.NARCAP; Randle)45-60secs2 1</t>
  </si>
  <si>
    <t>Nunivak Island</t>
  </si>
  <si>
    <t>543. April 17, 1952. Nunivak Island, Alaska, andNewfoundland-New Brunswick, Canada. 12:58 a.m.(EST). Four high-altitude contrails heading ESE towardAlaska and Continental U.S. were seen by defenseobservers at Nunivak Island. At 5:10 a.m. (EST) PresqueIsle, Maine, ADC radar (Caswell Air Force Station FPS-10) tracked 5 Unknowns headed SW into the U.S. (3 werelater identified as off-course civilian airliners, 2 remainedunidentified, 2 additional Unknowns were detected laterbut identified). Nationwide Air Defense Readiness Alertwas declared at 5:11 a.m. and cancelled 7:40 a.m. EST.SAC was notified to prepare launch of nuclear bombcarryingbombers. Not in BB files or not yet found.(Sparks; ADC History Jan-June 1952; Schaffel 1991 pp.169-171; Loren Gross Jan-May 1952 Supp.; NICAPwebsite; R. Todd/Jan Aldrich; etc.)hours multipleradars</t>
  </si>
  <si>
    <t>548. 1130 April 18, 1952. 50 miles NW of Kyushu, Japan (at 34°19'N, 129°51' E [34°30' N ?, 129°30'E ?]). 12:07 p.m. [9:07p.m.?] A radar operator tracked unidentified target at2,700 [2,100?] mph. (Sparks; Berliner;Saunders/FUFOR Index)1 min 1 radarBB UNKs Catalog version 1.30 / Jan. 26, 2020 / © 2020 Brad Sparks-128-</t>
  </si>
  <si>
    <t>551. 1144 April 22, 1952. Naha AFB, Okinawa. Bet. 9 and 10 p.m.Crew of B-29 bomber, on ground, saw an elliptical object,about 2-3 ft long [?] heading E to W passing over the baseat about 1,000 to 1,500 ft underneath overcast clouds at2,000 ft, crossing sky in about 5-10 secs, followed 1 minlater by another 2 objects on same course then 5 mins lateranother 2 objects on same course, each with a white lightthat blinked every 1-2 secs as they performed erraticmaneuvers at estimated speed 1,000 kts. (Sparks; NICAPwebsite/Dan Wilson; BB files – BB Record Card / Filewrongly conflates 2 cases April 5 &amp; 22 as one; Berliner;Randle)6 mins 7</t>
  </si>
  <si>
    <t>VT</t>
  </si>
  <si>
    <t>Bellevue Hill</t>
  </si>
  <si>
    <t>552. 1147 April 24, 1952. Bellevue Hill, Vermont (at 40°30' ?? N,72°15' ?? W [Atlantic]). 5 a.m. Crew of USAF C-124transport plane frrom Biggs AFB, Texas, saw 3 circular,bluish objects in loose “fingertip” formation, 2 flyingparallel to the plane, all straight and level flight. C-124 at11,000 feet heading 73° Mag. Crew noticed the 3 objects20° degrees to the right, just above the horizon, for 2-3mins. Immediatelv thereafter off to the left of the C-124more objects were seen for another 1 minute beforedisappearing; round blue objects. Objects capable of veryhigh speed since they disappeared due to distance atestimated distance of 50 miles. (Sparks; NICAPwebsite/Rich Vitello; Loren Gross UFO History; BBfiles; Berliner; Project 1947; Randle)3-4 mins[2+mins?]2+</t>
  </si>
  <si>
    <t>Greenland</t>
  </si>
  <si>
    <t>556. April 25, 1952. Rheim-Main AFB, [Darmstadt ?], WestGermany. 9:20 [9:15?] p.m. 2 USAF C-47 pilots[Wisnieski ?] had near-collision with white circular objectheading NW. (Sparks; Weinstein; Jan Aldrich;Saunders/FUFOR Index)2 mins 2+ ?</t>
  </si>
  <si>
    <t>North Atlantic</t>
  </si>
  <si>
    <t>567. May 1, 1952. Davis-Monthan AFB, Tucson, Ariz. 9:10a.m. (MST). Base Intelligence Officer Major RudolphPestalozzi, M/Sgt. Edmund L. Bouton, Jr., and severalothers saw 2 shiny round 20-28-foot objects rapidlyovertake then pace a B-36 in E-W flight at 20,000 ft atabout 50° ±10° elevation, then depart at high speed, oneobject stopping to hover briefly, before disappearing, nosound, no trail. B-36 crew also saw objects andinterrogated on landing. (Sparks; Case file was notmissing, McDonald did not have a date or even the preciseyear.) (Maxwell BB Microfilm Roll 10, pp. 332-341;Hynek UFO Rpt pp. 109-112; Saunders/FUFOR Index)3 mins 10+ 1/10</t>
  </si>
  <si>
    <t>Apple Valley</t>
  </si>
  <si>
    <t>George AFB</t>
  </si>
  <si>
    <t>568. 1176 May 1, 1952. George AFB and Apple Valley, Calif. 10:50a.m. (PDT?). 3 men on the arms range, plus Lt. Col. LyleAlbert Silvernail 4 miles away in Apple Valley saw 5 flatwhitediscs about the diameter of a C-47's wingspan [95 ft]or length of P-51 [32 ft] fly fast about 1,000 mph at about4,000 ft height, make a 90° turn in a formation of 3 infront and 2 behind, and dart around. Silvernail reportedthe sighting and was told radar was tracking the object(s)and fighters were being scrambled. (Sparks; Berliner;NICAP)15-30secs5+ 2 ? RV?</t>
  </si>
  <si>
    <t>P4.17S1</t>
  </si>
  <si>
    <t>George AFB, Victorville, California</t>
  </si>
  <si>
    <t>Victorville</t>
  </si>
  <si>
    <t>Keesler AFB</t>
  </si>
  <si>
    <t>572. 1194 May 9, 1952. George AFB, Calif. 10:30 a.m. 2 USAF F-86 pilots (Crown and another) in the air and a witness onthe ground saw a round silver object. (Sparks; Berliner;Saunders/FUFOR Index)3</t>
  </si>
  <si>
    <t>573. 1194 May 9, 1952. George AFB, Calif. 5:20 [12:50?] p.m.USAF A/1c G. C. Grindeland saw a dull white,arrowhead-shaped object fly straight and level. (Sparks;Berliner; cf. Saunders/FUFOR Index)10 secs[4 mins?]1BB UNKs Catalog version 1.30 / Jan. 26, 2020 / © 2020 Brad Sparks-132-</t>
  </si>
  <si>
    <t>577. May 11, 1952. George AFB, Calif. Grendilund. (Sparks;McDonald list; Saunders/FUFOR Index)</t>
  </si>
  <si>
    <t>579. May 13, 1952. George AFB, Calif. 1:55 p.m. (PST). T-6case. [Same as May 14?] (McDonald list;Saunders/FUFOR Index)30 mins 2</t>
  </si>
  <si>
    <t>580. May 13, 1952. Greenville, So. Carolina. 10:33 p.m.(EST). Richardson and 3 other amateur astronomers setup telescopes at dark area of Furman University when theysaw a diamond formation of 4 oval reddish-yellow orreddish-brown luminous objects nearly overhead anddisappeared after 3 secs motion through 12° arc [or at 12°elevation?]. Apparent size of half dollar at arm’s length,1/.4 turned and wobbling in flight. (Sparks; BB StatusReport 8, Dec 1952, p. 25; Saunders/FUFOR Index)3 secs 4 4BB UNKs Catalog version 1.30 / Jan. 26, 2020 / © 2020 Brad Sparks-133-</t>
  </si>
  <si>
    <t>581. May 14, 1952. George AFB, Calif. 1:05 p.m. (PST).[Same as May 13?] (Sparks; McDonald list;Saunders/FUFOR Index)25 mins 2</t>
  </si>
  <si>
    <t>PR</t>
  </si>
  <si>
    <t>587. May 20, 1952. George AFB, Calif. 1:25 p.m. (PST).(McDonald list; Saunders/FUFOR Index)5 minsBB UNKs Catalog version 1.30 / Jan. 26, 2020 / © 2020 Brad Sparks-134-</t>
  </si>
  <si>
    <t>594. May 26, 1952. W or NW North Korea. 3:20 a.m. (local).USAF 319th FI Squadron pilot 1st Lt. John W. Martin andradar observer 1st Lt. Edward A. Monard, flying N to Sfrom an intercept mission near the front lines of theKorean War in an F-94C jet fighter at 2,500 ft altitude sawan unidentified brilliant white or blue light above them andin front. F-94 made about 7 passes in an attempt toidentify the light, first to within 600 ft distance and thensucceeding passes at different cardinal directions to within50 ft range but could not see a shape due to the brightnessof the light and airborne radar could not detect object.[Possible balloon since passes occurred over 5 mins asaltitude increased to about 7,000-7,500 ft or at roughlystandard weather balloon rise rate of 1,000 ft/min.] At3:25 a.m. ground radar site “Bromide” told F-94 there wasan unknown target on their tail, and F-94 radar observervisually sighted an aircraft behind them, while pilot sawthat the original bright light was still visible too. Pilotturned right to come around behind the new target andradar observer detected on airborne APG-33 radar andlocked on the object nearly dead ahead and slightly aboveat about 5°-10° elevation, range 7,000 yards, overtakespeed 50 knots, F-94 at 250 knots and 7,000-7,500 ftaltitude now heading NE [after ~50 secs of sharp turn].Pilot went into shallow climb, closing range to object to6,000 yards [after ~35 secs] when object started to rapidlypull away. F-94 went on afterburner [to ~500 knots] whileobject steadily accelerated in shallow climb to high speed[peak velocity of ~6,700 mph at about 21 g’s] in 14 secsincreasing range from 6,000 yards to 24,000 to 26,000yards, till breaking radar lock, while F-94 accelerated onafterburner from 250 knots [to roughly 500? Knots], andobject evidently still being tracked by ground radar site“Bromide.” No visual contact made with object, noexhaust observed, no evasive maneuvers other than highacceleration. Flight crew timing was calibrated afterwardsand found to be about 2 secs in 60 secs or about 0.5 secin 14 secs. (Sparks; Weinstein; Saunders/FUFOR Index;NICAP)~7 mins 3+ RV groundand airradars</t>
  </si>
  <si>
    <t>602. 1243 June 1, 1952. Rapid City, South Dakota. 6 p.m. USAFA/1c Beatty and two civilians. At least 5 long silverobjects flew in a neat box formation with a leader.(Sparks; Berliner)15-20secs3</t>
  </si>
  <si>
    <t>Offutt AFB, Omaha</t>
  </si>
  <si>
    <t>610. 1257 June 5, 1952. Offutt AFB, Omaha, Nebraska. 11 p.m. 2ndLt. W. R. Soper, a Strategic Air Command TOP SECRETControl Officer, former AFOSI agent; and 2 others saw abright red stationary object for 4.5 mins before speedingaway with a short tail. (Sparks; Berliner)4.5 mins 3</t>
  </si>
  <si>
    <t>611. missingJune 6, 1952. Kimpo AFB, Korea. 8:42 a.m. RAAF(Royal Australian AF) combat pilot Flight SergeantKenneth D. Smith and Flt Sgt Kenneth Fawner, 77thRAAF Sq, on ground saw cylinder-section flat (dull) silverdisc-shaped object, like a coin shape about 50-60 ftdiameter, width/diameter ratio 1:7, dark blue edges (2x asdark as blue sky), with several dark or black concentriclines on top flat surface, doing a series of erratic 12-secondspinning and 7-second tumbling motions. Approachedfrom the N at about 8,000 to 10,000 ft, spinning clockwise,then tumbled end over end spinning like a top, in levelflight at 350 mph increasing speed, hovering, shootingstraight up, level flight, tumbling, changing course,disappearing into the sun in the E, reappearing back andforth across the sun. At one point an F-86 fighter passedin front of object. Case file missing (Hynek’s copy found2016). (Sparks; CUFOS/Mary Castner; BattelleUnknown No. 7; Randle)4 mins 2+</t>
  </si>
  <si>
    <t>Minneapolis</t>
  </si>
  <si>
    <t>Morocco</t>
  </si>
  <si>
    <t>616. 1270 June 12, 1952. Marrakech, Morocco. 11:26 a.m. T/Sgt.H. D. Adams, using an SCR-584 radar set, tracked anunidentified target at 650 knots (750 mph) at 60,000+ ftaltitude. (Sparks; Berliner)1 radar</t>
  </si>
  <si>
    <t>620. 1299 June 17, 1952. Cape Cod, Mass. 1:28 a.m. USAF pilot ofF-94 jet interceptor saw a light like a bright star cross thenose of the jet. No further information in the files.(Sparks; Berliner)15 secs 1</t>
  </si>
  <si>
    <t>100 miles E of March AFB</t>
  </si>
  <si>
    <t>624. June 18, 1952. 100 miles E of March AFB, Calif. UFOpaced a USAF B-25 bomber. (Sparks; Ruppelt p. 146;etc.)30 minsBB UNKs Catalog version 1.30 / Jan. 26, 2020 / © 2020 Brad Sparks-139-</t>
  </si>
  <si>
    <t>625. 1308 June 19, 1952. 3-4 mi N of Goose Air Base, Labrador,Canada. 2:07 a.m. (AST). USAF? 373rd Signal Section[and 373rd Transportation Major Port?] 2nd Lt. A'Gostinosaw a red light in the ENE about 5 miles away at 60°azimuth heading NE to SW [towards observer?], whichturned white while wobbling. Estimated apparent size thatof planet Venus. Goose AB GCA radar tracked a probablyunrelated stationary target in the E at 5 miles range, size ofreturn similar to that of C-54 aircraft, altitude under 4,000ft (based on radar beam elevation coverage ? [presumably0°-9° vertical width of a PAR Precision Approach Radarsuch as MPN-11 or CPN-4, but unexplained why noheight-finding]) for nearly 2 hours from 12:25 a.m. to 2:18a.m., which suddenly enlarged then returned to previoussize. Uninvestigated by BB or the AF. [Unrelated radarreturn possibly spurious stationary anchored boat, perhapsin the mouth of Churchill River near village of Mudd Lake5 mi E of Goose AB, or to the NE in Goose Bay ??].(Sparks; BB files; NICAP; NEAC History; Jan Aldrich;Berliner)1 min(1hr53m??)2</t>
  </si>
  <si>
    <t>Near Paulette</t>
  </si>
  <si>
    <t>628. June 20, 1952. Near Paulette, Mississippi (at 33° 2' N,88°26' W). 8:26 p.m. USAF pilot Lt. Milo Roberts andbombardier Lt. Julius Prottengeier with 308th Bomb Sq,310th Bomb Wing, Forbes AFB, Kansas, flying a B-29bomber (s/n 44-62204) at 190 mph at 17,000 ft saw acone-shaped object approach on collision course from the2 o'clock position, before evasive action object made sharpleft left and disappeared, followed by a 2nd object [?].Object's length/width ratio 3:1, about 8-10 ft long at 1,200-1,500 ft away or 100 ft if at 15 miles away. (Sparks;NARCAP; BB files??)2 1/10 –44228BB UNKs Catalog version 1.30 / Jan. 26, 2020 / © 2020 Brad Sparks-140-</t>
  </si>
  <si>
    <t>Kirksville AFS</t>
  </si>
  <si>
    <t>635. June 23, 1952. Kirksville AFS, Missouri Kirksville,Missouri (at 40°17’52”N, 92°34’34”W). 1:30 and 1:35a.m. (CST). USAF ADC 790th AC&amp;W Sq FPS-10 radar(=CPS-6B minus early-warning search beam) radaroperators Lt. A. N. Robinson, Jr., and Airman Ray H.Foote, plus 5 other controllers, officers and maintenancetechnicians, tracked single unidentified targets with a clearsharp return about the size of a B-29's (or B-50 or B-36).First target suddenly appeared 88 NM (101 stat. miles) atazimuth 357° (almost due N) of radar site, and continuedoutward from the radar site on an approximately straightline with blips appearing on 15-second sweeps of therotating radar beam at 88, 100, 114, 132, 146, 158, 174,180, and 205 NM from radar site (intervals in jumps of 12,14, 18, 14, 12, 16, 6, and 15 NM), thus moving at a highlyvariable speed of about 1,650 to 5,000 mph, or about anoverall average of 4,000 mph. Second target suddenlyappeared at 1:35 a.m. at 94 NM (108 stat. miles) again atazimuth 357° (almost due N) of radar site, and continuedoutward from the radar site on an approximately straightline with blips appearing on 15-second sweeps of therotating radar beam at 94, 109, 124, 141, 154, 168, and187 NM from radar site (intervals in jumps of 15, 15, 17,13, 14, 19 NM), thus moving at a variable speed of about3,600 to 5,200 mph, or about an overall average of 4,300mph. Possible radar interference with radial outward highspeedtracks on identical azimuths not crossing to otherside of scope. But identity of interfering radar isunknown, the failure of tracks to extend into center ofscope and to the outer edge (contrary to erroneous initialteletype report claiming the latter) is unexplained, failureto appear for 3 minutes between tracks (1:32 to 1:35 a.m.)is unexplained, and great variability of apparent speed(contrary to one erroneous report) is also unexplained. Noother ADC radar site reported interference, which shouldhave been mutual and equal, and none again from the 357°azimuth despite new incidents at all compass directions onJuly 12, 1952. Missing BB case file was in Hynek's filesat CUFOS. (Sparks; Hynek-CUFOS files)2 + 1.5mins7 radar</t>
  </si>
  <si>
    <t>637. June 23, 1952. Location unknown, but information camevia Japan Hq “CV 4359.” 6:08 a.m. USAF pilotWermack of the 18th Fighter-Bomber Group saw a blackcoin-shaped object, 15-20 ft in diameter, at 6,000 ftapproach to within 1,500 ft, then make an irregulardescent. (Sparks; Berliner; Project 1947)1 1 – 1.3</t>
  </si>
  <si>
    <t>Pacific bet</t>
  </si>
  <si>
    <t>650. June 28, 1952. Pacific bet. Hawaii and Calif. (at 29° 0' N,145°20' W). 10:50 p.m. USAF C-47 pilot saw a verybright light pass across the flight path from left to right.(Sparks; Project 1947)1BB UNKs Catalog version 1.30 / Jan. 26, 2020 / © 2020 Brad Sparks-143-</t>
  </si>
  <si>
    <t>O'Hare Airport, Chicago</t>
  </si>
  <si>
    <t>651. 1364 June 29, 1952. O'Hare Airport, Chicago, Illinois. 5:45-6:30 p.m. (CDT). 3 USAF air policemen, 83rd Air BaseSq, Air Police Detachment, S/Sgt. Lopez, A/1c Weber,and A/3c Korkowski, saw a bright silver, smooth surfaced,flat oval 30 ft [150? ft] object estimated at about 500 to1,000 ft height about 7 miles [2-3 mi?] away to the WSWreflecting sunlight surrounded by a blue circle of haze forthe first 20-25 mins, hovering. Object appeared betweenor just above radio towers for stations WGN and WBBN 7miles away and about 1 mile apart [at 42° 0' 42" N, 88° 2'7" W, and 41° 59' 32" N, 88° 1' 36" W] to the WSW atabout 2° elevation and to the left and S of the setting sun(which was at 284° azimuth, 20° elevation, at 6:30). Thenmove very fast [about 3 mi or 20°] to the right and left,and up and down relative to the radio towers, movingalmost instantaneously and much faster than any jetfighter. Object rocked on its longitudinal axis, appearedoval (major/minor axis ratio about 2.2) when orientedvertically, thin and difficult to see when horizontal.Object receded at high speed then disappeared “likeshutting off a light.” No trail, no noise. Independentlywitnessed by Chicago firemen several miles away.(Sparks; Jan Aldrich; Maxwell BB Microfilm Roll 11,pp. 260-265; unpublished Ruppelt manuscript).45 mins 3+ 1/5 – 1/3(~0.4fromdrawing)triangulation?</t>
  </si>
  <si>
    <t>Boston, Lynn and Bedford</t>
  </si>
  <si>
    <t>655. July 1, 1952. Boston, Lynn and Bedford, Mass. 7:25/7:30a.m. (EDT). 2 F-94's scrambled (at 7:25?) to interceptUFO that a GOC spotter saw heading SW over Boston, noradar contact and F-94's searched area found nothing.Erwin W. Nelson and wife at Lynn (9 mi NE of Boston) at7:31-7:34 noticed two vapor trails from the climbing jets,looked around, saw in the W a bright silver "cigar shapedobject about six times as long as it was wide" heading SWover Boston at a very high altitude, speed a little fasterthan the two jets. An identical UFO was following the firstsome distance back. No vapor trails. Witnesses watchedthe F-94's search back and forth far below the UFO's. At7:30 AF Capt. Robert E. Metcalf, Petroleum Officer,6520th Supply Sq, 6520th Test Support Wing, and USAFair policemen MSgt James Stiner and MSgt Joseph R.Bosh, 6520th Air Police Sq., near Hangar B, HanscomField, Bedford, Mass. (15 mi NW of Boston, W of Lynn)saw the two jets, looked for what they were interceptingand saw to the E [?] a 100 ft long silvery ellipse “fatterthan a cigar” traveling SW but did not spot the 2nd UFO.At two points object seemed to hover for a few secs, thencontinued at about 40,000 ft. Object path intersectedcontrails of the two jets heading SE. Metcalf lost sight ofobject on his way to the Tower after a few (2-3?) minsthen caught sight again at about 7:40, noting it hadincreased distance “considerably,” but lost it at the Towerand unable to see it with unaided eye or 7x50mmbinoculars. (Sparks; Maxwell BB Microfilm Roll 11, pp.485ff.Ruppelt)15+ mins 7+</t>
  </si>
  <si>
    <t>657. July 1, 1952. Washington, DC. George Washington Univ.Physics Professor saw “dull, gray, smoky colored” objectin the NNW sky hovering motionless about 30°-40° abovehorizon, which occasionally moved through arc of about15° right or left, and gradullay descended from the skyuntil hidden by buildings on skyline. Angular size ½ of aquarter (coin) at arm’s length [=1°]. He estimated at least500 other witnesses in the streets, confirmed by briefnewspaper reporting. (Sparks; Ruppelt)8 mins 500+?2 physicsprofBB UNKs Catalog version 1.30 / Jan. 26, 2020 / © 2020 Brad Sparks-145-</t>
  </si>
  <si>
    <t>660. July 5, 1952. Elmendorf AFB, Alaska.(Saunders/FUFOR Index)radar</t>
  </si>
  <si>
    <t>667. July 9, 1952. Rapid City AFB, South Dakota. 3:30 p.m.(MST). USAF Airman/1 Howard W. Hoff and anotherairman of 717th Strategic Reconnaissance Squadron, 28thStrategic Reconnaissance Wing, at E end of the E-Wrunway sighted grayish-white disc at 20,000+ ft, travelingfaster than any jet, in the SW headed N, crossed over theNW corner of airfield. Object stopped, hovered N of theE-W runway taxiway. The airmen were located just S ofthe E end of the E-W runway thus object hovered about2/3 mile distance to their NNW, "arcing" curved motionup and down “very steep and violent.” Disappeared whenairmen looked away for a moment. (Sparks; BB files;Saunders/FUFOR Index)3-4 mins 2</t>
  </si>
  <si>
    <t>668. July 9, 1952. Rapid City AFB, South Dakota. 3:35 p.m.(MST). USAF S/Sgt. Daniel P. Foster, Jr., and 3 airmenof the 717th Strategic Reconnaissance Squadron, 28thStrategic Reconnaissance Wing, reported 3 separate milkywhite discs at 30,000 to 40,000 ft. The 3 airmen werelying on their backs off the edge of the East-West runwaywhen they saw the first object moving faster than a jet inthe S heading N, passing overhead. Objects seen one at atime about 1 min between sightings about 5 secs durationeach, with same appearance and motion. (Sparks; BBfiles; Saunders/FUFOR Index)5 + 5 + 5secs4</t>
  </si>
  <si>
    <t>Arlington Heights</t>
  </si>
  <si>
    <t>672. July 12, 1952. Arlington Heights, Illinois. 9:04 p.m.(CDT). USAF pilot Capt. Robert W. Casey, Jr., of F-86fighter leading flight of 2 F-86’s, with wingman 1st Lt.Richard C. Panter, both with 62nd FI Sq, 4706th DefenseWing, O’Hare AFB, Chicago, leveled out of a right turn,heading 200° at 18,000-19,000 ft, saw an oblong yellowishlighted object larger than a fighter but smaller than a C-54[thus about 100 ft] with a trail separated from main objectand 1-1/2 its length, flying in a straight course heading240° about 20 miles away estimated at 15 miles S of Elginat 22,000 ft traveling 700 knots, passed from port (left) tostarboard (right) side of jet. F-86 turned slightly to theright [to 240° heading] to pursue UFO at max speed [700mph] but object pulled away. Both pilots heard a strangeradio transmission on their restricted “Foxtrot” commchannel (133.20 MHz) during the pursuit saying the nameof the lead pursuit pilot, “Casey” in “ethereal” “ghost-like”“monotone.” Foxtrot channel only monitored by Casey’sown unit, 62nd FIS, and by two fighter squadrons at TruaxAFB, Wisc. Apparently this was a prank by Casey’sfighter pilot buddies at the 62nd evidently monitoring hischannel, though later officially denied by the 62nd.Numerous long-duration level-flight fireball-like sightingsover Illinois-Ohio. (Sparks; Project 1947; BB files)20 secs 2 1/10 to44287unexplained radiomessage;radar?</t>
  </si>
  <si>
    <t>Kirksville</t>
  </si>
  <si>
    <t>675. 1436 July 12, 1952. Kirksville, Missouri (at 40°17’52”N,92°34’34”W). 9:00 + 9:15 + 9:20 + 9:30 +11:04 + 11:07p.m. (CST). Many FPS-10 radar controllers at 790thAC&amp;W Sq tracked large radar blips at 1,500+ knots(&gt;1,700 mph) to 4,800 knots (5,600 mph) [actual speedsabout 5,000 to 6,000 mph in all 6 tracks] inbound andoutbound on nearly identical straight-line azimuths inabout the 124-293 mile range [suggestive of real objectsbelow about 20,000 ft within the Vertical-Lower beam ofFPS-10 but not caught within higher-aimed Vertical-Center or Vertical-Upper beams limited to &gt;2° elevationangle]. 6 single targets each tracked at following azimuths(at times listed above) coming to/from 142°-134°, 001°-354°, 220°-202°, 321°-320°, 320°, and 004°, with nonecrossing to other side of scope, a classic interferencepattern except none extended to center of scope or to outeredge but disappeared like a real object in and out of radarblind zones. Checks with regional radar stations foundnone with antennas "in opposition" (matching direction ofKirksville radar antenna at the same moment). No visualsighting, or other confirmation of targets by other radars[apparently not even by the other component radars withinthe FPS-10 operating on different frequencies, such as theSlant-Lower beam which would have given height data,none reported, which suggests interference or selectiveradar emissions or ECM]. Radar targets registered onlyevery other sweep (every 30 secs of the 4 RPM sweeprate) suggesting interference by a 2 or 6 RPM sweep rateradar. Possible IFO non-real radar interference. (Sparks;Berliner; BB files)ca 2 minseach14+ radar-only(scopephotos)</t>
  </si>
  <si>
    <t>60 miles SW o</t>
  </si>
  <si>
    <t>676. July 13, 1952. 60 miles SW of Washington, D.C. 4 a.m.(EDT). National Airline Flight 611 Capt. William Bruenpiloting airliner heading N from Jacksonville, Flor., sawround ball of bluish-white light hovering to the W thenascend to airliner altitude of 11,000 ft, then parallel courseoff left wing at about 2 miles distance, took off upwardsat 1,000 mph when Bruen turned on all aircraft lights.(Sparks; Hynek UFO Rpt pp. 90-91; NARCAP)2+ ?BB UNKs Catalog version 1.30 / Jan. 26, 2020 / © 2020 Brad Sparks-149-</t>
  </si>
  <si>
    <t>677. July 14, 1952. White Sands / Holloman AFB. 10:20-10:55 (MST). Land-Air Inc. radar-visual tracking ofUFO’s over the missile test range at Holloman AFB,during a Hughes Aircraft project mission. UFO’s weresighted over the AF Missile Test Center range atHolloman AFB, 6540th Missile Test Wing.At about 10:20 a.m., H. R. Morris and Floyd Fannon ofLand-Air Inc. site X-Ray-1 (1.8 mi NNW of center ofHolloman runways) tracked an object on their S-bandModified SCR-584 tracking radar on the A scope at 30°elevation and 340° azimuth about 3 mi N of radar site nearthe B-29, which appeared like a jet in size and speed if at35,000 ft, going in opposite direction from the B-29, butno such aircraft should have been in the vicinity. After afew mins they continued tracking the Hughes mission.At 10:30 a.m., cameraman Marion D. Richmond at theMike 9 optical tracking site (4.3 mi NW of center ofHolloman runways) saw a maneuvering UFO to the Wwith vapor trail about ¼ mile long if at 35,000 ft (actualdistance not determinable) [balloons have no vapor trails].At about 10:40 a.m. Richmond used Mitchell camera using35 mm Plus X film (at F-8 in 40-in focal length lens) totake about 200 ft of 35 mm film of one maneuveringobject at high elevation angle to the NNE, and of 2 otherUFO’s for a few feet of film, until about 10:45 a.m. Allobjects were like flat-top spheres, with one of the 2smaller objects highly reflective. At about 10:40 a.m., R.S. King saw a bright circular metallic object passingthrough his field of view in the optical tracking 20xmonocular scope at Site P-3 near the X-Ray-1 radar site.Object was above the B-29 and going the same generaldirection but much faster.At 10:55 a.m., at the Hughes Blockhouse (2.9 mi NNW ofcenter of Holloman runways) Hughes technician Allen L.Gruber watched the B-29 aircraft on the mission with 6xbinoculars, then saw a round white metallic object cross infront of the B-29 nearly overhead, heading ENE, with thesame image size and apparent speed as an F-86 jet as if at35,000 ft [about Full Moon equivalent in binoculars] butwas not the F-86 that overtook the B-29 soon thereafter.Gruber lost the object after a few secs to continuewatching the B-29 mission.Nothing was seen by the crews of the B-29 or the F-86.The meteorological balloon was launched from Hollomanat 10:30 a.m. and went W for the first 20 mins then rapidlytowards the E in the winds above 25,000 feet but theUFO’s were seen in addition and separate from theballoon. Note Holloman incident soon after (see below).(Sparks; BB files; NICAP website/Dan Wilson)25 mins 4+ 1 [equiv.in 6xbinocs]radarvisualBB UNKs Catalog version 1.30 / Jan. 26, 2020 / © 2020 Brad Sparks-150-</t>
  </si>
  <si>
    <t>678. July 14, 1952. White Sands / Holloman AFB. 11:30 a.m.(MST). Soon after Land-Air Inc. radar-visual tracking ofUFO’s over the missile test range (see incident above),Captain J. J. Binkley, Holloman AFB Asst. OperationsOfficer, at N end of Base Operations Office, saw objectlike a (flat) round (disc) tilted to appear oval, to the NNWat about 75° elevation emitting a light vapor trail [thusimpossible to be a balloon] with a (small) gap betweenUFO and trail. Object moved at rapid angular rate untilfaded from view, before F-86 jet interceptor could takeoff. (Sparks; BB files; NICAP website/Dan Wilson)few mins 1</t>
  </si>
  <si>
    <t>West Palm Beach</t>
  </si>
  <si>
    <t>681. 1451 July 15, 1952. West Palm Beach, Florida. 10:10 p.m. J.Antoneff and 2 others saw a discus-shaped object, greyish,except when hovering, when it appeared muddy. Hoveredover Palm Beach International Airport, then followed anSA-16 twin-engined amphibious aircraft and flew away.(Sparks; Berliner)40-60secs + ?3</t>
  </si>
  <si>
    <t>686. 1479 July 17, 1952. Rapid City, South Dakota. Military(USAF?) witness(es).</t>
  </si>
  <si>
    <t>Patrick AFB</t>
  </si>
  <si>
    <t>Cape Canaveral/Patrick AFB/Kennedy Space Center</t>
  </si>
  <si>
    <t>689. 1485 July 18, 1952. Patrick AFB, Florida. 9:45 [10:45 ?] p.m.(EST). 3 USAF officers and 4 enlisted men saw a seriesof hovering and maneuvering red-orange lights moving ina variety of directions. (Sparks; BB Status Report 8, Dec1952, p. 26; Berliner; Saunders/FUFOR Index)1 hr 7</t>
  </si>
  <si>
    <t>P5.4S1</t>
  </si>
  <si>
    <t>Space Flight</t>
  </si>
  <si>
    <t>Cape Canaveral</t>
  </si>
  <si>
    <t>693. July 19-20, 1952. Andrews AFB and Washington NationalAirport, Washington, D.C. 11:40 p.m.-6 a.m. (EDT).Numerous visual, radar and radar-visual sightings byground observers and pilots in the air. (Sparks)6 hrs 20minsmany RVBB UNKs Catalog version 1.30 / Jan. 26, 2020 / © 2020 Brad Sparks-152-</t>
  </si>
  <si>
    <t>Stafford</t>
  </si>
  <si>
    <t>702. 1654 July 22 [?], 1952. Stafford, Virginia. 12 p.m. USAF pilotof C-54 transport saw a bright ovoid object hover thenmove in stops and starts, first approaching the plane thenparalleling it. (Sparks; Berliner; Loren Gross)</t>
  </si>
  <si>
    <t>Near Braintree, bet. Boston andProvincetown</t>
  </si>
  <si>
    <t>706. 1556 July 22, 1952. Near Braintree, bet. Boston andProvincetown, Mass. (at 42°10' N, 71°01' W) 8:47 p.m.(EST) [?]. USAF F-94 with pilot Lt George N. Leitnerand radar observer Lt Wintford L. Bazzell [sp??]intercepted for 24 mins white blinking or flashing lightwith something hanging below with a cord [like aballoon?] slowly ascending from 12,000 to 22,000 ft whileF-94 orbited in an attempt to identify object, then objectdescended from 22,000 to 8,000 ft where it was lost inundercast. Closest range 200 yards [determined byairborne radar?]. [Same or different?] F-94 intercepted 2objects with flickering white light and swishing circlingblue light which passed the jet, with airborne radartracking and ground visual observation. [See casesbelow.] (Sparks; BB files; Berliner; cf. Weinstein)24 mins 2 RV ?</t>
  </si>
  <si>
    <t>707. 1556 July 22, 1952. Near Braintree, bet. Boston andProvincetown, Mass. (at 42°10' N, 71°01' W) [?]. 10:20-10:30 p.m. (EST). 3 F-94 crews at 15,000 ft, all 5 menaboard saw a large round spinning white flickering objectat estimated 26,000 ft throwing off a swishing circlingblue light, or considered to be 2 objects. One F-94climbed to 35,000 ft at 250 knots with afterburner obtainedradar contact for about 1 min at 10:47 p.m.Lt. Emil Lemieux and radar operator Lt Richard A.Schaffer of F-94B jet interceptor at 10:20 p.m., at 42°10'N, 71° W, heading 90° at 200 knots at 20,000 ft sightedobject at same height or slightly higher on the left heading270°, which passed at about 1 mile distance. F-94 made180° turn to pursue and kicked in afterburner, but UFOalso made 180° turn and passed immediately above F-94when it was seen to be a large white spinning objectthrowing off a blue light. F-94 went into extremely looseLufbery (“Luftberry”) defensive air combat maneuver, butUFO was above and flying faster and climbed and turnedout of sight (at 38,000 ft?) at 10:30 p.m. Lt Schafferunable to detect object on APG-33 radar.U.S. Weather Bureau Observer Guy M. Bailey at BalloonObservation Tower, Logan Airport, Boston, tracked objectat estimated 7-10+ miles distance by theodolite from 10:15to 10:26 p.m. (EST) remaining at relatively constantelevation 22° and moving 22° arc from azimuth 118° to140° at about 25,000 ft climbing to 35,000 ft, changingcolor from bluish-white to red when decelerating thenback to bluish-white when extremely rapidly accelerating,making 3 separate 360° elliptical circling movements nearpibal balloon at about 200 mph between 20.0° to 20.5° and23.0° elevation and between 118° and 130° azimuth. Notvisible with naked eye, first seen while tracking weatherballoon using theodolite telescope, and had to abandonUFO to continue weather duties. Single object consistedof 4 small red and green rounded-rectangular lights attimes completely enveloped by single bkuish-white lightbrighter that +1 magnitude star. [See previous casesabove, next case below, and July 23 case.] (Sparks; BB &amp;AFOSI files; Berliner; cf. Weinstein)10 mins+ 11+mins ?6+ ? RV ?BB UNKs Catalog version 1.30 / Jan. 26, 2020 / © 2020 Brad Sparks-155-</t>
  </si>
  <si>
    <t>Quincy</t>
  </si>
  <si>
    <t>708. 1556 July 22, 1952. Quincy, Mass. (42° N, 71° W). From10:45 to 10:48 p.m. (EST) Officer of the Day, Navy LtCdr W. J. Adams, with Marine Air Detachment S/SgtAnthony Di Nallo, at Squantum Naval Air Station, Quincy(and Navy Seaman Rolf Hellum 1 mile to S and possibly1-2 other base personnel) received calls from 6 civilians inarea (total duration 7-8 mins apparently beginning about10:40 p.m.) then looked and saw 2 blue-green lightsbrighter than magnitude +1 stars maneuvering and passingover base, possibly at 800-900 mph at 40,000 to 50,000 ft,first seen in SE at 45° elevation then moved directlyoverhead [90°] reversed course back to SE to 45° elevationwithout noticeable turning, then again passed overheadthis making wide arc to NE without changing altitude.Not dimmed by distance, disappeared suddenly as ifswitched turned off one light then the other at 10:48 p.m.(EST).At 10:47 p.m. (EST) 2nd UFO sighting by USAF pilot LtCharles R. Hearn and radar observer Lt Charles E. West inF-94B jet fighter at 35,000 ft and 210 knots IAS heading180° (at 42°10’ N, 71° W) sighted green object with visualfor about 30 secs then pilot kept eyes on instrument panel,kicked in afterburner to chase, got airborne radar trackingof F-94-sized target for 4 mins starting at about 10,000 to12,000 yards range (about 6-7 mi) with 50 knot closurerate keeping UFO at 5° high and 5° to left then got radarlockon but at 3,000 yards (about 2 mi) UFO broke lockwith hard right downward turn and disappeared. [Seeprevious cases above, next case below, and July 23 case.](Sparks; BB &amp; AFOSI files; Berliner; cf. Weinstein)7-8 mins24mins?9 + 2?RV ?BB UNKs Catalog version 1.30 / Jan. 26, 2020 / © 2020 Brad Sparks-156-</t>
  </si>
  <si>
    <t>MacDill AFB</t>
  </si>
  <si>
    <t>709. July 22, 1952. MacDill AFB, Florida. 10:30 p.m. (EST).MacDill AFB air traffic control tower operator sighted for½ hour a red-greenish-blue object to the WSW at about45° elevation with 2 other [similar?] objects to the N of it,smaller and/or farther away and lower in elevation angle(?). Tower operator sighted another object to the SSEabout 30° elevation at 11:30 p.m. MacDill AFBDetachment 21, 3944th Radar Bomb-scoring Sq (RBS),radar tracked object at 12:03 a.m. (July 23) at azimuth160° range 65,000 yards (37 mi) at 41,200 ft altitude on aheading of 310° True [almost directly towards MacDillAFB] speed 462 knots [532 mph]. Tampa Radar BombscoringSq also tracked object at 160° azimuth [aboutSSE] altitude 41,000 ft [reportedly, in 1998 account, Navyand CAA radars also tracked object]. At 12:08 a.m. USAFpilot and copilot of B-29 bomber with 364th Bomb Sq onlanding approach were vectored by MacDill toweroperator to investigate, saw high speed object at 40,000 ftheading towards MacDill AFB on a heading of 308°traveling faster than the B-29. 4 airmen at MacDill AFBradar site sighted object as it passed close [nearlyoverhead?]. (According to 1998 report of B-29 pilot, anAF Lt Col, they were flying at 20,000 ft; the B-29 firecontrol radar locked on to object at 40,000 ft and preparedto fire when UFO changed course and disappeared at4,000 knots speed.) MacDill RBS lost object on radar atrange 145,000 yards [82 mi] azimuth 310° (about NW) [atabout 12:15 a.m.]. Civilians near base sighted object(s)visually. (Sparks; Robert Klinn; Project 1947;McDonald list; BB files; NICAP; NUFORC)1-3/4 hrs 10+ RV</t>
  </si>
  <si>
    <t>P4.34S1</t>
  </si>
  <si>
    <t>MacDill AFB, Tampa, Florida</t>
  </si>
  <si>
    <t>RI</t>
  </si>
  <si>
    <t>Jamestown</t>
  </si>
  <si>
    <t>712. July 23, 1952. Jamestown, Rhode Island. 7:36 a.m. USNradar tracked high speed target heading N at 42,000 ft andconfirmed by ADC radar at Camp Hero, N.Y. F-94's andF-86's scrambled unsuccessfully. (Sparks; McDonald list;Loren Gross)radarBB UNKs Catalog version 1.30 / Jan. 26, 2020 / © 2020 Brad Sparks-157-</t>
  </si>
  <si>
    <t xml:space="preserve">US </t>
  </si>
  <si>
    <t>Travis AFB</t>
  </si>
  <si>
    <t>718. 1588 July 24, 1952. Travis AFB, Calif. (Sparks; NARA)</t>
  </si>
  <si>
    <t>719. July 25, 1952. Elmendorf AFB, Alaska.(Saunders/FUFOR Index)radar</t>
  </si>
  <si>
    <t>Williams</t>
  </si>
  <si>
    <t>726. missingJuly 26, 1952. Williams, Calif. 5:15 p.m. (PST). Casefile missing. (Sparks; Randle) [N Calif. F-94C interceptcase involving large orange-yellow object moving fast andslow, tracked by airborne and ground radars??(Weinstein)][3?] RV groundand airradars</t>
  </si>
  <si>
    <t>730. 1661 July 26-27, 1952. Andrews AFB and Washington NationalAirport, Wash., D.C. 8 p.m. [9:50? p.m. EDT] until after12 midnight [1:00? a.m. EDT]. Radar operators at severalairports, airline and F-94 fighter pilots, sighted and trackedmany unidentified blips and/or lights all over Washingtonarea, at varying speeds. (Sparks; Berliner)3 hrs 10mins20+ RV</t>
  </si>
  <si>
    <t>Wichita Falls</t>
  </si>
  <si>
    <t>Sheppard AFB</t>
  </si>
  <si>
    <t>734. 1684 July 27, 1952. Wichita Falls, Texas. 8:30 p.m. Mr. andMrs. Adrian Ellis saw 2 disc-shaped objects, illuminatedby a phosphorus light, fly at an estimated 1,000 mph.[Possible returning B-36’s of Exercise SIGNPOST??](Sparks; Berliner)15 secs</t>
  </si>
  <si>
    <t>P4.53S1</t>
  </si>
  <si>
    <t>Sheppard AFB, Wichita Falls, Texas</t>
  </si>
  <si>
    <t>20 miles W of Port Huron, Mich (at43.0° N, 82.8° W). 9:40-10 p.m. (EST). One of 3 USAFF-94B's on an ECM exercise at 9,000-9,500 ft from 61stFIS at Selfridge AFB climbed to 20,000 ft on a 270°heading when it was vectored to a UFO headed S [or SE?]at 625 mph from Saginaw Bay by GCI air defense radar[apparently FPS-3, Port Austin AFS</t>
  </si>
  <si>
    <t>740. July 29 [28?], 1952. 20 miles W of Port Huron, Mich (at43.0° N, 82.8° W). 9:40-10 p.m. (EST). One of 3 USAFF-94B's on an ECM exercise at 9,000-9,500 ft from 61stFIS at Selfridge AFB climbed to 20,000 ft on a 270°heading when it was vectored to a UFO headed S [or SE?]at 625 mph from Saginaw Bay by GCI air defense radar[apparently FPS-3, Port Austin AFS, Mich.] (callsign“Avenger”) [tracked about 7 mins evidently]. Groundradar told pilot Capt. Edward J. Slowinski (Sloan) to lookat his 3 o’clock low position for a target (to the N), butfound nothing, then told to look at 3 o’clock high (radarman recalled “low” then “high,” pilot said he was told“high” then ‘low”). F-94 turned right to pursue [~9:47p.m.]. Object suddenly reversed course with a tight 180°turn back N on ground radar scope [evidently at 300 mphto match F-94’s speed, in a visible loop on the radar scopeon a right turn paralleling the F-94’s right turn but tighter].As the F-94 continued right turn, radar observer Lt. VictorHelfenbein picked up target at 4 miles range on APG-33airborne radar, level with jet altitude, at 60° relative or 2o’clock (about 330° to 360° azimuth depending on how farinto the turn) (pilot said Helfenbein reported 2:30 o’clock).Airborne radar contact made [for possibly 20 secs duringthe turn] then at dead ahead 12 o’clock position radar gotlockon for 30 secs until target “jumped lock” when itapparently almost doubled its 4-mile [or 4-5 mi] distancein one sweep of the ground radar accelerating to 1,400mph average speed [4-mile jump in 10-sec sweep of radar,thus reaching peak 2,600 mph at about 20 g’s]. Jet brieflyput on afterburner to try to close distance with object on360° heading at 21,000 ft increasing speed withafterburner to about 350 knots IAS (about 490 knots TASor 560 mph) [for about 3 mins?], but object would put on aburst of speed and pull away from the jet. F-94 pilot firstsaw multiple lights ahead as if from a jet aircraft, but noexhaust or trail, and followed the GCI vectoring to targetahead between 12 o’clock and 1 o’clock positions. Objectappeared “many times larger than a star” then “took on areddish tinge, and slowly began to get smaller, as if it weremoving away,” and changed color from reddish thenbluish-green then white then red again in sequence (bothcrew members in agreement) low on the horizon to the N(possibly the star Capella and unrelated to radar target,though Helfenbein was an expert celestial navigator since1943 with 1,400 flying hours and had never seen anything“like this before”; also another F-94 followed same Nroute about 10:30 p.m. with Capella still visible but did notsee it as unusual or anything else). F-94 continued Nheading [for about 5 mins] at about 300 mph as objectmaintained lead at 6-10 miles range, with GCI telling F-94crew they were not gaining on the target on scope. Chaseended with F-94 about 5 miles N of peninsula (map shows10 mi ENE of Burnt Cabin Point at 44°07’ N, 82°45’W)return due to low fuel, object then slowed to 200-300 mphbefore disappearing after another 1-2 mins. (Sparks;McDonald 1968 &amp; papers; Mary Castner / CUFOS;Loren Gross July 21-31, 1952 Supp pp. 71-77; Ruppeltpp. 171-172, 190; BB Status Rpt 8, pp. 27-28, in NARARoll 85,pp.701-2,Maxwell Roll 1,pp. 674-5; Todd Lemire)20 mins 3+ RVBB UNKs Catalog version 1.30 / Jan. 26, 2020 / © 2020 Brad Sparks-161-</t>
  </si>
  <si>
    <t>741. 1731 July 29, 1952. Osceola, Wisc. 1:30 a.m. Radar operatorson ground and pilot of F-5l Mustang in flight. Severalclusters of up to 10 small radar targets and one largetarget. Small targets moved from SW to E at 50-60 knots(60-70 mph), following each other. Large target moved at600 knots (700 mph). Pilot confirmed one target. (Sparks;Berliner)1 hr 3+ RV(scopephotos inSteigerbook)</t>
  </si>
  <si>
    <t>Wichita</t>
  </si>
  <si>
    <t>McConnell AFB</t>
  </si>
  <si>
    <t>745. 1739 July 29, 1952. Wichita, Kansas. 12:35 p.m. USAF shopemployees Douglas and Hess at Municipal Airport saw abright white circular object with a flat bottom fly very fastthen hover 10-15 secs over the Cessna Aircraft Co. plant.(Sparks; Berliner)5 min 2BB UNKs Catalog version 1.30 / Jan. 26, 2020 / © 2020 Brad Sparks-162-</t>
  </si>
  <si>
    <t>P4.32S1</t>
  </si>
  <si>
    <t>McConnell AFB, Wichita, Kansas</t>
  </si>
  <si>
    <t>747. 1747 July 29, 1952. Great Falls AFB, Montana (47°30’ N,111°13’ W). 3:25-4:48 p.m. (MST). 17+ military andcivilian USAF personnel (possibly totaling 50) at AACSSq, and 1701st Air Traffic Sq and 1701st Air TransportWing and Wing Intelligence, Great Falls AFB were alertedby a Plan 62/Plan 113 inter-base intercom alert at 3:20p.m. MST from McChord AFB, Seattle, Wash., of apossible incoming UFO, including USAF Maj. John J.LeGrand, Maj. Raymond L. Kolman, Capt. Roy J.Jackson, S/Sgt Donald M. Manchester, Lt Hilton D.Logan, Capt. Orin G. Harman, Lt John Macgill, Mrs AnneL. Macgill (off base 8 mi from Great Falls alerted byhusband Lt Macgill), Miss Virginia Walbon, AirmanCharles Hooks, Mrs Anne E. Mihalik, Mrs MargaretEvans (Western Union at GFAFB), Mrs Forrester, AirmanWilliam Cole, Airman Harold Bennett, S/Sgt Charles C.Boden, Jr., M/Sgt Clarence R. Stotesbury, T/SgtFernandez. McChord AFB transmission was cut off inmid-sentence right after the words “flying saucer” andbase personnel later falsely denied ever making the alert(though heard by multiple GFAFB personnel). SomeGFAFB personnel had sightings possibly as early as 2:30p.m. Disc-shaped object. ADC 29th Air Div, AACS(1906-5 Sq Detachment) and CAA checked for radartracks, none reported. (Sparks; NICAP; Berliner)2 hrperiodnoncontinuous18+[50+]1/3? binoculars</t>
  </si>
  <si>
    <t>748. 1738 July 29, 1952. Merced, Calif. 3:44 or 4:35 p.m. HerbertMitchell and employee saw a dark, discus-shaped object,trailed by a silvery light 2 lengths behind, tipped on itsside, dive, hesitate then circle very fast. (Sparks;Berliner; Saunders/FUFOR Index)2 min 2 [3?]BB UNKs Catalog version 1.30 / Jan. 26, 2020 / © 2020 Brad Sparks-163-</t>
  </si>
  <si>
    <t>754. July 30, 1952. Holloman AFB, Alamogordo, NewMexico. (Saunders/FUFOR Index)</t>
  </si>
  <si>
    <t>755. July 30, 1952. Keesler AFB, Mississippi (30°20’ N,88°57’ W). 11:55 p.m. (CST). Capt. Eugene P. Daspit,Supv., Ground Ops Branch, Electronics Observer Dept,3398th Tech Training Sq, Keesler AFB, and Tech Sgt.James E. Hansen, CPS-5 Team Chief, 3381st TechTraining Sq, Keesler AFB, detected a slow-moving radartarget on CPS-5 radar about size of C-54 radar blip, about43 miles (40 miles according to Hansen) N at 335°azimuth, first (stationary for 2 mins according to Hansen)moving slowly S about 1 mile in 2 mins [30 mph] (or 2miles per Hansen [60 mph?]), that stopped for 4 mins, thenslowly headed N for 3 mins, stopped 2 mins (at its originalposition per Hansen), disappeared for 3 mins, thenreappeared traveling at higher speed of 40-45 mph,heading NE to range of 50 miles [6-1/2 miles traveled] in3 mins [130 mph?] at 345° before disappearing at 12:12a.m. (Sparks; BB Maxwell Roll 13, pp. 1151-1163)17 mins 2 radar</t>
  </si>
  <si>
    <t>Near Piqua (radar at Bellefontaine)</t>
  </si>
  <si>
    <t>759. Aug. 1, 1952. Near Piqua (radar at Bellefontaine), Ohio.10:51-11:13 a.m. (EST). Lt. James Lott, radar controllerat USAF ADC radar site 664th AC&amp;W Sq at Bellefontaineatop Campbell Hill at 1549 ft elevation (40°22'20" N,83°43'10" W). tracked target from 25 miles at 230°azimuth from radar site or approximately at 20 milesNNW of Wright-Patterson AFB (WPAFB), Dayton, Ohio,[at about 40°08’ N, 84°10’ W, which is 24 NM at 235°azimuth from Bellefontaine radar and 19 NM NNW-N at343° azimuth from WPAFB]. Altitude within FPS-3search radar (1290 MHz 3.3 RPM) high beam or above10,000 ft, traveling 400-450 knots (~460-520 mph) on aheading of 240° about WSW and [at 10:54 a.m. ?].Bellefontaine radar site vectored 2 F-86's piloted by MajorJames B. Smith and Lt. Donald J. Hemer, from 97th FIS,Wright-Patterson AFB, Dayton, Ohio, at 30,000 ft, located10 miles SE of the UFO. Jets made visual contact at 10:55a.m., climbed to 48,000 ft, fell off, climbed again to48,000 ft and Smith got a weak return on his radargunsight, shot gun camera film of the white round objector silver-colored sphere or disc estimated at 60,000-68,000ft based on range limit of airborne radar (or 60,000 to70,000 ft) [which then took off at high speed ?]. Sizecalculated at 24-40 ft based on measured 2 mil (~2milliradian) angular size and 12,000 to 20,000 ft slantrange. F-86’s broke off intercept at 11:13 a.m., at 5 milesNW of Springfield, Ohio (~10 mi NE of WPAFB). Filmreportedly shows UFO image in the upper right of theframes with noticeable motion to the lower left. (Sparks;BB Microfilm Maxwell Roll 14, pp. 51-72, BB Misc Roll1, pp. 563-580; BB Status Rpt 8, p. 32; cf. Ruppelt pp.174-6; Keyhoe 1953 p. 107; CR pp. 161-3)22 mins 3+ 2 milsmeasuredingunsight(1/5 FullMoon)RV, guncamerafilm</t>
  </si>
  <si>
    <t>762. Aug. 3, 1952. Hamilton AFB, Calif. 4:15-5:30 p.m.(PDT). 2 AF pilots Capt. L. R. Hadley and Lt. D. A.Swimley, and AF Capt. W. T. Perske, saw visually andwith binoculars 2 circular or spherical silvery objects 60-100 ft diameter at 12,000 and 18,000 ft drifting E to W ona 15-mile track passing overhead, darting and dogfightingat estimated 400-450 mph, the upper object dropping from18,000 to 12,000 ft, at the end replaced by 8 more similarobjects appearing in pairs in the W about 15-20 milesdistant. No sound. (Sparks; BB Microfilm Misc Roll 1,pp. 538-541)1 hr 15mins + ?3 1/3 to 1 binocs</t>
  </si>
  <si>
    <t>Truth or Consequences</t>
  </si>
  <si>
    <t>763. Aug. 3, 1952. Truth or Consequences, New Mexico.10:20 p.m. Civilian engineer Anderson saw 3 light-greencylindrical objects hovering at 45° elevation in inverted-Vformation, switching to echelon when one object moved,with a rolling motion along its long axis. Disappeared byrapidly rising vertically. (Sparks; BB Status Report 8,Dec 1952, p. 33; Saunders/FUFOR Index)9 mins 1 4 engineerBB UNKs Catalog version 1.30 / Jan. 26, 2020 / © 2020 Brad Sparks-166-</t>
  </si>
  <si>
    <t>767. 1827 Aug 5-6. 1952. Haneda AFB, Japan (35°33’ N, 139°46’E). 11:30 p.m. USAF F-94 jet interceptor pilots 1st Lt.W. R. Holder, 1st Lt. A. M. Jones, and Haneda controltower operators. Airborne radar tracked a target for 90secs. Control tower operators watched 50-60 mins while adark shape with a light flew as fast as 330 knots (380mph), hover, fly curves and perform a variety ofmaneuvers, at one point splitting into 3 targets [?].(Sparks; Berliner; BB Status Report 8, Dec 1952, pp. 34-35)50-60mins4+ RV</t>
  </si>
  <si>
    <t>771. Aug. 6-7 [7?], 1952. Port Lyautey [Mina Hassam Tani?],French Morocco (34°20’ N, 6°34’ W). 7:51 p.m. Controltower personnel and 3 USN officer pilots [one namedDobos?] while flying R5-D saw a brilliant white discshapedluminous object with red blinking light, leaving asmoke trail, traveling straight and level at high speed thenshut up vertically to 15,000 ft at high speed, then hovered,descended. When aircraft tried to climb towards object itstarted moving at high speed and chase was abandoned.(Sparks; Hynek-CUFOS re-eval; Jan Aldrich;Saunders/FUFOR Index)4+</t>
  </si>
  <si>
    <t>Cheyenne</t>
  </si>
  <si>
    <t>Warren AFB</t>
  </si>
  <si>
    <t>773. Aug. 8, 1952. Warren AFB, Wyoming. 7:48 p.m.Pollack and another witness saw an object immediatelystop without appearing to decelerate. (Sparks; Hynek-CUFOS re-eval; Jan Aldrich; Saunders/FUFOR Index)37258mins2</t>
  </si>
  <si>
    <t>P4.48S1</t>
  </si>
  <si>
    <t>Warren AFB, Cheyenne, Wyoming</t>
  </si>
  <si>
    <t>Big Spring</t>
  </si>
  <si>
    <t>778. Aug. 12, 1952. Big Spring, Texas. 4:49 p.m. USAF pilotof T-6 saw a light flying at 500 mph and 15,000 ft pass hisaircraft. (Sparks; Project 1947)1</t>
  </si>
  <si>
    <t>70 miles W of Wink</t>
  </si>
  <si>
    <t>779. Aug. 12, 1952. 70 miles W of Wink, Texas. 10:48 p.m.[?] USN? pilot and copilot of SNB aircraft saw severalpie-pan-shaped aluminum colored objects pass ahead oftheir aircraft and ascend. (Sparks; Project 1947)2</t>
  </si>
  <si>
    <t>783. 1920 Aug. 18, 1952. Fairfield, Calif. 12:50 a.m. 3 policemensaw an object change color from red-green-orange-blue,shaped like a diamond, and change directions [?] travelingin a straight line "sideways" [?] gaining altitude. Militarywitnesses [?]. (Sparks; Berliner; cf. Hynek-CUFOS reeval;Jan Aldrich)30 min 3</t>
  </si>
  <si>
    <t>Dallas</t>
  </si>
  <si>
    <t>788. 1944 Aug. 21, 1952. Dallas, Texas. 11:54 p.m. Jack Rossen,ex-artillery observer, saw 3 blue-white lights hover thendescend, 1.5 mins [30 secs?] later one [2?] of themdescended further. (Sparks; Berliner; cf. Hynek-CUFOSre-eval; Jan Aldrich)1.5 mins+1</t>
  </si>
  <si>
    <t>789. Aug. 22, 1952. Ontario, Calif. 3 p.m. Pilot Irvin ofaircraft saw 2 teardrop shaped objects cross his flight path1/2 mile away in high speed straight level flight creatingsevere turbulence that rocked his aircraft. (Sparks;Hynek-CUFOS re-eval; Jan Aldrich)2 secs 1?</t>
  </si>
  <si>
    <t>793. 1964 Aug. 24, 1952. Tucson, Ariz. 5:40 p.m. Mr. and Mrs.George White saw a large round, metallic, white light witha vague lower surface, fly slowly, then fast with a dancing,wavering motion. (Sparks; Berliner)1 min 2</t>
  </si>
  <si>
    <t>797. 1979 Aug. 25, 1952. Holloman AFB, New Mexico. 3:40 p.m.Civilian supervisor Fred Lee and foreman L. A. Aquilarsaw a round silver object fly S, turn and fly N, make a360° turn, fly away vertically. (Sparks; Berliner)3-5 mins 2BB UNKs Catalog version 1.30 / Jan. 26, 2020 / © 2020 Brad Sparks-169-</t>
  </si>
  <si>
    <t>801. 2006 Aug. 28, 1952. Chickasaw (30°45' N, 88°4' W) andBrookley AFB (30°38' N, 88°5' W), Mobile, Alabama.9:30-10:20 p.m. 3 civilians in Chickasaw reported to dutyofficer USAF Capt. at Brookley AFB seeing multiple redstationary and maneuvering objects to the S and onemoving from S to W, all over the direction of Brookley.AFOSI agent arrived in Chickasaw at 9:50 to investigateand saw the same 4 objects to the S and SW estimated 8-12 miles distance, one fiery red object stationary for 15mins then drifted 15°-20° to the right then stationaryagain. Radar operator visually spotted red-green objectover Chickasaw to the N. USAF duty officer and controltower operators saw one object to the SW at 240° azimuthto the right and lower than the moon [which was at about214° azimuth 22° elevation], and another object to the Wat 280° azimuth at 10°-20° elevation the latter wasconfirmed by GCA's MPN-1 radar as a stationary target at280° azimuth 4 miles range 4,000 ft altitude [= 11°elevation]. AFOSI officer, and others saw one objectexplode, one do a figure-8 maneuver, etc., 4-6 objectslarger than a star or planet varying from fiery red, redblue,red-green and sparkling diamond appearance, acivilian AF employee saw a flat oval shape. (Sparks;Berliner; cf. Hynek-CUFOS-Willy Smith files)50 mins 10+ RV,binoculars,triangulation</t>
  </si>
  <si>
    <t>803. Aug. 29, 1952. WNW of Thule, Greenland (at 77° N.,75°15' W). 10:50 a.m. (EST). US Navy Atlantic FleetPatrol Squadron VP-23, Thule, aircraft P4Y-2 at 10,000 ftheading 000° True at 150 knots (173 mph) in a halfstandard rate left turn (4-min 360° turn), copilot acting aspilot Lt JG William A. O'Flaherty, and navigator LtJG R.S. Moore in the aircraft astrodome, were following an 85 ftdiameter Skyhook balloon launched from an icebreakerUS Coast Guard Cutter Eastwind when upon release of theparachute instrument package from the balloon theysighted 3 white discs or globes, about ½ to almost the fullapparent size of the balloon, in triangle formation slightlyW of N [NNW?], clustered to the right of the Skyhookinstrument package at 74,000 ft for some 2-3 minutes.[Discrepancy in 2004 account claiming that pilot Lt. JohnC. Callahan and aircraft commander Merchant (navigatorMoore?) also observed UFO’s, though denied by thecopilot report of O’Flaherty in 1952.] O’Flaherty lost theobjects in the sun [in the SSE] but Moore then [flying veryfast in triangular formation with a vertical banking]climbed to disappearance in 5 secs [3? secs] with no trailor exhaust or visible means of propulsion. (Sparks; NavalHistory magazine Oct 2004, web version; Jan Aldrich;NICAP Dan Wilson; Berliner)2-3 mins 2 [4?] [1/10 ?]</t>
  </si>
  <si>
    <t>808. 2023 Sept. 1, 1952. Yaak, Montana. 4:45 a.m. Visual sightingby 2 USAF enlisted men, radar tracking by 3 men usingFPS-3 radar set. 2 small, varicolored lights became blacksilhouettes [of "dark, cigar-shaped object"?] at dawn, flewerratically. (Sparks; Berliner; cf. Ruppelt p. 194)1 hr 5 RV</t>
  </si>
  <si>
    <t>810. 2025 Sept. 2, 1952. Midway Airport, Chicago, lllinois (41°47’N, 87°45’ W). 12:01-7 a.m. (CST). CAA radarcontrollers Robert L. Terneuzen (GCA), Ralph L. Frick,Dale E. Warner, Warren J. Weber, and Radar MainenanceTechnician Gordon R. Coplenad, at Midway Airporttracked as many as 30 targets simultaneously, flying invarious directions, “average” speed of 175 mph at about2,000 ft ASL. ADC 755th AC&amp;W radar station, WilliamsBay / Elkhorn, Wisc., claimed Midway Airport TowerSupervisor called at 2:50 a.m. saying there were 40 targetsplotted by Midway Airport radar from 3,000 to 6,000 ft,speed 120-150 mph, azimuths 180° to 300° (MidwayTower claimed the 755th was not alerted by Midway until5:14 a.m., and that it was indirect, through ChicagoARTC). Targets were the size of blips from “light planes”or larger (best target quality in the 6-10 mi range) andmoved in no particular pattern except, sometimes “erratic”and sometimes in straight lines up to 15 miles long and inat least one instance of “flying formation” with an aircraft.At about 4 a.m. [CST], 2 targets flew in formation with aninbound DC-4 airliner, one on each wing of the DC-4about ½ mi away (the precise minimum distance for thePAR-1 elevation / height-finder radar beam’s 3.6° azimuthresolution, 0.50 mi at 8 mi distance, to prevent the 3 blipsmerging into one blip). Wing formation started from nearLake Shore [about 8 miles away] until 1 mile out on finalapproach when each target flew off from the DC-4 at thesame time, in opposite directions, as if controlled [possiblehoax prank by ADC 4706th fighters]. Two F-86 fighters,piloted by Capt. (later Col.) William W. Maitland and Lt.Beverly J. Dunjill (latter returned from 100 combatmissions in Korea as a combat flight instructor, test pilot,and 62nd FIS Ops Ofcr), 62nd FIS, 4706th Defense Wing,O’Hare AFB / Airport, Chicago, scrambled by ADC fromO’Hare AFB at 5:30 a.m. [CST], took off at 5:50 a.m.,were under Midway Airport control searching the areafrom 5:55 to 6:19 a.m. and were repeatedly vectored“through” targets at 800 to 4,000 ft altitude attempting to“ram” or “hit” them without seeing anything visually[apparently the F-86’s carried no airborne radar]. In factthis is misleading since the 37-foot wingspan F-86 jetswere much smaller than the roughly ½ mile radar targetson the screen and could not possibly be “directed” moreprecisely than that ½ mile region (the F-86 radar blipsthemselves were about ½ mile in size thus not precise inlocating the F-86’s either). Overcast cloud layer at 4,700ft, sunrise at ground level about 5:18 a.m. CST. ADC755th AC&amp;W air defense radar in Elkhorn / Williams Bay,Wisc. (42°37′01″N, 88°32′19″W) did not detect targets onits CPS-6B, but from ~70 miles away the earth’scurvature, beam elevation and ground clutter would blockradar detection of targets below about 5,000 ft nearMidway Airport. Note: Teletype report by 4706thDefense Wing on Sept 10-11 apparently reports all eventtimes erroneously as “CDST” that should be “CST.”(Sparks; BB files; Martin Shough; Berliner)7 hrs 5 ? radarBB UNKs Catalog version 1.30 / Jan. 26, 2020 / © 2020 Brad Sparks-172-</t>
  </si>
  <si>
    <t>811. Sept. 3, 1952. Tucson, Ariz. 9 a.m. Civilian pilotsMcCraven and Thomas saw a shiny, dark ellipse makethree broad, curving sweeps. (Sparks; Berliner)1.5 mins 2</t>
  </si>
  <si>
    <t>813. 2048 Sept. 6, 1952. Tucson, Ariz. 4:55 p.m. Ex-Congresswoman Mrs. Isabella King and Bill McClain sawan orange teardrop-shaped object whirl on its vertical axis,descend very fast, stop, retrace its path upwards, whilewhirling in the opposite direction. (Sparks; Berliner)1.5 mins 2</t>
  </si>
  <si>
    <t>818. 2085 Sept. 13, 1952. Near Allentown, Penna. 7:40 p.m.Private pilot W. A. Hobler, flying a Beech Bonanza at10,000 ft from Allentown to the Caldwell-Bright Omnistation, saw a 3 ft object, shaped like a fat football,flaming orange-red color, at his 11 o'clock high positionabout 450-600 ft away descend at a 30° angle on acollision course, Hobler made a sharp climb to avoid it,object then pulled up in a 65° climb in front of Hobler'sairplane, Hobler made a rapid 180° right turn but lost theobject traveling at about 700 mph. (Sparks; Berliner;NARCAP)&lt; 15 secs?1 1/2 – 2/3</t>
  </si>
  <si>
    <t>819. 2093 Sept. 13, 1952. SW of Enterprise, Utah (37°34' N, 113°43'W). 9:35 p.m. (MST). Pilot of Flying Tiger Airlinesairplane N67977 saw a blue light fly very fast on acollision course with the airliner. (Sparks; BB files;Berliner)1</t>
  </si>
  <si>
    <t>821. 2093 Sept. 14, 1952. Olmstead AFB, Penna. 3:35 a.m. (EST).Civilian guards at Olmstead AFB saw blue watermelonshapedobject maneuvering like a helicopter, headed S.(Sparks; BB files)3 mins 2 or2+</t>
  </si>
  <si>
    <t>823. 2087 Sept. 14, 1952. North Atlantic between Ireland andIceland. Military personnel from several countries aboardships in the NATO Operation MAINBRACE exercise.Sightings include a blue-green triangle flying 1,500 mphand 3 objects in triangular formation giving off white lightexhaust at 1,500 mph. (Sparks; Berliner)multipleradar?</t>
  </si>
  <si>
    <t>827. 2099 Sept. 16, 1952. Portland, Maine. 6:22 p.m. Crew of U.S.Navy P2V Neptune patrol plane saw a group of 5 lights incircular formation at the same time a long, thin blip wastracked on radar. Note: Possible USAF KC-97 airplanesinvolved in a refueling operation. (Sparks; Berliner)20 mins 2+ ? RV</t>
  </si>
  <si>
    <t>828. 2100 Sept. 16, 1952. Warner Robins AFB, Georgia. 7:30 p.m.3 USAF officers and 2 civilians saw white lights flyabreast at 100 mph. (Sparks; Berliner)15 mins 5</t>
  </si>
  <si>
    <t>829. 2105 Sept. 17, 1952. Tucson, Ariz. 11:40 a.m. Mr. and Mrs.Ted Hollingsworth saw 2 groups of 3 large, flat, shinyobjects fly in tight formations, the first group slow, thesecond faster. (Sparks; Berliner)2 mins 2</t>
  </si>
  <si>
    <t>831. Sept. 21?, 1952. North Sea near England, UK. OperationMAINBRACE sighting by 6 British pilots [includingHiggins?] in a formation of Meteor jets who pursued shinyspherical object but lost it in 1-2 mins then it reappearedfollowing one of the jets which turned to pursue but theobject outmaneuvered the jet. (Sparks; Ruppelt p. 196;BB files??; Saunders/FUFOR Index ?)severalmins6</t>
  </si>
  <si>
    <t>WV</t>
  </si>
  <si>
    <t>Cuba</t>
  </si>
  <si>
    <t>834. Sept. 24, 1952. Guantanamo Bay, Cuba. 7:45-8:10 p.m.(EDT). USN crew of TBM bomber, pilot William N.Straughan, and G. W. Turnbow and Alan Morris, chased amaneuvering white light with greenish tail, changed colorto red on rapid ascent from 25,000 to 35,000 ft, appearingas “brilliant white light” 15 ft diameter at closest approach[less than ½ mile?] when it was “so close that the brightlight blanked out all view of the lights on McCalla Field.”At 8-10 miles distance appeared to be size of SNB aircraft(48 ft wingspan). (Sparks; BB Maxwell Microfilm Roll16, pp. 150ff.; Weinstein; Ruppelt pp. 43-44; Menzel1963)~25 mins 3 1/3 to 1 ?</t>
  </si>
  <si>
    <t>835. 2126 Sept. 26, 1952. 400 miles NNW of Azores Islands, at41°N, 35°W. 11:16 p.m. Pilot, copilot, engineer andaircraft commander of USAF C-124 transport plane saw 2distinct green lights to the right and slightly above the C-124, at one time seemed to turn toward it, the lightsalternated leading each other. (Sparks; Berliner; BBStatus Report 8, Dec 1952, p. 36)1 hr+ 4</t>
  </si>
  <si>
    <t>Aurora</t>
  </si>
  <si>
    <t>841. Sept. 29 [?], 1952. Aurora [Denver?], Colo. 3:15 p.m.USAF T/Sgt. B. R. Hughes saw 5-6 circular objects, brightwhite but not shiny, circle in trail formation. [Same asDenver Sept. 30 case?] (Sparks; Berliner)5-6 mins 1</t>
  </si>
  <si>
    <t>Lowry AFB, Denver Colorado</t>
  </si>
  <si>
    <t>847. 2155 Oct. 10, 1952. Otis AFB, Mass. 6:30 p.m. USAF S/Sgtand 2 other enlisted men saw a blinking white light movelike a pendulum then shoot straight up. (Sparks; Berliner)20 mins 3Oct. 14, 1952. Zuni, New Mexico, to Winslow, Ariz.9:50 p.m. (MST). Pilot Col. [deleted], Deputy Director,Office of Legislative Liaison, Office of Secretary ofDefense, pilot Col. [deleted], USAF HQ, Chief, Senateand White House Liaison, and copilot Lt. Col. Albert L.Cox, USAFR contract pilot with Travis AFB, while flyingin B-25 at 190 knots TAS (~220 mph) at 10,000 ft heading260° sighted bright white-metallic dirigible shapedluminous object ~30° to the left (at 230° azimuth [or 30°right at 290° azmith]) elevation 40° above aircraft level,possibly 500 ft in size with 2 red lights attached, at 50-500miles distance possibly 30,000 to 60,000 ft altitude,making zigzag flight path at high speed 1000-2000 mph,forcing aircraft to change course to 200°. Objectdisappeared in NW at 320° azimuth 20° elevation aboveflight level. (Sparks)35 mins 3 ~9°</t>
  </si>
  <si>
    <t>858. 2200 Oct. 31, 1952. 4 miles S of Fayetteville, Georgia. 7:40p.m. USAF Lt. James Allen saw an orange, blimp-shapedobject, 80 ft long 20 ft wide, appear to the N at treetoplevel about 600 ft away, traveling towards him about 60-70 mph, cross over his car (when his radio faded out) atabout 500 ft height. He got out of the car and watchedobject linger overhead about 20 secs, then point its nose at45° angle, accelerate and climb to disappearance in 30-40secs to the E and slightly to right of the full moon (96°azimuth 35° elevation) at tremendous speed. Similar EMeffect and UFO sighting by Lt Col Charles Smith, Jr., inFayetteville at same time 7:40 p.m. (Sparks; NICAPwebsite; Hynek UFO Rpt pp. 191-2)1 min 2 17 EM</t>
  </si>
  <si>
    <t>859. 2202 Nov. 3, 1952. Laredo AFB, Texas (at 27°32’N, 99°28’W).6:29 p.m. AF 1923-9 AACS Detachment Control TowerSupervisor A/1c William R. Malloy and Tower OperatorA/2c Charles A. LeMaster, viewing through open towerwindow, saw a long, elliptical or rounded football shape,about size of medium bomber [150 ft], shiny metallic orbluish-white-gray light with fuzzy/blurred edges at anestimated altitude of 4,000 ft approach very fast from theSW or 200°-210° azimuth (about SSW) elevation about10°-20° possibly 10-20 miles away. LeMaster saw it first,in front of a dark cloud bank. Object slowed and pausedto the S at about 180° azimuth 5°-10° elevation, and thenincreased speed to disappear in the SE or 140° to 175°(155°-165° in diagrams) azimuth (about SSE) elevationabout 10°-20°. (Sparks; BB Files; Berliner)3-4 secs 2 1/3?</t>
  </si>
  <si>
    <t>862. Nov. 4, 1952. 10 mi E of Caribou, Maine (at 46.9° N,67.8° W). 5:28 p.m. (EST). USAF pilot of T-6G at 2,500ft heading 360° Mag, 1st Lt. Charles E. Young, rearcockpit pilot Capt Leon H. Pagan, both of 74th FIS,Presque Isle AFB, Maine, saw a slow moving lightchanging colors behind them. Young sighted light in theW above low bank of clouds at about 10° elevation,changing colors from red to blue to white, notified Paganin the back who also saw it, and described it as a whitelight like aircraft navigation light or star or planet, about25° elevation. T-6 was turned into direction of light forabout 40 miles and pilots noted 250° Mag azimuth fromLimestone AFB and 245° Mag azimuth from Presque IsleAFB, before they returned course. Senior Control TowerOperator, A/2c Earl S. Goldsen, 1974th AACS SqDetachment 1, notified at 5:36 p.m. and sighted light in theW that stopped and moved to the NW. Northwest AirlinesFlight 12 landing at Presque Isle AFB also reported seeingthe “star.” (Sparks; BB files; Project 1947)35 mins 4</t>
  </si>
  <si>
    <t>Tierra Amarilla (El Vado) AFS</t>
  </si>
  <si>
    <t>864. Nov. 8, 1952. Tierra Amarilla (El Vado) AFS, NewMexico (36°37'25" N, 106°39'50" W). 6:05 p.m. (MST).Frederick O. Edgar, Philco Tech Rep to 34th Air Div ADCAir Defense Direction Center, and 767th AC&amp;W Sq RadarCrew Chief S/Sgt James A. McCutchin Jr. and A/1CAlbert F. Radford, radar scope operator, tracked large 15°wide target on FPS-3 radar at 600 to 1500 mph (5-6 milesmovement per 12-second sweep = 1500 to 1800 mph] at40,000+ ft altitude (height estimated based on 2° maskingof lowest beam, at 130 miles range), moving from 130miles distance inward towards station to 45 miles distance,always at 143° to 145° azimuth (±1°-2°) then moving to97 miles where it disappeared then reappeared movingback in to 65 miles then stopped 2 mins then moved outagain and was lost at 100 [66?] miles. Philco Tech Replowered frequency of the low beam radar transmitter andreceiver by ~20 MHz to eliminate interference but targetremained, though weakened and narrowed in size from 10°wide to 2° wide. FPS-3 lower beam transmitting at 1319MHz, upper beam at 1274 MHz. Possible deliberate(hostile Soviet?) ECM spurious target generation, of nonrealtargets (non-real IFO’s), radially moving targets thatdo not cross to other side of scope, no visual or other radarconfirmation. (Sparks; BB files; McDonald list;Saunders/FUFOR Index)10 mins 3 radar</t>
  </si>
  <si>
    <t>869. Nov. 15, 1952. Washington, DC (at 38.88° N, 76.94° W).2:40 a.m. (EST). AFOSI Special Agent, 4th Dist., pilotCapt. Martin J. Dawson, and wife, Frances C. Dawson,heard the sound of what seemed to be a flight of a halfdozen jets at very low altitude, but when looking out thewindow they saw a much higher altitude single white /pale-blue light at an estimated 4,000 ft heading S [SW?]which passed nearly over their home slightly offset path tothe E at high speed, faster than ever seen before, with noneof the green, red or white running lights or wing lightsrequired on night flights. After 7-8 secs, the light made anormal left turn to the S then an “abnormal” climb at abouta 45 angle then the light went out. (Sparks; BB files)7-8+ secs[10secs?]2BB UNKs Catalog version 1.30 / Jan. 26, 2020 / © 2020 Brad Sparks-180-</t>
  </si>
  <si>
    <t>870. 2224 Nov. 15, 1952. Wichita, Kansas (at approx. 37°37’N,97°16’W). 8:25-8:33 p.m. (CST). USAF senior pilot Maj.Robert L. Wallander, CO of B-47 Transition Section,3520th Flying Training Sq, Air Training Command, andCapt. Ammon L. [G?] Belleman, B-47 airborne observer,A/3c Dewey J. Phipps, were standing near the KansasNational Guard Hangar, Wichita Municipal Airport, whenthey saw an elliptical object, blue-white when stationary,moving erratically from 290°-295° True azimuth 20°elevation, traveling on a heading of about 45° (NE) todisappear at 360° azimuth 50° elevation, about 1 mileaway, red-orange-glow trailing end of object whenmoving. Phipps estimated object was about 3 ft size atabout 1,400 to 1,500 ft above center of runway, as it madejerky 40 ft upward sweeps with 10-15 sec pauses; witheach leap an orange trail appeared behind the object.Moved at high speed then stopped, reversed direction thenstopped again NNW of Wichita at azimuth 350° elevation40°, for 2 mins, then moved 10° to North 360°-005° thenclimbed to disappearance at 50° elevation. (Sparks; BBfiles; Berliner)8 min 3dup Nov. 15, 1952. Wichita, Texas [Kansas?]. 8:25 p.m.USAF B-47 crew and passengers saw an elliptical bluewhiteobject with orange or red tail, moving erratically.(Sparks; BB Status Rpt?; Saunders/FUFOR Index)[Same case as above??] [2015 Note: This is a duplicate ofthe above case, with some erroneous details.]multiple</t>
  </si>
  <si>
    <t>871. Nov. 15, 1952. McAndrew AFB, Newfoundland (47°18’N, 53° 59’ W). 9:15 p.m. (AST). Officer-of-the-Day(OD) Lt and Tech Sgt sighted brilliant white egg-shapedobject approach rapidly from the SW, then make a sharpflat 90° degree turn when nearly overhead, with no noise,then an “angling” turn climbing back to the SW whilemaking a rapidly undulating, bouncing or skipping motion“like a bobbing cork,” until disappearing. Tech Sgtcovered his face at one point to brace for impact(according to Ruppelt also the OD “ducked”). (Ruppeltpapers; BB files)5-6 secs 2+</t>
  </si>
  <si>
    <t>872. Nov. 16, 1952. McAndrew AFB, Newfoundland (47°18’N, 53° 59’ W). 1:15 a.m. (AST). Air Police Airman/3CSmith on guard duty at the AF Dock at McAndrew AFBsighted bright green oval object moving N to S then madea sharp turn to the E and dropped from sight. (BB files)1</t>
  </si>
  <si>
    <t>876. Nov. 25, 1952. White Sands, New Mexico. (Sparks;McDonald list)</t>
  </si>
  <si>
    <t>877. Nov. 26, 1952. Goose Bay, Labrador, Canada (53.3°N,60.4°W). 5:56 p.m. (AST) USAF 59th FIS, Goose AirBase, F-94B chased maneuverable object that changedcolor from white [orange?] to red, heading 180° (S) toSW. Brief F-94 radar lock-on. (Sparks; BB files; BBReport 9, p. 45; McDonald list; NICAP; Project 1947)15 mins 2</t>
  </si>
  <si>
    <t>879. 2253 Nov. 30, 1952. Washington, D.C. 12:30 a.m. (EST).CAA Senior Airways Specialist Austin M. Stapf (not aradar operator or controller) at Washington NationalAirport CAA Air Route Traffic Control Center (ARTCC)claimed that numerous slow-moving 90-100 mph radartargets appeared on the MEW VG-2 radar. Suggestive ofanomalous propagation, but contrary to Stapf and BB,were not “similar” to the July 19/26, 1952, unexplainedradar targets: They were unlike the July 1952 cases sincethere was no visual confirmation, no other radarsconfirming, and no fighters scrambled. Pilot at 6,000 ft at12:30 a.m. saw nothing. Stapf claimed “same” thing wasobserved at same time previous night (12:30 a.m. Nov.29??) and that Andrews AFB watch supervisor could notvisually confirm targets over Andrews displayed on theARTCC radar scope. Military witness(es) [?]. (Sparks;Berliner; Saunders/FUFOR Index; BB files)5 hrs?? multipleradar</t>
  </si>
  <si>
    <t>882. Dec. 6, 1952. About 100 miles S of Louisiana coast inGulf of Mexico, at 28°10’ N, 92°04’ W. 5:25-5:35 [5:37?]a.m. (CST). USAF crew of B-29 bomber, based at 3510thFlight Training Wing (Medium Bomber), Randolph AFB,Texas, radar observer 1st Lt Norman Karas, radarobserver/Instructor Navigator 1st Lt. William W.Naumann, Jr., Staff Sgt B. R. Purcell, Staff Sgt. William J.De Rause, 2nd Lt. Robert J. Eckert, Staff Sgt. Harry D.Shogren. B-29 flying at 20,000 ft, course 320° trueground track (315° heading with wind from 276° 24knots), 186 knots (214 mph) ground speed, 204 knots trueair speed, tracked on radar one or a few high speed targetsat a time moving in a straight line at about 5,240 stat. mph,followed by more targets [one or one new group aboutevery minute for 5 minutes] also moving SE [ESE]typically at about 5,000+ mph. Initial targets, about 4small blips in a group, approached from 330° true on a SE[ESE] heading moving 12-14 NM per 2.25 sec radarsweep [about 22,000 to 26,000 mph] passed B-29 at 15-20(naut.) miles range at 70° true azimuth when stopwatchtiming began, and disappeared at true azimuth 150° at atimed speed of 5,240 mph [apparently slowed]. Karasalerted the crew to the radar targets over the intercom.Twice radar observer Naumann called out a radar target in3 or 4 o’clock position then visual observers Purcell andde Rause sighted corresponding blue-white flashes movingat high speed from left to right, front to rear on the rightside of B-29, for 3 secs till disappearing [at roughly 5o’clock position based on drawing in BB file] (estimatedat 18,000 ft and 25 miles away). Naumann saw a group ofradar targets move from 330° to 150° heading SE then“swing” around behind B-29 maintaining constant 30(naut.) miles range for 10 secs then disappeared. Eckertsaw radar targets on the left side of the B-29 move rapidlyfrom 10 to 9 o’clock position closing in distance. Karassaid up to 20 radar targets 1 or 2-3 at a time were seenmostly small round targets except one which was largerand shaped like an upright semi-circle arc open to the rightmoving to the right. Karas also tracked a “large” targetapproach from behind to 40 miles then disappear. Shogrensighted radar target moving from 10 to 9 o’clock positionon scope [to the W]. At 5:35 a.m. (CST) Naumanntracked several (5?) blips merging into a ½-inch arc about30 nautical miles away (on 5-inch diameter radar scope setto 50 n.mi. radius thus about 10 nm arc) at 320° [true]bearing and crossed the scope moving out of range at9,000+ mph. (Sparks; NICAP; McDonald; cf. CondonRpt pp. 148-150; etc.)10 mins[12?mins]6 radarvisualBB UNKs Catalog version 1.30 / Jan. 26, 2020 / © 2020 Brad Sparks-184-</t>
  </si>
  <si>
    <t>884. 2266 Dec. 8, 1952. Ladd AFB, Alaska. 8:16 p.m. Pilot 1st Lt.D. Dickman and radar operator 1st Lt. T. Davies in USAFF-94 jet interceptor (s/n 49-2522) saw a white, oval lightwhich changed to red at higher altitude, fly straight andlevel for 2 mins on 240° course, then climb at phenomenalspeed on an erratic flight path. After landing object couldstill be seen moving erratically, no noise, for 3 mins thentook up 160° heading gaining speed while descending,becoming brighter red. (Sparks; Berliner; cf. Hynek-CUFOS re-eval; Jan Aldrich)10 mins 3-4 RV?</t>
  </si>
  <si>
    <t>887. Dec. 10, 1952. Pope AFB, South Carolina (at 35°01’N,75°01’W). 9:20 a.m. (EST). USAF Capt Albert F. Perna,Chief Controller, controller Capt Duane Ulstad, and radaroperators MSgt R. DeGordin,Capt Ralph E. Coburn, andCapt Stephen Lesko, at 728th AC&amp;W Sq using CPS-5D(1250 MHz) search radar, and height-finding MSQ-1(2730 MHz) and MPQ-10 radars tracked almost stationarytarget of ordinary aircaft shape and size on the scopes, at8,700 ft slowly descending to 4,400 ft and 8½ miles S ofstation (or at 155° azimuth?) not eliminated by movingtargetindicator (MTI). F-51 and 3 other aircraftinvestigated but found nothing; 8 transient flights sawnothing. Same (?) target observed on Dec. 11; also onDec. 9 but at about 7 miles range ~170° azimuth. (Sparks;BB files; McDonald list; Saunders/FUFOR Index; BBReport 10, Feb 1953, p. 20)7 hrs 55mins5BB UNKs Catalog version 1.30 / Jan. 26, 2020 / © 2020 Brad Sparks-185-</t>
  </si>
  <si>
    <t>894. Dec. 15, 1952. 10-20 mi W of Goose AB, Goose Bay,Labrador, Canada. 7:15-7:40 p.m. (AST). After alert byGoose Bay GCA radar, USAF 59th FIS, Goose Air Base,F-94B pilot Capt. E. T. Johnson and radar observer Lt. H.S. Norris, chased maneuverable object at a speed of 375knots [430 mph] on a heading of 270° to 280°, altitude of14,000 to 24,000 ft. Object changed color from white tored, was tracked on airborne radar 1 minute withmomentary lock-on. Unable to overtake object. T-33crew also sighted it. (Sparks; BB files; BB Report 10,Feb 1953, p. 27; NICAP; Saunders/FUFOR Index)25 mins 3+ radarvisual</t>
  </si>
  <si>
    <t>895. Dec. 15, 1952. Honshu, Japan. Radar tracking. (Sparks;McDonald list; Saunders/FUFOR Index)</t>
  </si>
  <si>
    <t>Guam</t>
  </si>
  <si>
    <t>902. 2302 Dec. 28, 1952. Marysville, Calif. Civilian witness(es).Case missing. (Sparks; NARA; Saunders/FUFOR Index)</t>
  </si>
  <si>
    <t>903. Dec. 29 [28?], 1952. Chitose AFB, Hokkaido, Japan.7:30 [7:39? 7:48?] p.m. USAF crews of B-26 (Ashley andWood) and F-84G (Col. Howard Blakeslee) saw objectemitting 3 beams of light and tracked on airborne radar.(Sparks; Weinstein; Saunders/FUFOR Index)7 mins severalradar?</t>
  </si>
  <si>
    <t>911. Jan. 9, 1953. Misawa AFB, Japan (40.7° N, 141.4°E).6:50 p.m. F-94 flying 220 knots (~250 mph) at 35,000 ftheading 360° Mag (about N) tracked object at 24,000yards (~14 mi) 20° to the left, 10° below aircraft horizon[thus UFO at about 22,500 ft]. Pilot sighted objectvisually (after about 1 min) [at about 335° Mag], seen aslight changing color from red to white to green, with noapparent size, shape, aerodynamic features, means ofpropulsion, exhaust or trail, or apparent motion. Pilotturned F-94 to head straight towards object at 335° Magmaintaining 35,000 ft at all times, but object continued toremain visual position 20° left of F-94 heading [thus~315° Mag and impossible to be a motionless star; as wellas appearing below earth horizon]. F-94 radar lockon at5,000 yards (3 mi). F-94 overtook and flew over object in2 mins [indicating UFO traveling about 150 mph towardsF-94 on intersecting path] with UFO radar tracked at range200 yards (600 ft) at 20° left and 40° below horizon [thusUFO at about 34,600 ft, having climbed about 6,000 ft/minor 6x faster than standard weather balloon, contrary toBB’s “possible” balloon explanation]. The F-94 reportedradar interference with radar otherwise functioningnormally. (Sparks; BB files; NICAP website; McDonaldlist)2 mins 2+ radar; radarinterference</t>
  </si>
  <si>
    <t>Bergstrom AFB</t>
  </si>
  <si>
    <t>915. Jan. 23, 1953. Bergstrom AFB, Texas. 3:40 p.m. (CST).(Sparks; McDonald list; Saunders/FUFOR Index)19 mins 1? radarBB UNKs Catalog version 1.30 / Jan. 26, 2020 / © 2020 Brad Sparks-190-</t>
  </si>
  <si>
    <t>P4.4S1</t>
  </si>
  <si>
    <t>916. Jan. 27, 1953. 4 mi S of Hanford, Calif. (at about 36°15’N, 119°40’ W). 10:44 a.m. (PST). 3535th ObserverTraining Wing, Mather AFB, pilots USAF Capt. RonaldW. Madley and 1st Lt. Frank L. Cukar in T-29 aircraft at8,000 ft, 170 kts IAS, 200 kts TAS [230 mph], heading161° true course 164° [about SSE], saw a round flat objectlike a pie tin, very bright, a brilliant silver. After 1 to 1-1/2 mins and 3 or 4 more objects appeared. Originalobject moved N towards the aircraft then away, thentowards them again; Capt. Madley thought they weregoing to have a midair collision. The 3-4 new objectsappeared to be tumbling within themselves not in anordered formation; a barrel-roll effect, passing inside ofeach other’s orbit, within about a 5° of sky, estimated at12,000 to 15,000 ft (or 15,000 to 20,000 ft) and 30-60miles away over Bakersfield (at about 35°10 to 35’N119°10 to 20’W). (Sparks; BB files; NICAP website)5 mins 2</t>
  </si>
  <si>
    <t>919. 2365 Jan. 28, 1953. Turner AFB (31°36' N, 84° 6' W), Dobbins,Georgia. 9:40-10:00 p.m. (EST). USAF senior pilot atMoody AFB, Major Hal W. Lamb, apparently saw thesetting planet Venus changing color and shape (at 267°-270° azimuth 3° elevation dropping below horizon, hisestimates varying from 250° to 295°-310° azimuth) whileflying a T-33, also seen by Turner AFB tower operators(with time errors of about 10 mins). At about 9:40-9:48(reported as 9:50-9:58) 2 GCA radar maintenance men atTurner AFB radar tracked 3 moving targets and astationary target (at due W 270° azimuth, range 26miles?). At 10:00 (reported as 10:10), the GCA reported 2stationary targets at 17 and 27 (or 23-27?) miles both 300°azimuth. No visual confirmation though binoculars used.(Sparks; Jan Aldrich; Saunders/FUFOR Index)44166mins [25mins?]2 radar</t>
  </si>
  <si>
    <t>Presque Isle AFB [Caswell?]</t>
  </si>
  <si>
    <t>921. Jan. 29, 1953. Presque Isle AFB [Caswell?], Maine. [9:55a.m. (EST) ?] Three or more fighters from 7th FighterInterceptor Squadron and other squadrons. Radar tracking? by Air Defense Direction Center. (Sparks; Hynek UFORpt p. 58)[4 mins?] 3+ RV?</t>
  </si>
  <si>
    <t>Finland AFS</t>
  </si>
  <si>
    <t>923. Feb. [deleted], 1953. Finland AFS, Minn. 6:29 a.m.(CST). (Sparks; McDonald list; Saunders/FUFOR Index)radar</t>
  </si>
  <si>
    <t>924. 2384 Feb. 3, 1953. Keflavik Airport, Iceland. 5:25 p.m. Radaroperators tracked 4 unidentified targets. No further data.(Sparks; Berliner)24 mins 2+ radar</t>
  </si>
  <si>
    <t>927. Feb. 7, 1953. Okinawa. 9:22 p.m. USAF F-94 crew andother witnesses saw a bright orange object change color tored and green at intervals, disappear behind a cloud,ground radar tracking. (Sparks; Project 1947; McDonaldlist; Saunders/FUFOR Index)15-35mins?5+ [?] RV</t>
  </si>
  <si>
    <t>Barter Island</t>
  </si>
  <si>
    <t>928. Feb. 8, 1953. Barter Island, Alaska (70° 7’ N, 143°40’W). 4:50 a.m. (AHST). Military pilot [and anotherwitness?] working at airstrip heard a deep heavy soundand saw brilliant round white object with small ray-likeappendages descending in a falling-leaf motion butwithout the upward swings, then hovered, moved about 50ft against the wind to original position, after 45 secs beganto climb using reverse falling-leaf maneuver, picked upspeed changing color to orange tint. (Sparks; Hynek-CUFOS re-eval; Jan Aldrich; Saunders/FUFOR Index)10 mins 2</t>
  </si>
  <si>
    <t>929. Feb. 10, 1953. Misawa AFB, Japan (40.7° N, 141.4°E).6:45 p.m. GCA radar operators of 1953rd AACS Sq,Misawa AFB, detected unidentified radar targets spottedon GCA scope at 1½ mile range on both 2- and 10 mileazimuth scopes, flying at 50 knots. An F-94 wasscrambled at 7:13 p.m. Objects not radar tracked or seenvisually by F-94 crew. The F-94 reported radarinterference; ground GCA, Tower and radio operators allreported VHF radio interference. (Sparks; BB files;NICAP website; McDonald list; Saunders/FUFOR Index)½ hr+ 6+ radar; radar+ radiointerference</t>
  </si>
  <si>
    <t>Libya</t>
  </si>
  <si>
    <t>931. Feb. 13, 1953. Carswell AFB, Ft. Worth, Texas. 2:35a.m. (CST). Pilots and crew of B-36 aircraft (one namedRuth) saw 3 bright lights of equal intensity in stackedvertical echelon formation approaching at moderately highspeed (cruise speed of F-86), one object suddenlyaccelerated then came to complete halt and the other 2objects did the same, then returned to original formationand repeated the maneuver, ending in a horizontal echelonwith center object the pivot, then all climbed steeply inswinging motion at high speed. Possible ground radarcontact. (Sparks; Hynek-CUFOS re-eval; Jan Aldrich;Saunders/FUFOR Index)42278mins9 RV?</t>
  </si>
  <si>
    <t>Vichy</t>
  </si>
  <si>
    <t>932. Feb. 13 [12?], 1953. Vichy, Missouri. 8:30 p.m. USAFCapt. Robert Bailey, his FO, and crew chief of C-47transport at 7,000 ft, 170 knots (200 mph) airspeed,heading 43° (NE), saw a small round light as they nearedthe Vichy Radio Range Station. Light changed intensityand looked like it was on collision course at 238° bearing[heading? from behind or in front??]. Bailey turned onlanding lights to try to signal it, light then stopped itsapproach, flew off their left wing at about 1 mile whilechanging color from red to amber to green. After 5-10mins the light dropped back, increased speed, made 3dives and zooms on a parallel course before disappearing.(Sparks; NARCAP; Saunders/FUFOR Index)5-10+mins[1 hr?]3BB UNKs Catalog version 1.30 / Jan. 26, 2020 / © 2020 Brad Sparks-193-</t>
  </si>
  <si>
    <t>Turnagain Arm (S of Anchorage) [Willow?(61°42’ N, 150° 8’ W)]</t>
  </si>
  <si>
    <t>934. Feb. 16, 1953. Turnagain Arm (S of Anchorage) [Willow?(61°42’ N, 150° 8’ W)], Alaska. 11:50 p.m.-12:05 a.m.[11:45 p.m. (AHST) ?]. C-47 crew pursued nocturnal lightwhich was below horizon, then ascended, hovered,maneuvered, disappeared. Initially to the E, afterhovering, C-47 turned to pursue on 345° heading, objectaccelerated, brightened and decreased in size, C-47 chasedat 270°-290° heading to disappearance in 45 secs.(Sparks; Willy Smith pp. 43-48; Saunders/FUFOR Index)15 mins 2</t>
  </si>
  <si>
    <t>935. Feb. 17, 1953. Elmendorf AFB, Alaska. 6:55 p.m.(AHST). Ground observers and fighter interception.Nocturnal light with rapid vertical takeoff. (Sparks;Berliner; Saunders/FUFOR Index)5+ mins 6</t>
  </si>
  <si>
    <t>Port Austin</t>
  </si>
  <si>
    <t>Wurtsmith AFB</t>
  </si>
  <si>
    <t>936. 2419 Feb. 17, 1953. Wurtsmith AFB, Port Austin, Mich. (at44°02’22” N, 83°00’06” W, elev. 647 ft). 10:04-10:25p.m. (EST). 2 officers and 3 airmen of USAF 754thAC&amp;W squadron saw an object larger and brighter than astar in the W or WNW, changing color, moving slowlyuntil fading out at 10:09. Venus was setting on thehorizon at about 10:10 at azimuth ~280°. Radar tracked atarget at 10:08 at 9-10 nm range on upper beam only (1297MHz) of FPS-3 search radar at 300° azimuth moving S for22 mins, at 55-60 knots (63-69 mph), approaching to ~9nm range, until disappearing in ground clutter at 10 nmrange at 210° azmith at 10:30. Possible helicopter (?) butADC found no helicopters were flying in the area ofsighting. (Sparks; Berliner)~22 mins 5</t>
  </si>
  <si>
    <t>P4.51S1</t>
  </si>
  <si>
    <t>Oscoda</t>
  </si>
  <si>
    <t>937. 2426 Feb. 20, 1953. Pittsburg-Stockton, Calif. Sighting #1 timeunknown; #2, 10:30 [11:30 PST?] p.m. USAF B-25bomber pilots. Sighting #1, a bright yellow light seen for8 mins. Sighting #2, a bright light flew on a collisioncourse, dimmed and climbed away fast. (Sparks;Berliner; Saunders/FUFOR Index)8 mins +?2+</t>
  </si>
  <si>
    <t>939. Feb. 25, 1953. Charleston, West Virginia. 3:30 p.m.(EST). (Sparks; McDonald list; Saunders/FUFOR Index)15 mins radar</t>
  </si>
  <si>
    <t>940. Feb. 27, 1953. Great Falls AFB, Montana. 3:16 a.m.(MST). (Sparks; McDonald list; Saunders/FUFORIndex)11 mins</t>
  </si>
  <si>
    <t>942. March 3, 1953. 130 miles W of Luke AFB, Phoenix,Ariz., near Blythe, Calif. 1:25-1:32 p.m. (MST). USAFCapt. Roderick D. Thompson, 3600th Fighter TrainingGroup, Luke AFB, instructor pilot in an F-84 at 25,000 ft500 mph TAS heading 305° Mag spotted 300-500 ft wideaircraft leaving contrail crossing his path at 10 o'clockhigh position from left to right at about 35,000 to 45,000 ftand about 400 mph TAS, visible only by condensationvapor emitted from manta-ray shape flat surface. Studentpilots of two F-84’s, Lt. Jack E. Brasher and Lt. ThomasW. Hale, saw the object but did not follow the pursuit.When Thompson turned to pursue object climbing at fullpower at about 560 mph, object made slight dipping turnto NW and began climbing at about 20° angle and objectappeared to be very thin, and immediately began to form aheavy condensation trail behind it for roughly 1,000 ft andsplit in two for about 1,000 ft but which ended abruptlyand moved with the object, the trail not being left behind.Thompson reached 30,000 ft and closed to within roughly5-10 miles of object to a point over Colorado River N ofParker Dam, about 70 miles N of Blythe, when he took151 frames or about 30 ft [6 ft?] of gun camera film ofobject, 16 mm N-9 camera, apparently at 16 fps 1/40 secexposure setting [9.4 secs]. (Sparks; BB Rpt 11; NICAPwebsite; McDonald list; Ruppelt pp. 229-230;Saunders/FUFOR Index)7 mins 3 1/2 to 1 gun camerafilm</t>
  </si>
  <si>
    <t>945. March 8, 1953. Ashiya AB, Kyushu, Japan (at 33°54’ N,130°39’ E). 9:37-10:12 p.m. 1955-1 AACS Det. MPN-1GCA Unit #20 Precision Approach Radar. Visual whitelight seen 8 mins at 9:37-9:45 p.m. at end of runway 12 toNW at 300° Mag azimuth, estimated 1,000 ft altitude,changed color to yellowish (then red, green, back toyellow), moved down, up, then disappeared. Visualconfirmed by radar, one stationary radar target at 6 miles1,000 ft, dropped to 500 ft, them climbed to 800 ft anddisappeared. Moving radar target traveling 240-360 mphoff approach end of Runway 12 at ¼ to ¾ mile NW ofAshiya at 200-1,000 ft altitude, moving NW to SE and Eto NW. F-94 intercept 9:50-10:10 p.m. unsuccessful.Crash boat search 10:00-10:30 p.m. unsuccessful.(Sparks; McDonald files; Saunders/FUFOR Index)35 mins 8 radarvisual</t>
  </si>
  <si>
    <t>947. 2496 March 14, 1953. N of Hiroshima, Japan (at 37°25' N,132°25' E, Sea of Japan). 11:43 p.m. (Japan time UTC+9).USN pilot Lt. (later Capt.) Robert J. Wooten, copilot Lt.JGJ. A. Rose, navigator Lt.JG D. W. Carey, AD3 Gibert R.Truelove, radarmen AT2(T) George F. Deimel and ATANRichard D. Kelly, radiomen AL3(CA) Jimmy Schaeferand AL3 Jerry L. Chavers, fire controlman AO3 Lewis B.Brown and mechanic AN(CA) George E. Noiseux, crewaboard U.S. Navy Pacific Fleet P2V-5 anti-submarinepatrol plane, based at Patrol Sq 29, NAS Atsugi, Japan,running ASW patrol for Task Force 77 at 160 kts IAS at10,000 ft [traveling about 200 mph to ESE] saw“electrifying display” of groups of 5-10 colored lights,totaling 90-100, slowly move aft of the left side of theairplane at a range of 3-7 miles as estimated by copilot,maintaining “extreme precision” in formation with norelative motion. Pilot alerted turret gun crews.Unidentified target tracked at 7 miles range by airborneAPS-20 radar from 45° to 250° relative bearing. Attentiondrawn by IFF signals from 2-3 unidentified aircraft (about35 mins prior to sighting), one of which was radar trackedyet not visible at less than 4 miles, unclear if these or otherIFF aircraft were connected to subsequent UFO’s.Unclear why IFF did not identify specific aircraft by codenumbers. See similar incident on April 14, 1953. (Sparks;McDonald files; Jan Aldrich; NICAP; Saunders/FUFORIndex)5+ mins 10 RVMarch 20, 1953. Pork Chop Hill [Old Baldy?], Korea. 11p.m. Mistaken date and time by BB and AF. See April19, 1953, entry. (Sparks; Barry Greenwood / NICAP;BB files; McDonald list; Saunders/FUFOR Index)radar</t>
  </si>
  <si>
    <t>Pasadena</t>
  </si>
  <si>
    <t>949. March 23, 1953. Pasadena, Texas. 10:12 p.m. (CST).(Sparks; McDonald list; Saunders/FUFOR Index)30 mins RV</t>
  </si>
  <si>
    <t>Mount Taylor</t>
  </si>
  <si>
    <t>952. 2524 March 27, 1953. Mount Taylor, New Mexico. 7:25 p.m.(MST). Pilot of USAF F-86 jet fighter at 600 knots (700mph) saw and chased a bright orange circle flying at 800knots (900 mph), and executing three fast rolls. (Sparks;Berliner; Saunders/FUFOR Index)4 mins 1BB UNKs Catalog version 1.30 / Jan. 26, 2020 / © 2020 Brad Sparks-196-</t>
  </si>
  <si>
    <t>954. March 31, 1953. Bet. Matsushima (38°24’ N, 141°15’ E)and Niigata Air Base (37°57’ N, 139°08’ E), Honshu,Japan. 7:35 p.m. (Japan local UTC+9hrs). USAF F-84 jetpilot Major Eugene S. Williams on training flight, flying at30,000 feet 540 mph ground speed, observed a very brightround white light about 20° above the horizon at 330°Mag. Red “leg” seemed to protrude from the lower leftside and a blue leg from the lower right. UFO “legs” or“beams” seemed to “swivel around.” F-84 radio compassoscillating [possible EM effect?]. During first 15 minsobject seemed to drop to lower altitude and grow biggerand brighter. Over Niigata at 7:55 p.m., Williams turnedto pursue UFO at 330° Mag and increased speed to 350mph IAS [630 mph], UFO seemed to "pull off and leave"when the pilot pursued object about 7:55-8:05 p.m.,gradually moving from 330° to 290° Mag [323° to 283°True]. [At about 39°00’ N, 138°07’ E], Williams turnedback to Niigata and radio compass worked normally.Visibility unlimited, broken clouds below 8,000 ft. Moonrise 6:57 p.m. noted. “Setting” Venus at 289°-292° Trueazimuth (the AF explanation) cannot be seen at 323° Trueand Venus not setting to aircraft at 30,000 ft (heightextends visibility over the horizon by ~350 mi and flying~105 mi towards object extends Venus visibility by ~cos[323°-292°=31°] x 105 ≈ 90 mi). Venus set ~8:20 p.m. atF-84 position 30,000 ft 39°00’ N, 138°07’E, Venustangency point ~41°45’ N, 134°00’ E with refraction (8:18p.m. if including clouds, if any, at 8,000 ft at horizon ~350mi away). (Sparks; BB files; McDonald list;Saunders/FUFOR Index)30 mins 1 EM ?</t>
  </si>
  <si>
    <t>955. 2535 April 8, 1953. Fukuoka, Japan. 7:55 p.m. 1st Lt. D. J.Pichon, pilot of USAF F-94B jet interceptor, saw a brightblue light descend, accelerate, fly parallel to the F-94,increase its speed and blink out. (Sparks; Berliner;Saunders/FUFOR Index)45 secs[18secs?]1</t>
  </si>
  <si>
    <t>Sweetwater</t>
  </si>
  <si>
    <t>957. April 12, 1953. Sweetwater, Nevada. 3:10 p.m. (PST).USAF crew of C-47 en route to Stead AFB, Nev.,observed 10 round flat metallic objects changingformation traveling at high speed on 110° heading at about7,500 ft [objects’ altitude or C-47’s?]. No trail, sound, orexhaust. Objects passed under right nacelle of C-47, nowobserved by copilot who took control of the C-47, andmade tight 300° right turn for a better view, then 2 morecrew sighted the UFO’s. Objects then made a right turn ofgreater radius than the C-47’s turn, at a lower altitude.Objects seen for about 120° of their turn, disappeared on300° heading. (Sparks; NICAP; McDonald list;Saunders/FUFOR Index; BB Rpt 11, p. 12)2 mins? 4 radar?BB UNKs Catalog version 1.30 / Jan. 26, 2020 / © 2020 Brad Sparks-198-</t>
  </si>
  <si>
    <t>958. April 14, 1953. Sea of Japan (at 43°07' N, 135°40' E,about 200 mi E of Vladivostok, USSR). 9:23-11:50 p.m.(Japan time UTC+9). Navy Pacific Fleet P2V Neptune[probably P2V-3W electronic ferret ELINT spy] aircraftflying at 9,000 ft [and ~200 mph] course 245° observed 2bright lights flashing in [Morse?] code letter "D”[evidently dash-dot-dot].The 2 unidentified aircraft paced the P2V from aposition [radar-tracked] about 12 miles away to a point170 NM (~195 mi) along its flight path, at 41°45’N,132°20’E (heading towards N Korea [along course 242° atapprox. 10:20 p.m.]), where 3 additional unidentifiedaircraft joined. All unidentified aircraft closed to 3 mileswhen the P2V descended to 2,000 ft.P2V continued along [great-circle course, bearing now240°, additional ~76 mi to approx. 41°12’ N, 131°04’ E]when at 10:43 p.m. the P2V turned [ESE at 115° initialbearing and away from N Korea and the pursuing UFO’s]and flew towards [Niigata] Japan to 39°05’N, 136°33’E[latter point ~160 mi from Niigata Air Base, Japan, 37°57’N, 139°08’ E, further along ~118° great-circle course],descending to 400 ft above the ocean.At least 5 more unidentified aircraft joined making aminimum total of 10 UFO’s. Night was extremely darkwith ceiling and visibility unlimited. No recognitionfeatures seen [no wings, tails, etc.] on the unidentifiedaircraft despite 100+ separate aircraft Close Encounters towithin 400 ft (except what was interpreted as anoccasional jet glow).From 10:43 p.m. until about 11:50 p.m. the P2V wasthe target of at least “70 aggressive non-firing passes” or“attacks.” UFO “tactics” were to have one UFO on theP2V's quarter at about 7 miles away. The other UFO’smade “high speed runs,” some from abeam of the P2V butmost from astern (behind the P2V) all 70 “attacks” passingunder the P2V still flying at 400 feet [but now increasingto ~300 mph near max speed to escape attacks]. At least10 passes were made by 4 UFO’s in formation with runsfrom astern all passing below the P2V that was at 400 ft.Unidentified aircraft formed a group and departedwhen the P2V was about 100 NM (115 mi) off Niigata,Japan [thus at about 38°43’ N, 137°15’ E and about 400miles from N Korea and Vladivostok].The P2V was on an ECM mission [=ELINT mission]at the time of the interception [and unarmed]. Five cuts [=ELINT Direction-Finding D/F intercepts] were obtainedwith at least 3 of these emanating from UFO’s confirmedby radar. Radar from one UFO possibly used to positionand control the other UFO’s for attacks.UFO Signal characteristics: frequency 2790 MHz, PRF500 - 550 Hz (or pulses per second) and PW (pulse widthor duration) 1-1.5 microseconds. See similar incidents onJan. 12, 1950, March 14, 1953; also RB-47 case July 17,1957. (Sparks; Jan Aldrich NARA 1st Marine Air WingWeekly Combat Summary April 16-23, 1953; McDonaldfiles; BB files)2 hrs 27mins~10 ELINTradaremission;visualcodedsignal; RV</t>
  </si>
  <si>
    <t>China</t>
  </si>
  <si>
    <t>960. 2542 April 15, 1953. Tucson, Ariz. 5:45 [5:50?] p.m. (MST).S/Sgt. V. A. Locey saw 3 orange lights. (Sparks;Berliner)3 mins30 secs1</t>
  </si>
  <si>
    <t>Calumet AFS</t>
  </si>
  <si>
    <t>962. April 19, 1953. Calumet AFS, Mich.-Lake Superior area.7:18 p.m. (CST) [?]. (Sparks; McDonald list;Saunders/FUFOR Index)57 mins radar</t>
  </si>
  <si>
    <t>964. 2555 May 1, 1953. 10 miles S of Goose Bay AFB, Labrador,Canada. 11:35 [11:20?] p.m. (AST). USAF 59th FIS pilotCapt. R. L. Emberry and radar operator 1st Lt. J. R. Morinof F-94 jet interceptor flying at 24,000 ft, and controltower operator, saw a white light or unidentified aircraftwith afterburner but unlike any known aircraft, about10,000 ft below the jet, evaded interception by F-94. Bothobject and F-94 climbed to 40,000 ft but object outpacedthe jet and continued climb until out of sight. (Sparks;Berliner; Joel Carpenter; Saunders/FUFOR Index)30 mins 3 triangulation?</t>
  </si>
  <si>
    <t>966. May 12 [2? 13?], 1953. [39 miles NW of ?] Goose BayAFB, Labrador, Canada. 3:20 a.m. [?] [Unidentified radartracking by USAF F-94 pilot Lt. D. C. Rogers and radaroperator Lt. J. A. Lane who attempted interception butunable to make visual contact.] (Sparks; McDonald list;Joel Carpenter; Saunders/FUFOR Index)30 mins? 2 ? radar?BB UNKs Catalog version 1.30 / Jan. 26, 2020 / © 2020 Brad Sparks-200-</t>
  </si>
  <si>
    <t>W coast o</t>
  </si>
  <si>
    <t>967. May 12, 1953. W coast of Washington State. 8:15 p.m.(PST). Using FPS-3 search radar and FPS-5 height-finderradar, USAF Capt. D. V. Jensen, GCI Director [and otherradar operators], Naselle AFS, Wash., ADC 759th AC&amp;WSq, 46°25'20"N, 123°47'53"W, elev. 1,926 ft) tracked 2UFO targets separated by about 80 miles at overlappingtimes. Other stations detected 500 kHz radio signalspossibly emitted by UFO's.First UFO radar track on Naselle's radars from 8:15 p.m.to 9:14 p.m. on both search and height-finder radars, wereof target at 90 knots (104 mph) at 6,000 ft approximatelystraight course heading 340° throughout. Jet interceptorand two non-radar-equipped aircraft unable to locate UFO.2nd UFO tracked at 8:56-9:36 p.m. at 80 knots (92 mph) at6,000 ft initial heading 340° then zigzagged to about 40°(about NE) at about 9:00 p.m.] then 300° (about WNW)[at 9:04 p.m.] until disappearance. Jet interceptor unableto reach within about 150 miles of UFO before itdisappeared. Coast Guard radio station Westport, Wash.,detected 500 kHz CW (continuous wave) weakintermittent signals for 30 secs to 1-1/2 mins at a timeseemingly from 3 transmitters operating as homing beamsfor rendezvous, from just before 9 p.m. until shortly after10 p.m. Confirmed by radio signal detection by PortHardy Radio Range Station, Vancouver Island, CanadianDept of Transport. ADC radar site Maka AFS, Neah Bay,Wash., unable to detect targets. (Sparks; BB files;NICAP wesbite)2 hrs 21mins5+ radiosignals;ground &amp;air radar</t>
  </si>
  <si>
    <t>970. June 10-11, 1953. Goose Bay AFB, Labrador, Canada.11:34 p.m.-2 a.m. (AST). GCA eadar tracking of 25separate unidentified objects near base traveling about 30-100 knots (35-115 mph) in no specific pattern.[Anomalous propagation?] (Sparks; McDonald list;Saunders/FUFOR Index)2 hrs 26[2 hrs 15mins?]minsradar</t>
  </si>
  <si>
    <t>972. June 17-18, 1953. 15 miles from Iwo Jima. 11:30 + 11:40+ 11:50 p.m. (GMT+10). Crew of USAF KB-29 aerialtanker plane. Radar tracked an unidentified target thattwice approached to within 0.5 mile of KB-29, and once towithin 6 miles. Radar contacts to 0006 “K” time(GMT+10) June 18. BB confused dates and doubled thefiles with some material under mkistaken June 24, 1953,date. (Sparks; BB files; Berliner; cf. Saunders/FUFORIndex; McDonald list)2+ radar</t>
  </si>
  <si>
    <t>974. 2601 June 22, 1953. Goose Bay AFB, Labrador, Canada. 2:10[5:40?] a.m. Pilot and radar operator of USAF F-94 jetinterceptor saw a red light, flying at 1,000 knots (1,100mph) elude the chasing F-94. (Sparks; Berliner;Saunders/FUFOR Index)5 mins 2 RV?</t>
  </si>
  <si>
    <t>976. 2606 June 24, 1953. Simiutak (Simiutaq) Weather Station BW-3, Greenland (60°41’ N, 46°34’ W). 11:45 a.m. USAFweather observer USAF Airman/2nd Richard A. Hill,8/13th Weather Detachment, saw through a theodolite arotating red delta-shaped or circular object 2-3x the size ofthe 4 ft 100-gram weather balloon [launched about 11:30a.m.] being tracked at 18,000 ft at 3-1/2 miles grounddistance in the W [object size 8-12 ft] collide with anddisintegrate or explode the balloon as the object traveledSE to NW. After hitting the balloon it hovered and rotatedfor 15 secs, then climbed for 5 mins into the wind at 301°(about WNW) in corkscrew loops. (Sparks; BB files;Loren Gross; Berliner; Joel Carpenter; Saunders/FUFORIndex)5 mins 1 ½ (intheodolite)theodolite;weatherobserver2605 June 24, 1953. Iwo Jima, Bonin Islands. Apparently a BBdate error for the June 17 incident (see above).2 mins 2+ radarBB UNKs Catalog version 1.30 / Jan. 26, 2020 / © 2020 Brad Sparks-202-</t>
  </si>
  <si>
    <t>981. Aug. 5-6, 1953. Near Rapid City, South Dakota, andBismarck, North Dakota. 9:05 p.m. – 1:23? a.m. (CST).GOC observer Miss Phyllis Killian in Black Hawk, S.D.,(about 8 miles NW of Rapid City), reported to EllsworthAFB bright red object first stationary 4 miles estimateddistance to the SE [NE?] low on the horizon then rapidlyheading S [SSE?] 30° to the right at roughly 2°/sec angularvelocity (estimated by Hynek in interview), toward RapidCity, changing color from red to green becoming“greener” as speed increased. Object then returned tooriginal location to SE of Black Hawk but at a greaterdistance about 7 miles, disappearing behind hills. ADCradar controller found 2 targets heading S, had difficultytracking due to ground clutter, 3 airmen sent outside tolook saw a high speed light heading S. A few minuteslater GOC observer reported the object had returned. AnF-84 was vectored and made visual contact then directedto stationary radar target about 15 miles NE of BlackHawk, target started moving 320° Mag out to 70 milesrange and F-84 intercept was called off. F-84 pilot wasabout to land in Rapid City when he noticed silvery objectlike the brightest star he'd ever seen, to the NW, which hepursued on 350° Mag keeping it at 11 o'clock high, 30°-45° elevation, it disappeared after 30 secs, reappeared for30 secs then faded from sight. A 2nd F-84 was scrambledfrom Ellsworth AFB, and on a N 360° Mag heading at15,000 ft he saw a target 30°-40° to his right and at levelelevation which "jumped" in elevation to 15°-30°, changedcolor from white to green, was much brighter than a starand was moving in relation to the stars (3 specific stars hepicked out for reference). Pilot turned on radar gunsightwhich showed possible target beyond maximum range of4,000 yards (2.3 miles) and GCI ground radar trackedtarget 5-10 miles ahead of the F-84 out to 80 miles for 5mins [960 mph?] when intercept was broken off and targetwent off scope [about 11:42 p.m.?]. About 20 miles frombase F-84 pilot, now at 12,000-14,000 ft, saw a red andwhite pair of lights 10° below the horizon at 180° Mag andheight-finder ground radar showed a target at 8,000 ft.Lights visible for 30 sec periods. Radar scope photos andgun camera photos reportedly malfunctioned. (Sparks;NICAP; Ruppelt pp. 232-5; CR pp. 132-6;Saunders/FUFOR Index; NICAP; BB Misc MicrofilmRoll 1, pp. 123-151)4 hrsintermittentmany RV,triangulations</t>
  </si>
  <si>
    <t>982. 2686 Aug. 20, 1953. Near Castle AFB, Calif. 9:05 p.m.[GMT?] Crew of TB-29 bomber/trainer plane saw agreyish oval object make 4 passes at the airplane (3 timesat 10-20 miles distance), then dive vertically as if twoobjects [?].(Berliner; Saunders/FUFOR Index)2+BB UNKs Catalog version 1.30 / Jan. 26, 2020 / © 2020 Brad Sparks-204-</t>
  </si>
  <si>
    <t>987. Oct. 12, 1953. Offutt AFB, Omaha, Nebraska. 9:05 p.m.(CST). S/Sgt Harold A. Washington and Airman 2ndHarold M. [o W?] Napier, 1st Weather Group, BaseWeather Station, Offutt AFB. Target appeared in SCR-584 radar “A” scope in NE, 54° elevation, height 22,500ft [~4 miles ground range] on a 250° heading for 10minutes. Gradually changed heading to 70°, heightincreasing to 37,000 ft [~7 miles], disappearing at 10,000yards slant [ground?] range [~6 miles] at azimuth 70°.Possible weather balloon IFO (radar size similar) driftingat about 10-17 [?] mph and rising at about 400 ft/min (veryslow for normal 100 ft/min standard ascent rate). Initialheading opposite of wind direction from 190° to 240° at20,000 to 30,000 ft (5-19 knots). (Sparks; McDonald list;Saunders/FUFOR Index)36 mins 3+ radarBB UNKs Catalog version 1.30 / Jan. 26, 2020 / © 2020 Brad Sparks-205-</t>
  </si>
  <si>
    <t>988. Oct. 15, 1953. Minneapolis, Minn. 10:10 a.m. (CST).General Mills Aeronautical Lab research engineers JamesA. Winker, Fletcher L. Bartholomew (MIT meteorologistengineerand former AF pilot), and Richard J. Reilly(private pilot with degree in aeronautical engineering andsupersonic aerodynamics). During tracking of ProjectGRAB BAG 79-foot long tear-drop shaped Skyhookballoon at 73,000-74,000 ft [about 40 miles away if atabout 20-25 elevation], a 40-50 ft object was spotted,appearing to be over Ft. Snelling 12 to 14 miles SE ofobservers, at about 130°-140° azimuth, 23°-25° elevation,about 5° below balloon, leaving vapor or smoke trail.Object traveling S in horizontal flight 10° in 9 secs atabout 40,000 (to 50,000) ft altitude, roughly 900 to 1,100mph, passed below the sun [at 31° to 32° elevation, 148°to 149° azimuth]. Object left white vapor trail thatimmediately dissipated so as to keep constant 5° to 8°length during travel of emitting object. Went into“dangerous” vertical dive at about 175°-180° (or 160°-170°) azimuth for about 10-15 secs dropping about 10° toabout 15°-20° (or 18°-20°) elevation, object leveled out ina curve 3°-5° azimuth back to the left and vapor trailceased to be emitted, then object glowed or flashed in thesun 2-3 times for 1 sec each as if metallic and reflective,seen as a gray mass in the theodolite. Disappearedsuddenly with flash of light. Angular size about same asGRAB BAG balloon [that was about 40 miles away, thusabout 1.3 arcmins]. (Sparks; Hynek UFO Rpt pp. 113-4;Hynek UFO Exp ch. 6, case DD-9; Saunders/FUFORIndex; Project BB Microfilm Roll 19, pp. 1225-1264)40-55secs3.05(0.5° ?equiv. intheodolite)aeronautical researchengineers;theodolite</t>
  </si>
  <si>
    <t>Presque Isle AFB</t>
  </si>
  <si>
    <t>989. Oct. 16, 1953. Presque Isle AFB, Maine. 9:30 p.m. (EST)[?]. (Sparks; McDonald list; Saunders/FUFOR Index)2 hrs 15minsradar</t>
  </si>
  <si>
    <t>991. Dec. 3, 1953. Holloman AFB, New Mexico. (Sparks;McDonald list)</t>
  </si>
  <si>
    <t>1001. Dec. 24, 1953. Scott AFB, Illinois. 10:00-10:14 a.m.(CST). Ground observers using binoculars saw 2 ovalextremely brilliant silver objects with mirror-likereflections hovering stationary until F-51's were vectoredin and the objects disappeared. (Sparks; Hynek-CUFOSre-eval; Jan Aldrich)14 mins many?binoculars</t>
  </si>
  <si>
    <t>Marysville</t>
  </si>
  <si>
    <t>Beale AFB</t>
  </si>
  <si>
    <t>1002. 2844 Dec. 28, 1953. Marysville, Calif. 11:55 a.m. YubaCounty Airport Manager Dick Brandt saw a saucer, with abrilliant blue light, reflecting on a nearby building,hovering briefly at one point. (Sparks; Berliner)1.5 min 1BB UNKs Catalog version 1.30 / Jan. 26, 2020 / © 2020 Brad Sparks-207-</t>
  </si>
  <si>
    <t>P4.3S1</t>
  </si>
  <si>
    <t>1004. Jan. 10, 1954. 5 mi N of Sonoita (about 25 mi SSE ofTucson), Ariz. (at 31° 45’ N, 110° 41’ W, elev. 4800 ft).5:25-5:40 p.m. (MST). James E. McDonald, two otherUniv. of Chicago meteorologists, and another passenger ina car were driving N on Hwy 83 when McDonald spotteda brilliant white stationary object, stellar magnitude about–5 to –7, in the SW at about 238° azimuth about 1° to 2°above the Santa Rita Mtns. (elev. about 9,400 ft) about 10miles away, or at a total elevation about 6° to 8° abovehorizontal. Sun had set below mountains at 243° azimuth,+2° apparent elevation (refraction included), to the right ofthe UFO. No noticeable parallax with mountains as theydrove 8-10 miles further N (with wide swerves W and Eby about 1.5 mi), thus distance estimated at &gt;10 miles(size possibly about &gt;15 ft). Lost sight due to mountainsas they drove on. (Sparks; Mary Castner/CUFOS)15 mins 4 1/30 ? McDonald+ 2 otherUniv.Chicagometeorologists</t>
  </si>
  <si>
    <t>1009. Feb. 1, 1954. 35 miles SW of Tuscaloosa, Alabama [E ofPalestine, Texas?]. 2 or 3:15 p.m. (CST). Electronicsengineer Verne Baumgartner of Winzen Research andpilot Glenn Hovland, crew of USN Office of NavalResearch (ONR) aircraft at 6,000 or 12,000 ft heading E at80 [?] or 120 mph towards a Skyhook cosmic-ray balloonat 90,000-100,000 ft and 15-30 [20?] miles away from theballoon saw 2 then 4 objects for a total of 6 very bright ordeep white or gray circular objects about 20 ft in size [hadto be at least 100 ft for shape to be visible to naked eye if15 miles away] in evenly spaced V-formation (or trailformation?) at about 80,000 or 85,000 ft about 15 milesaway at about 45° (or 60°) above horizontal fly over [inbetween aircraft and balloon] to the left or N of theballoon and around the balloon [??], hover [?] under theballoon in level flight headed ENE then vertically ascendat right angles to level flight out of sight at about 70°elevation in several seconds, estimated speed 1,000 mph.Movie film taken by Bolex camera with 6-inch telephotolens. Observed through binoculars. Balloon camera tookone photo which captured some of the UFO’s, whichreportedly were translucent (terrain could be seen throughthem). (Sparks; Hynek-CUFOS-Willy Smith files; BBfiles; Austin, Minn., Daily Herald, July 22, 1954; JoelCarpenter)1-1/2 to5 mins2 [triangulating photosfrominstrumented balloonand chaseaircraft;binoculars]</t>
  </si>
  <si>
    <t>1011. Feb. 4, 1954. Carswell AFB, Ft. Worth, Texas. 11:20p.m. (CST). GCA radar operators with 1921st AACS Sq,Det 3, tracked 2 targets on CPN-4 radar maneuvering 17miles to SW at 5,000 ft. Targets merged on scope to &lt;1/4mile separation at one point then separated again. Trailingtarget reversed course twice in 3 secs each case betweenradar sweeps, straight course 1-1-1/2 miles in between,with no noticeable turn in the 180° reversals – about 4 g’sif at 200 mph over &lt;1/8 mile radius. (Sparks; BB files;Shough)10? mins radarvisual?BB UNKs Catalog version 1.30 / Jan. 26, 2020 / © 2020 Brad Sparks-209-</t>
  </si>
  <si>
    <t>1013. Feb. 22, 1954. York, Penna. (39.96° N, 76.72° W)Several pilots of fighters in the air and GOC observers onground saw 14 discs climb when the fighters approached.Ground radar tracking. Should be in BB files butapparently is not. (Sparks; Weinstein; Keyhoe 1955)several</t>
  </si>
  <si>
    <t>1016. 2926 March 5, 1954. Nouasseur AFB (33°22' N, 7°35' W),French Morocco. 7:15, 7:38, 9:55 p.m. Crews of USAFKC-97 aerial tanker planes and a C-54 transport saw 1-2white or amber objects or lights make passes at the aircrafton collision courses as they practiced GCA landings. At7:15 p.m., KC-97 pilots Capt. G. E. Brown, 1st Lt.. L. B.Gordon and 1st Lt. J. P. Glover, 301st Air Refueling Sq,301st Bomb Wing, while flying KC-97 to practice landingon 180° heading at 1,500 ft about 5-8 miles SW ofNouasseur base saw 2 white lights to the right at about thesame altitude, with one light slightly lower than the other,appearing to be 2 aircraft in formation on collision courseor "making a pass" forcing an evasive turn away by theKC-97. Later [at 8:20? 9:20?], after landing and takeoffthey saw the same or similar 2 white lights on the samecourse from the S at 180° on a collision course and theymade an evasive 360° turn. At 7:38 p.m. another KC-97flown by pilots Capt. Robert R. Zadnick, Lt. Paul R.Fisher and Lt. George A. Kerr, also 301st ARS, 301st BW,on GCA landing at 180° heading at 1,500 ft about 5 milesSW of Nouasseur base saw a light at about the samealtitude and to the left of course appearing to be headed Won a cross path or collision course, as it crossed it was seento be 2 lights as if 2 jets in formation, no aircraft runninglights. One light passed over and one under the KC-97.At 9:55 p.m., C-54 from Lagos, Nigeria, based at KellyAFB, Texas, senior pilot Capt. William M. Pond, copilotLt. I. W. Gilchrist and navigator Capt. James F. Pullenwhile flying at 2,000 ft on 170° heading on GCA landingat Nouasseur base saw white or amber light like an aircraftlanding light at about the same altitude approaching on acollision course heading W 2-3 miles away, then turnedonto a direct headon course, passing within 2 miles, thensuddenly disappeared like turning off a light for 10-15secs, then reappeared hovering, descended to ground thenrose, and disappeared behind the C-54 after completing itsturn onto final landing approach. No radar or other visualcontact made. (Sparks; Jan Aldrich)mins 9</t>
  </si>
  <si>
    <t>1020. March 24, 1954. Fresno, Calif. Afternoon. While enroute to Palm Springs, Calif., by aircraft, Secretary of theAF Harold E. Talbott and aides and flight crew allegedlysaw a large, silvery disc-shaped or metallic-looking objectfollowing them about 1,000 ft below and 1,000 ft behind.Talbott ordered pilot to turn around to pursue, but whenthe plane banked, the UFO made a tight turn and streakedaway at high speed. Publicly denied by Talbott. Caseshould be in BB files but apparently is not. (Sparks;Loren Gross Jan-May 1955 History; CRIFO June 4, 1954;Chicago Sun-Times, May 14, 1954)severalmins3+ ?</t>
  </si>
  <si>
    <t>Fort Lauderdale</t>
  </si>
  <si>
    <t>1021. March 25, 1954. Cape Canaveral [Ft. Lauderdale?],Florida. 3:30 [3:20?] p.m. USMC pilot Capt. DanHolland flying one of 3 jets with the 3rd Marine Air Wingon an E heading at Ft. Lauderdale at about 26,000 ft and400+ mph saw a gleaming white ball-shaped object with agold ring around the lower 1/3, about 2x size of his jet,descend vertically on a collision course, took evasiveaction, radioed the other jet pilots to look. Objectsuddenly stopped 3,000-4,000 ft above, he banked towardit and activated gun camera but object then accelerated anddisappeared to the E at tremendous speed in about 15 secs.The other 2 pilots flying ahead of him did not see object.(Sparks; Weinstein; NARCAP; BB files??)15+ secs 1 1/2 gun camerafilm?</t>
  </si>
  <si>
    <t>Washington National Airport</t>
  </si>
  <si>
    <t>1029. 2997 May 11, 1954. Washington, D.C. 10:45 p.m. 3 USAF airpolicemen at Washington National Airport saw 2 brightlights on 3 occasions fly straight and level, make 90°degree turns and fade. (Sparks; Berliner)3 x 45secs3</t>
  </si>
  <si>
    <t>1030. May 13, 1954. Pacific bet. Hawaii and Calif. (at 26° 5' N,146°12' W). 1:45 a.m. (AHST). USAF pilot Capt. D. B.Mautner, 32nd Air Transport Sq, McChord AFB, Wash.,and crew (?) of C-124 transport en route from HickamAFB, Hawaii, to Travis AFB, Calif., saw bright lightmoving parallel with them on the left, object signaled backin response to aircraft blinking lights, departed to NE atvery high speed climbing. (Sparks; Jan Aldrich)5 mins 2+ ?BB UNKs Catalog version 1.30 / Jan. 26, 2020 / © 2020 Brad Sparks-213-</t>
  </si>
  <si>
    <t>1031. May 14, 1954. 10 miles NNW of Great Yarmouth,England, UK. 3:40 p.m. 3 USAF F-86 jets flown at40,000 ft Mach 0.85 (560 mph) by Capt. Kenneth J. Scott,Jr., 2nd Lt. Harry Joseph Ickes and 2nd Lt. David B.Clardy, 91st Fighter Sq, were vectored by GCI radar Type7 at RAF Bawdsey to unidentified object at 8 miles at 1o'clock to their course taveling at 240 knots IAS, to the S[N?] at 10° azimuth, sighted visually as about 30 ft silveror gray round object as seen from below, showing thinsilhouette while turning, at 50,000-60,000 ft. Fightersunable to close on object which made 180° turn anddisappeared at high speed beyond conventional aircraftcapability, climbing high above ground radar range.(Sparks; Jan Aldrich)90 secs 3 30 ?? RV</t>
  </si>
  <si>
    <t>1032. May 14, 1954. Dallas, Texas. USMC pilots of 4 fighterplanes saw 4 formations of 4 round objects changing colorfrom orange to white. (Sparks; Weinstein; BB files??)</t>
  </si>
  <si>
    <t>1039. 3029 June 1, 1954. From 400 miles S to Minneapolis, Minn. 9p.m. Crew of USAF B-47 jet bomber at 34,000 ft altitudesaw object with running lights fly at 24,000-44,000 ftaltitude, pacing the B-47 within 10,000 feet of its 34,000foot cruising altitude as it flew 400 miles north toMinneapolis, varying its height both below and above theaircraft. (Sparks; Berliner; Sparks)1 hr 2+ RV?</t>
  </si>
  <si>
    <t>1050. June 30, 1954. Mobile (at 30°40' N, 88°5' W) andBrookley AFB, Alabama. 6:50 p.m. 4 civilians and anumber of military personnel saw a brilliant silver or whiteobject with short stubby wings approach from the S, circleover Mobile, then depart to the NE. Radar contact at 6:30p.m. with stationary 8-mile object at 55 miles at 60°azimuth is evidently unrelated anomalous propagation.(Sparks; Hynek-CUFOS-Willy Smith files)60 secs 6+BB UNKs Catalog version 1.30 / Jan. 26, 2020 / © 2020 Brad Sparks-217-</t>
  </si>
  <si>
    <t>1051. July 3, 1954. Near Bermuda (at 35° 27’ to 33’ N, 40°44’to 41°04’ W at 1:54-1:55 a.m. GMT ~1200 miles E ofBermuda, ~770 miles WSW of Azores). 1:40-2:00 a.m.(GMT) B-36H heading 255° True at 171 kts [197 mph]TAS at 14,000 [15,200? ft] ft, heading from NouasseurAFB, French Morocco, to Carswell AFB via Azores andBermuda, received radar returns on APS-23 radar set (in aK-3A combined radar bombing-navigation system) of aclear and well-defined geometric formation of 6, 7 and attimes 8 round or oval objects (e.g., 8 objects at 1:45:43a.m. then back to 7 objects again) about 15 NM to right ofB-36’s course. Objects estimated to be metallic 20 to 200ft in size projecting radar images appearing 1000-3000 ftin size on scope display (blooming). One object in thecenter surrounded by 6 objects in circular formation,resembling “World War II convoy pattern,” about 6 midiameter, at 80° depression angle initially at 294° azimuth,last seen at 83° depression angle at azimuth 60° apparentlystationary [perhaps ~20 mph] relative to speed of B-36,and located on or near the water surface at about 35°38’ N,40°26’ W. Observed by Capt. Charles C. Spahn, RadarObserver, 98th Bomb Sq, 11th Bomb Wing, 8th AF, SAC,Carswell AFB, Ft. Worth, Texas, who was monitoringthunderstorm activity, started the radar scope camera, thencalled in navigator and pilot to observe radar scope. IFO’s(Identified Floating Objects) were identified as escortaircraft carrier USS Mindoro (CVE-120) accompanied by6 destroyers and 1 submarine [thus accounting foroccasional disappearance and reappearance], returningfrom the Mediterranean (Naples, Italy) to Norfolk, Va.(Sparks; BB files; NICAP website)20 mins 3</t>
  </si>
  <si>
    <t>Hunterdon County</t>
  </si>
  <si>
    <t>1053. July 11, 1954. Hunterdon County, New Jersey. USAFcrews of 4 bombers saw a disc-shaped object pace theirplanes. (Sparks; Weinstein; BB files??)4+</t>
  </si>
  <si>
    <t>1058. July 27, 1954. Pepperrell AFB, Newfoundland, Canada.(Sparks; McDonald list)</t>
  </si>
  <si>
    <t>France</t>
  </si>
  <si>
    <t>1083. Sept. 26, 1954. Altoona, Penna. 9:04 p.m. (EST) Capt.Picune and crew of United Airlines DC-6 Flight 606 at19,000 ft and ground speed 382 mph saw a fire-coloredobject, flat on bottom rounded on top, approaching, flyingparallel for about 1 min, then pulling forward attremendous speed, disappearing in the E. (Sparks;NARCAP; Saunders/FUFOR Index)3 mins 2+ ?</t>
  </si>
  <si>
    <t>1100. 3382 Jan, 1, 1955. 30 miles E [W?] of Cochise, New Mexico.6:44 [5:44?] a.m. Instructor [Capt. D. F. Ritzdorf ?] andstudent pilot [F. W. Miller?] flying USAF B-25bomber/trainer saw a metallic disc, shaped like two piepans face-to-face, 120-130 ft diameter, pace the B-25,showing both its edge and its face. Only item in case filewas summary form. [See Feb. 1, 1955, incident.] (Sparks;Berliner; cf. NARCAP)5-7 mins 2 USAFinstructorpilot</t>
  </si>
  <si>
    <t>Pacific Ocean</t>
  </si>
  <si>
    <t>1102. Jan. 19, 1955. Pacific Ocean. 8:10 a.m. U.S. militarypilot saw a white-reddish globular object flying level withthe aircraft. (Sparks; Project 1947)1?</t>
  </si>
  <si>
    <t>1106. 3414 Feb. 1, 1955. 20 miles E of Cochise, New Mexico. 7:55[6:55?] p.m. Instructor Capt. D. F. Ritzdorf and aviationcadet F. W. Miller flying TB-25 bomber/trainer (s/n 44-86894) at 13,000 ft and ground speed 238 mph saw a verybright round object with red and white hues approach thenhover off the left wing of the TB-25 for 5 mins about 5°above horizontal. Object climbed rapidly on a parallelflight track to disappearance in 3 mins. [See Jan. 1, 1955,incident.] (Sparks; Berliner; NARCAP)8 mins 2 12-20 USAFinstructorpilot</t>
  </si>
  <si>
    <t>Miramar</t>
  </si>
  <si>
    <t>Naval Station North Island/Coronado/Imperial Beach</t>
  </si>
  <si>
    <t>1107. 3416 Feb. 2, 1955. Miramar NAS, Calif. 11:50 a.m. USN Cdr.John L. Ingersoll saw a highly polished sphere withreddish-brown coloring about 3-5 miles to the S fallingerratically about 300-500 ft/min. Object off-white in colorwith highly polished surface reflecting sunlight, at 10,000-20,000 feet. Object stopped about 5 to 10 seconds at about3,000-5,000 feet, suddenly changed from white to reddishbrown and instantly accelerated to an estimated 1,000-1,500 mph on a heading of 170° leaving short brown vaportrail. Estimated size 25-35 feet diameter possibly as largeas 100 ft. (Sparks; Berliner; NICAP website)15-27 +secs1 1/5 to 1/2??</t>
  </si>
  <si>
    <t>P4.40S1</t>
  </si>
  <si>
    <t>San Diego</t>
  </si>
  <si>
    <t>1116. March 20, 1955. Johnson AFB, Tokyo, Japan. 4:21 p.m.CPS-1 air traffic control radar of the USAF 1954th AACSSq, Johnson AFB, Tokyo RATCC, detected 4 unidentifiedtargets due N at about 32 miles, then after adjustingmanual scan found 16 unidentified targets in 6 separateformations N of base at ranges of about 20 to 28 miles,which slowly moved [about 50 mph] from radar scopeazimuth 0° to 20° while heading about 145° over 10 minsuntil 4:31 p.m. F-86D was scrambled from Yokota AFB(about 30 mi ENE of Tokyo airport and RATCC) at 4:32,piloted by USAF 1st Lt. G. D. Merrick, takeoff at 4:36,heading N (350°) at 10,000 ft then W then S then N on asearch pattern [roughly around the Yokota AFB] sinceADC control site “Butterfly” at Chiba Peninsula did notdetect targets on radar. Meanwhile targets on CPS-1ground radar had become erratic, leaving trails on radarscope like jet aircraft, then became almost stationary at4:35. USAF 5th AF went on Yellow Alert due to radartracks. About 4:51 the F-86D pilot while heading N on thesearch pattern detected on airborne radar 2 unidentifiedtargets at 45° azimuth (NE), then turned towards them butlost the targets. The F-86D radar then picked up anothertarget at 30° at 22 miles and headed towards it onafterburner at about 560 mph, with closure rate 100-175knots. F-86D got radar lock-on at 15 miles, closed onUFO to closest range 2.5 to 3 miles, was within 15 secs offiring position, dropped afterburner to not overtake tooquickly, but UFO began to accelerate to 50 knots fasterthan the F-86D despite the pilot going on afterburneragain. When the UFO pulled out to 7 miles range it madea left turn, the F-86D turned to follow, then the UFO made90° right turn and F-86D followed, back onto 20° (~N)heading. ADC site “Butterfly” cleared F-86D pilot to fireon the UFO. UFO began climbing while F-86D closed to5 miles and climbed to 16,000 ft on afterburner to follow,overshot the UFO, leveled off altitude of 15,000 ft thenwent into a shallow dive back to 15,000 ft reaching Mach0.98 (~650 mph). UFO then began to pull away to 9 milesrange, increasing speed to 200 knots faster than the F-86D[or ~880 mph supersonic], then gradually turning left 45°while pulling away to 15 miles range, breaking the F-86D’s radar lock, and pilot broke pursuit at ~5:05 p.m. Novisual confirmations, and no direct correlation of specificground and air radar targets due to lack of specificreporting. (Sparks; Project 1947; NICAP)~44 mins 2+ ground andair radar</t>
  </si>
  <si>
    <t>Duluth</t>
  </si>
  <si>
    <t>1127. May 14, 1955. USSR coast Sea of Japan. HF jammingand SIGINT (?). (Jan Aldrich; AFOIN files)</t>
  </si>
  <si>
    <t>1128. 3565 May 23 [23-24?], 1955. Cheyenne, Wyoming (41.13° N,104.80° W). 12 midnight. USAF Airman/Basic I. J.Shapiro and E. C. Ingber saw 2 slender, vertical rectangleslow on the horizon, and two ovals with tops, dark, withdark blue illumination, which flew higher. (Sparks;Berliner; Saunders/FUFOR Index)5+ mins 2</t>
  </si>
  <si>
    <t>1129. June 1, 1955. N Canada. RB-47 onboard APG-32 guncontrolradar and/or radar jamming case. (Sparks)radar</t>
  </si>
  <si>
    <t>1130. June 2, 1955. N Canada. RB-47 onboard APG-32 guncontrolradar and/or radar jamming case. (Sparks)</t>
  </si>
  <si>
    <t>1131. June 4, 1955. Melville Sound, N Canada. 0030 (GMT).RB-47 crew sighted "glistening silver metallic" object andobscured by contrails confirmed by onboard APG-32gun-control radar tracking of target at 7,000 yards range (4miles) from 0030 to 0039 GMT. Object stayed "low andto the rear of the RB-47” until the UFO "broke off contactto the north with an increase in speed." Gun cameraphotos. (Sparks)9+ mins severalRV +photosBB UNKs Catalog version 1.30 / Jan. 26, 2020 / © 2020 Brad Sparks-227-</t>
  </si>
  <si>
    <t>1133. June 7, 1955. N Canada. RB-47 onboard APG-32 guncontrolradar case. (Sparks)</t>
  </si>
  <si>
    <t>1134. June 8, 1955. S of Bathurst Island, N Canada. 2044(GMT). RB-47 crew detected UFO briefly on the onboardAPG-32 gun-control radar, visual contact was made for 20minutes from 2044 to 2104 GMT, object trailing behindRB-47 at about 5-10 miles range. Second RB-47 some 80miles behind the first spotted the contrail left behind as theUFO disappeared. (Sparks)20+ mins severalRV</t>
  </si>
  <si>
    <t>1137. July 5, 1955. Newfoundland, Canada. 3:00-3:56 a.m.(AST). At 3:00 a.m., USAF 97th Air Refueling Sq pilotLt. Homer H. Speer and copilot Lt Paul Daily of KC-97callsign Archie 29, and pilot Lt. Robert W. Schneck andcopilot Lt. David Cueldner (sp?) of KC-97 Archie 91, bothplanes at 20,000 ft on a refueling mission out of HarmonAFB (48°32.7’N, 58°33.0’W), saw 2 bright objects at49°10' N, 59°50' W, at 20,000 ft appearing stationary.They reported sighting to Harmon at 3:05, made contactwith radar site, 2nd Lt. Charles H. Denney, SeniorDirector, USAF ADC site N-23 (Air Defense DirectionCenter, 640th AC&amp;W Sq, Harmon AFB, Stephenville,Newf., CPS-6B search and height-finder radar, TPS-502backup height-finder, at 48°35.3' N, 58°40' W). Radarpainted object at 3:07 with intermittent contact till 3:56(also 4-5 additional objects). Archie 29 KC-97 in bestposition to close on object ordered to do so by Harmon,position 290° from radar site at about 80 miles, 10 o'clockto KC-97 [inconsistent with lat-long coords]. Objectsstarted moving to NE at 50° true heading accelerating to275 knots (300 mph) faster than Archie 29 KC-97. Afterobject reversed course to S heading, pilot Lt. Speer ofArchie 29 reached closest approach to 18 miles distance,maintained visual contact with object calling directionchanges of object to radar site by radio, changes correlatedexactly with those painted on scope by controller. Briefheight-finder radar contact at 35,000 ft. Object beganclimbing at 3:38 a.m. and fighters scrambled, no radar orvisual contact made. Speer lost sight of object at about40,000-50,000 ft. Radar then tracked object acceleratingto 1,600 knots (1,800 mph) moving off to NE. At sametimes radar also painted 5 smaller objects at 5,000-10,000ft (briefly detected on height-finder) and thus below theKC-97's at 30° true [heading??], 60 miles from radar,[inconsistent with other coords] moving very fast,changing direction and azimuth, jumping on and offscopes, forming circular pattern, changing to line abreast,traveling 10-20 miles then changing direction, speed1,500+ knots (1,700+ mph). Radar tracked about 4 objectsat point of initial sighting on 40° true heading, speed 300knots (350 mph). Objects at 3:40 a.m. at 50°10' N, 57°50'[?] W. One C-119 aircraft en route from Goose Baypassed within 5 miles of the objects, not known if seen.Radar targets confirmed by 1st Lt. Anthony G. Scarpace(sp?), Ground Electronics Officer of 670th ACW Sq, whofound radar operating properly and no inversion effectspresent. Investigated by NEAC AFSSO (AF SpecialSecurity Office), reported to AFSS (NSA subunit not to beconfused with AFSSO compartmented security agency),NSA and CIA. (Sparks; CIA, AF, NSA FOIA; Project1947)56 mins 11+ RV</t>
  </si>
  <si>
    <t>1146. Aug. 23, 1955. Cincinnati, Ohio. 11:50 p.m. SeveralUSAF fighter pilots saw 3 round disc-shaped objectsmaking evasive maneuvers. Ground radar tracking.(Sparks; Weinstein; BB files??)severalradar</t>
  </si>
  <si>
    <t>1156. Oct. 20 [21? 26?], 1955. Minneapolis, Minn. 7:40, 8 p.m.CST [2:21 a.m.?] USAF F-89D fighter pilot Steck saw awhite luminous oval-shaped object making 90° turns at1,000 mph, tracked on airborne radar. Ground observer(s).[Same as Oct. 26, 1955, case?] (Sparks; Weinstein;Saunders/FUFOR Index)18 secs ? 2? radar</t>
  </si>
  <si>
    <t>1162. Dec. 6, 1955. Marianna, Florida. 6 [1?] a.m. USAF pilotflying MATS transport radar tracked unidentified target.(Sparks; Project 1947; Saunders/FUFOR Index)&lt; 5 mins 1? radar</t>
  </si>
  <si>
    <t>1163. Dec. 11, 1955. Near Jacksonville, Florida. 9 p.m. 2airliner pilots [and crews?] and ground observers saw fastmaneuvering orange-red round object, with ground radartracking. 2 USN jets on a practice night-flying missionwere vectored to the object by a Jacksonville NAScontroller, on approach the object suddenly rose up to30,000 ft then dove back down in a circle, buzzing the jets.(Weinstein; NARCAP; BB files??)severalRV</t>
  </si>
  <si>
    <t>1167. 3893 Dec. 21, 1955. Caribou, Maine. 11 p.m. Roberta V.Jacobs saw a round, very bright gold, domed disc in ashort climb, then rotate, hover and accelerate. (Sparks;Berliner)6-8 mins 1BB UNKs Catalog version 1.30 / Jan. 26, 2020 / © 2020 Brad Sparks-233-</t>
  </si>
  <si>
    <t>1168. Jan. 11, 1956. Wurtsmith AFB, Mich. (at 44°27’N,83°23’W). 6:40 p.m. (EST) F-89D. F-89D pilot 1/Lt.Culpepper and radar observer 1st Lt William H. Freeland.Wurtsmith AFN Control Tower operators S/Sgt Compeau,Airman/3C Kenneth James Seger, GCA radar operatorS/Sgt Paul D. Porter sighted reddish light like jet aircraftexhaust from behind, not quite round, estimated at 6,500-7,000 ft at 240° azimuth 15°-20° elevation (probablyVenus at 235° az 11° elev though normally not reddish).Radar airborne tracking of UFO by F-89D at 7,000 ftheading 230° then radar lockon for 2 mins at 6:50 p.m. byLt Freeland at 11 miles range, 5° right, level, with F-89D’sovertake speed of 50 knots (57 mph) (thus UFO at 400knots TAS) lockon broken by UFO’s rapid 40° climb at6:52 p.m. outclimbed pursuing F-89D which was in 450knot TAS climb to 11,000 ft, but no visual except from theground with 7x50 field biniculars. (Sparks; BB files;McDonald list; Saunders/FUFOR Index)42036minsbinoculars,RV?</t>
  </si>
  <si>
    <t>1174. 3969 Feb. 12, 1956. 38 miles SW of Goose Bay, Labrador,Canada. 11:25 [10:55? 11:10?] p.m. (AST). USAF F-89Dpilot Bowen and radar observer Crawford saw a green andred object rapidly circle the jet, and tracked on radar. Nofurther details. (Sparks; Berliner; Saunders/FUFORIndex)1 min 2 RV</t>
  </si>
  <si>
    <t>1177. Feb. 18 [17?], 1956. Orly Airport, Paris, France (54.16°N, 0.05° E). 10:50 [8:20?] p.m. Air France pilot De Vauxof DC-3 and radio operator saw large red blinking lightflying erratically, tracked by ground radar. (Sparks;Project 1947; Saunders/FUFOR Index)30 mins?4 hrs ?3+ ? radar</t>
  </si>
  <si>
    <t>1183. April 8, 1956. N of Schenectady to W of Syracuse, NewYork. 10:15 p.m. (EST) Capt. Raymond E. Ryan, FirstOfficer William Neff, flight attendant Phyllis Reynolds,and passengers, took off in an American Flight 775Convair airliner from Albany heading N then turned nearlydue W (about 280° True) at 260 mph [207? mph] and6,000 ft N of Schenectady when a brilliant white lightabout 2-3 miles away was spotted about 90° to the leftappearing like an airliner heading in to land at Albany.The white light rapidly moved about 90° to dead-aheadposition about 8-10 miles away at high speed estimated atabout 800-1,000 mph where it changed color to orange andseemed to block the airliner’s path or risk collision,disappeared briefly, reappeared as an orange light againbut standing still ahead of the airliner to the W. Airlinercontacted Griffiss AFB, Rome, NY, where controllersasked pilot to turn lights off and on to help identify aircraftand was told airliner was seen and the orange UFO leadingit, both to the S. Airliner was ordered to follow the UFOto the W, skipping its scheduled landing at Syracuse afternearly 30 mins of following the object until interceptorscould arrive. Promised fighter jet interception was notseen (scrambled at 10:48 p.m., takeoff at 10:52). Objectdisappeared at high speed to the NW (or N) towardsOswego, NY. Final BB file missing many key documents(indicated in summaries). Official denials of AF-orderedcourse deviation to pursue UFO are contradicted withinAF documents in the BB file including a survivingteletype from Watertown, NY, AF radar station (655thAC&amp;W Sq) stating that airliner flew from Schenectady toOswego, NY, instead of to Syracuse/Rochester, NY. AFtheories of planet Venus required a major 20°-25° coursedeviation by the airliner in order to place airliner headingtowards Venus roughly over Oswego. (Sparks;McDonald list; NICAP website)30+ mins 6+ (?)BB UNKs Catalog version 1.30 / Jan. 26, 2020 / © 2020 Brad Sparks-237-</t>
  </si>
  <si>
    <t>Newton</t>
  </si>
  <si>
    <t>1189. June 2, 1956. Newton, Mississippi. 10:51 p.m. Militarypilot of Convair T-29 saw white-green light on parallelcourse at 5-7 miles [distance?]. (Sparks; Project 1947)BB UNKs Catalog version 1.30 / Jan. 26, 2020 / © 2020 Brad Sparks-238-</t>
  </si>
  <si>
    <t>Westover</t>
  </si>
  <si>
    <t>1193. July 17, 1956. Otis AFB, Westover, Mass. 11:42 p.m.(EDT). USAF jet fighter pilot saw a white-yellow circularobject that reversed course. (Sparks; McDonald list;Weinstein; Saunders/FUFOR Index)40 mins 1</t>
  </si>
  <si>
    <t>Duncanville AFS</t>
  </si>
  <si>
    <t>1195. Aug. 10-11, 1956. Duncanville AFS near Dallas, Texas.12:05/12:20 p.m. (CST). McConnell. (Sparks; JanAldrich; McDonald list; Saunders/FUFOR Index)4 hrs</t>
  </si>
  <si>
    <t>1196. Aug. 13, 1956. RAF Bentwaters, England, UK. 9:55 p.m.Extremely high speed radar-visual approximately 18,000mph E-W radar track of brilliant white light, from about30 miles E to 30 miles W passing directly over the radarsite, “streaked under” C-47 at 4,000 ft near base. Radartrack provides height-finding data confirming extremelylow altitude, roughly 2,000 ft, also estimated by groundvisual observers. (Sparks)30 secs severalRV</t>
  </si>
  <si>
    <t>1197. Aug. 13-14, 1956. RAF Lakenheath, England, UK. 11p.m. to 12:30 a.m. Radar-visual of hovering-dartingobjects that outmaneuvered Venom NF-3 jet interceptorbeginning at 12:01 a.m. Later attempted intercepts at about2-3 a.m. were unsuccessful. (Sparks)1-1/2 hrs severalRV</t>
  </si>
  <si>
    <t>1198. Aug. 16, 1956. Near Azores [41.41° N, 95° W ?]. 1:45a.m. [2:30 a.m. GMT?]. Capt. Dennis and crew of EasternAirlines DC-4 Flight 49, flying at 4,000 ft en route to NewYork heading W, saw a bright white light to the W passwithin 40 ft from above and below [multiple passes?].Pilot took evasive action. (Sparks; NARCAP; Weinstein;Saunders/FUFOR Index)20-25minsmultiple</t>
  </si>
  <si>
    <t>1203. 4379 Sept. 4, 1956. Dallas, Texas. 9 p.m. USMC T/Sgt. R. D.Rogers and family saw a large star, changing to red color,remain stationary for 20 mins, then move W at 200 knots(230 mph). (Sparks; Berliner)23 mins 3+BB UNKs Catalog version 1.30 / Jan. 26, 2020 / © 2020 Brad Sparks-239-</t>
  </si>
  <si>
    <t>1207. Oct. 7, 1956. Castle AFB area, Calif. 10:45 p.m. (PST).2-3 USAF F-86D pilots, Lt Jerry Owen Robinett, Lt AlvinA. Akins, and possibly Lt. Donata Correa, IntelligenceOfficer, [on ground?] from 456th FIS, Castle AFB, werescrambled or redirected already in air about 11:10 p.m. tointercept a UFO reported by ground witnesses [ThomasSalazar and police officers in Merced, and another inMerced]. Football-shaped or dome-shaped UFO estimatedat 100-120 ft diameter and 50-60 ft high, dipped up anddown vertically into an overcast cloud bank layer at11,000 to 21,000 ft, playing “cat and mouse” with F-86pilots stationed above and below cloud layer to catch theobject. Akins got brief airborne radar contacts thatimmediately terminated as if the UFO was monitoring theradar beam (by ELINT). (Sparks; Jan Aldrich; LorenGross Sept-Oct 1956, Nov-Dec 1956 Supp.; McDonaldpapers; BB files)3-4 secs-15Secs + ?5+</t>
  </si>
  <si>
    <t>1211. Nov. 4, 1956, Point Arena, Calif. 8:22 p.m. (PST).(Sparks; McDonald list; Saunders/FUFOR Index)2 hrs 40mins ?radar</t>
  </si>
  <si>
    <t>1213. Nov. 11, 1956. El Toro Marine Corps Air Station, Calif.9:30 p.m. (PST). USMC pilot flying helicopter andground witneses saw a flashing red light with ground radartracking. (Sparks; Weinstein; Saunders/FUFOR Index)2 hrs 45mins3+ ? radarBB UNKs Catalog version 1.30 / Jan. 26, 2020 / © 2020 Brad Sparks-240-</t>
  </si>
  <si>
    <t>1214. Nov. 14, 1956. Near Jackson, Alabama (at 31.5° N, 87.9°W). 10:10-10:12 p.m. (CST). Capital Airlines Flight 77pilot Capt. William J. Hull with 3 million miles, 15,000hours and 16 years' flight experience and author of anti-UFO skeptical article "The Obituary of the Flying Saucer"in The Airline Pilot magazine (Sept. 1953), was withcopilot FO Peter H. McIntosh flying from New York toMobile, Ala., in a Viscount airliner at 300 mph descendingat 10,000 ft, headed SSW. They saw a brilliant bluishwhitelight (mag. -7) descend in a steep downward anglediagonally [about 45°?] from left to right [from S toSSW?] to dead ahead in the SSW where it stopped at thesame or slightly higher altitude. Hull radioed Bates towernear Mobile to look for object, then at that moment theobject began a series of maneuvers for 30 secs, rising andfalling, darting back and forth, instant 90° turns, thenhovered motionless again at same/slightly higher level [?].When Bates Field radioed again the object began anotherseries of "crazy gyrations, lazy 8's, square chandelles" withundulating motion, then shot out over the Gulf of Mexicoin a steep climb at "fantastic speed" until it disappeared.AF radar at Brookley AFB in Mobile was not turned on.See Aug. 30, 1957, case. (Sparks; Condon projectUnexplained case, CR pp. 127-9; McDonald critique ofCR Jan 1969; Hynek-CUFOS-Willy Smith files; Hullletter June 5, 1957; NARCAP; Herb Taylor; Printy; vanUtrecht)2+ mins 2 1/10</t>
  </si>
  <si>
    <t>1216. Dec. 17, 1956. Near 34° N, 131° E (Japan). 3:20 p.m. [?]USAF pilot, Lt., 68th FIS intelligence officer, ItazukeAFB, Japan, flying F-86D interceptor at 25,000 ft heading330° then 270°, initially at 340-350 knots IAS (400 mphIAS) tracked UFO on radar at 20 NM range at 30° left (11o’clock) [12? o’clock?] level, turned to pursue [at 270°?300°?] radar lockon at 15 NM, closed at steady overtake,saw a golden brown round object accelerate to 1,500 to1,800 knots (1,700 to 2,100 mph) at disappearance at 5NM range. Strong ECM interference on airborne radarand that of F-86D wingman’s radar 6 NM behind leadplane; wingman did not see or track UFO but did receiveECM interference. Radar interference anti-jammingdevice (frequency change) worked for 10 secs at a time butinterference would return again. Ground GCI radar didnot skin-track either the F-86’s or the UFO but had to useIFF transponders on F-86’s. (Sparks; BB files; NICAP;Shough; Weinstein; Saunders/FUFOR Index)7-8 mins 2 radar, ECM</t>
  </si>
  <si>
    <t>1217. 4577 Dec. 31, 1956 [Jan. 1, 1957?]. Guam. 2:10 a.m. USAF1st Lt. Ted Brunson, flying an F-86D jet interceptor, saw around, white object fly under the jet, which was unable toturn as sharply as the object. (Sparks; Berliner;Saunders/FUFOR Index)10 mins 1 radar, EMBB UNKs Catalog version 1.30 / Jan. 26, 2020 / © 2020 Brad Sparks-241-</t>
  </si>
  <si>
    <t>1219. Feb. 7, 1957. Las Cruces, New Mexico. 3:53 a.m. (MST).54 radar targets? (McDonald list; Saunders/FUFORIndex)1 hr 39minsradar</t>
  </si>
  <si>
    <t>1221. Feb. 13, 1957. Tierra Amarilla AFS, New Mexico(36°37'25" N, 106°39'50" W). 4:40 a.m. (MST). 1st LtSidney Meyer, radar controller of FPS-3 search radar at767th AC&amp;W Sq, Tierra Amarilla AFS, tracked and withFPS-5 height-finder painted UFO at 24,300 ft at azimuth310° at 25 NM distance. 2nd UFO [?] at 26,500 ft orbitedaround 1st UFO which was stationary. Interceptor trailedby one UFO for 25 NM before breaking off. Visual of red,yellow and green blinking lights. Missing documents notforwarded to BB by 4602nd AISS. (Sparks; BB files;McDonald list; Saunders/FUFOR Index)2 hrs</t>
  </si>
  <si>
    <t>1222. Feb. 13, 1957. Lincoln AFB, Lincoln, Nebraska. 2:30a.m. USAF SAC (98th Bomb Wing?) Director ofOperations and 3 tower controllers at 2 radar sites, and theGCA’s NCOIC, tracked several targets flying behind anairliner at a distance of 5-6 miles traveling 2x as fast. NoIFF response. Objects could hover and move at highspeed, one split into 2 objects, another did 180° turn.Blips the size of a B-47. (Sparks; Hynek UFO Exp ch. 7,case RV-7)3-5 mins[25mins?]5 RVmultipleradars</t>
  </si>
  <si>
    <t>1223. Feb. 27, 1957. Castle AFB, Calif. 9:45 p.m. (PST). 9radar targets. (Sparks; McDonald list; Saunders/FUFORIndex)24 secs radar</t>
  </si>
  <si>
    <t>Long Beach-Los Angeles Airport</t>
  </si>
  <si>
    <t>1226. March 22, 1957. Long Beach-Los Angeles Airport, Calif.11:55 p.m. (PST). CAA airport surveillance radaroperated by Norman Johnson [at Los Angeles or LongBeach?] picked up 2 high speed 3600 mph targets in trailwith each other (later just one blip) in the NW at 300°Mag at 10 miles range headed outward radially from radarat about course 320° Mag [probably 4 blips 10 miles apartfor 30 secs] until stopping abruptly at 40 miles range [for10 secs?]. Target reversed course heading radially inwardto station going 30 miles in reverse direction [in 10 secs?]then a 2nd stop at 10 miles range [for a 10-sec sweep?].Target reversed direction going 40 miles [in 40 secs?] on320° Mag heading beyond radar range last blip at 50 milesat 315° Mag azimuth. High speed radar targets travelingradially inward and outward from station only on one sideof scope with probably slight curvature of path (i.e., 300°,315° and 320° Mag azimuths or headings) is suggestive ofmutual interference with another radar at almost exactlythe same frequency (thus IFO’s of non-real targets). 2 F-89 jets scrambled from Oxnard AFB found nothing. Novisuals at any time. (Sparks; McDonald list;Saunders/FUFOR Index; NICAP)120 secs 1 radar only</t>
  </si>
  <si>
    <t>1227. March 23 [22?], 1957. Oxnard AFB, Calif. 11:15 p.m.(PST). Beaudoin and several independent witnesses sawmaneuvering lights. (Sparks; Hynek UFO Rpt pp. 53-54;Saunders/FUFOR Index)5 hrs 45mins ?several</t>
  </si>
  <si>
    <t>1231. 4715 May 2, 1957. Edwards AFB, Calif. (at 34°53’30” N,117°40’30” W). 7:55-8:20 a.m. [6:55-7:20 a.m.?] (PDT).James D. Bittick and John R. Gettys, Jr., civilianphototheodolite operators, were driving by truck toAskania Site #4 when they sighted an object above themabout 500 yards away. They radioed a report to theirsupervisor Frank Baker who told them to set up the cameraand try to film the object, which they did after about 10mins. They photographed what they described as a goldenluminous domed-saucer shaped object with holes or portsaround the dome about 100 ft in diameter about 1 mile inthe distance to the N headed E (photos show multiple?objects). Available phototheodolite frames 614, 620 and651 (609 too blurred, data cut off on edge) show azimuth10°28’ elevation 2°24’ shifting E to azimuth 40°30’elevation 1°0’. Frames 600 to 6xx were taken at 2frames/sec at about 8:07 a.m., frames 6xx to 653 CHECKwere taken at 4 frames/sec at about 8:15 a.m. Disappearedat about 5 miles estimated distance. Possible jet fighterinterception. [Possible explanation as weather balloon(with slow leak and hugging the ground) denied byEdwards AFB records proving balloon was not leakingand hugging the ground but rising at about 1,000 to 1,200ft/min as normal. Balloon explanation denied by Lt. Col.Raymond Klein (and Lt. Col. Harold Russell), ActingDCS/Operations and Asst, AF Flight Test Center, EdwardsAFB, analyzing actual tracking of balloon and winddirection, which proves UFO and balloon to be differentobjects in different locations. Balloon was at about 39,300ft at 8:15 a.m., launched at 7:40 a.m. from Edwards AFBat 34°54’30” N, 117°52’00” W.] (Sparks; BB files;McDonald files; Tom Tulien; Jan Aldrich; McDonald1968 pp. 75, 85; Loren Gross Mar-May 1957 pp. 67-68;IUR Oct 2005)25 mins 2 8? phototheodolite</t>
  </si>
  <si>
    <t>1232. May 4 [5?], 1957. Near Calif. coast (at 33°52' N, 127°?33'W?). 3:25 a.m. (PDT) [4 a.m. PDT?]. USAF copilot ofradar patrol aircraft with 552nd AEW&amp;C Wing saw ayellowish-red light at 10,000 ft pass in front of aircraft.(Sparks; Weinstein; Saunders/FUFOR Index)30 secs 1?</t>
  </si>
  <si>
    <t>Detroit</t>
  </si>
  <si>
    <t>1234. May 30, 1957. Detroit, Mich. 9:01 a.m. (CST). (Sparks;McDonald list)30 secs radarBB UNKs Catalog version 1.30 / Jan. 26, 2020 / © 2020 Brad Sparks-244-</t>
  </si>
  <si>
    <t>1237. July 16, 1957. Las Vegas, Nevada/N Arizona. 1:56-1:58p.m. (MST). USAF ADC radar station 865th ACWRON,Las Vegas AFS, Angel Peak (36°19.1'N, 115°34.4'W),Nevada, Senior Director 1st Lt. Clifford E. Pocock, scopeoperator A/2c Walter Lyons, and control technician A/1cArmand Therrien, using the FPS-3A L-band search radartracked an inbound target at average speed of about 6,200mph for 48 secs [?] when it "stopped abruptly" andremained stationary for 12 secs to the ENE at 75°azimuth 85 miles range, N of Grand Canyon, then targetheaded outbound at about 7,000 mph on 85° heading overthe last 72 secs before disappearing at the radar'smaximum range at 81° azimuth 224 miles range (nearMarble Canyon, Ariz.). Target responded to encrypted (?)military IFF transponder signals and transmitted encrypted(?) responses. Similar occurrence 2 days earlier noted bynight crew but none others in 2 years. See July 17 and 18radar-emitting and/or IFF-transmitting UFO incidents inMississippi and Arizona. (Sparks; Jan Aldrich)2 mins12 secs3 radar andIFF</t>
  </si>
  <si>
    <t>Gulfport</t>
  </si>
  <si>
    <t>1238. July 17, 1957. Gulfport, Mississippi, E Texas to Ft. Worthand to E of Oklahoma City. 4:30-6:40 a.m. (CDT).Electronic Intelligence (ELINT) RB-47 jet on trainingmission repeatedly encountered maneuvering radartransmittingUFO which correlated with visual of brilliantwhite-red light tracked at 10 nautical miles from RB-47 byDallas/Duncanville AFS 647th ACWRON air defenseFPS-10 radar (32°38.8' N, 96°54.3' W), with same motionsoutpacing jet, simultaneous blink outs on Duncanvilleradar, ELINT monitors, visually and on airborne APS-20navigation radar. (Sparks in Jerome Clark, The UFOEncyclopedia, 3rd ed. 2018, vol. 2, pp. 953-1001)~5 mins+1 hr 10mins6+ RV andELINTBB UNKs Catalog version 1.30 / Jan. 26, 2020 / © 2020 Brad Sparks-245-</t>
  </si>
  <si>
    <t xml:space="preserve">Mt. Lemmon, Ariz. (32°26.5'N,110°47.4'W). 10:46-11:20 p.m. (MST). USAF ADCradar station 684th ACWRON, Mt. Lemmon AFS, SeniorDirector Capt. Claiborne F. Bickham and crew using bothMPS-7 L-band search and MPS-14 S-band height-finderradars tracked a stationary target at 42,000 ft to the NW at308° azimuth 82 miles range (S of Chandler, Ariz.). Targetresponded to encrypted (?) military IFF Mode 3transponder signals, transmitted encrypted (?) responsesresulting in "normal Mode 3 paint" on radar scopes, and "avery slight strobe came from object appearing like ECMjamming." See similar incident on July 16, 1957, </t>
  </si>
  <si>
    <t>1239. July 18, 1957. Mt. Lemmon, Ariz. (32°26.5'N,110°47.4'W). 10:46-11:20 p.m. (MST). USAF ADCradar station 684th ACWRON, Mt. Lemmon AFS, SeniorDirector Capt. Claiborne F. Bickham and crew using bothMPS-7 L-band search and MPS-14 S-band height-finderradars tracked a stationary target at 42,000 ft to the NW at308° azimuth 82 miles range (S of Chandler, Ariz.). Targetresponded to encrypted (?) military IFF Mode 3transponder signals, transmitted encrypted (?) responsesresulting in "normal Mode 3 paint" on radar scopes, and "avery slight strobe came from object appearing like ECMjamming." See similar incident on July 16, 1957, inArizona (Las Vegas radar station) and RB-47 case on July17. (Sparks; Jan Aldrich)34 mins 3+ ? radar andIFF</t>
  </si>
  <si>
    <t>1240. July 24, 1957. Nemuro Strait, Japan. 10 a.m. 2 USAFpilots flying F-86 jet fighters scrambled to intercept discshapedobject, tracked by ground radar and seen by groundwitnesses. (Sparks; Weinstein; BB files??)3+ ? RV</t>
  </si>
  <si>
    <t>1241. July 25, 1957. Niagara Falls, New York. 12:25 a.m.(EST). USAF pilot 1st Lt. Robert S. Hipkins and alertcenter operator S/Sgt Raymond C. Henry, both 47thFighter Interceptor Sq on the ground, saw a circularbrilliant white object with smaller 6? pale green lights onits perimeter move slowly at constant altitude at first thenmake fast pivoting turns, maneuvering radically SE to NE(from azimuth 150° elevation 45° to azimuth 75° elevation65°), disappearing in a rapid steep climb. Radar trackedfor 3 mins by CPS-6 ground ADC site. (Sparks;McDonald list; Jan Aldrich)8 mins 2+ ? RV</t>
  </si>
  <si>
    <t>Cleveland</t>
  </si>
  <si>
    <t>1243. 4847 July 29, 1957. Cleveland, Ohio. 10:31 p.m. CapitalAirlines Capt. R. L. Stimley and First Officer F. J.Downing saw a large, round, yellow-white object dimonce, cross the bow of the airliner, which then gave chasebut was unable to catch it. (Sparks; Berliner)8 mins 2</t>
  </si>
  <si>
    <t>Aug. 3, 1957. About 175 miles SW of San Francisc</t>
  </si>
  <si>
    <t>1245. Aug. 3, 1957. About 175 miles SW of San Francisco,Calif. (at 35°30' N, 124°30' W). 7:45-8:24 a.m. (PDT).USAF 965th Aircraft Early Warning &amp; Control Sq (552ndAEW&amp;C Wing), pilot 1st Lt. Robert J. Springer, Jr., Tech.Sgt. Herman L. Giles, and 16 other air crewmen, while onroutine Airborne Operations Center radar early warningpatrol over the Pacific aboard RC-121D aircraft (s/n 53-3400) detected a target on IFF Mode 2 transponder only.At 7:56 the IFF target became a direct radar "skinpaint," at8:02 the IFF equipment APX-6/APX-7 was turned off buttarget was still tracked on airborne radar. At 8:15 targetwas at 2 o'clock position 10 miles range when aircraftstarted a right turn to reverse course putting target at deadahead and target "suddenly" took off to the NW at "veryhigh" speed, disappearing at 58 miles range (within 1-2mins? at 1,800-3,600 mph?). Regained radar contact at8:18 at 1 o'clock position 22 miles range moving right toleft, crossed in front of aircraft again, closing distance to 8miles at 11 o'clock position at 8:20 when target turned tohead on parallel path. Lost contact at 8:24 at 7 o'clockposition behind the plane at 15 miles, IFF remaining off,no visuals. (Sparks; Jan Aldrich)37-39mins2+ radar andIFF</t>
  </si>
  <si>
    <t>21 and 22, 1957. Cambria AFS, Cambria</t>
  </si>
  <si>
    <t>1247. Aug. 21 and 22, 1957. Cambria AFS, Cambria, Calif. (at35°31’22”N, 121°03’51”W, elev. ~680 ft MSL). 7:58p.m. (Aug. 21) + 7:35 p.m. (Aug. 22) (PST). USAF radaroperator S/Sgt William H. Miller at 775th ACWRONsighted 3 [2?] round red and orange objects in “stacked”formation to the SW (at 15° elevation?), observed inbinoculars. Apparently unrelated radar target (2 targets?)in WSW at 240° altitude 12,000 and 17,000 ft at 12 mirange at 15° elevation [11° and 15°] due to anomalouspropagation (?); disappeared at 7 mi range and 12,000 and17,000 ft [elevations 18° and 25°]. Fighters scrambledfrom Moffett Field NAS and North Island NAS (F3Dfighters) apparently unsuccessful. USAF personnel at775th ACWRON, Major Joseph S. Anderson (Exec Ofcr),1st Lt. Thomas E. Brinton (Director), and radar operatorMiller, sighted 2 round white (later orange) objects instack formation to the SW at 15° elevation, observed inbinoculars. FPS-6 height-finder radar detected object(s) inthe same direction at 40,000 and 41,000 ft range 13 milesdropping to 36,000 ft 13 miles, unclear whether azmuths258° (initial) 263° (final) elevation 20° (initial) 18° (final)applied to radar or visual targets; unclear whether FPS-3search radar detected objects. Observers at radar stationsaw 2 unrelated objects in the W, the planets Venus andJupiter in conjunction less than 1° apart, whichdisappeared at the exact time, 8:22 p.m. (PST), that Venusand Jupiter set below the horizon at 269° and 270°azimuth (corrected for radar station elevation andrefraction). Two F2H Navy fighters from Moffett FieldNAS were sent to the area and made visual contact withwhat they considered to be a stars [apparently Venus andJupiter in conjunction setting in the W]. Anomalous radarpropagation indicated by the blanking out of both fighters’IFF transponder signals on FPS-3 search radar scope whenbetween ranges of about 50 to 70 miles from the objects.IFO’s and false radar targets. (NICAP; Sparks;McDonald list; Saunders/FUFOR Index; BB files)1 hr 10mins +47 mins1 + 4</t>
  </si>
  <si>
    <t>27, 1957. Dry Tortugas</t>
  </si>
  <si>
    <t>1248. Aug. 27, 1957. Dry Tortugas, Florida. 4:45 p.m. (EDT?).Crew of military aircraft saw an object with bright red toreddish-yellow pulsating light, tracked by ground radar.(Sparks; Project 1947)RV</t>
  </si>
  <si>
    <t>1252. 4959 Sept. 20, 1957. Kadena AFB, Okinawa. 8 p.m. S/Sgt. H.T. O'Connor and S/Sgt. H. D. Bridgeman saw an object,shaped like a coke bottle without the neck, translucent andfluorescent, make four 5-10 second passes from N to S,with 4-5 mins between passes. (Sparks; Berliner)4 x 5-10secs ?2BB UNKs Catalog version 1.30 / Jan. 26, 2020 / © 2020 Brad Sparks-249-</t>
  </si>
  <si>
    <t>20, 1957. Montauk AFS, New York – Benton AFS,Penna. 2:05:48 p.m. (EST). National air defense UFOalert (previous cases on Dec. 6, 1950, Apr. 17, 1952, not inBB files apparently; see subsequent alert of Apr. 18,1962, in BB files). Radar track data corrected fromdetailed NORAD map plot (with supplemental data):At 2:05:48 p.m. Montauk Point AFS (773rd SqACWRON) began tracking on NORAD-ADC radar FPS-20 (modified FPS-3) high-speed 4,000 mph (claimed) or7,000 mph (actual) radar target, beginning about range 210nmi (242 mi) at azimuth 110° over the Atlantic, on ESEWNWpath at [low-ball estimate] 50,000 ft altitude[probably closer to 100,000 ft].Next sweep of radar at 3:06:00 p.m. paintedtarget UFO at range 190 nmi (219 mi) [thus traveled 23 mi/ 12 secs = 1.92 mi/sec = ~7,000 mph rounding to 1,000].2:05:48 p.m. initial pickup 210 nmi from Montauk2:06:00 p.m. 20 nmi (23 mi) from last (~7,000 mph)(2:06:36) p.m. 33 nmi (38 mi) from last (~4,000 mph)2:07:00 p.m. 29 nmi (33 mi) from last (~5,000 mph)(2:07:24) p.m. 40 nmi (46 mi) from last (~7,000 mph)(2:07:36) p.m. 34 nmi (40 mi) from last (~12,000 mph)2:07:48 p.m. (7) nmi (8 mi) from last (2,300 mph)located about 63 mi from Montauk(2:08:00) p.m. (6 mi) from last (1,800 mph):(faded about 50 nmi (57 mi) from Montauk)Plotted by Montauk site at initial track 3,600 knots (4,100mph) speed, average about 5,400 knots (~6,300 mph),during 2 mins tracking until disappearance at 2:08:00 p.m.,about 50 nmi (57 mi) SE of Montauk. Falsely claimed byAF to be only 1 minute, or (inconsistently) 95 secs (~1.6mins), of tracking, to downplay and minimize incident.Montauk interrogated target with IFF Mark X,received confirmation radio response from UFO target atsame location shown on radar for several 12-sec sweepsthus verifying initial 7,000 mph track and eliminatinginterference and equipment malfunction explanations,refuting AF debunking which omitted fact of IFF.UFO target was projected to head about 289° [orWNW at about 302°] at 2,000 knots (2,300 mph) andMontauk alerted Benton AFS (648th ACWRON). [ButUFO turned slightly left at 2:07:24 p.m. to course about272° no longer towards Montauk, covering about 40-41nmi (46-48 mi) in two 12-sec radar sweeps or ~7,000 mph.UFO covered same in 24 secs before turn, ~7,000 mph.]In one sweep 3:07:24-36 p.m. UFO covered 34nmi (40 mi) in 12 secs, or ~12,000 mph, the max speed.Interception by two F-102 jets at 2:10 p.m. fromKinross AFB, Mich., roughly 600-700 miles farther to theWNW from the Montauk track or projection, and later twomore F-102’s from Truax AFB</t>
  </si>
  <si>
    <t>1253. Sept. 20, 1957. Montauk AFS, New York – Benton AFS,Penna. 2:05:48 p.m. (EST). National air defense UFOalert (previous cases on Dec. 6, 1950, Apr. 17, 1952, not inBB files apparently; see subsequent alert of Apr. 18,1962, in BB files). Radar track data corrected fromdetailed NORAD map plot (with supplemental data):At 2:05:48 p.m. Montauk Point AFS (773rd SqACWRON) began tracking on NORAD-ADC radar FPS-20 (modified FPS-3) high-speed 4,000 mph (claimed) or7,000 mph (actual) radar target, beginning about range 210nmi (242 mi) at azimuth 110° over the Atlantic, on ESEWNWpath at [low-ball estimate] 50,000 ft altitude[probably closer to 100,000 ft].Next sweep of radar at 3:06:00 p.m. paintedtarget UFO at range 190 nmi (219 mi) [thus traveled 23 mi/ 12 secs = 1.92 mi/sec = ~7,000 mph rounding to 1,000].2:05:48 p.m. initial pickup 210 nmi from Montauk2:06:00 p.m. 20 nmi (23 mi) from last (~7,000 mph)(2:06:36) p.m. 33 nmi (38 mi) from last (~4,000 mph)2:07:00 p.m. 29 nmi (33 mi) from last (~5,000 mph)(2:07:24) p.m. 40 nmi (46 mi) from last (~7,000 mph)(2:07:36) p.m. 34 nmi (40 mi) from last (~12,000 mph)2:07:48 p.m. (7) nmi (8 mi) from last (2,300 mph)located about 63 mi from Montauk(2:08:00) p.m. (6 mi) from last (1,800 mph):(faded about 50 nmi (57 mi) from Montauk)Plotted by Montauk site at initial track 3,600 knots (4,100mph) speed, average about 5,400 knots (~6,300 mph),during 2 mins tracking until disappearance at 2:08:00 p.m.,about 50 nmi (57 mi) SE of Montauk. Falsely claimed byAF to be only 1 minute, or (inconsistently) 95 secs (~1.6mins), of tracking, to downplay and minimize incident.Montauk interrogated target with IFF Mark X,received confirmation radio response from UFO target atsame location shown on radar for several 12-sec sweepsthus verifying initial 7,000 mph track and eliminatinginterference and equipment malfunction explanations,refuting AF debunking which omitted fact of IFF.UFO target was projected to head about 289° [orWNW at about 302°] at 2,000 knots (2,300 mph) andMontauk alerted Benton AFS (648th ACWRON). [ButUFO turned slightly left at 2:07:24 p.m. to course about272° no longer towards Montauk, covering about 40-41nmi (46-48 mi) in two 12-sec radar sweeps or ~7,000 mph.UFO covered same in 24 secs before turn, ~7,000 mph.]In one sweep 3:07:24-36 p.m. UFO covered 34nmi (40 mi) in 12 secs, or ~12,000 mph, the max speed.Interception by two F-102 jets at 2:10 p.m. fromKinross AFB, Mich., roughly 600-700 miles farther to theWNW from the Montauk track or projection, and later twomore F-102’s from Truax AFB, Wisc., 500-700 miles Wof Benton tracks, was attempted but UFOs disappeared.At 2:17 (or 2:18) p.m. Benton AFS, Penn., radartracked a 920 knot (~1060 mph) target, considered“correlated” with Montauk track BB-6 as one and sameobject, for 10 (to 11) mins, tracked successively by twooverlapping separate radar beams at differing frequencies(Vertical-Upper and Vertical-Center beams) of multibeamedCPS-6B (FPS-10) search and height-finder radar(Cont’d next entry:)2 + 16minsmultipleIFF,multipleradarsBB UNKs Catalog version 1.30 / Jan. 26, 2020 / © 2020 Brad Sparks-250-(but not on the FPS-6 height-finder radar).At 2:17 (or 2:18) p.m. Benton AFS, Penn., radartracked a 920 knot (~1060 mph) target, considered“correlated” with Montauk track BB-6 as one and sameobject, for 10 (to 11) mins, tracked successively by twooverlapping separate radar beams at differing frequencies(VU and VC beams) of multi-beamed CPS-6B (FPS-10)search/height radar (but not on FPS-6 height-finder radar).Beginning at about 90 miles NNW of Benton,UFO headed W almost transverse to Benton [hence cannotbe interference which moves radially inward or outward]ending 2:28 p.m. ~220 miles at azimuth 305° (about NW)of Benton ~70 miles W of Buffalo, NY, in Ontario,Canada, heading ~266°.Latter 266° UFO heading was straight towardsSAC HQ in Omaha, Nebraska, about 800 miles further ontrack if extended (miss distance about the size of the mapplotting error for headings).[Between 2:23 and 2:24 p.m., UFO targettransitioned from Benton’s VU to VC radar beams at 6°elevation at about 135 nmi (155 mi) NW of Benton, whichis an impossibility for radar interference since the VU andVC beams are at different frequencies, and can only be areal object at an altitude of about 100,000 ft. Speed~1,200 mph at this transition.]While 1st Benton UFO target was still beingtracked, at 2:24 p.m., a 2nd Benton radar target, givenseparate track number BE-111, was picked up by BentonCPS-6B along a roughly parallel path shifted 10-20 milesfarther N of the 1st Benton UFO track, heading W, startingabout 90 miles NNE of Benton, heading 290° at 1,200knots (1380 mph).At 2:30 p.m., 2nd Benton UFO faded out of VUBenton radar beam about 145 nmi NW of Benton, at 2:32p.m., then entered VC Benton radar beam about 160 nmiNW [thus a pattern indicating the UFO varied altitudefrom about 110,000 to 125,000 ft]. Benton radar siteinterrogated target with IFF Mark X, received no response(unlike Montauk which did). Track ended at 2:34 p.m.about 200 miles WNW of Benton and about 70 miles W ofBuffalo, New York, in Ontario, Canada, heading ~265°.Again, UFO headed straight towards SAC HQ inOmaha, Nebraska, about 800 m further on track ifextended (miss distance about size of heading error).Both Benton tracks on projected course ~265°-266° headed towards Omaha SAC HQ about 800 mi away,which was put on alert, along with NORAD, AFCommand Post, AD Divisions. Other radar stationsalerted did not pick up UFO tracks apparently because oftheir extreme speed and altitude (100,000 to 120,000+ ft).NORAD analysis suggested 135,000 ft altitude.No temperature inversions. Triggered WhiteHouse-NORAD-SAC alert, high level CIA, USAFIntelligence, IAC Watch Committee, IAC ExecutiveSession meetings (Intelligence Advisory Committee, IAC,was board of directors of US Intelligence now calledNational Foreign Intelligence Board, NFIB). (Sparks;FOIA; BB/CIA/FBI files; Senate Hearings Jan. 1958)2 + 16minsmultipleIFF,multipleradarsBB UNKs Catalog version 1.30 / Jan. 26, 2020 / © 2020 Brad Sparks-251-</t>
  </si>
  <si>
    <t>1255. Oct. 14, 1957. North Island NAS, San Diego, Calif. (32.7°N, 117.2° W). 6:55 p.m. (PST). Navy Air TrafficControl Tower operators Vyrl E Ewing (Ac/3), DouglasCowen (MM1), and Margaret Davis (Ac/c), Air ControlSection No 3, North Island NAS, saw a bright, round,white light at 210° True azimuth, which remainedstationary at about 300 ft altitude for about 2 mins, thenbecame “smaller and smaller” [to disappearance?]. After1-2 minutes the same or similar object reappeared slightlyto the N and a bit lower than before, slightly brighter,remaining stationary about 2 mins then faded away. Alight appeared about 1 min later, again slightly to the Nand lower, but varying in intensity, wobbling slightly, witha halo encircling the upper half, white with bluish tinge onone side. Visible 1-2 mins. Ewing directed an S2F-1Grumman Tracker aircraft towards the object at about 7:00p.m., with crew of pilot USN Lt Allen L. Ries, [co-pilot]LtJG Glenn T Conrad, Jr., radar operator William E.Standley, and ECM operator William “P” Cooley, AirAnti-Submarine Sq 21 (VS-21). Ries and Conrad hadalready been alerted to the UFO while warming up theS2F-1 aircraft on the runway. Tower requested the crewfly at 200 ft and check object over Point Loma at 210°Mag (tower said 210° True), which flew seawards of thelight to silhouette it against the lights of San Diego[unclear if successful]. When abreast of the light off rightwingtip it rapidly accelerated away from them to the W[right]. Lt Ries saw relative motion between UFO and thelights of San Diego. Light began to vary in intensity andfrom bright red and blue-white, at irregular intervals. Riesturned W [right] heading 230° Mag with light dead ahead.After S2F-1’s airborne radar warmed up for 4-5 mins,radar operator found target dead ahead at 17 miles andabove them. UFO climbed steadily, pilot followed ingradual ascent at 140 knots IAS, closing irregularly. At4,500 feet, the object levelled out 12 miles ahead, thenmoved right 10° in about 5 secs [1,700+ mph avg speed,3,500 mph peak, 60 g’s acceleration]. Pilot turned [right]to 240° Mag, levelled off, increased speed to 160 knots.Range to UFO closed to 10 miles [nmi] stabilized. After 3mins pursuit at 10 miles range, pilot dropped speed to 120knots but no range increase on radar, then sped up to 180knots, still no change in UFO distance. Object moved 20°left (220° Mag) in no more than 10 secs [1,500 mph avg,3,000 mph peak velocity], then closed range to 8 miles inone radar antenna sweep (7.5 secs) [avg relative speed toS2F-1 1,100 mph, peak relative 2,200 mph, peak absoluteground speed 2,400 mph]. UFO range stabilized at 8 mile.Aircraft gradually climbed to 8,000 feet, at about 40 milesfrom Point Loma the object levelled out and disappearedvisually and from radar. Then 15 secs later it reappearedvisually but not on radar. Visual UFO continued untilaircraft was 50 miles from Point Loma, fading from viewat 230° Mag. BB explanation of star Arcturus at 220°azimuth is nonsense, azimuth was 290°, or 70° away fromthe UFO. (Basterfield; Sparks; BB files; McDonald list)25 mins 7 RV,binocularsBB UNKs Catalog version 1.30 / Jan. 26, 2020 / © 2020 Brad Sparks-253-</t>
  </si>
  <si>
    <t>1256. Oct. 19, 1957. Mildenhall RAF Station, England, UK (at52°22’ N, 0°29’ E). 5:40 p.m. (GMT). USAF 1979-2AACS Detachment air traffic controller Airman 2nd ClassHarold R. Pringle, watch supervisor Airman 2nd ClassAllen B. Warsewich, and GCA radar (CPN-4) operatorAirman 2nd Class William H. Conn. Visual sightings ofslow-moving circular object, light-yellow graduallychanging to orange, low on horizon in the SW, at 5:40p.m. at 5° elevation 230° azimuth, disappeared in clouds at6:09 p.m. at 3° elevation 250° azimuth, after moving anestimated 15°-18° (rounded off to 20°). Mildenhall RAFStation Weather Observer sighted object at 5:55 p.m.Lakenheath AFB RAPCON sighted stationary objectchanging colors from yellow to orange at 7:28 p.m. to theSW of Mildenhall [thus about SSW of Lakenheath].Initial visual sightings at Mildenhall possibly Venusthough discrepancies in position (Venus was at about 220°to 225° azimuth moving only 5.9°, and at elevation 4° to1°) and Venus set at about 6:21 p.m. thus cannot havebeen seen at Lakenheath at 7:28 p.m. Weather was "haze"[about 1-3 miles visibility] or clouds with only 6 milesvisibility, making it unlikely that Venus or otherastronomical bodies could be seen. Ghost radar UFOfollowed RAF Meteor jet ca. 10:40 p.m. Radar targetscorrelated with some visual sightings. (Sparks;McDonald list; NICAP website)29+ mins(visual)6+ 1 ? RV, EM,binoculars</t>
  </si>
  <si>
    <t>1257. Oct. 21, 1957. RAF Gaydon [North Luffenham?],Warwickshire, England. 9:18 p.m. RAF pilot flyingMeteor fighter had near collision with object, 6 lightsemerged when fighter approached, object disappearedsuddenly, ground radar tracking confirmed sighting.(Sparks; Project 1947; Saunders/FUFOR Index; MaryCastner/CUFOS)2+ [?] RV</t>
  </si>
  <si>
    <t>1258. Oct. 22, 1957. Wiesbaden, West Germany. (Sparks;McDonald list; Saunders/FUFOR Index)radar</t>
  </si>
  <si>
    <t>1262. Nov. 3, 1957. White Sands Proving Ground (WSPG),New Mexico. 2:30-3 a.m. (MST). Army Cpl. Glenn H.Toy and PFC James E. Wilbanks, Army GarrisonDetachment 5, WSPG, in a jeep patrol driving N, located Sof Stallion Site, saw an orange or fire-like, "apparentlycontrolled," egg-shaped luminous object about 120 ft (PFCestimate) 225-300 ft (Cpl. estimate) in size, first high inthe sky descending to 60-80 ft (PFC estimate) or 150 ft(Cpl. estimate) above ground, hovering for 3 mins (thendisappeared for a few mins and reappeared almost asbright as the sun, then fell at about a 40° angle to theground as if landing and light went out, about 2-3 milesaway at the N end of the test grounds. Possibly the nearlyFull Moon which set about 3:30 a.m. (MST) in the W.(Sparks; BB files; Magonia 420; Saunders/FUFORIndex)10 mins 2 2 ?</t>
  </si>
  <si>
    <t>1263. Nov. 3, 1957. White Sands Proving Ground, NewMexico. 8 p.m. (MST). Army Spec-3 Henry R. Barlowand Spec-3 Forest R. Oakes, Army Garrison Detachment5, WSPG, in a jeep patrol driving W near the site of thefirst A-bomb explosion, Trinity Site, saw a pulsating redthen white light, possibly 200-300 ft in size about 4-5miles away, brightening and dimming sometimes goingout, rising in the sky from the ground (per Spec-3 A) orfrom about 50 ft over the bunker (per Spec-3 Z) up toabout 45° elevation until it looked like a star or pointsource then disappeared. Possibly Venus in the SWsetting at about 8:30 p.m. (MST). (Sparks; BB files;Magonia 420; Saunders/FUFOR Index)25 mins 2 1?BB UNKs Catalog version 1.30 / Jan. 26, 2020 / © 2020 Brad Sparks-255-</t>
  </si>
  <si>
    <t>Orogrande</t>
  </si>
  <si>
    <t>1264. Nov. 4, 1957. About 8-10 [4?] miles SSW of Orogrande,New Mexico (at about 32° 18’ N, 106° 8’ W, elev. 4100ft). 1:10 p.m. (MST). James Stokes, electronicsinstrumentation technician, Rocketsonde Branch, HighAltitude Test Division, AF Missile Development Center,Holloman AFB, NM, a Mr. Duncan of Las Cruces, NM,and Allan Baker of Holloman AFB. Stokes was driving Sdown Hwy 54 when his radio faded and the car slowed[stopped?] as if the battery was failing then he noticed 6-12 cars ahead of him had stopped and drivers were outlooking at the sky (looking behind him to the NE),including Duncan and Baker. Stokes stopped and got out,saw pearl-white oval or egg-shaped object about 500 ftwide with slight purplish tinge heading S at high speedestimated 1500-2000 mph from the NE below elevationangle of Sacramento Mtns ridgeline (about 1°), descendingfrom about 5,000 ft above ground level in shallow dive toabout 1,500-2,500 ft AGL as it swerved to the W to pass tothe S of Stokes and the other stopped cars about 2 or 3-5miles at closest, then circling around headed W anddisappearing. The same or another object appeared in theNE (as if the object had completely circled) and performedsame rounded course but passing farther to the S of theparked cars [about 5 miles?] and disappeared in the W.Duncan took 35 mm film of the object. Stokes noticed awave of heat from the object at closest approach, later thatevening was sunburned, but it cleared up the next day.(Sparks; APRO; BB files; McDonald list;Saunders/FUFOR Index; etc,)2+ 2mins[~1.5 +1.5 mins]7+ 2-1/2 EM</t>
  </si>
  <si>
    <t>Eglin AFB</t>
  </si>
  <si>
    <t>1269. Nov. 5, 1957. Eglin AFB, Florida. (Sparks; McDonaldlist)radar</t>
  </si>
  <si>
    <t>P4.14S1</t>
  </si>
  <si>
    <t>1272. Nov. 6, 1957. Kagoshima, Japan (31°37’ N, 130°32’ E).(Sparks; McDonald list)radar</t>
  </si>
  <si>
    <t>6, 1957. Laredo AFB</t>
  </si>
  <si>
    <t>1273. Nov. 6, 1957. Laredo AFB, Texas. (Sparks; McDonaldlist)radar</t>
  </si>
  <si>
    <t>Whiteman AFB</t>
  </si>
  <si>
    <t>1274. Nov. 6, 1957. Whiteman AFB, Missouri. (Sparks;McDonald list)radar</t>
  </si>
  <si>
    <t>P4.50S1</t>
  </si>
  <si>
    <t>Whiteman AFB, Nob Noster, Missouri</t>
  </si>
  <si>
    <t>Radium Springs</t>
  </si>
  <si>
    <t>1280. 5227 Nov. 6, 1957. Radium Springs, New Mexico. 10:50 p.m.Las Cruces policeman [Barela?] and a Dona Ana CountyDeputy Sheriff saw a round object changing from red togreen to blue to white rising vertically from a mountaintop. (Sparks; Berliner; Saunders/FUFOR Index)10 mins 2</t>
  </si>
  <si>
    <t>7, 1957. Harlingen AFB</t>
  </si>
  <si>
    <t>1281. Nov. 7, 1957. Harlingen AFB, Texas (26.18° N, 97.69°W). (Sparks; McDonald list; Saunders/FUFOR Index)radar</t>
  </si>
  <si>
    <t>1286. Nov. 14, 1957. Rothwesten, West Germany. [601stAC&amp;W Sq ?] (Sparks; McDonald list; Saunders/FUFORIndex)radarBB UNKs Catalog version 1.30 / Jan. 26, 2020 / © 2020 Brad Sparks-259-</t>
  </si>
  <si>
    <t>14, 1957. 23 miles NE of Hill City [airport]</t>
  </si>
  <si>
    <t>1287. Nov. 14, 1957. 23 miles NE of Hill City [airport], Kansas(at 39°37' N, 99°32' W). 5:34 p.m. (CST). USAF pilotMajor William B. Taft and co-pilot 1st Lt. Joshua M.Hinson, flying B-47E bomber based at SAC 339th BombSquadron (Medium), Dyess AFB, Abilene, Texas, at36,000 ft true heading 183° at 410 knots TAS true airspeed (=true course ~173° and true ground speed ~412knots with 270° ~70 knot wind). Sighted oval metallicsilver gray object shaped like a football but with rounderends, and with a brighter Saturn-like horizontal ring notextending beyond the edges of the oval. Object was firstseen about 25° above the aircraft nose [~20° above aircrafthorizontal] and about 70° to the right (~253° true azimuthor nearly W) at about “2 o’clock high,” stationary forabout 4 minutes [8 mins?] 5,000 to 10,000 higher altitude(41,000 to 46,000 ft), then followed another B-47 headedin the opposite direction at same flight altitude (36,000 ft)north-bound true heading 360°, about 20 NM to the W,remaining stationary above the other B-47 for about 1minute as UFO and other B-47 fell behind to about “4o’clock high” at 120° relative bearing (~303° true azimuthor about WNW) about 25° above nose level [about samerelative 20° local aircraft horizontal level] then rosevertically “very rapidly” accelerating until disappearing,brighter while in motion. [B-47E final position about38°42' to 35' N, 99°25' to 24' W at 5:42 to 5:43 p.m. CST.]Dyess AFB ground observers suggested Venus was brightin the sky. However the sun had not set yet at the B-47E’saltitude (upper limb ~1° to ~0.1° above earth’s apparenthorizon in about 248° to 249° (about WSW) corrected forrefraction and aircraft altitude / geometric depressionangle, gradually setting) and Venus’ position was at 206°to 208° azimuth, elevation 19° to local aircraft horizontal,in the SSW not W/WNW about 47° to 95° away. If UFOwas about 1-2 miles higher, thus 3-6 miles distant, andangular size roughly pea at arm’s length (about 1 FullMoon), then actual size ~100-200 ft. (Sparks; BB files)8-9 mins 2 ~1</t>
  </si>
  <si>
    <t>23, 1957. Joliet</t>
  </si>
  <si>
    <t>1289. Nov. 23, 1957. Joliet, Illinois. (Sparks; McDonald list;Saunders/FUFOR Index)radar</t>
  </si>
  <si>
    <t>1291. Nov. 25, 1957. Eglin AFB [S of Hurlburt Field?], Florida.10 p.m. USAF B-66 crew saw 3 objects, tracked byground radar. (Sparks; McDonald list; Project 1947)RVBB UNKs Catalog version 1.30 / Jan. 26, 2020 / © 2020 Brad Sparks-260-</t>
  </si>
  <si>
    <t>26, 1957. West Mesa AFS</t>
  </si>
  <si>
    <t>1292. Nov. 26, 1957. West Mesa AFS, New Mexico. 8:41 p.m.(MST). Airmen Montoya, Bazinette and Scott at 687thACWRON Squadron ADC radar site M-94 with MPS-7radar tracked unknown target at 3,000 knots (3,500 mph)at 315° azimuth 170 NM range decreasing range to 115NM at 315° azimuth then disappearing at 63 NM, still at315° azimuth, in 6 additional sweeps of radar antenna in 1min 24 secs. Elevation angles unknown. Targetcorrelated with IFF Mode 3 transponder siganls emitted byUFO radar target. (McDonald list; Saunders/FUFORIndex)1 mins24 secs3 radar IFF</t>
  </si>
  <si>
    <t>Minot</t>
  </si>
  <si>
    <t>Minot AFB</t>
  </si>
  <si>
    <t>1298. Nov. 30, 1957. Minot, North Dakota. (Sparks;McDonald list; Saunders/FUFOR Index)radar</t>
  </si>
  <si>
    <t>P4.37S1</t>
  </si>
  <si>
    <t>Minot AFB, Minot Nort Dakota</t>
  </si>
  <si>
    <t>1300. Dec. 11, 1957. Guthrie, Penna., and Parkersburg [nearLockbourne AFB, Ohio?], West Virginia. 10 p.m. USAFpilots of 3 F-86's with 87th FI Sq saw an orange circular orcrescent-shaped object moving erratically at Mach 1.5(about 1,000 mph) with ground radar tracking. (Sparks;Project 1947; McDonald list)3 radar</t>
  </si>
  <si>
    <t>1302. Dec. 12, 1957. Asoiwayama AFS, about 20 mi NNE ofSapporo, Hokkaido, Japan (at 43°28’20” N, 141°31’18”E). 0856Z-0931Z. Capt Henry Kolb and numerouspersonnel of radar site P-45 (848th AC&amp;W Sq., Det 45,Asoiwayama AFS, about 30 miles N of Chitose) sightedvisual light in the sky, planet Venus, to the SW thendiscovered an unidentified target on the height-finder radarFPS-6, but not on the search radar FPS-3. One singletarget varying in altitude from 20,000 ft down to 12,000 ftwith varying near-stops and accelerations to 1,700 mph. 2F-86D’s scrambled from Misawa AFB nearly 200 milesaway at 0922Z but unable to reach target beforedisappearance at 0931Z. (Sparks; McDonald list; BBfiles; NICAP website; Saunders/FUFOR Index)35 mins numerousradar</t>
  </si>
  <si>
    <t>1303. Dec. 13, 1957. Sea of Japan. 9:43 p.m. (local) (1243 Z).RB-47 of 6901st Recon Sq [on recon patrol] interceptedby ELINT “unusual double pulsed” radar signals at 1218 Zand 1307 Z that were evidently not UFO-related. RB-47airspeed 432 knots, altitude 35,000 ft. A [meteor-like]“projectile” with long [luminous] trail was sighted by theRB-47 pilot, which passed over the tail of the RB-47 atunknown distance, traveling in an arc, disappearing withvery bright explosion like flash bomb [like a meteorbolide] at relative bearing 220° and an undeterminedaltitude 50° elevation above aircraft at 1243 Z, RB-47position 41°04’ N, 132°05’ E. Apparently at same timethe onboard APQ-31 bombing / navigation radar wasjammed from 1243 Z to 1244 Z, RB-47 True Heading247°. Radar jamming signal was at True Bearing 335° to001°; signal was continuous, no targets could be seen and“jamming could not be tuned out.” Misdated by BB toDec 23. Reported to NSA (?) and AFSSO. (Sparks;McDonald list; Saunders/FUFOR Index; Terry Colvin;Ballester-Olmos; BB files)radarjamming</t>
  </si>
  <si>
    <t>1308. Jan. 4 [1?], 1958. SW Libya. 12:08 a.m. (GMT).Military aircraft pilot and navigator saw a bright orangelight streaking across the sky on a NE heading, withairborne radar tracking. (Sparks; Project 1947;McDonald list; Saunders/FUFOR Index)6 secs 2 radar</t>
  </si>
  <si>
    <t>1310. Jan. 11, 1958. Bering Sea, about 150 miles N of AtkaIsland, Aleutian Islands, Alaska (at 54°43' N, 175°15' W).7:30 a.m. USN pilot of P2V-5F aircraft saw a formationof 3 lights flying at 900 knots (about 1,000 mph) trackedby airborne radar merging into one target. [Identical toJan. 14, 1958, incident??] (Sparks; Project 1947;McDonald list; Saunders/FUFOR Index)5 mins RV</t>
  </si>
  <si>
    <t>1311. Jan. 14, 1958. Bering Sea. 8:34 a.m. Military aircraftcrew saw 3 lights in triangular formation flying SW at 320knots (about 400 mph) tracked on airborne radar.[Identical to Jan. 11, 1958, incident??] (Sparks; Project1947; McDonald list; Saunders/FUFOR Index)RV</t>
  </si>
  <si>
    <t>Wake</t>
  </si>
  <si>
    <t>1314. Feb. 13, 1958. 21°19’N, 161°30’E (W of Wake Island).8:14 p.m. (0914Z) Capt. William R. Paurot, pilot, and 1stLt. Andrew S. Dehner, copilot of USAF C-54D, 421st AirRefueling Sq, Yokuta AB, Japan, flying at 7,000 ft at 190knots true ground speed, heading 125° True, saw agreenish-blue object emitting a bright flash, felt he was“shot at” as if attacked. Within ½ hour before and aftersighting, two unidentified radar contacts were made firstby Capt. Paurot (sometime bet. 7:50 and 8:05 p.m.) thenby navigator, 1st Lt. Douglas D. Smith, on APR-42 radar.The actual "fireball" was observed directly by only theflight engineer s/Sgt James A. Isaac, Jr. (Sparks; BBfiles; NICAP; Project 1947; McDonald list;Saunders/FUFOR Index)RV</t>
  </si>
  <si>
    <t>1317. Feb. 25, 1958. Gander AFB, Newfoundland. 2:30 a.m.(AST). Miller. (Sparks; McDonald list;Saunders/FUFOR Index)1 hr 30minsradar</t>
  </si>
  <si>
    <t>Panama</t>
  </si>
  <si>
    <t>1319. March 9-10, 1958. Panama Canal Zone. 8:45 p.m.(Sparks; BB files)4 hrs radarvisual</t>
  </si>
  <si>
    <t>1327. May 28, 1958. Templehof, Germany. 1:30 p.m. (GMT).(Sparks; McDonald list; Saunders/FUFOR Index)radar</t>
  </si>
  <si>
    <t>1334. Aug. 4, 1958. Malmstrom AFB, Montana (47.50° N,111.18° W). 11:15 p.m. (MDT). (Sparks; McDonald list)0.5 min</t>
  </si>
  <si>
    <t>1340. Sept. 5, 1958. Atlantic (at 29° 3' N, 68°56' W). 2:06 a.m.(EDT). Pan Am airline pilot saw a bright light move E toW, tracked on airborne radar [?]. (Sparks; Project 1947;McDonald list)1 radar</t>
  </si>
  <si>
    <t>Miles City</t>
  </si>
  <si>
    <t>1341. Sept. 7, 1958. Miles City AFS, Ellsworth AFB, 12 miles Sof Minot, North Dakota. 5:08 a.m. (MDT). Military pilotsaw 2 objects with green, white, red flashing lights.Ground radar target lost when aircraft approached.(Sparks; Project 1947; McDonald list)multipleRV</t>
  </si>
  <si>
    <t>8, 1958. SAC HQ, Offutt AFB, Omaha, Neb. 6:40[~6:46] p.m. (CST). SAC Operations officer-flightengineer-celestial navigator Maj. Paul A. Duich, USAF,plus several USAF officers from AF Ballistic MissilesDivision, Los Angeles AFS</t>
  </si>
  <si>
    <t>1342. Sept. 8, 1958. SAC HQ, Offutt AFB, Omaha, Neb. 6:40[~6:46] p.m. (CST). SAC Operations officer-flightengineer-celestial navigator Maj. Paul A. Duich, USAF,plus several USAF officers from AF Ballistic MissilesDivision, Los Angeles AFS, Calif., and many other OffuttAFB officers and airmen, plus Offutt air traffic controltower personnel, saw an brilliantly white elongatedcylindrical object hovering in the W at about 270° azimuthelevation 30° just after sunset [sunset at 6:46 p.m. CST atazimuth 278°], object oriented vertically with blunter endhighest [about 1/10 width/length ratio]. After several minsobject turned dull orange-red and became sharper inoutline. A swarm of about 10 “black specks” appeared to“cavort” around the lower end of the object for about 1min before disappearing then the cylinder object began torotate counterclockwise so no longer oriented verticallyand started drifting slowly to the S from due W anddropping in elevation angle over about 5 mins [to about20° elevation about 268° azimuth] until orientedhorizontally and diminishing in angular size. Then duringfinal 5 mins object continued angular descent and S driftand gradual decrease in angular size but began rotatingorientation back clockwise to about 45° angle (10:30o’clock) until disappearing by fading into the slightatmospheric haze in the cloudless sky at about 265°azimuth 5° elevation [angular size about 1/3 of initialsize]. USAF Col. took several color photos with 35 mmcamera on tripod but later claimed nothing came out.Reported to ATIC but no report in BB files. (Sparks;NICAP; UFO Evid. pp. 25b, 27)20 mins 25+ 10-20? SAC HQ +photos?</t>
  </si>
  <si>
    <t>1343. Sept. 14, 1958. Wheelus AFB, Tripoli, Libya. (Sparks;McDonald list)BB UNKs Catalog version 1.30 / Jan. 26, 2020 / © 2020 Brad Sparks-266-</t>
  </si>
  <si>
    <t>21, 1958. Sheffield Lak</t>
  </si>
  <si>
    <t>1344. Sept. 21, 1958. Sheffield Lake,Ohio (at 41.48° N, 82.12°W). 3 a.m. (EDT). Mrs. William H. Fitzgerald inside herhouse, and at the end 10-year-old stepson John, sawthrough her East-facing bedroom window a circular,aluminum color flat object, 12 ft diameter [investigatordetermined 22 ft estimate], 6 ft thick, about 10 ft away,sweep in about 8 ft high over front lawn headed Ndescending in a falling-leaf oscillating motion side-to-sideto about 6 ft altitude, cross over her E-W driveway, stopfor several secs about 50 ft [40 ft] away [to the NNE], thenreverse course headed S over the driveway back over thefront lawn, then hover 5 ft above the lawn about 25 ftaway, making a jetlike sound. Object wobbled andemitted gray smoke, made two tight clockwise turnsbefore rising and taking off, straight up over the house[high up towards the E]. (Sparks; Vallée Magonia 471;BB files)5+ mins 2 2+ to 16</t>
  </si>
  <si>
    <t>1345. Sept. 23, 1958. Kindley AFB, Bermuda. (Sparks;McDonald list)</t>
  </si>
  <si>
    <t>1348. Oct. 11, 1958. W of Holloman AFB, NM. 1:22:44.0 a.m.(CST). Special AF intelligence radar FPS-17 (XW-2)designed for overseas service undergoing testing atLaredo, Texas, detected an unusual meteor tracked atroughly ~105,000 mph, height 64 NM (73 stat. miles), for0.75 sec increasing range from about 454 to 473 NM (±2NM relative accuracy, ±5 NM absolute) at elevation angle4.0° ±0.5° azimuth 313.0° ±0.5° on Radar Misson 164.Slow-moving meteor train (dust cloud) ~800 mph leftbehind by meteor persisted for succeeding 27.3 secs.Meteor apparently on ~300° (WNW) heading at descentangle ~20°, initial velocity ~125,000 mph, about 6 NMWNW of of Holloman AFB passed through radar beamsdescending from ~68 to ~60 NM height from radiant atapproximately 5.3 hrs RA -13° Declination, within ~10° ofOrionid shower radiant. (Sparks; McDonald list; NICAP;BB files)28.0 secs radar (IFO)</t>
  </si>
  <si>
    <t>1352. Oct. 29, 1958. Atlantic. Radar track with jamming. (JanAldrich; AFOIN files)radarjamming</t>
  </si>
  <si>
    <t>1354. 6153 Nov. 3, 1958. Minot [AFB?], North Dakota. 2:01 p.m.[USAF?] Medic M/Sgt. William R. Butler saw a brightgreen object, shaped like a dime coin, and one smaller,silver round object. First object exploded, then secondobject moved toward the location of the first at high speed.(Sparks; Berliner)1 min 1</t>
  </si>
  <si>
    <t>4, 1958. Pope AFB</t>
  </si>
  <si>
    <t>1355. Nov. 4, 1958. Pope AFB, North Carolina. 4:03 [9:03?]p.m. (EST). USAF pilot of a landing KB-50 tanker andUSAF tower personnel saw an object with strange lightson collision course. Pilot and crew also noticed thatstrange lights were observed inside the cockpit. Pilotaborted landing, climbed and flew around to observeobject. Pope AFB tower personnel had watched objecthovering above the base through binoculars for 20 mins.(Sparks; NARCAP)20+ mins 4+ ? binoculars</t>
  </si>
  <si>
    <t>1364. Feb. 24, 1959. Victorville, Calif. 10:00-10:15 p.m.Intense white light lit up bedroom, dogs barked as ifterrified, witness sighted to the W at about 20° elevation abiconvex dull red object about 25 ft wide with a blunt teardropprofile approaching rapidly within 10 secs loweringheight to about 8-10 ft passing about 80 ft away N ofhouse and veering slightly to NE disappearing frombehind; 5 mins later reappeared to W and made a similarpass and at similar intervals 3 more W-NE passes. Objectmade high-pitched transformer hum, radio static noted.(Sparks; Hynek UFO Rpt pp. 167-170)5 x 20secs2 40 EM</t>
  </si>
  <si>
    <t>1365. March 10, 1959. Grand Bahama Island, West Indies.4:00-4:25 a.m. (EST). USAF FPS-8 missile tracking radarat Grand Bahama Auxiliary AFB picked up maneuveringobject 50-70 miles to SSE on course of 145° which made 2wide circles at 200-300 knots then a figure-8. Object wenton an intercept course of 60° to follow a subsonic [600mph] Snark intercontinental cruise missile launched fromPatrick AFB, Florida, along the Atlantic Missile Range,with missile passing object at about 4:18 a.m. Bothmissile and UFO detected on radar scope simultaneously.Missile disappeared to SSE while object graduallydisappeared at 60° [ENE ?]. All military and civilianagencies were checked for aircraft and none were in thearea. (Sparks; BB files; McDonald list)25 mins 5 ? radar</t>
  </si>
  <si>
    <t>1367. March 13, 1959. Duluth, Minn. 6:20 p.m. (CST).Military aircraft crews, 2 F-94’s, 2 B-52’s, and 2 F-102’s,saw an object with orange, red, white, green lights, the redlights rotating on the bottom. B-52 pilot “certain” thevisual was a planet probably Venus [which was low onhorizon from 31,000 ft]. Ground radar tracking by 707thAC&amp;W Sq, Grand Rapids AFS, Minn., and 756thACWRON Sq, with scope photos taken for RAND project.F-94C and F-102A detected ECM radar transmissions.Complex case of 300+ pages poorly investigated by BB(see also March 12, 1959, case above). (Sparks; NICAPwebsite; Project 1947; McDonald list)15 mins?many</t>
  </si>
  <si>
    <t>1368. March 14, 1959. Ellsworth AFB, South Dakota. (Sparks;McDonald list)</t>
  </si>
  <si>
    <t>S Saskatchewan-</t>
  </si>
  <si>
    <t>1371. March 25, 1959. S Saskatchewan-N Montana. 7:36 p.m.(MST). ELINT Radar-Visual with F-89 intercept of radaremittingUFO tailing B-52. B-52, call sign “Outcome 15,”from 92nd Bomb Wing, Fairchild AFB, Wash., was on aSAC Emergency War Order exercise, Operation HEADSTART II, for continuous airborne alert carrying fullyarmedthermonuclear bombs, initially flown into Canada.At 7:36 p.m. at about 52°N, 118°W (near Swift Current,Sask.) while B-52 headed 180° Mag (SSW True) at 32,000ft traveling 375 knots (432 mph) tail gunner Tech Sgt JoeCobb sighted an object leaving a strange, non-persistentand intermittent contrail at 2 o’clock position (to the W)and headed N. At 7:41 p.m., Cobb detected a targettrailing the B-52 at 8,000 yds (about 5 miles) range on hisMB-9 airborne radar. B-52 Electronic Warfare Officer1st Lt. Robert J. Millard detected on APS-54 RadarWarning Receiver an X-band radar emission at 9135 MHzfrom unidentified object tailing the B-52, then alsodetected same signal on APR-9 ELINT Radar Receiver,for 20 mins; sweep rate 1 per second, radio frequencyoscillating around 9135 MHz. Shortly after, the B-52radar officer Capt. Feirran detected UFO on MB-9airborne radar showing it trailing behind at a range ofabout 11,000 to 15,000 yds (about 6-8 miles). B-52 pilotCapt John W. Jackson radioed 1/Lt Ronald S. Murray,Senior Director on duty, ADC GCI radar site (47°31’N,111°10’W) 801st AC&amp;W Sq, Malmstrom AFB, GreatFalls, Mont., that UFO had entered Air DefenseIdentification Zone by following B-52 into U.S. territoryand ADC scrambled F-89J fighter interceptor call signBoard Pipe 27, pilot 1/Lt Austin E. Bond, Radar Observer1/Lt Charles C. Abernathy, 29th FIS Sq, Malmstrom AFB,Mont. UFO had red and green bright flashing lights about30-40 ft apart with a steady white light in between andsomewhat to the rear, thus suggesting delta or swept-wingaircraft about the size of a B-57 bomber (~100 ft),described as “relatively high performance,” speed inexcess of Mach 0.8 (530 mph), altitude above 53,000 ft,with a “considerable acceleration capability.” UFO lost byF-89J at 8:42 p.m. when it climbed beyond reach ofpursuing F-89J at 49°50’N [50°20’N ?], 113°00’W. B-52EWO Lt. Millard had regained UFO radar signal at 8:36p.m. for 5 mins but at 9130 MHz; noted pulse repetitionfrequency (PRF) of 2,500 Hz [indicative of radar set torange of 37 mi]. (Sparks; BB files; McDonald list)65+ mins many ELI NTRV case</t>
  </si>
  <si>
    <t>1375. May 2, 1959. Pease AFB, New Hampshire. (Sparks;McDonald list)</t>
  </si>
  <si>
    <t>1376. May 13, 1959. Offutt AFB, Omaha, Nebraska. (Sparks;McDonald list)</t>
  </si>
  <si>
    <t>1379. May 21, 1959. 8 miles E of Rapid City, South Dakota.(Sparks; McDonald list)</t>
  </si>
  <si>
    <t>1389. June 22, 1959. South China Sea S of Macao, China (at21° N, 113°12' E). 6:23 a.m. ELINT operator 4 aboardRB-66C recon mission detected “strange” pulsed signalson ELINT APS-63 (and APR-5) and called attention to thelocation about 1 o’clock position 60 NM away, based on 6ELINT “cuts” (direction-finder or D-F bearings thatintersected) triangulated as coming from a 3-beam [or 3-lobed] radar signal. At 6:46 [6:40?] a.m. USAF pilot Maj.Noble J. McSwain , Operations Ofcr of 11th TacticalRecon Squadron, Yosuka AB, Japan, and gunner of RB-66C (serial no. 55-389; mission FJ-056 of 67th TacticalRecon Wing) at 34,000 ft initially headed 035° then turnedto 127° [to intercept UFO’s? at about 6:32 a.m.], at 430 ktsTAS, saw 4 pairs of dark round or spherical objects ofuniform size (total of 8), spaced over 50-mile area and 15NM between each pair, aligned parallel to the aircraftflight path, each pair about 600-900 ft apart and in echelonformation, heading 215° (about SW) at about 15 kts (17mph) [?] and appearing to be 200-500 ft above watersurface, casting shadows on the water roughly 3 objectdiameters from objects [sun at about 12° to 14° elevation,azimuth 69° to 70°, from 6:46 to 6:52 a.m. contrary tomistaken BB calculation of 6° elevation] indicating objectswere airborne. Objects about 100-200 ft diameter lookinglike an EW (electronic warfare) or ground radar radome[consistent within one-digit precision of 3-diameterseparation of shadows from objects if say 200 ft diameterx 3.5 diameters = 700 ft separation at 175 ft altitude abovewater, or 14° sun elevation]. One pair of UFO’s movedtogether as RB-66 approached. Round shape did notchange when RB-66 passed directly over objects. A singlesurface ship was sighted approx. 3-5 NM off each end ofline of objects’ flight. ELINT continued to detect thesame weak radar signals at same intensity for 250 NM(about 35 mins) after visual sighting ended. Roll of KD-2negative film showing ELINT scopes, included frame8180 at 7:45:02 [6:45:02?] a.m. which showed the radarsignal emanating from area of objects (contrary to PacificAF which claimed radar was commercial radarunconnected to UFO’s). BB suggested preposterousexplanations of “submarine” objects, fishing boats, or“giant manta rays” (!!) disregarding sun shadow evidenceobjects were airborne. (Sparks; USAF Air IntelligenceReport 1264291 dated 13 July 1959; NICAP files; Project1947; McDonald list; Ballester-Olmos; BB files)ca. 64mins(radarsignals);6 mins(visual)3+ 1/3 to 2/3 UFOemittingradio/radarsignal onELINTwith D-Ftriangulation; ELINTscopephotos</t>
  </si>
  <si>
    <t>1399. July 9, 1959. Jamaica &amp; Bahamas. 8:06-8:15 p.m. (EST).Trans Canada pilot Capt F. F. Beckett and First Officer J.Bosma at Ocho Rios, Jamaica (at 18.4° N, 77.1° W), hotelmanager (?) W. B. Street, and others at FalconbridgeHotel, Ocho Rios, Jamaica. Object first spotted by Bosmaand Street at 8:06 then called to Beckett’s attention at8:07, when it was at about 5° azimuth and 25°-30°elevation. Beckett’s drawing shows object’s flight pathdipping down to about 20° then rising up to disappear atabout azimuth 30°-40° elevation 25°-30°. Ovaltranslucent haze or shape appeared around central object.Possibly object was Jupiter IRBM launched from CapeCanaveral at 8:01 p.m. EST. Beckett’s and otherwitnesses’ 8:06-8:15 p.m. timing put sighting long afterJupiter IRBM rocket engines and nose cone separationwould have shut down or ended at 8:04 p.m., hence noprominence from propellant firing or nose cone blast.Jupiter missile would not have been visible through thevented propellant cloud given the already extremedimness. Jupiter rocket body 45 ft long would have barelybeen visible at ~620 to 700+ miles slant range distance(when first seen mag. +3 to +5 depending on calculationbut if obscured by the vent cloud then totally invisible) andthe separated 15 ft nose cone not at all (mag. +5 or dimmerif not totally obscured by vent cloud). Beckett estimatedstellar magnitude of object as “much brighter” than +2ndmagnitude, comparable to a planet, or to aircraft landinglight at 20 miles (about mag. –1). (Sparks; Basterfield;BB files; McDonald list; Ted Molczan; Printy)9 mins 6+</t>
  </si>
  <si>
    <t>N Pacific, 1000 mi E o</t>
  </si>
  <si>
    <t>1400. July 11, 1959. N Pacific, 1000 mi E of Hawaii. 6:02 a.m.(1302Z / GMT / UT). Pan Am Flight C947 Boeing DC-7C Stratocruiser pilot Capt. George Wilson, copilotRichard Lorenzen, and Flt Engr (at 28°25’N, 144°30W) at20,000 ft saw in the SW, slightly higher than flight levelpossibly by 1,000 ft, a large bright white light headingtowards them, followed by 4 smaller lights on the left,moving constantly at high speed made 180° path change(reversed course?) then 90° right turn, disappeared in theS. Other sightings by other Pan Am Flight C942, SlickAirways Flight 719/11, Canadian Pacific, Empress Flight323-11, United Airlines Flight 21 (DC-6B) flight crews.Possible IFO meteor fireball except for unexplained 90°turn. (Sparks; Project 1947; McDonald list; Menzel1963; BB files)42278secs10+</t>
  </si>
  <si>
    <t>1411. Aug. 19, 1959. 80 miles E of Otis AFB, Mass. [or E ofWash. DC?]. 3:37, 3:42, 3:44, 3:45, 3:46, 3:52, 3:57 p.m.(EST). 691st Airborne Early Warning &amp; Control Sq RC-121 at 6,000 ft heading 55° 185 knots. Detected singlehigh speed targets 3,000 to 7,800 mph on APS-20 S-bandradar except 2 that were in trail. Blips on various headingsof 360°, 180°, 290°, and final 2 were together in trail on60° heading but made 60° turn to 360° (0°). BBconclusion of “Possible IFF interference” is nonsense, asIFF cannot possibly have “interference” as if it was merelya radar. IFF transponders send signals on one frequencythat trigger a timed and coded message signal in responseat a different frequency. (Sparks; McDonald list; ValléeChallenge to Science; BB files)1 mineach3 radar IFF</t>
  </si>
  <si>
    <t>Peru, IN</t>
  </si>
  <si>
    <t>Bunker Hill AFB/Grissom AFB</t>
  </si>
  <si>
    <t>1418. 6507 Sept. 13, 1959. Bunker Hill AFB, Indiana. 10 a.m. to 4[7:30?] p.m. (EST). At least 2 control tower operators andthe pilot of a Mooney private airplane, KennethDavenport, saw a nearly motionless white, cream andmetallic pear-shaped object, with a trail under it.Attempted intercept by USAF T-33 jet trainer to 37,000 ftfailed. Possible Sept. 11 launches of General MillsSkyhook balloon from Minnesota (denied by GeneralMills) or AF Project ASH CAN krypton gas recoverynuclear intelligence Skyhook balloon from Sioux City,Iowa (normal same-day recovery on Sept. 11 would seemto preclude Sept. 13 persistence); Insufficient Data toidentify a specific balloon launch. (Sparks; BB files;Berliner; Project 1947; Printy)6 hrs (9-1/2 hrs?)4+</t>
  </si>
  <si>
    <t>P4.5S1</t>
  </si>
  <si>
    <t>Bunker Hill / Grissom AFB</t>
  </si>
  <si>
    <t>1419. Sept. 15, 1959. Kadena AFB, Okinawa. 7 a.m.-1 p.m. 3USAF personnel radar tracked multiple green objects, andsighted 4-5 mins a silvery object tilted downwards visibleonly when lit by a rotating beacon light and which movedslowly on a straight path in the direction of the winds.(Sparks; CUFOS re-eval.; Jan Aldrich)6 hrs ? 3 RVBB UNKs Catalog version 1.30 / Jan. 26, 2020 / © 2020 Brad Sparks-280-</t>
  </si>
  <si>
    <t>24, 1959. Near Redmond</t>
  </si>
  <si>
    <t>1420. Sept. 24, 1959. Near Redmond, Oregon (at about 41.26°N, 121.15° W). About 4:00 a.m. (PST). Redmond Policeofficer Robert Dickerson saw a strange bright light [whiteball-shaped?] rapidly descending N of the airport about ¼mile [?] away then stopped and hovered several hundred(or 200 ft) feet above ground [elevation about 10°?] forseveral mins where it lit up the juniper trees below. Hedrove [due E] toward it on the Prineville Hwy (Route 126)then turned [SE] toward the airport, when the object turnedorange [reddish-orange?] and moved rapidly to climb at anangle with a reddish streak about 10 miles NE (or E?) ofthe airport at about 3,000 ft height above ground[Redmond is at 3,000 ft elevation MSL].Dickerson arrived at the airport to report sighting inperson at ca. 4:10 a.m. at Redmond FAA Air TrafficCommunication Station. FAA Flight Service SpecialistLaverne Wertz, Dickerson (and others?) viewed objectthrough 7x50 binoculars outdoors to the E and to the rightor S of the due W-E road Route 126 [road oriented 91°],seemingly about 7-8 miles away towards (beyond) PowellButte [about azimuth 100°]. They watched the brightwhite oval light, long axis horizontal, as it emanated “heatradiation waves,” remaining stationary with smalloscillations. [Next night at same (4 a.m.) time, Wertz andDickerson noticed Venus as a round not oval light to theleft or N of Route 126 whereas UFO had been S or right ofRoute 126. Venus was in fact at about azimuth 87° onboth nights, left or N of Route 126, elevation 5°-6°.]FAA Redmond station (Wertz) reported UFO to FAASeattle Air Route Control Center at ca. 4:30 a.m., after theUFO “relocated” to 10 mi NE [SE?] of airport. Dickersondrove on Route 126 towards UFO at about 4:30 a.m., butafter 2-3 miles it suddenly climbed at high speed into abroken cloud deck, lighting them up. ARTC in turnreported it to 28th Air Division ADC, Hamilton AFB,Calif., at 4:32 and 25th Air Division ADC, McChord AFB,Seattle, at 4:44 a.m.Mt Hebo AFS radar site, Keno AFS radar site and 25thAir Division ADC scrambled various aircraft over the next9 hours, including vectoring a B-47, scrambling 6 F-102jets and an F-89 jet from Portland, and 2 helicopters tointercept UFO or locate it on the ground at NewberryVolcanic Crater. Possible radioactivity?FAA station observers saw object hover and emit longtongues of red, yellow and green light which extended andretracted at irregular intervals. As F-102’s approached theobject from the SE [?] at 5:19 a.m. it turned intomushroom shape, emitted red and yellow flames fromlower side and ascended rapidly, disappearing in 2 to 3-1/2mins above scattered clouds at about 14,000 ft [altitude?height?].[Object’s departure forced one F-102 to swerve toavoid collision, another nearly lost control from UFO’sturbulent wake; tracked on F-102 airborne radars but jetsunable to intercept.](Cont’d next entry:)&gt; 2 hrs15 minsmany RVmultiple airand groundradars ?,radioactivity??BB UNKs Catalog version 1.30 / Jan. 26, 2020 / © 2020 Brad Sparks-281-Redmond case cont’d:Object (re?)appeared about 20 miles S of Redmond atabout 25,000 ft at about 5:25 am. Seattle Center reportedat 6:20 a.m. radar contact with object about 25 miles S ofRedmond at 52,000 ft was made by USAF ADC radar siteat Keno AFS, near Klamath Falls, Ore., which tracked alarge 300-400 ft [?] target and vectored B-47 and F-89aircraft to identify. Redmond FAA controllers lost sight ofobject.Seattle FAA reported at 7:11 a.m. that Klamath Fallsradar still tracked object at 25 miles S of Redmond butvarying altitude from 6,000 to 52,000 ft. (Sparks; BBfiles; Fran Ridge/NICAP; McDonald files)</t>
  </si>
  <si>
    <t>19. 1959. Plainville</t>
  </si>
  <si>
    <t>1427. 6563 Oct. 19. 1959. Plainville, Kansas. 9:25 [10:25? EST] p.m.Capt. F. A. Henney, engineering instructor at USAFAcademy, flying a T-33 jet trainer, saw a bright yellowishlight on collision course with the T-33, the pilot avoided itand the light dimmed. (Sparks; Berliner; Project 1947)30 secs 1 USAFAcademyEngr Prof</t>
  </si>
  <si>
    <t>1429. Oct. 22-23, 1959. Near Loring AFB, Maine. 5:30 p.m.(EST). Presque Isle Police Dept [officers?] sighted “flyingsaucer” flying low over town with very bright lights onbottom. At 7:24 p.m. civilian in Fort Fairfield reportedlow-flying object with lights on bottom, making no noise.GCI [ADC radar site L80?] Caswell AFS (46°58′15″N,67°50′04″W), 766th AC&amp;W Squadron SAGE site, sent C-123 to check object. L80 RAPCON (?) had nothing onradar.At 11:24 p.m. a quiet and bright low flying object wasreported 11 miles south of Loring AFB (46° 57’N, 67°53’W), by a civilian (Mr. Squibb?). Jets scrambled butonly a bright star was seen.By 12:30 a.m. (0030) civilian witnesses saw a blue-redobject, a Mr Squibb (starting at 11:24 p.m. ?) and a MrsAndrew Haun from a trailer court at Presque Isle usingbinocular glasses (and an Airman Brown?) continuing to atleast 1:00 a.m. when 2 bluish objects with red rings [werestill?] seen over Presque Isle (46°42’N, 68°07’W), Maine.One object hovering. Radar picked up objects at less than15,000 ft. One sped N at 300 to 500 knots tracked byradar. At 2:20 a.m., 2 objects still reported over PresqueIsle.At 3:05 a.m., Airman Ronald F Brown, Air Police, LoringAFB, saw round white light, apparently stationary, trackedby ground search radar GPS-3 (FPS-8) at Caswell GCI.Radar FPS-6A height finder estimated height at 5,000 ft.At 4:00 a.m., Caswell GCI radar had objects at 25,000(26,000?) feet, 88° (nearly E) from Loring AFB. At 5:00a.m., Burlington AFB scrambled two F-102 aircraft. GCIvectored them from 40,000 ft. No visual by air crew.(Sparks; Basterfield; BB files; McDonald list)10.5hours ?(intermittent)severalradar,possiblyRV</t>
  </si>
  <si>
    <t>Rome, NY</t>
  </si>
  <si>
    <t>Griffiss AFB</t>
  </si>
  <si>
    <t>1436. 6663 Feb. 27, 1960. Griffiss AFB, Rome, New York (at 43.23°N, 75.41° W). 6:27 p.m. (EST). Control tower officerCapt. James Huey and 4 other tower operators saw a lighttrailing a white fan shape move from azimuth 170°elevation 20°, pass in front of [or near?] the star Sirius [at151° azimuth, 25° elevation], disappear at azimuth 130°[typo correction of 180°] elevation 19°, elevation anglesfrom clinometer readings after sighting. Probable IFO:NASA Echo balloon satellite non-orbital test launch fromWallops Island, Virginia, at 6:20 p.m. (EST). (Sparks;Berliner; Printy)3-4 mins 5+BB UNKs Catalog version 1.30 / Jan. 26, 2020 / © 2020 Brad Sparks-283-</t>
  </si>
  <si>
    <t>P4.18S1</t>
  </si>
  <si>
    <t>Griffiss AFB, Rome New York</t>
  </si>
  <si>
    <t>1448. 6914 Aug. 23, 1960. Wichita, Kansas. 3:24 a.m. Boeingaeronautical engineer C. A. Komiske saw a dull-orangeround object, with yellow lights coming from what lookedlike 3 triangular windows at bottom, flying in an arc.(Sparks; Berliner)2 mins 1 Boeingaeronautical engr</t>
  </si>
  <si>
    <t>Midway Island</t>
  </si>
  <si>
    <t>1455. Sept. 25, 1960. S of Midway Island (at 21°52’ N, 178°25’W). 8:11 p.m. (26/0711Z). USAF aircraft crew saw abright, round/oval object, continuously changing colorfrom red to green to white, then repeating the cycle for 3-4secs before changing. Sighted when aircraft turned leftfrom course 030° to 210° at distance estimated at 2 miles.Object climbed from water level, sped past the tail of theaircraft to 5 o’clock position, then was lost to view. Nextseen when aircraft was at 15,000 ft course 210°, object at60° relative and 40° elevation, moving across nose ofaircraft to relative bearing 330°, low, disappeared behindcloud bank, with tops at 10,000 ft, at about 20 milesdistance. (Sparks; Basterfield; BB files; McDonald list)1+3 mins 4 4 [?]</t>
  </si>
  <si>
    <t>1460. 7134 Nov. 29, 1960. S of Kyushu, Japan. 6:38 p.m. USAF Lt.Col. R. L. Blwlin [sp?] and Maj. F. B. Brown, flying a T-33 jet trainer, saw a white light slow and parallel thecourse of the T-33. (Sparks; Berliner)10 mins 2BB UNKs Catalog version 1.30 / Jan. 26, 2020 / © 2020 Brad Sparks-286-</t>
  </si>
  <si>
    <t>1461. Jan. 10, 1961. Cape Canaveral, Florida. 12:15 p.m.(EST). During the tracking of a Polaris A-1 missile Test5016, launched at 12:14:02.06 p.m. (EST), at 1st stageseparation at about 12:15 p.m. (at about T+85 secs??)Eastern Test Range’s Radar Site 1.4, using an AF MissileTest Center S-band pulse radar 2.1.2 and a continuouswave(CW) radar, started tracking “strongest targetreturn,” an “unidentifiable object,” instead of tracking thePolaris 1st stage to impact as intended. Object alternatelymoved slowly then moved fast, lost at T+880 secs (?)(12:28:42? p.m.). See next case. (Jan Aldrich-BarryGreenwood NICAP-CUFOS; Sparks; BB files;McDonald list)~14 mins 2+ radars</t>
  </si>
  <si>
    <t>1462. Jan. 10, 1961. Atlantic bet. Cuba and Haiti (at 19°48' N,73°40' W). 12:44 p.m. (EST). USN aircraft carrier USSFranklin D Roosevelt radar SPS-12 reported an airborneobject on a course of 175° traveling at 3,960 knots (4,560mph) altitude unknown. BB conclusion claiming it was aPolaris missile launch from Cape Canaveral was in erroras Polaris A-1 missile Test 5106 was launched ½ hourearlier, at 12:14:02.06 p.m. (EST), some ~700 miles awayand impacted the ocean within 15 mins. See precedingcase. (Jan Aldrich-Barry Greenwood NICAP-CUFOS;Basterfield; Sparks; BB files; McDonald list)1+ min radar</t>
  </si>
  <si>
    <t>Panama City</t>
  </si>
  <si>
    <t>Tyndall AFB</t>
  </si>
  <si>
    <t>1466. Feb. 26, 1961. Tyndall AFB, Florida. (Sparks;McDonald list)</t>
  </si>
  <si>
    <t>P4.46S1</t>
  </si>
  <si>
    <t>Tyndall AFB, Panama City, Florida</t>
  </si>
  <si>
    <t>1475. April 11, 1961. 9:57 a.m. (EST). Cape Canaveral,Florida. Polaris submarine missile scheduled for launch at9:30 a.m. was delayed to 10:52:51 a.m. Patrick AFB FPS-20 radar tracked UFO from 150 to 600 knots (200 to 700mph) at ranges of 10 to 55 mi at azimuths 125° to 127° ina [6-7 mile?] orbit pattern at around 44 miles range.April 27?: IFF confirmation. F-102 interceptor fromJacksonville had radar lockon for 2 mins. (Sparks; BBfiles; McDonald list)33 mins</t>
  </si>
  <si>
    <t>1476. April 27, 1961. (EST). Cape Canaveral, Florida. Junomissile launch. Patrick AFB radar tracked UFO. (Sparks;BB files; McDonald list)x mins</t>
  </si>
  <si>
    <t>1482. May 20, 1961. Maxwell AFB, Alabama. (Sparks;McDonald list)BB UNKs Catalog version 1.30 / Jan. 26, 2020 / © 2020 Brad Sparks-288-</t>
  </si>
  <si>
    <t>1483. May 20, 1961. Tyndall AFB, Florida (30° N, 85.6° W).2:50 a.m. (CST). USAF fighter and helicopter pilots, andpersonnel (Staff Sgt + 3 airmen) of 4756th Air Police Sqsaw a white-orange round object. Air policemen sightedorange or white object in the E moving from azimuth 30°(or 70°) to 130° at elevation angles of about 30° to 40°disappearing at 90° (?). Tyndall AFB Rapcon CPN-18radar and ADC ground radars, FPS-20 search radar andFPS-6 height-finder radar, tracked slow-moving 2 to 45mph targets 2 to 12 miles to the W at 2,000 to 10,000 ftfrom 3:45 to 5:10 a.m., which were apparently unrelated tovisual sightings (Venus??) towards the E. Last radarcontact at 25 miles to NNW. F-102 jet airborne at about3:50 a.m. was unable to intercept the radar targets, thoughthe F-102 onboard radar picked up target sporadically.Helicopter intercept from 4:45 to 5:05 a.m. by pilot Capt.Paul F. Vandergriff and flight engineer Airman/1c B.Selph, reached less than 5 miles of flight before it wascalled off. Venus was rising in the E at azimuth 83° to 96°in 1hr 40mins from 2:50 to 4:30 a.m., elevation 1° to 26°.(Sparks; BB files; Project 1947; NICAP)2 hrs 20mins10+</t>
  </si>
  <si>
    <t>1484. 7417 May 22, 1961. Tyndall AFB, Florida. 4:30 p.m. (CST).AF wives Mrs. A. J. Jones and Mrs. R. F. Davis sawrevolving silver-dollar disc hover at about 3.5° elevation inthe SE, rise to 35° elevation then suddenly disappear. Nosound, no trail, no exhaust. (Sparks; BB files;Castner/CUFOS; Berliner; NICAP)15 mins 2</t>
  </si>
  <si>
    <t>1495. Sept. 7, 1961. Cape Canaveral, Florida. (Hynek UFO Rptp. 44)missiletrackingscope</t>
  </si>
  <si>
    <t>1496. Sept. 19-20, 1961. Indian Head, New Hampshire. 11p.m.-2 a.m. (EDT). Barney and Betty Hill saw a lenticularobject with a double row of portholes and half-a-dozendark figures working at control panels inside, when theystopped to investigate a light following their car. Theybecame afraid and drove away. A "beeping sound"enveloped the car, they felt a prickling sensation beforelosing consciousness. When they came to, they weredriving near Ashland. A series of nightmares andmedically controlled hypnosis brought back whatapparently was the memory of their abduction by theoccupants of the object. Pease AFB 1917th AACS Det. 2had an unidentified radar contact on Precision ApproachRadar at 2:14 a.m. of an unseen or invisible object at 4miles range aborting a landing on the runway at ½ milerange. (Sparks; Vallée Magonia 524; BB files; etc.)3 hrs ? 2 radar? EM?BB UNKs Catalog version 1.30 / Jan. 26, 2020 / © 2020 Brad Sparks-290-</t>
  </si>
  <si>
    <t>1497. Sept. 27, 1961. W of Calif. [?] coast. 7:57 a.m. (PST).Radar air defense patrol aircraft [probably RC-121D],callsign Ethan 43, from 552nd Airborne Early Warning &amp;Control Wing, McClellan AFB, Sacramento, Calif.,detected 5 targets on APS-95 UHF 425 MHz radar at highspeed, 4 of which heading 90° Mag (E) and 1 at 80° Mag(nearly E), all of which disappeared in sea clutter. About3 mins later [at 8:00 or 8:01 a.m.?] 2 targets appearedheading 70° Mag (about ENE), crossed the radar scope,one of which was tracked at 1,800 knots (2,100 mph) overa path of 200 NM [about 6-1/2 mins], both disappearing insea clutter. During these tracks a third target appeared,stationary for 2 mins, then began moving at 60 knots (70mph) on heading 265° Mag (nearly W), disappearing insea clutter at about 8:10 a.m. No temperature inversion,weather clear. Targets detected by IFF only. (Sparks;McDonald list; BB files)13 mins IFF</t>
  </si>
  <si>
    <t>Kunia</t>
  </si>
  <si>
    <t>1513. April 12, 1962. Kunia, Hawaii (at 22° 2' N, 160° 4' W).10:54 p.m. (HST). ADC Air Defense Control Center,326th Air Division, Kunia Annex, Wheeler AFB, reported700 knot (800 mph) aircraft-like radar return apparentlyheaded toward station at 318° azimuth, below 24,500 ft.(Sparks; Basterfield; BB files; NICAP website;McDonald list)1+ radar</t>
  </si>
  <si>
    <t>Los Vegas</t>
  </si>
  <si>
    <t>1514. April 18, 1962. New York to Eureka, Utah, to NellisAFB, Las Vegas, Nevada. National air defense UFO alert(previous cases on Dec. 6, 1950, Apr. 17, 1952, not in BBfiles apparently, and Sept. 20, 1957, in BB files). Highspeed brilliant maneuverable object is tracked by radarsand sighted visually across the continent by numerousmilitary and civilian witnesses. (Sparks; Berliner; KevinRandle; etc.)hrs many RV</t>
  </si>
  <si>
    <t>1515. April 28, 1962. Ft. Worth, Texas. Night. Nuclearengineer Ralph Jackson saw egg shaped light crossing thesky brighter than the Echo I satellite. (Sparks; MaryCastner/CUFOS)1 nuclearengineer;telescope,binoculars</t>
  </si>
  <si>
    <t>4-5, 1963. Near Mt. Vernon (or Keenes) to WayneCity</t>
  </si>
  <si>
    <t>1541. Aug. 4-5, 1963. Near Mt. Vernon (or Keenes) to WayneCity, Illinois. 11-11:30 p.m. – 12:20 a.m. (CDT). RonnieAustin and Phyllis Bruce while driving E noticed a brightwhite round object to the SW about 20° elevation then Sthen N which followed them for several miles. WhenAustin dropped off Phyllis at home it was to the E about500 ft away and her sister Forestine also saw the objectwith them. After about 15 mins Austin attempted to leavefor home but the object followed him, at one point as heheaded E it came over his car at about 100 ft, changedcolor to orange and appeared car sized, hovered above thecar while the car radio had whining noise static and carengine almost failed, then made a pass from behind W toE. On arriving home object was about 900 ft to the SE orE and other family members also saw it, Mr. and Mrs.Orville Austin, sister Roxie and a brother. (Sparks; FranRidge/NICAP; BB files; Condon files unpublished AFBriefing Nov. 17, 1966)50-80mins6 16 ? EM,radioactivity?BB UNKs Catalog version 1.30 / Jan. 26, 2020 / © 2020 Brad Sparks-295-</t>
  </si>
  <si>
    <t>1558. April 10, 1964. 30 mi E of Merced, Calif. 11:40 a.m.(EST, not PST). NORAD, National Military CommandCenter and AF Command Post reported that radar detected12 objects at 60,000 ft and 90,000 ft and higher altitudesmoving in a 60-mile “race-track pattern” (impossible forballoons). 2 F-106’s scrambled from Castle AFB and at50,000 ft one or both jet pilots obtained radar lock onsome of the objects but could not hold lockon and novisual was obtained. Due to extreme altitude NORADscrambled 2 U-2’s at about 2 p.m. (EST). One U-2 pilotallegedly identified “the” object as a balloon according toNORAD report at 3:30 p.m. – no confirmation of suchnonsense, no ID of balloon type, launch site, launch time.No explanation of 12 radar targets or how 1 balloon couldbe at different altitudes at the same time (60,000 ft, 90,000ft and higher). (Sparks; BB files; Paul Dean)3+ hrs? 5+BB UNKs Catalog version 1.30 / Jan. 26, 2020 / © 2020 Brad Sparks-297-</t>
  </si>
  <si>
    <t>1563. April 28, 1964. Minot AFB, N.Dakota. (Sparks;McDonald list)</t>
  </si>
  <si>
    <t>5A</t>
  </si>
  <si>
    <t>1573. 8924 July 16, 1964. 15 miles S of Houghton Lake, Mich. 11:15p.m. Northern Air Service pilot K. Jannereth saw 4 whitelights in a stepped-up echelon formation, joined by 2more, closing in on the airplane, then rapidly slow and flyalong with it. (Sparks; Berliner)5 mins 1</t>
  </si>
  <si>
    <t>1577. 8973 July 27, 1964. Denver, Colo. 8:20 p.m. A. Borsa saw awhite ball of fire, the size of a car, climb slowly, thenspeed up. (Sparks; Berliner)2-3 mins 1BB UNKs Catalog version 1.30 / Jan. 26, 2020 / © 2020 Brad Sparks-300-</t>
  </si>
  <si>
    <t>1579. 9031 Aug. 10, 1964. Wake Island. 5:16 a.m. Aircraftcommander Capt. B. C. Jones and navigator 1st Lt. H. J.Cavender, in parked USAF C-124 transport plane, saw areddish, blinking light approach the runway, stop andmake several reverses. (Sparks; Berliner)2 mins 2</t>
  </si>
  <si>
    <t>1582. 9053 Aug. 18, 1964. Atlantic, ~207 miles ENE of CodIntersection of NY Oceanic Control Area (air traffic zone)[at about 42.8° N, 64.35° W]. 5:35 to 5:37 a.m.[EST?EDT? GMT?]. USAF Major D. W. Thompson and FirstPilot 1st Lt. J. F. Jonke flying a C-124 transport (no.31007) with the 31st Air Transport Sq, 1607th AirTransport Wing, out of Dover AFB at 9,000 ft and 200(knots) true airspeed, saw a large round, blurred or diffuseedged,reddish-white luminous object dead ahead of the C-124 at about flight level or 500 ft below, then appeared ataircraft flight level on collision course averted when pilottook evasive action by turning from a 260° Mag [=247°True] heading to 340° Mag and object made a right turnand disappeared. (Sparks; Berliner; cf. Hynek UFO Expch. 5, case NL-10; NARCAP; CUFOS)2 mins 4BB UNKs Catalog version 1.30 / Jan. 26, 2020 / © 2020 Brad Sparks-301-</t>
  </si>
  <si>
    <t>Caribbean</t>
  </si>
  <si>
    <t>1587. Nov. 16, 1964. Caribbean. US Navy radar tracking ofunidentified object emitting encrypted (?) IFF Mode 1transponder signals in response to shipboard IFFinterrogation. (Sparks; Tony Rullan)radar IFF</t>
  </si>
  <si>
    <t>1588. Nov. 17, 1964. Caribbean. US Navy radar tracking ofunidentified object emitting encrypted (?) IFF Mode 1transponder signals in response to shipboard IFFinterrogation. (Sparks; Tony Rullan)radar IFF</t>
  </si>
  <si>
    <t>18, 1964. Caribbean N o</t>
  </si>
  <si>
    <t>1589. Nov. 18, 1964. Caribbean N of Puerto Rico. 10:00 a.m.(EST). US Navy Atlantic Fleet Weapons Range (AFWR)radar tracked for 8 NM from 19°17’ N, 65°33’ W [about70 mi NE of San Juan, Puerto Rico], a low altitude 180knot (200 mph) unidentified object emitting encrypted (?)IFF Mode 1 transponder signals in response to IFFinterrogation, heading 170° flying directly over USSBainbridge. Interception attempted but failed. (Sparks;BB files; Tony Rullan)radar IFFBB UNKs Catalog version 1.30 / Jan. 26, 2020 / © 2020 Brad Sparks-302-</t>
  </si>
  <si>
    <t>19, 1964. About 200 mi NW o</t>
  </si>
  <si>
    <t>1590. Nov. 19, 1964. About 200 mi NW of Puerto Rico (at20°41.5’ N, 68°34’ W). 8:46:56 p.m. (AST=GMT-4).USS Gyatt radar SPS-49 (XN-1) operators plus NorfolkTest &amp; Evaluation Detachment tracked low altitude lowspeed object to the E moving SSE towards Puerto Rico,beginning at 75° azimuth at 85 NM range. Gyatt radioedUSN Lt Cdr Kyle H. Woodbury, Exec Ofcr of NavyUtility Squadron VU-8’s, Roosevelt Roads Naval AirBase, Puerto Rico, who was piloting F-8F [F-8C ?] fighterat 30,000 ft, Mach 0.84 [550 mph], heading 145° Mag(about SE), at 18°10’ N, 66°12’W [in central Puerto Rico],when vectored at 9:01 p.m. F-8F pilot sighted very highspeed, estimated Mach 3+ (2,000+ mph) black or darkgray delta-shaped object [visible in full moon light] withcone-shaped fire from tail at times of acceleration, size ofF-4 jet fighter [50 ft] at high altitude. Pilot climbed to40,000 ft at 9:02 p.m. Pilot first sighted object at 3o’oclock position (about SW) at 45° elevation which flewoverhead at high speed, high altitude, making about 276°[typo for 270° ?] turn to N [right turn?] then made about16° dive while circling to 9 o’clock position on a parallelcourse at about 8-9 miles distance [radar tracks from USSGyatt relayed to pilot]. To close on object F-8F neared itshome base, Roosevelt Roads Naval Air base, Puerto Rico,closing to 4 miles from behind. Pilot attempted but failedto intercept object despite using afterburner and reaching50,000 ft; at 5 miles range object accelerated at extremelyhigh speed at 20° climb angle, said he was “hopelesslyoutclassed” by UFO. Object climbed steeply to 52,000 ftto disappearance off radar at about 9:11 p.m. estimated3,800 knots (4,400 mph) (highest recorded speed was nearend of track when scope photos at 9:10:18 to 9:10:37 p.m.,showed speed of 1,800 mph, but final high-speed burstafter 9:10:57 p.m. may not have been scope-photoed). Aninconsistent disappearance scenario (different UFO?) insame report claims object did not follow F-8F down on theF-8F’s descent and was lost at 4 miles to the 6 o’clock ofF-8F. Unexplained jamming of Gyatt’s SPS-49 radaroccurred at 9:09-9:10 p.m., possibly also at 9:03-9:05 p.m.(Sparks; BB files; Saunders index; Tony Rullan)45 mins multipleIFF signals,radar, radarjamming</t>
  </si>
  <si>
    <t>24, 1964. Caribbean NE o</t>
  </si>
  <si>
    <t>1592. Nov. 24, 1964. Caribbean NE of Puerto Rico. 8:55 a.m.(EST). US Navy Atlantic Fleet Weapons Range (AFWR)radar tracking of unidentified object on NNE course 30°from 19°07’ N, 65°05’ W, to 19°52’ N, 64°45’ W,emitting encrypted (?) IFF Mode 1 transponder signals.DF-8 fighter at Mach 0.99 (650 mph) at 45,000 ft vectoredfor intercept but object speed was Mach 1+. (Sparks; BBfiles; Tony Rullan)radar IFF</t>
  </si>
  <si>
    <t>19, 1964. Patuxent River NAS</t>
  </si>
  <si>
    <t>1594. Dec. 19, 1964. Patuxent River NAS, Maryland (at38°17’15” N, 76°24’04”W). 3:50 + 3:54-3:55 p.m. (EST).USN Radar Approach Controller ACC Everett D.Pinkerton, RATCC (Radar Air Traffic Control Center)Watch Supervisor ACC James D. Flanagin [sp?], andPrecision Approach Controller AC3 Bernard R. Sujka,tracked 2 abnormally large targets 10 NM apart on CPN-18A radar (with MTI on) at azimuth 120° Mag azimuthheading directly toward the radar antenna at about 6,900mph, detected at each 6-second sweep at scope’s 40 NMmaximum range, 30 NM, and 20 NM then faded. Then 24secs later single blip reappeared at fade point range 20 NMon reciprocal heading at each 6-sec sweep at 30 NM and40 NM, and disappeared. At about 5 mins later single blipappeared at 120° Mag at 40 NM range headed towardsradar site at each 6-sec sweep at 30, 20, and 10 NM (again6,900 mph) faded [disappeared?] 1 sweep, reappeared at100° Mag at 10 NM (misinterpreted as a 160° “turn” bySujka) headed outwards to next sweep at 20 NM (again6,900 mph) to final disappearance. No visuals, noconfirmation from other radars (FPS-37 radar and WashDC ARTCC were checked). BB found targets caused byinterference or circuit failure, in effect an IFO with no realobjects. Classic radar interference with high speed radialinward and outward targets never crossing to other side ofscope. (Sparks; NICAP; BB files; CIA files)12 + 1224secs3</t>
  </si>
  <si>
    <t>Philippine Sea</t>
  </si>
  <si>
    <t>1605. May 6, 1965. Philippine Sea at 20°22' N, 135° 50' E. 9:10a.m. [GMT? = 6:10? p.m. Local Time?] Crew of USNship heading W at 265° at 15 knots sighted aircraft atbearing 000° [N?] approaching. At 9:14 the SPS-6C airsearch radar detected 4 targets at ranges up to 22 miles forthe next 6 mins at extremely high speed 3,000 knots (3,500mph) and various maneuvers, viewed through binocularsappeared as 3 lighted objects one of 1st stellar magnitudethe others 2nd magnitude. Objects hovered directly overthe ship for 3 mins as confirmed visually and on radar bythe Commanding Officer, bridge crew and others on deck.No IFF response, one object to starboard appeared largeron radar. Objects departed to the SE at extremely highspeed. (Sparks; Hynek UFO Exp ch. 7, case RV-5)10? mins 12 RV</t>
  </si>
  <si>
    <t>1608. June 13, 1965. Ft Worth, Texas. 10:57 p.m. (CST).Noble Observatory. Harry G. Crawford, 2 others. Not inBB files though reported to BB. (Sparks; Valleecomputer proposal; Robt. Klinn)28 mins 3 2telescopesbinocularsBB UNKs Catalog version 1.30 / Jan. 26, 2020 / © 2020 Brad Sparks-306-</t>
  </si>
  <si>
    <t>Forbes AFB</t>
  </si>
  <si>
    <t>1614. July 22, 1965. Forbes AFB, Kansas. (Sparks; McDonaldlist)</t>
  </si>
  <si>
    <t>1618. Aug. 1 and 2, 1965. Whiteman AFB, Missouri. (Sparks;McDonald list)</t>
  </si>
  <si>
    <t>Cocoa</t>
  </si>
  <si>
    <t>1621. Aug. 3, 1965. Cocoa, Florida. (Sparks; McDonald list)</t>
  </si>
  <si>
    <t>1623. Aug. 4, 1965. Dallas, Texas. 1:30 a.m. Man in a car sawa red and blue light, thought it came from a police car,then was passed by a huge, orange object flying at groundlevel. (Sparks; Vallée Magonia 672)1</t>
  </si>
  <si>
    <t>1624. Aug. 4, 1965. Calumet AFS, Mich. (47.371° N, 88.171°W). USAF 665th ACWRON radar tracking of 7-10targets in V-formation traveling from the SW headed NNEat about 9,000 mph over Lake Superior at 5,200 to 17,000ft [1-3 miles]. Other targets over Duluth, Minn., allegedlychased by USAF jets. Commander of 665th denied UPIpress report of radar track, claiming he was on duty onAug. 5 and no such sightings came in (but date was Aug. 4not 5). (Sparks; Todd Lemire; UFOCAT; CUFOS; BBfiles)radar</t>
  </si>
  <si>
    <t>19, 1965. Cherry Creek</t>
  </si>
  <si>
    <t>1628. 9806 Aug. 19, 1965. Cherry Creek, New York. 8:20-9 p.m.(EDT). Mrs. William Butcher, son Harold, 17, andchildren [3 students?], heard radio interference andbeeping sound in a barn, went outside to see 50 ft widesaucer like two plates lip-to-lip [elliptical?], 20 ft thick,shiny silver or chrome color with red glowing streamers[reddish vapor underneath?] and leaving a red-yellow trail,which landed nearby then rapidly ascended into the cloudsturning the clouds bright green a few seconds later;burned gasoline odor; farm animals reacted and laterreduced milk production. Object returned twice at 8:45and 9 p.m. finally disappearing to SSW [or SW?]. Radiodrowned out by static, a tractor engine stopped. Next day,a purplish liquid, 2 ft x 2 ft marks and patches of singedgrass were found at the site by USAF Capt. James Dorseyand 4 technicians from Niagara Falls AFB. (Sparks;Berliner; cf. Hynek UFO Rpt pp. 170-2; Vallée Magonia675, 684)20 mins??5 ? EM</t>
  </si>
  <si>
    <t>Plattsburgh</t>
  </si>
  <si>
    <t>Plattsburgh AFB</t>
  </si>
  <si>
    <t>1629. Aug. 20, 1965. Plattsburgh, New York. (Sparks;McDonald list)</t>
  </si>
  <si>
    <t>P4.43S1</t>
  </si>
  <si>
    <t>Plattsburgh AFB, Plattsburg, New York/Burlington Vermont</t>
  </si>
  <si>
    <t>1641. Oct. 7, 1965. Edwards AFB, Calif. Ground radar tracked12 objects and USAF F-106 pilot sighted object(s).(Sparks; Weinstein; McDonald list)radar [guncamerafilm?]</t>
  </si>
  <si>
    <t>Marquette</t>
  </si>
  <si>
    <t>Sawyer AFB</t>
  </si>
  <si>
    <t>1642. Oct. 14, 1965. Sawyer AFB, Mich. (Sparks; McDonaldlist)</t>
  </si>
  <si>
    <t>P4.52S1</t>
  </si>
  <si>
    <t>Sawyer AFB, Marquette/Guinn, Michigan</t>
  </si>
  <si>
    <t>26, 1966. 5 miles E of Farmington, 5 miles W ofHanna City</t>
  </si>
  <si>
    <t>1649. Feb. 26, 1966. 5 miles E of Farmington, 5 miles W ofHanna City, Illinois. Civilian witness was driving when aflying oval object, the size of a car, came within 10 ft ofhim, then circled twice and left toward the N. It emitted abright red glow, supported a sort of dome with a greenlight on top, caused radio interference, and made a strangesignallike noise. (Vallée Magonia 727)1 100 EM</t>
  </si>
  <si>
    <t>1663. April 1, 1966. 5 miles S of Tangier, Okla. 10:40 p.m.Civilian man, 34, while driving reached a hilltop and saw agreen object wider than the road flying N at very highspeed, emitting a shrieking noise and a "heat wave." Carengine died. (Sparks; Vallée Magonia 746)1 EM</t>
  </si>
  <si>
    <t>1676. May 4, 1966. Charleston, West Virginia. 4:30 [3:40?]a.m. FAA air traffic controller tracked an unidentifiednon-transponding target about 5 miles to the 11 o'clockposition from Braniff Airline Flight 42 headed E at 33,000ft, which crew saw high above as a white-blue objectgiving off brilliant flaming light of alternating whitegreen-red colors. Radar showed object veering away to 8-10 miles away at 10 o'clock position, then come at theBraniff airliner to 3 miles distance then made a 180° leftturn to the NW again within a diameter of 5 miles at 1,000mph [5 g's] which the Braniff crew confirmed with objectdescending from 20° elevation above horizon. (Sparks;Hynek UFO Exp ch. 7, Case RV-2)5 mins 3+ RV</t>
  </si>
  <si>
    <t>Goodfellow AFB</t>
  </si>
  <si>
    <t>1677. 10535 May 7, 1966. Goodfellow AFB, Texas. 9:55 p.m. A/3cW. L. Whitehead saw a short, cylindrical object withpointed ends, a yellow light at one end, blue light at theother, fly straight and level. (Sparks; Berliner)35 secs 1</t>
  </si>
  <si>
    <t>1691. Aug. 24, 1966. Minuteman M-6 site, Carpio Grano, MinotAFB, North Dakota. 10 p.m. USAF Airman 3rd ClassTurner saw and reported by radio a multi-colored lighthigh in the sky. USAF Airman 2nd Class Aldrich sightwhite light to the E between 75° and 110° near thehorizon. Location estimated 75 miles N of Minot AFB ataltitude 30 miles (160,000 ft). Missile Combat CrewCommander Capt Smith in underground Minutemannuclear ICBM silo of Mike Flight 60 ft below surfacereported radio interference static when UFO approachedmissile site from SE at undetermined distance. UFOhovered from 10:57 to 11:12 p.m. at 100,000 ft [?] thendescended and began to “swoop and dive,” then seemed toland 10-15 miles S of missile silo M-6. Strike team sent tothis location at 11:20 p.m. confirmed the object andreported radio interference about 10 miles from UFOlanding site, about 5-8 mins later UFO darkened and tookoff. F-106 fighter interceptor from 5th Fighter InterceptorSq at Minot AFB was scrambled at 12:19 a.m. but couldnot detect object at the vartious altitudes checked. Secondobject, white, was seen to pass in front of clouds. ADCradar site Z-28 detected and tracked an object at heights upto 100,000 ft down to 4,000 (4,400) ft at 95 miles to the Nat azimuth 357°. Also tracked [by Minot South Baseradar?] between 2,400 and 8,200 ft to N at 75 milesazimuth 360°. Sightings made by 3 different MinutemanICBM missile sites in Mike and November Flights,including M-4, M-6 and n-7, near Carpio and Grano, ND.Radio interference was noted by teams sent to locationswhere object was hovering at ground level. (Sparks; BBfiles on NICAP website; Vallée Magonia 791;Saunders/FUFOR Index)nearly 4hrsmany radarvisual,EMBB UNKs Catalog version 1.30 / Jan. 26, 2020 / © 2020 Brad Sparks-318-</t>
  </si>
  <si>
    <t>1695. Sept. 5, 1966. Finland AFS, Minn. Johnson. (Sparks;McDonald list; Saunders/FUFOR Index)radar</t>
  </si>
  <si>
    <t>1711. Jan. 7, 1967. Goose Bay AFB, Labrador, Canada (53.3°N, 60° W). 11:05 p.m. (AST). Goose AFB Radar AirTraffic Control (RATCON) radar detected target at 30miles SW. When target was at 4-6 miles S traveling atvery high speed, Goose RATCON notified ADC radar siteFPS-93 ground radar operators at the 641at AC&amp;WSquadron, which tracked target at 180° (South) for first 8sweeps at 200 knots (230 mph) then 4 sweeps at 2,100knots (2,400 mph). Target lost over Goose AFB [thusheading about NE]. Radars on different frequencies.USAF MAC C-97 pilot Lt Col Gorecki was on approachto Goose runway 27 [heading W] when he sighted movingstar-like steady white light visually at estimated 5,000 to7,000 ft overtaking his 160-knot aircraft. (Sparks; BBfiles; NICAP; Project 1947)3+ radarvisualBB UNKs Catalog version 1.30 / Jan. 26, 2020 / © 2020 Brad Sparks-321-</t>
  </si>
  <si>
    <t>Glasgow AFB</t>
  </si>
  <si>
    <t>1720. Feb. 23, 1967. Glasgow AFB, Montana (28°25’N,106°32’ W). 9 or 9:15 or 10:05 or 10:15 p.m. (MDT).SSgt David O. Hansen, MG-13 Fire Control radartechnician, TSgt Floyce (Floyd?) L. Vaughn, AutomaticWeapons Control System (AWCS) Flightline Supv,Airman 1stClass Stephen J. Marshall, AWCS Tech,Airman 2nd Class Larry L. Miller, Fire Control SystemsTech, 13th FIS base hangar and runway. Possibly trackedon grounded F101B fighter MG-13 radar. (Sparks;McDonald list; Saunders/FUFOR Index)1-3 mins(vis), 2hrs(radar)4? radar?,radarvisual?</t>
  </si>
  <si>
    <t>1722. March 2, 1967. Holloman AFB/White Sands MissileRange. 10:25-11:31 a.m. (Sparks; NICAP website;Condon Rpt.)1 hr 6minsmany radarvisual</t>
  </si>
  <si>
    <t>1723. March 5, 1967. Minot AFB, North Dakota. ADC radartracked an unidentified target descending over theMinuteman ICBM missile silos of the 91st StrategicMissile Wing. Base security teams saw a metallic, discshapedobject ringed with bright flashing lights movingslowly, maneuvering, then stopping and hovering about500 ft above ground. Object circled directly over thelaunch control facility. F-106 fighters were scrambled butat that moment object climbed straight up and disappearedat high speed. (Sparks; Ray Fowler; etc.)</t>
  </si>
  <si>
    <t>Roy</t>
  </si>
  <si>
    <t>1730. March 16, 1967. Near Roy (about 30 miles NE ofLewistown), Montana. See next entry. (Sparks; CUFON;NICAP; not in BB files??)</t>
  </si>
  <si>
    <t>Lewistown</t>
  </si>
  <si>
    <t>1731. March 16, 1967. 15 miles N of Lewistown, Montana.8:45 a.m. Echo (“E”) Flight of 10 Minuteman nuclearICBM's of Malmstrom AFB, USAF 341st StrategicMissile Wing, SAC, were inexplicably deactivated within10 secs of each other and for 1 day after UFO's hoverednear 2 missile silos. Followed a series of UFO sightingsduring early morning hours by USAF security teams.Allegedly similar missile shutdown incident on March 24is a non-event and has been deleted from this catalog.(Sparks; CUFON; AF 341st Strat Missile Wing History;NICAP; not in BB files??)15+ mins??severalEM?missiledeactivation</t>
  </si>
  <si>
    <t>Belt</t>
  </si>
  <si>
    <t>1733. 11551 March 24 [26?], 1967. Belt, Montana. 9 p.m. Truckdriver Ken Williams saw a dome-shaped object, emitting abright light, land in a ravine. As he approached, it took offand settled back, hidden from the highway. Numerousother reports came in from this area and at dawn policeand a Malmstrom AFB helicopter made a search withoutsuccess. (Sparks; Berliner; cf. Vallée Magonia 827)severalmins + ?1 +many?</t>
  </si>
  <si>
    <t>1736. April 16, 1967. Shoreline at NE corner of Ramey AFB,Puerto Rico. Bet. 5 and 6 a.m. (EST). USAF Airman/2ndGuillermo Padilla and Airman Henry, 72nd BombardmentWing, SAC, saw a disc shaped object with two levels anda reddish band slightly above midesection, floating orhovering just above the water. Object went left to rightand back a short distance then rose from right to left, andPadilla took a photo. Object reversed path anddisappeared. (Sparks; Tony Rullan)5 mins 2 photo</t>
  </si>
  <si>
    <t>1740. May 16, 1967. Gulf of Mexico (at 27°25.6’ N, 90°14.7’W [approx. 170 miles S of New Orleans]). 10:10 p.m.(EST). Ship Master Donald W. Dee and 3rd Mate HomerHawthorne, seamen Earle Bradley and Eric Koster, crewof Pacific Coast Transport ship SS Point Sur heading 295°True at 15 knots, sighted 6 red point source lights pacingthe ship at azimuth 350° to 365° (005°) True; the 2 at 350°were at 10° and 14° elevation, confirmed by sporadic radarreturns as at 12,000 ft at 11 miles [nm?] for the 10° object.Through 7 x 50 binoculars object would appear to bebrilliant yellow with red lights across upper 2/3, to nakedeye blended to reddish-orange point source. Objectspulsated with 4-1/2 sec period and approx 1 to 3 brightnessratio. Lower objects rose and fell near horizon. (Sparks;Castner/CUFOS; Hynek UFO Exp ch. 7, case RV-9)50 mins 4 RV,binoculars</t>
  </si>
  <si>
    <t>Key Largo</t>
  </si>
  <si>
    <t>Homestead AFB</t>
  </si>
  <si>
    <t>1746. July 21 [19?], 1967. Jewish Creek [Homestead?], Florida.2:30 a.m. Barbara Fawcett [Faucett?], 18, and her sistersaw a yellow "jagged" object rise above a swamp and landon a hill. USAF investigators found a very large scorchedarea at the spot. (Sparks; Vallée Magonia 858; APROJuly 1967; Saunders/FUFOR Index)2</t>
  </si>
  <si>
    <t>P4.22S1</t>
  </si>
  <si>
    <t>Homestead AFB, Miami Dade, Florida</t>
  </si>
  <si>
    <t>Kernville</t>
  </si>
  <si>
    <t>1748. July 30, 1967. Kernville (35.75° N, 118.44° W), ChinaLake NAS / Naval Ordnance Test Station (NOTS), andEdwards AFB, Calif. 10:17 p.m. (PDT). George Petyakand wife Brownie in Kernville first sighted bright yellowstar-like light at about 65° elevation to the E [towardsdirection of Walker Pass and China Lake], later joined bya second similar object appearing to try to “steer” the firstonto a “definite course.” A second independentobservation from China Lake NAS where object was seen[visually and/or on radar] to the W over Walker Pass(about 20 mi distance) [towards direction of Kernville]was reported to Edwards AFB – thus visual sighting linesintersected from opposite directions. Controller (Mr.Buckley?) at Edwards used RAPCON (Radar ApproachControl) radar (or used Boron AFS FPS-35 search radar at35°04’44” N, 117°34’45” W) and confirmed visualreported by China Lake but tried to dismiss 100 knot (115mph) target as merely civil aircraft that "frequently" flyover the area [but light aircraft try to avoid mountainpasses]. Kernville witnesses reported by phone duringsighting to Boron AFS ADC radar site (with FPS-35 longrangesearch radar) then to Lt. Smith at Edwards AFBwhere RAPCON radar tracked unidentified target nearLake Isabella S (or SE?) of Kernville witnesses [S/SE by5-10? mi] for "several sweeps" at about 10:30 p.m. PDTtraveling S at 50-60 mph. Kernville witnesses reportedone object in the E joined by the second object, bothappearing like bright stars but moving in circles relative toactual star background in clear sky; used binoculars fromtime to time through which UFO appeared bright blue.First seen to their E but traveling S, disappearing suddenlyin clear sky at 11:30 p.m. PDT in the direction ofLancaster [S to SSE] at about 50° elevation, estimatedheight about 30,000 to 40,000 ft. (Sparks; McDonald list;Saunders/FUFOR Index; Condon Rpt p. 122; BB files)1 hr 15[13?]mins2 + 1?+ 1?RV,binoculars</t>
  </si>
  <si>
    <t>Sault Ste. Marie</t>
  </si>
  <si>
    <t>Kinross AFB/Kincheloe AFB</t>
  </si>
  <si>
    <t>1749. Sept. 11, 1967. Kincheloe AFB, Mich. 10 p.m. Radartracks of 17 objects. (Sparks; McDonald list;Saunders/FUFOR Index)radar</t>
  </si>
  <si>
    <t>P4.24S1</t>
  </si>
  <si>
    <t>Kinross / Kincheloe AFB, Sault St. Marie, Michigan</t>
  </si>
  <si>
    <t>Blytheville AFB</t>
  </si>
  <si>
    <t>1751. Oct. 21 [20?], 1967. Blytheville AFB, Ark. (35.96° N,89.95° W). 6:16 a.m. [7:16 p.m.?] 2 control toweroperators, one named Warren, and an observer at the S endof the runway saw 2 dark oblong table-latter shapedobjects with 7 ft long exhaust at about 1,200-1,500 ftheight fly E to W, tracked by RAPCON radar at a distanceof 2 miles, make a turn to the SW when they disappeared.(Sparks; Hynek UFO Exp ch. 6, case DD-3)15-30secs3 RVBB UNKs Catalog version 1.30 / Jan. 26, 2020 / © 2020 Brad Sparks-327-</t>
  </si>
  <si>
    <t>Omaha</t>
  </si>
  <si>
    <t>1752. Nov. 8, 1967. 70 mi W of Omaha (Offutt AFB), Neb.2:45 a.m. (CST). USAF pilot Maj. Thomas C.Vanevenhoven and a radar operator were aboard an EC-135, callsign “A&amp;E 144 Alpha” SAC “Looking Glass”Airborne Command Post for backup command, controland launch of all U.S. nuclear forces, flying at 255[knots?]. Pilot sighted a large, fast-moving ball of lightthat changed color from red to yellow to white [possiblemeteor fireball?]. Radar operator tracked fast-movingtarget. 2 inbound TWA airline crews to Chicago O’HareAirport also reported visual sighting to Chicago CenterFAA control. Somewhat later [1 min??] EC-135 radaroperator tracked 5-6 targets at high speed [2,000? mph]grouped within a 1-1/2 to 5 mile radius, for 2-3 mins.Sighting was accidentally disclosed to Univ. of ColoradoUFO Project on about Dec. 19, 1967, and thereafter theAF stalled and resisted investigation for 7+ months tilltermination of Colorado Project investigations, whilesupplying only meager info. (Sparks; Bob Klinn; RoyCraig papers; BB files)2-4 mins 4+ radaraboardSACNuclearAirborneCommandPost</t>
  </si>
  <si>
    <t>Eielson AFB</t>
  </si>
  <si>
    <t>1756. July 11, 1968. Eielson AFB, Alaska (64.68° N, 147.06°W). (Sparks; McDonald list; Saunders/FUFOR Index)radar67sightingsAug. 4-Sept. 3, 1968. Con Thien area S of DMZ, SouthVietnam. USAF UFO tracking networks set up as ProjectHAVE FEAR and Project LETHAL CHASER by AFWeapons Lab [Kirtland AFB, NM]. HAVE FEARpersonnel saw red lights and got video blips. UFOsusually traveled at 30 to 80 mph at altitudes 1,200 to 1,600feet. After several days of radar / laser range-finder / nightobservation trackings, the UFO red blinking lights wouldextinguish under HAVE FEAR surveillance, Aug. 4-12,18-31, 1968. Cases should have been sent to BB but arenot in BB files. See other Vietnam cases from June 15,1968, through April 1969. (Paul Dean; Sparks; 7th AFHistory)radar, laserrangefinders,nightvision,videocameras, ,etc.(seeabove)Aug. 18-Sept. 3, 1968. Con Thien area S of DMZ, SouthVietnam. USAF UFO tracking networks set up as ProjectHAVE FEAR and Project LETHAL CHASER by AFWeapons Lab [Kirtland AFB, NM]. HAVE FEAR wasjoined by Project LETHAL CHASER, which usedmanpack radar. Several observation systems conducted ajoint, integrated search also using “Waterboy” radarControl &amp; Reporting Post at Dong Ha. Criteria for a validtrack included the UFO being within 11 miles of ConThien, being unidentified by Jazzy Control, having a trackof at least 2 minutes duration, and traveling less than 180mph. “This joint effort got 67 valid tracks, but noconclusive identifications.” Cases should have been sentto BB but are not in BB files. See other Vietnam casesfrom June 15, 1968, through April 1969. (Paul Dean;Sparks; 7th AF History)radar, laserrangefinders,nightvision,videocameras, ,etc.</t>
  </si>
  <si>
    <t>Cross City</t>
  </si>
  <si>
    <t>1758. 12498 Sept. 15, 1968. W of Cross City to 12 miles W of Ocala,Florida. 9:30 p.m. [12:31 a.m.?] Missionary pilot Ray[Jay?] Cole, flying a Twin Beech C45H twin-enginedutility plane at 9,500 ft heading 120° at 200 mph trueairspeed, with a pilot passenger Ray Rushing, saw a white[?] light with pale green light flashing less than once persec at their flight level, moving up and down vertically byabout 500-1,000 ft for 15 mins maintaining distance thenturned right about 10° climbed at a 15° angle untilvanishing when 12 miles out from Ocala. 2nd light, verybright white also flashing pale green and at about 5,000 ftheight, then suddenly appeared on a collision course, madea 90° turn at about 2 miles away and 500 ft below, thendescended and receded to about 15 miles away anddisappeared with distance to the W of Ocala. Later,ground radar said a target was following them [?].(Sparks; NARCAP; Berliner)15 mins+ ? + ?2 ? RV?</t>
  </si>
  <si>
    <t>Nellis AFB</t>
  </si>
  <si>
    <t>1759. Sept. 17, 1968. Nellis AFB, Nevada. 1 a.m. 2 air trafficcontrollers Abrams and another including supervisor sawnocturnal light. (Sparks; Hynek UFO Exp ch. 5, case NL-3)40 mins 2408+sightingsOct. 1968-April 1969. Duc Co area of western II Corps,South Vietnam. Numerous sightings and radar tracks ofUFO’s of helicopter speed and altitude near Camp Enari(near Pleiku), which disappeared when approached byintercept aircraft. 7th AF set up joint AF-Army UFOsurveillance project on Jan. 31, 1969, with USAF AC-119G night-vision aircraft, Army Hawk pulse acquisitionand search radars, counter-mortar radar, Cobra helicopters,with various radar and other instruments. On severalmissions, AC-119G arcraft crews saw UFO’s but couldnot identify or intercept them, when directed to the UFO'sby radar sites. Air crews observed airborne red lights.“UFO's consistently out maneuvered the friendly aircraftresulting in the aircrew's inability to make a positiveidentification.” Cases should have been sent to BB but arenot in BB files. See other Vietnam cases from June 15,1968, through March 1, 1969. (Paul Dean; Sparks;USAF in SE Asia 1962-72; Army, 6th Battalion, 56thArtillery, Operational Rpt Lessons Learned ORLL, Feb-April 1969)radar,nightvisionBB UNKs Catalog version 1.30 / Jan. 26, 2020 / © 2020 Brad Sparks-330-</t>
  </si>
  <si>
    <t>1760. Oct. 24, 1968. About 30 miles NW of Minot AFB, NorthDakota. 3:30-4:40 a.m. (CDT). USAF Minot AFBground radar tracked unidentified object correlated withorange glow and radioed it to the attention of the USAFcrew of B-52H bomber (call sign JAG 31) on a 290°heading at 2,000 ft as a UFO target at 1 o'clock position tothe NW at 24 miles, then 15 miles at 3:35 a.m. At 3:52a.m., Minot radioed the B-52H that base weather radar wasalso tracking target now at 1 o'clock position and 3 milesfrom the B-52H. At 3:58 Minot requested IFF transponderidentification from the B-52H but then B-52H radiotransmitter failed for 4 mins. B-52H crew saw and radartracked bright red-orange object [?] at 9 o'clock position at35 miles then 1.25-1.5 miles, traveling at estimated 3,000mph. Radar scope photos show at least 4 multipleunidentified targets making it difficult to assumecontinuity, i.e., determine which object is the same fromframe to frame. Radar scope photos 771 to 772 show UFOtarget first at 138° azimuth from B-52H at 2.85 mi then 3secs later at 242° and 1.7 mi from the aircraft, which mightindicate 4,000 mph average velocity (peak velocity about7,000 mph) and about 140 g’s linear acceleration, if it canbe assumed to be the same object. Then 3 secs later inframe 773 the object (if the same) moved to 40° azimuth at1.7 mi range, average speed about 4,000 mph again, if thesame object. UFO landing for 45 mins at location "AA-43." UFO sightings at Minuteman ICBM nuclear missilesites N, O, J [?], and M Flights, 91st Strategic MissileWing, including strange EM effects such as securityalarms activated at outer and inner rings around silos,outer [silo?] door opened and combination lock of innerdoor moved. Witnesses included Maj. Bradford Runyon,S/Sgt Bond, S/Sgt Smith, radar navigator PatrickMcCaslin, Richard Clark, et al. (Sparks; Project 1947;Randle; Hynek UFO Rpt pp. 137-9 [misdated as 1966];Tom Tulien; NARCAP; BB files; etc.)1 hrs 48mins+16+[20+?]RV, EM,radar scopephotos</t>
  </si>
  <si>
    <t>10:00 p.m. An unidentified object was observed on the radar scope at a distance 2 1/2
miles away on a bearing of 116 degrees, moving in a southerly direction. At 2223 hours
three unidentified objects were observed on the radar scope. The first object was at 4 1/2
miles away at a bearing of 80 degrees. The second object was at 3 miles at a bearing of
100 degrees. The third object was at 4 1/2 miles at a bearing of 113 degrees. At 2232
hours one object was observed at 5 miles away at a bearing of93 degrees. At 2239 hours
two targets appeared on the radar scope at a bearing of 53 degrees. At this time a B-25
aircraft was returning to Andrews AFB and when the B-25 approached the unknown
radar targets they disappeared. Earlier at 2115 hours a civilian man observed two bright
objects high in the sky over SE Washington D.C. The two objects were flying towards
Andrews AFB, one in a straight course and the other circling the first. The objects were
circular in shape and appeared to be the size of a fifty cent piece. According to the
witness the objects were flying faster than any jet he had ever seen. The Andrews AFB
case is not listed in the Project Blue Book Master Index. (Dan Wilson)</t>
  </si>
  <si>
    <t>4:20 p.m. At least 12 persons, including six Army Signal Corps communications system specialists
observed 12-15 white ovals maneuvering erratically across the sky, with jets seen in pursuit
apparently from Andrews AFB. Among the witnesses were Messrs. Paul M. Dickey, Jr. and Edward
Shad. The Defense Department denied the incident. The witnesses have publicly maintained their
story. (Section II).</t>
  </si>
  <si>
    <t>At 9:40 p.m. local time, a USAF Reserve Major, with a Command Pilot rating and a top secret
clearance, with his wife observed a manta ray shaped object fly almost directly overhead at below
1000 feet altitude. The object moved at a constant speed on the same course of 360 degrees. The
object was approximately 40 feet long and had two brilliant white lights pulsating off and on once
every second. At no time was there any sound. The object flew directly through the Carswell control
zone at low altitude.The Major upon returning to his quarters called the control tower. The sighting
was verified by three other persons on duty. The report was submitted because RAPCON could not
identify aircraft in the area at the time of the sighting. The report goes on to state: "This sighting was
a positive observation, under ideal circumstances, of a definite object of an unconventional nature-possibly
of foreign origin, which could be a threat to national security." All the witnesses' names
have been blacked out on the report. This is not usually done with military witnesses. (Dan Wilson)</t>
  </si>
  <si>
    <t>9:35 p.m. EST. At least six airmen including control tower operators observed a round object with a white light over Eglin AFB for approximately 5
minutes. At one point the object was seen at an estimated 700 feet altitude going straight up and then back down. The object appeared to circle the hanger
at an estimated 2000 feet and at this time a red and white light were seen. (Dan Wilson, BB files)</t>
  </si>
  <si>
    <t>An elliptical UFO, metallic looking, approached from over the Gulf, made a U-tum and sped back
over the Gulf. Photographed on 8 mm movie film by a businessman. [NICAP UFOE, VIII]</t>
  </si>
  <si>
    <t>6:40 p.m. CDT. A man saw three whitish oval objects approach Eglin at high speed in a V-formation.
They stopped abruptly, hovered over the base at the radar station, then accelerated out over the Gulf of
Mexico. The departure course appeared to follow the path of a radio navigation beam. (Hunkins letter,
NICAP files.)</t>
  </si>
  <si>
    <t>8:45 p.m. MST. Observers including Airman William D. Offord saw a red object just above the horizon
to the west. This object disappeared below the horizon. The observers moved to another position where
they saw the red object again. Over the next hour and a half five distinct objects the apparent size of a
quarter, a nickel and three objects the size of a dime held at arm's length were observed. The first
sighting was called into the Golf One Launch Control Facility of the Minuteman missile complex,
Ellsworth AFB, South Dakota. Here Airmen Calenberg, Langerud and Delapp, spotted the objects to
the west of Golf One. The quarter size object led by nickel size while dime sizes skittered erratically
around the horizon and mountain tops in distance and returned to the quarter size and nickel size
objects which stayed on a fairly stable slow moving course ENE. The objects were viewed from two
separate locations one to the west of the objects and one to the east. The quarter size object resembled
an oblong saucer emitting pulsating flashes and rays of white and green light. The nickel size
resembled a steady red light. The dime sizes darted erratically away from the quarter size and returned.
Air Force Helicopter 481 was dispatched from Ellsworth AFB with the Base Commander and a
photographer onboard. (Dan Wilson, BB files)</t>
  </si>
  <si>
    <t>Deadwood</t>
  </si>
  <si>
    <t>3 :00 a.m. CDT. Police from several vantage points saw a large white hovering object, changing color to
green, red, and back to white. When a spotlight was shone on it, the object would black out (light
reaction). Two smaller white objects operating independently approached and hovered nearby. The
large object bobbed around and emitted light beams toward the ground, and finally sped away. (Sagan
&amp; Page, 1972, pp. xxii-xxiii.) [Ellsworth AFB, located about 7 miles east of Rapid City, South Dakota.
Ellsworth hosted two generations oflCBMs. Charts]</t>
  </si>
  <si>
    <t>1 :00 a.m. Two airman at George AFB, California, verified each other's report of seeing a "bright orange
object", that seemed to be 375 feet in diameter as it sank behind a building southwest of their securitypolice
beat at the base. The airmen, Gary Corlevy and Randolph Wogoman, said the UFO sighting
apparently went unobserved by anyone else. They reported it to the air police, and to the Victorville
Sheriffs Office and Adelanto Police Department. No evidence was found of the object having landed,
it was reported by the base information office. (Skylook 57, page 12).</t>
  </si>
  <si>
    <t>Nighttime. UFO approached from the north and hovered over the alert hanger, at about 1,000 feet, appeared as a round
metallic looking object ( called a flying saucer by the guard), no estimate of size is recalled, nor any other details on the
object itself. The base radar 1-1/2 miles distant picked up the object as did the FAA radar about five miles away across the
city of Great Falls. Object was apparently hovering over the alert hanger and atomic missile and bomb storage building
right nearby. Object then slowly moved down the length of the runway, then moved across town (about 3 miles) to the
Municipal Airport at Great Falls and hovered over the National Guard (F-89) parking ramp, then flew off. (Jan Aldrich,
Bay Area Subcommittee NICAP)</t>
  </si>
  <si>
    <t>Intrusions at Malmstrom (AFB)_:_JCLEAR INTENT, 27-40; Bam Greenwood and Lam Fawcett)
Nov. 6-7, 1975; Lewiston, MT
Captain Roscoe E. Moulthrop advised the Air Force Office of Special Investigations (AFOSI) that
during the evening hours of November 6 and 7, two adjacent Launch Control Facilities approximately
fifty miles south of Lewiston reported moving lights as UFOs. (Source: unknown)
Late October, 1975; Malmstrom AFB, MT
Staff Sgt. Joseph M. Chassey, former Minuteman ICBM maintenance technician, 341 st Missile
Maintenance Squadron, Malmstrom AFB, Montana: Chassey states that one night in the fall of 1975,
he overhead a two-way radio transmission alerting Air Force Security Police about an unknown craft
hovering over the bases Weapons Storage Area. Chassey said that the incident was widely discussed at
the missile mechanical shop the following day. He later heard additional details about it from a friend,
who was a helicopter refueler. Apparently, two base helicopters had been scrambled to chase the
intruder, which rapidly flew toward Belt, Montana, some ten miles distant. As the pursuing choppers
neared the town, the unidentified craft quickly doubled-back to Malmstrom leaving them far behind
and again hovered over the WSA for a short period of time before finally departing. Chassey states that
the object was described as an extremely bright light and was assumed to have been a bona fide UFO
because of its superior capabilities. He emphasized, It flat outran the helicopters. We heard that it
zipped out to Belt and back to the base in no time. Chassey, who separated from the Air Force at the
end of October, 1975, believes that the incident occurred shortly before he left Malmstrom. (Robert
Hastings files).
Nov. 7, 1975; Lewiston, MT
Remote electronic sensors triggered an alarm indicating that something was violating site security.
Underground, in the launch control area, two officers noted the signal, but there was no television
surveillance topside. The normal procedure for detecting what had violated security was to call for a
missile security helicopter to check the area. At the same time, Sabotage Alert Teams (SAT), consisting
of four to six men, were also alerted to the fact that a violation was taking place and were ordered to
proceed to the site. On this occasion, an SAT team drove down the highway and onto a dirt road which
led to the K-7 area. About a mile away, the team could see an orange, glowing object over the area. As
they closed to within half a mile, they could now see that the object was tremendous in size. They
radioed to the Launch Control Facility that, from their location, they were viewing a brightly glowing,
orange, football field-sized disc that illuminated the missile site. The SAT team was ordered by the
launch control people to proceed into the K-7 site. However, they responded that they refused to go any
farther, clearly fearful of the intimidating appearance of the object. It began to rise, and at about 1,000
feet, NORAD picked up the UFO on radar. Two F-106 jet interceptors were launched from Great Falls,
Montana, and headed toward the K-7 area. The UFO continued to rise. At about 200,000 feet, it
disappeared from NORAD's radar. The F-106's were never able to get a visual sighting of the UFO. All
members of the SAT team were directed to the base hospital, where they were psychologically tested. It
was determined that no one could identify the object that was seen, but that the members of the SAT
team obviously had been through a traumatic experience. Meanwhile, targeting teams, along with
computer specialists, were brought to the missile site to check out the missile, and specifically, the
computer in the warhead that targets the missile. Amazingly, when the computer was checked, they
found that the tape had mysteriously changed target numbers! The re-entry vehicle was then taken from
the silo and brought back to the base. Eventually the entire missile was changed. (Clear Intemt, 27)
Note: The source and documentation for the report above, including the actual times, is
being sought. As Brad Sparks pointed out recently, the big problem here is that the
NORAD radar couldn't track a target up to "200,000 feet." The Malmstrom AFB heightfinder
FPS-90 radar in operation in 197 5 couldn't height-find anything above the
maximum 75,000 ft shown on the display.
The following is taken directly from the 24th NORAD Region Senior Director's log: Zulu
times are given but converted to local Mountain Standard Time.
Nov. 7, 1975; Moore, nr. Malmstrom AFB, MT
3:35 a.m. MST. (Nov. 7, 1035Z) "Received a call from the 341st Strategic Air Command Post (SAC
CP) saying that the following missile locations reported seeing a large red to orange to yellow object:
M-1, L-3, LIMA, and L-6. The general object location would be 10 miles south of Moore, Montana,
and 20 miles east of Buffalo, Montana. Commander Deputy [sic] for Operations (DO) informed."
(CLEAR INTENT, 29)
Nov. 7, 1975; W. of Great Falls, MT
3:38 a.m. Whitish gray UFO with blue lights. (NIDS UFO 15)
Nov. 7, 1975; Harlow, nr Malmstrom AFB, MT
5:03 a.m. MST. (Nov. 7, 1203Z) SAC advised that the LCF at Harlow, Montana, observed an object
which emitted a light which illuminated the site driveway. (CLEAR INTENT, 29)
Nov. 7, 1975; Malmstrom AFB, MT
6:19 a.m. MST. (Nov. 7, 1319Z) SAC advised K-1 saw a very bright object to their east is now
southeast of them and they are looking at it with 10 x 50 binoculars. Object seems to have lights
(several) on it, but no distinct pattern. The orange/gold object overhead also has small lights on it. SAC
also advises female civilian reports having seen an object bearing south from her position 6 miles west
of Lewiston. (CLEAR INTENT, 29)
Nov. 7, 1975; Malmstrom AFB, MT
6:27 a.m. MST. (Nov. 7, 1327Z) L-1 reports that the object to their northeast seems to be issuing a
black object from it, tubular in shape. In all this time, surveillance has not been able to detect any sort
of track except for known traffic. (CLEAR INTENT, 29)
Nov. 7, 1975; Malmstrom AFB, MT
6:55 a.m. MST. (Nov. 7, 1355Z) K-1 and L-1 report that as the sun rises, so do the objects they have
visual. (CLEAR INTENT, 29)
Nov. 7, 1975; Malmstrom AFB, MT
7:29 a.m. MST. (Nov. 7, 1429Z) From SAC CP: As the sun rose, the UFOs disappeared. Commander
and DO notified. (CLEAR INTENT, 29)
Nov. 7, 1975; Malmstrom AFB, MT
11 :35 p.m. (0635Z, 8 NOV 75). 2335 MST. A security camper team at K-4 reported UFO with white
lights, one red light 50 yards behind white light. Personnel at K-1 seeing same object. (Source
unknown)
Nov. 7, 1975; Malmstrom AFB, MT
11 :45 p.m. (0645Z, 8 NOV 75). MST. Height personnel picked up objects 10 - 13,000 feet, Track J330,
EKLB 0648, 18 knots, 9,500 feet. Objects as many as seven, as few as two NC. (Source unknown)
Nov. 7, 1975; Lewiston missile site, MT
4:05 a.m. MST. From SAC CP: E-1 reported a bright white light (site is approximately 60 nautical
miles north of Lewiston). NCOC notified ..
Nov. 7, 1975; Malmstrom AFB, MT
Time not given. Then, yet another sighting was reported. An off-duty missile launch officer and his
deputy had just retired for crew rest in the Soft Support Building (SSB). The deputy went to the
window and observed the silhouette of a large aircraft hovering about ten to fifteen feet above the
ground and about twenty-five feet outside the Launch Control Facility. He described two red and white
lights at the front of the aircraft, a white light on the bottom, and white light on the rear. The craft
hovered motionless in this position for about one minute and then departed. The missile launch officer
did not personally observe the aircraft, but from its sound, he speculated that it was a helicopter. The
deputy also felt that the sounds he heard were those of a helicopter. The deputy's observations were
limited by the darkness of the night, which prevented any good description of the craft or its shape.</t>
  </si>
  <si>
    <t>5B</t>
  </si>
  <si>
    <t>ICBM Minuteman III MRV</t>
  </si>
  <si>
    <t>Nov. 8, 1975; Malmstrom AFB; MT
At 12:53 a.m. MST. (0253 EST) Malmstrom AFB, Montana received seven radar cuts on the heightfinder
radar at altitudes between 9,500 and 15,500 feet. Simultaneous ground witnesses observed lights
in the sky and the sound of jet engines similar to jet fighters. Cross-tell with FAA revealed no jet
aircraft within 100 NM of the sighting. Radar tracked the objects over Lewiston, Montana, at a speed
of7 knots. Two F-106 interceptors from the 24th NORAD Region were scrambled at 0254 EST, and
became airborne at 0257 EST. At the time of the initial voice report, personnel at Malmstrom AFB and
SAC sites K-1, K-3, L-3, and L-6 were reporting lights in the sky accompanied by jet engine noise.
(CLEAR INTENT, 30; NMCC Docs751108.12dt)
Nov. 8, 1975; Malmstrom AFB, MT
1 :44 a.m. MST. (0344 EST) Objects could not be intercepted. Fighters had to maintain a minimum of
12,000 feet because of mountainous terrain. Sightings had turned west, increased speed to 150 knots.
Two tracks were apparent on height-finder radars 10-12 NM apart. SAC site K-3 reported sightings
between 300 feet and 1,000 feet, while site L-4 reported sightings 5 NM from the position. Sightings
disappeared from radar at position 4650 N/10920 W at a tracked speed of three (3) knots. (CLEAR
INTENT, 31; NMCC Docs751108.12dt)
Nov. 8, 1975
2:40 a.m. MST (0440 EST) NMCC initiated contact with the NORAD Command Director
who reported the following:
Nov. 8, 1975; Malmstrom AFB, MT
2:05 a.m. MST (0405 EST). "At 4:05 EST, SAC Site L-5 observed one object accelerate, and climb
rapidly to a point in altitude where it became indistinguishable from the stars. NORAD will carry this
incident as a FADE remaining UNKNOWN at 3:20 EST since after that time only visual sightings
occurred." (Note: There is an Air Force term used to describe an incident in which a nuclear device is
tampered with. This term is "Faded Giant," a phrase which very appropriately describes the K-7 report.
[Clear Intent, 28; (NMCC Docs751108.12dt)])
Nov. 8, 1975; Malmstrom AFB, MT
At 2:05 MST (0405 EST). Malmstrom receiving intermittent tracks on both search and height-finder
radars. SAC site C-1 , l0NM SE of Stanford, Montana, reported visual sightings of unknown objects.
Nov. 8, 1975; Malmstrom AFB, MT
2:20 MST (0420 EST) Personnel at 4 SAC sites reported observing intercepting F-106s arrive in area;
sighted objects turned off their lights upon arrival of interceptors, and back on upon their departure.
Nov. 8, 1975; Malmstrom AFB, MT
2:40 MST (0440 EST) SAC site C-1 still had a visual sighting on objects.
At 6:00 a.m. EST, the National Military Command Center in Washington, D.C., distributed
a "Memorandum for the Record." The subject was "Unidentified Sightings." This memo
addressed the incidents above.(NMCC Docs751108.12dt)
Nov. 8, 1975; Malmstrom AFB, MT
8:35 p.m. SAT teams at sites K-3 and L-4 were reporting that they had visual sightings on the objects,
with K-3 reporting targets at an altitude of 300 feet. As the F-106s arrived at the location, SAT teams
reported that the UFOs turned their lights off. The F-106s, in searching for the unknowns, never gained
a visual or radar contact at any time because of the low altitude of the UFOs. However, when they left
the area, the UFOs would tum their lights back on! At 9:15 P.M., four different locations were
reporting that they had the UFOs and fighters in sight. The UFOs seemed to be playing a cat-andmouse
game.
Nov. 8, 1975; Malmstrom AFB, MT
9:53 p.m. The team at L-5 reported to the Command Post that the unknowns had increased in speed,
climbed rapidly, and, at that point, could not be distinguished from the stars. A while later, the team at
site E-1 reported at 11 :05 P.M. that a bright white light was seen approximately sixty nautical miles
north of Lewiston.</t>
  </si>
  <si>
    <t>Nov. 9, 1975; Malmstrom AFB, MT
3:05 a.m. SAC crews at sites L-1, L-6, and M-1 observed a UFO. They described it as being a
yellowish, bright, round light twenty miles north of Harlowton at an altitude of 2,000 to 4,000 feet. At
3:20 a.m., the SAC Command Post reported the UFO twenty miles southeast of Lewiston. The color of
the object was reported as orange-white, and its appearance was round or disc-shaped. (CLEAR
INTENT, 31)
The only response that the Air Force would give to public inquiries was: "All
documentation at Malmstrom AFB has been destroyed in accordance with Air Force
directives for the dates of the UFO sightings mentioned ... " Since when are all records of
a serious incident or series of incidents of this magnitude destroyed? We must conclude
that either there is gross incompetence in the military's handling of such situations, or that
the UFOs, in these instances, presented so considerable a threat to the national security of
the United States that the Air Force felt compelled to deliberately misinform the public,
and, as a result, violated the Freedom of Information Act by stating that existing records
had been destroyed. (CLEAR INTENT, 31)</t>
  </si>
  <si>
    <t>March 30, 1967; Malmstrom AFB, MT
Radar/visual, UFO, ten missiles shut down.</t>
  </si>
  <si>
    <t>Jan.15 (~P-P-rox), 1972; Malmstrom AFB, MT
UFO over missile silo, "crew" from the unknown craft reportedly broke into the missile silo, and some
of its "crew" were examining the circuitry of the ballistic missile. (NUFORC)</t>
  </si>
  <si>
    <t>Aug,.2.1, 1956; near Hamilton AFB, California (BB).
At 11 :35 a .. m. PST, a round silver object the size of a dime held at arm's length was observed first by the radar operator, Lt.
John W.Curtiss, of an F-89D aircraft at 20,000 feet. The object was observed for approximately one minute when the pilot,
2nd Lt. Robert C. Morelli went for a closer look and the object appeared to go between the F-89 and a contrail above the
interceptor. This led the pliot to believe that the object was close and he initiated maximum performance of the F-89 to
intercept, climbing at 250 knots IAS but the object appeared to pull away and up. Fuel became low on the F-89 and the
intercept was terminated and the pilot turned toward home base at Hamilton AFB. The object was observed for
approximately 10 minutes. The radar was inoperative on the F-89D. (BB files Dan Wilson)</t>
  </si>
  <si>
    <t>Nov. 23, 1953; Kinross AFB, Michigan
Air Force F-89 vanished while pursuing UFO over Lake Superior. [UFOE, VIII, IX]</t>
  </si>
  <si>
    <t>Augyst 11, 1967; Little Rock, AS
Orange hovering object chased by Air Force jets. (NUFORC)</t>
  </si>
  <si>
    <t>MaY. 26, 1957; Loring AFB, Maine (BB)
2:00 p.m. EST Five USAF men observed in the sky a large rectangular object and 6 or 7 smaller objects that were falling slowly in a fluttering manner.
The large object followed in a stablized descent. The witnesses include: Major Lloyd F. Meyer, 70th BS, 42nd BW, Aircraft Commander; 1st Lt. Julian R.
Vainwright, 42nd ARS, 42nd BW, Copilot; Captain William H. Roberts, 70th BS, 42nd BW, Aircraft Commander; Captain Glen A. Rodd, 75th BS, 42nd
BW. The Intelligence officer said the sighting seems authentic as all five witnesses are A-1. The objects were observed for 6 to 8 mins. (Dan Wilson, BB
files)</t>
  </si>
  <si>
    <t>Intrusions at Loring_(AFB)_.:._(CLEAR INTENT, 16-26; Barry: Greenwood and Larry: Fawcett).
Oct. 27, 1975; Loring AFB, ME
7:45 p.m. Staff Sgt. Danny K. Lewis was patrolling the weapons dump when he saw an unidentified
aircraft nearing the north perimeter of Loring at a low altitude of about 300 feet. Lewis noticed what
appeared to be a red navigation light and a white strobe light on the aircraft. As Lewis watched, the
craft entered the perimeter of Loring. Meanwhile, in the control tower of the air base, Staff Sgt. James
P. Sampley of the 2192nd Communications Squadron was on duty at the radar screen. He got a radar
return from an unknown aircraft ten to thirteen miles east-northeast of Loring. Sampley made
numerous attempts by radio on all available communications bands, civilian and military, to contact the
craft, but he got no response. The unidentified craft began to circle, and came to within 300 yards of
the restricted nuclear storage area at a low altitude of 150 feet. Back at the nuclear weapons dump,
Lewis notified his Command Post of the of the 42 Bomb Wing that an unknown aircraft had penetrated
the base perimeter and was within 300 yards of the nuclear weapons area. The base was immediately
put on major alert status, a a Security Option 3, and Security contacted the tower.
Oct. 27, 1975; Loring AFB, ME
8:45 p.m. Sgt. Grover K. Eggleston of the 2192nd Communications Squadron was on duty at the tower
when the call from the Command Post came. He began observing the unknown aircraft. Six minutes
later, while watching the radar screen, Eggleston noted that the unknown craft appeared to be circling
approximately ten miles east-northeast of the base. This action lasted for forty minutes when, suddenly,
it disappeared from the screen. Either the object had landed, or it had dropped below the radar
coverage. The Wing Commander arrived at the weapons storage area seven minutes after the initial
sighting was made. Immediately, other units of the 42nd Police began pouring into the area. Security
vehicles with blue flashing lights were converging from all over the base. Through the Loring
Command Post, the Wing Commander requested fighter coverage from the 21st NORAD Region at
Hancock Field, New York, and the 22nd NORAD Region at North Bay, Ontario, Canada. However,
fighter support was denied by both regions. The Wing Commander then increased local security
posture and requested assistance from the Maine State Police in trying to identify the unknown craft,
which they presumed was a helicopter. A call was made to local flight services for possible
identification, without results. The 42nd Security Police conducted a sweep of the weapons storage
perimeter inside and out. An additional sweep was made of the areas that the craft had flown over. All
actions produced no results. The craft broke the circling pattern and began flying toward Grand Falls,
New Brunswick, Canada. Radar contact was lost in the vicinity of Grand Falls bearing 065 degrees,
twelve miles from Loring. Canadian authorities were not notified.
No further unusual events occurred throughout that night. Priority messages were sent to
the National Military Command Center in Washington, D.C., the Chief of Staff of the U.S.
Air Force, the USAF Forward Operations Division at Fort Ritchie, Maryland, and
Strategic Air Command headquarters at the 8th Air Force and the 45th Division informing
them of what had taken place. The base remained on a high state of alert for the rest of the
night and into the early morning hours of October 28.</t>
  </si>
  <si>
    <t>Oct. 28, 1975; Loring AFB, ME
7:45 - 8:20 p.m. While patrolling the weapons storage area, Staff Sgt. Lewis, along with Sgt. Clifton W.
Blakeslee and Sgt. William J. Long, again spotted the lights of an unidentified aircraft approaching
Loring AFB from the north at an altitude of about 3,000 feet. It approached to within about three miles
of the base perimeter and was noted to have a flashing white light and an amber or orange light. Lewis
reported the sighting to his Command Post, and the Wing Commander came out to the weapons storage
area to see for himself. He reported seeing an object with a flashing white light and an amber light
whose speed and motion were similar to that of a helicopter. The craft was also observed on radar. The
craft was then observed over the flight line by Sgt, Steven Eichner, Sgt. R. Jones, and others. They saw
an orange and red object shaped like a stretched-out football hovering in mid-air. It turned out its lights,
and then reappeared making jerky motions, then hovering about 150 feet over the end of the runway. It
was described as about four car-lengths long, solid, reddish-orange, with no doors or windows, and
with no visible propellers or engines. It was totally silent. The base went on full alert and a sweep was
made by security, but the object turned off its lights and was not seen again. Radar picked up a target
moving in the direction of Grand Falls, New Brunswick. SAC Headquarters was again notified.</t>
  </si>
  <si>
    <t>Oct 29 - Nov 10 - NORAD Command Director's Log_(1975). ..: .. Jhtml file for text search).
Oct. 29, 1975; Loring AFB, ME
1 :00 a.m. EST. Actual transcript: One unidentified helicopter was sighted 300 to 500 meters from the
weapons storage area at Loring AFB, Maine. The helicopter was at an altitude of 150 feet and
penetrated Loring AFB. An attempt to contact and identify the intruding "helicopter" was made by an
Army National Guard helo, and was unsuccessful. At 290300 EST the helicopter was sighted over the
weapons storage area and the Army National Guard helicopter again responded to make contact but
was unsuccessful. The USAF (Ops Div) has requested that the Army NG helo be provided until
300800 EST under the following conditions: To track and identify the intruder; no apprehension to take
place; the Canadian Border would not be crossed; and civilian police on board will be for commo with
ground units only. The request is under consideration by MG Snifin, DA Director of Operations,
DCSOPS. Col Bailey, Mil Aide to Special Asst to SECDIF/DEPSECDEF has been advised of the
situation show DoD approval be required. The State Department Canadian Desk Officer has been kept
informed. (SOURCE: 42 BW CP LORING AFB 2911402 OCT 75; SAC CP OPS CONTROL
2919542 OCT 75. (Actual document below. See page 1 &amp; 2)</t>
  </si>
  <si>
    <t>Oct. 30, 1975, Loring AFB, ME
The Maine National Guard Huey was replaced by an Air Force helicopter and crew from
Plattsburgh AFB. That evening, objects were reported at several locations over and near
the base, and were detected by radar.</t>
  </si>
  <si>
    <t>Oct. 31 , 1975; 4 miles NW of Loring AFB, Maine
At 11: 17 p.m. EST, a visual sighting of an unidentified object was reported 4 nautical miles NW of
Loring AFB, Me. The alert helo was launched to identify the object but was unable to make contact.
The alert helo was launched again at 0146 hours EST, November 1, 1975, in response to a slow moving
target picked up by RAPCON (Radar Approach Control). (See NMCC Assortment #1 Frames 16-17 of
40)</t>
  </si>
  <si>
    <t>Clear Intent, C2</t>
  </si>
  <si>
    <t>Helena</t>
  </si>
  <si>
    <t>Oct. 18, 1975; 25 miles NW of Helena, MT
12:30 a.m. John Struble was driving his truck when he noticed a large object, fifty feet in diameter and
twenty-five to thirty feet in the air. The object passed over his truck from the rear and then stopped and
hovered about one hundred yards ahead of him. As the object did this it directed a very bright light at
him, causing the truck's lights and engine to go out. The UFO stayed there for about five minutes
before moving away. The object made a noise like a big jet and then rocketed straight up into the sky
and moved away to the east at an incredible speed. When the UFO disappeared the truck's lights and
engine came back on. Struble noticed that his non-electric watched had stopped for five minutes, the
duration of the UFO's appearance. (Reference: Lawrence Fawcett and Barry J. Greenwood, Clear
Intent, page 33)</t>
  </si>
  <si>
    <t>Aug,_li_(f!P-P-rox), 1962; Near Denver, CO
Large UFO hovering over a high line tower, chased by Air Force helicopters. [This is in the area of
the Lowry AFB Titan I ICBM Complex].</t>
  </si>
  <si>
    <t>June 2, 1961; TamP-a, Florida (BBU).
At 8:06 p.m. local time, two civilian witnesses, one a retired USN Commander, saw a star-like
object, bluish red changing to white, high in the sky on a SE course of approximately 140 degrees
from Tampa. This object or a similar object had been seen nightly on about the same flight path.
The 660th Radar Station was called to check on the UFO and they reported a target on their height
finder radar bearing 055 at 34,000 feet. Target moved up and down and remained in the
same relative position. This object was still on the radar scope 5 June 61 and an F-102 was
scrambled on the target. The aircraft reported contact but experienced ECM trouble and could not
complete intercept due to jamming. Additional witnesses to the object were two tower operators of
the 1928th AACS Det., MacDill AFB. An airman of the 660th AC&amp; W Squadron also sighted the
object. (McDonald list, tDan Wilson)</t>
  </si>
  <si>
    <t>Aug. 19, 1966; Donnybrook, ND (BBU 10872)
4:50 p.m. U.S. Border Patrolman Don Flickinger saw a bright, shiny, round disc, 30 ft in diameter and
15 ft high, colored white, silvery or aluminum, floating down the side of a hill wobbling from side to
side about 10 ft off the ground. It moved across a valley from the SE climbing to 100 ft height, hovered
for 1 min over a reservoir in a horizontal position when a dome on top became visible, appeared about
to land in a small field about 250 ft away, then tilted on edge and rose up into clouds at high speed.
(Berliner; cf. Vallee Magonia 788; Jan Aldrich, Phillips, 1975, p. 43; witness report to CUFOS; Hynek,
1977, p. 152; Gilmor, Condon report case 8, p. 273.) [Note: This occurred within the Minuteman
Missile Launch Facilities area at Minot AFB, North Dakota. Donnybrook is in the Kilo Flight Launch
Facilities area.]</t>
  </si>
  <si>
    <t>Aug. 20, 1965; Pease AFB, New Hampshire
At aboutll:30 p.m. EDT, the Watch Supervisor RAPCON tracked a UFO on a CPN-18 Radar from a
position approximately seven miles NW of Pease AFB, to a position approximately two miles NW of
Pease. The speed of the object was slow, sporadic at times. The Control Tower had visual contact
with the object. The object was observed for about 30 minutes. (Dan Wilson)</t>
  </si>
  <si>
    <t>Nov. 8, 1957; Plattsburg AFB, New York
Many round silver objects were seen to pass over the air base, and jets chased them in vain. One Plattsburg jet pilot said " we're just glad we couldn't catch
up with them. We don't like to chase these damn saucers, because we don't know what they can do." (Source: Aime Michael, FLYING SAUCERS AND
THE STRAIGHT-LINE MYSTERY, page 264)</t>
  </si>
  <si>
    <t>March 26, 1956; Westover AFB, MA
9: 17 PM. A strange blip appeared on Westover tower radar scopes. Jets were quickly scrambled, then vectored toward the
circling UFO. Flying the lead interceptor, Captain E __ , closed in on a large round object, near enough to illuminate it
with his landing lights. The strange machine appeared to be 100 to 150 feet in diameter, and 8 to 12 feet thick at the center.
The pilot noted a green fluorescent glow around the outer edge. As he tried to get closer, the weirdly glowing disc, climbed
steeply, the disappeared in the night at 30,000 feet. The report named a tower operator and radioman, besides the jet pilot.
(Reference: Donald Keyhoe, FLYING SAUCERS: Top Secret, pages 78-79.)</t>
  </si>
  <si>
    <t>June 15, 1966; Whiteman AFB, MO
Power to missiles lost and regained as UFO passes over Minuteman ICBM complex. (Call to
NUFORC)
Ted Phillips:
The base commander was flying a B-52 with full crew and all observed a metallic disc in
daylight flying very close to them. Two of the crewmen took 35mm photos using up all of their
film. He told me of a landing near one of the sites and he dispatched two strike teams and they
watched the object with orders to fire on it if anyone got out, there were EM effects -
communication between the team and the control tower. I talked (in 1966) to several of the
people who guarded the landing site with traces. Several base kids saw the thing come down
through the trees behind a housing section on base. After several minutes it ascended leaving
behind landing imprints and a lot of tree damage from its descent &amp; ascent. I found and talked
with the base photographer who documented the site and traces with a 120 format camera. He
told me he turned the negatives and prints over to officers and didn't keep any prints. I located 11
witnesses (including the photographer) who confirmed the event.</t>
  </si>
  <si>
    <t>Oct. 29 (or 30)., 1975; Wurtsmith AFB, Michigan
4:00 p.m. (?) RAPCON crew contacted by tower and SAC about intrusion north of the base over
restricted area. KC-135 made radar passes. One team member walked outside and saw disc hovering in
daylight. (Fran Ridge)                                                                        October 30, 1975; Wurtsmith AFB Intrusions
At the same time that plans were being prepared at Loring for the return of the intruder,
things started to break open at Wurtsmith Air Force Base, Michigan, another of the
northern tier bases that were put on a security option three alert. Wurtsmith is a Strategic
Air Command base located three miles northwest of Oscoda, Michigan. It serves as the
home base for the 40th Air Division and the 379th Bomb Wing.
Intrusions at Wurtsmith (AFB)_:_(CLEAR INTENT, 41-56; Bam Greenwood and Lam Fawcett).
To summarize briefly, radar picked up the craft over the weapons storage area and
followed it to the southeast, where the task of identification was handed over to the KC-
135 commander. The KC-135 crew picked it up visually and on radar. Taylor, in his
statement to Cahill, never once called the craft a helicopter, but called it "a UFO" and an
"object." He said that their speed was about 200 knots, and in each attempt to close with
the object, "it would speed away from us." Taylor added that when they were heading back
to Wurtsmith, "we turned back in the direction of the UFO, and it really took off ... doing
approximately 1,000 knots." One thousand knots! Certainly no helicopter ever built could
do such a thing!
Oct. 30, 1975; Wurtsmith AFB, MI
10: 10 p.m. Personnel in the vicinity of the family housing area located in the southeastern portion of
Wurtsmith reported seeing what appeared to be running lights of a low-flying craft which was thought
to be a helicopter. The craft hovered and moved up and down in an erratic manner. Airman Martin E.
Tackabury, assigned to the Capehart housing area gate, said that he saw the object for about five
seconds near the perimeter ofWurtsmith, due south of his location. Tackabury reported that the object
had one white light pointing directly downward and two red lights near the rear. The object seemed to
be heading in a west-southwest direction. Tackabury could not hear any sound coming from the aerial
craft because a B-52 was in the air nearby to the north. Near the main gate at Wurtsmith, Airman
Michael J. Myers, assigned to Police Unit Seven, was on duty at the Wurtsmith motor pool. As Myers
looked toward the west, he could see several lights near the western edge of the base. The lights turned
north and appeared to lose altitude. He did not hear any sound. Sergeant Robert J. Anderson, also at the
motor pool, reported that he observed an airborne KC-135 tanker and another craft with a steady red
light. The craft appeared to be flying slower, ahead and below the KC-135. Anderson believed he heard
a sound similar to a helicopter. After thirty to thirty-five seconds, the object passed out of view. Airman
Roger Skipper, at the Wurtsmith main gate, said that when he responded to the activity at the motor
pool, he heard sounds that diminished quickly. (Clear Intent)
Oct. 30, 1975; Wurtsmith AFB, MI
At 10:14, 10:20, and 10:25 p.m., at the back gate ofWurtsmith, security police reported to the
command post that an unidentified helicopter with no lights came up over the back gate and hovered
over the weapons storage area at a low altitude. Security police of the 379th security police squadron in
the weapons storage area could not make out the type of craft. The craft started to move towards the
northern perimeter where its lights were again turned on. Sergeant James A. Miller of the Wurtsmith
security police reported his observations of the unknown craft while on duty in the weapons storage
area. He stated that he heard the sound of a possible helicopter coming from an area off the base toward
the north. He thought he had heard the sound of a flying helicopter fifteen minutes earlier, but he didn't
report it. As he listened, the noise became drowned out by a military jet, and when the jet passed out of
range, the original noise had stopped. No other similar sounds were heard. Security police at the
weapon storage area notified Colonel John J. Doran, Vice Commander, 379th Bomb Wing, that the
guard posted at the back gate had reported what he thought was a helicopter overhead. The command
post notified Col. Boardman (wing commander) and Col. Doran, and they proceeded to the flight line.
It was at this time that Radar Approach Control (RAPCON) reported low-flying objects on their radar
scope. They tracked the craft for approximately thirty-five miles on a southeastern bearing from
Wurtsmith.
Oct. 30, 1975; Wurtsmith, MI
10:30 - 11 :00 p.m. A KC-135 tanker was returning from a refueling mission. It entered Wurtsmith's
traffic pattern and received permission to fly transition approaches. Col. Boardman ordered the KC-135
to attempt to identify the object. Wurtsmith air traffic control vectored the tanker in the object's
direction. Aboard the KC-135 was Major Frederick Pappas, the plane's commander; Captain K. E.
May, co-pilot; Captain Rick Meier, the navigator; Captain Myron Taylor, instructor navigator; Captain
Randy Higginbotham, instructor pilot; and Sergeant Steve Smith. Captain Taylor: "We were returning
from a refueling mission and during our first approach into the traffic pattern, RAPCON vectored us to
check out a reported UFO in the area of the Wurtsmith Weapons Storage Area. As I recall, this activity
occurred between 10:30 and 11:00 in the evening around the 1st ofNovember (later established as
Oct. 30). I remember seeing lights similar to strobe lights which were flashing irregularly. We followed
the lights north out over Lake Huron and then the UFO swung south still over the lake toward the
Saginaw Bay area of Michigan. At first it was difficult to determine whether there were two different
objects because of the irregular flashing of the lights. But, after observing the lights we determined that
there were in fact two objects and the irregular flashing appeared to be some sort of signal being passed
from one to the other in an effort to maintain the same position. We were able to maintain visual
contact most of the time and I was only able to paint an object on the radar scope for about 10 seconds.
I would estimate that our altitude was about 2,000 feet and our speed approximately 200 knots. Shortly
after turning south in pursuit of the UFO, we called Approach Control and received blanket clearance
to follow the UFO at all altitudes and at all vectors. Occasionally, RAPCON would pick-up the UFO
and help us by giving us vectors to the UFO's position. I would guess that we stayed close to the UFO
most of the time, approximately one mile away, and each time we attempted to close on the object it
would speed away from us. We followed the UFO down to Saginaw Bay and started across the Bay
when we lost it because of all the fishing boat lights. At first we thought it had landed on one of the
large oil tankers but later decided that we had been wrong. We continued to search the Bay area but
didn't see it so we changed our heading for Wurtsmith. On the way back, we picked the UFO up again
at our eight o'clock position. We turned away, and it proceeded to follow us. Finally, we turned back in
the direction of the UFO and it really took off back in the direction of the Bay area. I know this might
sound crazy, but I would estimate that the UFO sped away from us doing approximately 1,000 knots.
We continued in the direction of the Bay until RAPCON called us again and said they were painting a
UFO four to five miles over the coast traveling in a westerly direction. They vectored us to the position
of the UFO and we proceeded but at that point we were low on fuel and were forced to return to
Wurtsmith. I remember that while on final approach we saw the lights again near the Weapons Storage
Area. Following the mission we discussed the incident and about a week later, Captain Higginbotham
was questioned by the OSI and cautioned not to discuss the incident."</t>
  </si>
  <si>
    <t>Cocoa Beach</t>
  </si>
  <si>
    <t>Jan. 22, 1953; Patrick AFB, FL
At 2400 Z four airmen at Patrick AFB, Florida, visually observed for three minutes a fiery red-orange ball traveling
soundlessly from north to south at high speed. (NARA-PBB85-813)</t>
  </si>
  <si>
    <t>Oct. 7, 1957; Cape Canaveral, Fla.
White oval object seen near Cape for second consecutive night. [UFOE, XII]</t>
  </si>
  <si>
    <t>March 18, 1963; CaP-e Canaveral, Florida
Night. A strange object was sighted over the Atlantic coast of Florida a few moments before a
Minuteman missile launched from Cape Canaveral veered off course and had to be destroyed.
(Reference: UFO INVESTIGATOR, March-April 1963, page 4, UFO SEEN AS ROCKET VEERS
OFF COURSE)</t>
  </si>
  <si>
    <t>April 21 , 1967; Cocoa Beach, FL
4:00 p.m. EST. A woman saw a shiny disc with a dome and hazy underside. The object hovered, and
tilted as a small aircraft passed beneath it. The plane reversed course possibly to look at the UFO.
(Florida NICAP Subcommittee report, NICAP report form, in NICAP files.)</t>
  </si>
  <si>
    <t>Titusville</t>
  </si>
  <si>
    <t>JulY. 20, 1967; Titusville, FL
9:15 p.m. EDT. A woman and her daughter saw a bell-shaped object with a dull metal finish and five
square windows. An intense white light came from the inside. A humanoid with slim torso, an eggshaped
head, and long rubbery-looking arms was visible at one of the windows, and "shadowy
movements" were seen in other windows. The object moved slowly past the witnesses' home about 200
feet away and 60-70 feet off the ground. (NICAP report form; Florida NICAP Subcommittee report,
8/11/67, NI CAP files.)</t>
  </si>
  <si>
    <t>Nov. 7, 1957; White sands Proving Ground, New Mexico
Morning. A family driving on Route 54 near the proving gounds area, saw a large silvery cylindrical or oval shaped object traveling out of the northeast at
about 10,000 feet. They watched it for approximately 3 minutes before the object disappeared over the Organ Mountains to the southwest. The object was
traveling at "tremendous" speed. (Source: Albuquerque Tribune and Reno Evening Gazette, November 8, 1957)</t>
  </si>
  <si>
    <t>Nov. 7, 1957; Orogrande, New Mexico
9:20 a.m. The speedometer of a car began suddenly jumping wildly back and forth, from the top to the bottom of its range. It then stopped just as suddenly.
The three witnesses later saw a metallic-appearing UFO high in the sky to the southwest. It continued moving away into the south-west for three minutes
until it was lost from view. The speedo-meter continued to function normally after the UFO was gone. (Rodeghier, Flying Saucers: The Startling Evidence
of the Invasion from Outer Space, Coral Lorenzen)</t>
  </si>
  <si>
    <t>MaY. 24, 1964; White Sands/Holloman AFB, New Mexico
The Air Force confirmed that a radar unit at Holloman twice tracked UFOs in the area of White
Sands, which lies west of Holloman. The spokesman, however, alluded to a natural phenomenon
such as a dust storm, as the probable cause; however, it is considered unlikely that the fine particles
present in a dust storm could have induced a radar return that resembled a solid object. (Jan Aldrich,
BB files, The UFO Reporter, Summer, 1964)</t>
  </si>
  <si>
    <t>9:30 p.m. MST (10:30 p.m. CST). Two administrative staff members of the White Sands Test Facility
northeast of Las Cruces saw a fuzzy, fluorescent orange light moving in front of the Organ Mountains
to the southeast. It moved toward the witnesses, angled downward, stopped (hovered), then shot
straight up and disappeared. Also seen by the wife of the owner of Organ Mountain Lodge, Organ,
NM. (Tillett report in NICAP files).</t>
  </si>
  <si>
    <t>Sept. 30, 1952; Edwards AFB, California
Aviation photographer, others, observed two discs alternately hovering and darting
around. [UFOE, VI]</t>
  </si>
  <si>
    <t>Mojave</t>
  </si>
  <si>
    <t>MaY. 17, 1955; Mojave, California ffiB).
8:15 p.m. PST. Two independent observers saw 9 round, red objects the size of a grapefruits (at arm's length?) moving
overhead across the sky. The 9 objects were 2 in front, then 3,2 and 2. Interference on T.V. was noticed - lost voice and
picture. Six of the objects faded out, 1 flared and 2 disappeared.The objects were observed for 10-15 minutes. Project Blue
Book Evaluation: Aircraft. (Dan Wilson, BB files)</t>
  </si>
  <si>
    <t>November 1, 1955; Mojave Desert, Calif.
Astronomer observed cigar-shaped UFO and smaller disc. [UFOE, VI]</t>
  </si>
  <si>
    <t>June 26, 1957; Edwards AFB, California (!!B).
12:00 p.m. local time. While watching a test drop of a "stores" container by a B-52 two Air Policemen observed a solid looking red or orange colored
rectangular shaped object in the sky. The object first appeared to the west and after first movement it appeared to stand still and pulsate. The object began
to move again and large oscillations were reported. The reported oscillation covered a fairly wide portion of the sky and the observers reported extremely
horizontal movement of the object. The apparent size of the object was reported to be a pea or a dime held at arm's length and the actual size was estimated
to be as large as a fighter aircraft (100 ft. major dimension). The UFOB report completed at Edwards AFB in accordance with AFR 200-2 stated the
probable cause of sighting is unknown. The observers were T/Sgt. Charles B. Fisher, 6510th Air Police Squadron, and T/Sgt Jackson. The estimation of
the length of the observation varied from 1 1/2 to 5 minutes. (Dan Wilson, BB files)</t>
  </si>
  <si>
    <t>April 30, 1962, Edwards AFB, Cal.
X-15 flight, piloted by Joe Walker; Photograph ( no visual sighting) of 5 or 6 "disc-shaped or . .
. cylindrical" objects. Slides later shown in Seattle conference. NI CAP unable to obtain prints. [NICAP
UFO Evidence]</t>
  </si>
  <si>
    <t>Vandenberg AFB</t>
  </si>
  <si>
    <t>Vandenberg/Camp Cooke/Cooke AFB</t>
  </si>
  <si>
    <t>Oct. 6, 1967; Vandenberg AFB, CA
7:00 PM. Vandenberg AFB radar detected a very large stationary object some miles over the Pacific off
the Northern California coast. Later, radar detected numerous small, but strong, targets traveling
eastward in irregular flight. The location and time of Case #35 was listed in the Condon Report as
"South Pacific, Fall 1967." Dr. James McDonald looked into the case but I couldn't find any record of
his actual fmdings and comment.</t>
  </si>
  <si>
    <t>P5.3S1</t>
  </si>
  <si>
    <t>Internal Number</t>
  </si>
  <si>
    <t>SPARKS  #</t>
  </si>
  <si>
    <t>Comments From Source</t>
  </si>
  <si>
    <t>Site name used for each phase</t>
  </si>
  <si>
    <t>Referance to site for phase 1 -5</t>
  </si>
  <si>
    <t>Notes from sparks source</t>
  </si>
  <si>
    <t>Primary and secondary descriptions of the site</t>
  </si>
  <si>
    <t>Closet city</t>
  </si>
  <si>
    <t>State</t>
  </si>
  <si>
    <t>Day number</t>
  </si>
  <si>
    <t>Month number</t>
  </si>
  <si>
    <t>Year number</t>
  </si>
  <si>
    <t>Description of other source</t>
  </si>
  <si>
    <t>Blue book referance</t>
  </si>
  <si>
    <t>Referance number used by Sparks catelog</t>
  </si>
  <si>
    <t>Internal referance number used by SCU project team</t>
  </si>
  <si>
    <t>Description of field</t>
  </si>
  <si>
    <t>Field</t>
  </si>
  <si>
    <t>Bangor Naval Submarine Base</t>
  </si>
  <si>
    <t>P4.6S1</t>
  </si>
  <si>
    <t>Walker AFB, Roswell, New Mexico</t>
  </si>
  <si>
    <t>San Marcos AFB, San Marcos, Texas</t>
  </si>
  <si>
    <t>Reese AFB/Lubbock AFB, Lubbock, Texas</t>
  </si>
  <si>
    <t>Larson AFB, Moses Lake, Washington</t>
  </si>
  <si>
    <t>Langley AFB, Hampton, Virginia</t>
  </si>
  <si>
    <t>Charleston AFB, Charleston, South Carolina</t>
  </si>
  <si>
    <t>Wurtsmith AFB, Osconda, Michigan</t>
  </si>
  <si>
    <t>Westover AFB, Stonybrook, Massachusetts</t>
  </si>
  <si>
    <t>Seymour Johnson AFB, Greensboro, North Carolina</t>
  </si>
  <si>
    <t>P4.45S1</t>
  </si>
  <si>
    <t>Shaw AFB, Sumter South Carolina</t>
  </si>
  <si>
    <t>Naval Station North / Coronado / Imperial Beach / Miramar, San Diego, Calif</t>
  </si>
  <si>
    <t>Norfolk Naval Air Station, Hampton Roads, Virginia</t>
  </si>
  <si>
    <t>Myrtle Beach AFB Florida</t>
  </si>
  <si>
    <t>P4.38S1</t>
  </si>
  <si>
    <t>McCoy AFB / Pinecastle, Orlando Florida</t>
  </si>
  <si>
    <t>P4.35S1</t>
  </si>
  <si>
    <t>McChord AFB, Lewis/McCord, Tacoma, Washington,</t>
  </si>
  <si>
    <t>McGuire AFB, Lakehurst.Trenton/Dix, New Jersey</t>
  </si>
  <si>
    <t>Barksdale AFB</t>
  </si>
  <si>
    <t>Kirtland AFB, Albuquerque New Mexico</t>
  </si>
  <si>
    <t>Kings Bay Navy Base, St. Marys, Georgia</t>
  </si>
  <si>
    <t>P4.25S1</t>
  </si>
  <si>
    <t>Hill AFB, Ogden Utah</t>
  </si>
  <si>
    <t>P4.23S1</t>
  </si>
  <si>
    <t>Grand Forks AFB, Grand Forks North Dakota,</t>
  </si>
  <si>
    <t>P4.20S1</t>
  </si>
  <si>
    <t>Grandview / Richards Gabaur AFB</t>
  </si>
  <si>
    <t>Fairchild AFB, Deep Creek, Washington,</t>
  </si>
  <si>
    <t>Eglin AFB, Eglin, Florida</t>
  </si>
  <si>
    <t>Ent and Peterson AFB, Colorado Springs</t>
  </si>
  <si>
    <t>P3.4C5</t>
  </si>
  <si>
    <t>P3.4C2</t>
  </si>
  <si>
    <t>San Antonio Population Center (not used)</t>
  </si>
  <si>
    <t>P3.3C4</t>
  </si>
  <si>
    <t>P3.3C2</t>
  </si>
  <si>
    <t>P3.2S1</t>
  </si>
  <si>
    <t>Bowling Green, KY Population Center (not used)</t>
  </si>
  <si>
    <t>P3.2C3</t>
  </si>
  <si>
    <t>Nashville TN Population Center</t>
  </si>
  <si>
    <t>P3.2C1</t>
  </si>
  <si>
    <t>Dumas TX Population Center</t>
  </si>
  <si>
    <t>P2.3C3</t>
  </si>
  <si>
    <t>Pampa TX Population Center</t>
  </si>
  <si>
    <t>P2.3C2</t>
  </si>
  <si>
    <t>P2.3C1</t>
  </si>
  <si>
    <t>P2.2C3</t>
  </si>
  <si>
    <t>Albuquerque Population Center (not used)</t>
  </si>
  <si>
    <t>P2.2C2</t>
  </si>
  <si>
    <t>P2.2C1</t>
  </si>
  <si>
    <t>P1.2C3</t>
  </si>
  <si>
    <t>1990</t>
  </si>
  <si>
    <t>1989</t>
  </si>
  <si>
    <t>1988</t>
  </si>
  <si>
    <t>1987</t>
  </si>
  <si>
    <t>1986</t>
  </si>
  <si>
    <t>1985</t>
  </si>
  <si>
    <t>1984</t>
  </si>
  <si>
    <t>1983</t>
  </si>
  <si>
    <t>1982</t>
  </si>
  <si>
    <t>1981</t>
  </si>
  <si>
    <t>1980</t>
  </si>
  <si>
    <t>1979</t>
  </si>
  <si>
    <t>1978</t>
  </si>
  <si>
    <t>1977</t>
  </si>
  <si>
    <t>1976</t>
  </si>
  <si>
    <t>1975</t>
  </si>
  <si>
    <t>1974</t>
  </si>
  <si>
    <t>1973</t>
  </si>
  <si>
    <t>1972</t>
  </si>
  <si>
    <t>1971</t>
  </si>
  <si>
    <t>1970</t>
  </si>
  <si>
    <t>1969</t>
  </si>
  <si>
    <t>1968</t>
  </si>
  <si>
    <t>1967</t>
  </si>
  <si>
    <t>1966</t>
  </si>
  <si>
    <t>1965</t>
  </si>
  <si>
    <t>1964</t>
  </si>
  <si>
    <t>1963</t>
  </si>
  <si>
    <t>1962</t>
  </si>
  <si>
    <t>1961</t>
  </si>
  <si>
    <t>1960</t>
  </si>
  <si>
    <t>1959</t>
  </si>
  <si>
    <t>1958</t>
  </si>
  <si>
    <t>1957</t>
  </si>
  <si>
    <t>1956</t>
  </si>
  <si>
    <t>1955</t>
  </si>
  <si>
    <t>1954</t>
  </si>
  <si>
    <t>1953</t>
  </si>
  <si>
    <t>1951</t>
  </si>
  <si>
    <t>1947</t>
  </si>
  <si>
    <t>1946</t>
  </si>
  <si>
    <t>1945</t>
  </si>
  <si>
    <t>1943</t>
  </si>
  <si>
    <t>1942</t>
  </si>
  <si>
    <t>1941</t>
  </si>
  <si>
    <t>1940</t>
  </si>
  <si>
    <t>Primary Interest</t>
  </si>
  <si>
    <t>Lable</t>
  </si>
  <si>
    <t>Site Number</t>
  </si>
  <si>
    <t>Reactor Facility</t>
  </si>
  <si>
    <t>Reactor</t>
  </si>
  <si>
    <t>5Ac</t>
  </si>
  <si>
    <t>Weapons Stockpile</t>
  </si>
  <si>
    <t>Weapons Design &amp; Assembly</t>
  </si>
  <si>
    <t>Materials Production</t>
  </si>
  <si>
    <t>Other facility type/function not listed below</t>
  </si>
  <si>
    <t>Facility type unknown</t>
  </si>
  <si>
    <t>Sub Level Type</t>
  </si>
  <si>
    <t>First Level Type</t>
  </si>
  <si>
    <r>
      <rPr>
        <sz val="9"/>
        <rFont val="Times New Roman"/>
        <family val="1"/>
      </rPr>
      <t>Large Object Seen / Tracked By Radar / Near Bush Ranch</t>
    </r>
  </si>
  <si>
    <r>
      <rPr>
        <sz val="9"/>
        <color rgb="FF008000"/>
        <rFont val="Times New Roman"/>
        <family val="1"/>
      </rPr>
      <t>R</t>
    </r>
  </si>
  <si>
    <r>
      <rPr>
        <sz val="9"/>
        <rFont val="Times New Roman"/>
        <family val="1"/>
      </rPr>
      <t>TX</t>
    </r>
  </si>
  <si>
    <r>
      <rPr>
        <sz val="9"/>
        <rFont val="Times New Roman"/>
        <family val="1"/>
      </rPr>
      <t>Stephenville</t>
    </r>
  </si>
  <si>
    <r>
      <rPr>
        <sz val="9"/>
        <rFont val="Times New Roman"/>
        <family val="1"/>
      </rPr>
      <t>Dog raises alarm and barks at hovering object in daytime sky</t>
    </r>
  </si>
  <si>
    <r>
      <rPr>
        <sz val="9"/>
        <rFont val="Times New Roman"/>
        <family val="1"/>
      </rPr>
      <t>IL</t>
    </r>
  </si>
  <si>
    <r>
      <rPr>
        <sz val="9"/>
        <rFont val="Times New Roman"/>
        <family val="1"/>
      </rPr>
      <t>Des Plaines</t>
    </r>
  </si>
  <si>
    <r>
      <rPr>
        <sz val="9"/>
        <rFont val="Times New Roman"/>
        <family val="1"/>
      </rPr>
      <t>Dog sees and barks at disc over house</t>
    </r>
  </si>
  <si>
    <r>
      <rPr>
        <sz val="9"/>
        <rFont val="Times New Roman"/>
        <family val="1"/>
      </rPr>
      <t>NC</t>
    </r>
  </si>
  <si>
    <r>
      <rPr>
        <sz val="9"/>
        <rFont val="Times New Roman"/>
        <family val="1"/>
      </rPr>
      <t>Waxhaw</t>
    </r>
  </si>
  <si>
    <r>
      <rPr>
        <sz val="9"/>
        <rFont val="Times New Roman"/>
        <family val="1"/>
      </rPr>
      <t>Beagle reacts to movement in the sky of white, glowing oval</t>
    </r>
  </si>
  <si>
    <r>
      <rPr>
        <sz val="9"/>
        <rFont val="Times New Roman"/>
        <family val="1"/>
      </rPr>
      <t>CA</t>
    </r>
  </si>
  <si>
    <r>
      <rPr>
        <sz val="9"/>
        <rFont val="Times New Roman"/>
        <family val="1"/>
      </rPr>
      <t>Martinez</t>
    </r>
  </si>
  <si>
    <r>
      <rPr>
        <sz val="9"/>
        <rFont val="Times New Roman"/>
        <family val="1"/>
      </rPr>
      <t>Dogs aggressively bark and visually track disc</t>
    </r>
  </si>
  <si>
    <r>
      <rPr>
        <sz val="9"/>
        <rFont val="Times New Roman"/>
        <family val="1"/>
      </rPr>
      <t>Camarillo</t>
    </r>
  </si>
  <si>
    <r>
      <rPr>
        <sz val="9"/>
        <rFont val="Times New Roman"/>
        <family val="1"/>
      </rPr>
      <t>Dog barks when dark object is near</t>
    </r>
  </si>
  <si>
    <r>
      <rPr>
        <sz val="9"/>
        <rFont val="Times New Roman"/>
        <family val="1"/>
      </rPr>
      <t>Santa Maria</t>
    </r>
  </si>
  <si>
    <r>
      <rPr>
        <sz val="9"/>
        <rFont val="Times New Roman"/>
        <family val="1"/>
      </rPr>
      <t>Cat fearful as distant light is viewed (IFO)</t>
    </r>
  </si>
  <si>
    <r>
      <rPr>
        <sz val="9"/>
        <rFont val="Times New Roman"/>
        <family val="1"/>
      </rPr>
      <t>FL</t>
    </r>
  </si>
  <si>
    <r>
      <rPr>
        <sz val="9"/>
        <rFont val="Times New Roman"/>
        <family val="1"/>
      </rPr>
      <t>Port Charlotte</t>
    </r>
  </si>
  <si>
    <r>
      <rPr>
        <sz val="9"/>
        <rFont val="Times New Roman"/>
        <family val="1"/>
      </rPr>
      <t>Dog fearful of glowing chevron</t>
    </r>
  </si>
  <si>
    <r>
      <rPr>
        <sz val="9"/>
        <rFont val="Times New Roman"/>
        <family val="1"/>
      </rPr>
      <t>PA</t>
    </r>
  </si>
  <si>
    <r>
      <rPr>
        <sz val="9"/>
        <rFont val="Times New Roman"/>
        <family val="1"/>
      </rPr>
      <t>Carlisle</t>
    </r>
  </si>
  <si>
    <r>
      <rPr>
        <sz val="9"/>
        <rFont val="Times New Roman"/>
        <family val="1"/>
      </rPr>
      <t>Dog barks as small white lights are observed (IFO)</t>
    </r>
  </si>
  <si>
    <r>
      <rPr>
        <sz val="9"/>
        <rFont val="Times New Roman"/>
        <family val="1"/>
      </rPr>
      <t>GA</t>
    </r>
  </si>
  <si>
    <r>
      <rPr>
        <sz val="9"/>
        <rFont val="Times New Roman"/>
        <family val="1"/>
      </rPr>
      <t>Lilburn</t>
    </r>
  </si>
  <si>
    <r>
      <rPr>
        <sz val="9"/>
        <rFont val="Times New Roman"/>
        <family val="1"/>
      </rPr>
      <t>Dog excited as people see meteor (IFO)</t>
    </r>
  </si>
  <si>
    <r>
      <rPr>
        <sz val="9"/>
        <rFont val="Times New Roman"/>
        <family val="1"/>
      </rPr>
      <t>Atlanta</t>
    </r>
  </si>
  <si>
    <r>
      <rPr>
        <sz val="9"/>
        <rFont val="Times New Roman"/>
        <family val="1"/>
      </rPr>
      <t>Dogs non-reactive to lights in sky. (IFO)</t>
    </r>
  </si>
  <si>
    <r>
      <rPr>
        <sz val="9"/>
        <rFont val="Times New Roman"/>
        <family val="1"/>
      </rPr>
      <t>OH</t>
    </r>
  </si>
  <si>
    <r>
      <rPr>
        <sz val="9"/>
        <rFont val="Times New Roman"/>
        <family val="1"/>
      </rPr>
      <t>Niles</t>
    </r>
  </si>
  <si>
    <r>
      <rPr>
        <sz val="9"/>
        <rFont val="Times New Roman"/>
        <family val="1"/>
      </rPr>
      <t>Dogs fearful as large dark object observed</t>
    </r>
  </si>
  <si>
    <r>
      <rPr>
        <sz val="9"/>
        <rFont val="Times New Roman"/>
        <family val="1"/>
      </rPr>
      <t>MA</t>
    </r>
  </si>
  <si>
    <r>
      <rPr>
        <sz val="9"/>
        <rFont val="Times New Roman"/>
        <family val="1"/>
      </rPr>
      <t>Marstons Mills</t>
    </r>
  </si>
  <si>
    <r>
      <rPr>
        <sz val="9"/>
        <rFont val="Times New Roman"/>
        <family val="1"/>
      </rPr>
      <t xml:space="preserve">Coyotes were reported howling loudly during a sighting of a large stationary
</t>
    </r>
    <r>
      <rPr>
        <sz val="9"/>
        <rFont val="Times New Roman"/>
        <family val="1"/>
      </rPr>
      <t>triangle</t>
    </r>
  </si>
  <si>
    <r>
      <rPr>
        <sz val="9"/>
        <rFont val="Times New Roman"/>
        <family val="1"/>
      </rPr>
      <t>Seamon</t>
    </r>
  </si>
  <si>
    <r>
      <rPr>
        <sz val="9"/>
        <rFont val="Times New Roman"/>
        <family val="1"/>
      </rPr>
      <t xml:space="preserve">Dogs did not appear to notice enormous boomerang moving slowly and silently
</t>
    </r>
    <r>
      <rPr>
        <sz val="9"/>
        <rFont val="Times New Roman"/>
        <family val="1"/>
      </rPr>
      <t>over treetops</t>
    </r>
  </si>
  <si>
    <r>
      <rPr>
        <sz val="9"/>
        <rFont val="Times New Roman"/>
        <family val="1"/>
      </rPr>
      <t>CAN</t>
    </r>
  </si>
  <si>
    <r>
      <rPr>
        <sz val="9"/>
        <rFont val="Times New Roman"/>
        <family val="1"/>
      </rPr>
      <t>Houston, British Columbia</t>
    </r>
  </si>
  <si>
    <r>
      <rPr>
        <sz val="9"/>
        <rFont val="Times New Roman"/>
        <family val="1"/>
      </rPr>
      <t>Horses startled, dogs bark, as object hovers over pasture</t>
    </r>
  </si>
  <si>
    <r>
      <rPr>
        <sz val="9"/>
        <rFont val="Times New Roman"/>
        <family val="1"/>
      </rPr>
      <t>North Richland Hills</t>
    </r>
  </si>
  <si>
    <r>
      <rPr>
        <sz val="9"/>
        <rFont val="Times New Roman"/>
        <family val="1"/>
      </rPr>
      <t xml:space="preserve">Dogs began howling and at about the same time, an odd cyclic humming sound
</t>
    </r>
    <r>
      <rPr>
        <sz val="9"/>
        <rFont val="Times New Roman"/>
        <family val="1"/>
      </rPr>
      <t>was heard</t>
    </r>
  </si>
  <si>
    <r>
      <rPr>
        <sz val="9"/>
        <rFont val="Times New Roman"/>
        <family val="1"/>
      </rPr>
      <t>WA</t>
    </r>
  </si>
  <si>
    <r>
      <rPr>
        <sz val="9"/>
        <rFont val="Times New Roman"/>
        <family val="1"/>
      </rPr>
      <t>Bellingham</t>
    </r>
  </si>
  <si>
    <r>
      <rPr>
        <sz val="9"/>
        <rFont val="Times New Roman"/>
        <family val="1"/>
      </rPr>
      <t>Huge Cone-Shaped UFO Tracked on Radar</t>
    </r>
  </si>
  <si>
    <r>
      <rPr>
        <sz val="9"/>
        <rFont val="Times New Roman"/>
        <family val="1"/>
      </rPr>
      <t>Cow Bay, Nova Scotia</t>
    </r>
  </si>
  <si>
    <r>
      <rPr>
        <sz val="9"/>
        <rFont val="Times New Roman"/>
        <family val="1"/>
      </rPr>
      <t>Dog retreated into house when black triangle appeared</t>
    </r>
  </si>
  <si>
    <r>
      <rPr>
        <sz val="9"/>
        <rFont val="Times New Roman"/>
        <family val="1"/>
      </rPr>
      <t>Dog frightened during sighting of nocturnal lights (IFO)</t>
    </r>
  </si>
  <si>
    <r>
      <rPr>
        <sz val="9"/>
        <rFont val="Times New Roman"/>
        <family val="1"/>
      </rPr>
      <t>Jackson-Covington</t>
    </r>
  </si>
  <si>
    <r>
      <rPr>
        <sz val="9"/>
        <rFont val="Times New Roman"/>
        <family val="1"/>
      </rPr>
      <t>UFO Sighting Over Waldorf, MD, radar, scramble mission</t>
    </r>
  </si>
  <si>
    <r>
      <rPr>
        <sz val="9"/>
        <rFont val="Times New Roman"/>
        <family val="1"/>
      </rPr>
      <t>MD</t>
    </r>
  </si>
  <si>
    <r>
      <rPr>
        <sz val="9"/>
        <rFont val="Times New Roman"/>
        <family val="1"/>
      </rPr>
      <t>Waldorf</t>
    </r>
  </si>
  <si>
    <r>
      <rPr>
        <sz val="9"/>
        <rFont val="Times New Roman"/>
        <family val="1"/>
      </rPr>
      <t>Famous jet scramble case, but two dogs did not react</t>
    </r>
  </si>
  <si>
    <r>
      <rPr>
        <sz val="9"/>
        <rFont val="Times New Roman"/>
        <family val="1"/>
      </rPr>
      <t>Brandywine</t>
    </r>
  </si>
  <si>
    <r>
      <rPr>
        <sz val="9"/>
        <rFont val="Times New Roman"/>
        <family val="1"/>
      </rPr>
      <t>Large flying disc, smaller discs &amp; triangle startles police dog</t>
    </r>
  </si>
  <si>
    <r>
      <rPr>
        <sz val="9"/>
        <rFont val="Times New Roman"/>
        <family val="1"/>
      </rPr>
      <t>Jewel Valley</t>
    </r>
  </si>
  <si>
    <r>
      <rPr>
        <sz val="9"/>
        <rFont val="Times New Roman"/>
        <family val="1"/>
      </rPr>
      <t>Dogs bark at fireball that lights terrain and is heard (IFO)</t>
    </r>
  </si>
  <si>
    <r>
      <rPr>
        <sz val="9"/>
        <rFont val="Times New Roman"/>
        <family val="1"/>
      </rPr>
      <t>Salisbury</t>
    </r>
  </si>
  <si>
    <r>
      <rPr>
        <sz val="9"/>
        <rFont val="Times New Roman"/>
        <family val="1"/>
      </rPr>
      <t>At exactly 2:47 a.m., while working a coal train enroute from Russell Kentucky to Shelbiana Kentucky, a locomotive trailing unit and first two cars were severely damaged as they struck an unknown floating or hovering object. The entire electrical systems on both locomotives "went haywire."</t>
    </r>
  </si>
  <si>
    <r>
      <rPr>
        <sz val="9"/>
        <rFont val="Times New Roman"/>
        <family val="1"/>
      </rPr>
      <t>Paintsville</t>
    </r>
  </si>
  <si>
    <r>
      <rPr>
        <sz val="9"/>
        <rFont val="Times New Roman"/>
        <family val="1"/>
      </rPr>
      <t>Fish come to surface as cylinder hovers</t>
    </r>
  </si>
  <si>
    <r>
      <rPr>
        <sz val="9"/>
        <rFont val="Times New Roman"/>
        <family val="1"/>
      </rPr>
      <t>NJ</t>
    </r>
  </si>
  <si>
    <r>
      <rPr>
        <sz val="9"/>
        <rFont val="Times New Roman"/>
        <family val="1"/>
      </rPr>
      <t>Atlantic Ocean</t>
    </r>
  </si>
  <si>
    <r>
      <rPr>
        <sz val="9"/>
        <rFont val="Times New Roman"/>
        <family val="1"/>
      </rPr>
      <t>Dogs bark/howl during aurora display</t>
    </r>
  </si>
  <si>
    <r>
      <rPr>
        <sz val="9"/>
        <rFont val="Times New Roman"/>
        <family val="1"/>
      </rPr>
      <t>Nipomo</t>
    </r>
  </si>
  <si>
    <r>
      <rPr>
        <sz val="9"/>
        <rFont val="Times New Roman"/>
        <family val="1"/>
      </rPr>
      <t>Mules do not respond to low triangle</t>
    </r>
  </si>
  <si>
    <r>
      <rPr>
        <sz val="9"/>
        <rFont val="Times New Roman"/>
        <family val="1"/>
      </rPr>
      <t>ID</t>
    </r>
  </si>
  <si>
    <r>
      <rPr>
        <sz val="9"/>
        <rFont val="Times New Roman"/>
        <family val="1"/>
      </rPr>
      <t>Challis</t>
    </r>
  </si>
  <si>
    <r>
      <rPr>
        <sz val="9"/>
        <rFont val="Times New Roman"/>
        <family val="1"/>
      </rPr>
      <t>F-89 Has Radar Lock-On</t>
    </r>
  </si>
  <si>
    <r>
      <rPr>
        <sz val="9"/>
        <rFont val="Times New Roman"/>
        <family val="1"/>
      </rPr>
      <t>MI</t>
    </r>
  </si>
  <si>
    <r>
      <rPr>
        <sz val="9"/>
        <rFont val="Times New Roman"/>
        <family val="1"/>
      </rPr>
      <t>Wurtsmith AFB</t>
    </r>
  </si>
  <si>
    <r>
      <rPr>
        <sz val="9"/>
        <rFont val="Times New Roman"/>
        <family val="1"/>
      </rPr>
      <t>Dogs react to horizontal row of bright lights hovering in the sky</t>
    </r>
  </si>
  <si>
    <r>
      <rPr>
        <sz val="9"/>
        <rFont val="Times New Roman"/>
        <family val="1"/>
      </rPr>
      <t>Asheboro</t>
    </r>
  </si>
  <si>
    <r>
      <rPr>
        <sz val="9"/>
        <rFont val="Times New Roman"/>
        <family val="1"/>
      </rPr>
      <t>Dog does not react as large fireball flies over (IFO)</t>
    </r>
  </si>
  <si>
    <r>
      <rPr>
        <sz val="9"/>
        <rFont val="Times New Roman"/>
        <family val="1"/>
      </rPr>
      <t>WI</t>
    </r>
  </si>
  <si>
    <r>
      <rPr>
        <sz val="9"/>
        <rFont val="Times New Roman"/>
        <family val="1"/>
      </rPr>
      <t>Madison</t>
    </r>
  </si>
  <si>
    <r>
      <rPr>
        <sz val="9"/>
        <rFont val="Times New Roman"/>
        <family val="1"/>
      </rPr>
      <t>Fireball chain and coincidental barking of dog (IFO)</t>
    </r>
  </si>
  <si>
    <r>
      <rPr>
        <sz val="9"/>
        <rFont val="Times New Roman"/>
        <family val="1"/>
      </rPr>
      <t>Antrim</t>
    </r>
  </si>
  <si>
    <r>
      <rPr>
        <sz val="9"/>
        <rFont val="Times New Roman"/>
        <family val="1"/>
      </rPr>
      <t>UFOs sighted at sub base and nuc storage facility</t>
    </r>
  </si>
  <si>
    <r>
      <rPr>
        <b/>
        <sz val="9"/>
        <color rgb="FF000080"/>
        <rFont val="Times New Roman"/>
        <family val="1"/>
      </rPr>
      <t>NC</t>
    </r>
  </si>
  <si>
    <r>
      <rPr>
        <sz val="9"/>
        <rFont val="Times New Roman"/>
        <family val="1"/>
      </rPr>
      <t>various cities</t>
    </r>
  </si>
  <si>
    <r>
      <rPr>
        <sz val="9"/>
        <rFont val="Times New Roman"/>
        <family val="1"/>
      </rPr>
      <t>Animals become still as object hovers</t>
    </r>
  </si>
  <si>
    <r>
      <rPr>
        <sz val="9"/>
        <rFont val="Times New Roman"/>
        <family val="1"/>
      </rPr>
      <t>Woodland</t>
    </r>
  </si>
  <si>
    <r>
      <rPr>
        <sz val="9"/>
        <rFont val="Times New Roman"/>
        <family val="1"/>
      </rPr>
      <t>Dogs barked a small sphere roamed area</t>
    </r>
  </si>
  <si>
    <r>
      <rPr>
        <sz val="9"/>
        <rFont val="Times New Roman"/>
        <family val="1"/>
      </rPr>
      <t>Brazil</t>
    </r>
  </si>
  <si>
    <r>
      <rPr>
        <sz val="9"/>
        <rFont val="Times New Roman"/>
        <family val="1"/>
      </rPr>
      <t>Sao Paulo</t>
    </r>
  </si>
  <si>
    <r>
      <rPr>
        <sz val="9"/>
        <rFont val="Times New Roman"/>
        <family val="1"/>
      </rPr>
      <t>Dogs howled when thin rectangle was in area</t>
    </r>
  </si>
  <si>
    <r>
      <rPr>
        <sz val="9"/>
        <rFont val="Times New Roman"/>
        <family val="1"/>
      </rPr>
      <t>IA</t>
    </r>
  </si>
  <si>
    <r>
      <rPr>
        <sz val="9"/>
        <rFont val="Times New Roman"/>
        <family val="1"/>
      </rPr>
      <t>Sioux City</t>
    </r>
  </si>
  <si>
    <r>
      <rPr>
        <sz val="9"/>
        <rFont val="Times New Roman"/>
        <family val="1"/>
      </rPr>
      <t>Three dogs in circle under a glowing ball</t>
    </r>
  </si>
  <si>
    <r>
      <rPr>
        <sz val="9"/>
        <rFont val="Times New Roman"/>
        <family val="1"/>
      </rPr>
      <t>Jefferson</t>
    </r>
  </si>
  <si>
    <r>
      <rPr>
        <sz val="9"/>
        <rFont val="Times New Roman"/>
        <family val="1"/>
      </rPr>
      <t>Near miss with object</t>
    </r>
  </si>
  <si>
    <r>
      <rPr>
        <sz val="9"/>
        <color rgb="FF008000"/>
        <rFont val="Times New Roman"/>
        <family val="1"/>
      </rPr>
      <t>A</t>
    </r>
  </si>
  <si>
    <r>
      <rPr>
        <sz val="9"/>
        <rFont val="Times New Roman"/>
        <family val="1"/>
      </rPr>
      <t>NY</t>
    </r>
  </si>
  <si>
    <r>
      <rPr>
        <sz val="9"/>
        <rFont val="Times New Roman"/>
        <family val="1"/>
      </rPr>
      <t>Kennedy Airport (near)</t>
    </r>
  </si>
  <si>
    <r>
      <rPr>
        <sz val="9"/>
        <rFont val="Times New Roman"/>
        <family val="1"/>
      </rPr>
      <t>Mexico City video</t>
    </r>
  </si>
  <si>
    <r>
      <rPr>
        <sz val="9"/>
        <rFont val="Times New Roman"/>
        <family val="1"/>
      </rPr>
      <t>Mexico</t>
    </r>
  </si>
  <si>
    <r>
      <rPr>
        <sz val="9"/>
        <rFont val="Times New Roman"/>
        <family val="1"/>
      </rPr>
      <t>Mexico City</t>
    </r>
  </si>
  <si>
    <r>
      <rPr>
        <sz val="9"/>
        <rFont val="Times New Roman"/>
        <family val="1"/>
      </rPr>
      <t>STS-80 video, Shuttle Columbia</t>
    </r>
  </si>
  <si>
    <r>
      <rPr>
        <sz val="9"/>
        <rFont val="Times New Roman"/>
        <family val="1"/>
      </rPr>
      <t>In Space</t>
    </r>
  </si>
  <si>
    <r>
      <rPr>
        <sz val="9"/>
        <rFont val="Times New Roman"/>
        <family val="1"/>
      </rPr>
      <t>Seals dive as airship emits beam of light</t>
    </r>
  </si>
  <si>
    <r>
      <rPr>
        <sz val="9"/>
        <rFont val="Times New Roman"/>
        <family val="1"/>
      </rPr>
      <t>San Francisco (1896)</t>
    </r>
  </si>
  <si>
    <r>
      <rPr>
        <sz val="9"/>
        <rFont val="Times New Roman"/>
        <family val="1"/>
      </rPr>
      <t>Dogs hid as boomerang passed</t>
    </r>
  </si>
  <si>
    <r>
      <rPr>
        <sz val="9"/>
        <rFont val="Times New Roman"/>
        <family val="1"/>
      </rPr>
      <t>Akron</t>
    </r>
  </si>
  <si>
    <r>
      <rPr>
        <sz val="9"/>
        <rFont val="Times New Roman"/>
        <family val="1"/>
      </rPr>
      <t>Lufthansa 405 / Boc Flight 226</t>
    </r>
  </si>
  <si>
    <r>
      <rPr>
        <sz val="9"/>
        <rFont val="Times New Roman"/>
        <family val="1"/>
      </rPr>
      <t>Long Island</t>
    </r>
  </si>
  <si>
    <r>
      <rPr>
        <sz val="9"/>
        <rFont val="Times New Roman"/>
        <family val="1"/>
      </rPr>
      <t>Dogs excited as disc emitted a light beam</t>
    </r>
  </si>
  <si>
    <r>
      <rPr>
        <sz val="9"/>
        <rFont val="Times New Roman"/>
        <family val="1"/>
      </rPr>
      <t>OK</t>
    </r>
  </si>
  <si>
    <r>
      <rPr>
        <sz val="9"/>
        <rFont val="Times New Roman"/>
        <family val="1"/>
      </rPr>
      <t>Oklahoma City</t>
    </r>
  </si>
  <si>
    <r>
      <rPr>
        <sz val="9"/>
        <rFont val="Times New Roman"/>
        <family val="1"/>
      </rPr>
      <t>500' diameter disc observed in  broad daylight</t>
    </r>
  </si>
  <si>
    <r>
      <rPr>
        <sz val="9"/>
        <rFont val="Times New Roman"/>
        <family val="1"/>
      </rPr>
      <t>CT</t>
    </r>
  </si>
  <si>
    <r>
      <rPr>
        <sz val="9"/>
        <rFont val="Times New Roman"/>
        <family val="1"/>
      </rPr>
      <t>Harwinton</t>
    </r>
  </si>
  <si>
    <r>
      <rPr>
        <sz val="9"/>
        <rFont val="Times New Roman"/>
        <family val="1"/>
      </rPr>
      <t>America West crew sees cigar shaped object at 39,000 feet.</t>
    </r>
  </si>
  <si>
    <r>
      <rPr>
        <sz val="9"/>
        <rFont val="Times New Roman"/>
        <family val="1"/>
      </rPr>
      <t>Bovina</t>
    </r>
  </si>
  <si>
    <r>
      <rPr>
        <sz val="9"/>
        <rFont val="Times New Roman"/>
        <family val="1"/>
      </rPr>
      <t>Dog curious and fearful as star-like lights landed</t>
    </r>
  </si>
  <si>
    <r>
      <rPr>
        <sz val="9"/>
        <rFont val="Times New Roman"/>
        <family val="1"/>
      </rPr>
      <t>Tekoa</t>
    </r>
  </si>
  <si>
    <r>
      <rPr>
        <sz val="9"/>
        <rFont val="Times New Roman"/>
        <family val="1"/>
      </rPr>
      <t>Multiple reports of low-flying object</t>
    </r>
  </si>
  <si>
    <r>
      <rPr>
        <sz val="9"/>
        <rFont val="Times New Roman"/>
        <family val="1"/>
      </rPr>
      <t>Trumball County</t>
    </r>
  </si>
  <si>
    <r>
      <rPr>
        <sz val="9"/>
        <rFont val="Times New Roman"/>
        <family val="1"/>
      </rPr>
      <t>Dogs alerted to white lights</t>
    </r>
  </si>
  <si>
    <r>
      <rPr>
        <sz val="9"/>
        <rFont val="Times New Roman"/>
        <family val="1"/>
      </rPr>
      <t>SD</t>
    </r>
  </si>
  <si>
    <r>
      <rPr>
        <sz val="9"/>
        <rFont val="Times New Roman"/>
        <family val="1"/>
      </rPr>
      <t>Custer</t>
    </r>
  </si>
  <si>
    <r>
      <rPr>
        <sz val="9"/>
        <rFont val="Times New Roman"/>
        <family val="1"/>
      </rPr>
      <t>reen- and red-lighted object with satellite objects (section I).</t>
    </r>
  </si>
  <si>
    <r>
      <rPr>
        <sz val="9"/>
        <rFont val="Times New Roman"/>
        <family val="1"/>
      </rPr>
      <t>IN</t>
    </r>
  </si>
  <si>
    <r>
      <rPr>
        <sz val="9"/>
        <rFont val="Times New Roman"/>
        <family val="1"/>
      </rPr>
      <t>Racoon</t>
    </r>
  </si>
  <si>
    <r>
      <rPr>
        <sz val="9"/>
        <rFont val="Times New Roman"/>
        <family val="1"/>
      </rPr>
      <t>Mongo Photos</t>
    </r>
  </si>
  <si>
    <r>
      <rPr>
        <sz val="9"/>
        <rFont val="Times New Roman"/>
        <family val="1"/>
      </rPr>
      <t>Mongo</t>
    </r>
  </si>
  <si>
    <r>
      <rPr>
        <sz val="9"/>
        <rFont val="Times New Roman"/>
        <family val="1"/>
      </rPr>
      <t>Dogs do not react to close object</t>
    </r>
  </si>
  <si>
    <r>
      <rPr>
        <sz val="9"/>
        <rFont val="Times New Roman"/>
        <family val="1"/>
      </rPr>
      <t>Motorists encountered glowing orange oblong objects, one followed car; diamond- shaped object hovered overhead when they stopped to look. Missing time period discovered upon arrival home (Basterfield, 1997b).</t>
    </r>
  </si>
  <si>
    <r>
      <rPr>
        <sz val="9"/>
        <rFont val="Times New Roman"/>
        <family val="1"/>
      </rPr>
      <t>AU</t>
    </r>
  </si>
  <si>
    <r>
      <rPr>
        <sz val="9"/>
        <rFont val="Times New Roman"/>
        <family val="1"/>
      </rPr>
      <t>Melbourne, Victoria</t>
    </r>
  </si>
  <si>
    <r>
      <rPr>
        <sz val="9"/>
        <rFont val="Times New Roman"/>
        <family val="1"/>
      </rPr>
      <t>Test pilot encounters fast-moving, maneuvering, object</t>
    </r>
  </si>
  <si>
    <r>
      <rPr>
        <sz val="9"/>
        <rFont val="Times New Roman"/>
        <family val="1"/>
      </rPr>
      <t>Hungary</t>
    </r>
  </si>
  <si>
    <r>
      <rPr>
        <sz val="9"/>
        <rFont val="Times New Roman"/>
        <family val="1"/>
      </rPr>
      <t>Budabest</t>
    </r>
  </si>
  <si>
    <r>
      <rPr>
        <sz val="9"/>
        <rFont val="Times New Roman"/>
        <family val="1"/>
      </rPr>
      <t>Farm animals reported unusually calm after a rectangular object passed</t>
    </r>
  </si>
  <si>
    <r>
      <rPr>
        <sz val="9"/>
        <rFont val="Times New Roman"/>
        <family val="1"/>
      </rPr>
      <t>TN</t>
    </r>
  </si>
  <si>
    <r>
      <rPr>
        <sz val="9"/>
        <rFont val="Times New Roman"/>
        <family val="1"/>
      </rPr>
      <t>Granville</t>
    </r>
  </si>
  <si>
    <r>
      <rPr>
        <sz val="9"/>
        <rFont val="Times New Roman"/>
        <family val="1"/>
      </rPr>
      <t xml:space="preserve">a major Flying Triangle incident occurred with the possible crash of a RAF
</t>
    </r>
    <r>
      <rPr>
        <sz val="9"/>
        <rFont val="Times New Roman"/>
        <family val="1"/>
      </rPr>
      <t>Tornado fighter jet during a chase of a Flying Triangle</t>
    </r>
  </si>
  <si>
    <r>
      <rPr>
        <sz val="9"/>
        <rFont val="Times New Roman"/>
        <family val="1"/>
      </rPr>
      <t>UK</t>
    </r>
  </si>
  <si>
    <r>
      <rPr>
        <sz val="9"/>
        <rFont val="Times New Roman"/>
        <family val="1"/>
      </rPr>
      <t>Derby</t>
    </r>
  </si>
  <si>
    <r>
      <rPr>
        <sz val="9"/>
        <rFont val="Times New Roman"/>
        <family val="1"/>
      </rPr>
      <t>Vehicle encounter with glowing oblong object, E-M effects (section I).</t>
    </r>
  </si>
  <si>
    <r>
      <rPr>
        <sz val="9"/>
        <rFont val="Times New Roman"/>
        <family val="1"/>
      </rPr>
      <t>Sweden</t>
    </r>
  </si>
  <si>
    <r>
      <rPr>
        <sz val="9"/>
        <rFont val="Times New Roman"/>
        <family val="1"/>
      </rPr>
      <t>Enkoping</t>
    </r>
  </si>
  <si>
    <r>
      <rPr>
        <sz val="9"/>
        <rFont val="Times New Roman"/>
        <family val="1"/>
      </rPr>
      <t>Roosters crowed as cigar-shaped object with lights passed</t>
    </r>
  </si>
  <si>
    <r>
      <rPr>
        <sz val="9"/>
        <rFont val="Times New Roman"/>
        <family val="1"/>
      </rPr>
      <t>Lincolntown</t>
    </r>
  </si>
  <si>
    <r>
      <rPr>
        <sz val="9"/>
        <rFont val="Times New Roman"/>
        <family val="1"/>
      </rPr>
      <t>Cigar-shaped object illuminated car with light beam, E-M effects (section I).</t>
    </r>
  </si>
  <si>
    <r>
      <rPr>
        <sz val="9"/>
        <rFont val="Times New Roman"/>
        <family val="1"/>
      </rPr>
      <t>Italy</t>
    </r>
  </si>
  <si>
    <r>
      <rPr>
        <sz val="9"/>
        <rFont val="Times New Roman"/>
        <family val="1"/>
      </rPr>
      <t>Badalucco, Liguria</t>
    </r>
  </si>
  <si>
    <r>
      <rPr>
        <sz val="9"/>
        <rFont val="Times New Roman"/>
        <family val="1"/>
      </rPr>
      <t>Air France airliner-UFO encounter, tracked on military radar (section I).</t>
    </r>
  </si>
  <si>
    <r>
      <rPr>
        <sz val="9"/>
        <rFont val="Times New Roman"/>
        <family val="1"/>
      </rPr>
      <t>France</t>
    </r>
  </si>
  <si>
    <r>
      <rPr>
        <sz val="9"/>
        <rFont val="Times New Roman"/>
        <family val="1"/>
      </rPr>
      <t>Paris</t>
    </r>
  </si>
  <si>
    <r>
      <rPr>
        <sz val="9"/>
        <rFont val="Times New Roman"/>
        <family val="1"/>
      </rPr>
      <t>B-747 encounters maneuvering object</t>
    </r>
  </si>
  <si>
    <r>
      <rPr>
        <sz val="9"/>
        <rFont val="Times New Roman"/>
        <family val="1"/>
      </rPr>
      <t>USSR</t>
    </r>
  </si>
  <si>
    <r>
      <rPr>
        <sz val="9"/>
        <rFont val="Times New Roman"/>
        <family val="1"/>
      </rPr>
      <t>Kazakhstan Republic</t>
    </r>
  </si>
  <si>
    <r>
      <rPr>
        <sz val="9"/>
        <rFont val="Times New Roman"/>
        <family val="1"/>
      </rPr>
      <t>Nellis AFB Video</t>
    </r>
  </si>
  <si>
    <r>
      <rPr>
        <sz val="9"/>
        <rFont val="Times New Roman"/>
        <family val="1"/>
      </rPr>
      <t>NV</t>
    </r>
  </si>
  <si>
    <r>
      <rPr>
        <sz val="9"/>
        <rFont val="Times New Roman"/>
        <family val="1"/>
      </rPr>
      <t>Las Vegas (near)</t>
    </r>
  </si>
  <si>
    <r>
      <rPr>
        <sz val="9"/>
        <rFont val="Times New Roman"/>
        <family val="1"/>
      </rPr>
      <t>1994; Australia</t>
    </r>
  </si>
  <si>
    <r>
      <rPr>
        <sz val="9"/>
        <rFont val="Times New Roman"/>
        <family val="1"/>
      </rPr>
      <t>Australia</t>
    </r>
  </si>
  <si>
    <r>
      <rPr>
        <sz val="9"/>
        <rFont val="Times New Roman"/>
        <family val="1"/>
      </rPr>
      <t>Pilot Spots Unidentified Aircraft Near Indy</t>
    </r>
  </si>
  <si>
    <r>
      <rPr>
        <sz val="9"/>
        <rFont val="Times New Roman"/>
        <family val="1"/>
      </rPr>
      <t>Indianapolis (near)</t>
    </r>
  </si>
  <si>
    <r>
      <rPr>
        <sz val="9"/>
        <rFont val="Times New Roman"/>
        <family val="1"/>
      </rPr>
      <t>Cat indifferent to glowing, yellow orange object</t>
    </r>
  </si>
  <si>
    <r>
      <rPr>
        <sz val="9"/>
        <rFont val="Times New Roman"/>
        <family val="1"/>
      </rPr>
      <t>OR</t>
    </r>
  </si>
  <si>
    <r>
      <rPr>
        <sz val="9"/>
        <rFont val="Times New Roman"/>
        <family val="1"/>
      </rPr>
      <t>Depoe Bay</t>
    </r>
  </si>
  <si>
    <r>
      <rPr>
        <sz val="9"/>
        <rFont val="Times New Roman"/>
        <family val="1"/>
      </rPr>
      <t>Dogs barked, light passed (excitement of witnesses a factor?)</t>
    </r>
  </si>
  <si>
    <r>
      <rPr>
        <sz val="9"/>
        <rFont val="Times New Roman"/>
        <family val="1"/>
      </rPr>
      <t>Norman</t>
    </r>
  </si>
  <si>
    <r>
      <rPr>
        <sz val="9"/>
        <rFont val="Times New Roman"/>
        <family val="1"/>
      </rPr>
      <t>Five people in two separate cars encountered UFO on road, experienced missing time. Memories returned gradually without hypnosis, including tall beings who abducted them (Chalker, 1996).</t>
    </r>
  </si>
  <si>
    <r>
      <rPr>
        <sz val="9"/>
        <rFont val="Times New Roman"/>
        <family val="1"/>
      </rPr>
      <t>Round UFO with satellite objects (section X).</t>
    </r>
  </si>
  <si>
    <r>
      <rPr>
        <sz val="9"/>
        <rFont val="Times New Roman"/>
        <family val="1"/>
      </rPr>
      <t>Antelope Valley</t>
    </r>
  </si>
  <si>
    <r>
      <rPr>
        <sz val="9"/>
        <rFont val="Times New Roman"/>
        <family val="1"/>
      </rPr>
      <t>Dogs howled as a cigar-shaped object passed</t>
    </r>
  </si>
  <si>
    <r>
      <rPr>
        <sz val="9"/>
        <rFont val="Times New Roman"/>
        <family val="1"/>
      </rPr>
      <t>Syracuse</t>
    </r>
  </si>
  <si>
    <r>
      <rPr>
        <sz val="9"/>
        <rFont val="Times New Roman"/>
        <family val="1"/>
      </rPr>
      <t>Kenneled dogs barking during 20 min. sighting of 3 rotating lights</t>
    </r>
  </si>
  <si>
    <r>
      <rPr>
        <sz val="9"/>
        <rFont val="Times New Roman"/>
        <family val="1"/>
      </rPr>
      <t>Ligonier</t>
    </r>
  </si>
  <si>
    <r>
      <rPr>
        <sz val="9"/>
        <rFont val="Times New Roman"/>
        <family val="1"/>
      </rPr>
      <t>Dog barked at hovering oval dome; also fearful</t>
    </r>
  </si>
  <si>
    <r>
      <rPr>
        <sz val="9"/>
        <rFont val="Times New Roman"/>
        <family val="1"/>
      </rPr>
      <t>Piketon</t>
    </r>
  </si>
  <si>
    <r>
      <rPr>
        <sz val="9"/>
        <rFont val="Times New Roman"/>
        <family val="1"/>
      </rPr>
      <t>Airliner crew saw dark blue, metallic-appearing triangular object (section III).</t>
    </r>
  </si>
  <si>
    <r>
      <rPr>
        <sz val="9"/>
        <rFont val="Times New Roman"/>
        <family val="1"/>
      </rPr>
      <t>Ottawa</t>
    </r>
  </si>
  <si>
    <r>
      <rPr>
        <sz val="9"/>
        <rFont val="Times New Roman"/>
        <family val="1"/>
      </rPr>
      <t>Dogs barking throughout town as triangle was in area</t>
    </r>
  </si>
  <si>
    <r>
      <rPr>
        <sz val="9"/>
        <rFont val="Times New Roman"/>
        <family val="1"/>
      </rPr>
      <t>Tuttle</t>
    </r>
  </si>
  <si>
    <r>
      <rPr>
        <sz val="9"/>
        <rFont val="Times New Roman"/>
        <family val="1"/>
      </rPr>
      <t>Cattle ran from area of blue oval ring</t>
    </r>
  </si>
  <si>
    <r>
      <rPr>
        <sz val="9"/>
        <rFont val="Times New Roman"/>
        <family val="1"/>
      </rPr>
      <t>MO</t>
    </r>
  </si>
  <si>
    <r>
      <rPr>
        <sz val="9"/>
        <rFont val="Times New Roman"/>
        <family val="1"/>
      </rPr>
      <t>Slagle</t>
    </r>
  </si>
  <si>
    <r>
      <rPr>
        <sz val="9"/>
        <rFont val="Times New Roman"/>
        <family val="1"/>
      </rPr>
      <t xml:space="preserve">About 7:50 P.M. Green-orange fireball meteor southwest to northeast on flat
</t>
    </r>
    <r>
      <rPr>
        <sz val="9"/>
        <rFont val="Times New Roman"/>
        <family val="1"/>
      </rPr>
      <t>trajectory for about 17 seconds, broke up over southeastern New York; large meteorite fell in Peekskill, NY.</t>
    </r>
  </si>
  <si>
    <r>
      <rPr>
        <sz val="9"/>
        <rFont val="Times New Roman"/>
        <family val="1"/>
      </rPr>
      <t>Various</t>
    </r>
  </si>
  <si>
    <r>
      <rPr>
        <sz val="9"/>
        <rFont val="Times New Roman"/>
        <family val="1"/>
      </rPr>
      <t>Kentucky to New York</t>
    </r>
  </si>
  <si>
    <r>
      <rPr>
        <sz val="9"/>
        <rFont val="Times New Roman"/>
        <family val="1"/>
      </rPr>
      <t>Dog barking at bullet-shaped object with searchlights alerted witness</t>
    </r>
  </si>
  <si>
    <r>
      <rPr>
        <sz val="9"/>
        <rFont val="Times New Roman"/>
        <family val="1"/>
      </rPr>
      <t>Canton</t>
    </r>
  </si>
  <si>
    <r>
      <rPr>
        <sz val="9"/>
        <rFont val="Times New Roman"/>
        <family val="1"/>
      </rPr>
      <t xml:space="preserve">Manta ray-shaped object with body lights approached car, falling leaf motions,
</t>
    </r>
    <r>
      <rPr>
        <sz val="9"/>
        <rFont val="Times New Roman"/>
        <family val="1"/>
      </rPr>
      <t>hovered, light beam brightly illuminated terrain (section VI).</t>
    </r>
  </si>
  <si>
    <r>
      <rPr>
        <sz val="9"/>
        <rFont val="Times New Roman"/>
        <family val="1"/>
      </rPr>
      <t>AZ</t>
    </r>
  </si>
  <si>
    <r>
      <rPr>
        <sz val="9"/>
        <rFont val="Times New Roman"/>
        <family val="1"/>
      </rPr>
      <t>Tucson</t>
    </r>
  </si>
  <si>
    <r>
      <rPr>
        <sz val="9"/>
        <rFont val="Times New Roman"/>
        <family val="1"/>
      </rPr>
      <t xml:space="preserve">Triangular silvery object passed over car, blue flashing body lights; made sharp
</t>
    </r>
    <r>
      <rPr>
        <sz val="9"/>
        <rFont val="Times New Roman"/>
        <family val="1"/>
      </rPr>
      <t>turns, moved out of sight (section IX).</t>
    </r>
  </si>
  <si>
    <r>
      <rPr>
        <sz val="9"/>
        <rFont val="Times New Roman"/>
        <family val="1"/>
      </rPr>
      <t>Homer City</t>
    </r>
  </si>
  <si>
    <r>
      <rPr>
        <sz val="9"/>
        <rFont val="Times New Roman"/>
        <family val="1"/>
      </rPr>
      <t>Dog curious about small object near ground</t>
    </r>
  </si>
  <si>
    <r>
      <rPr>
        <sz val="9"/>
        <rFont val="Times New Roman"/>
        <family val="1"/>
      </rPr>
      <t>Casey</t>
    </r>
  </si>
  <si>
    <r>
      <rPr>
        <sz val="9"/>
        <rFont val="Times New Roman"/>
        <family val="1"/>
      </rPr>
      <t>Dog did not respond to oval that divided</t>
    </r>
  </si>
  <si>
    <r>
      <rPr>
        <sz val="9"/>
        <rFont val="Times New Roman"/>
        <family val="1"/>
      </rPr>
      <t>Purcell</t>
    </r>
  </si>
  <si>
    <r>
      <rPr>
        <sz val="9"/>
        <rFont val="Times New Roman"/>
        <family val="1"/>
      </rPr>
      <t>Animal reactions to physical traces</t>
    </r>
  </si>
  <si>
    <r>
      <rPr>
        <sz val="9"/>
        <rFont val="Times New Roman"/>
        <family val="1"/>
      </rPr>
      <t>Dundee</t>
    </r>
  </si>
  <si>
    <r>
      <rPr>
        <sz val="9"/>
        <rFont val="Times New Roman"/>
        <family val="1"/>
      </rPr>
      <t xml:space="preserve">Domed object approached police car, green illumination, chill, wind felt. See
</t>
    </r>
    <r>
      <rPr>
        <sz val="9"/>
        <rFont val="Times New Roman"/>
        <family val="1"/>
      </rPr>
      <t>Section V (E,R,L) car</t>
    </r>
  </si>
  <si>
    <r>
      <rPr>
        <sz val="9"/>
        <rFont val="Times New Roman"/>
        <family val="1"/>
      </rPr>
      <t>Haines City</t>
    </r>
  </si>
  <si>
    <r>
      <rPr>
        <sz val="9"/>
        <rFont val="Times New Roman"/>
        <family val="1"/>
      </rPr>
      <t xml:space="preserve">12:15 A.M. Bright green fireball meteor, wavered, split up, bright illumination,
</t>
    </r>
    <r>
      <rPr>
        <sz val="9"/>
        <rFont val="Times New Roman"/>
        <family val="1"/>
      </rPr>
      <t>sonic boom.</t>
    </r>
  </si>
  <si>
    <r>
      <rPr>
        <sz val="9"/>
        <rFont val="Times New Roman"/>
        <family val="1"/>
      </rPr>
      <t>Pacific Northwest</t>
    </r>
  </si>
  <si>
    <r>
      <rPr>
        <sz val="9"/>
        <rFont val="Times New Roman"/>
        <family val="1"/>
      </rPr>
      <t>Nellis Video</t>
    </r>
  </si>
  <si>
    <r>
      <rPr>
        <sz val="9"/>
        <rFont val="Times New Roman"/>
        <family val="1"/>
      </rPr>
      <t>STS-48 Images</t>
    </r>
  </si>
  <si>
    <r>
      <rPr>
        <sz val="9"/>
        <rFont val="Times New Roman"/>
        <family val="1"/>
      </rPr>
      <t xml:space="preserve">merican tourist took photo of church, unexplained image showed up in picture
</t>
    </r>
    <r>
      <rPr>
        <sz val="9"/>
        <rFont val="Times New Roman"/>
        <family val="1"/>
      </rPr>
      <t>when developed (section VII).</t>
    </r>
  </si>
  <si>
    <r>
      <rPr>
        <sz val="9"/>
        <rFont val="Times New Roman"/>
        <family val="1"/>
      </rPr>
      <t>Yugoslavia</t>
    </r>
  </si>
  <si>
    <r>
      <rPr>
        <sz val="9"/>
        <rFont val="Times New Roman"/>
        <family val="1"/>
      </rPr>
      <t>Medjugorje</t>
    </r>
  </si>
  <si>
    <r>
      <rPr>
        <sz val="9"/>
        <rFont val="Times New Roman"/>
        <family val="1"/>
      </rPr>
      <t>Paced Cessna 210 &amp; airliner, R/V, E-M.</t>
    </r>
  </si>
  <si>
    <r>
      <rPr>
        <sz val="9"/>
        <rFont val="Times New Roman"/>
        <family val="1"/>
      </rPr>
      <t>Paraguay</t>
    </r>
  </si>
  <si>
    <r>
      <rPr>
        <sz val="9"/>
        <rFont val="Times New Roman"/>
        <family val="1"/>
      </rPr>
      <t>Concepcion</t>
    </r>
  </si>
  <si>
    <r>
      <rPr>
        <sz val="9"/>
        <rFont val="Times New Roman"/>
        <family val="1"/>
      </rPr>
      <t>G,V, civil radar, pilot sightings</t>
    </r>
  </si>
  <si>
    <r>
      <rPr>
        <sz val="9"/>
        <rFont val="Times New Roman"/>
        <family val="1"/>
      </rPr>
      <t>Missile crossed path of MD-80, RV</t>
    </r>
  </si>
  <si>
    <r>
      <rPr>
        <sz val="9"/>
        <rFont val="Times New Roman"/>
        <family val="1"/>
      </rPr>
      <t>London</t>
    </r>
  </si>
  <si>
    <r>
      <rPr>
        <sz val="9"/>
        <rFont val="Times New Roman"/>
        <family val="1"/>
      </rPr>
      <t>Airliner encounters ring-shaped object, 2 rect</t>
    </r>
  </si>
  <si>
    <r>
      <rPr>
        <sz val="9"/>
        <rFont val="Times New Roman"/>
        <family val="1"/>
      </rPr>
      <t>China</t>
    </r>
  </si>
  <si>
    <r>
      <rPr>
        <sz val="9"/>
        <rFont val="Times New Roman"/>
        <family val="1"/>
      </rPr>
      <t>Kunshan</t>
    </r>
  </si>
  <si>
    <r>
      <rPr>
        <sz val="9"/>
        <rFont val="Times New Roman"/>
        <family val="1"/>
      </rPr>
      <t>Cigar stopped ahead of Flight 866</t>
    </r>
  </si>
  <si>
    <r>
      <rPr>
        <sz val="9"/>
        <rFont val="Times New Roman"/>
        <family val="1"/>
      </rPr>
      <t>Kingston, Ontario</t>
    </r>
  </si>
  <si>
    <r>
      <rPr>
        <sz val="9"/>
        <rFont val="Times New Roman"/>
        <family val="1"/>
      </rPr>
      <t>Puppy indifferent to presence of domed, hat shaped object</t>
    </r>
  </si>
  <si>
    <r>
      <rPr>
        <sz val="9"/>
        <rFont val="Times New Roman"/>
        <family val="1"/>
      </rPr>
      <t>MN</t>
    </r>
  </si>
  <si>
    <r>
      <rPr>
        <sz val="9"/>
        <rFont val="Times New Roman"/>
        <family val="1"/>
      </rPr>
      <t>North Branch</t>
    </r>
  </si>
  <si>
    <r>
      <rPr>
        <sz val="9"/>
        <rFont val="Times New Roman"/>
        <family val="1"/>
      </rPr>
      <t xml:space="preserve">U.S. Air flight crew saw a rectangular, light-reflective object that flew into clouds
</t>
    </r>
    <r>
      <rPr>
        <sz val="9"/>
        <rFont val="Times New Roman"/>
        <family val="1"/>
      </rPr>
      <t>(section 111).</t>
    </r>
  </si>
  <si>
    <r>
      <rPr>
        <sz val="9"/>
        <rFont val="Times New Roman"/>
        <family val="1"/>
      </rPr>
      <t>Pittsburgh</t>
    </r>
  </si>
  <si>
    <r>
      <rPr>
        <sz val="9"/>
        <rFont val="Times New Roman"/>
        <family val="1"/>
      </rPr>
      <t>Dogs vocalizing while domed disc was nearby</t>
    </r>
  </si>
  <si>
    <r>
      <rPr>
        <sz val="9"/>
        <rFont val="Times New Roman"/>
        <family val="1"/>
      </rPr>
      <t>Dallas</t>
    </r>
  </si>
  <si>
    <r>
      <rPr>
        <sz val="9"/>
        <rFont val="Times New Roman"/>
        <family val="1"/>
      </rPr>
      <t>G,V, FAA &amp; ANG radar, visuals by police</t>
    </r>
  </si>
  <si>
    <r>
      <rPr>
        <sz val="9"/>
        <rFont val="Times New Roman"/>
        <family val="1"/>
      </rPr>
      <t>Skibo</t>
    </r>
  </si>
  <si>
    <r>
      <rPr>
        <sz val="9"/>
        <rFont val="Times New Roman"/>
        <family val="1"/>
      </rPr>
      <t>Coyotes spooked by descending blue white light</t>
    </r>
  </si>
  <si>
    <r>
      <rPr>
        <sz val="9"/>
        <rFont val="Times New Roman"/>
        <family val="1"/>
      </rPr>
      <t>Ochoco National Forest</t>
    </r>
  </si>
  <si>
    <r>
      <rPr>
        <sz val="9"/>
        <rFont val="Times New Roman"/>
        <family val="1"/>
      </rPr>
      <t>Dogs were indifferent to hovering domed disc</t>
    </r>
  </si>
  <si>
    <r>
      <rPr>
        <sz val="9"/>
        <rFont val="Times New Roman"/>
        <family val="1"/>
      </rPr>
      <t>New Hartford</t>
    </r>
  </si>
  <si>
    <r>
      <rPr>
        <sz val="9"/>
        <rFont val="Times New Roman"/>
        <family val="1"/>
      </rPr>
      <t>Dog barked continuously, oval object w/light beams near</t>
    </r>
  </si>
  <si>
    <r>
      <rPr>
        <sz val="9"/>
        <rFont val="Times New Roman"/>
        <family val="1"/>
      </rPr>
      <t>Waymart</t>
    </r>
  </si>
  <si>
    <r>
      <rPr>
        <sz val="9"/>
        <rFont val="Times New Roman"/>
        <family val="1"/>
      </rPr>
      <t>Dog became still and quite before a boomerang appeared</t>
    </r>
  </si>
  <si>
    <r>
      <rPr>
        <sz val="9"/>
        <rFont val="Times New Roman"/>
        <family val="1"/>
      </rPr>
      <t>North Huntington</t>
    </r>
  </si>
  <si>
    <r>
      <rPr>
        <sz val="9"/>
        <rFont val="Times New Roman"/>
        <family val="1"/>
      </rPr>
      <t>Blind dog on porch indifferent to boomerang</t>
    </r>
  </si>
  <si>
    <r>
      <rPr>
        <sz val="9"/>
        <rFont val="Times New Roman"/>
        <family val="1"/>
      </rPr>
      <t>Trenton</t>
    </r>
  </si>
  <si>
    <r>
      <rPr>
        <sz val="9"/>
        <rFont val="Times New Roman"/>
        <family val="1"/>
      </rPr>
      <t>Belgium, triangle</t>
    </r>
  </si>
  <si>
    <r>
      <rPr>
        <sz val="9"/>
        <rFont val="Times New Roman"/>
        <family val="1"/>
      </rPr>
      <t>Belgium</t>
    </r>
  </si>
  <si>
    <r>
      <rPr>
        <sz val="9"/>
        <rFont val="Times New Roman"/>
        <family val="1"/>
      </rPr>
      <t>Petit-Rechain</t>
    </r>
  </si>
  <si>
    <r>
      <rPr>
        <sz val="9"/>
        <rFont val="Times New Roman"/>
        <family val="1"/>
      </rPr>
      <t>Three Lights in Triangle Are Also Picked Up On Radar</t>
    </r>
  </si>
  <si>
    <r>
      <rPr>
        <sz val="9"/>
        <rFont val="Times New Roman"/>
        <family val="1"/>
      </rPr>
      <t>Wavre (near)</t>
    </r>
  </si>
  <si>
    <r>
      <rPr>
        <sz val="9"/>
        <rFont val="Times New Roman"/>
        <family val="1"/>
      </rPr>
      <t xml:space="preserve">Blindingly bright oval object approached car, passed low overhead. Driver fled,
</t>
    </r>
    <r>
      <rPr>
        <sz val="9"/>
        <rFont val="Times New Roman"/>
        <family val="1"/>
      </rPr>
      <t>looked back, saw object hovering over a field (section XII).</t>
    </r>
  </si>
  <si>
    <r>
      <rPr>
        <sz val="9"/>
        <rFont val="Times New Roman"/>
        <family val="1"/>
      </rPr>
      <t>Kokomo</t>
    </r>
  </si>
  <si>
    <r>
      <rPr>
        <sz val="9"/>
        <rFont val="Times New Roman"/>
        <family val="1"/>
      </rPr>
      <t>Interceptor pilot enc, R/V</t>
    </r>
  </si>
  <si>
    <r>
      <rPr>
        <sz val="9"/>
        <rFont val="Times New Roman"/>
        <family val="1"/>
      </rPr>
      <t>Pereslavl-Zalesskiy</t>
    </r>
  </si>
  <si>
    <r>
      <rPr>
        <sz val="9"/>
        <rFont val="Times New Roman"/>
        <family val="1"/>
      </rPr>
      <t>G,A,V, a/l pilots, jet scram</t>
    </r>
  </si>
  <si>
    <r>
      <rPr>
        <sz val="9"/>
        <rFont val="Times New Roman"/>
        <family val="1"/>
      </rPr>
      <t xml:space="preserve">Object approached car, hovered, red illumination, heat felt. MUFON UFO Journal,
</t>
    </r>
    <r>
      <rPr>
        <sz val="9"/>
        <rFont val="Times New Roman"/>
        <family val="1"/>
      </rPr>
      <t>May 1990, p. 17; MUFON Log #900416 (R,L) car</t>
    </r>
  </si>
  <si>
    <r>
      <rPr>
        <sz val="9"/>
        <rFont val="Times New Roman"/>
        <family val="1"/>
      </rPr>
      <t>Carney</t>
    </r>
  </si>
  <si>
    <r>
      <rPr>
        <sz val="9"/>
        <rFont val="Times New Roman"/>
        <family val="1"/>
      </rPr>
      <t xml:space="preserve">Sphere with windows seen from boat near lighthouse. Several objects took off at high speed with loud booms, stopped, hovered, and flashed bright white lights
</t>
    </r>
    <r>
      <rPr>
        <sz val="9"/>
        <rFont val="Times New Roman"/>
        <family val="1"/>
      </rPr>
      <t>(section VI).</t>
    </r>
  </si>
  <si>
    <r>
      <rPr>
        <sz val="9"/>
        <rFont val="Times New Roman"/>
        <family val="1"/>
      </rPr>
      <t>Wood End, Provincetown</t>
    </r>
  </si>
  <si>
    <r>
      <rPr>
        <sz val="9"/>
        <rFont val="Times New Roman"/>
        <family val="1"/>
      </rPr>
      <t xml:space="preserve">Brilliant white pulsating oval paced truck, hovered over road, instant relocation
</t>
    </r>
    <r>
      <rPr>
        <sz val="9"/>
        <rFont val="Times New Roman"/>
        <family val="1"/>
      </rPr>
      <t>over truck; cast light beam down (sections IX, X).</t>
    </r>
  </si>
  <si>
    <r>
      <rPr>
        <sz val="9"/>
        <rFont val="Times New Roman"/>
        <family val="1"/>
      </rPr>
      <t>Beavercreek</t>
    </r>
  </si>
  <si>
    <r>
      <rPr>
        <sz val="9"/>
        <rFont val="Times New Roman"/>
        <family val="1"/>
      </rPr>
      <t>Dogs vocalized as disc generated wind that affected trees</t>
    </r>
  </si>
  <si>
    <r>
      <rPr>
        <sz val="9"/>
        <rFont val="Times New Roman"/>
        <family val="1"/>
      </rPr>
      <t>Henryville</t>
    </r>
  </si>
  <si>
    <r>
      <rPr>
        <sz val="9"/>
        <rFont val="Times New Roman"/>
        <family val="1"/>
      </rPr>
      <t xml:space="preserve">Silvery object with flashing, blue-green lights paced ahead of car. MUFON UFO
</t>
    </r>
    <r>
      <rPr>
        <sz val="9"/>
        <rFont val="Times New Roman"/>
        <family val="1"/>
      </rPr>
      <t>Journal, April 1990, p. 15 (E,L) car</t>
    </r>
  </si>
  <si>
    <r>
      <rPr>
        <sz val="9"/>
        <rFont val="Times New Roman"/>
        <family val="1"/>
      </rPr>
      <t>MS</t>
    </r>
  </si>
  <si>
    <r>
      <rPr>
        <sz val="9"/>
        <rFont val="Times New Roman"/>
        <family val="1"/>
      </rPr>
      <t>Boyle</t>
    </r>
  </si>
  <si>
    <r>
      <rPr>
        <sz val="9"/>
        <rFont val="Times New Roman"/>
        <family val="1"/>
      </rPr>
      <t>Dark round or oblong object with red body light photographed by several people</t>
    </r>
  </si>
  <si>
    <r>
      <rPr>
        <sz val="9"/>
        <rFont val="Times New Roman"/>
        <family val="1"/>
      </rPr>
      <t>Gulf Breeze</t>
    </r>
  </si>
  <si>
    <r>
      <rPr>
        <sz val="9"/>
        <rFont val="Times New Roman"/>
        <family val="1"/>
      </rPr>
      <t>Linda Cortile's (pseudonym) abduction from 12th floor apartment, allegedly witnessed by international figure and security guards (Hopkins, 1996).</t>
    </r>
  </si>
  <si>
    <r>
      <rPr>
        <sz val="9"/>
        <rFont val="Times New Roman"/>
        <family val="1"/>
      </rPr>
      <t>New York City</t>
    </r>
  </si>
  <si>
    <r>
      <rPr>
        <sz val="9"/>
        <rFont val="Times New Roman"/>
        <family val="1"/>
      </rPr>
      <t>Police patrol car illuminated by brilliant light beam, hovering dark triangular object, humming noise, alternately moved and hovered (section I).</t>
    </r>
  </si>
  <si>
    <r>
      <rPr>
        <sz val="9"/>
        <rFont val="Times New Roman"/>
        <family val="1"/>
      </rPr>
      <t>Eupen</t>
    </r>
  </si>
  <si>
    <r>
      <rPr>
        <sz val="9"/>
        <rFont val="Times New Roman"/>
        <family val="1"/>
      </rPr>
      <t>Dogs barking excitedly at hum of 3 bell-shaped objects</t>
    </r>
  </si>
  <si>
    <r>
      <rPr>
        <sz val="9"/>
        <rFont val="Times New Roman"/>
        <family val="1"/>
      </rPr>
      <t>Insects silent as lights are seen</t>
    </r>
  </si>
  <si>
    <r>
      <rPr>
        <sz val="9"/>
        <rFont val="Times New Roman"/>
        <family val="1"/>
      </rPr>
      <t>Ft. Walton Beach</t>
    </r>
  </si>
  <si>
    <r>
      <rPr>
        <sz val="9"/>
        <rFont val="Times New Roman"/>
        <family val="1"/>
      </rPr>
      <t>Dogs barking at hum of boomerang</t>
    </r>
  </si>
  <si>
    <r>
      <rPr>
        <sz val="9"/>
        <rFont val="Times New Roman"/>
        <family val="1"/>
      </rPr>
      <t>UFO sighting concentration in vicinity. Four landings and three different kinds of entities reported (sections VIII, XII); geodesic engineer saw maneuvering airship- like object September 24 (section IV).</t>
    </r>
  </si>
  <si>
    <r>
      <rPr>
        <sz val="9"/>
        <rFont val="Times New Roman"/>
        <family val="1"/>
      </rPr>
      <t>Russia</t>
    </r>
  </si>
  <si>
    <r>
      <rPr>
        <sz val="9"/>
        <rFont val="Times New Roman"/>
        <family val="1"/>
      </rPr>
      <t>Voronezh</t>
    </r>
  </si>
  <si>
    <r>
      <rPr>
        <sz val="9"/>
        <rFont val="Times New Roman"/>
        <family val="1"/>
      </rPr>
      <t>890921-1007</t>
    </r>
  </si>
  <si>
    <r>
      <rPr>
        <sz val="9"/>
        <rFont val="Times New Roman"/>
        <family val="1"/>
      </rPr>
      <t>Dogs hid while diamond shaped object passed over</t>
    </r>
  </si>
  <si>
    <r>
      <rPr>
        <sz val="9"/>
        <rFont val="Times New Roman"/>
        <family val="1"/>
      </rPr>
      <t>Cantonment</t>
    </r>
  </si>
  <si>
    <r>
      <rPr>
        <sz val="9"/>
        <rFont val="Times New Roman"/>
        <family val="1"/>
      </rPr>
      <t>Dogs excited as cigar-shape with wings hovers over houses</t>
    </r>
  </si>
  <si>
    <r>
      <rPr>
        <sz val="9"/>
        <rFont val="Times New Roman"/>
        <family val="1"/>
      </rPr>
      <t>Kalamazoo</t>
    </r>
  </si>
  <si>
    <r>
      <rPr>
        <sz val="9"/>
        <rFont val="Times New Roman"/>
        <family val="1"/>
      </rPr>
      <t>Luminous mushroom-shaped object hovered over field, two smaller objects with red lights emerged, operated independently, departed at high speed (section X).</t>
    </r>
  </si>
  <si>
    <r>
      <rPr>
        <sz val="9"/>
        <rFont val="Times New Roman"/>
        <family val="1"/>
      </rPr>
      <t>Butler Township</t>
    </r>
  </si>
  <si>
    <r>
      <rPr>
        <sz val="9"/>
        <rFont val="Times New Roman"/>
        <family val="1"/>
      </rPr>
      <t>Dog in house curious/alert to disc outside</t>
    </r>
  </si>
  <si>
    <r>
      <rPr>
        <sz val="9"/>
        <rFont val="Times New Roman"/>
        <family val="1"/>
      </rPr>
      <t>Ispwich</t>
    </r>
  </si>
  <si>
    <r>
      <rPr>
        <sz val="9"/>
        <rFont val="Times New Roman"/>
        <family val="1"/>
      </rPr>
      <t>Cats indifferent to triangle at tree level.</t>
    </r>
  </si>
  <si>
    <r>
      <rPr>
        <sz val="9"/>
        <rFont val="Times New Roman"/>
        <family val="1"/>
      </rPr>
      <t>Normally noisy dogs silent as disc hovers across the street</t>
    </r>
  </si>
  <si>
    <r>
      <rPr>
        <sz val="9"/>
        <rFont val="Times New Roman"/>
        <family val="1"/>
      </rPr>
      <t>Dog reacted as oval bobbed near ground</t>
    </r>
  </si>
  <si>
    <r>
      <rPr>
        <sz val="9"/>
        <rFont val="Times New Roman"/>
        <family val="1"/>
      </rPr>
      <t>LA</t>
    </r>
  </si>
  <si>
    <r>
      <rPr>
        <sz val="9"/>
        <rFont val="Times New Roman"/>
        <family val="1"/>
      </rPr>
      <t>Mansura</t>
    </r>
  </si>
  <si>
    <r>
      <rPr>
        <sz val="9"/>
        <rFont val="Times New Roman"/>
        <family val="1"/>
      </rPr>
      <t xml:space="preserve">Videotape taken of hovering object that rotated, split in two, then faded or
</t>
    </r>
    <r>
      <rPr>
        <sz val="9"/>
        <rFont val="Times New Roman"/>
        <family val="1"/>
      </rPr>
      <t>"dissolved." (section VII).</t>
    </r>
  </si>
  <si>
    <r>
      <rPr>
        <sz val="9"/>
        <rFont val="Times New Roman"/>
        <family val="1"/>
      </rPr>
      <t>Spain</t>
    </r>
  </si>
  <si>
    <r>
      <rPr>
        <sz val="9"/>
        <rFont val="Times New Roman"/>
        <family val="1"/>
      </rPr>
      <t>Estepona</t>
    </r>
  </si>
  <si>
    <r>
      <rPr>
        <sz val="9"/>
        <rFont val="Times New Roman"/>
        <family val="1"/>
      </rPr>
      <t>Obj hov/darted around Beechcraft</t>
    </r>
  </si>
  <si>
    <r>
      <rPr>
        <sz val="9"/>
        <rFont val="Times New Roman"/>
        <family val="1"/>
      </rPr>
      <t>ME</t>
    </r>
  </si>
  <si>
    <r>
      <rPr>
        <sz val="9"/>
        <rFont val="Times New Roman"/>
        <family val="1"/>
      </rPr>
      <t>Blue Hill Bay</t>
    </r>
  </si>
  <si>
    <r>
      <rPr>
        <sz val="9"/>
        <rFont val="Times New Roman"/>
        <family val="1"/>
      </rPr>
      <t>Videorecorder film taken of a white, Saturn-shaped object with squarish ring that changed direction, rose at a steep angle at high speed (section VII).</t>
    </r>
  </si>
  <si>
    <r>
      <rPr>
        <sz val="9"/>
        <rFont val="Times New Roman"/>
        <family val="1"/>
      </rPr>
      <t>Japan</t>
    </r>
  </si>
  <si>
    <r>
      <rPr>
        <sz val="9"/>
        <rFont val="Times New Roman"/>
        <family val="1"/>
      </rPr>
      <t>Hakui City</t>
    </r>
  </si>
  <si>
    <r>
      <rPr>
        <sz val="9"/>
        <rFont val="Times New Roman"/>
        <family val="1"/>
      </rPr>
      <t>Barking alerted witness to disc, which put light on witness</t>
    </r>
  </si>
  <si>
    <r>
      <rPr>
        <sz val="9"/>
        <rFont val="Times New Roman"/>
        <family val="1"/>
      </rPr>
      <t>Crestview</t>
    </r>
  </si>
  <si>
    <r>
      <rPr>
        <sz val="9"/>
        <rFont val="Times New Roman"/>
        <family val="1"/>
      </rPr>
      <t>Dogs are unaffected by fly over of three amber lights in formation</t>
    </r>
  </si>
  <si>
    <r>
      <rPr>
        <sz val="9"/>
        <rFont val="Times New Roman"/>
        <family val="1"/>
      </rPr>
      <t>Baton Rouge</t>
    </r>
  </si>
  <si>
    <r>
      <rPr>
        <sz val="9"/>
        <rFont val="Times New Roman"/>
        <family val="1"/>
      </rPr>
      <t>Dog growling awoke witness to see hovering disc</t>
    </r>
  </si>
  <si>
    <r>
      <rPr>
        <sz val="9"/>
        <rFont val="Times New Roman"/>
        <family val="1"/>
      </rPr>
      <t>Plainfield</t>
    </r>
  </si>
  <si>
    <r>
      <rPr>
        <sz val="9"/>
        <rFont val="Times New Roman"/>
        <family val="1"/>
      </rPr>
      <t>Excited barking as disc emitted light beam and stirred tree</t>
    </r>
  </si>
  <si>
    <r>
      <rPr>
        <sz val="9"/>
        <rFont val="Times New Roman"/>
        <family val="1"/>
      </rPr>
      <t>Dogs barked constantly as 2 small discs landed</t>
    </r>
  </si>
  <si>
    <r>
      <rPr>
        <sz val="9"/>
        <rFont val="Times New Roman"/>
        <family val="1"/>
      </rPr>
      <t>Barking dogs alert witness to domed objects</t>
    </r>
  </si>
  <si>
    <r>
      <rPr>
        <sz val="9"/>
        <rFont val="Times New Roman"/>
        <family val="1"/>
      </rPr>
      <t>Somerville</t>
    </r>
  </si>
  <si>
    <r>
      <rPr>
        <sz val="9"/>
        <rFont val="Times New Roman"/>
        <family val="1"/>
      </rPr>
      <t>Forest animals freeze as cylinder passes overhead</t>
    </r>
  </si>
  <si>
    <r>
      <rPr>
        <sz val="9"/>
        <rFont val="Times New Roman"/>
        <family val="1"/>
      </rPr>
      <t>Glen Allen</t>
    </r>
  </si>
  <si>
    <r>
      <rPr>
        <sz val="9"/>
        <rFont val="Times New Roman"/>
        <family val="1"/>
      </rPr>
      <t>Silvery oval object hovered, brilliant illumination, physiological effects. UFO maneuvered erratically, emitted silvery white trail when flew away (section V).</t>
    </r>
  </si>
  <si>
    <r>
      <rPr>
        <sz val="9"/>
        <rFont val="Times New Roman"/>
        <family val="1"/>
      </rPr>
      <t>Harrisburg</t>
    </r>
  </si>
  <si>
    <r>
      <rPr>
        <sz val="9"/>
        <rFont val="Times New Roman"/>
        <family val="1"/>
      </rPr>
      <t>Dog and cat wanted to approach rectangle above treetops</t>
    </r>
  </si>
  <si>
    <r>
      <rPr>
        <sz val="9"/>
        <rFont val="Times New Roman"/>
        <family val="1"/>
      </rPr>
      <t>Valparaiso</t>
    </r>
  </si>
  <si>
    <r>
      <rPr>
        <sz val="9"/>
        <rFont val="Times New Roman"/>
        <family val="1"/>
      </rPr>
      <t>Horses panic as object flies by (UFO)</t>
    </r>
  </si>
  <si>
    <r>
      <rPr>
        <sz val="9"/>
        <rFont val="Times New Roman"/>
        <family val="1"/>
      </rPr>
      <t>MacMillan Pass, NWT/Yukon Border</t>
    </r>
  </si>
  <si>
    <r>
      <rPr>
        <sz val="9"/>
        <rFont val="Times New Roman"/>
        <family val="1"/>
      </rPr>
      <t xml:space="preserve">Motorists saw bright light ahead, engine lost power, radio failed. Four square
</t>
    </r>
    <r>
      <rPr>
        <sz val="9"/>
        <rFont val="Times New Roman"/>
        <family val="1"/>
      </rPr>
      <t>yellow lights and light beam visible. Car returned to normal after lights disappeared (Basterfield, 1997a).</t>
    </r>
  </si>
  <si>
    <r>
      <rPr>
        <sz val="9"/>
        <rFont val="Times New Roman"/>
        <family val="1"/>
      </rPr>
      <t>Tasmania</t>
    </r>
  </si>
  <si>
    <r>
      <rPr>
        <sz val="9"/>
        <rFont val="Times New Roman"/>
        <family val="1"/>
      </rPr>
      <t>East Tamar Highway</t>
    </r>
  </si>
  <si>
    <r>
      <rPr>
        <sz val="9"/>
        <rFont val="Times New Roman"/>
        <family val="1"/>
      </rPr>
      <t>John Salter, Jr., and John, III, abduction (section XIII).</t>
    </r>
  </si>
  <si>
    <r>
      <rPr>
        <sz val="9"/>
        <rFont val="Times New Roman"/>
        <family val="1"/>
      </rPr>
      <t>Unknown City</t>
    </r>
  </si>
  <si>
    <r>
      <rPr>
        <sz val="9"/>
        <rFont val="Times New Roman"/>
        <family val="1"/>
      </rPr>
      <t>Dog responds and hides in close encounter</t>
    </r>
  </si>
  <si>
    <r>
      <rPr>
        <sz val="9"/>
        <rFont val="Times New Roman"/>
        <family val="1"/>
      </rPr>
      <t>Yukon Territory near Carcross</t>
    </r>
  </si>
  <si>
    <r>
      <rPr>
        <sz val="9"/>
        <rFont val="Times New Roman"/>
        <family val="1"/>
      </rPr>
      <t>Nr Edwards AFB, California, G</t>
    </r>
  </si>
  <si>
    <r>
      <rPr>
        <sz val="9"/>
        <rFont val="Times New Roman"/>
        <family val="1"/>
      </rPr>
      <t>Edwards AFB (near)</t>
    </r>
  </si>
  <si>
    <r>
      <rPr>
        <sz val="9"/>
        <rFont val="Times New Roman"/>
        <family val="1"/>
      </rPr>
      <t>Eastlake Close Encounter</t>
    </r>
  </si>
  <si>
    <r>
      <rPr>
        <sz val="9"/>
        <color rgb="FF008000"/>
        <rFont val="Times New Roman"/>
        <family val="1"/>
      </rPr>
      <t>C</t>
    </r>
  </si>
  <si>
    <r>
      <rPr>
        <sz val="9"/>
        <rFont val="Times New Roman"/>
        <family val="1"/>
      </rPr>
      <t>Eastlake</t>
    </r>
  </si>
  <si>
    <r>
      <rPr>
        <sz val="9"/>
        <rFont val="Times New Roman"/>
        <family val="1"/>
      </rPr>
      <t>Cat fearful as disc at treetop level emitted beam</t>
    </r>
  </si>
  <si>
    <r>
      <rPr>
        <sz val="9"/>
        <rFont val="Times New Roman"/>
        <family val="1"/>
      </rPr>
      <t>Irwin</t>
    </r>
  </si>
  <si>
    <r>
      <rPr>
        <sz val="9"/>
        <rFont val="Times New Roman"/>
        <family val="1"/>
      </rPr>
      <t>Airliner encounters huge object with lights</t>
    </r>
  </si>
  <si>
    <r>
      <rPr>
        <sz val="9"/>
        <rFont val="Times New Roman"/>
        <family val="1"/>
      </rPr>
      <t>Africa</t>
    </r>
  </si>
  <si>
    <r>
      <rPr>
        <sz val="9"/>
        <rFont val="Times New Roman"/>
        <family val="1"/>
      </rPr>
      <t>Beira, Mozambique</t>
    </r>
  </si>
  <si>
    <r>
      <rPr>
        <sz val="9"/>
        <rFont val="Times New Roman"/>
        <family val="1"/>
      </rPr>
      <t>Barking dogs alerted to triangle, treetop height</t>
    </r>
  </si>
  <si>
    <r>
      <rPr>
        <sz val="9"/>
        <rFont val="Times New Roman"/>
        <family val="1"/>
      </rPr>
      <t>Sharon</t>
    </r>
  </si>
  <si>
    <r>
      <rPr>
        <sz val="9"/>
        <rFont val="Times New Roman"/>
        <family val="1"/>
      </rPr>
      <t xml:space="preserve">Knowles family encounter with oval object that buzzed car, car lifted off road,
</t>
    </r>
    <r>
      <rPr>
        <sz val="9"/>
        <rFont val="Times New Roman"/>
        <family val="1"/>
      </rPr>
      <t>physical traces (section VI).</t>
    </r>
  </si>
  <si>
    <r>
      <rPr>
        <sz val="9"/>
        <rFont val="Times New Roman"/>
        <family val="1"/>
      </rPr>
      <t>Mundrabilla</t>
    </r>
  </si>
  <si>
    <r>
      <rPr>
        <sz val="9"/>
        <rFont val="Times New Roman"/>
        <family val="1"/>
      </rPr>
      <t xml:space="preserve">Glowing red object followed car, moved up and down as if following contours of
</t>
    </r>
    <r>
      <rPr>
        <sz val="9"/>
        <rFont val="Times New Roman"/>
        <family val="1"/>
      </rPr>
      <t>local terrain (section X).</t>
    </r>
  </si>
  <si>
    <r>
      <rPr>
        <sz val="9"/>
        <rFont val="Times New Roman"/>
        <family val="1"/>
      </rPr>
      <t>AR</t>
    </r>
  </si>
  <si>
    <r>
      <rPr>
        <sz val="9"/>
        <rFont val="Times New Roman"/>
        <family val="1"/>
      </rPr>
      <t>Launceston</t>
    </r>
  </si>
  <si>
    <r>
      <rPr>
        <sz val="9"/>
        <rFont val="Times New Roman"/>
        <family val="1"/>
      </rPr>
      <t>Barking dogs alerted witness to treetop hovering sphere</t>
    </r>
  </si>
  <si>
    <r>
      <rPr>
        <sz val="9"/>
        <rFont val="Times New Roman"/>
        <family val="1"/>
      </rPr>
      <t>Coon Rapid</t>
    </r>
  </si>
  <si>
    <r>
      <rPr>
        <sz val="9"/>
        <rFont val="Times New Roman"/>
        <family val="1"/>
      </rPr>
      <t>Elliptical object landed ahead of car, blocked road; headlights and engine failed, blinding light from underside. Car dragged toward object (section XII).</t>
    </r>
  </si>
  <si>
    <r>
      <rPr>
        <sz val="9"/>
        <rFont val="Times New Roman"/>
        <family val="1"/>
      </rPr>
      <t>Dogs and cats non reactive to quad search lights (IFO).</t>
    </r>
  </si>
  <si>
    <r>
      <rPr>
        <sz val="9"/>
        <rFont val="Times New Roman"/>
        <family val="1"/>
      </rPr>
      <t>Shreve</t>
    </r>
  </si>
  <si>
    <r>
      <rPr>
        <sz val="9"/>
        <rFont val="Times New Roman"/>
        <family val="1"/>
      </rPr>
      <t>First five photos reported taken by builder Ed Walters (section VII).</t>
    </r>
  </si>
  <si>
    <r>
      <rPr>
        <sz val="9"/>
        <rFont val="Times New Roman"/>
        <family val="1"/>
      </rPr>
      <t xml:space="preserve">Ellipse with windows beamed light down on children in playground, two
</t>
    </r>
    <r>
      <rPr>
        <sz val="9"/>
        <rFont val="Times New Roman"/>
        <family val="1"/>
      </rPr>
      <t>humanoids visible in object (section XII).</t>
    </r>
  </si>
  <si>
    <r>
      <rPr>
        <sz val="9"/>
        <rFont val="Times New Roman"/>
        <family val="1"/>
      </rPr>
      <t>Bangor</t>
    </r>
  </si>
  <si>
    <r>
      <rPr>
        <sz val="9"/>
        <rFont val="Times New Roman"/>
        <family val="1"/>
      </rPr>
      <t>Corydon, Indiana</t>
    </r>
  </si>
  <si>
    <r>
      <rPr>
        <sz val="9"/>
        <rFont val="Times New Roman"/>
        <family val="1"/>
      </rPr>
      <t>Corydon</t>
    </r>
  </si>
  <si>
    <r>
      <rPr>
        <sz val="9"/>
        <rFont val="Times New Roman"/>
        <family val="1"/>
      </rPr>
      <t>Shiny oval, hovered; brightened, took off like a shot, left white trail; stopped abruptly, maneuvered, lights flashed, shot straight up out of sight (sections IX, X).</t>
    </r>
  </si>
  <si>
    <r>
      <rPr>
        <sz val="9"/>
        <rFont val="Times New Roman"/>
        <family val="1"/>
      </rPr>
      <t>Osbornville</t>
    </r>
  </si>
  <si>
    <r>
      <rPr>
        <sz val="9"/>
        <rFont val="Times New Roman"/>
        <family val="1"/>
      </rPr>
      <t>The Hawesville Encounter</t>
    </r>
  </si>
  <si>
    <r>
      <rPr>
        <sz val="9"/>
        <rFont val="Times New Roman"/>
        <family val="1"/>
      </rPr>
      <t>KY</t>
    </r>
  </si>
  <si>
    <r>
      <rPr>
        <sz val="9"/>
        <rFont val="Times New Roman"/>
        <family val="1"/>
      </rPr>
      <t>Hawesville</t>
    </r>
  </si>
  <si>
    <r>
      <rPr>
        <sz val="9"/>
        <rFont val="Times New Roman"/>
        <family val="1"/>
      </rPr>
      <t>A, weather radar, giant</t>
    </r>
  </si>
  <si>
    <r>
      <rPr>
        <sz val="9"/>
        <rFont val="Times New Roman"/>
        <family val="1"/>
      </rPr>
      <t>Toronto to Winnipeg</t>
    </r>
  </si>
  <si>
    <r>
      <rPr>
        <sz val="9"/>
        <rFont val="Times New Roman"/>
        <family val="1"/>
      </rPr>
      <t xml:space="preserve">Motorists encountered hovering large oval object, lights around perimeter, terrain
</t>
    </r>
    <r>
      <rPr>
        <sz val="9"/>
        <rFont val="Times New Roman"/>
        <family val="1"/>
      </rPr>
      <t>brightly illuminated (section IX).</t>
    </r>
  </si>
  <si>
    <r>
      <rPr>
        <sz val="9"/>
        <rFont val="Times New Roman"/>
        <family val="1"/>
      </rPr>
      <t>Potters Mills</t>
    </r>
  </si>
  <si>
    <r>
      <rPr>
        <sz val="9"/>
        <rFont val="Times New Roman"/>
        <family val="1"/>
      </rPr>
      <t>Large Discs / Flight 53 Tracks At A Mile A Second</t>
    </r>
  </si>
  <si>
    <r>
      <rPr>
        <sz val="9"/>
        <rFont val="Times New Roman"/>
        <family val="1"/>
      </rPr>
      <t>AK</t>
    </r>
  </si>
  <si>
    <r>
      <rPr>
        <sz val="9"/>
        <rFont val="Times New Roman"/>
        <family val="1"/>
      </rPr>
      <t>In air space</t>
    </r>
  </si>
  <si>
    <r>
      <rPr>
        <sz val="9"/>
        <rFont val="Times New Roman"/>
        <family val="1"/>
      </rPr>
      <t>JAL Flight 1628 (C), Saturn-shaped, R/V</t>
    </r>
  </si>
  <si>
    <r>
      <rPr>
        <sz val="9"/>
        <rFont val="Times New Roman"/>
        <family val="1"/>
      </rPr>
      <t>NE Alaska</t>
    </r>
  </si>
  <si>
    <r>
      <rPr>
        <sz val="9"/>
        <rFont val="Times New Roman"/>
        <family val="1"/>
      </rPr>
      <t>Cow and horse responded to hovering object</t>
    </r>
  </si>
  <si>
    <r>
      <rPr>
        <sz val="9"/>
        <rFont val="Times New Roman"/>
        <family val="1"/>
      </rPr>
      <t>Bay Port</t>
    </r>
  </si>
  <si>
    <r>
      <rPr>
        <sz val="9"/>
        <rFont val="Times New Roman"/>
        <family val="1"/>
      </rPr>
      <t xml:space="preserve">Bright blue-green oval paced ahead of car, buzzing sound, forward motion
</t>
    </r>
    <r>
      <rPr>
        <sz val="9"/>
        <rFont val="Times New Roman"/>
        <family val="1"/>
      </rPr>
      <t>impeded. Chalker, 1987, p. 176 (E,L) car</t>
    </r>
  </si>
  <si>
    <r>
      <rPr>
        <sz val="9"/>
        <rFont val="Times New Roman"/>
        <family val="1"/>
      </rPr>
      <t>Edmonton, Queensland</t>
    </r>
  </si>
  <si>
    <r>
      <rPr>
        <sz val="9"/>
        <rFont val="Times New Roman"/>
        <family val="1"/>
      </rPr>
      <t>UFO landed, witness had two-hour memory loss, strong physical traces at site. Memory later returned of two humanoid beings, views inside a craft (section XIII).</t>
    </r>
  </si>
  <si>
    <r>
      <rPr>
        <sz val="9"/>
        <rFont val="Times New Roman"/>
        <family val="1"/>
      </rPr>
      <t>Calalzo di Cadore</t>
    </r>
  </si>
  <si>
    <r>
      <rPr>
        <sz val="9"/>
        <rFont val="Times New Roman"/>
        <family val="1"/>
      </rPr>
      <t>Brazilian Aircraft / UFO Encounter / Radar-Visual</t>
    </r>
  </si>
  <si>
    <r>
      <rPr>
        <sz val="9"/>
        <rFont val="Times New Roman"/>
        <family val="1"/>
      </rPr>
      <t>Rio de Janeiro Sao Paulo</t>
    </r>
  </si>
  <si>
    <r>
      <rPr>
        <sz val="9"/>
        <rFont val="Times New Roman"/>
        <family val="1"/>
      </rPr>
      <t>Head-on pass of object below Cessna 172</t>
    </r>
  </si>
  <si>
    <r>
      <rPr>
        <sz val="9"/>
        <rFont val="Times New Roman"/>
        <family val="1"/>
      </rPr>
      <t>Sedona</t>
    </r>
  </si>
  <si>
    <r>
      <rPr>
        <sz val="9"/>
        <rFont val="Times New Roman"/>
        <family val="1"/>
      </rPr>
      <t>Object Observed After Chernobyl Explosion</t>
    </r>
  </si>
  <si>
    <r>
      <rPr>
        <sz val="9"/>
        <rFont val="Times New Roman"/>
        <family val="1"/>
      </rPr>
      <t>Chernobyl, Ukraine</t>
    </r>
  </si>
  <si>
    <r>
      <rPr>
        <sz val="9"/>
        <rFont val="Times New Roman"/>
        <family val="1"/>
      </rPr>
      <t xml:space="preserve">Hovering oval object, body lights, brightly illuminated the area, moved up, down,
</t>
    </r>
    <r>
      <rPr>
        <sz val="9"/>
        <rFont val="Times New Roman"/>
        <family val="1"/>
      </rPr>
      <t>and sideways. Dog agitated during sighting (section VII).</t>
    </r>
  </si>
  <si>
    <r>
      <rPr>
        <sz val="9"/>
        <rFont val="Times New Roman"/>
        <family val="1"/>
      </rPr>
      <t>New Castle</t>
    </r>
  </si>
  <si>
    <r>
      <rPr>
        <sz val="9"/>
        <rFont val="Times New Roman"/>
        <family val="1"/>
      </rPr>
      <t xml:space="preserve">UFO emitted six light beams toward ground. About 20 minutes later in Pittsburgh,
</t>
    </r>
    <r>
      <rPr>
        <sz val="9"/>
        <rFont val="Times New Roman"/>
        <family val="1"/>
      </rPr>
      <t>silver-gray disc with body lights hovered, mist formed around it. Object tilted, moved out of sight (section IX).</t>
    </r>
  </si>
  <si>
    <r>
      <rPr>
        <sz val="9"/>
        <rFont val="Times New Roman"/>
        <family val="1"/>
      </rPr>
      <t>Butler</t>
    </r>
  </si>
  <si>
    <r>
      <rPr>
        <sz val="9"/>
        <rFont val="Times New Roman"/>
        <family val="1"/>
      </rPr>
      <t>Whitley Strieber alien encounter (section XIII).</t>
    </r>
  </si>
  <si>
    <r>
      <rPr>
        <sz val="9"/>
        <rFont val="Times New Roman"/>
        <family val="1"/>
      </rPr>
      <t>Ulster County</t>
    </r>
  </si>
  <si>
    <r>
      <rPr>
        <sz val="9"/>
        <rFont val="Times New Roman"/>
        <family val="1"/>
      </rPr>
      <t>Silent, triangular object (section IX).</t>
    </r>
  </si>
  <si>
    <r>
      <rPr>
        <sz val="9"/>
        <rFont val="Times New Roman"/>
        <family val="1"/>
      </rPr>
      <t>DeForest</t>
    </r>
  </si>
  <si>
    <r>
      <rPr>
        <sz val="9"/>
        <rFont val="Times New Roman"/>
        <family val="1"/>
      </rPr>
      <t>Silent, triangular object with body lights (section IX).</t>
    </r>
  </si>
  <si>
    <r>
      <rPr>
        <sz val="9"/>
        <rFont val="Times New Roman"/>
        <family val="1"/>
      </rPr>
      <t xml:space="preserve">Disc-shaped object hovered ahead of car; second object paced alongside car, bright
</t>
    </r>
    <r>
      <rPr>
        <sz val="9"/>
        <rFont val="Times New Roman"/>
        <family val="1"/>
      </rPr>
      <t>illumination of area (section IX)</t>
    </r>
  </si>
  <si>
    <r>
      <rPr>
        <sz val="9"/>
        <rFont val="Times New Roman"/>
        <family val="1"/>
      </rPr>
      <t>Bagshot Heath, Surrey</t>
    </r>
  </si>
  <si>
    <r>
      <rPr>
        <sz val="9"/>
        <rFont val="Times New Roman"/>
        <family val="1"/>
      </rPr>
      <t xml:space="preserve">6:10 PM. In Level Green, Pennsylvania in the UFO hotspot of Westmoreland County, two residents of the community heard a tapping sound on one of their house windows. They saw what looked like an eye-like orb peering in through the
</t>
    </r>
    <r>
      <rPr>
        <sz val="9"/>
        <rFont val="Times New Roman"/>
        <family val="1"/>
      </rPr>
      <t>window.</t>
    </r>
  </si>
  <si>
    <r>
      <rPr>
        <sz val="9"/>
        <rFont val="Times New Roman"/>
        <family val="1"/>
      </rPr>
      <t>Level Green</t>
    </r>
  </si>
  <si>
    <r>
      <rPr>
        <sz val="9"/>
        <rFont val="Times New Roman"/>
        <family val="1"/>
      </rPr>
      <t xml:space="preserve">10:00 PM. A 30 foot long X-shaped object paced a car for 20 minutes along a
</t>
    </r>
    <r>
      <rPr>
        <sz val="9"/>
        <rFont val="Times New Roman"/>
        <family val="1"/>
      </rPr>
      <t>highway in Martinsburg, West Virginia. There were five lights on the bottom of the craft and it made a humming noise.</t>
    </r>
  </si>
  <si>
    <r>
      <rPr>
        <sz val="9"/>
        <rFont val="Times New Roman"/>
        <family val="1"/>
      </rPr>
      <t>WV</t>
    </r>
  </si>
  <si>
    <r>
      <rPr>
        <sz val="9"/>
        <rFont val="Times New Roman"/>
        <family val="1"/>
      </rPr>
      <t>Martinsburg</t>
    </r>
  </si>
  <si>
    <r>
      <rPr>
        <sz val="9"/>
        <rFont val="Times New Roman"/>
        <family val="1"/>
      </rPr>
      <t>Gray ellipse, blinding light from underside, landed ahead of car, car dragged toward UFO. Clark, 1990, p. 21, dated 1987; Chalker, 1996, pp. 182-183 (E,L) car</t>
    </r>
  </si>
  <si>
    <r>
      <rPr>
        <sz val="9"/>
        <rFont val="Times New Roman"/>
        <family val="1"/>
      </rPr>
      <t>Launceston, Northern Tasmania</t>
    </r>
  </si>
  <si>
    <r>
      <rPr>
        <sz val="9"/>
        <rFont val="Times New Roman"/>
        <family val="1"/>
      </rPr>
      <t>6:15 PM. A UFO seen by Mr. &amp; Mrs. Hoel in Gloucester, Massachusetts seemed to respond to their comments while flying over Magnolia Bay. The  dark triangular object, 150 feet wide, with a canopy underneath, flew at 125 feet altitude and passed over Magnolia Bay and surrounding trees</t>
    </r>
  </si>
  <si>
    <r>
      <rPr>
        <sz val="9"/>
        <rFont val="Times New Roman"/>
        <family val="1"/>
      </rPr>
      <t>Gloucester</t>
    </r>
  </si>
  <si>
    <r>
      <rPr>
        <sz val="9"/>
        <rFont val="Times New Roman"/>
        <family val="1"/>
      </rPr>
      <t>10:30 PM. Another black triangle report by two witnesses. No details. (UPRO)</t>
    </r>
  </si>
  <si>
    <r>
      <rPr>
        <sz val="9"/>
        <rFont val="Times New Roman"/>
        <family val="1"/>
      </rPr>
      <t>Monroe City</t>
    </r>
  </si>
  <si>
    <r>
      <rPr>
        <sz val="9"/>
        <rFont val="Times New Roman"/>
        <family val="1"/>
      </rPr>
      <t xml:space="preserve">8:45 PM. Abduction near Mt. Vernon, IN. Two percipients, several hours. (Ridge
</t>
    </r>
    <r>
      <rPr>
        <sz val="9"/>
        <rFont val="Times New Roman"/>
        <family val="1"/>
      </rPr>
      <t>files).</t>
    </r>
  </si>
  <si>
    <r>
      <rPr>
        <sz val="9"/>
        <rFont val="Times New Roman"/>
        <family val="1"/>
      </rPr>
      <t>Savah</t>
    </r>
  </si>
  <si>
    <r>
      <rPr>
        <sz val="9"/>
        <rFont val="Times New Roman"/>
        <family val="1"/>
      </rPr>
      <t>Diamond-shaped object, blue &amp; white. One humanoid four feet tall, large head, large eyes, slender arms. Occupant outside of hovering object. Approached farm. Stood in light for ten minutes, returned to craft and departed. (Humrep, Molon)</t>
    </r>
  </si>
  <si>
    <r>
      <rPr>
        <sz val="9"/>
        <rFont val="Times New Roman"/>
        <family val="1"/>
      </rPr>
      <t>Park Rapids</t>
    </r>
  </si>
  <si>
    <r>
      <rPr>
        <sz val="9"/>
        <rFont val="Times New Roman"/>
        <family val="1"/>
      </rPr>
      <t xml:space="preserve">8:30 PM. A disc-shaped object with an amber light on the bottom and red lights in
</t>
    </r>
    <r>
      <rPr>
        <sz val="9"/>
        <rFont val="Times New Roman"/>
        <family val="1"/>
      </rPr>
      <t>a circle on top of the disc buzzed a witness driving in a car</t>
    </r>
  </si>
  <si>
    <r>
      <rPr>
        <sz val="9"/>
        <rFont val="Times New Roman"/>
        <family val="1"/>
      </rPr>
      <t>Tyrone (north of)</t>
    </r>
  </si>
  <si>
    <r>
      <rPr>
        <sz val="9"/>
        <rFont val="Times New Roman"/>
        <family val="1"/>
      </rPr>
      <t>Astronomer and UFO expert J. Allen Hynek, accompanied by field investigators Philip Imbrogno and Dennis, saw a "Ferris wheel" shaped UFO in the sky in Hudson Valley, New York that turned on its side and then disappeared.</t>
    </r>
  </si>
  <si>
    <r>
      <rPr>
        <sz val="9"/>
        <rFont val="Times New Roman"/>
        <family val="1"/>
      </rPr>
      <t>Hudson Valley</t>
    </r>
  </si>
  <si>
    <r>
      <rPr>
        <sz val="9"/>
        <rFont val="Times New Roman"/>
        <family val="1"/>
      </rPr>
      <t>8:00 PM. A large disc-shaped UFO followed a Piper airplane from Cordoba to Resistensia, Argentina. It reportedly maneuvered at great speed, and changed color from silver to orange. The plane's compass oscillated between 0.5 and 270 degrees, and there were several other variations noted in other onboard instruments.</t>
    </r>
  </si>
  <si>
    <r>
      <rPr>
        <sz val="9"/>
        <rFont val="Times New Roman"/>
        <family val="1"/>
      </rPr>
      <t>Argentina</t>
    </r>
  </si>
  <si>
    <r>
      <rPr>
        <sz val="9"/>
        <rFont val="Times New Roman"/>
        <family val="1"/>
      </rPr>
      <t>Cordoba to Resistensia</t>
    </r>
  </si>
  <si>
    <r>
      <rPr>
        <sz val="9"/>
        <rFont val="Times New Roman"/>
        <family val="1"/>
      </rPr>
      <t>9:05 PM. Pulsating orange object sighted by  MUFON SSD Ridge's 8-year-old daughter. Object was in the north heading east at low level for approximately 10 minutes. This NL was logged as an OBOL (Orange Ball Of Light) and witnessed by the SSD and his son, Brian (15), who observed the object from the roof of their home north of town.</t>
    </r>
  </si>
  <si>
    <r>
      <rPr>
        <sz val="9"/>
        <rFont val="Times New Roman"/>
        <family val="1"/>
      </rPr>
      <t>Mt. Vernon</t>
    </r>
  </si>
  <si>
    <r>
      <rPr>
        <sz val="9"/>
        <rFont val="Times New Roman"/>
        <family val="1"/>
      </rPr>
      <t>At 3:45 a.m. a spark-tailed fireball splashed down 1000 yards south of Lummi Island in Washington State. The impact sent a plume of water 100 feet into the air before the object sank and the water as the surface of the sea rolled and bubbled</t>
    </r>
  </si>
  <si>
    <r>
      <rPr>
        <sz val="9"/>
        <rFont val="Times New Roman"/>
        <family val="1"/>
      </rPr>
      <t>Lummi Island</t>
    </r>
  </si>
  <si>
    <r>
      <rPr>
        <sz val="9"/>
        <rFont val="Times New Roman"/>
        <family val="1"/>
      </rPr>
      <t>10:20 PM. A videotape was made by a Mr. Pozzouli of a ring of lights in the dark sky over Brewster, New York in the Hudson River Valley, suggesting a dark circular, ellipsoid, or disc-shaped object.</t>
    </r>
  </si>
  <si>
    <r>
      <rPr>
        <sz val="9"/>
        <rFont val="Times New Roman"/>
        <family val="1"/>
      </rPr>
      <t>Brewster</t>
    </r>
  </si>
  <si>
    <r>
      <rPr>
        <sz val="9"/>
        <rFont val="Times New Roman"/>
        <family val="1"/>
      </rPr>
      <t xml:space="preserve">9:00 PM. A very large boomerang-shaped UFO hovered only 300 feet over an active vent of the Indian Point Nuclear Plant cooling tower for 15 minutes on the
</t>
    </r>
    <r>
      <rPr>
        <sz val="9"/>
        <rFont val="Times New Roman"/>
        <family val="1"/>
      </rPr>
      <t>Hudson River in Westchester County, New York.</t>
    </r>
  </si>
  <si>
    <r>
      <rPr>
        <sz val="9"/>
        <rFont val="Times New Roman"/>
        <family val="1"/>
      </rPr>
      <t>Indian Pt Nuclear Plant</t>
    </r>
  </si>
  <si>
    <r>
      <rPr>
        <sz val="9"/>
        <rFont val="Times New Roman"/>
        <family val="1"/>
      </rPr>
      <t xml:space="preserve">8:20 PM. A huge boomerang-shaped object with lights running along its leading
</t>
    </r>
    <r>
      <rPr>
        <sz val="9"/>
        <rFont val="Times New Roman"/>
        <family val="1"/>
      </rPr>
      <t>edge was seen flying over Pound Ridge.</t>
    </r>
  </si>
  <si>
    <r>
      <rPr>
        <sz val="9"/>
        <rFont val="Times New Roman"/>
        <family val="1"/>
      </rPr>
      <t>Pound Ridge</t>
    </r>
  </si>
  <si>
    <r>
      <rPr>
        <sz val="9"/>
        <rFont val="Times New Roman"/>
        <family val="1"/>
      </rPr>
      <t>9:05 PM. Carol Cloukey and Robert White had been on their way to Pittsfield, Maine for dinner. After traveling about a mile they rounded a bend and Carol, who was driving, was the first to see a bright yellowish-orange light. Suddenly the light made a perfect vertical drop in mid-air. They sped up to get ahead of the object, but the light dropped lower again, and was now dead center above the car windshield.</t>
    </r>
  </si>
  <si>
    <r>
      <rPr>
        <sz val="9"/>
        <rFont val="Times New Roman"/>
        <family val="1"/>
      </rPr>
      <t>Detroit</t>
    </r>
  </si>
  <si>
    <r>
      <rPr>
        <sz val="9"/>
        <rFont val="Times New Roman"/>
        <family val="1"/>
      </rPr>
      <t>On this night hundreds of witnesses in the Hudson Valley, Westchester County, New York saw a number of small round lights which hovered, made abrupt right angle turns, disappeared and reappeared.</t>
    </r>
  </si>
  <si>
    <r>
      <rPr>
        <sz val="9"/>
        <rFont val="Times New Roman"/>
        <family val="1"/>
      </rPr>
      <t xml:space="preserve">9:38 PM. A disc with an orange halo hovered over a park in Cape Girardeau,
</t>
    </r>
    <r>
      <rPr>
        <sz val="9"/>
        <rFont val="Times New Roman"/>
        <family val="1"/>
      </rPr>
      <t>Missouri at an estimated altitude of 1,000 feet.</t>
    </r>
  </si>
  <si>
    <r>
      <rPr>
        <sz val="9"/>
        <rFont val="Times New Roman"/>
        <family val="1"/>
      </rPr>
      <t>Cape Girardeau</t>
    </r>
  </si>
  <si>
    <r>
      <rPr>
        <sz val="9"/>
        <rFont val="Times New Roman"/>
        <family val="1"/>
      </rPr>
      <t>Highly paranormal activity and reported abduction during the first part of the month of July. Witness later reported this incident while in prison and again when out on work release, after drug-related incarceration. Reported his ex-wife would back him up. Case never investigated. (Ridge files)</t>
    </r>
  </si>
  <si>
    <r>
      <rPr>
        <sz val="9"/>
        <rFont val="Times New Roman"/>
        <family val="1"/>
      </rPr>
      <t>St. Phillips</t>
    </r>
  </si>
  <si>
    <r>
      <rPr>
        <sz val="9"/>
        <rFont val="Times New Roman"/>
        <family val="1"/>
      </rPr>
      <t xml:space="preserve">A bright circle trailing a red tail and flashing a beam of light from its
</t>
    </r>
    <r>
      <rPr>
        <sz val="9"/>
        <rFont val="Times New Roman"/>
        <family val="1"/>
      </rPr>
      <t>circumference was seen hovering</t>
    </r>
  </si>
  <si>
    <r>
      <rPr>
        <sz val="9"/>
        <rFont val="Times New Roman"/>
        <family val="1"/>
      </rPr>
      <t>Scotland</t>
    </r>
  </si>
  <si>
    <r>
      <rPr>
        <sz val="9"/>
        <rFont val="Times New Roman"/>
        <family val="1"/>
      </rPr>
      <t>Blairgowrie in The Orkney Islands</t>
    </r>
  </si>
  <si>
    <r>
      <rPr>
        <sz val="9"/>
        <rFont val="Times New Roman"/>
        <family val="1"/>
      </rPr>
      <t>UFO Hovers Over Nuclear Power Plant</t>
    </r>
  </si>
  <si>
    <r>
      <rPr>
        <sz val="9"/>
        <color rgb="FF008000"/>
        <rFont val="Times New Roman"/>
        <family val="1"/>
      </rPr>
      <t>E</t>
    </r>
  </si>
  <si>
    <r>
      <rPr>
        <sz val="9"/>
        <rFont val="Times New Roman"/>
        <family val="1"/>
      </rPr>
      <t>Peekskill</t>
    </r>
  </si>
  <si>
    <r>
      <rPr>
        <sz val="9"/>
        <rFont val="Times New Roman"/>
        <family val="1"/>
      </rPr>
      <t>11:00 AM. An object shaped like the rounded-off "tail fin" of an airplane with a very short fuselage came straight down over a woman's car in her driveway</t>
    </r>
  </si>
  <si>
    <r>
      <rPr>
        <sz val="9"/>
        <rFont val="Times New Roman"/>
        <family val="1"/>
      </rPr>
      <t>Adelanto</t>
    </r>
  </si>
  <si>
    <r>
      <rPr>
        <sz val="9"/>
        <rFont val="Times New Roman"/>
        <family val="1"/>
      </rPr>
      <t xml:space="preserve">10:30 PM. Guards at the Indian Point nuclear power plant on the Hudson River, New York sighted a dark disc-shaped object with lights, 30 feet in diameter, that
</t>
    </r>
    <r>
      <rPr>
        <sz val="9"/>
        <rFont val="Times New Roman"/>
        <family val="1"/>
      </rPr>
      <t>stayed over the nuclear reactor for 15 minutes</t>
    </r>
  </si>
  <si>
    <r>
      <rPr>
        <sz val="9"/>
        <rFont val="Times New Roman"/>
        <family val="1"/>
      </rPr>
      <t>UFO investigators went to a Jewish cemetery in the UFO hotspot of Pine Bush, New York. A close encounter with a landed, delta-shaped UFO scared them away.</t>
    </r>
  </si>
  <si>
    <r>
      <rPr>
        <sz val="9"/>
        <rFont val="Times New Roman"/>
        <family val="1"/>
      </rPr>
      <t>Pine Bush</t>
    </r>
  </si>
  <si>
    <r>
      <rPr>
        <sz val="9"/>
        <rFont val="Times New Roman"/>
        <family val="1"/>
      </rPr>
      <t>A very luminous object shone a bright light into the window of a mobile home in Staunton, Virginia. The UFO was football-shaped, about the size of a car, and made a faint buzzing noise.</t>
    </r>
  </si>
  <si>
    <r>
      <rPr>
        <sz val="9"/>
        <rFont val="Times New Roman"/>
        <family val="1"/>
      </rPr>
      <t>VA</t>
    </r>
  </si>
  <si>
    <r>
      <rPr>
        <sz val="9"/>
        <rFont val="Times New Roman"/>
        <family val="1"/>
      </rPr>
      <t>Staunton</t>
    </r>
  </si>
  <si>
    <r>
      <rPr>
        <sz val="9"/>
        <rFont val="Times New Roman"/>
        <family val="1"/>
      </rPr>
      <t xml:space="preserve">8:45 PM A V-shaped formation of lights were seen by Mr. D. Boyd in Yorktown, New York. An engineer and private pilot, he watched them turn and fly away
</t>
    </r>
    <r>
      <rPr>
        <sz val="9"/>
        <rFont val="Times New Roman"/>
        <family val="1"/>
      </rPr>
      <t>toward the west.</t>
    </r>
  </si>
  <si>
    <r>
      <rPr>
        <sz val="9"/>
        <rFont val="Times New Roman"/>
        <family val="1"/>
      </rPr>
      <t>Yorktown</t>
    </r>
  </si>
  <si>
    <r>
      <rPr>
        <sz val="9"/>
        <rFont val="Times New Roman"/>
        <family val="1"/>
      </rPr>
      <t xml:space="preserve">8:30 PM. A V-shaped object was seen from Route 117 in Pleasantville, New York. It was reported to be larger than a football field, and it followed a car being driven
</t>
    </r>
    <r>
      <rPr>
        <sz val="9"/>
        <rFont val="Times New Roman"/>
        <family val="1"/>
      </rPr>
      <t>on the Taconic Parkway.</t>
    </r>
  </si>
  <si>
    <r>
      <rPr>
        <sz val="9"/>
        <rFont val="Times New Roman"/>
        <family val="1"/>
      </rPr>
      <t>Pleasantville</t>
    </r>
  </si>
  <si>
    <r>
      <rPr>
        <sz val="9"/>
        <rFont val="Times New Roman"/>
        <family val="1"/>
      </rPr>
      <t>8:15 PM. A V-Shaped formation of 15 lights, estimated to be the size of a Boeing 747 airliner if all connected to one object, passed directly over the home of an IBM engineer in Hawthorne, Westchester County, New York It made no sound as it passed overhead except a faint humming.</t>
    </r>
  </si>
  <si>
    <r>
      <rPr>
        <sz val="9"/>
        <rFont val="Times New Roman"/>
        <family val="1"/>
      </rPr>
      <t>Hawthorne</t>
    </r>
  </si>
  <si>
    <r>
      <rPr>
        <sz val="9"/>
        <rFont val="Times New Roman"/>
        <family val="1"/>
      </rPr>
      <t xml:space="preserve">Evening. Black triangle came in, stopped over car for one minute, 200-300 feet
</t>
    </r>
    <r>
      <rPr>
        <sz val="9"/>
        <rFont val="Times New Roman"/>
        <family val="1"/>
      </rPr>
      <t>overhead, moved off.  (UPRO)</t>
    </r>
  </si>
  <si>
    <r>
      <rPr>
        <sz val="9"/>
        <rFont val="Times New Roman"/>
        <family val="1"/>
      </rPr>
      <t>Midnight. The witness said that he was outside behind his house working on equipment. He was working by electric light and suddenly noticed everything around him became brightly lit. He looked up to see that the light source was a brilliant orangish-colored light, low in the northwest.</t>
    </r>
  </si>
  <si>
    <r>
      <rPr>
        <sz val="9"/>
        <rFont val="Times New Roman"/>
        <family val="1"/>
      </rPr>
      <t>Williams</t>
    </r>
  </si>
  <si>
    <r>
      <rPr>
        <sz val="9"/>
        <rFont val="Times New Roman"/>
        <family val="1"/>
      </rPr>
      <t>10:40 PM. A Skywatch team observed a flashing strobe light coming out of the NE heading SW. The object then passed directly over the team at high altitude and exhibited anamalistic motion during final distant five minutes of the 12 minute observation.</t>
    </r>
  </si>
  <si>
    <r>
      <rPr>
        <sz val="9"/>
        <rFont val="Times New Roman"/>
        <family val="1"/>
      </rPr>
      <t>Time not given. A 13-year-old boy working at a kennel in Williston, Florida heard a humming noise, and noticed that the dogs were attempting to hide in their pens and whining. As he went out to investigate the area turned red with illumination, and a bright red disc-shaped object hovered only 20 feet over his head.</t>
    </r>
  </si>
  <si>
    <r>
      <rPr>
        <sz val="9"/>
        <rFont val="Times New Roman"/>
        <family val="1"/>
      </rPr>
      <t>Williston</t>
    </r>
  </si>
  <si>
    <r>
      <rPr>
        <sz val="9"/>
        <rFont val="Times New Roman"/>
        <family val="1"/>
      </rPr>
      <t>DSP Satellite Tracks Fast Walker</t>
    </r>
  </si>
  <si>
    <r>
      <rPr>
        <sz val="9"/>
        <color rgb="FF008000"/>
        <rFont val="Times New Roman"/>
        <family val="1"/>
      </rPr>
      <t>I</t>
    </r>
  </si>
  <si>
    <r>
      <rPr>
        <sz val="9"/>
        <rFont val="Times New Roman"/>
        <family val="1"/>
      </rPr>
      <t xml:space="preserve">In Space by the ultra-sensitive orbiting
</t>
    </r>
    <r>
      <rPr>
        <sz val="9"/>
        <rFont val="Times New Roman"/>
        <family val="1"/>
      </rPr>
      <t>USDSP satellites</t>
    </r>
  </si>
  <si>
    <r>
      <rPr>
        <sz val="9"/>
        <rFont val="Times New Roman"/>
        <family val="1"/>
      </rPr>
      <t xml:space="preserve">11:00 AM. A humanoid wearing an odd helmet was seen in the woods west of Macomer, Sardinia, Italy by two children. A disc-shaped object rose from the
</t>
    </r>
    <r>
      <rPr>
        <sz val="9"/>
        <rFont val="Times New Roman"/>
        <family val="1"/>
      </rPr>
      <t>forest floor, then flew off to the east-northeast.</t>
    </r>
  </si>
  <si>
    <r>
      <rPr>
        <sz val="9"/>
        <rFont val="Times New Roman"/>
        <family val="1"/>
      </rPr>
      <t>Macomer, Sardinia (west of)</t>
    </r>
  </si>
  <si>
    <r>
      <rPr>
        <sz val="9"/>
        <rFont val="Times New Roman"/>
        <family val="1"/>
      </rPr>
      <t>9:55 PM. Structural details of a UFO were observed by three witnesses in a car as the UFO passed over them at 100 feet while they were driving down American Canyon Road in Napa, California.</t>
    </r>
  </si>
  <si>
    <r>
      <rPr>
        <sz val="9"/>
        <rFont val="Times New Roman"/>
        <family val="1"/>
      </rPr>
      <t>Napa</t>
    </r>
  </si>
  <si>
    <r>
      <rPr>
        <sz val="9"/>
        <rFont val="Times New Roman"/>
        <family val="1"/>
      </rPr>
      <t>5:30 PM. A silver colored, 150 foot long, bulbous-shaped object with a long tail hung in the sky, rocking back and forth 80 feet above the ground over a garden in Blairgowrie, The Orkney Islands, Scotland. Mrs. Freeman's dog cowered, and she was temporarily blinded by a ball of light from the object that struck her and entered her body, and she felt the warmth emitted by it but at the same time felt a sensation of calm.</t>
    </r>
  </si>
  <si>
    <r>
      <rPr>
        <sz val="9"/>
        <rFont val="Times New Roman"/>
        <family val="1"/>
      </rPr>
      <t>The Orkney Islands</t>
    </r>
  </si>
  <si>
    <r>
      <rPr>
        <sz val="9"/>
        <rFont val="Times New Roman"/>
        <family val="1"/>
      </rPr>
      <t>7:10 PM. Radar visual confirmation. A 1000 foot long cigar-shaped object followed a KC-135 USAF tanker aircraft through a U-turn over the mountains of Chimayo, New Mexico while separate nocturnal lights cavorted about in the sky.</t>
    </r>
  </si>
  <si>
    <r>
      <rPr>
        <sz val="9"/>
        <rFont val="Times New Roman"/>
        <family val="1"/>
      </rPr>
      <t>NM</t>
    </r>
  </si>
  <si>
    <r>
      <rPr>
        <sz val="9"/>
        <rFont val="Times New Roman"/>
        <family val="1"/>
      </rPr>
      <t>Chimayo</t>
    </r>
  </si>
  <si>
    <r>
      <rPr>
        <sz val="9"/>
        <rFont val="Times New Roman"/>
        <family val="1"/>
      </rPr>
      <t>16.00 GMT. Air traffic controllers at an eastern airport in England witnessed a glowing sphere that looked like "masses of silver paper crinkled up" touch down on a cross runway, then rocket skyward in a maneuver they judged impossible for aircraft.</t>
    </r>
  </si>
  <si>
    <r>
      <rPr>
        <sz val="9"/>
        <rFont val="Times New Roman"/>
        <family val="1"/>
      </rPr>
      <t>At an eastern airport</t>
    </r>
  </si>
  <si>
    <r>
      <rPr>
        <sz val="9"/>
        <rFont val="Times New Roman"/>
        <family val="1"/>
      </rPr>
      <t>8:05 PM. Five people in Llano, Texas, witnessed a huge dome-shaped UFO fly over their house at only 200 feet altitude. It made a loud humming noise and had lights on the rim.</t>
    </r>
  </si>
  <si>
    <r>
      <rPr>
        <sz val="9"/>
        <rFont val="Times New Roman"/>
        <family val="1"/>
      </rPr>
      <t>Llano</t>
    </r>
  </si>
  <si>
    <r>
      <rPr>
        <sz val="9"/>
        <rFont val="Times New Roman"/>
        <family val="1"/>
      </rPr>
      <t>A rectangular UFO hovered only 100 feet above the side of a road near the RAF Lakenheath Air Base in England. It had red, green and white lights, and was silent.</t>
    </r>
  </si>
  <si>
    <r>
      <rPr>
        <sz val="9"/>
        <rFont val="Times New Roman"/>
        <family val="1"/>
      </rPr>
      <t>Lakenheath Air Base</t>
    </r>
  </si>
  <si>
    <r>
      <rPr>
        <sz val="9"/>
        <rFont val="Times New Roman"/>
        <family val="1"/>
      </rPr>
      <t xml:space="preserve">PC Richard Milthorp was one of at least 20 uniformed officers who observed a dome shaped circular UFO that appeared to ‘fire’ balls of light to the ground for
</t>
    </r>
    <r>
      <rPr>
        <sz val="9"/>
        <rFont val="Times New Roman"/>
        <family val="1"/>
      </rPr>
      <t>two hours.</t>
    </r>
  </si>
  <si>
    <r>
      <rPr>
        <sz val="9"/>
        <rFont val="Times New Roman"/>
        <family val="1"/>
      </rPr>
      <t>Stanmore, Middlesex</t>
    </r>
  </si>
  <si>
    <r>
      <rPr>
        <sz val="9"/>
        <rFont val="Times New Roman"/>
        <family val="1"/>
      </rPr>
      <t xml:space="preserve">8:00 PM. Three 12-meter long boomerang-shaped objects hovered at low altitude over a highway in Claxton. One of the object flew directly overhead at treetop
</t>
    </r>
    <r>
      <rPr>
        <sz val="9"/>
        <rFont val="Times New Roman"/>
        <family val="1"/>
      </rPr>
      <t>level.</t>
    </r>
  </si>
  <si>
    <r>
      <rPr>
        <sz val="9"/>
        <rFont val="Times New Roman"/>
        <family val="1"/>
      </rPr>
      <t>Claxton</t>
    </r>
  </si>
  <si>
    <r>
      <rPr>
        <sz val="9"/>
        <rFont val="Times New Roman"/>
        <family val="1"/>
      </rPr>
      <t>7:45 PM. A truck driver driving on Interstate highway I-87 south of Albany  saw a delta-shaped UFO that looked larger than a Boeing 747. It paced his truck for five minutes.</t>
    </r>
  </si>
  <si>
    <r>
      <rPr>
        <sz val="9"/>
        <rFont val="Times New Roman"/>
        <family val="1"/>
      </rPr>
      <t>Albany (south of)</t>
    </r>
  </si>
  <si>
    <r>
      <rPr>
        <sz val="9"/>
        <rFont val="Times New Roman"/>
        <family val="1"/>
      </rPr>
      <t>A mother and daughter observed a large cylindrical-shaped UFO hovering outside their family room window in Wolcott, Connecticut. The object was just seven feet above the ground, and only four feet from the window.</t>
    </r>
  </si>
  <si>
    <r>
      <rPr>
        <sz val="9"/>
        <rFont val="Times New Roman"/>
        <family val="1"/>
      </rPr>
      <t>Wolcott</t>
    </r>
  </si>
  <si>
    <r>
      <rPr>
        <sz val="9"/>
        <rFont val="Times New Roman"/>
        <family val="1"/>
      </rPr>
      <t>10:00 PM. A large boomerang or U-shaped UFO was seen by two police officers, Jensen and Myers, west of Norris, South Dakota, after having been called out on a reported sighting of the UFO by a citizen ten minutes earlier.</t>
    </r>
  </si>
  <si>
    <r>
      <rPr>
        <sz val="9"/>
        <rFont val="Times New Roman"/>
        <family val="1"/>
      </rPr>
      <t>ND</t>
    </r>
  </si>
  <si>
    <r>
      <rPr>
        <sz val="9"/>
        <rFont val="Times New Roman"/>
        <family val="1"/>
      </rPr>
      <t>Norris (west of)</t>
    </r>
  </si>
  <si>
    <r>
      <rPr>
        <sz val="9"/>
        <rFont val="Times New Roman"/>
        <family val="1"/>
      </rPr>
      <t>9:00 PM. A man and his dog in Mechanicsburg witnessed a 40 foot wide diamond- shaped object wobbling in the southeast sky at an estimated 50 feet altitude. He also reported interference on his TV set.</t>
    </r>
  </si>
  <si>
    <r>
      <rPr>
        <sz val="9"/>
        <rFont val="Times New Roman"/>
        <family val="1"/>
      </rPr>
      <t>Mechanicsburg</t>
    </r>
  </si>
  <si>
    <r>
      <rPr>
        <sz val="9"/>
        <rFont val="Times New Roman"/>
        <family val="1"/>
      </rPr>
      <t xml:space="preserve">9:00 PM. A man and his dog in Mechanicsburg witnessed a 40 foot wide diamond-
</t>
    </r>
    <r>
      <rPr>
        <sz val="9"/>
        <rFont val="Times New Roman"/>
        <family val="1"/>
      </rPr>
      <t>shaped object wobbling in the southeast sky at an estimated 50 feet altitude. He also reported interference on his TV set.</t>
    </r>
  </si>
  <si>
    <r>
      <rPr>
        <sz val="9"/>
        <rFont val="Times New Roman"/>
        <family val="1"/>
      </rPr>
      <t>3:30 PM. On the campus of Ohio State University in Columbus, Ohio witnesses observed a black sphere half a meter in diameter that hovered just over a University building, then shot off very fast toward the southeast.</t>
    </r>
  </si>
  <si>
    <r>
      <rPr>
        <sz val="9"/>
        <rFont val="Times New Roman"/>
        <family val="1"/>
      </rPr>
      <t>Columbus</t>
    </r>
  </si>
  <si>
    <r>
      <rPr>
        <sz val="9"/>
        <rFont val="Times New Roman"/>
        <family val="1"/>
      </rPr>
      <t>4:00 PM. This sighting was by five highly educated witnesses. The object's appearance underwent a regular change (possible rotation) approximately every 60 seconds from an upside-down ice cream cone to a rectangle.</t>
    </r>
  </si>
  <si>
    <r>
      <rPr>
        <sz val="9"/>
        <rFont val="Times New Roman"/>
        <family val="1"/>
      </rPr>
      <t>4:00 AM. The witness got out of bed and went to the window and saw a bright white circular object with a hump on top in a stationary position about four feet above his neighbors yard. He estimated that the object was about 200 feet from him and the size of a small car. He saw an image like a man next to the object.</t>
    </r>
  </si>
  <si>
    <r>
      <rPr>
        <sz val="9"/>
        <rFont val="Times New Roman"/>
        <family val="1"/>
      </rPr>
      <t>Atco</t>
    </r>
  </si>
  <si>
    <r>
      <rPr>
        <sz val="9"/>
        <rFont val="Times New Roman"/>
        <family val="1"/>
      </rPr>
      <t>1:00 AM. Mr. Jonsson was driving home when he saw a disc-shaped object 80 meters across and some 5-10 meters above the road ahead of him. He got to his home, got his camera, and went back to the site of his encounter. His car stalled, and he recalled seeing several beings who attempted to abduct him. He had nearly two hours of missing time.</t>
    </r>
  </si>
  <si>
    <r>
      <rPr>
        <sz val="9"/>
        <rFont val="Times New Roman"/>
        <family val="1"/>
      </rPr>
      <t>Tingsryd</t>
    </r>
  </si>
  <si>
    <r>
      <rPr>
        <sz val="9"/>
        <rFont val="Times New Roman"/>
        <family val="1"/>
      </rPr>
      <t>9:00 PM. Mine men working on an oil platform observed a bright orange object descending from the sky at a high rate of speed. When at an estimated altitude of 10,000 feet and about five miles distant, the object came to an instant stop. The bright orange glow faded and the crew observed an object with a bright chrome dome-shaped top and dozens of flashing lights on the underside.</t>
    </r>
  </si>
  <si>
    <r>
      <rPr>
        <sz val="9"/>
        <rFont val="Times New Roman"/>
        <family val="1"/>
      </rPr>
      <t>Miami (40 miles west of)</t>
    </r>
  </si>
  <si>
    <r>
      <rPr>
        <sz val="9"/>
        <rFont val="Times New Roman"/>
        <family val="1"/>
      </rPr>
      <t xml:space="preserve">6:30 PM. A young couple sighted an orange ball descending through the cloud
</t>
    </r>
    <r>
      <rPr>
        <sz val="9"/>
        <rFont val="Times New Roman"/>
        <family val="1"/>
      </rPr>
      <t>layer and appeared to land on a ridge behind the tree line.</t>
    </r>
  </si>
  <si>
    <r>
      <rPr>
        <sz val="9"/>
        <rFont val="Times New Roman"/>
        <family val="1"/>
      </rPr>
      <t>Flemington</t>
    </r>
  </si>
  <si>
    <r>
      <rPr>
        <sz val="9"/>
        <rFont val="Times New Roman"/>
        <family val="1"/>
      </rPr>
      <t xml:space="preserve">6:15 AM. Two young boys delivering papers observed a big circular object with lights around the edge hovering over houses about two blocks distant. They watched the object for several seconds, then it ascended into the sky at about a 45
</t>
    </r>
    <r>
      <rPr>
        <sz val="9"/>
        <rFont val="Times New Roman"/>
        <family val="1"/>
      </rPr>
      <t>degree angle</t>
    </r>
  </si>
  <si>
    <r>
      <rPr>
        <sz val="9"/>
        <rFont val="Times New Roman"/>
        <family val="1"/>
      </rPr>
      <t>King Of Prussia</t>
    </r>
  </si>
  <si>
    <r>
      <rPr>
        <sz val="9"/>
        <rFont val="Times New Roman"/>
        <family val="1"/>
      </rPr>
      <t>5:40 AM. Four witnesses observed five large, brilliant, stationary white lights in the northern sky. Four of the lights were in a diamond formation with the fifth light in the center of the formation. After watching the display for several minutes they noticed smaller white lights maneuvering around the large lights.</t>
    </r>
  </si>
  <si>
    <r>
      <rPr>
        <sz val="9"/>
        <rFont val="Times New Roman"/>
        <family val="1"/>
      </rPr>
      <t>Valley Center</t>
    </r>
  </si>
  <si>
    <r>
      <rPr>
        <sz val="9"/>
        <rFont val="Times New Roman"/>
        <family val="1"/>
      </rPr>
      <t>7:09 PM. On the way outdoors to start his car the witness observed a large brilliant ball of orange light in a stationary position about 900 feet above the neighbors house. The glow from the ball illuminated the entire ground area.</t>
    </r>
  </si>
  <si>
    <r>
      <rPr>
        <sz val="9"/>
        <rFont val="Times New Roman"/>
        <family val="1"/>
      </rPr>
      <t>Huntington</t>
    </r>
  </si>
  <si>
    <r>
      <rPr>
        <sz val="9"/>
        <rFont val="Times New Roman"/>
        <family val="1"/>
      </rPr>
      <t xml:space="preserve">7:00 PM. Two occupants of a car observed a circular object with three brilliant white lights and a corona of white light covering its entire surface. As the object approached the car the driver made a 180 degree evasive turn only to have the
</t>
    </r>
    <r>
      <rPr>
        <sz val="9"/>
        <rFont val="Times New Roman"/>
        <family val="1"/>
      </rPr>
      <t>object pull alongside and pace his vehicle.</t>
    </r>
  </si>
  <si>
    <r>
      <rPr>
        <sz val="9"/>
        <rFont val="Times New Roman"/>
        <family val="1"/>
      </rPr>
      <t>Arnold</t>
    </r>
  </si>
  <si>
    <r>
      <rPr>
        <sz val="9"/>
        <rFont val="Times New Roman"/>
        <family val="1"/>
      </rPr>
      <t>7:00 PM. ¬: While parked in a wooded area, a young couple spotted a large object approaching their car at treetop level. The object crossed the logging road near their car, went across an open area to a stand of trees, then turned end-for-end.</t>
    </r>
  </si>
  <si>
    <r>
      <rPr>
        <sz val="9"/>
        <rFont val="Times New Roman"/>
        <family val="1"/>
      </rPr>
      <t>Way Cross (near)</t>
    </r>
  </si>
  <si>
    <r>
      <rPr>
        <sz val="9"/>
        <rFont val="Times New Roman"/>
        <family val="1"/>
      </rPr>
      <t>7:25 AM. The cabin crew of United Airlines flight 729, flying westbound at 43,000 feet, observed a blurry bright red object about the size of a DC-9 airliner move from northeast to southwest.</t>
    </r>
  </si>
  <si>
    <r>
      <rPr>
        <sz val="9"/>
        <rFont val="Times New Roman"/>
        <family val="1"/>
      </rPr>
      <t>Toledo (30 miles east of)</t>
    </r>
  </si>
  <si>
    <r>
      <rPr>
        <sz val="9"/>
        <rFont val="Times New Roman"/>
        <family val="1"/>
      </rPr>
      <t xml:space="preserve">9:30 PM.While driving home to Edison, a mother and two children watched in amazement as an enormous gold, oval-shaped object appeared to pace their car. As they watched, the object appeared to land on a nearby ridge and after a few
</t>
    </r>
    <r>
      <rPr>
        <sz val="9"/>
        <rFont val="Times New Roman"/>
        <family val="1"/>
      </rPr>
      <t>seconds it ascended into the sky.</t>
    </r>
  </si>
  <si>
    <r>
      <rPr>
        <sz val="9"/>
        <rFont val="Times New Roman"/>
        <family val="1"/>
      </rPr>
      <t>Jasper (near)</t>
    </r>
  </si>
  <si>
    <r>
      <rPr>
        <sz val="9"/>
        <rFont val="Times New Roman"/>
        <family val="1"/>
      </rPr>
      <t>10:30 PM. Several independent witnesses reported seeing a huge silent cigar shaped object over the highway on SR 14 15 miles north of Mojave, Kern County, California. It was only 100 feet over the road and had red lights on the bottom; it flew off to the north.</t>
    </r>
  </si>
  <si>
    <r>
      <rPr>
        <sz val="9"/>
        <rFont val="Times New Roman"/>
        <family val="1"/>
      </rPr>
      <t>Mojave, Kern County (north of)</t>
    </r>
  </si>
  <si>
    <r>
      <rPr>
        <sz val="9"/>
        <rFont val="Times New Roman"/>
        <family val="1"/>
      </rPr>
      <t>9:33 PM. Two witnesses in a car driving north of Hawthorne saw two silent 75- foot in diameter parabolic discs 200 feet above SR 208. The objects seemed to be avoiding being seen by passing cars.</t>
    </r>
  </si>
  <si>
    <r>
      <rPr>
        <sz val="9"/>
        <rFont val="Times New Roman"/>
        <family val="1"/>
      </rPr>
      <t>Hawthorne (north of)</t>
    </r>
  </si>
  <si>
    <r>
      <rPr>
        <sz val="9"/>
        <rFont val="Times New Roman"/>
        <family val="1"/>
      </rPr>
      <t>9:30 PM. Mr. &amp; Mrs. Sprinster had a close encounter with a multi-colored triangular shaped UFO 10 miles west of Torrington on Route 4. The object moved very slowly, and dropped in altitude to pace their car.</t>
    </r>
  </si>
  <si>
    <r>
      <rPr>
        <sz val="9"/>
        <rFont val="Times New Roman"/>
        <family val="1"/>
      </rPr>
      <t>Torrington (10 miles west of)</t>
    </r>
  </si>
  <si>
    <r>
      <rPr>
        <sz val="9"/>
        <rFont val="Times New Roman"/>
        <family val="1"/>
      </rPr>
      <t xml:space="preserve">7:30 PM. A metallic object described as blimp like with red lights buzzed two cars on US Highway 395 south of Pearsonville, near the China Lake Weapons Center
</t>
    </r>
    <r>
      <rPr>
        <sz val="9"/>
        <rFont val="Times New Roman"/>
        <family val="1"/>
      </rPr>
      <t>in Kern County on a clear night.</t>
    </r>
  </si>
  <si>
    <r>
      <rPr>
        <sz val="9"/>
        <rFont val="Times New Roman"/>
        <family val="1"/>
      </rPr>
      <t>Pearsonville</t>
    </r>
  </si>
  <si>
    <r>
      <rPr>
        <sz val="9"/>
        <rFont val="Times New Roman"/>
        <family val="1"/>
      </rPr>
      <t>6:30 AM. While driving his truck down a country road, the witness described the object as looking like a football turned up on end, metallic-grey in color, about 150 feet tall and moving about 50 feet off the ground and about 100 feet from his vehicle.</t>
    </r>
  </si>
  <si>
    <r>
      <rPr>
        <sz val="9"/>
        <rFont val="Times New Roman"/>
        <family val="1"/>
      </rPr>
      <t>Capron</t>
    </r>
  </si>
  <si>
    <r>
      <rPr>
        <sz val="9"/>
        <rFont val="Times New Roman"/>
        <family val="1"/>
      </rPr>
      <t>3:15 AM. CST. On Interstate 80 three people driving in a van outside Cozad saw a 100-foot diameter disc hover 80 feet over the highway. It was blazingly brilliant and had more than 15 colored circular lights around the rim. They heard an intermittent beeping on the van's CB radio.</t>
    </r>
  </si>
  <si>
    <r>
      <rPr>
        <sz val="9"/>
        <rFont val="Times New Roman"/>
        <family val="1"/>
      </rPr>
      <t>NE</t>
    </r>
  </si>
  <si>
    <r>
      <rPr>
        <sz val="9"/>
        <rFont val="Times New Roman"/>
        <family val="1"/>
      </rPr>
      <t>Cozad (outside)</t>
    </r>
  </si>
  <si>
    <r>
      <rPr>
        <sz val="9"/>
        <rFont val="Times New Roman"/>
        <family val="1"/>
      </rPr>
      <t>3:00 AM. EST. In the witness's bedroom a short humanoid pointed a beam at the witness in bed. When the being had left a three-foot long by 18" cylinder shot straight up into the sky outside. (Source: MUFON UFO Journal, August 1991).</t>
    </r>
  </si>
  <si>
    <r>
      <rPr>
        <sz val="9"/>
        <rFont val="Times New Roman"/>
        <family val="1"/>
      </rPr>
      <t>Framingham</t>
    </r>
  </si>
  <si>
    <r>
      <rPr>
        <sz val="9"/>
        <rFont val="Times New Roman"/>
        <family val="1"/>
      </rPr>
      <t>4:14 AM. An ovoid UFO flew low over Lake Michigan and was sighted by three women in Port Washington, Wisconsin. The UFO had three portholes. (Source: Donald R. Schmitt, International UFO Reporter, March-April 1984, p. 3).</t>
    </r>
  </si>
  <si>
    <r>
      <rPr>
        <sz val="9"/>
        <rFont val="Times New Roman"/>
        <family val="1"/>
      </rPr>
      <t>Lake Michigan</t>
    </r>
  </si>
  <si>
    <r>
      <rPr>
        <sz val="9"/>
        <rFont val="Times New Roman"/>
        <family val="1"/>
      </rPr>
      <t>Aggressive dogs become uneasy in presence of red light</t>
    </r>
  </si>
  <si>
    <r>
      <rPr>
        <sz val="9"/>
        <rFont val="Times New Roman"/>
        <family val="1"/>
      </rPr>
      <t>Rockdale</t>
    </r>
  </si>
  <si>
    <r>
      <rPr>
        <sz val="9"/>
        <rFont val="Times New Roman"/>
        <family val="1"/>
      </rPr>
      <t>Hessdalen Valley, Norway, G,V, numerous</t>
    </r>
  </si>
  <si>
    <r>
      <rPr>
        <sz val="9"/>
        <rFont val="Times New Roman"/>
        <family val="1"/>
      </rPr>
      <t>Norway</t>
    </r>
  </si>
  <si>
    <r>
      <rPr>
        <sz val="9"/>
        <rFont val="Times New Roman"/>
        <family val="1"/>
      </rPr>
      <t>Hessdalen Valley</t>
    </r>
  </si>
  <si>
    <r>
      <rPr>
        <sz val="9"/>
        <rFont val="Times New Roman"/>
        <family val="1"/>
      </rPr>
      <t xml:space="preserve">10:30 PM. A small disc-shaped object with eight bright green lights descended
</t>
    </r>
    <r>
      <rPr>
        <sz val="9"/>
        <rFont val="Times New Roman"/>
        <family val="1"/>
      </rPr>
      <t>from the sky and landed in an open field across the street from the home of the witness.</t>
    </r>
  </si>
  <si>
    <r>
      <rPr>
        <sz val="9"/>
        <rFont val="Times New Roman"/>
        <family val="1"/>
      </rPr>
      <t>Indianapolis</t>
    </r>
  </si>
  <si>
    <r>
      <rPr>
        <sz val="9"/>
        <rFont val="Times New Roman"/>
        <family val="1"/>
      </rPr>
      <t>5:30 PM. Witness driving in Riverside had his car buzzed by a 7" wide sphere that had pegs protruding from it. It flew by the car at eye level. (Source: MUFON UFO Journal, December 1983, p. 4).</t>
    </r>
  </si>
  <si>
    <r>
      <rPr>
        <sz val="9"/>
        <rFont val="Times New Roman"/>
        <family val="1"/>
      </rPr>
      <t>Riverside</t>
    </r>
  </si>
  <si>
    <r>
      <rPr>
        <sz val="9"/>
        <rFont val="Times New Roman"/>
        <family val="1"/>
      </rPr>
      <t>6:25 AM. Mr. Coventry reported seeing a fog in which all sounds stopped. A gray flying object the shape of a railroad car, but with a convex curved roof, then appeared, making crackling and humming sounds.</t>
    </r>
  </si>
  <si>
    <r>
      <rPr>
        <sz val="9"/>
        <rFont val="Times New Roman"/>
        <family val="1"/>
      </rPr>
      <t>Glasgow</t>
    </r>
  </si>
  <si>
    <r>
      <rPr>
        <sz val="9"/>
        <rFont val="Times New Roman"/>
        <family val="1"/>
      </rPr>
      <t>A triangular flying object was sighted by three men. It moved erratically and made no sound. It had blinking red and white lights. Its erratic path was detected on FAA radar at the Greater Rockford, Illinois airport. (Source: APRO Bulletin, September 1984, p. 8).</t>
    </r>
  </si>
  <si>
    <r>
      <rPr>
        <sz val="9"/>
        <rFont val="Times New Roman"/>
        <family val="1"/>
      </rPr>
      <t>Byron</t>
    </r>
  </si>
  <si>
    <r>
      <rPr>
        <sz val="9"/>
        <rFont val="Times New Roman"/>
        <family val="1"/>
      </rPr>
      <t>Evening. Humanoid Report, one witness. (SYMP84)</t>
    </r>
  </si>
  <si>
    <r>
      <rPr>
        <sz val="9"/>
        <rFont val="Times New Roman"/>
        <family val="1"/>
      </rPr>
      <t>Police Sgt Tony Dodd's Experience</t>
    </r>
  </si>
  <si>
    <r>
      <rPr>
        <sz val="9"/>
        <rFont val="Times New Roman"/>
        <family val="1"/>
      </rPr>
      <t>Skipton, North Yorkshire</t>
    </r>
  </si>
  <si>
    <r>
      <rPr>
        <sz val="9"/>
        <rFont val="Times New Roman"/>
        <family val="1"/>
      </rPr>
      <t>Dawn. Humanoid report. No details. (Sympap,84)</t>
    </r>
  </si>
  <si>
    <r>
      <rPr>
        <sz val="9"/>
        <rFont val="Times New Roman"/>
        <family val="1"/>
      </rPr>
      <t>Spencer</t>
    </r>
  </si>
  <si>
    <r>
      <rPr>
        <sz val="9"/>
        <rFont val="Times New Roman"/>
        <family val="1"/>
      </rPr>
      <t>5:10 PM. An F-5E interceptor was scrambled by the Brazilian Air Force as many witnesses in Rio de Janeiro, Brazil reported a silvery spot maneuvering over city.</t>
    </r>
  </si>
  <si>
    <r>
      <rPr>
        <sz val="9"/>
        <rFont val="Times New Roman"/>
        <family val="1"/>
      </rPr>
      <t>Rio de Janeiro</t>
    </r>
  </si>
  <si>
    <r>
      <rPr>
        <sz val="9"/>
        <rFont val="Times New Roman"/>
        <family val="1"/>
      </rPr>
      <t xml:space="preserve">8:00 PM. An experienced sky observer named Kraus at the Pine Mountain Observatory in Bend, Oregon watched a red light, possibly with antennas shoot
</t>
    </r>
    <r>
      <rPr>
        <sz val="9"/>
        <rFont val="Times New Roman"/>
        <family val="1"/>
      </rPr>
      <t>toward him.</t>
    </r>
  </si>
  <si>
    <r>
      <rPr>
        <sz val="9"/>
        <rFont val="Times New Roman"/>
        <family val="1"/>
      </rPr>
      <t>Bend</t>
    </r>
  </si>
  <si>
    <r>
      <rPr>
        <sz val="9"/>
        <rFont val="Times New Roman"/>
        <family val="1"/>
      </rPr>
      <t xml:space="preserve">Silvery disc passed overhead, right wheels lifted off road; physiological effects.
</t>
    </r>
    <r>
      <rPr>
        <sz val="9"/>
        <rFont val="Times New Roman"/>
        <family val="1"/>
      </rPr>
      <t>See Section VI (E,L) car</t>
    </r>
  </si>
  <si>
    <r>
      <rPr>
        <sz val="9"/>
        <rFont val="Times New Roman"/>
        <family val="1"/>
      </rPr>
      <t>Altoona</t>
    </r>
  </si>
  <si>
    <r>
      <rPr>
        <sz val="9"/>
        <rFont val="Times New Roman"/>
        <family val="1"/>
      </rPr>
      <t>UFO near Cherokee Nuclear Station</t>
    </r>
  </si>
  <si>
    <r>
      <rPr>
        <sz val="9"/>
        <rFont val="Times New Roman"/>
        <family val="1"/>
      </rPr>
      <t>SC</t>
    </r>
  </si>
  <si>
    <r>
      <rPr>
        <sz val="9"/>
        <rFont val="Times New Roman"/>
        <family val="1"/>
      </rPr>
      <t>Gaffney</t>
    </r>
  </si>
  <si>
    <r>
      <rPr>
        <sz val="9"/>
        <rFont val="Times New Roman"/>
        <family val="1"/>
      </rPr>
      <t>8:00 PM. Nine amateur astronomers sighted at blue ovoid object orbited by smaller objects over Split, Croatia. (Source: MUFON UFO Journal, December 1983).</t>
    </r>
  </si>
  <si>
    <r>
      <rPr>
        <sz val="9"/>
        <rFont val="Times New Roman"/>
        <family val="1"/>
      </rPr>
      <t>Croatia</t>
    </r>
  </si>
  <si>
    <r>
      <rPr>
        <sz val="9"/>
        <rFont val="Times New Roman"/>
        <family val="1"/>
      </rPr>
      <t>Split</t>
    </r>
  </si>
  <si>
    <r>
      <rPr>
        <sz val="9"/>
        <rFont val="Times New Roman"/>
        <family val="1"/>
      </rPr>
      <t>2:00 AM. The second Kathy Davis abduction. (Sympap,84)</t>
    </r>
  </si>
  <si>
    <r>
      <rPr>
        <sz val="9"/>
        <rFont val="Times New Roman"/>
        <family val="1"/>
      </rPr>
      <t>(IUR-9,1)</t>
    </r>
  </si>
  <si>
    <r>
      <rPr>
        <sz val="9"/>
        <rFont val="Times New Roman"/>
        <family val="1"/>
      </rPr>
      <t>Cedar Lake</t>
    </r>
  </si>
  <si>
    <r>
      <rPr>
        <sz val="9"/>
        <rFont val="Times New Roman"/>
        <family val="1"/>
      </rPr>
      <t xml:space="preserve">6:00 AM. Complicated abduction report, with many reports of previous
</t>
    </r>
    <r>
      <rPr>
        <sz val="9"/>
        <rFont val="Times New Roman"/>
        <family val="1"/>
      </rPr>
      <t>encounters. (Ridge files)</t>
    </r>
  </si>
  <si>
    <r>
      <rPr>
        <sz val="9"/>
        <rFont val="Times New Roman"/>
        <family val="1"/>
      </rPr>
      <t>Evansville</t>
    </r>
  </si>
  <si>
    <r>
      <rPr>
        <sz val="9"/>
        <rFont val="Times New Roman"/>
        <family val="1"/>
      </rPr>
      <t>Russian Jets Blasted Out of the Sky</t>
    </r>
  </si>
  <si>
    <r>
      <rPr>
        <sz val="9"/>
        <rFont val="Times New Roman"/>
        <family val="1"/>
      </rPr>
      <t>Ventspils</t>
    </r>
  </si>
  <si>
    <r>
      <rPr>
        <sz val="9"/>
        <rFont val="Times New Roman"/>
        <family val="1"/>
      </rPr>
      <t>A motorist stopped at a scenic overlook saw a bright pulsating light. As it neared he could see that its light was pulsating every two seconds. He could now see that the light was on a disc-shaped object with shiny domed top that was revolving and dark underside. It passed out of sight in about 2-3 minutes.</t>
    </r>
  </si>
  <si>
    <r>
      <rPr>
        <sz val="9"/>
        <rFont val="Times New Roman"/>
        <family val="1"/>
      </rPr>
      <t>Shipley, West Yorkshire</t>
    </r>
  </si>
  <si>
    <r>
      <rPr>
        <sz val="9"/>
        <rFont val="Times New Roman"/>
        <family val="1"/>
      </rPr>
      <t>Fisherman taken aboard UFO</t>
    </r>
  </si>
  <si>
    <r>
      <rPr>
        <sz val="9"/>
        <rFont val="Times New Roman"/>
        <family val="1"/>
      </rPr>
      <t>Aldershot</t>
    </r>
  </si>
  <si>
    <r>
      <rPr>
        <sz val="9"/>
        <rFont val="Times New Roman"/>
        <family val="1"/>
      </rPr>
      <t>1:10 AM. Two witnessed a domed disc-shaped object at low altitude around their mobile home and garage west of Flint, Michigan. The object had two "headlights." (Source: MUFON UFO Journal, September 1983).</t>
    </r>
  </si>
  <si>
    <r>
      <rPr>
        <sz val="9"/>
        <rFont val="Times New Roman"/>
        <family val="1"/>
      </rPr>
      <t>Flint</t>
    </r>
  </si>
  <si>
    <r>
      <rPr>
        <sz val="9"/>
        <rFont val="Times New Roman"/>
        <family val="1"/>
      </rPr>
      <t>8:50 PM. Close Encounter with two winesses for 11 minutes. Light only, possibly explainable with some elements of strangeness. (NUFORC &amp; MUFON Indiana/Ridge files)</t>
    </r>
  </si>
  <si>
    <r>
      <rPr>
        <sz val="9"/>
        <rFont val="Times New Roman"/>
        <family val="1"/>
      </rPr>
      <t>Selma</t>
    </r>
  </si>
  <si>
    <r>
      <rPr>
        <sz val="9"/>
        <rFont val="Times New Roman"/>
        <family val="1"/>
      </rPr>
      <t>A respected businessman says he was abducted by aliens</t>
    </r>
  </si>
  <si>
    <r>
      <rPr>
        <sz val="9"/>
        <rFont val="Times New Roman"/>
        <family val="1"/>
      </rPr>
      <t>Arg</t>
    </r>
  </si>
  <si>
    <r>
      <rPr>
        <sz val="9"/>
        <rFont val="Times New Roman"/>
        <family val="1"/>
      </rPr>
      <t>Winifreda</t>
    </r>
  </si>
  <si>
    <r>
      <rPr>
        <sz val="9"/>
        <rFont val="Times New Roman"/>
        <family val="1"/>
      </rPr>
      <t>9:30 PM. A huge silent, stationary, boomerang shaped UFO with two large orange lights and many smaller lights in the middle of the V was sighted hovering over the suburbs in Houston, Texas. It then moved away past many witnesses.</t>
    </r>
  </si>
  <si>
    <r>
      <rPr>
        <sz val="9"/>
        <rFont val="Times New Roman"/>
        <family val="1"/>
      </rPr>
      <t>Houston</t>
    </r>
  </si>
  <si>
    <r>
      <rPr>
        <sz val="9"/>
        <rFont val="Times New Roman"/>
        <family val="1"/>
      </rPr>
      <t>Two dazzling UFOs flew rings around a town, buzzing an important army base</t>
    </r>
  </si>
  <si>
    <r>
      <rPr>
        <sz val="9"/>
        <rFont val="Times New Roman"/>
        <family val="1"/>
      </rPr>
      <t>Melbourne</t>
    </r>
  </si>
  <si>
    <r>
      <rPr>
        <sz val="9"/>
        <rFont val="Times New Roman"/>
        <family val="1"/>
      </rPr>
      <t>Space Alien Baby Found Alive</t>
    </r>
  </si>
  <si>
    <r>
      <rPr>
        <sz val="9"/>
        <rFont val="Times New Roman"/>
        <family val="1"/>
      </rPr>
      <t>Frunze</t>
    </r>
  </si>
  <si>
    <r>
      <rPr>
        <sz val="9"/>
        <rFont val="Times New Roman"/>
        <family val="1"/>
      </rPr>
      <t>7:30 PM. A motorist in his 1982 Toyota was driving home on a clear evening when his car gradually lost power and coasted to a stop. He saw beyond the fence an object about 100 feet away and 15-20 feet above the ground, dark cigar-like in shape with a blue haze around it</t>
    </r>
  </si>
  <si>
    <r>
      <rPr>
        <sz val="9"/>
        <rFont val="Times New Roman"/>
        <family val="1"/>
      </rPr>
      <t>Hampshire, Tasmania</t>
    </r>
  </si>
  <si>
    <r>
      <rPr>
        <sz val="9"/>
        <rFont val="Times New Roman"/>
        <family val="1"/>
      </rPr>
      <t>Daytime. Sighting of a Polish Air Force pilot and co-pilot of a near collision with 2 cylindrical objects that were 6 meters long and a diameter of 2 meters.</t>
    </r>
  </si>
  <si>
    <r>
      <rPr>
        <sz val="9"/>
        <rFont val="Times New Roman"/>
        <family val="1"/>
      </rPr>
      <t>Poland</t>
    </r>
  </si>
  <si>
    <r>
      <rPr>
        <sz val="9"/>
        <rFont val="Times New Roman"/>
        <family val="1"/>
      </rPr>
      <t>Kathy Davis Abduction at Kitley Woods. (Budd Hopkins)</t>
    </r>
  </si>
  <si>
    <r>
      <rPr>
        <sz val="9"/>
        <rFont val="Times New Roman"/>
        <family val="1"/>
      </rPr>
      <t>USS Tuscaloosa Encounters UFOs / Midway Tracks</t>
    </r>
  </si>
  <si>
    <r>
      <rPr>
        <sz val="9"/>
        <rFont val="Times New Roman"/>
        <family val="1"/>
      </rPr>
      <t>North Sea</t>
    </r>
  </si>
  <si>
    <r>
      <rPr>
        <sz val="9"/>
        <rFont val="Times New Roman"/>
        <family val="1"/>
      </rPr>
      <t xml:space="preserve">A wingless cigar-shaped object circled a strategic nuclear facility at Dubno,
</t>
    </r>
    <r>
      <rPr>
        <sz val="9"/>
        <rFont val="Times New Roman"/>
        <family val="1"/>
      </rPr>
      <t>Ukraine for 18 minutes. (Source: Larry Hatch, U computer database, case # 13365, citing FSR, volume 37, no. 4).</t>
    </r>
  </si>
  <si>
    <r>
      <rPr>
        <sz val="9"/>
        <rFont val="Times New Roman"/>
        <family val="1"/>
      </rPr>
      <t>Dubno, Ukraine</t>
    </r>
  </si>
  <si>
    <r>
      <rPr>
        <sz val="9"/>
        <rFont val="Times New Roman"/>
        <family val="1"/>
      </rPr>
      <t>UFO Turns Night into Day</t>
    </r>
  </si>
  <si>
    <r>
      <rPr>
        <sz val="9"/>
        <rFont val="Times New Roman"/>
        <family val="1"/>
      </rPr>
      <t>Cupira</t>
    </r>
  </si>
  <si>
    <r>
      <rPr>
        <sz val="9"/>
        <rFont val="Times New Roman"/>
        <family val="1"/>
      </rPr>
      <t>Abduction report (Ridge files)</t>
    </r>
  </si>
  <si>
    <r>
      <rPr>
        <sz val="9"/>
        <rFont val="Times New Roman"/>
        <family val="1"/>
      </rPr>
      <t>Liberty</t>
    </r>
  </si>
  <si>
    <r>
      <rPr>
        <sz val="9"/>
        <rFont val="Times New Roman"/>
        <family val="1"/>
      </rPr>
      <t>7:30 PM. A disc-shaped object with a black top, blue sides, square windows, and a reddish golden metallic bottom maneuvered over trees in McHenry, Illinois.</t>
    </r>
  </si>
  <si>
    <r>
      <rPr>
        <sz val="9"/>
        <rFont val="Times New Roman"/>
        <family val="1"/>
      </rPr>
      <t>McHenry</t>
    </r>
  </si>
  <si>
    <r>
      <rPr>
        <sz val="9"/>
        <rFont val="Times New Roman"/>
        <family val="1"/>
      </rPr>
      <t xml:space="preserve">Hundreds of people living in the Australian state of Victoria reported seeing
</t>
    </r>
    <r>
      <rPr>
        <sz val="9"/>
        <rFont val="Times New Roman"/>
        <family val="1"/>
      </rPr>
      <t>brightly colored UFOs</t>
    </r>
  </si>
  <si>
    <r>
      <rPr>
        <sz val="9"/>
        <rFont val="Times New Roman"/>
        <family val="1"/>
      </rPr>
      <t>Various cities in Victoria</t>
    </r>
  </si>
  <si>
    <r>
      <rPr>
        <sz val="9"/>
        <rFont val="Times New Roman"/>
        <family val="1"/>
      </rPr>
      <t>Bizarre cone-shaped UFOs were spotted over Australia by hundreds of people</t>
    </r>
  </si>
  <si>
    <r>
      <rPr>
        <sz val="9"/>
        <rFont val="Times New Roman"/>
        <family val="1"/>
      </rPr>
      <t>Romsey</t>
    </r>
  </si>
  <si>
    <r>
      <rPr>
        <sz val="9"/>
        <rFont val="Times New Roman"/>
        <family val="1"/>
      </rPr>
      <t>3:50 AM. A silent yellowish orange ball of light was seen by a Mr. J. Philips hovering 350 feet over a power line pole in Lawrence, Kansas. It flew away toward the northeast slowly at 35 mph.</t>
    </r>
  </si>
  <si>
    <r>
      <rPr>
        <sz val="9"/>
        <rFont val="Times New Roman"/>
        <family val="1"/>
      </rPr>
      <t>KS</t>
    </r>
  </si>
  <si>
    <r>
      <rPr>
        <sz val="9"/>
        <rFont val="Times New Roman"/>
        <family val="1"/>
      </rPr>
      <t>Lawrence</t>
    </r>
  </si>
  <si>
    <r>
      <rPr>
        <sz val="9"/>
        <rFont val="Times New Roman"/>
        <family val="1"/>
      </rPr>
      <t>A UFO came along and flew over a soccer match in progress in Huepul, Chile at only 5 meters above the field. It stopped the game as the 200 people present stared at the incredible sight before them. (Source: FSR, December 1983, p. 8).</t>
    </r>
  </si>
  <si>
    <r>
      <rPr>
        <sz val="9"/>
        <rFont val="Times New Roman"/>
        <family val="1"/>
      </rPr>
      <t>Chile</t>
    </r>
  </si>
  <si>
    <r>
      <rPr>
        <sz val="9"/>
        <rFont val="Times New Roman"/>
        <family val="1"/>
      </rPr>
      <t>Huepul</t>
    </r>
  </si>
  <si>
    <r>
      <rPr>
        <sz val="9"/>
        <rFont val="Times New Roman"/>
        <family val="1"/>
      </rPr>
      <t>7:05 PM. Young man &amp; two friends saw a light with light-beam. (Ridge files)</t>
    </r>
  </si>
  <si>
    <r>
      <rPr>
        <sz val="9"/>
        <rFont val="Times New Roman"/>
        <family val="1"/>
      </rPr>
      <t>Object lands in field near a house</t>
    </r>
  </si>
  <si>
    <r>
      <rPr>
        <sz val="9"/>
        <rFont val="Times New Roman"/>
        <family val="1"/>
      </rPr>
      <t>Ross</t>
    </r>
  </si>
  <si>
    <r>
      <rPr>
        <sz val="9"/>
        <rFont val="Times New Roman"/>
        <family val="1"/>
      </rPr>
      <t>Dog vocalized and bristled when objected landed</t>
    </r>
  </si>
  <si>
    <r>
      <rPr>
        <sz val="9"/>
        <rFont val="Times New Roman"/>
        <family val="1"/>
      </rPr>
      <t xml:space="preserve">Luminous object descended, power failure, animal reaction, traces. See Section I
</t>
    </r>
    <r>
      <rPr>
        <sz val="9"/>
        <rFont val="Times New Roman"/>
        <family val="1"/>
      </rPr>
      <t>(E,L) two cars</t>
    </r>
  </si>
  <si>
    <r>
      <rPr>
        <sz val="9"/>
        <rFont val="Times New Roman"/>
        <family val="1"/>
      </rPr>
      <t>Dog barked at boomerang</t>
    </r>
  </si>
  <si>
    <r>
      <rPr>
        <sz val="9"/>
        <rFont val="Times New Roman"/>
        <family val="1"/>
      </rPr>
      <t>Sandy Hook</t>
    </r>
  </si>
  <si>
    <r>
      <rPr>
        <sz val="9"/>
        <rFont val="Times New Roman"/>
        <family val="1"/>
      </rPr>
      <t xml:space="preserve">8:00 PM. Delta-shaped flying objects were seen widely over suburban Shrub Oak, New York. (Source: J. Allen Hynek, Philip Imbrogno, and Bob Pratt, Night Siege:
</t>
    </r>
    <r>
      <rPr>
        <sz val="9"/>
        <rFont val="Times New Roman"/>
        <family val="1"/>
      </rPr>
      <t>The Hudson Valley UFO Sightings, p. 202).</t>
    </r>
  </si>
  <si>
    <r>
      <rPr>
        <sz val="9"/>
        <rFont val="Times New Roman"/>
        <family val="1"/>
      </rPr>
      <t>Shrub Oak</t>
    </r>
  </si>
  <si>
    <r>
      <rPr>
        <sz val="9"/>
        <rFont val="Times New Roman"/>
        <family val="1"/>
      </rPr>
      <t xml:space="preserve">Evening. Russian Air Traffic Controllers had radar-visual reports of a steel-gray colored UFO, the shape of a cigar and the size of an airliner, in view and on their
</t>
    </r>
    <r>
      <rPr>
        <sz val="9"/>
        <rFont val="Times New Roman"/>
        <family val="1"/>
      </rPr>
      <t>screens for 40 minutes.</t>
    </r>
  </si>
  <si>
    <r>
      <rPr>
        <sz val="9"/>
        <rFont val="Times New Roman"/>
        <family val="1"/>
      </rPr>
      <t>Gorky (50 nautical miles north of)</t>
    </r>
  </si>
  <si>
    <r>
      <rPr>
        <sz val="9"/>
        <rFont val="Times New Roman"/>
        <family val="1"/>
      </rPr>
      <t>Evening. Two witnesses driving in Careme encountered sudden fog, and then a huge disc-shaped UFO. Their car turned unaccountably onto an unknown dirt road, and they had a possible missing time experience. The entire experience lasted 50 minutes. (Source: Lumieres dans la Nuit, issue 317).</t>
    </r>
  </si>
  <si>
    <r>
      <rPr>
        <sz val="9"/>
        <rFont val="Times New Roman"/>
        <family val="1"/>
      </rPr>
      <t>Careme, Tarn-Garonne</t>
    </r>
  </si>
  <si>
    <r>
      <rPr>
        <sz val="9"/>
        <rFont val="Times New Roman"/>
        <family val="1"/>
      </rPr>
      <t>Night. After a dramatic UFO sighting that occurred on this night in Mount Storm, New York a man given the pseudonym "Wright", a 16-year-old youth, and his 13- year-old sister had recurrent dreams of being abducted aboard a UFO by Grey aliens, which included a physical exam in a chair with a scan by some type of scanning equipment.</t>
    </r>
  </si>
  <si>
    <r>
      <rPr>
        <sz val="9"/>
        <rFont val="Times New Roman"/>
        <family val="1"/>
      </rPr>
      <t>Mount Storm</t>
    </r>
  </si>
  <si>
    <r>
      <rPr>
        <sz val="9"/>
        <rFont val="Times New Roman"/>
        <family val="1"/>
      </rPr>
      <t>4:45 PM. California Highway Patrol officer Harold R. Chandler was on routine patrol near the Northern California border with Oregon when he spotted a dark, circular object, flat with no protuberances, flying overhead across his path.</t>
    </r>
  </si>
  <si>
    <r>
      <rPr>
        <sz val="9"/>
        <rFont val="Times New Roman"/>
        <family val="1"/>
      </rPr>
      <t>Happy Camp</t>
    </r>
  </si>
  <si>
    <r>
      <rPr>
        <sz val="9"/>
        <rFont val="Times New Roman"/>
        <family val="1"/>
      </rPr>
      <t xml:space="preserve">Wing or V-shaped UFO hovered, emitted light beam downward. (NICAP UFO
</t>
    </r>
    <r>
      <rPr>
        <sz val="9"/>
        <rFont val="Times New Roman"/>
        <family val="1"/>
      </rPr>
      <t>Evidence II, Section IX)</t>
    </r>
  </si>
  <si>
    <r>
      <rPr>
        <sz val="9"/>
        <rFont val="Times New Roman"/>
        <family val="1"/>
      </rPr>
      <t>Bedford</t>
    </r>
  </si>
  <si>
    <r>
      <rPr>
        <sz val="9"/>
        <rFont val="Times New Roman"/>
        <family val="1"/>
      </rPr>
      <t>Cat appears frightened when V-shaped lights appear</t>
    </r>
  </si>
  <si>
    <r>
      <rPr>
        <sz val="9"/>
        <rFont val="Times New Roman"/>
        <family val="1"/>
      </rPr>
      <t>Dog did not respond to boomerang</t>
    </r>
  </si>
  <si>
    <r>
      <rPr>
        <sz val="9"/>
        <rFont val="Times New Roman"/>
        <family val="1"/>
      </rPr>
      <t>Ossining Reservoir</t>
    </r>
  </si>
  <si>
    <r>
      <rPr>
        <sz val="9"/>
        <rFont val="Times New Roman"/>
        <family val="1"/>
      </rPr>
      <t>UFO Alert as Mystery Light Passes over Berks</t>
    </r>
  </si>
  <si>
    <r>
      <rPr>
        <sz val="9"/>
        <rFont val="Times New Roman"/>
        <family val="1"/>
      </rPr>
      <t>Reading</t>
    </r>
  </si>
  <si>
    <r>
      <rPr>
        <sz val="9"/>
        <rFont val="Times New Roman"/>
        <family val="1"/>
      </rPr>
      <t>Train Stalled By Huge UFO</t>
    </r>
  </si>
  <si>
    <r>
      <rPr>
        <sz val="9"/>
        <rFont val="Times New Roman"/>
        <family val="1"/>
      </rPr>
      <t>Bolivia</t>
    </r>
  </si>
  <si>
    <r>
      <rPr>
        <sz val="9"/>
        <rFont val="Times New Roman"/>
        <family val="1"/>
      </rPr>
      <t>Ventilla</t>
    </r>
  </si>
  <si>
    <r>
      <rPr>
        <sz val="9"/>
        <rFont val="Times New Roman"/>
        <family val="1"/>
      </rPr>
      <t>Space Aliens Terrorize Tiny Mountain Village</t>
    </r>
  </si>
  <si>
    <r>
      <rPr>
        <sz val="9"/>
        <rFont val="Times New Roman"/>
        <family val="1"/>
      </rPr>
      <t>Ckolo</t>
    </r>
  </si>
  <si>
    <r>
      <rPr>
        <sz val="9"/>
        <rFont val="Times New Roman"/>
        <family val="1"/>
      </rPr>
      <t>A mother and daughter named O'Driscoll, driving near the frozen White Pond in Kent Cliffs saw a silent, multi-colored 200-300 foot wide boomerang-shaped object with many lights, at a minimum distance of 100 meters, which seemed to respond to their thoughts. Their car radio experience RF interference.</t>
    </r>
  </si>
  <si>
    <r>
      <rPr>
        <sz val="9"/>
        <rFont val="Times New Roman"/>
        <family val="1"/>
      </rPr>
      <t>Kent Cliffs</t>
    </r>
  </si>
  <si>
    <r>
      <rPr>
        <sz val="9"/>
        <rFont val="Times New Roman"/>
        <family val="1"/>
      </rPr>
      <t xml:space="preserve">Daytime. Up to 200 people observed a huge triangular shaped UFO pass overhead in various places along the South Wales coast. They included a class of
</t>
    </r>
    <r>
      <rPr>
        <sz val="9"/>
        <rFont val="Times New Roman"/>
        <family val="1"/>
      </rPr>
      <t>schoolchildren and a football team.</t>
    </r>
  </si>
  <si>
    <r>
      <rPr>
        <sz val="9"/>
        <rFont val="Times New Roman"/>
        <family val="1"/>
      </rPr>
      <t>Swansea, Glamorgan, South Wales</t>
    </r>
  </si>
  <si>
    <r>
      <rPr>
        <sz val="9"/>
        <rFont val="Times New Roman"/>
        <family val="1"/>
      </rPr>
      <t>1:10 AM. A 28-year-old woman observed a very large metallic, cylindrical flying object with structural detail up close while driving on a highway near Mobile. She could see 20-30 occupants inside through the windows.</t>
    </r>
  </si>
  <si>
    <r>
      <rPr>
        <sz val="9"/>
        <rFont val="Times New Roman"/>
        <family val="1"/>
      </rPr>
      <t>AL</t>
    </r>
  </si>
  <si>
    <r>
      <rPr>
        <sz val="9"/>
        <rFont val="Times New Roman"/>
        <family val="1"/>
      </rPr>
      <t>Mobile (near)</t>
    </r>
  </si>
  <si>
    <r>
      <rPr>
        <sz val="9"/>
        <rFont val="Times New Roman"/>
        <family val="1"/>
      </rPr>
      <t>Hundreds Watch Massive UFO</t>
    </r>
  </si>
  <si>
    <r>
      <rPr>
        <sz val="9"/>
        <rFont val="Times New Roman"/>
        <family val="1"/>
      </rPr>
      <t>Cardiff, Wales</t>
    </r>
  </si>
  <si>
    <r>
      <rPr>
        <sz val="9"/>
        <rFont val="Times New Roman"/>
        <family val="1"/>
      </rPr>
      <t xml:space="preserve">4:30 PM. CE-III, humanoid report by three witnesses, "L-shaped" object held.
</t>
    </r>
    <r>
      <rPr>
        <sz val="9"/>
        <rFont val="Times New Roman"/>
        <family val="1"/>
      </rPr>
      <t>UFO not seen and no sound heard.</t>
    </r>
  </si>
  <si>
    <r>
      <rPr>
        <sz val="9"/>
        <rFont val="Times New Roman"/>
        <family val="1"/>
      </rPr>
      <t>Tippecanoe County</t>
    </r>
  </si>
  <si>
    <r>
      <rPr>
        <sz val="9"/>
        <rFont val="Times New Roman"/>
        <family val="1"/>
      </rPr>
      <t>A handful of mysterious seeds have been delivered to Earth by space aliens</t>
    </r>
  </si>
  <si>
    <r>
      <rPr>
        <sz val="9"/>
        <rFont val="Times New Roman"/>
        <family val="1"/>
      </rPr>
      <t>MX</t>
    </r>
  </si>
  <si>
    <r>
      <rPr>
        <sz val="9"/>
        <rFont val="Times New Roman"/>
        <family val="1"/>
      </rPr>
      <t>Puebla</t>
    </r>
  </si>
  <si>
    <r>
      <rPr>
        <sz val="9"/>
        <rFont val="Times New Roman"/>
        <family val="1"/>
      </rPr>
      <t>In the lower Hudson River Valley a police officer and his wife spotted a delta- shaped UFO making a faint, low frequency hum. The colored lights on the object switched off and three bright white lights lit up the ground. He was able to shoot some movie film of the UFO, but the images are of low quality</t>
    </r>
  </si>
  <si>
    <r>
      <rPr>
        <sz val="9"/>
        <rFont val="Times New Roman"/>
        <family val="1"/>
      </rPr>
      <t>9:00 PM. A small glowing sphere followed a car for ten minutes and lit up the vehicle's interior. The luminous ball was estimated to be only 12 centimeters in diameter. ((SWICAT Swiss UFO catalogue).</t>
    </r>
  </si>
  <si>
    <r>
      <rPr>
        <sz val="9"/>
        <rFont val="Times New Roman"/>
        <family val="1"/>
      </rPr>
      <t>Switzerland</t>
    </r>
  </si>
  <si>
    <r>
      <rPr>
        <sz val="9"/>
        <rFont val="Times New Roman"/>
        <family val="1"/>
      </rPr>
      <t>Penthereaz</t>
    </r>
  </si>
  <si>
    <r>
      <rPr>
        <sz val="9"/>
        <rFont val="Times New Roman"/>
        <family val="1"/>
      </rPr>
      <t>1:50 PM. An orange light followed a car down a highway in Maddington. The UFO would hide when the car slowed down, then come back and pace the car when the driver sped up. (Sources: Australian Center for UFO Studies)</t>
    </r>
  </si>
  <si>
    <r>
      <rPr>
        <sz val="9"/>
        <rFont val="Times New Roman"/>
        <family val="1"/>
      </rPr>
      <t>Maddington</t>
    </r>
  </si>
  <si>
    <r>
      <rPr>
        <sz val="9"/>
        <rFont val="Times New Roman"/>
        <family val="1"/>
      </rPr>
      <t>Two hunters in a deer blind in Castroville, Texas saw a multi-colored V-shaped object nearly over their heads, moving very slowly toward the west. It would stop, drop suddenly several thousand feet, move laterally very fast, and then turn without banking.</t>
    </r>
  </si>
  <si>
    <r>
      <rPr>
        <sz val="9"/>
        <rFont val="Times New Roman"/>
        <family val="1"/>
      </rPr>
      <t>Castroville</t>
    </r>
  </si>
  <si>
    <r>
      <rPr>
        <sz val="9"/>
        <rFont val="Times New Roman"/>
        <family val="1"/>
      </rPr>
      <t>Luminous object brightly illuminated police car, changed direction when pursued. Domed disc shape seen to east, light beam toward ground, descended behind tree line (section V).</t>
    </r>
  </si>
  <si>
    <r>
      <rPr>
        <sz val="9"/>
        <rFont val="Times New Roman"/>
        <family val="1"/>
      </rPr>
      <t>Palatine</t>
    </r>
  </si>
  <si>
    <r>
      <rPr>
        <sz val="9"/>
        <rFont val="Times New Roman"/>
        <family val="1"/>
      </rPr>
      <t xml:space="preserve">Circular object with body lights shone light beam down into field, three humanoid
</t>
    </r>
    <r>
      <rPr>
        <sz val="9"/>
        <rFont val="Times New Roman"/>
        <family val="1"/>
      </rPr>
      <t>silhouettes visible inside. Object rose, flew directly over car, humming sound (sections IX, XII).</t>
    </r>
  </si>
  <si>
    <r>
      <rPr>
        <sz val="9"/>
        <rFont val="Times New Roman"/>
        <family val="1"/>
      </rPr>
      <t>Temperanceville</t>
    </r>
  </si>
  <si>
    <r>
      <rPr>
        <sz val="9"/>
        <rFont val="Times New Roman"/>
        <family val="1"/>
      </rPr>
      <t>Late at night Andreas Schneider sighted a maneuvering disc-shaped object over Santa Cruz de Tenerife in the Canary Islands. He lost consciousness and had an out-of-body experience, feeling that his "astral" body was taken into the object. Inside he encountered several short beings with wrinkly rough gray skin and huge heads.</t>
    </r>
  </si>
  <si>
    <r>
      <rPr>
        <sz val="9"/>
        <rFont val="Times New Roman"/>
        <family val="1"/>
      </rPr>
      <t>Canary Islands</t>
    </r>
  </si>
  <si>
    <r>
      <rPr>
        <sz val="9"/>
        <rFont val="Times New Roman"/>
        <family val="1"/>
      </rPr>
      <t>Santa Cruz de Tenerife</t>
    </r>
  </si>
  <si>
    <r>
      <rPr>
        <sz val="9"/>
        <rFont val="Times New Roman"/>
        <family val="1"/>
      </rPr>
      <t>3:45 PM. A brilliant round, intense light was seen in the sky over Lombard, Illinois. There appeared to be very small airplanes circling this huge unmoving object.</t>
    </r>
  </si>
  <si>
    <r>
      <rPr>
        <sz val="9"/>
        <rFont val="Times New Roman"/>
        <family val="1"/>
      </rPr>
      <t>Lombard</t>
    </r>
  </si>
  <si>
    <r>
      <rPr>
        <sz val="9"/>
        <rFont val="Times New Roman"/>
        <family val="1"/>
      </rPr>
      <t>Round object made pass at AF trainer</t>
    </r>
  </si>
  <si>
    <r>
      <rPr>
        <sz val="9"/>
        <rFont val="Times New Roman"/>
        <family val="1"/>
      </rPr>
      <t>Portugal</t>
    </r>
  </si>
  <si>
    <r>
      <rPr>
        <sz val="9"/>
        <rFont val="Times New Roman"/>
        <family val="1"/>
      </rPr>
      <t>Maxial</t>
    </r>
  </si>
  <si>
    <r>
      <rPr>
        <sz val="9"/>
        <rFont val="Times New Roman"/>
        <family val="1"/>
      </rPr>
      <t>Pilot &amp; student enc dbl globular object</t>
    </r>
  </si>
  <si>
    <r>
      <rPr>
        <sz val="9"/>
        <rFont val="Times New Roman"/>
        <family val="1"/>
      </rPr>
      <t>Lowell</t>
    </r>
  </si>
  <si>
    <r>
      <rPr>
        <sz val="9"/>
        <rFont val="Times New Roman"/>
        <family val="1"/>
      </rPr>
      <t>8:00 PM  A large dull grey triangular shaped object with a humming sound came slowly from the southeast,flew over witnesses in yard of rural home, paused to hover in the northeast over a 10 foot tree, then moved out of sight in the northeast.</t>
    </r>
  </si>
  <si>
    <r>
      <rPr>
        <sz val="9"/>
        <rFont val="Times New Roman"/>
        <family val="1"/>
      </rPr>
      <t>Westort</t>
    </r>
  </si>
  <si>
    <r>
      <rPr>
        <sz val="9"/>
        <rFont val="Times New Roman"/>
        <family val="1"/>
      </rPr>
      <t>Silver oval UFO with "four legs"</t>
    </r>
  </si>
  <si>
    <r>
      <rPr>
        <sz val="9"/>
        <rFont val="Times New Roman"/>
        <family val="1"/>
      </rPr>
      <t>Lake Norman</t>
    </r>
  </si>
  <si>
    <r>
      <rPr>
        <sz val="9"/>
        <rFont val="Times New Roman"/>
        <family val="1"/>
      </rPr>
      <t>Silver oval with "four legs"</t>
    </r>
  </si>
  <si>
    <r>
      <rPr>
        <sz val="9"/>
        <rFont val="Times New Roman"/>
        <family val="1"/>
      </rPr>
      <t xml:space="preserve">4:00 PM. Cube-shaped object tumbles across sky while being pursued by two
</t>
    </r>
    <r>
      <rPr>
        <sz val="9"/>
        <rFont val="Times New Roman"/>
        <family val="1"/>
      </rPr>
      <t>military jets. Any sound masked by jets. (MUJ-189)</t>
    </r>
  </si>
  <si>
    <r>
      <rPr>
        <sz val="9"/>
        <rFont val="Times New Roman"/>
        <family val="1"/>
      </rPr>
      <t>Boyd County</t>
    </r>
  </si>
  <si>
    <r>
      <rPr>
        <sz val="9"/>
        <rFont val="Times New Roman"/>
        <family val="1"/>
      </rPr>
      <t>Wedge-shaped object with body lights hovered low over reservoir, lights reflecting in water; instant relocation, red light beam shone on house, then on car (section I).</t>
    </r>
  </si>
  <si>
    <r>
      <rPr>
        <sz val="9"/>
        <rFont val="Times New Roman"/>
        <family val="1"/>
      </rPr>
      <t>NH</t>
    </r>
  </si>
  <si>
    <r>
      <rPr>
        <sz val="9"/>
        <rFont val="Times New Roman"/>
        <family val="1"/>
      </rPr>
      <t>Madbury</t>
    </r>
  </si>
  <si>
    <r>
      <rPr>
        <sz val="9"/>
        <rFont val="Times New Roman"/>
        <family val="1"/>
      </rPr>
      <t>Russian Base Loses Control of Nuclear Missiles</t>
    </r>
  </si>
  <si>
    <r>
      <rPr>
        <sz val="9"/>
        <rFont val="Times New Roman"/>
        <family val="1"/>
      </rPr>
      <t>Ukraine</t>
    </r>
  </si>
  <si>
    <r>
      <rPr>
        <sz val="9"/>
        <rFont val="Times New Roman"/>
        <family val="1"/>
      </rPr>
      <t>8:00 PM. Ten witnesses of a deltoid object with no sound. (IUR-8,1)</t>
    </r>
  </si>
  <si>
    <r>
      <rPr>
        <sz val="9"/>
        <rFont val="Times New Roman"/>
        <family val="1"/>
      </rPr>
      <t>Des Moines (near)</t>
    </r>
  </si>
  <si>
    <r>
      <rPr>
        <sz val="9"/>
        <rFont val="Times New Roman"/>
        <family val="1"/>
      </rPr>
      <t>Springfield</t>
    </r>
  </si>
  <si>
    <r>
      <rPr>
        <sz val="9"/>
        <rFont val="Times New Roman"/>
        <family val="1"/>
      </rPr>
      <t>Looking out the window he was able to see glowing green colored disc shaped craft hovering above the barnyard. On the ground below several small shadowy figures could be seen moving around. Suddenly thee of the short figures appeared at the bedroom door. The beings took the witnesses by their hands and led them to the hovering disc shaped object at the orchard.</t>
    </r>
  </si>
  <si>
    <r>
      <rPr>
        <sz val="9"/>
        <rFont val="Times New Roman"/>
        <family val="1"/>
      </rPr>
      <t>A bright patch of light exploded into an orange fireball near the M.V. Strathdee, a Romanian registry ship sailing in the South Atlantic. According to the article in the MUFON UFO Journal, it flashed rays of light and made no sound. A geiger counter reading indicated a radiation level of 5-7 rads.</t>
    </r>
  </si>
  <si>
    <r>
      <rPr>
        <sz val="9"/>
        <rFont val="Times New Roman"/>
        <family val="1"/>
      </rPr>
      <t>South Atlantic</t>
    </r>
  </si>
  <si>
    <r>
      <rPr>
        <sz val="9"/>
        <rFont val="Times New Roman"/>
        <family val="1"/>
      </rPr>
      <t>At sea</t>
    </r>
  </si>
  <si>
    <r>
      <rPr>
        <sz val="9"/>
        <rFont val="Times New Roman"/>
        <family val="1"/>
      </rPr>
      <t>While walking his dog, a man saw a boomerang-shaped object traveling southeast with erratic, zig-zagging motions.  His wife came outside to join him, and together they saw three disc-shaped objects pass overhead.</t>
    </r>
  </si>
  <si>
    <r>
      <rPr>
        <sz val="9"/>
        <rFont val="Times New Roman"/>
        <family val="1"/>
      </rPr>
      <t>Ipswich</t>
    </r>
  </si>
  <si>
    <r>
      <rPr>
        <sz val="9"/>
        <rFont val="Times New Roman"/>
        <family val="1"/>
      </rPr>
      <t>Dogs bark and lights dim as disc follows power line</t>
    </r>
  </si>
  <si>
    <r>
      <rPr>
        <sz val="9"/>
        <rFont val="Times New Roman"/>
        <family val="1"/>
      </rPr>
      <t>Auberry</t>
    </r>
  </si>
  <si>
    <r>
      <rPr>
        <sz val="9"/>
        <rFont val="Times New Roman"/>
        <family val="1"/>
      </rPr>
      <t>A man driving around dusk on the I90 road saw an object hovering above the tree line. The craft was wedge shaped and triangular from below. His vehicle engine ran rough then stalled, and the lights inside flashed as the object approached. He was able to see two figures that seemed clothed in silver like material.</t>
    </r>
  </si>
  <si>
    <r>
      <rPr>
        <sz val="9"/>
        <rFont val="Times New Roman"/>
        <family val="1"/>
      </rPr>
      <t>Girard</t>
    </r>
  </si>
  <si>
    <r>
      <rPr>
        <sz val="9"/>
        <rFont val="Times New Roman"/>
        <family val="1"/>
      </rPr>
      <t>Late night. Ros Reynolds and her boyfriend were driving to visit friend when their vehicle was suddenly engulfed in light and an object then flew over them. The object then began to follow the car, traveling alongside them. Suddenly the car engine went dead, the car stopped and then she went blank. She could only remember getting back in the car and by the time she arrived at her friends they had lost nearly three hours.</t>
    </r>
  </si>
  <si>
    <r>
      <rPr>
        <sz val="9"/>
        <rFont val="Times New Roman"/>
        <family val="1"/>
      </rPr>
      <t>Corby</t>
    </r>
  </si>
  <si>
    <r>
      <rPr>
        <sz val="9"/>
        <rFont val="Times New Roman"/>
        <family val="1"/>
      </rPr>
      <t>A couple and their son while driving home to Kent and noticed an illuminated object above the treeline, projecting a beam of light into the sky which moved back and forth like a searchlight. The object had four red body lights.</t>
    </r>
  </si>
  <si>
    <r>
      <rPr>
        <sz val="9"/>
        <rFont val="Times New Roman"/>
        <family val="1"/>
      </rPr>
      <t>Lake Sawyer</t>
    </r>
  </si>
  <si>
    <r>
      <rPr>
        <sz val="9"/>
        <rFont val="Times New Roman"/>
        <family val="1"/>
      </rPr>
      <t>Several independent witnesses reported seeing a blunt gray, 300-foot long cigar- shaped object with windows fly over woods and the sewage treatment plant heading west.</t>
    </r>
  </si>
  <si>
    <r>
      <rPr>
        <sz val="9"/>
        <rFont val="Times New Roman"/>
        <family val="1"/>
      </rPr>
      <t>Latrobe</t>
    </r>
  </si>
  <si>
    <r>
      <rPr>
        <sz val="9"/>
        <rFont val="Times New Roman"/>
        <family val="1"/>
      </rPr>
      <t>A bullfighter observed blinking red and yellow lights near the beach. He thought it was the scene of a car accident and approached. What he saw was a square-shaped craft and a 3-meter (10 foot) tall robot standing at the side of the UFO.</t>
    </r>
  </si>
  <si>
    <r>
      <rPr>
        <sz val="9"/>
        <rFont val="Times New Roman"/>
        <family val="1"/>
      </rPr>
      <t>Punta Umbria</t>
    </r>
  </si>
  <si>
    <r>
      <rPr>
        <sz val="9"/>
        <rFont val="Times New Roman"/>
        <family val="1"/>
      </rPr>
      <t>Four 16 year olds saw an intense beam of white light from a multi-colored UFO in a field. Ehen they shone a spotlight in the direction of the noise it revealed a five to six foot tall being with a large brown head and orange eyes. They all suffered from intense stomach pain</t>
    </r>
  </si>
  <si>
    <r>
      <rPr>
        <sz val="9"/>
        <rFont val="Times New Roman"/>
        <family val="1"/>
      </rPr>
      <t>Ste-Dorothee, Quebec</t>
    </r>
  </si>
  <si>
    <r>
      <rPr>
        <sz val="9"/>
        <rFont val="Times New Roman"/>
        <family val="1"/>
      </rPr>
      <t xml:space="preserve">Four 16 year olds saw an intense beam of white light from a multi-colored UFO in a field. Ehen they shone a spotlight in the direction of the noise it revealed a five to six foot tall being with a large brown head and orange eyes. They all suffered from
</t>
    </r>
    <r>
      <rPr>
        <sz val="9"/>
        <rFont val="Times New Roman"/>
        <family val="1"/>
      </rPr>
      <t>intense stomach pain</t>
    </r>
  </si>
  <si>
    <r>
      <rPr>
        <sz val="9"/>
        <rFont val="Times New Roman"/>
        <family val="1"/>
      </rPr>
      <t>Three witnesses saw a dark boomerang-shaped (or V-shaped) object with bright orange-yellow "headlights" hovering in the sky. As they watched, they noticed a total silence in the area. The object finally began moving and as it passed by their location, they heard a deep humming sound.</t>
    </r>
  </si>
  <si>
    <r>
      <rPr>
        <sz val="9"/>
        <rFont val="Times New Roman"/>
        <family val="1"/>
      </rPr>
      <t>Katy</t>
    </r>
  </si>
  <si>
    <r>
      <rPr>
        <sz val="9"/>
        <rFont val="Times New Roman"/>
        <family val="1"/>
      </rPr>
      <t>A a local cattleman walked to what he thought was a tanker truck a hundred meters away, but when he got to about 30 meters away from it he saw two huge human- like figures standing in the middle of the road. The beings then walked back to the object as if in slow motion. They entered the object through an open hatch, which took off silently towards the north. Ground traces were reportedly found at the site.</t>
    </r>
  </si>
  <si>
    <r>
      <rPr>
        <sz val="9"/>
        <rFont val="Times New Roman"/>
        <family val="1"/>
      </rPr>
      <t>Vejer de la Frontera, Cadiz</t>
    </r>
  </si>
  <si>
    <r>
      <rPr>
        <sz val="9"/>
        <rFont val="Times New Roman"/>
        <family val="1"/>
      </rPr>
      <t>A lone witness reported seeing a 15-meter diameter disc-shaped object hovering at about 100 meters from the ground. Through an apparent opening he saw several short helmeted humanoids moving about in stiff mechanical movements resembling those of robots.</t>
    </r>
  </si>
  <si>
    <r>
      <rPr>
        <sz val="9"/>
        <rFont val="Times New Roman"/>
        <family val="1"/>
      </rPr>
      <t>Turkey</t>
    </r>
  </si>
  <si>
    <r>
      <rPr>
        <sz val="9"/>
        <rFont val="Times New Roman"/>
        <family val="1"/>
      </rPr>
      <t>Mersin</t>
    </r>
  </si>
  <si>
    <r>
      <rPr>
        <sz val="9"/>
        <rFont val="Times New Roman"/>
        <family val="1"/>
      </rPr>
      <t xml:space="preserve">A mechanical engineer on an airliner flying northwest of Launceston, Tasmania watched a metallic sphere pace the Boeing 737 aircraft for two minutes, then
</t>
    </r>
    <r>
      <rPr>
        <sz val="9"/>
        <rFont val="Times New Roman"/>
        <family val="1"/>
      </rPr>
      <t>ascend, flying off toward the north.</t>
    </r>
  </si>
  <si>
    <r>
      <rPr>
        <sz val="9"/>
        <rFont val="Times New Roman"/>
        <family val="1"/>
      </rPr>
      <t>Launceston, Tasmania (NW of)</t>
    </r>
  </si>
  <si>
    <r>
      <rPr>
        <sz val="9"/>
        <rFont val="Times New Roman"/>
        <family val="1"/>
      </rPr>
      <t>A fireball with an odd shape flew rapidly toward the power plant in Romeoville, Illinois. It stopped and hovered, then flew away fast toward the west.</t>
    </r>
  </si>
  <si>
    <r>
      <rPr>
        <sz val="9"/>
        <rFont val="Times New Roman"/>
        <family val="1"/>
      </rPr>
      <t>Romeoville</t>
    </r>
  </si>
  <si>
    <r>
      <rPr>
        <sz val="9"/>
        <rFont val="Times New Roman"/>
        <family val="1"/>
      </rPr>
      <t>While driving home, a woman and several children observed a disc-shaped object with dome on top and blinking  red lights, and a row of rectangular windows on the side, hovering in the sky.</t>
    </r>
  </si>
  <si>
    <r>
      <rPr>
        <sz val="9"/>
        <rFont val="Times New Roman"/>
        <family val="1"/>
      </rPr>
      <t>Albany</t>
    </r>
  </si>
  <si>
    <r>
      <rPr>
        <sz val="9"/>
        <rFont val="Times New Roman"/>
        <family val="1"/>
      </rPr>
      <t>A young woman was awakened by a voice slowly calling her name. When she got up from bed she saw a large glowing object outside her window. She saw two man- like figures staring at her from inside the craft, and a small table inside the object.</t>
    </r>
  </si>
  <si>
    <r>
      <rPr>
        <sz val="9"/>
        <rFont val="Times New Roman"/>
        <family val="1"/>
      </rPr>
      <t>Brooklyn</t>
    </r>
  </si>
  <si>
    <r>
      <rPr>
        <sz val="9"/>
        <rFont val="Times New Roman"/>
        <family val="1"/>
      </rPr>
      <t>A nocturnal light paced a car in Bowna, New South Wales, Australia only 3 meters above the ground. It hovered when the car stopped. A diamond shaped object was seen hovering over the car's destination.</t>
    </r>
  </si>
  <si>
    <r>
      <rPr>
        <sz val="9"/>
        <rFont val="Times New Roman"/>
        <family val="1"/>
      </rPr>
      <t>Bowna, New South Wales</t>
    </r>
  </si>
  <si>
    <r>
      <rPr>
        <sz val="9"/>
        <rFont val="Times New Roman"/>
        <family val="1"/>
      </rPr>
      <t>Diamond-shaped object with body lights, bright "headlights," flew overhead, seen clearly in police spotlight. Abnormal silence (section V).</t>
    </r>
  </si>
  <si>
    <r>
      <rPr>
        <sz val="9"/>
        <rFont val="Times New Roman"/>
        <family val="1"/>
      </rPr>
      <t>Cleveland</t>
    </r>
  </si>
  <si>
    <r>
      <rPr>
        <sz val="9"/>
        <rFont val="Times New Roman"/>
        <family val="1"/>
      </rPr>
      <t>A couple noted a saucer shaped object with portholes in the lower section. The object emitted a blue beam of light and came around to the front of the car. The couple appeared to have experienced a short period of missing time, and recalled seeing a 2-meter tall silver suited entity</t>
    </r>
  </si>
  <si>
    <r>
      <rPr>
        <sz val="9"/>
        <rFont val="Times New Roman"/>
        <family val="1"/>
      </rPr>
      <t>Caboolture, Queensland</t>
    </r>
  </si>
  <si>
    <r>
      <rPr>
        <sz val="9"/>
        <rFont val="Times New Roman"/>
        <family val="1"/>
      </rPr>
      <t xml:space="preserve">A large, disc-shaped UFO was seen by the roadside in Turis, Spain. It perimeter was revolving and it appeared to be searching the area with beams of light. It rose
</t>
    </r>
    <r>
      <rPr>
        <sz val="9"/>
        <rFont val="Times New Roman"/>
        <family val="1"/>
      </rPr>
      <t>up and flew away.</t>
    </r>
  </si>
  <si>
    <r>
      <rPr>
        <sz val="9"/>
        <rFont val="Times New Roman"/>
        <family val="1"/>
      </rPr>
      <t>Turis</t>
    </r>
  </si>
  <si>
    <r>
      <rPr>
        <sz val="9"/>
        <rFont val="Times New Roman"/>
        <family val="1"/>
      </rPr>
      <t>In an isolated area, some kangaroo hunters were walking down an electrical fence when they came upon a large disc shaped craft on the ground. Groups of seven- foot tall beings stood or walked on a large glass rim.</t>
    </r>
  </si>
  <si>
    <r>
      <rPr>
        <sz val="9"/>
        <rFont val="Times New Roman"/>
        <family val="1"/>
      </rPr>
      <t>Ripley, Queensland</t>
    </r>
  </si>
  <si>
    <r>
      <rPr>
        <sz val="9"/>
        <rFont val="Times New Roman"/>
        <family val="1"/>
      </rPr>
      <t>Several Argentine soldiers riding in a UNIMOG (Army) vehicle spotted several short man-like figures with large heads running towards a dark hovering disc shaped object. The craft hovered only a few cm from the ground. As the vehicle approached the object its engine began to sputter without any apparent cause.</t>
    </r>
  </si>
  <si>
    <r>
      <rPr>
        <sz val="9"/>
        <rFont val="Times New Roman"/>
        <family val="1"/>
      </rPr>
      <t>Comodoro Rivadavia, Chubut (near)</t>
    </r>
  </si>
  <si>
    <r>
      <rPr>
        <sz val="9"/>
        <rFont val="Times New Roman"/>
        <family val="1"/>
      </rPr>
      <t xml:space="preserve">A woman named Mary E. Boule saw a silent dome-shaped object near Plattsburgh Air Force Base. The object had a turquoise blue light on top and portholes. It flew low at 400-500 feet altitude, and definitely entered the air base's restricted air
</t>
    </r>
    <r>
      <rPr>
        <sz val="9"/>
        <rFont val="Times New Roman"/>
        <family val="1"/>
      </rPr>
      <t>space.</t>
    </r>
  </si>
  <si>
    <r>
      <rPr>
        <sz val="9"/>
        <rFont val="Times New Roman"/>
        <family val="1"/>
      </rPr>
      <t>Plattsburgh Air Force Base (near)</t>
    </r>
  </si>
  <si>
    <r>
      <rPr>
        <sz val="9"/>
        <rFont val="Times New Roman"/>
        <family val="1"/>
      </rPr>
      <t>A woman heard a loud noise, stepped onto her patio and saw a cigar-shaped object beneath the overcast, thick in the middle and tapered on both ends. The object flew at treetop level directly over her townhouse.</t>
    </r>
  </si>
  <si>
    <r>
      <rPr>
        <sz val="9"/>
        <rFont val="Times New Roman"/>
        <family val="1"/>
      </rPr>
      <t>An 80-foot wide boomerang shaped object, with a convex curved rear end, paced a car being driven by two teenagers. The UFO followed as close as 30 feet altitude, and the two girls feared capture.</t>
    </r>
  </si>
  <si>
    <r>
      <rPr>
        <sz val="9"/>
        <rFont val="Times New Roman"/>
        <family val="1"/>
      </rPr>
      <t>Escanaba (west of)</t>
    </r>
  </si>
  <si>
    <r>
      <rPr>
        <sz val="9"/>
        <rFont val="Times New Roman"/>
        <family val="1"/>
      </rPr>
      <t>A mushroom cap shaped flying disc paced two people in a car. It had hazy lights and made odd maneuvers, not jerky but always smoothly executed.</t>
    </r>
  </si>
  <si>
    <r>
      <rPr>
        <sz val="9"/>
        <rFont val="Times New Roman"/>
        <family val="1"/>
      </rPr>
      <t>Ft. Wayne</t>
    </r>
  </si>
  <si>
    <r>
      <rPr>
        <sz val="9"/>
        <rFont val="Times New Roman"/>
        <family val="1"/>
      </rPr>
      <t>A woman schoolteacher in Bolingbrook was awakened by a high pitched sound "like a blender running in a box." She looked out at the cloudy, windy and cold weather conditions in her residential neighborhood and saw a bright blue domed disc-shaped object land next to some power lines.</t>
    </r>
  </si>
  <si>
    <r>
      <rPr>
        <sz val="9"/>
        <rFont val="Times New Roman"/>
        <family val="1"/>
      </rPr>
      <t>Bolingbrook</t>
    </r>
  </si>
  <si>
    <r>
      <rPr>
        <sz val="9"/>
        <rFont val="Times New Roman"/>
        <family val="1"/>
      </rPr>
      <t xml:space="preserve">A reddish triangular object with rounded apexes and a light in each corner was sighted by three witnesses. The witnesses reported suffering from headaches after
</t>
    </r>
    <r>
      <rPr>
        <sz val="9"/>
        <rFont val="Times New Roman"/>
        <family val="1"/>
      </rPr>
      <t>their close encounter.</t>
    </r>
  </si>
  <si>
    <r>
      <rPr>
        <sz val="9"/>
        <rFont val="Times New Roman"/>
        <family val="1"/>
      </rPr>
      <t>North Washington</t>
    </r>
  </si>
  <si>
    <r>
      <rPr>
        <sz val="9"/>
        <rFont val="Times New Roman"/>
        <family val="1"/>
      </rPr>
      <t>A lone witness out for an early morning walk spotted a large shiny silver oval shaped craft on the ground on a nearby field. Next to the object stood two short man-like figures, described as very thin, with long arms, and elongated egg shaped heads.</t>
    </r>
  </si>
  <si>
    <r>
      <rPr>
        <sz val="9"/>
        <rFont val="Times New Roman"/>
        <family val="1"/>
      </rPr>
      <t>Denmark</t>
    </r>
  </si>
  <si>
    <r>
      <rPr>
        <sz val="9"/>
        <rFont val="Times New Roman"/>
        <family val="1"/>
      </rPr>
      <t>V (near)</t>
    </r>
  </si>
  <si>
    <r>
      <rPr>
        <sz val="9"/>
        <rFont val="Times New Roman"/>
        <family val="1"/>
      </rPr>
      <t>Nancy and her daughter were in a camping tent in Fey Canyon, her baby granddaughter was also with her. That night she saw a lighted disk and a small entity entered the tent and grabbed her arm. All three were abducted.</t>
    </r>
  </si>
  <si>
    <r>
      <rPr>
        <sz val="9"/>
        <rFont val="Times New Roman"/>
        <family val="1"/>
      </rPr>
      <t xml:space="preserve">11:15 PM. An ovoid or "submarine"-shaped object flew over a car. It then hovered over the road, made a U-turn, and then paced the car for 15 blocks. It flew away
</t>
    </r>
    <r>
      <rPr>
        <sz val="9"/>
        <rFont val="Times New Roman"/>
        <family val="1"/>
      </rPr>
      <t>toward the north.</t>
    </r>
  </si>
  <si>
    <r>
      <rPr>
        <sz val="9"/>
        <rFont val="Times New Roman"/>
        <family val="1"/>
      </rPr>
      <t>Charlottesville</t>
    </r>
  </si>
  <si>
    <r>
      <rPr>
        <sz val="9"/>
        <rFont val="Times New Roman"/>
        <family val="1"/>
      </rPr>
      <t>Two uniformed officers, PS. Ian Victory and PC Anthony Underwood were driving a marked police vehicle when they observed a yellow lozenge shaped UFO in the sky. Stopping the vehicle they sat and watched it pass overhead.</t>
    </r>
  </si>
  <si>
    <r>
      <rPr>
        <sz val="9"/>
        <rFont val="Times New Roman"/>
        <family val="1"/>
      </rPr>
      <t>Milton Keynes, Buckinghamshire</t>
    </r>
  </si>
  <si>
    <r>
      <rPr>
        <sz val="9"/>
        <rFont val="Times New Roman"/>
        <family val="1"/>
      </rPr>
      <t>The witness had gone outside to investigate a commotion among his dogs and cats and saw two lights descend from the sky and land. He approached with his car but the vehicle stalled. He approached on foot holding a flashlight and encountered a five-foot six-inch tall man dressed in a silvery coverall with a hood.</t>
    </r>
  </si>
  <si>
    <r>
      <rPr>
        <sz val="9"/>
        <rFont val="Times New Roman"/>
        <family val="1"/>
      </rPr>
      <t>Slanesville</t>
    </r>
  </si>
  <si>
    <r>
      <rPr>
        <sz val="9"/>
        <rFont val="Times New Roman"/>
        <family val="1"/>
      </rPr>
      <t>On an overcast evening a UFO shaped like a vertical football with three tube-like appendages banked to the north across the Ohio Turnpike in Toledo, Ohio and next came in low over a residential area at 200 feet altitude.</t>
    </r>
  </si>
  <si>
    <r>
      <rPr>
        <sz val="9"/>
        <rFont val="Times New Roman"/>
        <family val="1"/>
      </rPr>
      <t>Toledo</t>
    </r>
  </si>
  <si>
    <r>
      <rPr>
        <sz val="9"/>
        <rFont val="Times New Roman"/>
        <family val="1"/>
      </rPr>
      <t>Mr. J. Duty, an Army reservist, watched a domed disc-shaped UFO hover off to the left side of a highway in Flatwoods, Kentucky. The disc had red, green, blue, and white lights around its base, which blinked in rotation.</t>
    </r>
  </si>
  <si>
    <r>
      <rPr>
        <sz val="9"/>
        <rFont val="Times New Roman"/>
        <family val="1"/>
      </rPr>
      <t>Flatwoods</t>
    </r>
  </si>
  <si>
    <r>
      <rPr>
        <sz val="9"/>
        <rFont val="Times New Roman"/>
        <family val="1"/>
      </rPr>
      <t>A mother and her two children were driving on a busy highway when they spotted a rectangular glowing object with a cross in the center hovering over the area. As the car drew closer the mother heard a low humming sound and felt dizzy and had difficulty driving.</t>
    </r>
  </si>
  <si>
    <r>
      <rPr>
        <sz val="9"/>
        <rFont val="Times New Roman"/>
        <family val="1"/>
      </rPr>
      <t>San Dimas (near)</t>
    </r>
  </si>
  <si>
    <r>
      <rPr>
        <sz val="9"/>
        <rFont val="Times New Roman"/>
        <family val="1"/>
      </rPr>
      <t xml:space="preserve">A mother and her two children were driving on a busy highway when they spotted a rectangular glowing object with a cross in the center hovering over the area. As the car drew closer the mother heard a low humming sound and felt dizzy and had
</t>
    </r>
    <r>
      <rPr>
        <sz val="9"/>
        <rFont val="Times New Roman"/>
        <family val="1"/>
      </rPr>
      <t>difficulty driving.</t>
    </r>
  </si>
  <si>
    <r>
      <rPr>
        <sz val="9"/>
        <rFont val="Times New Roman"/>
        <family val="1"/>
      </rPr>
      <t xml:space="preserve">Several teenagers watched three groups of four lights arranged in squares in the
</t>
    </r>
    <r>
      <rPr>
        <sz val="9"/>
        <rFont val="Times New Roman"/>
        <family val="1"/>
      </rPr>
      <t>night sky. The first two formations of objects moved slowly, and then hovered. The third group flew fast.</t>
    </r>
  </si>
  <si>
    <r>
      <rPr>
        <sz val="9"/>
        <rFont val="Times New Roman"/>
        <family val="1"/>
      </rPr>
      <t>Germany</t>
    </r>
  </si>
  <si>
    <r>
      <rPr>
        <sz val="9"/>
        <rFont val="Times New Roman"/>
        <family val="1"/>
      </rPr>
      <t>Frankfurt (near)</t>
    </r>
  </si>
  <si>
    <r>
      <rPr>
        <sz val="9"/>
        <rFont val="Times New Roman"/>
        <family val="1"/>
      </rPr>
      <t>Three former Air Force pilots flying in a private corporate jet saw a ten foot diameter silver disc that flew within 25 feet of their left wingtip.</t>
    </r>
  </si>
  <si>
    <r>
      <rPr>
        <sz val="9"/>
        <rFont val="Times New Roman"/>
        <family val="1"/>
      </rPr>
      <t>Metter (near)</t>
    </r>
  </si>
  <si>
    <r>
      <rPr>
        <sz val="9"/>
        <rFont val="Times New Roman"/>
        <family val="1"/>
      </rPr>
      <t>A car on the A65 highway in Hellifield, England was surrounded by blue lights and levitated up into the air. The woman driver felt a strong sensation of cold, and experienced 30 minutes of missing time.</t>
    </r>
  </si>
  <si>
    <r>
      <rPr>
        <sz val="9"/>
        <rFont val="Times New Roman"/>
        <family val="1"/>
      </rPr>
      <t>Hellifield</t>
    </r>
  </si>
  <si>
    <r>
      <rPr>
        <sz val="9"/>
        <rFont val="Times New Roman"/>
        <family val="1"/>
      </rPr>
      <t xml:space="preserve">A car on the A65 highway in Hellifield, England was surrounded by blue lights and levitated up into the air. The woman driver felt a strong sensation of cold, and
</t>
    </r>
    <r>
      <rPr>
        <sz val="9"/>
        <rFont val="Times New Roman"/>
        <family val="1"/>
      </rPr>
      <t>experienced 30 minutes of missing time.</t>
    </r>
  </si>
  <si>
    <r>
      <rPr>
        <sz val="9"/>
        <rFont val="Times New Roman"/>
        <family val="1"/>
      </rPr>
      <t>The witness was traveling in her car when she suddenly lost control of the steering. She felt her vehicle being pulled by an unknown force towards a light that was hovering at tree top level straight ahead. Soon she found herself in a clearing in a wooded area. Nearby sat a silvery metallic disc resting on three legs.</t>
    </r>
  </si>
  <si>
    <r>
      <rPr>
        <sz val="9"/>
        <rFont val="Times New Roman"/>
        <family val="1"/>
      </rPr>
      <t>Diamond-shaped object with body lights, bright "headlights," flew overhead, seen clearly in police spotlight. Abnormal silence. (section V).</t>
    </r>
  </si>
  <si>
    <r>
      <rPr>
        <sz val="9"/>
        <rFont val="Times New Roman"/>
        <family val="1"/>
      </rPr>
      <t>A large disc with a dome on top flew over the witness's car and shone a beam of light onto the ground. The UFO came very near the ground and may have landed temporarily, then rose up and flew off over the witness's house and out of sight.</t>
    </r>
  </si>
  <si>
    <r>
      <rPr>
        <sz val="9"/>
        <rFont val="Times New Roman"/>
        <family val="1"/>
      </rPr>
      <t>Saltsburg</t>
    </r>
  </si>
  <si>
    <r>
      <rPr>
        <sz val="9"/>
        <rFont val="Times New Roman"/>
        <family val="1"/>
      </rPr>
      <t>A bright round, lighted object flew over a car in Fleetwood, Pennsylvania. Its passage was accompanied by radio interference effects. (Source: Richard H. Hall, MUFON UFO Journal, February 1984, p. 14).</t>
    </r>
  </si>
  <si>
    <r>
      <rPr>
        <sz val="9"/>
        <rFont val="Times New Roman"/>
        <family val="1"/>
      </rPr>
      <t>Fleetwood</t>
    </r>
  </si>
  <si>
    <r>
      <rPr>
        <sz val="9"/>
        <rFont val="Times New Roman"/>
        <family val="1"/>
      </rPr>
      <t xml:space="preserve">41-year old Juan Fattorel was traveling in his truck along a secondary road when suddenly the engine cut out; He saw close UFO and aliens and his eyesight was
</t>
    </r>
    <r>
      <rPr>
        <sz val="9"/>
        <rFont val="Times New Roman"/>
        <family val="1"/>
      </rPr>
      <t>effected.</t>
    </r>
  </si>
  <si>
    <r>
      <rPr>
        <sz val="9"/>
        <rFont val="Times New Roman"/>
        <family val="1"/>
      </rPr>
      <t>Rio Negro Province</t>
    </r>
  </si>
  <si>
    <r>
      <rPr>
        <sz val="9"/>
        <rFont val="Times New Roman"/>
        <family val="1"/>
      </rPr>
      <t>41-year old Juan Fattorel was traveling in his truck along a secondary road when suddenly the engine cut out; He saw close UFO and aliens and his eyesight was effected.</t>
    </r>
  </si>
  <si>
    <r>
      <rPr>
        <sz val="9"/>
        <rFont val="Times New Roman"/>
        <family val="1"/>
      </rPr>
      <t>E-M effects on car, dome-shaped object overhead, driver blacked out, taken to hospital with memory loss, physiological effects (section VII).</t>
    </r>
  </si>
  <si>
    <r>
      <rPr>
        <sz val="9"/>
        <rFont val="Times New Roman"/>
        <family val="1"/>
      </rPr>
      <t>Barbara Warmoth was asleep when a brilliant light filled her bedroom. She looked out the window and spotted a luminous disc-shaped craft hovering nearby. That is the last she remembered for one hour and 15 minutes.</t>
    </r>
  </si>
  <si>
    <r>
      <rPr>
        <sz val="9"/>
        <rFont val="Times New Roman"/>
        <family val="1"/>
      </rPr>
      <t xml:space="preserve">At night, two witnesses, Fernando Antonio Martins &amp; Edson Maragon watched a luminous triangular shaped craft land on an open field. Three humanoids exited the
</t>
    </r>
    <r>
      <rPr>
        <sz val="9"/>
        <rFont val="Times New Roman"/>
        <family val="1"/>
      </rPr>
      <t>object.</t>
    </r>
  </si>
  <si>
    <r>
      <rPr>
        <sz val="9"/>
        <rFont val="Times New Roman"/>
        <family val="1"/>
      </rPr>
      <t>Santa Cruz das Palmeiras</t>
    </r>
  </si>
  <si>
    <r>
      <rPr>
        <sz val="9"/>
        <rFont val="Times New Roman"/>
        <family val="1"/>
      </rPr>
      <t>On Highway C537 three seventeen-year-old young women were driving in a car near a river when they encountered a low flying domed disc.</t>
    </r>
  </si>
  <si>
    <r>
      <rPr>
        <sz val="9"/>
        <rFont val="Times New Roman"/>
        <family val="1"/>
      </rPr>
      <t>Escanaba</t>
    </r>
  </si>
  <si>
    <r>
      <rPr>
        <sz val="9"/>
        <rFont val="Times New Roman"/>
        <family val="1"/>
      </rPr>
      <t xml:space="preserve">Six Soviet sailors discover and investigate a "disabled ship" in the fog. They are missing for five days. When they are returned they report that they had been pulled up into a cigar-shaped UFO, and the beings onboard the UFO communicated with
</t>
    </r>
    <r>
      <rPr>
        <sz val="9"/>
        <rFont val="Times New Roman"/>
        <family val="1"/>
      </rPr>
      <t>them by gestures.</t>
    </r>
  </si>
  <si>
    <r>
      <rPr>
        <sz val="9"/>
        <rFont val="Times New Roman"/>
        <family val="1"/>
      </rPr>
      <t>in the Black Sea</t>
    </r>
  </si>
  <si>
    <r>
      <rPr>
        <sz val="9"/>
        <rFont val="Times New Roman"/>
        <family val="1"/>
      </rPr>
      <t xml:space="preserve">A UFO with an intense, lime green light hovered just six feet above the snow-
</t>
    </r>
    <r>
      <rPr>
        <sz val="9"/>
        <rFont val="Times New Roman"/>
        <family val="1"/>
      </rPr>
      <t>covered ground in Willernie, Minnesota. Five spots of fire fell to the ground as the object rose, and melted holes in the snow.</t>
    </r>
  </si>
  <si>
    <r>
      <rPr>
        <sz val="9"/>
        <rFont val="Times New Roman"/>
        <family val="1"/>
      </rPr>
      <t>Willernie</t>
    </r>
  </si>
  <si>
    <r>
      <rPr>
        <sz val="9"/>
        <rFont val="Times New Roman"/>
        <family val="1"/>
      </rPr>
      <t xml:space="preserve">A delta-shaped object followed a car home, then flew overhead. The witness ran
</t>
    </r>
    <r>
      <rPr>
        <sz val="9"/>
        <rFont val="Times New Roman"/>
        <family val="1"/>
      </rPr>
      <t>inside his house to hide. The UFO made no sound.</t>
    </r>
  </si>
  <si>
    <r>
      <rPr>
        <sz val="9"/>
        <rFont val="Times New Roman"/>
        <family val="1"/>
      </rPr>
      <t>VT</t>
    </r>
  </si>
  <si>
    <r>
      <rPr>
        <sz val="9"/>
        <rFont val="Times New Roman"/>
        <family val="1"/>
      </rPr>
      <t>Bakersfield</t>
    </r>
  </si>
  <si>
    <r>
      <rPr>
        <sz val="9"/>
        <rFont val="Times New Roman"/>
        <family val="1"/>
      </rPr>
      <t xml:space="preserve">3:11 AM. A large, multicolored flying object paced a commercial aircraft for 82
</t>
    </r>
    <r>
      <rPr>
        <sz val="9"/>
        <rFont val="Times New Roman"/>
        <family val="1"/>
      </rPr>
      <t>minutes.</t>
    </r>
  </si>
  <si>
    <r>
      <rPr>
        <sz val="9"/>
        <rFont val="Times New Roman"/>
        <family val="1"/>
      </rPr>
      <t>near Petrolina to Rio de Janeiro</t>
    </r>
  </si>
  <si>
    <r>
      <rPr>
        <sz val="9"/>
        <rFont val="Times New Roman"/>
        <family val="1"/>
      </rPr>
      <t>A general contractor and his wife observed a very large grayish cone-shaped object  with rows of amber and blue body lights and two huge white light beams in front through their south-facing window. The object was issuing bright illumination about 400-500 feet from their home.</t>
    </r>
  </si>
  <si>
    <r>
      <rPr>
        <sz val="9"/>
        <rFont val="Times New Roman"/>
        <family val="1"/>
      </rPr>
      <t>Mechanicsville</t>
    </r>
  </si>
  <si>
    <r>
      <rPr>
        <sz val="9"/>
        <rFont val="Times New Roman"/>
        <family val="1"/>
      </rPr>
      <t xml:space="preserve">7:00 AM. Five early morning joggers watched a Saturn-shaped object with a revolving rim and sharp lights descend nearby them. (Source: Ahmad Jamaludin,
</t>
    </r>
    <r>
      <rPr>
        <sz val="9"/>
        <rFont val="Times New Roman"/>
        <family val="1"/>
      </rPr>
      <t>FSR, December 1988, p. 22).</t>
    </r>
  </si>
  <si>
    <r>
      <rPr>
        <sz val="9"/>
        <rFont val="Times New Roman"/>
        <family val="1"/>
      </rPr>
      <t>Malaysia</t>
    </r>
  </si>
  <si>
    <r>
      <rPr>
        <sz val="9"/>
        <rFont val="Times New Roman"/>
        <family val="1"/>
      </rPr>
      <t>village of Ipoh in Perak</t>
    </r>
  </si>
  <si>
    <r>
      <rPr>
        <sz val="9"/>
        <rFont val="Times New Roman"/>
        <family val="1"/>
      </rPr>
      <t>A flashing light with irregular flashes of red and white traveled from west to east silently across the sky in Stockdale, Texas. It arced slightly and appeared to hover in the eastern sky, 30 degrees above the horizon.</t>
    </r>
  </si>
  <si>
    <r>
      <rPr>
        <sz val="9"/>
        <rFont val="Times New Roman"/>
        <family val="1"/>
      </rPr>
      <t>Stockdale</t>
    </r>
  </si>
  <si>
    <r>
      <rPr>
        <sz val="9"/>
        <rFont val="Times New Roman"/>
        <family val="1"/>
      </rPr>
      <t xml:space="preserve">7:30 PM. A luminous metallic ovoid flew over telephone lines in a mining area.
</t>
    </r>
    <r>
      <rPr>
        <sz val="9"/>
        <rFont val="Times New Roman"/>
        <family val="1"/>
      </rPr>
      <t>Magnetic anomalies were recorded. (Source: International UFO Reporter, November-December 1983, p. 7).</t>
    </r>
  </si>
  <si>
    <r>
      <rPr>
        <sz val="9"/>
        <rFont val="Times New Roman"/>
        <family val="1"/>
      </rPr>
      <t>Hessdalen</t>
    </r>
  </si>
  <si>
    <r>
      <rPr>
        <sz val="9"/>
        <rFont val="Times New Roman"/>
        <family val="1"/>
      </rPr>
      <t>10:00 PM+. Two local militia sergeants were driving a "UAZ-469" vehicle (Russian patrol jeep) in an area about 10-15 kilometers from the city when suddenly they saw a very bright beam of light shining down to earth from somewhere in the sky. The beam of light appeared to be scanning the surface of the ground, and every blade of grass appeared to be lit by it. Several seconds later a hatch opened on the hull of the craft and several tall (about 3-4 meters in height) humanoids exited the object and went to a nearby field. The men could only speak in stuttering voices. At first they were subjected to alcohol tests but it proved negative, both were then sent to a mental hospital.</t>
    </r>
  </si>
  <si>
    <r>
      <rPr>
        <sz val="9"/>
        <rFont val="Times New Roman"/>
        <family val="1"/>
      </rPr>
      <t>Voronezh (near)</t>
    </r>
  </si>
  <si>
    <r>
      <rPr>
        <sz val="9"/>
        <rFont val="Times New Roman"/>
        <family val="1"/>
      </rPr>
      <t>Two boys playing in a snow fort behind their house heard a humming sound then saw a lighted disc shaped craft with red lights shining on its top and multicolored lights on the bottom fly overhead and disappear from sight. They saw a four-foot tall human like figure float over a nearby fence and come towards them.</t>
    </r>
  </si>
  <si>
    <r>
      <rPr>
        <sz val="9"/>
        <rFont val="Times New Roman"/>
        <family val="1"/>
      </rPr>
      <t xml:space="preserve">Silo-shaped object swooped over vehicle, blocked road ahead of car. (Volume II,
</t>
    </r>
    <r>
      <rPr>
        <sz val="9"/>
        <rFont val="Times New Roman"/>
        <family val="1"/>
      </rPr>
      <t>The UFO Evidence, Section XII).</t>
    </r>
  </si>
  <si>
    <r>
      <rPr>
        <sz val="9"/>
        <rFont val="Times New Roman"/>
        <family val="1"/>
      </rPr>
      <t>Areal</t>
    </r>
  </si>
  <si>
    <r>
      <rPr>
        <sz val="9"/>
        <rFont val="Times New Roman"/>
        <family val="1"/>
      </rPr>
      <t>Daniel Edwards was awakened by the furious barking of his dog towards a pine forest behind his house. He walked out of the house and was startled to see a huge fire like light, illuminating a mass clump of trees a few hundred yards away.</t>
    </r>
  </si>
  <si>
    <r>
      <rPr>
        <sz val="9"/>
        <rFont val="Times New Roman"/>
        <family val="1"/>
      </rPr>
      <t>Bladenboro</t>
    </r>
  </si>
  <si>
    <r>
      <rPr>
        <sz val="9"/>
        <rFont val="Times New Roman"/>
        <family val="1"/>
      </rPr>
      <t>A 42-year old Ruben Meneses was driving a dump truck on a dirt road. Suddenly he observes a bright object that approaches the truck, the truck begins to vibrate, and he is filled with a tingling sensation all over the body. He was not able to move as the truck rises up in the air and apparently becomes transparent. Meneses apparently then passes out.</t>
    </r>
  </si>
  <si>
    <r>
      <rPr>
        <sz val="9"/>
        <rFont val="Times New Roman"/>
        <family val="1"/>
      </rPr>
      <t>San Luis Del Palmar</t>
    </r>
  </si>
  <si>
    <r>
      <rPr>
        <sz val="9"/>
        <rFont val="Times New Roman"/>
        <family val="1"/>
      </rPr>
      <t>An enormous UFO shaped like an orange ball, and estimated to be 750 feet in length, made a number of turns in the sky south of Reserve, New Mexic and then executed a ninety-degree turn near Luna Mountain. The five witnesses said they saw a jet aircraft chase the UFO out of sight.</t>
    </r>
  </si>
  <si>
    <r>
      <rPr>
        <sz val="9"/>
        <rFont val="Times New Roman"/>
        <family val="1"/>
      </rPr>
      <t>Reserve (South of)</t>
    </r>
  </si>
  <si>
    <r>
      <rPr>
        <sz val="9"/>
        <rFont val="Times New Roman"/>
        <family val="1"/>
      </rPr>
      <t>7:10 PM. Two groups of witnesses about twenty miles east of Hartford, CT, saw strange lights or objects travel at a rather slow speed from east to west along a path north of the witnesses. Known as The Case of the Flying Christmas Tree. (Complete report by Bruce Maccabee). (On Dec. 22, 1989 there was a similar event at Vernon, IN)</t>
    </r>
  </si>
  <si>
    <r>
      <rPr>
        <sz val="9"/>
        <rFont val="Times New Roman"/>
        <family val="1"/>
      </rPr>
      <t>Hartford</t>
    </r>
  </si>
  <si>
    <r>
      <rPr>
        <sz val="9"/>
        <rFont val="Times New Roman"/>
        <family val="1"/>
      </rPr>
      <t>On this night a bullet-shaped object, a sphere, and several nocturnal lights were sighted flying to the north over Hessdalen Valley, Norway toward Trondheim. According to John Spencer, this report was the first of a four-year wave of reports from the Hessdalen Valley.</t>
    </r>
  </si>
  <si>
    <r>
      <rPr>
        <sz val="9"/>
        <rFont val="Times New Roman"/>
        <family val="1"/>
      </rPr>
      <t>The witness, Magdalena Sobrino, was out in her yard hanging clothing when she noticed a bright light approaching over the nearby Coca-Cola factory. The light became bigger as it approached her position. It came closer without emitting any noise until the witness was able to notice what appeared to be a transparent cabin- like section.</t>
    </r>
  </si>
  <si>
    <r>
      <rPr>
        <sz val="9"/>
        <rFont val="Times New Roman"/>
        <family val="1"/>
      </rPr>
      <t>Fuenlabrada</t>
    </r>
  </si>
  <si>
    <r>
      <rPr>
        <sz val="9"/>
        <rFont val="Times New Roman"/>
        <family val="1"/>
      </rPr>
      <t>81End</t>
    </r>
  </si>
  <si>
    <r>
      <rPr>
        <sz val="9"/>
        <rFont val="Times New Roman"/>
        <family val="1"/>
      </rPr>
      <t>Domed disc hovered nearby, beamed light down onto truck. Driver fled, object followed and beamed light on truck a second time before departing (section VI).</t>
    </r>
  </si>
  <si>
    <r>
      <rPr>
        <sz val="9"/>
        <rFont val="Times New Roman"/>
        <family val="1"/>
      </rPr>
      <t>Marshall</t>
    </r>
  </si>
  <si>
    <r>
      <rPr>
        <sz val="9"/>
        <rFont val="Times New Roman"/>
        <family val="1"/>
      </rPr>
      <t xml:space="preserve">Mid-afternoon. An eight-meter wide red disc, giving off a weak blue glow, flew at treetop level west of Naveksvarn, Sweden towards the east. Photographs were
</t>
    </r>
    <r>
      <rPr>
        <sz val="9"/>
        <rFont val="Times New Roman"/>
        <family val="1"/>
      </rPr>
      <t>taken. (Source: AFU Sweden).</t>
    </r>
  </si>
  <si>
    <r>
      <rPr>
        <sz val="9"/>
        <rFont val="Times New Roman"/>
        <family val="1"/>
      </rPr>
      <t>Naveksvarn (west of)</t>
    </r>
  </si>
  <si>
    <r>
      <rPr>
        <sz val="9"/>
        <rFont val="Times New Roman"/>
        <family val="1"/>
      </rPr>
      <t xml:space="preserve">Mushroom-shaped object above car, sound, witness blacked out; later
</t>
    </r>
    <r>
      <rPr>
        <sz val="9"/>
        <rFont val="Times New Roman"/>
        <family val="1"/>
      </rPr>
      <t>physiological effects. La Razon, Feb. 23, 1982 (E,L) car</t>
    </r>
  </si>
  <si>
    <r>
      <rPr>
        <sz val="9"/>
        <rFont val="Times New Roman"/>
        <family val="1"/>
      </rPr>
      <t>Allen, Rio Negro Province</t>
    </r>
  </si>
  <si>
    <r>
      <rPr>
        <sz val="9"/>
        <rFont val="Times New Roman"/>
        <family val="1"/>
      </rPr>
      <t xml:space="preserve">Silo-shaped object with three legs landed on road ahead of car. See Section VI
</t>
    </r>
    <r>
      <rPr>
        <sz val="9"/>
        <rFont val="Times New Roman"/>
        <family val="1"/>
      </rPr>
      <t>(E,L) car</t>
    </r>
  </si>
  <si>
    <r>
      <rPr>
        <sz val="9"/>
        <rFont val="Times New Roman"/>
        <family val="1"/>
      </rPr>
      <t>A large boat shaped, green colored UFO with an open cab or hatch fell into Lake Zaysan. Four humanoid wearing the same color green coveralls were apparently inside. Apparently the craft and its occupants were damaged upon impact.</t>
    </r>
  </si>
  <si>
    <r>
      <rPr>
        <sz val="9"/>
        <rFont val="Times New Roman"/>
        <family val="1"/>
      </rPr>
      <t>Kazakhstan</t>
    </r>
  </si>
  <si>
    <r>
      <rPr>
        <sz val="9"/>
        <rFont val="Times New Roman"/>
        <family val="1"/>
      </rPr>
      <t>Esengul, Karasu Region</t>
    </r>
  </si>
  <si>
    <r>
      <rPr>
        <sz val="9"/>
        <rFont val="Times New Roman"/>
        <family val="1"/>
      </rPr>
      <t>3:00 PM. Six boys were racing dirt bikes near a lake when one of them fell and hit his head. Two of the other boys went to assist him, when suddenly a bright green light was seen descending over the surface of the lake. Inside the light appeared to be a gray metallic oval shaped craft that descended on telescopic like legs near the witnesses. A door became visible on the craft and a tall human like figure then appeared, his arms seemed to be extended up into the air. It wore a loose fitting silvery outfit, its arms were very long, and its feet resembled oval appendages.</t>
    </r>
  </si>
  <si>
    <r>
      <rPr>
        <sz val="9"/>
        <rFont val="Times New Roman"/>
        <family val="1"/>
      </rPr>
      <t>Praglia</t>
    </r>
  </si>
  <si>
    <r>
      <rPr>
        <sz val="9"/>
        <rFont val="Times New Roman"/>
        <family val="1"/>
      </rPr>
      <t>Daylight disc photo (section VII).</t>
    </r>
  </si>
  <si>
    <r>
      <rPr>
        <sz val="9"/>
        <rFont val="Times New Roman"/>
        <family val="1"/>
      </rPr>
      <t>Vancouver Island, B.C.</t>
    </r>
  </si>
  <si>
    <r>
      <rPr>
        <sz val="9"/>
        <rFont val="Times New Roman"/>
        <family val="1"/>
      </rPr>
      <t xml:space="preserve">Localized concentration began, continuing off and on for several years. Many
</t>
    </r>
    <r>
      <rPr>
        <sz val="9"/>
        <rFont val="Times New Roman"/>
        <family val="1"/>
      </rPr>
      <t>structured object cases, photographs (January-February 1984).</t>
    </r>
  </si>
  <si>
    <r>
      <rPr>
        <sz val="9"/>
        <rFont val="Times New Roman"/>
        <family val="1"/>
      </rPr>
      <t>2 airliners report object</t>
    </r>
  </si>
  <si>
    <r>
      <rPr>
        <sz val="9"/>
        <rFont val="Times New Roman"/>
        <family val="1"/>
      </rPr>
      <t>Marcos-Juarez</t>
    </r>
  </si>
  <si>
    <r>
      <rPr>
        <sz val="9"/>
        <rFont val="Times New Roman"/>
        <family val="1"/>
      </rPr>
      <t>Local concentration of sightings (Volume II, The UFO Evidence, Section VIII).</t>
    </r>
  </si>
  <si>
    <r>
      <rPr>
        <sz val="9"/>
        <rFont val="Times New Roman"/>
        <family val="1"/>
      </rPr>
      <t>Texas Gulf Coast</t>
    </r>
  </si>
  <si>
    <r>
      <rPr>
        <sz val="9"/>
        <rFont val="Times New Roman"/>
        <family val="1"/>
      </rPr>
      <t xml:space="preserve">Triangular objects with body lights, humming sound, observed three times over
</t>
    </r>
    <r>
      <rPr>
        <sz val="9"/>
        <rFont val="Times New Roman"/>
        <family val="1"/>
      </rPr>
      <t>freeway and valley area (section VI).</t>
    </r>
  </si>
  <si>
    <r>
      <rPr>
        <sz val="9"/>
        <rFont val="Times New Roman"/>
        <family val="1"/>
      </rPr>
      <t>Conejo Valley</t>
    </r>
  </si>
  <si>
    <r>
      <rPr>
        <sz val="9"/>
        <rFont val="Times New Roman"/>
        <family val="1"/>
      </rPr>
      <t>A man saw a bright football-shaped light that appeared to descend into the thick woods. When he arrived he was overcome by a strange malaise, and soon saw a reddish orange yellow light floating about 100 meters away. Terrified, Cavallo felt himself being levitated up towards the light.</t>
    </r>
  </si>
  <si>
    <r>
      <rPr>
        <sz val="9"/>
        <rFont val="Times New Roman"/>
        <family val="1"/>
      </rPr>
      <t>Trino Vercellese, Piemonte</t>
    </r>
  </si>
  <si>
    <r>
      <rPr>
        <sz val="9"/>
        <rFont val="Times New Roman"/>
        <family val="1"/>
      </rPr>
      <t>Midnight the witness was vacationing in the area and had camped on the south side of the lake. While he slept that night a very loud noise awakened him, looking out of the tent he saw a bright sphere descending rapidly overhead. Through an open port he was briefly able to see a humanoid figure apparently wearing a green outfit.</t>
    </r>
  </si>
  <si>
    <r>
      <rPr>
        <sz val="9"/>
        <rFont val="Times New Roman"/>
        <family val="1"/>
      </rPr>
      <t>Meinau Island, Bodensee</t>
    </r>
  </si>
  <si>
    <r>
      <rPr>
        <sz val="9"/>
        <rFont val="Times New Roman"/>
        <family val="1"/>
      </rPr>
      <t>In the evening the main witness was coming back from school when she saw a man pointing up to the sky. She looked up to see a ball shaped object about 3 meters in diameter slowly descending over them. The object stopped at about 5 meters above the pair. It was described as white in color with some visible figures on its surface.</t>
    </r>
  </si>
  <si>
    <r>
      <rPr>
        <sz val="9"/>
        <rFont val="Times New Roman"/>
        <family val="1"/>
      </rPr>
      <t>Dusheti, Georgia</t>
    </r>
  </si>
  <si>
    <r>
      <rPr>
        <sz val="9"/>
        <rFont val="Times New Roman"/>
        <family val="1"/>
      </rPr>
      <t>Over several nights over 20 members of the public saw a cigar shaped UFO over the town of Todmorden in West Yorkshire. On one of those nights two uniformed police officers also saw the object. (Source: Daily Star 30/03/82, The 5TH ANNUAL PRUFOS POLICE REPORT 2006 by Detective Constable 1877 HESELTINE, British Transport Police)</t>
    </r>
  </si>
  <si>
    <r>
      <rPr>
        <sz val="9"/>
        <rFont val="Times New Roman"/>
        <family val="1"/>
      </rPr>
      <t>Todmorden, West Yorkshire</t>
    </r>
  </si>
  <si>
    <r>
      <rPr>
        <sz val="9"/>
        <rFont val="Times New Roman"/>
        <family val="1"/>
      </rPr>
      <t xml:space="preserve">UFO brightly illuminated car, witness badly frightened, memory loss. Fired pistol at object circling the car, fled at high speed. Red dots like puncture marks found on
</t>
    </r>
    <r>
      <rPr>
        <sz val="9"/>
        <rFont val="Times New Roman"/>
        <family val="1"/>
      </rPr>
      <t>wrists (section IV).</t>
    </r>
  </si>
  <si>
    <r>
      <rPr>
        <sz val="9"/>
        <rFont val="Times New Roman"/>
        <family val="1"/>
      </rPr>
      <t>Alpine (near)</t>
    </r>
  </si>
  <si>
    <r>
      <rPr>
        <sz val="9"/>
        <rFont val="Times New Roman"/>
        <family val="1"/>
      </rPr>
      <t>Daylight. The witness was driving along a highway when a brilliant silvery object descended over her vehicle and forced her to pull off the side of the road. She was then taken onboard by several seven-foot tall humanoids and examined.</t>
    </r>
  </si>
  <si>
    <r>
      <rPr>
        <sz val="9"/>
        <rFont val="Times New Roman"/>
        <family val="1"/>
      </rPr>
      <t>Franklin</t>
    </r>
  </si>
  <si>
    <r>
      <rPr>
        <sz val="9"/>
        <rFont val="Times New Roman"/>
        <family val="1"/>
      </rPr>
      <t>Midnight, the witness was driving alone outside of Winnipeg when he saw a huge UFO gliding over the roadway. Dimly outlined from the glow inside the "windows" of the central mass were two or three figures, whose features were not discernible, but whose heads and shoulders indicated they were humanoid in shape.</t>
    </r>
  </si>
  <si>
    <r>
      <rPr>
        <sz val="9"/>
        <rFont val="Times New Roman"/>
        <family val="1"/>
      </rPr>
      <t>Winnipeg, British Columbia (near)</t>
    </r>
  </si>
  <si>
    <r>
      <rPr>
        <sz val="9"/>
        <rFont val="Times New Roman"/>
        <family val="1"/>
      </rPr>
      <t>Russell Matson and another man were driving down a road in Apple Valley when they sighted a hexagonal object nearly overhead, at perhaps a distance of 500 feet. It had two green, two red, and white lights on its corners.</t>
    </r>
  </si>
  <si>
    <r>
      <rPr>
        <sz val="9"/>
        <rFont val="Times New Roman"/>
        <family val="1"/>
      </rPr>
      <t>Apple Valley</t>
    </r>
  </si>
  <si>
    <r>
      <rPr>
        <sz val="9"/>
        <rFont val="Times New Roman"/>
        <family val="1"/>
      </rPr>
      <t>A teardrop shaped UFO with a spinning ring paced an airplane off its left wing over San Jose, California on this day. Instruments onboard the plane experienced failures, but the effects ended when the object departed upwards. The aircraft briefly disappeared from FAA radar during the encounter.</t>
    </r>
  </si>
  <si>
    <r>
      <rPr>
        <sz val="9"/>
        <rFont val="Times New Roman"/>
        <family val="1"/>
      </rPr>
      <t>San Jose</t>
    </r>
  </si>
  <si>
    <r>
      <rPr>
        <sz val="9"/>
        <rFont val="Times New Roman"/>
        <family val="1"/>
      </rPr>
      <t>Dog oddly silent as domed disc passed over house</t>
    </r>
  </si>
  <si>
    <r>
      <rPr>
        <sz val="9"/>
        <rFont val="Times New Roman"/>
        <family val="1"/>
      </rPr>
      <t>DE</t>
    </r>
  </si>
  <si>
    <r>
      <rPr>
        <sz val="9"/>
        <rFont val="Times New Roman"/>
        <family val="1"/>
      </rPr>
      <t>Newport</t>
    </r>
  </si>
  <si>
    <r>
      <rPr>
        <sz val="9"/>
        <rFont val="Times New Roman"/>
        <family val="1"/>
      </rPr>
      <t xml:space="preserve">Black sphere and satellite lights seen, two approached motorboat, one surrounded by "fog." Paralysis felt, missing time, physiological effects (Volume II, The UFO
</t>
    </r>
    <r>
      <rPr>
        <sz val="9"/>
        <rFont val="Times New Roman"/>
        <family val="1"/>
      </rPr>
      <t>Evidence, Section VII).</t>
    </r>
  </si>
  <si>
    <r>
      <rPr>
        <sz val="9"/>
        <rFont val="Times New Roman"/>
        <family val="1"/>
      </rPr>
      <t>Finland</t>
    </r>
  </si>
  <si>
    <r>
      <rPr>
        <sz val="9"/>
        <rFont val="Times New Roman"/>
        <family val="1"/>
      </rPr>
      <t>Lieksa</t>
    </r>
  </si>
  <si>
    <r>
      <rPr>
        <sz val="9"/>
        <rFont val="Times New Roman"/>
        <family val="1"/>
      </rPr>
      <t>Black sphere and satellite lights seen, two approached motorboat, one surrounded by "fog." Paralysis felt, missing time, physiological effects (section VII).</t>
    </r>
  </si>
  <si>
    <r>
      <rPr>
        <sz val="9"/>
        <rFont val="Times New Roman"/>
        <family val="1"/>
      </rPr>
      <t xml:space="preserve">A bright silver disc with six round portholes was seen by the crew of an Iberia B- 727 airliner as it flew between Valencia and Barcelona, Spain. It appeared to be
</t>
    </r>
    <r>
      <rPr>
        <sz val="9"/>
        <rFont val="Times New Roman"/>
        <family val="1"/>
      </rPr>
      <t>reflecting sunlight in the dawn sky.</t>
    </r>
  </si>
  <si>
    <r>
      <rPr>
        <sz val="9"/>
        <rFont val="Times New Roman"/>
        <family val="1"/>
      </rPr>
      <t>between Valencia and Barcelona</t>
    </r>
  </si>
  <si>
    <r>
      <rPr>
        <sz val="9"/>
        <rFont val="Times New Roman"/>
        <family val="1"/>
      </rPr>
      <t>A huge silent disc-shaped UFO was seen for three to ten minutes by thousands over Ningsia, China. It flew at a very high altitude and left a spiral trail. It made no sound. Photographs of the object were taken, and several drawings were published.</t>
    </r>
  </si>
  <si>
    <r>
      <rPr>
        <sz val="9"/>
        <rFont val="Times New Roman"/>
        <family val="1"/>
      </rPr>
      <t>Zigong, Henan Province</t>
    </r>
  </si>
  <si>
    <r>
      <rPr>
        <sz val="9"/>
        <rFont val="Times New Roman"/>
        <family val="1"/>
      </rPr>
      <t xml:space="preserve">Two students in Patras, Greece took a photograph of a silver, saucer-shaped object
</t>
    </r>
    <r>
      <rPr>
        <sz val="9"/>
        <rFont val="Times New Roman"/>
        <family val="1"/>
      </rPr>
      <t>performing maneuvers over some nearby islands.</t>
    </r>
  </si>
  <si>
    <r>
      <rPr>
        <sz val="9"/>
        <rFont val="Times New Roman"/>
        <family val="1"/>
      </rPr>
      <t>Greece</t>
    </r>
  </si>
  <si>
    <r>
      <rPr>
        <sz val="9"/>
        <rFont val="Times New Roman"/>
        <family val="1"/>
      </rPr>
      <t>Patras</t>
    </r>
  </si>
  <si>
    <r>
      <rPr>
        <sz val="9"/>
        <rFont val="Times New Roman"/>
        <family val="1"/>
      </rPr>
      <t>2:00 AM. Three women were on their way back home on the A5 expressway when they all suddenly experienced a strange mood change, they all sat very quiet going into some type off limbo state. Then across an open field besides the road four white and two red lights appear. They seemed to be attached to a dark object. The object was round and began pacing the vehicle. At this point the vehicle seem to lose power and would not accelerate. There was an apparent time lapse noted when they reached their destination. Later under hypnosis one of the women recalled the car being floated up to the sky and entering the bottom of an object through two large double doors.</t>
    </r>
  </si>
  <si>
    <r>
      <rPr>
        <sz val="9"/>
        <rFont val="Times New Roman"/>
        <family val="1"/>
      </rPr>
      <t>Atcham, Shropshire (near)</t>
    </r>
  </si>
  <si>
    <r>
      <rPr>
        <sz val="9"/>
        <rFont val="Times New Roman"/>
        <family val="1"/>
      </rPr>
      <t>Brightly lighted, dome-shaped object with windows approached, turned, followed car, bright illumination. Object finally shot away (section I).</t>
    </r>
  </si>
  <si>
    <r>
      <rPr>
        <sz val="9"/>
        <rFont val="Times New Roman"/>
        <family val="1"/>
      </rPr>
      <t>NZ</t>
    </r>
  </si>
  <si>
    <r>
      <rPr>
        <sz val="9"/>
        <rFont val="Times New Roman"/>
        <family val="1"/>
      </rPr>
      <t>South Canterbury</t>
    </r>
  </si>
  <si>
    <r>
      <rPr>
        <sz val="9"/>
        <rFont val="Times New Roman"/>
        <family val="1"/>
      </rPr>
      <t>10:30 PM. 5-1/2 mins duration. Girl Scout supervisor at camp headquarters suddenly hears his dog barking in a warning manner. The witness moves to an unobstructed view of the pool and notices the pool lights are not on. Instead, directly above the pool, and higher than the regular lights, is a brilliant light. Suddenly the lights go out. He hears a whirring noise that rises in pitch as it apparently rises into the sky. When he turns on the lights he noticed the pump is not running and the water level is down three feet. (IUR-3,6)</t>
    </r>
  </si>
  <si>
    <r>
      <rPr>
        <sz val="9"/>
        <rFont val="Times New Roman"/>
        <family val="1"/>
      </rPr>
      <t>Port Byron</t>
    </r>
  </si>
  <si>
    <r>
      <rPr>
        <sz val="9"/>
        <rFont val="Times New Roman"/>
        <family val="1"/>
      </rPr>
      <t>L-1011 Encounters Disc</t>
    </r>
  </si>
  <si>
    <r>
      <rPr>
        <sz val="9"/>
        <rFont val="Times New Roman"/>
        <family val="1"/>
      </rPr>
      <t>Lake Huron</t>
    </r>
  </si>
  <si>
    <r>
      <rPr>
        <sz val="9"/>
        <rFont val="Times New Roman"/>
        <family val="1"/>
      </rPr>
      <t>12:20 AM. A spinning transparent cone, 3 meters in length, touched down on the ground in Chia-Li, Taiwan. It expelled a mist, then took off and shot away to the north. (Source: Paul Dong and Wendelle Stevens, UFOs over Modern China, p. 272).</t>
    </r>
  </si>
  <si>
    <r>
      <rPr>
        <sz val="9"/>
        <rFont val="Times New Roman"/>
        <family val="1"/>
      </rPr>
      <t>Taiwan</t>
    </r>
  </si>
  <si>
    <r>
      <rPr>
        <sz val="9"/>
        <rFont val="Times New Roman"/>
        <family val="1"/>
      </rPr>
      <t>Chia-Li</t>
    </r>
  </si>
  <si>
    <r>
      <rPr>
        <sz val="9"/>
        <rFont val="Times New Roman"/>
        <family val="1"/>
      </rPr>
      <t>Truck Slows Down, Water In Tank Heats Up</t>
    </r>
  </si>
  <si>
    <r>
      <rPr>
        <sz val="9"/>
        <rFont val="Times New Roman"/>
        <family val="1"/>
      </rPr>
      <t>Alice</t>
    </r>
  </si>
  <si>
    <r>
      <rPr>
        <sz val="9"/>
        <rFont val="Times New Roman"/>
        <family val="1"/>
      </rPr>
      <t xml:space="preserve">Two teenagers in Little Rock saw a small, four-foot long rectangular UFO and a small disc cavorting over a backyard garage and shed. They came very close and
</t>
    </r>
    <r>
      <rPr>
        <sz val="9"/>
        <rFont val="Times New Roman"/>
        <family val="1"/>
      </rPr>
      <t>the leaves on some trees were withered.</t>
    </r>
  </si>
  <si>
    <r>
      <rPr>
        <sz val="9"/>
        <rFont val="Times New Roman"/>
        <family val="1"/>
      </rPr>
      <t>Little Rock</t>
    </r>
  </si>
  <si>
    <r>
      <rPr>
        <sz val="9"/>
        <rFont val="Times New Roman"/>
        <family val="1"/>
      </rPr>
      <t xml:space="preserve">A couple named Winsome were driving in the desert when they noticed a red glowing dome low on the side of the road. It vanished as the car approached, but a
</t>
    </r>
    <r>
      <rPr>
        <sz val="9"/>
        <rFont val="Times New Roman"/>
        <family val="1"/>
      </rPr>
      <t>glowing light flew off to the west.</t>
    </r>
  </si>
  <si>
    <r>
      <rPr>
        <sz val="9"/>
        <rFont val="Times New Roman"/>
        <family val="1"/>
      </rPr>
      <t>Cocklebiddy (near)</t>
    </r>
  </si>
  <si>
    <r>
      <rPr>
        <sz val="9"/>
        <rFont val="Times New Roman"/>
        <family val="1"/>
      </rPr>
      <t>Cosmonauts Savinikh and Kovlenok observed a strange object from their space station. At first the object was 1/2 mile away but it eventually approached to a distance to 300 feet. Inside the cosmonauts saw three brown skin beings with slanted bright blue eyes straight noses and bushy eyebrows.</t>
    </r>
  </si>
  <si>
    <r>
      <rPr>
        <sz val="9"/>
        <rFont val="Times New Roman"/>
        <family val="1"/>
      </rPr>
      <t>Space</t>
    </r>
  </si>
  <si>
    <r>
      <rPr>
        <sz val="9"/>
        <rFont val="Times New Roman"/>
        <family val="1"/>
      </rPr>
      <t>in space, from onboard the Soyuz T-4 spacecraft</t>
    </r>
  </si>
  <si>
    <r>
      <rPr>
        <sz val="9"/>
        <rFont val="Times New Roman"/>
        <family val="1"/>
      </rPr>
      <t>A man and a woman, a truck driver and a cashier, were driving near Clatskanie, Oregon. A large delta-shaped UFO surrounded by a turbulent fog or mist "like smoke from a chimney" followed their truck for 15 miles.</t>
    </r>
  </si>
  <si>
    <r>
      <rPr>
        <sz val="9"/>
        <rFont val="Times New Roman"/>
        <family val="1"/>
      </rPr>
      <t>Clatskanie (near)</t>
    </r>
  </si>
  <si>
    <r>
      <rPr>
        <sz val="9"/>
        <rFont val="Times New Roman"/>
        <family val="1"/>
      </rPr>
      <t xml:space="preserve">a bright disc landed on the ground in Belo Horizonte, Minas Gerais state, Brazil
</t>
    </r>
    <r>
      <rPr>
        <sz val="9"/>
        <rFont val="Times New Roman"/>
        <family val="1"/>
      </rPr>
      <t>and then vanished. A witness felt pulled toward the spot. Burnt grass was found at the site.</t>
    </r>
  </si>
  <si>
    <r>
      <rPr>
        <sz val="9"/>
        <rFont val="Times New Roman"/>
        <family val="1"/>
      </rPr>
      <t>Minas Gerais state</t>
    </r>
  </si>
  <si>
    <r>
      <rPr>
        <sz val="9"/>
        <rFont val="Times New Roman"/>
        <family val="1"/>
      </rPr>
      <t xml:space="preserve">a bright disc landed on the ground in Belo Horizonte, Minas Gerais state, Brazil and then vanished. A witness felt pulled toward the spot. Burnt grass was found at
</t>
    </r>
    <r>
      <rPr>
        <sz val="9"/>
        <rFont val="Times New Roman"/>
        <family val="1"/>
      </rPr>
      <t>the site.</t>
    </r>
  </si>
  <si>
    <r>
      <rPr>
        <sz val="9"/>
        <rFont val="Times New Roman"/>
        <family val="1"/>
      </rPr>
      <t>a bright disc landed on the ground in Belo Horizonte, Minas Gerais state, Brazil and then vanished. A witness felt pulled toward the spot. Burnt grass was found at the site.</t>
    </r>
  </si>
  <si>
    <r>
      <rPr>
        <sz val="9"/>
        <rFont val="Times New Roman"/>
        <family val="1"/>
      </rPr>
      <t xml:space="preserve">A 26-year-old woman reported a large white glowing disc-shaped object just 150 feet from her home in Clark County, Washington. It made a humming sound and flew off to the south toward Oregon. The incident lasted slightly less than a
</t>
    </r>
    <r>
      <rPr>
        <sz val="9"/>
        <rFont val="Times New Roman"/>
        <family val="1"/>
      </rPr>
      <t>minute.</t>
    </r>
  </si>
  <si>
    <r>
      <rPr>
        <sz val="9"/>
        <rFont val="Times New Roman"/>
        <family val="1"/>
      </rPr>
      <t>Clark County</t>
    </r>
  </si>
  <si>
    <r>
      <rPr>
        <sz val="9"/>
        <rFont val="Times New Roman"/>
        <family val="1"/>
      </rPr>
      <t>3:00 AM. Traveling on a road, 3 women, 34-year old Sandra, Viviane and Marie France see a horizontal orange cigar-shaped object, hovering on the right side of the road. As they drove to the top of the hill the cigar vanishes. Soon a white sphere follows their vehicle. Later under hypnosis Sandra remembered seeing humanoids inside the object, described as of normal size, elongated eyes, thin bodies and wearing white coveralls from head to toes.</t>
    </r>
  </si>
  <si>
    <r>
      <rPr>
        <sz val="9"/>
        <rFont val="Times New Roman"/>
        <family val="1"/>
      </rPr>
      <t>Mennecy</t>
    </r>
  </si>
  <si>
    <r>
      <rPr>
        <sz val="9"/>
        <rFont val="Times New Roman"/>
        <family val="1"/>
      </rPr>
      <t>The main witness had seen for the past 2 months numerous slow flying UFOs and strange lights over the area. She then heard a sound similar to a sewing machine, she turned around and saw the figure of a "feminine appearing" man with small rounded narrow shoulders, a thin head and thick turtle like neck. She could not make out any eyes, legs, or arms. The next thing she remembered was floating through the air over the cornfields behind her house.</t>
    </r>
  </si>
  <si>
    <r>
      <rPr>
        <sz val="9"/>
        <rFont val="Times New Roman"/>
        <family val="1"/>
      </rPr>
      <t>Yakima</t>
    </r>
  </si>
  <si>
    <r>
      <rPr>
        <sz val="9"/>
        <rFont val="Times New Roman"/>
        <family val="1"/>
      </rPr>
      <t>3-5' object hovered below Cessna 210</t>
    </r>
  </si>
  <si>
    <r>
      <rPr>
        <sz val="9"/>
        <rFont val="Times New Roman"/>
        <family val="1"/>
      </rPr>
      <t>Reno</t>
    </r>
  </si>
  <si>
    <r>
      <rPr>
        <sz val="9"/>
        <rFont val="Times New Roman"/>
        <family val="1"/>
      </rPr>
      <t>12:20 AM. Two police officers in their car saw a strong reddish light descending from the sky. The engine and electrical components to their vehicle become inoperative as a saucer about 3 m in diameter and 1 m in height lands on the street about 50 meters away from their vehicle. A small door opened on the saucer and the witnesses see two human forms emerge; the figures began gesticulating and "jumping" around.</t>
    </r>
  </si>
  <si>
    <r>
      <rPr>
        <sz val="9"/>
        <rFont val="Times New Roman"/>
        <family val="1"/>
      </rPr>
      <t>Catania, Sicily</t>
    </r>
  </si>
  <si>
    <r>
      <rPr>
        <sz val="9"/>
        <rFont val="Times New Roman"/>
        <family val="1"/>
      </rPr>
      <t>810415-20</t>
    </r>
  </si>
  <si>
    <r>
      <rPr>
        <sz val="9"/>
        <rFont val="Times New Roman"/>
        <family val="1"/>
      </rPr>
      <t>A huge metallic triangular object with several red lights on the sides and very bright white light on the leading edge flew over Mount Sunapee, New Hampshire. It flew very low to the ground, and passed over a car flying off to the west.</t>
    </r>
  </si>
  <si>
    <r>
      <rPr>
        <sz val="9"/>
        <rFont val="Times New Roman"/>
        <family val="1"/>
      </rPr>
      <t>Mount Sunapee</t>
    </r>
  </si>
  <si>
    <r>
      <rPr>
        <sz val="9"/>
        <rFont val="Times New Roman"/>
        <family val="1"/>
      </rPr>
      <t>Two-foot diameter aluminum-like disc hovered a few feet off road about 40 feet away; climbed rapidly through sky and disappeared in distance (section IV).</t>
    </r>
  </si>
  <si>
    <r>
      <rPr>
        <sz val="9"/>
        <rFont val="Times New Roman"/>
        <family val="1"/>
      </rPr>
      <t>Goodhue</t>
    </r>
  </si>
  <si>
    <r>
      <rPr>
        <sz val="9"/>
        <rFont val="Times New Roman"/>
        <family val="1"/>
      </rPr>
      <t>The complete failure of an aircraft's electronics, including the transponder, DME, navigation equipment, and two-way radios, occurred when a bullet-shaped UFO passed within 500 feet of an airplane being flown by Mr. Dennis,</t>
    </r>
  </si>
  <si>
    <r>
      <rPr>
        <sz val="9"/>
        <rFont val="Times New Roman"/>
        <family val="1"/>
      </rPr>
      <t>San Luis Reservoir, Merced County</t>
    </r>
  </si>
  <si>
    <r>
      <rPr>
        <sz val="9"/>
        <rFont val="Times New Roman"/>
        <family val="1"/>
      </rPr>
      <t>7:30 PM. The main witness and a friend were driving back home when they noticed three bright lights above the highway. As they approached the top of a hill another larger light appeared. The witness pulled off to the side of the road and then saw a huge lighted bowl shaped object. They both attempted to leave the area but they apparently went into a trance and lost consciousness. The next thing they remembered was sitting in their vehicle and noticing something moving quickly away from the car, moments later a flash of light shot up into the sky</t>
    </r>
  </si>
  <si>
    <r>
      <rPr>
        <sz val="9"/>
        <rFont val="Times New Roman"/>
        <family val="1"/>
      </rPr>
      <t>Mount Vernon</t>
    </r>
  </si>
  <si>
    <r>
      <rPr>
        <sz val="9"/>
        <rFont val="Times New Roman"/>
        <family val="1"/>
      </rPr>
      <t>Huge bright light went to very dim, had lights on the bottom as it hovered over trees for ten minutes. Object moved towards witnesses at about 10 mph. Frogs stopped croaking and dogs began barking excitedly</t>
    </r>
  </si>
  <si>
    <r>
      <rPr>
        <sz val="9"/>
        <rFont val="Times New Roman"/>
        <family val="1"/>
      </rPr>
      <t>Alton</t>
    </r>
  </si>
  <si>
    <r>
      <rPr>
        <sz val="9"/>
        <rFont val="Times New Roman"/>
        <family val="1"/>
      </rPr>
      <t>A metallic sphere descended from the sky at a 45º angle and stopped over a house in Magny, France. It then shot straight up and away. A check with authorities showed there were no scheduled balloon releases at that time.</t>
    </r>
  </si>
  <si>
    <r>
      <rPr>
        <sz val="9"/>
        <rFont val="Times New Roman"/>
        <family val="1"/>
      </rPr>
      <t>Magny</t>
    </r>
  </si>
  <si>
    <r>
      <rPr>
        <sz val="9"/>
        <rFont val="Times New Roman"/>
        <family val="1"/>
      </rPr>
      <t>At Carleton Moors, two uniformed police officers observed a large glowing oval shaped UFO as it moved over the moors. (Source: Yorkshire Post, The 5TH ANNUAL PRUFOS POLICE REPORT 2006 by Detective Constable 1877 HESELTINE British Transport Police).</t>
    </r>
  </si>
  <si>
    <r>
      <rPr>
        <sz val="9"/>
        <rFont val="Times New Roman"/>
        <family val="1"/>
      </rPr>
      <t>Skipton, North Yorkshire (near)</t>
    </r>
  </si>
  <si>
    <r>
      <rPr>
        <sz val="9"/>
        <rFont val="Times New Roman"/>
        <family val="1"/>
      </rPr>
      <t>4:40 PM. 5-min duration, two witnesses. Responsible woman, secretary in an executive office, was out driving, which she said was most unusual for her. She had intended to stop for coffee when she sees three shining objects in the sky, and so engrossed in them drives right past the local Pancake House. Suddenly the objects disappear into "what looked like puffs of smoke." A minute later one reappears "directly over the street in front of me, so close that I could have counted the lights on the bottom of the object, had I not panicked."</t>
    </r>
  </si>
  <si>
    <r>
      <rPr>
        <sz val="9"/>
        <rFont val="Times New Roman"/>
        <family val="1"/>
      </rPr>
      <t>Memphis</t>
    </r>
  </si>
  <si>
    <r>
      <rPr>
        <sz val="9"/>
        <rFont val="Times New Roman"/>
        <family val="1"/>
      </rPr>
      <t>10:30 AM. A truck driver was delivering produce to a nearby village when he noticed strange lights on a nearby field behind a row of eucalyptus trees. As the witness entered the field he spotted a large metallic dome shaped craft on the ground about 50 yards away. The object seemed to be supported by three "telescopic" legs like protrusions. He then noticed several man-like figures sitting behind the windows, these were human like, wore helmets and brown uniforms.</t>
    </r>
  </si>
  <si>
    <r>
      <rPr>
        <sz val="9"/>
        <rFont val="Times New Roman"/>
        <family val="1"/>
      </rPr>
      <t>Algeciras (near)</t>
    </r>
  </si>
  <si>
    <r>
      <rPr>
        <sz val="9"/>
        <rFont val="Times New Roman"/>
        <family val="1"/>
      </rPr>
      <t>Late night, Jane Murphy had gone to bed late when she suddenly woke up standing in a field feeling very cold and wet. She then noticed a huge metallic object hovering over the field, suddenly a group of figures, as many as 10 approached her. When she woke up she was on a bed in a strange room. Several figures were around her communicating via telepathy telling her to look at them. One of the entities was seven-foot tall, human looking with totally black eyes.</t>
    </r>
  </si>
  <si>
    <r>
      <rPr>
        <sz val="9"/>
        <rFont val="Times New Roman"/>
        <family val="1"/>
      </rPr>
      <t>Birstall West Yorkshire</t>
    </r>
  </si>
  <si>
    <r>
      <rPr>
        <sz val="9"/>
        <rFont val="Times New Roman"/>
        <family val="1"/>
      </rPr>
      <t xml:space="preserve">An Aeroflot YAK-40 airliner flying northwest of Tallinn, Estonia was paced by two orange, elongated objects at 9:24 p.m. The UFOs flew parallel to the plane and
</t>
    </r>
    <r>
      <rPr>
        <sz val="9"/>
        <rFont val="Times New Roman"/>
        <family val="1"/>
      </rPr>
      <t>then approached from 70 degrees to the right</t>
    </r>
  </si>
  <si>
    <r>
      <rPr>
        <sz val="9"/>
        <rFont val="Times New Roman"/>
        <family val="1"/>
      </rPr>
      <t>Estonia</t>
    </r>
  </si>
  <si>
    <r>
      <rPr>
        <sz val="9"/>
        <rFont val="Times New Roman"/>
        <family val="1"/>
      </rPr>
      <t>Tallinn (northwest of)</t>
    </r>
  </si>
  <si>
    <r>
      <rPr>
        <sz val="9"/>
        <rFont val="Times New Roman"/>
        <family val="1"/>
      </rPr>
      <t>Jose Fermin Albornoz, an illiterate shephard, awoke at 4:00 a.m. to the sounds of his animals causing a commotion. Looking out from his hut he saw a "beautiful" blue light hovering over a field about 20 meters away. His animals were effected and he recalled an abduction experience.</t>
    </r>
  </si>
  <si>
    <r>
      <rPr>
        <sz val="9"/>
        <rFont val="Times New Roman"/>
        <family val="1"/>
      </rPr>
      <t>Manzano Amargo, Neuquen Province</t>
    </r>
  </si>
  <si>
    <r>
      <rPr>
        <sz val="9"/>
        <rFont val="Times New Roman"/>
        <family val="1"/>
      </rPr>
      <t>2:00 AM. A brilliant white light that began filling her room awakened the witness. She got out of bed and through her window saw a bright hovering disc shaped object. Under hypnosis she recalled being taken onboard by several seven-foot tall humanoids with pointed chins and yellow cat like eyes</t>
    </r>
  </si>
  <si>
    <r>
      <rPr>
        <sz val="9"/>
        <rFont val="Times New Roman"/>
        <family val="1"/>
      </rPr>
      <t>1:45 AM. A 17-year old girl was baby-sitting when she spotted an object hovering at treetop level about 50 feet away. The object was silent and had three white lights forming the point of an equilateral triangle. Inside the craft two humanoid beings could be seen. These were described as having very large heads, oriental like eyes, gill like ears, and two holes instead of a nose. One appeared to be sitting and the other standing behind an instrument panel.</t>
    </r>
  </si>
  <si>
    <r>
      <rPr>
        <sz val="9"/>
        <rFont val="Times New Roman"/>
        <family val="1"/>
      </rPr>
      <t>Greensburg</t>
    </r>
  </si>
  <si>
    <r>
      <rPr>
        <sz val="9"/>
        <rFont val="Times New Roman"/>
        <family val="1"/>
      </rPr>
      <t>The witness observed several golden lights on a nearby field. He approached the lights but these suddenly rose up, circled, and landed again, this time closer to his home. At the same time his dogs were going berserk. Later he heard footsteps and his dog attracted him to a "figure" standing by the fence. The figure was a meter and a half tall, square in shape and metallic almost robotic in nature; it lacked a head, arms or feet. A scorched area was found on the ground by government authorities.</t>
    </r>
  </si>
  <si>
    <r>
      <rPr>
        <sz val="9"/>
        <rFont val="Times New Roman"/>
        <family val="1"/>
      </rPr>
      <t>Fuentecen</t>
    </r>
  </si>
  <si>
    <r>
      <rPr>
        <sz val="9"/>
        <rFont val="Times New Roman"/>
        <family val="1"/>
      </rPr>
      <t>The witness had parked her car in her apartment parking lot when she saw a huge lighted object with a ring of flashing lights. The UFO left but a second smaller craft appeared and descended with a falling leaf motion. She later recalled abduction experiences.</t>
    </r>
  </si>
  <si>
    <r>
      <rPr>
        <sz val="9"/>
        <rFont val="Times New Roman"/>
        <family val="1"/>
      </rPr>
      <t>Auburn</t>
    </r>
  </si>
  <si>
    <r>
      <rPr>
        <sz val="9"/>
        <rFont val="Times New Roman"/>
        <family val="1"/>
      </rPr>
      <t>Red object buzzed Cessna 150</t>
    </r>
  </si>
  <si>
    <r>
      <rPr>
        <sz val="9"/>
        <rFont val="Times New Roman"/>
        <family val="1"/>
      </rPr>
      <t>A luminous ovoid object maneuvered at 30 meters altitude in Ross, Tasmania and paced a car. When the car approached a hotel, it shot straight up and out of sight.</t>
    </r>
  </si>
  <si>
    <r>
      <rPr>
        <sz val="9"/>
        <rFont val="Times New Roman"/>
        <family val="1"/>
      </rPr>
      <t>2:00 AM. A woman was awakened by a loud engine type noise coming from outside, she ran out and watched a round object hovering nearby and emitting multi-colored beams of light. Three human like beings cold be clearly seen inside, one them glanced briefly at the witness then the object rose and disappeared. The next day two dead bloodless horses were found on the field where the object had hovered.</t>
    </r>
  </si>
  <si>
    <r>
      <rPr>
        <sz val="9"/>
        <rFont val="Times New Roman"/>
        <family val="1"/>
      </rPr>
      <t>Quindira</t>
    </r>
  </si>
  <si>
    <r>
      <rPr>
        <sz val="9"/>
        <rFont val="Times New Roman"/>
        <family val="1"/>
      </rPr>
      <t xml:space="preserve">A disc was sighted maneuvering over some woods and landing behind some trees in Colle Maddalena, Italy. A burnt circle of grass and some charred tree branches
</t>
    </r>
    <r>
      <rPr>
        <sz val="9"/>
        <rFont val="Times New Roman"/>
        <family val="1"/>
      </rPr>
      <t>were found at the landing site.</t>
    </r>
  </si>
  <si>
    <r>
      <rPr>
        <sz val="9"/>
        <rFont val="Times New Roman"/>
        <family val="1"/>
      </rPr>
      <t>Colle Maddalena</t>
    </r>
  </si>
  <si>
    <r>
      <rPr>
        <sz val="9"/>
        <rFont val="Times New Roman"/>
        <family val="1"/>
      </rPr>
      <t>A disc was sighted maneuvering over some woods and landing behind some trees in Colle Maddalena, Italy. A burnt circle of grass and some charred tree branches were found at the landing site.</t>
    </r>
  </si>
  <si>
    <r>
      <rPr>
        <sz val="9"/>
        <rFont val="Times New Roman"/>
        <family val="1"/>
      </rPr>
      <t xml:space="preserve">Hovering cigar- or spindle-shaped object, disc with dome, darting motions,
</t>
    </r>
    <r>
      <rPr>
        <sz val="9"/>
        <rFont val="Times New Roman"/>
        <family val="1"/>
      </rPr>
      <t>numerous photographs taken (section VII).</t>
    </r>
  </si>
  <si>
    <r>
      <rPr>
        <sz val="9"/>
        <rFont val="Times New Roman"/>
        <family val="1"/>
      </rPr>
      <t>Chatsworth</t>
    </r>
  </si>
  <si>
    <r>
      <rPr>
        <sz val="9"/>
        <rFont val="Times New Roman"/>
        <family val="1"/>
      </rPr>
      <t>Object descends onto a nearby hill. Update</t>
    </r>
  </si>
  <si>
    <r>
      <rPr>
        <sz val="9"/>
        <rFont val="Times New Roman"/>
        <family val="1"/>
      </rPr>
      <t>Trans en Provence</t>
    </r>
  </si>
  <si>
    <r>
      <rPr>
        <sz val="9"/>
        <rFont val="Times New Roman"/>
        <family val="1"/>
      </rPr>
      <t xml:space="preserve">On a boat near Flinders Island two men saw two nocturnal lights exchange light beams. The sea was illuminated by the UFO display, and the batteries on board the
</t>
    </r>
    <r>
      <rPr>
        <sz val="9"/>
        <rFont val="Times New Roman"/>
        <family val="1"/>
      </rPr>
      <t>boat were found to be dead.</t>
    </r>
  </si>
  <si>
    <r>
      <rPr>
        <sz val="9"/>
        <rFont val="Times New Roman"/>
        <family val="1"/>
      </rPr>
      <t>Flinders Island (near)</t>
    </r>
  </si>
  <si>
    <r>
      <rPr>
        <sz val="9"/>
        <rFont val="Times New Roman"/>
        <family val="1"/>
      </rPr>
      <t>Four silvery discs executed turns, maneuvers, in a diamond formation. Objects flashed in sunlight as they turned, crossed western sky (sections V, X).</t>
    </r>
  </si>
  <si>
    <r>
      <rPr>
        <sz val="9"/>
        <rFont val="Times New Roman"/>
        <family val="1"/>
      </rPr>
      <t>Payson</t>
    </r>
  </si>
  <si>
    <r>
      <rPr>
        <sz val="9"/>
        <rFont val="Times New Roman"/>
        <family val="1"/>
      </rPr>
      <t>Cash/Landrum Case</t>
    </r>
  </si>
  <si>
    <r>
      <rPr>
        <sz val="9"/>
        <color rgb="FF008000"/>
        <rFont val="Times New Roman"/>
        <family val="1"/>
      </rPr>
      <t>T</t>
    </r>
  </si>
  <si>
    <r>
      <rPr>
        <sz val="9"/>
        <rFont val="Times New Roman"/>
        <family val="1"/>
      </rPr>
      <t>Huffman</t>
    </r>
  </si>
  <si>
    <r>
      <rPr>
        <sz val="9"/>
        <rFont val="Times New Roman"/>
        <family val="1"/>
      </rPr>
      <t>Late Dec. 1980; Rendlesham Forest, England, Col. Halt Case</t>
    </r>
  </si>
  <si>
    <r>
      <rPr>
        <sz val="9"/>
        <rFont val="Times New Roman"/>
        <family val="1"/>
      </rPr>
      <t>Rendlesham Forest</t>
    </r>
  </si>
  <si>
    <r>
      <rPr>
        <u/>
        <sz val="9"/>
        <color rgb="FF0000FF"/>
        <rFont val="Times New Roman"/>
        <family val="1"/>
      </rPr>
      <t>801227-30</t>
    </r>
  </si>
  <si>
    <r>
      <rPr>
        <sz val="9"/>
        <rFont val="Times New Roman"/>
        <family val="1"/>
      </rPr>
      <t xml:space="preserve">Air Force security police encounter with landed craft in Rendlesham Forest,
</t>
    </r>
    <r>
      <rPr>
        <sz val="9"/>
        <rFont val="Times New Roman"/>
        <family val="1"/>
      </rPr>
      <t>physical evidence (section II).</t>
    </r>
  </si>
  <si>
    <r>
      <rPr>
        <sz val="9"/>
        <rFont val="Times New Roman"/>
        <family val="1"/>
      </rPr>
      <t>Rendlesham</t>
    </r>
  </si>
  <si>
    <r>
      <rPr>
        <sz val="9"/>
        <rFont val="Times New Roman"/>
        <family val="1"/>
      </rPr>
      <t>No details except 5 witnesses of a C1.</t>
    </r>
  </si>
  <si>
    <r>
      <rPr>
        <sz val="9"/>
        <rFont val="Times New Roman"/>
        <family val="1"/>
      </rPr>
      <t>Greenup County</t>
    </r>
  </si>
  <si>
    <r>
      <rPr>
        <sz val="9"/>
        <rFont val="Times New Roman"/>
        <family val="1"/>
      </rPr>
      <t>Cows and horses alerted, then ran as small light flew by</t>
    </r>
  </si>
  <si>
    <r>
      <rPr>
        <sz val="9"/>
        <rFont val="Times New Roman"/>
        <family val="1"/>
      </rPr>
      <t>Rio</t>
    </r>
  </si>
  <si>
    <r>
      <rPr>
        <sz val="9"/>
        <rFont val="Times New Roman"/>
        <family val="1"/>
      </rPr>
      <t>Over 40 people in the southeastern part of London, England saw a UFO hover, divide into pieces, re-group, dart a short distance, and then shoot straight up.</t>
    </r>
  </si>
  <si>
    <r>
      <rPr>
        <sz val="9"/>
        <rFont val="Times New Roman"/>
        <family val="1"/>
      </rPr>
      <t>Burns and radiation damage. Cash/Landrum inc</t>
    </r>
  </si>
  <si>
    <r>
      <rPr>
        <sz val="9"/>
        <rFont val="Times New Roman"/>
        <family val="1"/>
      </rPr>
      <t>G,V, Four UFOs on a/port radar</t>
    </r>
  </si>
  <si>
    <r>
      <rPr>
        <sz val="9"/>
        <rFont val="Times New Roman"/>
        <family val="1"/>
      </rPr>
      <t>Perth</t>
    </r>
  </si>
  <si>
    <r>
      <rPr>
        <sz val="9"/>
        <rFont val="Times New Roman"/>
        <family val="1"/>
      </rPr>
      <t>A young man had a close encounter with a saucer-shaped object with a row of rectangular windows around the circumference, and was struck by a light beam on the chest and felt paralyzed. Perceived communication, apparent abduction, burn marks on chest corresponding to light beam position.</t>
    </r>
  </si>
  <si>
    <r>
      <rPr>
        <sz val="9"/>
        <rFont val="Times New Roman"/>
        <family val="1"/>
      </rPr>
      <t>Foxboro</t>
    </r>
  </si>
  <si>
    <r>
      <rPr>
        <sz val="9"/>
        <rFont val="Times New Roman"/>
        <family val="1"/>
      </rPr>
      <t>On Highway 57 in McLain, Mississippi Mr. and Mrs. Lowrey had the FM radio of their car quit, the car's headlights dim, and the car heater quit when a luminous, blue-white ball of light came briefly over the right side of the car's hood.</t>
    </r>
  </si>
  <si>
    <r>
      <rPr>
        <sz val="9"/>
        <rFont val="Times New Roman"/>
        <family val="1"/>
      </rPr>
      <t>McLain</t>
    </r>
  </si>
  <si>
    <r>
      <rPr>
        <sz val="9"/>
        <rFont val="Times New Roman"/>
        <family val="1"/>
      </rPr>
      <t xml:space="preserve">Two on duty uniformed traffic officers were parked up in a pub car park when they
</t>
    </r>
    <r>
      <rPr>
        <sz val="9"/>
        <rFont val="Times New Roman"/>
        <family val="1"/>
      </rPr>
      <t>observed a very bright UFO low on the horizon.</t>
    </r>
  </si>
  <si>
    <r>
      <rPr>
        <sz val="9"/>
        <rFont val="Times New Roman"/>
        <family val="1"/>
      </rPr>
      <t xml:space="preserve">Constable Alan Godfrey encountered craft on road, time loss. Abduction scenario
</t>
    </r>
    <r>
      <rPr>
        <sz val="9"/>
        <rFont val="Times New Roman"/>
        <family val="1"/>
      </rPr>
      <t>emerged under hypnosis (section XIII).</t>
    </r>
  </si>
  <si>
    <r>
      <rPr>
        <sz val="9"/>
        <rFont val="Times New Roman"/>
        <family val="1"/>
      </rPr>
      <t xml:space="preserve">Blue beam engulfed car, swishing sound, car levitated; abduction.  See Section
</t>
    </r>
    <r>
      <rPr>
        <sz val="9"/>
        <rFont val="Times New Roman"/>
        <family val="1"/>
      </rPr>
      <t>XIII (R,L) car</t>
    </r>
  </si>
  <si>
    <r>
      <rPr>
        <sz val="9"/>
        <rFont val="Times New Roman"/>
        <family val="1"/>
      </rPr>
      <t>CO</t>
    </r>
  </si>
  <si>
    <r>
      <rPr>
        <sz val="9"/>
        <rFont val="Times New Roman"/>
        <family val="1"/>
      </rPr>
      <t>Longmont</t>
    </r>
  </si>
  <si>
    <r>
      <rPr>
        <sz val="9"/>
        <rFont val="Times New Roman"/>
        <family val="1"/>
      </rPr>
      <t>Hundreds of people in north-central Missouri, including a dozen police officers, saw a large, triangular object over a period of more than four hours. At one time, the object was tracked on radar moving erratically at a speed of about forty-five miles an hour.</t>
    </r>
  </si>
  <si>
    <r>
      <rPr>
        <sz val="9"/>
        <rFont val="Times New Roman"/>
        <family val="1"/>
      </rPr>
      <t>Kirksville</t>
    </r>
  </si>
  <si>
    <r>
      <rPr>
        <sz val="9"/>
        <rFont val="Times New Roman"/>
        <family val="1"/>
      </rPr>
      <t xml:space="preserve">Two students saw a flat cylindrical UFO hovering over an athletic field in Heidelberg. The object had powerful headlights with a pinkish glow, and smaller red and yellow lights. It approached the witnesses and stayed over them for 10
</t>
    </r>
    <r>
      <rPr>
        <sz val="9"/>
        <rFont val="Times New Roman"/>
        <family val="1"/>
      </rPr>
      <t>minutes.</t>
    </r>
  </si>
  <si>
    <r>
      <rPr>
        <sz val="9"/>
        <rFont val="Times New Roman"/>
        <family val="1"/>
      </rPr>
      <t>Heidelberg</t>
    </r>
  </si>
  <si>
    <r>
      <rPr>
        <sz val="9"/>
        <rFont val="Times New Roman"/>
        <family val="1"/>
      </rPr>
      <t xml:space="preserve">Sheriff deputy involved in CE-III. Organization never provided any documentation
</t>
    </r>
    <r>
      <rPr>
        <sz val="9"/>
        <rFont val="Times New Roman"/>
        <family val="1"/>
      </rPr>
      <t>or report.</t>
    </r>
  </si>
  <si>
    <r>
      <rPr>
        <sz val="9"/>
        <rFont val="Times New Roman"/>
        <family val="1"/>
      </rPr>
      <t>A lopsided triangle shaped UFO was observed by a husband and wife on their farm in a close encounter. The object can be described two full moons spaced about 12 feet apart with a flashing red light in back like a lopsided triangle. Their animals were effected while the UFO was over the barn.</t>
    </r>
  </si>
  <si>
    <r>
      <rPr>
        <sz val="9"/>
        <rFont val="Times New Roman"/>
        <family val="1"/>
      </rPr>
      <t>Greene County</t>
    </r>
  </si>
  <si>
    <r>
      <rPr>
        <sz val="9"/>
        <rFont val="Times New Roman"/>
        <family val="1"/>
      </rPr>
      <t>Boomerang-shaped object with body lights shone brilliant light beam down smoke stacks, accelerated, made noninertial turn. Satellite objects (section I).</t>
    </r>
  </si>
  <si>
    <r>
      <rPr>
        <sz val="9"/>
        <rFont val="Times New Roman"/>
        <family val="1"/>
      </rPr>
      <t>Morenci</t>
    </r>
  </si>
  <si>
    <r>
      <rPr>
        <sz val="9"/>
        <rFont val="Times New Roman"/>
        <family val="1"/>
      </rPr>
      <t>On this night near Ta Kang, several sailors off the coast in a ship on the Yellow Sea, including a witness named Hung, saw a reddish cone-shaped object with an intense bluish-green electric-arc glow fly overhead. It was close enough that they were able to feel heat from the object.</t>
    </r>
  </si>
  <si>
    <r>
      <rPr>
        <sz val="9"/>
        <rFont val="Times New Roman"/>
        <family val="1"/>
      </rPr>
      <t>Ta Kang (near)</t>
    </r>
  </si>
  <si>
    <r>
      <rPr>
        <sz val="9"/>
        <rFont val="Times New Roman"/>
        <family val="1"/>
      </rPr>
      <t>Object with whistling noise lands on farm</t>
    </r>
  </si>
  <si>
    <r>
      <rPr>
        <sz val="9"/>
        <rFont val="Times New Roman"/>
        <family val="1"/>
      </rPr>
      <t>Rosedale, Victoria</t>
    </r>
  </si>
  <si>
    <r>
      <rPr>
        <sz val="9"/>
        <rFont val="Times New Roman"/>
        <family val="1"/>
      </rPr>
      <t>Horses and cattle reacted to top-shaped object</t>
    </r>
  </si>
  <si>
    <r>
      <rPr>
        <sz val="9"/>
        <rFont val="Times New Roman"/>
        <family val="1"/>
      </rPr>
      <t>Two discs circle Aerostar PA60</t>
    </r>
  </si>
  <si>
    <r>
      <rPr>
        <sz val="9"/>
        <rFont val="Times New Roman"/>
        <family val="1"/>
      </rPr>
      <t>Boca Raton</t>
    </r>
  </si>
  <si>
    <r>
      <rPr>
        <sz val="9"/>
        <rFont val="Times New Roman"/>
        <family val="1"/>
      </rPr>
      <t>Another air collision nearly occured over the Caribbean Sea south of Haiti between Pan Am flight 440 and an unidentified bluish-green cigar-shaped object. The UFO had a horizontal row of 5-6 steady lights, which the flight crew presumed were windows.</t>
    </r>
  </si>
  <si>
    <r>
      <rPr>
        <sz val="9"/>
        <rFont val="Times New Roman"/>
        <family val="1"/>
      </rPr>
      <t>Haiti</t>
    </r>
  </si>
  <si>
    <r>
      <rPr>
        <sz val="9"/>
        <rFont val="Times New Roman"/>
        <family val="1"/>
      </rPr>
      <t>Caribbean Sea (south of)</t>
    </r>
  </si>
  <si>
    <r>
      <rPr>
        <sz val="9"/>
        <rFont val="Times New Roman"/>
        <family val="1"/>
      </rPr>
      <t>L. Garrett, age 40, saw a huge gray domed blimp or ovoid UFO making a buzzing noise. It was purplish metallic gray in color. It had a pipe protruding from it, and long windows.</t>
    </r>
  </si>
  <si>
    <r>
      <rPr>
        <sz val="9"/>
        <rFont val="Times New Roman"/>
        <family val="1"/>
      </rPr>
      <t>Easley</t>
    </r>
  </si>
  <si>
    <r>
      <rPr>
        <sz val="9"/>
        <rFont val="Times New Roman"/>
        <family val="1"/>
      </rPr>
      <t xml:space="preserve">Two friends saw a rounded, seamless disc-shaped UFO that made a whining noise. It hovered over trees in a yard 100 feet away from his bedroom window. It rotated and wobbled. Physiological effects included red burning eyes, swollen glands in
</t>
    </r>
    <r>
      <rPr>
        <sz val="9"/>
        <rFont val="Times New Roman"/>
        <family val="1"/>
      </rPr>
      <t>neck, headache.</t>
    </r>
  </si>
  <si>
    <r>
      <rPr>
        <sz val="9"/>
        <rFont val="Times New Roman"/>
        <family val="1"/>
      </rPr>
      <t>Anderson</t>
    </r>
  </si>
  <si>
    <r>
      <rPr>
        <sz val="9"/>
        <rFont val="Times New Roman"/>
        <family val="1"/>
      </rPr>
      <t>Two friends saw a rounded, seamless disc-shaped UFO that made a whining noise. It hovered over trees in a yard 100 feet away from his bedroom window. It rotated and wobbled. Physiological effects included red burning eyes, swollen glands in neck, headache.</t>
    </r>
  </si>
  <si>
    <r>
      <rPr>
        <sz val="9"/>
        <rFont val="Times New Roman"/>
        <family val="1"/>
      </rPr>
      <t>A witness named Lister reported seeing a disc-shaped object making a humming noise. According to the report it maneuvered in the sky, and there were other independent witnesses.</t>
    </r>
  </si>
  <si>
    <r>
      <rPr>
        <sz val="9"/>
        <rFont val="Times New Roman"/>
        <family val="1"/>
      </rPr>
      <t>between Ashbourne and Derby</t>
    </r>
  </si>
  <si>
    <r>
      <rPr>
        <sz val="9"/>
        <rFont val="Times New Roman"/>
        <family val="1"/>
      </rPr>
      <t xml:space="preserve">Young woman and daughter driving home, E-M effects on car, car lifted off road onto craft, humanoids examined them on tables in room with "fog" on floor
</t>
    </r>
    <r>
      <rPr>
        <sz val="9"/>
        <rFont val="Times New Roman"/>
        <family val="1"/>
      </rPr>
      <t>(section XIII).</t>
    </r>
  </si>
  <si>
    <r>
      <rPr>
        <sz val="9"/>
        <rFont val="Times New Roman"/>
        <family val="1"/>
      </rPr>
      <t>East</t>
    </r>
  </si>
  <si>
    <r>
      <rPr>
        <sz val="9"/>
        <rFont val="Times New Roman"/>
        <family val="1"/>
      </rPr>
      <t>Witness knocked back by light beam. 5-min duration and three witnesses.</t>
    </r>
  </si>
  <si>
    <r>
      <rPr>
        <sz val="9"/>
        <rFont val="Times New Roman"/>
        <family val="1"/>
      </rPr>
      <t>Lima</t>
    </r>
  </si>
  <si>
    <r>
      <rPr>
        <sz val="9"/>
        <rFont val="Times New Roman"/>
        <family val="1"/>
      </rPr>
      <t>UFO landing near Kirtland, AFB</t>
    </r>
  </si>
  <si>
    <r>
      <rPr>
        <sz val="9"/>
        <rFont val="Times New Roman"/>
        <family val="1"/>
      </rPr>
      <t>Albuquerque</t>
    </r>
  </si>
  <si>
    <r>
      <rPr>
        <sz val="9"/>
        <rFont val="Times New Roman"/>
        <family val="1"/>
      </rPr>
      <t xml:space="preserve">Author Ellen Crystal was out in an isolated field near Pine Bush by herself when she noticed a large lighted object descend among some nearby trees. With a flashlight caught sight of a four-foot tall thin humanoid with a large head and huge
</t>
    </r>
    <r>
      <rPr>
        <sz val="9"/>
        <rFont val="Times New Roman"/>
        <family val="1"/>
      </rPr>
      <t>yellow cat-like eyes.</t>
    </r>
  </si>
  <si>
    <r>
      <rPr>
        <sz val="9"/>
        <rFont val="Times New Roman"/>
        <family val="1"/>
      </rPr>
      <t>Author Ellen Crystal was out in an isolated field near Pine Bush by herself when she noticed a large lighted object descend among some nearby trees. With a flashlight caught sight of a four-foot tall thin humanoid with a large head and huge yellow cat-like eyes.</t>
    </r>
  </si>
  <si>
    <r>
      <rPr>
        <sz val="9"/>
        <rFont val="Times New Roman"/>
        <family val="1"/>
      </rPr>
      <t>Three airmen and five civilians at separate locations sighted an object that looked like a "metallic balloon" with two flat sides, according to a base spokesman. It either landed or hovered just above a grassy area near a taxiway on the base.</t>
    </r>
  </si>
  <si>
    <r>
      <rPr>
        <sz val="9"/>
        <rFont val="Times New Roman"/>
        <family val="1"/>
      </rPr>
      <t>Norton AFB, San Bernardino</t>
    </r>
  </si>
  <si>
    <r>
      <rPr>
        <sz val="9"/>
        <rFont val="Times New Roman"/>
        <family val="1"/>
      </rPr>
      <t>Seven delta-shaped objects cavorted and landed at 10:15 p.m. in Pine Bush. Ellen Crystal approached them in her car, and they in turn took off and paced her car.</t>
    </r>
  </si>
  <si>
    <r>
      <rPr>
        <sz val="9"/>
        <rFont val="Times New Roman"/>
        <family val="1"/>
      </rPr>
      <t>A Civil Air Patrol cadet along with several other witnesses observed a dull metallic, circular object maneuvering near Pecos, New Mexico. The cadet got closer to the object after it landed in a nearby clearing and took some photographs. He then observed a human looking figure dressed in a metallic suit emerge from the object and walk a few feet away from it.</t>
    </r>
  </si>
  <si>
    <r>
      <rPr>
        <sz val="9"/>
        <rFont val="Times New Roman"/>
        <family val="1"/>
      </rPr>
      <t>Pecos</t>
    </r>
  </si>
  <si>
    <r>
      <rPr>
        <sz val="9"/>
        <rFont val="Times New Roman"/>
        <family val="1"/>
      </rPr>
      <t>A silent, fifteen-meter diameter round object hovered only 500 feet away. A dog hid in fear. A six-meter long indentation was discovered on the ground.</t>
    </r>
  </si>
  <si>
    <r>
      <rPr>
        <sz val="9"/>
        <rFont val="Times New Roman"/>
        <family val="1"/>
      </rPr>
      <t>Bear River, Nova Scotia</t>
    </r>
  </si>
  <si>
    <r>
      <rPr>
        <sz val="9"/>
        <rFont val="Times New Roman"/>
        <family val="1"/>
      </rPr>
      <t xml:space="preserve">A large silent sphere dropped to the surface of Lake Navsjon north of Naveksvarn,
</t>
    </r>
    <r>
      <rPr>
        <sz val="9"/>
        <rFont val="Times New Roman"/>
        <family val="1"/>
      </rPr>
      <t>Sweden. It changed colors while on the surface of the lake</t>
    </r>
  </si>
  <si>
    <r>
      <rPr>
        <sz val="9"/>
        <rFont val="Times New Roman"/>
        <family val="1"/>
      </rPr>
      <t>Lake Navsjon</t>
    </r>
  </si>
  <si>
    <r>
      <rPr>
        <sz val="9"/>
        <rFont val="Times New Roman"/>
        <family val="1"/>
      </rPr>
      <t>11-year-old boy reported a  disc-shaped object with dome-circle on bottom. Object was moving from overhead to the south, lost the object as it moved behind his home.</t>
    </r>
  </si>
  <si>
    <r>
      <rPr>
        <sz val="9"/>
        <rFont val="Times New Roman"/>
        <family val="1"/>
      </rPr>
      <t>While descending through 15,000 feet for a landing, a senior Kuwait Airways pilot and crew observed a huge, brightly illuminated hemispherical object with a flat base moving steadily eastward at a slightly lower speed than his aircraft.</t>
    </r>
  </si>
  <si>
    <r>
      <rPr>
        <sz val="9"/>
        <rFont val="Times New Roman"/>
        <family val="1"/>
      </rPr>
      <t>Kuwait</t>
    </r>
  </si>
  <si>
    <r>
      <rPr>
        <sz val="9"/>
        <rFont val="Times New Roman"/>
        <family val="1"/>
      </rPr>
      <t xml:space="preserve">An LAN Chile airline pilot reported that a UFO made a head-on pass at his plane at 50,000 feet altitude. The glowing yellow object was moving faster than his
</t>
    </r>
    <r>
      <rPr>
        <sz val="9"/>
        <rFont val="Times New Roman"/>
        <family val="1"/>
      </rPr>
      <t>aircraft.</t>
    </r>
  </si>
  <si>
    <r>
      <rPr>
        <sz val="9"/>
        <rFont val="Times New Roman"/>
        <family val="1"/>
      </rPr>
      <t>Santiago</t>
    </r>
  </si>
  <si>
    <r>
      <rPr>
        <sz val="9"/>
        <rFont val="Times New Roman"/>
        <family val="1"/>
      </rPr>
      <t xml:space="preserve">Flurry of UFO sightings by numerous witnesses, including airport personnel and
</t>
    </r>
    <r>
      <rPr>
        <sz val="9"/>
        <rFont val="Times New Roman"/>
        <family val="1"/>
      </rPr>
      <t>meteorologists, with extensive newspaper coverage.</t>
    </r>
  </si>
  <si>
    <r>
      <rPr>
        <sz val="9"/>
        <rFont val="Times New Roman"/>
        <family val="1"/>
      </rPr>
      <t>Cordoba and Rosario</t>
    </r>
  </si>
  <si>
    <r>
      <rPr>
        <sz val="9"/>
        <rFont val="Times New Roman"/>
        <family val="1"/>
      </rPr>
      <t xml:space="preserve">Glowing disc shone light beam on road, E-M when car entered light beam. Biloxi-
</t>
    </r>
    <r>
      <rPr>
        <sz val="9"/>
        <rFont val="Times New Roman"/>
        <family val="1"/>
      </rPr>
      <t>Gulfport, Miss., Daily Herald, May 14, 1980 (L) car</t>
    </r>
  </si>
  <si>
    <r>
      <rPr>
        <sz val="9"/>
        <rFont val="Times New Roman"/>
        <family val="1"/>
      </rPr>
      <t>Simpson County</t>
    </r>
  </si>
  <si>
    <r>
      <rPr>
        <sz val="9"/>
        <rFont val="Times New Roman"/>
        <family val="1"/>
      </rPr>
      <t>A brilliant blue disc hovered at a low altitude for ten minutes over Bulawayo. It shot straight up, stopped, then shot up again and was gone.</t>
    </r>
  </si>
  <si>
    <r>
      <rPr>
        <sz val="9"/>
        <rFont val="Times New Roman"/>
        <family val="1"/>
      </rPr>
      <t>Bulawayo, Zimbabwe</t>
    </r>
  </si>
  <si>
    <r>
      <rPr>
        <sz val="9"/>
        <rFont val="Times New Roman"/>
        <family val="1"/>
      </rPr>
      <t>Disc with dome maneuvered near car, E-M effects on radio (section XII).</t>
    </r>
  </si>
  <si>
    <r>
      <rPr>
        <sz val="9"/>
        <rFont val="Times New Roman"/>
        <family val="1"/>
      </rPr>
      <t>Valdese</t>
    </r>
  </si>
  <si>
    <r>
      <rPr>
        <sz val="9"/>
        <rFont val="Times New Roman"/>
        <family val="1"/>
      </rPr>
      <t>Shiny sphere flying with rapid up and down motions observed through binoculars; stopped, spinning, over Lick Observatory, accelerated rapidly and sped away</t>
    </r>
  </si>
  <si>
    <r>
      <rPr>
        <sz val="9"/>
        <rFont val="Times New Roman"/>
        <family val="1"/>
      </rPr>
      <t xml:space="preserve">Two roofers working in the late evening sighted a bright yellow disc-shaped UFO rise vertically from Lake Norman Reservoir, not far from a nuclear power plant in
</t>
    </r>
    <r>
      <rPr>
        <sz val="9"/>
        <rFont val="Times New Roman"/>
        <family val="1"/>
      </rPr>
      <t>Rutherford County.</t>
    </r>
  </si>
  <si>
    <r>
      <rPr>
        <sz val="9"/>
        <rFont val="Times New Roman"/>
        <family val="1"/>
      </rPr>
      <t>Lake Norman Reservoir</t>
    </r>
  </si>
  <si>
    <r>
      <rPr>
        <sz val="9"/>
        <rFont val="Times New Roman"/>
        <family val="1"/>
      </rPr>
      <t xml:space="preserve">Five apparently metallic Saturn-shaped objects, high-speed flight in formation at
</t>
    </r>
    <r>
      <rPr>
        <sz val="9"/>
        <rFont val="Times New Roman"/>
        <family val="1"/>
      </rPr>
      <t>low altitude, visible against local terrain (section IV).</t>
    </r>
  </si>
  <si>
    <r>
      <rPr>
        <sz val="9"/>
        <rFont val="Times New Roman"/>
        <family val="1"/>
      </rPr>
      <t>San Mateo</t>
    </r>
  </si>
  <si>
    <r>
      <rPr>
        <sz val="9"/>
        <rFont val="Times New Roman"/>
        <family val="1"/>
      </rPr>
      <t xml:space="preserve">Red disc-shaped object emitted light beam to ground; took off with intense
</t>
    </r>
    <r>
      <rPr>
        <sz val="9"/>
        <rFont val="Times New Roman"/>
        <family val="1"/>
      </rPr>
      <t>humming sound leaving exhaust trail (section IX).</t>
    </r>
  </si>
  <si>
    <r>
      <rPr>
        <sz val="9"/>
        <rFont val="Times New Roman"/>
        <family val="1"/>
      </rPr>
      <t>Lincolnton</t>
    </r>
  </si>
  <si>
    <r>
      <rPr>
        <sz val="9"/>
        <rFont val="Times New Roman"/>
        <family val="1"/>
      </rPr>
      <t>A woman driving through a forested area saw a bright light descending toward her car, first mistaking it for an aircraft landing light. The object then stopped and hovered ahead just off the road.</t>
    </r>
  </si>
  <si>
    <r>
      <rPr>
        <sz val="9"/>
        <rFont val="Times New Roman"/>
        <family val="1"/>
      </rPr>
      <t>Bollwiller, Alsace</t>
    </r>
  </si>
  <si>
    <r>
      <rPr>
        <sz val="9"/>
        <rFont val="Times New Roman"/>
        <family val="1"/>
      </rPr>
      <t xml:space="preserve">Three bright spheres hovered low over a house in Lodz, Poland spreading a
</t>
    </r>
    <r>
      <rPr>
        <sz val="9"/>
        <rFont val="Times New Roman"/>
        <family val="1"/>
      </rPr>
      <t>blinding light.</t>
    </r>
  </si>
  <si>
    <r>
      <rPr>
        <sz val="9"/>
        <rFont val="Times New Roman"/>
        <family val="1"/>
      </rPr>
      <t>Lodz</t>
    </r>
  </si>
  <si>
    <r>
      <rPr>
        <sz val="9"/>
        <rFont val="Times New Roman"/>
        <family val="1"/>
      </rPr>
      <t>Charleston, SC</t>
    </r>
  </si>
  <si>
    <r>
      <rPr>
        <sz val="9"/>
        <rFont val="Times New Roman"/>
        <family val="1"/>
      </rPr>
      <t>Charleston</t>
    </r>
  </si>
  <si>
    <r>
      <rPr>
        <sz val="9"/>
        <rFont val="Times New Roman"/>
        <family val="1"/>
      </rPr>
      <t>Car drove into "fog," headlights deflected upwards, driver abducted onto silvery domed object with portholes, examined on metallic table (section XIII).</t>
    </r>
  </si>
  <si>
    <r>
      <rPr>
        <sz val="9"/>
        <rFont val="Times New Roman"/>
        <family val="1"/>
      </rPr>
      <t>Pudasjarvi</t>
    </r>
  </si>
  <si>
    <r>
      <rPr>
        <sz val="9"/>
        <rFont val="Times New Roman"/>
        <family val="1"/>
      </rPr>
      <t>G, FAA &amp; 3 UFOs</t>
    </r>
  </si>
  <si>
    <r>
      <rPr>
        <sz val="9"/>
        <rFont val="Times New Roman"/>
        <family val="1"/>
      </rPr>
      <t>Burlington</t>
    </r>
  </si>
  <si>
    <r>
      <rPr>
        <sz val="9"/>
        <rFont val="Times New Roman"/>
        <family val="1"/>
      </rPr>
      <t>Huge cigar UFO in Ohio. Three witnesses for one hour.</t>
    </r>
  </si>
  <si>
    <r>
      <rPr>
        <sz val="9"/>
        <rFont val="Times New Roman"/>
        <family val="1"/>
      </rPr>
      <t>Bannock County</t>
    </r>
  </si>
  <si>
    <r>
      <rPr>
        <sz val="9"/>
        <rFont val="Times New Roman"/>
        <family val="1"/>
      </rPr>
      <t>A 31-year-old man saw a huge cigar-shaped object with red lights at both ends fly silently south to north over the A422 highway east of Alcester, Warwickshire, England. The man's steering wheel became unbearably hot during the flyover, and it caused burns on his hands.</t>
    </r>
  </si>
  <si>
    <r>
      <rPr>
        <sz val="9"/>
        <rFont val="Times New Roman"/>
        <family val="1"/>
      </rPr>
      <t>Warwickshire</t>
    </r>
  </si>
  <si>
    <r>
      <rPr>
        <sz val="9"/>
        <rFont val="Times New Roman"/>
        <family val="1"/>
      </rPr>
      <t xml:space="preserve">A 31-year-old man saw a huge cigar-shaped object with red lights at both ends fly silently south to north over the A422 highway east of Alcester, Warwickshire, England. The man's steering wheel became unbearably hot during the flyover, and
</t>
    </r>
    <r>
      <rPr>
        <sz val="9"/>
        <rFont val="Times New Roman"/>
        <family val="1"/>
      </rPr>
      <t>it caused burns on his hands.</t>
    </r>
  </si>
  <si>
    <r>
      <rPr>
        <sz val="9"/>
        <rFont val="Times New Roman"/>
        <family val="1"/>
      </rPr>
      <t xml:space="preserve">Lady said barking dogs drew her attention to a strange very bright object hovering motionless 20' away from ground near back of house. Three antenna-like sticks at
</t>
    </r>
    <r>
      <rPr>
        <sz val="9"/>
        <rFont val="Times New Roman"/>
        <family val="1"/>
      </rPr>
      <t>slight angle pointing to ground.</t>
    </r>
  </si>
  <si>
    <r>
      <rPr>
        <sz val="9"/>
        <rFont val="Times New Roman"/>
        <family val="1"/>
      </rPr>
      <t>Newcastle</t>
    </r>
  </si>
  <si>
    <r>
      <rPr>
        <sz val="9"/>
        <rFont val="Times New Roman"/>
        <family val="1"/>
      </rPr>
      <t xml:space="preserve">Object buzzed car, jet-like sound, bright illumination; dog howled as if his ears
</t>
    </r>
    <r>
      <rPr>
        <sz val="9"/>
        <rFont val="Times New Roman"/>
        <family val="1"/>
      </rPr>
      <t>hurt (section XII).</t>
    </r>
  </si>
  <si>
    <r>
      <rPr>
        <sz val="9"/>
        <rFont val="Times New Roman"/>
        <family val="1"/>
      </rPr>
      <t>Wilmington</t>
    </r>
  </si>
  <si>
    <r>
      <rPr>
        <sz val="9"/>
        <rFont val="Times New Roman"/>
        <family val="1"/>
      </rPr>
      <t>On this night a witness reported seeing a slow flying disc-shaped UFO over the town. The object made a low, steady humming sound. A second object was seen flying toward the west.</t>
    </r>
  </si>
  <si>
    <r>
      <rPr>
        <sz val="9"/>
        <rFont val="Times New Roman"/>
        <family val="1"/>
      </rPr>
      <t>Hudson</t>
    </r>
  </si>
  <si>
    <r>
      <rPr>
        <sz val="9"/>
        <rFont val="Times New Roman"/>
        <family val="1"/>
      </rPr>
      <t xml:space="preserve">A disc hovered over mine tailings in Warren and then flew along the ridge of a mountain. It turned on its edge and flew off to the south. The entire sighting lasted
</t>
    </r>
    <r>
      <rPr>
        <sz val="9"/>
        <rFont val="Times New Roman"/>
        <family val="1"/>
      </rPr>
      <t>eight minutes.</t>
    </r>
  </si>
  <si>
    <r>
      <rPr>
        <sz val="9"/>
        <rFont val="Times New Roman"/>
        <family val="1"/>
      </rPr>
      <t>Az</t>
    </r>
  </si>
  <si>
    <r>
      <rPr>
        <sz val="9"/>
        <rFont val="Times New Roman"/>
        <family val="1"/>
      </rPr>
      <t>Warren</t>
    </r>
  </si>
  <si>
    <r>
      <rPr>
        <sz val="9"/>
        <rFont val="Times New Roman"/>
        <family val="1"/>
      </rPr>
      <t xml:space="preserve">A man was driving home when he noticed a strong glowly light over a field 200 meters away, on the left side of his truck and at about 30 meters altitude. He
</t>
    </r>
    <r>
      <rPr>
        <sz val="9"/>
        <rFont val="Times New Roman"/>
        <family val="1"/>
      </rPr>
      <t>blacked out and remembered entities.</t>
    </r>
  </si>
  <si>
    <r>
      <rPr>
        <sz val="9"/>
        <rFont val="Times New Roman"/>
        <family val="1"/>
      </rPr>
      <t>Rio Negro province</t>
    </r>
  </si>
  <si>
    <r>
      <rPr>
        <sz val="9"/>
        <rFont val="Times New Roman"/>
        <family val="1"/>
      </rPr>
      <t>A man was driving home when he noticed a strong glowly light over a field 200 meters away, on the left side of his truck and at about 30 meters altitude. He blacked out and remembered entities.</t>
    </r>
  </si>
  <si>
    <r>
      <rPr>
        <sz val="9"/>
        <rFont val="Times New Roman"/>
        <family val="1"/>
      </rPr>
      <t xml:space="preserve">Brilliant orange light in field, memory loss, physiological effects. MUFON UFO
</t>
    </r>
    <r>
      <rPr>
        <sz val="9"/>
        <rFont val="Times New Roman"/>
        <family val="1"/>
      </rPr>
      <t>Journal, February 1990, pp. 20-21; Omaha, Nebr., Morning World-Herald, Feb. 14, 1980 (E,R,L) car</t>
    </r>
  </si>
  <si>
    <r>
      <rPr>
        <sz val="9"/>
        <rFont val="Times New Roman"/>
        <family val="1"/>
      </rPr>
      <t>Council Bluffs</t>
    </r>
  </si>
  <si>
    <r>
      <rPr>
        <sz val="9"/>
        <rFont val="Times New Roman"/>
        <family val="1"/>
      </rPr>
      <t>A man spotted a low flying whitish-orange luminous object lifting off from some nearby woods. Minutes later the object divided into three separate luminous sections, then re-united again into one luminous spot. Near the ground two huge man-like silhouettes appeared in front of the lights.</t>
    </r>
  </si>
  <si>
    <r>
      <rPr>
        <sz val="9"/>
        <rFont val="Times New Roman"/>
        <family val="1"/>
      </rPr>
      <t>Botafuegos</t>
    </r>
  </si>
  <si>
    <r>
      <rPr>
        <sz val="9"/>
        <rFont val="Times New Roman"/>
        <family val="1"/>
      </rPr>
      <t>a man saw a lenticular-shaped object over him. The UFO projected a beam of light and formed a dome shaped luminous form on the ground, not far from the witness. He was met there by a tall, blond-haired humanoid that had tanned skin and slanted eyes with a very prominent chin</t>
    </r>
  </si>
  <si>
    <r>
      <rPr>
        <sz val="9"/>
        <rFont val="Times New Roman"/>
        <family val="1"/>
      </rPr>
      <t>Huayana</t>
    </r>
  </si>
  <si>
    <r>
      <rPr>
        <sz val="9"/>
        <rFont val="Times New Roman"/>
        <family val="1"/>
      </rPr>
      <t>Woman walking dog sees blimp-like UFO overhead</t>
    </r>
  </si>
  <si>
    <r>
      <rPr>
        <sz val="9"/>
        <rFont val="Times New Roman"/>
        <family val="1"/>
      </rPr>
      <t>Il</t>
    </r>
  </si>
  <si>
    <r>
      <rPr>
        <sz val="9"/>
        <rFont val="Times New Roman"/>
        <family val="1"/>
      </rPr>
      <t>8001or02</t>
    </r>
  </si>
  <si>
    <r>
      <rPr>
        <sz val="9"/>
        <rFont val="Times New Roman"/>
        <family val="1"/>
      </rPr>
      <t>We had a call from the sheriff's department at 11:00 PM, and they said they were looking at a UFO. We looked on the radar and observed the target in the area westbound, very fast.</t>
    </r>
  </si>
  <si>
    <r>
      <rPr>
        <sz val="9"/>
        <rFont val="Times New Roman"/>
        <family val="1"/>
      </rPr>
      <t>North Area</t>
    </r>
  </si>
  <si>
    <r>
      <rPr>
        <sz val="9"/>
        <rFont val="Times New Roman"/>
        <family val="1"/>
      </rPr>
      <t xml:space="preserve">A large bright disc chased a car down a road, hovered over a house, then shot
</t>
    </r>
    <r>
      <rPr>
        <sz val="9"/>
        <rFont val="Times New Roman"/>
        <family val="1"/>
      </rPr>
      <t>away at a high rate of speed heading south.</t>
    </r>
  </si>
  <si>
    <r>
      <rPr>
        <sz val="9"/>
        <rFont val="Times New Roman"/>
        <family val="1"/>
      </rPr>
      <t>Gainesville</t>
    </r>
  </si>
  <si>
    <r>
      <rPr>
        <sz val="9"/>
        <rFont val="Times New Roman"/>
        <family val="1"/>
      </rPr>
      <t xml:space="preserve">A white, egg-shaped UFO¬one meter in diameter¬landed in an upright orientation
</t>
    </r>
    <r>
      <rPr>
        <sz val="9"/>
        <rFont val="Times New Roman"/>
        <family val="1"/>
      </rPr>
      <t>in a yard.</t>
    </r>
  </si>
  <si>
    <r>
      <rPr>
        <sz val="9"/>
        <rFont val="Times New Roman"/>
        <family val="1"/>
      </rPr>
      <t>Lunel</t>
    </r>
  </si>
  <si>
    <r>
      <rPr>
        <sz val="9"/>
        <rFont val="Times New Roman"/>
        <family val="1"/>
      </rPr>
      <t>A multi-colored disc passed by fast a residential neighborhood in Romans, France at a low altitude, spinning as it went. It left behind a luminous trail.</t>
    </r>
  </si>
  <si>
    <r>
      <rPr>
        <sz val="9"/>
        <rFont val="Times New Roman"/>
        <family val="1"/>
      </rPr>
      <t>Romans</t>
    </r>
  </si>
  <si>
    <r>
      <rPr>
        <sz val="9"/>
        <rFont val="Times New Roman"/>
        <family val="1"/>
      </rPr>
      <t>A UFO with blue lights and a light green hue approached a family in their car at a low height. The driver stopped and signaled with his headlights. The UFO responded by flashing its lights.</t>
    </r>
  </si>
  <si>
    <r>
      <rPr>
        <sz val="9"/>
        <rFont val="Times New Roman"/>
        <family val="1"/>
      </rPr>
      <t>Caravac de la Cruz</t>
    </r>
  </si>
  <si>
    <r>
      <rPr>
        <sz val="9"/>
        <rFont val="Times New Roman"/>
        <family val="1"/>
      </rPr>
      <t xml:space="preserve">A fireball or missile flew in over the Grays Harbor area from the sea, executed a 180-degree turn, and headed west. It crashed in a clear-cut forest near Elk River,
</t>
    </r>
    <r>
      <rPr>
        <sz val="9"/>
        <rFont val="Times New Roman"/>
        <family val="1"/>
      </rPr>
      <t>on the south side of the bay.</t>
    </r>
  </si>
  <si>
    <r>
      <rPr>
        <sz val="9"/>
        <rFont val="Times New Roman"/>
        <family val="1"/>
      </rPr>
      <t>Grays Harbor</t>
    </r>
  </si>
  <si>
    <r>
      <rPr>
        <sz val="9"/>
        <rFont val="Times New Roman"/>
        <family val="1"/>
      </rPr>
      <t>A young woman was taking a walk when she suddenly became paralyzed and unable to move. Nearby, she could see a luminous object hovering close to the ground. Two five-foot tall thin humanoids appeared from behind the object.</t>
    </r>
  </si>
  <si>
    <r>
      <rPr>
        <sz val="9"/>
        <rFont val="Times New Roman"/>
        <family val="1"/>
      </rPr>
      <t>Vastervik</t>
    </r>
  </si>
  <si>
    <r>
      <rPr>
        <sz val="9"/>
        <rFont val="Times New Roman"/>
        <family val="1"/>
      </rPr>
      <t xml:space="preserve">Blimp-like object seen my motorists on Hwy. 62 between Mt. Vernon &amp;
</t>
    </r>
    <r>
      <rPr>
        <sz val="9"/>
        <rFont val="Times New Roman"/>
        <family val="1"/>
      </rPr>
      <t>Evansville.</t>
    </r>
  </si>
  <si>
    <r>
      <rPr>
        <sz val="9"/>
        <rFont val="Times New Roman"/>
        <family val="1"/>
      </rPr>
      <t>Mt. Vernon &amp; Evansville (btn)</t>
    </r>
  </si>
  <si>
    <r>
      <rPr>
        <sz val="9"/>
        <rFont val="Times New Roman"/>
        <family val="1"/>
      </rPr>
      <t>Six witnesses observed a descending object for 15 minutes that went from a bright distant light in the NW to a pair of bright headlights to what appeared to be a huge jet aircraft with external lights, but with NO sound</t>
    </r>
  </si>
  <si>
    <r>
      <rPr>
        <sz val="9"/>
        <rFont val="Times New Roman"/>
        <family val="1"/>
      </rPr>
      <t>A witness stopped his car at a certain spot. He then saw a diamond-shaped UFO hovering and maneuvering in front of him at a low altitude.</t>
    </r>
  </si>
  <si>
    <r>
      <rPr>
        <sz val="9"/>
        <rFont val="Times New Roman"/>
        <family val="1"/>
      </rPr>
      <t>Laborie</t>
    </r>
  </si>
  <si>
    <r>
      <rPr>
        <sz val="9"/>
        <rFont val="Times New Roman"/>
        <family val="1"/>
      </rPr>
      <t xml:space="preserve">The pilot of a Spanish jetliner that made an emergency landing after being pursued
</t>
    </r>
    <r>
      <rPr>
        <sz val="9"/>
        <rFont val="Times New Roman"/>
        <family val="1"/>
      </rPr>
      <t>by 2 UFOs at 14,000 feet.</t>
    </r>
  </si>
  <si>
    <r>
      <rPr>
        <sz val="9"/>
        <rFont val="Times New Roman"/>
        <family val="1"/>
      </rPr>
      <t>Ibiza</t>
    </r>
  </si>
  <si>
    <r>
      <rPr>
        <sz val="9"/>
        <rFont val="Times New Roman"/>
        <family val="1"/>
      </rPr>
      <t>Spanish Radar Visual Case? Probably Not.</t>
    </r>
  </si>
  <si>
    <r>
      <rPr>
        <sz val="9"/>
        <rFont val="Times New Roman"/>
        <family val="1"/>
      </rPr>
      <t>At Sea</t>
    </r>
  </si>
  <si>
    <r>
      <rPr>
        <sz val="9"/>
        <rFont val="Times New Roman"/>
        <family val="1"/>
      </rPr>
      <t>Mediterranean Isle of Majorca</t>
    </r>
  </si>
  <si>
    <r>
      <rPr>
        <sz val="9"/>
        <rFont val="Times New Roman"/>
        <family val="1"/>
      </rPr>
      <t>Roosters crowed, ducks quacked, geese honked, and  bullfrogs started croaking loudly in response to silver bullet-shaped craft that hovered briefly</t>
    </r>
  </si>
  <si>
    <r>
      <rPr>
        <sz val="9"/>
        <rFont val="Times New Roman"/>
        <family val="1"/>
      </rPr>
      <t>Colusa</t>
    </r>
  </si>
  <si>
    <r>
      <rPr>
        <sz val="9"/>
        <rFont val="Times New Roman"/>
        <family val="1"/>
      </rPr>
      <t>G,V, AF radar &amp; 2 UFOs, state police vis.</t>
    </r>
  </si>
  <si>
    <r>
      <rPr>
        <sz val="9"/>
        <rFont val="Times New Roman"/>
        <family val="1"/>
      </rPr>
      <t>Dover</t>
    </r>
  </si>
  <si>
    <r>
      <rPr>
        <sz val="9"/>
        <rFont val="Times New Roman"/>
        <family val="1"/>
      </rPr>
      <t xml:space="preserve">A witness in Monsey watched a saucer-shaped craft hover above some nearby power lines. The craft emitted a soft humming sound and was about 35 feet in
</t>
    </r>
    <r>
      <rPr>
        <sz val="9"/>
        <rFont val="Times New Roman"/>
        <family val="1"/>
      </rPr>
      <t>diameter. Then he saw a shadowy figure.</t>
    </r>
  </si>
  <si>
    <r>
      <rPr>
        <sz val="9"/>
        <rFont val="Times New Roman"/>
        <family val="1"/>
      </rPr>
      <t>Monsey</t>
    </r>
  </si>
  <si>
    <r>
      <rPr>
        <sz val="9"/>
        <rFont val="Times New Roman"/>
        <family val="1"/>
      </rPr>
      <t xml:space="preserve">A witness in Monsey watched a saucer-shaped craft hover above some nearby
</t>
    </r>
    <r>
      <rPr>
        <sz val="9"/>
        <rFont val="Times New Roman"/>
        <family val="1"/>
      </rPr>
      <t>power lines. The craft emitted a soft humming sound and was about 35 feet in diameter. Then he saw a shadowy figure.</t>
    </r>
  </si>
  <si>
    <r>
      <rPr>
        <sz val="9"/>
        <rFont val="Times New Roman"/>
        <family val="1"/>
      </rPr>
      <t>In a farming region of Talco a peasant out plowing the fields encountered a landed disc-shaped craft. A tall humanoid emerged from the object and briefly chased the peasant. The humanoid caught up with the farmer placing its hand on his shoulder.</t>
    </r>
  </si>
  <si>
    <r>
      <rPr>
        <sz val="9"/>
        <rFont val="Times New Roman"/>
        <family val="1"/>
      </rPr>
      <t>Talco</t>
    </r>
  </si>
  <si>
    <r>
      <rPr>
        <sz val="9"/>
        <rFont val="Times New Roman"/>
        <family val="1"/>
      </rPr>
      <t xml:space="preserve">A near collision occurred on the D136 highway between an automobile and a six-
</t>
    </r>
    <r>
      <rPr>
        <sz val="9"/>
        <rFont val="Times New Roman"/>
        <family val="1"/>
      </rPr>
      <t>meter wide disc on the highway.</t>
    </r>
  </si>
  <si>
    <r>
      <rPr>
        <sz val="9"/>
        <rFont val="Times New Roman"/>
        <family val="1"/>
      </rPr>
      <t>Nord</t>
    </r>
  </si>
  <si>
    <r>
      <rPr>
        <sz val="9"/>
        <rFont val="Times New Roman"/>
        <family val="1"/>
      </rPr>
      <t>A silver cigar-shaped object approached a cattle lot two miles north of Dexter. It was only 150 feet above the ground, had no wings or windows, and made no sound.</t>
    </r>
  </si>
  <si>
    <r>
      <rPr>
        <sz val="9"/>
        <rFont val="Times New Roman"/>
        <family val="1"/>
      </rPr>
      <t>Ia</t>
    </r>
  </si>
  <si>
    <r>
      <rPr>
        <sz val="9"/>
        <rFont val="Times New Roman"/>
        <family val="1"/>
      </rPr>
      <t>Dexter</t>
    </r>
  </si>
  <si>
    <r>
      <rPr>
        <sz val="9"/>
        <rFont val="Times New Roman"/>
        <family val="1"/>
      </rPr>
      <t>Two men working in garden saw landed UFO and entities</t>
    </r>
  </si>
  <si>
    <r>
      <rPr>
        <sz val="9"/>
        <rFont val="Times New Roman"/>
        <family val="1"/>
      </rPr>
      <t>Sztum</t>
    </r>
  </si>
  <si>
    <r>
      <rPr>
        <sz val="9"/>
        <rFont val="Times New Roman"/>
        <family val="1"/>
      </rPr>
      <t>A man was surprised to see a circular gray metallic object on the ground near his house. A short human-like figure appeared next to the craft.</t>
    </r>
  </si>
  <si>
    <r>
      <rPr>
        <sz val="9"/>
        <rFont val="Times New Roman"/>
        <family val="1"/>
      </rPr>
      <t>Barrio La Gloria, Mendoza province</t>
    </r>
  </si>
  <si>
    <r>
      <rPr>
        <sz val="9"/>
        <rFont val="Times New Roman"/>
        <family val="1"/>
      </rPr>
      <t xml:space="preserve">In the Bavarian town of Eichstatt three pentagon-shaped UFOs were seen by
</t>
    </r>
    <r>
      <rPr>
        <sz val="9"/>
        <rFont val="Times New Roman"/>
        <family val="1"/>
      </rPr>
      <t>many, including 10 police officers.</t>
    </r>
  </si>
  <si>
    <r>
      <rPr>
        <sz val="9"/>
        <rFont val="Times New Roman"/>
        <family val="1"/>
      </rPr>
      <t>Eichstatt</t>
    </r>
  </si>
  <si>
    <r>
      <rPr>
        <sz val="9"/>
        <rFont val="Times New Roman"/>
        <family val="1"/>
      </rPr>
      <t xml:space="preserve">A beam of light shone through the witness's bedroom window and she suddenly felt dizzy. She then felt herself being levitated through some form of a tunnel and
</t>
    </r>
    <r>
      <rPr>
        <sz val="9"/>
        <rFont val="Times New Roman"/>
        <family val="1"/>
      </rPr>
      <t>encountered two aliens in a field.</t>
    </r>
  </si>
  <si>
    <r>
      <rPr>
        <sz val="9"/>
        <rFont val="Times New Roman"/>
        <family val="1"/>
      </rPr>
      <t>Oakenholt, Wales</t>
    </r>
  </si>
  <si>
    <r>
      <rPr>
        <sz val="9"/>
        <rFont val="Times New Roman"/>
        <family val="1"/>
      </rPr>
      <t xml:space="preserve">Disc with flamelike jets around perimeter hovered ahead of car, darted from point
</t>
    </r>
    <r>
      <rPr>
        <sz val="9"/>
        <rFont val="Times New Roman"/>
        <family val="1"/>
      </rPr>
      <t>to point; took off at "very high speed" (section X).</t>
    </r>
  </si>
  <si>
    <r>
      <rPr>
        <sz val="9"/>
        <rFont val="Times New Roman"/>
        <family val="1"/>
      </rPr>
      <t>Canoga Park</t>
    </r>
  </si>
  <si>
    <r>
      <rPr>
        <sz val="9"/>
        <rFont val="Times New Roman"/>
        <family val="1"/>
      </rPr>
      <t>The silver disc had angular size about half that of the full moon. The black center could be resolved on the underside and the outline was distinct against the clear blue sky.</t>
    </r>
  </si>
  <si>
    <r>
      <rPr>
        <sz val="9"/>
        <rFont val="Times New Roman"/>
        <family val="1"/>
      </rPr>
      <t>Chicago</t>
    </r>
  </si>
  <si>
    <r>
      <rPr>
        <sz val="9"/>
        <rFont val="Times New Roman"/>
        <family val="1"/>
      </rPr>
      <t xml:space="preserve">Following a series of low level sightings in Gateshead by the main witness and her
</t>
    </r>
    <r>
      <rPr>
        <sz val="9"/>
        <rFont val="Times New Roman"/>
        <family val="1"/>
      </rPr>
      <t>family, the woman awoke in the middle of this night to see a small metallic disc- shaped object inside her bedroom.</t>
    </r>
  </si>
  <si>
    <r>
      <rPr>
        <sz val="9"/>
        <rFont val="Times New Roman"/>
        <family val="1"/>
      </rPr>
      <t>Gateshead</t>
    </r>
  </si>
  <si>
    <r>
      <rPr>
        <sz val="9"/>
        <rFont val="Times New Roman"/>
        <family val="1"/>
      </rPr>
      <t>Following a series of low level sightings in Gateshead by the main witness and her family, the woman awoke in the middle of this night to see a small metallic disc- shaped object inside her bedroom.</t>
    </r>
  </si>
  <si>
    <r>
      <rPr>
        <sz val="9"/>
        <rFont val="Times New Roman"/>
        <family val="1"/>
      </rPr>
      <t xml:space="preserve">witness was out picking mushrooms and saw a landed UFO which effected the
</t>
    </r>
    <r>
      <rPr>
        <sz val="9"/>
        <rFont val="Times New Roman"/>
        <family val="1"/>
      </rPr>
      <t>ground</t>
    </r>
  </si>
  <si>
    <r>
      <rPr>
        <sz val="9"/>
        <rFont val="Times New Roman"/>
        <family val="1"/>
      </rPr>
      <t>Petushka</t>
    </r>
  </si>
  <si>
    <r>
      <rPr>
        <sz val="9"/>
        <rFont val="Times New Roman"/>
        <family val="1"/>
      </rPr>
      <t xml:space="preserve">Silvery cigar with orange light and square windows approached, hovered, and
</t>
    </r>
    <r>
      <rPr>
        <sz val="9"/>
        <rFont val="Times New Roman"/>
        <family val="1"/>
      </rPr>
      <t>finally sped away over horizon (section IX)</t>
    </r>
  </si>
  <si>
    <r>
      <rPr>
        <sz val="9"/>
        <rFont val="Times New Roman"/>
        <family val="1"/>
      </rPr>
      <t>Ernestowo</t>
    </r>
  </si>
  <si>
    <r>
      <rPr>
        <sz val="9"/>
        <rFont val="Times New Roman"/>
        <family val="1"/>
      </rPr>
      <t>Val Johnson Case</t>
    </r>
  </si>
  <si>
    <r>
      <rPr>
        <sz val="9"/>
        <rFont val="Times New Roman"/>
        <family val="1"/>
      </rPr>
      <t>Marshall County</t>
    </r>
  </si>
  <si>
    <r>
      <rPr>
        <sz val="9"/>
        <rFont val="Times New Roman"/>
        <family val="1"/>
      </rPr>
      <t xml:space="preserve">Two men were walking and they looked up and saw a huge object coming towards
</t>
    </r>
    <r>
      <rPr>
        <sz val="9"/>
        <rFont val="Times New Roman"/>
        <family val="1"/>
      </rPr>
      <t>them</t>
    </r>
  </si>
  <si>
    <r>
      <rPr>
        <sz val="9"/>
        <rFont val="Times New Roman"/>
        <family val="1"/>
      </rPr>
      <t>Sitio Dentro, Rio Grande do Norte</t>
    </r>
  </si>
  <si>
    <r>
      <rPr>
        <sz val="9"/>
        <rFont val="Times New Roman"/>
        <family val="1"/>
      </rPr>
      <t>Mother and children abducted</t>
    </r>
  </si>
  <si>
    <r>
      <rPr>
        <sz val="9"/>
        <rFont val="Times New Roman"/>
        <family val="1"/>
      </rPr>
      <t>East Didsbury</t>
    </r>
  </si>
  <si>
    <r>
      <rPr>
        <sz val="9"/>
        <rFont val="Times New Roman"/>
        <family val="1"/>
      </rPr>
      <t xml:space="preserve">Radio interference was experienced over a wide area of Wheatridge, Colorado
</t>
    </r>
    <r>
      <rPr>
        <sz val="9"/>
        <rFont val="Times New Roman"/>
        <family val="1"/>
      </rPr>
      <t>when a UFO was seen hovering in the sky for three minutes. The UFO dropped toward a mountainside and was lost from sight.</t>
    </r>
  </si>
  <si>
    <r>
      <rPr>
        <sz val="9"/>
        <rFont val="Times New Roman"/>
        <family val="1"/>
      </rPr>
      <t>Wheatridge</t>
    </r>
  </si>
  <si>
    <r>
      <rPr>
        <sz val="9"/>
        <rFont val="Times New Roman"/>
        <family val="1"/>
      </rPr>
      <t>Two discs below plane</t>
    </r>
  </si>
  <si>
    <r>
      <rPr>
        <sz val="9"/>
        <rFont val="Times New Roman"/>
        <family val="1"/>
      </rPr>
      <t>Hayford</t>
    </r>
  </si>
  <si>
    <r>
      <rPr>
        <sz val="9"/>
        <rFont val="Times New Roman"/>
        <family val="1"/>
      </rPr>
      <t xml:space="preserve">Large, glowing disc with bubble-like dome on top, two humanoid beings visible
</t>
    </r>
    <r>
      <rPr>
        <sz val="9"/>
        <rFont val="Times New Roman"/>
        <family val="1"/>
      </rPr>
      <t>through transparent dome (section XII).</t>
    </r>
  </si>
  <si>
    <r>
      <rPr>
        <sz val="9"/>
        <rFont val="Times New Roman"/>
        <family val="1"/>
      </rPr>
      <t>One of the spheres shot towards the rear of their vehicle while the other descended close to the ground. A large rectangular shaped opening became visible in the second object and three humanoid figures were seen descending a ladder.</t>
    </r>
  </si>
  <si>
    <r>
      <rPr>
        <sz val="9"/>
        <rFont val="Times New Roman"/>
        <family val="1"/>
      </rPr>
      <t>Le Delus</t>
    </r>
  </si>
  <si>
    <r>
      <rPr>
        <sz val="9"/>
        <rFont val="Times New Roman"/>
        <family val="1"/>
      </rPr>
      <t>White ball made two passes, two-way and portable radios failed.  International UFO Reporter, September-October 1979, see Rodeghier, 1981, p. 74 (R) police car</t>
    </r>
  </si>
  <si>
    <r>
      <rPr>
        <sz val="9"/>
        <rFont val="Times New Roman"/>
        <family val="1"/>
      </rPr>
      <t>Lewisboro</t>
    </r>
  </si>
  <si>
    <r>
      <rPr>
        <sz val="9"/>
        <rFont val="Times New Roman"/>
        <family val="1"/>
      </rPr>
      <t>Round Object Hovers Over Wheat Field</t>
    </r>
  </si>
  <si>
    <r>
      <rPr>
        <sz val="9"/>
        <rFont val="Times New Roman"/>
        <family val="1"/>
      </rPr>
      <t>Merom</t>
    </r>
  </si>
  <si>
    <r>
      <rPr>
        <u/>
        <sz val="10"/>
        <color rgb="FF0000FF"/>
        <rFont val="Times New Roman"/>
        <family val="1"/>
      </rPr>
      <t>7908xx</t>
    </r>
  </si>
  <si>
    <r>
      <rPr>
        <sz val="9"/>
        <rFont val="Times New Roman"/>
        <family val="1"/>
      </rPr>
      <t>A large white light made several passed at a car. One hour later a diffuse white ball of light maneuvered in the sky for 30 minutes over the Chatsworth Reservoir. At 3:15 a housewife and cocktail waitress was abducted while driving home from work by a UFO she thought was a plane crashing</t>
    </r>
  </si>
  <si>
    <r>
      <rPr>
        <sz val="9"/>
        <rFont val="Times New Roman"/>
        <family val="1"/>
      </rPr>
      <t xml:space="preserve">Six witnesses to a close encounter with a capsule-shaped object for several
</t>
    </r>
    <r>
      <rPr>
        <sz val="9"/>
        <rFont val="Times New Roman"/>
        <family val="1"/>
      </rPr>
      <t>minutes.</t>
    </r>
  </si>
  <si>
    <r>
      <rPr>
        <sz val="9"/>
        <rFont val="Times New Roman"/>
        <family val="1"/>
      </rPr>
      <t>West Plains</t>
    </r>
  </si>
  <si>
    <r>
      <rPr>
        <sz val="9"/>
        <rFont val="Times New Roman"/>
        <family val="1"/>
      </rPr>
      <t xml:space="preserve">A metallic disc flew over the city in the afternoon. It had a shiny top and dark
</t>
    </r>
    <r>
      <rPr>
        <sz val="9"/>
        <rFont val="Times New Roman"/>
        <family val="1"/>
      </rPr>
      <t>bottom section. It sped up, and then shot straight up.</t>
    </r>
  </si>
  <si>
    <r>
      <rPr>
        <sz val="9"/>
        <rFont val="Times New Roman"/>
        <family val="1"/>
      </rPr>
      <t>Belfort</t>
    </r>
  </si>
  <si>
    <r>
      <rPr>
        <sz val="9"/>
        <rFont val="Times New Roman"/>
        <family val="1"/>
      </rPr>
      <t>A flat metallic disc with rivets visible was seen by two men fishing on Great Bear Lake. They were able to take 12 photographs of the object as it passed over their boat. Reportedly a wristwatch being worn by one of the men malfunctioned.</t>
    </r>
  </si>
  <si>
    <r>
      <rPr>
        <sz val="9"/>
        <rFont val="Times New Roman"/>
        <family val="1"/>
      </rPr>
      <t>Can</t>
    </r>
  </si>
  <si>
    <r>
      <rPr>
        <sz val="9"/>
        <rFont val="Times New Roman"/>
        <family val="1"/>
      </rPr>
      <t>Great Bear Lake, NWT</t>
    </r>
  </si>
  <si>
    <r>
      <rPr>
        <sz val="9"/>
        <rFont val="Times New Roman"/>
        <family val="1"/>
      </rPr>
      <t>Ed knew immediately that the object was not a helicopter or a plane-it was flatter and wider with lights around the outside of the main front area. He ran to the house, calling his family, but only his wife joined him. The object, some 75-100 feet in diameter, was now directly over their house and pool.</t>
    </r>
  </si>
  <si>
    <r>
      <rPr>
        <sz val="9"/>
        <rFont val="Times New Roman"/>
        <family val="1"/>
      </rPr>
      <t>Santa Clarita Valley</t>
    </r>
  </si>
  <si>
    <r>
      <rPr>
        <sz val="9"/>
        <rFont val="Times New Roman"/>
        <family val="1"/>
      </rPr>
      <t>Object Just Off The Water / Radar Tracked From Boat</t>
    </r>
  </si>
  <si>
    <r>
      <rPr>
        <sz val="9"/>
        <rFont val="Times New Roman"/>
        <family val="1"/>
      </rPr>
      <t>Gulf of Alaska, S. of Seward</t>
    </r>
  </si>
  <si>
    <r>
      <rPr>
        <sz val="9"/>
        <rFont val="Times New Roman"/>
        <family val="1"/>
      </rPr>
      <t xml:space="preserve">A dog started barking when a six-foot diameter balloon-shaped object glowed and
</t>
    </r>
    <r>
      <rPr>
        <sz val="9"/>
        <rFont val="Times New Roman"/>
        <family val="1"/>
      </rPr>
      <t>hovered over the yard of a home in Wheeling, Illinois. The object flew toward the southwest.</t>
    </r>
  </si>
  <si>
    <r>
      <rPr>
        <sz val="9"/>
        <rFont val="Times New Roman"/>
        <family val="1"/>
      </rPr>
      <t>Wheeling</t>
    </r>
  </si>
  <si>
    <r>
      <rPr>
        <sz val="9"/>
        <rFont val="Times New Roman"/>
        <family val="1"/>
      </rPr>
      <t>The yacht Rainbow II was heading for Corsica,. On board was the owner of the boat, his wife and children and a crew of 11 people. About three miles ahead of the prow of the boat they saw a black cylindrical shape. This object was coming out from the surface of the sea like a tower and rose 30 meters into the air. Although the compass showed the yacht as headed in the right direction, the yacht instead drifted about 12 miles south and ended up in Bastia. Another strange occurrence was that the dog on board started barking and appeared scared and terrified.</t>
    </r>
  </si>
  <si>
    <r>
      <rPr>
        <sz val="9"/>
        <rFont val="Times New Roman"/>
        <family val="1"/>
      </rPr>
      <t>Gorgona (offshore of)</t>
    </r>
  </si>
  <si>
    <r>
      <rPr>
        <sz val="9"/>
        <rFont val="Times New Roman"/>
        <family val="1"/>
      </rPr>
      <t>A man and a woman saw a silvery object with a dome on top emitting a blue beam of light into a nearby forest. The woman went to investigate, and saw the object, which was about one meter in diameter, at close range. Inside the dome were two very small creatures with large eyes and frog-like skin. When she started to touch the object, she was temporarily blinded by a bright light and the craft sped away.</t>
    </r>
  </si>
  <si>
    <r>
      <rPr>
        <sz val="9"/>
        <rFont val="Times New Roman"/>
        <family val="1"/>
      </rPr>
      <t>Rauma</t>
    </r>
  </si>
  <si>
    <r>
      <rPr>
        <sz val="9"/>
        <rFont val="Times New Roman"/>
        <family val="1"/>
      </rPr>
      <t>Sr. A. Ferreira was returning home from his job as a security guard when a metallic oval-shaped craft landed on three legs near his home. Three humanoids came out of the craft and paralyzed him with red beams of light, from boxes that they carried on their chests. These humanoid beings also carried boxes on their backs and had an insignia on their chests. He was floated onboard the craft alongside and once inside he believed he passed out.</t>
    </r>
  </si>
  <si>
    <r>
      <rPr>
        <sz val="9"/>
        <rFont val="Times New Roman"/>
        <family val="1"/>
      </rPr>
      <t>Mirassol, Sao Paolo State</t>
    </r>
  </si>
  <si>
    <r>
      <rPr>
        <sz val="9"/>
        <rFont val="Times New Roman"/>
        <family val="1"/>
      </rPr>
      <t>Members of a rock band practicing in a barn stepped outside to watch an ovoid shaped object hovering low over the containment building and smokestack of the Carolina Power &amp; Light nuclear power plant one half mile away to their northeast.</t>
    </r>
  </si>
  <si>
    <r>
      <rPr>
        <sz val="9"/>
        <rFont val="Times New Roman"/>
        <family val="1"/>
      </rPr>
      <t>Pine Ridge</t>
    </r>
  </si>
  <si>
    <r>
      <rPr>
        <sz val="9"/>
        <rFont val="Times New Roman"/>
        <family val="1"/>
      </rPr>
      <t>Pilots enc string of objects, R/V</t>
    </r>
  </si>
  <si>
    <r>
      <rPr>
        <sz val="9"/>
        <rFont val="Times New Roman"/>
        <family val="1"/>
      </rPr>
      <t>Hailey</t>
    </r>
  </si>
  <si>
    <r>
      <rPr>
        <sz val="9"/>
        <rFont val="Times New Roman"/>
        <family val="1"/>
      </rPr>
      <t>G,V, FAA radar, pilot &amp; a/l visuals</t>
    </r>
  </si>
  <si>
    <r>
      <rPr>
        <sz val="9"/>
        <rFont val="Times New Roman"/>
        <family val="1"/>
      </rPr>
      <t xml:space="preserve">A UFO with two antennae was sighted over the city. With the aid of binoculars
</t>
    </r>
    <r>
      <rPr>
        <sz val="9"/>
        <rFont val="Times New Roman"/>
        <family val="1"/>
      </rPr>
      <t>figures could reportedly be seen inside the craft.</t>
    </r>
  </si>
  <si>
    <r>
      <rPr>
        <sz val="9"/>
        <rFont val="Times New Roman"/>
        <family val="1"/>
      </rPr>
      <t>Philippines</t>
    </r>
  </si>
  <si>
    <r>
      <rPr>
        <sz val="9"/>
        <rFont val="Times New Roman"/>
        <family val="1"/>
      </rPr>
      <t>Manila</t>
    </r>
  </si>
  <si>
    <r>
      <rPr>
        <sz val="9"/>
        <rFont val="Times New Roman"/>
        <family val="1"/>
      </rPr>
      <t>A disc with three legs for landing gear hovered just a half a meter above the ground. The witness was temporarily blinded by beams of light from the object.</t>
    </r>
  </si>
  <si>
    <r>
      <rPr>
        <sz val="9"/>
        <rFont val="Times New Roman"/>
        <family val="1"/>
      </rPr>
      <t>Kulim</t>
    </r>
  </si>
  <si>
    <r>
      <rPr>
        <sz val="9"/>
        <rFont val="Times New Roman"/>
        <family val="1"/>
      </rPr>
      <t>Two fishermen observed a hemispherical object with blinding white headlights and a row of body lights. It hovered in one spot for 2-3 minutes, then flew overhead emitting a humming sound like an electric generator.</t>
    </r>
  </si>
  <si>
    <r>
      <rPr>
        <sz val="9"/>
        <rFont val="Times New Roman"/>
        <family val="1"/>
      </rPr>
      <t>1:10 AM. A silver colored, heel-shaped or bullet-shaped object hovered between fifty and five hundred feet above some trees near the Sacramento River for three minutes. It made a sound like an electric motor as it moved very slowly toward the two witnesses, Ruben and Carlos Genera. Many animals reacted to its presence.</t>
    </r>
  </si>
  <si>
    <r>
      <rPr>
        <sz val="9"/>
        <rFont val="Times New Roman"/>
        <family val="1"/>
      </rPr>
      <t xml:space="preserve">A nocturnal light came down and landed behind a store in the town of Charleston,
</t>
    </r>
    <r>
      <rPr>
        <sz val="9"/>
        <rFont val="Times New Roman"/>
        <family val="1"/>
      </rPr>
      <t>Missouri. A neon sign was effected and a clock in the vicinity was later found to be 18 minutes slow.</t>
    </r>
  </si>
  <si>
    <r>
      <rPr>
        <sz val="9"/>
        <rFont val="Times New Roman"/>
        <family val="1"/>
      </rPr>
      <t>Six school children reported sighting a landed object and four tiny humanoid figures near it. The creatures were only about 4 inches tall. One of the students attempted to catch one of the creatures but was shot in the hand.</t>
    </r>
  </si>
  <si>
    <r>
      <rPr>
        <sz val="9"/>
        <rFont val="Times New Roman"/>
        <family val="1"/>
      </rPr>
      <t>Bukit Mertajam</t>
    </r>
  </si>
  <si>
    <r>
      <rPr>
        <sz val="9"/>
        <rFont val="Times New Roman"/>
        <family val="1"/>
      </rPr>
      <t>A mechanic felt compelled to return to a spot where he had previously seen a UFO. A disc-shaped craft landed, and he was given a metal bar as a gift, along with the message that the occupants will return again.</t>
    </r>
  </si>
  <si>
    <r>
      <rPr>
        <sz val="9"/>
        <rFont val="Times New Roman"/>
        <family val="1"/>
      </rPr>
      <t xml:space="preserve">Sr. dos Santos next saw an object descend towards the ground in a clearing. He approached to within 180 meters, and saw that the object was shaped like a
</t>
    </r>
    <r>
      <rPr>
        <sz val="9"/>
        <rFont val="Times New Roman"/>
        <family val="1"/>
      </rPr>
      <t>"telephone booth" about 1 meter in height.</t>
    </r>
  </si>
  <si>
    <r>
      <rPr>
        <sz val="9"/>
        <rFont val="Times New Roman"/>
        <family val="1"/>
      </rPr>
      <t>Baependi, Minas Gerais State (near)</t>
    </r>
  </si>
  <si>
    <r>
      <rPr>
        <sz val="9"/>
        <rFont val="Times New Roman"/>
        <family val="1"/>
      </rPr>
      <t xml:space="preserve">Bright orange lights on road ahead, terrain illuminated, lights shot straight up at
</t>
    </r>
    <r>
      <rPr>
        <sz val="9"/>
        <rFont val="Times New Roman"/>
        <family val="1"/>
      </rPr>
      <t>high speed. Frola, 1990, p. 204 (E,L) car</t>
    </r>
  </si>
  <si>
    <r>
      <rPr>
        <sz val="9"/>
        <rFont val="Times New Roman"/>
        <family val="1"/>
      </rPr>
      <t>Brisbane, Queensland</t>
    </r>
  </si>
  <si>
    <r>
      <rPr>
        <sz val="9"/>
        <rFont val="Times New Roman"/>
        <family val="1"/>
      </rPr>
      <t>Object with portholes, blinding red-orange light, landed within 50 meters. Cronica, May 7, 1979 Buenos Aires, Argentina (E,R) police car</t>
    </r>
  </si>
  <si>
    <r>
      <rPr>
        <sz val="9"/>
        <rFont val="Times New Roman"/>
        <family val="1"/>
      </rPr>
      <t>Pampulhas, Belo Horizonte</t>
    </r>
  </si>
  <si>
    <r>
      <rPr>
        <sz val="9"/>
        <rFont val="Times New Roman"/>
        <family val="1"/>
      </rPr>
      <t>Oil held landing, reaction to light, landing traces (sections VII, X).</t>
    </r>
  </si>
  <si>
    <r>
      <rPr>
        <sz val="9"/>
        <rFont val="Times New Roman"/>
        <family val="1"/>
      </rPr>
      <t>Vizcacheras</t>
    </r>
  </si>
  <si>
    <r>
      <rPr>
        <sz val="9"/>
        <rFont val="Times New Roman"/>
        <family val="1"/>
      </rPr>
      <t>An airline stewardess was at the shore in Makapu'u, when she sighted a huge triangular UFO with many lights. It moved at an estimated 100 mph and made a humming sound. It maneuvered in the sky and flew away out to sea.</t>
    </r>
  </si>
  <si>
    <r>
      <rPr>
        <sz val="9"/>
        <rFont val="Times New Roman"/>
        <family val="1"/>
      </rPr>
      <t>HI</t>
    </r>
  </si>
  <si>
    <r>
      <rPr>
        <sz val="9"/>
        <rFont val="Times New Roman"/>
        <family val="1"/>
      </rPr>
      <t>Makapu'u</t>
    </r>
  </si>
  <si>
    <r>
      <rPr>
        <sz val="9"/>
        <rFont val="Times New Roman"/>
        <family val="1"/>
      </rPr>
      <t xml:space="preserve">A four meter in diameter, intense reddish-orange colored sphere with "stiff waving
</t>
    </r>
    <r>
      <rPr>
        <sz val="9"/>
        <rFont val="Times New Roman"/>
        <family val="1"/>
      </rPr>
      <t>arms" or appendages was seen over a farm</t>
    </r>
  </si>
  <si>
    <r>
      <rPr>
        <sz val="9"/>
        <rFont val="Times New Roman"/>
        <family val="1"/>
      </rPr>
      <t xml:space="preserve">St. Jacques de Nehou, Manche
</t>
    </r>
    <r>
      <rPr>
        <sz val="9"/>
        <rFont val="Times New Roman"/>
        <family val="1"/>
      </rPr>
      <t>department</t>
    </r>
  </si>
  <si>
    <r>
      <rPr>
        <sz val="9"/>
        <rFont val="Times New Roman"/>
        <family val="1"/>
      </rPr>
      <t>Two witnesses to a UFO in Croy ran from their car when the brightly lit object passed low overhead. They reported an abnormal silence, as they could no longer hear the car engine or the door slam when they fled</t>
    </r>
  </si>
  <si>
    <r>
      <rPr>
        <sz val="9"/>
        <rFont val="Times New Roman"/>
        <family val="1"/>
      </rPr>
      <t>Croy</t>
    </r>
  </si>
  <si>
    <r>
      <rPr>
        <sz val="9"/>
        <rFont val="Times New Roman"/>
        <family val="1"/>
      </rPr>
      <t>Police witnesses reported seeing a mother ship which later spewed out smaller UFOs,all of which landed in a valley. Military authorities were investigating.</t>
    </r>
  </si>
  <si>
    <r>
      <rPr>
        <sz val="9"/>
        <rFont val="Times New Roman"/>
        <family val="1"/>
      </rPr>
      <t>Talisay</t>
    </r>
  </si>
  <si>
    <r>
      <rPr>
        <sz val="9"/>
        <rFont val="Times New Roman"/>
        <family val="1"/>
      </rPr>
      <t xml:space="preserve">Several cars experienced electrical system failures on highway 33 in Bigand, Argentina. Mr. Celotto, a farmer, saw an eight meter wide disc land, and circular
</t>
    </r>
    <r>
      <rPr>
        <sz val="9"/>
        <rFont val="Times New Roman"/>
        <family val="1"/>
      </rPr>
      <t>ground traces were found later in a soybean field.</t>
    </r>
  </si>
  <si>
    <r>
      <rPr>
        <sz val="9"/>
        <rFont val="Times New Roman"/>
        <family val="1"/>
      </rPr>
      <t>Bigand</t>
    </r>
  </si>
  <si>
    <r>
      <rPr>
        <sz val="9"/>
        <rFont val="Times New Roman"/>
        <family val="1"/>
      </rPr>
      <t>Several cars experienced electrical system failures on highway 33 in Bigand, Argentina. Mr. Celotto, a farmer, saw an eight meter wide disc land, and circular ground traces were found later in a soybean field.</t>
    </r>
  </si>
  <si>
    <r>
      <rPr>
        <sz val="9"/>
        <rFont val="Times New Roman"/>
        <family val="1"/>
      </rPr>
      <t>An oval-shaped or saucer-shaped UFO flew over the Tabouret Reservoir in Isere, France and then landed on the ground, leaving ground marks. A man was seen outside the craft, according to the police report.</t>
    </r>
  </si>
  <si>
    <r>
      <rPr>
        <sz val="9"/>
        <rFont val="Times New Roman"/>
        <family val="1"/>
      </rPr>
      <t>Isere</t>
    </r>
  </si>
  <si>
    <r>
      <rPr>
        <sz val="9"/>
        <rFont val="Times New Roman"/>
        <family val="1"/>
      </rPr>
      <t>Dome-shaped object skimmed tree-tops, moved up and down, illuminated area. Similar object hovered over highway, swept area with light beam (section VI).</t>
    </r>
  </si>
  <si>
    <r>
      <rPr>
        <sz val="9"/>
        <rFont val="Times New Roman"/>
        <family val="1"/>
      </rPr>
      <t>Westminster</t>
    </r>
  </si>
  <si>
    <r>
      <rPr>
        <sz val="9"/>
        <rFont val="Times New Roman"/>
        <family val="1"/>
      </rPr>
      <t xml:space="preserve">People watched an ovoid object dive at a truck and circle a radio tower. The encounter lasted for a few minutes; helmeted figures were reportedly seen onboard
</t>
    </r>
    <r>
      <rPr>
        <sz val="9"/>
        <rFont val="Times New Roman"/>
        <family val="1"/>
      </rPr>
      <t>the craft.</t>
    </r>
  </si>
  <si>
    <r>
      <rPr>
        <sz val="9"/>
        <rFont val="Times New Roman"/>
        <family val="1"/>
      </rPr>
      <t>Uruguay</t>
    </r>
  </si>
  <si>
    <r>
      <rPr>
        <sz val="9"/>
        <rFont val="Times New Roman"/>
        <family val="1"/>
      </rPr>
      <t>Rivera</t>
    </r>
  </si>
  <si>
    <r>
      <rPr>
        <sz val="9"/>
        <rFont val="Times New Roman"/>
        <family val="1"/>
      </rPr>
      <t>People watched an ovoid object dive at a truck and circle a radio tower. The encounter lasted for a few minutes; helmeted figures were reportedly seen onboard the craft.</t>
    </r>
  </si>
  <si>
    <r>
      <rPr>
        <sz val="9"/>
        <rFont val="Times New Roman"/>
        <family val="1"/>
      </rPr>
      <t>Ernaldo Camusoni, age 49, was clearing an overgrown field at the entrance to a farm in Serodino late in the evening when everything became illuminated behind him, turning the darkness into day. When he turned around he saw an approaching object land 40 meters away from him. As he approached the object, he saw a strange luminous figure emerge from the rear of the craft. The whole encounter lasted five minutes. Ground traces were found the next day.</t>
    </r>
  </si>
  <si>
    <r>
      <rPr>
        <sz val="9"/>
        <rFont val="Times New Roman"/>
        <family val="1"/>
      </rPr>
      <t>Serodino, Santa Fe province</t>
    </r>
  </si>
  <si>
    <r>
      <rPr>
        <sz val="9"/>
        <rFont val="Times New Roman"/>
        <family val="1"/>
      </rPr>
      <t>In Meanwood, near Leeds an eight-foot long ovoid object landed for three minutes. It left behind landing traces. (Source: Timmothy Good, Above Top Secret, p. 72).</t>
    </r>
  </si>
  <si>
    <r>
      <rPr>
        <sz val="9"/>
        <rFont val="Times New Roman"/>
        <family val="1"/>
      </rPr>
      <t>Meanwood</t>
    </r>
  </si>
  <si>
    <r>
      <rPr>
        <sz val="9"/>
        <rFont val="Times New Roman"/>
        <family val="1"/>
      </rPr>
      <t xml:space="preserve">An incident involving missing time and vehicle electrical system interference occurred. Dark objects flew over a reservoir, followed by a 1.5 meter in diameter metallic disc. The witness experienced semi-paralysis and the car's electrical
</t>
    </r>
    <r>
      <rPr>
        <sz val="9"/>
        <rFont val="Times New Roman"/>
        <family val="1"/>
      </rPr>
      <t>system failed.</t>
    </r>
  </si>
  <si>
    <r>
      <rPr>
        <sz val="9"/>
        <rFont val="Times New Roman"/>
        <family val="1"/>
      </rPr>
      <t>Lardit, Aveyron district</t>
    </r>
  </si>
  <si>
    <r>
      <rPr>
        <sz val="9"/>
        <rFont val="Times New Roman"/>
        <family val="1"/>
      </rPr>
      <t>An incident involving missing time and vehicle electrical system interference occurred. Dark objects flew over a reservoir, followed by a 1.5 meter in diameter metallic disc. The witness experienced semi-paralysis and the car's electrical system failed.</t>
    </r>
  </si>
  <si>
    <r>
      <rPr>
        <sz val="9"/>
        <rFont val="Times New Roman"/>
        <family val="1"/>
      </rPr>
      <t>A 15 meter in diameter luminous domed disc was seen over the Metauro River in Fano, Italy during a rainstorm. It shot out "black rays" or beams.</t>
    </r>
  </si>
  <si>
    <r>
      <rPr>
        <sz val="9"/>
        <rFont val="Times New Roman"/>
        <family val="1"/>
      </rPr>
      <t>Fano</t>
    </r>
  </si>
  <si>
    <r>
      <rPr>
        <sz val="9"/>
        <rFont val="Times New Roman"/>
        <family val="1"/>
      </rPr>
      <t>Over 50 UFOs surrounded the butane freighter "Tamames" in the Mediterranean Sea as it approached the Escombreras refinery in the Baleares Islands. The radar of a second ship also reported the presence of the UFOs, but not ground radar.</t>
    </r>
  </si>
  <si>
    <r>
      <rPr>
        <sz val="9"/>
        <rFont val="Times New Roman"/>
        <family val="1"/>
      </rPr>
      <t>Mediterranean Sea</t>
    </r>
  </si>
  <si>
    <r>
      <rPr>
        <sz val="9"/>
        <rFont val="Times New Roman"/>
        <family val="1"/>
      </rPr>
      <t>Baleares Islands (near)</t>
    </r>
  </si>
  <si>
    <r>
      <rPr>
        <sz val="9"/>
        <rFont val="Times New Roman"/>
        <family val="1"/>
      </rPr>
      <t xml:space="preserve">6:00 PM. An oval-shaped flying object approached a car driving between Broad Hinton and Clyffe Pypard in Wiltshire, England. It came to within 150 to 300 feet at its closest approach. It had a cluster of very bright strobe-like lights that lit up
</t>
    </r>
    <r>
      <rPr>
        <sz val="9"/>
        <rFont val="Times New Roman"/>
        <family val="1"/>
      </rPr>
      <t>ground.</t>
    </r>
  </si>
  <si>
    <r>
      <rPr>
        <sz val="9"/>
        <rFont val="Times New Roman"/>
        <family val="1"/>
      </rPr>
      <t>Wiltshire (near)</t>
    </r>
  </si>
  <si>
    <r>
      <rPr>
        <sz val="9"/>
        <rFont val="Times New Roman"/>
        <family val="1"/>
      </rPr>
      <t xml:space="preserve">Beehive-shaped object beside road, rose about one meter, light flash. MUFON
</t>
    </r>
    <r>
      <rPr>
        <sz val="9"/>
        <rFont val="Times New Roman"/>
        <family val="1"/>
      </rPr>
      <t>UFO Journal, December 1979 (E,L)</t>
    </r>
  </si>
  <si>
    <r>
      <rPr>
        <sz val="9"/>
        <rFont val="Times New Roman"/>
        <family val="1"/>
      </rPr>
      <t>Liverpool Creek, Qnsld.</t>
    </r>
  </si>
  <si>
    <r>
      <rPr>
        <sz val="9"/>
        <rFont val="Times New Roman"/>
        <family val="1"/>
      </rPr>
      <t>Car engulfed in intense white light, memory loss, dazed, witness admitted to hospital. MUFON UFO Journal, August 1980, p. 6 (E,R,L) car</t>
    </r>
  </si>
  <si>
    <r>
      <rPr>
        <sz val="9"/>
        <rFont val="Times New Roman"/>
        <family val="1"/>
      </rPr>
      <t>Lawitta, Tasmania</t>
    </r>
  </si>
  <si>
    <r>
      <rPr>
        <sz val="9"/>
        <rFont val="Times New Roman"/>
        <family val="1"/>
      </rPr>
      <t>In the early morning hours a married couple in Bissoe Truro, Cornwall County, England were awakened to find their bedroom lit up brightly. One of the witnesses looked out the window and was amazed to see a bright hovering oval-shaped craft. Inside could be seen two human-looking men with long wavy blond hair.</t>
    </r>
  </si>
  <si>
    <r>
      <rPr>
        <sz val="9"/>
        <rFont val="Times New Roman"/>
        <family val="1"/>
      </rPr>
      <t>Cornwall County</t>
    </r>
  </si>
  <si>
    <r>
      <rPr>
        <sz val="9"/>
        <rFont val="Times New Roman"/>
        <family val="1"/>
      </rPr>
      <t>A 1.5-meter long ovoid hovered over a house in Vannes. A UFO witness to repeated UFO encounters experienced lasting physiological effects due to the close approach of 2 disc-shaped UFOs.</t>
    </r>
  </si>
  <si>
    <r>
      <rPr>
        <sz val="9"/>
        <rFont val="Times New Roman"/>
        <family val="1"/>
      </rPr>
      <t>Vannes</t>
    </r>
  </si>
  <si>
    <r>
      <rPr>
        <sz val="9"/>
        <rFont val="Times New Roman"/>
        <family val="1"/>
      </rPr>
      <t xml:space="preserve">A 1.5-meter long ovoid hovered over a house in Vannes. A UFO witness to
</t>
    </r>
    <r>
      <rPr>
        <sz val="9"/>
        <rFont val="Times New Roman"/>
        <family val="1"/>
      </rPr>
      <t>repeated UFO encounters experienced lasting physiological effects due to the close approach of 2 disc-shaped UFOs.</t>
    </r>
  </si>
  <si>
    <r>
      <rPr>
        <sz val="9"/>
        <rFont val="Times New Roman"/>
        <family val="1"/>
      </rPr>
      <t>A dentist and three students were traveling by car when their engine suddenly stalled. They then saw two metallic disc-shaped objects land on tripod landing gear nearby, and three men wearing tight fitting silvery outfits and large helmets exited from a hatch in one of the objects.</t>
    </r>
  </si>
  <si>
    <r>
      <rPr>
        <sz val="9"/>
        <rFont val="Times New Roman"/>
        <family val="1"/>
      </rPr>
      <t>Colombia</t>
    </r>
  </si>
  <si>
    <r>
      <rPr>
        <sz val="9"/>
        <rFont val="Times New Roman"/>
        <family val="1"/>
      </rPr>
      <t>Toquilla (near Tunja)</t>
    </r>
  </si>
  <si>
    <r>
      <rPr>
        <sz val="9"/>
        <rFont val="Times New Roman"/>
        <family val="1"/>
      </rPr>
      <t>20-year-old John Scott Cates had stopped his car and gotten out to relieve himself when a blue beam of light from the sky struck him. It caused his hair to stand up like an electric static charge. Two UFOs appeared, and he experienced a six-hour long memory lapse. His next recollection was being back in his car, where he noticed that his engine restarted when a ringing noise sounded.</t>
    </r>
  </si>
  <si>
    <r>
      <rPr>
        <sz val="9"/>
        <rFont val="Times New Roman"/>
        <family val="1"/>
      </rPr>
      <t>Lindale (near)</t>
    </r>
  </si>
  <si>
    <r>
      <rPr>
        <sz val="9"/>
        <rFont val="Times New Roman"/>
        <family val="1"/>
      </rPr>
      <t>Close-range sighting and humanoid encounter.</t>
    </r>
  </si>
  <si>
    <r>
      <rPr>
        <sz val="9"/>
        <rFont val="Times New Roman"/>
        <family val="1"/>
      </rPr>
      <t>Tyler</t>
    </r>
  </si>
  <si>
    <r>
      <rPr>
        <sz val="9"/>
        <rFont val="Times New Roman"/>
        <family val="1"/>
      </rPr>
      <t>A witness's car engine died when an ovoid UFO landed nearby. A door in the craft opened and two humanoids emerged. They reportedly had vibrating antennae-like ears or antennae on the sides of their heads</t>
    </r>
  </si>
  <si>
    <r>
      <rPr>
        <sz val="9"/>
        <rFont val="Times New Roman"/>
        <family val="1"/>
      </rPr>
      <t>Lusiana</t>
    </r>
  </si>
  <si>
    <r>
      <rPr>
        <sz val="9"/>
        <rFont val="Times New Roman"/>
        <family val="1"/>
      </rPr>
      <t xml:space="preserve">A witness's car engine died when an ovoid UFO landed nearby. A door in the craft opened and two humanoids emerged. They reportedly had vibrating antennae-like
</t>
    </r>
    <r>
      <rPr>
        <sz val="9"/>
        <rFont val="Times New Roman"/>
        <family val="1"/>
      </rPr>
      <t>ears or antennae on the sides of their heads</t>
    </r>
  </si>
  <si>
    <r>
      <rPr>
        <sz val="9"/>
        <rFont val="Times New Roman"/>
        <family val="1"/>
      </rPr>
      <t xml:space="preserve">A two-meter wide orange disc-shaped UFO made two passes over two witnesses. The UFO made a buzzing sound and had lights at both ends. Both witnesses' eyes
</t>
    </r>
    <r>
      <rPr>
        <sz val="9"/>
        <rFont val="Times New Roman"/>
        <family val="1"/>
      </rPr>
      <t>hurt after the close encounter.</t>
    </r>
  </si>
  <si>
    <r>
      <rPr>
        <sz val="9"/>
        <rFont val="Times New Roman"/>
        <family val="1"/>
      </rPr>
      <t>Metzeral</t>
    </r>
  </si>
  <si>
    <r>
      <rPr>
        <sz val="9"/>
        <rFont val="Times New Roman"/>
        <family val="1"/>
      </rPr>
      <t>A two-meter wide orange disc-shaped UFO made two passes over two witnesses. The UFO made a buzzing sound and had lights at both ends. Both witnesses' eyes hurt after the close encounter.</t>
    </r>
  </si>
  <si>
    <r>
      <rPr>
        <sz val="9"/>
        <rFont val="Times New Roman"/>
        <family val="1"/>
      </rPr>
      <t xml:space="preserve">Two women teachers, Ms. Griselda and Ms. Gonzalez, sighted an oval-shaped UFO while walking home from night school. The UFO was spinning and gave off
</t>
    </r>
    <r>
      <rPr>
        <sz val="9"/>
        <rFont val="Times New Roman"/>
        <family val="1"/>
      </rPr>
      <t>orange and blue lights.</t>
    </r>
  </si>
  <si>
    <r>
      <rPr>
        <sz val="9"/>
        <rFont val="Times New Roman"/>
        <family val="1"/>
      </rPr>
      <t>Panama</t>
    </r>
  </si>
  <si>
    <r>
      <rPr>
        <sz val="9"/>
        <rFont val="Times New Roman"/>
        <family val="1"/>
      </rPr>
      <t>City of David</t>
    </r>
  </si>
  <si>
    <r>
      <rPr>
        <sz val="9"/>
        <rFont val="Times New Roman"/>
        <family val="1"/>
      </rPr>
      <t>A farmer spotted a large fiery red sphere descend and land in a nearby pasture. The sphere changed color to a bright orange, then it began to dim revealing a two- meter wide metallic sphere. A small man wearing a silvery white suit emerged from the object and walked around the object, frequently bending down as if he was picking things up.</t>
    </r>
  </si>
  <si>
    <r>
      <rPr>
        <sz val="9"/>
        <rFont val="Times New Roman"/>
        <family val="1"/>
      </rPr>
      <t>Viterbo</t>
    </r>
  </si>
  <si>
    <r>
      <rPr>
        <sz val="9"/>
        <rFont val="Times New Roman"/>
        <family val="1"/>
      </rPr>
      <t xml:space="preserve">A group of people witnessed a small disc, about 1.5 meters in size, hovering near a lake for 10 minutes. It then shot away and was gone in a split second. (Sources:
</t>
    </r>
    <r>
      <rPr>
        <sz val="9"/>
        <rFont val="Times New Roman"/>
        <family val="1"/>
      </rPr>
      <t>Lumieres dans la Nuit, February 1979)</t>
    </r>
  </si>
  <si>
    <r>
      <rPr>
        <sz val="9"/>
        <rFont val="Times New Roman"/>
        <family val="1"/>
      </rPr>
      <t>Tunisia</t>
    </r>
  </si>
  <si>
    <r>
      <rPr>
        <sz val="9"/>
        <rFont val="Times New Roman"/>
        <family val="1"/>
      </rPr>
      <t>Tunis</t>
    </r>
  </si>
  <si>
    <r>
      <rPr>
        <sz val="9"/>
        <rFont val="Times New Roman"/>
        <family val="1"/>
      </rPr>
      <t>In the Tuscany region of Italy a 40-meter wide domed disc with an antenna flew over a farm at only ten meters above the ground. The farm animals were panicked and a tree bent over as the object passed. (Source: Maurizio Verga, ITACAT Italian UFO catalogue).</t>
    </r>
  </si>
  <si>
    <r>
      <rPr>
        <sz val="9"/>
        <rFont val="Times New Roman"/>
        <family val="1"/>
      </rPr>
      <t>San Croce Sull'Arno</t>
    </r>
  </si>
  <si>
    <r>
      <rPr>
        <sz val="9"/>
        <rFont val="Times New Roman"/>
        <family val="1"/>
      </rPr>
      <t xml:space="preserve">In the Tuscany region of Italy a 40-meter wide domed disc with an antenna flew over a farm at only ten meters above the ground. The farm animals were panicked and a tree bent over as the object passed. (Source: Maurizio Verga, ITACAT
</t>
    </r>
    <r>
      <rPr>
        <sz val="9"/>
        <rFont val="Times New Roman"/>
        <family val="1"/>
      </rPr>
      <t>Italian UFO catalogue).</t>
    </r>
  </si>
  <si>
    <r>
      <rPr>
        <sz val="9"/>
        <rFont val="Times New Roman"/>
        <family val="1"/>
      </rPr>
      <t>Mr. Marion Ritchie and his wife viewed a UFO on County Road 138 for a continuous 5 minutes. Mr. Ritchie, a credible man in his community, viewed a cylinder-shaped object over an open field about 50' from the road with lights of white, red, and green.</t>
    </r>
  </si>
  <si>
    <r>
      <rPr>
        <sz val="9"/>
        <rFont val="Times New Roman"/>
        <family val="1"/>
      </rPr>
      <t>Rome City</t>
    </r>
  </si>
  <si>
    <r>
      <rPr>
        <sz val="9"/>
        <rFont val="Times New Roman"/>
        <family val="1"/>
      </rPr>
      <t>CE-II case with EM effects on car. (Raymond Fowler investigation report)</t>
    </r>
  </si>
  <si>
    <r>
      <rPr>
        <sz val="9"/>
        <rFont val="Times New Roman"/>
        <family val="1"/>
      </rPr>
      <t>Sturbridge</t>
    </r>
  </si>
  <si>
    <r>
      <rPr>
        <sz val="9"/>
        <rFont val="Times New Roman"/>
        <family val="1"/>
      </rPr>
      <t xml:space="preserve">A 15 meter in diameter circular object hovered near the ground at around 10 p.m. for three minutes. It had a blue halo, and shot away very fast. (Source: Lumieres
</t>
    </r>
    <r>
      <rPr>
        <sz val="9"/>
        <rFont val="Times New Roman"/>
        <family val="1"/>
      </rPr>
      <t>dans la Nuit, February 1979).</t>
    </r>
  </si>
  <si>
    <r>
      <rPr>
        <sz val="9"/>
        <rFont val="Times New Roman"/>
        <family val="1"/>
      </rPr>
      <t>Bannalec, Finistere</t>
    </r>
  </si>
  <si>
    <r>
      <rPr>
        <sz val="9"/>
        <rFont val="Times New Roman"/>
        <family val="1"/>
      </rPr>
      <t>Three red triangles hovered over road; heat, paralysis, physiological effects, car slowed. MUFON UFO Journal, Mar.-Apr. 1979, pp. 8-9 (R) car</t>
    </r>
  </si>
  <si>
    <r>
      <rPr>
        <sz val="9"/>
        <rFont val="Times New Roman"/>
        <family val="1"/>
      </rPr>
      <t>Mr. Filiberto Cardenas, age 45, was driving on Okeechobee Road just north of Miami, Florida with three family friends when the car engine suddenly failed. He and another man got out of the car to check under the hood when a large luminous object emitting a humming sound descended over the vehicle. The witness vanished in plain sight of the others, apparently taken up into the object by a beam of light.</t>
    </r>
  </si>
  <si>
    <r>
      <rPr>
        <sz val="9"/>
        <rFont val="Times New Roman"/>
        <family val="1"/>
      </rPr>
      <t>Miami</t>
    </r>
  </si>
  <si>
    <r>
      <rPr>
        <sz val="9"/>
        <rFont val="Times New Roman"/>
        <family val="1"/>
      </rPr>
      <t xml:space="preserve">Dog barked, mother and child saw craft on ground, humanoid encounter (section
</t>
    </r>
    <r>
      <rPr>
        <sz val="9"/>
        <rFont val="Times New Roman"/>
        <family val="1"/>
      </rPr>
      <t>XII).</t>
    </r>
  </si>
  <si>
    <r>
      <rPr>
        <sz val="9"/>
        <rFont val="Times New Roman"/>
        <family val="1"/>
      </rPr>
      <t>S, Africa</t>
    </r>
  </si>
  <si>
    <r>
      <rPr>
        <sz val="9"/>
        <rFont val="Times New Roman"/>
        <family val="1"/>
      </rPr>
      <t>Mindalore</t>
    </r>
  </si>
  <si>
    <r>
      <rPr>
        <sz val="9"/>
        <rFont val="Times New Roman"/>
        <family val="1"/>
      </rPr>
      <t>A member of the public, Keith Jones was about to go into the restaurant where he worked near Denbigh when he observed a UFO at an altitude of 100-150 feet.</t>
    </r>
  </si>
  <si>
    <r>
      <rPr>
        <sz val="9"/>
        <rFont val="Times New Roman"/>
        <family val="1"/>
      </rPr>
      <t>North Wales</t>
    </r>
  </si>
  <si>
    <r>
      <rPr>
        <sz val="9"/>
        <rFont val="Times New Roman"/>
        <family val="1"/>
      </rPr>
      <t>Denbigh</t>
    </r>
  </si>
  <si>
    <r>
      <rPr>
        <sz val="9"/>
        <rFont val="Times New Roman"/>
        <family val="1"/>
      </rPr>
      <t>Two people witnessed a luminous round object over the alpine glacier, brightly illuminating the ice. Later that night, at 2:30 a.m. the next morning (Jan 1, 1979), a big electrical power outage occurred in the city.</t>
    </r>
  </si>
  <si>
    <r>
      <rPr>
        <sz val="9"/>
        <rFont val="Times New Roman"/>
        <family val="1"/>
      </rPr>
      <t>Zermatt</t>
    </r>
  </si>
  <si>
    <r>
      <rPr>
        <sz val="9"/>
        <rFont val="Times New Roman"/>
        <family val="1"/>
      </rPr>
      <t xml:space="preserve">Three men saw a silver disc hovering only one block away from one of their
</t>
    </r>
    <r>
      <rPr>
        <sz val="9"/>
        <rFont val="Times New Roman"/>
        <family val="1"/>
      </rPr>
      <t>residences in Homestead.</t>
    </r>
  </si>
  <si>
    <r>
      <rPr>
        <sz val="9"/>
        <rFont val="Times New Roman"/>
        <family val="1"/>
      </rPr>
      <t>Homestead</t>
    </r>
  </si>
  <si>
    <r>
      <rPr>
        <sz val="9"/>
        <rFont val="Times New Roman"/>
        <family val="1"/>
      </rPr>
      <t>7:05 PM. A huge triangle was seen flying in the same direction.</t>
    </r>
  </si>
  <si>
    <r>
      <rPr>
        <sz val="9"/>
        <rFont val="Times New Roman"/>
        <family val="1"/>
      </rPr>
      <t>Hull</t>
    </r>
  </si>
  <si>
    <r>
      <rPr>
        <sz val="9"/>
        <rFont val="Times New Roman"/>
        <family val="1"/>
      </rPr>
      <t>7:02 PM. A triangle with a grayish hue crossed the sky from west to east.</t>
    </r>
  </si>
  <si>
    <r>
      <rPr>
        <sz val="9"/>
        <rFont val="Times New Roman"/>
        <family val="1"/>
      </rPr>
      <t>Edinborough</t>
    </r>
  </si>
  <si>
    <r>
      <rPr>
        <sz val="9"/>
        <rFont val="Times New Roman"/>
        <family val="1"/>
      </rPr>
      <t>7:00 PM. A silver triangle crossed the sky from west to east.</t>
    </r>
  </si>
  <si>
    <r>
      <rPr>
        <sz val="9"/>
        <rFont val="Times New Roman"/>
        <family val="1"/>
      </rPr>
      <t>Carlisle, Cumbria</t>
    </r>
  </si>
  <si>
    <r>
      <rPr>
        <sz val="9"/>
        <rFont val="Times New Roman"/>
        <family val="1"/>
      </rPr>
      <t>A 3-meter in diameter glowing sphere appeared over a marsh. It had dark triangular spots that moved back and forth on the surface of the object.</t>
    </r>
  </si>
  <si>
    <r>
      <rPr>
        <sz val="9"/>
        <rFont val="Times New Roman"/>
        <family val="1"/>
      </rPr>
      <t>Posada</t>
    </r>
  </si>
  <si>
    <r>
      <rPr>
        <sz val="9"/>
        <rFont val="Times New Roman"/>
        <family val="1"/>
      </rPr>
      <t xml:space="preserve">Mr. and Mrs. Mason sighted a cigar-shaped object at 7:00 p.m. moving silently
</t>
    </r>
    <r>
      <rPr>
        <sz val="9"/>
        <rFont val="Times New Roman"/>
        <family val="1"/>
      </rPr>
      <t>through the sky from the west to the east</t>
    </r>
  </si>
  <si>
    <r>
      <rPr>
        <sz val="9"/>
        <rFont val="Times New Roman"/>
        <family val="1"/>
      </rPr>
      <t>Bayford</t>
    </r>
  </si>
  <si>
    <r>
      <rPr>
        <sz val="9"/>
        <rFont val="Times New Roman"/>
        <family val="1"/>
      </rPr>
      <t>Early morning hours shortly after midnight, a famous motion picture film was taken by a news crew while flying off the eastern coast of South Island, New Zealand near the town of Kaikoura. The luminous UFO was seen by everyone on board the aircraft and was tracked by radar at the same time.</t>
    </r>
  </si>
  <si>
    <r>
      <rPr>
        <sz val="9"/>
        <rFont val="Times New Roman"/>
        <family val="1"/>
      </rPr>
      <t>South Island air space</t>
    </r>
  </si>
  <si>
    <r>
      <rPr>
        <sz val="9"/>
        <rFont val="Times New Roman"/>
        <family val="1"/>
      </rPr>
      <t xml:space="preserve">12:12 AM. Foreign commercial aircraft, 4 witnesses at 10-14,000', 53 minutes.
</t>
    </r>
    <r>
      <rPr>
        <sz val="9"/>
        <rFont val="Times New Roman"/>
        <family val="1"/>
      </rPr>
      <t>(Haines printout)</t>
    </r>
  </si>
  <si>
    <r>
      <rPr>
        <sz val="9"/>
        <rFont val="Times New Roman"/>
        <family val="1"/>
      </rPr>
      <t>A policeman was out patrolling told that he had lost control of his vehicle. It sped down a mountain road on its own accord. When the car finally stopped, he got out to investigate a nearby strange light in the sky. He was later found lying incoherent next to his car.</t>
    </r>
  </si>
  <si>
    <r>
      <rPr>
        <sz val="9"/>
        <rFont val="Times New Roman"/>
        <family val="1"/>
      </rPr>
      <t>Marzano Di Torriglia</t>
    </r>
  </si>
  <si>
    <r>
      <rPr>
        <sz val="9"/>
        <rFont val="Times New Roman"/>
        <family val="1"/>
      </rPr>
      <t>A luminous object surrounded by a red halo stopped several hundred meters over an electric power generating plant. The generator stopped working for five minutes</t>
    </r>
  </si>
  <si>
    <r>
      <rPr>
        <sz val="9"/>
        <rFont val="Times New Roman"/>
        <family val="1"/>
      </rPr>
      <t>L'Aquila</t>
    </r>
  </si>
  <si>
    <r>
      <rPr>
        <sz val="9"/>
        <rFont val="Times New Roman"/>
        <family val="1"/>
      </rPr>
      <t xml:space="preserve">a dark disc shaped object rose from the sea surface and flew to the west. Rays of
</t>
    </r>
    <r>
      <rPr>
        <sz val="9"/>
        <rFont val="Times New Roman"/>
        <family val="1"/>
      </rPr>
      <t>light beamed down from the object, and several metallic satellite objects jumped around it.</t>
    </r>
  </si>
  <si>
    <r>
      <rPr>
        <sz val="9"/>
        <rFont val="Times New Roman"/>
        <family val="1"/>
      </rPr>
      <t>Santa Tecla</t>
    </r>
  </si>
  <si>
    <r>
      <rPr>
        <sz val="9"/>
        <rFont val="Times New Roman"/>
        <family val="1"/>
      </rPr>
      <t xml:space="preserve">A round orange object with six lights underneath and the size of a double decker
</t>
    </r>
    <r>
      <rPr>
        <sz val="9"/>
        <rFont val="Times New Roman"/>
        <family val="1"/>
      </rPr>
      <t>bus, and emitted a zooming sound</t>
    </r>
  </si>
  <si>
    <r>
      <rPr>
        <sz val="9"/>
        <rFont val="Times New Roman"/>
        <family val="1"/>
      </rPr>
      <t>Hemel Hempstead</t>
    </r>
  </si>
  <si>
    <r>
      <rPr>
        <sz val="9"/>
        <rFont val="Times New Roman"/>
        <family val="1"/>
      </rPr>
      <t>A three-meter long, oddly shaped UFO was seen at a low altitude over Cicagna, Liguria, Italy. It had what looked like iron claws on one end of the object.</t>
    </r>
  </si>
  <si>
    <r>
      <rPr>
        <sz val="9"/>
        <rFont val="Times New Roman"/>
        <family val="1"/>
      </rPr>
      <t>Cicagna, Liguria</t>
    </r>
  </si>
  <si>
    <r>
      <rPr>
        <sz val="9"/>
        <rFont val="Times New Roman"/>
        <family val="1"/>
      </rPr>
      <t>Two huge UFOs came screaming over Lake Arrowhead</t>
    </r>
  </si>
  <si>
    <r>
      <rPr>
        <sz val="9"/>
        <rFont val="Times New Roman"/>
        <family val="1"/>
      </rPr>
      <t>San Bernardino County</t>
    </r>
  </si>
  <si>
    <r>
      <rPr>
        <sz val="9"/>
        <rFont val="Times New Roman"/>
        <family val="1"/>
      </rPr>
      <t>A fleet of six UFOs was seen by Peruvian fishermen over the Caynarachi River</t>
    </r>
  </si>
  <si>
    <r>
      <rPr>
        <sz val="9"/>
        <rFont val="Times New Roman"/>
        <family val="1"/>
      </rPr>
      <t>Peru</t>
    </r>
  </si>
  <si>
    <r>
      <rPr>
        <sz val="9"/>
        <rFont val="Times New Roman"/>
        <family val="1"/>
      </rPr>
      <t>San Martin department</t>
    </r>
  </si>
  <si>
    <r>
      <rPr>
        <sz val="9"/>
        <rFont val="Times New Roman"/>
        <family val="1"/>
      </rPr>
      <t>G,V, R/V by a/l crews, photos</t>
    </r>
  </si>
  <si>
    <r>
      <rPr>
        <sz val="9"/>
        <rFont val="Times New Roman"/>
        <family val="1"/>
      </rPr>
      <t>New Zealand</t>
    </r>
  </si>
  <si>
    <r>
      <rPr>
        <sz val="9"/>
        <rFont val="Times New Roman"/>
        <family val="1"/>
      </rPr>
      <t>At 2:45 a.m. a very large glowing disc-shaped UFO headed a formation of three other craft that flew from north to south at an estimated 1000 meters altitude. They reportedly lit up the sky like day. Each object was white in color with a green halo, and they left behind a bluish trail. A truck driver said his trucks radio stopped working at the time.</t>
    </r>
  </si>
  <si>
    <r>
      <rPr>
        <sz val="9"/>
        <rFont val="Times New Roman"/>
        <family val="1"/>
      </rPr>
      <t>La Rioja</t>
    </r>
  </si>
  <si>
    <r>
      <rPr>
        <sz val="9"/>
        <rFont val="Times New Roman"/>
        <family val="1"/>
      </rPr>
      <t xml:space="preserve">A giant light was observed in the western sky. It was blue and green in color, and
</t>
    </r>
    <r>
      <rPr>
        <sz val="9"/>
        <rFont val="Times New Roman"/>
        <family val="1"/>
      </rPr>
      <t>spewed fiery particles, resembling an airplane on fire.</t>
    </r>
  </si>
  <si>
    <r>
      <rPr>
        <sz val="9"/>
        <rFont val="Times New Roman"/>
        <family val="1"/>
      </rPr>
      <t>Santa Fe</t>
    </r>
  </si>
  <si>
    <r>
      <rPr>
        <sz val="9"/>
        <rFont val="Times New Roman"/>
        <family val="1"/>
      </rPr>
      <t xml:space="preserve">Shortly after two o’clock in the morning several witnesses saw 6-7 objects moving in formation through the sky at great speed. Power outages were reported
</t>
    </r>
    <r>
      <rPr>
        <sz val="9"/>
        <rFont val="Times New Roman"/>
        <family val="1"/>
      </rPr>
      <t>throughout the city.</t>
    </r>
  </si>
  <si>
    <r>
      <rPr>
        <sz val="9"/>
        <rFont val="Times New Roman"/>
        <family val="1"/>
      </rPr>
      <t>Resistencia</t>
    </r>
  </si>
  <si>
    <r>
      <rPr>
        <sz val="9"/>
        <rFont val="Times New Roman"/>
        <family val="1"/>
      </rPr>
      <t>Shortly after two o’clock in the morning several witnesses saw 6-7 objects moving in formation through the sky at great speed. Power outages were reported throughout the city.</t>
    </r>
  </si>
  <si>
    <r>
      <rPr>
        <sz val="9"/>
        <rFont val="Times New Roman"/>
        <family val="1"/>
      </rPr>
      <t xml:space="preserve">Three people on the balcony of their house south of the city watched a huge sphere
</t>
    </r>
    <r>
      <rPr>
        <sz val="9"/>
        <rFont val="Times New Roman"/>
        <family val="1"/>
      </rPr>
      <t>low in the sky over the shoreline of the Mediterranean.</t>
    </r>
  </si>
  <si>
    <r>
      <rPr>
        <sz val="9"/>
        <rFont val="Times New Roman"/>
        <family val="1"/>
      </rPr>
      <t>Sorrento</t>
    </r>
  </si>
  <si>
    <r>
      <rPr>
        <sz val="9"/>
        <rFont val="Times New Roman"/>
        <family val="1"/>
      </rPr>
      <t xml:space="preserve">A single witness reported that a UFO shaped like a cylindrical space capsule
</t>
    </r>
    <r>
      <rPr>
        <sz val="9"/>
        <rFont val="Times New Roman"/>
        <family val="1"/>
      </rPr>
      <t>landed and then lifted off again. It had rotating lights.</t>
    </r>
  </si>
  <si>
    <r>
      <rPr>
        <sz val="9"/>
        <rFont val="Times New Roman"/>
        <family val="1"/>
      </rPr>
      <t>Montebello di Bertona</t>
    </r>
  </si>
  <si>
    <r>
      <rPr>
        <sz val="9"/>
        <rFont val="Times New Roman"/>
        <family val="1"/>
      </rPr>
      <t>At McCarran Airport a married couple and a child saw a disc-shaped object with glowing white lights. An airline pilot flying in the vicinity also reported that a UFO streaked by his airliner although the UFO did not appear on radar.</t>
    </r>
  </si>
  <si>
    <r>
      <rPr>
        <sz val="9"/>
        <rFont val="Times New Roman"/>
        <family val="1"/>
      </rPr>
      <t>Las Vegas</t>
    </r>
  </si>
  <si>
    <r>
      <rPr>
        <sz val="9"/>
        <rFont val="Times New Roman"/>
        <family val="1"/>
      </rPr>
      <t xml:space="preserve">Early morning, predawn hours five UFOs emitted different colors, made a semi- circular turn, and then hovered over a mountain for several minutes before finally
</t>
    </r>
    <r>
      <rPr>
        <sz val="9"/>
        <rFont val="Times New Roman"/>
        <family val="1"/>
      </rPr>
      <t>shooting away.</t>
    </r>
  </si>
  <si>
    <r>
      <rPr>
        <sz val="9"/>
        <rFont val="Times New Roman"/>
        <family val="1"/>
      </rPr>
      <t>Venezuela</t>
    </r>
  </si>
  <si>
    <r>
      <rPr>
        <sz val="9"/>
        <rFont val="Times New Roman"/>
        <family val="1"/>
      </rPr>
      <t>Caracas</t>
    </r>
  </si>
  <si>
    <r>
      <rPr>
        <sz val="9"/>
        <rFont val="Times New Roman"/>
        <family val="1"/>
      </rPr>
      <t xml:space="preserve">Shortly after Midnight. Near the city of Antofagasta in northern Chile a Chilean Air Force jet sighted and tried to intercept a huge luminous rectangular flying
</t>
    </r>
    <r>
      <rPr>
        <sz val="9"/>
        <rFont val="Times New Roman"/>
        <family val="1"/>
      </rPr>
      <t>object.</t>
    </r>
  </si>
  <si>
    <r>
      <rPr>
        <sz val="9"/>
        <rFont val="Times New Roman"/>
        <family val="1"/>
      </rPr>
      <t>Calama</t>
    </r>
  </si>
  <si>
    <r>
      <rPr>
        <sz val="9"/>
        <rFont val="Times New Roman"/>
        <family val="1"/>
      </rPr>
      <t>Dark object three times the size of a moon came over low above trees and hovered near auto causing its motor and radio to stop. As it hovered in front of the auto three red lights were seen and a large white light was on the rear.</t>
    </r>
  </si>
  <si>
    <r>
      <rPr>
        <sz val="9"/>
        <rFont val="Times New Roman"/>
        <family val="1"/>
      </rPr>
      <t>Abbington</t>
    </r>
  </si>
  <si>
    <r>
      <rPr>
        <sz val="9"/>
        <rFont val="Times New Roman"/>
        <family val="1"/>
      </rPr>
      <t>A college coed saw an ovoid UFO surrounded by a white mist. It descended onto the surface of the sea and became a very bright flourescent white light that reflected off the surface of the water. She next noticed two short figures standing in the garden at the adjacent apartment. They were very thin with large squarish heads and large feet. Both were wearing dark gray tight-fitting uniforms.</t>
    </r>
  </si>
  <si>
    <r>
      <rPr>
        <sz val="9"/>
        <rFont val="Times New Roman"/>
        <family val="1"/>
      </rPr>
      <t>Francavilla</t>
    </r>
  </si>
  <si>
    <r>
      <rPr>
        <sz val="9"/>
        <rFont val="Times New Roman"/>
        <family val="1"/>
      </rPr>
      <t>Two young boys were playing in a yard on the island of Sicily, near a large TV antenna. The sky darkened and then a large disc-shaped craft approached and tilted at an angle, just above the TV antenna. A bright beam of light shot out of the opening and a strange, 1.5 meter tall  monster descended within the beam. The being was described as "ugly" with two large eyes and two antenna-like protrusions on its head. A second similar being reportedly descended carrying a "laser" type gun and shot at a rock causing it to burn and explode</t>
    </r>
  </si>
  <si>
    <r>
      <rPr>
        <sz val="9"/>
        <rFont val="Times New Roman"/>
        <family val="1"/>
      </rPr>
      <t>Catania</t>
    </r>
  </si>
  <si>
    <r>
      <rPr>
        <sz val="9"/>
        <rFont val="Times New Roman"/>
        <family val="1"/>
      </rPr>
      <t>A truck driver suddenly experienced radio interference and stopped to fix it. He then saw two very tall humanoids standing only five meters away. Seconds later the witness saw a dome-shaped craft take off with a bright flash.</t>
    </r>
  </si>
  <si>
    <r>
      <rPr>
        <sz val="9"/>
        <rFont val="Times New Roman"/>
        <family val="1"/>
      </rPr>
      <t>Ragusa</t>
    </r>
  </si>
  <si>
    <r>
      <rPr>
        <sz val="9"/>
        <rFont val="Times New Roman"/>
        <family val="1"/>
      </rPr>
      <t xml:space="preserve">A UFO with bright red lights suddenly appeared and started to circle the car driven
</t>
    </r>
    <r>
      <rPr>
        <sz val="9"/>
        <rFont val="Times New Roman"/>
        <family val="1"/>
      </rPr>
      <t>by Mr. La Bandera and his two passengers.</t>
    </r>
  </si>
  <si>
    <r>
      <rPr>
        <sz val="9"/>
        <rFont val="Times New Roman"/>
        <family val="1"/>
      </rPr>
      <t>Sarandi del Yi</t>
    </r>
  </si>
  <si>
    <r>
      <rPr>
        <sz val="9"/>
        <rFont val="Times New Roman"/>
        <family val="1"/>
      </rPr>
      <t xml:space="preserve">A large UFO paced a car with three women inside. The object had two transparent
</t>
    </r>
    <r>
      <rPr>
        <sz val="9"/>
        <rFont val="Times New Roman"/>
        <family val="1"/>
      </rPr>
      <t>blue lights and followed them to one of their homes.</t>
    </r>
  </si>
  <si>
    <r>
      <rPr>
        <sz val="9"/>
        <rFont val="Times New Roman"/>
        <family val="1"/>
      </rPr>
      <t>Pomeroy</t>
    </r>
  </si>
  <si>
    <r>
      <rPr>
        <sz val="9"/>
        <rFont val="Times New Roman"/>
        <family val="1"/>
      </rPr>
      <t>On Highway 116 a tubular-shaped craft hovered and circled a car being driven by two teenage girls. The craft circled the car "close enough to have touched it."</t>
    </r>
  </si>
  <si>
    <r>
      <rPr>
        <sz val="9"/>
        <rFont val="Times New Roman"/>
        <family val="1"/>
      </rPr>
      <t>London Mills</t>
    </r>
  </si>
  <si>
    <r>
      <rPr>
        <sz val="9"/>
        <rFont val="Times New Roman"/>
        <family val="1"/>
      </rPr>
      <t xml:space="preserve">Two 12-year-old girls in Park Ridge who were tobogganing in the city park saw a saucer-shaped object with a row of flashing red lights on the top and bottom and
</t>
    </r>
    <r>
      <rPr>
        <sz val="9"/>
        <rFont val="Times New Roman"/>
        <family val="1"/>
      </rPr>
      <t>flashing yellow lights in between.</t>
    </r>
  </si>
  <si>
    <r>
      <rPr>
        <sz val="9"/>
        <rFont val="Times New Roman"/>
        <family val="1"/>
      </rPr>
      <t>Park Ridge</t>
    </r>
  </si>
  <si>
    <r>
      <rPr>
        <sz val="9"/>
        <rFont val="Times New Roman"/>
        <family val="1"/>
      </rPr>
      <t>A man drove in a daze along a very desolate stretch of road. All of a sudden his car's motor went completely dead and he coasted to a stop. He turned to his right and slightly ahead of his car was a huge, long dark rectangular object, about 50 feet from the road. He also felt himself sink into a trance. He remained fully aware but could not move a muscle. He then heard a voice say: "Do not be afraid.</t>
    </r>
  </si>
  <si>
    <r>
      <rPr>
        <sz val="9"/>
        <rFont val="Times New Roman"/>
        <family val="1"/>
      </rPr>
      <t>Brewer</t>
    </r>
  </si>
  <si>
    <r>
      <rPr>
        <sz val="9"/>
        <rFont val="Times New Roman"/>
        <family val="1"/>
      </rPr>
      <t>Two soldiers on guard duty at the AFB saw a UFO with pulsating lights maneuver and hover near them. As the object was leaving a strange being shot up from the ground skywards, quickly disappearing from sight.</t>
    </r>
  </si>
  <si>
    <r>
      <rPr>
        <sz val="9"/>
        <rFont val="Times New Roman"/>
        <family val="1"/>
      </rPr>
      <t>Brindisi  AFB</t>
    </r>
  </si>
  <si>
    <r>
      <rPr>
        <sz val="9"/>
        <rFont val="Times New Roman"/>
        <family val="1"/>
      </rPr>
      <t>Alfonso Marinelli was traveling when his engine suddenly quit. He then noted two bright lights approaching slowly in his direction. As the lights approached Marinelli was able to make out two short human-like figures. The figures wore silvery suits, resembling those of astronauts.</t>
    </r>
  </si>
  <si>
    <r>
      <rPr>
        <sz val="9"/>
        <rFont val="Times New Roman"/>
        <family val="1"/>
      </rPr>
      <t>Navelli (near)</t>
    </r>
  </si>
  <si>
    <r>
      <rPr>
        <sz val="9"/>
        <rFont val="Times New Roman"/>
        <family val="1"/>
      </rPr>
      <t>Ms. Adele Holzer was in her car driving to work when she saw a hemispherical white disc. As the UFO hovered over some nearby trees, six beams of green light shot from it and she felt slightly paralyzed by one of them. Her watch had stopped at 08:01 a.m. and her car's ignition key, that she believed had been in her hand the entire time, was bent.</t>
    </r>
  </si>
  <si>
    <r>
      <rPr>
        <sz val="9"/>
        <rFont val="Times New Roman"/>
        <family val="1"/>
      </rPr>
      <t>Burghausen, Bavaria</t>
    </r>
  </si>
  <si>
    <r>
      <rPr>
        <sz val="9"/>
        <rFont val="Times New Roman"/>
        <family val="1"/>
      </rPr>
      <t xml:space="preserve">Luminous UFO emitted light beam, shone onto car, tape player malfunctioned.
</t>
    </r>
    <r>
      <rPr>
        <sz val="9"/>
        <rFont val="Times New Roman"/>
        <family val="1"/>
      </rPr>
      <t>See Section VIII, 1978 Sighting Wave (E,L) car</t>
    </r>
  </si>
  <si>
    <r>
      <rPr>
        <sz val="9"/>
        <rFont val="Times New Roman"/>
        <family val="1"/>
      </rPr>
      <t>Marzocca</t>
    </r>
  </si>
  <si>
    <r>
      <rPr>
        <sz val="9"/>
        <rFont val="Times New Roman"/>
        <family val="1"/>
      </rPr>
      <t>On this night a tall human-like figure with light colored skin, dark hair, and wearing a tight fitting silvery suit and boots was seen coming out of a metallic basin-shaped object about 12 meters in diameter that had landed in a field.</t>
    </r>
  </si>
  <si>
    <r>
      <rPr>
        <sz val="9"/>
        <rFont val="Times New Roman"/>
        <family val="1"/>
      </rPr>
      <t>Arembepe</t>
    </r>
  </si>
  <si>
    <r>
      <rPr>
        <sz val="9"/>
        <rFont val="Times New Roman"/>
        <family val="1"/>
      </rPr>
      <t>A taxi driving on a road near the town of Navelli was forced to brake when two luminous globes were blocking the road ahead. The engine of the vehicle then died. Two humanoids glided across the surface without touching the ground.</t>
    </r>
  </si>
  <si>
    <r>
      <rPr>
        <sz val="9"/>
        <rFont val="Times New Roman"/>
        <family val="1"/>
      </rPr>
      <t>Navelli, Abruzzi</t>
    </r>
  </si>
  <si>
    <r>
      <rPr>
        <sz val="9"/>
        <rFont val="Times New Roman"/>
        <family val="1"/>
      </rPr>
      <t>A police trooper took a photograph of a round, possibly disc-shaped object that was directing an intense beam of energy at the ground. The photograph, taken from a highway patrol car, shows a black dot on white background.</t>
    </r>
  </si>
  <si>
    <r>
      <rPr>
        <sz val="9"/>
        <rFont val="Times New Roman"/>
        <family val="1"/>
      </rPr>
      <t>Avellino</t>
    </r>
  </si>
  <si>
    <r>
      <rPr>
        <sz val="9"/>
        <rFont val="Times New Roman"/>
        <family val="1"/>
      </rPr>
      <t>Police watched a multi-colored object with intermittent flashing lights. When spotlighted the UFO seemed to enlarge, then emitted a beam down onto the police car.</t>
    </r>
  </si>
  <si>
    <r>
      <rPr>
        <sz val="9"/>
        <rFont val="Times New Roman"/>
        <family val="1"/>
      </rPr>
      <t>Reggio di Calabria, Sicily</t>
    </r>
  </si>
  <si>
    <r>
      <rPr>
        <sz val="9"/>
        <rFont val="Times New Roman"/>
        <family val="1"/>
      </rPr>
      <t xml:space="preserve">A seven-meter diameter domed disc hovered over a road in Portegrandi. It had four
</t>
    </r>
    <r>
      <rPr>
        <sz val="9"/>
        <rFont val="Times New Roman"/>
        <family val="1"/>
      </rPr>
      <t>windows on its side and emitted rays of light.</t>
    </r>
  </si>
  <si>
    <r>
      <rPr>
        <sz val="9"/>
        <rFont val="Times New Roman"/>
        <family val="1"/>
      </rPr>
      <t>Portegrandi</t>
    </r>
  </si>
  <si>
    <r>
      <rPr>
        <sz val="9"/>
        <rFont val="Times New Roman"/>
        <family val="1"/>
      </rPr>
      <t>In the isolated taiga in the Amur region of Siberia a metallic UFO shaped like a mushroom was found apparently having crashed. The body of a short dwarf-like humanoid was found inside, which was delivered for autopsy to the scientific research institute in Novosibirsk.</t>
    </r>
  </si>
  <si>
    <r>
      <rPr>
        <sz val="9"/>
        <rFont val="Times New Roman"/>
        <family val="1"/>
      </rPr>
      <t>Siberia (Amur region of)</t>
    </r>
  </si>
  <si>
    <r>
      <rPr>
        <sz val="9"/>
        <rFont val="Times New Roman"/>
        <family val="1"/>
      </rPr>
      <t>A brightly lit globular shaped object was seen flying at a low altitude over Leme. Several moving figures could be seen moving inside through a large opening.</t>
    </r>
  </si>
  <si>
    <r>
      <rPr>
        <sz val="9"/>
        <rFont val="Times New Roman"/>
        <family val="1"/>
      </rPr>
      <t>Leme</t>
    </r>
  </si>
  <si>
    <r>
      <rPr>
        <sz val="9"/>
        <rFont val="Times New Roman"/>
        <family val="1"/>
      </rPr>
      <t>A small dark disc with a luminous underbody, estimated to be about 1.5 meters in diameter, flew slowly along the coast heading south in Giulianova, Italy. About four hours later, in Milan, Italy the entire electrical system of a car failed when a luminous, orange and green saucer-shaped UFO flew overhead.</t>
    </r>
  </si>
  <si>
    <r>
      <rPr>
        <sz val="9"/>
        <rFont val="Times New Roman"/>
        <family val="1"/>
      </rPr>
      <t>Giulianova</t>
    </r>
  </si>
  <si>
    <r>
      <rPr>
        <sz val="9"/>
        <rFont val="Times New Roman"/>
        <family val="1"/>
      </rPr>
      <t>Two teenage girls from London Mills reported a tubular aircraft approached their car as they drove on Illinois Rt.11 near Rapatee. It came within about 10 feet of their vehicle, circled them once, and left "toward the east at a fantastic speed, but there wasn't any noise at all."</t>
    </r>
  </si>
  <si>
    <r>
      <rPr>
        <sz val="9"/>
        <rFont val="Times New Roman"/>
        <family val="1"/>
      </rPr>
      <t>Rapatee</t>
    </r>
  </si>
  <si>
    <r>
      <rPr>
        <sz val="9"/>
        <rFont val="Times New Roman"/>
        <family val="1"/>
      </rPr>
      <t xml:space="preserve">Three witnesses. A car had been chased down a rural road by a flashing UFO. At one time it shot a blue flame out of the front and the car stalled and the lights went out. After the car chase the object was seen to circle a house and surrounding
</t>
    </r>
    <r>
      <rPr>
        <sz val="9"/>
        <rFont val="Times New Roman"/>
        <family val="1"/>
      </rPr>
      <t>fields at 100-300' off the ground.</t>
    </r>
  </si>
  <si>
    <r>
      <rPr>
        <sz val="9"/>
        <rFont val="Times New Roman"/>
        <family val="1"/>
      </rPr>
      <t>Richmond</t>
    </r>
  </si>
  <si>
    <r>
      <rPr>
        <sz val="9"/>
        <rFont val="Times New Roman"/>
        <family val="1"/>
      </rPr>
      <t>Three witnesses. A car had been chased down a rural road by a flashing UFO. At one time it shot a blue flame out of the front and the car stalled and the lights went out. After the car chase the object was seen to circle a house and surrounding fields at 100-300' off the ground.</t>
    </r>
  </si>
  <si>
    <r>
      <rPr>
        <sz val="9"/>
        <rFont val="Times New Roman"/>
        <family val="1"/>
      </rPr>
      <t>Pam Owens abduction case. (MUFON investigation report)</t>
    </r>
  </si>
  <si>
    <r>
      <rPr>
        <sz val="9"/>
        <rFont val="Times New Roman"/>
        <family val="1"/>
      </rPr>
      <t>Trier</t>
    </r>
  </si>
  <si>
    <r>
      <rPr>
        <sz val="9"/>
        <rFont val="Times New Roman"/>
        <family val="1"/>
      </rPr>
      <t>While participating in a trans-Atlantic crossing during a yacht race, the skipper of the yacht "Salamandre" watched a very shiny white disc come down to right above the boat. The greenish-blue color surrounding the object was so brilliant that it was blinding.</t>
    </r>
  </si>
  <si>
    <r>
      <rPr>
        <sz val="9"/>
        <rFont val="Times New Roman"/>
        <family val="1"/>
      </rPr>
      <t>Kordel</t>
    </r>
  </si>
  <si>
    <r>
      <rPr>
        <sz val="9"/>
        <rFont val="Times New Roman"/>
        <family val="1"/>
      </rPr>
      <t>Domed disc w/legs encountered by TWA</t>
    </r>
  </si>
  <si>
    <r>
      <rPr>
        <sz val="9"/>
        <rFont val="Times New Roman"/>
        <family val="1"/>
      </rPr>
      <t>Newfoundland</t>
    </r>
  </si>
  <si>
    <r>
      <rPr>
        <sz val="9"/>
        <rFont val="Times New Roman"/>
        <family val="1"/>
      </rPr>
      <t>A mushroom-shaped UFO, bigger than a double-decker bus, with a blue flashing light on top, hovered over a car near Rowlands Castle. It shot off, circled around, and hovered over the car again for an additional ten seconds.</t>
    </r>
  </si>
  <si>
    <r>
      <rPr>
        <sz val="9"/>
        <rFont val="Times New Roman"/>
        <family val="1"/>
      </rPr>
      <t>Rowlands Castle (near)</t>
    </r>
  </si>
  <si>
    <r>
      <rPr>
        <sz val="9"/>
        <rFont val="Times New Roman"/>
        <family val="1"/>
      </rPr>
      <t>Major UFO/E-M Incidents Over Kuwait</t>
    </r>
  </si>
  <si>
    <r>
      <rPr>
        <sz val="9"/>
        <rFont val="Times New Roman"/>
        <family val="1"/>
      </rPr>
      <t>Oil Fields</t>
    </r>
  </si>
  <si>
    <r>
      <rPr>
        <sz val="9"/>
        <rFont val="Times New Roman"/>
        <family val="1"/>
      </rPr>
      <t>Late in the evening four witnesses traveling by car noticed a bright white light approaching their vehicle. As it got closer they could see that it was a huge object resembling a hovercraft. It had numerous lighted square windows. One witness was able to see several human-like figures standing behind the windows. At one point the witnesses became disoriented and there appears to have been some time loss.</t>
    </r>
  </si>
  <si>
    <r>
      <rPr>
        <sz val="9"/>
        <rFont val="Times New Roman"/>
        <family val="1"/>
      </rPr>
      <t>Bragg Creek, Alberta</t>
    </r>
  </si>
  <si>
    <r>
      <rPr>
        <sz val="9"/>
        <rFont val="Times New Roman"/>
        <family val="1"/>
      </rPr>
      <t xml:space="preserve">Technicians observed landing of disc-shaped object in oil field, E-M effects on oil
</t>
    </r>
    <r>
      <rPr>
        <sz val="9"/>
        <rFont val="Times New Roman"/>
        <family val="1"/>
      </rPr>
      <t>pumps and communications (section IV).</t>
    </r>
  </si>
  <si>
    <r>
      <rPr>
        <sz val="9"/>
        <rFont val="Times New Roman"/>
        <family val="1"/>
      </rPr>
      <t>In oil fields</t>
    </r>
  </si>
  <si>
    <r>
      <rPr>
        <sz val="9"/>
        <rFont val="Times New Roman"/>
        <family val="1"/>
      </rPr>
      <t>Ship Tracks Submerged Object / Boat Observes Light</t>
    </r>
  </si>
  <si>
    <r>
      <rPr>
        <sz val="9"/>
        <rFont val="Times New Roman"/>
        <family val="1"/>
      </rPr>
      <t>San Benedetto del Tronto</t>
    </r>
  </si>
  <si>
    <r>
      <rPr>
        <sz val="9"/>
        <rFont val="Times New Roman"/>
        <family val="1"/>
      </rPr>
      <t>Pilots, ATC's rep object near airport</t>
    </r>
  </si>
  <si>
    <r>
      <rPr>
        <sz val="9"/>
        <rFont val="Times New Roman"/>
        <family val="1"/>
      </rPr>
      <t>Some men were traveling by Jeep on their way to a local farm when suddenly an unknown force halted the vehicle in its tracks, then pulled it backwards into the mud on the side of the road. The UFO flew over them at very low altitude and then descended to hover a few meters away from the witnesses. The light from the object was so bright that it temporarily blinded the three young people. The older man nearly fainted from fright. After awhile they began to hear what seemed to be human voices coming from the object, but the voices spoke in an unknown language. The terrified witnesses began screaming for help because they began to feel a bizarre effect: all three felt as if they were "floating."</t>
    </r>
  </si>
  <si>
    <r>
      <rPr>
        <sz val="9"/>
        <rFont val="Times New Roman"/>
        <family val="1"/>
      </rPr>
      <t>Carmo Da Cachoeira, Minas Gerais</t>
    </r>
  </si>
  <si>
    <r>
      <rPr>
        <sz val="9"/>
        <rFont val="Times New Roman"/>
        <family val="1"/>
      </rPr>
      <t>A 51-year-old farmer name Giovanni was searching for a stray cow in the hills near his home when he came to an open field and spotted a large light brown object shaped like a shoeshine box on the ground. Lighted windows surrounded the craft. He approached to within three feet and saw six to seven humanoid beings inside.</t>
    </r>
  </si>
  <si>
    <r>
      <rPr>
        <sz val="9"/>
        <rFont val="Times New Roman"/>
        <family val="1"/>
      </rPr>
      <t>Tagliocozzo, Abruzzi</t>
    </r>
  </si>
  <si>
    <r>
      <rPr>
        <sz val="9"/>
        <rFont val="Times New Roman"/>
        <family val="1"/>
      </rPr>
      <t>At an open-air motion picture film showing, several Chinese Air Force pilots sighted a large, bright rectangular object at an estimated 21,000-foot altitude. They watched it for two to three minutes. They said it carried intensely bright lights.</t>
    </r>
  </si>
  <si>
    <r>
      <rPr>
        <sz val="9"/>
        <rFont val="Times New Roman"/>
        <family val="1"/>
      </rPr>
      <t>Kansu Province</t>
    </r>
  </si>
  <si>
    <r>
      <rPr>
        <sz val="9"/>
        <rFont val="Times New Roman"/>
        <family val="1"/>
      </rPr>
      <t>Famous "Valentich" Cessna 182 case</t>
    </r>
  </si>
  <si>
    <r>
      <rPr>
        <sz val="9"/>
        <rFont val="Times New Roman"/>
        <family val="1"/>
      </rPr>
      <t>Bass Strait</t>
    </r>
  </si>
  <si>
    <r>
      <rPr>
        <sz val="9"/>
        <rFont val="Times New Roman"/>
        <family val="1"/>
      </rPr>
      <t>Multiple witnesses, daylight, two objects, (#1320).</t>
    </r>
  </si>
  <si>
    <r>
      <rPr>
        <sz val="9"/>
        <rFont val="Times New Roman"/>
        <family val="1"/>
      </rPr>
      <t>Jenkins</t>
    </r>
  </si>
  <si>
    <r>
      <rPr>
        <sz val="9"/>
        <rFont val="Times New Roman"/>
        <family val="1"/>
      </rPr>
      <t xml:space="preserve">Thousands of witnesses saw two UFOs in an unusually clear sky. One was shaped
</t>
    </r>
    <r>
      <rPr>
        <sz val="9"/>
        <rFont val="Times New Roman"/>
        <family val="1"/>
      </rPr>
      <t>like a "croissant" and the other was cylinder-shaped. Both gave off an intense luminosity.</t>
    </r>
  </si>
  <si>
    <r>
      <rPr>
        <sz val="9"/>
        <rFont val="Times New Roman"/>
        <family val="1"/>
      </rPr>
      <t>Columbia</t>
    </r>
  </si>
  <si>
    <r>
      <rPr>
        <sz val="9"/>
        <rFont val="Times New Roman"/>
        <family val="1"/>
      </rPr>
      <t>Bogota</t>
    </r>
  </si>
  <si>
    <r>
      <rPr>
        <sz val="9"/>
        <rFont val="Times New Roman"/>
        <family val="1"/>
      </rPr>
      <t>Two twenty-year-old female steel company employees were driving in a residential area when they drove by a dark, cone-shaped UFO with three white rotating lights on the underside. The tape cassette in the VW car's tape player erased as the car drove close to the object, but other cassette tapes in a cardboard box on a car seat were undamaged.</t>
    </r>
  </si>
  <si>
    <r>
      <rPr>
        <sz val="9"/>
        <rFont val="Times New Roman"/>
        <family val="1"/>
      </rPr>
      <t>Omaha</t>
    </r>
  </si>
  <si>
    <r>
      <rPr>
        <sz val="9"/>
        <rFont val="Times New Roman"/>
        <family val="1"/>
      </rPr>
      <t xml:space="preserve">Disc with dome moved back and forth, heavy static on FM radio, headlights out briefly. International UFO Reporter, July 1979; see Rodeghier, 1981, p. 73 (R,L)
</t>
    </r>
    <r>
      <rPr>
        <sz val="9"/>
        <rFont val="Times New Roman"/>
        <family val="1"/>
      </rPr>
      <t>car</t>
    </r>
  </si>
  <si>
    <r>
      <rPr>
        <sz val="9"/>
        <rFont val="Times New Roman"/>
        <family val="1"/>
      </rPr>
      <t>Strongsville</t>
    </r>
  </si>
  <si>
    <r>
      <rPr>
        <sz val="9"/>
        <rFont val="Times New Roman"/>
        <family val="1"/>
      </rPr>
      <t>Three woman observed an object coming down from the sky into the field. Dog barked. UFO was oblong, very, very huge with a kind of greenish-gray color. It had three lights, one red and two white. No sound and it moved flying sideways behind the barn and then took off flying frontways. 140' imprint left in soybean field.</t>
    </r>
  </si>
  <si>
    <r>
      <rPr>
        <sz val="9"/>
        <rFont val="Times New Roman"/>
        <family val="1"/>
      </rPr>
      <t>Greenfield</t>
    </r>
  </si>
  <si>
    <r>
      <rPr>
        <sz val="9"/>
        <rFont val="Times New Roman"/>
        <family val="1"/>
      </rPr>
      <t>That morning a florist in the city of Rosario saw a reddish-orange lighted sphere make several 90-degree turns impossible for any conventional aircraft.</t>
    </r>
  </si>
  <si>
    <r>
      <rPr>
        <sz val="9"/>
        <rFont val="Times New Roman"/>
        <family val="1"/>
      </rPr>
      <t>Rosario</t>
    </r>
  </si>
  <si>
    <r>
      <rPr>
        <sz val="9"/>
        <rFont val="Times New Roman"/>
        <family val="1"/>
      </rPr>
      <t>Car participating in road rally brightly illuminated by glowing object, lifted off road, driver and passenger blinded, steering control lost (section VI).</t>
    </r>
  </si>
  <si>
    <r>
      <rPr>
        <sz val="9"/>
        <rFont val="Times New Roman"/>
        <family val="1"/>
      </rPr>
      <t>Buenos Aires Province</t>
    </r>
  </si>
  <si>
    <r>
      <rPr>
        <sz val="9"/>
        <rFont val="Times New Roman"/>
        <family val="1"/>
      </rPr>
      <t>780922-23</t>
    </r>
  </si>
  <si>
    <r>
      <rPr>
        <sz val="9"/>
        <rFont val="Times New Roman"/>
        <family val="1"/>
      </rPr>
      <t>Whistling sound, disc-shaped object with dome on mudflat. Small humanoid emerged, made repair to craft, took off with loud explosive sound (section XII).</t>
    </r>
  </si>
  <si>
    <r>
      <rPr>
        <sz val="9"/>
        <rFont val="Times New Roman"/>
        <family val="1"/>
      </rPr>
      <t>Melaria, Porto Nogaro district</t>
    </r>
  </si>
  <si>
    <r>
      <rPr>
        <sz val="9"/>
        <rFont val="Times New Roman"/>
        <family val="1"/>
      </rPr>
      <t xml:space="preserve">Orange domed disc ahead of car illuminated area, light beams humanoid
</t>
    </r>
    <r>
      <rPr>
        <sz val="9"/>
        <rFont val="Times New Roman"/>
        <family val="1"/>
      </rPr>
      <t>encounter, physical traces. See Section XII (E,L) car</t>
    </r>
  </si>
  <si>
    <r>
      <rPr>
        <sz val="9"/>
        <rFont val="Times New Roman"/>
        <family val="1"/>
      </rPr>
      <t>Torrita di Siena</t>
    </r>
  </si>
  <si>
    <r>
      <rPr>
        <sz val="9"/>
        <rFont val="Times New Roman"/>
        <family val="1"/>
      </rPr>
      <t>At the Maatsuyker Island Lighthouse an electrical power failed twice when a big glowing light flew by south of the island. It was seen by four men at the lighthouse</t>
    </r>
  </si>
  <si>
    <r>
      <rPr>
        <sz val="9"/>
        <rFont val="Times New Roman"/>
        <family val="1"/>
      </rPr>
      <t>Maatsuyker Island, Tasmania</t>
    </r>
  </si>
  <si>
    <r>
      <rPr>
        <sz val="9"/>
        <rFont val="Times New Roman"/>
        <family val="1"/>
      </rPr>
      <t>A 26-year-old woman was awakened by a whirring sound and she went to her bedroom window to look outside. The noise stopped, but then she saw the figure of a six-foot tall man. He was dressed in a silvery suit. Several feet away from him she saw a small, silver, domed disc sitting on the edge of the grass. It was opaque and smooth and was the source of the whirring sound. The witness then screamed at her husband to wake up, and her dog started barking furiously. They both tried to phone the police but the phone was not working.</t>
    </r>
  </si>
  <si>
    <r>
      <rPr>
        <sz val="9"/>
        <rFont val="Times New Roman"/>
        <family val="1"/>
      </rPr>
      <t>Carpentersville</t>
    </r>
  </si>
  <si>
    <r>
      <rPr>
        <sz val="9"/>
        <rFont val="Times New Roman"/>
        <family val="1"/>
      </rPr>
      <t>A woman stood at the south window and saw vaguely, object with lights in a long shape, red and pink as if on fire in SW sky. Angular size was somewhat less than moon's. No sound . Two "normal" men dressed in white suits could be seen about 100 yards from window, too dark for details They started for the house, but then stopped and turned back. The UFO came in fast at this point and came very close to ground then left very fast climbing to the West.</t>
    </r>
  </si>
  <si>
    <r>
      <rPr>
        <sz val="9"/>
        <rFont val="Times New Roman"/>
        <family val="1"/>
      </rPr>
      <t>Delano</t>
    </r>
  </si>
  <si>
    <r>
      <rPr>
        <sz val="9"/>
        <rFont val="Times New Roman"/>
        <family val="1"/>
      </rPr>
      <t>A luminous UFO, giving off red and blue sparks, started to emit a high-pitched whistling sound. Power outages occurred throughout the neighborhood. The first UFO was joined by two or three other UFOs in an undulating motion, and together they flew off in a V-shaped formation.</t>
    </r>
  </si>
  <si>
    <r>
      <rPr>
        <sz val="9"/>
        <rFont val="Times New Roman"/>
        <family val="1"/>
      </rPr>
      <t>Cordoba</t>
    </r>
  </si>
  <si>
    <r>
      <rPr>
        <sz val="9"/>
        <rFont val="Times New Roman"/>
        <family val="1"/>
      </rPr>
      <t xml:space="preserve">Round object, 30' in diameter, 15' high, hemispherical dome on top. Several round windows. Multicolored lights. One giant humanoid, over 7' tall. Green hand, blue
</t>
    </r>
    <r>
      <rPr>
        <sz val="9"/>
        <rFont val="Times New Roman"/>
        <family val="1"/>
      </rPr>
      <t>conical nails, long gloves, cylindrical helmet.</t>
    </r>
  </si>
  <si>
    <r>
      <rPr>
        <sz val="9"/>
        <rFont val="Times New Roman"/>
        <family val="1"/>
      </rPr>
      <t>Venado Tuerto</t>
    </r>
  </si>
  <si>
    <r>
      <rPr>
        <sz val="9"/>
        <rFont val="Times New Roman"/>
        <family val="1"/>
      </rPr>
      <t>Round object, 30' in diameter, 15' high, hemispherical dome on top. Several round windows. Multicolored lights. One giant humanoid, over 7' tall. Green hand, blue conical nails, long gloves, cylindrical helmet.</t>
    </r>
  </si>
  <si>
    <r>
      <rPr>
        <sz val="9"/>
        <rFont val="Times New Roman"/>
        <family val="1"/>
      </rPr>
      <t>A man heard a hissing sound and saw a metallic-looking cigar-shaped object about 10 meters long rising from a maize field. An area about 3 x 7 meters was found in the field where plants were bent and dehydrated.</t>
    </r>
  </si>
  <si>
    <r>
      <rPr>
        <sz val="9"/>
        <rFont val="Times New Roman"/>
        <family val="1"/>
      </rPr>
      <t>San Michele</t>
    </r>
  </si>
  <si>
    <r>
      <rPr>
        <sz val="9"/>
        <rFont val="Times New Roman"/>
        <family val="1"/>
      </rPr>
      <t>several villagers including a man hunting rabbits watched a bright white light descend slowly behind a new housing estate. Other independent witnesses saw a large silvery sphere above a field, and watched the cows panic and neighborhood dogs start barking furiously. A woman and her young daughter looked out and saw three tall men in gray uniforms with caps or helmets attached to their suits walk across a field.</t>
    </r>
  </si>
  <si>
    <r>
      <rPr>
        <sz val="9"/>
        <rFont val="Times New Roman"/>
        <family val="1"/>
      </rPr>
      <t>Llanerchymedd, Anglesey, Wales</t>
    </r>
  </si>
  <si>
    <r>
      <rPr>
        <sz val="9"/>
        <rFont val="Times New Roman"/>
        <family val="1"/>
      </rPr>
      <t xml:space="preserve">Two very bright but distant lights approached four witnesses, then moved toward them, hovering within 500-600 over some power lines. All natural sounds stopped
</t>
    </r>
    <r>
      <rPr>
        <sz val="9"/>
        <rFont val="Times New Roman"/>
        <family val="1"/>
      </rPr>
      <t>at this point.</t>
    </r>
  </si>
  <si>
    <r>
      <rPr>
        <sz val="9"/>
        <rFont val="Times New Roman"/>
        <family val="1"/>
      </rPr>
      <t>Waterford</t>
    </r>
  </si>
  <si>
    <r>
      <rPr>
        <sz val="9"/>
        <rFont val="Times New Roman"/>
        <family val="1"/>
      </rPr>
      <t>78Fall</t>
    </r>
  </si>
  <si>
    <r>
      <rPr>
        <sz val="9"/>
        <rFont val="Times New Roman"/>
        <family val="1"/>
      </rPr>
      <t>Two men, Srs. De Cesare and Martin, were driving in a truck on Highway 147 in Argentina when they were circled closely by a group of UFOs. Their truck's engine stopped and they got out, throwing themselves to the ground and hiding among the roadside vegetation.</t>
    </r>
  </si>
  <si>
    <r>
      <rPr>
        <sz val="9"/>
        <rFont val="Times New Roman"/>
        <family val="1"/>
      </rPr>
      <t>San Juan and San Luis (btn)</t>
    </r>
  </si>
  <si>
    <r>
      <rPr>
        <sz val="9"/>
        <rFont val="Times New Roman"/>
        <family val="1"/>
      </rPr>
      <t xml:space="preserve">Two men, Srs. De Cesare and Martin, were driving in a truck on Highway 147 in Argentina when they were circled closely by a group of UFOs. Their truck's engine stopped and they got out, throwing themselves to the ground and hiding
</t>
    </r>
    <r>
      <rPr>
        <sz val="9"/>
        <rFont val="Times New Roman"/>
        <family val="1"/>
      </rPr>
      <t>among the roadside vegetation.</t>
    </r>
  </si>
  <si>
    <r>
      <rPr>
        <sz val="9"/>
        <rFont val="Times New Roman"/>
        <family val="1"/>
      </rPr>
      <t xml:space="preserve">Cone-shaped object with body lights flew overhead. International UFO Reporter,
</t>
    </r>
    <r>
      <rPr>
        <sz val="9"/>
        <rFont val="Times New Roman"/>
        <family val="1"/>
      </rPr>
      <t>December 1978, see Rodeghier, 1981, p. 73 (E) pickup truck</t>
    </r>
  </si>
  <si>
    <r>
      <rPr>
        <sz val="9"/>
        <rFont val="Times New Roman"/>
        <family val="1"/>
      </rPr>
      <t>Nisula</t>
    </r>
  </si>
  <si>
    <r>
      <rPr>
        <sz val="9"/>
        <rFont val="Times New Roman"/>
        <family val="1"/>
      </rPr>
      <t>Witness driving on State road 44 observed an orange egg shaped object. Light suddenly engulfed her car and she remembers nothing until she found herself driving about 5 miles down the road. At home troubled mentally and discovered two puncture wounds on her buttocks and small lumps in mid chest.</t>
    </r>
  </si>
  <si>
    <r>
      <rPr>
        <sz val="9"/>
        <rFont val="Times New Roman"/>
        <family val="1"/>
      </rPr>
      <t>Union County</t>
    </r>
  </si>
  <si>
    <r>
      <rPr>
        <sz val="9"/>
        <rFont val="Times New Roman"/>
        <family val="1"/>
      </rPr>
      <t>An ovoid object with reddish flashes moved at a low altitude in the proximity of the local observatory. Residents discarded the notion that it was a plane.</t>
    </r>
  </si>
  <si>
    <r>
      <rPr>
        <sz val="9"/>
        <rFont val="Times New Roman"/>
        <family val="1"/>
      </rPr>
      <t>Guemes, Cordoba province</t>
    </r>
  </si>
  <si>
    <r>
      <rPr>
        <sz val="9"/>
        <rFont val="Times New Roman"/>
        <family val="1"/>
      </rPr>
      <t xml:space="preserve">US private aircraft with three witnesses at 33,000' observed three UFOs for 1/2
</t>
    </r>
    <r>
      <rPr>
        <sz val="9"/>
        <rFont val="Times New Roman"/>
        <family val="1"/>
      </rPr>
      <t>minute. (Haines printout)</t>
    </r>
  </si>
  <si>
    <r>
      <rPr>
        <sz val="9"/>
        <rFont val="Times New Roman"/>
        <family val="1"/>
      </rPr>
      <t>W. Germany</t>
    </r>
  </si>
  <si>
    <r>
      <rPr>
        <sz val="9"/>
        <rFont val="Times New Roman"/>
        <family val="1"/>
      </rPr>
      <t>A private plane flying over Massachusetts Bay, 10 miles north-northwest of Provincetown had a near collision at 2500' with a 18-foot diameter silver disc. Ground radar confirmed the presence of the unknown craft.</t>
    </r>
  </si>
  <si>
    <r>
      <rPr>
        <sz val="9"/>
        <rFont val="Times New Roman"/>
        <family val="1"/>
      </rPr>
      <t>Provincetown</t>
    </r>
  </si>
  <si>
    <r>
      <rPr>
        <sz val="9"/>
        <rFont val="Times New Roman"/>
        <family val="1"/>
      </rPr>
      <t xml:space="preserve">Two witnesses in a car on Cape Cod watched an oval-shaped craft hovering low
</t>
    </r>
    <r>
      <rPr>
        <sz val="9"/>
        <rFont val="Times New Roman"/>
        <family val="1"/>
      </rPr>
      <t>over the US Route 6 road. Within the craft several figures could be seen moving about behind several rectangular windows.</t>
    </r>
  </si>
  <si>
    <r>
      <rPr>
        <sz val="9"/>
        <rFont val="Times New Roman"/>
        <family val="1"/>
      </rPr>
      <t>Hyannis</t>
    </r>
  </si>
  <si>
    <r>
      <rPr>
        <sz val="9"/>
        <rFont val="Times New Roman"/>
        <family val="1"/>
      </rPr>
      <t>Two witnesses in a car on Cape Cod watched an oval-shaped craft hovering low over the US Route 6 road. Within the craft several figures could be seen moving about behind several rectangular windows.</t>
    </r>
  </si>
  <si>
    <r>
      <rPr>
        <sz val="9"/>
        <rFont val="Times New Roman"/>
        <family val="1"/>
      </rPr>
      <t xml:space="preserve">Red-orange object flew in front of car, windshield fogged up; engine restarted by itself. International UFO Reporter, December 1978, see Rodeghier, 1981, p. 73 (E)
</t>
    </r>
    <r>
      <rPr>
        <sz val="9"/>
        <rFont val="Times New Roman"/>
        <family val="1"/>
      </rPr>
      <t>car</t>
    </r>
  </si>
  <si>
    <r>
      <rPr>
        <sz val="9"/>
        <rFont val="Times New Roman"/>
        <family val="1"/>
      </rPr>
      <t>Ottumwa</t>
    </r>
  </si>
  <si>
    <r>
      <rPr>
        <sz val="9"/>
        <rFont val="Times New Roman"/>
        <family val="1"/>
      </rPr>
      <t>Two orange lights, humming sound, light beam shone onto car. International UFO Reporter, December 1978, see Rodeghier, 1981, p. 73 (E,R) car</t>
    </r>
  </si>
  <si>
    <r>
      <rPr>
        <sz val="9"/>
        <rFont val="Times New Roman"/>
        <family val="1"/>
      </rPr>
      <t>Ginghamsburg</t>
    </r>
  </si>
  <si>
    <r>
      <rPr>
        <sz val="9"/>
        <rFont val="Times New Roman"/>
        <family val="1"/>
      </rPr>
      <t>Four rnen were driving in a car pool to work watched a small circular, vague "cloud" descend suddenly in the South. As they watched the cloud before them while driving at expressway speeds, they watched it change to a bright silver and hover, though rocking from side to side. It now looked solid and metallic.</t>
    </r>
  </si>
  <si>
    <r>
      <rPr>
        <sz val="9"/>
        <rFont val="Times New Roman"/>
        <family val="1"/>
      </rPr>
      <t>Moscow</t>
    </r>
  </si>
  <si>
    <r>
      <rPr>
        <sz val="9"/>
        <rFont val="Times New Roman"/>
        <family val="1"/>
      </rPr>
      <t>Large object w/satellite objects near a/c. E-M</t>
    </r>
  </si>
  <si>
    <r>
      <rPr>
        <sz val="9"/>
        <rFont val="Times New Roman"/>
        <family val="1"/>
      </rPr>
      <t>A 33-year old housewife, in the company of her 8- and 10-year old children, watched a silver "frisbee" from their front porch. Standing outdoors, looking up at the clear sky, they saw the saucer in the SE, much larger than a full moon would look (at night)</t>
    </r>
  </si>
  <si>
    <r>
      <rPr>
        <sz val="9"/>
        <rFont val="Times New Roman"/>
        <family val="1"/>
      </rPr>
      <t>A 64-year old security guard was on patrol in downtown Toledo looking at a "large plane" approaching from the north against a clear, pre-sunset sky. As it passed overhead at a uniform speed, about 1500-2000 feet up, it could be resolved that it was actually a cigar shape.</t>
    </r>
  </si>
  <si>
    <r>
      <rPr>
        <sz val="9"/>
        <rFont val="Times New Roman"/>
        <family val="1"/>
      </rPr>
      <t xml:space="preserve">Glowing, yellow domed disc passed nearby, hovered, shot straight up, humming
</t>
    </r>
    <r>
      <rPr>
        <sz val="9"/>
        <rFont val="Times New Roman"/>
        <family val="1"/>
      </rPr>
      <t>noise. MUFON UFO Journal, August 1988, p. 16; Maiden, N.C. Times, Aug. 16, 1978 (E,L) motorcycle</t>
    </r>
  </si>
  <si>
    <r>
      <rPr>
        <sz val="9"/>
        <rFont val="Times New Roman"/>
        <family val="1"/>
      </rPr>
      <t>Buffalo Shoals</t>
    </r>
  </si>
  <si>
    <r>
      <rPr>
        <sz val="9"/>
        <rFont val="Times New Roman"/>
        <family val="1"/>
      </rPr>
      <t>Silver dome-shaped object, green glow, hovered overhead, began circling; E-M effects, dogs whined; UFO finally took off at high speed (section V).</t>
    </r>
  </si>
  <si>
    <r>
      <rPr>
        <sz val="9"/>
        <rFont val="Times New Roman"/>
        <family val="1"/>
      </rPr>
      <t>UT</t>
    </r>
  </si>
  <si>
    <r>
      <rPr>
        <sz val="9"/>
        <rFont val="Times New Roman"/>
        <family val="1"/>
      </rPr>
      <t>Roosevelt</t>
    </r>
  </si>
  <si>
    <r>
      <rPr>
        <sz val="9"/>
        <rFont val="Times New Roman"/>
        <family val="1"/>
      </rPr>
      <t>A mushroom-shaped object was sighted at close range over a military base in General Belgrano. The object was several meters in diameter, and had an array of flashing lights around its rim. It flew at a low altitude, and hovered for 10 minutes.</t>
    </r>
  </si>
  <si>
    <r>
      <rPr>
        <sz val="9"/>
        <rFont val="Times New Roman"/>
        <family val="1"/>
      </rPr>
      <t>General Belgrano, Santa Fe</t>
    </r>
  </si>
  <si>
    <r>
      <rPr>
        <sz val="9"/>
        <rFont val="Times New Roman"/>
        <family val="1"/>
      </rPr>
      <t>Heavily-witnessed radar-visual case near Kansas City. In Belton, Missouri several military personnel witnessed the flyover of a UFO that was tracked on radar.</t>
    </r>
  </si>
  <si>
    <r>
      <rPr>
        <sz val="9"/>
        <rFont val="Times New Roman"/>
        <family val="1"/>
      </rPr>
      <t>Belton</t>
    </r>
  </si>
  <si>
    <r>
      <rPr>
        <sz val="9"/>
        <rFont val="Times New Roman"/>
        <family val="1"/>
      </rPr>
      <t>9:00 PM. Light with whirring noise paced car for several minutes. (IUR,3,9)</t>
    </r>
  </si>
  <si>
    <r>
      <rPr>
        <sz val="9"/>
        <rFont val="Times New Roman"/>
        <family val="1"/>
      </rPr>
      <t>Peoria</t>
    </r>
  </si>
  <si>
    <r>
      <rPr>
        <sz val="9"/>
        <rFont val="Times New Roman"/>
        <family val="1"/>
      </rPr>
      <t>A woman had been taking a nap when she woke up to see a large craft hovering outside the upstairs window, over a nearby wood shack. She fainted and then heard a voice telling her to open her eyes. When she did she was confronted by a tall creature resembling an insect, thin and white in color, wearing a dark outfit. It communicated with her by using telepathy.</t>
    </r>
  </si>
  <si>
    <r>
      <rPr>
        <sz val="9"/>
        <rFont val="Times New Roman"/>
        <family val="1"/>
      </rPr>
      <t>Clarksville</t>
    </r>
  </si>
  <si>
    <r>
      <rPr>
        <sz val="9"/>
        <rFont val="Times New Roman"/>
        <family val="1"/>
      </rPr>
      <t xml:space="preserve">Rash of UFO sightings reported to police over two days, probably including Delta
</t>
    </r>
    <r>
      <rPr>
        <sz val="9"/>
        <rFont val="Times New Roman"/>
        <family val="1"/>
      </rPr>
      <t>Aquarid meteors (section VIII).</t>
    </r>
  </si>
  <si>
    <r>
      <rPr>
        <sz val="9"/>
        <rFont val="Times New Roman"/>
        <family val="1"/>
      </rPr>
      <t>Union</t>
    </r>
  </si>
  <si>
    <r>
      <rPr>
        <sz val="9"/>
        <rFont val="Times New Roman"/>
        <family val="1"/>
      </rPr>
      <t>780727-28</t>
    </r>
  </si>
  <si>
    <r>
      <rPr>
        <sz val="9"/>
        <rFont val="Times New Roman"/>
        <family val="1"/>
      </rPr>
      <t xml:space="preserve">Elongated object with flashing lights, humming sound, close to ground, moved up and down for about 15 minutes, flew away.  Trouble restarting engine.
</t>
    </r>
    <r>
      <rPr>
        <sz val="9"/>
        <rFont val="Times New Roman"/>
        <family val="1"/>
      </rPr>
      <t>International UFO Reporter, September 1978, see Rodeghier, 1981, p. 72 (E,L) car</t>
    </r>
  </si>
  <si>
    <r>
      <rPr>
        <sz val="9"/>
        <rFont val="Times New Roman"/>
        <family val="1"/>
      </rPr>
      <t>Sheffield Village</t>
    </r>
  </si>
  <si>
    <r>
      <rPr>
        <sz val="9"/>
        <rFont val="Times New Roman"/>
        <family val="1"/>
      </rPr>
      <t xml:space="preserve">Woman reported brilliantly lighted object buzzed her car, briefly lifted it off road
</t>
    </r>
    <r>
      <rPr>
        <sz val="9"/>
        <rFont val="Times New Roman"/>
        <family val="1"/>
      </rPr>
      <t>(section VII).</t>
    </r>
  </si>
  <si>
    <r>
      <rPr>
        <sz val="9"/>
        <rFont val="Times New Roman"/>
        <family val="1"/>
      </rPr>
      <t xml:space="preserve">Several Coast Guard stations observed cigar-shaped object with same pattern of
</t>
    </r>
    <r>
      <rPr>
        <sz val="9"/>
        <rFont val="Times New Roman"/>
        <family val="1"/>
      </rPr>
      <t>body lights, moving at very high rate of speed (section II).</t>
    </r>
  </si>
  <si>
    <r>
      <rPr>
        <sz val="9"/>
        <rFont val="Times New Roman"/>
        <family val="1"/>
      </rPr>
      <t xml:space="preserve">A red-orange object hovered over Lurate Caccivio, Italy. It resumed revolving and
</t>
    </r>
    <r>
      <rPr>
        <sz val="9"/>
        <rFont val="Times New Roman"/>
        <family val="1"/>
      </rPr>
      <t>emitted a hissing sound as it departed</t>
    </r>
  </si>
  <si>
    <r>
      <rPr>
        <sz val="9"/>
        <rFont val="Times New Roman"/>
        <family val="1"/>
      </rPr>
      <t>Lurate Caccivio</t>
    </r>
  </si>
  <si>
    <r>
      <rPr>
        <sz val="9"/>
        <rFont val="Times New Roman"/>
        <family val="1"/>
      </rPr>
      <t xml:space="preserve">A one-meter diameter sphere was seen spinning 1.5 meters above the ground. At
</t>
    </r>
    <r>
      <rPr>
        <sz val="9"/>
        <rFont val="Times New Roman"/>
        <family val="1"/>
      </rPr>
      <t>the site witnesses found scorched earth and burnt rocks.</t>
    </r>
  </si>
  <si>
    <r>
      <rPr>
        <sz val="9"/>
        <rFont val="Times New Roman"/>
        <family val="1"/>
      </rPr>
      <t>Castanheira de Pera</t>
    </r>
  </si>
  <si>
    <r>
      <rPr>
        <sz val="9"/>
        <rFont val="Times New Roman"/>
        <family val="1"/>
      </rPr>
      <t>On this night J. R. B. and his family observed a dome-shaped metallic object land in a field. A short humanoid with greenish skin and large oval-shaped eyes emerged briefly from the craft.</t>
    </r>
  </si>
  <si>
    <r>
      <rPr>
        <sz val="9"/>
        <rFont val="Times New Roman"/>
        <family val="1"/>
      </rPr>
      <t>Iracauba</t>
    </r>
  </si>
  <si>
    <r>
      <rPr>
        <sz val="9"/>
        <rFont val="Times New Roman"/>
        <family val="1"/>
      </rPr>
      <t xml:space="preserve">On this night J. R. B. and his family observed a dome-shaped metallic object land in a field. A short humanoid with greenish skin and large oval-shaped eyes
</t>
    </r>
    <r>
      <rPr>
        <sz val="9"/>
        <rFont val="Times New Roman"/>
        <family val="1"/>
      </rPr>
      <t>emerged briefly from the craft.</t>
    </r>
  </si>
  <si>
    <r>
      <rPr>
        <sz val="9"/>
        <rFont val="Times New Roman"/>
        <family val="1"/>
      </rPr>
      <t>A metallic gray cigar-shaped object descended over a highway, causing a car on the highway to stop. The witness reported that the car was then levitated inside a beam and brought up inside the craft through an opening.</t>
    </r>
  </si>
  <si>
    <r>
      <rPr>
        <sz val="9"/>
        <rFont val="Times New Roman"/>
        <family val="1"/>
      </rPr>
      <t>Farningham</t>
    </r>
  </si>
  <si>
    <r>
      <rPr>
        <sz val="9"/>
        <rFont val="Times New Roman"/>
        <family val="1"/>
      </rPr>
      <t xml:space="preserve">A Lufthansa airliner flying over the northern part of Iran encountered a glowing UFO floating in the sky. The presence of the object caused electrical interference
</t>
    </r>
    <r>
      <rPr>
        <sz val="9"/>
        <rFont val="Times New Roman"/>
        <family val="1"/>
      </rPr>
      <t>with the aircraft's instruments.</t>
    </r>
  </si>
  <si>
    <r>
      <rPr>
        <sz val="9"/>
        <rFont val="Times New Roman"/>
        <family val="1"/>
      </rPr>
      <t>Iran</t>
    </r>
  </si>
  <si>
    <r>
      <rPr>
        <sz val="9"/>
        <rFont val="Times New Roman"/>
        <family val="1"/>
      </rPr>
      <t xml:space="preserve">A watch stopped when an orange glowing domed disc-shaped UFO came out from
</t>
    </r>
    <r>
      <rPr>
        <sz val="9"/>
        <rFont val="Times New Roman"/>
        <family val="1"/>
      </rPr>
      <t>under the clouds</t>
    </r>
  </si>
  <si>
    <r>
      <rPr>
        <sz val="9"/>
        <rFont val="Times New Roman"/>
        <family val="1"/>
      </rPr>
      <t>Austria</t>
    </r>
  </si>
  <si>
    <r>
      <rPr>
        <sz val="9"/>
        <rFont val="Times New Roman"/>
        <family val="1"/>
      </rPr>
      <t>Wiener Neustadt (near)</t>
    </r>
  </si>
  <si>
    <r>
      <rPr>
        <sz val="9"/>
        <rFont val="Times New Roman"/>
        <family val="1"/>
      </rPr>
      <t>Two young boys were playing in a tree and heard a loud noise coming from the nearby woods. They were confronted by a strange robot-like being. As they ran to town they were chased by a bright blue light most of the way. Strange tracks were later found at the site of the encounter.</t>
    </r>
  </si>
  <si>
    <r>
      <rPr>
        <sz val="9"/>
        <rFont val="Times New Roman"/>
        <family val="1"/>
      </rPr>
      <t>Can Cifre, Ibiza</t>
    </r>
  </si>
  <si>
    <r>
      <rPr>
        <sz val="9"/>
        <rFont val="Times New Roman"/>
        <family val="1"/>
      </rPr>
      <t xml:space="preserve">An 80 meter long ovoid object flew over toward the southeast, then landed in a
</t>
    </r>
    <r>
      <rPr>
        <sz val="9"/>
        <rFont val="Times New Roman"/>
        <family val="1"/>
      </rPr>
      <t>vineyard at 11:45 p.m. Ground marks were later found on the ground, and the vegetation (grape vines) were effected.</t>
    </r>
  </si>
  <si>
    <r>
      <rPr>
        <sz val="9"/>
        <rFont val="Times New Roman"/>
        <family val="1"/>
      </rPr>
      <t>Uzbekistan</t>
    </r>
  </si>
  <si>
    <r>
      <rPr>
        <sz val="9"/>
        <rFont val="Times New Roman"/>
        <family val="1"/>
      </rPr>
      <t>Katta-Kurgan</t>
    </r>
  </si>
  <si>
    <r>
      <rPr>
        <sz val="9"/>
        <rFont val="Times New Roman"/>
        <family val="1"/>
      </rPr>
      <t>A motorist saw a sharp white gleam of light some 300 meters ahead on the road. As he came to the curve, he saw that the gleam came from a mass approximately 5 meters in height. He can not observe the base of the object, which is below the side of the road. The top was rounded in the form of a dome, surmounted by a white light. As he drove by he saw through a transparent wall in the UFO numerous human like figures wearing helmets and tight-fitting suits. Ground traces were found at the site.</t>
    </r>
  </si>
  <si>
    <r>
      <rPr>
        <sz val="9"/>
        <rFont val="Times New Roman"/>
        <family val="1"/>
      </rPr>
      <t>Lempdes, Puy-de-Dome</t>
    </r>
  </si>
  <si>
    <r>
      <rPr>
        <sz val="9"/>
        <rFont val="Times New Roman"/>
        <family val="1"/>
      </rPr>
      <t xml:space="preserve">Car levitated, altered environment, memory loss, translocation of vehicle (sections
</t>
    </r>
    <r>
      <rPr>
        <sz val="9"/>
        <rFont val="Times New Roman"/>
        <family val="1"/>
      </rPr>
      <t>XII, XIII).</t>
    </r>
  </si>
  <si>
    <r>
      <rPr>
        <sz val="9"/>
        <rFont val="Times New Roman"/>
        <family val="1"/>
      </rPr>
      <t>Mendoza</t>
    </r>
  </si>
  <si>
    <r>
      <rPr>
        <sz val="9"/>
        <rFont val="Times New Roman"/>
        <family val="1"/>
      </rPr>
      <t>34-year old school principal watched a distinctly outlined metallic sphere the size of airplane rush in from the East (Chicago) at speed faster than a/c exceptionally high. Object stopped dead over his house and remained stationary for 2-3 minutes.</t>
    </r>
  </si>
  <si>
    <r>
      <rPr>
        <sz val="9"/>
        <rFont val="Times New Roman"/>
        <family val="1"/>
      </rPr>
      <t>Schaumburg</t>
    </r>
  </si>
  <si>
    <r>
      <rPr>
        <sz val="9"/>
        <rFont val="Times New Roman"/>
        <family val="1"/>
      </rPr>
      <t>3:15 PM. US private aircraft at 2800', two witnesses, 1 minute (Haines printout)</t>
    </r>
  </si>
  <si>
    <r>
      <rPr>
        <sz val="9"/>
        <rFont val="Times New Roman"/>
        <family val="1"/>
      </rPr>
      <t>Los Angeles</t>
    </r>
  </si>
  <si>
    <r>
      <rPr>
        <sz val="9"/>
        <rFont val="Times New Roman"/>
        <family val="1"/>
      </rPr>
      <t>A small domed disc-shaped object, about 3-4 feet in diameter with rotating parts on top, made a head-on pass at two witnesses in an airplane.</t>
    </r>
  </si>
  <si>
    <r>
      <rPr>
        <sz val="9"/>
        <rFont val="Times New Roman"/>
        <family val="1"/>
      </rPr>
      <t>Santa Paula</t>
    </r>
  </si>
  <si>
    <r>
      <rPr>
        <sz val="9"/>
        <rFont val="Times New Roman"/>
        <family val="1"/>
      </rPr>
      <t>Saucer-shaped object 40' in diameter, transparent dome on top. Brightly-lighted, red in color. Two tall human-like beings. Long golden hair, wearing white robes. Three or four smaller beings with space suits and helmets.</t>
    </r>
  </si>
  <si>
    <r>
      <rPr>
        <sz val="9"/>
        <rFont val="Times New Roman"/>
        <family val="1"/>
      </rPr>
      <t>Mt. Etna, Sicily</t>
    </r>
  </si>
  <si>
    <r>
      <rPr>
        <sz val="9"/>
        <rFont val="Times New Roman"/>
        <family val="1"/>
      </rPr>
      <t>A UFO landed for several minutes on the patio of a residence in Ayacucho, Argentina. Mr. and Mrs. Belloq--the couple who lived there--awoke to a humming noise, looked out and saw that only a few meters over the treetops was the flying disc.</t>
    </r>
  </si>
  <si>
    <r>
      <rPr>
        <sz val="9"/>
        <rFont val="Times New Roman"/>
        <family val="1"/>
      </rPr>
      <t>Ayacucho</t>
    </r>
  </si>
  <si>
    <r>
      <rPr>
        <sz val="9"/>
        <rFont val="Times New Roman"/>
        <family val="1"/>
      </rPr>
      <t xml:space="preserve">At an evening baseball game a silvery-gray domed disc came down low over the field and hovered, bobbed, wobbled, and moved behind some trees. It re-emerged, wobbled and hovered again for about a minute. Its distance was about 200-300 feet
</t>
    </r>
    <r>
      <rPr>
        <sz val="9"/>
        <rFont val="Times New Roman"/>
        <family val="1"/>
      </rPr>
      <t>from the by-standers.</t>
    </r>
  </si>
  <si>
    <r>
      <rPr>
        <sz val="9"/>
        <rFont val="Times New Roman"/>
        <family val="1"/>
      </rPr>
      <t>Medway</t>
    </r>
  </si>
  <si>
    <r>
      <rPr>
        <sz val="9"/>
        <rFont val="Times New Roman"/>
        <family val="1"/>
      </rPr>
      <t>Radar-Visual</t>
    </r>
  </si>
  <si>
    <r>
      <rPr>
        <sz val="9"/>
        <rFont val="Times New Roman"/>
        <family val="1"/>
      </rPr>
      <t>Wisconsin airspace</t>
    </r>
  </si>
  <si>
    <r>
      <rPr>
        <sz val="9"/>
        <rFont val="Times New Roman"/>
        <family val="1"/>
      </rPr>
      <t>Oval w/red lights circled airliner</t>
    </r>
  </si>
  <si>
    <r>
      <rPr>
        <sz val="9"/>
        <rFont val="Times New Roman"/>
        <family val="1"/>
      </rPr>
      <t>A 60-foot diameter disc directed beams of light at two boys. The boys found they were paralyzed and couldn't move. They reported an episode of missing time.</t>
    </r>
  </si>
  <si>
    <r>
      <rPr>
        <sz val="9"/>
        <rFont val="Times New Roman"/>
        <family val="1"/>
      </rPr>
      <t>Williamson</t>
    </r>
  </si>
  <si>
    <r>
      <rPr>
        <sz val="9"/>
        <rFont val="Times New Roman"/>
        <family val="1"/>
      </rPr>
      <t xml:space="preserve">Cessna pilot observed small silvery oval that maneuvered near his plane (section
</t>
    </r>
    <r>
      <rPr>
        <sz val="9"/>
        <rFont val="Times New Roman"/>
        <family val="1"/>
      </rPr>
      <t>III).</t>
    </r>
  </si>
  <si>
    <r>
      <rPr>
        <sz val="9"/>
        <rFont val="Times New Roman"/>
        <family val="1"/>
      </rPr>
      <t>A dark, silent wedge-shaped object with a square formation of white lights in the back and a triangular formation of red and white lights in the front paced the car of two students, ages 21 and 19, as they drove eastbound on Route 299.</t>
    </r>
  </si>
  <si>
    <r>
      <rPr>
        <sz val="9"/>
        <rFont val="Times New Roman"/>
        <family val="1"/>
      </rPr>
      <t>New Paltz</t>
    </r>
  </si>
  <si>
    <r>
      <rPr>
        <sz val="9"/>
        <rFont val="Times New Roman"/>
        <family val="1"/>
      </rPr>
      <t>Motorists observed flashing lights in the woods, stopped to investigate and saw a bright red, revolving hemispherical object about 10 meters above the ground. It was approximately 10-12 meters in diameter. Next morning physical traces including a deep imprint were found at the site and separate witnesses were located.</t>
    </r>
  </si>
  <si>
    <r>
      <rPr>
        <sz val="9"/>
        <rFont val="Times New Roman"/>
        <family val="1"/>
      </rPr>
      <t>Bellaria</t>
    </r>
  </si>
  <si>
    <r>
      <rPr>
        <sz val="9"/>
        <rFont val="Times New Roman"/>
        <family val="1"/>
      </rPr>
      <t>Driving in the city a 21-year-old college student saw a metallic object nearby. His car radio experienced a burst of static as he sighted the object, which was glowing yellow-white with blue, orange, green, and yellow lights rotating on its bottom.</t>
    </r>
  </si>
  <si>
    <r>
      <rPr>
        <sz val="9"/>
        <rFont val="Times New Roman"/>
        <family val="1"/>
      </rPr>
      <t>Tuscaloosa</t>
    </r>
  </si>
  <si>
    <r>
      <rPr>
        <sz val="9"/>
        <rFont val="Times New Roman"/>
        <family val="1"/>
      </rPr>
      <t>A woman cooking heard a sound like thunder which seemed to be coming from the ground. A short time later her son Adas came inside to tell her that he had seen a box-shaped aircraft, like "a little house," fly low over their barn.</t>
    </r>
  </si>
  <si>
    <r>
      <rPr>
        <sz val="9"/>
        <rFont val="Times New Roman"/>
        <family val="1"/>
      </rPr>
      <t>Emilcin</t>
    </r>
  </si>
  <si>
    <r>
      <rPr>
        <sz val="9"/>
        <rFont val="Times New Roman"/>
        <family val="1"/>
      </rPr>
      <t>A man walking observed a hovering multi-colored luminous cube shaped object that was making a buzzing sound and emitting a yellow beam. He then received telepathic thoughts telling him that the cube was not occupied, but soon human- like beings would arrive on Earth</t>
    </r>
  </si>
  <si>
    <r>
      <rPr>
        <sz val="9"/>
        <rFont val="Times New Roman"/>
        <family val="1"/>
      </rPr>
      <t>Caujimolpa and Obregon (btn)</t>
    </r>
  </si>
  <si>
    <r>
      <rPr>
        <sz val="9"/>
        <rFont val="Times New Roman"/>
        <family val="1"/>
      </rPr>
      <t>G,V, Radar Confirms Unidentified Lights</t>
    </r>
  </si>
  <si>
    <r>
      <rPr>
        <sz val="9"/>
        <rFont val="Times New Roman"/>
        <family val="1"/>
      </rPr>
      <t>Pinecastle Electronic Warfare Range</t>
    </r>
  </si>
  <si>
    <r>
      <rPr>
        <sz val="9"/>
        <rFont val="Times New Roman"/>
        <family val="1"/>
      </rPr>
      <t>The witness was walking home alone when he observed a very bright object in the sky that began to descend at a high speed. The object came low over a nearby fenced field, and he could now see that it was a shiny circular metallic craft within a fiery ball of flames. The area around the witness seemed to darken, and he felt compelled to walk towards the fence. He was quickly grabbed by two short humanoids who wore shiny white tight fitting suits.</t>
    </r>
  </si>
  <si>
    <r>
      <rPr>
        <sz val="9"/>
        <rFont val="Times New Roman"/>
        <family val="1"/>
      </rPr>
      <t>Pelotas, Rio Grande do Sul</t>
    </r>
  </si>
  <si>
    <r>
      <rPr>
        <sz val="9"/>
        <rFont val="Times New Roman"/>
        <family val="1"/>
      </rPr>
      <t>A 10 year-old boy was out playing, saw a cat and ran to a field when he suddenly noticed a hovering silvery disc-shaped object that was about 15 meters in diameter, and it was hovering at about 200 meters above the ground with a slight wobbling motion. He watched as a mist-like vapor assumed the shape of a human-like figure that remained suspended above the ground. The figure was about 170 meters tall. The cat also apparently observed the spectacle, since the animal's fur stood on end and it quickly scurried from the scene</t>
    </r>
  </si>
  <si>
    <r>
      <rPr>
        <sz val="9"/>
        <rFont val="Times New Roman"/>
        <family val="1"/>
      </rPr>
      <t>Costa Rica</t>
    </r>
  </si>
  <si>
    <r>
      <rPr>
        <sz val="9"/>
        <rFont val="Times New Roman"/>
        <family val="1"/>
      </rPr>
      <t>Escazu</t>
    </r>
  </si>
  <si>
    <r>
      <rPr>
        <sz val="9"/>
        <rFont val="Times New Roman"/>
        <family val="1"/>
      </rPr>
      <t xml:space="preserve">Mrs. Castro was driving on Highway 101 when her car engine lost power, and her car radio went off. A bright light in the sky made a "zinging" sound, then dimmed to reveal four revolving green and blue lights on the UFO, estimated to be about 10
</t>
    </r>
    <r>
      <rPr>
        <sz val="9"/>
        <rFont val="Times New Roman"/>
        <family val="1"/>
      </rPr>
      <t>meters in diameter.</t>
    </r>
  </si>
  <si>
    <r>
      <rPr>
        <sz val="9"/>
        <rFont val="Times New Roman"/>
        <family val="1"/>
      </rPr>
      <t>Goleta</t>
    </r>
  </si>
  <si>
    <r>
      <rPr>
        <sz val="9"/>
        <rFont val="Times New Roman"/>
        <family val="1"/>
      </rPr>
      <t>Three boys saw two lights. Then they could see four lights; two in front and two in the back. Then a blue light appeared between the two lights in the rear, and flashed about 7 or 8 times. Each flash was accompanied by a beep, then the blue light stayed on. The object was about as big as a jet and approximately 200-300' high and about 70 yards from the witnesses.</t>
    </r>
  </si>
  <si>
    <r>
      <rPr>
        <sz val="9"/>
        <rFont val="Times New Roman"/>
        <family val="1"/>
      </rPr>
      <t>Round object with body lights hovered ahead of car, made pulsating sound; tilted down, beamed a bright light from the top onto car (section XII).</t>
    </r>
  </si>
  <si>
    <r>
      <rPr>
        <sz val="9"/>
        <rFont val="Times New Roman"/>
        <family val="1"/>
      </rPr>
      <t>Strinestown</t>
    </r>
  </si>
  <si>
    <r>
      <rPr>
        <sz val="9"/>
        <rFont val="Times New Roman"/>
        <family val="1"/>
      </rPr>
      <t>A chrome colored cigar-shaped object hovered over a nearby hillside, casting a shadow on the ground. A second stingray shaped object swept through the sky in a slow arc and came to a position beside the larger object.</t>
    </r>
  </si>
  <si>
    <r>
      <rPr>
        <sz val="9"/>
        <rFont val="Times New Roman"/>
        <family val="1"/>
      </rPr>
      <t>Albury, New South Wales</t>
    </r>
  </si>
  <si>
    <r>
      <rPr>
        <sz val="9"/>
        <rFont val="Times New Roman"/>
        <family val="1"/>
      </rPr>
      <t>9:30 PM. Truckers engulfed by "UFO" light.(MUJ-126,3)</t>
    </r>
  </si>
  <si>
    <r>
      <rPr>
        <sz val="9"/>
        <rFont val="Times New Roman"/>
        <family val="1"/>
      </rPr>
      <t>William J. Herrmann abduction case (section XIII).</t>
    </r>
  </si>
  <si>
    <r>
      <rPr>
        <sz val="9"/>
        <rFont val="Times New Roman"/>
        <family val="1"/>
      </rPr>
      <t>Summerville</t>
    </r>
  </si>
  <si>
    <r>
      <rPr>
        <sz val="9"/>
        <rFont val="Times New Roman"/>
        <family val="1"/>
      </rPr>
      <t>A round object with glowing blue and red lights was seen by several witnesses. It made a humming sound, gave off beeps and flew in circles at a low altitude</t>
    </r>
  </si>
  <si>
    <r>
      <rPr>
        <sz val="9"/>
        <rFont val="Times New Roman"/>
        <family val="1"/>
      </rPr>
      <t>Sylva</t>
    </r>
  </si>
  <si>
    <r>
      <rPr>
        <sz val="9"/>
        <rFont val="Times New Roman"/>
        <family val="1"/>
      </rPr>
      <t>7:30 PM (IUR,3,12)</t>
    </r>
  </si>
  <si>
    <r>
      <rPr>
        <sz val="9"/>
        <rFont val="Times New Roman"/>
        <family val="1"/>
      </rPr>
      <t xml:space="preserve">Widespread UFO sightings, including formations and disc-shaped objects with
</t>
    </r>
    <r>
      <rPr>
        <sz val="9"/>
        <rFont val="Times New Roman"/>
        <family val="1"/>
      </rPr>
      <t>windows (section VIII).</t>
    </r>
  </si>
  <si>
    <r>
      <rPr>
        <sz val="9"/>
        <rFont val="Times New Roman"/>
        <family val="1"/>
      </rPr>
      <t>Many Locations</t>
    </r>
  </si>
  <si>
    <r>
      <rPr>
        <sz val="9"/>
        <rFont val="Times New Roman"/>
        <family val="1"/>
      </rPr>
      <t>Mr. &amp; Mrs. Morello were sitting in their car listening to their car's stereo when they began getting heavy interference on the radio. Mr. Morello got out of the car to investigate and found himself engulfed in a warm, violet cloud of light. He saw four humanoid "shapes" and other lights around him.</t>
    </r>
  </si>
  <si>
    <r>
      <rPr>
        <sz val="9"/>
        <rFont val="Times New Roman"/>
        <family val="1"/>
      </rPr>
      <t>Sesto Fiorentino, Toscana</t>
    </r>
  </si>
  <si>
    <r>
      <rPr>
        <sz val="9"/>
        <rFont val="Times New Roman"/>
        <family val="1"/>
      </rPr>
      <t>Residents saw a boomerang or triangular object hovering near their homes.</t>
    </r>
  </si>
  <si>
    <r>
      <rPr>
        <sz val="9"/>
        <rFont val="Times New Roman"/>
        <family val="1"/>
      </rPr>
      <t>Saline</t>
    </r>
  </si>
  <si>
    <r>
      <rPr>
        <sz val="9"/>
        <rFont val="Times New Roman"/>
        <family val="1"/>
      </rPr>
      <t>Dog in house responds to hovering object</t>
    </r>
  </si>
  <si>
    <r>
      <rPr>
        <sz val="9"/>
        <rFont val="Times New Roman"/>
        <family val="1"/>
      </rPr>
      <t>Orange</t>
    </r>
  </si>
  <si>
    <r>
      <rPr>
        <sz val="9"/>
        <rFont val="Times New Roman"/>
        <family val="1"/>
      </rPr>
      <t>The witness saw a large silvery disc-shaped object shoot overhead and land behind some nearby trees. Two figures about six feet tall were next seen standing next to the landed UFO.</t>
    </r>
  </si>
  <si>
    <r>
      <rPr>
        <sz val="9"/>
        <rFont val="Times New Roman"/>
        <family val="1"/>
      </rPr>
      <t>Gainsborough, Lincolnshire</t>
    </r>
  </si>
  <si>
    <r>
      <rPr>
        <sz val="9"/>
        <rFont val="Times New Roman"/>
        <family val="1"/>
      </rPr>
      <t xml:space="preserve">The witness saw a large silvery disc-shaped object shoot overhead and land behind some nearby trees. Two figures about six feet tall were next seen standing next to
</t>
    </r>
    <r>
      <rPr>
        <sz val="9"/>
        <rFont val="Times New Roman"/>
        <family val="1"/>
      </rPr>
      <t>the landed UFO.</t>
    </r>
  </si>
  <si>
    <r>
      <rPr>
        <sz val="9"/>
        <rFont val="Times New Roman"/>
        <family val="1"/>
      </rPr>
      <t xml:space="preserve">A round object with two brilliant lights in its center approached a farmhouse and
</t>
    </r>
    <r>
      <rPr>
        <sz val="9"/>
        <rFont val="Times New Roman"/>
        <family val="1"/>
      </rPr>
      <t>circled the paddock at low altitude.</t>
    </r>
  </si>
  <si>
    <r>
      <rPr>
        <sz val="9"/>
        <rFont val="Times New Roman"/>
        <family val="1"/>
      </rPr>
      <t>Pawleena</t>
    </r>
  </si>
  <si>
    <r>
      <rPr>
        <sz val="9"/>
        <rFont val="Times New Roman"/>
        <family val="1"/>
      </rPr>
      <t>Four men were out in a field by the River Weaver when they sighted a silvery balloon-like object float down along the course of the river and land on the bank. It emitted a strong purplish glow that made it hard to look at. Two figures of normal height emerged. They wore silvery suits and had miner’s lamps on their heads, and these glowed purple. Cows on a nearby field seemed to become paralyzed and unable to move. Using a metal cage, the UFOnauts penned in one cow and seemed to measure it.</t>
    </r>
  </si>
  <si>
    <r>
      <rPr>
        <sz val="9"/>
        <rFont val="Times New Roman"/>
        <family val="1"/>
      </rPr>
      <t>Fordsham, Cheshire County</t>
    </r>
  </si>
  <si>
    <r>
      <rPr>
        <sz val="9"/>
        <rFont val="Times New Roman"/>
        <family val="1"/>
      </rPr>
      <t>At least 17 people saw a delta-shaped object that flew low overhead, making no noise. It had steady red, blue, and yellow lights and as it headed south from Leicester it was seen by 12 more witnesses in Hinckley.</t>
    </r>
  </si>
  <si>
    <r>
      <rPr>
        <sz val="9"/>
        <rFont val="Times New Roman"/>
        <family val="1"/>
      </rPr>
      <t>Leicester and Hinckley (btn)</t>
    </r>
  </si>
  <si>
    <r>
      <rPr>
        <sz val="9"/>
        <rFont val="Times New Roman"/>
        <family val="1"/>
      </rPr>
      <t>Alien being shot dead by MPs</t>
    </r>
  </si>
  <si>
    <r>
      <rPr>
        <sz val="9"/>
        <rFont val="Times New Roman"/>
        <family val="1"/>
      </rPr>
      <t>Fort Dix/McGuire AFB</t>
    </r>
  </si>
  <si>
    <r>
      <rPr>
        <sz val="9"/>
        <rFont val="Times New Roman"/>
        <family val="1"/>
      </rPr>
      <t>A single engine Sundowner flying from Evansville, Indiana to Cincinnati, Ohio, encountered a UFO flying a collision course approximately 22 miles north of Louisville, Kentucky. The pilot accompanied by his instructor and girlfriend, related that he was flying at 5,500' when he spotted two bright lights at eye level at some unknown distance ahead.</t>
    </r>
  </si>
  <si>
    <r>
      <rPr>
        <sz val="9"/>
        <rFont val="Times New Roman"/>
        <family val="1"/>
      </rPr>
      <t>Washinton County</t>
    </r>
  </si>
  <si>
    <r>
      <rPr>
        <sz val="9"/>
        <rFont val="Times New Roman"/>
        <family val="1"/>
      </rPr>
      <t>Sphere flew below Cessna 150</t>
    </r>
  </si>
  <si>
    <r>
      <rPr>
        <sz val="9"/>
        <rFont val="Times New Roman"/>
        <family val="1"/>
      </rPr>
      <t>A 31-year-old paramedic was driving to pick up her husband (a policeman) from work when the 3-year-old son drew her attention to a "moving star" nearly overhead. At destination a few seconds later she noted a silver disc-shaped object which reversed direction, moved forward again and moved off behind building to which she was parked.</t>
    </r>
  </si>
  <si>
    <r>
      <rPr>
        <sz val="9"/>
        <rFont val="Times New Roman"/>
        <family val="1"/>
      </rPr>
      <t>A 25-year-old man observed two irregularly shaped bright yellow objects in the night sky while driving.One of the objects approached and appeared to slowly move down a mountainside. It seemed to periodically issue a "shower of sparks". This initial sighting lasted for about 20 minutes. The man then drove on but had difficulty recollecting the next part of his journey. Some 30 minutes later he observed a very bright object that looked like a "chicken coop" at a place called Bakers Creek Falls, near Armidale, New South Wales. The object was on the ground, stationary for 10 minutes, and then it moved.</t>
    </r>
  </si>
  <si>
    <r>
      <rPr>
        <sz val="9"/>
        <rFont val="Times New Roman"/>
        <family val="1"/>
      </rPr>
      <t>Grafton, New South Wales (near)</t>
    </r>
  </si>
  <si>
    <r>
      <rPr>
        <sz val="9"/>
        <rFont val="Times New Roman"/>
        <family val="1"/>
      </rPr>
      <t>Humanoid case (section XII)</t>
    </r>
  </si>
  <si>
    <r>
      <rPr>
        <sz val="9"/>
        <rFont val="Times New Roman"/>
        <family val="1"/>
      </rPr>
      <t>South Middleton</t>
    </r>
  </si>
  <si>
    <r>
      <rPr>
        <sz val="9"/>
        <rFont val="Times New Roman"/>
        <family val="1"/>
      </rPr>
      <t>780109-10</t>
    </r>
  </si>
  <si>
    <r>
      <rPr>
        <sz val="9"/>
        <rFont val="Times New Roman"/>
        <family val="1"/>
      </rPr>
      <t>Two men leaving a beachfront cafe saw a bright bluish light flying low over the ocean descend at a steep angle at high speed. The light then stopped, and descended more slowly into a wooded area next to a nearby campground. Both men ran into the woods, which were now illuminated by a bluish glow. Upon entering a clearing, they saw a 2.1 meter tall human-like figure, standing eight meters away from them.</t>
    </r>
  </si>
  <si>
    <r>
      <rPr>
        <sz val="9"/>
        <rFont val="Times New Roman"/>
        <family val="1"/>
      </rPr>
      <t>Santo Antonio de Caparica, Estremadura</t>
    </r>
  </si>
  <si>
    <r>
      <rPr>
        <sz val="9"/>
        <rFont val="Times New Roman"/>
        <family val="1"/>
      </rPr>
      <t>V-formation of 10 lights passed plane</t>
    </r>
  </si>
  <si>
    <r>
      <rPr>
        <sz val="9"/>
        <rFont val="Times New Roman"/>
        <family val="1"/>
      </rPr>
      <t>Klamath Falls</t>
    </r>
  </si>
  <si>
    <r>
      <rPr>
        <sz val="9"/>
        <rFont val="Times New Roman"/>
        <family val="1"/>
      </rPr>
      <t>Cessna Encounters Disc With Dome &amp; Windows</t>
    </r>
  </si>
  <si>
    <r>
      <rPr>
        <sz val="9"/>
        <rFont val="Times New Roman"/>
        <family val="1"/>
      </rPr>
      <t>Santa Monica</t>
    </r>
  </si>
  <si>
    <r>
      <rPr>
        <sz val="9"/>
        <rFont val="Times New Roman"/>
        <family val="1"/>
      </rPr>
      <t>A white, oval light about 27 feet in diameter paced a car 30 meters away. The two witnesses, a brother and sister, reported that as they slowed their car to 8-15 kph, the engine began misfiring.</t>
    </r>
  </si>
  <si>
    <r>
      <rPr>
        <sz val="9"/>
        <rFont val="Times New Roman"/>
        <family val="1"/>
      </rPr>
      <t>S.AU</t>
    </r>
  </si>
  <si>
    <r>
      <rPr>
        <sz val="9"/>
        <rFont val="Times New Roman"/>
        <family val="1"/>
      </rPr>
      <t>Keith (near)</t>
    </r>
  </si>
  <si>
    <r>
      <rPr>
        <sz val="9"/>
        <rFont val="Times New Roman"/>
        <family val="1"/>
      </rPr>
      <t>Morning. A lenticular object flew over Reaves Park at a low altitude. It was silent and had three lights that blinked in sequence. It was estimated to be flying at only 100 meters altitude. If moved away to the south, away from a grassfire. (Source: Norman (Oklahoma) Transcript, March 1, 1978).</t>
    </r>
  </si>
  <si>
    <r>
      <rPr>
        <sz val="9"/>
        <rFont val="Times New Roman"/>
        <family val="1"/>
      </rPr>
      <t xml:space="preserve">10:54 PM. Two witnesses, two UFOs on flight at 2,000'. E-M effects. 6-10 min.
</t>
    </r>
    <r>
      <rPr>
        <sz val="9"/>
        <rFont val="Times New Roman"/>
        <family val="1"/>
      </rPr>
      <t>duration of sighting. (Haines printout)</t>
    </r>
  </si>
  <si>
    <r>
      <rPr>
        <sz val="9"/>
        <rFont val="Times New Roman"/>
        <family val="1"/>
      </rPr>
      <t>In Air Space</t>
    </r>
  </si>
  <si>
    <r>
      <rPr>
        <sz val="9"/>
        <rFont val="Times New Roman"/>
        <family val="1"/>
      </rPr>
      <t>Circular object paced TWA for 20 minutess</t>
    </r>
  </si>
  <si>
    <r>
      <rPr>
        <sz val="9"/>
        <rFont val="Times New Roman"/>
        <family val="1"/>
      </rPr>
      <t>N. Atlantic</t>
    </r>
  </si>
  <si>
    <r>
      <rPr>
        <sz val="9"/>
        <rFont val="Times New Roman"/>
        <family val="1"/>
      </rPr>
      <t>A green glow was first seen by a married couple. This was followed by the sighting of a 12-foot-long ovoid UFO moving at a low altitude, at an estimated distance of only 75 feet. The UFO ascended slowly, then show away fast into the nearby woods.</t>
    </r>
  </si>
  <si>
    <r>
      <rPr>
        <sz val="9"/>
        <rFont val="Times New Roman"/>
        <family val="1"/>
      </rPr>
      <t>Fort Mitchell</t>
    </r>
  </si>
  <si>
    <r>
      <rPr>
        <sz val="9"/>
        <rFont val="Times New Roman"/>
        <family val="1"/>
      </rPr>
      <t xml:space="preserve">A 34-year-old man, Mr. Herrero Sierra was driving his pickup truck down a road at a few minutes past midnight when the vehicles lights and radio suddenly died. A man dressed in a divers suit approached and told him through telepathy to come
</t>
    </r>
    <r>
      <rPr>
        <sz val="9"/>
        <rFont val="Times New Roman"/>
        <family val="1"/>
      </rPr>
      <t>aboard a hat-shaped UFO.</t>
    </r>
  </si>
  <si>
    <r>
      <rPr>
        <sz val="9"/>
        <rFont val="Times New Roman"/>
        <family val="1"/>
      </rPr>
      <t>Guadalajara</t>
    </r>
  </si>
  <si>
    <r>
      <rPr>
        <sz val="9"/>
        <rFont val="Times New Roman"/>
        <family val="1"/>
      </rPr>
      <t>A 34-year-old man, Mr. Herrero Sierra was driving his pickup truck down a road at a few minutes past midnight when the vehicles lights and radio suddenly died. A man dressed in a divers suit approached and told him through telepathy to come aboard a hat-shaped UFO.</t>
    </r>
  </si>
  <si>
    <r>
      <rPr>
        <sz val="9"/>
        <rFont val="Times New Roman"/>
        <family val="1"/>
      </rPr>
      <t>Blue-white glowing oval, windows; one witness reported eye irritation. APRO Bulletin, July 1978; see Rodeghier, 1981, p. 72 (E) pickup truck &amp; car</t>
    </r>
  </si>
  <si>
    <r>
      <rPr>
        <sz val="9"/>
        <rFont val="Times New Roman"/>
        <family val="1"/>
      </rPr>
      <t>RI</t>
    </r>
  </si>
  <si>
    <r>
      <rPr>
        <sz val="9"/>
        <rFont val="Times New Roman"/>
        <family val="1"/>
      </rPr>
      <t>Kenyon</t>
    </r>
  </si>
  <si>
    <r>
      <rPr>
        <sz val="9"/>
        <rFont val="Times New Roman"/>
        <family val="1"/>
      </rPr>
      <t>G,V, strong returns</t>
    </r>
  </si>
  <si>
    <r>
      <rPr>
        <sz val="9"/>
        <rFont val="Times New Roman"/>
        <family val="1"/>
      </rPr>
      <t>Colorado &amp; So. Dakota</t>
    </r>
  </si>
  <si>
    <r>
      <rPr>
        <sz val="9"/>
        <rFont val="Times New Roman"/>
        <family val="1"/>
      </rPr>
      <t xml:space="preserve">A flaming disc-shaped UFO flew to the south and out to sea. The same or a similar
</t>
    </r>
    <r>
      <rPr>
        <sz val="9"/>
        <rFont val="Times New Roman"/>
        <family val="1"/>
      </rPr>
      <t>object continued to hover offshore.</t>
    </r>
  </si>
  <si>
    <r>
      <rPr>
        <sz val="9"/>
        <rFont val="Times New Roman"/>
        <family val="1"/>
      </rPr>
      <t>St-Nazaire, Loire-Atlantic department</t>
    </r>
  </si>
  <si>
    <r>
      <rPr>
        <sz val="9"/>
        <rFont val="Times New Roman"/>
        <family val="1"/>
      </rPr>
      <t>There was a great flash in the northeastern sky, followed by a UFO gyrating downward as if out of control. Huge sparks fell to the ground, and the UFO descended as if going to land, but then suddenly rose up into the sky at tremendous speed.</t>
    </r>
  </si>
  <si>
    <r>
      <rPr>
        <sz val="9"/>
        <rFont val="Times New Roman"/>
        <family val="1"/>
      </rPr>
      <t>La Aurora</t>
    </r>
  </si>
  <si>
    <r>
      <rPr>
        <sz val="9"/>
        <rFont val="Times New Roman"/>
        <family val="1"/>
      </rPr>
      <t>On a highway just north of Uzes witnesses on two separate motorbikes both had their bikes stall in the presence of a Saturn-shaped UFO with a red ring around it.</t>
    </r>
  </si>
  <si>
    <r>
      <rPr>
        <sz val="9"/>
        <rFont val="Times New Roman"/>
        <family val="1"/>
      </rPr>
      <t>Uzes (just north of)</t>
    </r>
  </si>
  <si>
    <r>
      <rPr>
        <sz val="9"/>
        <rFont val="Times New Roman"/>
        <family val="1"/>
      </rPr>
      <t>A domed disc illuminated the area of Saint Ciers du Taillon like day, then flew away. It came back again the same site 20 minutes later. That same night a blindingly bright light came up close to a French Navy Nord-262 transport plane with three crew members aboard and followed it, circling it for five minutes.</t>
    </r>
  </si>
  <si>
    <r>
      <rPr>
        <sz val="9"/>
        <rFont val="Times New Roman"/>
        <family val="1"/>
      </rPr>
      <t>Saint Ciers du Taillon</t>
    </r>
  </si>
  <si>
    <r>
      <rPr>
        <sz val="9"/>
        <rFont val="Times New Roman"/>
        <family val="1"/>
      </rPr>
      <t>An orange-red, disc-shaped object descended over a paddock. It then emitted three smaller objects that operated independently. One of these zigzagged, abruptly shot up to higher elevation, then descended again. The UFOs appeared to signal back and forth. Soil and grass samples collected from a circle of burnt grass found on the ground reveal the burn marks were caused by an electrical discharge.</t>
    </r>
  </si>
  <si>
    <r>
      <rPr>
        <sz val="9"/>
        <rFont val="Times New Roman"/>
        <family val="1"/>
      </rPr>
      <t>Leitchville, Victoria</t>
    </r>
  </si>
  <si>
    <r>
      <rPr>
        <sz val="9"/>
        <rFont val="Times New Roman"/>
        <family val="1"/>
      </rPr>
      <t xml:space="preserve">2:25 PM. Two witnesses on flight at 37,000', range unknown, three UFOs, 4-mins
</t>
    </r>
    <r>
      <rPr>
        <sz val="9"/>
        <rFont val="Times New Roman"/>
        <family val="1"/>
      </rPr>
      <t>45 sec. (Haines printout)</t>
    </r>
  </si>
  <si>
    <r>
      <rPr>
        <sz val="9"/>
        <rFont val="Times New Roman"/>
        <family val="1"/>
      </rPr>
      <t>Oval passed Cessna 206</t>
    </r>
  </si>
  <si>
    <r>
      <rPr>
        <sz val="9"/>
        <rFont val="Times New Roman"/>
        <family val="1"/>
      </rPr>
      <t>Kunanurra, N. Territory</t>
    </r>
  </si>
  <si>
    <r>
      <rPr>
        <sz val="9"/>
        <rFont val="Times New Roman"/>
        <family val="1"/>
      </rPr>
      <t>G,V, FAA radar</t>
    </r>
  </si>
  <si>
    <r>
      <rPr>
        <sz val="9"/>
        <rFont val="Times New Roman"/>
        <family val="1"/>
      </rPr>
      <t>Oxnard to Los Angeles</t>
    </r>
  </si>
  <si>
    <r>
      <rPr>
        <sz val="9"/>
        <rFont val="Times New Roman"/>
        <family val="1"/>
      </rPr>
      <t>R/V involving airline crew</t>
    </r>
  </si>
  <si>
    <r>
      <rPr>
        <sz val="9"/>
        <rFont val="Times New Roman"/>
        <family val="1"/>
      </rPr>
      <t>A red, disc-shaped object came over land from the direction of the sea. It followed a car with three people inside. The headlights on the car dimmed but did not go out during the sighting, which ended when the UFO veered off into the sky.</t>
    </r>
  </si>
  <si>
    <r>
      <rPr>
        <sz val="9"/>
        <rFont val="Times New Roman"/>
        <family val="1"/>
      </rPr>
      <t>Tatapouri</t>
    </r>
  </si>
  <si>
    <r>
      <rPr>
        <sz val="9"/>
        <rFont val="Times New Roman"/>
        <family val="1"/>
      </rPr>
      <t>The crew of the fishing trawler Vasily Kiselev also observed something quite extraordinary. Rising vertically from under the water was a doughnut-shaped object. Its diameter was between 300 and 500 meters. It hovered at the altitude of four to five kilometers. The trawler's radar station was immediately rendered inoperative.</t>
    </r>
  </si>
  <si>
    <r>
      <rPr>
        <sz val="9"/>
        <rFont val="Times New Roman"/>
        <family val="1"/>
      </rPr>
      <t>Novy Georgy Island (near)</t>
    </r>
  </si>
  <si>
    <r>
      <rPr>
        <sz val="9"/>
        <rFont val="Times New Roman"/>
        <family val="1"/>
      </rPr>
      <t>CE-2, landing, two women reluctant to talk. (MUJ-122)</t>
    </r>
  </si>
  <si>
    <r>
      <rPr>
        <sz val="9"/>
        <rFont val="Times New Roman"/>
        <family val="1"/>
      </rPr>
      <t>Danville</t>
    </r>
  </si>
  <si>
    <r>
      <rPr>
        <sz val="9"/>
        <rFont val="Times New Roman"/>
        <family val="1"/>
      </rPr>
      <t xml:space="preserve">1:10 AM. CE-1 (50-100' distant) with egg-shaped object, two witnesses. (MUJ-
</t>
    </r>
    <r>
      <rPr>
        <sz val="9"/>
        <rFont val="Times New Roman"/>
        <family val="1"/>
      </rPr>
      <t>122,9)</t>
    </r>
  </si>
  <si>
    <r>
      <rPr>
        <sz val="9"/>
        <rFont val="Times New Roman"/>
        <family val="1"/>
      </rPr>
      <t>Hovering dome-shaped object sped toward witness, stopped, beamed blue light onto dead tree, which fluoresced in bright colors. Sheep fled (NICAP UFOE II, Section VI).</t>
    </r>
  </si>
  <si>
    <r>
      <rPr>
        <sz val="9"/>
        <rFont val="Times New Roman"/>
        <family val="1"/>
      </rPr>
      <t>Waimata Valley, Gisborne</t>
    </r>
  </si>
  <si>
    <r>
      <rPr>
        <sz val="9"/>
        <rFont val="Times New Roman"/>
        <family val="1"/>
      </rPr>
      <t>Light a/c paced for three minutes, E-M</t>
    </r>
  </si>
  <si>
    <r>
      <rPr>
        <sz val="9"/>
        <rFont val="Times New Roman"/>
        <family val="1"/>
      </rPr>
      <t>Troy</t>
    </r>
  </si>
  <si>
    <r>
      <rPr>
        <sz val="9"/>
        <rFont val="Times New Roman"/>
        <family val="1"/>
      </rPr>
      <t>Ellsworth AFB Hoax</t>
    </r>
  </si>
  <si>
    <r>
      <rPr>
        <sz val="9"/>
        <rFont val="Times New Roman"/>
        <family val="1"/>
      </rPr>
      <t>Ellsworth AFB</t>
    </r>
  </si>
  <si>
    <r>
      <rPr>
        <sz val="9"/>
        <rFont val="Times New Roman"/>
        <family val="1"/>
      </rPr>
      <t>Daylight disc. (EGBA,504)</t>
    </r>
  </si>
  <si>
    <r>
      <rPr>
        <sz val="9"/>
        <rFont val="Times New Roman"/>
        <family val="1"/>
      </rPr>
      <t xml:space="preserve">Hovering dome-shaped object sped toward witness, stopped, beamed blue light onto dead tree, which fluoresced in bright colors. Sheep fled (NICAP UFOE II,
</t>
    </r>
    <r>
      <rPr>
        <sz val="9"/>
        <rFont val="Times New Roman"/>
        <family val="1"/>
      </rPr>
      <t>Section VI).</t>
    </r>
  </si>
  <si>
    <r>
      <rPr>
        <sz val="9"/>
        <rFont val="Times New Roman"/>
        <family val="1"/>
      </rPr>
      <t>A uniformed officer observed a UFO at an altitude of only 500-700 feet above the Plain. He described it as being oblong with a rounded top and a flat bottom. The object was seen to travel at a very slow speed across the landscape. Source BUFORA Vol 6 No 6 March/April (Reference: THE 5TH ANNUAL PRUFOS POLICE REPORT 2006 by Detective Constable 1877 HESELTINE British Transport Police</t>
    </r>
  </si>
  <si>
    <r>
      <rPr>
        <sz val="9"/>
        <rFont val="Times New Roman"/>
        <family val="1"/>
      </rPr>
      <t>Salisbury Plain, Wiltshire</t>
    </r>
  </si>
  <si>
    <r>
      <rPr>
        <sz val="9"/>
        <rFont val="Times New Roman"/>
        <family val="1"/>
      </rPr>
      <t>77OctLate</t>
    </r>
  </si>
  <si>
    <r>
      <rPr>
        <sz val="9"/>
        <rFont val="Times New Roman"/>
        <family val="1"/>
      </rPr>
      <t xml:space="preserve">A woman was driving with her husband near Sonora when suddenly a cloud of blue smoke engulfed their car. The car stopped and its lights went out. She lost consciousness and then woke up with several humanoids carrying her to a landed
</t>
    </r>
    <r>
      <rPr>
        <sz val="9"/>
        <rFont val="Times New Roman"/>
        <family val="1"/>
      </rPr>
      <t>oval-shaped craft standing on legs.</t>
    </r>
  </si>
  <si>
    <r>
      <rPr>
        <sz val="9"/>
        <rFont val="Times New Roman"/>
        <family val="1"/>
      </rPr>
      <t>Sonora (near)</t>
    </r>
  </si>
  <si>
    <r>
      <rPr>
        <sz val="9"/>
        <rFont val="Times New Roman"/>
        <family val="1"/>
      </rPr>
      <t>A woman was driving with her husband near Sonora when suddenly a cloud of blue smoke engulfed their car. The car stopped and its lights went out. She lost consciousness and then woke up with several humanoids carrying her to a landed oval-shaped craft standing on legs.</t>
    </r>
  </si>
  <si>
    <r>
      <rPr>
        <sz val="9"/>
        <rFont val="Times New Roman"/>
        <family val="1"/>
      </rPr>
      <t xml:space="preserve">5:35 PM. Flight with 5 witnesses observed UFO, unknown altitude, range, 1,000',
</t>
    </r>
    <r>
      <rPr>
        <sz val="9"/>
        <rFont val="Times New Roman"/>
        <family val="1"/>
      </rPr>
      <t>5-mins. (Haines printout)</t>
    </r>
  </si>
  <si>
    <r>
      <rPr>
        <sz val="9"/>
        <rFont val="Times New Roman"/>
        <family val="1"/>
      </rPr>
      <t>Sardinia</t>
    </r>
  </si>
  <si>
    <r>
      <rPr>
        <sz val="9"/>
        <rFont val="Times New Roman"/>
        <family val="1"/>
      </rPr>
      <t>Private pilot &amp; T-38 pilot enc object, E-M</t>
    </r>
  </si>
  <si>
    <r>
      <rPr>
        <sz val="9"/>
        <rFont val="Times New Roman"/>
        <family val="1"/>
      </rPr>
      <t xml:space="preserve">5:20 PM. Flight with two witnesses observed 4-5 UFOs. Very brief. (Haines
</t>
    </r>
    <r>
      <rPr>
        <sz val="9"/>
        <rFont val="Times New Roman"/>
        <family val="1"/>
      </rPr>
      <t>printout)</t>
    </r>
  </si>
  <si>
    <r>
      <rPr>
        <sz val="9"/>
        <rFont val="Times New Roman"/>
        <family val="1"/>
      </rPr>
      <t>5:30 PM. Three witnesses, including two deaf 14 year olds, Johny Myhr and Frank Sverre Mandt, sighted a disc-shaped object some ten meters in diameter that hovered and then descended behind some bushes. Tracks were later found in the newly plowed field.</t>
    </r>
  </si>
  <si>
    <r>
      <rPr>
        <sz val="9"/>
        <rFont val="Times New Roman"/>
        <family val="1"/>
      </rPr>
      <t>Asbygda Ringerike</t>
    </r>
  </si>
  <si>
    <r>
      <rPr>
        <sz val="9"/>
        <rFont val="Times New Roman"/>
        <family val="1"/>
      </rPr>
      <t>Dayt. daylight disc. (EGBA,721)</t>
    </r>
  </si>
  <si>
    <r>
      <rPr>
        <sz val="9"/>
        <rFont val="Times New Roman"/>
        <family val="1"/>
      </rPr>
      <t xml:space="preserve">3:55 PM. Retired ploice officer, ex-pilot, watched, along with other young men, a "star" in clear daylight rush from SSE to NNE, passing E of overhead in straight
</t>
    </r>
    <r>
      <rPr>
        <sz val="9"/>
        <rFont val="Times New Roman"/>
        <family val="1"/>
      </rPr>
      <t>path w/o sound or trail. (IUR NF, 10/31/77)</t>
    </r>
  </si>
  <si>
    <r>
      <rPr>
        <sz val="9"/>
        <rFont val="Times New Roman"/>
        <family val="1"/>
      </rPr>
      <t>Champaign</t>
    </r>
  </si>
  <si>
    <r>
      <rPr>
        <sz val="9"/>
        <rFont val="Times New Roman"/>
        <family val="1"/>
      </rPr>
      <t>Nine disc-shaped UFOs circled a Soviet Navy submarine tender on this day. The radio, electronics, and on-board communications were all disrupted.</t>
    </r>
  </si>
  <si>
    <r>
      <rPr>
        <sz val="9"/>
        <rFont val="Times New Roman"/>
        <family val="1"/>
      </rPr>
      <t>Soviet Navy submarine tender</t>
    </r>
  </si>
  <si>
    <r>
      <rPr>
        <sz val="9"/>
        <rFont val="Times New Roman"/>
        <family val="1"/>
      </rPr>
      <t>Dayt. Daylight disc, one witness. (EGBA,506)</t>
    </r>
  </si>
  <si>
    <r>
      <rPr>
        <sz val="9"/>
        <rFont val="Times New Roman"/>
        <family val="1"/>
      </rPr>
      <t>Flemingsburg</t>
    </r>
  </si>
  <si>
    <r>
      <rPr>
        <sz val="9"/>
        <rFont val="Times New Roman"/>
        <family val="1"/>
      </rPr>
      <t>Evening. CE-1, three witnesses, saucer hovered, paced car. (CIQ,24)</t>
    </r>
  </si>
  <si>
    <r>
      <rPr>
        <sz val="9"/>
        <rFont val="Times New Roman"/>
        <family val="1"/>
      </rPr>
      <t>Evening. CE-1 from train. looked like 90' diameter "birthday cake". (MORA)</t>
    </r>
  </si>
  <si>
    <r>
      <rPr>
        <sz val="9"/>
        <rFont val="Times New Roman"/>
        <family val="1"/>
      </rPr>
      <t>Fostoria</t>
    </r>
  </si>
  <si>
    <r>
      <rPr>
        <sz val="9"/>
        <rFont val="Times New Roman"/>
        <family val="1"/>
      </rPr>
      <t>CE-3. (EGBA,687)</t>
    </r>
  </si>
  <si>
    <r>
      <rPr>
        <sz val="9"/>
        <rFont val="Times New Roman"/>
        <family val="1"/>
      </rPr>
      <t>Bellbrook</t>
    </r>
  </si>
  <si>
    <r>
      <rPr>
        <sz val="9"/>
        <rFont val="Times New Roman"/>
        <family val="1"/>
      </rPr>
      <t>Five silent disc-shaped object flew along some power lines. One of the UFOs shot away very quickly. An electric oven stopped working when the UFOs approached.</t>
    </r>
  </si>
  <si>
    <r>
      <rPr>
        <sz val="9"/>
        <rFont val="Times New Roman"/>
        <family val="1"/>
      </rPr>
      <t>Griselles</t>
    </r>
  </si>
  <si>
    <r>
      <rPr>
        <sz val="9"/>
        <rFont val="Times New Roman"/>
        <family val="1"/>
      </rPr>
      <t>G, FAA radar &amp; 3 UFOs</t>
    </r>
  </si>
  <si>
    <r>
      <rPr>
        <sz val="9"/>
        <rFont val="Times New Roman"/>
        <family val="1"/>
      </rPr>
      <t>Object w/row of lights overtook DC-10</t>
    </r>
  </si>
  <si>
    <r>
      <rPr>
        <sz val="9"/>
        <rFont val="Times New Roman"/>
        <family val="1"/>
      </rPr>
      <t>El Paso</t>
    </r>
  </si>
  <si>
    <r>
      <rPr>
        <sz val="9"/>
        <rFont val="Times New Roman"/>
        <family val="1"/>
      </rPr>
      <t>Five members of a family, traveling in a car south of the city of Havelock North, sighted a cigar-shaped, solid-appearing object moving parallel to the road</t>
    </r>
  </si>
  <si>
    <r>
      <rPr>
        <sz val="9"/>
        <rFont val="Times New Roman"/>
        <family val="1"/>
      </rPr>
      <t>Havelock North (south of)</t>
    </r>
  </si>
  <si>
    <r>
      <rPr>
        <sz val="9"/>
        <rFont val="Times New Roman"/>
        <family val="1"/>
      </rPr>
      <t>Airlines pilot encountered object</t>
    </r>
  </si>
  <si>
    <r>
      <rPr>
        <sz val="9"/>
        <rFont val="Times New Roman"/>
        <family val="1"/>
      </rPr>
      <t>MT</t>
    </r>
  </si>
  <si>
    <r>
      <rPr>
        <sz val="9"/>
        <rFont val="Times New Roman"/>
        <family val="1"/>
      </rPr>
      <t>Billings</t>
    </r>
  </si>
  <si>
    <r>
      <rPr>
        <sz val="9"/>
        <rFont val="Times New Roman"/>
        <family val="1"/>
      </rPr>
      <t>5:20 PM. The policewoman noticed a curious, silent object, estimated to be as large as a four-inch plate held at arm's length, at no more than 300 feet altitude. (Good, Above Top Secret, 115 457)</t>
    </r>
  </si>
  <si>
    <r>
      <rPr>
        <sz val="9"/>
        <rFont val="Times New Roman"/>
        <family val="1"/>
      </rPr>
      <t>Lewes, Sussex (near)</t>
    </r>
  </si>
  <si>
    <r>
      <rPr>
        <u/>
        <sz val="9"/>
        <color rgb="FF0000FF"/>
        <rFont val="Times New Roman"/>
        <family val="1"/>
      </rPr>
      <t>77Fall</t>
    </r>
  </si>
  <si>
    <r>
      <rPr>
        <sz val="9"/>
        <rFont val="Times New Roman"/>
        <family val="1"/>
      </rPr>
      <t>Two witnesses suddenly noticed a disc-shaped craft flying above a nearby palm grove. The craft stopped to hover. It had a large white light on the bottom and a green and a blue flashing light, plus several brightly lit windows could be seen on its side. The object then shut off its lights and vanished. Later that night a woman had gone out in his yard to empty some cooking waste when she saw four little men wearing silvery outfits standing by a water faucet.</t>
    </r>
  </si>
  <si>
    <r>
      <rPr>
        <sz val="9"/>
        <rFont val="Times New Roman"/>
        <family val="1"/>
      </rPr>
      <t>PR</t>
    </r>
  </si>
  <si>
    <r>
      <rPr>
        <sz val="9"/>
        <rFont val="Times New Roman"/>
        <family val="1"/>
      </rPr>
      <t>Mediania Alta Loiza</t>
    </r>
  </si>
  <si>
    <r>
      <rPr>
        <sz val="9"/>
        <rFont val="Times New Roman"/>
        <family val="1"/>
      </rPr>
      <t>12:10 AM An on duty police officer PC IAN MACKENZIE observed two very bright horizontal lights in the vicinity of Langdale Pike that moved towards him and grew brighter. He ruled out any type of aircraft. At the same time PS JOHN McMULLEN also spotted the UFO from his location whilst walking through Keswick with three other officers.</t>
    </r>
  </si>
  <si>
    <r>
      <rPr>
        <sz val="9"/>
        <rFont val="Times New Roman"/>
        <family val="1"/>
      </rPr>
      <t>Windermere, Cumbria</t>
    </r>
  </si>
  <si>
    <r>
      <rPr>
        <sz val="9"/>
        <rFont val="Times New Roman"/>
        <family val="1"/>
      </rPr>
      <t>Humanoid report. No details. (EGBA, 560)</t>
    </r>
  </si>
  <si>
    <r>
      <rPr>
        <sz val="9"/>
        <rFont val="Times New Roman"/>
        <family val="1"/>
      </rPr>
      <t>Aurora</t>
    </r>
  </si>
  <si>
    <r>
      <rPr>
        <sz val="9"/>
        <rFont val="Times New Roman"/>
        <family val="1"/>
      </rPr>
      <t xml:space="preserve">A silent disc-shaped object came over the horizon and was seen by five witnesses, including police. There was something that looked like a "radar mast" on the
</t>
    </r>
    <r>
      <rPr>
        <sz val="9"/>
        <rFont val="Times New Roman"/>
        <family val="1"/>
      </rPr>
      <t>object that was rotating.</t>
    </r>
  </si>
  <si>
    <r>
      <rPr>
        <sz val="9"/>
        <rFont val="Times New Roman"/>
        <family val="1"/>
      </rPr>
      <t>South Brunswick</t>
    </r>
  </si>
  <si>
    <r>
      <rPr>
        <sz val="9"/>
        <rFont val="Times New Roman"/>
        <family val="1"/>
      </rPr>
      <t>Humanoid report. No details. (EGBA,676)</t>
    </r>
  </si>
  <si>
    <r>
      <rPr>
        <sz val="9"/>
        <rFont val="Times New Roman"/>
        <family val="1"/>
      </rPr>
      <t>Madison County</t>
    </r>
  </si>
  <si>
    <r>
      <rPr>
        <sz val="9"/>
        <rFont val="Times New Roman"/>
        <family val="1"/>
      </rPr>
      <t>Early morning hours. A man named Bogea was chased by a delta-shaped flying object through the forest. He reported being abducted and shown a strange city for hours.</t>
    </r>
  </si>
  <si>
    <r>
      <rPr>
        <sz val="9"/>
        <rFont val="Times New Roman"/>
        <family val="1"/>
      </rPr>
      <t>Pinheiro, Maranhao State</t>
    </r>
  </si>
  <si>
    <r>
      <rPr>
        <sz val="9"/>
        <rFont val="Times New Roman"/>
        <family val="1"/>
      </rPr>
      <t>3:43 AM. Two witnesses on a flight, one UFO. (Haines printout)</t>
    </r>
  </si>
  <si>
    <r>
      <rPr>
        <sz val="9"/>
        <rFont val="Times New Roman"/>
        <family val="1"/>
      </rPr>
      <t>Egypt</t>
    </r>
  </si>
  <si>
    <r>
      <rPr>
        <sz val="9"/>
        <rFont val="Times New Roman"/>
        <family val="1"/>
      </rPr>
      <t>Cairo</t>
    </r>
  </si>
  <si>
    <r>
      <rPr>
        <sz val="9"/>
        <rFont val="Times New Roman"/>
        <family val="1"/>
      </rPr>
      <t>10:30 AM. Tom Dawson, 63, a retired car salesman, was taking a walk down to his favorite fishing pond, when suddenly a disc-shaped craft silently came into view, hovering just a few feet off the ground between nearby trees. Dawson described the object as being about 50 feet in diameter and 15 feet high, encircled by what appeared to be portholes, with a dome on top. As he watched helpless, a ramp was extended down to the ground and seven hairless, snow-white entities appeared. (Source: The Encyclopedia of Extraterrestrial Encounters, edited by Ronald D. Story. New American Library, a division of Penguin Putnam Inc., 375 Hudson Street, New York, N.Y. 10014. 2001. Feature submitted by researcher Billy J. Rachels. (mysterious-america.net)</t>
    </r>
  </si>
  <si>
    <r>
      <rPr>
        <sz val="9"/>
        <rFont val="Times New Roman"/>
        <family val="1"/>
      </rPr>
      <t>Pelham</t>
    </r>
  </si>
  <si>
    <r>
      <rPr>
        <sz val="9"/>
        <rFont val="Times New Roman"/>
        <family val="1"/>
      </rPr>
      <t xml:space="preserve">10:30 AM. Tom Dawson, 63, a retired car salesman, was taking a walk down to his favorite fishing pond, when suddenly a disc-shaped craft silently came into view, hovering just a few feet off the ground between nearby trees.
</t>
    </r>
    <r>
      <rPr>
        <sz val="9"/>
        <rFont val="Times New Roman"/>
        <family val="1"/>
      </rPr>
      <t xml:space="preserve">Simultaneously, Dawson found himself unable to move, and noted that his two dogs and some twenty head of cattle seemed to suffer from the same affliction. (Source: The Encyclopedia of Extraterrestrial Encounters, edited by Ronald D. Story. New American Library, a division of Penguin Putnam Inc., 375 Hudson Street, New York, N.Y. 10014. 2001. Feature submitted by researcher Billy J.
</t>
    </r>
    <r>
      <rPr>
        <sz val="9"/>
        <rFont val="Times New Roman"/>
        <family val="1"/>
      </rPr>
      <t>Rachels. (mysterious-america.net)</t>
    </r>
  </si>
  <si>
    <r>
      <rPr>
        <sz val="9"/>
        <rFont val="Times New Roman"/>
        <family val="1"/>
      </rPr>
      <t>On this day a gray disc-shaped object was seen on the ground and three tall, thin, baldheaded figures were seen moving around the object performing various tasks. They wore gray coveralls with green belts. (Source: Albert S. Rosales, Humanoid Contact Database 1977, citing Antonio Faleiro).</t>
    </r>
  </si>
  <si>
    <r>
      <rPr>
        <sz val="9"/>
        <rFont val="Times New Roman"/>
        <family val="1"/>
      </rPr>
      <t>Campos</t>
    </r>
  </si>
  <si>
    <r>
      <rPr>
        <sz val="9"/>
        <rFont val="Times New Roman"/>
        <family val="1"/>
      </rPr>
      <t>Orange-red objects hovered nearby, car lost power (NICAP UFOE II, Section VII).</t>
    </r>
  </si>
  <si>
    <r>
      <rPr>
        <sz val="9"/>
        <rFont val="Times New Roman"/>
        <family val="1"/>
      </rPr>
      <t>Thaxted, North Essex</t>
    </r>
  </si>
  <si>
    <r>
      <rPr>
        <sz val="9"/>
        <rFont val="Times New Roman"/>
        <family val="1"/>
      </rPr>
      <t>CE-2. No details other than 1-witness last name Elmer. (EGBA,688)</t>
    </r>
  </si>
  <si>
    <r>
      <rPr>
        <sz val="9"/>
        <rFont val="Times New Roman"/>
        <family val="1"/>
      </rPr>
      <t>Berlin Heights</t>
    </r>
  </si>
  <si>
    <r>
      <rPr>
        <sz val="9"/>
        <rFont val="Times New Roman"/>
        <family val="1"/>
      </rPr>
      <t>6:30 PM. University professor called wife and secretary to see a silver "stretched cigar" three times (apparent) diameter in length. Object flew in slow straight path from 30-degrees in SW to 30-degrees in NE and was lost in the trees. (IUR,2,9)</t>
    </r>
  </si>
  <si>
    <r>
      <rPr>
        <sz val="9"/>
        <rFont val="Times New Roman"/>
        <family val="1"/>
      </rPr>
      <t>Normal</t>
    </r>
  </si>
  <si>
    <r>
      <rPr>
        <sz val="9"/>
        <rFont val="Times New Roman"/>
        <family val="1"/>
      </rPr>
      <t>Maldonada, Uraguay</t>
    </r>
  </si>
  <si>
    <r>
      <rPr>
        <sz val="9"/>
        <rFont val="Times New Roman"/>
        <family val="1"/>
      </rPr>
      <t>Uraguay</t>
    </r>
  </si>
  <si>
    <r>
      <rPr>
        <sz val="9"/>
        <rFont val="Times New Roman"/>
        <family val="1"/>
      </rPr>
      <t>Maldonada</t>
    </r>
  </si>
  <si>
    <r>
      <rPr>
        <sz val="9"/>
        <rFont val="Times New Roman"/>
        <family val="1"/>
      </rPr>
      <t>8:40 PM. Report not phoned in to UFO Filter Center but came over police scanner (KNI Net) at UFOFC. Report of an "aircraft going down" prompted law enforcement officials to look for a crash. None found. (UFOFC, Ridge files)</t>
    </r>
  </si>
  <si>
    <r>
      <rPr>
        <sz val="9"/>
        <rFont val="Times New Roman"/>
        <family val="1"/>
      </rPr>
      <t>Henderson</t>
    </r>
  </si>
  <si>
    <r>
      <rPr>
        <sz val="9"/>
        <rFont val="Times New Roman"/>
        <family val="1"/>
      </rPr>
      <t>10:30 PM. On Route 951 east of Cruis, a couple, Mr. &amp; Mrs. Gaizand, reported seeing a white luminous form shaped like a hemisphere sitting on the ground by the side of the road.  Next to the craft stood two human-like figures. The figures were about 1.65 meters in height and wore gray uniforms and helmets. (Source: Lumieres dans la Nuit, November 1980, issue # 195).</t>
    </r>
  </si>
  <si>
    <r>
      <rPr>
        <sz val="9"/>
        <rFont val="Times New Roman"/>
        <family val="1"/>
      </rPr>
      <t>Cruis (east of)</t>
    </r>
  </si>
  <si>
    <r>
      <rPr>
        <sz val="9"/>
        <rFont val="Times New Roman"/>
        <family val="1"/>
      </rPr>
      <t>12:45 AM. A 26-year old woman and her 13-year-old niece looked out their bedroom window before retiring and saw 11 or 12 white lights in a "dipper" shaped formation that were moving about in the sky. One bright light appeared on a hill 300 yards away. They then saw a figure on a distant hill shining a light on a tombstone there, and the stone seemed to rise up into the air and move back and forth. A figure taller than the others, who were less than four feet tall, stood near the light on the hill and called out with an "ooh, ooh" signal.</t>
    </r>
  </si>
  <si>
    <r>
      <rPr>
        <sz val="9"/>
        <rFont val="Times New Roman"/>
        <family val="1"/>
      </rPr>
      <t>Lindley</t>
    </r>
  </si>
  <si>
    <r>
      <rPr>
        <sz val="9"/>
        <rFont val="Times New Roman"/>
        <family val="1"/>
      </rPr>
      <t>An 18 meter in diameter domed, bowl-shaped disc hovered 50 meters over a house in Croix-en-Plaine, France at 10:30 p.m. Rays from the UFO converged on the roof of the house. (Source: Lumieres dans la Nuit, November 1979).</t>
    </r>
  </si>
  <si>
    <r>
      <rPr>
        <sz val="9"/>
        <rFont val="Times New Roman"/>
        <family val="1"/>
      </rPr>
      <t>Croix-en-Plaine</t>
    </r>
  </si>
  <si>
    <r>
      <rPr>
        <sz val="9"/>
        <rFont val="Times New Roman"/>
        <family val="1"/>
      </rPr>
      <t>4:15 AM. Officer John W. Bruner, a deputy sheriff, was on duty and was the first person to observe the phenomenon. Officer Bruner and his partner Officer Coogler were parked west of the object which appeared to be approximately 1/2 to 1 mile away. Bruner and Coogler got out of their vehicle and tried to observe the object better by shinning their light on it. The object moved toward the men and the officers turned off the light because they became nervous at seeing the object's response to their light. (Reference: UFO INVESTIGATOR, October 1977, page 4)</t>
    </r>
  </si>
  <si>
    <r>
      <rPr>
        <sz val="9"/>
        <rFont val="Times New Roman"/>
        <family val="1"/>
      </rPr>
      <t>Porter</t>
    </r>
  </si>
  <si>
    <r>
      <rPr>
        <sz val="9"/>
        <rFont val="Times New Roman"/>
        <family val="1"/>
      </rPr>
      <t>A red, round object hovered over some olive trees in Palomares, Spain at 2:10 a.m. It directed a beam of light to the ground. (Source: Lumieres dans la Nuit, May 1978).</t>
    </r>
  </si>
  <si>
    <r>
      <rPr>
        <sz val="9"/>
        <rFont val="Times New Roman"/>
        <family val="1"/>
      </rPr>
      <t>Palomares</t>
    </r>
  </si>
  <si>
    <r>
      <rPr>
        <sz val="9"/>
        <rFont val="Times New Roman"/>
        <family val="1"/>
      </rPr>
      <t>A domed disc-shaped UFO, resembling a straw hat, landed on a ranch near Barra do Corda, Brazil. The ranch owner saw a short, hairy humanoid get out of the object, carrying "tools." (Source: Larry Hatch, U computer database, case 12248).</t>
    </r>
  </si>
  <si>
    <r>
      <rPr>
        <sz val="9"/>
        <rFont val="Times New Roman"/>
        <family val="1"/>
      </rPr>
      <t>Barra do Corda (near)</t>
    </r>
  </si>
  <si>
    <r>
      <rPr>
        <sz val="9"/>
        <rFont val="Times New Roman"/>
        <family val="1"/>
      </rPr>
      <t>Multiple UFO abductee Betty Andreasson had her sixth close encounter experience on this night in Wakefield, Massachusetts. (Source: Raymond E. Fowler, Casebook of a UFO Investigator, p. 137).</t>
    </r>
  </si>
  <si>
    <r>
      <rPr>
        <sz val="9"/>
        <rFont val="Times New Roman"/>
        <family val="1"/>
      </rPr>
      <t>Wakefield</t>
    </r>
  </si>
  <si>
    <r>
      <rPr>
        <sz val="9"/>
        <rFont val="Times New Roman"/>
        <family val="1"/>
      </rPr>
      <t>10:45 PM. Mrs. Fern Frey (name changed) was lying in bed with her 11-year-old daughter who was asleep. She cautiously peeked through the curtain and watched in bewilderment as the green light retreated, "just like a liquid being drawn up through a straw." In a matter of seconds the light was "siphoned" up into a low hovering object that was shaped like an inverted saucer a couple of hundred feet away. She guessed it was about 30' in diameter and was metallic. (MUJ-122,9)</t>
    </r>
  </si>
  <si>
    <r>
      <rPr>
        <sz val="9"/>
        <rFont val="Times New Roman"/>
        <family val="1"/>
      </rPr>
      <t>Bellevue</t>
    </r>
  </si>
  <si>
    <r>
      <rPr>
        <sz val="9"/>
        <rFont val="Times New Roman"/>
        <family val="1"/>
      </rPr>
      <t xml:space="preserve">Dog started barking at 3:30 AM.  This barking was unusual, described as a
</t>
    </r>
    <r>
      <rPr>
        <sz val="9"/>
        <rFont val="Times New Roman"/>
        <family val="1"/>
      </rPr>
      <t>“scared” bark</t>
    </r>
  </si>
  <si>
    <r>
      <rPr>
        <sz val="9"/>
        <rFont val="Times New Roman"/>
        <family val="1"/>
      </rPr>
      <t>Emden</t>
    </r>
  </si>
  <si>
    <r>
      <rPr>
        <sz val="9"/>
        <rFont val="Times New Roman"/>
        <family val="1"/>
      </rPr>
      <t xml:space="preserve">2:10 AM. Police radios were reporting unusual lights being observed at Mayfield, KENTUCKY, which is 85 miles SW of the UFOFC at Mt. Vernon, INDIANA.
</t>
    </r>
    <r>
      <rPr>
        <sz val="9"/>
        <rFont val="Times New Roman"/>
        <family val="1"/>
      </rPr>
      <t>(UFO Filter Center, Ridge files)</t>
    </r>
  </si>
  <si>
    <r>
      <rPr>
        <sz val="9"/>
        <rFont val="Times New Roman"/>
        <family val="1"/>
      </rPr>
      <t>Mayfield</t>
    </r>
  </si>
  <si>
    <r>
      <rPr>
        <sz val="9"/>
        <rFont val="Times New Roman"/>
        <family val="1"/>
      </rPr>
      <t>2:10 AM. Our local police dispatcher reported to the UFO Filter Center at Mt. Vernon, INDIANA, that multiple witnesses were reporting unusual lights to police at Mt. Vernon, ILLINOIS, which is 60 miles to the NW.  (UFOFC, Ridge files)</t>
    </r>
  </si>
  <si>
    <r>
      <rPr>
        <sz val="9"/>
        <rFont val="Times New Roman"/>
        <family val="1"/>
      </rPr>
      <t>1:50 AM. A domed disc passed over a hill in Roseto Degli Abruzzi. Two kids playing with walkie-talkies experienced RFI radio interference. (Source: Maurizio Verga, ITACAT: Italian UFO Catalogue).</t>
    </r>
  </si>
  <si>
    <r>
      <rPr>
        <sz val="9"/>
        <rFont val="Times New Roman"/>
        <family val="1"/>
      </rPr>
      <t>Roseto Degli Abruzzi</t>
    </r>
  </si>
  <si>
    <r>
      <rPr>
        <sz val="9"/>
        <rFont val="Times New Roman"/>
        <family val="1"/>
      </rPr>
      <t>1:00 AM. A chicken farmer was walking to town to catch a bus. A bright greenish blue light appeared and swooped down from the sky to chase him. It circled back and came to hover above some nearby woods, and he could now make out a V- shaped craft. At one point he awoke briefly to see several men staring at him. They examined him in silence. (Source: Bob Pratt, UFO Danger Zone: Terror and Death in Brazil--Where Next? and in Timothy Good (ed.), The UFO Report 1991).</t>
    </r>
  </si>
  <si>
    <r>
      <rPr>
        <sz val="9"/>
        <rFont val="Times New Roman"/>
        <family val="1"/>
      </rPr>
      <t>Pinheiro</t>
    </r>
  </si>
  <si>
    <r>
      <rPr>
        <sz val="9"/>
        <rFont val="Times New Roman"/>
        <family val="1"/>
      </rPr>
      <t xml:space="preserve">2:30 AM. A dull silver saucer-shaped UFO hovered off to the left side of a road. It was only about 200 feet above and the ground and 150 feet from the road. (Source:
</t>
    </r>
    <r>
      <rPr>
        <sz val="9"/>
        <rFont val="Times New Roman"/>
        <family val="1"/>
      </rPr>
      <t>J. Allen Hynek Center for UFO Studies case files).</t>
    </r>
  </si>
  <si>
    <r>
      <rPr>
        <sz val="9"/>
        <rFont val="Times New Roman"/>
        <family val="1"/>
      </rPr>
      <t>Flat Rock</t>
    </r>
  </si>
  <si>
    <r>
      <rPr>
        <sz val="9"/>
        <rFont val="Times New Roman"/>
        <family val="1"/>
      </rPr>
      <t>Silver disc with dome, green windows, moved erratically around farm for 20-25 minutes, flew away slowly. CUFOS report; see Rodeghier, p. 71 (E) tractor</t>
    </r>
  </si>
  <si>
    <r>
      <rPr>
        <sz val="9"/>
        <rFont val="Times New Roman"/>
        <family val="1"/>
      </rPr>
      <t>Jessup</t>
    </r>
  </si>
  <si>
    <r>
      <rPr>
        <sz val="9"/>
        <rFont val="Times New Roman"/>
        <family val="1"/>
      </rPr>
      <t>Three thousand residents of Zhang Po saw two huge, orange-colored UFOs descend from the sky during the showing of an outdoor movie. Eyewitnesses heard a humming sound and felt heat emanating from the objects, which maneuvered just above the crowd. (Anthony Lee, FSR, March 1983, pg. 24).</t>
    </r>
  </si>
  <si>
    <r>
      <rPr>
        <sz val="9"/>
        <rFont val="Times New Roman"/>
        <family val="1"/>
      </rPr>
      <t>Zhang Po</t>
    </r>
  </si>
  <si>
    <r>
      <rPr>
        <sz val="9"/>
        <rFont val="Times New Roman"/>
        <family val="1"/>
      </rPr>
      <t xml:space="preserve">5:50 PM. A spherical light--larger than the apparent size of Venus--moved, hovered for two minutes, and then shot away. (Source: Awareness, April 1979, p.
</t>
    </r>
    <r>
      <rPr>
        <sz val="9"/>
        <rFont val="Times New Roman"/>
        <family val="1"/>
      </rPr>
      <t>4).</t>
    </r>
  </si>
  <si>
    <r>
      <rPr>
        <sz val="9"/>
        <rFont val="Times New Roman"/>
        <family val="1"/>
      </rPr>
      <t>South Africa</t>
    </r>
  </si>
  <si>
    <r>
      <rPr>
        <sz val="9"/>
        <rFont val="Times New Roman"/>
        <family val="1"/>
      </rPr>
      <t>Steynsburg</t>
    </r>
  </si>
  <si>
    <r>
      <rPr>
        <sz val="9"/>
        <rFont val="Times New Roman"/>
        <family val="1"/>
      </rPr>
      <t>7:45 P.M. PST Four witnesses observed a disk-shaped object approximately 20-22 feet in diameter hovering overhead for around five minutes. Description:  I saw people in a disk shaped object approximately 20- 22 feet around hovering over me for around 5 minutes with 6-7 people on board.</t>
    </r>
  </si>
  <si>
    <r>
      <rPr>
        <sz val="9"/>
        <rFont val="Times New Roman"/>
        <family val="1"/>
      </rPr>
      <t>Toppenish</t>
    </r>
  </si>
  <si>
    <r>
      <rPr>
        <sz val="9"/>
        <rFont val="Times New Roman"/>
        <family val="1"/>
      </rPr>
      <t>Prior to a fireworks display, a retired USAF Colonel, his wife and another couple observed two starlike objects for thirty minutes. Both objects moved at random speeds. (Reference: UFO INVESTIGATOR, December 1977, page 4)</t>
    </r>
  </si>
  <si>
    <r>
      <rPr>
        <sz val="9"/>
        <rFont val="Times New Roman"/>
        <family val="1"/>
      </rPr>
      <t>Arlington</t>
    </r>
  </si>
  <si>
    <r>
      <rPr>
        <sz val="9"/>
        <rFont val="Times New Roman"/>
        <family val="1"/>
      </rPr>
      <t>Luminous round object with dome hovered above a NATO base security zone, spinning; changed color, emitted sound like swarm of bees (NICAP UFOE II, NICAP UFOE II, Section II).</t>
    </r>
  </si>
  <si>
    <r>
      <rPr>
        <sz val="9"/>
        <rFont val="Times New Roman"/>
        <family val="1"/>
      </rPr>
      <t>Aviano</t>
    </r>
  </si>
  <si>
    <r>
      <rPr>
        <sz val="9"/>
        <rFont val="Times New Roman"/>
        <family val="1"/>
      </rPr>
      <t xml:space="preserve">2:10 PM. A Piper Cherokee pilot observed a black cigar-shaped object enveloped in a "heat of haze" flying at 1,800 to 2,000 feet. (Reference: UNIDENTIFIED AERIAL PHENOMENA EIGHTY YEARS OF PILOT SIGHTINGS Catalog of
</t>
    </r>
    <r>
      <rPr>
        <sz val="9"/>
        <rFont val="Times New Roman"/>
        <family val="1"/>
      </rPr>
      <t xml:space="preserve">Military, Airline, Private Pilots Sightings from 1916 to 2000 Dominique F.
</t>
    </r>
    <r>
      <rPr>
        <sz val="9"/>
        <rFont val="Times New Roman"/>
        <family val="1"/>
      </rPr>
      <t>Weinstein)</t>
    </r>
  </si>
  <si>
    <r>
      <rPr>
        <sz val="9"/>
        <rFont val="Times New Roman"/>
        <family val="1"/>
      </rPr>
      <t>Timaru, South Canterbury</t>
    </r>
  </si>
  <si>
    <r>
      <rPr>
        <sz val="9"/>
        <rFont val="Times New Roman"/>
        <family val="1"/>
      </rPr>
      <t>Evening. Three young boys, Todd being 12-years old, were playing on the- playground north of Maplewood School. But as the lights approached, not changing position, they couldn't see any stars between them. The other two boys fled, but Todd was entranced as this now massive triangle-shaped thing came in over the trees in the east and moved overhead at, what he thought, was about 150'. There was a low-toned hum as it moved at about 25-30 mph. (Worley files)</t>
    </r>
  </si>
  <si>
    <r>
      <rPr>
        <sz val="9"/>
        <rFont val="Times New Roman"/>
        <family val="1"/>
      </rPr>
      <t>Connersville</t>
    </r>
  </si>
  <si>
    <r>
      <rPr>
        <sz val="9"/>
        <rFont val="Times New Roman"/>
        <family val="1"/>
      </rPr>
      <t>On this night a man with a flat tire was stopped on the highway between Abadan and Ahvaz, Iran when he suddenly felt heat from a "huge, bright object" that was very close to him. (Source: Allan Hendry, International UFO Reporter, January 1981, p. 15).</t>
    </r>
  </si>
  <si>
    <r>
      <rPr>
        <sz val="9"/>
        <rFont val="Times New Roman"/>
        <family val="1"/>
      </rPr>
      <t>Abadan and Ahvaz btn.</t>
    </r>
  </si>
  <si>
    <r>
      <rPr>
        <sz val="9"/>
        <rFont val="Times New Roman"/>
        <family val="1"/>
      </rPr>
      <t>1:00 AM. A UFO was sighted hovering over the sea from the coastal town of La Caleta. Sr. Cruz watched as the object extended a tube from its bottom, and then sucked up water. Two occupants could be seen inside the object, viewed through windows in the craft. Sr. Cruz's car engine failed, and he felt a numbing sensation in his arms and legs. (Sources: Leonte Objio, APRO Bulletin, January 1982, p. 6; Stendek, September 1978, p. 5).</t>
    </r>
  </si>
  <si>
    <r>
      <rPr>
        <sz val="9"/>
        <rFont val="Times New Roman"/>
        <family val="1"/>
      </rPr>
      <t>Dominican Republic</t>
    </r>
  </si>
  <si>
    <r>
      <rPr>
        <sz val="9"/>
        <rFont val="Times New Roman"/>
        <family val="1"/>
      </rPr>
      <t>La Caleta</t>
    </r>
  </si>
  <si>
    <r>
      <rPr>
        <sz val="9"/>
        <rFont val="Times New Roman"/>
        <family val="1"/>
      </rPr>
      <t>A driver of a newspaper delivery van saw a dull glow at a quarry beside the road. A glowing phosporescent UFO then came out of the quarry and hovered in front of the delivery van, causing the van's engine and headlights to fail.</t>
    </r>
  </si>
  <si>
    <r>
      <rPr>
        <sz val="9"/>
        <rFont val="Times New Roman"/>
        <family val="1"/>
      </rPr>
      <t>S.Africa</t>
    </r>
  </si>
  <si>
    <r>
      <rPr>
        <sz val="9"/>
        <rFont val="Times New Roman"/>
        <family val="1"/>
      </rPr>
      <t>Noupoort and Middelburg (btn)</t>
    </r>
  </si>
  <si>
    <r>
      <rPr>
        <sz val="9"/>
        <rFont val="Times New Roman"/>
        <family val="1"/>
      </rPr>
      <t>Centeno, Argentina</t>
    </r>
  </si>
  <si>
    <r>
      <rPr>
        <sz val="9"/>
        <rFont val="Times New Roman"/>
        <family val="1"/>
      </rPr>
      <t>Centeno</t>
    </r>
  </si>
  <si>
    <r>
      <rPr>
        <sz val="9"/>
        <rFont val="Times New Roman"/>
        <family val="1"/>
      </rPr>
      <t>On this day a 10 meter long silver cigar shaped object followed two people riding on a motorcycle between Salford and Bury. It replicated all of their turns and was completely silent. It finally flew off behind a house. (Source: FSR, August 1978, p 10).</t>
    </r>
  </si>
  <si>
    <r>
      <rPr>
        <sz val="9"/>
        <rFont val="Times New Roman"/>
        <family val="1"/>
      </rPr>
      <t>Salford and Bury btn.</t>
    </r>
  </si>
  <si>
    <r>
      <rPr>
        <sz val="9"/>
        <rFont val="Times New Roman"/>
        <family val="1"/>
      </rPr>
      <t>2:00 AM. A 29-year-old man returned home in Austin and saw a light in the distance he thought was an airplane but heard no engine sound. The object, a yellow-orange disc, flew along the shoreline of the lake, passing in front of the witness at his lake front home, and flew from view into the distance. (Source: MUFON Investigation files, case #890709).</t>
    </r>
  </si>
  <si>
    <r>
      <rPr>
        <sz val="9"/>
        <rFont val="Times New Roman"/>
        <family val="1"/>
      </rPr>
      <t>Austin</t>
    </r>
  </si>
  <si>
    <r>
      <rPr>
        <sz val="9"/>
        <rFont val="Times New Roman"/>
        <family val="1"/>
      </rPr>
      <t xml:space="preserve">Glowing object, van enveloped in light, buzzing sound, engine restarted by itself.
</t>
    </r>
    <r>
      <rPr>
        <sz val="9"/>
        <rFont val="Times New Roman"/>
        <family val="1"/>
      </rPr>
      <t>Die Vaterland, June 23, 1977 (E,L) van</t>
    </r>
  </si>
  <si>
    <r>
      <rPr>
        <sz val="9"/>
        <rFont val="Times New Roman"/>
        <family val="1"/>
      </rPr>
      <t>S. Africa</t>
    </r>
  </si>
  <si>
    <r>
      <rPr>
        <sz val="9"/>
        <rFont val="Times New Roman"/>
        <family val="1"/>
      </rPr>
      <t>Middelburg</t>
    </r>
  </si>
  <si>
    <r>
      <rPr>
        <sz val="9"/>
        <rFont val="Times New Roman"/>
        <family val="1"/>
      </rPr>
      <t xml:space="preserve">Time not given nor any details except this was reported as a CE-III. (SYMPAP,
</t>
    </r>
    <r>
      <rPr>
        <sz val="9"/>
        <rFont val="Times New Roman"/>
        <family val="1"/>
      </rPr>
      <t>1978,14)</t>
    </r>
  </si>
  <si>
    <r>
      <rPr>
        <sz val="9"/>
        <rFont val="Times New Roman"/>
        <family val="1"/>
      </rPr>
      <t>Crystal Lake</t>
    </r>
  </si>
  <si>
    <r>
      <rPr>
        <sz val="9"/>
        <rFont val="Times New Roman"/>
        <family val="1"/>
      </rPr>
      <t xml:space="preserve">Oval object over two vehicles; heat felt, mass displacement. Flying Saucer
</t>
    </r>
    <r>
      <rPr>
        <sz val="9"/>
        <rFont val="Times New Roman"/>
        <family val="1"/>
      </rPr>
      <t>Review, Vol. 23, No. 5; see Rodeghier, 1981, p. 70 (E) cars</t>
    </r>
  </si>
  <si>
    <r>
      <rPr>
        <sz val="9"/>
        <rFont val="Times New Roman"/>
        <family val="1"/>
      </rPr>
      <t>Yorkshire</t>
    </r>
  </si>
  <si>
    <r>
      <rPr>
        <sz val="9"/>
        <rFont val="Times New Roman"/>
        <family val="1"/>
      </rPr>
      <t>Dog and Horse raise alert to bright object near ground</t>
    </r>
  </si>
  <si>
    <r>
      <rPr>
        <sz val="9"/>
        <rFont val="Times New Roman"/>
        <family val="1"/>
      </rPr>
      <t>4:10 PM. An ovoid object followed an airliner for 30 seconds according to one of the passengers aboard. The witness, a radio announcer, reported that the object was larger than the airliner and flew away toward the east. (Source: Allan Hendry, International UFO Reporter, July 1977, p. 3).</t>
    </r>
  </si>
  <si>
    <r>
      <rPr>
        <sz val="9"/>
        <rFont val="Times New Roman"/>
        <family val="1"/>
      </rPr>
      <t>Dowagiac</t>
    </r>
  </si>
  <si>
    <r>
      <rPr>
        <sz val="9"/>
        <rFont val="Times New Roman"/>
        <family val="1"/>
      </rPr>
      <t>6:00 AM. 8A fiery looking torus-shaped object hovered and tilted over Santiago. A beam extended from the object, and swung back and forth like a pendulum. At ball of light was at the end of the beam. (Source: Lumieres dans la Nuit, January 1978).</t>
    </r>
  </si>
  <si>
    <r>
      <rPr>
        <sz val="9"/>
        <rFont val="Times New Roman"/>
        <family val="1"/>
      </rPr>
      <t>9:45 PM. Doris Cuningham and her nine year old son were proceeding toward their apartment building when the child suddenly motioned for his mother to look over the pool. Hovering no more than twelve stories above the ground was a large circular shaped object. (Reference: UFO INVESTIGATOR, May 1977, page 4)</t>
    </r>
  </si>
  <si>
    <r>
      <rPr>
        <sz val="9"/>
        <rFont val="Times New Roman"/>
        <family val="1"/>
      </rPr>
      <t>Vienna</t>
    </r>
  </si>
  <si>
    <r>
      <rPr>
        <sz val="9"/>
        <rFont val="Times New Roman"/>
        <family val="1"/>
      </rPr>
      <t>Humanoid report. No details. (EGBA, 576)</t>
    </r>
  </si>
  <si>
    <r>
      <rPr>
        <sz val="9"/>
        <rFont val="Times New Roman"/>
        <family val="1"/>
      </rPr>
      <t>Pacific</t>
    </r>
  </si>
  <si>
    <r>
      <rPr>
        <sz val="9"/>
        <rFont val="Times New Roman"/>
        <family val="1"/>
      </rPr>
      <t>9:30 PM. In the village of Icoaraci, two fiery balls of light were seen in the sky. One was green, and the other was red, and they came from opposite directions and collided causing a tremendous flash and a sound like thunder. (Source: Otto Raymundo, MUFON UFO Journal, July 1977, p. 8).</t>
    </r>
  </si>
  <si>
    <r>
      <rPr>
        <sz val="9"/>
        <rFont val="Times New Roman"/>
        <family val="1"/>
      </rPr>
      <t>Belem do Para, Para State (near)</t>
    </r>
  </si>
  <si>
    <r>
      <rPr>
        <sz val="9"/>
        <rFont val="Times New Roman"/>
        <family val="1"/>
      </rPr>
      <t>9:00 PM In Tranent and seven surrounding towns in Lothian, a domed disc-shaped object and other objects were seen in the skies on a clear evening. (Source: FSR, November 1978, pp. 30-31).</t>
    </r>
  </si>
  <si>
    <r>
      <rPr>
        <sz val="9"/>
        <rFont val="Times New Roman"/>
        <family val="1"/>
      </rPr>
      <t>Lothian</t>
    </r>
  </si>
  <si>
    <r>
      <rPr>
        <sz val="9"/>
        <rFont val="Times New Roman"/>
        <family val="1"/>
      </rPr>
      <t xml:space="preserve">9:45 PM. A silent disc-shaped object with white windows hovered for 75 seconds, then flew away slowly. (Source: Allan Hendry, International UFO Reporter, June
</t>
    </r>
    <r>
      <rPr>
        <sz val="9"/>
        <rFont val="Times New Roman"/>
        <family val="1"/>
      </rPr>
      <t>1977, p. 36).</t>
    </r>
  </si>
  <si>
    <r>
      <rPr>
        <sz val="9"/>
        <rFont val="Times New Roman"/>
        <family val="1"/>
      </rPr>
      <t>Bonner Springs</t>
    </r>
  </si>
  <si>
    <r>
      <rPr>
        <sz val="9"/>
        <rFont val="Times New Roman"/>
        <family val="1"/>
      </rPr>
      <t>3:00 AM. A housewife reported sighting a green glowing ball with a dark equator hovering near her home. It shot straight up into the sky and was gone in less than a second. (Source: Allan Hendry, International UFO Reporter, June 1977, p. 8).</t>
    </r>
  </si>
  <si>
    <r>
      <rPr>
        <sz val="9"/>
        <rFont val="Times New Roman"/>
        <family val="1"/>
      </rPr>
      <t>Clearfield</t>
    </r>
  </si>
  <si>
    <r>
      <rPr>
        <sz val="9"/>
        <rFont val="Times New Roman"/>
        <family val="1"/>
      </rPr>
      <t>9:30 PM. Leslie Hendricks while walking out of the Livingston Shopping Mall observed a large glowing sphere high up in the southwestern sky. The sphere was about the size and color of a harvest moon. It appeared to be hovering at an altitude higher than that of an ordinary commercial aircraft. (Reference: UFO INVESTIGATOR, July 1977, page 1)</t>
    </r>
  </si>
  <si>
    <r>
      <rPr>
        <sz val="9"/>
        <rFont val="Times New Roman"/>
        <family val="1"/>
      </rPr>
      <t>Morristown</t>
    </r>
  </si>
  <si>
    <r>
      <rPr>
        <sz val="9"/>
        <rFont val="Times New Roman"/>
        <family val="1"/>
      </rPr>
      <t>9:30 PM. Leslie Hendricks while walking out of the Livingston Shopping Mall observed a large glowing sphere high up in the southwestern sky. The sphere was about the size and color of a harvest moon. ( Reference: UFO INVESTIGATOR, July 1977, page 1)</t>
    </r>
  </si>
  <si>
    <r>
      <rPr>
        <sz val="9"/>
        <rFont val="Times New Roman"/>
        <family val="1"/>
      </rPr>
      <t>Harding Township</t>
    </r>
  </si>
  <si>
    <r>
      <rPr>
        <sz val="9"/>
        <rFont val="Times New Roman"/>
        <family val="1"/>
      </rPr>
      <t>9:30 PM. Mrs.Nancy Allocco and her two children, Lee, age twelve and Nell, age fourteen, observed a large glowing object in the sky. ( Reference: UFO INVESTIGATOR, July 1977, page 1)</t>
    </r>
  </si>
  <si>
    <r>
      <rPr>
        <sz val="9"/>
        <rFont val="Times New Roman"/>
        <family val="1"/>
      </rPr>
      <t xml:space="preserve">2:30 PM. Adult couple experienced object like a silver sphere with "saturn ring" or
</t>
    </r>
    <r>
      <rPr>
        <sz val="9"/>
        <rFont val="Times New Roman"/>
        <family val="1"/>
      </rPr>
      <t>halo around it, heading eastbound. 30-secs. (IUR,2,6)</t>
    </r>
  </si>
  <si>
    <r>
      <rPr>
        <sz val="9"/>
        <rFont val="Times New Roman"/>
        <family val="1"/>
      </rPr>
      <t>Joliet</t>
    </r>
  </si>
  <si>
    <r>
      <rPr>
        <sz val="9"/>
        <rFont val="Times New Roman"/>
        <family val="1"/>
      </rPr>
      <t>2:00 PM. Adult couple driving westbound watched as a silver "straw hat" the size of the moon rush eastbound over I-80 (and their car) making no noise. Object, which was in view 30-seconds, was flying against the wind. (IUR,2,6)</t>
    </r>
  </si>
  <si>
    <r>
      <rPr>
        <sz val="9"/>
        <rFont val="Times New Roman"/>
        <family val="1"/>
      </rPr>
      <t>A powerful spotlight from a silent, delta-shaped object lit the forest in Undersaker on this night. A very large second object, also triangle shaped and with three large windows rose in the beam of light. Both objects hovered over the trees, then changed shape from triangular to rectangular. (Sources: Allan Hendry, International UFO Reporter, November 1977, p. 8; Richard F. Haines, Project Delta: A Study of Multiple UFO, p. 191; UNICAT database, case 195, citing Allan Hendry).</t>
    </r>
  </si>
  <si>
    <r>
      <rPr>
        <sz val="9"/>
        <rFont val="Times New Roman"/>
        <family val="1"/>
      </rPr>
      <t>Undersaker, Jamtland</t>
    </r>
  </si>
  <si>
    <r>
      <rPr>
        <sz val="9"/>
        <rFont val="Times New Roman"/>
        <family val="1"/>
      </rPr>
      <t xml:space="preserve">A large domed disc-shaped object descended into canyon. A school teacher and fifteen students witnessed the descent, and said that they could see figures inside the craft. It was seen again one hour later. (Source: Larry Hatch, U computer
</t>
    </r>
    <r>
      <rPr>
        <sz val="9"/>
        <rFont val="Times New Roman"/>
        <family val="1"/>
      </rPr>
      <t>database, case 12693).</t>
    </r>
  </si>
  <si>
    <r>
      <rPr>
        <sz val="9"/>
        <rFont val="Times New Roman"/>
        <family val="1"/>
      </rPr>
      <t>Encinitas</t>
    </r>
  </si>
  <si>
    <r>
      <rPr>
        <sz val="9"/>
        <rFont val="Times New Roman"/>
        <family val="1"/>
      </rPr>
      <t>9:15 AM. A 22-year-old Cessna 150 pilot trainee, Sr. Lopez Ojeda, had a close encounter with a white object that looked like an inverted plate while flying over Tabio, Cundinamarca province, Colombia. (Sources: Richard H. Hall, Uninvited Guests, p. 291; MUFON UFO Journal, June 1977; Dominique Weinstein, Aircraft UFO Encounters, p. 50; CUFOS files, citing newspaper clipping dated May 6, 1977).</t>
    </r>
  </si>
  <si>
    <r>
      <rPr>
        <sz val="9"/>
        <rFont val="Times New Roman"/>
        <family val="1"/>
      </rPr>
      <t>Tabio, Cundinamarca province</t>
    </r>
  </si>
  <si>
    <r>
      <rPr>
        <sz val="9"/>
        <rFont val="Times New Roman"/>
        <family val="1"/>
      </rPr>
      <t>Midnight. The witness, a truck driver, had made a rest stop at a truck stop on the major highway near Ragusa, Italy when he saw a yellow light illuminate the cab. The light originated from a gray metallic, oval-shaped object that was hovering near the truck and close to the ground. A figure wearing a dark gray coverall and a helmet could be seen inside one of the openings. It seemed to be controlling and directing the yellow beam of light. (Sources: Maurizio Verga, ITACAT: Italian UFO catalogue, case 93; Albert S. Rosales, Humanoid Contact Database 1977, case # 1522, citing ITACAT).</t>
    </r>
  </si>
  <si>
    <r>
      <rPr>
        <sz val="9"/>
        <rFont val="Times New Roman"/>
        <family val="1"/>
      </rPr>
      <t>Ragusa (near)</t>
    </r>
  </si>
  <si>
    <r>
      <rPr>
        <sz val="9"/>
        <rFont val="Times New Roman"/>
        <family val="1"/>
      </rPr>
      <t>A car being driven by a 47-year-old woman and accompained by another female passenger was paced by a white glowing object for three minutes. The description of the shape differed, but one of the women described it as a disc-shaped object. The incident occurred near a Nike missile base. (Source: Allan Hendry, International UFO Reporter, June 1977, p. 3).</t>
    </r>
  </si>
  <si>
    <r>
      <rPr>
        <sz val="9"/>
        <rFont val="Times New Roman"/>
        <family val="1"/>
      </rPr>
      <t>Oxford</t>
    </r>
  </si>
  <si>
    <r>
      <rPr>
        <sz val="9"/>
        <rFont val="Times New Roman"/>
        <family val="1"/>
      </rPr>
      <t>3:50 AM. Eight soldiers on a military patrol suddenly saw a bright light nearby. The soldiers' dog and horses remained still while the lights hovered nearby. The leader of the group, Corporal Armando Valdes, ordered the other soldiers to put out their campfire. The two large lights were about 800 meters away, and hovering close to the ground. Cpl.  Valdes suddenly reappeared. He had a strange look on his face and he emitted a sinister laugh, asking several times where his mother was. (Source: Albert S. Rosales, Humanoid Contact Database 1977, case # 3062, citing Diego Contreras &amp; Raul Nunez).</t>
    </r>
  </si>
  <si>
    <r>
      <rPr>
        <sz val="9"/>
        <rFont val="Times New Roman"/>
        <family val="1"/>
      </rPr>
      <t>Pampa Lluscuma</t>
    </r>
  </si>
  <si>
    <r>
      <rPr>
        <sz val="9"/>
        <rFont val="Times New Roman"/>
        <family val="1"/>
      </rPr>
      <t>Mark Marston, age 11, was looking for bird's nests in a hedge when "a red glow appeared in the sky 50 yards away." A few moments later a figure appeared and drifted through a closed gate at the other end of the field. It was dressed in a silver suit, like a diver, with a large helmet and a square, featureless face.</t>
    </r>
  </si>
  <si>
    <r>
      <rPr>
        <sz val="9"/>
        <rFont val="Times New Roman"/>
        <family val="1"/>
      </rPr>
      <t>Herbrandston, Pembrokeshire, Wales</t>
    </r>
  </si>
  <si>
    <r>
      <rPr>
        <sz val="9"/>
        <rFont val="Times New Roman"/>
        <family val="1"/>
      </rPr>
      <t>2:00 AM. The radio of hotel owner Rosa Gremville suddenly went dead. Moments later she heard a loud humming noise outside and looking out she was dazzled by a "huge moon lighting up the area, moving about like a seesaw." It descended and landed in a field 100 yards behind the hotel. Two creatures 8 or 9-feet tall emerged from the dome through the flames. (Sources: David F. Webb and Ted Bloecher, HUMCAT: Catalogue of Humanoid Reports, case 1977-18; Randall Jones Pugh, FSR, August 1977, p. 6 for BUFORA).</t>
    </r>
  </si>
  <si>
    <r>
      <rPr>
        <sz val="9"/>
        <rFont val="Times New Roman"/>
        <family val="1"/>
      </rPr>
      <t>Wales</t>
    </r>
  </si>
  <si>
    <r>
      <rPr>
        <sz val="9"/>
        <rFont val="Times New Roman"/>
        <family val="1"/>
      </rPr>
      <t>Little Haven, Pembrokeshire</t>
    </r>
  </si>
  <si>
    <r>
      <rPr>
        <sz val="9"/>
        <rFont val="Times New Roman"/>
        <family val="1"/>
      </rPr>
      <t>2:00 AM. The radio of hotel owner Rosa Gremville suddenly went dead. Moments later she heard a loud humming noise outside and looking out she was dazzled by a "huge moon lighting up the area, moving about like a seesaw." It descended and landed in a field 100 yards behind the hotel. Burn marks were found on the ground at the site the next day. (Sources: David F. Webb and Ted Bloecher, HUMCAT: Catalogue of Humanoid Reports, case 1977-18; Randall Jones Pugh, FSR, August 1977, p. 6 for BUFORA).</t>
    </r>
  </si>
  <si>
    <r>
      <rPr>
        <sz val="9"/>
        <rFont val="Times New Roman"/>
        <family val="1"/>
      </rPr>
      <t>2:00 AM. The radio of hotel owner Rosa Gremville suddenly went dead. Moments later she heard a loud humming noise outside and looking out she was dazzled by a "huge moon lighting up the area, moving about like a seesaw." It descended and landed in a field 100 yards behind the hotel. "It was round, with flames coming from the top of a dome. (Sources: David F. Webb and Ted Bloecher, HUMCAT: Catalogue of Humanoid Reports, case 1977-18; Randall Jones Pugh, FSR, August 1977, p. 6 for BUFORA).</t>
    </r>
  </si>
  <si>
    <r>
      <rPr>
        <sz val="9"/>
        <rFont val="Times New Roman"/>
        <family val="1"/>
      </rPr>
      <t xml:space="preserve">2:00 AM. Three witnesses on board a flight at 31,000'. Seen briefly four times.
</t>
    </r>
    <r>
      <rPr>
        <sz val="9"/>
        <rFont val="Times New Roman"/>
        <family val="1"/>
      </rPr>
      <t>Radar and E-M. (Haines printout)</t>
    </r>
  </si>
  <si>
    <r>
      <rPr>
        <sz val="9"/>
        <rFont val="Times New Roman"/>
        <family val="1"/>
      </rPr>
      <t>Luxembourg</t>
    </r>
  </si>
  <si>
    <r>
      <rPr>
        <sz val="9"/>
        <rFont val="Times New Roman"/>
        <family val="1"/>
      </rPr>
      <t>3:30 PM. Two young girls walking under a highway overpass by a canal in were following a path up a small hill when they saw a UFO hovering above some nearby brush. From out of some bushes beneath where the object had been hovering, a thin, human-like figure emerged. It had long brown hair and was wearing a blue top and dark pants, but it also wore strange looking boots. (Source: Albert S. Rosales, Humanoid Contact Database 1977, case # 1810, citing Virgilio Sanchez Ocejo, Destino, Vol. 27 # 3, quoting APRO).</t>
    </r>
  </si>
  <si>
    <r>
      <rPr>
        <sz val="9"/>
        <rFont val="Times New Roman"/>
        <family val="1"/>
      </rPr>
      <t>Humanoid report. No details. (EGBA,680)</t>
    </r>
  </si>
  <si>
    <r>
      <rPr>
        <sz val="9"/>
        <rFont val="Times New Roman"/>
        <family val="1"/>
      </rPr>
      <t>Rising Sun</t>
    </r>
  </si>
  <si>
    <r>
      <rPr>
        <sz val="9"/>
        <rFont val="Times New Roman"/>
        <family val="1"/>
      </rPr>
      <t>2:00 AM. A domed disc-shaped object flew around two witnesses, hovering and flashing over some nearby trees. Ring ground marks were found on the ground. (Source: CUFOS files, report dated April 10, 1977).</t>
    </r>
  </si>
  <si>
    <r>
      <rPr>
        <sz val="9"/>
        <rFont val="Times New Roman"/>
        <family val="1"/>
      </rPr>
      <t>Cedar Springs</t>
    </r>
  </si>
  <si>
    <r>
      <rPr>
        <sz val="9"/>
        <rFont val="Times New Roman"/>
        <family val="1"/>
      </rPr>
      <t>5:00 AM. Mr. Cyril John, age 64, a former local political leader, was up early for an early start to London when he noticed a light shining in his bedroom window. Looking out he observed two objects. The first was a silvery-gray egg-shaped object with a bright orange-red light on top of it. It was about four feet across and was rocking gently in the air about 60 meters away. The second was a seven to eight foot tall humanoid figure, who floated in the air with arms out and legs bent back, like a "free fall parachutist." (Source: David F. Webb and Ted Bloecher, HUMCAT: Catalogue of Humanoid Reports, case 1977-17 [A1719], citing Randall Jones Pugh, British UFO Research Association).</t>
    </r>
  </si>
  <si>
    <r>
      <rPr>
        <sz val="9"/>
        <rFont val="Times New Roman"/>
        <family val="1"/>
      </rPr>
      <t>Milford Haven, Pembrokeshire</t>
    </r>
  </si>
  <si>
    <r>
      <rPr>
        <sz val="9"/>
        <rFont val="Times New Roman"/>
        <family val="1"/>
      </rPr>
      <t>7:00 PM. The witness, a woman in her thirties living on Rue Cleroux, Ste. was in her kitchen when she saw a strong light come in her back window. When she raised the blind she saw a disc-shaped object with a dazzling, pulsating white luminosity, about 35 feet in diameter. After four or five minutes a humanoid being appeared, visible from the waist up because of the terrain. He had a helmeted head, shiny red and metallic shoulders, and was seen from the rear. He appeared in front of the object. (Sources: Marc Leduc, UFO Quebec, April 1977, issue # 10; HUMCAT: Catalogue of Humanoid Reports, case 1977-74, citing Marc Leduc).</t>
    </r>
  </si>
  <si>
    <r>
      <rPr>
        <sz val="9"/>
        <rFont val="Times New Roman"/>
        <family val="1"/>
      </rPr>
      <t>Ste. Dorothee, Quebec</t>
    </r>
  </si>
  <si>
    <r>
      <rPr>
        <sz val="9"/>
        <rFont val="Times New Roman"/>
        <family val="1"/>
      </rPr>
      <t>2:17 PM. 1-1.5 mins. Pilot driving on I-94 northbound on a cold, cloudy day (overcast at 5,000') saw object coming toward him (southbound) first in distance then directly above him later on. Described as a silver mushroom three times the apparent size of the moon, moved silently toward Chicago against the wind. (IUR,2,5)</t>
    </r>
  </si>
  <si>
    <r>
      <rPr>
        <sz val="9"/>
        <rFont val="Times New Roman"/>
        <family val="1"/>
      </rPr>
      <t>Deerfield</t>
    </r>
  </si>
  <si>
    <r>
      <rPr>
        <sz val="9"/>
        <rFont val="Times New Roman"/>
        <family val="1"/>
      </rPr>
      <t xml:space="preserve">8:15 PM.. Susanne Fortier was walking on the lawn behind her house with her collie dog. Whe heard a sound like a "wind or whistle" and she then observed a small object land in the vicinity of the children's playhouse. It was about five feet in diameter, with eight "pods or legs", windows or doors all around it, and an antenna on top. The interior was a bright red, and it contained six three-foot-tall occupants who had long slit-like eyes, ape like noses, and no hair. (Source: David
</t>
    </r>
    <r>
      <rPr>
        <sz val="9"/>
        <rFont val="Times New Roman"/>
        <family val="1"/>
      </rPr>
      <t xml:space="preserve">F. Webb &amp; Ted Bloecher, HUMCAT: Catalogue of Humanoid Reports, case 1977-
</t>
    </r>
    <r>
      <rPr>
        <sz val="9"/>
        <rFont val="Times New Roman"/>
        <family val="1"/>
      </rPr>
      <t>15, citing investigator Mrs. Lorraine Duchesne, MUFON).</t>
    </r>
  </si>
  <si>
    <r>
      <rPr>
        <sz val="9"/>
        <rFont val="Times New Roman"/>
        <family val="1"/>
      </rPr>
      <t>Gorham</t>
    </r>
  </si>
  <si>
    <r>
      <rPr>
        <sz val="9"/>
        <rFont val="Times New Roman"/>
        <family val="1"/>
      </rPr>
      <t>1:30 AM. A 52-year-old woman was watching jackrabbits by moonlight on the Veterans Administration Hospital grounds when she heard a whirring noise and looked up to see a luminous white UFO coming down for a landing. Then a human like figure, well over six-foot tall with very broad shoulders, walked toward her from the UFO.</t>
    </r>
  </si>
  <si>
    <r>
      <rPr>
        <sz val="9"/>
        <rFont val="Times New Roman"/>
        <family val="1"/>
      </rPr>
      <t>Object Tracked on Radar by B-1 Bomber</t>
    </r>
  </si>
  <si>
    <r>
      <rPr>
        <sz val="9"/>
        <rFont val="Times New Roman"/>
        <family val="1"/>
      </rPr>
      <t>Pacific Ocean</t>
    </r>
  </si>
  <si>
    <r>
      <rPr>
        <sz val="9"/>
        <rFont val="Times New Roman"/>
        <family val="1"/>
      </rPr>
      <t>W. of California</t>
    </r>
  </si>
  <si>
    <r>
      <rPr>
        <sz val="9"/>
        <rFont val="Times New Roman"/>
        <family val="1"/>
      </rPr>
      <t>5:40 AM. Snowy morning. Blue lights were ahead which lady thought was a snow plough. One blinking light of unknown shape flew across in; front of her then suddenly 6 to 12 blue lights took up position 2 to 3 feet in front of her slowly traveling car. Next day at spot in road her car radio went dead. (Worley files)</t>
    </r>
  </si>
  <si>
    <r>
      <rPr>
        <sz val="9"/>
        <rFont val="Times New Roman"/>
        <family val="1"/>
      </rPr>
      <t>Farmland</t>
    </r>
  </si>
  <si>
    <r>
      <rPr>
        <sz val="9"/>
        <rFont val="Times New Roman"/>
        <family val="1"/>
      </rPr>
      <t>5:40 AM. Snowy morning. Blue lights were ahead which lady thought was a snow plough. One blinking light of unknown shape flew across in; front of her then suddenly 6 to 12 blue lights took up position 2 to 3 feet in front of her slowly traveling car. The car was illuminated with a blue light and static came on radio. (Worley files)</t>
    </r>
  </si>
  <si>
    <r>
      <rPr>
        <sz val="9"/>
        <rFont val="Times New Roman"/>
        <family val="1"/>
      </rPr>
      <t xml:space="preserve">8:50 PM. Two witnesses on a flight at 1500', two UFOs at 1/2-mile range,15
</t>
    </r>
    <r>
      <rPr>
        <sz val="9"/>
        <rFont val="Times New Roman"/>
        <family val="1"/>
      </rPr>
      <t>seconds duration. (Haines printout)</t>
    </r>
  </si>
  <si>
    <r>
      <rPr>
        <sz val="9"/>
        <rFont val="Times New Roman"/>
        <family val="1"/>
      </rPr>
      <t>On this night a husband and wife were in a pair of sleeping bags by the seashore when they saw a bright disc-shaped object come from the ocean straight towards them. The woman had a brief recollection of seeing several tall humanoids without mouths, who communicated with her telepathically and showed her a book.</t>
    </r>
  </si>
  <si>
    <r>
      <rPr>
        <sz val="9"/>
        <rFont val="Times New Roman"/>
        <family val="1"/>
      </rPr>
      <t>Pebble Beach</t>
    </r>
  </si>
  <si>
    <r>
      <rPr>
        <sz val="9"/>
        <rFont val="Times New Roman"/>
        <family val="1"/>
      </rPr>
      <t>8:30 PM. Mrs. Joan Le Clair and four other local people saw a UFO hovering over some nearby trees. Mrs. Le Clair looked through binoculars and could see an elongated object, green on top and bottom, with a red band around the center. "There appeared to be another compartment on the bottom of this disc, and I could see windows in this lower part. There appeared to be a figure inside the object." (Sources: Sturgeon Bay Advocate, March 17, 1977; David F. Webb &amp; Ted Bloecher, HUMCAT: Catalogue of Humanoid Reports, case 1977-14 (A1715), citing Thomas Heiman).</t>
    </r>
  </si>
  <si>
    <r>
      <rPr>
        <sz val="9"/>
        <rFont val="Times New Roman"/>
        <family val="1"/>
      </rPr>
      <t>West Jacksonport</t>
    </r>
  </si>
  <si>
    <r>
      <rPr>
        <sz val="9"/>
        <rFont val="Times New Roman"/>
        <family val="1"/>
      </rPr>
      <t>9:00 PM. Stephen Taylor, age 17, was walking home from a visit to his girlfriend's house when he saw an orange, luminous, pear-shaped UFO in the sky. Around its underside there was a dim glow of light. As he watched he heard footsteps, and looking around only a few yards away was a figure "like a skinny human six-foot tall." HUMCAT: Catalogue of Humanoid Reports, case 1977 -13, citing Randall Jones Pugh, BUFORA).</t>
    </r>
  </si>
  <si>
    <r>
      <rPr>
        <sz val="9"/>
        <rFont val="Times New Roman"/>
        <family val="1"/>
      </rPr>
      <t>Pen-Y-Cwm, Pembrokeshire</t>
    </r>
  </si>
  <si>
    <r>
      <rPr>
        <sz val="9"/>
        <rFont val="Times New Roman"/>
        <family val="1"/>
      </rPr>
      <t>9:00 PM. Stephen Taylor, age 17, was walking home from a visit to his girlfriend's house when he saw an orange, luminous, pear-shaped UFO in the sky. The dog behaved normally the next day. (Source: David F. Webb and Ted Bloecher, HUMCAT: Catalogue of Humanoid Reports, case 1977 -13, citing Randall Jones Pugh, BUFORA).</t>
    </r>
  </si>
  <si>
    <r>
      <rPr>
        <sz val="9"/>
        <rFont val="Times New Roman"/>
        <family val="1"/>
      </rPr>
      <t>9:05 PM. The pilot and first officer of an United Airlines DC-10 observed a round bright white object. The object had strong effects on the autopilot and the three compasses. (Reference:  Catalog of Military, Airline, Private Pilots Sightings from 1916 to 2000 Dominique F. Weinstein)</t>
    </r>
  </si>
  <si>
    <r>
      <rPr>
        <sz val="9"/>
        <rFont val="Times New Roman"/>
        <family val="1"/>
      </rPr>
      <t>Syracuse (south of)</t>
    </r>
  </si>
  <si>
    <r>
      <rPr>
        <sz val="9"/>
        <rFont val="Times New Roman"/>
        <family val="1"/>
      </rPr>
      <t>4:00 PM. Hoax photo. (APRO Bulletin)</t>
    </r>
  </si>
  <si>
    <r>
      <rPr>
        <sz val="9"/>
        <rFont val="Times New Roman"/>
        <family val="1"/>
      </rPr>
      <t xml:space="preserve">Ellipse with red-orange lights approached, hovered, tingling sensation felt,
</t>
    </r>
    <r>
      <rPr>
        <sz val="9"/>
        <rFont val="Times New Roman"/>
        <family val="1"/>
      </rPr>
      <t>physiological effects. See Section VI (E,L) car</t>
    </r>
  </si>
  <si>
    <r>
      <rPr>
        <sz val="9"/>
        <rFont val="Times New Roman"/>
        <family val="1"/>
      </rPr>
      <t>Nelson, Lancashire</t>
    </r>
  </si>
  <si>
    <r>
      <rPr>
        <sz val="9"/>
        <rFont val="Times New Roman"/>
        <family val="1"/>
      </rPr>
      <t>7:30 PM. Nine independent witnesses watched a red ball of light maneuver against the wind. Holes were found burnt in the ground at a possible landing site. (Sources: Allan Hendry, The UFO Handbook, p. 120; Larry Hatch, U computer database, case 11471).</t>
    </r>
  </si>
  <si>
    <r>
      <rPr>
        <sz val="9"/>
        <rFont val="Times New Roman"/>
        <family val="1"/>
      </rPr>
      <t>Gatchelville</t>
    </r>
  </si>
  <si>
    <r>
      <rPr>
        <sz val="9"/>
        <rFont val="Times New Roman"/>
        <family val="1"/>
      </rPr>
      <t>9:00 PM. Mrs. Jane Bowles was driving with a friend, Mrs. Ann Strickland, along a country road when their car stopped and a brilliant glow "like a white sun" lit up the area around them. An oval object was observed that was luminous and making a humming sound. (Source: David F. Webb and Ted Bloecher, HUMCAT: Catalogue of Humanoid Encounters, case 1977-12, citing Lionel Beer, BUFORA).</t>
    </r>
  </si>
  <si>
    <r>
      <rPr>
        <sz val="9"/>
        <rFont val="Times New Roman"/>
        <family val="1"/>
      </rPr>
      <t>Winchester, Hampshire</t>
    </r>
  </si>
  <si>
    <r>
      <rPr>
        <sz val="9"/>
        <rFont val="Times New Roman"/>
        <family val="1"/>
      </rPr>
      <t>9:00 PM. Mrs. Jane Bowles was driving with a friend, Mrs. Ann Strickland, along a country road when their car stopped and a brilliant glow "like a white sun" lit up the area around them. An oval object was observed that was luminous and making a humming sound. A man emerged from the UFO, one similar in appearance to the one involved in Mrs. Bowles earlier close encounter. The women returned to Winchester, and Mrs. Bowles observed that her hands were red and swollen. She had to remove her wedding ring and she found the skin underneath raw. (Source: David F. Webb and Ted Bloecher, HUMCAT: Catalogue of Humanoid Encounters, case 1977-12, citing Lionel Beer, BUFORA).</t>
    </r>
  </si>
  <si>
    <r>
      <rPr>
        <sz val="9"/>
        <rFont val="Times New Roman"/>
        <family val="1"/>
      </rPr>
      <t>Object made passes at Mirage IV</t>
    </r>
  </si>
  <si>
    <r>
      <rPr>
        <sz val="9"/>
        <rFont val="Times New Roman"/>
        <family val="1"/>
      </rPr>
      <t>Chaumont, Haute-Marne</t>
    </r>
  </si>
  <si>
    <r>
      <rPr>
        <sz val="9"/>
        <rFont val="Times New Roman"/>
        <family val="1"/>
      </rPr>
      <t xml:space="preserve">5:55 PM. Four witnesses, 5-mins. Two objects, three minutes apart. First one big
</t>
    </r>
    <r>
      <rPr>
        <sz val="9"/>
        <rFont val="Times New Roman"/>
        <family val="1"/>
      </rPr>
      <t>enough to hold an 18-wheeler. (Ridge files)</t>
    </r>
  </si>
  <si>
    <r>
      <rPr>
        <sz val="9"/>
        <rFont val="Times New Roman"/>
        <family val="1"/>
      </rPr>
      <t>1:05 AM. Mr. Kiese, a security guard, age 18, witnessed an orange, domed disc- shaped UFO descend into the field near his factory's security gate. The UFO either landed or hovered close to the ground for five minutes, but no noticeable landing traces were found at the site. (Source: Ann Druffel, MUFON UFO Journal, March 1978, p. 12).</t>
    </r>
  </si>
  <si>
    <r>
      <rPr>
        <sz val="9"/>
        <rFont val="Times New Roman"/>
        <family val="1"/>
      </rPr>
      <t>Sylmar</t>
    </r>
  </si>
  <si>
    <r>
      <rPr>
        <sz val="9"/>
        <rFont val="Times New Roman"/>
        <family val="1"/>
      </rPr>
      <t>11:00 PM. Lonnie Stites and his wife, Deborah, were driving their pickup truck around a bend in the road when "the whole area lit up like a football field light was turned on, and a very bright light was shined on our windshield." He saw a man of normal height or slightly smaller stature standing alongside the road. He was human looking, but dressed in green coveralls with square glasses and a tight green cap over his ears. He was "waving us down." (Source: David F. Webb &amp; Ted Bloecher, HUMCAT: Catalogue of Humanoid Reports, case 1977-11, citing Monte Blue Skelton &amp; Bob Pratt).</t>
    </r>
  </si>
  <si>
    <r>
      <rPr>
        <sz val="9"/>
        <rFont val="Times New Roman"/>
        <family val="1"/>
      </rPr>
      <t>McNatt</t>
    </r>
  </si>
  <si>
    <r>
      <rPr>
        <sz val="9"/>
        <rFont val="Times New Roman"/>
        <family val="1"/>
      </rPr>
      <t>Alleged skirmish between U.S. military forces and a landed (or disabled) alien craft. (Case B-13 in Status Report II, Leonard Stringfield; SYMPAP, 1978,77)</t>
    </r>
  </si>
  <si>
    <r>
      <rPr>
        <sz val="9"/>
        <rFont val="Times New Roman"/>
        <family val="1"/>
      </rPr>
      <t>Lumberton</t>
    </r>
  </si>
  <si>
    <r>
      <rPr>
        <sz val="9"/>
        <rFont val="Times New Roman"/>
        <family val="1"/>
      </rPr>
      <t>77Spring</t>
    </r>
  </si>
  <si>
    <r>
      <rPr>
        <sz val="9"/>
        <rFont val="Times New Roman"/>
        <family val="1"/>
      </rPr>
      <t>Humanoid encounter (NICAP UFOE II, Section XII).</t>
    </r>
  </si>
  <si>
    <r>
      <rPr>
        <sz val="9"/>
        <rFont val="Times New Roman"/>
        <family val="1"/>
      </rPr>
      <t>Langenargen, Lake Constance</t>
    </r>
  </si>
  <si>
    <r>
      <rPr>
        <sz val="9"/>
        <rFont val="Times New Roman"/>
        <family val="1"/>
      </rPr>
      <t>Dog and cows reacted to low hovering disc</t>
    </r>
  </si>
  <si>
    <r>
      <rPr>
        <sz val="9"/>
        <rFont val="Times New Roman"/>
        <family val="1"/>
      </rPr>
      <t>Salto</t>
    </r>
  </si>
  <si>
    <r>
      <rPr>
        <sz val="9"/>
        <rFont val="Times New Roman"/>
        <family val="1"/>
      </rPr>
      <t>During the day a teacher and two canteen workers at Broad Haven school watched a silvery yellow cigar-shaped object glide over a field emitting a loud humming sound.  (Source: Albert S. Rosales, Humanoid Contact Database 1977, case # 1386, citing J. A. Brooks, Ghosts and Legends of Wales).</t>
    </r>
  </si>
  <si>
    <r>
      <rPr>
        <sz val="9"/>
        <rFont val="Times New Roman"/>
        <family val="1"/>
      </rPr>
      <t>Walws</t>
    </r>
  </si>
  <si>
    <r>
      <rPr>
        <sz val="9"/>
        <rFont val="Times New Roman"/>
        <family val="1"/>
      </rPr>
      <t>Pembrokeshire</t>
    </r>
  </si>
  <si>
    <r>
      <rPr>
        <sz val="9"/>
        <rFont val="Times New Roman"/>
        <family val="1"/>
      </rPr>
      <t>7:30 PM. From a window in her house Ms. Lois Stovall saw a luminous object in the sky approach her house from the north. She and her grandmother, Mrs. Alice Buckner, went out to the yard for a better view and saw it hovering over a small tree less than 50 feet away. (Sources: David F. Webb &amp; Ted Bloecher, HUMCAT: Catalogue of Humanoid Encounters, case 1977-8, citing Coral Lorenzen, APRO; Coral &amp; Jim Lorenzen, APRO Bulletin).</t>
    </r>
  </si>
  <si>
    <r>
      <rPr>
        <sz val="9"/>
        <rFont val="Times New Roman"/>
        <family val="1"/>
      </rPr>
      <t>12:30 PM. School students from a school saw a gray flattened cigar-shaped object moving slowly through the sky, surrounded by a vapor or mist. It changed color to orange, then to green, and flew off toward the east-southeast. The sighting lasted 10 minutes. (Sources: Northern Network files, case report dated March 1, 1977; Awareness, July 1977, p. 20).</t>
    </r>
  </si>
  <si>
    <r>
      <rPr>
        <sz val="9"/>
        <rFont val="Times New Roman"/>
        <family val="1"/>
      </rPr>
      <t>Newcastle-under-Lyme</t>
    </r>
  </si>
  <si>
    <r>
      <rPr>
        <sz val="9"/>
        <rFont val="Times New Roman"/>
        <family val="1"/>
      </rPr>
      <t>2:25 AM. An automobile club patrolman sighted a luminous orange object at some distance from his car. His two-way radio had heavy static while the object was in view. (Source: Mark Rodeghier, UFO Reports Involving Vehicle Interference, case 407, citing Northern UFO Network News, 1977)</t>
    </r>
  </si>
  <si>
    <r>
      <rPr>
        <sz val="9"/>
        <rFont val="Times New Roman"/>
        <family val="1"/>
      </rPr>
      <t>Basford, Staffordshire</t>
    </r>
  </si>
  <si>
    <r>
      <rPr>
        <sz val="9"/>
        <rFont val="Times New Roman"/>
        <family val="1"/>
      </rPr>
      <t>9:30 PM. Several children at a youth camp at Seven-Mile Beach observed a stationary, dome-shaped object hovering near the beach. The object then moved behind some trees, partially obscuring it. The object disappeared from view behind the trees. (Source: David F. Webb &amp; Ted Bloecher, HUMCAT: Catalogue of Humanoid Reports, case 1977-68, citing Tasmanian UFO Investigation Centre).</t>
    </r>
  </si>
  <si>
    <r>
      <rPr>
        <sz val="9"/>
        <rFont val="Times New Roman"/>
        <family val="1"/>
      </rPr>
      <t>Close encounter (CE-II) one witness. (EGBA, 510)</t>
    </r>
  </si>
  <si>
    <r>
      <rPr>
        <sz val="9"/>
        <rFont val="Times New Roman"/>
        <family val="1"/>
      </rPr>
      <t>Louisville</t>
    </r>
  </si>
  <si>
    <r>
      <rPr>
        <sz val="9"/>
        <rFont val="Times New Roman"/>
        <family val="1"/>
      </rPr>
      <t>CE-II, one witness (EGBA,577)</t>
    </r>
  </si>
  <si>
    <r>
      <rPr>
        <sz val="9"/>
        <rFont val="Times New Roman"/>
        <family val="1"/>
      </rPr>
      <t>Pineville</t>
    </r>
  </si>
  <si>
    <r>
      <rPr>
        <sz val="9"/>
        <rFont val="Times New Roman"/>
        <family val="1"/>
      </rPr>
      <t xml:space="preserve">Evening. Humanoid report. Concerned businessman while driving through
</t>
    </r>
    <r>
      <rPr>
        <sz val="9"/>
        <rFont val="Times New Roman"/>
        <family val="1"/>
      </rPr>
      <t>Clarksville had a bizarre experience. (MUJ-110)</t>
    </r>
  </si>
  <si>
    <r>
      <rPr>
        <sz val="9"/>
        <rFont val="Times New Roman"/>
        <family val="1"/>
      </rPr>
      <t>1:05 AM. A teenager spotted a rectangular, orangish-red object coming down to near his jeep. Later under hypnosis, however, he related being taken inside the object and examined by three strange creatures who were shaped like machines. (Source: Mark Rodeghier, UFO Reports Involving Vehicle Interference, case 406, citing CUFOS; IUR,2,4)</t>
    </r>
  </si>
  <si>
    <r>
      <rPr>
        <sz val="9"/>
        <rFont val="Times New Roman"/>
        <family val="1"/>
      </rPr>
      <t>Prospect</t>
    </r>
  </si>
  <si>
    <r>
      <rPr>
        <sz val="9"/>
        <rFont val="Times New Roman"/>
        <family val="1"/>
      </rPr>
      <t>1:05 AM. A teenager spotted a rectangular, orangish-red object coming down to near his jeep. His jeep's radio failed 15 seconds into the sighting. The electrical system on his jeep went haywire the day after the sighting. (Source: Mark Rodeghier, UFO Reports Involving Vehicle Interference, case 406, citing CUFOS; IUR,2,4)</t>
    </r>
  </si>
  <si>
    <r>
      <rPr>
        <sz val="9"/>
        <rFont val="Times New Roman"/>
        <family val="1"/>
      </rPr>
      <t>dogs bark while object is present</t>
    </r>
  </si>
  <si>
    <r>
      <rPr>
        <sz val="9"/>
        <rFont val="Times New Roman"/>
        <family val="1"/>
      </rPr>
      <t>Anchorage</t>
    </r>
  </si>
  <si>
    <r>
      <rPr>
        <sz val="9"/>
        <rFont val="Times New Roman"/>
        <family val="1"/>
      </rPr>
      <t xml:space="preserve">8:45 PM. Two hunters spotted an extremely bright light which seemed to appear
</t>
    </r>
    <r>
      <rPr>
        <sz val="9"/>
        <rFont val="Times New Roman"/>
        <family val="1"/>
      </rPr>
      <t>from nowhere. The light moved over them and just hovered. (Reference: UFO INVESTIGATOR, February 1977, page 4)</t>
    </r>
  </si>
  <si>
    <r>
      <rPr>
        <sz val="9"/>
        <rFont val="Times New Roman"/>
        <family val="1"/>
      </rPr>
      <t>St. Bernard Parish</t>
    </r>
  </si>
  <si>
    <r>
      <rPr>
        <sz val="9"/>
        <rFont val="Times New Roman"/>
        <family val="1"/>
      </rPr>
      <t xml:space="preserve">Boat brightly illuminated by round glowing object, abnormal silence, heat, boat held back as if by invisible force, light beam, time loss (NICAP UFOE II, Section
</t>
    </r>
    <r>
      <rPr>
        <sz val="9"/>
        <rFont val="Times New Roman"/>
        <family val="1"/>
      </rPr>
      <t>VI).</t>
    </r>
  </si>
  <si>
    <r>
      <rPr>
        <sz val="9"/>
        <rFont val="Times New Roman"/>
        <family val="1"/>
      </rPr>
      <t>Airliner, R/V, reaction to landing lites</t>
    </r>
  </si>
  <si>
    <r>
      <rPr>
        <sz val="9"/>
        <rFont val="Times New Roman"/>
        <family val="1"/>
      </rPr>
      <t>G,A,V, mult. radars, airliner report</t>
    </r>
  </si>
  <si>
    <r>
      <rPr>
        <sz val="9"/>
        <rFont val="Times New Roman"/>
        <family val="1"/>
      </rPr>
      <t>1:00 AM. A UFO witness was thrown into some bushes when three glowing balls of light flew overhead at one a.m. The witness had 75 minutes of missing time, and the incident was followed by many days of persistent headaches. (Source: Lumieres dans la Nuit, issue 317).</t>
    </r>
  </si>
  <si>
    <r>
      <rPr>
        <sz val="9"/>
        <rFont val="Times New Roman"/>
        <family val="1"/>
      </rPr>
      <t>Bussieres-Saint-Georges</t>
    </r>
  </si>
  <si>
    <r>
      <rPr>
        <sz val="9"/>
        <rFont val="Times New Roman"/>
        <family val="1"/>
      </rPr>
      <t>On a clear and cloudless morning a giant flying saucer appeared over the southwestern part of Moscow, Russia. It was photographed as it hovered for more than an hour.  (Source: Paul Stonehill, The Soviet UFO Files, p. 69).</t>
    </r>
  </si>
  <si>
    <r>
      <rPr>
        <sz val="9"/>
        <rFont val="Times New Roman"/>
        <family val="1"/>
      </rPr>
      <t>12:30 a.m. A man was training his German shepherd dog in a pine grove when the animal suddenly became agitated and sat next to him. He then saw hovering 10 meters from the ground a dark metallic domed object that was emitting a beeping sound. Near the object was a very tall, heavy set figure, human like.</t>
    </r>
  </si>
  <si>
    <r>
      <rPr>
        <sz val="9"/>
        <rFont val="Times New Roman"/>
        <family val="1"/>
      </rPr>
      <t>Carapito Beira Alta</t>
    </r>
  </si>
  <si>
    <r>
      <rPr>
        <sz val="9"/>
        <rFont val="Times New Roman"/>
        <family val="1"/>
      </rPr>
      <t>12:30 a.m. A man was training his German shepherd dog in a pine grove when the animal suddenly became agitated and sat next to him. He then saw hovering 10 meters from the ground a dark metallic domed object that was emitting a beeping sound.  The witness suffered from severe headaches soon after the incident, and his dog died with no obvious cause of death in August of the same year.</t>
    </r>
  </si>
  <si>
    <r>
      <rPr>
        <sz val="9"/>
        <rFont val="Times New Roman"/>
        <family val="1"/>
      </rPr>
      <t>12:30 a.m. A man was training his German shepherd dog in a pine grove when the animal suddenly became agitated and sat next to him. He then saw hovering 10 meters from the ground a dark metallic domed object that was emitting a beeping sound. The witness suffered from severe headaches soon after the incident, and his dog died with no obvious cause of death in August of the same year.</t>
    </r>
  </si>
  <si>
    <r>
      <rPr>
        <sz val="9"/>
        <rFont val="Times New Roman"/>
        <family val="1"/>
      </rPr>
      <t>10:00 PM. A luminous hemisphere-shaped object, about .65 meters in diameter, maneuvered and glowed among trees. Broken branches were found later in the area.</t>
    </r>
  </si>
  <si>
    <r>
      <rPr>
        <sz val="9"/>
        <rFont val="Times New Roman"/>
        <family val="1"/>
      </rPr>
      <t>Eyragues,Bouches-Rhone Department</t>
    </r>
  </si>
  <si>
    <r>
      <rPr>
        <sz val="9"/>
        <rFont val="Times New Roman"/>
        <family val="1"/>
      </rPr>
      <t>9:00 PM. A TV crew filmed a UFO. It made a sound like an electric motor.</t>
    </r>
  </si>
  <si>
    <r>
      <rPr>
        <sz val="9"/>
        <rFont val="Times New Roman"/>
        <family val="1"/>
      </rPr>
      <t>Leca de Palmeira, Oporto Province</t>
    </r>
  </si>
  <si>
    <r>
      <rPr>
        <sz val="9"/>
        <rFont val="Times New Roman"/>
        <family val="1"/>
      </rPr>
      <t>8:00 PM. Mr. and Mrs. Perez had a close encounter with a ten-meter long ovoid object that chased their car. They also complained of eye pain and conjunctivitis as a result of the encounter, and a watch of theirs had stopped working.</t>
    </r>
  </si>
  <si>
    <r>
      <rPr>
        <sz val="9"/>
        <rFont val="Times New Roman"/>
        <family val="1"/>
      </rPr>
      <t>Valence</t>
    </r>
  </si>
  <si>
    <r>
      <rPr>
        <sz val="9"/>
        <rFont val="Times New Roman"/>
        <family val="1"/>
      </rPr>
      <t xml:space="preserve">7:50 PM. A lenticular metallic disc with flames coming from the bottom made a 180-degree turn and flew off toward the south. The witness's eyes were sore from
</t>
    </r>
    <r>
      <rPr>
        <sz val="9"/>
        <rFont val="Times New Roman"/>
        <family val="1"/>
      </rPr>
      <t>the glare of the light.</t>
    </r>
  </si>
  <si>
    <r>
      <rPr>
        <sz val="9"/>
        <rFont val="Times New Roman"/>
        <family val="1"/>
      </rPr>
      <t>Chabeiul, Drome</t>
    </r>
  </si>
  <si>
    <r>
      <rPr>
        <sz val="9"/>
        <rFont val="Times New Roman"/>
        <family val="1"/>
      </rPr>
      <t xml:space="preserve">1:30 AM. A pink glowing sphere hovered in the sky for six minutes, then flew
</t>
    </r>
    <r>
      <rPr>
        <sz val="9"/>
        <rFont val="Times New Roman"/>
        <family val="1"/>
      </rPr>
      <t>away to the east toward the Mezayon Valley.</t>
    </r>
  </si>
  <si>
    <r>
      <rPr>
        <sz val="9"/>
        <rFont val="Times New Roman"/>
        <family val="1"/>
      </rPr>
      <t>Creysseilles</t>
    </r>
  </si>
  <si>
    <r>
      <rPr>
        <sz val="9"/>
        <rFont val="Times New Roman"/>
        <family val="1"/>
      </rPr>
      <t xml:space="preserve">Miniwave of UFO sightings, including round and triangular objects (NICAP
</t>
    </r>
    <r>
      <rPr>
        <sz val="9"/>
        <rFont val="Times New Roman"/>
        <family val="1"/>
      </rPr>
      <t>UFOE II, Section VIII).</t>
    </r>
  </si>
  <si>
    <r>
      <rPr>
        <sz val="9"/>
        <rFont val="Times New Roman"/>
        <family val="1"/>
      </rPr>
      <t>Various Cities</t>
    </r>
  </si>
  <si>
    <r>
      <rPr>
        <sz val="9"/>
        <rFont val="Times New Roman"/>
        <family val="1"/>
      </rPr>
      <t>77Jan-May</t>
    </r>
  </si>
  <si>
    <r>
      <rPr>
        <sz val="9"/>
        <rFont val="Times New Roman"/>
        <family val="1"/>
      </rPr>
      <t xml:space="preserve">12:55 a.m. On Soda Springs Mountain Road, three police officers had a close encounter with a 30-foot diameter oval-shaped UFO. (Sources: J. Allen Hynek Center for UFO Studies case investigations file, December 1976; International
</t>
    </r>
    <r>
      <rPr>
        <sz val="9"/>
        <rFont val="Times New Roman"/>
        <family val="1"/>
      </rPr>
      <t>UFO Reporter, February 1977, p. 6).</t>
    </r>
  </si>
  <si>
    <r>
      <rPr>
        <sz val="9"/>
        <rFont val="Times New Roman"/>
        <family val="1"/>
      </rPr>
      <t>Caribou County</t>
    </r>
  </si>
  <si>
    <r>
      <rPr>
        <sz val="9"/>
        <rFont val="Times New Roman"/>
        <family val="1"/>
      </rPr>
      <t>Three unknowns detected at Air Force Base #292</t>
    </r>
  </si>
  <si>
    <r>
      <rPr>
        <sz val="9"/>
        <rFont val="Times New Roman"/>
        <family val="1"/>
      </rPr>
      <t>Contrexeville</t>
    </r>
  </si>
  <si>
    <r>
      <rPr>
        <sz val="9"/>
        <rFont val="Times New Roman"/>
        <family val="1"/>
      </rPr>
      <t>2:30 p.m. Several witnesses observed an elongated object (estimated 45 meters long) with round openings along the fuselage.  A blue-green light shone from the openings, a red light at the front, and a diffuse orange glow from the underside. The object hovered above a military base built into the mountainside at an elevation of about 50 meters.   (Bertil Soderquist, MUFON representative in Sweden.)</t>
    </r>
  </si>
  <si>
    <r>
      <rPr>
        <sz val="9"/>
        <rFont val="Times New Roman"/>
        <family val="1"/>
      </rPr>
      <t>Sollefted</t>
    </r>
  </si>
  <si>
    <r>
      <rPr>
        <sz val="9"/>
        <rFont val="Times New Roman"/>
        <family val="1"/>
      </rPr>
      <t>Multiple sightings in the early evening, including a silver helmet-shaped (domed disc) object emitting yellow-red light from the underside hovering low above the treetops.  (Bertil Soderquist, MUFON representative in Sweden.)</t>
    </r>
  </si>
  <si>
    <r>
      <rPr>
        <sz val="9"/>
        <rFont val="Times New Roman"/>
        <family val="1"/>
      </rPr>
      <t>Kolsva and Aland Island</t>
    </r>
  </si>
  <si>
    <r>
      <rPr>
        <sz val="9"/>
        <rFont val="Times New Roman"/>
        <family val="1"/>
      </rPr>
      <t>7:05 p.m. A close encounter case with six witnesses. Although a nocturnal sighting, the case has a high degree of strangeness, as can be deduced from the testimony of witness Lee Golden: "This is no hallucination. This thing came right over the top of the house (which was 50' from the witness), I'd say a hundred-150' over the top of the house.  Duration: 15 minutes. Moved slowly at first, then seemed to stop, then moved quickly away and out of sig</t>
    </r>
  </si>
  <si>
    <r>
      <rPr>
        <sz val="9"/>
        <rFont val="Times New Roman"/>
        <family val="1"/>
      </rPr>
      <t xml:space="preserve">10:30 p.m. A man driving home with his young daughter encountered two globes of light hovering near the highway. When he passed, the object (apparently dumbbell-shaped) followed and confronted him. (Lumieres dans La Nuit No. 169,
</t>
    </r>
    <r>
      <rPr>
        <sz val="9"/>
        <rFont val="Times New Roman"/>
        <family val="1"/>
      </rPr>
      <t>November 1977.)</t>
    </r>
  </si>
  <si>
    <r>
      <rPr>
        <sz val="9"/>
        <rFont val="Times New Roman"/>
        <family val="1"/>
      </rPr>
      <t>Hobling</t>
    </r>
  </si>
  <si>
    <r>
      <rPr>
        <sz val="9"/>
        <rFont val="Times New Roman"/>
        <family val="1"/>
      </rPr>
      <t>About 7:15 p.m. A couple driving saw a row of very bright rotating lights rising above the trees, then stopping and hovering. They stopped the car to investigate, and saw that the lights were on a dark, elongated object. (Walter N. Webb investigation report.)</t>
    </r>
  </si>
  <si>
    <r>
      <rPr>
        <sz val="9"/>
        <rFont val="Times New Roman"/>
        <family val="1"/>
      </rPr>
      <t>Winchester</t>
    </r>
  </si>
  <si>
    <r>
      <rPr>
        <sz val="9"/>
        <rFont val="Times New Roman"/>
        <family val="1"/>
      </rPr>
      <t>5:40 p.m. Several witnesses saw a glowing red circular object moving slowly south at an estimated 1500 meters altitude. Two rows of square windows were visible along the perimeter, and a white light beam shone upwards from the object. (Bertil Soderquist, MUFON representative in Sweden.)</t>
    </r>
  </si>
  <si>
    <r>
      <rPr>
        <sz val="9"/>
        <rFont val="Times New Roman"/>
        <family val="1"/>
      </rPr>
      <t>Stockholm</t>
    </r>
  </si>
  <si>
    <r>
      <rPr>
        <sz val="9"/>
        <rFont val="Times New Roman"/>
        <family val="1"/>
      </rPr>
      <t>Disc Hovers Near Japanese Airport</t>
    </r>
  </si>
  <si>
    <r>
      <rPr>
        <sz val="9"/>
        <rFont val="Times New Roman"/>
        <family val="1"/>
      </rPr>
      <t>Akita Airport</t>
    </r>
  </si>
  <si>
    <r>
      <rPr>
        <sz val="9"/>
        <rFont val="Times New Roman"/>
        <family val="1"/>
      </rPr>
      <t xml:space="preserve">Abduction report. Two witnesses. Disc observed. Confidential report. (MUFON
</t>
    </r>
    <r>
      <rPr>
        <sz val="9"/>
        <rFont val="Times New Roman"/>
        <family val="1"/>
      </rPr>
      <t>Indiana, Ridge files)</t>
    </r>
  </si>
  <si>
    <r>
      <rPr>
        <sz val="9"/>
        <rFont val="Times New Roman"/>
        <family val="1"/>
      </rPr>
      <t>Rigdon</t>
    </r>
  </si>
  <si>
    <r>
      <rPr>
        <sz val="9"/>
        <rFont val="Times New Roman"/>
        <family val="1"/>
      </rPr>
      <t>F-4 chase (M), R/V with E-M</t>
    </r>
  </si>
  <si>
    <r>
      <rPr>
        <sz val="9"/>
        <rFont val="Times New Roman"/>
        <family val="1"/>
      </rPr>
      <t>Teheran</t>
    </r>
  </si>
  <si>
    <r>
      <rPr>
        <sz val="9"/>
        <rFont val="Times New Roman"/>
        <family val="1"/>
      </rPr>
      <t>Iranian F-4 Phantom Jet Chase, Radar/Visual</t>
    </r>
  </si>
  <si>
    <r>
      <rPr>
        <sz val="9"/>
        <rFont val="Times New Roman"/>
        <family val="1"/>
      </rPr>
      <t>Low-hovering disc with dome, rotating rim and bright lights, power failure. Object moved away, shone beams of light down (Ref. 1, Section I).</t>
    </r>
  </si>
  <si>
    <r>
      <rPr>
        <sz val="9"/>
        <rFont val="Times New Roman"/>
        <family val="1"/>
      </rPr>
      <t>10:03 p.m. White, triangular object with red lights. (UFO 107 NIDS)</t>
    </r>
  </si>
  <si>
    <r>
      <rPr>
        <sz val="9"/>
        <rFont val="Times New Roman"/>
        <family val="1"/>
      </rPr>
      <t>India 3 and India site</t>
    </r>
  </si>
  <si>
    <r>
      <rPr>
        <sz val="9"/>
        <rFont val="Times New Roman"/>
        <family val="1"/>
      </rPr>
      <t>G,V, AF radar &amp; 5 UFOs</t>
    </r>
  </si>
  <si>
    <r>
      <rPr>
        <sz val="9"/>
        <rFont val="Times New Roman"/>
        <family val="1"/>
      </rPr>
      <t>Port Austin</t>
    </r>
  </si>
  <si>
    <r>
      <rPr>
        <sz val="9"/>
        <rFont val="Times New Roman"/>
        <family val="1"/>
      </rPr>
      <t xml:space="preserve">10:30 a.m. A fast-moving disc with dome was observed, vertical ascent. One
</t>
    </r>
    <r>
      <rPr>
        <sz val="9"/>
        <rFont val="Times New Roman"/>
        <family val="1"/>
      </rPr>
      <t>witness. (Rutledge, PID,200)</t>
    </r>
  </si>
  <si>
    <r>
      <rPr>
        <sz val="9"/>
        <rFont val="Times New Roman"/>
        <family val="1"/>
      </rPr>
      <t xml:space="preserve">12:38 a.m. UFO described as two red lights on top, silver bottom. (UFO 105
</t>
    </r>
    <r>
      <rPr>
        <sz val="9"/>
        <rFont val="Times New Roman"/>
        <family val="1"/>
      </rPr>
      <t>NIDS)</t>
    </r>
  </si>
  <si>
    <r>
      <rPr>
        <sz val="9"/>
        <rFont val="Times New Roman"/>
        <family val="1"/>
      </rPr>
      <t>Missile M-1</t>
    </r>
  </si>
  <si>
    <r>
      <rPr>
        <sz val="9"/>
        <rFont val="Times New Roman"/>
        <family val="1"/>
      </rPr>
      <t>11:15 p.m. Object, no sound, 2.5 mins., five witnesses. Lady, out shaking rug on porch and sees glow in creek bed. Family watches as object again (See Aug. 15) rises from same place near creek and take the same route into the sky and away. (Worley files)</t>
    </r>
  </si>
  <si>
    <r>
      <rPr>
        <sz val="9"/>
        <rFont val="Times New Roman"/>
        <family val="1"/>
      </rPr>
      <t>Fayette County</t>
    </r>
  </si>
  <si>
    <r>
      <rPr>
        <sz val="9"/>
        <rFont val="Times New Roman"/>
        <family val="1"/>
      </rPr>
      <t>8:30 p.m. A family of four was traveling about 30 miles outside of Orlando, Florida. Suddenly they noticed a saucer-shaped craft appear at a very close altitude of approximately 1000 yards over their auto. (Reference: UFO INVESTIGATOR,</t>
    </r>
  </si>
  <si>
    <r>
      <rPr>
        <sz val="9"/>
        <rFont val="Times New Roman"/>
        <family val="1"/>
      </rPr>
      <t>Central</t>
    </r>
  </si>
  <si>
    <r>
      <rPr>
        <sz val="9"/>
        <rFont val="Times New Roman"/>
        <family val="1"/>
      </rPr>
      <t>10:55 p.m. Object (repeat appearance three days later with artifact.), vacuum cleaner sound, 2.5 mins. Site of events was creek bed off Harrisburg road. Wife of rural family out in backyard notices wide band of white light in creek bed under trees. (Worley files)</t>
    </r>
  </si>
  <si>
    <r>
      <rPr>
        <sz val="9"/>
        <rFont val="Times New Roman"/>
        <family val="1"/>
      </rPr>
      <t>A number of objects were observed at Penticton Tower. The objects had steady flashing green and red lights and were seen by civilians and members of the Royal Canadian Mounted Police. (Reference: Fawcett and Greenwood, Clear Intent, page 47)</t>
    </r>
  </si>
  <si>
    <r>
      <rPr>
        <sz val="9"/>
        <rFont val="Times New Roman"/>
        <family val="1"/>
      </rPr>
      <t>Vancouver, BC</t>
    </r>
  </si>
  <si>
    <r>
      <rPr>
        <sz val="9"/>
        <rFont val="Times New Roman"/>
        <family val="1"/>
      </rPr>
      <t>Battleship-Sized Object Tracked By 3 Airlines</t>
    </r>
  </si>
  <si>
    <r>
      <rPr>
        <sz val="9"/>
        <rFont val="Times New Roman"/>
        <family val="1"/>
      </rPr>
      <t>0345 EDT. NMCC in Washington, DC put out this memo at 0545 EDT: 1. At approximately 0345 EDT, the ANMCC called to indicate they had received several reports of UFO's in the vicinity of Fort Richie. The following events summarize the reports (times are approximate) 0130 - Civilians reported a UFO sighting near Mt. Airy Md.  (Actual FOIA document)</t>
    </r>
  </si>
  <si>
    <r>
      <rPr>
        <sz val="9"/>
        <rFont val="Times New Roman"/>
        <family val="1"/>
      </rPr>
      <t>Fort Ritchie</t>
    </r>
  </si>
  <si>
    <r>
      <rPr>
        <sz val="9"/>
        <rFont val="Times New Roman"/>
        <family val="1"/>
      </rPr>
      <t>3:45 p.m. Fourteen boys and their camp counselor Mr. Leifer, from Camp Delaware, were hiking in the afternoon on Blueberry Mountain, three miles southwest of Winsted, Connecticut. The group was astonished to see a shiny, metallic domed disc hovering over their heads. (Source: International UFO Reporter, November 1976, p. 6).</t>
    </r>
  </si>
  <si>
    <r>
      <rPr>
        <sz val="9"/>
        <rFont val="Times New Roman"/>
        <family val="1"/>
      </rPr>
      <t>Winsted (near)</t>
    </r>
  </si>
  <si>
    <r>
      <rPr>
        <sz val="9"/>
        <rFont val="Times New Roman"/>
        <family val="1"/>
      </rPr>
      <t>10:50 p.m. A hexagonal object with a flat bottom hovered over the highway. No color was noted, but it had 4-5 lights in front, with a green light on one end and a red on the other. It hovered for five minutes, and had a red flame coming from the bottom the entire time. (Source: CUFOS News Bulletin, September 1976, p. 6).</t>
    </r>
  </si>
  <si>
    <r>
      <rPr>
        <sz val="9"/>
        <rFont val="Times New Roman"/>
        <family val="1"/>
      </rPr>
      <t>Germantown</t>
    </r>
  </si>
  <si>
    <r>
      <rPr>
        <sz val="9"/>
        <rFont val="Times New Roman"/>
        <family val="1"/>
      </rPr>
      <t>C2, no details. Witness: Gilpin (SRUFOS,242)</t>
    </r>
  </si>
  <si>
    <r>
      <rPr>
        <sz val="9"/>
        <rFont val="Times New Roman"/>
        <family val="1"/>
      </rPr>
      <t>Gravel Switch</t>
    </r>
  </si>
  <si>
    <r>
      <rPr>
        <sz val="9"/>
        <rFont val="Times New Roman"/>
        <family val="1"/>
      </rPr>
      <t>About 6:30 p.m. Seven staff members of the National Police Agency criminal investigation section saw an unidentified object  that circled over the Imperial Palace, about 400 yards from the police building. The object circled at a low altitude for about 10 minutes, then flew out of sight. (Agence France-Presse story, Washington Post, July 18, 1976.)</t>
    </r>
  </si>
  <si>
    <r>
      <rPr>
        <sz val="9"/>
        <rFont val="Times New Roman"/>
        <family val="1"/>
      </rPr>
      <t>Tokyo</t>
    </r>
  </si>
  <si>
    <r>
      <rPr>
        <sz val="9"/>
        <rFont val="Times New Roman"/>
        <family val="1"/>
      </rPr>
      <t>9:00 a.m. Two brothers, 8-year-old Andy and 6 year-old Joel Rygh were playing when they heard "strange noises followed by a grunting sound and then a whistle." When they looked in the direction of the noises they saw a seven-foot tall man standing behind a bush. (Source: Pat Miller, Sioux Falls (SD) Argus-Leader, August 15, 1976).</t>
    </r>
  </si>
  <si>
    <r>
      <rPr>
        <sz val="9"/>
        <rFont val="Times New Roman"/>
        <family val="1"/>
      </rPr>
      <t>Gitchie Manitou Park</t>
    </r>
  </si>
  <si>
    <r>
      <rPr>
        <sz val="9"/>
        <rFont val="Times New Roman"/>
        <family val="1"/>
      </rPr>
      <t xml:space="preserve">12:45 p.m. A huge disc-shaped object hovered for a long time over Bilbao, Spain. It flew back over the city and surrounding area several times, then made a ninety- degree turn and flew off toward the south. (Source: Larry Hatch, U computer
</t>
    </r>
    <r>
      <rPr>
        <sz val="9"/>
        <rFont val="Times New Roman"/>
        <family val="1"/>
      </rPr>
      <t>database, case 11764).</t>
    </r>
  </si>
  <si>
    <r>
      <rPr>
        <sz val="9"/>
        <rFont val="Times New Roman"/>
        <family val="1"/>
      </rPr>
      <t>Bilbao</t>
    </r>
  </si>
  <si>
    <r>
      <rPr>
        <sz val="9"/>
        <rFont val="Times New Roman"/>
        <family val="1"/>
      </rPr>
      <t>7:20 a.m. Father driving girl student to school. Object sitting in sky somewhere beyond train that was passing. Grey-silver metallic bar bell shaped object with a few black places she thought were windows. In bar between the two balls was open space. (Worley files)</t>
    </r>
  </si>
  <si>
    <r>
      <rPr>
        <sz val="9"/>
        <rFont val="Times New Roman"/>
        <family val="1"/>
      </rPr>
      <t>76June/July</t>
    </r>
  </si>
  <si>
    <r>
      <rPr>
        <sz val="9"/>
        <rFont val="Times New Roman"/>
        <family val="1"/>
      </rPr>
      <t>10:30 p.m. Spherical object, transparent, huge, brightly luminous, no sound. Two human-like beings over 6' tall, flesh color, large bright eyes. Pointed wing-like appendages for hands. Brilliant red suits covered body, halo around heads. Object moved in, hovered, made 90-degree turns. Diameter varied greatly. Occupants visible inside object operating instrument panel. Object departed out to sea. (Bruno Molon CEIII study)</t>
    </r>
  </si>
  <si>
    <r>
      <rPr>
        <sz val="9"/>
        <rFont val="Times New Roman"/>
        <family val="1"/>
      </rPr>
      <t>W. Africa</t>
    </r>
  </si>
  <si>
    <r>
      <rPr>
        <sz val="9"/>
        <rFont val="Times New Roman"/>
        <family val="1"/>
      </rPr>
      <t>Galdar, Canary Islands</t>
    </r>
  </si>
  <si>
    <r>
      <rPr>
        <sz val="9"/>
        <rFont val="Times New Roman"/>
        <family val="1"/>
      </rPr>
      <t>DC-10 encountered object with windows</t>
    </r>
  </si>
  <si>
    <r>
      <rPr>
        <sz val="9"/>
        <rFont val="Times New Roman"/>
        <family val="1"/>
      </rPr>
      <t>India</t>
    </r>
  </si>
  <si>
    <r>
      <rPr>
        <sz val="9"/>
        <rFont val="Times New Roman"/>
        <family val="1"/>
      </rPr>
      <t>Central India</t>
    </r>
  </si>
  <si>
    <r>
      <rPr>
        <sz val="9"/>
        <rFont val="Times New Roman"/>
        <family val="1"/>
      </rPr>
      <t>Dog alerts to huge cigar then hides</t>
    </r>
  </si>
  <si>
    <r>
      <rPr>
        <sz val="9"/>
        <rFont val="Times New Roman"/>
        <family val="1"/>
      </rPr>
      <t>Strathmore</t>
    </r>
  </si>
  <si>
    <r>
      <rPr>
        <sz val="9"/>
        <rFont val="Times New Roman"/>
        <family val="1"/>
      </rPr>
      <t xml:space="preserve">Orange dome-shaped object hovered above road and over bridge, E-M effects on
</t>
    </r>
    <r>
      <rPr>
        <sz val="9"/>
        <rFont val="Times New Roman"/>
        <family val="1"/>
      </rPr>
      <t>car; missing time, abduction (Ref. 1, Section XIII).</t>
    </r>
  </si>
  <si>
    <r>
      <rPr>
        <sz val="9"/>
        <rFont val="Times New Roman"/>
        <family val="1"/>
      </rPr>
      <t>Le Martinet, Drome</t>
    </r>
  </si>
  <si>
    <r>
      <rPr>
        <sz val="9"/>
        <rFont val="Times New Roman"/>
        <family val="1"/>
      </rPr>
      <t xml:space="preserve">Orange dome-shaped object hovered over bridge, memory loss, apparent
</t>
    </r>
    <r>
      <rPr>
        <sz val="9"/>
        <rFont val="Times New Roman"/>
        <family val="1"/>
      </rPr>
      <t>abduction. See Section XIII (E,L) car</t>
    </r>
  </si>
  <si>
    <r>
      <rPr>
        <sz val="9"/>
        <rFont val="Times New Roman"/>
        <family val="1"/>
      </rPr>
      <t>Hotstun, Drome</t>
    </r>
  </si>
  <si>
    <r>
      <rPr>
        <sz val="9"/>
        <rFont val="Times New Roman"/>
        <family val="1"/>
      </rPr>
      <t>C2, one witness. (CUFOS, 9/76)</t>
    </r>
  </si>
  <si>
    <r>
      <rPr>
        <sz val="9"/>
        <rFont val="Times New Roman"/>
        <family val="1"/>
      </rPr>
      <t>Cincinnati</t>
    </r>
  </si>
  <si>
    <r>
      <rPr>
        <sz val="9"/>
        <rFont val="Times New Roman"/>
        <family val="1"/>
      </rPr>
      <t>11:30 p.m. A glowing cigar-shaped object hovered at a 40-degree angle over highway 140. It appeared to have windows. It then made erratic maneuvers in the sky. (Source: NICAP UFO Investigator, July 1976).</t>
    </r>
  </si>
  <si>
    <r>
      <rPr>
        <sz val="9"/>
        <rFont val="Times New Roman"/>
        <family val="1"/>
      </rPr>
      <t>Merced</t>
    </r>
  </si>
  <si>
    <r>
      <rPr>
        <sz val="9"/>
        <rFont val="Times New Roman"/>
        <family val="1"/>
      </rPr>
      <t>9:55 p.m. Two people saw a disc-shaped object the color of silver or chrome moving nearby in the sky. They followed it in their car for some time as it changed directions and moved erratically about. (Source: Mark Rodeghier, UFO Reports Involving Vehicle Interference, case 398, citing personal investigation).</t>
    </r>
  </si>
  <si>
    <r>
      <rPr>
        <sz val="9"/>
        <rFont val="Times New Roman"/>
        <family val="1"/>
      </rPr>
      <t>9:00 p.m. A dog and cat reacted with panic when a bottle-shaped silver UFO flew near a mountainside in Sedona. There were separate witnesses to the nocturnal fly by. (Source: APRO Bulletin, May-June 1976, p. 5).</t>
    </r>
  </si>
  <si>
    <r>
      <rPr>
        <sz val="9"/>
        <rFont val="Times New Roman"/>
        <family val="1"/>
      </rPr>
      <t>A luminous UFO shaped like coolie hat paced a car in the desert near Alamogordo, containing three occupants. One of the passengers, a 28-year-old woman named Bryant, experienced five hours of missing time and later related an abduction experience. She reported being taken aboard the UFO where she was given intensive medical examinations and had several body samples taken. (Sources: Thomas E. Bullard, UFO Abductions: The Measure of a Mystery, case 093, citing the San Antonio (Texas) Light, March 20, 1983; John F. Schuessler, Physiological Effects from UFOs, p. 70).</t>
    </r>
  </si>
  <si>
    <r>
      <rPr>
        <sz val="9"/>
        <rFont val="Times New Roman"/>
        <family val="1"/>
      </rPr>
      <t>Alamogordo</t>
    </r>
  </si>
  <si>
    <r>
      <rPr>
        <sz val="9"/>
        <rFont val="Times New Roman"/>
        <family val="1"/>
      </rPr>
      <t>C1, one witness, no details. (EGBA,494)</t>
    </r>
  </si>
  <si>
    <r>
      <rPr>
        <sz val="9"/>
        <rFont val="Times New Roman"/>
        <family val="1"/>
      </rPr>
      <t>Jamestown</t>
    </r>
  </si>
  <si>
    <r>
      <rPr>
        <sz val="9"/>
        <rFont val="Times New Roman"/>
        <family val="1"/>
      </rPr>
      <t>10:30 p.m. A man and his family observed a large, house-sized object hovering close to a nearby hill. The object approached the witnesses' home and from its top section a strong yellow light was directed over the area. The UFO had a large round opening from which a red light shone. From inside the porthole a dark, shadowy, man-like figure could be seen looking out at the witnesses for a brief period. (Source: Maurizio Verga, ITACAT Italian catalogue, case 85)</t>
    </r>
  </si>
  <si>
    <r>
      <rPr>
        <sz val="9"/>
        <rFont val="Times New Roman"/>
        <family val="1"/>
      </rPr>
      <t>Sant'Onofrio, Abruzzi</t>
    </r>
  </si>
  <si>
    <r>
      <rPr>
        <sz val="9"/>
        <rFont val="Times New Roman"/>
        <family val="1"/>
      </rPr>
      <t>Mr. Urruti, age 47, was driving his truck when he encountered an unusual fog while crossing over a bridge. An oyster shaped UFO emitted a blinding light beam, and both he and his truck were somehow picked up and abducted. (Sources: FSR, October 1976, p. 31, citing La Razon, May 22, 1976; Geoffrey Falla, BUFORA Vehicle Interference Project Report, p. 77; Thomas E. Bullard, UFO Abductions: The Measure of a Mystery, case 92, citing FSR; David F. Webb &amp; Ted Bloecher, HUMCAT: Catalogue of Humanoid Reports, case A1472, citing La Razon).</t>
    </r>
  </si>
  <si>
    <r>
      <rPr>
        <sz val="9"/>
        <rFont val="Times New Roman"/>
        <family val="1"/>
      </rPr>
      <t>Olavarria</t>
    </r>
  </si>
  <si>
    <r>
      <rPr>
        <sz val="9"/>
        <rFont val="Times New Roman"/>
        <family val="1"/>
      </rPr>
      <t>6:15 a.m. A silver suited figure stood next to silver sphere on the ground in Leigh, Greater Manchester, England. It was sighted by a Mrs. Kent at 6:15 a.m. as she passed by. Both were gone 20 minutes later when she passed by the site again. (Source: J. Bernard Delair, Northern Network News, June 1976, vol. 25, p. 8; Jenny Randles, FSR, October 1976, p. 27).</t>
    </r>
  </si>
  <si>
    <r>
      <rPr>
        <sz val="9"/>
        <rFont val="Times New Roman"/>
        <family val="1"/>
      </rPr>
      <t>Manchester</t>
    </r>
  </si>
  <si>
    <r>
      <rPr>
        <sz val="9"/>
        <rFont val="Times New Roman"/>
        <family val="1"/>
      </rPr>
      <t>10:30 p.m. A 22-year-old couple saw a rectangular object in the northwestern part of the sky. In the middle portion of the object protruded something like a funnel. It flew off to the north, describing a large circle in the sky as it did so. (Source: Rudy de Groote, UFO Register (Volume 7), 1977, p. 32, citing the Gazzette Antwerpen).</t>
    </r>
  </si>
  <si>
    <r>
      <rPr>
        <sz val="9"/>
        <rFont val="Times New Roman"/>
        <family val="1"/>
      </rPr>
      <t>Braine-le-Comte</t>
    </r>
  </si>
  <si>
    <r>
      <rPr>
        <sz val="9"/>
        <rFont val="Times New Roman"/>
        <family val="1"/>
      </rPr>
      <t>C1. No details. (EGBA,493)</t>
    </r>
  </si>
  <si>
    <r>
      <rPr>
        <sz val="9"/>
        <rFont val="Times New Roman"/>
        <family val="1"/>
      </rPr>
      <t>Fayetteville</t>
    </r>
  </si>
  <si>
    <r>
      <rPr>
        <sz val="9"/>
        <rFont val="Times New Roman"/>
        <family val="1"/>
      </rPr>
      <t>11:15 p.m. While half the town was watching a reddish oval shaped craft maneuvering overhead, 14-year-old Fidel Hernandez Rolla was playing with some friends in a field outside of town, when they saw the reddish spheres slowly descend and land on a nearby field. The craft was topped by a crystal dome and inside the dome several very tall, human-like figures could be seen moving about. He then saw three tall man-like figures appear from behind the object, not very far from his location.  (Source: Albert S. Rosales, Humanoid Contact Database 1976, citing Iker Jimenez, Enigmas Sin Resolver).</t>
    </r>
  </si>
  <si>
    <r>
      <rPr>
        <sz val="9"/>
        <rFont val="Times New Roman"/>
        <family val="1"/>
      </rPr>
      <t>Matapozuelos</t>
    </r>
  </si>
  <si>
    <r>
      <rPr>
        <sz val="9"/>
        <rFont val="Times New Roman"/>
        <family val="1"/>
      </rPr>
      <t>Humanoid report, witnessed by Robertson. (EGBA,493)</t>
    </r>
  </si>
  <si>
    <r>
      <rPr>
        <sz val="9"/>
        <rFont val="Times New Roman"/>
        <family val="1"/>
      </rPr>
      <t>Flintville</t>
    </r>
  </si>
  <si>
    <r>
      <rPr>
        <sz val="9"/>
        <rFont val="Times New Roman"/>
        <family val="1"/>
      </rPr>
      <t xml:space="preserve">Huge orange object, figures moving inside, blue flash, witness stunned; TV interference coincided. Rodeghier, 1981, p. 68; Schuessler, 1995, p. 109 (E,R,L)
</t>
    </r>
    <r>
      <rPr>
        <sz val="9"/>
        <rFont val="Times New Roman"/>
        <family val="1"/>
      </rPr>
      <t>police car</t>
    </r>
  </si>
  <si>
    <r>
      <rPr>
        <sz val="9"/>
        <rFont val="Times New Roman"/>
        <family val="1"/>
      </rPr>
      <t>Elmwood</t>
    </r>
  </si>
  <si>
    <r>
      <rPr>
        <sz val="9"/>
        <rFont val="Times New Roman"/>
        <family val="1"/>
      </rPr>
      <t>C1, no details. (EGBA,685)</t>
    </r>
  </si>
  <si>
    <r>
      <rPr>
        <sz val="9"/>
        <rFont val="Times New Roman"/>
        <family val="1"/>
      </rPr>
      <t>Alliance</t>
    </r>
  </si>
  <si>
    <r>
      <rPr>
        <sz val="9"/>
        <rFont val="Times New Roman"/>
        <family val="1"/>
      </rPr>
      <t xml:space="preserve">11:40 p.m. A couple driving their car saw a dirigible-shaped UFO cross the road at a fairly low altitude. It had red and white spotlights around its perimeter. (Sources:
</t>
    </r>
    <r>
      <rPr>
        <sz val="9"/>
        <rFont val="Times New Roman"/>
        <family val="1"/>
      </rPr>
      <t xml:space="preserve">J. Delaire, UFO Register, Volume 7 (1976), p. 31; Larry Hatch, U computer
</t>
    </r>
    <r>
      <rPr>
        <sz val="9"/>
        <rFont val="Times New Roman"/>
        <family val="1"/>
      </rPr>
      <t>database, case 11691).</t>
    </r>
  </si>
  <si>
    <r>
      <rPr>
        <sz val="9"/>
        <rFont val="Times New Roman"/>
        <family val="1"/>
      </rPr>
      <t>Kontich</t>
    </r>
  </si>
  <si>
    <r>
      <rPr>
        <sz val="9"/>
        <rFont val="Times New Roman"/>
        <family val="1"/>
      </rPr>
      <t>7:10 p.m. Cylindrical object, aluminum colored. (UFO 80 NIDS)</t>
    </r>
  </si>
  <si>
    <r>
      <rPr>
        <sz val="9"/>
        <rFont val="Times New Roman"/>
        <family val="1"/>
      </rPr>
      <t>Great Falls</t>
    </r>
  </si>
  <si>
    <r>
      <rPr>
        <sz val="9"/>
        <rFont val="Times New Roman"/>
        <family val="1"/>
      </rPr>
      <t>C1. Close Encounter listed but no details, one witness. (EGBA,673)</t>
    </r>
  </si>
  <si>
    <r>
      <rPr>
        <sz val="9"/>
        <rFont val="Times New Roman"/>
        <family val="1"/>
      </rPr>
      <t>Mr. Bazargani from Chalus, Iran was walking through a forest near his home on this day in 1976 when he had a UFO stop directly overhead. He realized he was paralyzed and could not move when he saw four beings emerge from the craft via a ladder. (Source: David F. Webb and Ted Bloecher, HUMCAT: Catalogue of Humanoid Reports, case A1466).</t>
    </r>
  </si>
  <si>
    <r>
      <rPr>
        <sz val="9"/>
        <rFont val="Times New Roman"/>
        <family val="1"/>
      </rPr>
      <t>Chalus</t>
    </r>
  </si>
  <si>
    <r>
      <rPr>
        <sz val="9"/>
        <rFont val="Times New Roman"/>
        <family val="1"/>
      </rPr>
      <t>No details on this close encounter (C1) (CUFOS)</t>
    </r>
  </si>
  <si>
    <r>
      <rPr>
        <sz val="9"/>
        <rFont val="Times New Roman"/>
        <family val="1"/>
      </rPr>
      <t>Villa park</t>
    </r>
  </si>
  <si>
    <r>
      <rPr>
        <sz val="9"/>
        <rFont val="Times New Roman"/>
        <family val="1"/>
      </rPr>
      <t>5:95 p.m. Distant cylindrical object described as a jumbo jet with no wings observed for 25 seconds moving SE to NW and climbing at a high rate of speed. No sound. (Ridge files, UFO Filter Center)</t>
    </r>
  </si>
  <si>
    <r>
      <rPr>
        <sz val="9"/>
        <rFont val="Times New Roman"/>
        <family val="1"/>
      </rPr>
      <t>6:45 a.m. The engine and headlights of a car died in St. Denis, Reunion, a French territory in the Indian Ocean, while in the presence of a small cloud by the roadside. The small cloud then rose up vertically, and shot off toward the southwest. (Source: Lumieres dans la Nuit, October 1976).</t>
    </r>
  </si>
  <si>
    <r>
      <rPr>
        <sz val="9"/>
        <rFont val="Times New Roman"/>
        <family val="1"/>
      </rPr>
      <t>St. Denis, Reunion</t>
    </r>
  </si>
  <si>
    <r>
      <rPr>
        <sz val="9"/>
        <rFont val="Times New Roman"/>
        <family val="1"/>
      </rPr>
      <t>9:15 p.m. UFO described as a light that zig-zagged in the sky. (UFO 78 NIDS)</t>
    </r>
  </si>
  <si>
    <r>
      <rPr>
        <sz val="9"/>
        <rFont val="Times New Roman"/>
        <family val="1"/>
      </rPr>
      <t>Great Falls (10 mi. S of)</t>
    </r>
  </si>
  <si>
    <r>
      <rPr>
        <sz val="9"/>
        <rFont val="Times New Roman"/>
        <family val="1"/>
      </rPr>
      <t>11:40 p.m. UFO descended over vehicle, 50' diameter. (UFO 77 NIDS)</t>
    </r>
  </si>
  <si>
    <r>
      <rPr>
        <sz val="9"/>
        <rFont val="Times New Roman"/>
        <family val="1"/>
      </rPr>
      <t>Belt</t>
    </r>
  </si>
  <si>
    <r>
      <rPr>
        <sz val="9"/>
        <rFont val="Times New Roman"/>
        <family val="1"/>
      </rPr>
      <t>9:20 p.m. The sighting lasted until 1:30 a.m. on March 16. The first observer happened to have a citizens band radio and began communications with other people regarding the light that was displaying unusual movements in the clear night sky. Reference: UFO INVESTIGATOR, April 1976, pages 3-4)</t>
    </r>
  </si>
  <si>
    <r>
      <rPr>
        <sz val="9"/>
        <rFont val="Times New Roman"/>
        <family val="1"/>
      </rPr>
      <t>NW</t>
    </r>
  </si>
  <si>
    <r>
      <rPr>
        <sz val="9"/>
        <rFont val="Times New Roman"/>
        <family val="1"/>
      </rPr>
      <t>Paso Fondo, Brazil</t>
    </r>
  </si>
  <si>
    <r>
      <rPr>
        <sz val="9"/>
        <rFont val="Times New Roman"/>
        <family val="1"/>
      </rPr>
      <t>Paso Fondo</t>
    </r>
  </si>
  <si>
    <r>
      <rPr>
        <sz val="9"/>
        <rFont val="Times New Roman"/>
        <family val="1"/>
      </rPr>
      <t>Object paced airliner</t>
    </r>
  </si>
  <si>
    <r>
      <rPr>
        <sz val="9"/>
        <rFont val="Times New Roman"/>
        <family val="1"/>
      </rPr>
      <t>Palma de Majorca</t>
    </r>
  </si>
  <si>
    <r>
      <rPr>
        <sz val="9"/>
        <rFont val="Times New Roman"/>
        <family val="1"/>
      </rPr>
      <t>9:25 p.m. A 23-year-old woman saw an object high in the sky, which then dropped down to an altitude of only 75 feet. The radio in her car went dead when the object came near, and although the woman kept driving, the radio did not work again until two miles down the road. (Source: Mark Rodeghier, UFO Reports Involving Vehicle Interference, case 395, citing CUFOS)</t>
    </r>
  </si>
  <si>
    <r>
      <rPr>
        <sz val="9"/>
        <rFont val="Times New Roman"/>
        <family val="1"/>
      </rPr>
      <t>Redmond</t>
    </r>
  </si>
  <si>
    <r>
      <rPr>
        <sz val="9"/>
        <rFont val="Times New Roman"/>
        <family val="1"/>
      </rPr>
      <t>Night. French AF T-33, object illuminates aircraft. Testimony of French fighter pilot Colonel Claude Bosc. On night training flight in a T-33, Bosc saw a bright light approach at high speed on a collision course. His jet was then enveloped in green phosphorescent light for several seconds. Radar showed nothing, but two other pilots saw the encounter from a distance.</t>
    </r>
  </si>
  <si>
    <r>
      <rPr>
        <sz val="9"/>
        <rFont val="Times New Roman"/>
        <family val="1"/>
      </rPr>
      <t>Tours, Indre-et-Loire</t>
    </r>
  </si>
  <si>
    <r>
      <rPr>
        <sz val="9"/>
        <rFont val="Times New Roman"/>
        <family val="1"/>
      </rPr>
      <t>4:00 p.m. A 12-year-old boy named Ojeda saw a 40-foot in diameter shiny disc in a clearing in the forest in Refrigerio, Brazil. It sat upon some type of metallic platform. Two beings in shiny suits, less than five feet tall, were seen outside making repairs. (Source: David F. Webb &amp; Ted Bloecher, HUMCAT: Catalogue of Humanoid Reports, case A1465, citing Gray Barker, UFO Report, June 1977, p. 37).</t>
    </r>
  </si>
  <si>
    <r>
      <rPr>
        <sz val="9"/>
        <rFont val="Times New Roman"/>
        <family val="1"/>
      </rPr>
      <t>Refrigerio</t>
    </r>
  </si>
  <si>
    <r>
      <rPr>
        <sz val="9"/>
        <rFont val="Times New Roman"/>
        <family val="1"/>
      </rPr>
      <t>8:10 p.m. A silver box, about five meters in diameter, flew low over the trees in Theville, France. Two men, Messrs. Leveziel and Mahaut witnessed the UFO, which was described as having 30 round holes on each side. It flew off toward the northwest. (Source: Francis Leblond, Phenomenes Spatiaux, September 1976, p. 12, citing Lumieres dans la Nuit, issue 163).</t>
    </r>
  </si>
  <si>
    <r>
      <rPr>
        <sz val="9"/>
        <rFont val="Times New Roman"/>
        <family val="1"/>
      </rPr>
      <t>Theville</t>
    </r>
  </si>
  <si>
    <r>
      <rPr>
        <sz val="9"/>
        <rFont val="Times New Roman"/>
        <family val="1"/>
      </rPr>
      <t>6:15 P.M. Mrs. Audrey Manny observed a large dome shaped object hovering to the south of her home. After about three minutes it started moving toward her at a rapid rate of speed. (Reference: UFO INVESTIGATOR, April 1976, page 3)</t>
    </r>
  </si>
  <si>
    <r>
      <rPr>
        <sz val="9"/>
        <rFont val="Times New Roman"/>
        <family val="1"/>
      </rPr>
      <t>8:30 p.m. UFO photos, daylight sighting. (UFO 66 NIDS)</t>
    </r>
  </si>
  <si>
    <r>
      <rPr>
        <sz val="9"/>
        <rFont val="Times New Roman"/>
        <family val="1"/>
      </rPr>
      <t>Location unknown</t>
    </r>
  </si>
  <si>
    <r>
      <rPr>
        <sz val="9"/>
        <rFont val="Times New Roman"/>
        <family val="1"/>
      </rPr>
      <t xml:space="preserve">Evening. Humanoid report. Woman encountered two "beings" while driving on a country road NW of Nashville. The being flashed a blue light at her before she sped away. Beings described as very tall "with large feet and no necks." (MUFON
</t>
    </r>
    <r>
      <rPr>
        <sz val="9"/>
        <rFont val="Times New Roman"/>
        <family val="1"/>
      </rPr>
      <t>100-7, CUFOS-AP)</t>
    </r>
  </si>
  <si>
    <r>
      <rPr>
        <sz val="9"/>
        <rFont val="Times New Roman"/>
        <family val="1"/>
      </rPr>
      <t>Nashville</t>
    </r>
  </si>
  <si>
    <r>
      <rPr>
        <sz val="9"/>
        <rFont val="Times New Roman"/>
        <family val="1"/>
      </rPr>
      <t>4:00 p.m. Five school children saw a UFO descend and land in a nearby field. The UFO was 8-10 meters wide, and had a transparent dome. A two-meter tall being emerged dressed in a black coverall suit. (Source: Gordon Creighton, FSR, April 1977, p. 27).</t>
    </r>
  </si>
  <si>
    <r>
      <rPr>
        <sz val="9"/>
        <rFont val="Times New Roman"/>
        <family val="1"/>
      </rPr>
      <t>Maneru</t>
    </r>
  </si>
  <si>
    <r>
      <rPr>
        <sz val="9"/>
        <rFont val="Times New Roman"/>
        <family val="1"/>
      </rPr>
      <t>1:00 a.m. A glowing, domed object landed on the beach at 1:00 a.m., making a humming noise. Beings were seen through the windows in the craft. The domed disc made a louder noise as it took off, and flew away toward the east.</t>
    </r>
  </si>
  <si>
    <r>
      <rPr>
        <sz val="9"/>
        <rFont val="Times New Roman"/>
        <family val="1"/>
      </rPr>
      <t>Kettering</t>
    </r>
  </si>
  <si>
    <r>
      <rPr>
        <sz val="9"/>
        <rFont val="Times New Roman"/>
        <family val="1"/>
      </rPr>
      <t xml:space="preserve">9:27 p.m. A six meter in diameter domed disc hovered over a road. There were
</t>
    </r>
    <r>
      <rPr>
        <sz val="9"/>
        <rFont val="Times New Roman"/>
        <family val="1"/>
      </rPr>
      <t>four legs on the bottom of the craft, and it was silent. (Source: Raymond E. Fowler, Skylook, May 1976, p. 3).</t>
    </r>
  </si>
  <si>
    <r>
      <rPr>
        <sz val="9"/>
        <rFont val="Times New Roman"/>
        <family val="1"/>
      </rPr>
      <t>Stratham</t>
    </r>
  </si>
  <si>
    <r>
      <rPr>
        <sz val="9"/>
        <rFont val="Times New Roman"/>
        <family val="1"/>
      </rPr>
      <t>10:00 a.m. Leonard Hegele, a 29-year old student, spotted a seven-foot tall humanoid with three-foot wide shoulders walking through a field about a mile from Interstate I-15 south of Great Falls, Montana. It walked with a non-human gait. (Sources: David F. Webb &amp; Ted Bloecher, HUMCAT: Catalogue of Humanoid Reports, case 1976-41 (A1463), citing Jerome Clark; Great Falls Tribune, February 23, 1976).</t>
    </r>
  </si>
  <si>
    <r>
      <rPr>
        <sz val="9"/>
        <rFont val="Times New Roman"/>
        <family val="1"/>
      </rPr>
      <t>Great Falls (near)</t>
    </r>
  </si>
  <si>
    <r>
      <rPr>
        <sz val="9"/>
        <rFont val="Times New Roman"/>
        <family val="1"/>
      </rPr>
      <t>7:00 p.m. A young man and woman saw some odd red lights in the sky in Essex County, Massachusetts. Then two flattened disc-shaped objects with three triangular lights descended close to their car and maneuvered nearby for about 10 minutes. (Source: Mark Rodeghier, UFO Reports Involving Vehicle Interference, case 394, citing MUFON case file).</t>
    </r>
  </si>
  <si>
    <r>
      <rPr>
        <sz val="9"/>
        <rFont val="Times New Roman"/>
        <family val="1"/>
      </rPr>
      <t>Essex County</t>
    </r>
  </si>
  <si>
    <r>
      <rPr>
        <sz val="9"/>
        <rFont val="Times New Roman"/>
        <family val="1"/>
      </rPr>
      <t>9:15 p.m. Numerous witnesses reported a strange object to the Parsipany Police Department. The object was a large rectangularly shaped object seen hovering in the vicinity of Jersey City Reservoir. (Reference: UFO INVESTIGATOR, April 1976, page 1)</t>
    </r>
  </si>
  <si>
    <r>
      <rPr>
        <sz val="9"/>
        <rFont val="Times New Roman"/>
        <family val="1"/>
      </rPr>
      <t>Lake Hiawatha</t>
    </r>
  </si>
  <si>
    <r>
      <rPr>
        <sz val="9"/>
        <rFont val="Times New Roman"/>
        <family val="1"/>
      </rPr>
      <t xml:space="preserve">7:00 p.m. Sutter County sheriff's office received a call reporting a UFO being observed by two witnesses. Deputy Gerald Teplansky was dispatched to the scene and was able to observe the objects for about five minutes. (Reference: UFO
</t>
    </r>
    <r>
      <rPr>
        <sz val="9"/>
        <rFont val="Times New Roman"/>
        <family val="1"/>
      </rPr>
      <t>INVESTIGATOR, July 1976, page 3)</t>
    </r>
  </si>
  <si>
    <r>
      <rPr>
        <sz val="9"/>
        <rFont val="Times New Roman"/>
        <family val="1"/>
      </rPr>
      <t>Marysville</t>
    </r>
  </si>
  <si>
    <r>
      <rPr>
        <sz val="9"/>
        <rFont val="Times New Roman"/>
        <family val="1"/>
      </rPr>
      <t>About 8:10 p.m. "...went on deck for another check and saw two balls of light moving very rapidly toward the eastern shore ..., altitude approximately 2000 feet heading due east. (Letter to CUFOS from Warren Ballard, Mar. 4, 1981, from ship's log. )</t>
    </r>
  </si>
  <si>
    <r>
      <rPr>
        <sz val="9"/>
        <rFont val="Times New Roman"/>
        <family val="1"/>
      </rPr>
      <t>Chesapeake Bay</t>
    </r>
  </si>
  <si>
    <r>
      <rPr>
        <sz val="9"/>
        <rFont val="Times New Roman"/>
        <family val="1"/>
      </rPr>
      <t>8:00 p.m. EST. Two women driving in a rural area reported that lights high in the sky paced their car for 13-14 miles from Chatchee to Lincoln, Alabama. Near Okatchee,  The two objects that had paced the car were egg-shaped and glowing with a fluorescent light. (Sources: CUFOS investigation file, report dated May 17, 1976; Mark Rodeghier, UFO Reports Involving Vehicle Interference, case 392, citing CUFOS).</t>
    </r>
  </si>
  <si>
    <r>
      <rPr>
        <sz val="9"/>
        <rFont val="Times New Roman"/>
        <family val="1"/>
      </rPr>
      <t>Okatchee (near)</t>
    </r>
  </si>
  <si>
    <r>
      <rPr>
        <sz val="9"/>
        <rFont val="Times New Roman"/>
        <family val="1"/>
      </rPr>
      <t>6:45 p.m. PST 8-10 discs were sighted flying in a V formation over Rancho Cordova, California. The objects were 3 to 6 meters in diameter, gray in color, and made no sound. Afterwards the witness saw ten aircraft circling that portion of the sky. (Source: CUFOS investigation file, report dated March 1, 1976).</t>
    </r>
  </si>
  <si>
    <r>
      <rPr>
        <sz val="9"/>
        <rFont val="Times New Roman"/>
        <family val="1"/>
      </rPr>
      <t>Rancho Cordova</t>
    </r>
  </si>
  <si>
    <r>
      <rPr>
        <sz val="9"/>
        <rFont val="Times New Roman"/>
        <family val="1"/>
      </rPr>
      <t>7:20 p.m. Black Horse Lake. UFO, 500' high, landed near lake. (UFO 59 NIDS)</t>
    </r>
  </si>
  <si>
    <r>
      <rPr>
        <sz val="9"/>
        <rFont val="Times New Roman"/>
        <family val="1"/>
      </rPr>
      <t>Fort Benton</t>
    </r>
  </si>
  <si>
    <r>
      <rPr>
        <sz val="9"/>
        <rFont val="Times New Roman"/>
        <family val="1"/>
      </rPr>
      <t>4:00 a.m. A truck driver driving saw a bright object ahead and to his left.. It was low to the ground. The light had maintained its position relative to his truck for some time, so the driver woke up his companion. The driver estimated the object was about one kilometer away and 300 meters in altitude. (Source: Mark Rodeghier, UFO Reports Involving Vehicle Interference, case 392, citing ACOS Bulletin, June 1976)</t>
    </r>
  </si>
  <si>
    <r>
      <rPr>
        <sz val="9"/>
        <rFont val="Times New Roman"/>
        <family val="1"/>
      </rPr>
      <t>Berridale (between Tarraleah and)</t>
    </r>
  </si>
  <si>
    <r>
      <rPr>
        <sz val="9"/>
        <rFont val="Times New Roman"/>
        <family val="1"/>
      </rPr>
      <t>On Denslow Hill two 14-year-old teenagers, Grey and Barnet, saw two very short humanoid beings shuffle rapidly across a road. They wore purple-colored luminous one-piece suits and their waists were 20-22 inches above the ground. (Source: James P. Barrett, case investigation files, and HUMCAT: Catalogue of Humanoid Encounters, case A1457).</t>
    </r>
  </si>
  <si>
    <r>
      <rPr>
        <sz val="9"/>
        <rFont val="Times New Roman"/>
        <family val="1"/>
      </rPr>
      <t>Hamden</t>
    </r>
  </si>
  <si>
    <r>
      <rPr>
        <sz val="9"/>
        <rFont val="Times New Roman"/>
        <family val="1"/>
      </rPr>
      <t>11:00 p.m. A woman living near Lake City called the sheriff's office to report a "flying saucer." Sheriff deputies were dispatched to investigate and reported seeing a UFO hovering about 500 to 600 feet in the air. (Reference: UFO INVESTIGATOR, July 1976, page 1)</t>
    </r>
  </si>
  <si>
    <r>
      <rPr>
        <sz val="9"/>
        <rFont val="Times New Roman"/>
        <family val="1"/>
      </rPr>
      <t>High Spring</t>
    </r>
  </si>
  <si>
    <r>
      <rPr>
        <sz val="9"/>
        <rFont val="Times New Roman"/>
        <family val="1"/>
      </rPr>
      <t>At 10:30 p.m. a silvery white disc-shaped object flew over at less than 300 meters altitude, making a whistling noise. (Source: NICAP UFO Investigator, May 1976).</t>
    </r>
  </si>
  <si>
    <r>
      <rPr>
        <sz val="9"/>
        <rFont val="Times New Roman"/>
        <family val="1"/>
      </rPr>
      <t>Kissimmee</t>
    </r>
  </si>
  <si>
    <r>
      <rPr>
        <sz val="9"/>
        <rFont val="Times New Roman"/>
        <family val="1"/>
      </rPr>
      <t>5:30 p.m. Two domed objects, white and blue. (UFO 70 NIDS)</t>
    </r>
  </si>
  <si>
    <r>
      <rPr>
        <sz val="9"/>
        <rFont val="Times New Roman"/>
        <family val="1"/>
      </rPr>
      <t>5:15 a.m. The rniddle-aged couple lived in a mobile home. The whole area was lit up "like a dusk to dawn light that wasn't supposed to be there."  He was at the back of the trailer looking south at the object, which was less than 200' off the ground and 500-600 yards distant at first.  (Ridge files, UFO Filter Center)</t>
    </r>
  </si>
  <si>
    <r>
      <rPr>
        <sz val="9"/>
        <rFont val="Times New Roman"/>
        <family val="1"/>
      </rPr>
      <t>Farmersville</t>
    </r>
  </si>
  <si>
    <r>
      <rPr>
        <sz val="9"/>
        <rFont val="Times New Roman"/>
        <family val="1"/>
      </rPr>
      <t>9:48 p.m. UFO landed near ranch house, 300' long. (UFO 57 NIDS) A report of a UFO landing came in from the Simms area February 5, 1976, and for the first time in their long and frustrating investigation, officers arrived on the scene in time to see the object for themselves. But they were thwarted in their attempts to get a closer look. (Reference: MYSTERY STALKS THE PRAIRIE by Roberta Donovan and Keith Wolverton, pages 48-49)</t>
    </r>
  </si>
  <si>
    <r>
      <rPr>
        <sz val="9"/>
        <rFont val="Times New Roman"/>
        <family val="1"/>
      </rPr>
      <t>Fort Shaw</t>
    </r>
  </si>
  <si>
    <r>
      <rPr>
        <sz val="9"/>
        <rFont val="Times New Roman"/>
        <family val="1"/>
      </rPr>
      <t>Two women saw a dark domed disc with red and white lights through a second floor bedroom window. Inside the transparent dome they could see two human like figures. They had tight fitting hoods on their heads. The UFO flew away over an orchard. (Source: David F. Webb &amp; Ted Bloecher, HUMCAT: Catalogue of Humanoid Reports, case A1861, citing Joel Mesnard).</t>
    </r>
  </si>
  <si>
    <r>
      <rPr>
        <sz val="9"/>
        <rFont val="Times New Roman"/>
        <family val="1"/>
      </rPr>
      <t>Humanoid report. No details. (SR,89)</t>
    </r>
  </si>
  <si>
    <r>
      <rPr>
        <sz val="9"/>
        <rFont val="Times New Roman"/>
        <family val="1"/>
      </rPr>
      <t>Woodlawn</t>
    </r>
  </si>
  <si>
    <r>
      <rPr>
        <sz val="9"/>
        <rFont val="Times New Roman"/>
        <family val="1"/>
      </rPr>
      <t>4:30 EST (3:30 CST). UFOs were spotted over the base's Armament Development and Test Center, just like it happened in Loring AFB in 1975. This 31 jan 1976 NMCC memo dated the same day at 1400 EST states: 1. At 310805 received phoncon from AFOC: MG Lane, CG, Armament and Development Test Center, Eglin AFB, Florida called and reported a UFO sighting from 0430 EST to 0600 EST. (NMCC) (Actual FOIA document)</t>
    </r>
  </si>
  <si>
    <r>
      <rPr>
        <sz val="9"/>
        <rFont val="Times New Roman"/>
        <family val="1"/>
      </rPr>
      <t>Eglin AFB</t>
    </r>
  </si>
  <si>
    <r>
      <rPr>
        <sz val="9"/>
        <rFont val="Times New Roman"/>
        <family val="1"/>
      </rPr>
      <t>4:25 a.m. Mrs. Rosemary Heitmeyer was still awake looked out her hall window and observed three objects that looked like upside down soup bowls with domed tops. The objects were bobbing and moving very slowly. (Reference: UFO INVESTIGATOR, April 1976, page 3)</t>
    </r>
  </si>
  <si>
    <r>
      <rPr>
        <sz val="9"/>
        <rFont val="Times New Roman"/>
        <family val="1"/>
      </rPr>
      <t>Key West</t>
    </r>
  </si>
  <si>
    <r>
      <rPr>
        <sz val="9"/>
        <rFont val="Times New Roman"/>
        <family val="1"/>
      </rPr>
      <t>8:09 p.m. A Sheriff's deputy was driving with his family when an object started coming toward the car. The deputy immediately stopped the car and turned off the headlights. The object appeared to be the size of a semi-truck and had rotating lights of many different colors. (Reference: UFO INVESTIGATOR, May 1976, page 1)</t>
    </r>
  </si>
  <si>
    <r>
      <rPr>
        <sz val="9"/>
        <rFont val="Times New Roman"/>
        <family val="1"/>
      </rPr>
      <t>WY</t>
    </r>
  </si>
  <si>
    <r>
      <rPr>
        <sz val="9"/>
        <rFont val="Times New Roman"/>
        <family val="1"/>
      </rPr>
      <t>Gillette</t>
    </r>
  </si>
  <si>
    <r>
      <rPr>
        <sz val="9"/>
        <rFont val="Times New Roman"/>
        <family val="1"/>
      </rPr>
      <t>9:00 p.m. 300' craft on ground with others. (UFO 52 NIDS)</t>
    </r>
  </si>
  <si>
    <r>
      <rPr>
        <sz val="9"/>
        <rFont val="Times New Roman"/>
        <family val="1"/>
      </rPr>
      <t>Fairfield</t>
    </r>
  </si>
  <si>
    <r>
      <rPr>
        <sz val="9"/>
        <rFont val="Times New Roman"/>
        <family val="1"/>
      </rPr>
      <t>Sometime before 3:55 a.m. MST. NMCC Memo: The following information was received from the Air Force Operations center at 0555 EST: "Two UFOs are reported near the flight line at Cannon AFB, New Mexico. (Actual FOIA document)</t>
    </r>
  </si>
  <si>
    <r>
      <rPr>
        <sz val="9"/>
        <rFont val="Times New Roman"/>
        <family val="1"/>
      </rPr>
      <t>Cannon AFB</t>
    </r>
  </si>
  <si>
    <r>
      <rPr>
        <sz val="9"/>
        <rFont val="Times New Roman"/>
        <family val="1"/>
      </rPr>
      <t xml:space="preserve">About 7:30 p.m. Witnesses saw an object with two bright lights hovering over woods about 300 yards away. After about 2 minutes the object sped away, passing directly overhead  making a low whirring noise. (The Press, Atlantic City, NJ, Jan.
</t>
    </r>
    <r>
      <rPr>
        <sz val="9"/>
        <rFont val="Times New Roman"/>
        <family val="1"/>
      </rPr>
      <t>21, 1976.)</t>
    </r>
  </si>
  <si>
    <r>
      <rPr>
        <sz val="9"/>
        <rFont val="Times New Roman"/>
        <family val="1"/>
      </rPr>
      <t>Heislerville</t>
    </r>
  </si>
  <si>
    <r>
      <rPr>
        <sz val="9"/>
        <rFont val="Times New Roman"/>
        <family val="1"/>
      </rPr>
      <t>5:40 p.m. UFO. NORAD did not confirm. (UFO 54 NIDS)</t>
    </r>
  </si>
  <si>
    <r>
      <rPr>
        <sz val="9"/>
        <rFont val="Times New Roman"/>
        <family val="1"/>
      </rPr>
      <t>5:30 p.m. 70' altitude, light bulb shape (UFO 55 NIDS)</t>
    </r>
  </si>
  <si>
    <r>
      <rPr>
        <sz val="9"/>
        <rFont val="Times New Roman"/>
        <family val="1"/>
      </rPr>
      <t>Augusta (15 miles W. of)</t>
    </r>
  </si>
  <si>
    <r>
      <rPr>
        <sz val="9"/>
        <rFont val="Times New Roman"/>
        <family val="1"/>
      </rPr>
      <t>11:00 p.m. Two pulsating red lights at 500' (UFO 48 NIDS)</t>
    </r>
  </si>
  <si>
    <r>
      <rPr>
        <sz val="9"/>
        <rFont val="Times New Roman"/>
        <family val="1"/>
      </rPr>
      <t>Belt (NE of)</t>
    </r>
  </si>
  <si>
    <r>
      <rPr>
        <sz val="9"/>
        <rFont val="Times New Roman"/>
        <family val="1"/>
      </rPr>
      <t>5:30 p.m. Several saucer shape (UFO 51 NIDS)</t>
    </r>
  </si>
  <si>
    <r>
      <rPr>
        <sz val="9"/>
        <rFont val="Times New Roman"/>
        <family val="1"/>
      </rPr>
      <t>Shale Plant on "Bootlegger"</t>
    </r>
  </si>
  <si>
    <r>
      <rPr>
        <sz val="9"/>
        <rFont val="Times New Roman"/>
        <family val="1"/>
      </rPr>
      <t>Domed disc with body lights descended, illuminated car interior with blue light; missing time, abduction, physiological effects (Ref. 1, Section XIII).</t>
    </r>
  </si>
  <si>
    <r>
      <rPr>
        <sz val="9"/>
        <rFont val="Times New Roman"/>
        <family val="1"/>
      </rPr>
      <t>Stanford</t>
    </r>
  </si>
  <si>
    <r>
      <rPr>
        <sz val="9"/>
        <rFont val="Times New Roman"/>
        <family val="1"/>
      </rPr>
      <t xml:space="preserve">5:50 p.m. Jean Claude Silvente, age 10, was walking through a vacant lot overgrown with brush and surrounded by buildings in Domene, Isere, France when he heard a noise, and saw that a bell-shaped UFO had landed next to some bushes. It was about 30 feet away from him, about 15 feet high, a luminous white color, and resting on five thin legs. A door in the craft opened and a very tall man, at least two meters tall, emerged. (Sources: Charles Bowen, Saga UFO Report, November 1976, p. 62; Bil Gil Helair, Skylook, May 1976, p. 5; Alain Gamard, UFO Register, volume 7, p. 44; Jean-Claude Bourret, OVNI l' Armee Parle, p.
</t>
    </r>
    <r>
      <rPr>
        <sz val="9"/>
        <rFont val="Times New Roman"/>
        <family val="1"/>
      </rPr>
      <t xml:space="preserve">146; David F. Webb and Ted Bloecher, HUMCAT: Catalogue of Human Reports,
</t>
    </r>
    <r>
      <rPr>
        <sz val="9"/>
        <rFont val="Times New Roman"/>
        <family val="1"/>
      </rPr>
      <t>case 1976-02, citing Michel Levy, Lumieres dans la Nuit, issue # 159).</t>
    </r>
  </si>
  <si>
    <r>
      <rPr>
        <sz val="9"/>
        <rFont val="Times New Roman"/>
        <family val="1"/>
      </rPr>
      <t>Domene, Isere</t>
    </r>
  </si>
  <si>
    <r>
      <rPr>
        <sz val="9"/>
        <rFont val="Times New Roman"/>
        <family val="1"/>
      </rPr>
      <t>1:00 a.m. Three witnesses watched a 15-meter long football-shaped object hover 800 meters above a road then shot straight up in the sky fast. (Source: Lumieres dans la Nuit, January 1979).</t>
    </r>
  </si>
  <si>
    <r>
      <rPr>
        <sz val="9"/>
        <rFont val="Times New Roman"/>
        <family val="1"/>
      </rPr>
      <t>Marle</t>
    </r>
  </si>
  <si>
    <r>
      <rPr>
        <sz val="9"/>
        <rFont val="Times New Roman"/>
        <family val="1"/>
      </rPr>
      <t>10:00 p.m. Power circuit breakers were tripped four times when a glowing ball of light came down near the ground in Ploubazlanec, Cotes-du-Nord, France. A 0.2 meter area of burnt grass was found at the site were it apparently touched down. (Source: Jean-F. Boedec, Les OVNI en Bretagne: Anatomie d'un Phenomene, p. 75).</t>
    </r>
  </si>
  <si>
    <r>
      <rPr>
        <sz val="9"/>
        <rFont val="Times New Roman"/>
        <family val="1"/>
      </rPr>
      <t>Cotes-du-Nord</t>
    </r>
  </si>
  <si>
    <r>
      <rPr>
        <sz val="9"/>
        <rFont val="Times New Roman"/>
        <family val="1"/>
      </rPr>
      <t xml:space="preserve">8:00 p.m. (+) A huge disc covered the entire N19 highway. It vanished at 8:10
</t>
    </r>
    <r>
      <rPr>
        <sz val="9"/>
        <rFont val="Times New Roman"/>
        <family val="1"/>
      </rPr>
      <t>p.m. when a car approached. (Source: Lumieres dans la Nuit, May 1976).</t>
    </r>
  </si>
  <si>
    <r>
      <rPr>
        <sz val="9"/>
        <rFont val="Times New Roman"/>
        <family val="1"/>
      </rPr>
      <t>Bar-sur-Aube</t>
    </r>
  </si>
  <si>
    <r>
      <rPr>
        <sz val="9"/>
        <rFont val="Times New Roman"/>
        <family val="1"/>
      </rPr>
      <t>Night. Three 19-year-old girls driving together noticed a bright light in the sky, and their car's engine and lights failed. The light came closer and they saw it was an orange colored object, flat on top and round on the sides. (Sources: Warren (Minnesota) Sheaf, December 31, 1975; Mark Rodeghier, UFO Reports Involving Vehicle Interference, case 391).</t>
    </r>
  </si>
  <si>
    <r>
      <rPr>
        <sz val="9"/>
        <rFont val="Times New Roman"/>
        <family val="1"/>
      </rPr>
      <t>Goodridge</t>
    </r>
  </si>
  <si>
    <r>
      <rPr>
        <sz val="9"/>
        <rFont val="Times New Roman"/>
        <family val="1"/>
      </rPr>
      <t xml:space="preserve">6:00 a.m. Great Falls International Airport. Egg-shaped UFO on ground. (NIDS
</t>
    </r>
    <r>
      <rPr>
        <sz val="9"/>
        <rFont val="Times New Roman"/>
        <family val="1"/>
      </rPr>
      <t>UFO 46)</t>
    </r>
  </si>
  <si>
    <r>
      <rPr>
        <sz val="9"/>
        <rFont val="Times New Roman"/>
        <family val="1"/>
      </rPr>
      <t xml:space="preserve">Flat, round, orange object passed nearby, engine restarted by itself. Rodeghier,
</t>
    </r>
    <r>
      <rPr>
        <sz val="9"/>
        <rFont val="Times New Roman"/>
        <family val="1"/>
      </rPr>
      <t>1981, p. 67 (E,L) car</t>
    </r>
  </si>
  <si>
    <r>
      <rPr>
        <sz val="9"/>
        <rFont val="Times New Roman"/>
        <family val="1"/>
      </rPr>
      <t>11:30 p.m. SAC men witnessed UFO on ground. (NIDS UFO 43)</t>
    </r>
  </si>
  <si>
    <r>
      <rPr>
        <sz val="9"/>
        <rFont val="Times New Roman"/>
        <family val="1"/>
      </rPr>
      <t>Roy (to Fergus)</t>
    </r>
  </si>
  <si>
    <r>
      <rPr>
        <sz val="9"/>
        <rFont val="Times New Roman"/>
        <family val="1"/>
      </rPr>
      <t>??? a.m. UFO, radar lock, Penroy. Pentagon notified of UFO. (NIDS UFO 40)</t>
    </r>
  </si>
  <si>
    <r>
      <rPr>
        <sz val="9"/>
        <rFont val="Times New Roman"/>
        <family val="1"/>
      </rPr>
      <t>Dutton</t>
    </r>
  </si>
  <si>
    <r>
      <rPr>
        <sz val="9"/>
        <rFont val="Times New Roman"/>
        <family val="1"/>
      </rPr>
      <t>7:45 a.m. A "dah-dit" noise accompanied the slow ascent of an eight-meter wide, gray domed disc over a residential area. The object had square shaped windows. It flew away toward the southeast. (Source: Lumieres dans la Nuit, May 1976).</t>
    </r>
  </si>
  <si>
    <r>
      <rPr>
        <sz val="9"/>
        <rFont val="Times New Roman"/>
        <family val="1"/>
      </rPr>
      <t>Ancy</t>
    </r>
  </si>
  <si>
    <r>
      <rPr>
        <sz val="9"/>
        <rFont val="Times New Roman"/>
        <family val="1"/>
      </rPr>
      <t>In the city of Americana, 16-year old Mr. Salles de Andrade encountered an intense beam of light while walking home at night and woke up the next day in a thicket, 28 kilometers away. He had no recollection for the time that he had been missing, but he had strange marks on his forehead and arms, and experienced headaches. (Richard Hall, MUFON UFO Journal, August 1976, p. 19).</t>
    </r>
  </si>
  <si>
    <r>
      <rPr>
        <sz val="9"/>
        <rFont val="Times New Roman"/>
        <family val="1"/>
      </rPr>
      <t>11:00 p.m. On a farm, a five-meter in diameter disc landed in a field. It rose up fast and shot away toward the west-southwest. At the same time there were several unexplained nocturnal lights in the sky.</t>
    </r>
  </si>
  <si>
    <r>
      <rPr>
        <sz val="9"/>
        <rFont val="Times New Roman"/>
        <family val="1"/>
      </rPr>
      <t>La Neuvelot</t>
    </r>
  </si>
  <si>
    <r>
      <rPr>
        <sz val="9"/>
        <rFont val="Times New Roman"/>
        <family val="1"/>
      </rPr>
      <t xml:space="preserve">7:00 p.m. Great Falls International Airport. UFO sighted, oblong object 10' above
</t>
    </r>
    <r>
      <rPr>
        <sz val="9"/>
        <rFont val="Times New Roman"/>
        <family val="1"/>
      </rPr>
      <t>ground. (NIDS UFO 44)</t>
    </r>
  </si>
  <si>
    <r>
      <rPr>
        <sz val="9"/>
        <rFont val="Times New Roman"/>
        <family val="1"/>
      </rPr>
      <t>8:43 p.m. UFO, tan or orange, 500'. (NIDS UFO 28)</t>
    </r>
  </si>
  <si>
    <r>
      <rPr>
        <sz val="9"/>
        <rFont val="Times New Roman"/>
        <family val="1"/>
      </rPr>
      <t>Missoula (Coming from)</t>
    </r>
  </si>
  <si>
    <r>
      <rPr>
        <sz val="9"/>
        <rFont val="Times New Roman"/>
        <family val="1"/>
      </rPr>
      <t>5:00 p.m. UFO flying near B-52. (NIDS UFO 35)</t>
    </r>
  </si>
  <si>
    <r>
      <rPr>
        <sz val="9"/>
        <rFont val="Times New Roman"/>
        <family val="1"/>
      </rPr>
      <t>Freeze Out Lake</t>
    </r>
  </si>
  <si>
    <r>
      <rPr>
        <sz val="9"/>
        <rFont val="Times New Roman"/>
        <family val="1"/>
      </rPr>
      <t>6:00 a.m. UFO landed on ground, like bean. (NIDS UFO 33)</t>
    </r>
  </si>
  <si>
    <r>
      <rPr>
        <sz val="9"/>
        <rFont val="Times New Roman"/>
        <family val="1"/>
      </rPr>
      <t>Simms (area)</t>
    </r>
  </si>
  <si>
    <r>
      <rPr>
        <sz val="9"/>
        <rFont val="Times New Roman"/>
        <family val="1"/>
      </rPr>
      <t>5:57 p.m. Slow-moving UFO. RAPCON on radar. (NIDS UFO 22)</t>
    </r>
  </si>
  <si>
    <r>
      <rPr>
        <sz val="9"/>
        <rFont val="Times New Roman"/>
        <family val="1"/>
      </rPr>
      <t>Choteau</t>
    </r>
  </si>
  <si>
    <r>
      <rPr>
        <sz val="9"/>
        <rFont val="Times New Roman"/>
        <family val="1"/>
      </rPr>
      <t>Evening. A flying object with two large clear lights in front, and a red light in the rear was encountered this evening. A string of lights connected the three large lights and would change colors from red to green to brown to yellow. The UFO moved erratically, in rapid short spurts (Source: CUFOS News Bulletin, February 1976, pp. 11 &amp; 14).</t>
    </r>
  </si>
  <si>
    <r>
      <rPr>
        <sz val="9"/>
        <rFont val="Times New Roman"/>
        <family val="1"/>
      </rPr>
      <t>Montville</t>
    </r>
  </si>
  <si>
    <r>
      <rPr>
        <sz val="9"/>
        <rFont val="Times New Roman"/>
        <family val="1"/>
      </rPr>
      <t>Evening. An object that looked like a Ferris wheel on its side was sighted on this night. It had yellow and amber colored lights spinning around it as the object moved forward. (Source: CUFOS News Bulletin, February 1976, pp. 11 &amp; 14).</t>
    </r>
  </si>
  <si>
    <r>
      <rPr>
        <sz val="9"/>
        <rFont val="Times New Roman"/>
        <family val="1"/>
      </rPr>
      <t>Clarkston</t>
    </r>
  </si>
  <si>
    <r>
      <rPr>
        <sz val="9"/>
        <rFont val="Times New Roman"/>
        <family val="1"/>
      </rPr>
      <t>11:05 p.m. Wayne Major, reporter for the North Bay Nugget, observed two quiet triangular shaped objects moving SE. The North Bay Tower advised one light aircraft in the area who reported sighting something else in the area. Possibility of pictures.</t>
    </r>
  </si>
  <si>
    <r>
      <rPr>
        <sz val="9"/>
        <rFont val="Times New Roman"/>
        <family val="1"/>
      </rPr>
      <t>Sturgeon Falls, Ontario</t>
    </r>
  </si>
  <si>
    <r>
      <rPr>
        <sz val="9"/>
        <rFont val="Times New Roman"/>
        <family val="1"/>
      </rPr>
      <t>On this night in a field nine miles west of Goodridge, Minnesota, a disc-shaped object eight feet in diameter was seen in a field. It rose off the ground, then relanded. The witness's car stalled, and later required major tune-up repair work. (Source: Mark Rodeghier, UFO Reports Involving Vehicle Interference, p. 66).</t>
    </r>
  </si>
  <si>
    <r>
      <rPr>
        <sz val="9"/>
        <rFont val="Times New Roman"/>
        <family val="1"/>
      </rPr>
      <t>Pilots observe UFO near nuclear plant</t>
    </r>
  </si>
  <si>
    <r>
      <rPr>
        <sz val="9"/>
        <rFont val="Times New Roman"/>
        <family val="1"/>
      </rPr>
      <t>Savannah</t>
    </r>
  </si>
  <si>
    <r>
      <rPr>
        <sz val="9"/>
        <rFont val="Times New Roman"/>
        <family val="1"/>
      </rPr>
      <t>The police chief of Camilla, Georgia reported that a big, round UFO hovered just 80 meters above his police station at two a.m. It had bright lights on the top and bottom. It flew away slowly to the southeast and was in view for three minutes. (Source: Michael Hitt, Georgia UFO Phenomenon 1947-1987, p. 73).</t>
    </r>
  </si>
  <si>
    <r>
      <rPr>
        <sz val="9"/>
        <rFont val="Times New Roman"/>
        <family val="1"/>
      </rPr>
      <t>Camilla</t>
    </r>
  </si>
  <si>
    <r>
      <rPr>
        <sz val="9"/>
        <rFont val="Times New Roman"/>
        <family val="1"/>
      </rPr>
      <t>On this night in 1975 in Oak Brook, Illinois, a boy saw a domed disc hovering near his home. The UFO had a red light on top and two clear lights on the side. (Source: CUFOS News Bulletin, February 1976, p. 13).</t>
    </r>
  </si>
  <si>
    <r>
      <rPr>
        <sz val="9"/>
        <rFont val="Times New Roman"/>
        <family val="1"/>
      </rPr>
      <t>Oak Brook</t>
    </r>
  </si>
  <si>
    <r>
      <rPr>
        <sz val="9"/>
        <rFont val="Times New Roman"/>
        <family val="1"/>
      </rPr>
      <t>At 6:30 a.m. Reginald Jack Langstaff while traveling in a vehicle observed a bright orange to red object with a curved dome shaped top and the sides were sloped 70 to 80 degrees. (Reference: Royal Canadian Mounted Police report, November 26, 1975. Shoal Lake Detachment RCMP File References: 75-700-126, National Research Council of Canada Record Group 77, Vol. 308, reel number 1742)</t>
    </r>
  </si>
  <si>
    <r>
      <rPr>
        <sz val="9"/>
        <rFont val="Times New Roman"/>
        <family val="1"/>
      </rPr>
      <t>Strathclair, Manitoba</t>
    </r>
  </si>
  <si>
    <r>
      <rPr>
        <sz val="9"/>
        <rFont val="Times New Roman"/>
        <family val="1"/>
      </rPr>
      <t>4:31 a.m. UFO. RAPCON notified. (NIDS UFO 20)</t>
    </r>
  </si>
  <si>
    <r>
      <rPr>
        <sz val="9"/>
        <rFont val="Times New Roman"/>
        <family val="1"/>
      </rPr>
      <t>Kevin/Dunkirk area</t>
    </r>
  </si>
  <si>
    <r>
      <rPr>
        <sz val="9"/>
        <rFont val="Times New Roman"/>
        <family val="1"/>
      </rPr>
      <t>24 NORAD Region UFO at 132345z Large orange ball with 2 red lights stationary; Azimuth 045° from River Court, Ontario. No radar contact.</t>
    </r>
  </si>
  <si>
    <r>
      <rPr>
        <sz val="9"/>
        <rFont val="Times New Roman"/>
        <family val="1"/>
      </rPr>
      <t>Falconbridge AFS, Ontario</t>
    </r>
  </si>
  <si>
    <r>
      <rPr>
        <sz val="9"/>
        <rFont val="Times New Roman"/>
        <family val="1"/>
      </rPr>
      <t xml:space="preserve">Red ellipse hovering 1-1.5 km. away; suddenly flew away.  Flying Saucer Review,
</t>
    </r>
    <r>
      <rPr>
        <sz val="9"/>
        <rFont val="Times New Roman"/>
        <family val="1"/>
      </rPr>
      <t>Vol. 22,  No. 6;  see Rodeghier, 1981, p. 66 (E) car</t>
    </r>
  </si>
  <si>
    <r>
      <rPr>
        <sz val="9"/>
        <rFont val="Times New Roman"/>
        <family val="1"/>
      </rPr>
      <t>Curiel, Valladolid</t>
    </r>
  </si>
  <si>
    <r>
      <rPr>
        <sz val="9"/>
        <rFont val="Times New Roman"/>
        <family val="1"/>
      </rPr>
      <t>9:30 p.m. EST. 17 November 1975 1705 23rd NORAD region; UFO reported 0230z from a Mr. John Dunlops. Two objects, oval shaped with two yellow flashing lights, moving north to south, then became stationary, observed for 10 minutes, one above the other, sky was cloudy.</t>
    </r>
  </si>
  <si>
    <r>
      <rPr>
        <sz val="9"/>
        <rFont val="Times New Roman"/>
        <family val="1"/>
      </rPr>
      <t>Manitoulin Island, Ontario</t>
    </r>
  </si>
  <si>
    <r>
      <rPr>
        <sz val="9"/>
        <rFont val="Times New Roman"/>
        <family val="1"/>
      </rPr>
      <t>A disc-shaped UFO rose from the sea near a large radio antenna in Marseille, France. It circled, then made a 90 degree turn to the south and flew out to sea.</t>
    </r>
  </si>
  <si>
    <r>
      <rPr>
        <sz val="9"/>
        <rFont val="Times New Roman"/>
        <family val="1"/>
      </rPr>
      <t>Marseille</t>
    </r>
  </si>
  <si>
    <r>
      <rPr>
        <sz val="9"/>
        <rFont val="Times New Roman"/>
        <family val="1"/>
      </rPr>
      <t>A red flying object approached a car driven by a Mrs. Prichard with three passengers in Pacific, Missouri, then ejected several white balls of light (BOLs). The metal of the car was magnetized after the encounter. (Sources: Lumieres dans la Nuit, September 1976; Mark Rodeghier, UFO Reports)</t>
    </r>
  </si>
  <si>
    <r>
      <rPr>
        <sz val="9"/>
        <rFont val="Times New Roman"/>
        <family val="1"/>
      </rPr>
      <t>11:30 a.m. event. 12:29 p.m. 23rd NORAD REGION. From Falconbridge. At 1130, Lyman Paqutte, married student, residence Laurentian Univ., Sudbury, Ontario. Reported he had been looking due east, sky partly cloudy, saw one bright white object about 70° elevation, high out of range of binoculars. It climbed high out of range of binoculars. Observed for 20 minutes and witnessed by his wife, brother-in-law and sister-in-law. Negative radar contact.</t>
    </r>
  </si>
  <si>
    <r>
      <rPr>
        <sz val="9"/>
        <rFont val="Times New Roman"/>
        <family val="1"/>
      </rPr>
      <t>7:42 a.m. UFO 23rd NORAD REGION. From Falconbridge Radar Site a civilian, Oliver Kizioja, Sudbury, Ontario, at 0615 was standing in back yard facing south. Observed one bright yellow object moving up and back, leaving a tail. It was very high but did not change position in regard to other stars. He watched for 15 minutes, then called radar site. Not observed on radar.</t>
    </r>
  </si>
  <si>
    <r>
      <rPr>
        <sz val="9"/>
        <rFont val="Times New Roman"/>
        <family val="1"/>
      </rPr>
      <t xml:space="preserve">6:30 a.m. EST. Lyman Paquette, his wife, plus his brother and sister in law observed one bright white object that looked like a cup in a bowl due east at 70 degrees elevation. Witnesses using binoculars observed the object climb quite high and can hardly now be seen without the aid of binoculars. The object was observed for 20 minutes. (National Research Council of Canada, Record Group 77, Vol.
</t>
    </r>
    <r>
      <rPr>
        <sz val="9"/>
        <rFont val="Times New Roman"/>
        <family val="1"/>
      </rPr>
      <t>308, reel number 1742 N75/182)</t>
    </r>
  </si>
  <si>
    <r>
      <rPr>
        <sz val="9"/>
        <rFont val="Times New Roman"/>
        <family val="1"/>
      </rPr>
      <t>Sudbury, Ontario</t>
    </r>
  </si>
  <si>
    <r>
      <rPr>
        <sz val="9"/>
        <rFont val="Times New Roman"/>
        <family val="1"/>
      </rPr>
      <t>9:02 p.m. EST (event time). Message of Nov. 15: "0533z (12:33 a.m. EST)...UFO report from Falconbridge, occurrence time 0202z. Report sent to NCOC Surveillance, referred to Assistant Command Director Space Defense Center, and Intelligence. These three individuals considered the report a UFO report and not an unknown track report."</t>
    </r>
  </si>
  <si>
    <r>
      <rPr>
        <sz val="9"/>
        <rFont val="Times New Roman"/>
        <family val="1"/>
      </rPr>
      <t>On this night in 1975 a number of multi-colored nocturnal lights were reported in the midwestern and southern United States. Sparkling white, red, and yellow lights flew in formation erratically in Whitewater, Wisconsin. Red, green, and white lights were sighted in Eau Claire, Wisconsin, moving up-and-down and diagonally. In Fort Atkinson, Wisconsin bright white lights that dimmed, disappeared, and then re-appeared were sighted. In Mobile, Alabama a UFO, changing colors, moved across the horizon. A round silver object was seen moving slowly in the northwest sky in Orlando, Florida. It suddenly disappeared. (Source: CUFOS News Bulletin, February 1976, p. 13.)</t>
    </r>
  </si>
  <si>
    <r>
      <rPr>
        <sz val="9"/>
        <rFont val="Times New Roman"/>
        <family val="1"/>
      </rPr>
      <t>USA</t>
    </r>
  </si>
  <si>
    <r>
      <rPr>
        <sz val="9"/>
        <rFont val="Times New Roman"/>
        <family val="1"/>
      </rPr>
      <t>midwestern and southern</t>
    </r>
  </si>
  <si>
    <r>
      <rPr>
        <sz val="9"/>
        <rFont val="Times New Roman"/>
        <family val="1"/>
      </rPr>
      <t>7:15 a.m. 23rd NORAD Region. UFO Reported from Radar site at Falconbridge Ontario, Canada (Sudbury). Reported by Mr. Julian Prince of Sudbury thru Ontario Provincial Police (also observed by 2 OPP constables ZADOW &amp; BRETT) 2 objects seen appeared to be artificial light fading on and off with jerky motion. Broken cloud layer with no estimated base. No radar contact made and no request for fighter scramble initiated.</t>
    </r>
  </si>
  <si>
    <r>
      <rPr>
        <sz val="9"/>
        <rFont val="Times New Roman"/>
        <family val="1"/>
      </rPr>
      <t>Falconbridge, Ontario</t>
    </r>
  </si>
  <si>
    <r>
      <rPr>
        <sz val="9"/>
        <rFont val="Times New Roman"/>
        <family val="1"/>
      </rPr>
      <t>Spherical Object Tracked on Height Finder Radar</t>
    </r>
  </si>
  <si>
    <r>
      <rPr>
        <sz val="9"/>
        <rFont val="Times New Roman"/>
        <family val="1"/>
      </rPr>
      <t>A Montana Fish and Game Department employee saw a light flying directly behind a B-52 bomber. Using his rifle scope to get a better look, he noted that the strange object seemed to be pacing the aircraft. The object then briefly attached itself to the B-52, detached itself, and climbed out of sight. The sighting was reported to Sheriff Pete Howard of Choteau County. Howard conducted follow-up interviews with military personnel and learned that as the object attached itself to the B-52, the plane's radar equipment went out. (Reference: Lawrence Fawcett and Barry J. Greenwood, Clear Intent, page 35)</t>
    </r>
  </si>
  <si>
    <r>
      <rPr>
        <sz val="9"/>
        <rFont val="Times New Roman"/>
        <family val="1"/>
      </rPr>
      <t>Lawrence Albert sighted a solid, spherical, evenly distributed green light. The object was much brighter than the sky background and was sharply outlined. The witness stated the apparent size of the object was that of a quarter held at arm's length. The speed of the object was twice that of a jet plane. (Reference: UFO INVESTIGATOR, January 1976, page 1)</t>
    </r>
  </si>
  <si>
    <r>
      <rPr>
        <sz val="9"/>
        <rFont val="Times New Roman"/>
        <family val="1"/>
      </rPr>
      <t>Beltsville</t>
    </r>
  </si>
  <si>
    <r>
      <rPr>
        <sz val="9"/>
        <rFont val="Times New Roman"/>
        <family val="1"/>
      </rPr>
      <t>4:55 a.m. EST. Sudbury Regional Police constables came on a follow up call by six nurses at the Pioneer Manor to check on a reported UFO. The constables observed four objects clearly in the sky. (National Research Council of Canada Record Group 77, Vol. 308, reel number 1742)</t>
    </r>
  </si>
  <si>
    <r>
      <rPr>
        <sz val="9"/>
        <rFont val="Times New Roman"/>
        <family val="1"/>
      </rPr>
      <t>5:00 a.m. EST. Constables Keables and Whiteside, Sudbury Regional Police, observed a cylindrical-shaped object with shafts of light bright enough to light up clouds in immediate area. (National Research Council of Canada, Record Group 77, Vol. 308, reel number 1742)</t>
    </r>
  </si>
  <si>
    <r>
      <rPr>
        <sz val="9"/>
        <rFont val="Times New Roman"/>
        <family val="1"/>
      </rPr>
      <t>Sudbury, Ontario (near)</t>
    </r>
  </si>
  <si>
    <r>
      <rPr>
        <sz val="9"/>
        <rFont val="Times New Roman"/>
        <family val="1"/>
      </rPr>
      <t>3:00 a.m. EST. Six nurses at the Pioneer Manor Sudbury, observed a very bright object over the Sudbury Stadium. The object seemed to hover at first and then suddenly shot into the sky. It was still visible when the Sudbury Regional Police arrived at 4:55 a.m. (National Research Council of Canada Record Group 77, Vol. 308, reel number 1742)</t>
    </r>
  </si>
  <si>
    <r>
      <rPr>
        <sz val="9"/>
        <rFont val="Times New Roman"/>
        <family val="1"/>
      </rPr>
      <t>A long entry from the 24th NORAD Region Senior Director's Log said: "UFO sighting reported by Minot Air Force Station, a bright star-like object in the west, moving east, about the size of a car. First seen approximately 1015. Approximately 1120, the object passed over the radar station, 1000-2000 feet high, no noise heard.</t>
    </r>
  </si>
  <si>
    <r>
      <rPr>
        <sz val="9"/>
        <rFont val="Times New Roman"/>
        <family val="1"/>
      </rPr>
      <t>Minot AFB</t>
    </r>
  </si>
  <si>
    <r>
      <rPr>
        <sz val="9"/>
        <rFont val="Times New Roman"/>
        <family val="1"/>
      </rPr>
      <t>F-106's scrambled after UFOs</t>
    </r>
  </si>
  <si>
    <r>
      <rPr>
        <sz val="9"/>
        <rFont val="Times New Roman"/>
        <family val="1"/>
      </rPr>
      <t>Malmstrom AFB</t>
    </r>
  </si>
  <si>
    <r>
      <rPr>
        <sz val="9"/>
        <rFont val="Times New Roman"/>
        <family val="1"/>
      </rPr>
      <t>Targeting system tampered with</t>
    </r>
  </si>
  <si>
    <r>
      <rPr>
        <sz val="9"/>
        <rFont val="Times New Roman"/>
        <family val="1"/>
      </rPr>
      <t>Malmstrom AFB, Montana, RV,E-M</t>
    </r>
  </si>
  <si>
    <r>
      <rPr>
        <sz val="9"/>
        <rFont val="Times New Roman"/>
        <family val="1"/>
      </rPr>
      <t>Lewiston</t>
    </r>
  </si>
  <si>
    <r>
      <rPr>
        <sz val="9"/>
        <rFont val="Times New Roman"/>
        <family val="1"/>
      </rPr>
      <t>10:00 p.m. A domed disc landed on three legs. The dome on the craft opened, and the head and shoulders of an occupant was seen partially emerging from it. The dome closed and the UFO rose up into the air, then took off toward the east- southeast (Source: Larry Hatch, U computer database, case #11518).</t>
    </r>
  </si>
  <si>
    <r>
      <rPr>
        <sz val="9"/>
        <rFont val="Times New Roman"/>
        <family val="1"/>
      </rPr>
      <t>Merxheim</t>
    </r>
  </si>
  <si>
    <r>
      <rPr>
        <sz val="9"/>
        <rFont val="Times New Roman"/>
        <family val="1"/>
      </rPr>
      <t>9:50 p.m. (Approximate) Mr. Wayne Morrow, observed an unidentified object flying 10 miles south of Bowden, Alberta. Mr. Morrow was proceeding northbound on NBR 2 Highway at the time of the sighting. The object was approximately 50 feet above the ground traveling in a southerly direction at 100 mph. The object was sighted for approximately 5 to 10 seconds. (National Research Council of Canada Record Group 77, Vol. 308, reel number 1742 N75/149)</t>
    </r>
  </si>
  <si>
    <r>
      <rPr>
        <sz val="9"/>
        <rFont val="Times New Roman"/>
        <family val="1"/>
      </rPr>
      <t>Bowden, Alberta (10 mi south of)</t>
    </r>
  </si>
  <si>
    <r>
      <rPr>
        <sz val="9"/>
        <rFont val="Times New Roman"/>
        <family val="1"/>
      </rPr>
      <t>4:10 a.m. At least six UFOs near ground. (NIDS UFO 14)</t>
    </r>
  </si>
  <si>
    <r>
      <rPr>
        <sz val="9"/>
        <rFont val="Times New Roman"/>
        <family val="1"/>
      </rPr>
      <t>Raynesford (near)</t>
    </r>
  </si>
  <si>
    <r>
      <rPr>
        <sz val="9"/>
        <rFont val="Times New Roman"/>
        <family val="1"/>
      </rPr>
      <t>40' Object Causes Van to Hit Ditch</t>
    </r>
  </si>
  <si>
    <r>
      <rPr>
        <sz val="9"/>
        <rFont val="Times New Roman"/>
        <family val="1"/>
      </rPr>
      <t>Redwater, Alberta (north of)</t>
    </r>
  </si>
  <si>
    <r>
      <rPr>
        <sz val="9"/>
        <rFont val="Times New Roman"/>
        <family val="1"/>
      </rPr>
      <t>Travis Walton Case</t>
    </r>
  </si>
  <si>
    <r>
      <rPr>
        <sz val="9"/>
        <rFont val="Times New Roman"/>
        <family val="1"/>
      </rPr>
      <t>Snowflake</t>
    </r>
  </si>
  <si>
    <r>
      <rPr>
        <sz val="9"/>
        <rFont val="Times New Roman"/>
        <family val="1"/>
      </rPr>
      <t>At 6:50 p.m. a red disc-shaped object flanked by two nocturnal lights stopped in place, then descended slowly into some woods near Lussault-sur-Loire, France. (Source: Lumieres dans la Nuit, February 1977).</t>
    </r>
  </si>
  <si>
    <r>
      <rPr>
        <sz val="9"/>
        <rFont val="Times New Roman"/>
        <family val="1"/>
      </rPr>
      <t>Lussault-sur-Loire (near)</t>
    </r>
  </si>
  <si>
    <r>
      <rPr>
        <sz val="9"/>
        <rFont val="Times New Roman"/>
        <family val="1"/>
      </rPr>
      <t xml:space="preserve">Cylinder hovering at treetop level, windows, body lights visible. Skylook,
</t>
    </r>
    <r>
      <rPr>
        <sz val="9"/>
        <rFont val="Times New Roman"/>
        <family val="1"/>
      </rPr>
      <t>MUFON, January 1976, p. 6 (E,L) car</t>
    </r>
  </si>
  <si>
    <r>
      <rPr>
        <sz val="9"/>
        <rFont val="Times New Roman"/>
        <family val="1"/>
      </rPr>
      <t>Time not given. UFO hovered 75' away, one foot off ground. (NIDS UFO 92)</t>
    </r>
  </si>
  <si>
    <r>
      <rPr>
        <sz val="9"/>
        <rFont val="Times New Roman"/>
        <family val="1"/>
      </rPr>
      <t>Monarch</t>
    </r>
  </si>
  <si>
    <r>
      <rPr>
        <sz val="9"/>
        <rFont val="Times New Roman"/>
        <family val="1"/>
      </rPr>
      <t>At 11:17 p.m. EST, a visual sighting of an unidentified object was reported 4 nautical miles NW of Loring AFB, Me. The alert helo was launched to identify the object but was unable to make contact. The alert helo was launched again at 0146 hours EST, November 1, 1975, in response to a slow moving target picked up by RAPCON (Radar Approach Control).</t>
    </r>
  </si>
  <si>
    <r>
      <rPr>
        <sz val="9"/>
        <rFont val="Times New Roman"/>
        <family val="1"/>
      </rPr>
      <t>Loring AFB (4 miles NW of)</t>
    </r>
  </si>
  <si>
    <r>
      <rPr>
        <sz val="9"/>
        <rFont val="Times New Roman"/>
        <family val="1"/>
      </rPr>
      <t>Shiny Disc Hovers Over Restricted Area (Cat 2,9,10,11)</t>
    </r>
  </si>
  <si>
    <r>
      <rPr>
        <sz val="9"/>
        <color rgb="FF008000"/>
        <rFont val="Times New Roman"/>
        <family val="1"/>
      </rPr>
      <t>N</t>
    </r>
  </si>
  <si>
    <r>
      <rPr>
        <sz val="9"/>
        <rFont val="Times New Roman"/>
        <family val="1"/>
      </rPr>
      <t>12:00 a.m. Football shaped UFO. (NIDS UFO 42)</t>
    </r>
  </si>
  <si>
    <r>
      <rPr>
        <sz val="9"/>
        <rFont val="Times New Roman"/>
        <family val="1"/>
      </rPr>
      <t>Ford Creek at Augusta</t>
    </r>
  </si>
  <si>
    <r>
      <rPr>
        <sz val="9"/>
        <rFont val="Times New Roman"/>
        <family val="1"/>
      </rPr>
      <t xml:space="preserve">1:00 a.m. EST. Actual transcript: One unidentified helicopter was sighted 300 to 500 meters from the weapons storage area at Loring AFB, Maine. The helicopter was at an altitude of 150 feet and penetrated Loring AFB. (SOURCE:  42 BW CP LORING AFB 291140Z OCT 75; SAC CP OPS CONTROL 291954Z OCT 75.
</t>
    </r>
    <r>
      <rPr>
        <sz val="9"/>
        <rFont val="Times New Roman"/>
        <family val="1"/>
      </rPr>
      <t>(Actual document below. See page 1 &amp; 2)</t>
    </r>
  </si>
  <si>
    <r>
      <rPr>
        <sz val="9"/>
        <rFont val="Times New Roman"/>
        <family val="1"/>
      </rPr>
      <t>Loring AFB</t>
    </r>
  </si>
  <si>
    <r>
      <rPr>
        <sz val="9"/>
        <rFont val="Times New Roman"/>
        <family val="1"/>
      </rPr>
      <t>DC-9 pilot followed by UFOs, E-M, radar</t>
    </r>
  </si>
  <si>
    <r>
      <rPr>
        <sz val="9"/>
        <rFont val="Times New Roman"/>
        <family val="1"/>
      </rPr>
      <t>Yugo</t>
    </r>
  </si>
  <si>
    <r>
      <rPr>
        <sz val="9"/>
        <rFont val="Times New Roman"/>
        <family val="1"/>
      </rPr>
      <t>Belgrade</t>
    </r>
  </si>
  <si>
    <r>
      <rPr>
        <sz val="9"/>
        <rFont val="Times New Roman"/>
        <family val="1"/>
      </rPr>
      <t xml:space="preserve">7:45 - 8:20 p.m. While patrolling the weapons storage area, Staff Sgt. Lewis, along with Sgt. Clifton W. Blakeslee and Sgt. William J. Long, again spotted the lights of an unidentified aircraft approaching Loring AFB from the north at an altitude of
</t>
    </r>
    <r>
      <rPr>
        <sz val="9"/>
        <rFont val="Times New Roman"/>
        <family val="1"/>
      </rPr>
      <t>about 3,000 feet.</t>
    </r>
  </si>
  <si>
    <r>
      <rPr>
        <sz val="9"/>
        <rFont val="Times New Roman"/>
        <family val="1"/>
      </rPr>
      <t>12:15 a.m. EST. One cup and saucer hat shaped object, very bright, low about 500 feet, was observed over the slag pit Murray Mine, Sudbury. (National Research Council of Canada Record Group 77, Vol. 308, reel number 1742)</t>
    </r>
  </si>
  <si>
    <r>
      <rPr>
        <sz val="9"/>
        <rFont val="Times New Roman"/>
        <family val="1"/>
      </rPr>
      <t>David Stephens was one of the principals of this famous abduction case. It's one of the most interesting such incidents, not only for the abduction itself but for its curious aftermath. The case is also discussed in Thomas E. Bullard's UFO Abductions: The Measure of a Mystery and in my The UFO Encyclopedia, 2nd Ed., pp. 685-90. (Jerry Clark)</t>
    </r>
  </si>
  <si>
    <r>
      <rPr>
        <sz val="9"/>
        <rFont val="Times New Roman"/>
        <family val="1"/>
      </rPr>
      <t>UFO circles weapons storage area</t>
    </r>
  </si>
  <si>
    <r>
      <rPr>
        <sz val="9"/>
        <rFont val="Times New Roman"/>
        <family val="1"/>
      </rPr>
      <t>Bt. 6:00 &amp; 7:00 p.m. A local man was struck by a blue beam of light, reputedly from a disc. He subsequently died. Several other witnesses reported being attacked and terrified by the experience. Some reported being paralyzed by a blue light. (Source:  Charles Bowen, FSR, July 1976, p. 33 and Saga UFO Report, citing La Razon, October 27, 1975).</t>
    </r>
  </si>
  <si>
    <r>
      <rPr>
        <sz val="9"/>
        <rFont val="Times New Roman"/>
        <family val="1"/>
      </rPr>
      <t>Sao Gondolo do Amarante, Ceara state</t>
    </r>
  </si>
  <si>
    <r>
      <rPr>
        <sz val="9"/>
        <rFont val="Times New Roman"/>
        <family val="1"/>
      </rPr>
      <t>6:00 p.m. A young woman with the surname of Dira had bathed in a lagoon in Sao Gondolo do Amarante on the river and was washing clothes when she felt a heat wave and saw an oscillating blue light in the sky nearby. She managed to escape inside her house, but she had a high body temp, bloodshot eyes, and her skin looked like it had a sunburn. (Source: Claude Bourtembourg, SOBEPS News, March 1976, p. 18; Charles Bowen, Saga UFO Report, December 1976, p. 80; both sources cite J. Gualberto.)</t>
    </r>
  </si>
  <si>
    <r>
      <rPr>
        <sz val="9"/>
        <rFont val="Times New Roman"/>
        <family val="1"/>
      </rPr>
      <t>4:30 p.m. A couple living on a ranch near Priest Butte, Montana, reported that they had seen a UFO about half a mile from their home, on the east slope of Priest Butte. Using binoculars, they described it as being egg-shaped, with the large end of the craft on the ground. (Reference: Lawrence Fawcett and Barry J. Greenwood, Clear Intent, page 34)</t>
    </r>
  </si>
  <si>
    <r>
      <rPr>
        <sz val="9"/>
        <rFont val="Times New Roman"/>
        <family val="1"/>
      </rPr>
      <t>Priest Butte</t>
    </r>
  </si>
  <si>
    <r>
      <rPr>
        <sz val="9"/>
        <rFont val="Times New Roman"/>
        <family val="1"/>
      </rPr>
      <t>11:00 p.m. Two men walking just west of town noticed a red light approaching their position at high speed. It stopped over them, and was described as an almond shaped craft pointed at the ends. It then turned bluish in color and began to hover. (HC addition # 744, CUFOS Reports,Type: A)</t>
    </r>
  </si>
  <si>
    <r>
      <rPr>
        <sz val="9"/>
        <rFont val="Times New Roman"/>
        <family val="1"/>
      </rPr>
      <t>12:30 a.m.  John Struble was driving his truck when he noticed a large object, fifty feet in diameter and twenty-five to thirty feet in the air. The object passed over his truck from the rear and then stopped and hovered about one hundred yards ahead of him. (Reference: Lawrence Fawcett and Barry J. Greenwood, Clear Intent, page 33)</t>
    </r>
  </si>
  <si>
    <r>
      <rPr>
        <sz val="9"/>
        <rFont val="Times New Roman"/>
        <family val="1"/>
      </rPr>
      <t>Helena (25 miles NW of)</t>
    </r>
  </si>
  <si>
    <r>
      <rPr>
        <sz val="9"/>
        <rFont val="Times New Roman"/>
        <family val="1"/>
      </rPr>
      <t>Object with flashing green lights flew over truck, hovered over road ahead, shone light beam toward truck. MUFON UFO Journal, October 1990, p. 20, 22 (E,L) cement truck</t>
    </r>
  </si>
  <si>
    <r>
      <rPr>
        <sz val="9"/>
        <rFont val="Times New Roman"/>
        <family val="1"/>
      </rPr>
      <t>Helena</t>
    </r>
  </si>
  <si>
    <r>
      <rPr>
        <sz val="9"/>
        <rFont val="Times New Roman"/>
        <family val="1"/>
      </rPr>
      <t>8:20 p.m. Seven witnesses including the main witness named Landeros sighted two UFOs maneuvering in the sky. The first object was triangular in shape with white and yellow lights. (Source: CUFOS News Bulletin, February 1976, p. 9).</t>
    </r>
  </si>
  <si>
    <r>
      <rPr>
        <sz val="9"/>
        <rFont val="Times New Roman"/>
        <family val="1"/>
      </rPr>
      <t>Davis</t>
    </r>
  </si>
  <si>
    <r>
      <rPr>
        <sz val="9"/>
        <rFont val="Times New Roman"/>
        <family val="1"/>
      </rPr>
      <t>2:55 a.m. Two police officers, Francis J. Gross and C. Ragazzo were on routine patrol when officer Ragazzo received a radio call from Gross informing him of five "strange looking" lights in the south-west sky. Both officers were able to observe the objects for a period of five minutes. (Reference: UFO INVESTIGATOR. December 1975, page 1)</t>
    </r>
  </si>
  <si>
    <r>
      <rPr>
        <sz val="9"/>
        <rFont val="Times New Roman"/>
        <family val="1"/>
      </rPr>
      <t>Ramsey</t>
    </r>
  </si>
  <si>
    <r>
      <rPr>
        <sz val="9"/>
        <rFont val="Times New Roman"/>
        <family val="1"/>
      </rPr>
      <t>On this night a large mass of white light, with smaller blue lights inside, hung stationary over Quincy. (Source: CUFOS News Bulletin, February 1976, p. 7).</t>
    </r>
  </si>
  <si>
    <r>
      <rPr>
        <sz val="9"/>
        <rFont val="Times New Roman"/>
        <family val="1"/>
      </rPr>
      <t>Quincy</t>
    </r>
  </si>
  <si>
    <r>
      <rPr>
        <sz val="9"/>
        <rFont val="Times New Roman"/>
        <family val="1"/>
      </rPr>
      <t>Security Option 5 Alert At NORAD</t>
    </r>
  </si>
  <si>
    <r>
      <rPr>
        <sz val="9"/>
        <rFont val="Times New Roman"/>
        <family val="1"/>
      </rPr>
      <t>Cheyenne Mountain</t>
    </r>
  </si>
  <si>
    <r>
      <rPr>
        <u/>
        <sz val="10"/>
        <color rgb="FF0000FF"/>
        <rFont val="Times New Roman"/>
        <family val="1"/>
      </rPr>
      <t>7510xx</t>
    </r>
  </si>
  <si>
    <r>
      <rPr>
        <sz val="9"/>
        <rFont val="Times New Roman"/>
        <family val="1"/>
      </rPr>
      <t>Cows bolted at descent of domed disc</t>
    </r>
  </si>
  <si>
    <r>
      <rPr>
        <sz val="9"/>
        <rFont val="Times New Roman"/>
        <family val="1"/>
      </rPr>
      <t>Orland</t>
    </r>
  </si>
  <si>
    <r>
      <rPr>
        <sz val="9"/>
        <rFont val="Times New Roman"/>
        <family val="1"/>
      </rPr>
      <t>9:30 p.m. A very large disc-shaped object was watched by some 12 witnesses. This disc was only 20 meters from the ground. A cone-shaped object detached from it and rose vertically. Eight photographs were taken. (Source: Richard Hall, Skylook, May 1976, p. 9).</t>
    </r>
  </si>
  <si>
    <r>
      <rPr>
        <sz val="9"/>
        <rFont val="Times New Roman"/>
        <family val="1"/>
      </rPr>
      <t>Asservent</t>
    </r>
  </si>
  <si>
    <r>
      <rPr>
        <sz val="9"/>
        <rFont val="Times New Roman"/>
        <family val="1"/>
      </rPr>
      <t xml:space="preserve">10:30 p.m. An elongated fuselage-shaped object 15 meters long with several big, lighted portholes appeared. It moved rapidly and vanished instantaneously when chased by a French Air Force Mirage III jet. (Source: Dominique Weinstein,
</t>
    </r>
    <r>
      <rPr>
        <sz val="9"/>
        <rFont val="Times New Roman"/>
        <family val="1"/>
      </rPr>
      <t>Aircraft UFO Encounters, p. 39).</t>
    </r>
  </si>
  <si>
    <r>
      <rPr>
        <sz val="9"/>
        <rFont val="Times New Roman"/>
        <family val="1"/>
      </rPr>
      <t>Cambrai, Nord</t>
    </r>
  </si>
  <si>
    <r>
      <rPr>
        <sz val="9"/>
        <rFont val="Times New Roman"/>
        <family val="1"/>
      </rPr>
      <t>2:30 a.m. Round 30' UFO with two vivid green lights (NIDS)</t>
    </r>
  </si>
  <si>
    <r>
      <rPr>
        <sz val="9"/>
        <rFont val="Times New Roman"/>
        <family val="1"/>
      </rPr>
      <t>Geyser</t>
    </r>
  </si>
  <si>
    <r>
      <rPr>
        <sz val="9"/>
        <rFont val="Times New Roman"/>
        <family val="1"/>
      </rPr>
      <t>Night. When Miss Melinda Chow got off her homebound bus she saw an orange disc glowing above some nearby treetops &amp; descending. She came out in a clearing to see the UFO resting on stilts 200 ft away. Near it was walking a humanoid being about 5 ft tall, with long narrow legs, very short arms, &amp; "a face that occupied about half the height of his body." His skin was gray &amp; leathery, and he walked "in a bouncing, hopping motion." (Humcat 1975-31 Source: Richard Hall Type: C)</t>
    </r>
  </si>
  <si>
    <r>
      <rPr>
        <sz val="9"/>
        <rFont val="Times New Roman"/>
        <family val="1"/>
      </rPr>
      <t>Manassas</t>
    </r>
  </si>
  <si>
    <r>
      <rPr>
        <sz val="9"/>
        <rFont val="Times New Roman"/>
        <family val="1"/>
      </rPr>
      <t>12:30 a.m. A silent, dark disc-shaped object was seen pulsating on the roadside of a highway. It then hovered at treetop level, and shot straight up very quickly. (Source: FSR, April 1976, p. 25, citing CUFOS).</t>
    </r>
  </si>
  <si>
    <r>
      <rPr>
        <sz val="9"/>
        <rFont val="Times New Roman"/>
        <family val="1"/>
      </rPr>
      <t>Chesterland</t>
    </r>
  </si>
  <si>
    <r>
      <rPr>
        <sz val="9"/>
        <rFont val="Times New Roman"/>
        <family val="1"/>
      </rPr>
      <t>Gray, disc-shaped UFO, bright illumination, darted above car, hovered, cast pulsating light beam down on it. Physiological effects (NICAP UFO Evidence II, Section VI).</t>
    </r>
  </si>
  <si>
    <r>
      <rPr>
        <sz val="9"/>
        <rFont val="Times New Roman"/>
        <family val="1"/>
      </rPr>
      <t>Muret, Haute-Garonne</t>
    </r>
  </si>
  <si>
    <r>
      <rPr>
        <sz val="9"/>
        <rFont val="Times New Roman"/>
        <family val="1"/>
      </rPr>
      <t>4:00 a.m. Near the Grand Forks AFB ICMB Complex. Sandra Larson, age 32, and her daughter Jackie, age 15, were being driven from Fargo to Bismarck, North Dakota by Jackie's boyfriend when they heard a loud rumbling, thunder-like noise and saw eight glowing orange spheres descend from the sky. The objects stopped in mid-air, and three of the objects shot back upwards. This being had a luminosity around its head and shoulders, and it had long metallic-appearing arms. Its body was like "brown vinyl." (Source: David F. Webb &amp; Ted Bloecher, HUMCAT: Catalogue of Humanoid Reports, case 1975-28, citing Jerome Clark and Dr. R. Leo Sprinkle).</t>
    </r>
  </si>
  <si>
    <r>
      <rPr>
        <sz val="9"/>
        <rFont val="Times New Roman"/>
        <family val="1"/>
      </rPr>
      <t>Buffalo</t>
    </r>
  </si>
  <si>
    <r>
      <rPr>
        <sz val="9"/>
        <rFont val="Times New Roman"/>
        <family val="1"/>
      </rPr>
      <t>11:30 p.m. Two young men were making a bulk newspaper delivery between Boulogne and Lille by motorbike when they were followed briefly by an unknown "vehicle" in the vicinity of St. Omer, Pas-de-Calais, France. A short distance further they saw a light in a field a few hundred meters from the road. (Source: David F. Webb &amp; Ted Bloecher, HUMCAT: Catalogue of Humanoid Reports, case 1975-40, citing Joel Mesnard &amp; Jean Marie Bigorne).</t>
    </r>
  </si>
  <si>
    <r>
      <rPr>
        <sz val="9"/>
        <rFont val="Times New Roman"/>
        <family val="1"/>
      </rPr>
      <t>St. Omer, Pas-de-Calais</t>
    </r>
  </si>
  <si>
    <r>
      <rPr>
        <sz val="9"/>
        <rFont val="Times New Roman"/>
        <family val="1"/>
      </rPr>
      <t>9:32 p.m. UFO with white and red beams. (NIDS UFO 1)</t>
    </r>
  </si>
  <si>
    <r>
      <rPr>
        <sz val="9"/>
        <rFont val="Times New Roman"/>
        <family val="1"/>
      </rPr>
      <t>Vaughn</t>
    </r>
  </si>
  <si>
    <r>
      <rPr>
        <sz val="9"/>
        <rFont val="Times New Roman"/>
        <family val="1"/>
      </rPr>
      <t>ANG helo pilot &amp; ATC's reported disc</t>
    </r>
  </si>
  <si>
    <r>
      <rPr>
        <sz val="9"/>
        <rFont val="Times New Roman"/>
        <family val="1"/>
      </rPr>
      <t>Stockton</t>
    </r>
  </si>
  <si>
    <r>
      <rPr>
        <sz val="9"/>
        <rFont val="Times New Roman"/>
        <family val="1"/>
      </rPr>
      <t>1:20 a.m. Mr. Moody, age 32, was driving through the desert when he encountered a metallic, disc-shaped UFO. He then experienced a lapse of time or memory loss of an hour and a half. He later was able to recall an abduction by two Grey aliens about 4 feet 8 inches tall. (Sources: Coral E. Lorenzen &amp; Jim Lorenzen, Abducted! Confrontations with Beings from Outer Space, p. 38; David F. Webb, Proceedings of the CUFOS Conference: 1976, p. 267).</t>
    </r>
  </si>
  <si>
    <r>
      <rPr>
        <sz val="9"/>
        <rFont val="Times New Roman"/>
        <family val="1"/>
      </rPr>
      <t>Oval object, occupants visible; light struck witness in face, nose bleed and vomiting. Physical traces at site (NICAP UFO Evidence II, Section XII).</t>
    </r>
  </si>
  <si>
    <r>
      <rPr>
        <sz val="9"/>
        <rFont val="Times New Roman"/>
        <family val="1"/>
      </rPr>
      <t>Loxton</t>
    </r>
  </si>
  <si>
    <r>
      <rPr>
        <sz val="9"/>
        <rFont val="Times New Roman"/>
        <family val="1"/>
      </rPr>
      <t>6:00 a.m. A radar installation in the mountains had a close encounter with a dark gray football-shaped UFO. The object was described as the size of a Sabre jet (about 12 meters in length) with well defined edges. (Source: UNICAT database, case 588, citing Vicente-Juan Ballester Olmos, Lanib, July 1986).</t>
    </r>
  </si>
  <si>
    <r>
      <rPr>
        <sz val="9"/>
        <rFont val="Times New Roman"/>
        <family val="1"/>
      </rPr>
      <t>Sierra Aitana</t>
    </r>
  </si>
  <si>
    <r>
      <rPr>
        <sz val="9"/>
        <rFont val="Times New Roman"/>
        <family val="1"/>
      </rPr>
      <t>10:00 p.m. On this cloudy evening an enormous disc-shaped object shot huge beams of energy at four witnesses. It was estimated to be at an altitude of one thousand feet and made no sound. It also reportedly had legs or landing gear. (Sources: Center for UFO Studies case files, report dated August 5, 1975; FSR, April 1976, p. 24).</t>
    </r>
  </si>
  <si>
    <r>
      <rPr>
        <sz val="9"/>
        <rFont val="Times New Roman"/>
        <family val="1"/>
      </rPr>
      <t>Bay Village</t>
    </r>
  </si>
  <si>
    <r>
      <rPr>
        <sz val="9"/>
        <rFont val="Times New Roman"/>
        <family val="1"/>
      </rPr>
      <t>An orange-red metallic disc flew past a plane flying near Williams Air Force Base. The plane was being flown by a man named Royce. It disappeared at great speed. (Source: Dominique Weinstein, Aircraft UFO Encounters, p. 39; Saga UFO Report, July 1977, p. 37).</t>
    </r>
  </si>
  <si>
    <r>
      <rPr>
        <sz val="9"/>
        <rFont val="Times New Roman"/>
        <family val="1"/>
      </rPr>
      <t>Williams AFB</t>
    </r>
  </si>
  <si>
    <r>
      <rPr>
        <sz val="9"/>
        <rFont val="Times New Roman"/>
        <family val="1"/>
      </rPr>
      <t>12:30 a.m. A college adminstrator and his wife sighted two unknown objects. The objects were highly-illuminated in white light which pulsed intermittently in an irregular pattern.  (Reference: UFO INVESTIGATOR, October 1975, page 3)</t>
    </r>
  </si>
  <si>
    <r>
      <rPr>
        <sz val="9"/>
        <rFont val="Times New Roman"/>
        <family val="1"/>
      </rPr>
      <t>Washburn</t>
    </r>
  </si>
  <si>
    <r>
      <rPr>
        <sz val="9"/>
        <rFont val="Times New Roman"/>
        <family val="1"/>
      </rPr>
      <t xml:space="preserve">Daytime. A disc made a turn and entered the base of a thunderhead cloud, thirty miles north-northwest of Wilkes Barre. (Sources: NICAP UFO Investigator, October 1975; Richard Hall, The UFO Evidence, Volume II: A Thirty-Year
</t>
    </r>
    <r>
      <rPr>
        <sz val="9"/>
        <rFont val="Times New Roman"/>
        <family val="1"/>
      </rPr>
      <t>Report, pp. 122 &amp; 264).</t>
    </r>
  </si>
  <si>
    <r>
      <rPr>
        <sz val="9"/>
        <rFont val="Times New Roman"/>
        <family val="1"/>
      </rPr>
      <t>Wilkes Barre (near)</t>
    </r>
  </si>
  <si>
    <r>
      <rPr>
        <sz val="9"/>
        <rFont val="Times New Roman"/>
        <family val="1"/>
      </rPr>
      <t>5:00 p.m. A shiny metallic domed disc was seen in a tobacco field. A thirty-foot diameter area of plants was flattened, the tobacco plants were wilted and burned, and an oily residue was found. (Sources: NICAP UFO Investigator, October 1975; Canadian UFO Report, Summer 1976, p. 1; Center for UFO Studies, on-site investigation, report dated September 13, 1975; Richard Hall, The UFO Evidence, Volume II: A Thirty-Year Report, pp. 122 &amp; 264).</t>
    </r>
  </si>
  <si>
    <r>
      <rPr>
        <sz val="9"/>
        <rFont val="Times New Roman"/>
        <family val="1"/>
      </rPr>
      <t>Mount Pleasant, Ontario</t>
    </r>
  </si>
  <si>
    <r>
      <rPr>
        <sz val="9"/>
        <rFont val="Times New Roman"/>
        <family val="1"/>
      </rPr>
      <t>BAC-111 crew encountered daylight disc</t>
    </r>
  </si>
  <si>
    <r>
      <rPr>
        <sz val="9"/>
        <rFont val="Times New Roman"/>
        <family val="1"/>
      </rPr>
      <t>Wilkes-Barre</t>
    </r>
  </si>
  <si>
    <r>
      <rPr>
        <sz val="9"/>
        <rFont val="Times New Roman"/>
        <family val="1"/>
      </rPr>
      <t>Cessna 150 pilot &amp; large oval object</t>
    </r>
  </si>
  <si>
    <r>
      <rPr>
        <sz val="9"/>
        <rFont val="Times New Roman"/>
        <family val="1"/>
      </rPr>
      <t>12:05 a.m. A college student and friend were on their way home when they observed a huge oval-shaped object approxiamtely 60 to 80 feet in diameter at about 75 feet in altitude. (Reference: UFO INVESTIGATOR, September 1975, pages 1-2</t>
    </r>
  </si>
  <si>
    <r>
      <rPr>
        <sz val="9"/>
        <rFont val="Times New Roman"/>
        <family val="1"/>
      </rPr>
      <t>Parsippany</t>
    </r>
  </si>
  <si>
    <r>
      <rPr>
        <sz val="9"/>
        <rFont val="Times New Roman"/>
        <family val="1"/>
      </rPr>
      <t xml:space="preserve">Photos of Saturn-shaped object, very similar to Hamazaki videotape of July 6-7,
</t>
    </r>
    <r>
      <rPr>
        <sz val="9"/>
        <rFont val="Times New Roman"/>
        <family val="1"/>
      </rPr>
      <t>1989 (NICAP UFO Evidence II, Section VII).</t>
    </r>
  </si>
  <si>
    <r>
      <rPr>
        <sz val="9"/>
        <rFont val="Times New Roman"/>
        <family val="1"/>
      </rPr>
      <t>11:20 p.m. A vertical cylinder hung in the sky at only 10 meters altitude in Bouillancourt-la-Bataille, Somme, France. It had two antennae. (Source: Lumieres dans la Nuit, March 1976).</t>
    </r>
  </si>
  <si>
    <r>
      <rPr>
        <sz val="9"/>
        <rFont val="Times New Roman"/>
        <family val="1"/>
      </rPr>
      <t>Pont-a-Mousson</t>
    </r>
  </si>
  <si>
    <r>
      <rPr>
        <sz val="9"/>
        <rFont val="Times New Roman"/>
        <family val="1"/>
      </rPr>
      <t xml:space="preserve">3:30 a.m. A 25 meter in diameter metallic disc hovered just 15 meters above a gasoline service station. It illuminated the ground as bright as day. (Source:
</t>
    </r>
    <r>
      <rPr>
        <sz val="9"/>
        <rFont val="Times New Roman"/>
        <family val="1"/>
      </rPr>
      <t>Lumieres dans la Nuit, March 1976).</t>
    </r>
  </si>
  <si>
    <r>
      <rPr>
        <sz val="9"/>
        <rFont val="Times New Roman"/>
        <family val="1"/>
      </rPr>
      <t xml:space="preserve">7:45 p.m. Mr. Eric Falkenburger saw a bright object from his car. The object passed within about 1500 feet of his car and was just above tree top level.
</t>
    </r>
    <r>
      <rPr>
        <sz val="9"/>
        <rFont val="Times New Roman"/>
        <family val="1"/>
      </rPr>
      <t>(Reference: UFO INVESTIGATOR, October 1975, page 2)</t>
    </r>
  </si>
  <si>
    <r>
      <rPr>
        <sz val="9"/>
        <rFont val="Times New Roman"/>
        <family val="1"/>
      </rPr>
      <t>Queensland</t>
    </r>
  </si>
  <si>
    <r>
      <rPr>
        <sz val="9"/>
        <rFont val="Times New Roman"/>
        <family val="1"/>
      </rPr>
      <t>A luminous globe, described also like a large incandescent ball, was seen to fall into the sea some miles off the coast of the port of Genova, Italy. (Source: Marco Bianchini, USOCAT by Italian Center for UFO Studies (CISU), citing Liberta, June 22, 1975 and La Stampa, June 21, 1975).</t>
    </r>
  </si>
  <si>
    <r>
      <rPr>
        <sz val="9"/>
        <rFont val="Times New Roman"/>
        <family val="1"/>
      </rPr>
      <t>Genova</t>
    </r>
  </si>
  <si>
    <r>
      <rPr>
        <sz val="9"/>
        <rFont val="Times New Roman"/>
        <family val="1"/>
      </rPr>
      <t>Shortly before 10:00 p.m. A diamond shaped object landed on a gravel road in a mountainous area. It was witnessed by four members of the Crichfield family. Four landing gear imprints were found at the site. (Sources: Center for UFO Studies case files, letter dated August 3, 1975; Larry Hatch, U computer database, citing Alan Landsburg, In Search of Extraterrestrials, p. 8)</t>
    </r>
  </si>
  <si>
    <r>
      <rPr>
        <sz val="9"/>
        <rFont val="Times New Roman"/>
        <family val="1"/>
      </rPr>
      <t>Big Chimney</t>
    </r>
  </si>
  <si>
    <r>
      <rPr>
        <sz val="9"/>
        <rFont val="Times New Roman"/>
        <family val="1"/>
      </rPr>
      <t>6:45 p.m. Small men with huge UFO. (NIDS UFO 87)</t>
    </r>
  </si>
  <si>
    <r>
      <rPr>
        <sz val="9"/>
        <rFont val="Times New Roman"/>
        <family val="1"/>
      </rPr>
      <t>Smith River</t>
    </r>
  </si>
  <si>
    <r>
      <rPr>
        <sz val="9"/>
        <rFont val="Times New Roman"/>
        <family val="1"/>
      </rPr>
      <t>Shiny Triangular Object Encountered By Two Jets</t>
    </r>
  </si>
  <si>
    <r>
      <rPr>
        <sz val="9"/>
        <rFont val="Times New Roman"/>
        <family val="1"/>
      </rPr>
      <t>Quebec City, Quebec</t>
    </r>
  </si>
  <si>
    <r>
      <rPr>
        <sz val="9"/>
        <rFont val="Times New Roman"/>
        <family val="1"/>
      </rPr>
      <t>7:40 a.m. Henry Francois while driving east on a municipal road 1 mile south and 1/4 of mile west of the junction of P.T.H. #34 and 2, he observed an oval disc shaped object with a very brilliant light close to the top and center. (Reference: Royal Canadian Mounted Police report 11 June 1975. Treherne Detachment RCMP File Reference: 75-079-4)</t>
    </r>
  </si>
  <si>
    <r>
      <rPr>
        <sz val="9"/>
        <rFont val="Times New Roman"/>
        <family val="1"/>
      </rPr>
      <t>Holland, Manitoba</t>
    </r>
  </si>
  <si>
    <r>
      <rPr>
        <sz val="9"/>
        <rFont val="Times New Roman"/>
        <family val="1"/>
      </rPr>
      <t>4:10 p.m. A solid looking flying object, trailing exhaust, flew northeast through the sky. The UFO changed shape and then made a ninety-degree turn. A movie film was made of the UFO. (Source: Richard Hall, Skylook, December 1975, p. 15).</t>
    </r>
  </si>
  <si>
    <r>
      <rPr>
        <sz val="9"/>
        <rFont val="Times New Roman"/>
        <family val="1"/>
      </rPr>
      <t>Howrah</t>
    </r>
  </si>
  <si>
    <r>
      <rPr>
        <sz val="9"/>
        <rFont val="Times New Roman"/>
        <family val="1"/>
      </rPr>
      <t>9:20 p.m. A domed disc-shaped object was seen on the ground with two figures inside the dome. The witness, who was in a truck, was hit by a blinding light, and his hands went numb. The encounter lasted for two minutes. (Source: John Schuessler, Physiological Effects from UFOs, p. 64).</t>
    </r>
  </si>
  <si>
    <r>
      <rPr>
        <sz val="9"/>
        <rFont val="Times New Roman"/>
        <family val="1"/>
      </rPr>
      <t>Pleasanton</t>
    </r>
  </si>
  <si>
    <r>
      <rPr>
        <sz val="9"/>
        <rFont val="Times New Roman"/>
        <family val="1"/>
      </rPr>
      <t>UFOs 'Escort' Mexican Aircraft / Radar Confirmed</t>
    </r>
  </si>
  <si>
    <r>
      <rPr>
        <sz val="9"/>
        <rFont val="Times New Roman"/>
        <family val="1"/>
      </rPr>
      <t>Tequesquitengo Lake</t>
    </r>
  </si>
  <si>
    <r>
      <rPr>
        <sz val="9"/>
        <rFont val="Times New Roman"/>
        <family val="1"/>
      </rPr>
      <t xml:space="preserve">Saturn-shaped UFO over truck, beamed light down; humanoids visible in dome.
</t>
    </r>
    <r>
      <rPr>
        <sz val="9"/>
        <rFont val="Times New Roman"/>
        <family val="1"/>
      </rPr>
      <t>See Section XII (E,L) truck</t>
    </r>
  </si>
  <si>
    <r>
      <rPr>
        <sz val="9"/>
        <rFont val="Times New Roman"/>
        <family val="1"/>
      </rPr>
      <t>San Antonio</t>
    </r>
  </si>
  <si>
    <r>
      <rPr>
        <sz val="9"/>
        <rFont val="Times New Roman"/>
        <family val="1"/>
      </rPr>
      <t>Disc-shaped object with dome, light beam, made right-angle turn, approached, hovered; began to oscillate, shot straight up out of sight in seconds (NICAP UFO Evidence II, Section IV).</t>
    </r>
  </si>
  <si>
    <r>
      <rPr>
        <sz val="9"/>
        <rFont val="Times New Roman"/>
        <family val="1"/>
      </rPr>
      <t>9:35 p.m. Mr. Robert Diemert sighted a UFO. Diemert was at his airfield, Friendship Field, when the object was sighted. The object was flying in a north- westerly direction at an approximate altitude of 300 feet. The UFO was described as being approximately 50 feet in length. (Reference: Royal Canadian Mounted Police report, April, 11, 1975, Carman, Manitoba, Carman Detachment, National Research Council of Canada Record Group 77, Vol. 308, reel number 1742 N/039)</t>
    </r>
  </si>
  <si>
    <r>
      <rPr>
        <sz val="9"/>
        <rFont val="Times New Roman"/>
        <family val="1"/>
      </rPr>
      <t>Carman, Manitoba</t>
    </r>
  </si>
  <si>
    <r>
      <rPr>
        <sz val="9"/>
        <rFont val="Times New Roman"/>
        <family val="1"/>
      </rPr>
      <t>2:30 a.m. A delta-shaped UFO hovered over a house three miles south of Lumberton, and all the lights in the house went out. The lights came back on when the UFO moved away toward the east. (Sources: Center for UFO Studies case files, report dated May 4, 1975; Jennie Zeidman, Lumberton Report: UFO Activity in southern North Carolina, p. 35; Richard Hall, The UFO Evidence Volume II: A Thirty Year Report, p. 19).</t>
    </r>
  </si>
  <si>
    <r>
      <rPr>
        <sz val="9"/>
        <rFont val="Times New Roman"/>
        <family val="1"/>
      </rPr>
      <t>2:00 a.m. Two 18-year-old youths, Rod Seagraves and Mike Lewandowski, were driving west on highway A from Wausau, Wisconsin toward Athens when their CB radio stopped working. Mike saw a UFO about 1500 feet north of the road. (Source: David F. Webb &amp; Ted Bloecher, HUMCAT: Catalogue of Humanoid Reports, case 1975-19, citing Richard Heiden for CUFOS).</t>
    </r>
  </si>
  <si>
    <r>
      <rPr>
        <sz val="9"/>
        <rFont val="Times New Roman"/>
        <family val="1"/>
      </rPr>
      <t>WS</t>
    </r>
  </si>
  <si>
    <r>
      <rPr>
        <sz val="9"/>
        <rFont val="Times New Roman"/>
        <family val="1"/>
      </rPr>
      <t>Wausau</t>
    </r>
  </si>
  <si>
    <r>
      <rPr>
        <sz val="9"/>
        <rFont val="Times New Roman"/>
        <family val="1"/>
      </rPr>
      <t xml:space="preserve">11:47 p.m. A Sheriff's deputy named Lewis pursued a V-shaped craft flying to the
</t>
    </r>
    <r>
      <rPr>
        <sz val="9"/>
        <rFont val="Times New Roman"/>
        <family val="1"/>
      </rPr>
      <t>northeast toward Red Springs.</t>
    </r>
  </si>
  <si>
    <r>
      <rPr>
        <sz val="9"/>
        <rFont val="Times New Roman"/>
        <family val="1"/>
      </rPr>
      <t xml:space="preserve">11:45 p.m. There were sightings in Robeson County and in Scotland County on
</t>
    </r>
    <r>
      <rPr>
        <sz val="9"/>
        <rFont val="Times New Roman"/>
        <family val="1"/>
      </rPr>
      <t>Highway 71.</t>
    </r>
  </si>
  <si>
    <r>
      <rPr>
        <sz val="9"/>
        <rFont val="Times New Roman"/>
        <family val="1"/>
      </rPr>
      <t>Rowland (north of)</t>
    </r>
  </si>
  <si>
    <r>
      <rPr>
        <sz val="9"/>
        <rFont val="Times New Roman"/>
        <family val="1"/>
      </rPr>
      <t xml:space="preserve">10:30 p.m. A police officer named Godley sighted a disc-shaped object with red,
</t>
    </r>
    <r>
      <rPr>
        <sz val="9"/>
        <rFont val="Times New Roman"/>
        <family val="1"/>
      </rPr>
      <t>blue and white lights that zigzagged through the sky.</t>
    </r>
  </si>
  <si>
    <r>
      <rPr>
        <sz val="9"/>
        <rFont val="Times New Roman"/>
        <family val="1"/>
      </rPr>
      <t>Grimesland</t>
    </r>
  </si>
  <si>
    <r>
      <rPr>
        <sz val="9"/>
        <rFont val="Times New Roman"/>
        <family val="1"/>
      </rPr>
      <t xml:space="preserve">3:30 a.m. A police officer on Highway 701 chased an object along Highway 701
</t>
    </r>
    <r>
      <rPr>
        <sz val="9"/>
        <rFont val="Times New Roman"/>
        <family val="1"/>
      </rPr>
      <t>before losing it into the cloud cover.</t>
    </r>
  </si>
  <si>
    <r>
      <rPr>
        <sz val="9"/>
        <rFont val="Times New Roman"/>
        <family val="1"/>
      </rPr>
      <t>Elizabethtown</t>
    </r>
  </si>
  <si>
    <r>
      <rPr>
        <sz val="9"/>
        <rFont val="Times New Roman"/>
        <family val="1"/>
      </rPr>
      <t xml:space="preserve">2:20 a.m. A silent object with a searchlight flew over Highway 55 at 200 feet
</t>
    </r>
    <r>
      <rPr>
        <sz val="9"/>
        <rFont val="Times New Roman"/>
        <family val="1"/>
      </rPr>
      <t>altitude and lit up some pecan trees.</t>
    </r>
  </si>
  <si>
    <r>
      <rPr>
        <sz val="9"/>
        <rFont val="Times New Roman"/>
        <family val="1"/>
      </rPr>
      <t>Roseboro</t>
    </r>
  </si>
  <si>
    <r>
      <rPr>
        <sz val="9"/>
        <rFont val="Times New Roman"/>
        <family val="1"/>
      </rPr>
      <t xml:space="preserve">2:05 a.m. Two sheriff deputies in Hoke County pursued a delta-shaped object
</t>
    </r>
    <r>
      <rPr>
        <sz val="9"/>
        <rFont val="Times New Roman"/>
        <family val="1"/>
      </rPr>
      <t>flying northeast toward Sampson County.</t>
    </r>
  </si>
  <si>
    <r>
      <rPr>
        <sz val="9"/>
        <rFont val="Times New Roman"/>
        <family val="1"/>
      </rPr>
      <t xml:space="preserve">1:45 a.m. . The first sighting occurred on Highway 301 where a delta-shaped
</t>
    </r>
    <r>
      <rPr>
        <sz val="9"/>
        <rFont val="Times New Roman"/>
        <family val="1"/>
      </rPr>
      <t>object the size of a car was sighted by police officers hovering over a water tower. It then shot off to the north.</t>
    </r>
  </si>
  <si>
    <r>
      <rPr>
        <sz val="9"/>
        <rFont val="Times New Roman"/>
        <family val="1"/>
      </rPr>
      <t>Hamilton, Ontario, Canada</t>
    </r>
  </si>
  <si>
    <r>
      <rPr>
        <sz val="9"/>
        <rFont val="Times New Roman"/>
        <family val="1"/>
      </rPr>
      <t>Hamilton, Ontario</t>
    </r>
  </si>
  <si>
    <r>
      <rPr>
        <sz val="9"/>
        <rFont val="Times New Roman"/>
        <family val="1"/>
      </rPr>
      <t>11:02 p.m. NDT . Air Canada Flight 872 reported a green pulsating object at 35,000 feet, crossing his flight path from north to south. Luftansa Flight 401, 120 miles south of of Air Canada 872, reported a solid green object at 31,000 feet crossing his flight path north to south. Current time zone offset: UTC/GMT -2:30 hours (National Research Council of Canada Record Group 77, Vol. 308, reel number 1742, N75/033)</t>
    </r>
  </si>
  <si>
    <r>
      <rPr>
        <sz val="9"/>
        <rFont val="Times New Roman"/>
        <family val="1"/>
      </rPr>
      <t>Gander, Newfoundland</t>
    </r>
  </si>
  <si>
    <r>
      <rPr>
        <sz val="9"/>
        <rFont val="Times New Roman"/>
        <family val="1"/>
      </rPr>
      <t>Dog reacted to domed object over treetops</t>
    </r>
  </si>
  <si>
    <r>
      <rPr>
        <sz val="9"/>
        <rFont val="Times New Roman"/>
        <family val="1"/>
      </rPr>
      <t>Mellen</t>
    </r>
  </si>
  <si>
    <r>
      <rPr>
        <sz val="9"/>
        <rFont val="Times New Roman"/>
        <family val="1"/>
      </rPr>
      <t>Time unknown. Egg-shaped object, bluish lights beaming. (NIDS UFO 89)</t>
    </r>
  </si>
  <si>
    <r>
      <rPr>
        <sz val="9"/>
        <rFont val="Times New Roman"/>
        <family val="1"/>
      </rPr>
      <t>8:30 p.m. The witness and two daughters, 18 and 10 years old, while traveling east on Highway 26, observed a huge circular object similiar to the shape of a large water tower moving overhead. The object was 100 to 200 feet in size. (Reference: Letter to the Ontario Provincial Police)</t>
    </r>
  </si>
  <si>
    <r>
      <rPr>
        <sz val="9"/>
        <rFont val="Times New Roman"/>
        <family val="1"/>
      </rPr>
      <t>Stayner, Ontario (near)</t>
    </r>
  </si>
  <si>
    <r>
      <rPr>
        <sz val="9"/>
        <rFont val="Times New Roman"/>
        <family val="1"/>
      </rPr>
      <t>8:00 p.m. A UFO attempted to land in front of a car with the Forster family inside, while the children in the car screamed. The UFO was a disc the size of a car, white in color with lights all around it, and sticklike legs or landing gear. (Source: Jay Rath, The W-Files: True Reports of Wisconsin's Unexplained Phenomena, p. 67).</t>
    </r>
  </si>
  <si>
    <r>
      <rPr>
        <sz val="9"/>
        <rFont val="Times New Roman"/>
        <family val="1"/>
      </rPr>
      <t xml:space="preserve">A UFO reported 20 feet over highway, size of car. (NIDS, Summary Report on A
</t>
    </r>
    <r>
      <rPr>
        <sz val="9"/>
        <rFont val="Times New Roman"/>
        <family val="1"/>
      </rPr>
      <t>Wave of UFO/Helicopters and Animal Mutilations in Cascade County, Montana 1974-1977, Frame 16 of 24 Appendix 1)</t>
    </r>
  </si>
  <si>
    <r>
      <rPr>
        <sz val="9"/>
        <rFont val="Times New Roman"/>
        <family val="1"/>
      </rPr>
      <t>Mehmke Hill</t>
    </r>
  </si>
  <si>
    <r>
      <rPr>
        <sz val="9"/>
        <rFont val="Times New Roman"/>
        <family val="1"/>
      </rPr>
      <t>North of the Valdez Peninsula, a group of men on a fishing boat saw a bright light with a definite form behind it moved horizontally through the evening sky at a low altitude. (Source: Wendelle C. Stevens, Saga UFO Report, March 1977, p. 39).</t>
    </r>
  </si>
  <si>
    <r>
      <rPr>
        <sz val="9"/>
        <rFont val="Times New Roman"/>
        <family val="1"/>
      </rPr>
      <t>Golfo San Matias</t>
    </r>
  </si>
  <si>
    <r>
      <rPr>
        <sz val="9"/>
        <rFont val="Times New Roman"/>
        <family val="1"/>
      </rPr>
      <t>CE with octagon near nuclear site</t>
    </r>
  </si>
  <si>
    <r>
      <rPr>
        <sz val="9"/>
        <rFont val="Times New Roman"/>
        <family val="1"/>
      </rPr>
      <t>Lexington</t>
    </r>
  </si>
  <si>
    <r>
      <rPr>
        <sz val="9"/>
        <rFont val="Times New Roman"/>
        <family val="1"/>
      </rPr>
      <t>witness saw an oddly structured craft and noticed fish jumping out of the water</t>
    </r>
  </si>
  <si>
    <r>
      <rPr>
        <sz val="9"/>
        <rFont val="Times New Roman"/>
        <family val="1"/>
      </rPr>
      <t>San Carlos Reservoir</t>
    </r>
  </si>
  <si>
    <r>
      <rPr>
        <sz val="9"/>
        <rFont val="Times New Roman"/>
        <family val="1"/>
      </rPr>
      <t xml:space="preserve">Intensely bright domed disc, orange glow, emitted conical light beam down on
</t>
    </r>
    <r>
      <rPr>
        <sz val="9"/>
        <rFont val="Times New Roman"/>
        <family val="1"/>
      </rPr>
      <t>lake, illuminated terrain, sped away at "colossal speed" (NICAP UFO Evidence II, Section VI).</t>
    </r>
  </si>
  <si>
    <r>
      <rPr>
        <sz val="9"/>
        <rFont val="Times New Roman"/>
        <family val="1"/>
      </rPr>
      <t>Lake Sorell</t>
    </r>
  </si>
  <si>
    <r>
      <rPr>
        <sz val="9"/>
        <rFont val="Times New Roman"/>
        <family val="1"/>
      </rPr>
      <t>9:50 p.m. Two young men witnessed a 60-foot wide disc-shaped UFO hovering over a nearby field. The UFO effected their TV reception, and their dogs howled in the presence of the object. (Source: E. Jahn, field investigator, CUFOS case file report dated March 11, 1975; NICAP UFO Investigator, August 1975, p. 1).</t>
    </r>
  </si>
  <si>
    <r>
      <rPr>
        <sz val="9"/>
        <rFont val="Times New Roman"/>
        <family val="1"/>
      </rPr>
      <t>Enfield</t>
    </r>
  </si>
  <si>
    <r>
      <rPr>
        <sz val="9"/>
        <rFont val="Times New Roman"/>
        <family val="1"/>
      </rPr>
      <t>At sometime between 6 p.m. and 7 p.m. two seven-year-old boys named Kono and Yamahata watched a luminous orange UFO approach Kofu, Japan while making a "ticking" sound. The creature reportedly wore a silver uniform and carried something that looked like a gun. (Sources: CUFOS files, report dated July 14, 1975; APRO Bulletin, November-December 1976, p. 5; David F. Webb &amp; Ted Bloecher, HUMCAT: Catalogue of Humanoid Reports, case 1975-10 (A1391), citing Hayashi Ichinan andYoshihiko Honda).</t>
    </r>
  </si>
  <si>
    <r>
      <rPr>
        <sz val="9"/>
        <rFont val="Times New Roman"/>
        <family val="1"/>
      </rPr>
      <t>Kofu</t>
    </r>
  </si>
  <si>
    <r>
      <rPr>
        <sz val="9"/>
        <rFont val="Times New Roman"/>
        <family val="1"/>
      </rPr>
      <t>Large circular object descended over car, heat, prickly sensation felt. MUFON UFO Journal, Aug. 1976, p. 15; Jylland Posten, Feb. 25, 1975 (E,L) car</t>
    </r>
  </si>
  <si>
    <r>
      <rPr>
        <sz val="9"/>
        <rFont val="Times New Roman"/>
        <family val="1"/>
      </rPr>
      <t>Den</t>
    </r>
  </si>
  <si>
    <r>
      <rPr>
        <sz val="9"/>
        <rFont val="Times New Roman"/>
        <family val="1"/>
      </rPr>
      <t>Orbak</t>
    </r>
  </si>
  <si>
    <r>
      <rPr>
        <sz val="9"/>
        <rFont val="Times New Roman"/>
        <family val="1"/>
      </rPr>
      <t>2:00 a.m. Several Air Policemen from the K-1 missile base [Kilo Flight Launch Control Facility] north of Harlowton reported they had spotted an object hovering over K-10 which is located 7 miles north of the Harlowton airport...(Harlowton Times newspaper)</t>
    </r>
  </si>
  <si>
    <r>
      <rPr>
        <sz val="9"/>
        <rFont val="Times New Roman"/>
        <family val="1"/>
      </rPr>
      <t>Harlowton</t>
    </r>
  </si>
  <si>
    <r>
      <rPr>
        <sz val="9"/>
        <rFont val="Times New Roman"/>
        <family val="1"/>
      </rPr>
      <t xml:space="preserve">Sheriff, county and state officials observed bright, round object hovering near
</t>
    </r>
    <r>
      <rPr>
        <sz val="9"/>
        <rFont val="Times New Roman"/>
        <family val="1"/>
      </rPr>
      <t>missile base. Object made rapid darting movements, bobbed up and down (NICAP UFO Evidence II, Section I).</t>
    </r>
  </si>
  <si>
    <r>
      <rPr>
        <sz val="9"/>
        <rFont val="Times New Roman"/>
        <family val="1"/>
      </rPr>
      <t>The Wheatland County Sheriff's office was contacted by radio about 9:00 p.m. Sunday, February 17th by a Highway Patrol radio station who reported that three deputies in Roundup had spotted three UFOs on the horizon heading towards Harlowton. (Harlowton Times newspaper)</t>
    </r>
  </si>
  <si>
    <r>
      <rPr>
        <sz val="9"/>
        <rFont val="Times New Roman"/>
        <family val="1"/>
      </rPr>
      <t>Roundup</t>
    </r>
  </si>
  <si>
    <r>
      <rPr>
        <sz val="9"/>
        <rFont val="Times New Roman"/>
        <family val="1"/>
      </rPr>
      <t>R.M.S. Carmania (UK) observes bright white circular light appear and rise to 20 degrees, leaving comet-like trail, circle and disappear. Repeated four more times at exact hourly intervals. (Soviet scalar EM weapons tests.  May have been a ship borne device.) (Clear Intent)</t>
    </r>
  </si>
  <si>
    <r>
      <rPr>
        <sz val="9"/>
        <rFont val="Times New Roman"/>
        <family val="1"/>
      </rPr>
      <t>Caribbean</t>
    </r>
  </si>
  <si>
    <r>
      <rPr>
        <sz val="9"/>
        <rFont val="Times New Roman"/>
        <family val="1"/>
      </rPr>
      <t>Three humanoid beings in protective gear emerged from domed disc, witness injured, paralyzed, by flash of light (NICAP UFO Evidence II, Sections IX, XII).</t>
    </r>
  </si>
  <si>
    <r>
      <rPr>
        <sz val="9"/>
        <rFont val="Times New Roman"/>
        <family val="1"/>
      </rPr>
      <t>Petite-He, Reunion</t>
    </r>
  </si>
  <si>
    <r>
      <rPr>
        <sz val="9"/>
        <rFont val="Times New Roman"/>
        <family val="1"/>
      </rPr>
      <t>7:00 p.m. Two 15-year-old teenagers saw a low-level, 20-meter diameter disc for ten minutes, then watched it shrink away to nothing. At the site there were snapped tree branches and scorched earth. (Sources: CUFOS files, report dated February 27, 1975; NICAP UFO Investigator, April 1975; Skylook, December 1975, p. 16; Margaret Sachs, Celestial Passengers, p. 108).</t>
    </r>
  </si>
  <si>
    <r>
      <rPr>
        <sz val="9"/>
        <rFont val="Times New Roman"/>
        <family val="1"/>
      </rPr>
      <t>Annandale</t>
    </r>
  </si>
  <si>
    <r>
      <rPr>
        <sz val="9"/>
        <rFont val="Times New Roman"/>
        <family val="1"/>
      </rPr>
      <t>7:20 p.m. Witness reported he and his wife saw a blue object with either beams of light coming down or lighted legs or struts. Conventional aircraft seen simultaneously N &amp; S of object at same relative altitude. (UFOFC, Ridge files)</t>
    </r>
  </si>
  <si>
    <r>
      <rPr>
        <sz val="9"/>
        <rFont val="Times New Roman"/>
        <family val="1"/>
      </rPr>
      <t>Carmi</t>
    </r>
  </si>
  <si>
    <r>
      <rPr>
        <sz val="9"/>
        <rFont val="Times New Roman"/>
        <family val="1"/>
      </rPr>
      <t xml:space="preserve">An ovoid-shaped UFO hovered over a football field. Only 10 meters above the
</t>
    </r>
    <r>
      <rPr>
        <sz val="9"/>
        <rFont val="Times New Roman"/>
        <family val="1"/>
      </rPr>
      <t>ground, the object rose slowly into the sky at an angle when a car approached. (Source: ITACAT computer catalogue).</t>
    </r>
  </si>
  <si>
    <r>
      <rPr>
        <sz val="9"/>
        <rFont val="Times New Roman"/>
        <family val="1"/>
      </rPr>
      <t>Dolianova</t>
    </r>
  </si>
  <si>
    <r>
      <rPr>
        <sz val="9"/>
        <rFont val="Times New Roman"/>
        <family val="1"/>
      </rPr>
      <t>On this night an orange glowing ball flew over and illuminated the area. It stopped and hovered for awhile, then engaged in some maneuvers. It finally flew off toward the south. (Source: Larry Hatch, U computer database, case 11648, citing FSR, volume 21, number 1).</t>
    </r>
  </si>
  <si>
    <r>
      <rPr>
        <sz val="9"/>
        <rFont val="Times New Roman"/>
        <family val="1"/>
      </rPr>
      <t>Barham, Kent</t>
    </r>
  </si>
  <si>
    <r>
      <rPr>
        <sz val="9"/>
        <rFont val="Times New Roman"/>
        <family val="1"/>
      </rPr>
      <t>9:00 p.m. Listed as a CE-2 by CUFOS, upgraded from an NL. No other details.</t>
    </r>
  </si>
  <si>
    <r>
      <rPr>
        <sz val="9"/>
        <rFont val="Times New Roman"/>
        <family val="1"/>
      </rPr>
      <t>Listed with no details as a CE-1. No details. (EGBA,562)</t>
    </r>
  </si>
  <si>
    <r>
      <rPr>
        <sz val="9"/>
        <rFont val="Times New Roman"/>
        <family val="1"/>
      </rPr>
      <t>8:30 p.m. A UFO was reported to the Sheriff's office by a woman who was driving to work. She spotted a round object lit by white lights making a fast circular motion hovernig over a house six miles southeast of town. (Reference: UFO INVESTIGATOR, May 1975, page 3)</t>
    </r>
  </si>
  <si>
    <r>
      <rPr>
        <sz val="9"/>
        <rFont val="Times New Roman"/>
        <family val="1"/>
      </rPr>
      <t>Vinita</t>
    </r>
  </si>
  <si>
    <r>
      <rPr>
        <sz val="9"/>
        <rFont val="Times New Roman"/>
        <family val="1"/>
      </rPr>
      <t>5:00 a.m. Awakened by a brilliant red light shining in her bedroom window, Marjorie Nighbert scurried  to  the  window thinking one of her neighbor's houses was on fire. It wasn't a fire, but a large red blinking ball of light, larger than a "washtub", moving slowly from the north in a southeasterly direction. She described the object as tadpole in shape. (Skylook, newsclipping)</t>
    </r>
  </si>
  <si>
    <r>
      <rPr>
        <sz val="9"/>
        <rFont val="Times New Roman"/>
        <family val="1"/>
      </rPr>
      <t>Pike</t>
    </r>
  </si>
  <si>
    <r>
      <rPr>
        <sz val="9"/>
        <rFont val="Times New Roman"/>
        <family val="1"/>
      </rPr>
      <t>2:30 a.m. Ten 3.5-foot-tall humanoids gathered soil samples for three minutes only 100 feet from the street. They wore coveralls with helmets and got back into a domed disc-shaped craft. (Sources: Ted Bloecher, Proceedings of the CUFOS Conference: 1976, p. 33; Mark Rodeghier, UFO Reports Involving Vehicle Interference, p. 64).</t>
    </r>
  </si>
  <si>
    <r>
      <rPr>
        <sz val="9"/>
        <rFont val="Times New Roman"/>
        <family val="1"/>
      </rPr>
      <t>North Bergen (in Hudson Park)</t>
    </r>
  </si>
  <si>
    <r>
      <rPr>
        <sz val="9"/>
        <rFont val="Times New Roman"/>
        <family val="1"/>
      </rPr>
      <t>On this night three teenagers named Jones, Symms, and Dencie were driving by Lake Erie in St. Thomas, Ontario when a blue light came and hovered over their car, and then followed it along road. They made a sharp turn in their car, and the UFO made an even sharper turn. The car then stalled, and the radio went off as the light drew closer. (Source: London [Ontario] Free Press, January 10, 1975).</t>
    </r>
  </si>
  <si>
    <r>
      <rPr>
        <sz val="9"/>
        <rFont val="Times New Roman"/>
        <family val="1"/>
      </rPr>
      <t>St. Thomas, Ontario</t>
    </r>
  </si>
  <si>
    <r>
      <rPr>
        <sz val="9"/>
        <rFont val="Times New Roman"/>
        <family val="1"/>
      </rPr>
      <t>11:30 p.m. As Dale &amp; Sheryl Ricard were driving home, a brightly lit globe appeared in the sky in front of them; then it approached &amp; paced the car at a distance of 24 ft. About the size of a car, it had a flange bearing 2 red &amp; 2 white lights surrounding a transparent, brightly lit dome, inside of which 3 dark shadowy moving figures were visible. (Humcat 1975-3 Source: New Zealand Spaceview, Auckland # 66  Type: A)</t>
    </r>
  </si>
  <si>
    <r>
      <rPr>
        <sz val="9"/>
        <rFont val="Times New Roman"/>
        <family val="1"/>
      </rPr>
      <t>Auckland</t>
    </r>
  </si>
  <si>
    <r>
      <rPr>
        <sz val="9"/>
        <rFont val="Times New Roman"/>
        <family val="1"/>
      </rPr>
      <t>11:00 p.m. Three peopIe listening to a CB radio in their parked car saw lights approaching them from behind. As the driver tried to move the car, the CB radio broke into static and the engine wouldn't start. The battery on the car went dead a few days later. (Sources: APRO BuIIetin, June 1975; Mark Rodeghier, UFO Reports Involving Vehicle Interference, case 376, citing APRO).</t>
    </r>
  </si>
  <si>
    <r>
      <rPr>
        <sz val="9"/>
        <rFont val="Times New Roman"/>
        <family val="1"/>
      </rPr>
      <t>Lordsburg</t>
    </r>
  </si>
  <si>
    <r>
      <rPr>
        <sz val="9"/>
        <rFont val="Times New Roman"/>
        <family val="1"/>
      </rPr>
      <t xml:space="preserve">2:30 p.m. 15-year old David Mahon was behind his house photographing his dog when he heard a loud drone and saw a black disc-shaped object passing over. He took 5 photographs; then he felt himself drawn upward, &amp; lost consciousness. (Humcat 1975-2. Source: Eileen Sperber &amp; David Shert, Type: G High Strangeness Index: 8 Reliability of Source: 7) [Comments: This case appears to have been an early abduction that maybe was not thoroughly investigated.
</t>
    </r>
    <r>
      <rPr>
        <sz val="9"/>
        <rFont val="Times New Roman"/>
        <family val="1"/>
      </rPr>
      <t>Hypnotic regression might have revealed more of what occurred to Mahon.]</t>
    </r>
  </si>
  <si>
    <r>
      <rPr>
        <sz val="9"/>
        <rFont val="Times New Roman"/>
        <family val="1"/>
      </rPr>
      <t>Brownstown</t>
    </r>
  </si>
  <si>
    <r>
      <rPr>
        <sz val="9"/>
        <rFont val="Times New Roman"/>
        <family val="1"/>
      </rPr>
      <t>CE-1, one witness. No other details (CUFOS)</t>
    </r>
  </si>
  <si>
    <r>
      <rPr>
        <sz val="9"/>
        <rFont val="Times New Roman"/>
        <family val="1"/>
      </rPr>
      <t>Bloomington</t>
    </r>
  </si>
  <si>
    <r>
      <rPr>
        <sz val="9"/>
        <rFont val="Times New Roman"/>
        <family val="1"/>
      </rPr>
      <t>Close Encounter I listed by CUFOS. Two witnesses. No other details.</t>
    </r>
  </si>
  <si>
    <r>
      <rPr>
        <sz val="9"/>
        <rFont val="Times New Roman"/>
        <family val="1"/>
      </rPr>
      <t>6:50 p.m. A domed disc with three landing gear legs, 15 meters long with portholes, took off from a landing on a farm. It left behind ground imprint marks and an odor like petroleum.  (Sources: Roland Godefroy, Phenomenes Spatiaux, March 1975, p. 9).</t>
    </r>
  </si>
  <si>
    <r>
      <rPr>
        <sz val="9"/>
        <rFont val="Times New Roman"/>
        <family val="1"/>
      </rPr>
      <t>Laulne, Manche Department</t>
    </r>
  </si>
  <si>
    <r>
      <rPr>
        <sz val="9"/>
        <rFont val="Times New Roman"/>
        <family val="1"/>
      </rPr>
      <t>Close Encounter II listed by CUFOS. No details.</t>
    </r>
  </si>
  <si>
    <r>
      <rPr>
        <sz val="9"/>
        <rFont val="Times New Roman"/>
        <family val="1"/>
      </rPr>
      <t>Mariemont</t>
    </r>
  </si>
  <si>
    <r>
      <rPr>
        <sz val="9"/>
        <rFont val="Times New Roman"/>
        <family val="1"/>
      </rPr>
      <t>8:30 p.m. Dr. Harley Rutledge logged this report in his book. He and his wife saw an object emerge from behind trees, left to right. Described as semi-convex, self illuminated with dim yellow light on top. 3 secs. (PID,195)</t>
    </r>
  </si>
  <si>
    <r>
      <rPr>
        <sz val="9"/>
        <rFont val="Times New Roman"/>
        <family val="1"/>
      </rPr>
      <t>7:45 p.m. At Finksburg, about 20 miles west of Baltimore, Mr. Kenneth C. Ryan, an electrical engineer and a private pilot, went to his back door to let the dog in.  He immediately noticed four very bright lights about 10 degrees above the horizon in the southwest sky. (Reference: UFO INVESTIGATOR, February 1975, pages 1- 2)</t>
    </r>
  </si>
  <si>
    <r>
      <rPr>
        <sz val="9"/>
        <rFont val="Times New Roman"/>
        <family val="1"/>
      </rPr>
      <t>Baltimore</t>
    </r>
  </si>
  <si>
    <r>
      <rPr>
        <sz val="9"/>
        <rFont val="Times New Roman"/>
        <family val="1"/>
      </rPr>
      <t>7:35 p.m., John Goode and his wife Margy were driving in their car on the Baltimore Beltway near Route 83 when they saw four bright white lights to the west of Route 83. The lights were traveling in a glide-like motion that Mr. Goode described as "like a gliding ladder." (Reference: UFO INVESTIGATOR, February 1975, pages 1-2)</t>
    </r>
  </si>
  <si>
    <r>
      <rPr>
        <sz val="9"/>
        <rFont val="Times New Roman"/>
        <family val="1"/>
      </rPr>
      <t xml:space="preserve">Photo of Saturn-shaped object with squarish ring, similar to July 7, 1989, case
</t>
    </r>
    <r>
      <rPr>
        <sz val="9"/>
        <rFont val="Times New Roman"/>
        <family val="1"/>
      </rPr>
      <t>(NICAP UFO Evidence II, Section VII).</t>
    </r>
  </si>
  <si>
    <r>
      <rPr>
        <sz val="9"/>
        <rFont val="Times New Roman"/>
        <family val="1"/>
      </rPr>
      <t>Kauai</t>
    </r>
  </si>
  <si>
    <r>
      <rPr>
        <sz val="9"/>
        <rFont val="Times New Roman"/>
        <family val="1"/>
      </rPr>
      <t xml:space="preserve">Dome-shaped object observed on ground by guard at Air Force base. Body lights visible, ground illuminated as object took off (NICAP UFO Evidence II, Section
</t>
    </r>
    <r>
      <rPr>
        <sz val="9"/>
        <rFont val="Times New Roman"/>
        <family val="1"/>
      </rPr>
      <t>II).</t>
    </r>
  </si>
  <si>
    <r>
      <rPr>
        <sz val="9"/>
        <rFont val="Times New Roman"/>
        <family val="1"/>
      </rPr>
      <t>Navarra</t>
    </r>
  </si>
  <si>
    <r>
      <rPr>
        <sz val="9"/>
        <rFont val="Times New Roman"/>
        <family val="1"/>
      </rPr>
      <t xml:space="preserve">9:00 p.m. Two witnesses (William Caldwell) reported that a "large, orange ball" with the apparent size of the full moon was observed from their car, 15-20 degrees above the horizon. MUFON's Walt Andrus told reporters the Moon wasn't visible
</t>
    </r>
    <r>
      <rPr>
        <sz val="9"/>
        <rFont val="Times New Roman"/>
        <family val="1"/>
      </rPr>
      <t>at the time. (SL-89,10)</t>
    </r>
  </si>
  <si>
    <r>
      <rPr>
        <sz val="9"/>
        <rFont val="Times New Roman"/>
        <family val="1"/>
      </rPr>
      <t>Kankakee</t>
    </r>
  </si>
  <si>
    <r>
      <rPr>
        <sz val="9"/>
        <rFont val="Times New Roman"/>
        <family val="1"/>
      </rPr>
      <t>6:25 a.m. Four soldiers at a military base saw a luminous yellow-white cone- shaped object descend at a high rate of speed and hover near their car. The object went dark. Soon four more UFOs appeared, forming a row "emitting jets of white light downward." Traces were found and photographed at the site. (Sources: Vicente-Juan Ballester Olmos, Catalogue of 200 Type-I UFO Events in Spain and Portugal, case 199; Skylook, April 1975, p. 1).</t>
    </r>
  </si>
  <si>
    <r>
      <rPr>
        <sz val="9"/>
        <rFont val="Times New Roman"/>
        <family val="1"/>
      </rPr>
      <t>Quintanaortuno</t>
    </r>
  </si>
  <si>
    <r>
      <rPr>
        <sz val="9"/>
        <rFont val="Times New Roman"/>
        <family val="1"/>
      </rPr>
      <t xml:space="preserve">The UFOs in this report were seen by multiple witnesses. The objects landed and took off. They were also spotted on radar and seen visually simultaneously.
</t>
    </r>
    <r>
      <rPr>
        <sz val="9"/>
        <rFont val="Times New Roman"/>
        <family val="1"/>
      </rPr>
      <t>Message sent to Henry Kissinger, from the American embassy in Algiers, Algeria.</t>
    </r>
  </si>
  <si>
    <r>
      <rPr>
        <sz val="9"/>
        <rFont val="Times New Roman"/>
        <family val="1"/>
      </rPr>
      <t>Algeria</t>
    </r>
  </si>
  <si>
    <r>
      <rPr>
        <u/>
        <sz val="9"/>
        <color rgb="FF0000FF"/>
        <rFont val="Times New Roman"/>
        <family val="1"/>
      </rPr>
      <t>75Jan-Mar</t>
    </r>
  </si>
  <si>
    <r>
      <rPr>
        <sz val="9"/>
        <rFont val="Times New Roman"/>
        <family val="1"/>
      </rPr>
      <t>10:00 p.m. Noticing a bright light shining in her bedroom, the 82-year-old witness looked outside and saw a "boat-shaped," or oblong, object hovering over a neighboring house.  The beings, who ignored the witness, were visible only from the waist up. The object remained over the church nearly a half hour, rising and falling slightly, then moved horizontally a short distance and shot upward at high speed. (SYMPAP 1975,64)</t>
    </r>
  </si>
  <si>
    <r>
      <rPr>
        <sz val="9"/>
        <rFont val="Times New Roman"/>
        <family val="1"/>
      </rPr>
      <t>11:30 p.m. Three Illinois youths report UFO descended into woods. While driving, at a point approximately four miles west of Darmstadt, they were suddenly aware of a bright light illuminating the area around them. (MUFON Skylook 90,12)</t>
    </r>
  </si>
  <si>
    <r>
      <rPr>
        <sz val="9"/>
        <rFont val="Times New Roman"/>
        <family val="1"/>
      </rPr>
      <t>Darmstadt</t>
    </r>
  </si>
  <si>
    <r>
      <rPr>
        <sz val="9"/>
        <rFont val="Times New Roman"/>
        <family val="1"/>
      </rPr>
      <t>CE1, no details. (CUFOS)</t>
    </r>
  </si>
  <si>
    <r>
      <rPr>
        <sz val="9"/>
        <rFont val="Times New Roman"/>
        <family val="1"/>
      </rPr>
      <t>Pilot reported object and E-M effects on compass</t>
    </r>
  </si>
  <si>
    <r>
      <rPr>
        <sz val="9"/>
        <rFont val="Times New Roman"/>
        <family val="1"/>
      </rPr>
      <t>Shabonna</t>
    </r>
  </si>
  <si>
    <r>
      <rPr>
        <sz val="9"/>
        <rFont val="Times New Roman"/>
        <family val="1"/>
      </rPr>
      <t>Pilot Says Compass Affected</t>
    </r>
  </si>
  <si>
    <r>
      <rPr>
        <sz val="9"/>
        <rFont val="Times New Roman"/>
        <family val="1"/>
      </rPr>
      <t>Between Dekalk &amp; Mendota</t>
    </r>
  </si>
  <si>
    <r>
      <rPr>
        <sz val="9"/>
        <rFont val="Times New Roman"/>
        <family val="1"/>
      </rPr>
      <t>Red Sphere Paces Training Jet</t>
    </r>
  </si>
  <si>
    <r>
      <rPr>
        <sz val="9"/>
        <rFont val="Times New Roman"/>
        <family val="1"/>
      </rPr>
      <t>Pensacola</t>
    </r>
  </si>
  <si>
    <r>
      <rPr>
        <sz val="9"/>
        <rFont val="Times New Roman"/>
        <family val="1"/>
      </rPr>
      <t>6:00 p.m. Lady and her son saw sharply-outlined hovering object through bedroom window, become brighter, made "whirring sound" As it came closer the light changed from white to red, size of plate at arm's length, passed over house. (MUFON, Skylook 89)</t>
    </r>
  </si>
  <si>
    <r>
      <rPr>
        <sz val="9"/>
        <rFont val="Times New Roman"/>
        <family val="1"/>
      </rPr>
      <t>Kampsville</t>
    </r>
  </si>
  <si>
    <r>
      <rPr>
        <sz val="9"/>
        <rFont val="Times New Roman"/>
        <family val="1"/>
      </rPr>
      <t>Evening. Two 7th graders and one of their moms reported something quite large with lights all around it. Described as round and black, going around in a circle, bigger than an airplane.  A beeping sound was heard. The mother reported the object as shaped like a cigar "and it had little square lights that went on and off." (Newsclipping from NCS)</t>
    </r>
  </si>
  <si>
    <r>
      <rPr>
        <sz val="9"/>
        <rFont val="Times New Roman"/>
        <family val="1"/>
      </rPr>
      <t>Barrington</t>
    </r>
  </si>
  <si>
    <r>
      <rPr>
        <sz val="9"/>
        <rFont val="Times New Roman"/>
        <family val="1"/>
      </rPr>
      <t>UFO  Chased By  KC-135 Tanker</t>
    </r>
  </si>
  <si>
    <r>
      <rPr>
        <sz val="9"/>
        <rFont val="Times New Roman"/>
        <family val="1"/>
      </rPr>
      <t>CE-1. No details (CUFOS)</t>
    </r>
  </si>
  <si>
    <r>
      <rPr>
        <sz val="9"/>
        <rFont val="Times New Roman"/>
        <family val="1"/>
      </rPr>
      <t>Melrose Park</t>
    </r>
  </si>
  <si>
    <r>
      <rPr>
        <sz val="9"/>
        <rFont val="Times New Roman"/>
        <family val="1"/>
      </rPr>
      <t>Abduction case (Reference 1, Section XIII).</t>
    </r>
  </si>
  <si>
    <r>
      <rPr>
        <sz val="9"/>
        <rFont val="Times New Roman"/>
        <family val="1"/>
      </rPr>
      <t>Aveley</t>
    </r>
  </si>
  <si>
    <r>
      <rPr>
        <sz val="9"/>
        <rFont val="Times New Roman"/>
        <family val="1"/>
      </rPr>
      <t>Carl Higdon abduction (Reference 1, Section XIII).</t>
    </r>
  </si>
  <si>
    <r>
      <rPr>
        <sz val="9"/>
        <rFont val="Times New Roman"/>
        <family val="1"/>
      </rPr>
      <t>Rawlins</t>
    </r>
  </si>
  <si>
    <r>
      <rPr>
        <sz val="9"/>
        <rFont val="Times New Roman"/>
        <family val="1"/>
      </rPr>
      <t xml:space="preserve">Incident similar to "Disappearance of Flight 412". UFO incident date coincides with emergency landing of two jet interceptors with one crashing and the pilot
</t>
    </r>
    <r>
      <rPr>
        <sz val="9"/>
        <rFont val="Times New Roman"/>
        <family val="1"/>
      </rPr>
      <t>ejecting somewhere in Indiana. (Source: UFOFC)</t>
    </r>
  </si>
  <si>
    <r>
      <rPr>
        <sz val="9"/>
        <rFont val="Times New Roman"/>
        <family val="1"/>
      </rPr>
      <t>Northern area</t>
    </r>
  </si>
  <si>
    <r>
      <rPr>
        <sz val="9"/>
        <rFont val="Times New Roman"/>
        <family val="1"/>
      </rPr>
      <t xml:space="preserve">9:45 p.m. Close encounter with spinning object 15-25' away from two witnesses and their automobile, car engine died. See clippings (main link is page 1) and Page 2.     </t>
    </r>
    <r>
      <rPr>
        <sz val="9"/>
        <color rgb="FF0000FF"/>
        <rFont val="Times New Roman"/>
        <family val="1"/>
      </rPr>
      <t>http://www.nicap.org/741020elkhart2.jpg</t>
    </r>
  </si>
  <si>
    <r>
      <rPr>
        <sz val="9"/>
        <rFont val="Times New Roman"/>
        <family val="1"/>
      </rPr>
      <t>Elkhart</t>
    </r>
  </si>
  <si>
    <r>
      <rPr>
        <sz val="9"/>
        <rFont val="Times New Roman"/>
        <family val="1"/>
      </rPr>
      <t xml:space="preserve">Dogs barked furiously, circular yellow-white object emitted two light beams to
</t>
    </r>
    <r>
      <rPr>
        <sz val="9"/>
        <rFont val="Times New Roman"/>
        <family val="1"/>
      </rPr>
      <t>ground, illuminated terrain brightly (Reference 1, Section IX).</t>
    </r>
  </si>
  <si>
    <r>
      <rPr>
        <sz val="9"/>
        <rFont val="Times New Roman"/>
        <family val="1"/>
      </rPr>
      <t>Maitland, N.S.W</t>
    </r>
  </si>
  <si>
    <r>
      <rPr>
        <sz val="9"/>
        <rFont val="Times New Roman"/>
        <family val="1"/>
      </rPr>
      <t>Many types of animals reacted to a round object that landed</t>
    </r>
  </si>
  <si>
    <r>
      <rPr>
        <sz val="9"/>
        <rFont val="Times New Roman"/>
        <family val="1"/>
      </rPr>
      <t>Ramona</t>
    </r>
  </si>
  <si>
    <r>
      <rPr>
        <sz val="9"/>
        <rFont val="Times New Roman"/>
        <family val="1"/>
      </rPr>
      <t>Cessna 150 Encounters UFO / UFO Drops Below Radar</t>
    </r>
  </si>
  <si>
    <r>
      <rPr>
        <sz val="9"/>
        <rFont val="Times New Roman"/>
        <family val="1"/>
      </rPr>
      <t>Central Newfoundland</t>
    </r>
  </si>
  <si>
    <r>
      <rPr>
        <sz val="9"/>
        <rFont val="Times New Roman"/>
        <family val="1"/>
      </rPr>
      <t>Daytime.  Two 9-year-old girls playing on the bank of the Ohio River near the Mid- South Mobile Home Park reported spotting an unidentified flying object on the south side of the river. The girls said the object, about the size of a small automobile,  was shaped like a saucer with a handleless cup atop it. (Newsclipping, Messenger &amp; Inquirer, Owensboro, KY)</t>
    </r>
  </si>
  <si>
    <r>
      <rPr>
        <sz val="9"/>
        <rFont val="Times New Roman"/>
        <family val="1"/>
      </rPr>
      <t>Owensboro</t>
    </r>
  </si>
  <si>
    <r>
      <rPr>
        <sz val="9"/>
        <rFont val="Times New Roman"/>
        <family val="1"/>
      </rPr>
      <t>8:20 p.m. SKYWATCH patrol "Money Man" radioed "Sky King" (Fran Ridge) and "Sailor" about a "bogey" crossing the Ohio River S-N with same description as nights previous. (UFOFC, Fran Ridge files)</t>
    </r>
  </si>
  <si>
    <r>
      <rPr>
        <sz val="9"/>
        <rFont val="Times New Roman"/>
        <family val="1"/>
      </rPr>
      <t xml:space="preserve">8:30 p.m. About same time as night before, this 3-5 minute observation of 6-10
</t>
    </r>
    <r>
      <rPr>
        <sz val="9"/>
        <rFont val="Times New Roman"/>
        <family val="1"/>
      </rPr>
      <t>white lights in string heading south to north was logged by the SKYWATCH patrol.  (UFOFC, ran Ridge files)</t>
    </r>
  </si>
  <si>
    <r>
      <rPr>
        <sz val="9"/>
        <rFont val="Times New Roman"/>
        <family val="1"/>
      </rPr>
      <t>8:45 p.m. Strange night close encounter with three MUFON FIs out on routine SKYWATCH patrol. This report was not filed for eleven years because of the nature of the incident. Witnesses feel that the UFO knew where they were and was there BECAUSE they were there. See report synopsis. (UFOFC, Fran Ridge files)</t>
    </r>
  </si>
  <si>
    <r>
      <rPr>
        <sz val="9"/>
        <rFont val="Times New Roman"/>
        <family val="1"/>
      </rPr>
      <t>9:00 p.m. Police officers reported a brilliant elliptical object hovering above the Wiscasset Nuclear Power Station. After severl minutes it rose straight up, leveled off and flew away in an arc across the sky. (National Enquirer report July 8, 1975)</t>
    </r>
  </si>
  <si>
    <r>
      <rPr>
        <sz val="9"/>
        <rFont val="Times New Roman"/>
        <family val="1"/>
      </rPr>
      <t>Brunswick</t>
    </r>
  </si>
  <si>
    <r>
      <rPr>
        <sz val="9"/>
        <rFont val="Times New Roman"/>
        <family val="1"/>
      </rPr>
      <t xml:space="preserve">10:30 p.m.  And continuing until 1:30 a.m. next morning, residents  saw an odd red orange light, then a luminous sphere that rose from behind a hill. A motorist blinked his headlights a couple of times at the object, and it immediately darted toward him and stopped overhead emitting a humming sound, its light illuminating the terrain. (Ouranos No. 14, 2nd Quarter 1975. Investigated by M. Grazzioli and
</t>
    </r>
    <r>
      <rPr>
        <sz val="9"/>
        <rFont val="Times New Roman"/>
        <family val="1"/>
      </rPr>
      <t>M. De Cordova.)</t>
    </r>
  </si>
  <si>
    <r>
      <rPr>
        <sz val="9"/>
        <rFont val="Times New Roman"/>
        <family val="1"/>
      </rPr>
      <t>Causses</t>
    </r>
  </si>
  <si>
    <r>
      <rPr>
        <sz val="9"/>
        <rFont val="Times New Roman"/>
        <family val="1"/>
      </rPr>
      <t>Close approach, (#746) daylight</t>
    </r>
  </si>
  <si>
    <r>
      <rPr>
        <sz val="9"/>
        <rFont val="Times New Roman"/>
        <family val="1"/>
      </rPr>
      <t>Langenburg, Saskatchewan</t>
    </r>
  </si>
  <si>
    <r>
      <rPr>
        <sz val="9"/>
        <rFont val="Times New Roman"/>
        <family val="1"/>
      </rPr>
      <t>Cattle found to have broken fence/domed object</t>
    </r>
  </si>
  <si>
    <r>
      <rPr>
        <sz val="9"/>
        <rFont val="Times New Roman"/>
        <family val="1"/>
      </rPr>
      <t>USO Apparently Tracked By Radar At Some Point</t>
    </r>
  </si>
  <si>
    <r>
      <rPr>
        <sz val="9"/>
        <rFont val="Times New Roman"/>
        <family val="1"/>
      </rPr>
      <t>Guam</t>
    </r>
  </si>
  <si>
    <r>
      <rPr>
        <sz val="9"/>
        <rFont val="Times New Roman"/>
        <family val="1"/>
      </rPr>
      <t>Time not given, or other details. CE-1, multiple witnesses. (CUFOS)</t>
    </r>
  </si>
  <si>
    <r>
      <rPr>
        <sz val="9"/>
        <rFont val="Times New Roman"/>
        <family val="1"/>
      </rPr>
      <t>Sparta</t>
    </r>
  </si>
  <si>
    <r>
      <rPr>
        <sz val="9"/>
        <rFont val="Times New Roman"/>
        <family val="1"/>
      </rPr>
      <t>Just after midnight Aug. 12/13 two motorists driving between Laurel and Meridian independently reported to police that they had seen UFOs. In one car an Air Force officer and his family saw two large saucer-shaped objects displaying a blinding bright blue light approach, then buzz the car three times.  (New Orleans States- Item, Associated Press story, Aug, 13, 1974.)</t>
    </r>
  </si>
  <si>
    <r>
      <rPr>
        <sz val="9"/>
        <rFont val="Times New Roman"/>
        <family val="1"/>
      </rPr>
      <t>Laurel</t>
    </r>
  </si>
  <si>
    <r>
      <rPr>
        <sz val="9"/>
        <rFont val="Times New Roman"/>
        <family val="1"/>
      </rPr>
      <t>In the early morning hours eight police officers from several jurisdictions observed low-flying saucer-like objects with red, blue, white, and yellow body lights. (Concord Monitor &amp; Patriot, Aug. 12, 1974.)</t>
    </r>
  </si>
  <si>
    <r>
      <rPr>
        <sz val="9"/>
        <rFont val="Times New Roman"/>
        <family val="1"/>
      </rPr>
      <t>Concord</t>
    </r>
  </si>
  <si>
    <r>
      <rPr>
        <sz val="9"/>
        <rFont val="Times New Roman"/>
        <family val="1"/>
      </rPr>
      <t>8:50 p.m. Near Solitude, Indiana, just a little over three miles north of us, a Mt. Vernon couple and their little boy were on their way home from a play in New Harmony, heading south on Hwy 69. They observed an object silhouetted against the moonlit haze in the southwest. . (UFOFC files, Fran Ridge)</t>
    </r>
  </si>
  <si>
    <r>
      <rPr>
        <sz val="9"/>
        <rFont val="Times New Roman"/>
        <family val="1"/>
      </rPr>
      <t>Solitude</t>
    </r>
  </si>
  <si>
    <r>
      <rPr>
        <sz val="9"/>
        <rFont val="Times New Roman"/>
        <family val="1"/>
      </rPr>
      <t>Beloite</t>
    </r>
  </si>
  <si>
    <r>
      <rPr>
        <sz val="9"/>
        <rFont val="Times New Roman"/>
        <family val="1"/>
      </rPr>
      <t xml:space="preserve">Elliptical object with body lights hovered low, moved toward police car; officer turned spotlight on it, brilliant white beam from object illuminated patrol car
</t>
    </r>
    <r>
      <rPr>
        <sz val="9"/>
        <rFont val="Times New Roman"/>
        <family val="1"/>
      </rPr>
      <t>(Reference 1, Section I).</t>
    </r>
  </si>
  <si>
    <r>
      <rPr>
        <sz val="9"/>
        <rFont val="Times New Roman"/>
        <family val="1"/>
      </rPr>
      <t>Kingston</t>
    </r>
  </si>
  <si>
    <r>
      <rPr>
        <sz val="9"/>
        <rFont val="Times New Roman"/>
        <family val="1"/>
      </rPr>
      <t xml:space="preserve">4:30 a.m. Second elderly farmer watched fiery object take off from bean field.
</t>
    </r>
    <r>
      <rPr>
        <sz val="9"/>
        <rFont val="Times New Roman"/>
        <family val="1"/>
      </rPr>
      <t>(Worley files)</t>
    </r>
  </si>
  <si>
    <r>
      <rPr>
        <sz val="9"/>
        <rFont val="Times New Roman"/>
        <family val="1"/>
      </rPr>
      <t>Metcalf</t>
    </r>
  </si>
  <si>
    <r>
      <rPr>
        <sz val="9"/>
        <rFont val="Times New Roman"/>
        <family val="1"/>
      </rPr>
      <t>Midnight. Beginning of a series of abductions. Son of farmer had been apparently abducted and no one knew it for some 12 years or spring of 1986. Natural recall of abduction into craft and removal of sperm. Elderly farmer saw object land in soybean field around 12:00 a.m. (Don Worley files)</t>
    </r>
  </si>
  <si>
    <r>
      <rPr>
        <sz val="9"/>
        <rFont val="Times New Roman"/>
        <family val="1"/>
      </rPr>
      <t>5:30 a.m. Lasted 1-1/2 hours and was seen to the East in the direction of Venus and disappeared as Venus would at sunrise. Some investigators report that the witness may have been the town drunk, but here for-the-record is what he reported. This man driving 200 miles north of Seville saw an object shaped like a pot (truncated cone) flying rapidly toward him at low altitude (estimated 100 meters). (Inforespace,  No. 22, August 1975; translated from French by Jacques Deschenes.)</t>
    </r>
  </si>
  <si>
    <r>
      <rPr>
        <sz val="9"/>
        <rFont val="Times New Roman"/>
        <family val="1"/>
      </rPr>
      <t>Medellin Castle</t>
    </r>
  </si>
  <si>
    <r>
      <rPr>
        <sz val="9"/>
        <rFont val="Times New Roman"/>
        <family val="1"/>
      </rPr>
      <t>No details but recorded as close encounter one with seven witnesses. (CUFOS)</t>
    </r>
  </si>
  <si>
    <r>
      <rPr>
        <sz val="9"/>
        <rFont val="Times New Roman"/>
        <family val="1"/>
      </rPr>
      <t>Lincolnshire</t>
    </r>
  </si>
  <si>
    <r>
      <rPr>
        <sz val="9"/>
        <rFont val="Times New Roman"/>
        <family val="1"/>
      </rPr>
      <t>9:30 p.m. A family driving along Route 150 encountered a structured object with a row of body lights. They fled in fear with the object following. When they stopped, the object hovered with a  bobbing, fluttering motion above an adjacent field. (Christian Science Monitor, Aug. 2, 1974. Investigation by Raymond B. Fowler.)</t>
    </r>
  </si>
  <si>
    <r>
      <rPr>
        <sz val="9"/>
        <rFont val="Times New Roman"/>
        <family val="1"/>
      </rPr>
      <t>South Hampton</t>
    </r>
  </si>
  <si>
    <r>
      <rPr>
        <sz val="9"/>
        <rFont val="Times New Roman"/>
        <family val="1"/>
      </rPr>
      <t>2:30 a.m. Prolonged car-pacing case during which motorists experienced E-M effects, loss of steering control for their vehicle, abnormal cold and silence, translocation from one place to another, altered appearance of the terrain, humanoid encounter, and amnesia. (Skylook No. 88, March 1975, Mutual UFO Network.)</t>
    </r>
  </si>
  <si>
    <r>
      <rPr>
        <sz val="9"/>
        <rFont val="Times New Roman"/>
        <family val="1"/>
      </rPr>
      <t>A resident was awakened to see a large glowing object moving across the western face of the Sandia Mountains. It was so bright that no discernable structure could be seen.  (Reference: UFO INVESTIGATOR, July 1974, page 3)</t>
    </r>
  </si>
  <si>
    <r>
      <rPr>
        <sz val="9"/>
        <rFont val="Times New Roman"/>
        <family val="1"/>
      </rPr>
      <t xml:space="preserve">10:00 p.m. State Police at Parkersburg, Illinois, took this call and relayed the information to CUFOS.Three witnesses reported a close encounter with telephone
</t>
    </r>
    <r>
      <rPr>
        <sz val="9"/>
        <rFont val="Times New Roman"/>
        <family val="1"/>
      </rPr>
      <t>affected. Few details. (CUFOS)</t>
    </r>
  </si>
  <si>
    <r>
      <rPr>
        <sz val="9"/>
        <rFont val="Times New Roman"/>
        <family val="1"/>
      </rPr>
      <t>Calhoun</t>
    </r>
  </si>
  <si>
    <r>
      <rPr>
        <sz val="9"/>
        <rFont val="Times New Roman"/>
        <family val="1"/>
      </rPr>
      <t>10:00 p.m. Boat-shaped or oblong object 50-60' wide. Green and white lights around lower part rotating 3 to 4 square windows emanating white light. Brightly lit transparent area on top. Two small, dark humanoids. (Ref.5)</t>
    </r>
  </si>
  <si>
    <r>
      <rPr>
        <sz val="9"/>
        <rFont val="Times New Roman"/>
        <family val="1"/>
      </rPr>
      <t>00:30 a.m. Disc. 50-60 feet in diameter. Domed above and below with central rim. Four landing legs. Hatch folded down, ramp came out. Humming sound. One humanoid-like being 6' tall. Light colored coveralls. (Ref.5, Molon)</t>
    </r>
  </si>
  <si>
    <r>
      <rPr>
        <sz val="9"/>
        <rFont val="Times New Roman"/>
        <family val="1"/>
      </rPr>
      <t>Hampton Beach</t>
    </r>
  </si>
  <si>
    <r>
      <rPr>
        <sz val="9"/>
        <rFont val="Times New Roman"/>
        <family val="1"/>
      </rPr>
      <t xml:space="preserve">(Date may not be correct) Evening. Local man (and six others) cllaim he was
</t>
    </r>
    <r>
      <rPr>
        <sz val="9"/>
        <rFont val="Times New Roman"/>
        <family val="1"/>
      </rPr>
      <t>abducted. Jordan. (Investigated by Mike Cristol)</t>
    </r>
  </si>
  <si>
    <r>
      <rPr>
        <sz val="9"/>
        <rFont val="Times New Roman"/>
        <family val="1"/>
      </rPr>
      <t>Daylight</t>
    </r>
  </si>
  <si>
    <r>
      <rPr>
        <sz val="9"/>
        <rFont val="Times New Roman"/>
        <family val="1"/>
      </rPr>
      <t>9:00 p.m. Disc with lighted dome on top. Four silvery legs.  Three gray humanoids. &lt;5 ft. tall. Large elongated heads.  Short legs. No helmets. Occupants beside landed object seemed to examine disc's legs, re-entered object and disappeared. (Witness: Margaret K. Roffe; Ref.5)</t>
    </r>
  </si>
  <si>
    <r>
      <rPr>
        <sz val="9"/>
        <rFont val="Times New Roman"/>
        <family val="1"/>
      </rPr>
      <t>Coatsville</t>
    </r>
  </si>
  <si>
    <r>
      <rPr>
        <sz val="9"/>
        <rFont val="Times New Roman"/>
        <family val="1"/>
      </rPr>
      <t xml:space="preserve">Six photos taken. Boys sight UFO, Hynek called in. (Review Vernon, IL, May 23,
</t>
    </r>
    <r>
      <rPr>
        <sz val="9"/>
        <rFont val="Times New Roman"/>
        <family val="1"/>
      </rPr>
      <t>1974 clipping)</t>
    </r>
  </si>
  <si>
    <r>
      <rPr>
        <sz val="9"/>
        <rFont val="Times New Roman"/>
        <family val="1"/>
      </rPr>
      <t>Morning. Carlos Antonio de los Santos Montiel was flying en route from Guerrero state to Mexico city in his Piper Aztec 24, he became aware of three objects positioned extremely close around the plane. (APRO Bulletin, Vol. 24 No. 2, Aug 1975)</t>
    </r>
  </si>
  <si>
    <r>
      <rPr>
        <sz val="9"/>
        <rFont val="Times New Roman"/>
        <family val="1"/>
      </rPr>
      <t>Guerrero state</t>
    </r>
  </si>
  <si>
    <r>
      <rPr>
        <sz val="9"/>
        <rFont val="Times New Roman"/>
        <family val="1"/>
      </rPr>
      <t>Morning. Disc. Dark ring with transparent cockpit on top. Row of lights around circumference of ring. Object rotated. No sound. Three humanoid beings. Object hovered, occupants visible in lighted transparent cockpit stared at witness. (Carla and Mauro Bellingeri, Ref. 5, Reference 1, Section XII).</t>
    </r>
  </si>
  <si>
    <r>
      <rPr>
        <sz val="9"/>
        <rFont val="Times New Roman"/>
        <family val="1"/>
      </rPr>
      <t>Casale Monferrato</t>
    </r>
  </si>
  <si>
    <r>
      <rPr>
        <sz val="9"/>
        <rFont val="Times New Roman"/>
        <family val="1"/>
      </rPr>
      <t>Two motorists from Adelaide reported loss of power from their automobiles after sighting UFOs. These reports were made simultaneously with calls pouring into RAAF officials regarding other sightings in the area. (Reference: UFO INVESTIGATOR, July 1974, page 1)</t>
    </r>
  </si>
  <si>
    <r>
      <rPr>
        <sz val="9"/>
        <rFont val="Times New Roman"/>
        <family val="1"/>
      </rPr>
      <t>Adelaide</t>
    </r>
  </si>
  <si>
    <r>
      <rPr>
        <sz val="9"/>
        <rFont val="Times New Roman"/>
        <family val="1"/>
      </rPr>
      <t xml:space="preserve">8:00 p.m.    and continuing for close to two hours a flurry of UFO sightings was
</t>
    </r>
    <r>
      <rPr>
        <sz val="9"/>
        <rFont val="Times New Roman"/>
        <family val="1"/>
      </rPr>
      <t>reported. The SOBEPS organization conducted a thorough investigation. ( Easter UFO: A SOBEPS Inquiry by Frank Boitte, Brussels, Belgium.)</t>
    </r>
  </si>
  <si>
    <r>
      <rPr>
        <sz val="9"/>
        <rFont val="Times New Roman"/>
        <family val="1"/>
      </rPr>
      <t>Vedrin &amp; Courriere</t>
    </r>
  </si>
  <si>
    <r>
      <rPr>
        <sz val="9"/>
        <rFont val="Times New Roman"/>
        <family val="1"/>
      </rPr>
      <t xml:space="preserve">Close encounter with two witnesses. No details. (Hynek 4-19?, possibly Don
</t>
    </r>
    <r>
      <rPr>
        <sz val="9"/>
        <rFont val="Times New Roman"/>
        <family val="1"/>
      </rPr>
      <t>Worley Files)</t>
    </r>
  </si>
  <si>
    <r>
      <rPr>
        <sz val="9"/>
        <rFont val="Times New Roman"/>
        <family val="1"/>
      </rPr>
      <t xml:space="preserve">Blinding yellow-green object beside road, buzzing sound; three squarish imprints
</t>
    </r>
    <r>
      <rPr>
        <sz val="9"/>
        <rFont val="Times New Roman"/>
        <family val="1"/>
      </rPr>
      <t>found. Ballester Olmos, 1976, pp. 46.47 (E,L) car</t>
    </r>
  </si>
  <si>
    <r>
      <rPr>
        <sz val="9"/>
        <rFont val="Times New Roman"/>
        <family val="1"/>
      </rPr>
      <t>Hombreiro, Lugo</t>
    </r>
  </si>
  <si>
    <r>
      <rPr>
        <sz val="9"/>
        <rFont val="Times New Roman"/>
        <family val="1"/>
      </rPr>
      <t>Albiosco, France</t>
    </r>
  </si>
  <si>
    <r>
      <rPr>
        <sz val="9"/>
        <rFont val="Times New Roman"/>
        <family val="1"/>
      </rPr>
      <t>Albiosco</t>
    </r>
  </si>
  <si>
    <r>
      <rPr>
        <sz val="9"/>
        <rFont val="Times New Roman"/>
        <family val="1"/>
      </rPr>
      <t>Two Remarkable Encounters: Humanoids &amp; E-M Effects</t>
    </r>
  </si>
  <si>
    <r>
      <rPr>
        <sz val="9"/>
        <rFont val="Times New Roman"/>
        <family val="1"/>
      </rPr>
      <t>Valdehijaderos, Salamanca</t>
    </r>
  </si>
  <si>
    <r>
      <rPr>
        <sz val="9"/>
        <rFont val="Times New Roman"/>
        <family val="1"/>
      </rPr>
      <t>Airline pilot reported cigar and five smaller objects</t>
    </r>
  </si>
  <si>
    <r>
      <rPr>
        <sz val="9"/>
        <rFont val="Times New Roman"/>
        <family val="1"/>
      </rPr>
      <t>Airline crew flanked by objects</t>
    </r>
  </si>
  <si>
    <r>
      <rPr>
        <sz val="9"/>
        <rFont val="Times New Roman"/>
        <family val="1"/>
      </rPr>
      <t>Pilot reports chasing object (radar)</t>
    </r>
  </si>
  <si>
    <r>
      <rPr>
        <sz val="9"/>
        <rFont val="Times New Roman"/>
        <family val="1"/>
      </rPr>
      <t>Milan</t>
    </r>
  </si>
  <si>
    <r>
      <rPr>
        <sz val="9"/>
        <rFont val="Times New Roman"/>
        <family val="1"/>
      </rPr>
      <t>G,V, pilot chase &amp; Milan radar track</t>
    </r>
  </si>
  <si>
    <r>
      <rPr>
        <sz val="9"/>
        <rFont val="Times New Roman"/>
        <family val="1"/>
      </rPr>
      <t>5:30 a.m.  The witness was riding his motorcycle to work, when suddenly he found himself face to face with two humanoid beings and having no memory of having stopped the motorcycle. It was still dark at this hour. In an adjacent field he saw a dark circular object. Physical traces were found at the landing site.</t>
    </r>
  </si>
  <si>
    <r>
      <rPr>
        <sz val="9"/>
        <rFont val="Times New Roman"/>
        <family val="1"/>
      </rPr>
      <t>Hirson (Aisne)</t>
    </r>
  </si>
  <si>
    <r>
      <rPr>
        <sz val="9"/>
        <rFont val="Times New Roman"/>
        <family val="1"/>
      </rPr>
      <t>Dog and cattle frightened by slow moving oval</t>
    </r>
  </si>
  <si>
    <r>
      <rPr>
        <sz val="9"/>
        <rFont val="Times New Roman"/>
        <family val="1"/>
      </rPr>
      <t>Chelsea</t>
    </r>
  </si>
  <si>
    <r>
      <rPr>
        <sz val="9"/>
        <rFont val="Times New Roman"/>
        <family val="1"/>
      </rPr>
      <t>An unidentified flying object was reported to have landed on Fifth and Jackson Streets. The witness immediately called the local newspaper to report the sighting. The newspaper man then noticed a brilliant object only about 5,000 feet off the ground. It blinked on and off like a light bulb. (Reference: UFO INVESTIGATOR, May 1974, page 2)</t>
    </r>
  </si>
  <si>
    <r>
      <rPr>
        <sz val="9"/>
        <rFont val="Times New Roman"/>
        <family val="1"/>
      </rPr>
      <t>Stuart</t>
    </r>
  </si>
  <si>
    <r>
      <rPr>
        <sz val="9"/>
        <rFont val="Times New Roman"/>
        <family val="1"/>
      </rPr>
      <t>1:30 p.m. A man was walking along a rural road when he suddenly felt a force pulling at him and a tingling sensation. He then saw a white, disc-shaped object with transparent dome hovering just above the ground. A light beam was directed at him from the apparent craft. Three small beings, about 1.0 to 1.2 meters tall, were moving in and out of an opening and acting interested in the terrain. (Ouranos No. 14, 2nd Quarter 1975. Investigated by M.J. Bertil. Translated from the French by Jacques Deschenes.)</t>
    </r>
  </si>
  <si>
    <r>
      <rPr>
        <sz val="9"/>
        <rFont val="Times New Roman"/>
        <family val="1"/>
      </rPr>
      <t>Petite-Ile (Reunion)</t>
    </r>
  </si>
  <si>
    <r>
      <rPr>
        <sz val="9"/>
        <rFont val="Times New Roman"/>
        <family val="1"/>
      </rPr>
      <t xml:space="preserve">Round orange object, others, moved nearby, force felt, truck lifted off road. See
</t>
    </r>
    <r>
      <rPr>
        <sz val="9"/>
        <rFont val="Times New Roman"/>
        <family val="1"/>
      </rPr>
      <t>Section VI (E,L) rental truck</t>
    </r>
  </si>
  <si>
    <r>
      <rPr>
        <sz val="9"/>
        <rFont val="Times New Roman"/>
        <family val="1"/>
      </rPr>
      <t>Ely</t>
    </r>
  </si>
  <si>
    <r>
      <rPr>
        <sz val="9"/>
        <rFont val="Times New Roman"/>
        <family val="1"/>
      </rPr>
      <t>A student from the University of New Hampshire reported observing a cigar- shaped object that appeared to have brilliant white lights on both sides. The witness further described the UFO as having an elongated dome on the top (Reference: UFO INVESTIGATOR, April 1974, page 4)</t>
    </r>
  </si>
  <si>
    <r>
      <rPr>
        <sz val="9"/>
        <rFont val="Times New Roman"/>
        <family val="1"/>
      </rPr>
      <t>6:00 p.m. UFO shaped like wooden shoe with transparent dome atop seen outside witness's house,  hovering 6 ft over garden.  Emitted buzzing sound and disrupted TV reception. (CHR- 74-04, W.A. Darbro, ANLEY Ingram)</t>
    </r>
  </si>
  <si>
    <r>
      <rPr>
        <sz val="9"/>
        <rFont val="Times New Roman"/>
        <family val="1"/>
      </rPr>
      <t>Shores Community</t>
    </r>
  </si>
  <si>
    <r>
      <rPr>
        <sz val="9"/>
        <rFont val="Times New Roman"/>
        <family val="1"/>
      </rPr>
      <t>Pilots report 5 objects circling plane</t>
    </r>
  </si>
  <si>
    <r>
      <rPr>
        <sz val="9"/>
        <rFont val="Times New Roman"/>
        <family val="1"/>
      </rPr>
      <t>Santa Ana</t>
    </r>
  </si>
  <si>
    <r>
      <rPr>
        <sz val="9"/>
        <rFont val="Times New Roman"/>
        <family val="1"/>
      </rPr>
      <t>B-727 crew rep v-form of 10-15 objects</t>
    </r>
  </si>
  <si>
    <r>
      <rPr>
        <sz val="9"/>
        <rFont val="Times New Roman"/>
        <family val="1"/>
      </rPr>
      <t>Lisbon</t>
    </r>
  </si>
  <si>
    <r>
      <rPr>
        <sz val="9"/>
        <rFont val="Times New Roman"/>
        <family val="1"/>
      </rPr>
      <t>6:30 p.m. WTVW's David Goodnow (later CNN anchorman) saw three glittering red-colored objects like illuminated sign, blinking at random, very bright, with smaller white light on each side (like oOOOo) with no sound. (Ridge files, UFOFC)</t>
    </r>
  </si>
  <si>
    <r>
      <rPr>
        <sz val="9"/>
        <rFont val="Times New Roman"/>
        <family val="1"/>
      </rPr>
      <t xml:space="preserve">Disc-like object on ground near road; engine restarted by itself when object
</t>
    </r>
    <r>
      <rPr>
        <sz val="9"/>
        <rFont val="Times New Roman"/>
        <family val="1"/>
      </rPr>
      <t>departed. See Section VI (E,R) car</t>
    </r>
  </si>
  <si>
    <r>
      <rPr>
        <sz val="9"/>
        <rFont val="Times New Roman"/>
        <family val="1"/>
      </rPr>
      <t>Aische-en-Refail</t>
    </r>
  </si>
  <si>
    <r>
      <rPr>
        <sz val="9"/>
        <rFont val="Times New Roman"/>
        <family val="1"/>
      </rPr>
      <t>8:30 p.m. The entire village heard a terrific explosion preceded by the violent shaking of the ground. Going outside people saw blue and orange lights floating in a circle around Cader Mountain, east of the village. Aa retired military man using the name of "Robert Prescott" that told him that he and some others had been assigned to transport two crates from the crash site at a place called Porton Down military personnel opened the crates and the Prescott saw two humanoid figures about 5 to 6 ft tall, very thin, almost skeletal in nature with a covering skin. Other units supposedly transported live aliens from the "crash" site. (HC addition # 3925; CSETI, Nicholas Redfern, "Cosmic Crashes", Type: H)</t>
    </r>
  </si>
  <si>
    <r>
      <rPr>
        <sz val="9"/>
        <rFont val="Times New Roman"/>
        <family val="1"/>
      </rPr>
      <t>Llandrillo</t>
    </r>
  </si>
  <si>
    <r>
      <rPr>
        <sz val="9"/>
        <rFont val="Times New Roman"/>
        <family val="1"/>
      </rPr>
      <t>A man on his way home from work spotted what he described as a flying saucer near a gravel pit in this New England town. He saw a light in the air and as he approached it, the light became brighter and larger. (Reference: UFO INVESTIGATOR, February 1974, page 2)</t>
    </r>
  </si>
  <si>
    <r>
      <rPr>
        <sz val="9"/>
        <rFont val="Times New Roman"/>
        <family val="1"/>
      </rPr>
      <t>Norton</t>
    </r>
  </si>
  <si>
    <r>
      <rPr>
        <sz val="9"/>
        <rFont val="Times New Roman"/>
        <family val="1"/>
      </rPr>
      <t>3:13 a.m. Leaving his job, witness's car lights dimmed and motor stalled. He saw multicolored lights descend just yards in front of car, followed by the appearance of a blinding white oval of light 6 ft in diameter, apparently tht interior of the object. Five small (3-4 ft) occupants observed, sitting to one side on high-backed seats. A maintenance man on the premises had noticed a failure on his "pager" radio four times between 7 and 10 p.m., although no lights or UFOs were then observed. 5 minutes, E-M effects (CHR 74-02. Investigator:  Leonard Stringfield, CUFOS)</t>
    </r>
  </si>
  <si>
    <r>
      <rPr>
        <sz val="9"/>
        <rFont val="Times New Roman"/>
        <family val="1"/>
      </rPr>
      <t xml:space="preserve">Helmet-shaped object with tripod legs on ground nearby, shock, humanoid
</t>
    </r>
    <r>
      <rPr>
        <sz val="9"/>
        <rFont val="Times New Roman"/>
        <family val="1"/>
      </rPr>
      <t>encounter. See Section XII (E,R,L) car</t>
    </r>
  </si>
  <si>
    <r>
      <rPr>
        <sz val="9"/>
        <rFont val="Times New Roman"/>
        <family val="1"/>
      </rPr>
      <t>Warneton</t>
    </r>
  </si>
  <si>
    <r>
      <rPr>
        <sz val="9"/>
        <rFont val="Times New Roman"/>
        <family val="1"/>
      </rPr>
      <t>Martin W Barry, a Marine sergeant, was making his usual early morning 5 mile run in a park, in a driving rain, when he came up with a 7-foot tall, bulky figure standing in a slumped forward posture, long arms dangling nearly to the ground. Behind it, hovering only a few feet off the ground was an orange pulsating flying saucer.</t>
    </r>
  </si>
  <si>
    <r>
      <rPr>
        <sz val="9"/>
        <rFont val="Times New Roman"/>
        <family val="1"/>
      </rPr>
      <t>Dog's barking caused woman to look out window</t>
    </r>
  </si>
  <si>
    <r>
      <rPr>
        <sz val="9"/>
        <rFont val="Times New Roman"/>
        <family val="1"/>
      </rPr>
      <t>Lawrencetown, Nova Scotia</t>
    </r>
  </si>
  <si>
    <r>
      <rPr>
        <sz val="9"/>
        <rFont val="Times New Roman"/>
        <family val="1"/>
      </rPr>
      <t>5:15 p.m. Two women were driving, saw hovering object (about 75' high) with two bright lights in front shining straight ahead, and smaller lights around the sides. (SL 75,15)</t>
    </r>
  </si>
  <si>
    <r>
      <rPr>
        <sz val="9"/>
        <rFont val="Times New Roman"/>
        <family val="1"/>
      </rPr>
      <t>Berwyn</t>
    </r>
  </si>
  <si>
    <r>
      <rPr>
        <sz val="9"/>
        <rFont val="Times New Roman"/>
        <family val="1"/>
      </rPr>
      <t>2:00 a.m. Round disc.  16 1/2 ft. dia. Upper half orange, lower half dark red. Transparent cupola on top. Emblem on side of disc. Flashing body lights. Greenish glow. Muffled chirring sound. One humanoid. 3 1/2 ft. tall. Medium build, normal proportions. Dark face with glowing yellow eyes exhibiting oval vertical pupils and veinlets. Pointed ears. (V.M., 28, Ref. Bruno Molon)</t>
    </r>
  </si>
  <si>
    <r>
      <rPr>
        <sz val="9"/>
        <rFont val="Times New Roman"/>
        <family val="1"/>
      </rPr>
      <t>Vilvorde</t>
    </r>
  </si>
  <si>
    <r>
      <rPr>
        <sz val="9"/>
        <rFont val="Times New Roman"/>
        <family val="1"/>
      </rPr>
      <t>On a crisp, clear night a couple reported seeing a frightening object as they were about to get in their car. The UFO was described as a red light in the sky.</t>
    </r>
  </si>
  <si>
    <r>
      <rPr>
        <sz val="9"/>
        <rFont val="Times New Roman"/>
        <family val="1"/>
      </rPr>
      <t>Ellwood City</t>
    </r>
  </si>
  <si>
    <r>
      <rPr>
        <sz val="9"/>
        <rFont val="Times New Roman"/>
        <family val="1"/>
      </rPr>
      <t>8:50 p.m. While checking on a strange object seen near the Braden River, the witness started to turn his car around, and the high beams from his car picked up a silvery reflecting object hovering 20 feet above the river.</t>
    </r>
  </si>
  <si>
    <r>
      <rPr>
        <sz val="9"/>
        <rFont val="Times New Roman"/>
        <family val="1"/>
      </rPr>
      <t>Bradenton</t>
    </r>
  </si>
  <si>
    <r>
      <rPr>
        <sz val="9"/>
        <rFont val="Times New Roman"/>
        <family val="1"/>
      </rPr>
      <t xml:space="preserve">"Circular, like a flying saucer, had an intense red light." Hovered for about 15
</t>
    </r>
    <r>
      <rPr>
        <sz val="9"/>
        <rFont val="Times New Roman"/>
        <family val="1"/>
      </rPr>
      <t>minutes</t>
    </r>
  </si>
  <si>
    <r>
      <rPr>
        <sz val="9"/>
        <rFont val="Times New Roman"/>
        <family val="1"/>
      </rPr>
      <t>Malaga</t>
    </r>
  </si>
  <si>
    <r>
      <rPr>
        <sz val="9"/>
        <rFont val="Times New Roman"/>
        <family val="1"/>
      </rPr>
      <t xml:space="preserve">About 8:30 p.m. Near the Austrian-Bavarian border, Friedrich Lennartz, 33, and Peter Zettel, 29, had a close encounter of the second kind when a multi-colored,
</t>
    </r>
    <r>
      <rPr>
        <sz val="9"/>
        <rFont val="Times New Roman"/>
        <family val="1"/>
      </rPr>
      <t>ovoid UFO</t>
    </r>
  </si>
  <si>
    <r>
      <rPr>
        <sz val="9"/>
        <rFont val="Times New Roman"/>
        <family val="1"/>
      </rPr>
      <t>Hochries</t>
    </r>
  </si>
  <si>
    <r>
      <rPr>
        <sz val="9"/>
        <rFont val="Times New Roman"/>
        <family val="1"/>
      </rPr>
      <t>About 6:20 p.m. A 50-year-old couple, several other witnesses, and gendarmes watched a silent, 5 meter tall cone-shaped UFO only 20 meters from the ground fly away toward the southwest.</t>
    </r>
  </si>
  <si>
    <r>
      <rPr>
        <sz val="9"/>
        <rFont val="Times New Roman"/>
        <family val="1"/>
      </rPr>
      <t>Ouzoues-sur-Loire</t>
    </r>
  </si>
  <si>
    <r>
      <rPr>
        <sz val="9"/>
        <rFont val="Times New Roman"/>
        <family val="1"/>
      </rPr>
      <t>UFO Darts To &amp; Fro, Observed From 3 Aircraft &amp; Gnd Radar</t>
    </r>
  </si>
  <si>
    <r>
      <rPr>
        <sz val="9"/>
        <rFont val="Times New Roman"/>
        <family val="1"/>
      </rPr>
      <t>Turin</t>
    </r>
  </si>
  <si>
    <r>
      <rPr>
        <sz val="9"/>
        <rFont val="Times New Roman"/>
        <family val="1"/>
      </rPr>
      <t>7:15 p.m. This incident involved three witnesses who reported two orange-red balls of light that hovered low to the ground in the west for about six minutes.</t>
    </r>
  </si>
  <si>
    <r>
      <rPr>
        <sz val="9"/>
        <rFont val="Times New Roman"/>
        <family val="1"/>
      </rPr>
      <t>Bufkin  (2 miles East of)</t>
    </r>
  </si>
  <si>
    <r>
      <rPr>
        <sz val="9"/>
        <rFont val="Times New Roman"/>
        <family val="1"/>
      </rPr>
      <t xml:space="preserve">9:50 p.m. The RCMP report he and his brother Manus Smith had been driving on old Highway 3 near the western Bear Point turnoff when they encountered some
</t>
    </r>
    <r>
      <rPr>
        <sz val="9"/>
        <rFont val="Times New Roman"/>
        <family val="1"/>
      </rPr>
      <t>lights in the sky.</t>
    </r>
  </si>
  <si>
    <r>
      <rPr>
        <sz val="9"/>
        <rFont val="Times New Roman"/>
        <family val="1"/>
      </rPr>
      <t>Falmouth, Nova Scotia</t>
    </r>
  </si>
  <si>
    <r>
      <rPr>
        <sz val="9"/>
        <rFont val="Times New Roman"/>
        <family val="1"/>
      </rPr>
      <t xml:space="preserve">11:30 p.m. This close encounter began with the observation of five red lights in a
</t>
    </r>
    <r>
      <rPr>
        <sz val="9"/>
        <rFont val="Times New Roman"/>
        <family val="1"/>
      </rPr>
      <t>curve, indicating something round.</t>
    </r>
  </si>
  <si>
    <r>
      <rPr>
        <sz val="9"/>
        <rFont val="Times New Roman"/>
        <family val="1"/>
      </rPr>
      <t>Matthews</t>
    </r>
  </si>
  <si>
    <r>
      <rPr>
        <sz val="9"/>
        <rFont val="Times New Roman"/>
        <family val="1"/>
      </rPr>
      <t>UFO Stops Train</t>
    </r>
  </si>
  <si>
    <r>
      <rPr>
        <sz val="9"/>
        <rFont val="Times New Roman"/>
        <family val="1"/>
      </rPr>
      <t xml:space="preserve">Orange oval emerged from white cloud, hovered near truck, small humanoid
</t>
    </r>
    <r>
      <rPr>
        <sz val="9"/>
        <rFont val="Times New Roman"/>
        <family val="1"/>
      </rPr>
      <t>visible inside object. See Section XII (E) truck</t>
    </r>
  </si>
  <si>
    <r>
      <rPr>
        <sz val="9"/>
        <rFont val="Times New Roman"/>
        <family val="1"/>
      </rPr>
      <t>Sidrolandia</t>
    </r>
  </si>
  <si>
    <r>
      <rPr>
        <sz val="9"/>
        <rFont val="Times New Roman"/>
        <family val="1"/>
      </rPr>
      <t xml:space="preserve">9:45 p.m. Young man (15) and three others (l boy &amp; 2 girls) saw object come
</t>
    </r>
    <r>
      <rPr>
        <sz val="9"/>
        <rFont val="Times New Roman"/>
        <family val="1"/>
      </rPr>
      <t>down and land twice, Had round thing on it like an electric eye and glowing red basket-like bottom section.</t>
    </r>
  </si>
  <si>
    <r>
      <rPr>
        <sz val="9"/>
        <rFont val="Times New Roman"/>
        <family val="1"/>
      </rPr>
      <t>No Details</t>
    </r>
  </si>
  <si>
    <r>
      <rPr>
        <sz val="9"/>
        <rFont val="Times New Roman"/>
        <family val="1"/>
      </rPr>
      <t>Toronto</t>
    </r>
  </si>
  <si>
    <r>
      <rPr>
        <sz val="9"/>
        <rFont val="Times New Roman"/>
        <family val="1"/>
      </rPr>
      <t>Airlines crew &amp; interceptor pilot</t>
    </r>
  </si>
  <si>
    <r>
      <rPr>
        <sz val="9"/>
        <rFont val="Times New Roman"/>
        <family val="1"/>
      </rPr>
      <t>La Paz</t>
    </r>
  </si>
  <si>
    <r>
      <rPr>
        <sz val="9"/>
        <rFont val="Times New Roman"/>
        <family val="1"/>
      </rPr>
      <t>Family dog greatly agitated when two red lights observed</t>
    </r>
  </si>
  <si>
    <r>
      <rPr>
        <sz val="9"/>
        <rFont val="Times New Roman"/>
        <family val="1"/>
      </rPr>
      <t xml:space="preserve">Motorist observed circular object with red, green, and amber lights moving up and
</t>
    </r>
    <r>
      <rPr>
        <sz val="9"/>
        <rFont val="Times New Roman"/>
        <family val="1"/>
      </rPr>
      <t>down, side to side. (UFOE II, Section VIII)</t>
    </r>
  </si>
  <si>
    <r>
      <rPr>
        <sz val="9"/>
        <rFont val="Times New Roman"/>
        <family val="1"/>
      </rPr>
      <t>Blythe</t>
    </r>
  </si>
  <si>
    <r>
      <rPr>
        <sz val="9"/>
        <rFont val="Times New Roman"/>
        <family val="1"/>
      </rPr>
      <t>Top-shaped object with windows moved with "incredible speed," darted behind jet interceptor, shot straight up in sky (UFOE II, Section II).</t>
    </r>
  </si>
  <si>
    <r>
      <rPr>
        <sz val="9"/>
        <rFont val="Times New Roman"/>
        <family val="1"/>
      </rPr>
      <t>2:40 p.m.  A group of elementary school students saw a gray-white object shaped like an Apollo capsule (truncated cone) descending as if to land less than 200 feet away.   (Marlin Daily Democrat, Texas, Nov. 9, 1973, UPI story)</t>
    </r>
  </si>
  <si>
    <r>
      <rPr>
        <sz val="9"/>
        <rFont val="Times New Roman"/>
        <family val="1"/>
      </rPr>
      <t>Johnstown</t>
    </r>
  </si>
  <si>
    <r>
      <rPr>
        <sz val="9"/>
        <rFont val="Times New Roman"/>
        <family val="1"/>
      </rPr>
      <t xml:space="preserve">Numerous reported landings, humanoids, and E-M effects on cars in province
</t>
    </r>
    <r>
      <rPr>
        <sz val="9"/>
        <rFont val="Times New Roman"/>
        <family val="1"/>
      </rPr>
      <t>(UFOE II, Section VIII).</t>
    </r>
  </si>
  <si>
    <r>
      <rPr>
        <sz val="9"/>
        <rFont val="Times New Roman"/>
        <family val="1"/>
      </rPr>
      <t>Quebec</t>
    </r>
  </si>
  <si>
    <r>
      <rPr>
        <sz val="9"/>
        <rFont val="Times New Roman"/>
        <family val="1"/>
      </rPr>
      <t>Woman driving from Winnfield to Sikes on this foggy night encountered along the roadway a three-foot-tall humanoid being with a large oval head and two bright red eyes (UFOE II, Section XII).</t>
    </r>
  </si>
  <si>
    <r>
      <rPr>
        <sz val="9"/>
        <rFont val="Times New Roman"/>
        <family val="1"/>
      </rPr>
      <t>Winnfield</t>
    </r>
  </si>
  <si>
    <r>
      <rPr>
        <sz val="9"/>
        <rFont val="Times New Roman"/>
        <family val="1"/>
      </rPr>
      <t xml:space="preserve">Disc-shaped object surrounded by bright green halo, red light emitted from
</t>
    </r>
    <r>
      <rPr>
        <sz val="9"/>
        <rFont val="Times New Roman"/>
        <family val="1"/>
      </rPr>
      <t>underside. (UFOE II, VIII)</t>
    </r>
  </si>
  <si>
    <r>
      <rPr>
        <sz val="9"/>
        <rFont val="Times New Roman"/>
        <family val="1"/>
      </rPr>
      <t>Chesapeake</t>
    </r>
  </si>
  <si>
    <r>
      <rPr>
        <sz val="9"/>
        <rFont val="Times New Roman"/>
        <family val="1"/>
      </rPr>
      <t xml:space="preserve">2:09 a.m. Owner of Stadium Inn saw huge glowing object from front of place of
</t>
    </r>
    <r>
      <rPr>
        <sz val="9"/>
        <rFont val="Times New Roman"/>
        <family val="1"/>
      </rPr>
      <t>business, chased at high speed</t>
    </r>
  </si>
  <si>
    <r>
      <rPr>
        <sz val="9"/>
        <rFont val="Times New Roman"/>
        <family val="1"/>
      </rPr>
      <t>There was another very interesting report involving two glowing creatures collecting items from the ground in the front yard of Rex Snow.</t>
    </r>
  </si>
  <si>
    <r>
      <rPr>
        <sz val="9"/>
        <rFont val="Times New Roman"/>
        <family val="1"/>
      </rPr>
      <t>Goffstown</t>
    </r>
  </si>
  <si>
    <r>
      <rPr>
        <sz val="9"/>
        <rFont val="Times New Roman"/>
        <family val="1"/>
      </rPr>
      <t>10:37 p.m. Cop observed an OBOL (Orange Ball of Light) which reacted to light.</t>
    </r>
  </si>
  <si>
    <r>
      <rPr>
        <sz val="9"/>
        <rFont val="Times New Roman"/>
        <family val="1"/>
      </rPr>
      <t xml:space="preserve">10:40 p.m. The witness was a 23-year-old warehouseman at Mt. Vernon Milling
</t>
    </r>
    <r>
      <rPr>
        <sz val="9"/>
        <rFont val="Times New Roman"/>
        <family val="1"/>
      </rPr>
      <t>Co. and reported a wedge-shaped object.</t>
    </r>
  </si>
  <si>
    <r>
      <rPr>
        <sz val="9"/>
        <rFont val="Times New Roman"/>
        <family val="1"/>
      </rPr>
      <t xml:space="preserve">UFO with bright yellow light paced car, moved in front of it; motorist felt dizzy
</t>
    </r>
    <r>
      <rPr>
        <sz val="9"/>
        <rFont val="Times New Roman"/>
        <family val="1"/>
      </rPr>
      <t>and numb.</t>
    </r>
  </si>
  <si>
    <r>
      <rPr>
        <sz val="9"/>
        <rFont val="Times New Roman"/>
        <family val="1"/>
      </rPr>
      <t xml:space="preserve">10:40 p.m. Blue and green object with humming noise observed near Mt. Vernon
</t>
    </r>
    <r>
      <rPr>
        <sz val="9"/>
        <rFont val="Times New Roman"/>
        <family val="1"/>
      </rPr>
      <t>for 10 minutes.</t>
    </r>
  </si>
  <si>
    <r>
      <rPr>
        <sz val="9"/>
        <rFont val="Times New Roman"/>
        <family val="1"/>
      </rPr>
      <t>Bufkin</t>
    </r>
  </si>
  <si>
    <r>
      <rPr>
        <sz val="9"/>
        <rFont val="Times New Roman"/>
        <family val="1"/>
      </rPr>
      <t xml:space="preserve">Round object with red and green blinking lights around circumference hovered
</t>
    </r>
    <r>
      <rPr>
        <sz val="9"/>
        <rFont val="Times New Roman"/>
        <family val="1"/>
      </rPr>
      <t>near car. (UFOE II, Section VIII)</t>
    </r>
  </si>
  <si>
    <r>
      <rPr>
        <sz val="9"/>
        <rFont val="Times New Roman"/>
        <family val="1"/>
      </rPr>
      <t>Morehead City</t>
    </r>
  </si>
  <si>
    <r>
      <rPr>
        <sz val="9"/>
        <rFont val="Times New Roman"/>
        <family val="1"/>
      </rPr>
      <t xml:space="preserve">Time not given. About 20 miles southwest of Okawville. Eight; high school
</t>
    </r>
    <r>
      <rPr>
        <sz val="9"/>
        <rFont val="Times New Roman"/>
        <family val="1"/>
      </rPr>
      <t>students were driving a station wagon when they spotted an unexplainable light hovering above the road</t>
    </r>
  </si>
  <si>
    <r>
      <rPr>
        <sz val="9"/>
        <rFont val="Times New Roman"/>
        <family val="1"/>
      </rPr>
      <t>Okawville</t>
    </r>
  </si>
  <si>
    <r>
      <rPr>
        <sz val="9"/>
        <rFont val="Times New Roman"/>
        <family val="1"/>
      </rPr>
      <t>Dionisio Llanca humanoid encounter, abduction.  (UFOE II, Section XIII).</t>
    </r>
  </si>
  <si>
    <r>
      <rPr>
        <sz val="9"/>
        <rFont val="Times New Roman"/>
        <family val="1"/>
      </rPr>
      <t>Villa Bordeu, Bahia Blanca</t>
    </r>
  </si>
  <si>
    <r>
      <rPr>
        <sz val="9"/>
        <rFont val="Times New Roman"/>
        <family val="1"/>
      </rPr>
      <t xml:space="preserve">9:00 p.m. Glowing orange oval hovered 300 feet above car, light reflected brightly
</t>
    </r>
    <r>
      <rPr>
        <sz val="9"/>
        <rFont val="Times New Roman"/>
        <family val="1"/>
      </rPr>
      <t>off of car hood; object then sped out of sight.</t>
    </r>
  </si>
  <si>
    <r>
      <rPr>
        <sz val="9"/>
        <rFont val="Times New Roman"/>
        <family val="1"/>
      </rPr>
      <t>Christy Creek</t>
    </r>
  </si>
  <si>
    <r>
      <rPr>
        <sz val="9"/>
        <rFont val="Times New Roman"/>
        <family val="1"/>
      </rPr>
      <t xml:space="preserve">Oval, 12 ft. in diameter, landed, humanoid encounter, engine restarted by itself
</t>
    </r>
    <r>
      <rPr>
        <sz val="9"/>
        <rFont val="Times New Roman"/>
        <family val="1"/>
      </rPr>
      <t>when being departed. D. Webb, 1976, p. 17 (E,L) car</t>
    </r>
  </si>
  <si>
    <r>
      <rPr>
        <sz val="9"/>
        <rFont val="Times New Roman"/>
        <family val="1"/>
      </rPr>
      <t>Dobson</t>
    </r>
  </si>
  <si>
    <r>
      <rPr>
        <sz val="9"/>
        <rFont val="Times New Roman"/>
        <family val="1"/>
      </rPr>
      <t xml:space="preserve">About 9:00 p.m. CE-III; possible CE-IV. Woman in car pulling into drive, notices her headlights appear to cause a "washtub" object to light up and illuminate her
</t>
    </r>
    <r>
      <rPr>
        <sz val="9"/>
        <rFont val="Times New Roman"/>
        <family val="1"/>
      </rPr>
      <t>back yard.</t>
    </r>
  </si>
  <si>
    <r>
      <rPr>
        <sz val="9"/>
        <rFont val="Times New Roman"/>
        <family val="1"/>
      </rPr>
      <t>Fredericktown</t>
    </r>
  </si>
  <si>
    <r>
      <rPr>
        <sz val="9"/>
        <rFont val="Times New Roman"/>
        <family val="1"/>
      </rPr>
      <t xml:space="preserve">No sound,15 secs. Dark object with blue and red lights and one intense white light
</t>
    </r>
    <r>
      <rPr>
        <sz val="9"/>
        <rFont val="Times New Roman"/>
        <family val="1"/>
      </rPr>
      <t>which blinded him.</t>
    </r>
  </si>
  <si>
    <r>
      <rPr>
        <sz val="9"/>
        <rFont val="Times New Roman"/>
        <family val="1"/>
      </rPr>
      <t xml:space="preserve">Rash of UFO sightings by citizens and police. Round, red-orange objects, rapid
</t>
    </r>
    <r>
      <rPr>
        <sz val="9"/>
        <rFont val="Times New Roman"/>
        <family val="1"/>
      </rPr>
      <t>flight, erratic maneuvers. (UFOE II, Section V)</t>
    </r>
  </si>
  <si>
    <r>
      <rPr>
        <sz val="9"/>
        <rFont val="Times New Roman"/>
        <family val="1"/>
      </rPr>
      <t>Mt. Airy</t>
    </r>
  </si>
  <si>
    <r>
      <rPr>
        <sz val="9"/>
        <rFont val="Times New Roman"/>
        <family val="1"/>
      </rPr>
      <t>A woman saw two 3-ft tall beings in her carport who walked around the side of the house, entered a craft "shaped like a washing tub" sitting on the ground</t>
    </r>
  </si>
  <si>
    <r>
      <rPr>
        <sz val="9"/>
        <rFont val="Times New Roman"/>
        <family val="1"/>
      </rPr>
      <t>Russell Springs</t>
    </r>
  </si>
  <si>
    <r>
      <rPr>
        <sz val="9"/>
        <rFont val="Times New Roman"/>
        <family val="1"/>
      </rPr>
      <t xml:space="preserve">12:15 a.m. A wrecker truck driver, gas station owner, encountered these same
</t>
    </r>
    <r>
      <rPr>
        <sz val="9"/>
        <rFont val="Times New Roman"/>
        <family val="1"/>
      </rPr>
      <t>figures about one mile south of the first sighting.</t>
    </r>
  </si>
  <si>
    <r>
      <rPr>
        <sz val="9"/>
        <rFont val="Times New Roman"/>
        <family val="1"/>
      </rPr>
      <t>Hartford City</t>
    </r>
  </si>
  <si>
    <r>
      <rPr>
        <sz val="9"/>
        <rFont val="Times New Roman"/>
        <family val="1"/>
      </rPr>
      <t xml:space="preserve">9:45 p.m. Couple in car with baby approach small bright silver figures bouncing
</t>
    </r>
    <r>
      <rPr>
        <sz val="9"/>
        <rFont val="Times New Roman"/>
        <family val="1"/>
      </rPr>
      <t>on highway 9 miles east of Hartford City.</t>
    </r>
  </si>
  <si>
    <r>
      <rPr>
        <sz val="9"/>
        <rFont val="Times New Roman"/>
        <family val="1"/>
      </rPr>
      <t>Unconfirmed date &amp; insufficient data report of an object seen flying over a train.</t>
    </r>
  </si>
  <si>
    <r>
      <rPr>
        <sz val="9"/>
        <rFont val="Times New Roman"/>
        <family val="1"/>
      </rPr>
      <t>Mauni</t>
    </r>
  </si>
  <si>
    <r>
      <rPr>
        <sz val="9"/>
        <rFont val="Times New Roman"/>
        <family val="1"/>
      </rPr>
      <t xml:space="preserve">6:50 p.m. A man was farming and noticed an object which looked like it was going
</t>
    </r>
    <r>
      <rPr>
        <sz val="9"/>
        <rFont val="Times New Roman"/>
        <family val="1"/>
      </rPr>
      <t>to land. No sound was heard.</t>
    </r>
  </si>
  <si>
    <r>
      <rPr>
        <sz val="9"/>
        <rFont val="Times New Roman"/>
        <family val="1"/>
      </rPr>
      <t>Upton</t>
    </r>
  </si>
  <si>
    <r>
      <rPr>
        <sz val="9"/>
        <rFont val="Times New Roman"/>
        <family val="1"/>
      </rPr>
      <t>A mother and her son observed a gray humanoid near a UFO.</t>
    </r>
  </si>
  <si>
    <r>
      <rPr>
        <sz val="9"/>
        <rFont val="Times New Roman"/>
        <family val="1"/>
      </rPr>
      <t>Covedale</t>
    </r>
  </si>
  <si>
    <r>
      <rPr>
        <sz val="9"/>
        <rFont val="Times New Roman"/>
        <family val="1"/>
      </rPr>
      <t>UFO disables train (diesel) &amp; effects blocking system</t>
    </r>
  </si>
  <si>
    <r>
      <rPr>
        <sz val="9"/>
        <rFont val="Times New Roman"/>
        <family val="1"/>
      </rPr>
      <t>Glowing disc descended within 6 ft. of car, "computer-like" sound.  Southwest Times Record, Oct 21, 1973; cited in Rodeghier, 1981, p. 59 (E,R,L) car</t>
    </r>
  </si>
  <si>
    <r>
      <rPr>
        <sz val="9"/>
        <rFont val="Times New Roman"/>
        <family val="1"/>
      </rPr>
      <t>Fort Smith</t>
    </r>
  </si>
  <si>
    <r>
      <rPr>
        <sz val="9"/>
        <rFont val="Times New Roman"/>
        <family val="1"/>
      </rPr>
      <t xml:space="preserve">2:00 a.m. An early morning encounter with  a "triangular-shaped object about the size of two cars" hovering about tree-top high not more than 100 yards" from
</t>
    </r>
    <r>
      <rPr>
        <sz val="9"/>
        <rFont val="Times New Roman"/>
        <family val="1"/>
      </rPr>
      <t>home.</t>
    </r>
  </si>
  <si>
    <r>
      <rPr>
        <sz val="9"/>
        <rFont val="Times New Roman"/>
        <family val="1"/>
      </rPr>
      <t>Campbellsville</t>
    </r>
  </si>
  <si>
    <r>
      <rPr>
        <sz val="9"/>
        <rFont val="Times New Roman"/>
        <family val="1"/>
      </rPr>
      <t>Cows run as object passes over</t>
    </r>
  </si>
  <si>
    <r>
      <rPr>
        <sz val="9"/>
        <rFont val="Times New Roman"/>
        <family val="1"/>
      </rPr>
      <t>Owego</t>
    </r>
  </si>
  <si>
    <r>
      <rPr>
        <sz val="9"/>
        <rFont val="Times New Roman"/>
        <family val="1"/>
      </rPr>
      <t>Cessna pilot, object on radar</t>
    </r>
  </si>
  <si>
    <r>
      <rPr>
        <sz val="9"/>
        <rFont val="Times New Roman"/>
        <family val="1"/>
      </rPr>
      <t xml:space="preserve">During humanoid encounter lights went out, car displaced off road. See Section
</t>
    </r>
    <r>
      <rPr>
        <sz val="9"/>
        <rFont val="Times New Roman"/>
        <family val="1"/>
      </rPr>
      <t>XII (L) car</t>
    </r>
  </si>
  <si>
    <r>
      <rPr>
        <sz val="9"/>
        <rFont val="Times New Roman"/>
        <family val="1"/>
      </rPr>
      <t>Draguignan</t>
    </r>
  </si>
  <si>
    <r>
      <rPr>
        <sz val="9"/>
        <rFont val="Times New Roman"/>
        <family val="1"/>
      </rPr>
      <t>A farm couple encountered a blue, oval UFO hovering near their mobile home.</t>
    </r>
  </si>
  <si>
    <r>
      <rPr>
        <sz val="9"/>
        <rFont val="Times New Roman"/>
        <family val="1"/>
      </rPr>
      <t>Copeland</t>
    </r>
  </si>
  <si>
    <r>
      <rPr>
        <sz val="9"/>
        <rFont val="Times New Roman"/>
        <family val="1"/>
      </rPr>
      <t xml:space="preserve">9:30 p.m. Two men followed an object that looked about the size of a B-52, then
</t>
    </r>
    <r>
      <rPr>
        <sz val="9"/>
        <rFont val="Times New Roman"/>
        <family val="1"/>
      </rPr>
      <t>lost sight of it behind a cluster of trees</t>
    </r>
  </si>
  <si>
    <r>
      <rPr>
        <sz val="9"/>
        <rFont val="Times New Roman"/>
        <family val="1"/>
      </rPr>
      <t xml:space="preserve">A woman was driving on Interstate 75 when her engine, power brakes and steering quit. No UFO was seen, but a small, metallic man appeared after she had pulled
</t>
    </r>
    <r>
      <rPr>
        <sz val="9"/>
        <rFont val="Times New Roman"/>
        <family val="1"/>
      </rPr>
      <t>the car to the roadside.</t>
    </r>
  </si>
  <si>
    <r>
      <rPr>
        <sz val="9"/>
        <rFont val="Times New Roman"/>
        <family val="1"/>
      </rPr>
      <t>Ashburn</t>
    </r>
  </si>
  <si>
    <r>
      <rPr>
        <sz val="9"/>
        <rFont val="Times New Roman"/>
        <family val="1"/>
      </rPr>
      <t xml:space="preserve">9:00 p.m. (=-) While out on his farm with his coon dogs, "Sam" came upon a
</t>
    </r>
    <r>
      <rPr>
        <sz val="9"/>
        <rFont val="Times New Roman"/>
        <family val="1"/>
      </rPr>
      <t>dimly lit object sitting in a field on tripod legs, approx. 300 ft away. The object was saucer-shaped with a dome atop</t>
    </r>
  </si>
  <si>
    <r>
      <rPr>
        <sz val="9"/>
        <rFont val="Times New Roman"/>
        <family val="1"/>
      </rPr>
      <t>Goshen</t>
    </r>
  </si>
  <si>
    <r>
      <rPr>
        <sz val="9"/>
        <rFont val="Times New Roman"/>
        <family val="1"/>
      </rPr>
      <t>8:35 p.m. Radar/visual, 2 witnesses. No details</t>
    </r>
  </si>
  <si>
    <r>
      <rPr>
        <sz val="9"/>
        <rFont val="Times New Roman"/>
        <family val="1"/>
      </rPr>
      <t>between Vernon and Sherritts</t>
    </r>
  </si>
  <si>
    <r>
      <rPr>
        <sz val="9"/>
        <rFont val="Times New Roman"/>
        <family val="1"/>
      </rPr>
      <t xml:space="preserve">7:30 p.m. Upon arriving home, witness saw a "ghost-like" figure floating about 50 ft above the ground at 1000 ft distance; it was about 4 ft tall  and thin,  "like a person draped in a close-fitting sheet."  It was seen only briefly when she noticed a
</t>
    </r>
    <r>
      <rPr>
        <sz val="9"/>
        <rFont val="Times New Roman"/>
        <family val="1"/>
      </rPr>
      <t>bright white object moving</t>
    </r>
  </si>
  <si>
    <r>
      <rPr>
        <sz val="9"/>
        <rFont val="Times New Roman"/>
        <family val="1"/>
      </rPr>
      <t xml:space="preserve">Bluish oval object hovered near mobile home, three-foot-tall humanoid in golden
</t>
    </r>
    <r>
      <rPr>
        <sz val="9"/>
        <rFont val="Times New Roman"/>
        <family val="1"/>
      </rPr>
      <t>metallic suit seen nearby</t>
    </r>
  </si>
  <si>
    <r>
      <rPr>
        <sz val="9"/>
        <rFont val="Times New Roman"/>
        <family val="1"/>
      </rPr>
      <t xml:space="preserve">Woman had power failure in car, encountered a small humanoid with metallic-
</t>
    </r>
    <r>
      <rPr>
        <sz val="9"/>
        <rFont val="Times New Roman"/>
        <family val="1"/>
      </rPr>
      <t>appearing garb and bubble helmet</t>
    </r>
  </si>
  <si>
    <r>
      <rPr>
        <sz val="9"/>
        <rFont val="Times New Roman"/>
        <family val="1"/>
      </rPr>
      <t>Coyne Case (M) E-M</t>
    </r>
  </si>
  <si>
    <r>
      <rPr>
        <sz val="9"/>
        <rFont val="Times New Roman"/>
        <family val="1"/>
      </rPr>
      <t>Mansfield (near)</t>
    </r>
  </si>
  <si>
    <r>
      <rPr>
        <sz val="9"/>
        <rFont val="Times New Roman"/>
        <family val="1"/>
      </rPr>
      <t>A tiny silver being was seen standing beside U.S. Rt. 17.</t>
    </r>
  </si>
  <si>
    <r>
      <rPr>
        <sz val="9"/>
        <rFont val="Times New Roman"/>
        <family val="1"/>
      </rPr>
      <t>Savannah (near)</t>
    </r>
  </si>
  <si>
    <r>
      <rPr>
        <sz val="9"/>
        <rFont val="Times New Roman"/>
        <family val="1"/>
      </rPr>
      <t xml:space="preserve">10:30 p.m. red flashing light on the rear, long and narrow described as like a
</t>
    </r>
    <r>
      <rPr>
        <sz val="9"/>
        <rFont val="Times New Roman"/>
        <family val="1"/>
      </rPr>
      <t>squared-off cigar.</t>
    </r>
  </si>
  <si>
    <r>
      <rPr>
        <sz val="9"/>
        <rFont val="Times New Roman"/>
        <family val="1"/>
      </rPr>
      <t>9:00 p.m. (+-) Then we have a report from Gordon Sponseller who was also in the Air National Guard, and he reported while on the air, "There is a strange object.</t>
    </r>
  </si>
  <si>
    <r>
      <rPr>
        <sz val="9"/>
        <rFont val="Times New Roman"/>
        <family val="1"/>
      </rPr>
      <t>Mansfield  (area)</t>
    </r>
  </si>
  <si>
    <r>
      <rPr>
        <sz val="9"/>
        <rFont val="Times New Roman"/>
        <family val="1"/>
      </rPr>
      <t>9:00 p.m. (+-) Now it so happens that Mr. Eldon Heck sent his wife out in the yard to scan the skies while he was on the air.  She came back to report that she was sighting something strange over the Shelby area.</t>
    </r>
  </si>
  <si>
    <r>
      <rPr>
        <sz val="9"/>
        <rFont val="Times New Roman"/>
        <family val="1"/>
      </rPr>
      <t>Shelby</t>
    </r>
  </si>
  <si>
    <r>
      <rPr>
        <sz val="9"/>
        <rFont val="Times New Roman"/>
        <family val="1"/>
      </rPr>
      <t>local network of  a  Ham radio group talking with a Technical Sergeant in the Air Force,  said, "There's something strange.  First of all, it's a strange light.</t>
    </r>
  </si>
  <si>
    <r>
      <rPr>
        <sz val="9"/>
        <rFont val="Times New Roman"/>
        <family val="1"/>
      </rPr>
      <t>Galion</t>
    </r>
  </si>
  <si>
    <r>
      <rPr>
        <sz val="9"/>
        <rFont val="Times New Roman"/>
        <family val="1"/>
      </rPr>
      <t xml:space="preserve">7:30 p.m. American Airlines Flight 21, a Boeing 747 at 33,000' encountered apparently the same UFO witnessed by Capt. Coyne and his crew over Mansfield,
</t>
    </r>
    <r>
      <rPr>
        <sz val="9"/>
        <rFont val="Times New Roman"/>
        <family val="1"/>
      </rPr>
      <t>OH</t>
    </r>
  </si>
  <si>
    <r>
      <rPr>
        <sz val="9"/>
        <rFont val="Times New Roman"/>
        <family val="1"/>
      </rPr>
      <t>Rosewood</t>
    </r>
  </si>
  <si>
    <r>
      <rPr>
        <sz val="9"/>
        <rFont val="Times New Roman"/>
        <family val="1"/>
      </rPr>
      <t xml:space="preserve">7:15 a.m. Sergeant First Class Ralph E. Green caught sight of this extreme burst of light twirling in the air. It had a bright red light on top and a bright red light on
</t>
    </r>
    <r>
      <rPr>
        <sz val="9"/>
        <rFont val="Times New Roman"/>
        <family val="1"/>
      </rPr>
      <t>bottom.</t>
    </r>
  </si>
  <si>
    <r>
      <rPr>
        <sz val="9"/>
        <rFont val="Times New Roman"/>
        <family val="1"/>
      </rPr>
      <t>Ft. Knox</t>
    </r>
  </si>
  <si>
    <r>
      <rPr>
        <sz val="9"/>
        <rFont val="Times New Roman"/>
        <family val="1"/>
      </rPr>
      <t>Two youths were chased by a white "thing" 3-4 feet tall on White Oak Mountain. The thing had a shimmering body, large head with no eyes and ran sideways.</t>
    </r>
  </si>
  <si>
    <r>
      <rPr>
        <sz val="9"/>
        <rFont val="Times New Roman"/>
        <family val="1"/>
      </rPr>
      <t>Chatham (Near)</t>
    </r>
  </si>
  <si>
    <r>
      <rPr>
        <sz val="9"/>
        <rFont val="Times New Roman"/>
        <family val="1"/>
      </rPr>
      <t>Bluish object landed on road, creature encounter. See Section XII (E,L) car</t>
    </r>
  </si>
  <si>
    <r>
      <rPr>
        <sz val="9"/>
        <rFont val="Times New Roman"/>
        <family val="1"/>
      </rPr>
      <t>Europa</t>
    </r>
  </si>
  <si>
    <r>
      <rPr>
        <sz val="9"/>
        <rFont val="Times New Roman"/>
        <family val="1"/>
      </rPr>
      <t>A woman was awakened by a sound like an explosion. She heard a loud humming, walked out onto the front porch ana saw a red, transparent oblong object,</t>
    </r>
  </si>
  <si>
    <r>
      <rPr>
        <sz val="9"/>
        <rFont val="Times New Roman"/>
        <family val="1"/>
      </rPr>
      <t>Pikesville</t>
    </r>
  </si>
  <si>
    <r>
      <rPr>
        <sz val="9"/>
        <rFont val="Times New Roman"/>
        <family val="1"/>
      </rPr>
      <t>Evening. A circular, copper-colored UFO hovered just off the ground while a 6 ft being reached out of a doorway and tried to grab two children.</t>
    </r>
  </si>
  <si>
    <r>
      <rPr>
        <sz val="9"/>
        <rFont val="Times New Roman"/>
        <family val="1"/>
      </rPr>
      <t>Watauga</t>
    </r>
  </si>
  <si>
    <r>
      <rPr>
        <sz val="9"/>
        <rFont val="Times New Roman"/>
        <family val="1"/>
      </rPr>
      <t xml:space="preserve">Clarence Patterson and his pickup truck were sucked up into a huge/cigar-shaped
</t>
    </r>
    <r>
      <rPr>
        <sz val="9"/>
        <rFont val="Times New Roman"/>
        <family val="1"/>
      </rPr>
      <t>object with a green light.</t>
    </r>
  </si>
  <si>
    <r>
      <rPr>
        <sz val="9"/>
        <rFont val="Times New Roman"/>
        <family val="1"/>
      </rPr>
      <t>Loxley</t>
    </r>
  </si>
  <si>
    <r>
      <rPr>
        <sz val="9"/>
        <rFont val="Times New Roman"/>
        <family val="1"/>
      </rPr>
      <t>Alleged humanoid photo. Police Chief Jeff Greenhaw photographed a 5' foot being in a silvery suit after investigating a reported UFO landing.</t>
    </r>
  </si>
  <si>
    <r>
      <rPr>
        <sz val="9"/>
        <rFont val="Times New Roman"/>
        <family val="1"/>
      </rPr>
      <t>Falkville</t>
    </r>
  </si>
  <si>
    <r>
      <rPr>
        <sz val="9"/>
        <rFont val="Times New Roman"/>
        <family val="1"/>
      </rPr>
      <t xml:space="preserve">A silver, oval-shaped object landed on C.S, Rt 29, 300 feet ahead of Paul Brown's
</t>
    </r>
    <r>
      <rPr>
        <sz val="9"/>
        <rFont val="Times New Roman"/>
        <family val="1"/>
      </rPr>
      <t>car</t>
    </r>
  </si>
  <si>
    <r>
      <rPr>
        <sz val="9"/>
        <rFont val="Times New Roman"/>
        <family val="1"/>
      </rPr>
      <t>Danielsville (Near)</t>
    </r>
  </si>
  <si>
    <r>
      <rPr>
        <sz val="9"/>
        <rFont val="Times New Roman"/>
        <family val="1"/>
      </rPr>
      <t xml:space="preserve">At least 10 reports from central Louisiana. Pulsating luminous object changing
</t>
    </r>
    <r>
      <rPr>
        <sz val="9"/>
        <rFont val="Times New Roman"/>
        <family val="1"/>
      </rPr>
      <t>colors seen near woods</t>
    </r>
  </si>
  <si>
    <r>
      <rPr>
        <sz val="9"/>
        <rFont val="Times New Roman"/>
        <family val="1"/>
      </rPr>
      <t>Powhatan</t>
    </r>
  </si>
  <si>
    <r>
      <rPr>
        <sz val="9"/>
        <rFont val="Times New Roman"/>
        <family val="1"/>
      </rPr>
      <t xml:space="preserve">Offshore oil platform crew saw oblong object with several colored lights hovering
</t>
    </r>
    <r>
      <rPr>
        <sz val="9"/>
        <rFont val="Times New Roman"/>
        <family val="1"/>
      </rPr>
      <t>about 1,000 feet overhead emitting a whining sound.</t>
    </r>
  </si>
  <si>
    <r>
      <rPr>
        <sz val="9"/>
        <rFont val="Times New Roman"/>
        <family val="1"/>
      </rPr>
      <t>Crowley</t>
    </r>
  </si>
  <si>
    <r>
      <rPr>
        <sz val="9"/>
        <rFont val="Times New Roman"/>
        <family val="1"/>
      </rPr>
      <t xml:space="preserve">Several sightings of UFOs: circular copper-colored object that descended, hovered
</t>
    </r>
    <r>
      <rPr>
        <sz val="9"/>
        <rFont val="Times New Roman"/>
        <family val="1"/>
      </rPr>
      <t>near ground, took off straight up</t>
    </r>
  </si>
  <si>
    <r>
      <rPr>
        <sz val="9"/>
        <rFont val="Times New Roman"/>
        <family val="1"/>
      </rPr>
      <t>Johnson City</t>
    </r>
  </si>
  <si>
    <r>
      <rPr>
        <sz val="9"/>
        <rFont val="Times New Roman"/>
        <family val="1"/>
      </rPr>
      <t xml:space="preserve">Police and citizens saw as many as eight yellow-orange, highly maneuverable
</t>
    </r>
    <r>
      <rPr>
        <sz val="9"/>
        <rFont val="Times New Roman"/>
        <family val="1"/>
      </rPr>
      <t>objects. (UFOE II, Section VIII)</t>
    </r>
  </si>
  <si>
    <r>
      <rPr>
        <sz val="9"/>
        <rFont val="Times New Roman"/>
        <family val="1"/>
      </rPr>
      <t>Clinton</t>
    </r>
  </si>
  <si>
    <r>
      <rPr>
        <sz val="9"/>
        <rFont val="Times New Roman"/>
        <family val="1"/>
      </rPr>
      <t xml:space="preserve">Two men, driving on Route 23 to New York City from work, saw a large, round,
</t>
    </r>
    <r>
      <rPr>
        <sz val="9"/>
        <rFont val="Times New Roman"/>
        <family val="1"/>
      </rPr>
      <t>silver craft hover over a field, then land.</t>
    </r>
  </si>
  <si>
    <r>
      <rPr>
        <sz val="9"/>
        <rFont val="Times New Roman"/>
        <family val="1"/>
      </rPr>
      <t>Wayne (Near)</t>
    </r>
  </si>
  <si>
    <r>
      <rPr>
        <sz val="9"/>
        <rFont val="Times New Roman"/>
        <family val="1"/>
      </rPr>
      <t>Pulsating object photographed during sighting wave (UFOE II, Section VII).</t>
    </r>
  </si>
  <si>
    <r>
      <rPr>
        <sz val="9"/>
        <rFont val="Times New Roman"/>
        <family val="1"/>
      </rPr>
      <t>Elkhorn</t>
    </r>
  </si>
  <si>
    <r>
      <rPr>
        <sz val="9"/>
        <rFont val="Times New Roman"/>
        <family val="1"/>
      </rPr>
      <t>9 p.m. A cigar-shaped object chased a vehicle, making a humming sound.</t>
    </r>
  </si>
  <si>
    <r>
      <rPr>
        <sz val="9"/>
        <rFont val="Times New Roman"/>
        <family val="1"/>
      </rPr>
      <t>Warner Robins</t>
    </r>
  </si>
  <si>
    <r>
      <rPr>
        <sz val="9"/>
        <rFont val="Times New Roman"/>
        <family val="1"/>
      </rPr>
      <t>8:00 p.m. An 11-year-old girl and her cousin heard a humming sound and The object was saucer-shaped, silver gray on top,with bright lights along the bottom.</t>
    </r>
  </si>
  <si>
    <r>
      <rPr>
        <sz val="9"/>
        <rFont val="Times New Roman"/>
        <family val="1"/>
      </rPr>
      <t xml:space="preserve">4:40 p.m. Two young boys spotted a strange object just before dark. Described as
</t>
    </r>
    <r>
      <rPr>
        <sz val="9"/>
        <rFont val="Times New Roman"/>
        <family val="1"/>
      </rPr>
      <t>silver and looking like a "fish"</t>
    </r>
  </si>
  <si>
    <r>
      <rPr>
        <sz val="9"/>
        <rFont val="Times New Roman"/>
        <family val="1"/>
      </rPr>
      <t>Princeton</t>
    </r>
  </si>
  <si>
    <r>
      <rPr>
        <sz val="9"/>
        <rFont val="Times New Roman"/>
        <family val="1"/>
      </rPr>
      <t>At three o'clock in the morning a woman saw a red, transparent ovoid object, 15 feet long and 6-8 feet high. On top was a bubble. Inside she saw a human figure standing up.</t>
    </r>
  </si>
  <si>
    <r>
      <rPr>
        <sz val="9"/>
        <rFont val="Times New Roman"/>
        <family val="1"/>
      </rPr>
      <t>A woman was abducted front her home, as well as possibly three of her children and a neighbor boy, and given a medical examination on board a craft.</t>
    </r>
  </si>
  <si>
    <r>
      <rPr>
        <sz val="9"/>
        <rFont val="Times New Roman"/>
        <family val="1"/>
      </rPr>
      <t>Lehi</t>
    </r>
  </si>
  <si>
    <r>
      <rPr>
        <sz val="9"/>
        <rFont val="Times New Roman"/>
        <family val="1"/>
      </rPr>
      <t>731016-17</t>
    </r>
  </si>
  <si>
    <r>
      <rPr>
        <sz val="9"/>
        <rFont val="Times New Roman"/>
        <family val="1"/>
      </rPr>
      <t xml:space="preserve">Two children, ages 2 and 4, reported a UFO with a pointed dome and rays
</t>
    </r>
    <r>
      <rPr>
        <sz val="9"/>
        <rFont val="Times New Roman"/>
        <family val="1"/>
      </rPr>
      <t>emanating from the bottom.</t>
    </r>
  </si>
  <si>
    <r>
      <rPr>
        <sz val="9"/>
        <rFont val="Times New Roman"/>
        <family val="1"/>
      </rPr>
      <t>Burbank</t>
    </r>
  </si>
  <si>
    <r>
      <rPr>
        <sz val="9"/>
        <rFont val="Times New Roman"/>
        <family val="1"/>
      </rPr>
      <t xml:space="preserve">A cab driver reported that he was confronted with a. blue, oblong UFO that landed
</t>
    </r>
    <r>
      <rPr>
        <sz val="9"/>
        <rFont val="Times New Roman"/>
        <family val="1"/>
      </rPr>
      <t>in front of his car on Interstate 90.</t>
    </r>
  </si>
  <si>
    <r>
      <rPr>
        <sz val="9"/>
        <rFont val="Times New Roman"/>
        <family val="1"/>
      </rPr>
      <t>Between Gulfport and Biloxi</t>
    </r>
  </si>
  <si>
    <r>
      <rPr>
        <sz val="9"/>
        <rFont val="Times New Roman"/>
        <family val="1"/>
      </rPr>
      <t>Landed UFO with humanoid figures inside (UFOE II, Section VIII, XII)</t>
    </r>
  </si>
  <si>
    <r>
      <rPr>
        <sz val="9"/>
        <rFont val="Times New Roman"/>
        <family val="1"/>
      </rPr>
      <t xml:space="preserve">Motorist buzzed by three luminous objects; one with blinding green light followed
</t>
    </r>
    <r>
      <rPr>
        <sz val="9"/>
        <rFont val="Times New Roman"/>
        <family val="1"/>
      </rPr>
      <t>her home.</t>
    </r>
  </si>
  <si>
    <r>
      <rPr>
        <sz val="9"/>
        <rFont val="Times New Roman"/>
        <family val="1"/>
      </rPr>
      <t>Chillicothe</t>
    </r>
  </si>
  <si>
    <r>
      <rPr>
        <sz val="9"/>
        <rFont val="Times New Roman"/>
        <family val="1"/>
      </rPr>
      <t>School bus driver saw a glowing yellow-orange oblong object moving west to east.</t>
    </r>
  </si>
  <si>
    <r>
      <rPr>
        <sz val="9"/>
        <rFont val="Times New Roman"/>
        <family val="1"/>
      </rPr>
      <t>Motorist driving to work, object landed on top of his car, all four doors flew open, then closed and he felt weight lift off car, saw a lighted object with blue, yellow, and gold rings around it moving away to south. (UFOE II, Section VIII)</t>
    </r>
  </si>
  <si>
    <r>
      <rPr>
        <sz val="9"/>
        <rFont val="Times New Roman"/>
        <family val="1"/>
      </rPr>
      <t>Hattiesburg</t>
    </r>
  </si>
  <si>
    <r>
      <rPr>
        <sz val="9"/>
        <rFont val="Times New Roman"/>
        <family val="1"/>
      </rPr>
      <t xml:space="preserve">Sheriffs saw and chased pulsating orange objects that alternately hovered, swinging like pendulum, darted around at high speed (UFOE II, Section V,
</t>
    </r>
    <r>
      <rPr>
        <sz val="9"/>
        <rFont val="Times New Roman"/>
        <family val="1"/>
      </rPr>
      <t>VIII).</t>
    </r>
  </si>
  <si>
    <r>
      <rPr>
        <sz val="9"/>
        <rFont val="Times New Roman"/>
        <family val="1"/>
      </rPr>
      <t>Pine</t>
    </r>
  </si>
  <si>
    <r>
      <rPr>
        <sz val="9"/>
        <rFont val="Times New Roman"/>
        <family val="1"/>
      </rPr>
      <t>731015-16</t>
    </r>
  </si>
  <si>
    <r>
      <rPr>
        <sz val="9"/>
        <rFont val="Times New Roman"/>
        <family val="1"/>
      </rPr>
      <t>11:30 p.m. Three witnesses. No sound. Fishlike object suddenly grew larger and in the blink of an eye appeared just above the ground over a field on the north edge of E.</t>
    </r>
  </si>
  <si>
    <r>
      <rPr>
        <sz val="9"/>
        <rFont val="Times New Roman"/>
        <family val="1"/>
      </rPr>
      <t xml:space="preserve">10:30 p.m. Awakened by the barking of their dogs, a farm family saw lights from a
</t>
    </r>
    <r>
      <rPr>
        <sz val="9"/>
        <rFont val="Times New Roman"/>
        <family val="1"/>
      </rPr>
      <t>UFO in the woods.</t>
    </r>
  </si>
  <si>
    <r>
      <rPr>
        <sz val="9"/>
        <rFont val="Times New Roman"/>
        <family val="1"/>
      </rPr>
      <t>Berea (Near)</t>
    </r>
  </si>
  <si>
    <r>
      <rPr>
        <sz val="9"/>
        <rFont val="Times New Roman"/>
        <family val="1"/>
      </rPr>
      <t xml:space="preserve">9:00 p.m. Oval with dome, no sound, 1 Min. Seen at rear of D&amp;M Mfg. plant when workers stepped outside for break. Craft with row of yellow lights and
</t>
    </r>
    <r>
      <rPr>
        <sz val="9"/>
        <rFont val="Times New Roman"/>
        <family val="1"/>
      </rPr>
      <t>intersecting lines on bottom hovered</t>
    </r>
  </si>
  <si>
    <r>
      <rPr>
        <sz val="9"/>
        <rFont val="Times New Roman"/>
        <family val="1"/>
      </rPr>
      <t xml:space="preserve">7:30p.m. Forty-five workers saw a round object during their break. Five men from
</t>
    </r>
    <r>
      <rPr>
        <sz val="9"/>
        <rFont val="Times New Roman"/>
        <family val="1"/>
      </rPr>
      <t>the D &amp; M Dishwashing Manufacturing Co. saw a round object over the AVCO test area.</t>
    </r>
  </si>
  <si>
    <r>
      <rPr>
        <sz val="9"/>
        <rFont val="Times New Roman"/>
        <family val="1"/>
      </rPr>
      <t xml:space="preserve">Motorist encountered elliptical object with blue and orange body lights, legs,
</t>
    </r>
    <r>
      <rPr>
        <sz val="9"/>
        <rFont val="Times New Roman"/>
        <family val="1"/>
      </rPr>
      <t>standing on the road.(UFOE II, Section VIII)</t>
    </r>
  </si>
  <si>
    <r>
      <rPr>
        <sz val="9"/>
        <rFont val="Times New Roman"/>
        <family val="1"/>
      </rPr>
      <t>Woman saw an orange oval giving off red glow hovering at treetop height</t>
    </r>
  </si>
  <si>
    <r>
      <rPr>
        <sz val="9"/>
        <rFont val="Times New Roman"/>
        <family val="1"/>
      </rPr>
      <t>Lambert and Marks</t>
    </r>
  </si>
  <si>
    <r>
      <rPr>
        <sz val="9"/>
        <rFont val="Times New Roman"/>
        <family val="1"/>
      </rPr>
      <t xml:space="preserve">Dusk. UFO terrorized Indiana farmer and his wife by chasing his truck as he raced
</t>
    </r>
    <r>
      <rPr>
        <sz val="9"/>
        <rFont val="Times New Roman"/>
        <family val="1"/>
      </rPr>
      <t>for home. Object vanished in a dazzling bursts of speed.</t>
    </r>
  </si>
  <si>
    <r>
      <rPr>
        <sz val="9"/>
        <rFont val="Times New Roman"/>
        <family val="1"/>
      </rPr>
      <t>4:30 p.m. No sound, three witnesses, 45 seconds. Appeared six blocks from witnesses home. Silver colored oval dome on top with three green doors.</t>
    </r>
  </si>
  <si>
    <r>
      <rPr>
        <sz val="9"/>
        <rFont val="Times New Roman"/>
        <family val="1"/>
      </rPr>
      <t xml:space="preserve">Numerous witnesses at Raleigh County Airport reported a UFO with red, green,
</t>
    </r>
    <r>
      <rPr>
        <sz val="9"/>
        <rFont val="Times New Roman"/>
        <family val="1"/>
      </rPr>
      <t>and white lights.</t>
    </r>
  </si>
  <si>
    <r>
      <rPr>
        <sz val="9"/>
        <rFont val="Times New Roman"/>
        <family val="1"/>
      </rPr>
      <t>Morgantown</t>
    </r>
  </si>
  <si>
    <r>
      <rPr>
        <sz val="9"/>
        <rFont val="Times New Roman"/>
        <family val="1"/>
      </rPr>
      <t>The witness was awakened sometime after midnight by a brief, high-pitched sound;  the room was lit up with a bright, orange-red glow, and he saw three humanoids 4-5 feet tall materialize.</t>
    </r>
  </si>
  <si>
    <r>
      <rPr>
        <sz val="9"/>
        <rFont val="Times New Roman"/>
        <family val="1"/>
      </rPr>
      <t>Omro</t>
    </r>
  </si>
  <si>
    <r>
      <rPr>
        <sz val="9"/>
        <rFont val="Times New Roman"/>
        <family val="1"/>
      </rPr>
      <t>Evening. In South Central Indiana, Morgan County Deputy Sheriff Robert Williams said he saw an unidentified flying object that "took off from the ground"</t>
    </r>
  </si>
  <si>
    <r>
      <rPr>
        <sz val="9"/>
        <rFont val="Times New Roman"/>
        <family val="1"/>
      </rPr>
      <t>Martinsville</t>
    </r>
  </si>
  <si>
    <r>
      <rPr>
        <sz val="9"/>
        <rFont val="Times New Roman"/>
        <family val="1"/>
      </rPr>
      <t>Three men in their late teens observed a very bright round object having sequentially flashing white lights on the periphery and steady red and white lights</t>
    </r>
  </si>
  <si>
    <r>
      <rPr>
        <sz val="9"/>
        <rFont val="Times New Roman"/>
        <family val="1"/>
      </rPr>
      <t>Evening. About eighty reports. Woman "hysterically" told law officers an oblong object with blinking lights landed in a field in Highland County</t>
    </r>
  </si>
  <si>
    <r>
      <rPr>
        <sz val="9"/>
        <rFont val="Times New Roman"/>
        <family val="1"/>
      </rPr>
      <t>Boston</t>
    </r>
  </si>
  <si>
    <r>
      <rPr>
        <sz val="9"/>
        <rFont val="Times New Roman"/>
        <family val="1"/>
      </rPr>
      <t xml:space="preserve">Around 8:00 p.m. Grey fish-shaped object with plastic-like compartment on front
</t>
    </r>
    <r>
      <rPr>
        <sz val="9"/>
        <rFont val="Times New Roman"/>
        <family val="1"/>
      </rPr>
      <t>and portholes on sides.</t>
    </r>
  </si>
  <si>
    <r>
      <rPr>
        <sz val="9"/>
        <rFont val="Times New Roman"/>
        <family val="1"/>
      </rPr>
      <t xml:space="preserve">About 80 reports of UFOs (discs with red and green lights, elliptical objects) by
</t>
    </r>
    <r>
      <rPr>
        <sz val="9"/>
        <rFont val="Times New Roman"/>
        <family val="1"/>
      </rPr>
      <t>citizens and police.</t>
    </r>
  </si>
  <si>
    <r>
      <rPr>
        <sz val="9"/>
        <rFont val="Times New Roman"/>
        <family val="1"/>
      </rPr>
      <t>West Central</t>
    </r>
  </si>
  <si>
    <r>
      <rPr>
        <sz val="9"/>
        <rFont val="Times New Roman"/>
        <family val="1"/>
      </rPr>
      <t xml:space="preserve">8:30 p.m. A former naval pilot, his wife and two children spotted a "flying saucer
</t>
    </r>
    <r>
      <rPr>
        <sz val="9"/>
        <rFont val="Times New Roman"/>
        <family val="1"/>
      </rPr>
      <t>like" object.</t>
    </r>
  </si>
  <si>
    <r>
      <rPr>
        <sz val="9"/>
        <rFont val="Times New Roman"/>
        <family val="1"/>
      </rPr>
      <t>Hollywood</t>
    </r>
  </si>
  <si>
    <r>
      <rPr>
        <sz val="9"/>
        <rFont val="Times New Roman"/>
        <family val="1"/>
      </rPr>
      <t xml:space="preserve">Humanoid being observed in object like transparent "bell jar" (UFOE II, Section
</t>
    </r>
    <r>
      <rPr>
        <sz val="9"/>
        <rFont val="Times New Roman"/>
        <family val="1"/>
      </rPr>
      <t>XII)</t>
    </r>
  </si>
  <si>
    <r>
      <rPr>
        <sz val="9"/>
        <rFont val="Times New Roman"/>
        <family val="1"/>
      </rPr>
      <t xml:space="preserve">7:50 p.m. Four witnesses reported two objects flew over at 400-800 feet and headed east. Each oval-shaped object looked like it had around 25 yellow and
</t>
    </r>
    <r>
      <rPr>
        <sz val="9"/>
        <rFont val="Times New Roman"/>
        <family val="1"/>
      </rPr>
      <t>green lights, with a mist around them.</t>
    </r>
  </si>
  <si>
    <r>
      <rPr>
        <sz val="9"/>
        <rFont val="Times New Roman"/>
        <family val="1"/>
      </rPr>
      <t xml:space="preserve">7:30 p.m. 3-Mins. Sounded like swarm of bees. Object hovered over little town at tree top height. Jiggled up and down and sideways. Looked like two saucers
</t>
    </r>
    <r>
      <rPr>
        <sz val="9"/>
        <rFont val="Times New Roman"/>
        <family val="1"/>
      </rPr>
      <t>together with cabin on top.</t>
    </r>
  </si>
  <si>
    <r>
      <rPr>
        <sz val="9"/>
        <rFont val="Times New Roman"/>
        <family val="1"/>
      </rPr>
      <t xml:space="preserve">A three-year old boy reported to his mother that he had been playing with "some old monster" in the backyard. He said it was gray with wrinkled skin and pointed
</t>
    </r>
    <r>
      <rPr>
        <sz val="9"/>
        <rFont val="Times New Roman"/>
        <family val="1"/>
      </rPr>
      <t>ears.</t>
    </r>
  </si>
  <si>
    <r>
      <rPr>
        <sz val="9"/>
        <rFont val="Times New Roman"/>
        <family val="1"/>
      </rPr>
      <t>Tanner Williams</t>
    </r>
  </si>
  <si>
    <r>
      <rPr>
        <sz val="9"/>
        <rFont val="Times New Roman"/>
        <family val="1"/>
      </rPr>
      <t xml:space="preserve">Dawn. About fifty motorists pulled off the expressway to watch two plate-like
</t>
    </r>
    <r>
      <rPr>
        <sz val="9"/>
        <rFont val="Times New Roman"/>
        <family val="1"/>
      </rPr>
      <t>objects.</t>
    </r>
  </si>
  <si>
    <r>
      <rPr>
        <sz val="9"/>
        <rFont val="Times New Roman"/>
        <family val="1"/>
      </rPr>
      <t>Montgomery County</t>
    </r>
  </si>
  <si>
    <r>
      <rPr>
        <sz val="9"/>
        <rFont val="Times New Roman"/>
        <family val="1"/>
      </rPr>
      <t>Hickson/Parker Incident</t>
    </r>
  </si>
  <si>
    <r>
      <rPr>
        <sz val="9"/>
        <rFont val="Times New Roman"/>
        <family val="1"/>
      </rPr>
      <t>Pascagoula</t>
    </r>
  </si>
  <si>
    <r>
      <rPr>
        <sz val="9"/>
        <rFont val="Times New Roman"/>
        <family val="1"/>
      </rPr>
      <t xml:space="preserve">8:00 p.m. At least 15 sightings of unidentified flying objects "covered with red, green and blue lights" zooming about at tree-top level, were reported in
</t>
    </r>
    <r>
      <rPr>
        <sz val="9"/>
        <rFont val="Times New Roman"/>
        <family val="1"/>
      </rPr>
      <t>Southwestern Ohio</t>
    </r>
  </si>
  <si>
    <r>
      <rPr>
        <sz val="9"/>
        <rFont val="Times New Roman"/>
        <family val="1"/>
      </rPr>
      <t>Dayton (Near)</t>
    </r>
  </si>
  <si>
    <r>
      <rPr>
        <sz val="9"/>
        <rFont val="Times New Roman"/>
        <family val="1"/>
      </rPr>
      <t>Round, shiny, metallic object on or near ground, something rectangular about the size of a small person emerged; later reentered, and object took off. (UFOE II, page 341)</t>
    </r>
  </si>
  <si>
    <r>
      <rPr>
        <sz val="9"/>
        <rFont val="Times New Roman"/>
        <family val="1"/>
      </rPr>
      <t>Magnolia</t>
    </r>
  </si>
  <si>
    <r>
      <rPr>
        <sz val="9"/>
        <rFont val="Times New Roman"/>
        <family val="1"/>
      </rPr>
      <t xml:space="preserve">7:30 p.m. No. sound. One hour plus. Object hovered above canning factory in
</t>
    </r>
    <r>
      <rPr>
        <sz val="9"/>
        <rFont val="Times New Roman"/>
        <family val="1"/>
      </rPr>
      <t>residential area of town.</t>
    </r>
  </si>
  <si>
    <r>
      <rPr>
        <sz val="9"/>
        <rFont val="Times New Roman"/>
        <family val="1"/>
      </rPr>
      <t>Eaton</t>
    </r>
  </si>
  <si>
    <r>
      <rPr>
        <sz val="9"/>
        <rFont val="Times New Roman"/>
        <family val="1"/>
      </rPr>
      <t>Evening, Military radar at nearby Baer Field picked up the object,</t>
    </r>
  </si>
  <si>
    <r>
      <rPr>
        <sz val="9"/>
        <rFont val="Times New Roman"/>
        <family val="1"/>
      </rPr>
      <t>10:00 pm.Cigar shaped object with disks. No sound.</t>
    </r>
  </si>
  <si>
    <r>
      <rPr>
        <sz val="9"/>
        <rFont val="Times New Roman"/>
        <family val="1"/>
      </rPr>
      <t>Middleton</t>
    </r>
  </si>
  <si>
    <r>
      <rPr>
        <sz val="9"/>
        <rFont val="Times New Roman"/>
        <family val="1"/>
      </rPr>
      <t>Shortly after midnight a married couple saw bright lights on their property.</t>
    </r>
  </si>
  <si>
    <r>
      <rPr>
        <sz val="9"/>
        <rFont val="Times New Roman"/>
        <family val="1"/>
      </rPr>
      <t>St. Mathias, Quebec</t>
    </r>
  </si>
  <si>
    <r>
      <rPr>
        <sz val="9"/>
        <rFont val="Times New Roman"/>
        <family val="1"/>
      </rPr>
      <t xml:space="preserve">Five small humanoids in orange garb observed in vicinity of orange domelike
</t>
    </r>
    <r>
      <rPr>
        <sz val="9"/>
        <rFont val="Times New Roman"/>
        <family val="1"/>
      </rPr>
      <t>object.</t>
    </r>
  </si>
  <si>
    <r>
      <rPr>
        <sz val="9"/>
        <rFont val="Times New Roman"/>
        <family val="1"/>
      </rPr>
      <t>Saint-Mathias-de-Chambly</t>
    </r>
  </si>
  <si>
    <r>
      <rPr>
        <sz val="9"/>
        <rFont val="Times New Roman"/>
        <family val="1"/>
      </rPr>
      <t xml:space="preserve">8:15 p.m. 3 Hours 45 Mins. Object sat in eastern sky from 8:15 to nearly midnight, when it finally diminshed into a light point. Mushroon shaped with flat bottom.
</t>
    </r>
    <r>
      <rPr>
        <sz val="9"/>
        <rFont val="Times New Roman"/>
        <family val="1"/>
      </rPr>
      <t>Red flashing light on top.</t>
    </r>
  </si>
  <si>
    <r>
      <rPr>
        <sz val="9"/>
        <rFont val="Times New Roman"/>
        <family val="1"/>
      </rPr>
      <t>Waterloo</t>
    </r>
  </si>
  <si>
    <r>
      <rPr>
        <sz val="9"/>
        <rFont val="Times New Roman"/>
        <family val="1"/>
      </rPr>
      <t xml:space="preserve">7:17 p.m. Buzzing sound heard by some. Police received about 100 calls. Approx
</t>
    </r>
    <r>
      <rPr>
        <sz val="9"/>
        <rFont val="Times New Roman"/>
        <family val="1"/>
      </rPr>
      <t>1.5 hours. Unseen shape with red and white lights. A few saw circular shape.</t>
    </r>
  </si>
  <si>
    <r>
      <rPr>
        <sz val="9"/>
        <rFont val="Times New Roman"/>
        <family val="1"/>
      </rPr>
      <t>6:16 p.m. No sound/3 mins. House sized object seen through binoculars.</t>
    </r>
  </si>
  <si>
    <r>
      <rPr>
        <sz val="9"/>
        <rFont val="Times New Roman"/>
        <family val="1"/>
      </rPr>
      <t xml:space="preserve">3:00 a.m. 15 mins. Lady saw object emitting high intensity light that hovered near
</t>
    </r>
    <r>
      <rPr>
        <sz val="9"/>
        <rFont val="Times New Roman"/>
        <family val="1"/>
      </rPr>
      <t>her residence.</t>
    </r>
  </si>
  <si>
    <r>
      <rPr>
        <sz val="9"/>
        <rFont val="Times New Roman"/>
        <family val="1"/>
      </rPr>
      <t>Ziegler</t>
    </r>
  </si>
  <si>
    <r>
      <rPr>
        <sz val="9"/>
        <rFont val="Times New Roman"/>
        <family val="1"/>
      </rPr>
      <t xml:space="preserve">A man driving on the Simi Freeway saw a 30 by 50 foot triangular object in a dust
</t>
    </r>
    <r>
      <rPr>
        <sz val="9"/>
        <rFont val="Times New Roman"/>
        <family val="1"/>
      </rPr>
      <t>cloud near the road</t>
    </r>
  </si>
  <si>
    <r>
      <rPr>
        <sz val="9"/>
        <rFont val="Times New Roman"/>
        <family val="1"/>
      </rPr>
      <t>Simi Valley</t>
    </r>
  </si>
  <si>
    <r>
      <rPr>
        <sz val="9"/>
        <rFont val="Times New Roman"/>
        <family val="1"/>
      </rPr>
      <t xml:space="preserve">Elliptical object with dome hovered about 10 feet off ground, swaying back and
</t>
    </r>
    <r>
      <rPr>
        <sz val="9"/>
        <rFont val="Times New Roman"/>
        <family val="1"/>
      </rPr>
      <t>forth. Humanoid being appeared,</t>
    </r>
  </si>
  <si>
    <r>
      <rPr>
        <sz val="9"/>
        <rFont val="Times New Roman"/>
        <family val="1"/>
      </rPr>
      <t>6:15 a.m. Truck driver injured by UFO: The Eddie Doyle Webb case.</t>
    </r>
  </si>
  <si>
    <r>
      <rPr>
        <sz val="9"/>
        <rFont val="Times New Roman"/>
        <family val="1"/>
      </rPr>
      <t>Jackson</t>
    </r>
  </si>
  <si>
    <r>
      <rPr>
        <sz val="9"/>
        <rFont val="Times New Roman"/>
        <family val="1"/>
      </rPr>
      <t>Evening. Police officer saw object over Mt. Morris that appeared to project its orange glow in a beam toward the ground and moved with occasional stops.</t>
    </r>
  </si>
  <si>
    <r>
      <rPr>
        <sz val="9"/>
        <rFont val="Times New Roman"/>
        <family val="1"/>
      </rPr>
      <t>Polo</t>
    </r>
  </si>
  <si>
    <r>
      <rPr>
        <sz val="9"/>
        <rFont val="Times New Roman"/>
        <family val="1"/>
      </rPr>
      <t xml:space="preserve">Evening. Two witnesses reported egg-shaped object with brilliant light on top
</t>
    </r>
    <r>
      <rPr>
        <sz val="9"/>
        <rFont val="Times New Roman"/>
        <family val="1"/>
      </rPr>
      <t>disappear behind nearby trees.</t>
    </r>
  </si>
  <si>
    <r>
      <rPr>
        <sz val="9"/>
        <rFont val="Times New Roman"/>
        <family val="1"/>
      </rPr>
      <t>Giles</t>
    </r>
  </si>
  <si>
    <r>
      <rPr>
        <sz val="9"/>
        <rFont val="Times New Roman"/>
        <family val="1"/>
      </rPr>
      <t xml:space="preserve">6:00 p.m. A lady and her son observed a large domed disc came out of the north,
</t>
    </r>
    <r>
      <rPr>
        <sz val="9"/>
        <rFont val="Times New Roman"/>
        <family val="1"/>
      </rPr>
      <t>heading south.</t>
    </r>
  </si>
  <si>
    <r>
      <rPr>
        <sz val="9"/>
        <rFont val="Times New Roman"/>
        <family val="1"/>
      </rPr>
      <t>Blyton</t>
    </r>
  </si>
  <si>
    <r>
      <rPr>
        <sz val="9"/>
        <rFont val="Times New Roman"/>
        <family val="1"/>
      </rPr>
      <t xml:space="preserve">Three teenagers saw a huge-hairy robot-like creature that walked mechanically
</t>
    </r>
    <r>
      <rPr>
        <sz val="9"/>
        <rFont val="Times New Roman"/>
        <family val="1"/>
      </rPr>
      <t>with its hands upraised.  It had a large round head.  An egg-shaped UFO was also seen at the same time.</t>
    </r>
  </si>
  <si>
    <r>
      <rPr>
        <sz val="9"/>
        <rFont val="Times New Roman"/>
        <family val="1"/>
      </rPr>
      <t>Anthony Hill</t>
    </r>
  </si>
  <si>
    <r>
      <rPr>
        <sz val="9"/>
        <rFont val="Times New Roman"/>
        <family val="1"/>
      </rPr>
      <t xml:space="preserve">While driving after midnight, a man saw a light flashing to his left, then right, then
</t>
    </r>
    <r>
      <rPr>
        <sz val="9"/>
        <rFont val="Times New Roman"/>
        <family val="1"/>
      </rPr>
      <t>in front. It gained speed and disappeared ahead of his car.</t>
    </r>
  </si>
  <si>
    <r>
      <rPr>
        <sz val="9"/>
        <rFont val="Times New Roman"/>
        <family val="1"/>
      </rPr>
      <t>between Columbus and Mansfield</t>
    </r>
  </si>
  <si>
    <r>
      <rPr>
        <sz val="9"/>
        <rFont val="Times New Roman"/>
        <family val="1"/>
      </rPr>
      <t xml:space="preserve">2:30 p.m. Four-engine prop plane took evasive action to avoid collision with
</t>
    </r>
    <r>
      <rPr>
        <sz val="9"/>
        <rFont val="Times New Roman"/>
        <family val="1"/>
      </rPr>
      <t>strange, horseshoe-shaped object.</t>
    </r>
  </si>
  <si>
    <r>
      <rPr>
        <sz val="9"/>
        <rFont val="Times New Roman"/>
        <family val="1"/>
      </rPr>
      <t>Red Bud</t>
    </r>
  </si>
  <si>
    <r>
      <rPr>
        <sz val="9"/>
        <rFont val="Times New Roman"/>
        <family val="1"/>
      </rPr>
      <t xml:space="preserve">A woman arising from bed glanced out a window and clearly saw three "little
</t>
    </r>
    <r>
      <rPr>
        <sz val="9"/>
        <rFont val="Times New Roman"/>
        <family val="1"/>
      </rPr>
      <t>men" outside of her house.</t>
    </r>
  </si>
  <si>
    <r>
      <rPr>
        <sz val="9"/>
        <rFont val="Times New Roman"/>
        <family val="1"/>
      </rPr>
      <t>Netherlands</t>
    </r>
  </si>
  <si>
    <r>
      <rPr>
        <sz val="9"/>
        <rFont val="Times New Roman"/>
        <family val="1"/>
      </rPr>
      <t>Uden</t>
    </r>
  </si>
  <si>
    <r>
      <rPr>
        <sz val="9"/>
        <rFont val="Times New Roman"/>
        <family val="1"/>
      </rPr>
      <t>While enroute to work, the witness' motorcycle misfired and stopped as dazzling bright light appeared on the road ahead. As he approached, he saw it was a luminous ovoid object, with smoke underneath, hovering just above the ground.</t>
    </r>
  </si>
  <si>
    <r>
      <rPr>
        <sz val="9"/>
        <rFont val="Times New Roman"/>
        <family val="1"/>
      </rPr>
      <t>Puy-Verday</t>
    </r>
  </si>
  <si>
    <r>
      <rPr>
        <sz val="9"/>
        <rFont val="Times New Roman"/>
        <family val="1"/>
      </rPr>
      <t xml:space="preserve">9:30 p.m. Franklin County man found landing site of object he saw hovering near
</t>
    </r>
    <r>
      <rPr>
        <sz val="9"/>
        <rFont val="Times New Roman"/>
        <family val="1"/>
      </rPr>
      <t>his home.</t>
    </r>
  </si>
  <si>
    <r>
      <rPr>
        <sz val="9"/>
        <rFont val="Times New Roman"/>
        <family val="1"/>
      </rPr>
      <t>A woman observed an object for 3 to 4 minutes which appeared to be solid, oval shaped with slightly obtuse-angled ends and glowing with a red-orange color, brighter at the edge than in the center.</t>
    </r>
  </si>
  <si>
    <r>
      <rPr>
        <sz val="9"/>
        <rFont val="Times New Roman"/>
        <family val="1"/>
      </rPr>
      <t xml:space="preserve">Evening. Couple saw a bright-red light swoop down close enough to the earth to
</t>
    </r>
    <r>
      <rPr>
        <sz val="9"/>
        <rFont val="Times New Roman"/>
        <family val="1"/>
      </rPr>
      <t>light up 1-1/2 acres of land</t>
    </r>
  </si>
  <si>
    <r>
      <rPr>
        <sz val="9"/>
        <rFont val="Times New Roman"/>
        <family val="1"/>
      </rPr>
      <t>Obiob County</t>
    </r>
  </si>
  <si>
    <r>
      <rPr>
        <sz val="9"/>
        <rFont val="Times New Roman"/>
        <family val="1"/>
      </rPr>
      <t xml:space="preserve">8:30 p.m. Sheriff's officers trailed an unidentified flying object {UFO) from the
</t>
    </r>
    <r>
      <rPr>
        <sz val="9"/>
        <rFont val="Times New Roman"/>
        <family val="1"/>
      </rPr>
      <t>edge of Quincy to Baldwin Field before it disappeared .</t>
    </r>
  </si>
  <si>
    <r>
      <rPr>
        <sz val="9"/>
        <rFont val="Times New Roman"/>
        <family val="1"/>
      </rPr>
      <t>Humanoid occupant case. No details. (UFOE II, Section XII).</t>
    </r>
  </si>
  <si>
    <r>
      <rPr>
        <sz val="9"/>
        <rFont val="Times New Roman"/>
        <family val="1"/>
      </rPr>
      <t>Bedarrides</t>
    </r>
  </si>
  <si>
    <r>
      <rPr>
        <sz val="9"/>
        <rFont val="Times New Roman"/>
        <family val="1"/>
      </rPr>
      <t xml:space="preserve">Evening. Two patrolmen saw an unidentified light while checking on a report from
</t>
    </r>
    <r>
      <rPr>
        <sz val="9"/>
        <rFont val="Times New Roman"/>
        <family val="1"/>
      </rPr>
      <t>a woman from Churubosco. Object moved slowly.</t>
    </r>
  </si>
  <si>
    <r>
      <rPr>
        <sz val="9"/>
        <rFont val="Times New Roman"/>
        <family val="1"/>
      </rPr>
      <t>7:20 p.m. Witness waiting to turn into Glenbrook Shooping Center. Observed huge object shaped like an ocean liner with rounded back and flat bottom and top.</t>
    </r>
  </si>
  <si>
    <r>
      <rPr>
        <sz val="9"/>
        <rFont val="Times New Roman"/>
        <family val="1"/>
      </rPr>
      <t>Skylab III Photo Incident</t>
    </r>
  </si>
  <si>
    <r>
      <rPr>
        <sz val="9"/>
        <rFont val="Times New Roman"/>
        <family val="1"/>
      </rPr>
      <t>Skylab</t>
    </r>
  </si>
  <si>
    <r>
      <rPr>
        <sz val="9"/>
        <rFont val="Times New Roman"/>
        <family val="1"/>
      </rPr>
      <t>In Orbit</t>
    </r>
  </si>
  <si>
    <r>
      <rPr>
        <sz val="9"/>
        <rFont val="Times New Roman"/>
        <family val="1"/>
      </rPr>
      <t>F-4 Phantom radar/E-M Case</t>
    </r>
  </si>
  <si>
    <r>
      <rPr>
        <sz val="9"/>
        <rFont val="Times New Roman"/>
        <family val="1"/>
      </rPr>
      <t>Brightly glowing ellipse hovered near house. (UFOE II, page 341)</t>
    </r>
  </si>
  <si>
    <r>
      <rPr>
        <sz val="9"/>
        <rFont val="Times New Roman"/>
        <family val="1"/>
      </rPr>
      <t>Elmwood Township</t>
    </r>
  </si>
  <si>
    <r>
      <rPr>
        <sz val="9"/>
        <rFont val="Times New Roman"/>
        <family val="1"/>
      </rPr>
      <t>At 7:45 p.m. a young woman and her father were driving through a mostly swampy area, when upon rounding a bend in the road they saw a luminous bright orange object shaped like a flower pot (truncated cone) hovering at low altitude</t>
    </r>
  </si>
  <si>
    <r>
      <rPr>
        <sz val="9"/>
        <rFont val="Times New Roman"/>
        <family val="1"/>
      </rPr>
      <t>Cuesmes</t>
    </r>
  </si>
  <si>
    <r>
      <rPr>
        <sz val="9"/>
        <rFont val="Times New Roman"/>
        <family val="1"/>
      </rPr>
      <t xml:space="preserve">While driving toward Ijui about 1:30 a.m., a group of motorists saw a luminous yellow egg-shaped object approach their car and begin pacing them to the left side
</t>
    </r>
    <r>
      <rPr>
        <sz val="9"/>
        <rFont val="Times New Roman"/>
        <family val="1"/>
      </rPr>
      <t>apparently 2-3 km away.</t>
    </r>
  </si>
  <si>
    <r>
      <rPr>
        <sz val="9"/>
        <rFont val="Times New Roman"/>
        <family val="1"/>
      </rPr>
      <t>Gravatay</t>
    </r>
  </si>
  <si>
    <r>
      <rPr>
        <sz val="9"/>
        <rFont val="Times New Roman"/>
        <family val="1"/>
      </rPr>
      <t xml:space="preserve">Two motorists in the early morning observed a “silverish-yellowish orange disc”
</t>
    </r>
    <r>
      <rPr>
        <sz val="9"/>
        <rFont val="Times New Roman"/>
        <family val="1"/>
      </rPr>
      <t>hovering silently over a canyon</t>
    </r>
  </si>
  <si>
    <r>
      <rPr>
        <sz val="9"/>
        <rFont val="Times New Roman"/>
        <family val="1"/>
      </rPr>
      <t>Long Barn</t>
    </r>
  </si>
  <si>
    <r>
      <rPr>
        <sz val="9"/>
        <rFont val="Times New Roman"/>
        <family val="1"/>
      </rPr>
      <t xml:space="preserve">"Bright, circular, with two hoops, appeared to have feet on bottom part. Emitted a
</t>
    </r>
    <r>
      <rPr>
        <sz val="9"/>
        <rFont val="Times New Roman"/>
        <family val="1"/>
      </rPr>
      <t>very powerful light."</t>
    </r>
  </si>
  <si>
    <r>
      <rPr>
        <sz val="9"/>
        <rFont val="Times New Roman"/>
        <family val="1"/>
      </rPr>
      <t>El Ferrol del Caudillo</t>
    </r>
  </si>
  <si>
    <r>
      <rPr>
        <sz val="9"/>
        <rFont val="Times New Roman"/>
        <family val="1"/>
      </rPr>
      <t xml:space="preserve">"Ten big, black hairy dogs" emerged from a landed UFO in Laurel Grove
</t>
    </r>
    <r>
      <rPr>
        <sz val="9"/>
        <rFont val="Times New Roman"/>
        <family val="1"/>
      </rPr>
      <t>Cemetery and ran through the cemetery.</t>
    </r>
  </si>
  <si>
    <r>
      <rPr>
        <sz val="9"/>
        <rFont val="Times New Roman"/>
        <family val="1"/>
      </rPr>
      <t xml:space="preserve">A Savannah police officer saw “a large circular craft something like a flying
</t>
    </r>
    <r>
      <rPr>
        <sz val="9"/>
        <rFont val="Times New Roman"/>
        <family val="1"/>
      </rPr>
      <t>saucer.</t>
    </r>
  </si>
  <si>
    <r>
      <rPr>
        <sz val="9"/>
        <rFont val="Times New Roman"/>
        <family val="1"/>
      </rPr>
      <t xml:space="preserve">"Saucer-shaped" object with flashing bright red and white lights dove at MP patrol
</t>
    </r>
    <r>
      <rPr>
        <sz val="9"/>
        <rFont val="Times New Roman"/>
        <family val="1"/>
      </rPr>
      <t>vehicle</t>
    </r>
  </si>
  <si>
    <r>
      <rPr>
        <sz val="9"/>
        <rFont val="Times New Roman"/>
        <family val="1"/>
      </rPr>
      <t>Hunter Army Air Field</t>
    </r>
  </si>
  <si>
    <r>
      <rPr>
        <sz val="9"/>
        <rFont val="Times New Roman"/>
        <family val="1"/>
      </rPr>
      <t xml:space="preserve">The witness was a passenger in a semi-trailer on Route 1 enroute to Perth.  She
</t>
    </r>
    <r>
      <rPr>
        <sz val="9"/>
        <rFont val="Times New Roman"/>
        <family val="1"/>
      </rPr>
      <t>awoke to observe a brightly-lit egg-shaped object on the ground to the left of the road.</t>
    </r>
  </si>
  <si>
    <r>
      <rPr>
        <sz val="9"/>
        <rFont val="Times New Roman"/>
        <family val="1"/>
      </rPr>
      <t>bt. Penong and Ivy Tanks</t>
    </r>
  </si>
  <si>
    <r>
      <rPr>
        <sz val="9"/>
        <rFont val="Times New Roman"/>
        <family val="1"/>
      </rPr>
      <t xml:space="preserve">11:30 p.m. 20-mins. Discoid object hovered over Northern Petro Chemical
</t>
    </r>
    <r>
      <rPr>
        <sz val="9"/>
        <rFont val="Times New Roman"/>
        <family val="1"/>
      </rPr>
      <t>Company plant. Brief power failure reported.</t>
    </r>
  </si>
  <si>
    <r>
      <rPr>
        <sz val="9"/>
        <rFont val="Times New Roman"/>
        <family val="1"/>
      </rPr>
      <t>Morris</t>
    </r>
  </si>
  <si>
    <r>
      <rPr>
        <sz val="9"/>
        <rFont val="Times New Roman"/>
        <family val="1"/>
      </rPr>
      <t xml:space="preserve">Radio "went berserk," silver ellipse landed on road ahead of car, humanoid
</t>
    </r>
    <r>
      <rPr>
        <sz val="9"/>
        <rFont val="Times New Roman"/>
        <family val="1"/>
      </rPr>
      <t>encounter. See Section XII (R) car</t>
    </r>
  </si>
  <si>
    <r>
      <rPr>
        <sz val="9"/>
        <rFont val="Times New Roman"/>
        <family val="1"/>
      </rPr>
      <t>Athens</t>
    </r>
  </si>
  <si>
    <r>
      <rPr>
        <sz val="9"/>
        <rFont val="Times New Roman"/>
        <family val="1"/>
      </rPr>
      <t xml:space="preserve">11:00 p.m. Residents reported a series of sightings at night of unidentified objects
</t>
    </r>
    <r>
      <rPr>
        <sz val="9"/>
        <rFont val="Times New Roman"/>
        <family val="1"/>
      </rPr>
      <t>with flashing lights.</t>
    </r>
  </si>
  <si>
    <r>
      <rPr>
        <sz val="9"/>
        <rFont val="Times New Roman"/>
        <family val="1"/>
      </rPr>
      <t>Big Bear Lake</t>
    </r>
  </si>
  <si>
    <r>
      <rPr>
        <sz val="9"/>
        <rFont val="Times New Roman"/>
        <family val="1"/>
      </rPr>
      <t>2:00 a.m. Main features of case; disk craft observed at very close range.</t>
    </r>
  </si>
  <si>
    <r>
      <rPr>
        <sz val="9"/>
        <rFont val="Times New Roman"/>
        <family val="1"/>
      </rPr>
      <t>Brownsville</t>
    </r>
  </si>
  <si>
    <r>
      <rPr>
        <sz val="9"/>
        <rFont val="Times New Roman"/>
        <family val="1"/>
      </rPr>
      <t>Midnight. Reports of unidentified flashing lights The objects changed colors as they moved through the night, flashing blue, yellow, and green."</t>
    </r>
  </si>
  <si>
    <r>
      <rPr>
        <sz val="9"/>
        <rFont val="Times New Roman"/>
        <family val="1"/>
      </rPr>
      <t>Southern</t>
    </r>
  </si>
  <si>
    <r>
      <rPr>
        <sz val="9"/>
        <rFont val="Times New Roman"/>
        <family val="1"/>
      </rPr>
      <t>On this night a woman reported seeing a large boomerang shaped craft hovering over a heavily wooded area in Beech Hill. When her husband went out to investigate he encountered a large hairy, biped creature with a wolf-like face.</t>
    </r>
  </si>
  <si>
    <r>
      <rPr>
        <sz val="9"/>
        <rFont val="Times New Roman"/>
        <family val="1"/>
      </rPr>
      <t xml:space="preserve">One report report came from a Charleston resident who said a UFO had landed
</t>
    </r>
    <r>
      <rPr>
        <sz val="9"/>
        <rFont val="Times New Roman"/>
        <family val="1"/>
      </rPr>
      <t>"about 200 feet from my car</t>
    </r>
  </si>
  <si>
    <r>
      <rPr>
        <sz val="9"/>
        <rFont val="Times New Roman"/>
        <family val="1"/>
      </rPr>
      <t>Greenup</t>
    </r>
  </si>
  <si>
    <r>
      <rPr>
        <sz val="9"/>
        <rFont val="Times New Roman"/>
        <family val="1"/>
      </rPr>
      <t xml:space="preserve">A 19-year-old Lake Ann, Michigan, resident and his companion claim they observed a cylindrically-shaped object, about 50 feet in length, pass in front of
</t>
    </r>
    <r>
      <rPr>
        <sz val="9"/>
        <rFont val="Times New Roman"/>
        <family val="1"/>
      </rPr>
      <t>their car around 10:30 p.m.</t>
    </r>
  </si>
  <si>
    <r>
      <rPr>
        <sz val="9"/>
        <rFont val="Times New Roman"/>
        <family val="1"/>
      </rPr>
      <t>Traverse City</t>
    </r>
  </si>
  <si>
    <r>
      <rPr>
        <sz val="9"/>
        <rFont val="Times New Roman"/>
        <family val="1"/>
      </rPr>
      <t xml:space="preserve">Four grade-school students and a policeman saw four small humanoids beneath a
</t>
    </r>
    <r>
      <rPr>
        <sz val="9"/>
        <rFont val="Times New Roman"/>
        <family val="1"/>
      </rPr>
      <t>bridge.</t>
    </r>
  </si>
  <si>
    <r>
      <rPr>
        <sz val="9"/>
        <rFont val="Times New Roman"/>
        <family val="1"/>
      </rPr>
      <t>Ibague</t>
    </r>
  </si>
  <si>
    <r>
      <rPr>
        <sz val="9"/>
        <rFont val="Times New Roman"/>
        <family val="1"/>
      </rPr>
      <t xml:space="preserve">A father and his son were driving along a main highway in the Exeter area when they saw a landed UFO alongside the highway. A humanoid was standing beside
</t>
    </r>
    <r>
      <rPr>
        <sz val="9"/>
        <rFont val="Times New Roman"/>
        <family val="1"/>
      </rPr>
      <t>it.</t>
    </r>
  </si>
  <si>
    <r>
      <rPr>
        <sz val="9"/>
        <rFont val="Times New Roman"/>
        <family val="1"/>
      </rPr>
      <t>Exeter</t>
    </r>
  </si>
  <si>
    <r>
      <rPr>
        <sz val="9"/>
        <rFont val="Times New Roman"/>
        <family val="1"/>
      </rPr>
      <t>Patty Markwell, 13, was in her mother's car on the way to the Tastee Freeze when she saw the object. "I just saw the end of it over the trees," she said* "It was real bright,  it looked like light bulbs.</t>
    </r>
  </si>
  <si>
    <r>
      <rPr>
        <sz val="9"/>
        <rFont val="Times New Roman"/>
        <family val="1"/>
      </rPr>
      <t xml:space="preserve">Evening. Man saw the object across the top of a farm house owned by Walter
</t>
    </r>
    <r>
      <rPr>
        <sz val="9"/>
        <rFont val="Times New Roman"/>
        <family val="1"/>
      </rPr>
      <t>Gabel. "It was as big as a house,</t>
    </r>
  </si>
  <si>
    <r>
      <rPr>
        <sz val="9"/>
        <rFont val="Times New Roman"/>
        <family val="1"/>
      </rPr>
      <t>The fast moving object was rectangular "and had the shape of a large boxcar," Sedgwick said. He described it as being "all the same color, a pale color."</t>
    </r>
  </si>
  <si>
    <r>
      <rPr>
        <sz val="9"/>
        <rFont val="Times New Roman"/>
        <family val="1"/>
      </rPr>
      <t xml:space="preserve">A newsclipping mentioned that a 16-year-old boy had seen a UFO "shaped like a
</t>
    </r>
    <r>
      <rPr>
        <sz val="9"/>
        <rFont val="Times New Roman"/>
        <family val="1"/>
      </rPr>
      <t>trapazoid, only rounded off on the bottom"</t>
    </r>
  </si>
  <si>
    <r>
      <rPr>
        <sz val="9"/>
        <rFont val="Times New Roman"/>
        <family val="1"/>
      </rPr>
      <t>Three see flying saucer during thunderstorm</t>
    </r>
  </si>
  <si>
    <r>
      <rPr>
        <sz val="9"/>
        <rFont val="Times New Roman"/>
        <family val="1"/>
      </rPr>
      <t xml:space="preserve">Dome-shaped object 15 ft. in diameter on roadside; rose and crossed road.
</t>
    </r>
    <r>
      <rPr>
        <sz val="9"/>
        <rFont val="Times New Roman"/>
        <family val="1"/>
      </rPr>
      <t>MUFON UFO Journal, July 1988, p. 19 (R,L) car</t>
    </r>
  </si>
  <si>
    <r>
      <rPr>
        <sz val="9"/>
        <rFont val="Times New Roman"/>
        <family val="1"/>
      </rPr>
      <t>Lake Isabella</t>
    </r>
  </si>
  <si>
    <r>
      <rPr>
        <sz val="9"/>
        <rFont val="Times New Roman"/>
        <family val="1"/>
      </rPr>
      <t>E-M effects, paralysis, cold felt; bright object rose from ground and shot into sky, power returned, engine restarted by itself. Flying Saucer Review, Vol. 23, No. 6; see Rodeghier, 1981, p. 57 (E, R,L) car</t>
    </r>
  </si>
  <si>
    <r>
      <rPr>
        <sz val="9"/>
        <rFont val="Times New Roman"/>
        <family val="1"/>
      </rPr>
      <t>Gavignano, Corisica</t>
    </r>
  </si>
  <si>
    <r>
      <rPr>
        <sz val="9"/>
        <rFont val="Times New Roman"/>
        <family val="1"/>
      </rPr>
      <t>6:30 p.m. Miguel Romera Fernandez de Cordoba was flying a forest fire aircraft he saw a strange object which looked like a rugby ball cut on lower part.</t>
    </r>
  </si>
  <si>
    <r>
      <rPr>
        <sz val="9"/>
        <rFont val="Times New Roman"/>
        <family val="1"/>
      </rPr>
      <t>Between Palamo and Playa de Oro</t>
    </r>
  </si>
  <si>
    <r>
      <rPr>
        <sz val="9"/>
        <rFont val="Times New Roman"/>
        <family val="1"/>
      </rPr>
      <t>Dog is afraid of low glowing object (UFO)</t>
    </r>
  </si>
  <si>
    <r>
      <rPr>
        <sz val="9"/>
        <rFont val="Times New Roman"/>
        <family val="1"/>
      </rPr>
      <t xml:space="preserve">Four boys (ages 14-18) saw an illuminated object shaped like a "flat football" near
</t>
    </r>
    <r>
      <rPr>
        <sz val="9"/>
        <rFont val="Times New Roman"/>
        <family val="1"/>
      </rPr>
      <t>Fairfield Airport about 10 p.m.</t>
    </r>
  </si>
  <si>
    <r>
      <rPr>
        <sz val="9"/>
        <rFont val="Times New Roman"/>
        <family val="1"/>
      </rPr>
      <t>Witness said light descended to an altitude of about 20 meters (75 feet) above the surface of the water and stopped, and then from the underside of the light came what appeared to be a glass-like transparent tube</t>
    </r>
  </si>
  <si>
    <r>
      <rPr>
        <sz val="9"/>
        <rFont val="Times New Roman"/>
        <family val="1"/>
      </rPr>
      <t>Kokkaido</t>
    </r>
  </si>
  <si>
    <r>
      <rPr>
        <sz val="9"/>
        <rFont val="Times New Roman"/>
        <family val="1"/>
      </rPr>
      <t>Thirteen UFOs, which appeared as "steady white lights," were reported</t>
    </r>
  </si>
  <si>
    <r>
      <rPr>
        <sz val="9"/>
        <rFont val="Times New Roman"/>
        <family val="1"/>
      </rPr>
      <t>Bayview</t>
    </r>
  </si>
  <si>
    <r>
      <rPr>
        <sz val="9"/>
        <rFont val="Times New Roman"/>
        <family val="1"/>
      </rPr>
      <t>Multi witness, (#585) human reaction, EM effects</t>
    </r>
  </si>
  <si>
    <r>
      <rPr>
        <sz val="9"/>
        <rFont val="Times New Roman"/>
        <family val="1"/>
      </rPr>
      <t>Several dogs undisturbed by oval object w/ light beams/wind</t>
    </r>
  </si>
  <si>
    <r>
      <rPr>
        <sz val="9"/>
        <rFont val="Times New Roman"/>
        <family val="1"/>
      </rPr>
      <t xml:space="preserve">At 9:00 p.m. Mr. &amp; Mrs. Sanders saw a cone-shaped UFO with multicolored lights
</t>
    </r>
    <r>
      <rPr>
        <sz val="9"/>
        <rFont val="Times New Roman"/>
        <family val="1"/>
      </rPr>
      <t>at treetop level while driving</t>
    </r>
  </si>
  <si>
    <r>
      <rPr>
        <sz val="9"/>
        <rFont val="Times New Roman"/>
        <family val="1"/>
      </rPr>
      <t>Sandoval</t>
    </r>
  </si>
  <si>
    <r>
      <rPr>
        <sz val="9"/>
        <rFont val="Times New Roman"/>
        <family val="1"/>
      </rPr>
      <t>10:30 p.m. From a cabin on the Rothwell Ranch, two men watched as a bright light that had a ring around it rose from low on the ESE horizon, moved up-down, then left-right</t>
    </r>
  </si>
  <si>
    <r>
      <rPr>
        <sz val="9"/>
        <rFont val="Times New Roman"/>
        <family val="1"/>
      </rPr>
      <t>Piedmont</t>
    </r>
  </si>
  <si>
    <r>
      <rPr>
        <sz val="9"/>
        <rFont val="Times New Roman"/>
        <family val="1"/>
      </rPr>
      <t xml:space="preserve">10:30 p.m. One resident reported seeing a large hovering aerial object described as round or pear-shaped with four or five red lights on top and bottom and a large
</t>
    </r>
    <r>
      <rPr>
        <sz val="9"/>
        <rFont val="Times New Roman"/>
        <family val="1"/>
      </rPr>
      <t>white light atop.</t>
    </r>
  </si>
  <si>
    <r>
      <rPr>
        <sz val="9"/>
        <rFont val="Times New Roman"/>
        <family val="1"/>
      </rPr>
      <t>Fort Wayne</t>
    </r>
  </si>
  <si>
    <r>
      <rPr>
        <sz val="9"/>
        <rFont val="Times New Roman"/>
        <family val="1"/>
      </rPr>
      <t xml:space="preserve">7:12 p.m. Dull gray, bullet-shaped object observed for several seconds by Harley
</t>
    </r>
    <r>
      <rPr>
        <sz val="9"/>
        <rFont val="Times New Roman"/>
        <family val="1"/>
      </rPr>
      <t>Rutledge of Project Identification</t>
    </r>
  </si>
  <si>
    <r>
      <rPr>
        <sz val="9"/>
        <rFont val="Times New Roman"/>
        <family val="1"/>
      </rPr>
      <t xml:space="preserve">4:30 a.m. A man driving saw an object shaped like a pot (truncated cone) flying
</t>
    </r>
    <r>
      <rPr>
        <sz val="9"/>
        <rFont val="Times New Roman"/>
        <family val="1"/>
      </rPr>
      <t>rapidly toward him at low altitude</t>
    </r>
  </si>
  <si>
    <r>
      <rPr>
        <sz val="9"/>
        <rFont val="Times New Roman"/>
        <family val="1"/>
      </rPr>
      <t>Seville  (200 miles north of)</t>
    </r>
  </si>
  <si>
    <r>
      <rPr>
        <sz val="9"/>
        <rFont val="Times New Roman"/>
        <family val="1"/>
      </rPr>
      <t xml:space="preserve">UFOs were sighted by three young girls had seen a silver, gray and black flying
</t>
    </r>
    <r>
      <rPr>
        <sz val="9"/>
        <rFont val="Times New Roman"/>
        <family val="1"/>
      </rPr>
      <t>object emitting a green mellow light.</t>
    </r>
  </si>
  <si>
    <r>
      <rPr>
        <sz val="9"/>
        <rFont val="Times New Roman"/>
        <family val="1"/>
      </rPr>
      <t>Princton</t>
    </r>
  </si>
  <si>
    <r>
      <rPr>
        <sz val="9"/>
        <rFont val="Times New Roman"/>
        <family val="1"/>
      </rPr>
      <t>Yellow "fireball" approached, stopped 50 meters away, prickling sensation felt, later intense headaches. Flying Saucer Review Case Histories, Supplement 17; see Rodeghier, 1981, p. 57 (E) car</t>
    </r>
  </si>
  <si>
    <r>
      <rPr>
        <sz val="9"/>
        <rFont val="Times New Roman"/>
        <family val="1"/>
      </rPr>
      <t>Sousas</t>
    </r>
  </si>
  <si>
    <r>
      <rPr>
        <sz val="9"/>
        <rFont val="Times New Roman"/>
        <family val="1"/>
      </rPr>
      <t>2:15 to 2:30 a.m. The UFO had a series of bright running lights then a large orange- red light was turned on beneath the UFO which lit up the entire landscape.</t>
    </r>
  </si>
  <si>
    <r>
      <rPr>
        <sz val="9"/>
        <rFont val="Times New Roman"/>
        <family val="1"/>
      </rPr>
      <t>Divernon</t>
    </r>
  </si>
  <si>
    <r>
      <rPr>
        <sz val="9"/>
        <rFont val="Times New Roman"/>
        <family val="1"/>
      </rPr>
      <t>9:30 p.m. Four people in a car were driving near Weston Lake when a bright floodlight-type light was pointed at them. The object was behind the witnesses and off to the right. They stopped their car and watched the object, described as a "flat- bottomed catfish-shaped" object, as it passed overhead and off to the right at 65-70 mph and about 100' up. Duration: 10 mins. (FI-4 /Palmiter/ MUFON Indiana)</t>
    </r>
  </si>
  <si>
    <r>
      <rPr>
        <sz val="9"/>
        <rFont val="Times New Roman"/>
        <family val="1"/>
      </rPr>
      <t>Littleyork</t>
    </r>
  </si>
  <si>
    <r>
      <rPr>
        <sz val="9"/>
        <rFont val="Times New Roman"/>
        <family val="1"/>
      </rPr>
      <t>73Summer</t>
    </r>
  </si>
  <si>
    <r>
      <rPr>
        <sz val="9"/>
        <rFont val="Times New Roman"/>
        <family val="1"/>
      </rPr>
      <t xml:space="preserve">2:00 a.m. saw a luminous flying object approaching her property. The object
</t>
    </r>
    <r>
      <rPr>
        <sz val="9"/>
        <rFont val="Times New Roman"/>
        <family val="1"/>
      </rPr>
      <t>circled her garden and hovered</t>
    </r>
  </si>
  <si>
    <r>
      <rPr>
        <sz val="9"/>
        <rFont val="Times New Roman"/>
        <family val="1"/>
      </rPr>
      <t>Sao Jose Do Rio Preto, Sao Paulo</t>
    </r>
  </si>
  <si>
    <r>
      <rPr>
        <sz val="9"/>
        <rFont val="Times New Roman"/>
        <family val="1"/>
      </rPr>
      <t xml:space="preserve">Evening. Noiseless, winglike object of unidentified nature observed by four
</t>
    </r>
    <r>
      <rPr>
        <sz val="9"/>
        <rFont val="Times New Roman"/>
        <family val="1"/>
      </rPr>
      <t>members of Project Identification team.</t>
    </r>
  </si>
  <si>
    <r>
      <rPr>
        <sz val="9"/>
        <rFont val="Times New Roman"/>
        <family val="1"/>
      </rPr>
      <t>Farmington</t>
    </r>
  </si>
  <si>
    <r>
      <rPr>
        <sz val="9"/>
        <rFont val="Times New Roman"/>
        <family val="1"/>
      </rPr>
      <t xml:space="preserve">A round spinning UFO with red, green, blue and purple lights buzzed a car with
</t>
    </r>
    <r>
      <rPr>
        <sz val="9"/>
        <rFont val="Times New Roman"/>
        <family val="1"/>
      </rPr>
      <t>three teenagers</t>
    </r>
  </si>
  <si>
    <r>
      <rPr>
        <sz val="9"/>
        <rFont val="Times New Roman"/>
        <family val="1"/>
      </rPr>
      <t>So. AU</t>
    </r>
  </si>
  <si>
    <r>
      <rPr>
        <sz val="9"/>
        <rFont val="Times New Roman"/>
        <family val="1"/>
      </rPr>
      <t>Mount Gambier</t>
    </r>
  </si>
  <si>
    <r>
      <rPr>
        <sz val="9"/>
        <rFont val="Times New Roman"/>
        <family val="1"/>
      </rPr>
      <t>Oval object hovering overhead, blue light beam shone onto car, heat felt. Flying Saucer Review, Vol. 21, No. 3-4; see Rodeghier, 1981, p. 57 (E,R) car</t>
    </r>
  </si>
  <si>
    <r>
      <rPr>
        <sz val="9"/>
        <rFont val="Times New Roman"/>
        <family val="1"/>
      </rPr>
      <t>Itajobi</t>
    </r>
  </si>
  <si>
    <r>
      <rPr>
        <sz val="9"/>
        <rFont val="Times New Roman"/>
        <family val="1"/>
      </rPr>
      <t>Table 1, 116,</t>
    </r>
  </si>
  <si>
    <r>
      <rPr>
        <sz val="9"/>
        <rFont val="Times New Roman"/>
        <family val="1"/>
      </rPr>
      <t>9:00 p.m. A blue cylindrical shaped UFO made a low silent pass.</t>
    </r>
  </si>
  <si>
    <r>
      <rPr>
        <sz val="9"/>
        <rFont val="Times New Roman"/>
        <family val="1"/>
      </rPr>
      <t>10:00 p.m. A large "unidentified flying object with an orange glow" was spotted</t>
    </r>
  </si>
  <si>
    <r>
      <rPr>
        <sz val="9"/>
        <rFont val="Times New Roman"/>
        <family val="1"/>
      </rPr>
      <t>Pekin</t>
    </r>
  </si>
  <si>
    <r>
      <rPr>
        <sz val="9"/>
        <rFont val="Times New Roman"/>
        <family val="1"/>
      </rPr>
      <t>North Atlantic</t>
    </r>
  </si>
  <si>
    <r>
      <rPr>
        <sz val="9"/>
        <rFont val="Times New Roman"/>
        <family val="1"/>
      </rPr>
      <t>9:20 p.m. The witness was driving west on Route 76, near Kent, when he observed a group of flashing lights overhead, almost directly above the car.</t>
    </r>
  </si>
  <si>
    <r>
      <rPr>
        <sz val="9"/>
        <rFont val="Times New Roman"/>
        <family val="1"/>
      </rPr>
      <t>Kent (Near)</t>
    </r>
  </si>
  <si>
    <r>
      <rPr>
        <sz val="9"/>
        <rFont val="Times New Roman"/>
        <family val="1"/>
      </rPr>
      <t>8:10 p.m. Row of seven lights observed for 45 seconds by Harley Rutledge</t>
    </r>
  </si>
  <si>
    <r>
      <rPr>
        <sz val="9"/>
        <rFont val="Times New Roman"/>
        <family val="1"/>
      </rPr>
      <t>Humanoid report, no details,</t>
    </r>
  </si>
  <si>
    <r>
      <rPr>
        <sz val="9"/>
        <rFont val="Times New Roman"/>
        <family val="1"/>
      </rPr>
      <t xml:space="preserve">A man and his wife employed at the Fazenda Secap claimed to have seen an oval shaped flying craft, "with two figures like people, in big hats and linked together
</t>
    </r>
    <r>
      <rPr>
        <sz val="9"/>
        <rFont val="Times New Roman"/>
        <family val="1"/>
      </rPr>
      <t>by a sort of tube."</t>
    </r>
  </si>
  <si>
    <r>
      <rPr>
        <sz val="9"/>
        <rFont val="Times New Roman"/>
        <family val="1"/>
      </rPr>
      <t>Catanduva, Sao Paulo (near)</t>
    </r>
  </si>
  <si>
    <r>
      <rPr>
        <sz val="9"/>
        <rFont val="Times New Roman"/>
        <family val="1"/>
      </rPr>
      <t>One of the few UFO encounter cases which also involved animal mutilation.</t>
    </r>
  </si>
  <si>
    <r>
      <rPr>
        <sz val="9"/>
        <rFont val="Times New Roman"/>
        <family val="1"/>
      </rPr>
      <t xml:space="preserve">Four teenagers driving saw a bright yellow domed disc or domed-ovoid craft dive
</t>
    </r>
    <r>
      <rPr>
        <sz val="9"/>
        <rFont val="Times New Roman"/>
        <family val="1"/>
      </rPr>
      <t>quickly toward the ground.</t>
    </r>
  </si>
  <si>
    <r>
      <rPr>
        <sz val="9"/>
        <rFont val="Times New Roman"/>
        <family val="1"/>
      </rPr>
      <t>between Kinchela and Gladstone, NSW</t>
    </r>
  </si>
  <si>
    <r>
      <rPr>
        <sz val="9"/>
        <rFont val="Times New Roman"/>
        <family val="1"/>
      </rPr>
      <t>More than a dozen residents of the Ferndale sub-division told state police they observed a UFO with "flashing lights" land on Burnside Mountain.</t>
    </r>
  </si>
  <si>
    <r>
      <rPr>
        <sz val="9"/>
        <rFont val="Times New Roman"/>
        <family val="1"/>
      </rPr>
      <t>Shamokin</t>
    </r>
  </si>
  <si>
    <r>
      <rPr>
        <sz val="9"/>
        <rFont val="Times New Roman"/>
        <family val="1"/>
      </rPr>
      <t>three adults observed an oval-shaped fluorescent-white UFO</t>
    </r>
  </si>
  <si>
    <r>
      <rPr>
        <sz val="9"/>
        <rFont val="Times New Roman"/>
        <family val="1"/>
      </rPr>
      <t>Spring Mills</t>
    </r>
  </si>
  <si>
    <r>
      <rPr>
        <sz val="9"/>
        <rFont val="Times New Roman"/>
        <family val="1"/>
      </rPr>
      <t>Four yellow lights as if on one object, beside rode, buzzed car; burn marks found where UFO first seen.  Ballester Olmos, 1976, pp. 40-41 (E) car</t>
    </r>
  </si>
  <si>
    <r>
      <rPr>
        <sz val="9"/>
        <rFont val="Times New Roman"/>
        <family val="1"/>
      </rPr>
      <t>Guadalcanal</t>
    </r>
  </si>
  <si>
    <r>
      <rPr>
        <sz val="9"/>
        <rFont val="Times New Roman"/>
        <family val="1"/>
      </rPr>
      <t xml:space="preserve">Sheriffs and others on April 10 reported at least three UFOs over Bernie and in
</t>
    </r>
    <r>
      <rPr>
        <sz val="9"/>
        <rFont val="Times New Roman"/>
        <family val="1"/>
      </rPr>
      <t>Dexter.</t>
    </r>
  </si>
  <si>
    <r>
      <rPr>
        <sz val="9"/>
        <rFont val="Times New Roman"/>
        <family val="1"/>
      </rPr>
      <t>Stoddard County</t>
    </r>
  </si>
  <si>
    <r>
      <rPr>
        <sz val="9"/>
        <rFont val="Times New Roman"/>
        <family val="1"/>
      </rPr>
      <t>During the late afternoon on the road between Manor and Penn, Pennsylvania twelve witnesses saw a disc-shaped object, between 35-60 feet in diameter</t>
    </r>
  </si>
  <si>
    <r>
      <rPr>
        <sz val="9"/>
        <rFont val="Times New Roman"/>
        <family val="1"/>
      </rPr>
      <t>Bt. Manor &amp; Penn</t>
    </r>
  </si>
  <si>
    <r>
      <rPr>
        <sz val="9"/>
        <rFont val="Times New Roman"/>
        <family val="1"/>
      </rPr>
      <t xml:space="preserve">10:30 p.m. OBOL was chased by Piper Cherokee, same night as Piedmont
</t>
    </r>
    <r>
      <rPr>
        <sz val="9"/>
        <rFont val="Times New Roman"/>
        <family val="1"/>
      </rPr>
      <t>incident. (PID,18)</t>
    </r>
  </si>
  <si>
    <r>
      <rPr>
        <sz val="9"/>
        <rFont val="Times New Roman"/>
        <family val="1"/>
      </rPr>
      <t>10:30 p.m. Orange ball of light observed from Cessna 150 at 2500'.</t>
    </r>
  </si>
  <si>
    <r>
      <rPr>
        <sz val="9"/>
        <rFont val="Times New Roman"/>
        <family val="1"/>
      </rPr>
      <t>Piedmont (SE of)</t>
    </r>
  </si>
  <si>
    <r>
      <rPr>
        <sz val="9"/>
        <rFont val="Times New Roman"/>
        <family val="1"/>
      </rPr>
      <t xml:space="preserve">Orange-red object surrounded by green haze passed over car. APRO Bulletin, May-
</t>
    </r>
    <r>
      <rPr>
        <sz val="9"/>
        <rFont val="Times New Roman"/>
        <family val="1"/>
      </rPr>
      <t>June 1973; see Rodeghier, 1981, p. 56 (E,L.) car</t>
    </r>
  </si>
  <si>
    <r>
      <rPr>
        <sz val="9"/>
        <rFont val="Times New Roman"/>
        <family val="1"/>
      </rPr>
      <t>City not noted</t>
    </r>
  </si>
  <si>
    <r>
      <rPr>
        <sz val="9"/>
        <rFont val="Times New Roman"/>
        <family val="1"/>
      </rPr>
      <t xml:space="preserve">At 11:30 a.m. a domed disc-shaped object with portholes and landing gear came
</t>
    </r>
    <r>
      <rPr>
        <sz val="9"/>
        <rFont val="Times New Roman"/>
        <family val="1"/>
      </rPr>
      <t>down and landed in the woods four miles west of Ellsinore</t>
    </r>
  </si>
  <si>
    <r>
      <rPr>
        <sz val="9"/>
        <rFont val="Times New Roman"/>
        <family val="1"/>
      </rPr>
      <t>Ellsinore</t>
    </r>
  </si>
  <si>
    <r>
      <rPr>
        <sz val="9"/>
        <rFont val="Times New Roman"/>
        <family val="1"/>
      </rPr>
      <t xml:space="preserve">Mrs. Dorothy Thompson saw an egg-shaped object at treetop level after her TV set
</t>
    </r>
    <r>
      <rPr>
        <sz val="9"/>
        <rFont val="Times New Roman"/>
        <family val="1"/>
      </rPr>
      <t>went off and on</t>
    </r>
  </si>
  <si>
    <r>
      <rPr>
        <sz val="9"/>
        <rFont val="Times New Roman"/>
        <family val="1"/>
      </rPr>
      <t>At least 16 sightings of round or egg-shaped objects (UFOE II, Section VIII).</t>
    </r>
  </si>
  <si>
    <r>
      <rPr>
        <sz val="9"/>
        <rFont val="Times New Roman"/>
        <family val="1"/>
      </rPr>
      <t>Los Angeles Basin</t>
    </r>
  </si>
  <si>
    <r>
      <rPr>
        <sz val="9"/>
        <rFont val="Times New Roman"/>
        <family val="1"/>
      </rPr>
      <t>730401-08</t>
    </r>
  </si>
  <si>
    <r>
      <rPr>
        <sz val="9"/>
        <rFont val="Times New Roman"/>
        <family val="1"/>
      </rPr>
      <t>Rapidly moving multi-colored lights, widespread sightings.</t>
    </r>
  </si>
  <si>
    <r>
      <rPr>
        <sz val="9"/>
        <rFont val="Times New Roman"/>
        <family val="1"/>
      </rPr>
      <t xml:space="preserve">9:15 p.m. Object approximately 1,500' high hovered over power plant. Witness
</t>
    </r>
    <r>
      <rPr>
        <sz val="9"/>
        <rFont val="Times New Roman"/>
        <family val="1"/>
      </rPr>
      <t>estimated the object's size at 25' in diameter</t>
    </r>
  </si>
  <si>
    <r>
      <rPr>
        <sz val="9"/>
        <rFont val="Times New Roman"/>
        <family val="1"/>
      </rPr>
      <t>Grand Tower</t>
    </r>
  </si>
  <si>
    <r>
      <rPr>
        <sz val="9"/>
        <rFont val="Times New Roman"/>
        <family val="1"/>
      </rPr>
      <t xml:space="preserve">Police reportedly were swamped with calls regarding a "giant ball" which moved
</t>
    </r>
    <r>
      <rPr>
        <sz val="9"/>
        <rFont val="Times New Roman"/>
        <family val="1"/>
      </rPr>
      <t>quickly across the evening sky from east to west</t>
    </r>
  </si>
  <si>
    <r>
      <rPr>
        <sz val="9"/>
        <rFont val="Times New Roman"/>
        <family val="1"/>
      </rPr>
      <t>Milton</t>
    </r>
  </si>
  <si>
    <r>
      <rPr>
        <sz val="9"/>
        <rFont val="Times New Roman"/>
        <family val="1"/>
      </rPr>
      <t>Jorge Roberto Herrera humanoid encounter, landing with physical traces</t>
    </r>
  </si>
  <si>
    <r>
      <rPr>
        <sz val="9"/>
        <rFont val="Times New Roman"/>
        <family val="1"/>
      </rPr>
      <t>Salta Province</t>
    </r>
  </si>
  <si>
    <r>
      <rPr>
        <sz val="9"/>
        <rFont val="Times New Roman"/>
        <family val="1"/>
      </rPr>
      <t>At 7:30 p.m. a light hovered low over trees making a “throaty sucking sound”</t>
    </r>
  </si>
  <si>
    <r>
      <rPr>
        <sz val="9"/>
        <rFont val="Times New Roman"/>
        <family val="1"/>
      </rPr>
      <t>Brecksville</t>
    </r>
  </si>
  <si>
    <r>
      <rPr>
        <sz val="9"/>
        <rFont val="Times New Roman"/>
        <family val="1"/>
      </rPr>
      <t>South Carolina</t>
    </r>
  </si>
  <si>
    <r>
      <rPr>
        <sz val="9"/>
        <rFont val="Times New Roman"/>
        <family val="1"/>
      </rPr>
      <t xml:space="preserve">President Idi Amin was among a large number of people who saw a UFO splash
</t>
    </r>
    <r>
      <rPr>
        <sz val="9"/>
        <rFont val="Times New Roman"/>
        <family val="1"/>
      </rPr>
      <t>down into Lake Victoria</t>
    </r>
  </si>
  <si>
    <r>
      <rPr>
        <sz val="9"/>
        <rFont val="Times New Roman"/>
        <family val="1"/>
      </rPr>
      <t>Uganda</t>
    </r>
  </si>
  <si>
    <r>
      <rPr>
        <sz val="9"/>
        <rFont val="Times New Roman"/>
        <family val="1"/>
      </rPr>
      <t>Kampala</t>
    </r>
  </si>
  <si>
    <r>
      <rPr>
        <sz val="9"/>
        <rFont val="Times New Roman"/>
        <family val="1"/>
      </rPr>
      <t xml:space="preserve">There were 42 objects with flashing lights observed by multiple witnesses during a
</t>
    </r>
    <r>
      <rPr>
        <sz val="9"/>
        <rFont val="Times New Roman"/>
        <family val="1"/>
      </rPr>
      <t>three-hour period</t>
    </r>
  </si>
  <si>
    <r>
      <rPr>
        <sz val="9"/>
        <rFont val="Times New Roman"/>
        <family val="1"/>
      </rPr>
      <t>Saylors Lake</t>
    </r>
  </si>
  <si>
    <r>
      <rPr>
        <sz val="9"/>
        <rFont val="Times New Roman"/>
        <family val="1"/>
      </rPr>
      <t>A major UFO "wave" apparently hit a three-county area of eastern Pennsylvania. Mostly round and oval lighted objects were reported. On March 20th Bushkill Township Police Chief Harold Kostenbader reportedly observed three objects himself. (Reference: UFO INVESTIGATOR, May 1973, pages 1, 4)</t>
    </r>
  </si>
  <si>
    <r>
      <rPr>
        <sz val="9"/>
        <rFont val="Times New Roman"/>
        <family val="1"/>
      </rPr>
      <t>Eastern Area</t>
    </r>
  </si>
  <si>
    <r>
      <rPr>
        <sz val="9"/>
        <rFont val="Times New Roman"/>
        <family val="1"/>
      </rPr>
      <t xml:space="preserve">Evening. Six witnesses reported a close encounter with an object with a row of
</t>
    </r>
    <r>
      <rPr>
        <sz val="9"/>
        <rFont val="Times New Roman"/>
        <family val="1"/>
      </rPr>
      <t>lights, hovering at 50' altitude. (Reggie Bone incident)</t>
    </r>
  </si>
  <si>
    <r>
      <rPr>
        <sz val="9"/>
        <rFont val="Times New Roman"/>
        <family val="1"/>
      </rPr>
      <t>Elsinore</t>
    </r>
  </si>
  <si>
    <r>
      <rPr>
        <sz val="9"/>
        <rFont val="Times New Roman"/>
        <family val="1"/>
      </rPr>
      <t>Disc Cavorts Near Airliner / Confirmed By Radar</t>
    </r>
  </si>
  <si>
    <r>
      <rPr>
        <sz val="9"/>
        <rFont val="Times New Roman"/>
        <family val="1"/>
      </rPr>
      <t>McAlester</t>
    </r>
  </si>
  <si>
    <r>
      <rPr>
        <sz val="9"/>
        <rFont val="Times New Roman"/>
        <family val="1"/>
      </rPr>
      <t>Bright yellow sphere hovered low over road, engine restarted by itself when UFO departed. Flying Saucer Review, Vol. 19, No. 2; see Rodeghier, 1981, p. 56 (E) car</t>
    </r>
  </si>
  <si>
    <r>
      <rPr>
        <sz val="9"/>
        <rFont val="Times New Roman"/>
        <family val="1"/>
      </rPr>
      <t>St. Albans</t>
    </r>
  </si>
  <si>
    <r>
      <rPr>
        <sz val="9"/>
        <rFont val="Times New Roman"/>
        <family val="1"/>
      </rPr>
      <t>Evening. Three boys reported they saw an orange ball coming out of the west</t>
    </r>
  </si>
  <si>
    <r>
      <rPr>
        <sz val="9"/>
        <rFont val="Times New Roman"/>
        <family val="1"/>
      </rPr>
      <t>Pana</t>
    </r>
  </si>
  <si>
    <r>
      <rPr>
        <sz val="9"/>
        <rFont val="Times New Roman"/>
        <family val="1"/>
      </rPr>
      <t xml:space="preserve">Youths photographed disc-shaped object, analysis supported authenticity (UFOE
</t>
    </r>
    <r>
      <rPr>
        <sz val="9"/>
        <rFont val="Times New Roman"/>
        <family val="1"/>
      </rPr>
      <t>II, Section VII)</t>
    </r>
  </si>
  <si>
    <r>
      <rPr>
        <sz val="9"/>
        <rFont val="Times New Roman"/>
        <family val="1"/>
      </rPr>
      <t>Conejo</t>
    </r>
  </si>
  <si>
    <r>
      <rPr>
        <sz val="9"/>
        <rFont val="Times New Roman"/>
        <family val="1"/>
      </rPr>
      <t>Sphere illum. cabin, E-M</t>
    </r>
  </si>
  <si>
    <r>
      <rPr>
        <sz val="9"/>
        <rFont val="Times New Roman"/>
        <family val="1"/>
      </rPr>
      <t>Ohura Beacon (area)</t>
    </r>
  </si>
  <si>
    <r>
      <rPr>
        <sz val="9"/>
        <rFont val="Times New Roman"/>
        <family val="1"/>
      </rPr>
      <t>Aircraft encounters object, gyroscopic &amp; magnetic compass went haywire</t>
    </r>
  </si>
  <si>
    <r>
      <rPr>
        <sz val="9"/>
        <rFont val="Times New Roman"/>
        <family val="1"/>
      </rPr>
      <t>More than 250 people have reportedly have seen the object since it was first sighted in February. The UFO has been observed by many residents hovering soundlessly at tree at tree-top level for minutes at a time before disappearing. Many have claimed the object is huge, with estimates ranging from "bigger that a car" to 1/2 the size of a house. (Reference: UFO INVESTIGATOR, May 1973, page 2)</t>
    </r>
  </si>
  <si>
    <r>
      <rPr>
        <sz val="9"/>
        <rFont val="Times New Roman"/>
        <family val="1"/>
      </rPr>
      <t>Wood River Junction</t>
    </r>
  </si>
  <si>
    <r>
      <rPr>
        <sz val="9"/>
        <rFont val="Times New Roman"/>
        <family val="1"/>
      </rPr>
      <t xml:space="preserve">At least eight witnesses observed a large oval-shaped object that appeared to hover
</t>
    </r>
    <r>
      <rPr>
        <sz val="9"/>
        <rFont val="Times New Roman"/>
        <family val="1"/>
      </rPr>
      <t>as low as two hundred feet from the ground.</t>
    </r>
  </si>
  <si>
    <r>
      <rPr>
        <sz val="9"/>
        <rFont val="Times New Roman"/>
        <family val="1"/>
      </rPr>
      <t>Disc with green light and flashing, red light flew over car, engine restarted. Flying Saucer Review, Vol. 19, No. 3; see Rodeghier, 1981, p. 55 (E) car</t>
    </r>
  </si>
  <si>
    <r>
      <rPr>
        <sz val="9"/>
        <rFont val="Times New Roman"/>
        <family val="1"/>
      </rPr>
      <t>Osorno</t>
    </r>
  </si>
  <si>
    <r>
      <rPr>
        <sz val="9"/>
        <rFont val="Times New Roman"/>
        <family val="1"/>
      </rPr>
      <t xml:space="preserve">Skylab III's crew photographed a strange red object not more than 30-50 nautical
</t>
    </r>
    <r>
      <rPr>
        <sz val="9"/>
        <rFont val="Times New Roman"/>
        <family val="1"/>
      </rPr>
      <t>miles from them</t>
    </r>
  </si>
  <si>
    <r>
      <rPr>
        <sz val="9"/>
        <rFont val="Times New Roman"/>
        <family val="1"/>
      </rPr>
      <t xml:space="preserve">Diamond-shaped object in paddock, "beeping" sounds on radio. Frola, 1990, p.
</t>
    </r>
    <r>
      <rPr>
        <sz val="9"/>
        <rFont val="Times New Roman"/>
        <family val="1"/>
      </rPr>
      <t>121 (E,R,L) car</t>
    </r>
  </si>
  <si>
    <r>
      <rPr>
        <sz val="9"/>
        <rFont val="Times New Roman"/>
        <family val="1"/>
      </rPr>
      <t>S. AU</t>
    </r>
  </si>
  <si>
    <r>
      <rPr>
        <sz val="9"/>
        <rFont val="Times New Roman"/>
        <family val="1"/>
      </rPr>
      <t>Murray Bridge</t>
    </r>
  </si>
  <si>
    <r>
      <rPr>
        <sz val="9"/>
        <rFont val="Times New Roman"/>
        <family val="1"/>
      </rPr>
      <t>Judy Kendall abduction, three types of beings (UFOE II, Section XIII).</t>
    </r>
  </si>
  <si>
    <r>
      <rPr>
        <sz val="9"/>
        <rFont val="Times New Roman"/>
        <family val="1"/>
      </rPr>
      <t>Bt. Bedoga Bay and Woodland</t>
    </r>
  </si>
  <si>
    <r>
      <rPr>
        <sz val="9"/>
        <rFont val="Times New Roman"/>
        <family val="1"/>
      </rPr>
      <t>6:45 p.m. A lady was on her way to Patoka from her home on RR 2, 2 miles SW of the city, when she saw a sudden flash in the sky. First expected to be a "falling star" she then saw it was moving rapidly in a zig-zag fashion from W-E and she slowed her car to watch. (SL-62, Page 11)</t>
    </r>
  </si>
  <si>
    <r>
      <rPr>
        <sz val="9"/>
        <rFont val="Times New Roman"/>
        <family val="1"/>
      </rPr>
      <t>Patoka</t>
    </r>
  </si>
  <si>
    <r>
      <rPr>
        <sz val="9"/>
        <rFont val="Times New Roman"/>
        <family val="1"/>
      </rPr>
      <t>9:00 p.m. A gentleman, while driving a tractor on a side road, observed a dark, rectangular-shaped object (more like a trapezoid) outlined in blue light. Observed suddenly for 3seconds it then switched off. (SL-62, Page 10)</t>
    </r>
  </si>
  <si>
    <r>
      <rPr>
        <sz val="9"/>
        <rFont val="Times New Roman"/>
        <family val="1"/>
      </rPr>
      <t>Lorraine</t>
    </r>
  </si>
  <si>
    <r>
      <rPr>
        <sz val="9"/>
        <rFont val="Times New Roman"/>
        <family val="1"/>
      </rPr>
      <t>2:00 p.m. Two airmen were instructed to check the tactical air navigational (TACAN) facility located eight miles east of McChord Air Force Base. Briggs exited the building to investigate the sound. Once outside, Briggs observed a saucer shaped object directly above the TACAN building. Briggs watched as the object landed just south of the TACAN compound. Briggs was startled by the object and entered the TACAN building to summoned Hillsgeck. Once Hillsgeck and Briggs exited the building together, they observed two "creatures" walking towards the fence. (See report by Bill Hamilton)</t>
    </r>
  </si>
  <si>
    <r>
      <rPr>
        <sz val="9"/>
        <rFont val="Times New Roman"/>
        <family val="1"/>
      </rPr>
      <t>McChord AFB</t>
    </r>
  </si>
  <si>
    <r>
      <rPr>
        <sz val="9"/>
        <rFont val="Times New Roman"/>
        <family val="1"/>
      </rPr>
      <t>10:00 a.m. Several area residents reported sighting a silvery, blimp-shaped object high in the sky over Knox County at midmorning today, but Vincennes and Knox County police said they had no clues to its identity. Meanwhile, city police received a telephone can from a woman who "followed the UFO from Bicknell to Vincennes." No figures were available on apparent size, speed or height of the object, but all observers gave similar descriptions of its shape.</t>
    </r>
  </si>
  <si>
    <r>
      <rPr>
        <sz val="9"/>
        <rFont val="Times New Roman"/>
        <family val="1"/>
      </rPr>
      <t>Vincennes</t>
    </r>
  </si>
  <si>
    <r>
      <rPr>
        <sz val="9"/>
        <rFont val="Times New Roman"/>
        <family val="1"/>
      </rPr>
      <t>Ground/Visual; Two 106's Scrambled</t>
    </r>
  </si>
  <si>
    <r>
      <rPr>
        <sz val="9"/>
        <rFont val="Times New Roman"/>
        <family val="1"/>
      </rPr>
      <t>Palm Beach</t>
    </r>
  </si>
  <si>
    <r>
      <rPr>
        <sz val="9"/>
        <rFont val="Times New Roman"/>
        <family val="1"/>
      </rPr>
      <t>Multi witness, two events, animal (#537), EM effects</t>
    </r>
  </si>
  <si>
    <r>
      <rPr>
        <sz val="9"/>
        <rFont val="Times New Roman"/>
        <family val="1"/>
      </rPr>
      <t>Humanoid report. No details, but witness' name was Eastman.(EGBA, Page 673)</t>
    </r>
  </si>
  <si>
    <r>
      <rPr>
        <sz val="9"/>
        <rFont val="Times New Roman"/>
        <family val="1"/>
      </rPr>
      <t>Howard</t>
    </r>
  </si>
  <si>
    <r>
      <rPr>
        <sz val="9"/>
        <rFont val="Times New Roman"/>
        <family val="1"/>
      </rPr>
      <t>A rural family, who police say are responsible people, reported that a UFO "as big as a house" flew parallel to their car as they were driving down a country road at night. One witness said the object landed and took off twice in a nearby field. (NICAP UFOI, Oct 1972, page 3)</t>
    </r>
  </si>
  <si>
    <r>
      <rPr>
        <sz val="9"/>
        <rFont val="Times New Roman"/>
        <family val="1"/>
      </rPr>
      <t>1:55 p.m. 8-10' altitude!!! City Editor of the Aubury Evening News was in the Butler Police Station when a woman walked in. She came up over the crest of a high hill and there it was, about 3' above my car. It was about a car length long,  but perfectly round with what looked like red fluorescent paint along the top, and it had four feet coming out of the bottom." . (SL-60, page 5)</t>
    </r>
  </si>
  <si>
    <r>
      <rPr>
        <sz val="9"/>
        <rFont val="Times New Roman"/>
        <family val="1"/>
      </rPr>
      <t>Radar / Visual At North Bay</t>
    </r>
  </si>
  <si>
    <r>
      <rPr>
        <sz val="9"/>
        <rFont val="Times New Roman"/>
        <family val="1"/>
      </rPr>
      <t>North Bay, Ontario</t>
    </r>
  </si>
  <si>
    <r>
      <rPr>
        <sz val="9"/>
        <rFont val="Times New Roman"/>
        <family val="1"/>
      </rPr>
      <t xml:space="preserve">Three city police officers, including a sergeant, observed an oval-shaped object hovering several thousand feet in the sky above Mt. Penn. (Reference: UFO
</t>
    </r>
    <r>
      <rPr>
        <sz val="9"/>
        <rFont val="Times New Roman"/>
        <family val="1"/>
      </rPr>
      <t>INVESTIGATOR, October 1972, page 3)</t>
    </r>
  </si>
  <si>
    <r>
      <rPr>
        <sz val="9"/>
        <rFont val="Times New Roman"/>
        <family val="1"/>
      </rPr>
      <t>9:45 p.m. A 39-year-old woman reported what appeared to be a solid object surrounded by pulsating lights. She first spotted the "elongated" object and observed it for approximately 20 minutes before it disappeared behind some tall fir trees. (NICAP UFOI, Oct 1972, page 3)</t>
    </r>
  </si>
  <si>
    <r>
      <rPr>
        <sz val="9"/>
        <rFont val="Times New Roman"/>
        <family val="1"/>
      </rPr>
      <t>Lafayette</t>
    </r>
  </si>
  <si>
    <r>
      <rPr>
        <sz val="9"/>
        <rFont val="Times New Roman"/>
        <family val="1"/>
      </rPr>
      <t>Orange object hovering over treetops, beeping sound, radiator boiled over. Flying Saucer Review, Vol. 18, No. 6; see Rodeghier, 1981, p. 55 (E,L) car</t>
    </r>
  </si>
  <si>
    <r>
      <rPr>
        <sz val="9"/>
        <rFont val="Times New Roman"/>
        <family val="1"/>
      </rPr>
      <t>Waukesha County</t>
    </r>
  </si>
  <si>
    <r>
      <rPr>
        <sz val="9"/>
        <rFont val="Times New Roman"/>
        <family val="1"/>
      </rPr>
      <t>Portland</t>
    </r>
  </si>
  <si>
    <r>
      <rPr>
        <sz val="9"/>
        <rFont val="Times New Roman"/>
        <family val="1"/>
      </rPr>
      <t>Three city police officers, including a sergeant, observed an oval-shaped object hovering several thousand feet in the sky above Mt. Penn. They said the object changed color from white to red to bluish-green. (NICAP UFOI, Oct 1972, page 3)</t>
    </r>
  </si>
  <si>
    <r>
      <rPr>
        <sz val="9"/>
        <rFont val="Times New Roman"/>
        <family val="1"/>
      </rPr>
      <t xml:space="preserve">Luminous, bowl-shaped object hovered near ground; blinding white light brightly
</t>
    </r>
    <r>
      <rPr>
        <sz val="9"/>
        <rFont val="Times New Roman"/>
        <family val="1"/>
      </rPr>
      <t>illuminated terrain; object made "whooshing" noise, shot straight up (UFOE II, Section - V).</t>
    </r>
  </si>
  <si>
    <r>
      <rPr>
        <sz val="9"/>
        <rFont val="Times New Roman"/>
        <family val="1"/>
      </rPr>
      <t>Colby</t>
    </r>
  </si>
  <si>
    <r>
      <rPr>
        <sz val="9"/>
        <rFont val="Times New Roman"/>
        <family val="1"/>
      </rPr>
      <t>Multi witness, long duration (#533) landing</t>
    </r>
  </si>
  <si>
    <r>
      <rPr>
        <sz val="9"/>
        <rFont val="Times New Roman"/>
        <family val="1"/>
      </rPr>
      <t>Norton Sound</t>
    </r>
  </si>
  <si>
    <r>
      <rPr>
        <sz val="9"/>
        <rFont val="Times New Roman"/>
        <family val="1"/>
      </rPr>
      <t xml:space="preserve">Elliptical object with bright lights hovered near ground emitting light beams downward; satellite objects emerged. UFO reacted to flashlight (UFOE II, Section
</t>
    </r>
    <r>
      <rPr>
        <sz val="9"/>
        <rFont val="Times New Roman"/>
        <family val="1"/>
      </rPr>
      <t>VI).</t>
    </r>
  </si>
  <si>
    <r>
      <rPr>
        <sz val="9"/>
        <rFont val="Times New Roman"/>
        <family val="1"/>
      </rPr>
      <t>Taize</t>
    </r>
  </si>
  <si>
    <r>
      <rPr>
        <sz val="9"/>
        <rFont val="Times New Roman"/>
        <family val="1"/>
      </rPr>
      <t>5:30 a.m. Same object seen. (SL-59, page 11)</t>
    </r>
  </si>
  <si>
    <r>
      <rPr>
        <sz val="9"/>
        <rFont val="Times New Roman"/>
        <family val="1"/>
      </rPr>
      <t>5:30 a.m. Orange "football-shaped" object hovered over the ground, sighted by motorists. State Police in Elgin, the DuPage County Sheriff's Office, and suburban police departments reportedly received calls concerning the strange object. (See Bensonville, IL) (SL-59, page 11)</t>
    </r>
  </si>
  <si>
    <r>
      <rPr>
        <sz val="9"/>
        <rFont val="Times New Roman"/>
        <family val="1"/>
      </rPr>
      <t>Elgin</t>
    </r>
  </si>
  <si>
    <r>
      <rPr>
        <sz val="9"/>
        <rFont val="Times New Roman"/>
        <family val="1"/>
      </rPr>
      <t>5:30 a.m. "It was shaped like a football and had a rim around it." Described as 50' long and windowless it continued to pulsate colors. First, a bright orange, then gray, then bright orange again. Estimated at 200' altitude other motorists in vicinity got out of their cars and looked at the object. (SL-59, page 11)</t>
    </r>
  </si>
  <si>
    <r>
      <rPr>
        <sz val="9"/>
        <rFont val="Times New Roman"/>
        <family val="1"/>
      </rPr>
      <t>Bensonville</t>
    </r>
  </si>
  <si>
    <r>
      <rPr>
        <sz val="9"/>
        <rFont val="Times New Roman"/>
        <family val="1"/>
      </rPr>
      <t>Early morning. 45-min. First observed as a triangle of lights that just hovered. Object turned and flashed away at high speed. At this time there were three bright orange-red lights which illuminated the "saucer" which appeared to have "bat-like" wings. Observers watched with field glasses. (SL-60, page 9)</t>
    </r>
  </si>
  <si>
    <r>
      <rPr>
        <sz val="9"/>
        <rFont val="Times New Roman"/>
        <family val="1"/>
      </rPr>
      <t>Lebanon</t>
    </r>
  </si>
  <si>
    <r>
      <rPr>
        <sz val="9"/>
        <rFont val="Times New Roman"/>
        <family val="1"/>
      </rPr>
      <t xml:space="preserve">9:45 p.m. 3-4 Mins. Four people observed a yellow discoid object, 50-60' in diameter at 300' altitude while driving. There was an unconfirmed radar track at
</t>
    </r>
    <r>
      <rPr>
        <sz val="9"/>
        <rFont val="Times New Roman"/>
        <family val="1"/>
      </rPr>
      <t>Scott AFB. (SL-59, page 13)</t>
    </r>
  </si>
  <si>
    <r>
      <rPr>
        <sz val="9"/>
        <rFont val="Times New Roman"/>
        <family val="1"/>
      </rPr>
      <t>Belleville</t>
    </r>
  </si>
  <si>
    <r>
      <rPr>
        <sz val="9"/>
        <rFont val="Times New Roman"/>
        <family val="1"/>
      </rPr>
      <t>8:30 p.m. Sixteen witnesses. Large UFO observed over highway intersection I-55 and Union Rd. by three children. KXOK received 13 calls. (SL-72, page 10)</t>
    </r>
  </si>
  <si>
    <r>
      <rPr>
        <sz val="9"/>
        <rFont val="Times New Roman"/>
        <family val="1"/>
      </rPr>
      <t>St. Louis</t>
    </r>
  </si>
  <si>
    <r>
      <rPr>
        <sz val="9"/>
        <rFont val="Times New Roman"/>
        <family val="1"/>
      </rPr>
      <t>10:42 p.m. Peter Reich, aerospace writer for CHICAGO TODAY,  saw a UFO and wrote 4 column article. Incredible high-speed of object that looked like anti- collision beacon (red) over Lake Michigan. Estimated at 1/2 mile and 600 mph, object suddenyly stopped, reversed course sharply and appeared to fly along a downward curve in opposite direction. (SL-58, page 12)</t>
    </r>
  </si>
  <si>
    <r>
      <rPr>
        <sz val="9"/>
        <rFont val="Times New Roman"/>
        <family val="1"/>
      </rPr>
      <t>Dog alerts, chases triangle</t>
    </r>
  </si>
  <si>
    <r>
      <rPr>
        <sz val="9"/>
        <rFont val="Times New Roman"/>
        <family val="1"/>
      </rPr>
      <t>Morton</t>
    </r>
  </si>
  <si>
    <r>
      <rPr>
        <sz val="9"/>
        <rFont val="Times New Roman"/>
        <family val="1"/>
      </rPr>
      <t>Luminous object beamed light at car, engine lost power (UFOE II, Section VII).</t>
    </r>
  </si>
  <si>
    <r>
      <rPr>
        <sz val="9"/>
        <rFont val="Times New Roman"/>
        <family val="1"/>
      </rPr>
      <t>Alcaracejos, Cordoba</t>
    </r>
  </si>
  <si>
    <r>
      <rPr>
        <sz val="9"/>
        <rFont val="Times New Roman"/>
        <family val="1"/>
      </rPr>
      <t>7:00 p.m.. More than two dozen witnesses reportedly observed a silvery "triangular-shaped" UFO for almost one hour (7-8 p.m.) before it disappeared behind clouds. (NICAP UFOI, Oct 1972, page 3)</t>
    </r>
  </si>
  <si>
    <r>
      <rPr>
        <sz val="9"/>
        <rFont val="Times New Roman"/>
        <family val="1"/>
      </rPr>
      <t>South Shore</t>
    </r>
  </si>
  <si>
    <r>
      <rPr>
        <sz val="9"/>
        <rFont val="Times New Roman"/>
        <family val="1"/>
      </rPr>
      <t>Daylight, multi witness, (#526) long duration</t>
    </r>
  </si>
  <si>
    <r>
      <rPr>
        <sz val="9"/>
        <rFont val="Times New Roman"/>
        <family val="1"/>
      </rPr>
      <t>Fort Beufort</t>
    </r>
  </si>
  <si>
    <r>
      <rPr>
        <sz val="9"/>
        <rFont val="Times New Roman"/>
        <family val="1"/>
      </rPr>
      <t>1:00 a.m. Two airman at George AFB, California, verified each other's report of seeing a "bright orange object", that seemed to be 375 feet in diameter as it sank behind a building southwest of their security-police beat at the base. (Skylook 57, page 12).</t>
    </r>
  </si>
  <si>
    <r>
      <rPr>
        <sz val="9"/>
        <rFont val="Times New Roman"/>
        <family val="1"/>
      </rPr>
      <t>George AFB</t>
    </r>
  </si>
  <si>
    <r>
      <rPr>
        <sz val="9"/>
        <rFont val="Times New Roman"/>
        <family val="1"/>
      </rPr>
      <t xml:space="preserve">No details on this close encounter listed in EGBA. Witness was "Alterwitz".
</t>
    </r>
    <r>
      <rPr>
        <sz val="9"/>
        <rFont val="Times New Roman"/>
        <family val="1"/>
      </rPr>
      <t>(EGBA, page 672)</t>
    </r>
  </si>
  <si>
    <r>
      <rPr>
        <sz val="9"/>
        <rFont val="Times New Roman"/>
        <family val="1"/>
      </rPr>
      <t>Gary</t>
    </r>
  </si>
  <si>
    <r>
      <rPr>
        <sz val="9"/>
        <rFont val="Times New Roman"/>
        <family val="1"/>
      </rPr>
      <t>10:00 p.m. Couple from Millstadt, IL, were driving on 59th St. Lady noticed strange configuration of lights describing a circle. (SL-56, page 7)</t>
    </r>
  </si>
  <si>
    <r>
      <rPr>
        <sz val="9"/>
        <rFont val="Times New Roman"/>
        <family val="1"/>
      </rPr>
      <t>Pulsating yellow oval on road 5 meters ahead. Ballester Olmos, 1976, p. 37 (E) car</t>
    </r>
  </si>
  <si>
    <r>
      <rPr>
        <sz val="9"/>
        <rFont val="Times New Roman"/>
        <family val="1"/>
      </rPr>
      <t>Algodonales, Cadiz</t>
    </r>
  </si>
  <si>
    <r>
      <rPr>
        <sz val="9"/>
        <rFont val="Times New Roman"/>
        <family val="1"/>
      </rPr>
      <t>Three sisters who live on a farm about two miles southwest of Germantown, watched a brilliantly lighted UFO near their home at dusk.</t>
    </r>
  </si>
  <si>
    <r>
      <rPr>
        <sz val="9"/>
        <rFont val="Times New Roman"/>
        <family val="1"/>
      </rPr>
      <t>Dog undisturbed by top-shaped object; cat ran</t>
    </r>
  </si>
  <si>
    <r>
      <rPr>
        <sz val="9"/>
        <rFont val="Times New Roman"/>
        <family val="1"/>
      </rPr>
      <t>Canterbury</t>
    </r>
  </si>
  <si>
    <r>
      <rPr>
        <sz val="9"/>
        <rFont val="Times New Roman"/>
        <family val="1"/>
      </rPr>
      <t xml:space="preserve">Ellipse with red light landed about 200 meters away. APRO Bulletin, May-June,
</t>
    </r>
    <r>
      <rPr>
        <sz val="9"/>
        <rFont val="Times New Roman"/>
        <family val="1"/>
      </rPr>
      <t>1972 (E) car</t>
    </r>
  </si>
  <si>
    <r>
      <rPr>
        <sz val="9"/>
        <rFont val="Times New Roman"/>
        <family val="1"/>
      </rPr>
      <t>Normandy</t>
    </r>
  </si>
  <si>
    <r>
      <rPr>
        <sz val="9"/>
        <rFont val="Times New Roman"/>
        <family val="1"/>
      </rPr>
      <t xml:space="preserve">4:00 a.m. Giant orange glowing boomerang object with no sound, one hour
</t>
    </r>
    <r>
      <rPr>
        <sz val="9"/>
        <rFont val="Times New Roman"/>
        <family val="1"/>
      </rPr>
      <t>duration</t>
    </r>
  </si>
  <si>
    <r>
      <rPr>
        <sz val="9"/>
        <rFont val="Times New Roman"/>
        <family val="1"/>
      </rPr>
      <t>Milhousen</t>
    </r>
  </si>
  <si>
    <r>
      <rPr>
        <sz val="9"/>
        <rFont val="Times New Roman"/>
        <family val="1"/>
      </rPr>
      <t xml:space="preserve">A large number of witnesses, including police officers, FAA officials, U.S. Coast Guard personnel and numerous other Muskegon citizens observed a brightly
</t>
    </r>
    <r>
      <rPr>
        <sz val="9"/>
        <rFont val="Times New Roman"/>
        <family val="1"/>
      </rPr>
      <t>colored UFO around 9:15 P.M</t>
    </r>
  </si>
  <si>
    <r>
      <rPr>
        <sz val="9"/>
        <rFont val="Times New Roman"/>
        <family val="1"/>
      </rPr>
      <t>Muskegon</t>
    </r>
  </si>
  <si>
    <r>
      <rPr>
        <sz val="9"/>
        <rFont val="Times New Roman"/>
        <family val="1"/>
      </rPr>
      <t>A 24-year-old college graduate reported observing a disc-shaped UFO about 300 to 500 feet in the air and not more that 100 yards in front of the witness, flying right in front of his car around 10:40 P.M</t>
    </r>
  </si>
  <si>
    <r>
      <rPr>
        <sz val="9"/>
        <rFont val="Times New Roman"/>
        <family val="1"/>
      </rPr>
      <t>Apollo Beach</t>
    </r>
  </si>
  <si>
    <r>
      <rPr>
        <sz val="9"/>
        <rFont val="Times New Roman"/>
        <family val="1"/>
      </rPr>
      <t xml:space="preserve">three police officers reported observing a strange object in the shape of a
</t>
    </r>
    <r>
      <rPr>
        <sz val="9"/>
        <rFont val="Times New Roman"/>
        <family val="1"/>
      </rPr>
      <t>"boomerang" hovering over the High School</t>
    </r>
  </si>
  <si>
    <r>
      <rPr>
        <sz val="9"/>
        <rFont val="Times New Roman"/>
        <family val="1"/>
      </rPr>
      <t>Phoenixville</t>
    </r>
  </si>
  <si>
    <r>
      <rPr>
        <sz val="9"/>
        <rFont val="Times New Roman"/>
        <family val="1"/>
      </rPr>
      <t>Rumors Of Red Alert &amp; Possible Major Incident (Unfounded)</t>
    </r>
  </si>
  <si>
    <r>
      <rPr>
        <sz val="9"/>
        <color rgb="FF9A3365"/>
        <rFont val="Times New Roman"/>
        <family val="1"/>
      </rPr>
      <t>M</t>
    </r>
  </si>
  <si>
    <r>
      <rPr>
        <sz val="9"/>
        <rFont val="Times New Roman"/>
        <family val="1"/>
      </rPr>
      <t>July or August, 1972; Lake Norman, NC. Saucer near nuclear facility</t>
    </r>
  </si>
  <si>
    <r>
      <rPr>
        <sz val="9"/>
        <rFont val="Times New Roman"/>
        <family val="1"/>
      </rPr>
      <t>B-727 crew</t>
    </r>
  </si>
  <si>
    <r>
      <rPr>
        <sz val="9"/>
        <rFont val="Times New Roman"/>
        <family val="1"/>
      </rPr>
      <t>San Martin de Los Andes</t>
    </r>
  </si>
  <si>
    <r>
      <rPr>
        <sz val="9"/>
        <rFont val="Times New Roman"/>
        <family val="1"/>
      </rPr>
      <t>11:45 p.m. Several residents (near Hagerstown), including a Maryland State Trooper and a college professor, reported seeing a bright light circling over Holiday Acres, a local subdivision. The object has been reported by local residents on several occasions, and is usually seen around 11 p.m. (UFO Investigator / Jan 1972, page 3)</t>
    </r>
  </si>
  <si>
    <r>
      <rPr>
        <sz val="9"/>
        <rFont val="Times New Roman"/>
        <family val="1"/>
      </rPr>
      <t>Cavetown</t>
    </r>
  </si>
  <si>
    <r>
      <rPr>
        <sz val="9"/>
        <rFont val="Times New Roman"/>
        <family val="1"/>
      </rPr>
      <t>Evening. Former Navy weather observer and wife observed for 9 minutes a bright, slowly-moving "white-orange" light approaching from the East. Object appeared to be about 1500-2000', changed course and disappeared.(UFOI, 71, page 3)</t>
    </r>
  </si>
  <si>
    <r>
      <rPr>
        <sz val="9"/>
        <rFont val="Times New Roman"/>
        <family val="1"/>
      </rPr>
      <t>Norris City</t>
    </r>
  </si>
  <si>
    <r>
      <rPr>
        <sz val="9"/>
        <rFont val="Times New Roman"/>
        <family val="1"/>
      </rPr>
      <t>A UFO resembling a plate turned upside down on another plate that glowed with a white light, reportedly followed the president of a local school board and his wife as they were driving on a rural road just south of Lockbourne AIr Force Base. The object flying at an altitude of approximately 500 - 1000 feet, was observed for more than one hour, and appeared to to follow the couple to their farm and orbited the area for about 45 minutes. (UFO Investigator/ Dec. 1971, page 3)</t>
    </r>
  </si>
  <si>
    <r>
      <rPr>
        <sz val="9"/>
        <rFont val="Times New Roman"/>
        <family val="1"/>
      </rPr>
      <t>Pickaway County</t>
    </r>
  </si>
  <si>
    <r>
      <rPr>
        <sz val="9"/>
        <rFont val="Times New Roman"/>
        <family val="1"/>
      </rPr>
      <t>About midnight a rancher and his wife observed a brilliant orange triangular- shaped object with a blinking red light on top. Two more identical objects then appeared alongside the first. (Los Angeles NICAP Subcommittee report filed by Mrs. Idabel Epperson, who interviewed the witnesses by telephone.)</t>
    </r>
  </si>
  <si>
    <r>
      <rPr>
        <sz val="9"/>
        <rFont val="Times New Roman"/>
        <family val="1"/>
      </rPr>
      <t>Coarsegold</t>
    </r>
  </si>
  <si>
    <r>
      <rPr>
        <sz val="9"/>
        <rFont val="Times New Roman"/>
        <family val="1"/>
      </rPr>
      <t>(#494) confirming witnesses</t>
    </r>
  </si>
  <si>
    <r>
      <rPr>
        <sz val="9"/>
        <rFont val="Times New Roman"/>
        <family val="1"/>
      </rPr>
      <t>Delphos</t>
    </r>
  </si>
  <si>
    <r>
      <rPr>
        <sz val="9"/>
        <rFont val="Times New Roman"/>
        <family val="1"/>
      </rPr>
      <t>Sheep become agitated during landing event</t>
    </r>
  </si>
  <si>
    <r>
      <rPr>
        <sz val="9"/>
        <rFont val="Times New Roman"/>
        <family val="1"/>
      </rPr>
      <t xml:space="preserve">A teenager, four friends, and at least one adult reported observing "a bright white cloud flying in circles but traveling in a west to easterly direction" over Mattawan. Witnesses estimated the object was several hundred feet wide. (UFO Investigator/
</t>
    </r>
    <r>
      <rPr>
        <sz val="9"/>
        <rFont val="Times New Roman"/>
        <family val="1"/>
      </rPr>
      <t>Nov. 1971, page 3)</t>
    </r>
  </si>
  <si>
    <r>
      <rPr>
        <sz val="9"/>
        <rFont val="Times New Roman"/>
        <family val="1"/>
      </rPr>
      <t>Mattawan</t>
    </r>
  </si>
  <si>
    <r>
      <rPr>
        <sz val="9"/>
        <rFont val="Times New Roman"/>
        <family val="1"/>
      </rPr>
      <t>Evening. Seven reports from Illinois State Troopers over 2 hour period. (UFOI, 71)</t>
    </r>
  </si>
  <si>
    <r>
      <rPr>
        <sz val="9"/>
        <rFont val="Times New Roman"/>
        <family val="1"/>
      </rPr>
      <t>6:00 p.m. Traingular Shape - black colored lights on the bottom- no other lights observed approximately 300 ft across completely silent moved slowly app. 30- 40 mph. No. of Witnesses: 1; Duration: 10 min. (ufoevidence.org., Unevaluated).</t>
    </r>
  </si>
  <si>
    <r>
      <rPr>
        <sz val="9"/>
        <rFont val="Times New Roman"/>
        <family val="1"/>
      </rPr>
      <t>Florence</t>
    </r>
  </si>
  <si>
    <r>
      <rPr>
        <sz val="9"/>
        <rFont val="Times New Roman"/>
        <family val="1"/>
      </rPr>
      <t xml:space="preserve">Luminous oval with dome approached car. APRO Bulletin, Mar.-Apr. 1972 (E,R)
</t>
    </r>
    <r>
      <rPr>
        <sz val="9"/>
        <rFont val="Times New Roman"/>
        <family val="1"/>
      </rPr>
      <t>police car</t>
    </r>
  </si>
  <si>
    <r>
      <rPr>
        <sz val="9"/>
        <rFont val="Times New Roman"/>
        <family val="1"/>
      </rPr>
      <t>Caleta, Buena</t>
    </r>
  </si>
  <si>
    <r>
      <rPr>
        <sz val="9"/>
        <rFont val="Times New Roman"/>
        <family val="1"/>
      </rPr>
      <t>10:45 p.m. Engineer Sten Ceder was driving home when his car was suddenly brightly illuminated by multiple beams of light and he saw a square black object race past. He was then surrounded by a perceived dense black  cloud that seemed to extinguish all light.  (Flying Saucer Review Case Histories, Supp. No. 10, June 1972.)</t>
    </r>
  </si>
  <si>
    <r>
      <rPr>
        <sz val="9"/>
        <rFont val="Times New Roman"/>
        <family val="1"/>
      </rPr>
      <t>Northern</t>
    </r>
  </si>
  <si>
    <r>
      <rPr>
        <sz val="9"/>
        <rFont val="Times New Roman"/>
        <family val="1"/>
      </rPr>
      <t>Lake Lago de Cote, Costa Rica</t>
    </r>
  </si>
  <si>
    <r>
      <rPr>
        <sz val="9"/>
        <rFont val="Times New Roman"/>
        <family val="1"/>
      </rPr>
      <t>Lake Lago de Cote</t>
    </r>
  </si>
  <si>
    <r>
      <rPr>
        <sz val="9"/>
        <rFont val="Times New Roman"/>
        <family val="1"/>
      </rPr>
      <t>2:30 a.m. The constabulary (police) station received a phone call at 2:30 a.m.  that an unidentified object was hovering over a garage. Constable Leslie G. Leek and Constable Ian Barnes responded, arriving in time to see the object. They took 12 photographs of the object (bright luminous, shape undefined) as it slowly ascended.  (Staffordshire County and Stoke-on-Trent Constabulary Report, Aug. 19, 1971, filed by Constable Leslie G. Leek.)</t>
    </r>
  </si>
  <si>
    <r>
      <rPr>
        <sz val="9"/>
        <rFont val="Times New Roman"/>
        <family val="1"/>
      </rPr>
      <t>Aldrich, Staffordshire</t>
    </r>
  </si>
  <si>
    <r>
      <rPr>
        <sz val="9"/>
        <rFont val="Times New Roman"/>
        <family val="1"/>
      </rPr>
      <t>Glowing disc startles veteran Brazilian</t>
    </r>
  </si>
  <si>
    <r>
      <rPr>
        <sz val="9"/>
        <rFont val="Times New Roman"/>
        <family val="1"/>
      </rPr>
      <t>Uberaba (near)</t>
    </r>
  </si>
  <si>
    <r>
      <rPr>
        <sz val="9"/>
        <rFont val="Times New Roman"/>
        <family val="1"/>
      </rPr>
      <t>Glowing orange disc illuminated area, buzzing sound. See Section VI (E)</t>
    </r>
  </si>
  <si>
    <r>
      <rPr>
        <sz val="9"/>
        <rFont val="Times New Roman"/>
        <family val="1"/>
      </rPr>
      <t>Kadina</t>
    </r>
  </si>
  <si>
    <r>
      <rPr>
        <sz val="9"/>
        <rFont val="Times New Roman"/>
        <family val="1"/>
      </rPr>
      <t>10:30 p.m. Report of an egg-shaped UFO with two rows of colored lights on its underside was received by state police. Charles P. Kenyon, 39, of New Windsor, Md., had driven his wife and their four children to a location outside Westminster to observe a violent Thunder and lighting storm then in progress. (Investigated by NICAP's Capital Area Subcommittee, chaired by astronomer John Carlson).</t>
    </r>
  </si>
  <si>
    <r>
      <rPr>
        <sz val="9"/>
        <rFont val="Times New Roman"/>
        <family val="1"/>
      </rPr>
      <t xml:space="preserve">Two men photographing the stars observed a triangular object with colored lights moving rapidly at high altitude. Turning their telescope on it, the men said it suddenly reversed direction and changed both the pattern and color of its lights.
</t>
    </r>
    <r>
      <rPr>
        <sz val="9"/>
        <rFont val="Times New Roman"/>
        <family val="1"/>
      </rPr>
      <t>(UFO Investigator / Aug. 1971, page 3)</t>
    </r>
  </si>
  <si>
    <r>
      <rPr>
        <sz val="9"/>
        <rFont val="Times New Roman"/>
        <family val="1"/>
      </rPr>
      <t>Sackville; New Brunswick</t>
    </r>
  </si>
  <si>
    <r>
      <rPr>
        <sz val="9"/>
        <rFont val="Times New Roman"/>
        <family val="1"/>
      </rPr>
      <t>8:30 p.m. The witness was at home watching television when he was distracted by the sounds of his cows bellowing on a nearby field. They also saw a dark spherical object hovering above the field, a reddish light shone out of what appeared to be an open door on the object. Three small men who glowed a pale green color were moving around the object. They seem to glide just above the ground in rapid darting movements.  (HC addition # 1011, Source: Francois Bourbeau, Spectra, Quebec Canada, Type: B)</t>
    </r>
  </si>
  <si>
    <r>
      <rPr>
        <sz val="9"/>
        <rFont val="Times New Roman"/>
        <family val="1"/>
      </rPr>
      <t>Valcourt, Quebec</t>
    </r>
  </si>
  <si>
    <r>
      <rPr>
        <sz val="9"/>
        <rFont val="Times New Roman"/>
        <family val="1"/>
      </rPr>
      <t>Evening. Saturn type UFO with high frequency whine. (Missing time, abduction) Same type UFO returns to farm (See May 16).Witness loses conciousness while watching it from upstairs bedroom. (Worley files)</t>
    </r>
  </si>
  <si>
    <r>
      <rPr>
        <sz val="9"/>
        <rFont val="Times New Roman"/>
        <family val="1"/>
      </rPr>
      <t>Chesterfield</t>
    </r>
  </si>
  <si>
    <r>
      <rPr>
        <sz val="9"/>
        <rFont val="Times New Roman"/>
        <family val="1"/>
      </rPr>
      <t xml:space="preserve">Night shift. UFO encounter over open pit uranium mine, near Conoco Oil Co.
</t>
    </r>
    <r>
      <rPr>
        <sz val="9"/>
        <rFont val="Times New Roman"/>
        <family val="1"/>
      </rPr>
      <t>(rense.com, Unevaluated)</t>
    </r>
  </si>
  <si>
    <r>
      <rPr>
        <sz val="9"/>
        <rFont val="Times New Roman"/>
        <family val="1"/>
      </rPr>
      <t>Karnes City</t>
    </r>
  </si>
  <si>
    <r>
      <rPr>
        <u/>
        <sz val="9"/>
        <color rgb="FF0000FF"/>
        <rFont val="Times New Roman"/>
        <family val="1"/>
      </rPr>
      <t>71Summer</t>
    </r>
  </si>
  <si>
    <r>
      <rPr>
        <sz val="9"/>
        <rFont val="Times New Roman"/>
        <family val="1"/>
      </rPr>
      <t>Humanoid report. No details except witness' name, which was King. (EGBA, 680)</t>
    </r>
  </si>
  <si>
    <r>
      <rPr>
        <sz val="9"/>
        <rFont val="Times New Roman"/>
        <family val="1"/>
      </rPr>
      <t>Sharpsville</t>
    </r>
  </si>
  <si>
    <r>
      <rPr>
        <sz val="9"/>
        <rFont val="Times New Roman"/>
        <family val="1"/>
      </rPr>
      <t>Two witnesses sighted a grayish white upright egg-shaped object with dark ports around its perimeter. It hovered a few feet above the ground in plain view in front of trees before ascending straight up and out of sight. (Raymond Fowler, UFOs: Interplanetary Visitors, pages 175-180, 340.)</t>
    </r>
  </si>
  <si>
    <r>
      <rPr>
        <sz val="9"/>
        <rFont val="Times New Roman"/>
        <family val="1"/>
      </rPr>
      <t>Newmarket</t>
    </r>
  </si>
  <si>
    <r>
      <rPr>
        <sz val="9"/>
        <rFont val="Times New Roman"/>
        <family val="1"/>
      </rPr>
      <t xml:space="preserve">4:00 a.m. EDT. A shiny black "discus" that hovered, gyrated, and flipped over on
</t>
    </r>
    <r>
      <rPr>
        <sz val="9"/>
        <rFont val="Times New Roman"/>
        <family val="1"/>
      </rPr>
      <t>its side was reported to have been observed at a recreational area near Oxford. (UFO Investigator / July 1971, page 3)</t>
    </r>
  </si>
  <si>
    <r>
      <rPr>
        <sz val="9"/>
        <rFont val="Times New Roman"/>
        <family val="1"/>
      </rPr>
      <t>Oxford (near)</t>
    </r>
  </si>
  <si>
    <r>
      <rPr>
        <sz val="9"/>
        <rFont val="Times New Roman"/>
        <family val="1"/>
      </rPr>
      <t>Luminous white disc passed over car, bright illumination; lights dimmed, engine lost power.  Flying Saucer Review Case Histories, Suppl. 11, August 1972, pp. 9- 11 (E,R,L) car</t>
    </r>
  </si>
  <si>
    <r>
      <rPr>
        <sz val="9"/>
        <rFont val="Times New Roman"/>
        <family val="1"/>
      </rPr>
      <t>Ibstock, Leicestershire</t>
    </r>
  </si>
  <si>
    <r>
      <rPr>
        <sz val="9"/>
        <rFont val="Times New Roman"/>
        <family val="1"/>
      </rPr>
      <t xml:space="preserve">Saturn-shaped object darted around, rocked back and forth while hovering, rapid
</t>
    </r>
    <r>
      <rPr>
        <sz val="9"/>
        <rFont val="Times New Roman"/>
        <family val="1"/>
      </rPr>
      <t>acceleration upward at angle (UFOE II, Section VI).</t>
    </r>
  </si>
  <si>
    <r>
      <rPr>
        <sz val="9"/>
        <rFont val="Times New Roman"/>
        <family val="1"/>
      </rPr>
      <t>1:10 a.m. A man was returning home when as he was rounding a bend in a rural road he noticed an unusual object hovering about 20 feet above the ground. The craft was saucer shaped with a dome on top and an antenna like protrusion. After two minutes the witness saw a figure walk back and forth in the opening of the object. The figure was dressed in a gray white metallic suit with a hood and was about six-foot tall. (Stan Gordon, Mufon Journal # 189).</t>
    </r>
  </si>
  <si>
    <r>
      <rPr>
        <sz val="9"/>
        <rFont val="Times New Roman"/>
        <family val="1"/>
      </rPr>
      <t>West Leisenring (near)</t>
    </r>
  </si>
  <si>
    <r>
      <rPr>
        <sz val="9"/>
        <rFont val="Times New Roman"/>
        <family val="1"/>
      </rPr>
      <t>9:30 p.m. Four witnesses observed an object after power failed in their house. Saturn type UFO, high frequency sound, 20 Mins. House size silver ball illuminated brilliant red, green, blue,and white lights around it on rim. Moved at tractor speed, hovered over hog farmyard setting off pandamonium in dogs, chickens, pigs, and parrott. (Ted Phillips)</t>
    </r>
  </si>
  <si>
    <r>
      <rPr>
        <sz val="9"/>
        <rFont val="Times New Roman"/>
        <family val="1"/>
      </rPr>
      <t>Chesterton</t>
    </r>
  </si>
  <si>
    <r>
      <rPr>
        <sz val="9"/>
        <rFont val="Times New Roman"/>
        <family val="1"/>
      </rPr>
      <t>10:00 p.m. Michael D, 15, was on his way home after camping out with two other boys; while crossing a grassy field, alone, he saw a bright object slowly approaching at low altitude, passing over some high-tension wires that crossed the field. A door 'came down" out of which emerged a "huge" figure, who was hunched over, had long arms, and wore shiny, light reflecting clothing. (Humcat 1971-17; John Carlson, Bruce Maccabee for NICAP)</t>
    </r>
  </si>
  <si>
    <r>
      <rPr>
        <sz val="9"/>
        <rFont val="Times New Roman"/>
        <family val="1"/>
      </rPr>
      <t>Passapatanzy</t>
    </r>
  </si>
  <si>
    <r>
      <rPr>
        <sz val="9"/>
        <rFont val="Times New Roman"/>
        <family val="1"/>
      </rPr>
      <t>11:50 p.m. Herb Williams was filling a truck with diesel fuel at the Ready-Mix Plant at 2090 Washington, on the west side of Carlyle, when he saw the object approximately 100 feet above the ground. (MUFON)</t>
    </r>
  </si>
  <si>
    <r>
      <rPr>
        <sz val="9"/>
        <rFont val="Times New Roman"/>
        <family val="1"/>
      </rPr>
      <t>Carlyle</t>
    </r>
  </si>
  <si>
    <r>
      <rPr>
        <sz val="9"/>
        <rFont val="Times New Roman"/>
        <family val="1"/>
      </rPr>
      <t>About 9:00 p.m. A woman spotted a luminous object over a farmer's field while driving on a rural road. It was a very bright, pulsating light. It would move and stop, move and stop, in a jerking manner. ( UFO Investigator, May 1971, page 3)</t>
    </r>
  </si>
  <si>
    <r>
      <rPr>
        <sz val="9"/>
        <rFont val="Times New Roman"/>
        <family val="1"/>
      </rPr>
      <t>Pottstown</t>
    </r>
  </si>
  <si>
    <r>
      <rPr>
        <sz val="9"/>
        <rFont val="Times New Roman"/>
        <family val="1"/>
      </rPr>
      <t>Dusk. A man and a woman while driving on a rural road north of Pittsburgh, observed a football-shaped object resting on the ground or deployed just a few feet above the ground. The observation was made at a distance of approximately 80 yards. (UFO Investigator / May 1971, page 3)</t>
    </r>
  </si>
  <si>
    <r>
      <rPr>
        <sz val="9"/>
        <rFont val="Times New Roman"/>
        <family val="1"/>
      </rPr>
      <t xml:space="preserve">Close-range sighting of disc with windows, two humanoid figures visible inside,
</t>
    </r>
    <r>
      <rPr>
        <sz val="9"/>
        <rFont val="Times New Roman"/>
        <family val="1"/>
      </rPr>
      <t>light beam upward from top (UFOE II, Section VI).</t>
    </r>
  </si>
  <si>
    <r>
      <rPr>
        <sz val="9"/>
        <rFont val="Times New Roman"/>
        <family val="1"/>
      </rPr>
      <t>Gallery</t>
    </r>
  </si>
  <si>
    <r>
      <rPr>
        <sz val="9"/>
        <rFont val="Times New Roman"/>
        <family val="1"/>
      </rPr>
      <t>9:30 p.m. Witness reported an incredible UFO sighting in Mexico while on vacation in Sonora. One night a brillant electric blue UFO flew right by the window of the motel where they were staying. (ufoevidence.org,Unevaluated)</t>
    </r>
  </si>
  <si>
    <r>
      <rPr>
        <sz val="9"/>
        <rFont val="Times New Roman"/>
        <family val="1"/>
      </rPr>
      <t>Hermissio Sonora (near)</t>
    </r>
  </si>
  <si>
    <r>
      <rPr>
        <sz val="9"/>
        <rFont val="Times New Roman"/>
        <family val="1"/>
      </rPr>
      <t>3:00 p.m. Two young men, P. Aliranta and E J Sneck, were working in the woods when Aliranta noticed a 15 foot metallic object, shaped like two saucers put together, and with four thin legs, descending in a clearing 50 feet away. As it landed, a little entity just under 3-foot tall glided to the ground from an opening in the underside; dressed in green one-piece "diver's suit," it wore a helmet with a circular faceplate. (Humcat 1971-6, Tapani Kuningas, FSR Vol. 17 # 5)</t>
    </r>
  </si>
  <si>
    <r>
      <rPr>
        <sz val="9"/>
        <rFont val="Times New Roman"/>
        <family val="1"/>
      </rPr>
      <t>Kangaskyla Kinnula</t>
    </r>
  </si>
  <si>
    <r>
      <rPr>
        <sz val="9"/>
        <rFont val="Times New Roman"/>
        <family val="1"/>
      </rPr>
      <t>Pre-dawn. Stewart and Lyle Leppke, doing their early morning farm chores, observed a lighted object in a cattle lot. When they flashed their light on it, they saw a diminutive figure, less than 2-feet tall, moving about near the object, which had small windows on it. (Humcat 1971-3; Source: Humcat, quoting newspaper source).</t>
    </r>
  </si>
  <si>
    <r>
      <rPr>
        <sz val="9"/>
        <rFont val="Times New Roman"/>
        <family val="1"/>
      </rPr>
      <t>Peabody</t>
    </r>
  </si>
  <si>
    <r>
      <rPr>
        <sz val="9"/>
        <rFont val="Times New Roman"/>
        <family val="1"/>
      </rPr>
      <t>A strange metallic object that shone with an orange glow as it moved through the sky may now be resting at the bottom of a lake. The object was observed independently by two school boys on the morning of the 7th on Cape Cod. (The UFO Investigator, Feb.1971, p.1)</t>
    </r>
  </si>
  <si>
    <r>
      <rPr>
        <sz val="9"/>
        <rFont val="Times New Roman"/>
        <family val="1"/>
      </rPr>
      <t>Dennis</t>
    </r>
  </si>
  <si>
    <r>
      <rPr>
        <sz val="9"/>
        <rFont val="Times New Roman"/>
        <family val="1"/>
      </rPr>
      <t>Fleet of "Spaceships" Tracked on Radar</t>
    </r>
  </si>
  <si>
    <r>
      <rPr>
        <sz val="9"/>
        <rFont val="Times New Roman"/>
        <family val="1"/>
      </rPr>
      <t>Salisbury Plain</t>
    </r>
  </si>
  <si>
    <r>
      <rPr>
        <sz val="9"/>
        <rFont val="Times New Roman"/>
        <family val="1"/>
      </rPr>
      <t>Sometime in 1971; U.S.S. John F. Kennedy stopped by UFO</t>
    </r>
  </si>
  <si>
    <r>
      <rPr>
        <sz val="9"/>
        <rFont val="Times New Roman"/>
        <family val="1"/>
      </rPr>
      <t>in the Bermuda Triangle</t>
    </r>
  </si>
  <si>
    <r>
      <rPr>
        <sz val="9"/>
        <rFont val="Times New Roman"/>
        <family val="1"/>
      </rPr>
      <t>The RCMP report states that while on patrol at 9:50 PM on the night of November 25 Constable Ralph Keeping was contacted by Lawrence Smith of Lower Shag Harbour. (This Close Encounter incident was investigated separately by Don Ledger and Chris Styles and is supported by documents from the Royal Canadian Mounted Police. Styles interviewed Lawrence Smith while Ledger interviewed both Smith and Ralph Keeping a year or so later. Both Ledger and Styles interviewed Colonel Rushton who Ledger tracked down).</t>
    </r>
  </si>
  <si>
    <r>
      <rPr>
        <sz val="9"/>
        <rFont val="Times New Roman"/>
        <family val="1"/>
      </rPr>
      <t>Nova Scotia</t>
    </r>
  </si>
  <si>
    <r>
      <rPr>
        <sz val="9"/>
        <rFont val="Times New Roman"/>
        <family val="1"/>
      </rPr>
      <t xml:space="preserve">Disc with dome descended, hovered over car, driver blinded by strong blue-white light, physiological effects. Object departed rapidly straight up (UFOE II, Section
</t>
    </r>
    <r>
      <rPr>
        <sz val="9"/>
        <rFont val="Times New Roman"/>
        <family val="1"/>
      </rPr>
      <t>VI).</t>
    </r>
  </si>
  <si>
    <r>
      <rPr>
        <sz val="9"/>
        <rFont val="Times New Roman"/>
        <family val="1"/>
      </rPr>
      <t>Helleland</t>
    </r>
  </si>
  <si>
    <r>
      <rPr>
        <sz val="9"/>
        <rFont val="Times New Roman"/>
        <family val="1"/>
      </rPr>
      <t>Cows’ behavior supports IFO theory</t>
    </r>
  </si>
  <si>
    <r>
      <rPr>
        <sz val="9"/>
        <rFont val="Times New Roman"/>
        <family val="1"/>
      </rPr>
      <t>Walsh</t>
    </r>
  </si>
  <si>
    <r>
      <rPr>
        <sz val="9"/>
        <rFont val="Times New Roman"/>
        <family val="1"/>
      </rPr>
      <t xml:space="preserve">9:00 p.m. While walking home from a high school football game, Frank Scassellati
</t>
    </r>
    <r>
      <rPr>
        <sz val="9"/>
        <rFont val="Times New Roman"/>
        <family val="1"/>
      </rPr>
      <t>(16) observed a glowing white, apparently metallic silvery disc in the southeast sky moving from left to right. Around the dome on top was a row of rectangular windows and three spheres and a flat circle were visible on the underside. (Case documented by Thomas M. Olsen, filed report with several major UFO groups).</t>
    </r>
  </si>
  <si>
    <r>
      <rPr>
        <sz val="9"/>
        <rFont val="Times New Roman"/>
        <family val="1"/>
      </rPr>
      <t>2145, close approach, human effects, traces. (#441)</t>
    </r>
  </si>
  <si>
    <r>
      <rPr>
        <sz val="9"/>
        <rFont val="Times New Roman"/>
        <family val="1"/>
      </rPr>
      <t>Itatiaia</t>
    </r>
  </si>
  <si>
    <r>
      <rPr>
        <sz val="9"/>
        <rFont val="Times New Roman"/>
        <family val="1"/>
      </rPr>
      <t xml:space="preserve">11:30 a.m. Girl (7), saw a metallic disc in the ENE hovering over Wheatland Road and reported it to her parents. Her father went outside and saw the object, too. (See
</t>
    </r>
    <r>
      <rPr>
        <sz val="9"/>
        <rFont val="Times New Roman"/>
        <family val="1"/>
      </rPr>
      <t>MADAR event Sept. 9)</t>
    </r>
  </si>
  <si>
    <r>
      <rPr>
        <sz val="9"/>
        <rFont val="Times New Roman"/>
        <family val="1"/>
      </rPr>
      <t>Ellipse approached at low altitude, heat felt. See Section V (E,R,L) police car</t>
    </r>
  </si>
  <si>
    <r>
      <rPr>
        <sz val="9"/>
        <rFont val="Times New Roman"/>
        <family val="1"/>
      </rPr>
      <t>Haderslav</t>
    </r>
  </si>
  <si>
    <r>
      <rPr>
        <sz val="9"/>
        <rFont val="Times New Roman"/>
        <family val="1"/>
      </rPr>
      <t>Dog in car did not respond; dog outside of car did respond</t>
    </r>
  </si>
  <si>
    <r>
      <rPr>
        <sz val="9"/>
        <rFont val="Times New Roman"/>
        <family val="1"/>
      </rPr>
      <t>Apopka</t>
    </r>
  </si>
  <si>
    <r>
      <rPr>
        <sz val="9"/>
        <rFont val="Times New Roman"/>
        <family val="1"/>
      </rPr>
      <t xml:space="preserve">Domed disc on ocean surface, two humanoid figures visible, took off in an arc,
</t>
    </r>
    <r>
      <rPr>
        <sz val="9"/>
        <rFont val="Times New Roman"/>
        <family val="1"/>
      </rPr>
      <t>headed out to sea (UFOE II, Section V).</t>
    </r>
  </si>
  <si>
    <r>
      <rPr>
        <sz val="9"/>
        <rFont val="Times New Roman"/>
        <family val="1"/>
      </rPr>
      <t>Horses react as if to predator</t>
    </r>
  </si>
  <si>
    <r>
      <rPr>
        <sz val="9"/>
        <rFont val="Times New Roman"/>
        <family val="1"/>
      </rPr>
      <t>Apache Junction</t>
    </r>
  </si>
  <si>
    <r>
      <rPr>
        <sz val="9"/>
        <rFont val="Times New Roman"/>
        <family val="1"/>
      </rPr>
      <t>4:10 p.m. 10 minutes. Saucer shaped object above cornfield. (NUFORC)</t>
    </r>
  </si>
  <si>
    <r>
      <rPr>
        <sz val="9"/>
        <rFont val="Times New Roman"/>
        <family val="1"/>
      </rPr>
      <t>Evansville  (near)</t>
    </r>
  </si>
  <si>
    <r>
      <rPr>
        <sz val="9"/>
        <rFont val="Times New Roman"/>
        <family val="1"/>
      </rPr>
      <t xml:space="preserve">Daylight disc photo similar to August 3, 1965, Santa Ana, CA, photos (UFOE II,
</t>
    </r>
    <r>
      <rPr>
        <sz val="9"/>
        <rFont val="Times New Roman"/>
        <family val="1"/>
      </rPr>
      <t>Section VII).</t>
    </r>
  </si>
  <si>
    <r>
      <rPr>
        <sz val="9"/>
        <rFont val="Times New Roman"/>
        <family val="1"/>
      </rPr>
      <t>Mar del Plata</t>
    </r>
  </si>
  <si>
    <r>
      <rPr>
        <sz val="9"/>
        <rFont val="Times New Roman"/>
        <family val="1"/>
      </rPr>
      <t xml:space="preserve">8:00 p.m. 15-20 minutes While using night vison scopes, Marines witnessed three saucer craft hovering near Camp Pendleton rifle range during night firing
</t>
    </r>
    <r>
      <rPr>
        <sz val="9"/>
        <rFont val="Times New Roman"/>
        <family val="1"/>
      </rPr>
      <t>exercises. (NUFORC)</t>
    </r>
  </si>
  <si>
    <r>
      <rPr>
        <sz val="9"/>
        <rFont val="Times New Roman"/>
        <family val="1"/>
      </rPr>
      <t>Camp Pendleton</t>
    </r>
  </si>
  <si>
    <r>
      <rPr>
        <sz val="9"/>
        <rFont val="Times New Roman"/>
        <family val="1"/>
      </rPr>
      <t xml:space="preserve">Three shiny ovals hovering nearby; headlights remained off until 10 minutes after UFOs departed. Flying Saucer Review, Vol. 16, No. 5; see Rodeghier, 1981, p.
</t>
    </r>
    <r>
      <rPr>
        <sz val="9"/>
        <rFont val="Times New Roman"/>
        <family val="1"/>
      </rPr>
      <t>48   (L) police car</t>
    </r>
  </si>
  <si>
    <r>
      <rPr>
        <sz val="9"/>
        <rFont val="Times New Roman"/>
        <family val="1"/>
      </rPr>
      <t>Mrewa, Zimbabwe</t>
    </r>
  </si>
  <si>
    <r>
      <rPr>
        <sz val="9"/>
        <rFont val="Times New Roman"/>
        <family val="1"/>
      </rPr>
      <t>Two skiers saw disc-shaped object approach, hover, humanoid appeared in light beam from object. Memory loss, extensive physiological effects (Humcat 1970-4 ; UFOE II, Section XII).</t>
    </r>
  </si>
  <si>
    <r>
      <rPr>
        <sz val="9"/>
        <rFont val="Times New Roman"/>
        <family val="1"/>
      </rPr>
      <t>Imjarvi</t>
    </r>
  </si>
  <si>
    <r>
      <rPr>
        <sz val="9"/>
        <rFont val="Times New Roman"/>
        <family val="1"/>
      </rPr>
      <t xml:space="preserve">Hospital nurse saw craftlike object hovering near building, two humanoid figures
</t>
    </r>
    <r>
      <rPr>
        <sz val="9"/>
        <rFont val="Times New Roman"/>
        <family val="1"/>
      </rPr>
      <t>visible in upper portion (UFOE II, Section XII).</t>
    </r>
  </si>
  <si>
    <r>
      <rPr>
        <sz val="9"/>
        <rFont val="Times New Roman"/>
        <family val="1"/>
      </rPr>
      <t>Duncan, B.C.</t>
    </r>
  </si>
  <si>
    <r>
      <rPr>
        <sz val="9"/>
        <rFont val="Times New Roman"/>
        <family val="1"/>
      </rPr>
      <t>Early 1970's; Kingsley, OR; Keno Mountain LRR case, G</t>
    </r>
  </si>
  <si>
    <r>
      <rPr>
        <sz val="9"/>
        <rFont val="Times New Roman"/>
        <family val="1"/>
      </rPr>
      <t>Kingsley</t>
    </r>
  </si>
  <si>
    <r>
      <rPr>
        <sz val="9"/>
        <rFont val="Times New Roman"/>
        <family val="1"/>
      </rPr>
      <t>Circular object with lights hovering over airport sped away making high, whining sound when security guard shone spotlight on it (Ref. 1, Section VI).</t>
    </r>
  </si>
  <si>
    <r>
      <rPr>
        <sz val="9"/>
        <rFont val="Times New Roman"/>
        <family val="1"/>
      </rPr>
      <t>Waipukurau</t>
    </r>
  </si>
  <si>
    <r>
      <rPr>
        <sz val="9"/>
        <rFont val="Times New Roman"/>
        <family val="1"/>
      </rPr>
      <t>Six Objects Observed &amp; Tracked By Destroyer</t>
    </r>
  </si>
  <si>
    <r>
      <rPr>
        <sz val="9"/>
        <rFont val="Times New Roman"/>
        <family val="1"/>
      </rPr>
      <t>Chilean Navy</t>
    </r>
  </si>
  <si>
    <r>
      <rPr>
        <sz val="9"/>
        <rFont val="Times New Roman"/>
        <family val="1"/>
      </rPr>
      <t>Dog in car agitated by domed disc</t>
    </r>
  </si>
  <si>
    <r>
      <rPr>
        <sz val="9"/>
        <rFont val="Times New Roman"/>
        <family val="1"/>
      </rPr>
      <t>Glenwood</t>
    </r>
  </si>
  <si>
    <r>
      <rPr>
        <sz val="9"/>
        <rFont val="Times New Roman"/>
        <family val="1"/>
      </rPr>
      <t xml:space="preserve">7:15 p.m. Jimmie Carter sighting reported in 1973. Document is hard to read but
</t>
    </r>
    <r>
      <rPr>
        <sz val="9"/>
        <rFont val="Times New Roman"/>
        <family val="1"/>
      </rPr>
      <t>the sighting was was investigated by the International UFO Bureau, Hayden Hewes. Exact date not known.</t>
    </r>
  </si>
  <si>
    <r>
      <rPr>
        <sz val="9"/>
        <rFont val="Times New Roman"/>
        <family val="1"/>
      </rPr>
      <t>Leary</t>
    </r>
  </si>
  <si>
    <r>
      <rPr>
        <sz val="9"/>
        <rFont val="Times New Roman"/>
        <family val="1"/>
      </rPr>
      <t>Flock of turkeys react to orange-red hemisphere or domed disc</t>
    </r>
  </si>
  <si>
    <r>
      <rPr>
        <sz val="9"/>
        <rFont val="Times New Roman"/>
        <family val="1"/>
      </rPr>
      <t>Stover</t>
    </r>
  </si>
  <si>
    <r>
      <rPr>
        <sz val="9"/>
        <rFont val="Times New Roman"/>
        <family val="1"/>
      </rPr>
      <t xml:space="preserve">Shiny object approached, hovered over road ahead of car.   Letter from B.C.M.,
</t>
    </r>
    <r>
      <rPr>
        <sz val="9"/>
        <rFont val="Times New Roman"/>
        <family val="1"/>
      </rPr>
      <t>dated Aug. 7, 1969, in NICAP files (R,L) car</t>
    </r>
  </si>
  <si>
    <r>
      <rPr>
        <sz val="9"/>
        <rFont val="Times New Roman"/>
        <family val="1"/>
      </rPr>
      <t>Raleigh</t>
    </r>
  </si>
  <si>
    <r>
      <rPr>
        <sz val="9"/>
        <rFont val="Times New Roman"/>
        <family val="1"/>
      </rPr>
      <t>Object apparently not the S4B. Buzz Aldrin recounts encounter. Brad Sparks is convinced this is debris, a piece of mylar covering for the LM, that came off when attitude control rockets blew it off when the controls kept misfiring.  Its trajectory and timing and size and shape all fit.</t>
    </r>
  </si>
  <si>
    <r>
      <rPr>
        <sz val="9"/>
        <rFont val="Times New Roman"/>
        <family val="1"/>
      </rPr>
      <t>in space</t>
    </r>
  </si>
  <si>
    <r>
      <rPr>
        <sz val="9"/>
        <rFont val="Times New Roman"/>
        <family val="1"/>
      </rPr>
      <t>Apollo 11 Sighting</t>
    </r>
  </si>
  <si>
    <r>
      <rPr>
        <sz val="9"/>
        <rFont val="Times New Roman"/>
        <family val="1"/>
      </rPr>
      <t>Multiple witnesses, HS traces. (#390)</t>
    </r>
  </si>
  <si>
    <r>
      <rPr>
        <sz val="9"/>
        <rFont val="Times New Roman"/>
        <family val="1"/>
      </rPr>
      <t>Van Horne</t>
    </r>
  </si>
  <si>
    <r>
      <rPr>
        <sz val="9"/>
        <rFont val="Times New Roman"/>
        <family val="1"/>
      </rPr>
      <t xml:space="preserve">Glowing blue mushroom-shaped object hovered about a mile away. See Section IV
</t>
    </r>
    <r>
      <rPr>
        <sz val="9"/>
        <rFont val="Times New Roman"/>
        <family val="1"/>
      </rPr>
      <t>(E.L.) car</t>
    </r>
  </si>
  <si>
    <r>
      <rPr>
        <sz val="9"/>
        <rFont val="Times New Roman"/>
        <family val="1"/>
      </rPr>
      <t>Docking</t>
    </r>
  </si>
  <si>
    <r>
      <rPr>
        <sz val="9"/>
        <rFont val="Times New Roman"/>
        <family val="1"/>
      </rPr>
      <t>Four Dart-Shaped Objects / Tracked On Gnd Radar ???</t>
    </r>
  </si>
  <si>
    <r>
      <rPr>
        <sz val="9"/>
        <rFont val="Times New Roman"/>
        <family val="1"/>
      </rPr>
      <t>C1 reported by Baird. No details available. (MUFON Skylook 8, 6)</t>
    </r>
  </si>
  <si>
    <r>
      <rPr>
        <sz val="9"/>
        <rFont val="Times New Roman"/>
        <family val="1"/>
      </rPr>
      <t>Dog raised alarm to a landed object</t>
    </r>
  </si>
  <si>
    <r>
      <rPr>
        <sz val="9"/>
        <rFont val="Times New Roman"/>
        <family val="1"/>
      </rPr>
      <t>Pembroke, Ontario</t>
    </r>
  </si>
  <si>
    <r>
      <rPr>
        <sz val="9"/>
        <rFont val="Times New Roman"/>
        <family val="1"/>
      </rPr>
      <t>Dogs, cats, and horses reacted to object</t>
    </r>
  </si>
  <si>
    <r>
      <rPr>
        <sz val="9"/>
        <rFont val="Times New Roman"/>
        <family val="1"/>
      </rPr>
      <t>Silver Spring</t>
    </r>
  </si>
  <si>
    <r>
      <rPr>
        <sz val="9"/>
        <rFont val="Times New Roman"/>
        <family val="1"/>
      </rPr>
      <t xml:space="preserve">Multi-colored object came within 100 ft., hovered. Ulysses, Kans., News, Apr. 24,
</t>
    </r>
    <r>
      <rPr>
        <sz val="9"/>
        <rFont val="Times New Roman"/>
        <family val="1"/>
      </rPr>
      <t>1969; CUFOS report, dated as Apr 19.(E) car</t>
    </r>
  </si>
  <si>
    <r>
      <rPr>
        <sz val="9"/>
        <rFont val="Times New Roman"/>
        <family val="1"/>
      </rPr>
      <t>Hill City</t>
    </r>
  </si>
  <si>
    <r>
      <rPr>
        <sz val="9"/>
        <rFont val="Times New Roman"/>
        <family val="1"/>
      </rPr>
      <t xml:space="preserve">7:38 P.M. Bright fireball meteor traveling south-southeast to north-northwest,
</t>
    </r>
    <r>
      <rPr>
        <sz val="9"/>
        <rFont val="Times New Roman"/>
        <family val="1"/>
      </rPr>
      <t>leaving long trail, sparks.</t>
    </r>
  </si>
  <si>
    <r>
      <rPr>
        <sz val="9"/>
        <rFont val="Times New Roman"/>
        <family val="1"/>
      </rPr>
      <t>Southern part</t>
    </r>
  </si>
  <si>
    <r>
      <rPr>
        <sz val="9"/>
        <rFont val="Times New Roman"/>
        <family val="1"/>
      </rPr>
      <t xml:space="preserve">The event occurred while the "British Grenadier" was sailing through the Gulf of
</t>
    </r>
    <r>
      <rPr>
        <sz val="9"/>
        <rFont val="Times New Roman"/>
        <family val="1"/>
      </rPr>
      <t>Mexico. The UFO (like an arrowhead)  appeared directly above the ship at exactly noon on the first day. E-M effects</t>
    </r>
  </si>
  <si>
    <r>
      <rPr>
        <sz val="9"/>
        <rFont val="Times New Roman"/>
        <family val="1"/>
      </rPr>
      <t>Gulf of Mexico</t>
    </r>
  </si>
  <si>
    <r>
      <rPr>
        <sz val="9"/>
        <rFont val="Times New Roman"/>
        <family val="1"/>
      </rPr>
      <t>6904or05</t>
    </r>
  </si>
  <si>
    <r>
      <rPr>
        <sz val="9"/>
        <rFont val="Times New Roman"/>
        <family val="1"/>
      </rPr>
      <t>Cessna 150 encountered 15-20 ovals</t>
    </r>
  </si>
  <si>
    <r>
      <rPr>
        <sz val="9"/>
        <rFont val="Times New Roman"/>
        <family val="1"/>
      </rPr>
      <t>Lake Havasu</t>
    </r>
  </si>
  <si>
    <r>
      <rPr>
        <sz val="9"/>
        <rFont val="Times New Roman"/>
        <family val="1"/>
      </rPr>
      <t>crew of KC-135 tanker saw a cylindrical object larger than the plane</t>
    </r>
  </si>
  <si>
    <r>
      <rPr>
        <sz val="9"/>
        <color rgb="FF9A3300"/>
        <rFont val="Times New Roman"/>
        <family val="1"/>
      </rPr>
      <t>BBU</t>
    </r>
  </si>
  <si>
    <r>
      <rPr>
        <sz val="9"/>
        <rFont val="Times New Roman"/>
        <family val="1"/>
      </rPr>
      <t>Thailand</t>
    </r>
  </si>
  <si>
    <r>
      <rPr>
        <sz val="9"/>
        <rFont val="Times New Roman"/>
        <family val="1"/>
      </rPr>
      <t>in air space</t>
    </r>
  </si>
  <si>
    <r>
      <rPr>
        <sz val="9"/>
        <rFont val="Times New Roman"/>
        <family val="1"/>
      </rPr>
      <t>KC-135 crew reported hovering cylinder, scramble</t>
    </r>
  </si>
  <si>
    <r>
      <rPr>
        <sz val="9"/>
        <rFont val="Times New Roman"/>
        <family val="1"/>
      </rPr>
      <t xml:space="preserve">Erratically moving, color-changing object hovered in front of car, witness felt paralysis.    Flying Saucer Review Case Histories, Supplement 6; see Rodeghier,
</t>
    </r>
    <r>
      <rPr>
        <sz val="9"/>
        <rFont val="Times New Roman"/>
        <family val="1"/>
      </rPr>
      <t>1981, p. 45 (E) car</t>
    </r>
  </si>
  <si>
    <r>
      <rPr>
        <sz val="9"/>
        <rFont val="Times New Roman"/>
        <family val="1"/>
      </rPr>
      <t>Campinas, Sao Paulo</t>
    </r>
  </si>
  <si>
    <r>
      <rPr>
        <sz val="9"/>
        <rFont val="Times New Roman"/>
        <family val="1"/>
      </rPr>
      <t>Disc with dome passed overhead, stopped, emitted light beam onto road, illuminating police chief's car. Finally ascended, flew away to south (Ref. 1, Section V).</t>
    </r>
  </si>
  <si>
    <r>
      <rPr>
        <sz val="9"/>
        <rFont val="Times New Roman"/>
        <family val="1"/>
      </rPr>
      <t>Westhope</t>
    </r>
  </si>
  <si>
    <r>
      <rPr>
        <sz val="9"/>
        <rFont val="Times New Roman"/>
        <family val="1"/>
      </rPr>
      <t>Dog disturbed as domed disc sends light beam to road</t>
    </r>
  </si>
  <si>
    <r>
      <rPr>
        <sz val="9"/>
        <rFont val="Times New Roman"/>
        <family val="1"/>
      </rPr>
      <t>Lancaster</t>
    </r>
  </si>
  <si>
    <r>
      <rPr>
        <sz val="9"/>
        <rFont val="Times New Roman"/>
        <family val="1"/>
      </rPr>
      <t xml:space="preserve">Luminous red object paced ahead of car, effects associated with beam of light from
</t>
    </r>
    <r>
      <rPr>
        <sz val="9"/>
        <rFont val="Times New Roman"/>
        <family val="1"/>
      </rPr>
      <t>object.  See Section I.  (R,L) car</t>
    </r>
  </si>
  <si>
    <r>
      <rPr>
        <sz val="9"/>
        <rFont val="Times New Roman"/>
        <family val="1"/>
      </rPr>
      <t xml:space="preserve">Luminous cigar followed car; object rose quickly raising dust and leaves. Perth
</t>
    </r>
    <r>
      <rPr>
        <sz val="9"/>
        <rFont val="Times New Roman"/>
        <family val="1"/>
      </rPr>
      <t>West Australian, Norseman, Feb. 21, 1969. (E) car</t>
    </r>
  </si>
  <si>
    <r>
      <rPr>
        <sz val="9"/>
        <rFont val="Times New Roman"/>
        <family val="1"/>
      </rPr>
      <t>Undisclosed city in Australia</t>
    </r>
  </si>
  <si>
    <r>
      <rPr>
        <sz val="9"/>
        <rFont val="Times New Roman"/>
        <family val="1"/>
      </rPr>
      <t xml:space="preserve">Cone-shaped object approached, outside farm lights went out. CUFOS report; see
</t>
    </r>
    <r>
      <rPr>
        <sz val="9"/>
        <rFont val="Times New Roman"/>
        <family val="1"/>
      </rPr>
      <t>Rodeghier, 1981, p. 44. (E,L) car</t>
    </r>
  </si>
  <si>
    <r>
      <rPr>
        <sz val="9"/>
        <rFont val="Times New Roman"/>
        <family val="1"/>
      </rPr>
      <t>Plattevillie</t>
    </r>
  </si>
  <si>
    <r>
      <rPr>
        <sz val="9"/>
        <rFont val="Times New Roman"/>
        <family val="1"/>
      </rPr>
      <t>amber lights, one blinking, in elliptical formation</t>
    </r>
  </si>
  <si>
    <r>
      <rPr>
        <sz val="9"/>
        <rFont val="Times New Roman"/>
        <family val="1"/>
      </rPr>
      <t>Crittendon</t>
    </r>
  </si>
  <si>
    <r>
      <rPr>
        <sz val="9"/>
        <rFont val="Times New Roman"/>
        <family val="1"/>
      </rPr>
      <t>Witness was driving back to college with roommate. It was a clear, dark, starry night. They suddenly saw a long streak of light coming down from the top of the windshield. The sparks of light looked similar to holding a piece of metal to a grinding wheel.</t>
    </r>
  </si>
  <si>
    <r>
      <rPr>
        <sz val="9"/>
        <rFont val="Times New Roman"/>
        <family val="1"/>
      </rPr>
      <t>69Unknown</t>
    </r>
  </si>
  <si>
    <r>
      <rPr>
        <sz val="9"/>
        <rFont val="Times New Roman"/>
        <family val="1"/>
      </rPr>
      <t>Top-shaped object paced car, sped away (Section XII).</t>
    </r>
  </si>
  <si>
    <r>
      <rPr>
        <sz val="9"/>
        <rFont val="Times New Roman"/>
        <family val="1"/>
      </rPr>
      <t>Grey</t>
    </r>
  </si>
  <si>
    <r>
      <rPr>
        <sz val="9"/>
        <rFont val="Times New Roman"/>
        <family val="1"/>
      </rPr>
      <t>GCA Has Two Uncorrelated Targets</t>
    </r>
  </si>
  <si>
    <r>
      <rPr>
        <sz val="9"/>
        <rFont val="Times New Roman"/>
        <family val="1"/>
      </rPr>
      <t>Nakhon Phanom</t>
    </r>
  </si>
  <si>
    <r>
      <rPr>
        <sz val="9"/>
        <rFont val="Times New Roman"/>
        <family val="1"/>
      </rPr>
      <t xml:space="preserve">Round object with body lights hovered, shone red light beam to ground. When officer shone flashlight at object, it immediately blacked out (Section V, Vol. II,
</t>
    </r>
    <r>
      <rPr>
        <sz val="9"/>
        <rFont val="Times New Roman"/>
        <family val="1"/>
      </rPr>
      <t>The UFO Evidence).</t>
    </r>
  </si>
  <si>
    <r>
      <rPr>
        <sz val="9"/>
        <rFont val="Times New Roman"/>
        <family val="1"/>
      </rPr>
      <t>Belcourt</t>
    </r>
  </si>
  <si>
    <r>
      <rPr>
        <sz val="9"/>
        <rFont val="Times New Roman"/>
        <family val="1"/>
      </rPr>
      <t>9:00 p.m. A dozen witnesses saw a lens-shaped object surrounded with a blue glow, making a noise similar to that of a jet and emitting flashes, which landed in a field briefly. It suddenly took off and was lost to sight at the horizon. (Magonia #923, France-Soir Nov. 24, 1968)</t>
    </r>
  </si>
  <si>
    <r>
      <rPr>
        <sz val="9"/>
        <rFont val="Times New Roman"/>
        <family val="1"/>
      </rPr>
      <t>Fleury-d'Aude</t>
    </r>
  </si>
  <si>
    <r>
      <rPr>
        <sz val="9"/>
        <rFont val="Times New Roman"/>
        <family val="1"/>
      </rPr>
      <t>Two pilots report four ovals in echelon</t>
    </r>
  </si>
  <si>
    <r>
      <rPr>
        <sz val="9"/>
        <rFont val="Times New Roman"/>
        <family val="1"/>
      </rPr>
      <t>Lake Cyprus</t>
    </r>
  </si>
  <si>
    <r>
      <rPr>
        <sz val="9"/>
        <rFont val="Times New Roman"/>
        <family val="1"/>
      </rPr>
      <t>Pilots, FAA, radar confirm UFOs</t>
    </r>
  </si>
  <si>
    <r>
      <rPr>
        <sz val="9"/>
        <rFont val="Times New Roman"/>
        <family val="1"/>
      </rPr>
      <t>Bismarck</t>
    </r>
  </si>
  <si>
    <r>
      <rPr>
        <sz val="9"/>
        <rFont val="Times New Roman"/>
        <family val="1"/>
      </rPr>
      <t>Pilots, FAA, Radar Confirm UFOs</t>
    </r>
  </si>
  <si>
    <r>
      <rPr>
        <sz val="9"/>
        <rFont val="Times New Roman"/>
        <family val="1"/>
      </rPr>
      <t>Dog in car distressed as domed object was seen</t>
    </r>
  </si>
  <si>
    <r>
      <rPr>
        <sz val="9"/>
        <rFont val="Times New Roman"/>
        <family val="1"/>
      </rPr>
      <t>Marcellus</t>
    </r>
  </si>
  <si>
    <r>
      <rPr>
        <sz val="9"/>
        <rFont val="Times New Roman"/>
        <family val="1"/>
      </rPr>
      <t>Object with red blinking light on top within 100 ft. of car; made 2nd car pass; E-M effects again. Keyhoe &amp; Lore, 1969b, pp. 40-41. (E,R) car</t>
    </r>
  </si>
  <si>
    <r>
      <rPr>
        <sz val="9"/>
        <rFont val="Times New Roman"/>
        <family val="1"/>
      </rPr>
      <t>oval-shaped yellowish-white about 100 ft wide-stopped car</t>
    </r>
  </si>
  <si>
    <r>
      <rPr>
        <sz val="9"/>
        <rFont val="Times New Roman"/>
        <family val="1"/>
      </rPr>
      <t>Newton</t>
    </r>
  </si>
  <si>
    <r>
      <rPr>
        <sz val="9"/>
        <rFont val="Times New Roman"/>
        <family val="1"/>
      </rPr>
      <t>Domed disc descended, flew over shrimp boat, hovered briefly, shone light down on boat, then took off straight up out of sight (Section IX, Vol. II, The UFO Evidence).</t>
    </r>
  </si>
  <si>
    <r>
      <rPr>
        <sz val="9"/>
        <rFont val="Times New Roman"/>
        <family val="1"/>
      </rPr>
      <t>Biloxi</t>
    </r>
  </si>
  <si>
    <r>
      <rPr>
        <sz val="9"/>
        <rFont val="Times New Roman"/>
        <family val="1"/>
      </rPr>
      <t>Flurry of sightings primarily in the southeastern and northwestern United States.</t>
    </r>
  </si>
  <si>
    <r>
      <rPr>
        <sz val="9"/>
        <rFont val="Times New Roman"/>
        <family val="1"/>
      </rPr>
      <t>various</t>
    </r>
  </si>
  <si>
    <r>
      <rPr>
        <sz val="9"/>
        <rFont val="Times New Roman"/>
        <family val="1"/>
      </rPr>
      <t>SE and NW U.S</t>
    </r>
  </si>
  <si>
    <r>
      <rPr>
        <sz val="9"/>
        <rFont val="Times New Roman"/>
        <family val="1"/>
      </rPr>
      <t>681122-27</t>
    </r>
  </si>
  <si>
    <r>
      <rPr>
        <sz val="9"/>
        <rFont val="Times New Roman"/>
        <family val="1"/>
      </rPr>
      <t>Glowing yellow-white oval ahead of car, light beam struck car; color changed to orange-red as object flew away.  Project Blue Book files, National Archives, same as Nov. 23, Newton, Ga.; U.F.O Investigator, IV-9, p. 8. (E,R,L) car</t>
    </r>
  </si>
  <si>
    <r>
      <rPr>
        <sz val="9"/>
        <rFont val="Times New Roman"/>
        <family val="1"/>
      </rPr>
      <t>Entities within domed craft. AR Case</t>
    </r>
  </si>
  <si>
    <r>
      <rPr>
        <sz val="9"/>
        <rFont val="Times New Roman"/>
        <family val="1"/>
      </rPr>
      <t>Hanbury</t>
    </r>
  </si>
  <si>
    <r>
      <rPr>
        <sz val="9"/>
        <rFont val="Times New Roman"/>
        <family val="1"/>
      </rPr>
      <t>rabbits moved away from hovering object</t>
    </r>
  </si>
  <si>
    <r>
      <rPr>
        <sz val="9"/>
        <rFont val="Times New Roman"/>
        <family val="1"/>
      </rPr>
      <t>3:55 a.m. During a thunderstorm, a medical doctor was awakened by his crying 14- month-old son. He saw two luminous objects outside his house, and observed them coming close together and merging about 180 m away. Persistent nightmares and various physiological phenomena were later recorded. (Magonia #921, 1)</t>
    </r>
  </si>
  <si>
    <r>
      <rPr>
        <sz val="9"/>
        <rFont val="Times New Roman"/>
        <family val="1"/>
      </rPr>
      <t xml:space="preserve">Orange disc approached car, landed; after UFO took off, car and watches operated
</t>
    </r>
    <r>
      <rPr>
        <sz val="9"/>
        <rFont val="Times New Roman"/>
        <family val="1"/>
      </rPr>
      <t>normally. Flying Saucer Review, Vol. 15, UFO  No.1; see Rodeghier, 1981, p. 43. (E,L) car effects, watches stopped</t>
    </r>
  </si>
  <si>
    <r>
      <rPr>
        <sz val="9"/>
        <rFont val="Times New Roman"/>
        <family val="1"/>
      </rPr>
      <t>Los Monegros</t>
    </r>
  </si>
  <si>
    <r>
      <rPr>
        <sz val="9"/>
        <rFont val="Times New Roman"/>
        <family val="1"/>
      </rPr>
      <t xml:space="preserve">Abduction report. First investigated by Bay Area (CA) Subcommittee, then turned
</t>
    </r>
    <r>
      <rPr>
        <sz val="9"/>
        <rFont val="Times New Roman"/>
        <family val="1"/>
      </rPr>
      <t>over to Indiana NICAP Subcommittee. (Ridge files)</t>
    </r>
  </si>
  <si>
    <r>
      <rPr>
        <sz val="9"/>
        <rFont val="Times New Roman"/>
        <family val="1"/>
      </rPr>
      <t>Kent</t>
    </r>
  </si>
  <si>
    <r>
      <rPr>
        <sz val="9"/>
        <rFont val="Times New Roman"/>
        <family val="1"/>
      </rPr>
      <t>Missile base, RV, Photo, EM</t>
    </r>
  </si>
  <si>
    <r>
      <rPr>
        <sz val="9"/>
        <rFont val="Times New Roman"/>
        <family val="1"/>
      </rPr>
      <t>Minot</t>
    </r>
  </si>
  <si>
    <r>
      <rPr>
        <sz val="9"/>
        <rFont val="Times New Roman"/>
        <family val="1"/>
      </rPr>
      <t>photo from missile crew, RV</t>
    </r>
  </si>
  <si>
    <r>
      <rPr>
        <sz val="9"/>
        <rFont val="Times New Roman"/>
        <family val="1"/>
      </rPr>
      <t>photos by missile crew, radar</t>
    </r>
  </si>
  <si>
    <r>
      <rPr>
        <sz val="9"/>
        <rFont val="Times New Roman"/>
        <family val="1"/>
      </rPr>
      <t>10:00 p.m. Witnesses: Mr. &amp; Mrs. R. E. Foster. While driving near Greenfield, they saw UFO come to rest on road about two miles ahead of them. It rose up and landed two or three times, and when the car reached the landing site on the road, car lights went out for half a minute or more in each place. (Letter to NICAP)</t>
    </r>
  </si>
  <si>
    <r>
      <rPr>
        <sz val="9"/>
        <rFont val="Times New Roman"/>
        <family val="1"/>
      </rPr>
      <t>Minot Tracks Object, B-52 Sees &amp; Tracks UFO</t>
    </r>
  </si>
  <si>
    <r>
      <rPr>
        <sz val="9"/>
        <rFont val="Times New Roman"/>
        <family val="1"/>
      </rPr>
      <t>Minot AFB (About 30 miles NW of)</t>
    </r>
  </si>
  <si>
    <r>
      <rPr>
        <sz val="9"/>
        <rFont val="Times New Roman"/>
        <family val="1"/>
      </rPr>
      <t>6:20 a.m. Doribio Pereira, 41, municipal employee, suddenly observed a golden, cigar-shaped object, and a figure armed with a flashing weapon that immobilized him. Three beings were standing on a platform under the craft. (Magonia #920, FSR 69, 1)</t>
    </r>
  </si>
  <si>
    <r>
      <rPr>
        <sz val="9"/>
        <rFont val="Times New Roman"/>
        <family val="1"/>
      </rPr>
      <t>Lins</t>
    </r>
  </si>
  <si>
    <r>
      <rPr>
        <sz val="9"/>
        <rFont val="Times New Roman"/>
        <family val="1"/>
      </rPr>
      <t>3:00 a.m.The first sighting took place in the Fraser Canyon between Boston Bar and Yale in an area where the Canyon is quite deep. What they saw was very strange as there seemed to be a fog or mist in the canyon and inside the fog they could make out a luminous, sort of translucent oval light source that was probably several hundred feet long and hovering above the Fraser River. (Brian Vike, Director HBCC UFO Research)</t>
    </r>
  </si>
  <si>
    <r>
      <rPr>
        <sz val="9"/>
        <rFont val="Times New Roman"/>
        <family val="1"/>
      </rPr>
      <t>Bt. Boston Bar and Yale, B.C</t>
    </r>
  </si>
  <si>
    <r>
      <rPr>
        <sz val="9"/>
        <rFont val="Times New Roman"/>
        <family val="1"/>
      </rPr>
      <t xml:space="preserve">1:00 a.m. Commercial pilot, Dogie Stockmar, and four passengers observed a light source with 2-3 beams toward ground. One beam was longer than the others.
</t>
    </r>
    <r>
      <rPr>
        <sz val="9"/>
        <rFont val="Times New Roman"/>
        <family val="1"/>
      </rPr>
      <t>Lights pulsated. (Phone call to NICAP)</t>
    </r>
  </si>
  <si>
    <r>
      <rPr>
        <sz val="9"/>
        <rFont val="Times New Roman"/>
        <family val="1"/>
      </rPr>
      <t xml:space="preserve">Police officer saw a huge ball of fire falling directly downward. Other officers said
</t>
    </r>
    <r>
      <rPr>
        <sz val="9"/>
        <rFont val="Times New Roman"/>
        <family val="1"/>
      </rPr>
      <t>the ball appeared to be 20' in diameter. NARA document mentions UFO "crash" and references "Moon Dust".</t>
    </r>
  </si>
  <si>
    <r>
      <rPr>
        <sz val="9"/>
        <rFont val="Times New Roman"/>
        <family val="1"/>
      </rPr>
      <t>Wichita Falls</t>
    </r>
  </si>
  <si>
    <r>
      <rPr>
        <sz val="9"/>
        <rFont val="Times New Roman"/>
        <family val="1"/>
      </rPr>
      <t xml:space="preserve">Two military ATCs including supervisor saw nocturnal light and report violent
</t>
    </r>
    <r>
      <rPr>
        <sz val="9"/>
        <rFont val="Times New Roman"/>
        <family val="1"/>
      </rPr>
      <t>maneuvers</t>
    </r>
  </si>
  <si>
    <r>
      <rPr>
        <sz val="9"/>
        <rFont val="Times New Roman"/>
        <family val="1"/>
      </rPr>
      <t>Nellis AFB</t>
    </r>
  </si>
  <si>
    <r>
      <rPr>
        <sz val="9"/>
        <rFont val="Times New Roman"/>
        <family val="1"/>
      </rPr>
      <t>Twin Beach C45H Encounters UFO / Gnd Radars Pickup (BBU 12498)</t>
    </r>
  </si>
  <si>
    <r>
      <rPr>
        <sz val="9"/>
        <rFont val="Times New Roman"/>
        <family val="1"/>
      </rPr>
      <t>Ocala</t>
    </r>
  </si>
  <si>
    <r>
      <rPr>
        <sz val="9"/>
        <rFont val="Times New Roman"/>
        <family val="1"/>
      </rPr>
      <t>3:00 p.m.  Single witness (confidential). Lady and her son were driving and talking. It didn't look to be very far away (1/4 mile or more) and the witness said it didn't look big enough to hold an upright man. (See drawing, Regional Encounters: The FC Files, pg. 27)</t>
    </r>
  </si>
  <si>
    <r>
      <rPr>
        <sz val="9"/>
        <rFont val="Times New Roman"/>
        <family val="1"/>
      </rPr>
      <t>In</t>
    </r>
  </si>
  <si>
    <r>
      <rPr>
        <sz val="9"/>
        <rFont val="Times New Roman"/>
        <family val="1"/>
      </rPr>
      <t xml:space="preserve">Huge circular object hovering nearby, three small humanoids. Flying Saucer
</t>
    </r>
    <r>
      <rPr>
        <sz val="9"/>
        <rFont val="Times New Roman"/>
        <family val="1"/>
      </rPr>
      <t>Review, November 1968; see Rodeghier,1981, p. 43 (E,L) car</t>
    </r>
  </si>
  <si>
    <r>
      <rPr>
        <sz val="9"/>
        <rFont val="Times New Roman"/>
        <family val="1"/>
      </rPr>
      <t>No time given. One witness (Abbott), humanoid report. (SRUFOS)</t>
    </r>
  </si>
  <si>
    <r>
      <rPr>
        <sz val="9"/>
        <rFont val="Times New Roman"/>
        <family val="1"/>
      </rPr>
      <t>Point Isabel</t>
    </r>
  </si>
  <si>
    <r>
      <rPr>
        <sz val="9"/>
        <rFont val="Times New Roman"/>
        <family val="1"/>
      </rPr>
      <t>68Fall</t>
    </r>
  </si>
  <si>
    <r>
      <rPr>
        <sz val="9"/>
        <rFont val="Times New Roman"/>
        <family val="1"/>
      </rPr>
      <t xml:space="preserve">early. Maria Josa Cintra, who worked at the Clemente Ferreira Sanatorium, was awakened by a noise. At the front door was a "foreign-looking" woman of normal height, wearing light-colored clothes, and a headdress exposing only her face.
</t>
    </r>
    <r>
      <rPr>
        <sz val="9"/>
        <rFont val="Times New Roman"/>
        <family val="1"/>
      </rPr>
      <t>(Magonia #918, FSR 69, 1)</t>
    </r>
  </si>
  <si>
    <r>
      <rPr>
        <sz val="9"/>
        <rFont val="Times New Roman"/>
        <family val="1"/>
      </rPr>
      <t>Object emitted 6 "cigars" near Piper Navajo</t>
    </r>
  </si>
  <si>
    <r>
      <rPr>
        <sz val="9"/>
        <rFont val="Times New Roman"/>
        <family val="1"/>
      </rPr>
      <t>Kalgoorlie</t>
    </r>
  </si>
  <si>
    <r>
      <rPr>
        <sz val="9"/>
        <rFont val="Times New Roman"/>
        <family val="1"/>
      </rPr>
      <t>Round silver object flew overhead, reversed direction, three photos taken. Object finally shot upward out of sight (Section VII, Vol. II, The UFO Evidence).</t>
    </r>
  </si>
  <si>
    <r>
      <rPr>
        <sz val="9"/>
        <rFont val="Times New Roman"/>
        <family val="1"/>
      </rPr>
      <t>Romania</t>
    </r>
  </si>
  <si>
    <r>
      <rPr>
        <sz val="9"/>
        <rFont val="Times New Roman"/>
        <family val="1"/>
      </rPr>
      <t>Cluj</t>
    </r>
  </si>
  <si>
    <r>
      <rPr>
        <sz val="9"/>
        <rFont val="Times New Roman"/>
        <family val="1"/>
      </rPr>
      <t>10:30 p.m. Slowly moving round white ball projecting white beam of light onto fields and woods as it moved south. One witness (W. Stanton) No sound. 9.5 mins (Don Worley files)</t>
    </r>
  </si>
  <si>
    <r>
      <rPr>
        <sz val="9"/>
        <rFont val="Times New Roman"/>
        <family val="1"/>
      </rPr>
      <t>11:00 p.m. Large group of people saw a UFO approach, beam lights down which reflected off Greenbriar Lake.  (See drawing. UFO's: A New Look, g. 43)</t>
    </r>
  </si>
  <si>
    <r>
      <rPr>
        <sz val="9"/>
        <rFont val="Times New Roman"/>
        <family val="1"/>
      </rPr>
      <t>Hamilton</t>
    </r>
  </si>
  <si>
    <r>
      <rPr>
        <sz val="9"/>
        <rFont val="Times New Roman"/>
        <family val="1"/>
      </rPr>
      <t>8:15 p.m. EDT. A golden-white globe surrounded by a dark ring that looked like the planet Saturn flew over Gloucester. (Raymond E. Fowler, case investigation report dated August 15, 1968; Raymond E. Fowler, UFOs: Interplanetary Visitors, p. 354).</t>
    </r>
  </si>
  <si>
    <r>
      <rPr>
        <sz val="9"/>
        <rFont val="Times New Roman"/>
        <family val="1"/>
      </rPr>
      <t>8:00 p.m. A woman staying by herself at a house on the outskirts of Mercedes heard a buzzing sound and her dogs began barking. The witness then saw a second object on the ground from which the figure of a man wearing a brilliant silvery outfit was seen to emerge. (Albert S. Rosales, Humanoid Contact Database 1968, case #6, citing Richard Heiden, quoting R. Banchs).</t>
    </r>
  </si>
  <si>
    <r>
      <rPr>
        <sz val="9"/>
        <rFont val="Times New Roman"/>
        <family val="1"/>
      </rPr>
      <t>Mercedes</t>
    </r>
  </si>
  <si>
    <r>
      <rPr>
        <sz val="9"/>
        <rFont val="Times New Roman"/>
        <family val="1"/>
      </rPr>
      <t>8:00 p.m. A woman staying by herself at a house on the outskirts of Mercedes heard a buzzing sound and her dogs began barking. The next day several ground traces were found in the same area where the objects were seen. (Albert S. Rosales, Humanoid Contact Database 1968, case #6, citing Richard Heiden, quoting R. Banchs).</t>
    </r>
  </si>
  <si>
    <r>
      <rPr>
        <sz val="9"/>
        <rFont val="Times New Roman"/>
        <family val="1"/>
      </rPr>
      <t>Dual abduction of male and female summer camp staff members. Independent recall of event years later (Section XIII, Vol. II, The UFO Evidence).</t>
    </r>
  </si>
  <si>
    <r>
      <rPr>
        <sz val="9"/>
        <rFont val="Times New Roman"/>
        <family val="1"/>
      </rPr>
      <t>Buff Ledge</t>
    </r>
  </si>
  <si>
    <r>
      <rPr>
        <sz val="9"/>
        <rFont val="Times New Roman"/>
        <family val="1"/>
      </rPr>
      <t>11:00 p.m. Object, humming sound,  5 mins. Dark football shaped object hovered 200 ft. over barn and projected bright bluish beam into cornfield. Moved off south still projecting fan shaped beam over countryside Witnesses 1? (Selby) (Don Worley files)</t>
    </r>
  </si>
  <si>
    <r>
      <rPr>
        <sz val="9"/>
        <rFont val="Times New Roman"/>
        <family val="1"/>
      </rPr>
      <t>Domed UFO near nuclear plant.</t>
    </r>
  </si>
  <si>
    <r>
      <rPr>
        <sz val="9"/>
        <rFont val="Times New Roman"/>
        <family val="1"/>
      </rPr>
      <t>68LateSummer</t>
    </r>
  </si>
  <si>
    <r>
      <rPr>
        <sz val="9"/>
        <rFont val="Times New Roman"/>
        <family val="1"/>
      </rPr>
      <t>9:00 a.m. Luce Fontaine, 31, a farmer, was in a clearing when he suddenly saw an oval object, 25 m away, less than 5 m above ground. In the object stood two beings, 90 cm tall, wearing coveralls. (Magonia #917, LDLN 96)</t>
    </r>
  </si>
  <si>
    <r>
      <rPr>
        <sz val="9"/>
        <rFont val="Times New Roman"/>
        <family val="1"/>
      </rPr>
      <t>Indian Ocean</t>
    </r>
  </si>
  <si>
    <r>
      <rPr>
        <sz val="9"/>
        <rFont val="Times New Roman"/>
        <family val="1"/>
      </rPr>
      <t>Plaine-des-Cafres, La Reunion Island</t>
    </r>
  </si>
  <si>
    <r>
      <rPr>
        <sz val="9"/>
        <rFont val="Times New Roman"/>
        <family val="1"/>
      </rPr>
      <t>Dogs in house disturbed as domed-shaped object hovered low</t>
    </r>
  </si>
  <si>
    <r>
      <rPr>
        <sz val="9"/>
        <rFont val="Times New Roman"/>
        <family val="1"/>
      </rPr>
      <t>Claremont</t>
    </r>
  </si>
  <si>
    <r>
      <rPr>
        <sz val="9"/>
        <rFont val="Times New Roman"/>
        <family val="1"/>
      </rPr>
      <t xml:space="preserve">Object like upside-down bowl, glowing underside, flew low over road, landed. Flying Saucer Review Case Histories, Supplement 13, February 1973, p. 14 (E,L)
</t>
    </r>
    <r>
      <rPr>
        <sz val="9"/>
        <rFont val="Times New Roman"/>
        <family val="1"/>
      </rPr>
      <t>car</t>
    </r>
  </si>
  <si>
    <r>
      <rPr>
        <sz val="9"/>
        <rFont val="Times New Roman"/>
        <family val="1"/>
      </rPr>
      <t>La Atalaya</t>
    </r>
  </si>
  <si>
    <r>
      <rPr>
        <sz val="9"/>
        <rFont val="Times New Roman"/>
        <family val="1"/>
      </rPr>
      <t xml:space="preserve">Silvery, spinning top hovered near road, rose quickly and sped away;  engine restarted by itself. Flying Saucer Review Case Histories, Supplement 16; see
</t>
    </r>
    <r>
      <rPr>
        <sz val="9"/>
        <rFont val="Times New Roman"/>
        <family val="1"/>
      </rPr>
      <t>Rodeghier, 1981, p. 41 (E) car</t>
    </r>
  </si>
  <si>
    <r>
      <rPr>
        <sz val="9"/>
        <rFont val="Times New Roman"/>
        <family val="1"/>
      </rPr>
      <t>LaPastora</t>
    </r>
  </si>
  <si>
    <r>
      <rPr>
        <sz val="9"/>
        <rFont val="Times New Roman"/>
        <family val="1"/>
      </rPr>
      <t>1:20 a.m. Entities observed. Ms. Adela Casalvieri, night nurse at the Neuropsychiatry Hospital, heard a loud penetrating humming noise outside in the hospital courtyard. Going out to see what it was, she observed a saucer-shaped landed object only 20 meters away. It was brightly luminous and sitting in the middle of the courtyard. A luminous red beam came from the object and struck her, and she found that her legs were paralyzed. (David F. Webb &amp; Ted Bloecher, HUMCAT: Catalogue of Humanoid Reports, case 1968-89, citing G. J. Gianza Paz &amp; A. M. Baragiola).</t>
    </r>
  </si>
  <si>
    <r>
      <rPr>
        <sz val="9"/>
        <rFont val="Times New Roman"/>
        <family val="1"/>
      </rPr>
      <t xml:space="preserve">National Police officers saw disc with blue light nearby, moving slowly. Flying Saucer Review Case  Histories, Supplement 18; see Rodeghier, 1981, p. 41 (E)
</t>
    </r>
    <r>
      <rPr>
        <sz val="9"/>
        <rFont val="Times New Roman"/>
        <family val="1"/>
      </rPr>
      <t>jeep</t>
    </r>
  </si>
  <si>
    <r>
      <rPr>
        <sz val="9"/>
        <rFont val="Times New Roman"/>
        <family val="1"/>
      </rPr>
      <t>Andacollo</t>
    </r>
  </si>
  <si>
    <r>
      <rPr>
        <sz val="9"/>
        <rFont val="Times New Roman"/>
        <family val="1"/>
      </rPr>
      <t>11:00 p.m. 15 minutes. Two men in a car stopped to rest in a field after long drive. While driving into the field, with headlights on only long enough to avoid obstructions, they encountered a light. Shortly after, a large crimson red object hovered over trees. (MUJ, issue and page unknown)</t>
    </r>
  </si>
  <si>
    <r>
      <rPr>
        <sz val="9"/>
        <rFont val="Times New Roman"/>
        <family val="1"/>
      </rPr>
      <t xml:space="preserve">3:00 a.m. UFO emitted beam-like searchlight to ground. Also narrower red beam
</t>
    </r>
    <r>
      <rPr>
        <sz val="9"/>
        <rFont val="Times New Roman"/>
        <family val="1"/>
      </rPr>
      <t>or ray in center. (See drawing. UFOs: A New Look, pg. 44)</t>
    </r>
  </si>
  <si>
    <r>
      <rPr>
        <sz val="9"/>
        <rFont val="Times New Roman"/>
        <family val="1"/>
      </rPr>
      <t>(McDonald list; FUFOR Index) Fairbanks RAPCON Has Returns</t>
    </r>
  </si>
  <si>
    <r>
      <rPr>
        <sz val="9"/>
        <rFont val="Times New Roman"/>
        <family val="1"/>
      </rPr>
      <t>Eielson AFB</t>
    </r>
  </si>
  <si>
    <r>
      <rPr>
        <sz val="9"/>
        <rFont val="Times New Roman"/>
        <family val="1"/>
      </rPr>
      <t>Object darted back &amp; forth near Cessna 172</t>
    </r>
  </si>
  <si>
    <r>
      <rPr>
        <sz val="9"/>
        <rFont val="Times New Roman"/>
        <family val="1"/>
      </rPr>
      <t>Eight ovals near Cherokee-6</t>
    </r>
  </si>
  <si>
    <r>
      <rPr>
        <sz val="9"/>
        <rFont val="Times New Roman"/>
        <family val="1"/>
      </rPr>
      <t>Seattle</t>
    </r>
  </si>
  <si>
    <r>
      <rPr>
        <sz val="9"/>
        <rFont val="Times New Roman"/>
        <family val="1"/>
      </rPr>
      <t>11:25 a.m. Oscar H. Iriart, 15, saw two men of normal height, with short, white hair and red clothes, semi-transparent legs, motioning to him. Near them was an elliptical, silvery machine, 2 m long, 60 cm high, with three 50 cm legs. (Magonia #916, FSR 68, 5)</t>
    </r>
  </si>
  <si>
    <r>
      <rPr>
        <sz val="9"/>
        <rFont val="Times New Roman"/>
        <family val="1"/>
      </rPr>
      <t>Sierra Chica</t>
    </r>
  </si>
  <si>
    <r>
      <rPr>
        <sz val="9"/>
        <rFont val="Times New Roman"/>
        <family val="1"/>
      </rPr>
      <t>11:25 a.m. Oscar H. Iriart, 15, saw two men of normal height, with short, white hair and red clothes, semi-transparent legs, motioning to him. The witness's horse and dog were paralyzed for several minutes. (Magonia #916, FSR 68, 5)</t>
    </r>
  </si>
  <si>
    <r>
      <rPr>
        <sz val="9"/>
        <rFont val="Times New Roman"/>
        <family val="1"/>
      </rPr>
      <t xml:space="preserve">8:15 a.m. A boy, Sola, saw, a few meters away, a strange being, about 2.10 m tall, hovering in the air, his body emitting a peculiar glow, near a bright, unknown
</t>
    </r>
    <r>
      <rPr>
        <sz val="9"/>
        <rFont val="Times New Roman"/>
        <family val="1"/>
      </rPr>
      <t>object. (Magonia #915, FSR 68, 5)</t>
    </r>
  </si>
  <si>
    <r>
      <rPr>
        <sz val="9"/>
        <rFont val="Times New Roman"/>
        <family val="1"/>
      </rPr>
      <t>Cofico</t>
    </r>
  </si>
  <si>
    <r>
      <rPr>
        <sz val="9"/>
        <rFont val="Times New Roman"/>
        <family val="1"/>
      </rPr>
      <t>12:30 a.m. Three boys saw an object, about 8 m wide, 350 m away. It had a large tripod under carriage and a ladder reaching down to the ground. These devices were retracted, and the object rose a  few meters, then flew off at high speed. (Magonia #914, FSR 68, 6)</t>
    </r>
  </si>
  <si>
    <r>
      <rPr>
        <sz val="9"/>
        <rFont val="Times New Roman"/>
        <family val="1"/>
      </rPr>
      <t>Botucatu</t>
    </r>
  </si>
  <si>
    <r>
      <rPr>
        <sz val="9"/>
        <rFont val="Times New Roman"/>
        <family val="1"/>
      </rPr>
      <t xml:space="preserve">4:00 a.m. Raul Calcedo met two giants, almost 3 m tall, in Ricardone. He fled in terror, in spite of a strange power that tended to make him stay. (Magonia #913,
</t>
    </r>
    <r>
      <rPr>
        <sz val="9"/>
        <rFont val="Times New Roman"/>
        <family val="1"/>
      </rPr>
      <t>FSR 68, 5)</t>
    </r>
  </si>
  <si>
    <r>
      <rPr>
        <sz val="9"/>
        <rFont val="Times New Roman"/>
        <family val="1"/>
      </rPr>
      <t>Ricardone</t>
    </r>
  </si>
  <si>
    <r>
      <rPr>
        <sz val="9"/>
        <rFont val="Times New Roman"/>
        <family val="1"/>
      </rPr>
      <t>7:00 p.m. Walter Rogers was ten years old at the time, a very bright metallic silver disc, reflecting sunlight, descended as if going down a flight of steps, then went straight  over the nearby farm field very fast. Viewed about 10 seconds. (Page 31, Regional Encounters: The FC Files, Ridge)</t>
    </r>
  </si>
  <si>
    <r>
      <rPr>
        <sz val="9"/>
        <rFont val="Times New Roman"/>
        <family val="1"/>
      </rPr>
      <t>Crash/retrieval report by one witness. (Source: RUEGG, unknown)</t>
    </r>
  </si>
  <si>
    <r>
      <rPr>
        <sz val="9"/>
        <rFont val="Times New Roman"/>
        <family val="1"/>
      </rPr>
      <t>Southlands</t>
    </r>
  </si>
  <si>
    <r>
      <rPr>
        <sz val="9"/>
        <rFont val="Times New Roman"/>
        <family val="1"/>
      </rPr>
      <t>1:05 a.m. Jorge Ribles, electrician at the Carmal Chemical Plant, noticed that the engines were at a standstill, while the countryside was lit up with intensive reddish light. Another man, 52-year-old Jose J. Rociski, fell unconscious as a vivid light enveloped him.  (Magonia #912, FSR 68, 5)</t>
    </r>
  </si>
  <si>
    <r>
      <rPr>
        <sz val="9"/>
        <rFont val="Times New Roman"/>
        <family val="1"/>
      </rPr>
      <t>Bouchard</t>
    </r>
  </si>
  <si>
    <r>
      <rPr>
        <sz val="9"/>
        <rFont val="Times New Roman"/>
        <family val="1"/>
      </rPr>
      <t>A man riding his bicycle encountered a large object, 50 cm above the ground. The top part was spinning, and it cast a vertical beam of red light toward the ground. Calcinations traces were found by police. (Magonia #911, LDLN 95)</t>
    </r>
  </si>
  <si>
    <r>
      <rPr>
        <sz val="9"/>
        <rFont val="Times New Roman"/>
        <family val="1"/>
      </rPr>
      <t>Miramar</t>
    </r>
  </si>
  <si>
    <r>
      <rPr>
        <sz val="9"/>
        <rFont val="Times New Roman"/>
        <family val="1"/>
      </rPr>
      <t>Night. A settler, Romulo Velasco, 25, saw a bright object land. From it emerged a strange "tall, slim being" who came toward the witness, who fainted. (Magonia #910, FSR 68, 5)</t>
    </r>
  </si>
  <si>
    <r>
      <rPr>
        <sz val="9"/>
        <rFont val="Times New Roman"/>
        <family val="1"/>
      </rPr>
      <t>Cabreria</t>
    </r>
  </si>
  <si>
    <r>
      <rPr>
        <sz val="9"/>
        <rFont val="Times New Roman"/>
        <family val="1"/>
      </rPr>
      <t>Night. Chief of Provincial Police German Rocha and Police Major Niceforo Leon observed a round object with a vivid blue light. It landed, left a strange, powerful odor, and burned grass and shrubs. (Magonia #909, FSR 68, 5)</t>
    </r>
  </si>
  <si>
    <r>
      <rPr>
        <sz val="9"/>
        <rFont val="Times New Roman"/>
        <family val="1"/>
      </rPr>
      <t>El Choro</t>
    </r>
  </si>
  <si>
    <r>
      <rPr>
        <sz val="9"/>
        <rFont val="Times New Roman"/>
        <family val="1"/>
      </rPr>
      <t>After midnight. Several bursts of machine gun fire were heard coming from a location in the vicinity where militia member Isidro Puentes Ventura was on guard duty. At dawn, Puentes was found unconscious by an Army patrol and taken to a hospital in Pinar Del Rio, where he remained in shock and unable to speak for six days. (Timothy Good, "Beyond Top Secret" quoting Jacques Vallee)</t>
    </r>
  </si>
  <si>
    <r>
      <rPr>
        <sz val="9"/>
        <rFont val="Times New Roman"/>
        <family val="1"/>
      </rPr>
      <t>Cuba</t>
    </r>
  </si>
  <si>
    <r>
      <rPr>
        <sz val="9"/>
        <rFont val="Times New Roman"/>
        <family val="1"/>
      </rPr>
      <t>Cabañas, Pinar Del Rio (near)</t>
    </r>
  </si>
  <si>
    <r>
      <rPr>
        <sz val="9"/>
        <rFont val="Times New Roman"/>
        <family val="1"/>
      </rPr>
      <t xml:space="preserve">3:00 a.m. Jorge Yaru, 35, saw a strange light outside and a bright object, the size of a bus, 30 m away. It had yellow, green and red lights at the bottom. (Magonia
</t>
    </r>
    <r>
      <rPr>
        <sz val="9"/>
        <rFont val="Times New Roman"/>
        <family val="1"/>
      </rPr>
      <t>#908; LDLN 95)</t>
    </r>
  </si>
  <si>
    <r>
      <rPr>
        <sz val="9"/>
        <rFont val="Times New Roman"/>
        <family val="1"/>
      </rPr>
      <t>Mendiozaca</t>
    </r>
  </si>
  <si>
    <r>
      <rPr>
        <sz val="9"/>
        <rFont val="Times New Roman"/>
        <family val="1"/>
      </rPr>
      <t>Cylinder above airliner</t>
    </r>
  </si>
  <si>
    <r>
      <rPr>
        <sz val="9"/>
        <rFont val="Times New Roman"/>
        <family val="1"/>
      </rPr>
      <t>Punta Arenas</t>
    </r>
  </si>
  <si>
    <r>
      <rPr>
        <sz val="9"/>
        <rFont val="Times New Roman"/>
        <family val="1"/>
      </rPr>
      <t xml:space="preserve">Domed disc, green-blue glow, below treetop height, landed. CUFOS report; see
</t>
    </r>
    <r>
      <rPr>
        <sz val="9"/>
        <rFont val="Times New Roman"/>
        <family val="1"/>
      </rPr>
      <t>Rodeghier, 1981, p. 41 (E,L) car</t>
    </r>
  </si>
  <si>
    <r>
      <rPr>
        <sz val="9"/>
        <rFont val="Times New Roman"/>
        <family val="1"/>
      </rPr>
      <t>Punta Gorda</t>
    </r>
  </si>
  <si>
    <r>
      <rPr>
        <sz val="9"/>
        <rFont val="Times New Roman"/>
        <family val="1"/>
      </rPr>
      <t>In 1968, when I was an Intelligence Officer, I briefed General George S. Brown, at 7th Air Force Headquarters in Saigon, Vietnam about UFOs near the DMZ. General Brown states in a Department of Defense transcript of press conference in Illinois, October 16, 1973. "I don't know whether this story has ever been told or not. They weren't called UFOs."  (George Filer)</t>
    </r>
  </si>
  <si>
    <r>
      <rPr>
        <sz val="9"/>
        <rFont val="Times New Roman"/>
        <family val="1"/>
      </rPr>
      <t>Viet Nam</t>
    </r>
  </si>
  <si>
    <r>
      <rPr>
        <sz val="9"/>
        <rFont val="Times New Roman"/>
        <family val="1"/>
      </rPr>
      <t>68Summer</t>
    </r>
  </si>
  <si>
    <r>
      <rPr>
        <sz val="9"/>
        <rFont val="Times New Roman"/>
        <family val="1"/>
      </rPr>
      <t xml:space="preserve">Eveing. Several minutes. Several strange occurrences. Strange glow moved (1:00 a.m.) E-M effects (stopped clock), burned trees, brood son vanished (animal
</t>
    </r>
    <r>
      <rPr>
        <sz val="9"/>
        <rFont val="Times New Roman"/>
        <family val="1"/>
      </rPr>
      <t>effects). (SL, Sept 72)</t>
    </r>
  </si>
  <si>
    <r>
      <rPr>
        <sz val="9"/>
        <rFont val="Times New Roman"/>
        <family val="1"/>
      </rPr>
      <t>Centralia</t>
    </r>
  </si>
  <si>
    <r>
      <rPr>
        <sz val="9"/>
        <rFont val="Times New Roman"/>
        <family val="1"/>
      </rPr>
      <t xml:space="preserve">Evening. An oval shaped light, red at the front ( the direction of travel at the time
</t>
    </r>
    <r>
      <rPr>
        <sz val="9"/>
        <rFont val="Times New Roman"/>
        <family val="1"/>
      </rPr>
      <t>), yellow in the middle and blue at the back was observed for a few passes, then moved off, silently and quickly to the north without gaining altitude, getting smaller until it was out of sight. (Brian Vike, Director, HBCC UFO Research)</t>
    </r>
  </si>
  <si>
    <r>
      <rPr>
        <u/>
        <sz val="9"/>
        <color rgb="FF0000FF"/>
        <rFont val="Times New Roman"/>
        <family val="1"/>
      </rPr>
      <t>68Spring</t>
    </r>
  </si>
  <si>
    <r>
      <rPr>
        <sz val="9"/>
        <rFont val="Times New Roman"/>
        <family val="1"/>
      </rPr>
      <t xml:space="preserve">Object glowing orange  while standing still, bright red while moving, hovered over
</t>
    </r>
    <r>
      <rPr>
        <sz val="9"/>
        <rFont val="Times New Roman"/>
        <family val="1"/>
      </rPr>
      <t>car; heat, "weightlessness felt". CUFOS report; see Rodeghier, 1981, p. 40 (E,L) 2 cars</t>
    </r>
  </si>
  <si>
    <r>
      <rPr>
        <sz val="9"/>
        <rFont val="Times New Roman"/>
        <family val="1"/>
      </rPr>
      <t>Cochrane</t>
    </r>
  </si>
  <si>
    <r>
      <rPr>
        <sz val="9"/>
        <rFont val="Times New Roman"/>
        <family val="1"/>
      </rPr>
      <t>Time not given. CE-2, one witness (Wells). No details. (APROB-16)</t>
    </r>
  </si>
  <si>
    <r>
      <rPr>
        <sz val="9"/>
        <rFont val="Times New Roman"/>
        <family val="1"/>
      </rPr>
      <t>Beallsville</t>
    </r>
  </si>
  <si>
    <r>
      <rPr>
        <sz val="9"/>
        <rFont val="Times New Roman"/>
        <family val="1"/>
      </rPr>
      <t>Time not given. CE, one witness (Robbin) No details. (SL-12)</t>
    </r>
  </si>
  <si>
    <r>
      <rPr>
        <sz val="9"/>
        <rFont val="Times New Roman"/>
        <family val="1"/>
      </rPr>
      <t>(McDonald list; FUFOR Index)</t>
    </r>
  </si>
  <si>
    <r>
      <rPr>
        <sz val="9"/>
        <rFont val="Times New Roman"/>
        <family val="1"/>
      </rPr>
      <t>Amarillo</t>
    </r>
  </si>
  <si>
    <r>
      <rPr>
        <sz val="9"/>
        <rFont val="Times New Roman"/>
        <family val="1"/>
      </rPr>
      <t>Cigar Flies Low Over Car / E-M</t>
    </r>
  </si>
  <si>
    <r>
      <rPr>
        <sz val="9"/>
        <rFont val="Times New Roman"/>
        <family val="1"/>
      </rPr>
      <t>About 9:50 P.M. (CST). Hundreds of people reported fiery objects streaking across the sky, some showering sparks, leaving bright trails. Zond IV Soviet satellite reentry and decay (Sagan and Page, 1972, 155-161).</t>
    </r>
  </si>
  <si>
    <r>
      <rPr>
        <sz val="9"/>
        <rFont val="Times New Roman"/>
        <family val="1"/>
      </rPr>
      <t>Northeastern and Central United States</t>
    </r>
  </si>
  <si>
    <r>
      <rPr>
        <sz val="9"/>
        <rFont val="Times New Roman"/>
        <family val="1"/>
      </rPr>
      <t>Alleged crash/retrieval on the web, and earlier shown on the History Channel. Shows footage of the alleged crashed UFO near Berezovsky (Sverdlovsk region) in 1968 and related alleged KGB documents.</t>
    </r>
  </si>
  <si>
    <r>
      <rPr>
        <sz val="9"/>
        <rFont val="Times New Roman"/>
        <family val="1"/>
      </rPr>
      <t>Berezovsky (near)</t>
    </r>
  </si>
  <si>
    <r>
      <rPr>
        <sz val="9"/>
        <rFont val="Times New Roman"/>
        <family val="1"/>
      </rPr>
      <t xml:space="preserve">Alleged crash/retrieval on the web, and earlier shown on the History Channel. Shows footage of the alleged crashed UFO near Berezovsky (Sverdlovsk region)
</t>
    </r>
    <r>
      <rPr>
        <sz val="9"/>
        <rFont val="Times New Roman"/>
        <family val="1"/>
      </rPr>
      <t>in 1968 and related alleged KGB documents.</t>
    </r>
  </si>
  <si>
    <r>
      <rPr>
        <sz val="9"/>
        <rFont val="Times New Roman"/>
        <family val="1"/>
      </rPr>
      <t>12:12 a.m. Ms. Cecilia Brewer and five companions were driving home from work between Barkhamsted and Winsted and heading west when their car's engine started to miss and they encountered a silvery domed disc-shaped UFO on the left side of the highway in a forest clearing. (Source: Donald A. Johnson, Flying Saucer Observer, citing Lawrence Fawcett, APRO field investigator).</t>
    </r>
  </si>
  <si>
    <r>
      <rPr>
        <sz val="9"/>
        <rFont val="Times New Roman"/>
        <family val="1"/>
      </rPr>
      <t>Winsted</t>
    </r>
  </si>
  <si>
    <r>
      <rPr>
        <sz val="9"/>
        <rFont val="Times New Roman"/>
        <family val="1"/>
      </rPr>
      <t>Dog and cattle fearful of slow moving domed disc</t>
    </r>
  </si>
  <si>
    <r>
      <rPr>
        <sz val="9"/>
        <rFont val="Times New Roman"/>
        <family val="1"/>
      </rPr>
      <t>Behgough, Saskatchewan</t>
    </r>
  </si>
  <si>
    <r>
      <rPr>
        <sz val="9"/>
        <rFont val="Times New Roman"/>
        <family val="1"/>
      </rPr>
      <t xml:space="preserve">Luminous elliptical object followed car for 30 minutes, moved back and forth across road, made sharp turns and unusual maneuvers, suddenly disappeared
</t>
    </r>
    <r>
      <rPr>
        <sz val="9"/>
        <rFont val="Times New Roman"/>
        <family val="1"/>
      </rPr>
      <t>(Section IV, Vol. II, The UFO Evidence).</t>
    </r>
  </si>
  <si>
    <r>
      <rPr>
        <sz val="9"/>
        <rFont val="Times New Roman"/>
        <family val="1"/>
      </rPr>
      <t>Missoula</t>
    </r>
  </si>
  <si>
    <r>
      <rPr>
        <sz val="9"/>
        <rFont val="Times New Roman"/>
        <family val="1"/>
      </rPr>
      <t>100 ft circular obj hover 20-25 ft above ground sends cattle running toward barns</t>
    </r>
  </si>
  <si>
    <r>
      <rPr>
        <sz val="9"/>
        <rFont val="Times New Roman"/>
        <family val="1"/>
      </rPr>
      <t>Groveton</t>
    </r>
  </si>
  <si>
    <r>
      <rPr>
        <sz val="9"/>
        <rFont val="Times New Roman"/>
        <family val="1"/>
      </rPr>
      <t>Barking dog alerts to slow moving round object at 300 feet</t>
    </r>
  </si>
  <si>
    <r>
      <rPr>
        <sz val="9"/>
        <rFont val="Times New Roman"/>
        <family val="1"/>
      </rPr>
      <t>Redlands</t>
    </r>
  </si>
  <si>
    <r>
      <rPr>
        <sz val="9"/>
        <rFont val="Times New Roman"/>
        <family val="1"/>
      </rPr>
      <t xml:space="preserve">200 witnesses see low-flying disc - 50-60 ft circular obj with 7 lights on the
</t>
    </r>
    <r>
      <rPr>
        <sz val="9"/>
        <rFont val="Times New Roman"/>
        <family val="1"/>
      </rPr>
      <t>bottom, 8-10 lights on top</t>
    </r>
  </si>
  <si>
    <r>
      <rPr>
        <sz val="9"/>
        <rFont val="Times New Roman"/>
        <family val="1"/>
      </rPr>
      <t>Serafim Vieira Sebastiao, a watchman at the Azores Air Station, saw "an oval object with a metallic gleam, topped by a glass tower with a small balustrade on which two beings were standing." (Magonia #904; FSR 68, 5)</t>
    </r>
  </si>
  <si>
    <r>
      <rPr>
        <sz val="9"/>
        <rFont val="Times New Roman"/>
        <family val="1"/>
      </rPr>
      <t>Azores</t>
    </r>
  </si>
  <si>
    <r>
      <rPr>
        <sz val="9"/>
        <rFont val="Times New Roman"/>
        <family val="1"/>
      </rPr>
      <t>Criacao do Cabrito</t>
    </r>
  </si>
  <si>
    <r>
      <rPr>
        <sz val="9"/>
        <rFont val="Times New Roman"/>
        <family val="1"/>
      </rPr>
      <t>10:15 p.m. Two orange, glowing saturn-shaped UFO. Motor sound. Twenty minutes. Approaching from distance, objects hovered over woods across road, then one seemed to land while other moved over house. Three women terrified and got bibles and prayed. No landing indications in frozen ground. (Browning) (Worley files)</t>
    </r>
  </si>
  <si>
    <r>
      <rPr>
        <sz val="9"/>
        <rFont val="Times New Roman"/>
        <family val="1"/>
      </rPr>
      <t xml:space="preserve">Round orange-red object hovered near ground, moved abruptly to position behind
</t>
    </r>
    <r>
      <rPr>
        <sz val="9"/>
        <rFont val="Times New Roman"/>
        <family val="1"/>
      </rPr>
      <t>car, road illuminated; made repeated passes at car (Section XII, Vol. II, The UFO Evidence).</t>
    </r>
  </si>
  <si>
    <r>
      <rPr>
        <sz val="9"/>
        <rFont val="Times New Roman"/>
        <family val="1"/>
      </rPr>
      <t>Vermillion</t>
    </r>
  </si>
  <si>
    <r>
      <rPr>
        <sz val="9"/>
        <rFont val="Times New Roman"/>
        <family val="1"/>
      </rPr>
      <t xml:space="preserve">Bright pulsating yellow-orange object nearby, heat felt. U.F.O. Investigator, May-
</t>
    </r>
    <r>
      <rPr>
        <sz val="9"/>
        <rFont val="Times New Roman"/>
        <family val="1"/>
      </rPr>
      <t>June 1968, p. 3; Star, Jan. 4, 1968  (E) snowmobile</t>
    </r>
  </si>
  <si>
    <r>
      <rPr>
        <sz val="9"/>
        <rFont val="Times New Roman"/>
        <family val="1"/>
      </rPr>
      <t>Whitehorse, Yukon</t>
    </r>
  </si>
  <si>
    <r>
      <rPr>
        <sz val="9"/>
        <rFont val="Times New Roman"/>
        <family val="1"/>
      </rPr>
      <t xml:space="preserve">11:00 p.m. Object, humming sound,  5 mins. Dark football shaped object hovered 200 ft. over barn and projected bright bluish beam into cornfield. Moved off south still projecting fan shaped beam over countryside Witnesses 1? (Selby) (Don
</t>
    </r>
    <r>
      <rPr>
        <sz val="9"/>
        <rFont val="Times New Roman"/>
        <family val="1"/>
      </rPr>
      <t>Worley files)</t>
    </r>
  </si>
  <si>
    <r>
      <rPr>
        <sz val="9"/>
        <rFont val="Times New Roman"/>
        <family val="1"/>
      </rPr>
      <t>1:00 a.m. to 2:00 a.m. On one particular night glowing objects were spotted beyond the fence line of the base and in the distant perimeter. The staff at the Air Force Base pretty much ignored these lights on the first night, wondering if it was just someone playing around, or not thinking a whole lot about it. (Brian Vike, HBCC UFO Research)</t>
    </r>
  </si>
  <si>
    <r>
      <rPr>
        <sz val="9"/>
        <rFont val="Times New Roman"/>
        <family val="1"/>
      </rPr>
      <t>Canon AFB</t>
    </r>
  </si>
  <si>
    <r>
      <rPr>
        <sz val="9"/>
        <rFont val="Times New Roman"/>
        <family val="1"/>
      </rPr>
      <t>Late Summer, 1968; Lake Norman, NC. Domed UFO near AEC plant</t>
    </r>
  </si>
  <si>
    <r>
      <rPr>
        <sz val="9"/>
        <rFont val="Times New Roman"/>
        <family val="1"/>
      </rPr>
      <t>Night. Eight witnesses saw 6-7 lights move across the sky one after the other (procession), spaced 30 seconds apart and each following the same path. (Haines, 1994, p. 44, from UNICAT #302.)</t>
    </r>
  </si>
  <si>
    <r>
      <rPr>
        <sz val="9"/>
        <rFont val="Times New Roman"/>
        <family val="1"/>
      </rPr>
      <t>Belmont</t>
    </r>
  </si>
  <si>
    <r>
      <rPr>
        <sz val="9"/>
        <rFont val="Times New Roman"/>
        <family val="1"/>
      </rPr>
      <t xml:space="preserve">Time not reported. A silvery disc with multicolored body lights revolving around
</t>
    </r>
    <r>
      <rPr>
        <sz val="9"/>
        <rFont val="Times New Roman"/>
        <family val="1"/>
      </rPr>
      <t>its perimeter buzzed a car. (UFO Fact &amp; Comment, Goodyear UFO Society, Akron, OH, Jan. 9, 1968.)</t>
    </r>
  </si>
  <si>
    <r>
      <rPr>
        <sz val="9"/>
        <rFont val="Times New Roman"/>
        <family val="1"/>
      </rPr>
      <t>Millersburg</t>
    </r>
  </si>
  <si>
    <r>
      <rPr>
        <sz val="9"/>
        <rFont val="Times New Roman"/>
        <family val="1"/>
      </rPr>
      <t>1:00 a.m. CST. Three men driving to Saxon saw a rapidly spinning sphere with a white light on top and on the bottom, and red and green lights around the equator (body lights). The object approached at low altitude, hovered over a nearby field. (U.F.O. Investigator, Vol. IV, No. 4, Jan.-Feb. 1968, p. 6.)</t>
    </r>
  </si>
  <si>
    <r>
      <rPr>
        <sz val="9"/>
        <rFont val="Times New Roman"/>
        <family val="1"/>
      </rPr>
      <t>Saxon</t>
    </r>
  </si>
  <si>
    <r>
      <rPr>
        <sz val="9"/>
        <rFont val="Times New Roman"/>
        <family val="1"/>
      </rPr>
      <t>11:30 p.m. EST. Two aircraft pilots in a car saw a triangular object with a red light at each tip (body lights). (Unidentified newspaper clipping, NICAP files; U.F.O. Investigator, Vol. IV, No. 4, Jan.-Feb. 1968, p. 6.)</t>
    </r>
  </si>
  <si>
    <r>
      <rPr>
        <sz val="9"/>
        <rFont val="Times New Roman"/>
        <family val="1"/>
      </rPr>
      <t xml:space="preserve">Dome-shaped object hovering, rocking,   heat felt. CUFOS report; see
</t>
    </r>
    <r>
      <rPr>
        <sz val="9"/>
        <rFont val="Times New Roman"/>
        <family val="1"/>
      </rPr>
      <t>Rodeghier.1981, p. 39 (E,L) car</t>
    </r>
  </si>
  <si>
    <r>
      <rPr>
        <sz val="9"/>
        <rFont val="Times New Roman"/>
        <family val="1"/>
      </rPr>
      <t>Edmonton, Alberta</t>
    </r>
  </si>
  <si>
    <r>
      <rPr>
        <sz val="9"/>
        <rFont val="Times New Roman"/>
        <family val="1"/>
      </rPr>
      <t xml:space="preserve">5:10 p.m. EST. Three members of a family saw multiple cloud-like rings with dark centers that appeared from behind a storm cloud. Unidentified newspaper clipping,
</t>
    </r>
    <r>
      <rPr>
        <sz val="9"/>
        <rFont val="Times New Roman"/>
        <family val="1"/>
      </rPr>
      <t>NICAP files.)</t>
    </r>
  </si>
  <si>
    <r>
      <rPr>
        <sz val="9"/>
        <rFont val="Times New Roman"/>
        <family val="1"/>
      </rPr>
      <t>North Granby</t>
    </r>
  </si>
  <si>
    <r>
      <rPr>
        <sz val="9"/>
        <rFont val="Times New Roman"/>
        <family val="1"/>
      </rPr>
      <t>6:45 p.m. EST. A woman driving with a child in the car reported that a disc with dome, red and green square windows, and white light from underneath passed near the car illuminating its interior and forcing the car off the road. (Syracuse  Herald- Journal,   N.Y., 12/21/67, copy in NICAP files. Case investigated by Ted Bloecher and J. E. McDonald, report in NICAP files.)</t>
    </r>
  </si>
  <si>
    <r>
      <rPr>
        <sz val="9"/>
        <rFont val="Times New Roman"/>
        <family val="1"/>
      </rPr>
      <t>Ithaca &amp; Auburn bt.</t>
    </r>
  </si>
  <si>
    <r>
      <rPr>
        <sz val="9"/>
        <rFont val="Times New Roman"/>
        <family val="1"/>
      </rPr>
      <t xml:space="preserve">Exact time not given. A woman and four others saw three silvery-white, oblong objects that were flat on the bottom, hat-shaped on top (domed disc). (Unidentified
</t>
    </r>
    <r>
      <rPr>
        <sz val="9"/>
        <rFont val="Times New Roman"/>
        <family val="1"/>
      </rPr>
      <t>newspaper clipping, NICAP files.)</t>
    </r>
  </si>
  <si>
    <r>
      <rPr>
        <sz val="9"/>
        <rFont val="Times New Roman"/>
        <family val="1"/>
      </rPr>
      <t>Grand Rapids</t>
    </r>
  </si>
  <si>
    <r>
      <rPr>
        <sz val="9"/>
        <rFont val="Times New Roman"/>
        <family val="1"/>
      </rPr>
      <t>Night. Two women saw a hat-shaped object with a rounded top (domed disc), a glowing light in the center of the underside, and a series of blinking white and green lights along the rim (body lights). (Unidentified newspaper clipping, NICAP files.)</t>
    </r>
  </si>
  <si>
    <r>
      <rPr>
        <sz val="9"/>
        <rFont val="Times New Roman"/>
        <family val="1"/>
      </rPr>
      <t>Chico</t>
    </r>
  </si>
  <si>
    <r>
      <rPr>
        <sz val="9"/>
        <rFont val="Times New Roman"/>
        <family val="1"/>
      </rPr>
      <t>7:40 p.m. MST. A 15-year-old girl saw a very bright white illuminated circular object (disc) the size of a car hovering over her house. (Hall, 2001, p. 459, from: Keyhoe and Lore, 1969a, pp. 29-30.)</t>
    </r>
  </si>
  <si>
    <r>
      <rPr>
        <sz val="9"/>
        <rFont val="Times New Roman"/>
        <family val="1"/>
      </rPr>
      <t>Idaho. Falls</t>
    </r>
  </si>
  <si>
    <r>
      <rPr>
        <sz val="9"/>
        <rFont val="Times New Roman"/>
        <family val="1"/>
      </rPr>
      <t>12:30 a.m. EST. A woman reported a large bowl-shaped orange object that levitated her, and she suffered unspecified physiological effects. She had a time confusion and later reported visits by small beings and  physical marks left on her body (suggested abduction). (Ridge, 1994, p. 24.)</t>
    </r>
  </si>
  <si>
    <r>
      <rPr>
        <sz val="9"/>
        <rFont val="Times New Roman"/>
        <family val="1"/>
      </rPr>
      <t>Deputy</t>
    </r>
  </si>
  <si>
    <r>
      <rPr>
        <sz val="9"/>
        <rFont val="Times New Roman"/>
        <family val="1"/>
      </rPr>
      <t>8:00 p.m. CST. An 11- and a 4-year old saw a large red object that emitted a small fiery object about 8 inches in diameter with manv swirling colors, especially green, pink, and white. (Report from Saskatchewan UFO club, NICAP files.)</t>
    </r>
  </si>
  <si>
    <r>
      <rPr>
        <sz val="9"/>
        <rFont val="Times New Roman"/>
        <family val="1"/>
      </rPr>
      <t>Saskatoon, Saskatchewan</t>
    </r>
  </si>
  <si>
    <r>
      <rPr>
        <sz val="9"/>
        <rFont val="Times New Roman"/>
        <family val="1"/>
      </rPr>
      <t>Early evening. An attorney saw a shiny gray cylindrical object with legs and body lights on the underside. The object hovered at 200 feet, then moved away across the mountains. (Unidentified newspaper clipping, NICAP file; U.F.O. Investigator, Vol. IV, No. 5, March 1968, p. 3.)</t>
    </r>
  </si>
  <si>
    <r>
      <rPr>
        <sz val="9"/>
        <rFont val="Times New Roman"/>
        <family val="1"/>
      </rPr>
      <t xml:space="preserve">9:25 p.m. EST. A woman saw an object with a hump (dome) on top and a "window effect" on the underside showing soft white light, and pulsating blue
</t>
    </r>
    <r>
      <rPr>
        <sz val="9"/>
        <rFont val="Times New Roman"/>
        <family val="1"/>
      </rPr>
      <t>lights on each end (body lights). (NICAP report form.)</t>
    </r>
  </si>
  <si>
    <r>
      <rPr>
        <sz val="9"/>
        <rFont val="Times New Roman"/>
        <family val="1"/>
      </rPr>
      <t>1:30 p.m. EST. A couple saw two round convex (disc-like) silver objects with windows around the rim. Their size was estimated as 15-20 feet in diameter and 5 feet thick in the center. The objects hovered at about 100 feet, separated, came back together and disappeared. (Unidentified newspaper clipping, NICAP files.)</t>
    </r>
  </si>
  <si>
    <r>
      <rPr>
        <sz val="9"/>
        <rFont val="Times New Roman"/>
        <family val="1"/>
      </rPr>
      <t>Newfield</t>
    </r>
  </si>
  <si>
    <r>
      <rPr>
        <sz val="9"/>
        <rFont val="Times New Roman"/>
        <family val="1"/>
      </rPr>
      <t xml:space="preserve">7:45-10:00 p.m. CST. Numerous witnesses in several small towns saw four white or orange objects that appeared and disappeared over a 2-hour period. (Saskatoon
</t>
    </r>
    <r>
      <rPr>
        <sz val="9"/>
        <rFont val="Times New Roman"/>
        <family val="1"/>
      </rPr>
      <t>UFO Club report, NICAP files.)</t>
    </r>
  </si>
  <si>
    <r>
      <rPr>
        <sz val="9"/>
        <rFont val="Times New Roman"/>
        <family val="1"/>
      </rPr>
      <t>Wakaw, Saskatchewan</t>
    </r>
  </si>
  <si>
    <r>
      <rPr>
        <sz val="9"/>
        <rFont val="Times New Roman"/>
        <family val="1"/>
      </rPr>
      <t xml:space="preserve">2:30 a.m.CST. A police patrolman (Herbert Schirmer) saw a hovering, bright aluminum, elliptical object estimated to be 15 feet tall and 20 feet wide with flashing red lights inside. Under hypnosis, the officer recalled EM effects on his vehicle, meeting with beings, and being on the craft. (Hall, 2001, p. 530-32, from: Blum and Blum, 1974, pp. 109-121; Gillmor, 1969, pp. 389-91; Story, 1980, pp.
</t>
    </r>
    <r>
      <rPr>
        <sz val="9"/>
        <rFont val="Times New Roman"/>
        <family val="1"/>
      </rPr>
      <t>318-19.)</t>
    </r>
  </si>
  <si>
    <r>
      <rPr>
        <sz val="9"/>
        <rFont val="Times New Roman"/>
        <family val="1"/>
      </rPr>
      <t>Ashland</t>
    </r>
  </si>
  <si>
    <r>
      <rPr>
        <sz val="9"/>
        <rFont val="Times New Roman"/>
        <family val="1"/>
      </rPr>
      <t>2:30 a.m.CST. A police patrolman (Herbert Schirmer) saw a hovering, bright aluminum, elliptical object estimated to be 15 feet tall and 20 feet wide with flashing red lights inside. (Hall, 2001, p. 530-32, from: Blum and Blum, 1974, pp. 109-121; Gillmor, 1969, pp. 389-91; Story, 1980, pp. 318-19.)</t>
    </r>
  </si>
  <si>
    <r>
      <rPr>
        <sz val="9"/>
        <rFont val="Times New Roman"/>
        <family val="1"/>
      </rPr>
      <t>Time not reported.  A man saw 12 objects displaying green, blue-green, yellow, red, and white lights (body lights). (Phone call, NICAP file memo.)</t>
    </r>
  </si>
  <si>
    <r>
      <rPr>
        <sz val="9"/>
        <rFont val="Times New Roman"/>
        <family val="1"/>
      </rPr>
      <t>2:00 a.m. AST. A man saw an object the size of a car with a rounded back, a pointed end, and two or three lights (body lights). It descended and landed in a clearing in woods for about 5 minutes. (The Vanguard, Yarmouth, Nova Scotia, 12/6/67, copy in NICAP files; U.F.O. Investigator, Vol. IV, No. 4, Jan.-Feb. 1968, p. 6.)</t>
    </r>
  </si>
  <si>
    <r>
      <rPr>
        <sz val="9"/>
        <rFont val="Times New Roman"/>
        <family val="1"/>
      </rPr>
      <t>Quinan, Nova Scotia</t>
    </r>
  </si>
  <si>
    <r>
      <rPr>
        <sz val="9"/>
        <rFont val="Times New Roman"/>
        <family val="1"/>
      </rPr>
      <t>Elongated blue-green object, sound like "jet motor," flew by, after which lights, radio worked normally. CUFOS report; see Rodeghier, 1981, p.39 (R,L) car</t>
    </r>
  </si>
  <si>
    <r>
      <rPr>
        <sz val="9"/>
        <rFont val="Times New Roman"/>
        <family val="1"/>
      </rPr>
      <t>High River, Alta.</t>
    </r>
  </si>
  <si>
    <r>
      <rPr>
        <sz val="9"/>
        <rFont val="Times New Roman"/>
        <family val="1"/>
      </rPr>
      <t>9:00 p.m. The object was observed by four witnesses at a rural home. The object dropped down near three other witnesses in a car on a rural road northwest of the Philco-Ford Manufacturing Plant. (Don Worley files)</t>
    </r>
  </si>
  <si>
    <r>
      <rPr>
        <sz val="9"/>
        <rFont val="Times New Roman"/>
        <family val="1"/>
      </rPr>
      <t xml:space="preserve">Midnight. V. Rogov was listening to the radio inside his home when a bright green
</t>
    </r>
    <r>
      <rPr>
        <sz val="9"/>
        <rFont val="Times New Roman"/>
        <family val="1"/>
      </rPr>
      <t>light called his attention outside. He saw an object flying at great speed across the sky. (Ref. 3)</t>
    </r>
  </si>
  <si>
    <r>
      <rPr>
        <sz val="9"/>
        <rFont val="Times New Roman"/>
        <family val="1"/>
      </rPr>
      <t>Mikhaylovka</t>
    </r>
  </si>
  <si>
    <r>
      <rPr>
        <sz val="9"/>
        <rFont val="Times New Roman"/>
        <family val="1"/>
      </rPr>
      <t xml:space="preserve">2:30 p.m. Three small white-clad figures (humanoids) were seen around a disc that
</t>
    </r>
    <r>
      <rPr>
        <sz val="9"/>
        <rFont val="Times New Roman"/>
        <family val="1"/>
      </rPr>
      <t>had a dome and red body lights. Physical traces were found at the site. (APRO Bulletin, Nov.-Dec. 1967, p. 3.)</t>
    </r>
  </si>
  <si>
    <r>
      <rPr>
        <sz val="9"/>
        <rFont val="Times New Roman"/>
        <family val="1"/>
      </rPr>
      <t>Picture taken by Farcich Zoran, near Zagreb.</t>
    </r>
  </si>
  <si>
    <r>
      <rPr>
        <sz val="9"/>
        <rFont val="Times New Roman"/>
        <family val="1"/>
      </rPr>
      <t>Zagreb</t>
    </r>
  </si>
  <si>
    <r>
      <rPr>
        <sz val="9"/>
        <rFont val="Times New Roman"/>
        <family val="1"/>
      </rPr>
      <t>5:10 p.m. LT. An unknown number of witnesses saw a slowly moving, high altitude object emitting a pale blue light over the city. First it looked like a large ball, then it stopped directly over Sofia and had a trapezoid shape. (U.F.O. Investigator, 5 Vol. IV, No. 4, Jan.-Feb. 1968, p. 3.) [Possible high-altitude plastic research balloon]</t>
    </r>
  </si>
  <si>
    <r>
      <rPr>
        <sz val="9"/>
        <rFont val="Times New Roman"/>
        <family val="1"/>
      </rPr>
      <t>Bulgaria</t>
    </r>
  </si>
  <si>
    <r>
      <rPr>
        <sz val="9"/>
        <rFont val="Times New Roman"/>
        <family val="1"/>
      </rPr>
      <t>Sofia</t>
    </r>
  </si>
  <si>
    <r>
      <rPr>
        <sz val="9"/>
        <rFont val="Times New Roman"/>
        <family val="1"/>
      </rPr>
      <t xml:space="preserve">10:00 p.m. MST.  A man saw pulsating, rotating , red, green, and amber lights about 100 yards away. A shadowy round area could be seen below the lights.
</t>
    </r>
    <r>
      <rPr>
        <sz val="9"/>
        <rFont val="Times New Roman"/>
        <family val="1"/>
      </rPr>
      <t>(Salisbury, 1974, Appendix B, Table 1, case 58.)</t>
    </r>
  </si>
  <si>
    <r>
      <rPr>
        <sz val="9"/>
        <rFont val="Times New Roman"/>
        <family val="1"/>
      </rPr>
      <t>Bt. 3:30-4:00 a.m. EST. A police officer, who is also a private pilot who has tracked aircraft with NORAD, saw a  bright circular object about 50 feet in diameter that traveled under the cloud deck at an estimated 1,000 mph. (Letter, NICAP files.)</t>
    </r>
  </si>
  <si>
    <r>
      <rPr>
        <sz val="9"/>
        <rFont val="Times New Roman"/>
        <family val="1"/>
      </rPr>
      <t>Burlington County</t>
    </r>
  </si>
  <si>
    <r>
      <rPr>
        <sz val="9"/>
        <rFont val="Times New Roman"/>
        <family val="1"/>
      </rPr>
      <t>671119-20</t>
    </r>
  </si>
  <si>
    <r>
      <rPr>
        <sz val="9"/>
        <rFont val="Times New Roman"/>
        <family val="1"/>
      </rPr>
      <t>5:45 p.m. MST. While walking home, a 14-year-old boy saw a silver-grayish object with flashing , multi-colored lights (body lights) around the center. The object was making a high-pitched sound. He ran home, discovered that 45 minutes of time was missing, and an abduction was revealed under hypnosis. (Bondarchuk, 1979, pp. 83-88.)</t>
    </r>
  </si>
  <si>
    <r>
      <rPr>
        <sz val="9"/>
        <rFont val="Times New Roman"/>
        <family val="1"/>
      </rPr>
      <t>Calgary, Alberta</t>
    </r>
  </si>
  <si>
    <r>
      <rPr>
        <sz val="9"/>
        <rFont val="Times New Roman"/>
        <family val="1"/>
      </rPr>
      <t xml:space="preserve">8:00 p.m. LT. Four people saw two red lights (body lights) on an object with a row of windows below. The object circled, approached the witnesses, tilted, circled,
</t>
    </r>
    <r>
      <rPr>
        <sz val="9"/>
        <rFont val="Times New Roman"/>
        <family val="1"/>
      </rPr>
      <t>and sped off. (Letter, NICAP files.)</t>
    </r>
  </si>
  <si>
    <r>
      <rPr>
        <sz val="9"/>
        <rFont val="Times New Roman"/>
        <family val="1"/>
      </rPr>
      <t>Jamaica</t>
    </r>
  </si>
  <si>
    <r>
      <rPr>
        <sz val="9"/>
        <rFont val="Times New Roman"/>
        <family val="1"/>
      </rPr>
      <t xml:space="preserve">5:20 p.m. CST. A man saw a metallic-appearing saucer that had a large canopy (dome) on top and a smaller one underneath. Once it seemed to hover.
</t>
    </r>
    <r>
      <rPr>
        <sz val="9"/>
        <rFont val="Times New Roman"/>
        <family val="1"/>
      </rPr>
      <t>(Unidentified newspaper clipping, NICAP files.)</t>
    </r>
  </si>
  <si>
    <r>
      <rPr>
        <sz val="9"/>
        <rFont val="Times New Roman"/>
        <family val="1"/>
      </rPr>
      <t>Winona</t>
    </r>
  </si>
  <si>
    <r>
      <rPr>
        <sz val="9"/>
        <rFont val="Times New Roman"/>
        <family val="1"/>
      </rPr>
      <t>Bt. 10:50 and 11:15 pm. Multiple witnesses saw a white ball of light, possibly with red blinking lights on the side, bounce around over WTPA TV towers for 2-10 minutes. (Pennsylvania NICAP Subcommittee report and NICAP report forms, NICAP files.)</t>
    </r>
  </si>
  <si>
    <r>
      <rPr>
        <sz val="9"/>
        <rFont val="Times New Roman"/>
        <family val="1"/>
      </rPr>
      <t>Summerdale</t>
    </r>
  </si>
  <si>
    <r>
      <rPr>
        <sz val="9"/>
        <rFont val="Times New Roman"/>
        <family val="1"/>
      </rPr>
      <t xml:space="preserve">10:00 p.m. EST. Several witnesses saw a shiny metallic-appearing ball with small
</t>
    </r>
    <r>
      <rPr>
        <sz val="9"/>
        <rFont val="Times New Roman"/>
        <family val="1"/>
      </rPr>
      <t>discs positioned to each side. (Pennsylvania NICAP Subcommittee report, NICAP files.)</t>
    </r>
  </si>
  <si>
    <r>
      <rPr>
        <sz val="9"/>
        <rFont val="Times New Roman"/>
        <family val="1"/>
      </rPr>
      <t xml:space="preserve">8:30 p.m. EST. Two women saw an oblong object which had white glowing lights in front and back (body lights). (Pennsylvania NICAP Subcommittee report and
</t>
    </r>
    <r>
      <rPr>
        <sz val="9"/>
        <rFont val="Times New Roman"/>
        <family val="1"/>
      </rPr>
      <t>NICAP report form, NICAP files.)</t>
    </r>
  </si>
  <si>
    <r>
      <rPr>
        <sz val="9"/>
        <rFont val="Times New Roman"/>
        <family val="1"/>
      </rPr>
      <t>7:11 a.m. PST. A weather observer at a local airport saw a spherical object glowing blue-green that moved across the sky, made a 90-degree turn, slowed down, turned around, and resumed its original flight path. (Letter from witness, NICAP files; U.F.O. Investigator, Vol. IV, No. 4, Jan.-Feb. 1968, p. 3.)</t>
    </r>
  </si>
  <si>
    <r>
      <rPr>
        <sz val="9"/>
        <rFont val="Times New Roman"/>
        <family val="1"/>
      </rPr>
      <t>Fort Simpson, NWT</t>
    </r>
  </si>
  <si>
    <r>
      <rPr>
        <sz val="9"/>
        <rFont val="Times New Roman"/>
        <family val="1"/>
      </rPr>
      <t xml:space="preserve">2:30 p.m. LT. The pilot and crew of a British European Airways plane flying at 27,000 feet had a 10-minute encounter with an object that passed over them at about 50,000 feet. (Roth Volunteer Flight Officers Network report, NICAP files;
</t>
    </r>
    <r>
      <rPr>
        <sz val="9"/>
        <rFont val="Times New Roman"/>
        <family val="1"/>
      </rPr>
      <t>U.F.O. Investigator, Vol. IV, No. 4, Jan.-Feb. 1968, p. 3.)</t>
    </r>
  </si>
  <si>
    <r>
      <rPr>
        <sz val="9"/>
        <rFont val="Times New Roman"/>
        <family val="1"/>
      </rPr>
      <t xml:space="preserve">4:30 a.m. V. Treychis observed a round object in the sky for thirty-five minutes,
</t>
    </r>
    <r>
      <rPr>
        <sz val="9"/>
        <rFont val="Times New Roman"/>
        <family val="1"/>
      </rPr>
      <t>twenty degrees above the northeast horizon. It seemed to measure 300 feet in diameter. (Ref. 3)</t>
    </r>
  </si>
  <si>
    <r>
      <rPr>
        <sz val="9"/>
        <rFont val="Times New Roman"/>
        <family val="1"/>
      </rPr>
      <t>Sasnava</t>
    </r>
  </si>
  <si>
    <r>
      <rPr>
        <sz val="9"/>
        <rFont val="Times New Roman"/>
        <family val="1"/>
      </rPr>
      <t xml:space="preserve">Time not reported. A farm manager saw a dome-shaped object with two square portholes bracketed by two round ports and emitting a loud humming sound. Possible EM effects on TV. (The West Australian, 11/17/67; Flying Saucer
</t>
    </r>
    <r>
      <rPr>
        <sz val="9"/>
        <rFont val="Times New Roman"/>
        <family val="1"/>
      </rPr>
      <t>Review, Jan.-Feb. 1968, p. 32.)</t>
    </r>
  </si>
  <si>
    <r>
      <rPr>
        <sz val="9"/>
        <rFont val="Times New Roman"/>
        <family val="1"/>
      </rPr>
      <t>Yerecoin</t>
    </r>
  </si>
  <si>
    <r>
      <rPr>
        <sz val="9"/>
        <rFont val="Times New Roman"/>
        <family val="1"/>
      </rPr>
      <t>Time not reported. A farm manager saw a dome-shaped object with two square portholes bracketed by two round ports and emitting a loud humming sound. Possible EM effects on TV. (The West Australian, 11/17/67; Flying Saucer Review, Jan.-Feb. 1968, p. 32.)</t>
    </r>
  </si>
  <si>
    <r>
      <rPr>
        <sz val="9"/>
        <rFont val="Times New Roman"/>
        <family val="1"/>
      </rPr>
      <t xml:space="preserve">A large, luminous object shaped like a hemisphere hovered low over the ground. It moved away quickly with a fiery light that was painful to the eye. There were
</t>
    </r>
    <r>
      <rPr>
        <sz val="9"/>
        <rFont val="Times New Roman"/>
        <family val="1"/>
      </rPr>
      <t>several witnesses. (Ref. 3)</t>
    </r>
  </si>
  <si>
    <r>
      <rPr>
        <sz val="9"/>
        <rFont val="Times New Roman"/>
        <family val="1"/>
      </rPr>
      <t>Liepaya</t>
    </r>
  </si>
  <si>
    <r>
      <rPr>
        <sz val="9"/>
        <rFont val="Times New Roman"/>
        <family val="1"/>
      </rPr>
      <t>4:00 a.m. LT. Described as a 30' diameter orange object. When witness shown spotlight on it it changed to a pinkish object and came towards him. (NARA- PBB90-354)</t>
    </r>
  </si>
  <si>
    <r>
      <rPr>
        <sz val="9"/>
        <rFont val="Times New Roman"/>
        <family val="1"/>
      </rPr>
      <t>Primary Target Tracked 90 Minutes</t>
    </r>
  </si>
  <si>
    <r>
      <rPr>
        <sz val="9"/>
        <rFont val="Times New Roman"/>
        <family val="1"/>
      </rPr>
      <t>North Olmsted</t>
    </r>
  </si>
  <si>
    <r>
      <rPr>
        <sz val="9"/>
        <rFont val="Times New Roman"/>
        <family val="1"/>
      </rPr>
      <t>2:00 a.m. EST. A woman heard a sound like a sonic boom and went to the window to investigate. She saw a glimmering, white-green-yellow egg-shaped object hovering in the northwest. (Witness notes and NICAP report form.)</t>
    </r>
  </si>
  <si>
    <r>
      <rPr>
        <sz val="9"/>
        <rFont val="Times New Roman"/>
        <family val="1"/>
      </rPr>
      <t>Wabash</t>
    </r>
  </si>
  <si>
    <r>
      <rPr>
        <sz val="9"/>
        <rFont val="Times New Roman"/>
        <family val="1"/>
      </rPr>
      <t>11:45 p.m. CST. Two nurses driving home from a Waverly, Tennessee hospital stopped for a traffic light in Erin, Tennessee. While stopped they saw a large UFO approach and land on the highway in front of them. The lights on their car went out. The next recollection was of the object high in the sky leaving them, but they perceived no time lapse nor did they ever check the time. (MUFON Sympap81, p. 23)</t>
    </r>
  </si>
  <si>
    <r>
      <rPr>
        <sz val="9"/>
        <rFont val="Times New Roman"/>
        <family val="1"/>
      </rPr>
      <t>Erin (near)</t>
    </r>
  </si>
  <si>
    <r>
      <rPr>
        <sz val="9"/>
        <rFont val="Times New Roman"/>
        <family val="1"/>
      </rPr>
      <t>11:45 p.m. CST. Two nurses driving home from a Waverly, Tennessee hospital stopped for a traffic light in Erin, Tennessee. While stopped they saw a large UFO approach and land on the highway in front of them. (MUFON Sympap81, p. 23)</t>
    </r>
  </si>
  <si>
    <r>
      <rPr>
        <sz val="9"/>
        <rFont val="Times New Roman"/>
        <family val="1"/>
      </rPr>
      <t>A white cigar-shaped object with some black dashes at one end was seen moving through the sky by I.S. Lunyanov. It was flying toward Zlatoust. (Ref. 3)</t>
    </r>
  </si>
  <si>
    <r>
      <rPr>
        <sz val="9"/>
        <rFont val="Times New Roman"/>
        <family val="1"/>
      </rPr>
      <t>Miass (near Chelyabin)</t>
    </r>
  </si>
  <si>
    <r>
      <rPr>
        <sz val="9"/>
        <rFont val="Times New Roman"/>
        <family val="1"/>
      </rPr>
      <t xml:space="preserve">Red-orange disc, witness felt pressure on head and shoulders. Gillmor, Case 39,
</t>
    </r>
    <r>
      <rPr>
        <sz val="9"/>
        <rFont val="Times New Roman"/>
        <family val="1"/>
      </rPr>
      <t>1969,  p. 380 (E,R,L) car</t>
    </r>
  </si>
  <si>
    <r>
      <rPr>
        <sz val="9"/>
        <rFont val="Times New Roman"/>
        <family val="1"/>
      </rPr>
      <t>5:05 p.m. GMT. A large unidentified object was seen on radar. It was stationary (hovering) at first, then accelerated to 5 miles/second flying in a semicircle near the harbor, then shot off the scope. (Hennessey report, NICAP files.)</t>
    </r>
  </si>
  <si>
    <r>
      <rPr>
        <sz val="9"/>
        <rFont val="Times New Roman"/>
        <family val="1"/>
      </rPr>
      <t>Ramsgate Harbor</t>
    </r>
  </si>
  <si>
    <r>
      <rPr>
        <sz val="9"/>
        <rFont val="Times New Roman"/>
        <family val="1"/>
      </rPr>
      <t>4:00 a.m. EST. A policeman saw a bright oval light with a red light on one end. It hovered at low altitude, moved back and forth (maneuvered), then disappeared. (Unidentified newspaper clipping, NICAP files.)</t>
    </r>
  </si>
  <si>
    <r>
      <rPr>
        <sz val="9"/>
        <rFont val="Times New Roman"/>
        <family val="1"/>
      </rPr>
      <t>Night. A luminous red Saturn-shaped object hovered for 7-10 minutes spinning on its axis, then accelerated and sped away. (Vallee, 1992, p. 194.)</t>
    </r>
  </si>
  <si>
    <r>
      <rPr>
        <sz val="9"/>
        <rFont val="Times New Roman"/>
        <family val="1"/>
      </rPr>
      <t>Kazan</t>
    </r>
  </si>
  <si>
    <r>
      <rPr>
        <sz val="9"/>
        <rFont val="Times New Roman"/>
        <family val="1"/>
      </rPr>
      <t>3:30-5:45 a.m. LT. Five UFOs were reported hovering over Hartdurg area. Two of the UFOs were approximately 15 to 20 feet in diameter and three were approximately eight to ten feet in diameter. All of the UFOs were of a red and white color with a green fringe. Witness photographed the UFOs on color film and submitted the unprocessed film to the Military Police. (NARA-PBB92-607)</t>
    </r>
  </si>
  <si>
    <r>
      <rPr>
        <sz val="9"/>
        <rFont val="Times New Roman"/>
        <family val="1"/>
      </rPr>
      <t>Treysa</t>
    </r>
  </si>
  <si>
    <r>
      <rPr>
        <sz val="9"/>
        <rFont val="Times New Roman"/>
        <family val="1"/>
      </rPr>
      <t>Disables Engine Continues To Run</t>
    </r>
  </si>
  <si>
    <r>
      <rPr>
        <sz val="9"/>
        <rFont val="Times New Roman"/>
        <family val="1"/>
      </rPr>
      <t>River Avon, Hampshire</t>
    </r>
  </si>
  <si>
    <r>
      <rPr>
        <sz val="9"/>
        <rFont val="Times New Roman"/>
        <family val="1"/>
      </rPr>
      <t xml:space="preserve">Luminous green ellipse hovered just  above road, whining sound; batteries dead
</t>
    </r>
    <r>
      <rPr>
        <sz val="9"/>
        <rFont val="Times New Roman"/>
        <family val="1"/>
      </rPr>
      <t>after sighting. See Section VI. (E,R,L) truck &amp; car</t>
    </r>
  </si>
  <si>
    <r>
      <rPr>
        <sz val="9"/>
        <rFont val="Times New Roman"/>
        <family val="1"/>
      </rPr>
      <t>Fordingbridge</t>
    </r>
  </si>
  <si>
    <r>
      <rPr>
        <sz val="9"/>
        <rFont val="Times New Roman"/>
        <family val="1"/>
      </rPr>
      <t>Just before midnight. A diesel lorry (truck) driver experienced engine and radio failure (EM effects) and saw a glowing green, egg-shaped object, with a whitish dome or projection underneath, hovering 10 feet over the road. (Flying Saucer Review, Nov. -Dec. 1967, p. 4; London Daily Express, 11/7/67, copy in NICAP files; Hennessey report, NICAP files; U.F.O. Investigator, Vol. IV, No. 5, March 1968, p. 3.)</t>
    </r>
  </si>
  <si>
    <r>
      <rPr>
        <sz val="9"/>
        <rFont val="Times New Roman"/>
        <family val="1"/>
      </rPr>
      <t>5:35 p.m. PST. A witness saw a bright orange oblong object that passed overhead, maneuvered, hovered, and descended. It produced a humming sound. (Washington State NICAP Subcommittee report, NICAP files.)</t>
    </r>
  </si>
  <si>
    <r>
      <rPr>
        <sz val="9"/>
        <rFont val="Times New Roman"/>
        <family val="1"/>
      </rPr>
      <t>Alderwood Manor</t>
    </r>
  </si>
  <si>
    <r>
      <rPr>
        <sz val="9"/>
        <rFont val="Times New Roman"/>
        <family val="1"/>
      </rPr>
      <t xml:space="preserve">5:00 a.m. CST. Multiple witnesses saw four bright lights that hovered, moved off, changed direction (maneuvered), and went out of sight. An Army unit was dispatched to investigate at the request of local police. (Topeka Capital-Journal,
</t>
    </r>
    <r>
      <rPr>
        <sz val="9"/>
        <rFont val="Times New Roman"/>
        <family val="1"/>
      </rPr>
      <t>Kans., 11/5/67, NICAP files.)</t>
    </r>
  </si>
  <si>
    <r>
      <rPr>
        <sz val="9"/>
        <rFont val="Times New Roman"/>
        <family val="1"/>
      </rPr>
      <t>Fort Riley</t>
    </r>
  </si>
  <si>
    <r>
      <rPr>
        <sz val="9"/>
        <rFont val="Times New Roman"/>
        <family val="1"/>
      </rPr>
      <t>12:35 a.m. PST (2:35 a.m. CST). Two women saw a bright circular object about 100 feet in diameter hovering 100-150 feet above a house at an angle. (California NICAP Subcommittee report, NICAP report form; U.F.O. Investigator, Vol. IV, No. 5, March 1968, p. 3.)</t>
    </r>
  </si>
  <si>
    <r>
      <rPr>
        <sz val="9"/>
        <rFont val="Times New Roman"/>
        <family val="1"/>
      </rPr>
      <t>10:45 p.m. EST. While driving, a couple and their children saw an oval light that moved alongside the highway, crossed over it, crossed back and went out of sight. (NICAP report form.)</t>
    </r>
  </si>
  <si>
    <r>
      <rPr>
        <sz val="9"/>
        <rFont val="Times New Roman"/>
        <family val="1"/>
      </rPr>
      <t>Verner, Ontario</t>
    </r>
  </si>
  <si>
    <r>
      <rPr>
        <sz val="9"/>
        <rFont val="Times New Roman"/>
        <family val="1"/>
      </rPr>
      <t xml:space="preserve">Disc with dome above car, two small beings descended, entered car. See Section
</t>
    </r>
    <r>
      <rPr>
        <sz val="9"/>
        <rFont val="Times New Roman"/>
        <family val="1"/>
      </rPr>
      <t>XII (E) car</t>
    </r>
  </si>
  <si>
    <r>
      <rPr>
        <sz val="9"/>
        <rFont val="Times New Roman"/>
        <family val="1"/>
      </rPr>
      <t>Ririe</t>
    </r>
  </si>
  <si>
    <r>
      <rPr>
        <sz val="9"/>
        <rFont val="Times New Roman"/>
        <family val="1"/>
      </rPr>
      <t>10:35 p.m. LT. A witness saw through a window a glowing orange-red, cigar- shaped object hovering low in the sky, a bluish-green area visible on its underside. It was a clear, starry night. (Stanway and Pace, 1968, p. 18.)</t>
    </r>
  </si>
  <si>
    <r>
      <rPr>
        <sz val="9"/>
        <rFont val="Times New Roman"/>
        <family val="1"/>
      </rPr>
      <t>Stoke-On-Trent, Werrington</t>
    </r>
  </si>
  <si>
    <r>
      <rPr>
        <sz val="9"/>
        <rFont val="Times New Roman"/>
        <family val="1"/>
      </rPr>
      <t>8:50 p.m. LT. A man and his family saw two dull red metallic objects shaped like a spinning top or discus. (NICAP report form, received from Hennessey 11/30/67.)</t>
    </r>
  </si>
  <si>
    <r>
      <rPr>
        <sz val="9"/>
        <rFont val="Times New Roman"/>
        <family val="1"/>
      </rPr>
      <t>Bournemouth, Southampton</t>
    </r>
  </si>
  <si>
    <r>
      <rPr>
        <sz val="9"/>
        <rFont val="Times New Roman"/>
        <family val="1"/>
      </rPr>
      <t>9:20 p.m. LT. A man was driving when he saw a tube of light close to his windshield. He then saw a football-shaped object about 30 feet in diameter that was pulsating and was an iridescent blue. The car engine failed (EM effects). (Unidentified newspaper clipping and police report, NICAP files.)</t>
    </r>
  </si>
  <si>
    <r>
      <rPr>
        <sz val="9"/>
        <rFont val="Times New Roman"/>
        <family val="1"/>
      </rPr>
      <t>Finucane</t>
    </r>
  </si>
  <si>
    <r>
      <rPr>
        <sz val="9"/>
        <rFont val="Times New Roman"/>
        <family val="1"/>
      </rPr>
      <t>7:10 p.m. EST. A woman and her son saw two luminous globe-shaped objects with red, green, and white body lights, at first moving slowly, then maneuvering rapidly as if in a "dogfight." (NICAP report forms and letter.)</t>
    </r>
  </si>
  <si>
    <r>
      <rPr>
        <sz val="9"/>
        <rFont val="Times New Roman"/>
        <family val="1"/>
      </rPr>
      <t>S. Allentown</t>
    </r>
  </si>
  <si>
    <r>
      <rPr>
        <sz val="9"/>
        <rFont val="Times New Roman"/>
        <family val="1"/>
      </rPr>
      <t>4:00 a.m. EST. A policeman saw a bright orange half-moon (hemisphere) shaped object that was three times the size of the moon. The object hovered, but moved off when the witness approached, disappearing behind trees. It reappeared briefly and then moved out of sight. (Holland Sentinel, 10/30/67, copy in NICAP files.)</t>
    </r>
  </si>
  <si>
    <r>
      <rPr>
        <sz val="9"/>
        <rFont val="Times New Roman"/>
        <family val="1"/>
      </rPr>
      <t>Holland</t>
    </r>
  </si>
  <si>
    <r>
      <rPr>
        <sz val="9"/>
        <rFont val="Times New Roman"/>
        <family val="1"/>
      </rPr>
      <t xml:space="preserve">Luminous, pulsating ellipse, forward motion stopped abruptly. Flying Saucer Review, July-Aug. 1968, pp. 15-16; Journal of UFO Studies, New Series, v.2,
</t>
    </r>
    <r>
      <rPr>
        <sz val="9"/>
        <rFont val="Times New Roman"/>
        <family val="1"/>
      </rPr>
      <t>1990, pp. 27-28 (E,L) car</t>
    </r>
  </si>
  <si>
    <r>
      <rPr>
        <sz val="9"/>
        <rFont val="Times New Roman"/>
        <family val="1"/>
      </rPr>
      <t>Kulikup</t>
    </r>
  </si>
  <si>
    <r>
      <rPr>
        <sz val="9"/>
        <rFont val="Times New Roman"/>
        <family val="1"/>
      </rPr>
      <t xml:space="preserve">Triangular object with bright white lights ahead. Slowly rose and moved away; car
</t>
    </r>
    <r>
      <rPr>
        <sz val="9"/>
        <rFont val="Times New Roman"/>
        <family val="1"/>
      </rPr>
      <t>could then be restarted. Flying Saucer Review,  Vol. 14, No. 3; see Rodeghier, 1981, p. 37 (E,L) car</t>
    </r>
  </si>
  <si>
    <r>
      <rPr>
        <sz val="9"/>
        <rFont val="Times New Roman"/>
        <family val="1"/>
      </rPr>
      <t>Tunbridge Wells, Kent</t>
    </r>
  </si>
  <si>
    <r>
      <rPr>
        <sz val="9"/>
        <rFont val="Times New Roman"/>
        <family val="1"/>
      </rPr>
      <t xml:space="preserve">Sphere rose, paced car, which began steering hard. Object hovered near missile
</t>
    </r>
    <r>
      <rPr>
        <sz val="9"/>
        <rFont val="Times New Roman"/>
        <family val="1"/>
      </rPr>
      <t>base, shot straight up out of sight in seconds (section V).</t>
    </r>
  </si>
  <si>
    <r>
      <rPr>
        <sz val="9"/>
        <rFont val="Times New Roman"/>
        <family val="1"/>
      </rPr>
      <t>Parshall</t>
    </r>
  </si>
  <si>
    <r>
      <rPr>
        <sz val="9"/>
        <rFont val="Times New Roman"/>
        <family val="1"/>
      </rPr>
      <t xml:space="preserve">7:15 p.m. LT (3:15 p.m. EDT). A witness saw an object dropping vertically from the sky. The object stopped about 100 feet above the ground and hovered. Its shape was like "squared off" spinning top with a dark band around the center.
</t>
    </r>
    <r>
      <rPr>
        <sz val="9"/>
        <rFont val="Times New Roman"/>
        <family val="1"/>
      </rPr>
      <t>(Stanway and f, Pace, 1968, p. 18.)</t>
    </r>
  </si>
  <si>
    <r>
      <rPr>
        <sz val="9"/>
        <rFont val="Times New Roman"/>
        <family val="1"/>
      </rPr>
      <t>Weston Coyney, Stoke-On-Trent, Staffordshire</t>
    </r>
  </si>
  <si>
    <r>
      <rPr>
        <sz val="9"/>
        <rFont val="Times New Roman"/>
        <family val="1"/>
      </rPr>
      <t xml:space="preserve">2:20 p.m. LT (10:20 a.m. EDT) A man saw a black, mushroom-shaped object being chased by two aircraft. (Unidentified newspaper clipping and NICAP report
</t>
    </r>
    <r>
      <rPr>
        <sz val="9"/>
        <rFont val="Times New Roman"/>
        <family val="1"/>
      </rPr>
      <t>form.)</t>
    </r>
  </si>
  <si>
    <r>
      <rPr>
        <sz val="9"/>
        <rFont val="Times New Roman"/>
        <family val="1"/>
      </rPr>
      <t>Hampshire</t>
    </r>
  </si>
  <si>
    <r>
      <rPr>
        <sz val="9"/>
        <rFont val="Times New Roman"/>
        <family val="1"/>
      </rPr>
      <t xml:space="preserve">3:30 a.m. CDT. A milk truck driver reported a round, spinning red object that followed his truck for about an hour. At one point it hovered silently over his truck. (Hall, 2001, p. 188;   MUFON UFO Journal, Oct. 1987, p. 19; U.F.O. Investigator, Vol. IV, No. 5, March 1968, p. 3; McDonald letter, 12/19/68, Donald
</t>
    </r>
    <r>
      <rPr>
        <sz val="9"/>
        <rFont val="Times New Roman"/>
        <family val="1"/>
      </rPr>
      <t>E. Reyhoe Archives files; Keyhoe and Lore, 1969a, p. 6.)</t>
    </r>
  </si>
  <si>
    <r>
      <rPr>
        <sz val="9"/>
        <rFont val="Times New Roman"/>
        <family val="1"/>
      </rPr>
      <t>Max</t>
    </r>
  </si>
  <si>
    <r>
      <rPr>
        <sz val="9"/>
        <rFont val="Times New Roman"/>
        <family val="1"/>
      </rPr>
      <t>3:00 a.m. CDT (4:00 a.m. EDT). A waitress driving home saw a large, round, revolving object with alternating triangular areas of coloration. The object was low and moving horizontally an estimated two blocks away. As it paced her car, she saw 2-3 white streaks of light (light beams) coming down vertically from the object.</t>
    </r>
  </si>
  <si>
    <r>
      <rPr>
        <sz val="9"/>
        <rFont val="Times New Roman"/>
        <family val="1"/>
      </rPr>
      <t>3:00 a.m. EDT. The pilot of a Piper-Twin Comanche, plus two pilots and a passenger on board, saw a " bright light, then visible as six huge, round, bright- white lights in a horizontal row on a darker object (body lights). (Haines, 2000, pp. 58-59.)</t>
    </r>
  </si>
  <si>
    <r>
      <rPr>
        <sz val="9"/>
        <rFont val="Times New Roman"/>
        <family val="1"/>
      </rPr>
      <t>Jacksonville (Over Atlantic Ocean NE of)</t>
    </r>
  </si>
  <si>
    <r>
      <rPr>
        <sz val="9"/>
        <rFont val="Times New Roman"/>
        <family val="1"/>
      </rPr>
      <t>9:30 p.m. EDT. Four witnesses saw a dark object with two horizontal rows of red lights, a green light, and a white light (body lights). The object circled, hovered, reversed direction (maneuvered) and emitted a humming sound. Dogs in the area barked and whined (animal reactions) during the sighting. (Fowler, 1974, p. 350.)</t>
    </r>
  </si>
  <si>
    <r>
      <rPr>
        <sz val="9"/>
        <rFont val="Times New Roman"/>
        <family val="1"/>
      </rPr>
      <t>Dusk, EDT. Two women saw a silver bell-shaped object with red revolving lights at the top (body lights) and an apparent row of windows around the upper portion. (Unidentified newspaper clipping, NICAP files.)</t>
    </r>
  </si>
  <si>
    <r>
      <rPr>
        <sz val="9"/>
        <rFont val="Times New Roman"/>
        <family val="1"/>
      </rPr>
      <t>Rock Hill</t>
    </r>
  </si>
  <si>
    <r>
      <rPr>
        <sz val="9"/>
        <rFont val="Times New Roman"/>
        <family val="1"/>
      </rPr>
      <t>7:10 a.m. LT. Two copoles saw a soft glowing orange ball (sphere) that changed to long star shape (cross shape) which disappeared leaving a black ball with pinpoints of light on each side. (Hennessey report received 12/11/67.)</t>
    </r>
  </si>
  <si>
    <r>
      <rPr>
        <sz val="9"/>
        <rFont val="Times New Roman"/>
        <family val="1"/>
      </rPr>
      <t>Middlesex</t>
    </r>
  </si>
  <si>
    <r>
      <rPr>
        <sz val="9"/>
        <rFont val="Times New Roman"/>
        <family val="1"/>
      </rPr>
      <t xml:space="preserve">7:00 a.m. LT. Two men saw two cross-shaped objects hovering in the sky for 20
</t>
    </r>
    <r>
      <rPr>
        <sz val="9"/>
        <rFont val="Times New Roman"/>
        <family val="1"/>
      </rPr>
      <t>minutes. (From Hennessey, NICAP report form.)</t>
    </r>
  </si>
  <si>
    <r>
      <rPr>
        <sz val="9"/>
        <rFont val="Times New Roman"/>
        <family val="1"/>
      </rPr>
      <t>Cylinder w/ 4 arms over nuc plant, A-R</t>
    </r>
  </si>
  <si>
    <r>
      <rPr>
        <sz val="9"/>
        <rFont val="Times New Roman"/>
        <family val="1"/>
      </rPr>
      <t>Dog worried by hovering odd shaped object</t>
    </r>
  </si>
  <si>
    <r>
      <rPr>
        <sz val="9"/>
        <rFont val="Times New Roman"/>
        <family val="1"/>
      </rPr>
      <t>South Dorset</t>
    </r>
  </si>
  <si>
    <r>
      <rPr>
        <sz val="9"/>
        <rFont val="Times New Roman"/>
        <family val="1"/>
      </rPr>
      <t>4:05 p.m. Witness N. Savrasov, an advanced geography student, and his mother-in- law were able to observe two spherical objects flying from the northwest to the southeast.  (Ref. 3)</t>
    </r>
  </si>
  <si>
    <r>
      <rPr>
        <sz val="9"/>
        <rFont val="Times New Roman"/>
        <family val="1"/>
      </rPr>
      <t>Otradnoy Stanista</t>
    </r>
  </si>
  <si>
    <r>
      <rPr>
        <sz val="9"/>
        <rFont val="Times New Roman"/>
        <family val="1"/>
      </rPr>
      <t xml:space="preserve">Domed disc hovered ahead, driver felt  pressure on eardrums. Flying Saucer
</t>
    </r>
    <r>
      <rPr>
        <sz val="9"/>
        <rFont val="Times New Roman"/>
        <family val="1"/>
      </rPr>
      <t>Review,  Nov.-Dec. 1967, p. 6 (E,R,L) truck</t>
    </r>
  </si>
  <si>
    <r>
      <rPr>
        <sz val="9"/>
        <rFont val="Times New Roman"/>
        <family val="1"/>
      </rPr>
      <t>Hooks, Hampstead</t>
    </r>
  </si>
  <si>
    <r>
      <rPr>
        <sz val="9"/>
        <rFont val="Times New Roman"/>
        <family val="1"/>
      </rPr>
      <t>9:30 p.m. EDT. A disc-like object with a knob and antenna (protrusions) on top approached in a tilted down position. (EM effects). (Hall, 2001, p. 458, from: APRO Bulletin, Sept.-Oct. 1967, p.10; Gillmor, 1969, pp. 376-78, case 38.)</t>
    </r>
  </si>
  <si>
    <r>
      <rPr>
        <sz val="9"/>
        <rFont val="Times New Roman"/>
        <family val="1"/>
      </rPr>
      <t>6:45 p.m. EDT. A man saw three oval orange lights in step formation which ascended by constantly repositioning the bottom light to the top, the bottom light fading out and then appearing in the top position. This cycle repeated and the formation ascended. (Letter, NICAP files.)</t>
    </r>
  </si>
  <si>
    <r>
      <rPr>
        <sz val="9"/>
        <rFont val="Times New Roman"/>
        <family val="1"/>
      </rPr>
      <t>Castine</t>
    </r>
  </si>
  <si>
    <r>
      <rPr>
        <sz val="9"/>
        <rFont val="Times New Roman"/>
        <family val="1"/>
      </rPr>
      <t>4:00 a.m. LT. Two policemen saw a bright cross-shaped light that moved at treetop level with witnesses it in pursuit. (Unidentified newspaper clippings and letter from local investigator, NICAP files.)</t>
    </r>
  </si>
  <si>
    <r>
      <rPr>
        <sz val="9"/>
        <rFont val="Times New Roman"/>
        <family val="1"/>
      </rPr>
      <t>Hatherleigh, Devon</t>
    </r>
  </si>
  <si>
    <r>
      <rPr>
        <sz val="9"/>
        <rFont val="Times New Roman"/>
        <family val="1"/>
      </rPr>
      <t>1:30 a.m. EDT. A man saw a silver egg-shaped object with a light blue ring around the center. The object hovered and then flew away, the blue ring changing color to bright pink (color change/motion correlation). (Pennsylvania NICAP Subcommittee report and NICAP report form.)</t>
    </r>
  </si>
  <si>
    <r>
      <rPr>
        <sz val="9"/>
        <rFont val="Times New Roman"/>
        <family val="1"/>
      </rPr>
      <t>4:50 a.m. LT. A woman saw a cigar-shaped object, slightly narrower at one end, with a blinding blue light. Hovering near it were three separate, smaller orange and yellowish lights or objects. (Hennessey report, NICAP files.)</t>
    </r>
  </si>
  <si>
    <r>
      <rPr>
        <sz val="9"/>
        <rFont val="Times New Roman"/>
        <family val="1"/>
      </rPr>
      <t>Bristol, Avon</t>
    </r>
  </si>
  <si>
    <r>
      <rPr>
        <sz val="9"/>
        <rFont val="Times New Roman"/>
        <family val="1"/>
      </rPr>
      <t>4:00 a.m. LT (12:00 midnight EDT). Interference on VHF radio (EM effects) caused a witness to go outside where he saw a cigar-shaped metallic object with an incandescent glow and portholes, and heard a whirring sound. (Unidentified newspaper article, copy in NICAP files.)</t>
    </r>
  </si>
  <si>
    <r>
      <rPr>
        <sz val="9"/>
        <rFont val="Times New Roman"/>
        <family val="1"/>
      </rPr>
      <t>Lancashire</t>
    </r>
  </si>
  <si>
    <r>
      <rPr>
        <sz val="9"/>
        <rFont val="Times New Roman"/>
        <family val="1"/>
      </rPr>
      <t>671022-28</t>
    </r>
  </si>
  <si>
    <r>
      <rPr>
        <sz val="9"/>
        <rFont val="Times New Roman"/>
        <family val="1"/>
      </rPr>
      <t>Night. Two groups of policemen about a half-mile apart, while in radio communication, saw a glowing orange-yellow, cylindrical object rise from near the ground about one-quarter of a mile away from one of the groups. (McDonald letter, 12/1/68, Donald E. Keyhoe Archives files.)</t>
    </r>
  </si>
  <si>
    <r>
      <rPr>
        <sz val="9"/>
        <rFont val="Times New Roman"/>
        <family val="1"/>
      </rPr>
      <t>Milledgeville</t>
    </r>
  </si>
  <si>
    <r>
      <rPr>
        <sz val="9"/>
        <rFont val="Times New Roman"/>
        <family val="1"/>
      </rPr>
      <t>7:45-8:00 p.m. CDT. Two witnesses saw three lights that were about 4 feet in diameter. The two outer lights were orange/amber and blinked or flickered. The center light was a bright red inverted teardrop shape that moved up and down at regular 2-3 second intervals. (Clausen report, NICAP files.)</t>
    </r>
  </si>
  <si>
    <r>
      <rPr>
        <sz val="9"/>
        <rFont val="Times New Roman"/>
        <family val="1"/>
      </rPr>
      <t>Humboldt, Saskatchewan</t>
    </r>
  </si>
  <si>
    <r>
      <rPr>
        <sz val="9"/>
        <rFont val="Times New Roman"/>
        <family val="1"/>
      </rPr>
      <t>Evening, CDT. Two real ! estate salesmen saw three brilliant, 2-3 foot diameter, pulsating red lights floating over a field, apparently body lights on a larger craft. A car stopped with six people who also saw the lights. (Bondarchuk, 1979, p. 47-50.)</t>
    </r>
  </si>
  <si>
    <r>
      <rPr>
        <sz val="9"/>
        <rFont val="Times New Roman"/>
        <family val="1"/>
      </rPr>
      <t>Winnipeg, Manitoba</t>
    </r>
  </si>
  <si>
    <r>
      <rPr>
        <sz val="9"/>
        <rFont val="Times New Roman"/>
        <family val="1"/>
      </rPr>
      <t xml:space="preserve">3:38 p.m. LT. Two witnesses saw a metallic-appearing sphere with a dark central band. The object crossed the sky quickly in a zig-zag pattern. (Report from local
</t>
    </r>
    <r>
      <rPr>
        <sz val="9"/>
        <rFont val="Times New Roman"/>
        <family val="1"/>
      </rPr>
      <t>investigator, NICAP files.)</t>
    </r>
  </si>
  <si>
    <r>
      <rPr>
        <sz val="9"/>
        <rFont val="Times New Roman"/>
        <family val="1"/>
      </rPr>
      <t>Maritimes, Nice</t>
    </r>
  </si>
  <si>
    <r>
      <rPr>
        <sz val="9"/>
        <rFont val="Times New Roman"/>
        <family val="1"/>
      </rPr>
      <t xml:space="preserve">4:30 a.m. EDT. Two police officers saw a ball of white light flying at treetop level. They stopped to get a fix on it, then tried to approach it, but it apparently
</t>
    </r>
    <r>
      <rPr>
        <sz val="9"/>
        <rFont val="Times New Roman"/>
        <family val="1"/>
      </rPr>
      <t>outdistanced them so they turned back. (Hitt, 1999.)</t>
    </r>
  </si>
  <si>
    <r>
      <rPr>
        <sz val="9"/>
        <rFont val="Times New Roman"/>
        <family val="1"/>
      </rPr>
      <t>Newnan</t>
    </r>
  </si>
  <si>
    <r>
      <rPr>
        <sz val="9"/>
        <rFont val="Times New Roman"/>
        <family val="1"/>
      </rPr>
      <t>RAPCON Tracks Object Two Objects Observed From Ground</t>
    </r>
  </si>
  <si>
    <r>
      <rPr>
        <sz val="9"/>
        <rFont val="Times New Roman"/>
        <family val="1"/>
      </rPr>
      <t>Blytheville AFB</t>
    </r>
  </si>
  <si>
    <r>
      <rPr>
        <sz val="9"/>
        <rFont val="Times New Roman"/>
        <family val="1"/>
      </rPr>
      <t>4:36 a.m. EDT. Two police officers reported that a bright red ellipse followed and illuminated the interior of their patrol car. Later police sightings that morning very possibly or probably were astronomical. (Hitt, 1999.)</t>
    </r>
  </si>
  <si>
    <r>
      <rPr>
        <sz val="9"/>
        <rFont val="Times New Roman"/>
        <family val="1"/>
      </rPr>
      <t>9:45 p.m. MDT. Five teenagers saw a disc with two white lights at one end and a red light at the other (body lights). The object appeared to be spinning. It swooped down from high altitude, leveled off, and moved away at high speed. (Unidentified newspaper clipping, NICAP files.)</t>
    </r>
  </si>
  <si>
    <r>
      <rPr>
        <sz val="9"/>
        <rFont val="Times New Roman"/>
        <family val="1"/>
      </rPr>
      <t>Medicine Hat, Alberta</t>
    </r>
  </si>
  <si>
    <r>
      <rPr>
        <sz val="9"/>
        <rFont val="Times New Roman"/>
        <family val="1"/>
      </rPr>
      <t>bright, fiery ball flash 4 times while moving E, just above tree tops</t>
    </r>
  </si>
  <si>
    <r>
      <rPr>
        <sz val="9"/>
        <rFont val="Times New Roman"/>
        <family val="1"/>
      </rPr>
      <t>Lake Charles</t>
    </r>
  </si>
  <si>
    <r>
      <rPr>
        <sz val="9"/>
        <rFont val="Times New Roman"/>
        <family val="1"/>
      </rPr>
      <t xml:space="preserve">6:00 p.m. Astronomer Z. Kadikov, from Kazan Engelgardt observatory, saw a bright object in the northwest. It was a crescent with sharp edges and pointed horns, yellow in color with a pale bluish tail, moving at about 1.5 degrees per
</t>
    </r>
    <r>
      <rPr>
        <sz val="9"/>
        <rFont val="Times New Roman"/>
        <family val="1"/>
      </rPr>
      <t>second. (Ref. 3)</t>
    </r>
  </si>
  <si>
    <r>
      <rPr>
        <sz val="9"/>
        <rFont val="Times New Roman"/>
        <family val="1"/>
      </rPr>
      <t>Pyatigorsk</t>
    </r>
  </si>
  <si>
    <r>
      <rPr>
        <sz val="9"/>
        <rFont val="Times New Roman"/>
        <family val="1"/>
      </rPr>
      <t>10:04 p.m. PDT (11:04 p.m. MDT). A woman saw an egg-shaped object which swooped down, skimmed over rooftops, stopped, retreated, then fell to the ground. (Letter from witness, 10/23/67, NICAP files.)</t>
    </r>
  </si>
  <si>
    <r>
      <rPr>
        <sz val="9"/>
        <rFont val="Times New Roman"/>
        <family val="1"/>
      </rPr>
      <t>Berkeley</t>
    </r>
  </si>
  <si>
    <r>
      <rPr>
        <sz val="9"/>
        <rFont val="Times New Roman"/>
        <family val="1"/>
      </rPr>
      <t>10:00 p.m. MDT. A couple saw a large orange, ball of light that hovered over a corral. It was joined by a second orange ball (rendezvous), and they flew away together to the east. (Salisbury, 1974, Appendix B, Table 1, case 54.)</t>
    </r>
  </si>
  <si>
    <r>
      <rPr>
        <sz val="9"/>
        <rFont val="Times New Roman"/>
        <family val="1"/>
      </rPr>
      <t>9:20 p.m. EDT. A policeman and another man saw red and green lights in a square pattern that glided, hovered, ascended, then divided into two groups which moved off. A popping sound, like fireworks, was heard during the sighting. (Plainfield Courier-News, N.J., 10/18/67, NICAP files.)</t>
    </r>
  </si>
  <si>
    <r>
      <rPr>
        <sz val="9"/>
        <rFont val="Times New Roman"/>
        <family val="1"/>
      </rPr>
      <t>Somerset County</t>
    </r>
  </si>
  <si>
    <r>
      <rPr>
        <sz val="9"/>
        <rFont val="Times New Roman"/>
        <family val="1"/>
      </rPr>
      <t xml:space="preserve">6:00 p.m. LT (2:00 p.m.EDT). A truck driver on the M6 Motorway watched a dark circular craft moving parallel to his path for 5-1/2 miles as he drove at 35-40
</t>
    </r>
    <r>
      <rPr>
        <sz val="9"/>
        <rFont val="Times New Roman"/>
        <family val="1"/>
      </rPr>
      <t xml:space="preserve">m.p.h. He stopped and got out to better observe the object, which was disc-shaped
</t>
    </r>
    <r>
      <rPr>
        <sz val="9"/>
        <rFont val="Times New Roman"/>
        <family val="1"/>
      </rPr>
      <t>with a rim around the center and had illuminated portholes. (Stanway and Pace, 1968, pp. 17, 44-46.)</t>
    </r>
  </si>
  <si>
    <r>
      <rPr>
        <sz val="9"/>
        <rFont val="Times New Roman"/>
        <family val="1"/>
      </rPr>
      <t>Holmeschapel, Cheshire</t>
    </r>
  </si>
  <si>
    <r>
      <rPr>
        <sz val="9"/>
        <rFont val="Times New Roman"/>
        <family val="1"/>
      </rPr>
      <t>7:45 p.m. MDT. Two men in a car saw a sharp-edged, bright orange object shaped like a "haystack on fire" (hemisphere), flat on the bottom, that rose from on or near the ground emitting blinding light as their car approached. (Salisbury, 1974, pp. 53- 55.)</t>
    </r>
  </si>
  <si>
    <r>
      <rPr>
        <sz val="9"/>
        <rFont val="Times New Roman"/>
        <family val="1"/>
      </rPr>
      <t>Ouray</t>
    </r>
  </si>
  <si>
    <r>
      <rPr>
        <sz val="9"/>
        <rFont val="Times New Roman"/>
        <family val="1"/>
      </rPr>
      <t>1:50 a.m. A locomotive engineer reported that his freight train was paced by an unidentified object for 30 miles. The object once came within 100 yards. was seen to be flat on the bottom with a dark dome-like structure on top (domed disc). It was estimated to be 40-50 feet wide and 15-18 feet tall. Possible EM effect noted on radio. (Keyhoe and Lore, 1969a, pp. 10-11.)</t>
    </r>
  </si>
  <si>
    <r>
      <rPr>
        <sz val="9"/>
        <rFont val="Times New Roman"/>
        <family val="1"/>
      </rPr>
      <t>Elnora and Mirror, Alberta bt.</t>
    </r>
  </si>
  <si>
    <r>
      <rPr>
        <sz val="9"/>
        <rFont val="Times New Roman"/>
        <family val="1"/>
      </rPr>
      <t>6:30 p.m.CDT. Seven children saw a silver, egg-shaped object with legs that appeared to be preparing to land in the yard where the children were. Reportedly a similar object was seen several hours later over a nearby town. (Stars 6t Stripes, 10/15/67, NICAP files.)</t>
    </r>
  </si>
  <si>
    <r>
      <rPr>
        <sz val="9"/>
        <rFont val="Times New Roman"/>
        <family val="1"/>
      </rPr>
      <t>Dubuque</t>
    </r>
  </si>
  <si>
    <r>
      <rPr>
        <sz val="9"/>
        <rFont val="Times New Roman"/>
        <family val="1"/>
      </rPr>
      <t xml:space="preserve">6:37 p.m. EDT. A man saw a bright, blue-white sphere hovering over a mountain. The object moved laterally when an aircraft approached it (aircraft avoidance), then accelerated and sped away. Witness had seen similar objects before. (NICAP
</t>
    </r>
    <r>
      <rPr>
        <sz val="9"/>
        <rFont val="Times New Roman"/>
        <family val="1"/>
      </rPr>
      <t>report form.)    .</t>
    </r>
  </si>
  <si>
    <r>
      <rPr>
        <sz val="9"/>
        <rFont val="Times New Roman"/>
        <family val="1"/>
      </rPr>
      <t>Roanoke</t>
    </r>
  </si>
  <si>
    <r>
      <rPr>
        <sz val="9"/>
        <rFont val="Times New Roman"/>
        <family val="1"/>
      </rPr>
      <t>8:30-9:00 p.m. MDT. Many people, singly and in groups, independently reported seeing a brilliant reddish-orange object moving south to north. It was described as a large, flat-bottomed dome (hemisphere) with pulsating red, green and yellow lights (body lights). Its light illuminated the ground as bright as day. (Salisbury, 1974, p. 55-61.)</t>
    </r>
  </si>
  <si>
    <r>
      <rPr>
        <sz val="9"/>
        <rFont val="Times New Roman"/>
        <family val="1"/>
      </rPr>
      <t>Unitah Basin</t>
    </r>
  </si>
  <si>
    <r>
      <rPr>
        <sz val="9"/>
        <rFont val="Times New Roman"/>
        <family val="1"/>
      </rPr>
      <t>7:00 p.m. LT (3:00 p.m. EDT). Three witnesses using 7 x 50 binoculars saw a yellowish oval with a small dome on top, a yellow light rotating around the dome. The object also had one red and two green body lights that pulsated off and on. (Stanway and Pace, p. 16.)</t>
    </r>
  </si>
  <si>
    <r>
      <rPr>
        <sz val="9"/>
        <rFont val="Times New Roman"/>
        <family val="1"/>
      </rPr>
      <t>Leek, Staffordshire</t>
    </r>
  </si>
  <si>
    <r>
      <rPr>
        <sz val="9"/>
        <rFont val="Times New Roman"/>
        <family val="1"/>
      </rPr>
      <t xml:space="preserve">Time not reported. A forest fire lookout saw an oval object with a rim around the circumference and a green light on top. The light rotated, and when the object moved it turned white (color/motion correlation). (London Evening Free
</t>
    </r>
    <r>
      <rPr>
        <sz val="9"/>
        <rFont val="Times New Roman"/>
        <family val="1"/>
      </rPr>
      <t>Press,Ontario, 10/16/67, copy in NICAP files.)</t>
    </r>
  </si>
  <si>
    <r>
      <rPr>
        <sz val="9"/>
        <rFont val="Times New Roman"/>
        <family val="1"/>
      </rPr>
      <t>Bow River Forest, Alberta</t>
    </r>
  </si>
  <si>
    <r>
      <rPr>
        <sz val="9"/>
        <rFont val="Times New Roman"/>
        <family val="1"/>
      </rPr>
      <t>Condon Case 35</t>
    </r>
  </si>
  <si>
    <r>
      <rPr>
        <sz val="9"/>
        <rFont val="Times New Roman"/>
        <family val="1"/>
      </rPr>
      <t>Vandenburg AFB</t>
    </r>
  </si>
  <si>
    <r>
      <rPr>
        <sz val="9"/>
        <rFont val="Times New Roman"/>
        <family val="1"/>
      </rPr>
      <t>10:15 p.m. EDT (11:15 p.m. ADT). Multiple witnesses reported an object with blinking multicolored lights, three portholes, and a prism-like component on the bottom that emitted light rays. The object hovered, moved slowly, sometimes rising and falling, and ascended. (Johnson City newspapers of 10/5/67 and 10/17/67, copies in NICAP files.)</t>
    </r>
  </si>
  <si>
    <r>
      <rPr>
        <sz val="9"/>
        <rFont val="Times New Roman"/>
        <family val="1"/>
      </rPr>
      <t>Evening, ADT. From early evening until 11:30 pm, numerous independent witnesses observed unexplained aerial activity. Near Sambro at 9:00 pm,  the captain and crew of a fishing boat saw four brilliant red lights in a box formation that appeared to be on or just above the water. (Ledger and Styles, 2001, pp. 14- 17, 21-44.)</t>
    </r>
  </si>
  <si>
    <r>
      <rPr>
        <sz val="9"/>
        <rFont val="Times New Roman"/>
        <family val="1"/>
      </rPr>
      <t>Shag Harbour, Nova Scotia</t>
    </r>
  </si>
  <si>
    <r>
      <rPr>
        <sz val="9"/>
        <rFont val="Times New Roman"/>
        <family val="1"/>
      </rPr>
      <t>8:30 p.m. EDT. Four witnesses who were together plus two other single, independent witnesses saw red, greenish blue, and white lights (body lights) apparently on an oval object that save off a yellowish glow. Dogs were barking (animal reaction) during the sighting. (Massachusetts NICAP Subcommittee report, NICAP files; Fowler, 1974, p. 350.)</t>
    </r>
  </si>
  <si>
    <r>
      <rPr>
        <sz val="9"/>
        <rFont val="Times New Roman"/>
        <family val="1"/>
      </rPr>
      <t>7:30 p.m. EDT. An aircraft company engineer and his children saw a white disc with rectangular windows, and a white light on top (body lights). A white light beam from the bottom illuminated the ground. (light reaction). (Hall, 2001, p. 161.)</t>
    </r>
  </si>
  <si>
    <r>
      <rPr>
        <sz val="9"/>
        <rFont val="Times New Roman"/>
        <family val="1"/>
      </rPr>
      <t>Melville</t>
    </r>
  </si>
  <si>
    <r>
      <rPr>
        <sz val="9"/>
        <rFont val="Times New Roman"/>
        <family val="1"/>
      </rPr>
      <t xml:space="preserve">Time not reported. A policeman, an FAA specialist, and another man saw an unidentified silver-white, egg-shaped object. (Omaha World Herald, Nebraska,
</t>
    </r>
    <r>
      <rPr>
        <sz val="9"/>
        <rFont val="Times New Roman"/>
        <family val="1"/>
      </rPr>
      <t>10/3/67, NICAP files.)</t>
    </r>
  </si>
  <si>
    <r>
      <rPr>
        <sz val="9"/>
        <rFont val="Times New Roman"/>
        <family val="1"/>
      </rPr>
      <t>Rockford</t>
    </r>
  </si>
  <si>
    <r>
      <rPr>
        <sz val="9"/>
        <rFont val="Times New Roman"/>
        <family val="1"/>
      </rPr>
      <t>Night. Three adults and their children saw a cluster of unidentified red and white lights that seemed to be spinning as they apparently paced the witnesses' car. (London Free Press, Ontario, 10/12/67, copy in NICAP files.)</t>
    </r>
  </si>
  <si>
    <r>
      <rPr>
        <sz val="9"/>
        <rFont val="Times New Roman"/>
        <family val="1"/>
      </rPr>
      <t>Glencoe, Ontario</t>
    </r>
  </si>
  <si>
    <r>
      <rPr>
        <sz val="9"/>
        <rFont val="Times New Roman"/>
        <family val="1"/>
      </rPr>
      <t xml:space="preserve">Noon. Engineer V.N. Chechyanov and his coworkers saw a strange object in the clear blue sky for half an hour. It hovered for a while, then moved along the shore,
</t>
    </r>
    <r>
      <rPr>
        <sz val="9"/>
        <rFont val="Times New Roman"/>
        <family val="1"/>
      </rPr>
      <t>rose and disappeared. (Ref. 3)</t>
    </r>
  </si>
  <si>
    <r>
      <rPr>
        <sz val="9"/>
        <rFont val="Times New Roman"/>
        <family val="1"/>
      </rPr>
      <t>Sukhumi</t>
    </r>
  </si>
  <si>
    <r>
      <rPr>
        <sz val="9"/>
        <rFont val="Times New Roman"/>
        <family val="1"/>
      </rPr>
      <t>9:45 p.m. MST. A couple and their children saw a hat-shaped object (disc with dome), an "antenna" extending from the top that moved steadily in level flight across the sky, hovered, and dropped three fireballs. (Colorado UFO Project report form, NICAP files.)</t>
    </r>
  </si>
  <si>
    <r>
      <rPr>
        <sz val="9"/>
        <rFont val="Times New Roman"/>
        <family val="1"/>
      </rPr>
      <t>Lakewood</t>
    </r>
  </si>
  <si>
    <r>
      <rPr>
        <sz val="9"/>
        <rFont val="Times New Roman"/>
        <family val="1"/>
      </rPr>
      <t>Time not reported. An airliner encountered an unidentified object flying above the plane. The aircraft's engines stopped (EM effects) and then started again when the object disappeared. (Weinstein, 1999, pp. 36, 50.)</t>
    </r>
  </si>
  <si>
    <r>
      <rPr>
        <sz val="9"/>
        <rFont val="Times New Roman"/>
        <family val="1"/>
      </rPr>
      <t>Zaporoje and Volgograd Bt.</t>
    </r>
  </si>
  <si>
    <r>
      <rPr>
        <sz val="9"/>
        <rFont val="Times New Roman"/>
        <family val="1"/>
      </rPr>
      <t xml:space="preserve">3:24 p.m. PDT. Two witnesses saw six silver discs that moved rapidly across the
</t>
    </r>
    <r>
      <rPr>
        <sz val="9"/>
        <rFont val="Times New Roman"/>
        <family val="1"/>
      </rPr>
      <t>sky, entered clouds, emerged with a 7th disc, then moved off until lost in clouds. (Letter from witness, NICAP files.)</t>
    </r>
  </si>
  <si>
    <r>
      <rPr>
        <sz val="9"/>
        <rFont val="Times New Roman"/>
        <family val="1"/>
      </rPr>
      <t>Night. Five policemen saw a white light that moved at low altitude over the highway ahead of a pursuing police car. The object suddenly stopped, then veered and accelerated away. (Toronto Telesram, 9/25/67, copy in NICAP files.)</t>
    </r>
  </si>
  <si>
    <r>
      <rPr>
        <sz val="9"/>
        <rFont val="Times New Roman"/>
        <family val="1"/>
      </rPr>
      <t>Toronto, Ontario</t>
    </r>
  </si>
  <si>
    <r>
      <rPr>
        <sz val="9"/>
        <rFont val="Times New Roman"/>
        <family val="1"/>
      </rPr>
      <t xml:space="preserve">Daytime. Two hemispherical objects with flat bottoms were seen by a woman to emerge from some mist. One of the objects flew around a house and the other seemed about to land, then both rose and flew off. (Haines, 1994, p. 84, from
</t>
    </r>
    <r>
      <rPr>
        <sz val="9"/>
        <rFont val="Times New Roman"/>
        <family val="1"/>
      </rPr>
      <t>UNICAT #629.)</t>
    </r>
  </si>
  <si>
    <r>
      <rPr>
        <sz val="9"/>
        <rFont val="Times New Roman"/>
        <family val="1"/>
      </rPr>
      <t>Tavigny, Buret</t>
    </r>
  </si>
  <si>
    <r>
      <rPr>
        <sz val="9"/>
        <rFont val="Times New Roman"/>
        <family val="1"/>
      </rPr>
      <t>10:30 p.m. CDT. A podiatrist and his wife saw two disc-shaped objects with domes on top. They first appeared as a string of lights flying at high altitude. (North Dakota NICAP Subcommittee report, received 11 /7/68, NICAP files.) [Minot AFB Minuteman ICBM Complex]</t>
    </r>
  </si>
  <si>
    <r>
      <rPr>
        <sz val="9"/>
        <rFont val="Times New Roman"/>
        <family val="1"/>
      </rPr>
      <t>9:35 p.m. EDT. A policeman saw two lights, one was stationary. The second light moved toward the first, and the two merged. The resultant single light hovered, then divided, with one light moving away and the other remaining motionless. (Pennsylvania NICAP Subcommittee report, NICAP files.)</t>
    </r>
  </si>
  <si>
    <r>
      <rPr>
        <sz val="9"/>
        <rFont val="Times New Roman"/>
        <family val="1"/>
      </rPr>
      <t>Mount Holly Springs</t>
    </r>
  </si>
  <si>
    <r>
      <rPr>
        <sz val="9"/>
        <rFont val="Times New Roman"/>
        <family val="1"/>
      </rPr>
      <t>1:37 p.m. EST. A geology professor saw an elongated, silver object and then a second similar object about 5 degrees from the first. (Hall, 2001, p. 161; letter to Raymond E. Fowler, Massachusetts NICAP Subcommittee Chairman, copy in NICAP files; Fowler, 1974, p. 349.)</t>
    </r>
  </si>
  <si>
    <r>
      <rPr>
        <sz val="9"/>
        <rFont val="Times New Roman"/>
        <family val="1"/>
      </rPr>
      <t>Amherst</t>
    </r>
  </si>
  <si>
    <r>
      <rPr>
        <sz val="9"/>
        <rFont val="Times New Roman"/>
        <family val="1"/>
      </rPr>
      <t>12:30 a.m. Small beings (humanoids) with large heads and white garb were seen moving toward a brilliant round object on the ground. Their car was lifted (mass displacement) and witnesses were in shock. (Ballester Olmos, 1976, p. 12.)</t>
    </r>
  </si>
  <si>
    <r>
      <rPr>
        <sz val="9"/>
        <rFont val="Times New Roman"/>
        <family val="1"/>
      </rPr>
      <t>Barcelona</t>
    </r>
  </si>
  <si>
    <r>
      <rPr>
        <sz val="9"/>
        <rFont val="Times New Roman"/>
        <family val="1"/>
      </rPr>
      <t xml:space="preserve">Around 8:30 p.m. Three witnesses saw a very bright round, slightly oval object "bright as a car headlight" hover overhead in the clear sky for about 30 seconds.
</t>
    </r>
    <r>
      <rPr>
        <sz val="9"/>
        <rFont val="Times New Roman"/>
        <family val="1"/>
      </rPr>
      <t>(Stanway and Pace, 1968, p. 16.)</t>
    </r>
  </si>
  <si>
    <r>
      <rPr>
        <sz val="9"/>
        <rFont val="Times New Roman"/>
        <family val="1"/>
      </rPr>
      <t>8: 30 p.m. LT. At twilight, with a clear sky and bright moon, seven witnesses watched a large, bright silvery oval move slowly overhead, stop, and hover. Two (possibly three) smaller bright round silvery objects emerged and sped off in different directions.  (Stanway and Pace, 1968, p. 16.)</t>
    </r>
  </si>
  <si>
    <r>
      <rPr>
        <sz val="9"/>
        <rFont val="Times New Roman"/>
        <family val="1"/>
      </rPr>
      <t>Bucknall, Stoke-On-Trent, Staffordshire</t>
    </r>
  </si>
  <si>
    <r>
      <rPr>
        <sz val="9"/>
        <rFont val="Times New Roman"/>
        <family val="1"/>
      </rPr>
      <t>7:40 p.m. A witness named A. Serdyukov, who was traveling with a group of communications technicians, observed a luminous half-moon rising high in the sky directly in front of them. It descended rapidly, leaving a cone-shaped tail. (Ref. 3)</t>
    </r>
  </si>
  <si>
    <r>
      <rPr>
        <sz val="9"/>
        <rFont val="Times New Roman"/>
        <family val="1"/>
      </rPr>
      <t>Belgogradskaya</t>
    </r>
  </si>
  <si>
    <r>
      <rPr>
        <sz val="9"/>
        <rFont val="Times New Roman"/>
        <family val="1"/>
      </rPr>
      <t>6:00 p.m. CDT (7:00 p.m. EDT). A woman saw a flat, round (disc-shaped), dark- colored object with a band of light around its circumference. The object landed in a field, ascended, then moved out of sight. No traces of the landing were found in the field. (Evening News, Sault. Ste. Marie, 9/20/67, copy in NICAP files.)</t>
    </r>
  </si>
  <si>
    <r>
      <rPr>
        <sz val="9"/>
        <rFont val="Times New Roman"/>
        <family val="1"/>
      </rPr>
      <t>Sault Ste. Marie</t>
    </r>
  </si>
  <si>
    <r>
      <rPr>
        <sz val="9"/>
        <rFont val="Times New Roman"/>
        <family val="1"/>
      </rPr>
      <t>9:00 p.m. LT (5:00 p.m. EDT). A family had several sightings of red lights like glowing coals beginning about 8:30 pm. At 9:00 pm, two red lights glided in front of a full moon, disappearing behind nearby rooftops. (Stanway and Pace, 1968, p. 15.)</t>
    </r>
  </si>
  <si>
    <r>
      <rPr>
        <sz val="9"/>
        <rFont val="Times New Roman"/>
        <family val="1"/>
      </rPr>
      <t>Cannock, Staffordshire</t>
    </r>
  </si>
  <si>
    <r>
      <rPr>
        <sz val="9"/>
        <rFont val="Times New Roman"/>
        <family val="1"/>
      </rPr>
      <t>Time not given. Two witnesses reported that a saucer with portholes landed on a soccer field. (Beings seen in association with the object were over 6 feet tall, hefty, used breathing apparatus, and had bulging eyes. (Baltimore Morning Sun, Maryland, 9/25/67, copy in NICAP files.)</t>
    </r>
  </si>
  <si>
    <r>
      <rPr>
        <sz val="9"/>
        <rFont val="Times New Roman"/>
        <family val="1"/>
      </rPr>
      <t>Belo Horizonte, Minas Gerais State</t>
    </r>
  </si>
  <si>
    <r>
      <rPr>
        <sz val="9"/>
        <rFont val="Times New Roman"/>
        <family val="1"/>
      </rPr>
      <t xml:space="preserve">Time not given. Two witnesses reported that a saucer with portholes landed on a soccer field. Physical traces were left by the object. (Baltimore Morning Sun,
</t>
    </r>
    <r>
      <rPr>
        <sz val="9"/>
        <rFont val="Times New Roman"/>
        <family val="1"/>
      </rPr>
      <t>Maryland, 9/25/67, copy in NICAP files.)</t>
    </r>
  </si>
  <si>
    <r>
      <rPr>
        <sz val="9"/>
        <rFont val="Times New Roman"/>
        <family val="1"/>
      </rPr>
      <t>8:50 p.m. EDT. Separate witnesses in Winsted reported seeing a large glowing, pulsating object hovering nearby and several small beings with large heads (humanoids) moving around it. The object's  light dimmed when cars approached. (Report in NICAP files; Gillmor, 1969, p. 347.)</t>
    </r>
  </si>
  <si>
    <r>
      <rPr>
        <sz val="9"/>
        <rFont val="Times New Roman"/>
        <family val="1"/>
      </rPr>
      <t xml:space="preserve">7:50 p.m. EDT. Two witnesses saw a red-orange, clam-shell-shaped (disc), fuzzy object move across the sky. The object stopped and hovered, then moved away.
</t>
    </r>
    <r>
      <rPr>
        <sz val="9"/>
        <rFont val="Times New Roman"/>
        <family val="1"/>
      </rPr>
      <t>(NICAP report form.)</t>
    </r>
  </si>
  <si>
    <r>
      <rPr>
        <sz val="9"/>
        <rFont val="Times New Roman"/>
        <family val="1"/>
      </rPr>
      <t>7:50 p.m. PDT (10:50 p.m. EDT). A man saw n a green light in the sky that sometimes appeared white. It circled, zig-zagged, moved up and down (maneuvered), and appeared to circle an aircraft. (NICAP report form and letter, NICAP files.)</t>
    </r>
  </si>
  <si>
    <r>
      <rPr>
        <sz val="9"/>
        <rFont val="Times New Roman"/>
        <family val="1"/>
      </rPr>
      <t>Barstow</t>
    </r>
  </si>
  <si>
    <r>
      <rPr>
        <sz val="9"/>
        <rFont val="Times New Roman"/>
        <family val="1"/>
      </rPr>
      <t>4:00 p.m. EDT. A man onboard a plane enroute from Atlanta to Pittsburgh saw a flat object that appeared orange at long range and white when closer. The object moved past the plane in the same direction of travel, but at much greater speed. (Report from Colorado NICAP Subcommittee, 9/26/67, NICAP files.)</t>
    </r>
  </si>
  <si>
    <r>
      <rPr>
        <sz val="9"/>
        <rFont val="Times New Roman"/>
        <family val="1"/>
      </rPr>
      <t>Western part of State</t>
    </r>
  </si>
  <si>
    <r>
      <rPr>
        <sz val="9"/>
        <rFont val="Times New Roman"/>
        <family val="1"/>
      </rPr>
      <t>Unspecified time. A boy saw a bright sphere hovering near the moon. The sphere divided into three parts, two of which accelerated out of sight, and the third lingered, then sped away in a different direction from the first two. (Phone call from witness's father, 9/15/67, NICAP files.)</t>
    </r>
  </si>
  <si>
    <r>
      <rPr>
        <sz val="9"/>
        <rFont val="Times New Roman"/>
        <family val="1"/>
      </rPr>
      <t>Rockville</t>
    </r>
  </si>
  <si>
    <r>
      <rPr>
        <sz val="9"/>
        <rFont val="Times New Roman"/>
        <family val="1"/>
      </rPr>
      <t>2:20 a.m. EDT. A woman saw a bright, orange-yellow sphere that hovered and then sped away. The object was many times brighter than the moon and was seen for 10 minutes. (NICAP report form.)</t>
    </r>
  </si>
  <si>
    <r>
      <rPr>
        <sz val="9"/>
        <rFont val="Times New Roman"/>
        <family val="1"/>
      </rPr>
      <t>DC</t>
    </r>
  </si>
  <si>
    <r>
      <rPr>
        <sz val="9"/>
        <rFont val="Times New Roman"/>
        <family val="1"/>
      </rPr>
      <t>Washington</t>
    </r>
  </si>
  <si>
    <r>
      <rPr>
        <sz val="9"/>
        <rFont val="Times New Roman"/>
        <family val="1"/>
      </rPr>
      <t>Night. A man saw an object shaped like an inverted bowl (dome-shaped) flashing red and white for 10 minutes. The object hovered, moved to another position, and hovered again. The man's car radio would not work (EM effect) during the sighting. (Unidentified newspaper clipping, NICAP files.)</t>
    </r>
  </si>
  <si>
    <r>
      <rPr>
        <sz val="9"/>
        <rFont val="Times New Roman"/>
        <family val="1"/>
      </rPr>
      <t>Kanagulk, Victoria</t>
    </r>
  </si>
  <si>
    <r>
      <rPr>
        <sz val="9"/>
        <rFont val="Times New Roman"/>
        <family val="1"/>
      </rPr>
      <t>Evening, time not specified. Multiple witnesses, including a pilot, saw a cigar- shaped object with a row of white lights (body lights) on the side. The object hovered and maneuvered around, and once appeared to approach an airport as if to land. (Southbridge Evening News, 9/14/67 and 9/15/67, copies in NICAP files.)</t>
    </r>
  </si>
  <si>
    <r>
      <rPr>
        <sz val="9"/>
        <rFont val="Times New Roman"/>
        <family val="1"/>
      </rPr>
      <t>Southbridge</t>
    </r>
  </si>
  <si>
    <r>
      <rPr>
        <sz val="9"/>
        <rFont val="Times New Roman"/>
        <family val="1"/>
      </rPr>
      <t>10:53 p.m. EDT. A man saw a row of orange-yellow lights (body lights) with a vague form behind them. The object hovered, changed to one light, then returned to its original appearance. (Letter from witness, 9/15/67, NICAP files.)</t>
    </r>
  </si>
  <si>
    <r>
      <rPr>
        <sz val="9"/>
        <rFont val="Times New Roman"/>
        <family val="1"/>
      </rPr>
      <t>East Bridgewater</t>
    </r>
  </si>
  <si>
    <r>
      <rPr>
        <sz val="9"/>
        <rFont val="Times New Roman"/>
        <family val="1"/>
      </rPr>
      <t>12:35 p.m. EDT. A witness in the vicinity of Washington National Airport saw a silver disc with a dome (sombrero shape) hovering, then it banked and moved out of sight behind trees. (Phone call from witness, 9/12/67, NICAP files.)</t>
    </r>
  </si>
  <si>
    <r>
      <rPr>
        <sz val="9"/>
        <rFont val="Times New Roman"/>
        <family val="1"/>
      </rPr>
      <t>9:30 p.m. EDT.  A couple and their five children saw a flash of bright orange light, then resolved into a bright light seemingly mounted on an object about the size of an automobile. The object appeared to make a search of a park area, moving back and forth and in figure 8's, at about 200-300 feet altitude. (Letter and visit to NICAP Office 11/8/68, NICAP files.)</t>
    </r>
  </si>
  <si>
    <r>
      <rPr>
        <sz val="9"/>
        <rFont val="Times New Roman"/>
        <family val="1"/>
      </rPr>
      <t xml:space="preserve">3:30 p.m. EDT. Six or more employees of a nuclear power plant saw a saucer- shaped object passing over the plant going east. The object hovered about 1.5 miles out over the lake and dropped something into the water. (Bondarchuk, 1979,
</t>
    </r>
    <r>
      <rPr>
        <sz val="9"/>
        <rFont val="Times New Roman"/>
        <family val="1"/>
      </rPr>
      <t>pp. 122-24.)</t>
    </r>
  </si>
  <si>
    <r>
      <rPr>
        <sz val="9"/>
        <rFont val="Times New Roman"/>
        <family val="1"/>
      </rPr>
      <t>Port Elgin, Ontario</t>
    </r>
  </si>
  <si>
    <r>
      <rPr>
        <sz val="9"/>
        <rFont val="Times New Roman"/>
        <family val="1"/>
      </rPr>
      <t xml:space="preserve">Oval with dome circled car, driver felt cold; engine restarted by itself as object
</t>
    </r>
    <r>
      <rPr>
        <sz val="9"/>
        <rFont val="Times New Roman"/>
        <family val="1"/>
      </rPr>
      <t>departed. CUFOS report; see Rodeghier, 1981, p. 37 (E,L) car</t>
    </r>
  </si>
  <si>
    <r>
      <rPr>
        <sz val="9"/>
        <rFont val="Times New Roman"/>
        <family val="1"/>
      </rPr>
      <t>Aldersyde, Alta.</t>
    </r>
  </si>
  <si>
    <r>
      <rPr>
        <sz val="9"/>
        <rFont val="Times New Roman"/>
        <family val="1"/>
      </rPr>
      <t>(McDonald list; FUFOR Index) 17 Unknowns In 80 Minute Period</t>
    </r>
  </si>
  <si>
    <r>
      <rPr>
        <sz val="9"/>
        <rFont val="Times New Roman"/>
        <family val="1"/>
      </rPr>
      <t>Kincheloe AFB</t>
    </r>
  </si>
  <si>
    <r>
      <rPr>
        <sz val="9"/>
        <rFont val="Times New Roman"/>
        <family val="1"/>
      </rPr>
      <t>10:35 p.m. EDT. Two men in separate cars stopped and discussed their sighting of a bullet-shaped object with a flashing red light on each end (body lights) and a white glow on the bottom that moved slowly across the sky at low altitude. (Pennsylvania NICAP Subcommittee report, 10/4/67, NICAP files.)</t>
    </r>
  </si>
  <si>
    <r>
      <rPr>
        <sz val="9"/>
        <rFont val="Times New Roman"/>
        <family val="1"/>
      </rPr>
      <t>Shepherdstown</t>
    </r>
  </si>
  <si>
    <r>
      <rPr>
        <sz val="9"/>
        <rFont val="Times New Roman"/>
        <family val="1"/>
      </rPr>
      <t>Aircraft Encounter Near Barcelona</t>
    </r>
  </si>
  <si>
    <r>
      <rPr>
        <sz val="9"/>
        <rFont val="Times New Roman"/>
        <family val="1"/>
      </rPr>
      <t>10:30 p.m. EDT. Four people saw a Saturn-shaped object with two white lights on its leading edge. Pinkish lights were visible along its rim, and a red light on top (body lights).  (Massachusetts NICAP Subcommittee report, NICAP files; Fowler, 1974, p. 349.)</t>
    </r>
  </si>
  <si>
    <r>
      <rPr>
        <sz val="9"/>
        <rFont val="Times New Roman"/>
        <family val="1"/>
      </rPr>
      <t xml:space="preserve">9:50 p.m. LT. Several witnesses saw a vertically oriented "sausage-shaped cloud" in the eastern sky, behind which a light flashed for about 20 seconds at irregular
</t>
    </r>
    <r>
      <rPr>
        <sz val="9"/>
        <rFont val="Times New Roman"/>
        <family val="1"/>
      </rPr>
      <t>intervals. (Stanway and Pace, 1968, pp. 14-15.)</t>
    </r>
  </si>
  <si>
    <r>
      <rPr>
        <sz val="9"/>
        <rFont val="Times New Roman"/>
        <family val="1"/>
      </rPr>
      <t>Meier, Stoke-On-Trent, Staffordshire</t>
    </r>
  </si>
  <si>
    <r>
      <rPr>
        <sz val="9"/>
        <rFont val="Times New Roman"/>
        <family val="1"/>
      </rPr>
      <t>9:40 p.m. EDT. A man saw a dark, metallic-appearing, cigar-shaped object with a red glow at one end and a white light at the other (body lights). As the object crossed the sky, a bright white light flashed three times amid the red glow. (NICAP report form.)</t>
    </r>
  </si>
  <si>
    <r>
      <rPr>
        <sz val="9"/>
        <rFont val="Times New Roman"/>
        <family val="1"/>
      </rPr>
      <t>8:55 p.m. LT (4:55 p.m. EDT). Two witnesses saw a brilliant white oval, its light flickering, hovering in the northeast sky. After about 2 minutes, the object began moving, accelerated rapidly and disappeared in the west. No sound was heard. (Stanway and Pace, 1968, p. 14.)</t>
    </r>
  </si>
  <si>
    <r>
      <rPr>
        <sz val="9"/>
        <rFont val="Times New Roman"/>
        <family val="1"/>
      </rPr>
      <t>Nantwich, Cheshire</t>
    </r>
  </si>
  <si>
    <r>
      <rPr>
        <sz val="9"/>
        <rFont val="Times New Roman"/>
        <family val="1"/>
      </rPr>
      <t xml:space="preserve">2:00 a.m. PDT. Four witnesses saw a white, dome-shaped object come from behind a hill and appear to land on a golf course. A burned ring (physical traces) was found on the golf course next day. (Port Townsend Leader, 9/7/67, copy in
</t>
    </r>
    <r>
      <rPr>
        <sz val="9"/>
        <rFont val="Times New Roman"/>
        <family val="1"/>
      </rPr>
      <t>NICAP files.)</t>
    </r>
  </si>
  <si>
    <r>
      <rPr>
        <sz val="9"/>
        <rFont val="Times New Roman"/>
        <family val="1"/>
      </rPr>
      <t>Port Townsend</t>
    </r>
  </si>
  <si>
    <r>
      <rPr>
        <sz val="9"/>
        <rFont val="Times New Roman"/>
        <family val="1"/>
      </rPr>
      <t>9:17 p.m. N.N. Pronin, senior editor with the "Mysl" publishing house in Moscow, accompanied by his wife, saw a white, crescent-shaped object fly over from the northeast to the southwest along a straight line at an altitude of about 2,500 feet. The object moved with the convex part facing forward. The weather was clear. (Ref. 3)</t>
    </r>
  </si>
  <si>
    <r>
      <rPr>
        <sz val="9"/>
        <rFont val="Times New Roman"/>
        <family val="1"/>
      </rPr>
      <t>Yevpatoriya</t>
    </r>
  </si>
  <si>
    <r>
      <rPr>
        <sz val="9"/>
        <rFont val="Times New Roman"/>
        <family val="1"/>
      </rPr>
      <t>5:07 p.m. CDT. A man saw a silver sphere that approached an incoming aircraft on an apparent collision course. The object passed above the aircraft at close range and disappeared in the distance. It appeared to be about one-fourth the size of the plane and traveling twice as fast. (NICAP report form.)</t>
    </r>
  </si>
  <si>
    <r>
      <rPr>
        <sz val="9"/>
        <rFont val="Times New Roman"/>
        <family val="1"/>
      </rPr>
      <t>Edina</t>
    </r>
  </si>
  <si>
    <r>
      <rPr>
        <sz val="9"/>
        <rFont val="Times New Roman"/>
        <family val="1"/>
      </rPr>
      <t>1:00 a.m. EDT. Many witnesses saw two yellow-orange lights that were stationary in  the sky and blinking off and on randomly. Police radar reportedly suffered interference (EM effects) at the time of the sighting. (Massachusetts NICAP Subcommittee report, 9/12/67, NICAP files.)</t>
    </r>
  </si>
  <si>
    <r>
      <rPr>
        <sz val="9"/>
        <rFont val="Times New Roman"/>
        <family val="1"/>
      </rPr>
      <t>Rockport</t>
    </r>
  </si>
  <si>
    <r>
      <rPr>
        <sz val="9"/>
        <rFont val="Times New Roman"/>
        <family val="1"/>
      </rPr>
      <t>9:15 p.m. LT (5:15 p.m. EDT). Several witnesses watched an orange disc with bright red glowing dome as it flew low overhead and apparently landed in a field about 400 yards away. No sound was heard, but one witness felt "wind" as it passed overhead. A complex case with many facets. (Stanway and Pace, 1968, pp. 11,13, 40-43; witness interview transcripts 46i-46xii.)</t>
    </r>
  </si>
  <si>
    <r>
      <rPr>
        <sz val="9"/>
        <rFont val="Times New Roman"/>
        <family val="1"/>
      </rPr>
      <t>Bentilee, Stoke-On-Trent, Staffordshire</t>
    </r>
  </si>
  <si>
    <r>
      <rPr>
        <sz val="9"/>
        <rFont val="Times New Roman"/>
        <family val="1"/>
      </rPr>
      <t>12:30 a.m. CDT. Two couples saw five round objects with flashing, multi-colored lights. The objects circled and maneuvered rapidly in the sky. Barking dogs (animal reactions) first attracted the witnesses' attention to the objects. (DeSoto Press Times, 9/25/67, NICAP files.)</t>
    </r>
  </si>
  <si>
    <r>
      <rPr>
        <sz val="9"/>
        <rFont val="Times New Roman"/>
        <family val="1"/>
      </rPr>
      <t>DeSoto</t>
    </r>
  </si>
  <si>
    <r>
      <rPr>
        <sz val="9"/>
        <rFont val="Times New Roman"/>
        <family val="1"/>
      </rPr>
      <t>Evening. A truck driver saw a green oval object with double decks (like two flattened bells, one above the other) hovering near the ground. Beeps were heard over the truck radio during the sighting and the engine died (EM effects). (Calgary Herald, 9/5/67, copies in NICAP files.)</t>
    </r>
  </si>
  <si>
    <r>
      <rPr>
        <sz val="9"/>
        <rFont val="Times New Roman"/>
        <family val="1"/>
      </rPr>
      <t>Taber, Alberta</t>
    </r>
  </si>
  <si>
    <r>
      <rPr>
        <sz val="9"/>
        <rFont val="Times New Roman"/>
        <family val="1"/>
      </rPr>
      <t>Dog unaffected by hovering disc</t>
    </r>
  </si>
  <si>
    <r>
      <rPr>
        <sz val="9"/>
        <rFont val="Times New Roman"/>
        <family val="1"/>
      </rPr>
      <t>White Pine</t>
    </r>
  </si>
  <si>
    <r>
      <rPr>
        <sz val="9"/>
        <rFont val="Times New Roman"/>
        <family val="1"/>
      </rPr>
      <t>Time not reported. A couple saw an object like two saucers rim to rim (disc) that swooped down toward their car so that the witnesses expected a collision. Then it moved up into the sky and flew away. (Ca/gary Albertan, 10/18/67, NICAP files.)</t>
    </r>
  </si>
  <si>
    <r>
      <rPr>
        <sz val="9"/>
        <rFont val="Times New Roman"/>
        <family val="1"/>
      </rPr>
      <t>Drumheller, Alberta</t>
    </r>
  </si>
  <si>
    <r>
      <rPr>
        <sz val="9"/>
        <rFont val="Times New Roman"/>
        <family val="1"/>
      </rPr>
      <t>8:35 p.m. EDT. A woman, her sister, and her children saw a dark gray, disc-shaped object with a row of white lights on the bottom (body lights). Harrisburg airport control tower had reported an odd cloud the same day. (Pennsylvania NICAP Subcommittee report, 10/4/67, NICAP files.)</t>
    </r>
  </si>
  <si>
    <r>
      <rPr>
        <sz val="9"/>
        <rFont val="Times New Roman"/>
        <family val="1"/>
      </rPr>
      <t>Lewisberry</t>
    </r>
  </si>
  <si>
    <r>
      <rPr>
        <sz val="9"/>
        <rFont val="Times New Roman"/>
        <family val="1"/>
      </rPr>
      <t xml:space="preserve">9:30 p.m. LT (5:30 p.m. EDT). Two young women reported watching a large, silvery-white object shaped like an inverted soup bowl (dome-shaped) that approached and hovered over a high school for about 5 minutes. (Stanway and
</t>
    </r>
    <r>
      <rPr>
        <sz val="9"/>
        <rFont val="Times New Roman"/>
        <family val="1"/>
      </rPr>
      <t>Pace, 1968, pp. 10, 34-35.)</t>
    </r>
  </si>
  <si>
    <r>
      <rPr>
        <sz val="9"/>
        <rFont val="Times New Roman"/>
        <family val="1"/>
      </rPr>
      <t>Time not reported. Two small humanoids in black garb were seen. They entered a disc-shaped craft and took off. Cows were agitated (animal reactions) during the sighting. (APRO Bulletin, Sept.-Oct. 1967, p. 8)</t>
    </r>
  </si>
  <si>
    <r>
      <rPr>
        <sz val="9"/>
        <rFont val="Times New Roman"/>
        <family val="1"/>
      </rPr>
      <t>Cussac</t>
    </r>
  </si>
  <si>
    <r>
      <rPr>
        <sz val="9"/>
        <rFont val="Times New Roman"/>
        <family val="1"/>
      </rPr>
      <t>10:00-10:30 p.m. LT (6:00-6:30 p.m. EDT). Multiple independent witnesses had a complex series of UFO sightings. One witness gave a detailed description of an object first seen with unaided eye, then through a telescope. Other sightings in the area featured "bright" or "brilliant," often red-orange objects that alternately hovered and moved around. (Stanway and Pace, 1968, pp. 29-34.)</t>
    </r>
  </si>
  <si>
    <r>
      <rPr>
        <sz val="9"/>
        <rFont val="Times New Roman"/>
        <family val="1"/>
      </rPr>
      <t>Stoke-On-Trent, Staffordshire</t>
    </r>
  </si>
  <si>
    <r>
      <rPr>
        <sz val="9"/>
        <rFont val="Times New Roman"/>
        <family val="1"/>
      </rPr>
      <t xml:space="preserve">8:50 p.m. A round, bright, uniformly illuminated light yellow disk was seen describing a wide arc in the sky. It disappeared to the north-northeast. There was
</t>
    </r>
    <r>
      <rPr>
        <sz val="9"/>
        <rFont val="Times New Roman"/>
        <family val="1"/>
      </rPr>
      <t>no sound. (Ref. 3)</t>
    </r>
  </si>
  <si>
    <r>
      <rPr>
        <sz val="9"/>
        <rFont val="Times New Roman"/>
        <family val="1"/>
      </rPr>
      <t>Dneprodzerzhinsk</t>
    </r>
  </si>
  <si>
    <r>
      <rPr>
        <sz val="9"/>
        <rFont val="Times New Roman"/>
        <family val="1"/>
      </rPr>
      <t>11:10 p.m.EDT. A man saw a round object with pulsating, multicolored lights around the circumference and a white light on top (body lights). The object moved slowly at tree-top level, retraced its path, hovered, and suddenly ascended. The witness had physiological effects (not specified) afterwards. (Montreal Le Petit Journal, 10/1/67, copy in NICAP files.)</t>
    </r>
  </si>
  <si>
    <r>
      <rPr>
        <sz val="9"/>
        <rFont val="Times New Roman"/>
        <family val="1"/>
      </rPr>
      <t>Oka, Quebec</t>
    </r>
  </si>
  <si>
    <r>
      <rPr>
        <sz val="9"/>
        <rFont val="Times New Roman"/>
        <family val="1"/>
      </rPr>
      <t>Evening, EDT. A pilot was requested by Toledo airport control tower to check out an unidentified light. He saw a large, bright orange light at 6,000 feet and estimated its diameter as 50-60 feet. The pilot chased the light but it eluded him over Lake Erie. (Phone call to NICAP from Walter Stroud, Toledo, 8/30/67, NICAP files.) ,</t>
    </r>
  </si>
  <si>
    <r>
      <rPr>
        <sz val="9"/>
        <rFont val="Times New Roman"/>
        <family val="1"/>
      </rPr>
      <t>Twilight. Five people, two of them adults, saw a round object with a dome. Soft red light was seen in the dome, and a string of white lights was visible around the bottom of the object (body lights). (Pennsylvania NICAP Subcommittee report, 9/19/67, NICAP files.)</t>
    </r>
  </si>
  <si>
    <r>
      <rPr>
        <sz val="9"/>
        <rFont val="Times New Roman"/>
        <family val="1"/>
      </rPr>
      <t>North York</t>
    </r>
  </si>
  <si>
    <r>
      <rPr>
        <sz val="9"/>
        <rFont val="Times New Roman"/>
        <family val="1"/>
      </rPr>
      <t>8:30 am .LT (4:30 a.m. EDT). Two witnesses saw an oval object with tall transparent dome approach from the west, slow and hover at an estimated 100-200 feet above them for about 30 seconds. (Stanway and Pace, 1968, p. 8.)</t>
    </r>
  </si>
  <si>
    <r>
      <rPr>
        <sz val="9"/>
        <rFont val="Times New Roman"/>
        <family val="1"/>
      </rPr>
      <t>Crewe, Cheshire</t>
    </r>
  </si>
  <si>
    <r>
      <rPr>
        <sz val="9"/>
        <rFont val="Times New Roman"/>
        <family val="1"/>
      </rPr>
      <t>7:15 p.m. EST. Three witnesses saw a row of 8-10 revolving white lights and a parallel upper row of yellowish lights (body lights) apparently attached to a curved surface of an object concealed behind the lights. (Fowler, 1974, p. 350.)</t>
    </r>
  </si>
  <si>
    <r>
      <rPr>
        <sz val="9"/>
        <rFont val="Times New Roman"/>
        <family val="1"/>
      </rPr>
      <t>Time not reported. A couple reported that an object hovered over their car, followed them, then hovered to the rear of the car. The car was illuminated by light beams and was reported to heat up. (Brandon Sun, Manitoba, 10/4/67, copy in NICAP files.)</t>
    </r>
  </si>
  <si>
    <r>
      <rPr>
        <sz val="9"/>
        <rFont val="Times New Roman"/>
        <family val="1"/>
      </rPr>
      <t>Rivers, Manitoba</t>
    </r>
  </si>
  <si>
    <r>
      <rPr>
        <sz val="9"/>
        <rFont val="Times New Roman"/>
        <family val="1"/>
      </rPr>
      <t xml:space="preserve">Oval on ground beside road; one driver walked toward it, flash of light knocked
</t>
    </r>
    <r>
      <rPr>
        <sz val="9"/>
        <rFont val="Times New Roman"/>
        <family val="1"/>
      </rPr>
      <t>him out, APRO Bulletin, Mar.-Apr. 1969 (E,L) 3 cars</t>
    </r>
  </si>
  <si>
    <r>
      <rPr>
        <sz val="9"/>
        <rFont val="Times New Roman"/>
        <family val="1"/>
      </rPr>
      <t>Texas Creek</t>
    </r>
  </si>
  <si>
    <r>
      <rPr>
        <sz val="9"/>
        <rFont val="Times New Roman"/>
        <family val="1"/>
      </rPr>
      <t>Campers saw glowing oval that beamed light down, engulfed canoe. Memory loss and abduction. (See section XIII bibliography, Fowler, 1990a.)</t>
    </r>
  </si>
  <si>
    <r>
      <rPr>
        <sz val="9"/>
        <rFont val="Times New Roman"/>
        <family val="1"/>
      </rPr>
      <t>Eagle Lake, Allagash Waterway</t>
    </r>
  </si>
  <si>
    <r>
      <rPr>
        <sz val="9"/>
        <rFont val="Times New Roman"/>
        <family val="1"/>
      </rPr>
      <t>5:25 a.m. MDT. A man with training in aircraft identification and his wife saw a bright white light and a blue glow with three vertical bands of lights (body lights) between them. The object approached at an estimated altitude of 500 feet, disappeared into a cloud bank and reappeared at closer range, hovered, and at one point approached the witnesses. (NICAP report form.)</t>
    </r>
  </si>
  <si>
    <r>
      <rPr>
        <sz val="9"/>
        <rFont val="Times New Roman"/>
        <family val="1"/>
      </rPr>
      <t>Roswell</t>
    </r>
  </si>
  <si>
    <r>
      <rPr>
        <sz val="9"/>
        <rFont val="Times New Roman"/>
        <family val="1"/>
      </rPr>
      <t>5:00 p.m. LT. A man on the beach saw precipitous movement of water out of which three huge plate-shaped discs emerged and streaked out of sight. (U.F.O. Investigator, Vol. IV, No. 5, March 1968, p. 5.)</t>
    </r>
  </si>
  <si>
    <r>
      <rPr>
        <sz val="9"/>
        <rFont val="Times New Roman"/>
        <family val="1"/>
      </rPr>
      <t>Catia La Mar</t>
    </r>
  </si>
  <si>
    <r>
      <rPr>
        <sz val="9"/>
        <rFont val="Times New Roman"/>
        <family val="1"/>
      </rPr>
      <t>Early the following morning, witnesses in Paragould, Ark., saw three oval objects, two red and one white, that hovered, then moved in straight-line formation "in circular manner." Other witnesses reportedly heard a buzzing or humming sound. (Arkansas Democrat, 8/25/67, copy in NICAP files.)</t>
    </r>
  </si>
  <si>
    <r>
      <rPr>
        <sz val="9"/>
        <rFont val="Times New Roman"/>
        <family val="1"/>
      </rPr>
      <t>Paragould</t>
    </r>
  </si>
  <si>
    <r>
      <rPr>
        <sz val="9"/>
        <rFont val="Times New Roman"/>
        <family val="1"/>
      </rPr>
      <t>9:25 p.m. EDT. A woman saw three bright white ovals or elongated objects, each the size of the moon, that moved over Lake Ontario in a V-formation. The objects suddenly ascended and accelerated out of sight. A "beeping" sound was heard during the sighting. (Hall letter, 8/28/67, NICAP files.)</t>
    </r>
  </si>
  <si>
    <r>
      <rPr>
        <sz val="9"/>
        <rFont val="Times New Roman"/>
        <family val="1"/>
      </rPr>
      <t>Pultneyville</t>
    </r>
  </si>
  <si>
    <r>
      <rPr>
        <sz val="9"/>
        <rFont val="Times New Roman"/>
        <family val="1"/>
      </rPr>
      <t>Time not reported. (Beauford Sea) - Officials at Cape Perry Distant Early Warning radar site saw a large, translucent spherical object moving so slowly it was in the vicinity for 10 hours. It did not register on radar.</t>
    </r>
  </si>
  <si>
    <r>
      <rPr>
        <sz val="9"/>
        <rFont val="Times New Roman"/>
        <family val="1"/>
      </rPr>
      <t>Cape Perry, Northwest Territories</t>
    </r>
  </si>
  <si>
    <r>
      <rPr>
        <sz val="9"/>
        <rFont val="Times New Roman"/>
        <family val="1"/>
      </rPr>
      <t xml:space="preserve">Two humanoid beings in silvery suits, round helmets, emerged from disc with
</t>
    </r>
    <r>
      <rPr>
        <sz val="9"/>
        <rFont val="Times New Roman"/>
        <family val="1"/>
      </rPr>
      <t>dome (sections IX, XII).</t>
    </r>
  </si>
  <si>
    <r>
      <rPr>
        <sz val="9"/>
        <rFont val="Times New Roman"/>
        <family val="1"/>
      </rPr>
      <t>Wodonga, Victoria</t>
    </r>
  </si>
  <si>
    <r>
      <rPr>
        <sz val="9"/>
        <rFont val="Times New Roman"/>
        <family val="1"/>
      </rPr>
      <t>Lights Observed / Tracked On Radar</t>
    </r>
  </si>
  <si>
    <r>
      <rPr>
        <sz val="9"/>
        <rFont val="Times New Roman"/>
        <family val="1"/>
      </rPr>
      <t>Halifax, Nova Scotia</t>
    </r>
  </si>
  <si>
    <r>
      <rPr>
        <sz val="9"/>
        <rFont val="Times New Roman"/>
        <family val="1"/>
      </rPr>
      <t>11:00 p.m. LT (7:00 p.m. EDT). A bright yellow-white elongated oval object was observed hovering in the northeast sky, sharply outlined and solid appearing. The yellowish glow pulsated or flickered in brightness. (Stanway and Pace, 1968, p. 6.)</t>
    </r>
  </si>
  <si>
    <r>
      <rPr>
        <sz val="9"/>
        <rFont val="Times New Roman"/>
        <family val="1"/>
      </rPr>
      <t>Porthill, Newcastle-Under-Lyme, Staffordshire</t>
    </r>
  </si>
  <si>
    <r>
      <rPr>
        <sz val="9"/>
        <rFont val="Times New Roman"/>
        <family val="1"/>
      </rPr>
      <t>Landing report. Source and details unknown.</t>
    </r>
  </si>
  <si>
    <r>
      <rPr>
        <sz val="9"/>
        <rFont val="Times New Roman"/>
        <family val="1"/>
      </rPr>
      <t>Hamilton County</t>
    </r>
  </si>
  <si>
    <r>
      <rPr>
        <sz val="9"/>
        <rFont val="Times New Roman"/>
        <family val="1"/>
      </rPr>
      <t>4:00 a.m. EDT. A man drove down a side road to investigate a green light he saw in a field. His headlights illuminated a large, metallic-appearing disc on or near the ground. It was shaped like an inverted bowl and had three legs. The witness saw three beings about 3-4 feet tall and wearing helmets (humanoids). They appeared to be gathering specimens.  (Hall, 2001, p. 480; MUFON UFO Journal, August 1987, p. 19.)</t>
    </r>
  </si>
  <si>
    <r>
      <rPr>
        <sz val="9"/>
        <rFont val="Times New Roman"/>
        <family val="1"/>
      </rPr>
      <t>Joyceville, Ontario</t>
    </r>
  </si>
  <si>
    <r>
      <rPr>
        <sz val="9"/>
        <rFont val="Times New Roman"/>
        <family val="1"/>
      </rPr>
      <t>4:00 a.m. EDT. A man drove down a side road to investigate a green light he saw in a field. His headlights illuminated a large, metallic-appearing disc on or near the ground. It was shaped like an inverted bowl and had three legs. Burn marks and impressions (physical traces) were found at the site. (Hall, 2001, p. 480; MUFON UFO Journal, August 1987, p. 19.)</t>
    </r>
  </si>
  <si>
    <r>
      <rPr>
        <sz val="9"/>
        <rFont val="Times New Roman"/>
        <family val="1"/>
      </rPr>
      <t>9:45 pm.m EDT. Two men saw a white light hovering over a field and maneuvered their car to illuminate the area. In their headlights they saw a small creature (humanoid) with unusual hands and dressed in shiny clothing. (Pennsylvania NICAP Subcommittee report, 10/4/67, NICAP files)</t>
    </r>
  </si>
  <si>
    <r>
      <rPr>
        <sz val="9"/>
        <rFont val="Times New Roman"/>
        <family val="1"/>
      </rPr>
      <t>Chambersburg</t>
    </r>
  </si>
  <si>
    <r>
      <rPr>
        <sz val="9"/>
        <rFont val="Times New Roman"/>
        <family val="1"/>
      </rPr>
      <t>5:30 a.m. EDT. A man saw a sphere with triangular fin-like projections . The object moved erratically and appeared to "bounce," approaching the witness. At one point it made a U-turn in the space of its own diameter, before eventually moving off. (Witness letter, 8/23/67, NICAP files.)</t>
    </r>
  </si>
  <si>
    <r>
      <rPr>
        <sz val="9"/>
        <rFont val="Times New Roman"/>
        <family val="1"/>
      </rPr>
      <t>Greensboro</t>
    </r>
  </si>
  <si>
    <r>
      <rPr>
        <sz val="9"/>
        <rFont val="Times New Roman"/>
        <family val="1"/>
      </rPr>
      <t>10:20 p.m. EDT. A woman saw a horizontal row of blinking red and white lights. They appeared to hover, and then moved off and disappeared behind a mountain. A high-pitched hum was heard that diminished as the object moved away. (Pennsylvania NICAP Subcommittee report, 9/7/67, NICAP files.)</t>
    </r>
  </si>
  <si>
    <r>
      <rPr>
        <sz val="9"/>
        <rFont val="Times New Roman"/>
        <family val="1"/>
      </rPr>
      <t>9:30 p.m. PDT. Two witnesses saw two saucer-shaped objects with flashing red and white body lights. The objects hovered in separate parts of the sky, suddenly accelerated out of sight leaving a "trail of light" on departure. (Sacramento Bee, Calif., 8/18/67, NICAP files.)</t>
    </r>
  </si>
  <si>
    <r>
      <rPr>
        <sz val="9"/>
        <rFont val="Times New Roman"/>
        <family val="1"/>
      </rPr>
      <t>El Dorado Hills</t>
    </r>
  </si>
  <si>
    <r>
      <rPr>
        <sz val="9"/>
        <rFont val="Times New Roman"/>
        <family val="1"/>
      </rPr>
      <t xml:space="preserve">10:30 p.m. PDT. Four people saw a boomerang-shaped object with a white light on the front and a green light on the rear (body lights). The object was dull gray and apparently solid. It glided slowly along a low-altitude, horizontal path. (NICAP
</t>
    </r>
    <r>
      <rPr>
        <sz val="9"/>
        <rFont val="Times New Roman"/>
        <family val="1"/>
      </rPr>
      <t>report forms.)</t>
    </r>
  </si>
  <si>
    <r>
      <rPr>
        <sz val="9"/>
        <rFont val="Times New Roman"/>
        <family val="1"/>
      </rPr>
      <t>Walnut Creek</t>
    </r>
  </si>
  <si>
    <r>
      <rPr>
        <sz val="9"/>
        <rFont val="Times New Roman"/>
        <family val="1"/>
      </rPr>
      <t>9:15 a.m. EDT. A man saw two dark-colored, elongated objects that hovered, started moving, banked, and accelerated, out of sight leaving a red trail. An aircraft passed beneath the objects during the sighting. (NICAP report form.)</t>
    </r>
  </si>
  <si>
    <r>
      <rPr>
        <sz val="9"/>
        <rFont val="Times New Roman"/>
        <family val="1"/>
      </rPr>
      <t>Barrie, Ontario</t>
    </r>
  </si>
  <si>
    <r>
      <rPr>
        <sz val="9"/>
        <rFont val="Times New Roman"/>
        <family val="1"/>
      </rPr>
      <t>2:30 a.m. CDT. A couple saw a glowing object with a light beam for 2-1/2 hours. Barking dogs (animal reaction) alerted the witnesses. The object was hovering and the beam of light was directed toward a farm building near the witnesses. (Unidentified newspaper clipping, 10/27/67, NICAP files.)</t>
    </r>
  </si>
  <si>
    <r>
      <rPr>
        <sz val="9"/>
        <rFont val="Times New Roman"/>
        <family val="1"/>
      </rPr>
      <t>Omega</t>
    </r>
  </si>
  <si>
    <r>
      <rPr>
        <sz val="9"/>
        <rFont val="Times New Roman"/>
        <family val="1"/>
      </rPr>
      <t>Time not reported. Two men saw a glowing object, with a light beam, that moved slowly in a rectangular pattern at low altitude, then accelerated upward and out of sight. At one point the witnesses drove to within one-half block of the object. (Pennsylvania NICAP Subcommittee report, 9/7/67, NICAP files.)</t>
    </r>
  </si>
  <si>
    <r>
      <rPr>
        <sz val="9"/>
        <rFont val="Times New Roman"/>
        <family val="1"/>
      </rPr>
      <t>Enola</t>
    </r>
  </si>
  <si>
    <r>
      <rPr>
        <sz val="9"/>
        <rFont val="Times New Roman"/>
        <family val="1"/>
      </rPr>
      <t>11:00 p.m. EDT. Two people saw a cigar-shaped object with a row of lights along its length that flashed in sequence (body lights). The object seemed to be as big as an aircraft and maneuvered erratically. (Pennsylvania NICAP Subcommittee report, 9/7/67, NICAP files.)</t>
    </r>
  </si>
  <si>
    <r>
      <rPr>
        <sz val="9"/>
        <rFont val="Times New Roman"/>
        <family val="1"/>
      </rPr>
      <t>Churchtown</t>
    </r>
  </si>
  <si>
    <r>
      <rPr>
        <sz val="9"/>
        <rFont val="Times New Roman"/>
        <family val="1"/>
      </rPr>
      <t>Orange hovering object chased by Air Force jets. (NUFORC)</t>
    </r>
  </si>
  <si>
    <r>
      <rPr>
        <sz val="9"/>
        <rFont val="Times New Roman"/>
        <family val="1"/>
      </rPr>
      <t>AS</t>
    </r>
  </si>
  <si>
    <r>
      <rPr>
        <sz val="9"/>
        <rFont val="Times New Roman"/>
        <family val="1"/>
      </rPr>
      <t>9:40 p.m. EDT. A top official with a telephone company saw a huge object, estimated 75 feet long, that was hovering about 125 feet over a field. It was an elongated, diamond-shaped object with white lights at each end, a red light on one side, a blue-green light on the other side (body lights), and a girder-type structure in the middle.  (Pennsylvania NICAP Subcommittee report, NICAP files; U.F.O. Investigator, Vol. IV, No. 3, Nov.-Dec. 1967, p. 3.)</t>
    </r>
  </si>
  <si>
    <r>
      <rPr>
        <sz val="9"/>
        <rFont val="Times New Roman"/>
        <family val="1"/>
      </rPr>
      <t>2:30 AM. A disc-shaped object about the size of a rugby ball was sighted by a married couple in Grey Friars. It flashed blue lights all around its rim, and seemed to be spinning in time with sound coming from it. It caused their dog to begin barking.</t>
    </r>
  </si>
  <si>
    <r>
      <rPr>
        <sz val="9"/>
        <rFont val="Times New Roman"/>
        <family val="1"/>
      </rPr>
      <t>Grey Friars, Stattordshire</t>
    </r>
  </si>
  <si>
    <r>
      <rPr>
        <sz val="9"/>
        <rFont val="Times New Roman"/>
        <family val="1"/>
      </rPr>
      <t>3:00 p.m.Mr. Lytkiny and his wife were on vacation resting by the shore of a lake, when they saw a fast-moving oval object. It was milky white, with some small black rods arranged randomly on its surface. (Ref. 3)</t>
    </r>
  </si>
  <si>
    <r>
      <rPr>
        <sz val="9"/>
        <rFont val="Times New Roman"/>
        <family val="1"/>
      </rPr>
      <t>Belye Krinitsy</t>
    </r>
  </si>
  <si>
    <r>
      <rPr>
        <sz val="9"/>
        <rFont val="Times New Roman"/>
        <family val="1"/>
      </rPr>
      <t>8:40 p.m. An object shaped like a sharply outlined asymmetrical crescent flew over the mountain astronomical station of the Academy of Sciences. The object was slightly smaller than the moon, about twenty minutes of arc, with a color described as reddish by some observers, yellow for others. (Ref.3)</t>
    </r>
  </si>
  <si>
    <r>
      <rPr>
        <sz val="9"/>
        <rFont val="Times New Roman"/>
        <family val="1"/>
      </rPr>
      <t>Kislovodsk</t>
    </r>
  </si>
  <si>
    <r>
      <rPr>
        <sz val="9"/>
        <rFont val="Times New Roman"/>
        <family val="1"/>
      </rPr>
      <t>8:17 p.m. LT. Airport control tower personnel and others saw 10 yellow-orange- red objects moving in close formation going south to north. The objects changed formation (maneuvered) as they passed over the airport. (Ramos letter, 8/8/67, NICAP files.)</t>
    </r>
  </si>
  <si>
    <r>
      <rPr>
        <sz val="9"/>
        <rFont val="Times New Roman"/>
        <family val="1"/>
      </rPr>
      <t>3:30 p.m. EDT. Six witnesses saw a shiny metal-like, saucer-shaped object about 3 feet in diameter descend from above high tension lines with a buzzing sound. The object gave off a red glow as it descended, landed, then shot back up and away to the east.  (Unidentified clipping and Bufalino report, 8/9/67, NICAP files.)</t>
    </r>
  </si>
  <si>
    <r>
      <rPr>
        <sz val="9"/>
        <rFont val="Times New Roman"/>
        <family val="1"/>
      </rPr>
      <t>Wyoming Flats</t>
    </r>
  </si>
  <si>
    <r>
      <rPr>
        <sz val="9"/>
        <rFont val="Times New Roman"/>
        <family val="1"/>
      </rPr>
      <t xml:space="preserve">Approx. 2:00 a.m. LT. Two sleeping witnesses were awakened by a small being with a large head (humanoid) wearing a "rubber suit." The being jumped out a window toward an object outside that had blinding, multicolored lights.
</t>
    </r>
    <r>
      <rPr>
        <sz val="9"/>
        <rFont val="Times New Roman"/>
        <family val="1"/>
      </rPr>
      <t xml:space="preserve">Investigators found scrape marks and footprints (physical traces) at the site. (El
</t>
    </r>
    <r>
      <rPr>
        <sz val="9"/>
        <rFont val="Times New Roman"/>
        <family val="1"/>
      </rPr>
      <t>Universal, 8/8/67, and El Mundo, 8/9/67, copies in NICAP files.)</t>
    </r>
  </si>
  <si>
    <r>
      <rPr>
        <sz val="9"/>
        <rFont val="Times New Roman"/>
        <family val="1"/>
      </rPr>
      <t>San Bernadino</t>
    </r>
  </si>
  <si>
    <r>
      <rPr>
        <sz val="9"/>
        <rFont val="Times New Roman"/>
        <family val="1"/>
      </rPr>
      <t>8:50 p.m.Y.G. Solovyev, his wife and his son observed a ring-shaped object flying across the sky. An airliner flying at an altitude of 1,200 feet would have fit inside this ring. It was observed for over ten minutes in the western part of the sky. (Ref. 3)</t>
    </r>
  </si>
  <si>
    <r>
      <rPr>
        <sz val="9"/>
        <rFont val="Times New Roman"/>
        <family val="1"/>
      </rPr>
      <t>Perm</t>
    </r>
  </si>
  <si>
    <r>
      <rPr>
        <sz val="9"/>
        <rFont val="Times New Roman"/>
        <family val="1"/>
      </rPr>
      <t>6:40 p.m. CDT.  A man saw three whitish oval objects approach Eglin at high speed in a V-formation. They stopped abruptly, hovered over the base at the radar station, then accelerated out over the Gulf of Mexico. The departure course appeared to follow the path of a radio navigation beam. (Hunkins letter, NICAP files.)</t>
    </r>
  </si>
  <si>
    <r>
      <rPr>
        <sz val="9"/>
        <rFont val="Times New Roman"/>
        <family val="1"/>
      </rPr>
      <t>Nr. midnight. A man saw an object the size and shape of a large can (cylinder). Following a "squealing sound" and a slight explosion, it went straight up with flame coming from the bottom (exhaust). The object leveled off about 50-100 feet off the ground and flew away to the southeast. A scorched area 20 feet in diameter was found in the bean field where the object was seen (physical traces), and a sample was sent to NICAP. Investigation found no evidence of a hoax. (Christol letter, NICAP files.)</t>
    </r>
  </si>
  <si>
    <r>
      <rPr>
        <sz val="9"/>
        <rFont val="Times New Roman"/>
        <family val="1"/>
      </rPr>
      <t>Philpot</t>
    </r>
  </si>
  <si>
    <r>
      <rPr>
        <sz val="9"/>
        <rFont val="Times New Roman"/>
        <family val="1"/>
      </rPr>
      <t>9:20 p.m. EDT. Four people saw a bell-shaped object with a horizontal row of red lights around the top, a series of white lights near the middle, and white-green light coming from the bottom (body lights). (Lorczak letter, NICAP files.)</t>
    </r>
  </si>
  <si>
    <r>
      <rPr>
        <sz val="9"/>
        <rFont val="Times New Roman"/>
        <family val="1"/>
      </rPr>
      <t>11:00 p.m. LT (7:00 p.m. EDT). Four witnesses saw a bright metallic-appearing disc with bright red dome moving from northeast to the south. Visible around the perimeter of the underside were 15-20 bright red rotating lights.</t>
    </r>
  </si>
  <si>
    <r>
      <rPr>
        <sz val="9"/>
        <rFont val="Times New Roman"/>
        <family val="1"/>
      </rPr>
      <t>Stoke-On-Trent, Kidsgrove, Staffordshire</t>
    </r>
  </si>
  <si>
    <r>
      <rPr>
        <sz val="9"/>
        <rFont val="Times New Roman"/>
        <family val="1"/>
      </rPr>
      <t>Morning. A lawyer who was fishing from a boat saw a gray-blue, double-saucer (Saturn-shaped) object with a rotating ring around the circumference and triangular windows. The ring was red and blue. (El Universal, Caracas, 8/20/67, 8/28/67 copies in NICAP files; U.F.O. Investigator, March 1968, p. 5.)</t>
    </r>
  </si>
  <si>
    <r>
      <rPr>
        <sz val="9"/>
        <rFont val="Times New Roman"/>
        <family val="1"/>
      </rPr>
      <t>La Guaira, Federal District</t>
    </r>
  </si>
  <si>
    <r>
      <rPr>
        <sz val="9"/>
        <rFont val="Times New Roman"/>
        <family val="1"/>
      </rPr>
      <t>11:30 p.m. CDT. Two men saw a small white glowing object like a "light bulb" that flew from west to east, disappearing behind hills. The object reappeared at about 100 feet altitude, hovered over a wheat field and , slowly landed. (North Dakota NICAP Subcommittee report, NICAP report form.)</t>
    </r>
  </si>
  <si>
    <r>
      <rPr>
        <sz val="9"/>
        <rFont val="Times New Roman"/>
        <family val="1"/>
      </rPr>
      <t>Sawyer</t>
    </r>
  </si>
  <si>
    <r>
      <rPr>
        <sz val="9"/>
        <rFont val="Times New Roman"/>
        <family val="1"/>
      </rPr>
      <t>11:30 p.m. LT. A 3-foot-tall being (humanoid) emerged from a hovering, luminous disc and took gravel samples. (APRO Bulletin, Sept.-Oct. 1967, p. 12.)</t>
    </r>
  </si>
  <si>
    <r>
      <rPr>
        <sz val="9"/>
        <rFont val="Times New Roman"/>
        <family val="1"/>
      </rPr>
      <t>Caracus</t>
    </r>
  </si>
  <si>
    <r>
      <rPr>
        <sz val="9"/>
        <rFont val="Times New Roman"/>
        <family val="1"/>
      </rPr>
      <t>9:00 p.m. EDT. The wife and daughter of a pastor saw three red, metallic- appearing, saucer-shaped objects with domes and portholes. The object was estimated to be about the size of a two-engine plane. (WXUR News report, copy in NICAP files.)</t>
    </r>
  </si>
  <si>
    <r>
      <rPr>
        <sz val="9"/>
        <rFont val="Times New Roman"/>
        <family val="1"/>
      </rPr>
      <t>Chester</t>
    </r>
  </si>
  <si>
    <r>
      <rPr>
        <sz val="9"/>
        <rFont val="Times New Roman"/>
        <family val="1"/>
      </rPr>
      <t xml:space="preserve">Daytime, PDT.  A summer school class and teacher saw a disc-shaped object that was making a loud roaring noise. The object moved directly overhead, now making a sound like an "electronic police car siren." (Amos letter, 9/26/68, NICAP
</t>
    </r>
    <r>
      <rPr>
        <sz val="9"/>
        <rFont val="Times New Roman"/>
        <family val="1"/>
      </rPr>
      <t>files.)</t>
    </r>
  </si>
  <si>
    <r>
      <rPr>
        <sz val="9"/>
        <rFont val="Times New Roman"/>
        <family val="1"/>
      </rPr>
      <t>Venice</t>
    </r>
  </si>
  <si>
    <r>
      <rPr>
        <sz val="9"/>
        <rFont val="Times New Roman"/>
        <family val="1"/>
      </rPr>
      <t>Kernville</t>
    </r>
  </si>
  <si>
    <r>
      <rPr>
        <sz val="9"/>
        <rFont val="Times New Roman"/>
        <family val="1"/>
      </rPr>
      <t>9:00 p.m. LT.  A glowing, round, pale yellow object that sometimes pulsated, moved slowly and precisely in a pattern over a military facility was seen by many witnesses.  Radar contact with an unidentified object was reported. (Campbell letter, 8/31/67, NICAP files.)</t>
    </r>
  </si>
  <si>
    <r>
      <rPr>
        <sz val="9"/>
        <rFont val="Times New Roman"/>
        <family val="1"/>
      </rPr>
      <t>Wurzburg</t>
    </r>
  </si>
  <si>
    <r>
      <rPr>
        <sz val="9"/>
        <rFont val="Times New Roman"/>
        <family val="1"/>
      </rPr>
      <t>67Summer</t>
    </r>
  </si>
  <si>
    <r>
      <rPr>
        <sz val="9"/>
        <rFont val="Times New Roman"/>
        <family val="1"/>
      </rPr>
      <t>Two small beings, shiny black garb. Saturn-shaped craft seen near ground in truck headlights. Beings boarded, took off straight up. (Hall, 1964-1967, pages 474-482, Vol. II, The UFO Evidence)</t>
    </r>
  </si>
  <si>
    <r>
      <rPr>
        <sz val="9"/>
        <rFont val="Times New Roman"/>
        <family val="1"/>
      </rPr>
      <t>Churchville</t>
    </r>
  </si>
  <si>
    <r>
      <rPr>
        <sz val="9"/>
        <rFont val="Times New Roman"/>
        <family val="1"/>
      </rPr>
      <t xml:space="preserve">9:15 p.m. I. Kosov, his wife and farmer P.I. Marchenko saw a dark red disk flying from the southwest to the northeast. The witness had time to count to forty-two
</t>
    </r>
    <r>
      <rPr>
        <sz val="9"/>
        <rFont val="Times New Roman"/>
        <family val="1"/>
      </rPr>
      <t>before the object disappeared. (Ref. 3)</t>
    </r>
  </si>
  <si>
    <r>
      <rPr>
        <sz val="9"/>
        <rFont val="Times New Roman"/>
        <family val="1"/>
      </rPr>
      <t>Kavkazkiy</t>
    </r>
  </si>
  <si>
    <r>
      <rPr>
        <sz val="9"/>
        <rFont val="Times New Roman"/>
        <family val="1"/>
      </rPr>
      <t>9:00 p.m. PDT. A woman saw an oval light, sometimes silver and sometimes red and blue, that descended suddenly, hovered moved laterally, then descended until lost behind the horizon. (Civil Defense report form, 8/28/67, NICAP files.)</t>
    </r>
  </si>
  <si>
    <r>
      <rPr>
        <sz val="9"/>
        <rFont val="Times New Roman"/>
        <family val="1"/>
      </rPr>
      <t>Olympia</t>
    </r>
  </si>
  <si>
    <r>
      <rPr>
        <sz val="9"/>
        <rFont val="Times New Roman"/>
        <family val="1"/>
      </rPr>
      <t>1:00 a.m. PDT. Two witnesses saw an orange light "like a ball of fire" that approached from the horizon. It stopped (hovered), changed color to  white, ascended slowly, changed direction (maneuvered), and continued ascending. After the color change, it moved in a "pulsating fashion as though leaping through space." (NICAP report form.)</t>
    </r>
  </si>
  <si>
    <r>
      <rPr>
        <sz val="9"/>
        <rFont val="Times New Roman"/>
        <family val="1"/>
      </rPr>
      <t>9:30 p.m. PDT. A state forestry employee at a fire lookout tower saw an oval blue- white light coming toward him at low altitude, a dark band visible around the middle (see July 4, Corning, Calif.). A bright white light also was visible on the top (body lights). The object alternately hovered and moved around, circling the fire tower. At one point it emitted a blue-white light beam which illuminated the ground. As the object circled the tower, the citizen's band radio emitted a variable pitch whining noise (EM effects), interfering with any effort to communicate. (NICAP report form; U.F.O, Investigator, Vol. IV, No. 2, October1967, p. 3; Gillmor, 1969, case 28.)</t>
    </r>
  </si>
  <si>
    <r>
      <rPr>
        <sz val="9"/>
        <rFont val="Times New Roman"/>
        <family val="1"/>
      </rPr>
      <t>Gilroy</t>
    </r>
  </si>
  <si>
    <r>
      <rPr>
        <sz val="9"/>
        <rFont val="Times New Roman"/>
        <family val="1"/>
      </rPr>
      <t>2:00 a.m. EDT. Throughout several states, distress calls were heard on Citizen's Band radio from a pilot whose plane reportedly crashed. The pilot said that a red glowing object with a bright glow toward the tail approached the side of the aircraft and then the tail, forcing the aircraft down. (Shreveport Times, LA., 7/28/67, copy in NICAP files.)</t>
    </r>
  </si>
  <si>
    <r>
      <rPr>
        <sz val="9"/>
        <rFont val="Times New Roman"/>
        <family val="1"/>
      </rPr>
      <t>Alexandria-Leesville</t>
    </r>
  </si>
  <si>
    <r>
      <rPr>
        <sz val="9"/>
        <rFont val="Times New Roman"/>
        <family val="1"/>
      </rPr>
      <t>1:00 a.m. EDT. Three people, including an electronics technician and former Air Force radar operator, and a laboratory technician and former Navy radar operator, saw an orange-red starlike light that began to move. (Fowler report, 8/14/67, NICAP files; NICAP report forms; U.F.O. Investigator, Vol. IV, No. 2, Oct. 1967, p. 3; Fowler, 1974, pp. 152-55, 349.)</t>
    </r>
  </si>
  <si>
    <r>
      <rPr>
        <sz val="9"/>
        <rFont val="Times New Roman"/>
        <family val="1"/>
      </rPr>
      <t>12:30 a.m. EDT.  Two witnesses saw an orange-yellow, "tri-level" object with lights coming from the upper area, apparently from within. The object appeared to be spinning. (Greenville Reflector, N.C., 7/28/67, copy in NICAP files.)</t>
    </r>
  </si>
  <si>
    <r>
      <rPr>
        <sz val="9"/>
        <rFont val="Times New Roman"/>
        <family val="1"/>
      </rPr>
      <t>Farmville</t>
    </r>
  </si>
  <si>
    <r>
      <rPr>
        <sz val="9"/>
        <rFont val="Times New Roman"/>
        <family val="1"/>
      </rPr>
      <t>11:20 p.m. EDT. A woman saw a red light hovering near her house and illuminating the interior of her house. TV interference was reported (EM effects). (Pennsylvania NICAP Subcommittee report, 10/4/67, NICAP files.)</t>
    </r>
  </si>
  <si>
    <r>
      <rPr>
        <sz val="9"/>
        <rFont val="Times New Roman"/>
        <family val="1"/>
      </rPr>
      <t>Dauphin</t>
    </r>
  </si>
  <si>
    <r>
      <rPr>
        <sz val="9"/>
        <rFont val="Times New Roman"/>
        <family val="1"/>
      </rPr>
      <t>11:20 p.m. EDT. A woman saw a red light hovering near her house and illuminating the interior of her house. The color changed to white and then to rose, and the light seemed to rotate as the color changed. (Pennsylvania NICAP Subcommittee report, 10/4/67, NICAP files.)</t>
    </r>
  </si>
  <si>
    <r>
      <rPr>
        <sz val="9"/>
        <rFont val="Times New Roman"/>
        <family val="1"/>
      </rPr>
      <t>Cattle nervous and dog looks toward round glowing object</t>
    </r>
  </si>
  <si>
    <r>
      <rPr>
        <sz val="9"/>
        <rFont val="Times New Roman"/>
        <family val="1"/>
      </rPr>
      <t>Garrison</t>
    </r>
  </si>
  <si>
    <r>
      <rPr>
        <sz val="9"/>
        <rFont val="Times New Roman"/>
        <family val="1"/>
      </rPr>
      <t>(Hynek-CUFOS-Willy Smith files; FUFOR Index)</t>
    </r>
  </si>
  <si>
    <r>
      <rPr>
        <sz val="9"/>
        <rFont val="Times New Roman"/>
        <family val="1"/>
      </rPr>
      <t>Popponessett Beach</t>
    </r>
  </si>
  <si>
    <r>
      <rPr>
        <sz val="9"/>
        <rFont val="Times New Roman"/>
        <family val="1"/>
      </rPr>
      <t>yellow "jagged" object rise above a swamp and land on a hill</t>
    </r>
  </si>
  <si>
    <r>
      <rPr>
        <sz val="9"/>
        <rFont val="Times New Roman"/>
        <family val="1"/>
      </rPr>
      <t>Jewish Creek [Homestead?],</t>
    </r>
  </si>
  <si>
    <r>
      <rPr>
        <sz val="9"/>
        <rFont val="Times New Roman"/>
        <family val="1"/>
      </rPr>
      <t>Dog in car fearful at low flying light</t>
    </r>
  </si>
  <si>
    <r>
      <rPr>
        <sz val="9"/>
        <rFont val="Times New Roman"/>
        <family val="1"/>
      </rPr>
      <t>Pompano Beach</t>
    </r>
  </si>
  <si>
    <r>
      <rPr>
        <sz val="9"/>
        <rFont val="Times New Roman"/>
        <family val="1"/>
      </rPr>
      <t xml:space="preserve">11:15 p.m. EDT. A woman looked out her bedroom window when she heard a
</t>
    </r>
    <r>
      <rPr>
        <sz val="9"/>
        <rFont val="Times New Roman"/>
        <family val="1"/>
      </rPr>
      <t>loud whining, whirring sound and saw a glowing orange object in the sky. (Fowler, 1974, pp. 151-52, 349.)</t>
    </r>
  </si>
  <si>
    <r>
      <rPr>
        <sz val="9"/>
        <rFont val="Times New Roman"/>
        <family val="1"/>
      </rPr>
      <t>Rowley</t>
    </r>
  </si>
  <si>
    <r>
      <rPr>
        <sz val="9"/>
        <rFont val="Times New Roman"/>
        <family val="1"/>
      </rPr>
      <t>11:30 p.m. EDT (10:30 p.m. CDT). A woman and several teenagers about 1,200 miles to the southeast reported a very similar phenomenon. They saw 5-6 objects radiating bright white lights "wobbling" over a field. When a plane flew into the area, the objects (lights) rapidly disappeared after turning bright red (color change/speed correlation). As the color changed, dogs in the area howled (animal reactions). (Stinson letter, NICAP files.)</t>
    </r>
  </si>
  <si>
    <r>
      <rPr>
        <sz val="9"/>
        <rFont val="Times New Roman"/>
        <family val="1"/>
      </rPr>
      <t>Southern part of State</t>
    </r>
  </si>
  <si>
    <r>
      <rPr>
        <sz val="9"/>
        <rFont val="Times New Roman"/>
        <family val="1"/>
      </rPr>
      <t xml:space="preserve">10:45 p.m. EDT. Three people saw a round green light hovering over the WHP radio towers. The light turned red and descended to 200 feet above the ground.
</t>
    </r>
    <r>
      <rPr>
        <sz val="9"/>
        <rFont val="Times New Roman"/>
        <family val="1"/>
      </rPr>
      <t>(Cook report, NICAP files.)</t>
    </r>
  </si>
  <si>
    <r>
      <rPr>
        <sz val="9"/>
        <rFont val="Times New Roman"/>
        <family val="1"/>
      </rPr>
      <t>Object zigzagged near aircraft</t>
    </r>
  </si>
  <si>
    <r>
      <rPr>
        <sz val="9"/>
        <rFont val="Times New Roman"/>
        <family val="1"/>
      </rPr>
      <t>Enderby, B.C.</t>
    </r>
  </si>
  <si>
    <r>
      <rPr>
        <sz val="9"/>
        <rFont val="Times New Roman"/>
        <family val="1"/>
      </rPr>
      <t>9:15 p.m. EDT. A woman and her daughter saw a bell-shaped object with a dull metal finish and five square windows. An intense white light came from the inside. A humanoid with slim torso, an egg-shaped head, and long rubbery-looking arms was visible at one of the windows, and "shadowy movements" were seen in other windows.  (NICAP report form; Florida NICAP Subcommittee report, 8/11/67, NICAP files.)</t>
    </r>
  </si>
  <si>
    <r>
      <rPr>
        <sz val="9"/>
        <rFont val="Times New Roman"/>
        <family val="1"/>
      </rPr>
      <t>Titusville</t>
    </r>
  </si>
  <si>
    <r>
      <rPr>
        <sz val="9"/>
        <rFont val="Times New Roman"/>
        <family val="1"/>
      </rPr>
      <t>11:30 p.m. CDT. Two brothers saw a circular object with a large white light in the middle, two red lights and two green, lights along the outer edge (body lights). The object approached at low altitude, passed overhead, made a tight U-turn (maneuvered) and returned, hovered, and moved away slowly. (Letter : received 12/26/67, NICAP files.)</t>
    </r>
  </si>
  <si>
    <r>
      <rPr>
        <sz val="9"/>
        <rFont val="Times New Roman"/>
        <family val="1"/>
      </rPr>
      <t>Webster City</t>
    </r>
  </si>
  <si>
    <r>
      <rPr>
        <sz val="9"/>
        <rFont val="Times New Roman"/>
        <family val="1"/>
      </rPr>
      <t>10:20 p.m. EDT. Seven witnesses saw an orange, yellow, and red (red-orange) glowing oval, apparently translucent, pass by at an estimated altitude of less than 500 feet. One of the witnesses was a World War II flier. (NICAP report form, Stokesberry report, NICAP files.)</t>
    </r>
  </si>
  <si>
    <r>
      <rPr>
        <sz val="9"/>
        <rFont val="Times New Roman"/>
        <family val="1"/>
      </rPr>
      <t>2:47 p.m. Student Y. Divak and a friend were fishing when they saw the reflection of a strange flying object in the water. Looking up, they saw a lusterless craft in the sky. It seemed to affect the sounds from the trains and from the nearby town. (Ref. 3)</t>
    </r>
  </si>
  <si>
    <r>
      <rPr>
        <sz val="9"/>
        <rFont val="Times New Roman"/>
        <family val="1"/>
      </rPr>
      <t>Amvrosiyevka</t>
    </r>
  </si>
  <si>
    <r>
      <rPr>
        <sz val="9"/>
        <rFont val="Times New Roman"/>
        <family val="1"/>
      </rPr>
      <t>10:00 a.m. Drew Wright took this picture. "I had a terrible hangover from all the cheap red wine I had imbibed the night before, my first night in Italy. As I saw the "thing," some local boys were saying "il disco," and pointing skyward. I snapped this quick shot before it vanished. I never made it to the Sixtine Chapel."</t>
    </r>
  </si>
  <si>
    <r>
      <rPr>
        <sz val="9"/>
        <rFont val="Times New Roman"/>
        <family val="1"/>
      </rPr>
      <t>Rome</t>
    </r>
  </si>
  <si>
    <r>
      <rPr>
        <sz val="9"/>
        <rFont val="Times New Roman"/>
        <family val="1"/>
      </rPr>
      <t xml:space="preserve">11:00 p.m. L.V.  Antonova, an editor with the publishing house "Thought", and
</t>
    </r>
    <r>
      <rPr>
        <sz val="9"/>
        <rFont val="Times New Roman"/>
        <family val="1"/>
      </rPr>
      <t>T.I. Dantseva, fellow of the Kurchatov scientific institute, observed a strange object along with four other people. The weather was clear at the time. The object looked like a flat disk with shining edge, flying at an altitude of some 350 feet at the speed of a propeller aircraft. (Ref. 3)</t>
    </r>
  </si>
  <si>
    <r>
      <rPr>
        <sz val="9"/>
        <rFont val="Times New Roman"/>
        <family val="1"/>
      </rPr>
      <t>Sukhumi (Agudzeri)</t>
    </r>
  </si>
  <si>
    <r>
      <rPr>
        <sz val="9"/>
        <rFont val="Times New Roman"/>
        <family val="1"/>
      </rPr>
      <t>Evening. Two silver-suited humanoids emerged from a craft and entered the woods. They returned and drifted back into the craft. (Flying Saucer Review, Nov.- Dec. 1967, p. 31.</t>
    </r>
  </si>
  <si>
    <r>
      <rPr>
        <sz val="9"/>
        <rFont val="Times New Roman"/>
        <family val="1"/>
      </rPr>
      <t>Ireland</t>
    </r>
  </si>
  <si>
    <r>
      <rPr>
        <sz val="9"/>
        <rFont val="Times New Roman"/>
        <family val="1"/>
      </rPr>
      <t>Belfast</t>
    </r>
  </si>
  <si>
    <r>
      <rPr>
        <sz val="9"/>
        <rFont val="Times New Roman"/>
        <family val="1"/>
      </rPr>
      <t xml:space="preserve">2:00 a.m. EDT. A witness saw a "blob" described as yellow and "rosy gold" (i.e., red-orange) that contracted and expanded in one spot until it disappeared after 10
</t>
    </r>
    <r>
      <rPr>
        <sz val="9"/>
        <rFont val="Times New Roman"/>
        <family val="1"/>
      </rPr>
      <t>minutes. (Phone call to NICAP)</t>
    </r>
  </si>
  <si>
    <r>
      <rPr>
        <sz val="9"/>
        <rFont val="Times New Roman"/>
        <family val="1"/>
      </rPr>
      <t>1:00 a.m. EDT. Three people saw a round object (10-15 feet diameter) with a bright orange hue. (See above reports.) The interior appeared to be partly visible, and a creature or being of some kind was seen within it. (NICAP report form and letter from Pennsylvania NICAP Subcommittee, 8/29,67, NICAP files.)</t>
    </r>
  </si>
  <si>
    <r>
      <rPr>
        <sz val="9"/>
        <rFont val="Times New Roman"/>
        <family val="1"/>
      </rPr>
      <t>Newville</t>
    </r>
  </si>
  <si>
    <r>
      <rPr>
        <sz val="9"/>
        <rFont val="Times New Roman"/>
        <family val="1"/>
      </rPr>
      <t>V.N. Chernyavski and his wife, with N. Ognevoy and S. Voronov, were close to the shore when they saw a yellow-rose disk-shaped object moving from west to east in the sky from the direction of the sea. (Ref. 30)</t>
    </r>
  </si>
  <si>
    <r>
      <rPr>
        <sz val="9"/>
        <rFont val="Times New Roman"/>
        <family val="1"/>
      </rPr>
      <t>Kudepst</t>
    </r>
  </si>
  <si>
    <r>
      <rPr>
        <sz val="9"/>
        <rFont val="Times New Roman"/>
        <family val="1"/>
      </rPr>
      <t>Time not reported. Three miners reported a honeycomb-shaped object with windows and with glowing lights inside. First seen on the ground (landed), the object then ascended vertically. No marks were found on the ground. (Reno Evening Gazette, Nev., 7/20/67, copy in NICAP files.)</t>
    </r>
  </si>
  <si>
    <r>
      <rPr>
        <sz val="9"/>
        <rFont val="Times New Roman"/>
        <family val="1"/>
      </rPr>
      <t>Lovelock</t>
    </r>
  </si>
  <si>
    <r>
      <rPr>
        <sz val="9"/>
        <rFont val="Times New Roman"/>
        <family val="1"/>
      </rPr>
      <t>10:30 p.m. CDT (11:30 p.m. EDT). A chemist and other witnesses saw a luminous orange sphere (see above reports) at tree-top level. The object slowly ascended, then broke in half. Each half broke into two pieces and their light went out (multiple lights/objects). (Epstein letter, NICAP files.)</t>
    </r>
  </si>
  <si>
    <r>
      <rPr>
        <sz val="9"/>
        <rFont val="Times New Roman"/>
        <family val="1"/>
      </rPr>
      <t>Kirkwood</t>
    </r>
  </si>
  <si>
    <r>
      <rPr>
        <sz val="9"/>
        <rFont val="Times New Roman"/>
        <family val="1"/>
      </rPr>
      <t>11:30 p.m. EDT. An MIT graduate and retired Army engineer saw a small cylinder (estimated 4 feet long and 1 foot diameter) made of material like clear plastic with lighted grillwork and an open top. Initially, the object approached in the sky as a red light.</t>
    </r>
  </si>
  <si>
    <r>
      <rPr>
        <sz val="9"/>
        <rFont val="Times New Roman"/>
        <family val="1"/>
      </rPr>
      <t>10:30 p.m. EDT. About 50 witnesses reported seeing an orange-red ball (see July 12, Orion, Mich., and July 14, Harrisburg, Pa.) that hung over the WHP radio towers, moved toward a mountain, hovered again, then dropped out of sight behind the mountain. (Cook report, NICAP files.)</t>
    </r>
  </si>
  <si>
    <r>
      <rPr>
        <sz val="9"/>
        <rFont val="Times New Roman"/>
        <family val="1"/>
      </rPr>
      <t>10:30 p.m. EDT. A couple saw an object with a red light on one end and green light on the other, with a row of revolving flashing white lights on the top (body lights). The object moved slowly at low altitude until lost behind trees. (Pennsylvania NICAP Subcommittee report, 9/15/67, NICAP files.)</t>
    </r>
  </si>
  <si>
    <r>
      <rPr>
        <sz val="9"/>
        <rFont val="Times New Roman"/>
        <family val="1"/>
      </rPr>
      <t>2:00 a.m. PDT. Two people saw two bright lights that flew in parallel emitting a sound. (California NICAP Subcommittee report, NICAP files.)</t>
    </r>
  </si>
  <si>
    <r>
      <rPr>
        <sz val="9"/>
        <rFont val="Times New Roman"/>
        <family val="1"/>
      </rPr>
      <t xml:space="preserve">10:30 p.m. EDT. Two couples, including an ex-military pilot, saw an orange ball
</t>
    </r>
    <r>
      <rPr>
        <sz val="9"/>
        <rFont val="Times New Roman"/>
        <family val="1"/>
      </rPr>
      <t>(sphere) hovering at low altitude, clearly visible beneath a heavy overcast. (NICAP report form.)</t>
    </r>
  </si>
  <si>
    <r>
      <rPr>
        <sz val="9"/>
        <rFont val="Times New Roman"/>
        <family val="1"/>
      </rPr>
      <t>1:30 a.m. LT. A youth saw a "ring of lights" (also described as a huge white oval light the length of a football field). The object(s) stopped (hovered) two or three times. (Evening Standard 7/15/67, copy in NICAP files.)</t>
    </r>
  </si>
  <si>
    <r>
      <rPr>
        <sz val="9"/>
        <rFont val="Times New Roman"/>
        <family val="1"/>
      </rPr>
      <t>Palmerston North</t>
    </r>
  </si>
  <si>
    <r>
      <rPr>
        <sz val="9"/>
        <rFont val="Times New Roman"/>
        <family val="1"/>
      </rPr>
      <t>Nr. midnight. A family saw two large orange; spheres that hovered over their driveway. One ball disappeared inside the other t (objects merged), which then ascended and disappeared. (Pontiac Press, Mich., 7/14/67, copy in NICAP files.)</t>
    </r>
  </si>
  <si>
    <r>
      <rPr>
        <sz val="9"/>
        <rFont val="Times New Roman"/>
        <family val="1"/>
      </rPr>
      <t>Orion</t>
    </r>
  </si>
  <si>
    <r>
      <rPr>
        <sz val="9"/>
        <rFont val="Times New Roman"/>
        <family val="1"/>
      </rPr>
      <t>Bt. 10:00-11:00 p.m. EDT. Several witnesses saw a bright object with two sets of lights, some of them green (body lights). The object landed in a pasture about 500 feet from the witnesses. (Burlington Free Press, Vt., 7/14/67, copy in NICAP files.)</t>
    </r>
  </si>
  <si>
    <r>
      <rPr>
        <sz val="9"/>
        <rFont val="Times New Roman"/>
        <family val="1"/>
      </rPr>
      <t>Bristol</t>
    </r>
  </si>
  <si>
    <r>
      <rPr>
        <sz val="9"/>
        <rFont val="Times New Roman"/>
        <family val="1"/>
      </rPr>
      <t xml:space="preserve">9:47 p.m. EDT. Three witnesses saw a solid disc with a thick rim and windows.
</t>
    </r>
    <r>
      <rPr>
        <sz val="9"/>
        <rFont val="Times New Roman"/>
        <family val="1"/>
      </rPr>
      <t>Light was coming out of the windows. The object revolved and disappeared behind trees after 2-3 minutes. (NICAP report form.)</t>
    </r>
  </si>
  <si>
    <r>
      <rPr>
        <sz val="9"/>
        <rFont val="Times New Roman"/>
        <family val="1"/>
      </rPr>
      <t>Irving</t>
    </r>
  </si>
  <si>
    <r>
      <rPr>
        <sz val="9"/>
        <rFont val="Times New Roman"/>
        <family val="1"/>
      </rPr>
      <t>Evening. Witnesses saw 13 objects in units of three, with red and green blinking lights (body lights). One was seen to be saucer shaped. Dogs, cattle and horses reacted. (Vancouver Sun, British Columbia, 7/27/67, copy in NICAP files.)</t>
    </r>
  </si>
  <si>
    <r>
      <rPr>
        <sz val="9"/>
        <rFont val="Times New Roman"/>
        <family val="1"/>
      </rPr>
      <t>Lone Butte, BC</t>
    </r>
  </si>
  <si>
    <r>
      <rPr>
        <sz val="9"/>
        <rFont val="Times New Roman"/>
        <family val="1"/>
      </rPr>
      <t>5:50 p.m. CDT. A golf pro, also Marine Corps retired, saw a domed object, the top gunmetal blue and the bottom the color of old lead. The object moved across the highway, tilted up, accelerated and disappeared into the clouds with a swishing sound. (Air Force unexplained case, Project Blue Book files, National Archives.)</t>
    </r>
  </si>
  <si>
    <r>
      <rPr>
        <sz val="9"/>
        <rFont val="Times New Roman"/>
        <family val="1"/>
      </rPr>
      <t>Lizelia</t>
    </r>
  </si>
  <si>
    <r>
      <rPr>
        <sz val="9"/>
        <rFont val="Times New Roman"/>
        <family val="1"/>
      </rPr>
      <t>10:25 p.m. EDT. Two boys, 12 and 14, saw a round1 object with red lights on top and bottom and two bright white lights on the front , (body lights). The object approached about 60 feet off the ground with a fluttering motion and making a humming sound. (The Evening News, Harrisburg, 7/12/67, copy in , NICAP files; Cook report, NICAP files.)</t>
    </r>
  </si>
  <si>
    <r>
      <rPr>
        <sz val="9"/>
        <rFont val="Times New Roman"/>
        <family val="1"/>
      </rPr>
      <t xml:space="preserve">Time not reported. A ship captain and his crew saw a saturn-shaped object hovering over the sea. It then moved off until out of sight. (Letter from captain,
</t>
    </r>
    <r>
      <rPr>
        <sz val="9"/>
        <rFont val="Times New Roman"/>
        <family val="1"/>
      </rPr>
      <t>NICAP files.)</t>
    </r>
  </si>
  <si>
    <r>
      <rPr>
        <sz val="9"/>
        <rFont val="Times New Roman"/>
        <family val="1"/>
      </rPr>
      <t>North Sea off English Coast</t>
    </r>
  </si>
  <si>
    <r>
      <rPr>
        <sz val="9"/>
        <rFont val="Times New Roman"/>
        <family val="1"/>
      </rPr>
      <t>Evening. Air traffic controllers, while monitoring an eastbound Air Canada flight on radar, noticed an unidentified object moving at high speed toward Kenora.For three hours the object executed various maneuvers, including 180-degree turns, and twice followed Air Canada flights before resuming its northeast course and disappearing off the radar scope. (Good, 1987, p. 200.)</t>
    </r>
  </si>
  <si>
    <r>
      <rPr>
        <sz val="9"/>
        <rFont val="Times New Roman"/>
        <family val="1"/>
      </rPr>
      <t>Kenora, Ontario</t>
    </r>
  </si>
  <si>
    <r>
      <rPr>
        <sz val="9"/>
        <rFont val="Times New Roman"/>
        <family val="1"/>
      </rPr>
      <t>Nr. midnight. A relative of NICAP member George Earley saw a bright cigar- shaped object with revolving lights of red, white, and blue, that hovered for 12 minutes (timed by watch). He looked away for a moment, and when he looked back the object was gone. (Letter to George Earley, 1/4/69.)</t>
    </r>
  </si>
  <si>
    <r>
      <rPr>
        <sz val="9"/>
        <rFont val="Times New Roman"/>
        <family val="1"/>
      </rPr>
      <t>Canyon Ferry</t>
    </r>
  </si>
  <si>
    <r>
      <rPr>
        <sz val="9"/>
        <rFont val="Times New Roman"/>
        <family val="1"/>
      </rPr>
      <t>9:30 p.m. EDT. A 13-year-old girl saw an oval object with pointed ends (ellipse), a dome on top,  a red light at each end, and two rapidly blinking white lights in the center (body lights). (Telephone call 7/7/67, notes in NICAP files.)</t>
    </r>
  </si>
  <si>
    <r>
      <rPr>
        <sz val="9"/>
        <rFont val="Times New Roman"/>
        <family val="1"/>
      </rPr>
      <t>Palmer Park</t>
    </r>
  </si>
  <si>
    <r>
      <rPr>
        <sz val="9"/>
        <rFont val="Times New Roman"/>
        <family val="1"/>
      </rPr>
      <t>Radar Shows Acceleration of 720 to 3600 Knots in 70 Secs.</t>
    </r>
  </si>
  <si>
    <r>
      <rPr>
        <sz val="9"/>
        <rFont val="Times New Roman"/>
        <family val="1"/>
      </rPr>
      <t>Winnipeg</t>
    </r>
  </si>
  <si>
    <r>
      <rPr>
        <sz val="9"/>
        <rFont val="Times New Roman"/>
        <family val="1"/>
      </rPr>
      <t>9:30 p.m. EDT. A woman saw a torpedo-shaped object with two bright white lights and three vertical lines of light toward the rear (body lights). The object was directly over the trees about 300 feet away, and as it approached two smaller red lights were seen.  (Cook report, NICAP files.)</t>
    </r>
  </si>
  <si>
    <r>
      <rPr>
        <sz val="9"/>
        <rFont val="Times New Roman"/>
        <family val="1"/>
      </rPr>
      <t xml:space="preserve">9:15 p.m. Docent Y. Krasuntsev and his son were resting near the Don River when they saw a half moon shaped object. They first noticed two luminous points that
</t>
    </r>
    <r>
      <rPr>
        <sz val="9"/>
        <rFont val="Times New Roman"/>
        <family val="1"/>
      </rPr>
      <t>looked like artificial satellites. (Ref.3)</t>
    </r>
  </si>
  <si>
    <r>
      <rPr>
        <sz val="9"/>
        <rFont val="Times New Roman"/>
        <family val="1"/>
      </rPr>
      <t>Shakhty</t>
    </r>
  </si>
  <si>
    <r>
      <rPr>
        <sz val="9"/>
        <rFont val="Times New Roman"/>
        <family val="1"/>
      </rPr>
      <t>5:15 a.m. PDT. At least five witnesses from two independent locations saw an odd oblong, metallic-appearing object with a brilliant light on top and a smaller light on the bottom near the front (body lights). (Corning Daily Observer, 7/6/67, UFO NICAP files; McDonald, 1968b, p. 74, reprinted in Vaughan, 1995, pp. 129-30.)</t>
    </r>
  </si>
  <si>
    <r>
      <rPr>
        <sz val="9"/>
        <rFont val="Times New Roman"/>
        <family val="1"/>
      </rPr>
      <t>Corning</t>
    </r>
  </si>
  <si>
    <r>
      <rPr>
        <sz val="9"/>
        <rFont val="Times New Roman"/>
        <family val="1"/>
      </rPr>
      <t>Evening. Four people, including a retired U.S. Air Force major with missile tracking experience, saw an egg-shaped, bright orange, glowing light that hovered, moved erratically, and flashed. (Cape Argus 7/5/67, copy in NICAP files.)</t>
    </r>
  </si>
  <si>
    <r>
      <rPr>
        <sz val="9"/>
        <rFont val="Times New Roman"/>
        <family val="1"/>
      </rPr>
      <t>Durban</t>
    </r>
  </si>
  <si>
    <r>
      <rPr>
        <sz val="9"/>
        <rFont val="Times New Roman"/>
        <family val="1"/>
      </rPr>
      <t>9:30 p.m. CDT. At least seven adults saw a highly reflective disc with three bright orange lights on the rim (body lights) approach from the northeast going on a southerly course. (Report submitted to University of Colorado UFO Study, copy in NICAP files.)</t>
    </r>
  </si>
  <si>
    <r>
      <rPr>
        <sz val="9"/>
        <rFont val="Times New Roman"/>
        <family val="1"/>
      </rPr>
      <t>Richards-Gebauer AFB (near)</t>
    </r>
  </si>
  <si>
    <r>
      <rPr>
        <sz val="9"/>
        <rFont val="Times New Roman"/>
        <family val="1"/>
      </rPr>
      <t>Dr. J. Allen Hynek stated: "best daylight disc photograph I have personally investigated. That says it all! Warren Smith and two of his friends were returning from a weekend prospecting trip when they spotted the object. Smith grabbed the camera, and took two photos of the object. Definitely one of the best of the early days.</t>
    </r>
  </si>
  <si>
    <r>
      <rPr>
        <sz val="9"/>
        <rFont val="Times New Roman"/>
        <family val="1"/>
      </rPr>
      <t>12:05 a.m. EDT. Two people saw a large bright object that emitted four smaller objects, each with an attached ray of light (light beam). At a certain point, these rays of light disappeared, and the four objects sped off in different directions and disappeared after about 3 minutes. (NICAP , report form, 7/18/67.)</t>
    </r>
  </si>
  <si>
    <r>
      <rPr>
        <sz val="9"/>
        <rFont val="Times New Roman"/>
        <family val="1"/>
      </rPr>
      <t>Saginaw</t>
    </r>
  </si>
  <si>
    <r>
      <rPr>
        <sz val="9"/>
        <rFont val="Times New Roman"/>
        <family val="1"/>
      </rPr>
      <t xml:space="preserve">Time not reported. Personnel at Yuanshan Observatory saw a red, cigar-shaped
</t>
    </r>
    <r>
      <rPr>
        <sz val="9"/>
        <rFont val="Times New Roman"/>
        <family val="1"/>
      </rPr>
      <t>object that flew low and fast to the southwest. (Pacific Stars &amp; Stripes, 7/6/67, copy in NICAP files.)</t>
    </r>
  </si>
  <si>
    <r>
      <rPr>
        <sz val="9"/>
        <rFont val="Times New Roman"/>
        <family val="1"/>
      </rPr>
      <t>Taipei</t>
    </r>
  </si>
  <si>
    <r>
      <rPr>
        <sz val="9"/>
        <rFont val="Times New Roman"/>
        <family val="1"/>
      </rPr>
      <t>oyster-shaped object 200 ft wide 25-30 ft thick</t>
    </r>
  </si>
  <si>
    <r>
      <rPr>
        <sz val="9"/>
        <rFont val="Times New Roman"/>
        <family val="1"/>
      </rPr>
      <t>Scotch Plain</t>
    </r>
  </si>
  <si>
    <r>
      <rPr>
        <sz val="9"/>
        <rFont val="Times New Roman"/>
        <family val="1"/>
      </rPr>
      <t>2:00 a.m. MDT. Three patrolmen saw a large object with red, green, and white flashing lights (body lights) and windows that emitted light illuminating the ground. The object took off and hovered just above trees, exhibited jerky movements, landed again, the white light growing brighter as it neared the ground (luminosity/motion correlation).  (Rapid City Journal, 7/2/67, copy in NICAP files.)</t>
    </r>
  </si>
  <si>
    <r>
      <rPr>
        <sz val="9"/>
        <rFont val="Times New Roman"/>
        <family val="1"/>
      </rPr>
      <t>Rapid City</t>
    </r>
  </si>
  <si>
    <r>
      <rPr>
        <sz val="9"/>
        <rFont val="Times New Roman"/>
        <family val="1"/>
      </rPr>
      <t xml:space="preserve">10:50 p.m. EDT. The 18-year-old daughter of an engineering instructor saw a luminous disc for 1 minute as it darted among clouds with abrupt motions. (Letter
</t>
    </r>
    <r>
      <rPr>
        <sz val="9"/>
        <rFont val="Times New Roman"/>
        <family val="1"/>
      </rPr>
      <t>from witness' father dated 7/6/67, NICAP files.)</t>
    </r>
  </si>
  <si>
    <r>
      <rPr>
        <sz val="9"/>
        <rFont val="Times New Roman"/>
        <family val="1"/>
      </rPr>
      <t>Newington</t>
    </r>
  </si>
  <si>
    <r>
      <rPr>
        <sz val="9"/>
        <rFont val="Times New Roman"/>
        <family val="1"/>
      </rPr>
      <t>8:00 p.m. LT. Reportedly 10,000 people saw a bright round, glowing object three times larger than the full moon. It hovered, sped away, landed, and took off. (Tehran Yomiori, 7/1/67, NICAP files.)</t>
    </r>
  </si>
  <si>
    <r>
      <rPr>
        <sz val="9"/>
        <rFont val="Times New Roman"/>
        <family val="1"/>
      </rPr>
      <t>Tehran</t>
    </r>
  </si>
  <si>
    <r>
      <rPr>
        <sz val="9"/>
        <rFont val="Times New Roman"/>
        <family val="1"/>
      </rPr>
      <t>Wichita, KS</t>
    </r>
  </si>
  <si>
    <r>
      <rPr>
        <sz val="9"/>
        <rFont val="Times New Roman"/>
        <family val="1"/>
      </rPr>
      <t>Wichita</t>
    </r>
  </si>
  <si>
    <r>
      <rPr>
        <sz val="9"/>
        <rFont val="Times New Roman"/>
        <family val="1"/>
      </rPr>
      <t>1:00 pm. CDT. A couple saw a glowing yellow object shaped like a large soup bowl (dome shaped). The object hovered about 300 feet over a service station, moved slowly, hovered again over a river, then disappeared below the tree line. (McPhillips report, NICAP files.)</t>
    </r>
  </si>
  <si>
    <r>
      <rPr>
        <sz val="9"/>
        <rFont val="Times New Roman"/>
        <family val="1"/>
      </rPr>
      <t>8:40 a.m. HDT. A woman and her son saw a double disc (like one plate inverted on top of the other) that hovered and was observed through a 20x telescope. (Witness interviewed by Richard Hall who was visiting in Maui at the time; report in NICAP files.)    :</t>
    </r>
  </si>
  <si>
    <r>
      <rPr>
        <sz val="9"/>
        <rFont val="Times New Roman"/>
        <family val="1"/>
      </rPr>
      <t>Wailuku, Maui</t>
    </r>
  </si>
  <si>
    <r>
      <rPr>
        <sz val="9"/>
        <rFont val="Times New Roman"/>
        <family val="1"/>
      </rPr>
      <t>9:30 p.m. A man saw a lens-shaped, metallic-appearing object (disc) with a "deck" and a "pole" (protrusion) at the rear. The object passed over the house, turned about a half mile away, and came back over the house again before disappearing. (Phone call from witness, 7/20/67, NICAP files.)</t>
    </r>
  </si>
  <si>
    <r>
      <rPr>
        <sz val="9"/>
        <rFont val="Times New Roman"/>
        <family val="1"/>
      </rPr>
      <t>2:05 a.m. EDT. A couple saw a bright sparkling white light for 10-15 minutes about 10-20 feet above the ground, emitting a "low-pitched, constant droning sound." Dogs were barking and howling (animal reactions). (Cook report, NICAP files.)</t>
    </r>
  </si>
  <si>
    <r>
      <rPr>
        <sz val="9"/>
        <rFont val="Times New Roman"/>
        <family val="1"/>
      </rPr>
      <t>A group of International Sky Scouts in England saw a cigar-shaped object while engaging in a skywatch near London. In Manchester, five unidentified objects were observed making "gyrations and extraordinary maneuvers." (Baltimore Sun 6/26/67, copy in NICAP files.)</t>
    </r>
  </si>
  <si>
    <r>
      <rPr>
        <sz val="9"/>
        <rFont val="Times New Roman"/>
        <family val="1"/>
      </rPr>
      <t>In Paraguay, Asuncion, many residents saw six objects in formation maneuvering over the city. Communications interference (EM effects) was reported by the airport control tower director. (Baltimore Sun 6/26/67,.copy in NICAP files.)</t>
    </r>
  </si>
  <si>
    <r>
      <rPr>
        <sz val="9"/>
        <rFont val="Times New Roman"/>
        <family val="1"/>
      </rPr>
      <t>Asuncion</t>
    </r>
  </si>
  <si>
    <r>
      <rPr>
        <sz val="9"/>
        <rFont val="Times New Roman"/>
        <family val="1"/>
      </rPr>
      <t xml:space="preserve">At 10:00 pm in Paso de los Libres, policemen saw 8-10 bright lights that flew in formation over a military post at an estimated 15,000 feet altitude. (La Voz Del
</t>
    </r>
    <r>
      <rPr>
        <sz val="9"/>
        <rFont val="Times New Roman"/>
        <family val="1"/>
      </rPr>
      <t>Interior 6/26/67, NICAP files.)</t>
    </r>
  </si>
  <si>
    <r>
      <rPr>
        <sz val="9"/>
        <rFont val="Times New Roman"/>
        <family val="1"/>
      </rPr>
      <t>Paso de los Libres</t>
    </r>
  </si>
  <si>
    <r>
      <rPr>
        <sz val="9"/>
        <rFont val="Times New Roman"/>
        <family val="1"/>
      </rPr>
      <t>11:00 p.m. EDT. Two people saw three small objects and a large object that was white, blue, green, and red colored (multicolored lights). Finally the three smaller objects merged with the larger one and disappeared after about an hour. (Pickrell report, NICAP files.)</t>
    </r>
  </si>
  <si>
    <r>
      <rPr>
        <sz val="9"/>
        <rFont val="Times New Roman"/>
        <family val="1"/>
      </rPr>
      <t>Warrenton</t>
    </r>
  </si>
  <si>
    <r>
      <rPr>
        <sz val="9"/>
        <rFont val="Times New Roman"/>
        <family val="1"/>
      </rPr>
      <t>solid, blue-white, elliptical object fly in response to flashlight</t>
    </r>
  </si>
  <si>
    <r>
      <rPr>
        <sz val="9"/>
        <rFont val="Times New Roman"/>
        <family val="1"/>
      </rPr>
      <t xml:space="preserve">10:00 a.m. EDT. Two people saw a silver-gray, hat-shaped object hovering over the ocean about 500 feet from the shore. The object emitted vapor at its base.
</t>
    </r>
    <r>
      <rPr>
        <sz val="9"/>
        <rFont val="Times New Roman"/>
        <family val="1"/>
      </rPr>
      <t xml:space="preserve">Finally it ascended into a fog bank, descended again farther away (maneuvered),
</t>
    </r>
    <r>
      <rPr>
        <sz val="9"/>
        <rFont val="Times New Roman"/>
        <family val="1"/>
      </rPr>
      <t>then moved out of sight. (Fowler, 1974, p. 349.)</t>
    </r>
  </si>
  <si>
    <r>
      <rPr>
        <sz val="9"/>
        <rFont val="Times New Roman"/>
        <family val="1"/>
      </rPr>
      <t>9:30 p.m. EDT. A couple saw a central white light surrounded by alternating rows of revolving yellow lights or ports on a dark object. The object tipped 45 degrees, righted, hovered, and reversed direction before disappearing. (Letter dated 6/23/67, NICAP files.).</t>
    </r>
  </si>
  <si>
    <r>
      <rPr>
        <sz val="9"/>
        <rFont val="Times New Roman"/>
        <family val="1"/>
      </rPr>
      <t>10:45 p.m. CDT. Three boys and a policeman saw a hovering oblong object that had a row of lighted windows or ports. They viewed it through binoculars for about one minute. (North Dakota NICAP Subcommittee report, NICAP files.)</t>
    </r>
  </si>
  <si>
    <r>
      <rPr>
        <sz val="9"/>
        <rFont val="Times New Roman"/>
        <family val="1"/>
      </rPr>
      <t>Kenmare</t>
    </r>
  </si>
  <si>
    <r>
      <rPr>
        <sz val="9"/>
        <rFont val="Times New Roman"/>
        <family val="1"/>
      </rPr>
      <t>2:30 a.m. PDT (5:30 a.m. EDT). Two witnesses in a very barren area outside of the city observed two bright, cone-shaped objects, one after the other, that undulated, appeared to change to disc shape, and rose abruptly, the second joining the first in the sky. After hovering briefly, the objects vanished. (Los Angeles NICAP Subcommittee report in NICAP files.)</t>
    </r>
  </si>
  <si>
    <r>
      <rPr>
        <sz val="9"/>
        <rFont val="Times New Roman"/>
        <family val="1"/>
      </rPr>
      <t>3:00 a.m. EDT. A woman saw a large lighted object with a rounded bottom and domed top that rose straight up from the woods into the sky with a roar like a jet. Trees in the woods reportedly were bent and broken (physical traces), all at the same height. (Heath letter 6/26/67, NICAP files.)</t>
    </r>
  </si>
  <si>
    <r>
      <rPr>
        <sz val="9"/>
        <rFont val="Times New Roman"/>
        <family val="1"/>
      </rPr>
      <t>Evening. A family crossing the lake by boat saw a shiny, metallic-appearing oval object with a slight rise on top. Trees with wilted leaves on top were later noted (physical effects). (Bondarchuk, 1979, p. 31-34.)</t>
    </r>
  </si>
  <si>
    <r>
      <rPr>
        <sz val="9"/>
        <rFont val="Times New Roman"/>
        <family val="1"/>
      </rPr>
      <t>Falcon Lake</t>
    </r>
  </si>
  <si>
    <r>
      <rPr>
        <sz val="9"/>
        <rFont val="Times New Roman"/>
        <family val="1"/>
      </rPr>
      <t>Evening. A family crossing the lake by boat saw a shiny, metallic-appearing oval object with a slight rise on top. No sound was heard. Others on shore were alerted during the 15-minute sighting, and one person reported static on the radio (EM effects). Trees with wilted leaves on top were later noted (physical effects). (Bondarchuk, 1979, p. 31-34.)</t>
    </r>
  </si>
  <si>
    <r>
      <rPr>
        <sz val="9"/>
        <rFont val="Times New Roman"/>
        <family val="1"/>
      </rPr>
      <t>Evening. A family crossing the lake by boat saw a shiny, metallic-appearing oval object with a slight rise on top. The object was an estimated 30 feet in diameter and 15 feet thick. When the object approached the witnesses' boat, it took on an orange tinge.  (Bondarchuk, 1979, p. 31-34.)</t>
    </r>
  </si>
  <si>
    <r>
      <rPr>
        <sz val="9"/>
        <rFont val="Times New Roman"/>
        <family val="1"/>
      </rPr>
      <t>The photo actually appears to be from a much earlier time period as it has a strange resemblence to an Adamski ship of the 1950s. Probable hoax.</t>
    </r>
  </si>
  <si>
    <r>
      <rPr>
        <sz val="9"/>
        <rFont val="Times New Roman"/>
        <family val="1"/>
      </rPr>
      <t>Woodsocket</t>
    </r>
  </si>
  <si>
    <r>
      <rPr>
        <sz val="9"/>
        <rFont val="Times New Roman"/>
        <family val="1"/>
      </rPr>
      <t>2:35 a.m. EDT. Two people saw two stationary objects, one disc-shaped and the other cigar-shaped, on or near the ground in the vicinity of a factory for about 20 minutes.  Three occupants less than 4 feet tall, in light colored uniforms, and wearing "helmets" with four lights, were observed scurrying around outside the cigar. Physical traces found at the site included a burned area, disturbed grass, and an oily substance. (Cuneo letter, 6/19/67, NICAP files; APRO Bulletin, Nov. - Dec. 1967, p. 4.)</t>
    </r>
  </si>
  <si>
    <r>
      <rPr>
        <sz val="9"/>
        <rFont val="Times New Roman"/>
        <family val="1"/>
      </rPr>
      <t>Caledonia, Ontario</t>
    </r>
  </si>
  <si>
    <r>
      <rPr>
        <sz val="9"/>
        <rFont val="Times New Roman"/>
        <family val="1"/>
      </rPr>
      <t>2:30 a.m. Three 3 to 4' tall beings, light colored clothing, helmets, moved around beneath cigar-shaped craft with windows. Physical traces found at site.  (Hall, 1964-1967, pages 474-482, Vol. II, The UFO Evidence)</t>
    </r>
  </si>
  <si>
    <r>
      <rPr>
        <sz val="9"/>
        <rFont val="Times New Roman"/>
        <family val="1"/>
      </rPr>
      <t>11:30 p.m. EDT. Two witnesses, including a graduate student in psychology at Harvard, saw an oval, dull gray object with three colored lights (body lights) and a glowing pink band around the middle. The object moved slowly at tree-top level from lake to shore, hovered, then moved behind trees, finally disappearing. It was estimated to have passed 100-150 feet away from the witnesses at eye level. (NICAP report form.)</t>
    </r>
  </si>
  <si>
    <r>
      <rPr>
        <sz val="9"/>
        <rFont val="Times New Roman"/>
        <family val="1"/>
      </rPr>
      <t>Dorval, Montreal</t>
    </r>
  </si>
  <si>
    <r>
      <rPr>
        <sz val="9"/>
        <rFont val="Times New Roman"/>
        <family val="1"/>
      </rPr>
      <t>Two F-102's chased silver cylinder</t>
    </r>
  </si>
  <si>
    <r>
      <rPr>
        <sz val="9"/>
        <rFont val="Times New Roman"/>
        <family val="1"/>
      </rPr>
      <t>Vietnam</t>
    </r>
  </si>
  <si>
    <r>
      <rPr>
        <sz val="9"/>
        <rFont val="Times New Roman"/>
        <family val="1"/>
      </rPr>
      <t>Da Nang</t>
    </r>
  </si>
  <si>
    <r>
      <rPr>
        <sz val="9"/>
        <rFont val="Times New Roman"/>
        <family val="1"/>
      </rPr>
      <t>11:15 p.m. EDT. A woman saw a bright cigar-shaped object with  a red light. The object hovered, accelerated straight up and disappeared. The red light turned green when the object ascended (color/motion correlation). (NICAP report form.)</t>
    </r>
  </si>
  <si>
    <r>
      <rPr>
        <sz val="9"/>
        <rFont val="Times New Roman"/>
        <family val="1"/>
      </rPr>
      <t>6:30 a.m. CDT. A man saw four light sources for about an hour that moved fast, stopped, zigzagged, straightened, made right-angle turns and other maneuvers. One object emitted a red flash. (Texas NICAP Subcommittee report, NICAP files.)</t>
    </r>
  </si>
  <si>
    <r>
      <rPr>
        <sz val="9"/>
        <rFont val="Times New Roman"/>
        <family val="1"/>
      </rPr>
      <t>Freeport</t>
    </r>
  </si>
  <si>
    <r>
      <rPr>
        <sz val="9"/>
        <rFont val="Times New Roman"/>
        <family val="1"/>
      </rPr>
      <t>9:35 p.m. EDT. Three adults and three children ! saw a fast-flying object with a large white light on top (body lights). The object  ; also had lights around the edge like windows, which appeared to revolve. (Letter dated 6/20/67, NICAP files.)</t>
    </r>
  </si>
  <si>
    <r>
      <rPr>
        <sz val="9"/>
        <rFont val="Times New Roman"/>
        <family val="1"/>
      </rPr>
      <t>Time not reported. A Spanish Air Force jet trainer flying at 1,200 meters altitude encountered an  unidentified object that played "cat and mouse" with the plane. The object speeded up and slowed down, and moved above and below the T-33. The aircraft's radio emitted static and ceased to function (EM effects) when the object was close to the plane. (Good, 1987, p. 149; from Flying Saucer Review, Vol. 14, No. 3, 1968, p. 26.)</t>
    </r>
  </si>
  <si>
    <r>
      <rPr>
        <sz val="9"/>
        <rFont val="Times New Roman"/>
        <family val="1"/>
      </rPr>
      <t>Extremadura</t>
    </r>
  </si>
  <si>
    <r>
      <rPr>
        <sz val="9"/>
        <rFont val="Times New Roman"/>
        <family val="1"/>
      </rPr>
      <t xml:space="preserve">11:55 p.m. EDT. A woman and her son saw a silvery disc-shaped object that flew
</t>
    </r>
    <r>
      <rPr>
        <sz val="9"/>
        <rFont val="Times New Roman"/>
        <family val="1"/>
      </rPr>
      <t>two to three times the speed of a jet. (Witness letter to Cook, 7/12/67, NICAP files.)</t>
    </r>
  </si>
  <si>
    <r>
      <rPr>
        <sz val="9"/>
        <rFont val="Times New Roman"/>
        <family val="1"/>
      </rPr>
      <t>Pine Grove</t>
    </r>
  </si>
  <si>
    <r>
      <rPr>
        <sz val="9"/>
        <rFont val="Times New Roman"/>
        <family val="1"/>
      </rPr>
      <t xml:space="preserve">Mushroom-shaped buzzed car, humanoid faces seen through window. Flying
</t>
    </r>
    <r>
      <rPr>
        <sz val="9"/>
        <rFont val="Times New Roman"/>
        <family val="1"/>
      </rPr>
      <t>Saucer Review, Vol. 14, No. 6; Rodeghier, 1981, p. 35 (E,L) car</t>
    </r>
  </si>
  <si>
    <r>
      <rPr>
        <sz val="9"/>
        <rFont val="Times New Roman"/>
        <family val="1"/>
      </rPr>
      <t>Itajuba</t>
    </r>
  </si>
  <si>
    <r>
      <rPr>
        <sz val="9"/>
        <rFont val="Times New Roman"/>
        <family val="1"/>
      </rPr>
      <t>8:40 p.m. CDT. A former World War II paratrooper and others saw an object with shiny, bright, white oval lights (body lights). It approached within 400 feet, stopped, glided from side-to-side, then sped away. (NICAP report form.)</t>
    </r>
  </si>
  <si>
    <r>
      <rPr>
        <sz val="9"/>
        <rFont val="Times New Roman"/>
        <family val="1"/>
      </rPr>
      <t>Colonsay, Saskatchewan</t>
    </r>
  </si>
  <si>
    <r>
      <rPr>
        <sz val="9"/>
        <rFont val="Times New Roman"/>
        <family val="1"/>
      </rPr>
      <t>10:30 p.m. PDT. Five neighbors saw a large saucer-shaped, orange-yellow object with distinct"* edges. The object flew into view, hovered for 2 minutes, tilted on edge, and took off at high speed. (Letter dated 6/9/67, NICAP files.)</t>
    </r>
  </si>
  <si>
    <r>
      <rPr>
        <sz val="9"/>
        <rFont val="Times New Roman"/>
        <family val="1"/>
      </rPr>
      <t>Vancouver Island, BC</t>
    </r>
  </si>
  <si>
    <r>
      <rPr>
        <sz val="9"/>
        <rFont val="Times New Roman"/>
        <family val="1"/>
      </rPr>
      <t>9:20 p.m. EDT. A man saw three lights in triangular formation that hovered over a power station, emitted a brilliant blue flash, and moved away. Two of the lights were red and pulsating, and the third was a steady white. They were viewed through binoculars. (NICAP report form.)</t>
    </r>
  </si>
  <si>
    <r>
      <rPr>
        <sz val="9"/>
        <rFont val="Times New Roman"/>
        <family val="1"/>
      </rPr>
      <t>Uncasville</t>
    </r>
  </si>
  <si>
    <r>
      <rPr>
        <sz val="9"/>
        <rFont val="Times New Roman"/>
        <family val="1"/>
      </rPr>
      <t>Evening. A school principal, teachers, and many elementary school students saw three objects for 1 ½  hours. Two were high, and one was low near transmission lines. The sighting occurred during an area electric power blackout (EM effects). The local newspaper reported damaged generators at Shamokin Dam Plant. (Cook report, NICAP files; The Shamokin Dam News.)</t>
    </r>
  </si>
  <si>
    <r>
      <rPr>
        <sz val="9"/>
        <rFont val="Times New Roman"/>
        <family val="1"/>
      </rPr>
      <t>1:00 p.m. CDT. A Mounted Policeman and a Royal Canadian Air Force squadron leader saw a silvery circular or slightly oblong object flying rapidly to the north with a wobbling motion. The object was “visible for about 15 seconds. (Winnipeg Free Press, Manitoba, 6/29/67, copy in NICAP files; Winnipeg Free Press 6/7/67 with date of sighting indicated as June 6, copy in NICAP files; case reported to the University of Colorado Project).</t>
    </r>
  </si>
  <si>
    <r>
      <rPr>
        <sz val="9"/>
        <rFont val="Times New Roman"/>
        <family val="1"/>
      </rPr>
      <t>Selkirk, Manitoba</t>
    </r>
  </si>
  <si>
    <r>
      <rPr>
        <sz val="9"/>
        <rFont val="Times New Roman"/>
        <family val="1"/>
      </rPr>
      <t>Two Spanish Air Force fighter pilots chased UFO, radios failed. Cat and mouse pursuit. Object shot straight up and disappeared (section II).</t>
    </r>
  </si>
  <si>
    <r>
      <rPr>
        <sz val="9"/>
        <rFont val="Times New Roman"/>
        <family val="1"/>
      </rPr>
      <t>10:20 p.m. EDT. A man saw a glowing orange  disc for 8-10 minutes. The object moved slowly, then suddenly accelerated away. (NICAP report form.)</t>
    </r>
  </si>
  <si>
    <r>
      <rPr>
        <sz val="9"/>
        <rFont val="Times New Roman"/>
        <family val="1"/>
      </rPr>
      <t>Philadelphia</t>
    </r>
  </si>
  <si>
    <r>
      <rPr>
        <sz val="9"/>
        <rFont val="Times New Roman"/>
        <family val="1"/>
      </rPr>
      <t>Conflicting data on whether to ID this as meteor.</t>
    </r>
  </si>
  <si>
    <r>
      <rPr>
        <sz val="9"/>
        <rFont val="Times New Roman"/>
        <family val="1"/>
      </rPr>
      <t>McKeesport</t>
    </r>
  </si>
  <si>
    <r>
      <rPr>
        <sz val="9"/>
        <rFont val="Times New Roman"/>
        <family val="1"/>
      </rPr>
      <t xml:space="preserve">5:00 p.m. MDT. A school-bus driver saw a circular, dull aluminum object that had a superstructure with eight circular marks or portholes around its midsection.
</t>
    </r>
    <r>
      <rPr>
        <sz val="9"/>
        <rFont val="Times New Roman"/>
        <family val="1"/>
      </rPr>
      <t xml:space="preserve">Above that was a glass-like dome. The object paced the bus for 2 miles. (Clausen
</t>
    </r>
    <r>
      <rPr>
        <sz val="9"/>
        <rFont val="Times New Roman"/>
        <family val="1"/>
      </rPr>
      <t>report, NICAP files; U.F.O Investigator, school bus Vol. IV, No. 1, May-June, p. 3.)</t>
    </r>
  </si>
  <si>
    <r>
      <rPr>
        <sz val="9"/>
        <rFont val="Times New Roman"/>
        <family val="1"/>
      </rPr>
      <t>Shaunavon, Saskatchenwan</t>
    </r>
  </si>
  <si>
    <r>
      <rPr>
        <sz val="9"/>
        <rFont val="Times New Roman"/>
        <family val="1"/>
      </rPr>
      <t>Witnesses in their car on the way home from College classes at Central Mo. State University in Warrensburg on Hwy. 13. They reported two lights cross in front of their windshield very, very rapidly.</t>
    </r>
  </si>
  <si>
    <r>
      <rPr>
        <sz val="9"/>
        <rFont val="Times New Roman"/>
        <family val="1"/>
      </rPr>
      <t>Warrensburg</t>
    </r>
  </si>
  <si>
    <r>
      <rPr>
        <sz val="9"/>
        <rFont val="Times New Roman"/>
        <family val="1"/>
      </rPr>
      <t>11:30 a.m. EDT. A pre-teen boy and a 16-year-old S girl saw a hubcap-shaped (disc) object with red and green lights (body lights) 4 around the perimeter, white and golden at the bottom. The Volkswagen-sized J object landed in a clearing in the woods. (U.F.O. Investigator, Vol. IV, No. 1, May-June f 1967, p. 7; unidentified newspaper clipping, 6/2/67, NICAP files.)</t>
    </r>
  </si>
  <si>
    <r>
      <rPr>
        <sz val="9"/>
        <rFont val="Times New Roman"/>
        <family val="1"/>
      </rPr>
      <t>8:12 a.m. EDT. A woman saw a revolving disc with peaked top for 2-3 minutes. It passed in front of a cloud and made a sound like a jet aircraft. (NICAP report form.)</t>
    </r>
  </si>
  <si>
    <r>
      <rPr>
        <sz val="9"/>
        <rFont val="Times New Roman"/>
        <family val="1"/>
      </rPr>
      <t>St. Augustine</t>
    </r>
  </si>
  <si>
    <r>
      <rPr>
        <sz val="9"/>
        <rFont val="Times New Roman"/>
        <family val="1"/>
      </rPr>
      <t xml:space="preserve">Time not reported. A  yellow-orange disc with windows and three less (tripod landing gear) landed , leaving three holes and burned grass (physical traces) at the
</t>
    </r>
    <r>
      <rPr>
        <sz val="9"/>
        <rFont val="Times New Roman"/>
        <family val="1"/>
      </rPr>
      <t>landing site. (BallesterOlmos, 1976, p. 11.)</t>
    </r>
  </si>
  <si>
    <r>
      <rPr>
        <sz val="9"/>
        <rFont val="Times New Roman"/>
        <family val="1"/>
      </rPr>
      <t>Santa Monico, Madrid</t>
    </r>
  </si>
  <si>
    <r>
      <rPr>
        <sz val="9"/>
        <rFont val="Times New Roman"/>
        <family val="1"/>
      </rPr>
      <t xml:space="preserve">Evening. A pilot and his wife saw an object with amber to red body lights moving an estimated 100 mph at about 2,000 feet altitude. (Stroud letter, 7/21/67, NICAP
</t>
    </r>
    <r>
      <rPr>
        <sz val="9"/>
        <rFont val="Times New Roman"/>
        <family val="1"/>
      </rPr>
      <t>files.)</t>
    </r>
  </si>
  <si>
    <r>
      <rPr>
        <sz val="9"/>
        <rFont val="Times New Roman"/>
        <family val="1"/>
      </rPr>
      <t>Fremont</t>
    </r>
  </si>
  <si>
    <r>
      <rPr>
        <sz val="9"/>
        <rFont val="Times New Roman"/>
        <family val="1"/>
      </rPr>
      <t>11:00 p.m. LT. While walking along the banks of the river M. Gavrilyuk and his wife saw a luminous object shaped like a half moon. (Ref. 3)</t>
    </r>
  </si>
  <si>
    <r>
      <rPr>
        <sz val="9"/>
        <rFont val="Times New Roman"/>
        <family val="1"/>
      </rPr>
      <t>Khoper River</t>
    </r>
  </si>
  <si>
    <r>
      <rPr>
        <sz val="9"/>
        <rFont val="Times New Roman"/>
        <family val="1"/>
      </rPr>
      <t>6706Early</t>
    </r>
  </si>
  <si>
    <r>
      <rPr>
        <sz val="9"/>
        <rFont val="Times New Roman"/>
        <family val="1"/>
      </rPr>
      <t>Daytime. The co-pilot of a BEA Vanguard Airliner saw a fast-moving, disc-shaped object estimated to be nearly 100 feet in diameter flying to the right of the aircraft. (Weinstein, 1999, p. 35, from Good, 1996.)</t>
    </r>
  </si>
  <si>
    <r>
      <rPr>
        <sz val="9"/>
        <rFont val="Times New Roman"/>
        <family val="1"/>
      </rPr>
      <t>67Mid-Year</t>
    </r>
  </si>
  <si>
    <r>
      <rPr>
        <sz val="9"/>
        <rFont val="Times New Roman"/>
        <family val="1"/>
      </rPr>
      <t>11:30 p.m. CDT. A woman reported a luminous red, saucer-shaped object with blue light that approached from the south and hovered about 125 yards away. The object landed and left physical traces, including a burned area and radioactive soil. (Winnipeg Free Press, Manitoba, 7/21/67, copy in NICAP files; APRO Bulletin, May-June 1967, p. 2.)</t>
    </r>
  </si>
  <si>
    <r>
      <rPr>
        <sz val="9"/>
        <rFont val="Times New Roman"/>
        <family val="1"/>
      </rPr>
      <t>Beausejour, Manitoba</t>
    </r>
  </si>
  <si>
    <r>
      <rPr>
        <sz val="9"/>
        <rFont val="Times New Roman"/>
        <family val="1"/>
      </rPr>
      <t>Evening. A woman and three children saw an object with red and green rotating lights. It took off down river, and turned after a short distance. The colored lights were not visible after the turn, but there was a large light like a locomotive headlight visible. (NICAP report form.)</t>
    </r>
  </si>
  <si>
    <r>
      <rPr>
        <sz val="9"/>
        <rFont val="Times New Roman"/>
        <family val="1"/>
      </rPr>
      <t>Night. Two teenagers saw a large, shiny circular object with whirling lights. The object hovered, moved, descended near a grove of trees, then later rose straight up, hovered, and flew away. (Bay City Times, 6/14/67, copy in NICAP files.)</t>
    </r>
  </si>
  <si>
    <r>
      <rPr>
        <sz val="9"/>
        <rFont val="Times New Roman"/>
        <family val="1"/>
      </rPr>
      <t>Bay City</t>
    </r>
  </si>
  <si>
    <r>
      <rPr>
        <sz val="9"/>
        <rFont val="Times New Roman"/>
        <family val="1"/>
      </rPr>
      <t>2:40 a.m. EDT. One witness saw a glowing red scallop-shaped object (disc) that had white flashing lights along its surface. The object moved slowly with a rocking motion, then departed upward at high speed. (Fowler, 1974, p. 348.)</t>
    </r>
  </si>
  <si>
    <r>
      <rPr>
        <sz val="9"/>
        <rFont val="Times New Roman"/>
        <family val="1"/>
      </rPr>
      <t>Saugus</t>
    </r>
  </si>
  <si>
    <r>
      <rPr>
        <sz val="9"/>
        <rFont val="Times New Roman"/>
        <family val="1"/>
      </rPr>
      <t>12:01 p.m. EDT. An engineer and his son (age 12) saw a bright silver, wingless object, apparently longer than a Boeing 707 jetliner. Two large transparent domes were visible on top of the object and three oblong windows along the side. (Letter dated 6/5/67, NICAP files.)</t>
    </r>
  </si>
  <si>
    <r>
      <rPr>
        <sz val="9"/>
        <rFont val="Times New Roman"/>
        <family val="1"/>
      </rPr>
      <t>Wallingford</t>
    </r>
  </si>
  <si>
    <r>
      <rPr>
        <sz val="9"/>
        <rFont val="Times New Roman"/>
        <family val="1"/>
      </rPr>
      <t xml:space="preserve">1:25 a.m. EDT. A couple saw three light green glowing discs that flew low above treetops and then went straight up and out of sight. (Letter dated 5/28/67, NICAP
</t>
    </r>
    <r>
      <rPr>
        <sz val="9"/>
        <rFont val="Times New Roman"/>
        <family val="1"/>
      </rPr>
      <t>files.)</t>
    </r>
  </si>
  <si>
    <r>
      <rPr>
        <sz val="9"/>
        <rFont val="Times New Roman"/>
        <family val="1"/>
      </rPr>
      <t>Corinth</t>
    </r>
  </si>
  <si>
    <r>
      <rPr>
        <sz val="9"/>
        <rFont val="Times New Roman"/>
        <family val="1"/>
      </rPr>
      <t xml:space="preserve">Luminous object chased car, hovered above it; able to restart engine after UFO
</t>
    </r>
    <r>
      <rPr>
        <sz val="9"/>
        <rFont val="Times New Roman"/>
        <family val="1"/>
      </rPr>
      <t>sped away. APRO Bulletin, May-June 1967 (E,L) car</t>
    </r>
  </si>
  <si>
    <r>
      <rPr>
        <sz val="9"/>
        <rFont val="Times New Roman"/>
        <family val="1"/>
      </rPr>
      <t>10:30 p.m. PDT. A couple saw a metallic-appearing disc that descended to about 5,000 feet above the ground, emitting a bright red flame which shot from a 3-4 foot round aperture in the underside. (NICAP report form; U.F.O Investigator, Vol. IV, No. 3, Nov.-Dec. 1967, p. 3.)</t>
    </r>
  </si>
  <si>
    <r>
      <rPr>
        <sz val="9"/>
        <rFont val="Times New Roman"/>
        <family val="1"/>
      </rPr>
      <t>Castro Valley</t>
    </r>
  </si>
  <si>
    <r>
      <rPr>
        <sz val="9"/>
        <rFont val="Times New Roman"/>
        <family val="1"/>
      </rPr>
      <t>8:55 p.m. CDT (9:55 p.m. EDT). Two people saw a cigar-shaped object with a string of white lights down the center and a red light at front, and a green light at the rear (body lights). (Witness letter, NICAP files.)</t>
    </r>
  </si>
  <si>
    <r>
      <rPr>
        <sz val="9"/>
        <rFont val="Times New Roman"/>
        <family val="1"/>
      </rPr>
      <t>Shreveport</t>
    </r>
  </si>
  <si>
    <r>
      <rPr>
        <sz val="9"/>
        <rFont val="Times New Roman"/>
        <family val="1"/>
      </rPr>
      <t>9:30 p.m.  A witness saw a flat-bottomed , object, with a domed top (domed disc) that had rainbow-like light. When his car headlights shone on the object, its light flared up and within seconds it took off , straight up (light reaction). The witness felt his hair stand on end and a tingling like static electricity (physiological effects). (Letter from Chuck Thaxton, NICAP files.)</t>
    </r>
  </si>
  <si>
    <r>
      <rPr>
        <sz val="9"/>
        <rFont val="Times New Roman"/>
        <family val="1"/>
      </rPr>
      <t>8:00 a.m. A farmer out hunting looked up when he heard a brief swishing sound. Six or eight light gray watermelon shaped objects in semicircle formation at undetermined height were moving rapidly to the east. (Don Worley files)</t>
    </r>
  </si>
  <si>
    <r>
      <rPr>
        <sz val="9"/>
        <rFont val="Times New Roman"/>
        <family val="1"/>
      </rPr>
      <t>3:00 a.m. A dark object with a circle of red pulsating lights which lit up the area was observed for two minutes by two witnesses. The object moved slowly along a highway below tree-top level. (Don Worley files)</t>
    </r>
  </si>
  <si>
    <r>
      <rPr>
        <sz val="9"/>
        <rFont val="Times New Roman"/>
        <family val="1"/>
      </rPr>
      <t>10:45 p.m. EDT. A couple saw an intensely glowing object with shimmering white lights. The object alternated between hovering and moving at an estimated altitude of 1,500-2,000 feet. (Witness letter, 5/25/67, NICAP files.)</t>
    </r>
  </si>
  <si>
    <r>
      <rPr>
        <sz val="9"/>
        <rFont val="Times New Roman"/>
        <family val="1"/>
      </rPr>
      <t>Falcon Lake/Michalak Encounter</t>
    </r>
  </si>
  <si>
    <r>
      <rPr>
        <sz val="9"/>
        <color rgb="FF008000"/>
        <rFont val="Times New Roman"/>
        <family val="1"/>
      </rPr>
      <t>M</t>
    </r>
  </si>
  <si>
    <r>
      <rPr>
        <sz val="9"/>
        <rFont val="Times New Roman"/>
        <family val="1"/>
      </rPr>
      <t>Falcon Lake, Manitoba</t>
    </r>
  </si>
  <si>
    <r>
      <rPr>
        <sz val="9"/>
        <rFont val="Times New Roman"/>
        <family val="1"/>
      </rPr>
      <t>4:00-4:30 a.m. EDT. Four men saw a cigar-shaped object for 20 minutes that made various movements (maneuvered). One witness said it descended to within 150 feet of the ground, then made a 90-degree turn and flew off to the west. (Grove City Record, 5/25/67, copy in NICAP files.)</t>
    </r>
  </si>
  <si>
    <r>
      <rPr>
        <sz val="9"/>
        <rFont val="Times New Roman"/>
        <family val="1"/>
      </rPr>
      <t>Grove City</t>
    </r>
  </si>
  <si>
    <r>
      <rPr>
        <sz val="9"/>
        <rFont val="Times New Roman"/>
        <family val="1"/>
      </rPr>
      <t>round, orange-colored obj. zigzag back and forth over jet</t>
    </r>
  </si>
  <si>
    <r>
      <rPr>
        <sz val="9"/>
        <rFont val="Times New Roman"/>
        <family val="1"/>
      </rPr>
      <t>Rural Hall</t>
    </r>
  </si>
  <si>
    <r>
      <rPr>
        <sz val="9"/>
        <rFont val="Times New Roman"/>
        <family val="1"/>
      </rPr>
      <t>10:05 p.m. LT. By a warm, quiet evening several witnesses including S.V. Ostrovskiy saw a bright point descending in the western sky. It flew down to an altitude estimated as about one mile, when it changed to a horizontal course. (Ref. 3)</t>
    </r>
  </si>
  <si>
    <r>
      <rPr>
        <sz val="9"/>
        <rFont val="Times New Roman"/>
        <family val="1"/>
      </rPr>
      <t>Bakhrushev</t>
    </r>
  </si>
  <si>
    <r>
      <rPr>
        <sz val="9"/>
        <rFont val="Times New Roman"/>
        <family val="1"/>
      </rPr>
      <t xml:space="preserve">10:00 p.m. LT. Major Y.B. Popov, of Novosibirsk, together with Junior Lieutenant
</t>
    </r>
    <r>
      <rPr>
        <sz val="9"/>
        <rFont val="Times New Roman"/>
        <family val="1"/>
      </rPr>
      <t>A.S. Nikitenko and several local residents saw a cascade of lights rushing across the night sky from the northeast in even rows. It was observed for two or three minutes. It passed almost over-head and took off into space. (Ref. 3)</t>
    </r>
  </si>
  <si>
    <r>
      <rPr>
        <sz val="9"/>
        <rFont val="Times New Roman"/>
        <family val="1"/>
      </rPr>
      <t>Kamyshin</t>
    </r>
  </si>
  <si>
    <r>
      <rPr>
        <sz val="9"/>
        <rFont val="Times New Roman"/>
        <family val="1"/>
      </rPr>
      <t>2:30 a.m. LT. An engineer named T.N. Kanshov saw a bright body twice as large as the moon moving across the sky from south to north for over two minutes. It expanded to three times its original size before disappearing. (Ref. 3)</t>
    </r>
  </si>
  <si>
    <r>
      <rPr>
        <sz val="9"/>
        <rFont val="Times New Roman"/>
        <family val="1"/>
      </rPr>
      <t>Ust'kamenogorsk</t>
    </r>
  </si>
  <si>
    <r>
      <rPr>
        <sz val="9"/>
        <rFont val="Times New Roman"/>
        <family val="1"/>
      </rPr>
      <t>1:30 a.m. PDT. A family saw a triangular object with a row of red lights and a white light on one end (body lights). The object hovered over the ground near a pond, made a roaring sound, then took off soaring over the house. (Redwood City Times, Calif., 5/16/67, copy in NICAP files.)</t>
    </r>
  </si>
  <si>
    <r>
      <rPr>
        <sz val="9"/>
        <rFont val="Times New Roman"/>
        <family val="1"/>
      </rPr>
      <t>Half Moon Bay</t>
    </r>
  </si>
  <si>
    <r>
      <rPr>
        <sz val="9"/>
        <rFont val="Times New Roman"/>
        <family val="1"/>
      </rPr>
      <t>U.S.S Point Sur (Hynek UFO Exp ch. 7, case RV-9)</t>
    </r>
  </si>
  <si>
    <r>
      <rPr>
        <sz val="9"/>
        <rFont val="Times New Roman"/>
        <family val="1"/>
      </rPr>
      <t xml:space="preserve">10:00 p.m. EDT. Three witnesses 500 miles to the northeast, in Scarborough, Ontario, Canada, saw an elongated object with one red and one white light. (Air
</t>
    </r>
    <r>
      <rPr>
        <sz val="9"/>
        <rFont val="Times New Roman"/>
        <family val="1"/>
      </rPr>
      <t>Force report form, NICAP files.)</t>
    </r>
  </si>
  <si>
    <r>
      <rPr>
        <sz val="9"/>
        <rFont val="Times New Roman"/>
        <family val="1"/>
      </rPr>
      <t>Scarborough, Ontario</t>
    </r>
  </si>
  <si>
    <r>
      <rPr>
        <sz val="9"/>
        <rFont val="Times New Roman"/>
        <family val="1"/>
      </rPr>
      <t>7:30 p.m. EDT. A pilot and a sheriffs deputy saw a 50-foot cigar-shaped object with a brilliant white light in front, a rapidly blinking red light on the rear, and red lights pulsating from front to back underneath (body lights). Indianapolis airport radar reportedly tracked the object. (Telephone call report from Frank Edwards, 5/18/67, NICAP files; Ridge, 1994, pp. 22-23 from Edwards, 1968, p. 152.)</t>
    </r>
  </si>
  <si>
    <r>
      <rPr>
        <sz val="9"/>
        <rFont val="Times New Roman"/>
        <family val="1"/>
      </rPr>
      <t>Indianapolis (NE of)</t>
    </r>
  </si>
  <si>
    <r>
      <rPr>
        <sz val="9"/>
        <rFont val="Times New Roman"/>
        <family val="1"/>
      </rPr>
      <t>At 1640 MDT, at the Colorado Springs airport an object was picked up on radar. During this time a Braniff flight was coming in for a landing on runway 35. The track of the object behaved like a ghost echo, perhaps a ground return being reflected from the Braniff aircraft.</t>
    </r>
  </si>
  <si>
    <r>
      <rPr>
        <sz val="9"/>
        <rFont val="Times New Roman"/>
        <family val="1"/>
      </rPr>
      <t>Colorado Springs</t>
    </r>
  </si>
  <si>
    <r>
      <rPr>
        <sz val="9"/>
        <rFont val="Times New Roman"/>
        <family val="1"/>
      </rPr>
      <t>8:00 p.m. CDT. A University of South Dakota faculty member and five others saw a lens-shaped object (disc) that passed under clouds, turned over, and changed direction (maneuvered). (Witness report, 7/18/67, in NICAP files.)</t>
    </r>
  </si>
  <si>
    <r>
      <rPr>
        <sz val="9"/>
        <rFont val="Times New Roman"/>
        <family val="1"/>
      </rPr>
      <t>8:00 p.m. MDT (2:00 a.m. GMT, May 13). Two men saw a silver ellipse or disc, 45 feet long and 15 feet thick (3:1 length to width ratio), ; with a distinct outline, that approached, slowed, descended level with a road, tilted and went over a hill. (Salisbury, 1974, Appendix B, Table 1, Case 48.)</t>
    </r>
  </si>
  <si>
    <r>
      <rPr>
        <sz val="9"/>
        <rFont val="Times New Roman"/>
        <family val="1"/>
      </rPr>
      <t>Neola</t>
    </r>
  </si>
  <si>
    <r>
      <rPr>
        <sz val="9"/>
        <rFont val="Times New Roman"/>
        <family val="1"/>
      </rPr>
      <t>11:10 p.m. GMT. A glowing yellow elliptical object with three round spots on the underside passed below clouds and was observed through binoculars. (Flying Saucer Review, Sept.-Oct. 1967, p. 31.)</t>
    </r>
  </si>
  <si>
    <r>
      <rPr>
        <sz val="9"/>
        <rFont val="Times New Roman"/>
        <family val="1"/>
      </rPr>
      <t>Putney</t>
    </r>
  </si>
  <si>
    <r>
      <rPr>
        <sz val="9"/>
        <rFont val="Times New Roman"/>
        <family val="1"/>
      </rPr>
      <t>This picture, although a fairly clear shot, does not have a lot of details. Taken on a Saturday night, a group of pals, Allen, Bobby, Rick, and Danny were hanging out when they saw this object that "glowed reddish-white." One of the boys had a camera, and allegedly took this photo.</t>
    </r>
  </si>
  <si>
    <r>
      <rPr>
        <sz val="9"/>
        <rFont val="Times New Roman"/>
        <family val="1"/>
      </rPr>
      <t>Torrance</t>
    </r>
  </si>
  <si>
    <r>
      <rPr>
        <sz val="9"/>
        <rFont val="Times New Roman"/>
        <family val="1"/>
      </rPr>
      <t>2:05 a.m. EDT. Four witnesses saw two inverted- -I dish (saucer-) shaped objects with rotating lights. The objects hovered, descended behind trees into a bog, bobbed up and down like a yo-yo, and sped away when police shone a light at them (light reaction). (Fowler, 1974, p. 348.)</t>
    </r>
  </si>
  <si>
    <r>
      <rPr>
        <sz val="9"/>
        <rFont val="Times New Roman"/>
        <family val="1"/>
      </rPr>
      <t>Wareham</t>
    </r>
  </si>
  <si>
    <r>
      <rPr>
        <sz val="9"/>
        <rFont val="Times New Roman"/>
        <family val="1"/>
      </rPr>
      <t>3:00 a.m.EDT. Fishermen saw a missile-shaped (elongated) object that had a glowing red ball at each end. A white glowing object seemed to land and grew increasingly bright causing the witnesses to fear an explosion. Witnesses left to get the sheriff. No physical traces found. (Ridge, 1994, -? P-22.)</t>
    </r>
  </si>
  <si>
    <r>
      <rPr>
        <sz val="9"/>
        <rFont val="Times New Roman"/>
        <family val="1"/>
      </rPr>
      <t>Wayne County</t>
    </r>
  </si>
  <si>
    <r>
      <rPr>
        <sz val="9"/>
        <rFont val="Times New Roman"/>
        <family val="1"/>
      </rPr>
      <t>9:05 p.m. CDT. On the same evening, about 200 miles 11 north-northeast of Champaign, Illinois, a woman heard a hissing sound, then saw an object with flashing blue, red, green, and yellow lights. The object "swayed, jumped," and shot out of sight. (The Daily News, 5/10/67, copy in NICAP files.)</t>
    </r>
  </si>
  <si>
    <r>
      <rPr>
        <sz val="9"/>
        <rFont val="Times New Roman"/>
        <family val="1"/>
      </rPr>
      <t>Beloit</t>
    </r>
  </si>
  <si>
    <r>
      <rPr>
        <sz val="9"/>
        <rFont val="Times New Roman"/>
        <family val="1"/>
      </rPr>
      <t>Evening. Two people saw a white-lighted object that changed color to red as it flew rapidly from north to south. The object circled the airport, turned on a bright light, made turns, and hovered, then moved south above the witnesses, who followed it in a car at speeds over 90 m.p.h. (Witness letter, NICAP files.)</t>
    </r>
  </si>
  <si>
    <r>
      <rPr>
        <sz val="9"/>
        <rFont val="Times New Roman"/>
        <family val="1"/>
      </rPr>
      <t xml:space="preserve">11:00 p.m. EDT. A woman saw a round object with four red lights (body lights) in
</t>
    </r>
    <r>
      <rPr>
        <sz val="9"/>
        <rFont val="Times New Roman"/>
        <family val="1"/>
      </rPr>
      <t>a curving row and a very bright center light that flashed on and off. (Ritter report received 7/28/67, copy in NICAP files.)</t>
    </r>
  </si>
  <si>
    <r>
      <rPr>
        <sz val="9"/>
        <rFont val="Times New Roman"/>
        <family val="1"/>
      </rPr>
      <t>Chester Heights</t>
    </r>
  </si>
  <si>
    <r>
      <rPr>
        <sz val="9"/>
        <rFont val="Times New Roman"/>
        <family val="1"/>
      </rPr>
      <t>2:00 a.m. MST. A 14-year-old boy and four others saw a spherical object with spinning top and bottom and with red and green lights (body lights) which they followed and observed for 4 hours. Black streaks were found on the charred road surface (physical traces). (Edmonton Journal, 5/8/67, copy in Donald E. Keyhoe Archives files; L/.F.O. Investigator, Vol. IV, No. 1, May-June 1967, p. 3; APRO Bulletin, May-June 1967, p. 7; Phillips, 1975, p. 48.)</t>
    </r>
  </si>
  <si>
    <r>
      <rPr>
        <sz val="9"/>
        <rFont val="Times New Roman"/>
        <family val="1"/>
      </rPr>
      <t xml:space="preserve">7:00 p.m. LT. Seven lenticular (disc-shaped) black objects, aligned diagonally, each with a diameter estimated as 50 feet or more, were seen above a grove of trees about 2 km away. Each had a "smoky halo" around it. The objects suddenly vanished, then reappeared and vanished again, leaving traces in the forest.
</t>
    </r>
    <r>
      <rPr>
        <sz val="9"/>
        <rFont val="Times New Roman"/>
        <family val="1"/>
      </rPr>
      <t xml:space="preserve">Truncated light beams ("solid light") were emitted from three of the objects, one
</t>
    </r>
    <r>
      <rPr>
        <sz val="9"/>
        <rFont val="Times New Roman"/>
        <family val="1"/>
      </rPr>
      <t>white and two greenish. (Haines, 1994, pp. 91-92, from UNICAT catalogue #403.)</t>
    </r>
  </si>
  <si>
    <r>
      <rPr>
        <sz val="9"/>
        <rFont val="Times New Roman"/>
        <family val="1"/>
      </rPr>
      <t>Schirmeck, Bas-Rhein</t>
    </r>
  </si>
  <si>
    <r>
      <rPr>
        <sz val="9"/>
        <rFont val="Times New Roman"/>
        <family val="1"/>
      </rPr>
      <t>1:43 a.m. MDT. A motorist on U.S. 91 heard a loud hum, stoooed the car, and saw a 40-foot diameter, amber-colored, circular object with domed top hovering 20-30 feet overhead. (Salt Lake City Tribune, 5/7/67, copy in NiCAP files; L/.F.O. Investigator, Vol. IV, No. 1, May-June 1967, p. 6; APRO Bulletin, May-June 1967, p. 6 (case misdated as May 13.)</t>
    </r>
  </si>
  <si>
    <r>
      <rPr>
        <sz val="9"/>
        <rFont val="Times New Roman"/>
        <family val="1"/>
      </rPr>
      <t>St. George</t>
    </r>
  </si>
  <si>
    <r>
      <rPr>
        <sz val="9"/>
        <rFont val="Times New Roman"/>
        <family val="1"/>
      </rPr>
      <t>North Dakota, G,V</t>
    </r>
  </si>
  <si>
    <r>
      <rPr>
        <sz val="9"/>
        <rFont val="Times New Roman"/>
        <family val="1"/>
      </rPr>
      <t>6:30 a.m. EDT. A metallic-appearing gray disc paced ahead of a car, top section revolving and a row of window-like markings visible around the center. A vapor stream was produced, which changed to red sparks. (APRO Bulletin, May-June 1967, p. 12.)</t>
    </r>
  </si>
  <si>
    <r>
      <rPr>
        <sz val="9"/>
        <rFont val="Times New Roman"/>
        <family val="1"/>
      </rPr>
      <t xml:space="preserve">8:25 p.m. CDT. A gray misty oval object was reported with red blinking lights and
</t>
    </r>
    <r>
      <rPr>
        <sz val="9"/>
        <rFont val="Times New Roman"/>
        <family val="1"/>
      </rPr>
      <t>a steady white light on top (body lights). It hovered, then rose straight up. (APRO Bulletin, May-June 1967, p. 8.)</t>
    </r>
  </si>
  <si>
    <r>
      <rPr>
        <sz val="9"/>
        <rFont val="Times New Roman"/>
        <family val="1"/>
      </rPr>
      <t>Montezuma</t>
    </r>
  </si>
  <si>
    <r>
      <rPr>
        <sz val="9"/>
        <rFont val="Times New Roman"/>
        <family val="1"/>
      </rPr>
      <t xml:space="preserve">Elliptical object hovered close to car, intense heat felt; later headaches and vision
</t>
    </r>
    <r>
      <rPr>
        <sz val="9"/>
        <rFont val="Times New Roman"/>
        <family val="1"/>
      </rPr>
      <t>problems. Report in NICAP files, (E,R) car</t>
    </r>
  </si>
  <si>
    <r>
      <rPr>
        <sz val="9"/>
        <rFont val="Times New Roman"/>
        <family val="1"/>
      </rPr>
      <t>Peel Tree</t>
    </r>
  </si>
  <si>
    <r>
      <rPr>
        <sz val="9"/>
        <rFont val="Times New Roman"/>
        <family val="1"/>
      </rPr>
      <t xml:space="preserve">9:00 p.m. EDT. A couple saw a cigar-shaped object that resembled a plane about to land. It appeared to have lights inside and a red light on top (body lights), an estimated 4-5 feet from the body of the craft. (NICAP report form, copy in Donald
</t>
    </r>
    <r>
      <rPr>
        <sz val="9"/>
        <rFont val="Times New Roman"/>
        <family val="1"/>
      </rPr>
      <t>E. Keyhoe Archives files.)</t>
    </r>
  </si>
  <si>
    <r>
      <rPr>
        <sz val="9"/>
        <rFont val="Times New Roman"/>
        <family val="1"/>
      </rPr>
      <t>Samoset</t>
    </r>
  </si>
  <si>
    <r>
      <rPr>
        <sz val="9"/>
        <rFont val="Times New Roman"/>
        <family val="1"/>
      </rPr>
      <t>Evening. Many witnesses reported five objects with three green lights in a row and two red lights (body lights) underneath. (The Worcester Evening Gazette, Mass., - 5/2/67, copy in NICAP files.) [See previous case re: dropped "fire ball."]</t>
    </r>
  </si>
  <si>
    <r>
      <rPr>
        <sz val="9"/>
        <rFont val="Times New Roman"/>
        <family val="1"/>
      </rPr>
      <t>9:35 p.m. MDT (11:35 p.m. EDT). A private pilot and his family saw a flattened ellipse with a superstructure and a large orange light. (Ricks-Carter report dated 5/24/67, NICAP files; U.F.O. Investigator, Vol. IV, No. 1, May-June 1967, p. 3)</t>
    </r>
  </si>
  <si>
    <r>
      <rPr>
        <sz val="9"/>
        <rFont val="Times New Roman"/>
        <family val="1"/>
      </rPr>
      <t>Shelley</t>
    </r>
  </si>
  <si>
    <r>
      <rPr>
        <sz val="9"/>
        <rFont val="Times New Roman"/>
        <family val="1"/>
      </rPr>
      <t>9:00 p.m. EDT. A real estate agent and occupants of three other cars saw a shiny, metallic-appearing flattened sphere ^ an estimated 20 feet in diameter and 15 feet tall, with a band of alternate non- ; blinking red and green body lights around the middle. (NICAP report 1 form; U.F.O. Investigator, May-June 1967, p. 3.)</t>
    </r>
  </si>
  <si>
    <r>
      <rPr>
        <sz val="9"/>
        <rFont val="Times New Roman"/>
        <family val="1"/>
      </rPr>
      <t>G,V</t>
    </r>
  </si>
  <si>
    <r>
      <rPr>
        <sz val="9"/>
        <rFont val="Times New Roman"/>
        <family val="1"/>
      </rPr>
      <t>Brixham, Devon</t>
    </r>
  </si>
  <si>
    <r>
      <rPr>
        <sz val="9"/>
        <rFont val="Times New Roman"/>
        <family val="1"/>
      </rPr>
      <t>cone-shaped object w/blue underside come lower with oscillating motions</t>
    </r>
  </si>
  <si>
    <r>
      <rPr>
        <sz val="9"/>
        <rFont val="Times New Roman"/>
        <family val="1"/>
      </rPr>
      <t>Green Lake</t>
    </r>
  </si>
  <si>
    <r>
      <rPr>
        <sz val="9"/>
        <rFont val="Times New Roman"/>
        <family val="1"/>
      </rPr>
      <t xml:space="preserve">10:10 p.m. EDT (9:30 p.m. CDT). Three adults independently saw a dirigible- shaped (elliptical) object with "bubble" dome on top and two protrusions on its underside. (NICAP report form; Reynolds report received 7/26/67, NICAP files;
</t>
    </r>
    <r>
      <rPr>
        <sz val="9"/>
        <rFont val="Times New Roman"/>
        <family val="1"/>
      </rPr>
      <t>U.F.O. Investigator, Vol. IV, No. 2, Oct. 1967, p. 3; Fowler, 1974, p. 348.)</t>
    </r>
  </si>
  <si>
    <r>
      <rPr>
        <sz val="9"/>
        <rFont val="Times New Roman"/>
        <family val="1"/>
      </rPr>
      <t>8:30 p.m. Three witnesses saw an object that flashed light beams onto a car and paced the car at J an estimated altitude of 200 feet, remaining visible for several minutes. (Arkansas ' Gazette, 4/29/67, copy in NICAP files.)    .</t>
    </r>
  </si>
  <si>
    <r>
      <rPr>
        <sz val="9"/>
        <rFont val="Times New Roman"/>
        <family val="1"/>
      </rPr>
      <t>SW part of State</t>
    </r>
  </si>
  <si>
    <r>
      <rPr>
        <sz val="9"/>
        <rFont val="Times New Roman"/>
        <family val="1"/>
      </rPr>
      <t>4:34 p.m. MDT. Two men, one a Federal Aviation Administration electronic technician, saw a huge, polished, metallic-appearing ball that hovered, started to descend, and then disappeared when an aircraft approached (aircraft avoidance). (Letter received 11 /28/67, NICAP files.)</t>
    </r>
  </si>
  <si>
    <r>
      <rPr>
        <sz val="9"/>
        <rFont val="Times New Roman"/>
        <family val="1"/>
      </rPr>
      <t>Bloomfield</t>
    </r>
  </si>
  <si>
    <r>
      <rPr>
        <sz val="9"/>
        <rFont val="Times New Roman"/>
        <family val="1"/>
      </rPr>
      <t>Dog sitting very quietly as engulfed in UFO beam</t>
    </r>
  </si>
  <si>
    <r>
      <rPr>
        <sz val="9"/>
        <rFont val="Times New Roman"/>
        <family val="1"/>
      </rPr>
      <t>St. Catherines, Ontario</t>
    </r>
  </si>
  <si>
    <r>
      <rPr>
        <sz val="9"/>
        <rFont val="Times New Roman"/>
        <family val="1"/>
      </rPr>
      <t xml:space="preserve">Night. Two teenagers saw a saucer-shaped object with a dome, swept back wings, and red body lights. As it pursued the witnesses' car and illuminated it with a light beam, a whistling sound could be heard. (Unidentified newspaper clipping, NICAP
</t>
    </r>
    <r>
      <rPr>
        <sz val="9"/>
        <rFont val="Times New Roman"/>
        <family val="1"/>
      </rPr>
      <t>files.)</t>
    </r>
  </si>
  <si>
    <r>
      <rPr>
        <sz val="9"/>
        <rFont val="Times New Roman"/>
        <family val="1"/>
      </rPr>
      <t>Mt. St. Helens</t>
    </r>
  </si>
  <si>
    <r>
      <rPr>
        <sz val="9"/>
        <rFont val="Times New Roman"/>
        <family val="1"/>
      </rPr>
      <t>9:30 p.m. EDT. A witness saw a small cylinder, estimated 3 feet in diameter and 5 feet tall, with flashing lights. The object landed, deploying six legs when it was about 4 feet from the ground. A whirring sound during landing stopped once the object was at rest. Ground impressions (physical traces) were found at the landing site. (NICAP report form and unidentified newspaper clipping dated 9/8/67 in NICAP files.)</t>
    </r>
  </si>
  <si>
    <r>
      <rPr>
        <sz val="9"/>
        <rFont val="Times New Roman"/>
        <family val="1"/>
      </rPr>
      <t>Kitchener, Ontario</t>
    </r>
  </si>
  <si>
    <r>
      <rPr>
        <sz val="9"/>
        <rFont val="Times New Roman"/>
        <family val="1"/>
      </rPr>
      <t>8:30 p.m. EDT. Two siblings, 13 and 16 yearsb old, saw a silver oval object that had central flashing green lights and a bright light underneath (body lights). The object was hovering near the ground. (NICAP report form and letter.)</t>
    </r>
  </si>
  <si>
    <r>
      <rPr>
        <sz val="9"/>
        <rFont val="Times New Roman"/>
        <family val="1"/>
      </rPr>
      <t>8:45 p.m. EDT,. A witness saw a circle of nine white lights that enclosed two red lights, hovering near a church. (Fowler, 1974, &amp; p. 348.)</t>
    </r>
  </si>
  <si>
    <r>
      <rPr>
        <sz val="9"/>
        <rFont val="Times New Roman"/>
        <family val="1"/>
      </rPr>
      <t>12:15 a.m. CST. A man saw a very large^ elongated object (estimated 50 feet long and 20 feet in width; 2.5:1 length to 4 width ratio) with a red light at one end and a green light at the other end. It roared louder than a jet, and cattle and dogs r reacted (animal reaction).(NICAP report form; Elizabeth Weekly News, 4/26/67, a copy in NICAP files.)</t>
    </r>
  </si>
  <si>
    <r>
      <rPr>
        <sz val="9"/>
        <rFont val="Times New Roman"/>
        <family val="1"/>
      </rPr>
      <t>Elizabeth</t>
    </r>
  </si>
  <si>
    <r>
      <rPr>
        <sz val="9"/>
        <rFont val="Times New Roman"/>
        <family val="1"/>
      </rPr>
      <t xml:space="preserve">9:50 p.m. EST. An airline mechanic and his wife w observed a bright disc that climbed slowly, sped up, slowed, changed direction (maneuvered), with erratic
</t>
    </r>
    <r>
      <rPr>
        <sz val="9"/>
        <rFont val="Times New Roman"/>
        <family val="1"/>
      </rPr>
      <t>motions.  (NICAP report form.)</t>
    </r>
  </si>
  <si>
    <r>
      <rPr>
        <sz val="9"/>
        <rFont val="Times New Roman"/>
        <family val="1"/>
      </rPr>
      <t>Maryville</t>
    </r>
  </si>
  <si>
    <r>
      <rPr>
        <sz val="9"/>
        <rFont val="Times New Roman"/>
        <family val="1"/>
      </rPr>
      <t>Evening. A witness drove into a driveway  and saw a 50-foot diameter red ellipse resting on the ground. The object rose,-,. And departed rapidly when the car lights were turned off. Dogs were barking animal reaction). (Salisbury, 1974, Table 1, Case 47.)</t>
    </r>
  </si>
  <si>
    <r>
      <rPr>
        <sz val="9"/>
        <rFont val="Times New Roman"/>
        <family val="1"/>
      </rPr>
      <t>LaPoint</t>
    </r>
  </si>
  <si>
    <r>
      <rPr>
        <sz val="9"/>
        <rFont val="Times New Roman"/>
        <family val="1"/>
      </rPr>
      <t>road blocked by storage tank-shaped obj w/dome top</t>
    </r>
  </si>
  <si>
    <r>
      <rPr>
        <sz val="9"/>
        <rFont val="Times New Roman"/>
        <family val="1"/>
      </rPr>
      <t>South Hill</t>
    </r>
  </si>
  <si>
    <r>
      <rPr>
        <sz val="9"/>
        <rFont val="Times New Roman"/>
        <family val="1"/>
      </rPr>
      <t xml:space="preserve">10:30 p.m. MST A retired Air Force man saw nine silver, lens-shaped objects (discs) making violent maneuvers at an estimated 20,000 feet altitude. Viewed through binoculars, the objects had no visible rudders or tails and no vapor trails.
</t>
    </r>
    <r>
      <rPr>
        <sz val="9"/>
        <rFont val="Times New Roman"/>
        <family val="1"/>
      </rPr>
      <t>(Salisbury, 1974, Table 1, case 46.)</t>
    </r>
  </si>
  <si>
    <r>
      <rPr>
        <sz val="9"/>
        <rFont val="Times New Roman"/>
        <family val="1"/>
      </rPr>
      <t>Maeser -Vernal</t>
    </r>
  </si>
  <si>
    <r>
      <rPr>
        <sz val="9"/>
        <rFont val="Times New Roman"/>
        <family val="1"/>
      </rPr>
      <t>9:55 p.m. MST. A yellow, dome-shaoed object with a flat bottom (hemisphere) and with a shaft of light (light beam) pointed upward, descended , tipping and swaying. (APRO Bulletin, May- June 1967, p. 7.)</t>
    </r>
  </si>
  <si>
    <r>
      <rPr>
        <sz val="9"/>
        <rFont val="Times New Roman"/>
        <family val="1"/>
      </rPr>
      <t>8:00 p.m. EST. Three witnesses plus another separate individual reported a dark object with 2-3 bright red body lights that hovered and descended behind trees. Aircraft seemed to have been chasing it. (Fowler, 1974, p. 348.) .</t>
    </r>
  </si>
  <si>
    <r>
      <rPr>
        <sz val="9"/>
        <rFont val="Times New Roman"/>
        <family val="1"/>
      </rPr>
      <t>Phillipston</t>
    </r>
  </si>
  <si>
    <r>
      <rPr>
        <sz val="9"/>
        <rFont val="Times New Roman"/>
        <family val="1"/>
      </rPr>
      <t>7:45 p.m. EST. Three witnesses saw two groups of lights, each composed of three red and one white lights flashing in sequence. A large white light viewed through binoculars showed the appearance of rectangular windows. The object moved into the overcast when aircraft converged on the area (aircraft avoidance). (Fowler, 1974, p. 347.)</t>
    </r>
  </si>
  <si>
    <r>
      <rPr>
        <sz val="9"/>
        <rFont val="Times New Roman"/>
        <family val="1"/>
      </rPr>
      <t>Georgetown</t>
    </r>
  </si>
  <si>
    <r>
      <rPr>
        <sz val="9"/>
        <rFont val="Times New Roman"/>
        <family val="1"/>
      </rPr>
      <t>4:00 p.m. EST. A woman saw a shiny disc with a dome and hazy underside. The object hovered, and tilted as a small aircraft passed beneath it. The plane reversed course possibly to look at the UFO. (Florida NICAP Subcommittee report, NICAP report form, in NICAP files.)</t>
    </r>
  </si>
  <si>
    <r>
      <rPr>
        <sz val="9"/>
        <rFont val="Times New Roman"/>
        <family val="1"/>
      </rPr>
      <t>Cocoa Beach</t>
    </r>
  </si>
  <si>
    <r>
      <rPr>
        <sz val="9"/>
        <rFont val="Times New Roman"/>
        <family val="1"/>
      </rPr>
      <t xml:space="preserve">1:30 a.m. PST. Two couples saw an unexplained light ahead and chased it in their car. Then they came upon an unidentified object sitting on the road and had to slam on the brakes to avoid hitting it . (June Larson report, 8/1/67, in NICAP
</t>
    </r>
    <r>
      <rPr>
        <sz val="9"/>
        <rFont val="Times New Roman"/>
        <family val="1"/>
      </rPr>
      <t>files.)</t>
    </r>
  </si>
  <si>
    <r>
      <rPr>
        <sz val="9"/>
        <rFont val="Times New Roman"/>
        <family val="1"/>
      </rPr>
      <t>Ephrata</t>
    </r>
  </si>
  <si>
    <r>
      <rPr>
        <sz val="9"/>
        <rFont val="Times New Roman"/>
        <family val="1"/>
      </rPr>
      <t>9:40 p.m. EST. Three people saw a domed disc with eight glowing yellow ports around the perimeter, white light on top, and red light on the bottom, turauoise lights front and rear (body lights). (Massachusetts NICAP Subcommittee report in NICAP files; Fowler, 1974, p. 347.)</t>
    </r>
  </si>
  <si>
    <r>
      <rPr>
        <sz val="9"/>
        <rFont val="Times New Roman"/>
        <family val="1"/>
      </rPr>
      <t>Bolten</t>
    </r>
  </si>
  <si>
    <r>
      <rPr>
        <sz val="9"/>
        <rFont val="Times New Roman"/>
        <family val="1"/>
      </rPr>
      <t>8:30 p.m. EST. Six witnesses saw two dark objects with two bright flashing red lights and two dimmer white lights (body lights). The objects moved in a pattern, stopping and reversing direction (maneuvering) at times. (Fowler, 1974, p. 347.)</t>
    </r>
  </si>
  <si>
    <r>
      <rPr>
        <sz val="9"/>
        <rFont val="Times New Roman"/>
        <family val="1"/>
      </rPr>
      <t xml:space="preserve">8:15 p.m. EST. A man saw a large cigar-shaped object with many body lights arranged in groupings. It flew low and slow from east to west. (NICAP report
</t>
    </r>
    <r>
      <rPr>
        <sz val="9"/>
        <rFont val="Times New Roman"/>
        <family val="1"/>
      </rPr>
      <t>form.)</t>
    </r>
  </si>
  <si>
    <r>
      <rPr>
        <sz val="9"/>
        <rFont val="Times New Roman"/>
        <family val="1"/>
      </rPr>
      <t>Coldwater</t>
    </r>
  </si>
  <si>
    <r>
      <rPr>
        <sz val="9"/>
        <rFont val="Times New Roman"/>
        <family val="1"/>
      </rPr>
      <t xml:space="preserve">7:15 p.m. EST. Four witnesses saw an object with eight red blinking lights and two white lights (body lights). The object hovered, then moved away slowly. (Fowler,
</t>
    </r>
    <r>
      <rPr>
        <sz val="9"/>
        <rFont val="Times New Roman"/>
        <family val="1"/>
      </rPr>
      <t>1974, p. 347.)</t>
    </r>
  </si>
  <si>
    <r>
      <rPr>
        <sz val="9"/>
        <rFont val="Times New Roman"/>
        <family val="1"/>
      </rPr>
      <t>9:00 p.m. EST. Six neighbors saw a bright light that moved straight up, then crossed the sky, stopped, brightened, and emitted two smaller lights. The observation lasted 3 hours. (Port Clinton Daily News 4/20/67, copy in NICAP files.)</t>
    </r>
  </si>
  <si>
    <r>
      <rPr>
        <sz val="9"/>
        <rFont val="Times New Roman"/>
        <family val="1"/>
      </rPr>
      <t>Port Clinton</t>
    </r>
  </si>
  <si>
    <r>
      <rPr>
        <sz val="9"/>
        <rFont val="Times New Roman"/>
        <family val="1"/>
      </rPr>
      <t>8:45 p.m. EST. A witness reported to the newspaper having seen a round object with red and white colors which followed their car and appeared to move with a gliding motion. (Point Pleasant Register, W.Va., 4/22/67, copy in NICAP files.)</t>
    </r>
  </si>
  <si>
    <r>
      <rPr>
        <sz val="9"/>
        <rFont val="Times New Roman"/>
        <family val="1"/>
      </rPr>
      <t>Huntinton</t>
    </r>
  </si>
  <si>
    <r>
      <rPr>
        <sz val="9"/>
        <rFont val="Times New Roman"/>
        <family val="1"/>
      </rPr>
      <t>7:30 p.m. EST. Four witnesses saw a cream-colored domed object with flashing lights, bright white at first and then turning to red. The object hovered, made sharp turns, and moved off slowly. (Fowler, 1974, p. 347.)</t>
    </r>
  </si>
  <si>
    <r>
      <rPr>
        <sz val="9"/>
        <rFont val="Times New Roman"/>
        <family val="1"/>
      </rPr>
      <t>Tully</t>
    </r>
  </si>
  <si>
    <r>
      <rPr>
        <sz val="9"/>
        <rFont val="Times New Roman"/>
        <family val="1"/>
      </rPr>
      <t>At 8:05 p.m. About 40 miles north of Point Pleasant, a Ph.D. professor at Ohio University, who is also a private pilot, and four others saw an unidentified light source that alternated between yellow and pink as it moved over a wide arc of sky at moderate speed. It was observed for 10 minutes. (NICAP report form.)</t>
    </r>
  </si>
  <si>
    <r>
      <rPr>
        <sz val="9"/>
        <rFont val="Times New Roman"/>
        <family val="1"/>
      </rPr>
      <t>8:00 p.m. EST. A pilot and ground observers reported an anomalous "light-bearing object." The pilot attempted to close in on the object and flashed his landing lights, but there was no response and the object disappeared. (West Virginia Register, 4/1/67,(??) copy in NICAP files.)</t>
    </r>
  </si>
  <si>
    <r>
      <rPr>
        <sz val="9"/>
        <rFont val="Times New Roman"/>
        <family val="1"/>
      </rPr>
      <t>Point Pleasant</t>
    </r>
  </si>
  <si>
    <r>
      <rPr>
        <sz val="9"/>
        <rFont val="Times New Roman"/>
        <family val="1"/>
      </rPr>
      <t>Dog and pony reacted to beam of light</t>
    </r>
  </si>
  <si>
    <r>
      <rPr>
        <sz val="9"/>
        <rFont val="Times New Roman"/>
        <family val="1"/>
      </rPr>
      <t>New Haven</t>
    </r>
  </si>
  <si>
    <r>
      <rPr>
        <sz val="9"/>
        <rFont val="Times New Roman"/>
        <family val="1"/>
      </rPr>
      <t>300 ft WWI helmet shaped object come over a car bathing it in intense light</t>
    </r>
  </si>
  <si>
    <r>
      <rPr>
        <sz val="9"/>
        <rFont val="Times New Roman"/>
        <family val="1"/>
      </rPr>
      <t>Jefferson City</t>
    </r>
  </si>
  <si>
    <r>
      <rPr>
        <sz val="9"/>
        <rFont val="Times New Roman"/>
        <family val="1"/>
      </rPr>
      <t>9:30-10:00 p.m. PST. A woman and her daughter, age 16, saw a large amber- colored light approaching their car at an altitude of 60-80 feet. As it moved closer, the object was seen to be round with windows on top, and light coming from a bottom bulge.  (Ricks letter in NICAP files; U.F.O. Investigator, Vol. IV, No. 1, May-June 1967, p. 1.)</t>
    </r>
  </si>
  <si>
    <r>
      <rPr>
        <sz val="9"/>
        <rFont val="Times New Roman"/>
        <family val="1"/>
      </rPr>
      <t>2:15 a.m. (9:15 p.m. EST, April 16). A loud humming sound was heard as a glowing object shaped like an upturned saucer flew across the sky. The sound was heard again later and the object was seen moving sideways. (Flying Saucer Review, July-Aug. 1967, p. 30.)</t>
    </r>
  </si>
  <si>
    <r>
      <rPr>
        <sz val="9"/>
        <rFont val="Times New Roman"/>
        <family val="1"/>
      </rPr>
      <t>Worthing, Sussex</t>
    </r>
  </si>
  <si>
    <r>
      <rPr>
        <sz val="9"/>
        <rFont val="Times New Roman"/>
        <family val="1"/>
      </rPr>
      <t>Time not given. Five white oval objects, oriented vertically, moved across the sky in 5 seconds, periodically passing behind small scattered clouds. Five minutes later jet aircraft at high altitude flew in the same direction as the objects. (Haines, 1994, pp. 88-89; Smith 1997, UNICAT #371).</t>
    </r>
  </si>
  <si>
    <r>
      <rPr>
        <sz val="9"/>
        <rFont val="Times New Roman"/>
        <family val="1"/>
      </rPr>
      <t>Saigon, Vo Than</t>
    </r>
  </si>
  <si>
    <r>
      <rPr>
        <sz val="9"/>
        <rFont val="Times New Roman"/>
        <family val="1"/>
      </rPr>
      <t xml:space="preserve">1:15 a.m. EST. Two rotating red, glowing dome-shaped objects separated by a bar
</t>
    </r>
    <r>
      <rPr>
        <sz val="9"/>
        <rFont val="Times New Roman"/>
        <family val="1"/>
      </rPr>
      <t>(dumbbell shape) hovered overhead, then accelerated away. (Letter dated 4/16/67 in NICAP files.)</t>
    </r>
  </si>
  <si>
    <r>
      <rPr>
        <sz val="9"/>
        <rFont val="Times New Roman"/>
        <family val="1"/>
      </rPr>
      <t>Downsville, Ontario</t>
    </r>
  </si>
  <si>
    <r>
      <rPr>
        <sz val="9"/>
        <rFont val="Times New Roman"/>
        <family val="1"/>
      </rPr>
      <t>disc shaped object with two levels -Hovering just above water</t>
    </r>
  </si>
  <si>
    <r>
      <rPr>
        <sz val="9"/>
        <rFont val="Times New Roman"/>
        <family val="1"/>
      </rPr>
      <t>Puerto Rico</t>
    </r>
  </si>
  <si>
    <r>
      <rPr>
        <sz val="9"/>
        <rFont val="Times New Roman"/>
        <family val="1"/>
      </rPr>
      <t>Ramey AFB(Shoreline at NE corner of)</t>
    </r>
  </si>
  <si>
    <r>
      <rPr>
        <sz val="9"/>
        <rFont val="Times New Roman"/>
        <family val="1"/>
      </rPr>
      <t xml:space="preserve">Circular object landed, small figure seen in doorway; radio (off) made strange
</t>
    </r>
    <r>
      <rPr>
        <sz val="9"/>
        <rFont val="Times New Roman"/>
        <family val="1"/>
      </rPr>
      <t>noises. CUFOS report; See Rodeghier, 1981, p. 34, (E,R) car</t>
    </r>
  </si>
  <si>
    <r>
      <rPr>
        <sz val="9"/>
        <rFont val="Times New Roman"/>
        <family val="1"/>
      </rPr>
      <t xml:space="preserve">Bell-shaped object buzzed car, banked,  turned and flew away.  Project Blue Book
</t>
    </r>
    <r>
      <rPr>
        <sz val="9"/>
        <rFont val="Times New Roman"/>
        <family val="1"/>
      </rPr>
      <t>files, (E) National Archives, car</t>
    </r>
  </si>
  <si>
    <r>
      <rPr>
        <sz val="9"/>
        <rFont val="Times New Roman"/>
        <family val="1"/>
      </rPr>
      <t>Phoenix</t>
    </r>
  </si>
  <si>
    <r>
      <rPr>
        <sz val="9"/>
        <rFont val="Times New Roman"/>
        <family val="1"/>
      </rPr>
      <t xml:space="preserve">8:59 p.m MST. A bell-shaped object buzzed a car, which experienced EM effects on its engine. The object then banked, s turned, and flew away.  (Project Blue
</t>
    </r>
    <r>
      <rPr>
        <sz val="9"/>
        <rFont val="Times New Roman"/>
        <family val="1"/>
      </rPr>
      <t>Book files, National Archives.)</t>
    </r>
  </si>
  <si>
    <r>
      <rPr>
        <sz val="9"/>
        <rFont val="Times New Roman"/>
        <family val="1"/>
      </rPr>
      <t>8:30 p,m. EST. Six members of a team while doing underwater film work for ABC News saw five bright white lights in formation, “pulsating bright-dim on a 1/2- second cycle and maneuvering around each other as they passed at about 200 feet altitude.  (Letter to Herb Roth, 5/5/67, in NICAP files.)</t>
    </r>
  </si>
  <si>
    <r>
      <rPr>
        <sz val="9"/>
        <rFont val="Times New Roman"/>
        <family val="1"/>
      </rPr>
      <t>Coastal Keys Highway</t>
    </r>
  </si>
  <si>
    <r>
      <rPr>
        <sz val="9"/>
        <rFont val="Times New Roman"/>
        <family val="1"/>
      </rPr>
      <t>8:30 p.m. EST. A woman and  her two "&lt; children, ages 11 and 8, saw a glowing, red-orange bowl-shaped object that was emitting very bright light ("painful to stare at"). The object made rapid motions and hovered. A rod extended from  it for about 5 minutes.   Finally it shot  ;-away to the northwest. (NICAP report form.)</t>
    </r>
  </si>
  <si>
    <r>
      <rPr>
        <sz val="9"/>
        <rFont val="Times New Roman"/>
        <family val="1"/>
      </rPr>
      <t>8:15 p.m. EST. An adult leader and :! 18 Girl Guides saw four lens-shaped discs with flashing lights on the rims (body lights). The objects circled the witnesses, and two shot away when an airplane Jet approached (aircraft avoidance). (Henry McKay report, 4/17/67, in NICAP files.)</t>
    </r>
  </si>
  <si>
    <r>
      <rPr>
        <sz val="9"/>
        <rFont val="Times New Roman"/>
        <family val="1"/>
      </rPr>
      <t xml:space="preserve">Night. Five people, including a policeman, watched a revolving object with a red middle, green lights on both ends, and white lights on the bottom (body lights) for
</t>
    </r>
    <r>
      <rPr>
        <sz val="9"/>
        <rFont val="Times New Roman"/>
        <family val="1"/>
      </rPr>
      <t xml:space="preserve">1.25 hours. The object left a white trail, and it started and stopped many times, becoming all white when not moving (color/motion correlation). (NICAP report
</t>
    </r>
    <r>
      <rPr>
        <sz val="9"/>
        <rFont val="Times New Roman"/>
        <family val="1"/>
      </rPr>
      <t>form.)</t>
    </r>
  </si>
  <si>
    <r>
      <rPr>
        <sz val="9"/>
        <rFont val="Times New Roman"/>
        <family val="1"/>
      </rPr>
      <t>Hackettstown</t>
    </r>
  </si>
  <si>
    <r>
      <rPr>
        <sz val="9"/>
        <rFont val="Times New Roman"/>
        <family val="1"/>
      </rPr>
      <t xml:space="preserve">9:30 p.m. PST. While driving, a woman saw an amber-colored object shaped like a disc with a tall dome. She estimated that it was at a height of two telephone poles and as large as a car.  (Ricks letter, NICAP files; The l/.F.O. Investigator, Vol. IV,
</t>
    </r>
    <r>
      <rPr>
        <sz val="9"/>
        <rFont val="Times New Roman"/>
        <family val="1"/>
      </rPr>
      <t>No. 1, May-June 1967, p. 1.)</t>
    </r>
  </si>
  <si>
    <r>
      <rPr>
        <sz val="9"/>
        <rFont val="Times New Roman"/>
        <family val="1"/>
      </rPr>
      <t>Woodville</t>
    </r>
  </si>
  <si>
    <r>
      <rPr>
        <sz val="9"/>
        <rFont val="Times New Roman"/>
        <family val="1"/>
      </rPr>
      <t>6:50 p.m. EST. (11 miles northeast of Orange). Two witnesses saw a mass of very bright lights, brighter than the moon which was visible. They descended and hovered, before moving slowly out of sight on an upward course. (Fowler, 1974, p. 346.)</t>
    </r>
  </si>
  <si>
    <r>
      <rPr>
        <sz val="9"/>
        <rFont val="Times New Roman"/>
        <family val="1"/>
      </rPr>
      <t>Royalston</t>
    </r>
  </si>
  <si>
    <r>
      <rPr>
        <sz val="9"/>
        <rFont val="Times New Roman"/>
        <family val="1"/>
      </rPr>
      <t>6:45 p.m. EST. Three people saw a flattened disc or ellipse with a rotating red light on the underside. The object hovered 100 feet over a pond, moved slowly, then sped away. (Massachusetts NICAP Subcommittee report, NICAP files; Fowler, 1974, p. 346.)</t>
    </r>
  </si>
  <si>
    <r>
      <rPr>
        <sz val="9"/>
        <rFont val="Times New Roman"/>
        <family val="1"/>
      </rPr>
      <t>3:30-4:00 a.m. EST. A woman saw a shiny inverted bowl with flashing red lights hovering above trees. It emitted five light beams from the underside, took off in "three steps" and quickly disappeared. (NICAP report form.)</t>
    </r>
  </si>
  <si>
    <r>
      <rPr>
        <sz val="9"/>
        <rFont val="Times New Roman"/>
        <family val="1"/>
      </rPr>
      <t>670410-15</t>
    </r>
  </si>
  <si>
    <r>
      <rPr>
        <sz val="9"/>
        <rFont val="Times New Roman"/>
        <family val="1"/>
      </rPr>
      <t>(McDonald list; FUFOR Index) Radar Visuals / MPS-14 &amp; FPS-10 Radars</t>
    </r>
  </si>
  <si>
    <r>
      <rPr>
        <sz val="9"/>
        <rFont val="Times New Roman"/>
        <family val="1"/>
      </rPr>
      <t>Houma</t>
    </r>
  </si>
  <si>
    <r>
      <rPr>
        <u/>
        <sz val="9"/>
        <color rgb="FF0000FF"/>
        <rFont val="Times New Roman"/>
        <family val="1"/>
      </rPr>
      <t>670410-11</t>
    </r>
  </si>
  <si>
    <r>
      <rPr>
        <sz val="9"/>
        <rFont val="Times New Roman"/>
        <family val="1"/>
      </rPr>
      <t xml:space="preserve">9:45 p.m. A glowing orange-yellow ball that swung in a large arc was observed by two witnesses for 20 minutes. It moved closer and became a huge dark object which reminded the witnesses of a passenger coach of a train with seven tall
</t>
    </r>
    <r>
      <rPr>
        <sz val="9"/>
        <rFont val="Times New Roman"/>
        <family val="1"/>
      </rPr>
      <t>windows emitting light. (Don Worley)</t>
    </r>
  </si>
  <si>
    <r>
      <rPr>
        <sz val="9"/>
        <rFont val="Times New Roman"/>
        <family val="1"/>
      </rPr>
      <t>Afternoon. Three women and three children saw an elongated object, split in the middle, possibly saucer-shaped, that was hovering near a telephone tower on a mountain. It then shot straight up and disappeared. (Harrisburg Patriot-News, Pa., 4/9/67, copy in NICAP files)</t>
    </r>
  </si>
  <si>
    <r>
      <rPr>
        <sz val="9"/>
        <rFont val="Times New Roman"/>
        <family val="1"/>
      </rPr>
      <t>Object paced airliner (radar)</t>
    </r>
  </si>
  <si>
    <r>
      <rPr>
        <sz val="9"/>
        <rFont val="Times New Roman"/>
        <family val="1"/>
      </rPr>
      <t>10:05 p.m. PST (11:05 p.m. MST). Two peoplen saw a fat, solid-gray cigar (ellipse) with a blinking red light for about 4 minutes. ^ The object flew tilted, and two smaller objects came from the path of the first (satellite objects). The objects were viewed through binoculars. (NICAP report form.)</t>
    </r>
  </si>
  <si>
    <r>
      <rPr>
        <sz val="9"/>
        <rFont val="Times New Roman"/>
        <family val="1"/>
      </rPr>
      <t xml:space="preserve">8:45 p.m. PST; 9:45 p.m. MST). A couple watched a fly-by of a  red disc with
</t>
    </r>
    <r>
      <rPr>
        <sz val="9"/>
        <rFont val="Times New Roman"/>
        <family val="1"/>
      </rPr>
      <t>windows at low altitude. ((NICAP report form.)</t>
    </r>
  </si>
  <si>
    <r>
      <rPr>
        <sz val="9"/>
        <rFont val="Times New Roman"/>
        <family val="1"/>
      </rPr>
      <t>North Salinas</t>
    </r>
  </si>
  <si>
    <r>
      <rPr>
        <sz val="9"/>
        <rFont val="Times New Roman"/>
        <family val="1"/>
      </rPr>
      <t>8:30 p.m. CST (9:30 p.m. EST). A manager of the Chamber of Commerce, his wife and grandson saw a disc with a peaked top surmounted by a green light. Its body was yellowish (like house lights) with red sections. The object flew over their car at an estimated 3,000 feet altitude. (Belleville Telescope, 4/6/67, NICAP files.)</t>
    </r>
  </si>
  <si>
    <r>
      <rPr>
        <sz val="9"/>
        <rFont val="Times New Roman"/>
        <family val="1"/>
      </rPr>
      <t>7:45 p.m. EST. About 450 miles north-northwest of Jonestown, a woman and her two children saw a small glowing sphere with a metallic band aooroach their car. (Peterborough Examiner 4/14/67.) About 45 minutes later in Welland, Ontario, about 165 miles northeast of Peterborough, a man saw an obiect with bright blue light that moved slowly and hovered, emitting a strange humming sound. (Letter 4/9/67 in NICAP files.)</t>
    </r>
  </si>
  <si>
    <r>
      <rPr>
        <sz val="9"/>
        <rFont val="Times New Roman"/>
        <family val="1"/>
      </rPr>
      <t>Peterborough, Ontario</t>
    </r>
  </si>
  <si>
    <r>
      <rPr>
        <sz val="9"/>
        <rFont val="Times New Roman"/>
        <family val="1"/>
      </rPr>
      <t>4:00 a.m. EST. Two University of Wisconsin students saw three large orange oval objects in formation that appeared behind their car, then moved in front of it, north of town. When they stopped the car, the objects hovered over the trees, their color changing from orange to purple. They then emitted a blinding light that lit up the area, and vanished suddenly. (Escanaba Daily Press, Mich., 4/6/67, copy in NICAP files.)</t>
    </r>
  </si>
  <si>
    <r>
      <rPr>
        <sz val="9"/>
        <rFont val="Times New Roman"/>
        <family val="1"/>
      </rPr>
      <t>Menominee</t>
    </r>
  </si>
  <si>
    <r>
      <rPr>
        <sz val="9"/>
        <rFont val="Times New Roman"/>
        <family val="1"/>
      </rPr>
      <t xml:space="preserve">1:50 a.m. PST (4:40 p.m. EST).-A woman saw a basket-shaped (truncated cone)
</t>
    </r>
    <r>
      <rPr>
        <sz val="9"/>
        <rFont val="Times New Roman"/>
        <family val="1"/>
      </rPr>
      <t>object with flashing lights for 10 minutes. The object was described as tumbling end over end. (NICAP report form.)</t>
    </r>
  </si>
  <si>
    <r>
      <rPr>
        <sz val="9"/>
        <rFont val="Times New Roman"/>
        <family val="1"/>
      </rPr>
      <t xml:space="preserve">Round object, flashing blue light,  moved over car, tilted, sped away;  car lifted off
</t>
    </r>
    <r>
      <rPr>
        <sz val="9"/>
        <rFont val="Times New Roman"/>
        <family val="1"/>
      </rPr>
      <t>ground as UFO departed. See Section VI, (E,L) car</t>
    </r>
  </si>
  <si>
    <r>
      <rPr>
        <sz val="9"/>
        <rFont val="Times New Roman"/>
        <family val="1"/>
      </rPr>
      <t>Jonestown</t>
    </r>
  </si>
  <si>
    <r>
      <rPr>
        <sz val="9"/>
        <rFont val="Times New Roman"/>
        <family val="1"/>
      </rPr>
      <t>Two dogs barked at object 150' away</t>
    </r>
  </si>
  <si>
    <r>
      <rPr>
        <sz val="9"/>
        <rFont val="Times New Roman"/>
        <family val="1"/>
      </rPr>
      <t>Fishing Creek Valley</t>
    </r>
  </si>
  <si>
    <r>
      <rPr>
        <sz val="9"/>
        <rFont val="Times New Roman"/>
        <family val="1"/>
      </rPr>
      <t xml:space="preserve">9:15 p.m. EST. A woman reported an illuminated bell-shaped object, estimated to be 35 feet long and 20 feet high (length to height ratio 1.75:1), with white lights and a pulsating red light (body lights). (Pennsylvania NICAP Subcommittee
</t>
    </r>
    <r>
      <rPr>
        <sz val="9"/>
        <rFont val="Times New Roman"/>
        <family val="1"/>
      </rPr>
      <t>report, NICAP files.)</t>
    </r>
  </si>
  <si>
    <r>
      <rPr>
        <sz val="9"/>
        <rFont val="Times New Roman"/>
        <family val="1"/>
      </rPr>
      <t xml:space="preserve">7:15 p.m. PST (10:15 p.m. EST). A family saw an unusual reddish light that approached their car after they flashed their headlights at it (light reaction). The object hovered in front of the car, glowing red with a dome visible on top. It had a hazv indefinite lower part at least as large as the upper part. (NICAP report form;
</t>
    </r>
    <r>
      <rPr>
        <sz val="9"/>
        <rFont val="Times New Roman"/>
        <family val="1"/>
      </rPr>
      <t>U.F.O. Investigator, Vol. IV, No. 2, Oct. 1967, p. 3; NICAP report form.)</t>
    </r>
  </si>
  <si>
    <r>
      <rPr>
        <sz val="9"/>
        <rFont val="Times New Roman"/>
        <family val="1"/>
      </rPr>
      <t>Hessel</t>
    </r>
  </si>
  <si>
    <r>
      <rPr>
        <sz val="9"/>
        <rFont val="Times New Roman"/>
        <family val="1"/>
      </rPr>
      <t xml:space="preserve">5:45 a.m. A farm wife was putting milkers on cows in a barn when she observed a round, red-yellow object the size of the full moon for about a minute. It hovered about 200 yards away, then climbed and disappeared in about three seconds. (Don
</t>
    </r>
    <r>
      <rPr>
        <sz val="9"/>
        <rFont val="Times New Roman"/>
        <family val="1"/>
      </rPr>
      <t>Worley files)</t>
    </r>
  </si>
  <si>
    <r>
      <rPr>
        <sz val="9"/>
        <rFont val="Times New Roman"/>
        <family val="1"/>
      </rPr>
      <t xml:space="preserve">11:15 a.m. A flight instructor and student in a U.S. Navy Cessna aircraft saw a flat oval object, which appeared to be a metallic dull white in color, that followed the
</t>
    </r>
    <r>
      <rPr>
        <sz val="9"/>
        <rFont val="Times New Roman"/>
        <family val="1"/>
      </rPr>
      <t>aircraft. (Weinstein, 1999, p. 35.)</t>
    </r>
  </si>
  <si>
    <r>
      <rPr>
        <sz val="9"/>
        <rFont val="Times New Roman"/>
        <family val="1"/>
      </rPr>
      <t>Tortuguero, Islagrande</t>
    </r>
  </si>
  <si>
    <r>
      <rPr>
        <sz val="9"/>
        <rFont val="Times New Roman"/>
        <family val="1"/>
      </rPr>
      <t>Evening. A couple saw an object with a short cylindrical body, dome-shaped top, and flat bottom (turret shape). Eventually it sped up and crossed the road in front of the car. (MoberLy Monitor-Indexand Evening Democrat, 7/14/67, copy in NICAP files.)</t>
    </r>
  </si>
  <si>
    <r>
      <rPr>
        <sz val="9"/>
        <rFont val="Times New Roman"/>
        <family val="1"/>
      </rPr>
      <t>Moberly</t>
    </r>
  </si>
  <si>
    <r>
      <rPr>
        <sz val="9"/>
        <rFont val="Times New Roman"/>
        <family val="1"/>
      </rPr>
      <t>2:00 a.m. EST,. An airport owner, alerted by a whirring sound, saw an object like two silver saucers placed rim-to-rim (disc) with a transparent dome. Inside the dome were two moving figures. Portholes glowed on the perimeter of the object. An odor was reported, and a yard light was affected (EM effects). (Fowler, 1974, p. 348.)</t>
    </r>
  </si>
  <si>
    <r>
      <rPr>
        <sz val="9"/>
        <rFont val="Times New Roman"/>
        <family val="1"/>
      </rPr>
      <t>Haverhille</t>
    </r>
  </si>
  <si>
    <r>
      <rPr>
        <sz val="9"/>
        <rFont val="Times New Roman"/>
        <family val="1"/>
      </rPr>
      <t>67Spring</t>
    </r>
  </si>
  <si>
    <r>
      <rPr>
        <sz val="9"/>
        <rFont val="Times New Roman"/>
        <family val="1"/>
      </rPr>
      <t>10:30 p.m. CST. A witness reported seeing a cylindrical object about 100 feet long that was hovering just off the ground and emitting a motor-like sound. Other sounds also were heard, including a voice requesting that he undergo a physical examination. When the witness refused to do so, the craft took off. (Washington Star, D.C. (United Press International), 4/2/67; Flying Saucer Review, July-Aug. 1967, p. 31; Air Force report in Project Blue Book files, National Archives.)</t>
    </r>
  </si>
  <si>
    <r>
      <rPr>
        <sz val="9"/>
        <rFont val="Times New Roman"/>
        <family val="1"/>
      </rPr>
      <t>Wellington</t>
    </r>
  </si>
  <si>
    <r>
      <rPr>
        <sz val="9"/>
        <rFont val="Times New Roman"/>
        <family val="1"/>
      </rPr>
      <t>8:25 p.m. CST. Three people saw a disc with a dome and two red body lights hovering near the horizon. They observed it through binoculars, and it appeared to oscillate erratically. Report from local resident, received 10/25/67, NICAP files.)</t>
    </r>
  </si>
  <si>
    <r>
      <rPr>
        <sz val="9"/>
        <rFont val="Times New Roman"/>
        <family val="1"/>
      </rPr>
      <t>Westmont</t>
    </r>
  </si>
  <si>
    <r>
      <rPr>
        <sz val="9"/>
        <rFont val="Times New Roman"/>
        <family val="1"/>
      </rPr>
      <t xml:space="preserve">7:20-7:40 p.m. EST. A NASA launch that created a sodium vapor cloud in the
</t>
    </r>
    <r>
      <rPr>
        <sz val="9"/>
        <rFont val="Times New Roman"/>
        <family val="1"/>
      </rPr>
      <t>atmosphere caused several false UFO reports.</t>
    </r>
  </si>
  <si>
    <r>
      <rPr>
        <sz val="9"/>
        <rFont val="Times New Roman"/>
        <family val="1"/>
      </rPr>
      <t>Eastern Seaboard</t>
    </r>
  </si>
  <si>
    <r>
      <rPr>
        <sz val="9"/>
        <rFont val="Times New Roman"/>
        <family val="1"/>
      </rPr>
      <t>Radar/visual, UFO 10 missiles shut down</t>
    </r>
  </si>
  <si>
    <r>
      <rPr>
        <sz val="9"/>
        <rFont val="Times New Roman"/>
        <family val="1"/>
      </rPr>
      <t>7:30 p.m. GMT.  Five people saw a carrot-shaped (cone-shaped) object about twice the size of an airliner. It moved sideways at first, then climbed and accelerated away. (Reading Evening Post, England, 3/31/67, copy in NICAP files.)</t>
    </r>
  </si>
  <si>
    <r>
      <rPr>
        <sz val="9"/>
        <rFont val="Times New Roman"/>
        <family val="1"/>
      </rPr>
      <t>Burghfield, Berkshire</t>
    </r>
  </si>
  <si>
    <r>
      <rPr>
        <sz val="9"/>
        <rFont val="Times New Roman"/>
        <family val="1"/>
      </rPr>
      <t>7:45 p.m. CST (8:45 p.m. EST). A disc with windows hovered, then accelerated away. (Air Force report in Project Blue Book files, National Archives.)</t>
    </r>
  </si>
  <si>
    <r>
      <rPr>
        <sz val="9"/>
        <rFont val="Times New Roman"/>
        <family val="1"/>
      </rPr>
      <t>Newulm</t>
    </r>
  </si>
  <si>
    <r>
      <rPr>
        <sz val="9"/>
        <rFont val="Times New Roman"/>
        <family val="1"/>
      </rPr>
      <t>7:35 p.m. EST. A woman sighted a glowing disc. She drove home and returned with two more witnesses. The object moved slowly, and disappeared when aircraft approached (aircraft avoidance). (NICAP report form.)</t>
    </r>
  </si>
  <si>
    <r>
      <rPr>
        <sz val="9"/>
        <rFont val="Times New Roman"/>
        <family val="1"/>
      </rPr>
      <t>2:30 a.m. EST. A 20-year-old electric company worker saw a glowing red-orange, cone-shaped object just off the ground. The object was estimated to be 12 feet wide at the base and 25 feet high to the point, where there was a ball-shaped object. Large-headed humanoids were seen moving rapidly back and forth. The report said that one being was hit by the car, leaving visible damage on the vehicle. (Ravenna Record-Courier, Ohio, 3/31/67; Keyhoe and Lore, 1969a, p. 30; Keyhoe and Lore,1969b, pp.28-29; APRO Bulletin, March-April 1967, p. 1.)</t>
    </r>
  </si>
  <si>
    <r>
      <rPr>
        <sz val="9"/>
        <rFont val="Times New Roman"/>
        <family val="1"/>
      </rPr>
      <t>Munroe Falls</t>
    </r>
  </si>
  <si>
    <r>
      <rPr>
        <sz val="9"/>
        <rFont val="Times New Roman"/>
        <family val="1"/>
      </rPr>
      <t>Photograph. No other information available at this time.</t>
    </r>
  </si>
  <si>
    <r>
      <rPr>
        <sz val="9"/>
        <rFont val="Times New Roman"/>
        <family val="1"/>
      </rPr>
      <t>Picaco Park</t>
    </r>
  </si>
  <si>
    <r>
      <rPr>
        <sz val="9"/>
        <rFont val="Times New Roman"/>
        <family val="1"/>
      </rPr>
      <t>On some unspecified date in the spring, some 525 miles southeast of Minatare, Nebraska, a man saw a large craft on the ground and small humanoids who disembarked and circled around the craft. Footprints of the humanoids reportedly were photographed. (Miller letter, Kirksville, MO, NICAP files.)</t>
    </r>
  </si>
  <si>
    <r>
      <rPr>
        <sz val="9"/>
        <rFont val="Times New Roman"/>
        <family val="1"/>
      </rPr>
      <t>Medicine Lodge</t>
    </r>
  </si>
  <si>
    <r>
      <rPr>
        <sz val="9"/>
        <rFont val="Times New Roman"/>
        <family val="1"/>
      </rPr>
      <t>7:30 p.m. MST. Two separate groups of 1 witnesses reported a variety of UFO activity. In one case a man saw two "solid :-lights" that hovered near the ground. A 5-1/2-foot tall humanoid being in what 3 looked like white coveralls was seen, and the man's dog was disturbed at this time (animal reaction). The other witnesses described strange footprints found at the site and apparently also saw the humanoid being but do not describe it. (NICAP report form.)</t>
    </r>
  </si>
  <si>
    <r>
      <rPr>
        <sz val="9"/>
        <rFont val="Times New Roman"/>
        <family val="1"/>
      </rPr>
      <t>Minatare</t>
    </r>
  </si>
  <si>
    <r>
      <rPr>
        <sz val="9"/>
        <rFont val="Times New Roman"/>
        <family val="1"/>
      </rPr>
      <t>oval object, like copper or brass fly with tumbling motion</t>
    </r>
  </si>
  <si>
    <r>
      <rPr>
        <sz val="9"/>
        <rFont val="Times New Roman"/>
        <family val="1"/>
      </rPr>
      <t>New Winchester</t>
    </r>
  </si>
  <si>
    <r>
      <rPr>
        <sz val="9"/>
        <rFont val="Times New Roman"/>
        <family val="1"/>
      </rPr>
      <t>7:00 p.m. CST. About 480 miles south of Canton, &gt;&gt; Illinois (see previous entry), two witnesses saw a solid, self-luminous, bright ^ reddish-orange circular object that at one point passed in front of a house and in front of power lines. The object disappeared but was then seen again, &amp; and finally departed at tremendous speed. (NICAP report form.)</t>
    </r>
  </si>
  <si>
    <r>
      <rPr>
        <sz val="9"/>
        <rFont val="Times New Roman"/>
        <family val="1"/>
      </rPr>
      <t>6:25 p.m.CST. A man and his 11-year-old son saw a hovering, dark egg-shaped object that began to glow red when it moved low overhead (luminosity/motion correlation). It made a sound like a quiet washing machine (swishing). The sound varied and pulsated as did the light. (NICAP report form and letter in NICAP files.)</t>
    </r>
  </si>
  <si>
    <r>
      <rPr>
        <sz val="9"/>
        <rFont val="Times New Roman"/>
        <family val="1"/>
      </rPr>
      <t>Early a.m. CST. Two reoorters saw three discs with domes and flat bottoms (domed discs) that were later joined by a fourth. White light was coming from windows positioned around the circumference of the domes. The discs hovered over a highway, then slowly moved away. (Joplin Globe, Missouri, 3/26/67, copy in NICAP files; APRO Bulletin, May-June 1967, p. 1.)</t>
    </r>
  </si>
  <si>
    <r>
      <rPr>
        <sz val="9"/>
        <rFont val="Times New Roman"/>
        <family val="1"/>
      </rPr>
      <t>Joplin</t>
    </r>
  </si>
  <si>
    <r>
      <rPr>
        <sz val="9"/>
        <rFont val="Times New Roman"/>
        <family val="1"/>
      </rPr>
      <t>Oscar Flight / Malmstrom AFB Missile Incident</t>
    </r>
  </si>
  <si>
    <r>
      <rPr>
        <sz val="9"/>
        <rFont val="Times New Roman"/>
        <family val="1"/>
      </rPr>
      <t>Malmstrom AFB (Nr. Roy)</t>
    </r>
  </si>
  <si>
    <r>
      <rPr>
        <sz val="9"/>
        <rFont val="Times New Roman"/>
        <family val="1"/>
      </rPr>
      <t>Disc hovers for 10 minutes</t>
    </r>
  </si>
  <si>
    <r>
      <rPr>
        <sz val="9"/>
        <rFont val="Times New Roman"/>
        <family val="1"/>
      </rPr>
      <t>Los Alamos</t>
    </r>
  </si>
  <si>
    <r>
      <rPr>
        <sz val="9"/>
        <rFont val="Times New Roman"/>
        <family val="1"/>
      </rPr>
      <t>Dome-Shaped Object Lands In Ravine</t>
    </r>
  </si>
  <si>
    <r>
      <rPr>
        <sz val="9"/>
        <rFont val="Times New Roman"/>
        <family val="1"/>
      </rPr>
      <t>9:00 p.m. EST. Three witnesses described an object as being shaped like a turtle shell with flashing red and white lights. The object hovered over Rock Pond before moving off faster than a jet aircraft. (Fowler, UFOS: INTERPLANETARY VISITORS,  December 1979, Bantam Edition, page 331)</t>
    </r>
  </si>
  <si>
    <r>
      <rPr>
        <sz val="9"/>
        <rFont val="Times New Roman"/>
        <family val="1"/>
      </rPr>
      <t xml:space="preserve">7:18 p.m. EST. Many people saw an object hovering in the sky to the northwest. It was changing colors in a cycle from red to blue-green to white, and back to red.
</t>
    </r>
    <r>
      <rPr>
        <sz val="9"/>
        <rFont val="Times New Roman"/>
        <family val="1"/>
      </rPr>
      <t xml:space="preserve">After about 25 minutes, the object made a swift departure. (Unidentified
</t>
    </r>
    <r>
      <rPr>
        <sz val="9"/>
        <rFont val="Times New Roman"/>
        <family val="1"/>
      </rPr>
      <t>newspaper clipping, 3/25/67, copy in Donald E. Keyhoe Archives.)</t>
    </r>
  </si>
  <si>
    <r>
      <rPr>
        <sz val="9"/>
        <rFont val="Times New Roman"/>
        <family val="1"/>
      </rPr>
      <t xml:space="preserve">2134Z (4:34 p.m. EST). An Irish Airlines flight crew saw an object that was as bright as Venus, but that also was being tracked on ground radar. (Weinstein,
</t>
    </r>
    <r>
      <rPr>
        <sz val="9"/>
        <rFont val="Times New Roman"/>
        <family val="1"/>
      </rPr>
      <t>1999, p. 35.)</t>
    </r>
  </si>
  <si>
    <r>
      <rPr>
        <sz val="9"/>
        <rFont val="Times New Roman"/>
        <family val="1"/>
      </rPr>
      <t>Disc hovers for 10 minutes.</t>
    </r>
  </si>
  <si>
    <r>
      <rPr>
        <sz val="9"/>
        <rFont val="Times New Roman"/>
        <family val="1"/>
      </rPr>
      <t>11:30 a.m. Man requesting his name be kept confidential reported that he observed an object, near the airport, in the west that appeared to be an aircraft fuselage (DC- 3) without wings. It was white in color, and after a minute of observation, took off fast towards the northwest into a cloud. (Ridge, NICAP files)</t>
    </r>
  </si>
  <si>
    <r>
      <rPr>
        <sz val="9"/>
        <rFont val="Times New Roman"/>
        <family val="1"/>
      </rPr>
      <t>Lawrenceville</t>
    </r>
  </si>
  <si>
    <r>
      <rPr>
        <sz val="9"/>
        <rFont val="Times New Roman"/>
        <family val="1"/>
      </rPr>
      <t>9:00 p.m. MST. Sheriff's deputies and other witnesses saw a yellow object with a red glow coming from the top and the bottom. The object hovered, then flew away. Many sightings reported all over the state. (Great Falls Leader, 3/24/67, copy in NICAP files.) [Malmstrom AFB, MT, Minuteman ICBM Complex]</t>
    </r>
  </si>
  <si>
    <r>
      <rPr>
        <sz val="9"/>
        <rFont val="Times New Roman"/>
        <family val="1"/>
      </rPr>
      <t xml:space="preserve">During the same time period, a woman in another area of Omaha saw two large
</t>
    </r>
    <r>
      <rPr>
        <sz val="9"/>
        <rFont val="Times New Roman"/>
        <family val="1"/>
      </rPr>
      <t>(moon-size) lights making turns (maneuvering) in the sky. (Omaha World Herald, 3/23/67, copy in NICAP files.)</t>
    </r>
  </si>
  <si>
    <r>
      <rPr>
        <sz val="9"/>
        <rFont val="Times New Roman"/>
        <family val="1"/>
      </rPr>
      <t>3:00-3:30 a.m. CST.  A nurse, a nursing supervisor, and an aide saw a slowing white light that at times had a surrounding red glow (halo effect). The shape was said to be " like a bowl atop a plate" (domed disc).</t>
    </r>
  </si>
  <si>
    <r>
      <rPr>
        <sz val="9"/>
        <rFont val="Times New Roman"/>
        <family val="1"/>
      </rPr>
      <t>8:50 p.m. PST (10:50 p.m. CST). A barking dog alerted five witnesses (animal reactions), who saw 5 or 6 lights in a cluster. The lights moved across the sky, and suddenly climbed straight up and disappeared after being visible for several minutes. (Camarillo News, 3/23/67, copy in NICAP</t>
    </r>
  </si>
  <si>
    <r>
      <rPr>
        <sz val="9"/>
        <rFont val="Times New Roman"/>
        <family val="1"/>
      </rPr>
      <t>fluorescent, solid, multicolored lights stand still, then fly away</t>
    </r>
  </si>
  <si>
    <r>
      <rPr>
        <sz val="9"/>
        <rFont val="Times New Roman"/>
        <family val="1"/>
      </rPr>
      <t>Wapello</t>
    </r>
  </si>
  <si>
    <r>
      <rPr>
        <sz val="9"/>
        <rFont val="Times New Roman"/>
        <family val="1"/>
      </rPr>
      <t xml:space="preserve">Night. The crew of an airliner flying above the French-Spanish border saw two
</t>
    </r>
    <r>
      <rPr>
        <sz val="9"/>
        <rFont val="Times New Roman"/>
        <family val="1"/>
      </rPr>
      <t>unexplained blinking lights that changed color and were tracked by ground radar. (Weinstein, 1999, p. 35, from Good, 1996.)</t>
    </r>
  </si>
  <si>
    <r>
      <rPr>
        <sz val="9"/>
        <rFont val="Times New Roman"/>
        <family val="1"/>
      </rPr>
      <t>Biscay Bay</t>
    </r>
  </si>
  <si>
    <r>
      <rPr>
        <sz val="9"/>
        <rFont val="Times New Roman"/>
        <family val="1"/>
      </rPr>
      <t xml:space="preserve">5:30 p.m. Hundreds of Yungainos and tourists, were reportedly visited by two
</t>
    </r>
    <r>
      <rPr>
        <sz val="9"/>
        <rFont val="Times New Roman"/>
        <family val="1"/>
      </rPr>
      <t>UFOs. They flew over the snow covered Huascaran mountains and the city of Yungay-Peru. Photo by: Augusto Arrando.</t>
    </r>
  </si>
  <si>
    <r>
      <rPr>
        <sz val="9"/>
        <rFont val="Times New Roman"/>
        <family val="1"/>
      </rPr>
      <t>Yungay</t>
    </r>
  </si>
  <si>
    <r>
      <rPr>
        <sz val="9"/>
        <rFont val="Times New Roman"/>
        <family val="1"/>
      </rPr>
      <t>7:30 p.m. AKST (10:30 p.m. CST). Two families saw an object that had a long row of square windows of different colors. Cows reacted violently (animal reactions). The object hovered, then disappeared beyond the trees. (Report in NICAP files.)</t>
    </r>
  </si>
  <si>
    <r>
      <rPr>
        <sz val="9"/>
        <rFont val="Times New Roman"/>
        <family val="1"/>
      </rPr>
      <t>Homer</t>
    </r>
  </si>
  <si>
    <r>
      <rPr>
        <sz val="9"/>
        <rFont val="Times New Roman"/>
        <family val="1"/>
      </rPr>
      <t xml:space="preserve">7:45 p.m. CST. A couple saw a bright red oval that approached, stopped and
</t>
    </r>
    <r>
      <rPr>
        <sz val="9"/>
        <rFont val="Times New Roman"/>
        <family val="1"/>
      </rPr>
      <t>hovered, four times emitting light or lighted objects toward the ground. (NICAP report form.)</t>
    </r>
  </si>
  <si>
    <r>
      <rPr>
        <sz val="9"/>
        <rFont val="Times New Roman"/>
        <family val="1"/>
      </rPr>
      <t>Minneapolis</t>
    </r>
  </si>
  <si>
    <r>
      <rPr>
        <sz val="9"/>
        <rFont val="Times New Roman"/>
        <family val="1"/>
      </rPr>
      <t>7:30 p.m. CST (8:30 p.m. EST). Three people saw an oval or bowl-like object with a dome on too and a series of red lights around the circumference (body lights) that flashed in a pattern. There was a bright white spotlight on the bottom near the front. The object hovered over a field before disappearing, possibly landing. (Munday report, Urbana, 9/6/67, NICAP files.)</t>
    </r>
  </si>
  <si>
    <r>
      <rPr>
        <sz val="9"/>
        <rFont val="Times New Roman"/>
        <family val="1"/>
      </rPr>
      <t>Multiple witnesses, landing, (#268).</t>
    </r>
  </si>
  <si>
    <r>
      <rPr>
        <sz val="9"/>
        <rFont val="Times New Roman"/>
        <family val="1"/>
      </rPr>
      <t>New Baden</t>
    </r>
  </si>
  <si>
    <r>
      <rPr>
        <sz val="9"/>
        <rFont val="Times New Roman"/>
        <family val="1"/>
      </rPr>
      <t xml:space="preserve">"Upside-down cup on a saucer" hovered over car, which rocked violently. APRO
</t>
    </r>
    <r>
      <rPr>
        <sz val="9"/>
        <rFont val="Times New Roman"/>
        <family val="1"/>
      </rPr>
      <t>Bulletin, May-June 1967, (E) p. 5, car</t>
    </r>
  </si>
  <si>
    <r>
      <rPr>
        <sz val="9"/>
        <rFont val="Times New Roman"/>
        <family val="1"/>
      </rPr>
      <t>Hillsboro</t>
    </r>
  </si>
  <si>
    <r>
      <rPr>
        <sz val="9"/>
        <rFont val="Times New Roman"/>
        <family val="1"/>
      </rPr>
      <t>Daylight landing, (#1014), occupants, close approach</t>
    </r>
  </si>
  <si>
    <r>
      <rPr>
        <sz val="9"/>
        <rFont val="Times New Roman"/>
        <family val="1"/>
      </rPr>
      <t>Tuscumbia</t>
    </r>
  </si>
  <si>
    <r>
      <rPr>
        <sz val="9"/>
        <rFont val="Times New Roman"/>
        <family val="1"/>
      </rPr>
      <t>7:50 p.m. EST. Three witnesses saw a domed oval object surrounded with a ring of vapor. When the object was stationary (hovering), it glowed violet but when moving, it turned to reddish orange (color change/motion correlation). It moved with a dancing motion. (Fowler, 1974, p. 346.)</t>
    </r>
  </si>
  <si>
    <r>
      <rPr>
        <sz val="9"/>
        <rFont val="Times New Roman"/>
        <family val="1"/>
      </rPr>
      <t>Stow</t>
    </r>
  </si>
  <si>
    <r>
      <rPr>
        <sz val="9"/>
        <rFont val="Times New Roman"/>
        <family val="1"/>
      </rPr>
      <t>10:30 p.m. EST. A couple saw an oval with a body light changing color from red to blue. The object seemed to follow their car before flying away over the horizon after 15 minutes. (White letter, 4/8/67, NICAP files.)</t>
    </r>
  </si>
  <si>
    <r>
      <rPr>
        <sz val="9"/>
        <rFont val="Times New Roman"/>
        <family val="1"/>
      </rPr>
      <t xml:space="preserve">8:00 p.m. EST. About 345 miles southeast of Ann Arbor, Mich., a couple in southwest Pennsylvania saw a fiery orange object that paced their car for more than a mile, then hovered over their home. (Uniontown Morning Herald, Pa.,
</t>
    </r>
    <r>
      <rPr>
        <sz val="9"/>
        <rFont val="Times New Roman"/>
        <family val="1"/>
      </rPr>
      <t>3/18/67, copy in NICAP files.)</t>
    </r>
  </si>
  <si>
    <r>
      <rPr>
        <sz val="9"/>
        <rFont val="Times New Roman"/>
        <family val="1"/>
      </rPr>
      <t>Ohio Pyle</t>
    </r>
  </si>
  <si>
    <r>
      <rPr>
        <sz val="9"/>
        <rFont val="Times New Roman"/>
        <family val="1"/>
      </rPr>
      <t>7:45 p.m. A man saw a red light that changed to blue as it moved slowly across the sky and disappeared. Then what he thought was the same light reappeared but as two white lights that slowly passed overhead (body lights). (Letter from witness dated 1 /9/68 in NICAP files.)</t>
    </r>
  </si>
  <si>
    <r>
      <rPr>
        <sz val="9"/>
        <rFont val="Times New Roman"/>
        <family val="1"/>
      </rPr>
      <t>Ann Arbor</t>
    </r>
  </si>
  <si>
    <r>
      <rPr>
        <sz val="9"/>
        <rFont val="Times New Roman"/>
        <family val="1"/>
      </rPr>
      <t>7:00 p.m.EST. A couple and their three children saw a fat boomerang-shaped object with three red lights in the center (body lights). It flew overhead, changing color, and seemed to follow their car. (Letter dated 3/29/67 in NICAP files.)</t>
    </r>
  </si>
  <si>
    <r>
      <rPr>
        <sz val="9"/>
        <rFont val="Times New Roman"/>
        <family val="1"/>
      </rPr>
      <t>Central area</t>
    </r>
  </si>
  <si>
    <r>
      <rPr>
        <sz val="9"/>
        <rFont val="Times New Roman"/>
        <family val="1"/>
      </rPr>
      <t>Night. A woman reported an object so bright she could look at it only brieflv (brilliant illumination). The object hovered over her home, and made a loud sound (unspecified). Her dog was greatly upset (animal reaction). Possible EM effect on car headlights. (Unidentified clipping in NICAP files.)</t>
    </r>
  </si>
  <si>
    <r>
      <rPr>
        <sz val="9"/>
        <rFont val="Times New Roman"/>
        <family val="1"/>
      </rPr>
      <t xml:space="preserve">11:10 p.m. EST. An associate editor of a local newspaper saw a glowing cigar that drifted back and forth about 30 feet above a snowy field in front of trees for 8
</t>
    </r>
    <r>
      <rPr>
        <sz val="9"/>
        <rFont val="Times New Roman"/>
        <family val="1"/>
      </rPr>
      <t>minutes. (NICAP report form.)</t>
    </r>
  </si>
  <si>
    <r>
      <rPr>
        <sz val="9"/>
        <rFont val="Times New Roman"/>
        <family val="1"/>
      </rPr>
      <t>Keene</t>
    </r>
  </si>
  <si>
    <r>
      <rPr>
        <sz val="9"/>
        <rFont val="Times New Roman"/>
        <family val="1"/>
      </rPr>
      <t>"Echo Flight" Missile Incident</t>
    </r>
  </si>
  <si>
    <r>
      <rPr>
        <sz val="9"/>
        <color rgb="FF9A3365"/>
        <rFont val="Times New Roman"/>
        <family val="1"/>
      </rPr>
      <t>E</t>
    </r>
  </si>
  <si>
    <r>
      <rPr>
        <sz val="9"/>
        <rFont val="Times New Roman"/>
        <family val="1"/>
      </rPr>
      <t>deactivation of 10 missiles for 1 day after UFOs hovered near silos</t>
    </r>
  </si>
  <si>
    <r>
      <rPr>
        <sz val="9"/>
        <rFont val="Times New Roman"/>
        <family val="1"/>
      </rPr>
      <t>Lewistown (15 miles N of)</t>
    </r>
  </si>
  <si>
    <r>
      <rPr>
        <sz val="9"/>
        <rFont val="Times New Roman"/>
        <family val="1"/>
      </rPr>
      <t>deactivation of 6-8 missiles during red saucer-shaped object</t>
    </r>
  </si>
  <si>
    <r>
      <rPr>
        <sz val="9"/>
        <rFont val="Times New Roman"/>
        <family val="1"/>
      </rPr>
      <t>Roy (near)</t>
    </r>
  </si>
  <si>
    <r>
      <rPr>
        <sz val="9"/>
        <rFont val="Times New Roman"/>
        <family val="1"/>
      </rPr>
      <t>Daytime. Personnel of Antares astronomical observatory saw an oval object with dark colored dome and an open hatch in the middle. Numerous color and black- and-white photographs were reported to have been taken and offered for sale. (El Universal, Caracas, Venezuela, 3/18/67, copy in NICAP files.)</t>
    </r>
  </si>
  <si>
    <r>
      <rPr>
        <sz val="9"/>
        <rFont val="Times New Roman"/>
        <family val="1"/>
      </rPr>
      <t>Montevideo</t>
    </r>
  </si>
  <si>
    <r>
      <rPr>
        <sz val="9"/>
        <rFont val="Times New Roman"/>
        <family val="1"/>
      </rPr>
      <t>12:30 a.m. EST. A woman saw a glowing egg-shaped object with lights around it as if they were on wires. The object was 6-8 feet above the ground. It dropped rapidly, then went straight up and repeated the maneuver. The object made a loud humming sound. (Manistee News-Advocate, Manistee County, Mien., 3/17/67, copy in NICAP files.)</t>
    </r>
  </si>
  <si>
    <r>
      <rPr>
        <sz val="9"/>
        <rFont val="Times New Roman"/>
        <family val="1"/>
      </rPr>
      <t>Free Soil</t>
    </r>
  </si>
  <si>
    <r>
      <rPr>
        <sz val="9"/>
        <rFont val="Times New Roman"/>
        <family val="1"/>
      </rPr>
      <t>9:15 p.m. EST. A woman saw a teardrop-shaped object, long axis horizontal, with two lighted portholes. Its body was blue-brown and dull. The witness's dog reacted to the presence of the object. (Witness letter in NICAP files, NICAP report form.)</t>
    </r>
  </si>
  <si>
    <r>
      <rPr>
        <sz val="9"/>
        <rFont val="Times New Roman"/>
        <family val="1"/>
      </rPr>
      <t>Nebo</t>
    </r>
  </si>
  <si>
    <r>
      <rPr>
        <sz val="9"/>
        <rFont val="Times New Roman"/>
        <family val="1"/>
      </rPr>
      <t>4:30 a.m. PST. A woman saw a triangular object surrounded by red glow (halo effect). The object had two blinking red lights and four steady white body lights. It hovered over a highway intersection, then moved away after 10-15 minutes. (Marysville Appeal-Democrat, Calif., 3/15/67, report in NICAP files.)</t>
    </r>
  </si>
  <si>
    <r>
      <rPr>
        <sz val="9"/>
        <rFont val="Times New Roman"/>
        <family val="1"/>
      </rPr>
      <t>Linda</t>
    </r>
  </si>
  <si>
    <r>
      <rPr>
        <sz val="9"/>
        <rFont val="Times New Roman"/>
        <family val="1"/>
      </rPr>
      <t>12:45 p.m. EST. Two woman saw a disc with a flat bottom and peaked top moving very slowly. The object was described as a very bright white, brighter than a conventional aircraft. It moved south parallel to U.S. Route A1A, then turned to the right and disappeared to the southwest after 3-5 minutes. (NICAP report form.)</t>
    </r>
  </si>
  <si>
    <r>
      <rPr>
        <sz val="9"/>
        <rFont val="Times New Roman"/>
        <family val="1"/>
      </rPr>
      <t>Daytona Beach</t>
    </r>
  </si>
  <si>
    <r>
      <rPr>
        <sz val="9"/>
        <rFont val="Times New Roman"/>
        <family val="1"/>
      </rPr>
      <t>Daytime. A U.S. Air Force flight surgeon aboard and the pilot and crew of a KC- 135 flving at 15,000 feet observed a vertically inclined, huge, black metallic cylinder an estimated 2 miles from the plane. (Jacksonville Daily News, Arkansas, 3/27/69, copy in NICAP files; phone conversation with surgeon's wife 5/12/69, notes in : NICAP files.)</t>
    </r>
  </si>
  <si>
    <r>
      <rPr>
        <sz val="9"/>
        <rFont val="Times New Roman"/>
        <family val="1"/>
      </rPr>
      <t>Asia</t>
    </r>
  </si>
  <si>
    <r>
      <rPr>
        <sz val="9"/>
        <rFont val="Times New Roman"/>
        <family val="1"/>
      </rPr>
      <t>Southeast Asia</t>
    </r>
  </si>
  <si>
    <r>
      <rPr>
        <sz val="9"/>
        <rFont val="Times New Roman"/>
        <family val="1"/>
      </rPr>
      <t xml:space="preserve">8:15 p.m. PST. Two men watched a pulsating yellow-orange light for a half hour as it paced their car at close range. The following car had an electrical system failure (EM effects). (Washington State NICAP Subcommittee report, copy in
</t>
    </r>
    <r>
      <rPr>
        <sz val="9"/>
        <rFont val="Times New Roman"/>
        <family val="1"/>
      </rPr>
      <t>NICAP files.)</t>
    </r>
  </si>
  <si>
    <r>
      <rPr>
        <sz val="9"/>
        <rFont val="Times New Roman"/>
        <family val="1"/>
      </rPr>
      <t>San De Fuca</t>
    </r>
  </si>
  <si>
    <r>
      <rPr>
        <sz val="9"/>
        <rFont val="Times New Roman"/>
        <family val="1"/>
      </rPr>
      <t>10:30 p.m. EST. A man saw a gun-metal-gray object shaped like a child's musical top, with lights around the circumference. Vapor trails emerged from points along the outer edge of the object. It hovered silently near the ground, then rose silently. Signs of life reportedly were seen inside. (Glens Falls Times, 3/14/67, copy in NICAP files.)</t>
    </r>
  </si>
  <si>
    <r>
      <rPr>
        <sz val="9"/>
        <rFont val="Times New Roman"/>
        <family val="1"/>
      </rPr>
      <t>Glens Falls</t>
    </r>
  </si>
  <si>
    <r>
      <rPr>
        <sz val="9"/>
        <rFont val="Times New Roman"/>
        <family val="1"/>
      </rPr>
      <t>8:15 p.m.MST. A couple saw the ground illuminated in front of their car. Looking for the source of the light, they saw a large object an estimated 150 feet above the ground shoot by. The object was shaped like a tapered boxcar and flame was coming out the rear. (Salisbury, 1974, pp. 46-48.)</t>
    </r>
  </si>
  <si>
    <r>
      <rPr>
        <sz val="9"/>
        <rFont val="Times New Roman"/>
        <family val="1"/>
      </rPr>
      <t>Vernal and Roosevelt bt.</t>
    </r>
  </si>
  <si>
    <r>
      <rPr>
        <sz val="9"/>
        <rFont val="Times New Roman"/>
        <family val="1"/>
      </rPr>
      <t>car-sized inverted mushroom-shaped object hovering 30 ft above ground</t>
    </r>
  </si>
  <si>
    <r>
      <rPr>
        <sz val="9"/>
        <rFont val="Times New Roman"/>
        <family val="1"/>
      </rPr>
      <t>Rochester</t>
    </r>
  </si>
  <si>
    <r>
      <rPr>
        <sz val="9"/>
        <rFont val="Times New Roman"/>
        <family val="1"/>
      </rPr>
      <t>Time not reported. In St. Louis County, northeast Minnesota, about 250 miles from Rochester, four bovs 9-12 vears old reportedly encountered a landed craft and one or more humanoid beings. (Boyer letter dated 5/5/67 in NICAP files.)</t>
    </r>
  </si>
  <si>
    <r>
      <rPr>
        <sz val="9"/>
        <rFont val="Times New Roman"/>
        <family val="1"/>
      </rPr>
      <t>Virginia</t>
    </r>
  </si>
  <si>
    <r>
      <rPr>
        <sz val="9"/>
        <rFont val="Times New Roman"/>
        <family val="1"/>
      </rPr>
      <t>Early morning CST. Four witnesses saw a disc with bright white light beams that swept the ground. Red lights like roman candles shot out from all sides. The object floated low, and hovered. Witnesses felt vibrations and heard a sound like an alternating frequency beep. (Arkansas Gazette, 3/14/67, copy in NICAP files.)</t>
    </r>
  </si>
  <si>
    <r>
      <rPr>
        <sz val="9"/>
        <rFont val="Times New Roman"/>
        <family val="1"/>
      </rPr>
      <t>Colored Lights &amp; Radar Returns</t>
    </r>
  </si>
  <si>
    <r>
      <rPr>
        <sz val="9"/>
        <rFont val="Times New Roman"/>
        <family val="1"/>
      </rPr>
      <t>Tillamook</t>
    </r>
  </si>
  <si>
    <r>
      <rPr>
        <u/>
        <sz val="9"/>
        <color rgb="FF0000FF"/>
        <rFont val="Times New Roman"/>
        <family val="1"/>
      </rPr>
      <t>670311-13</t>
    </r>
  </si>
  <si>
    <r>
      <rPr>
        <sz val="9"/>
        <rFont val="Times New Roman"/>
        <family val="1"/>
      </rPr>
      <t xml:space="preserve">10:20 p.m. LT. A pilot, copilot, and hostess of an airliner flying at 17,000 feet saw a cluster of 10-12 soft-glowing, amber-colored lights approach their aircraft at a lower altitude, passing below and out of sight. (Witness reports in NICAP files;
</t>
    </r>
    <r>
      <rPr>
        <sz val="9"/>
        <rFont val="Times New Roman"/>
        <family val="1"/>
      </rPr>
      <t>U.F.O. Investigator, Vol. IV, No. 3, Nov.-Dec. 1967, p. 1; Weinstein, 1999, p. 35.)</t>
    </r>
  </si>
  <si>
    <r>
      <rPr>
        <sz val="9"/>
        <rFont val="Times New Roman"/>
        <family val="1"/>
      </rPr>
      <t>Taranaki (off coast of)</t>
    </r>
  </si>
  <si>
    <r>
      <rPr>
        <sz val="9"/>
        <rFont val="Times New Roman"/>
        <family val="1"/>
      </rPr>
      <t>Time not reported. An electrical engineer and four other witnesses saw three glowing, golden-colored objects approach from the northeast. The objects circled (maneuvered), and departed to the northeast very fast. (Columbus Dispatch 3/12/67, copy in NICAP files.)</t>
    </r>
  </si>
  <si>
    <r>
      <rPr>
        <sz val="9"/>
        <rFont val="Times New Roman"/>
        <family val="1"/>
      </rPr>
      <t>Ashtabula</t>
    </r>
  </si>
  <si>
    <r>
      <rPr>
        <sz val="9"/>
        <rFont val="Times New Roman"/>
        <family val="1"/>
      </rPr>
      <t>11:30 p.m. CST. Three teenagers saw a house-sized object that had three huge lights. The object hovered over trees as if to land for about 5 minutes, then disappeared. (Ft. Smith SW Times Record, Arkansas, 3/12/67, copy in NICAP files.)</t>
    </r>
  </si>
  <si>
    <r>
      <rPr>
        <sz val="9"/>
        <rFont val="Times New Roman"/>
        <family val="1"/>
      </rPr>
      <t>Ft. Chaffee</t>
    </r>
  </si>
  <si>
    <r>
      <rPr>
        <sz val="9"/>
        <rFont val="Times New Roman"/>
        <family val="1"/>
      </rPr>
      <t>9:45 p.m. CST. Two women and three youngsters in northwest Minnesota saw a bright orange oval which pulsated. The object hovered for 3-4 minutes, then went up and out of sight with a roar. (Roseau County Times-Region, Minn., 3/16/67, copy in NICAP files.)</t>
    </r>
  </si>
  <si>
    <r>
      <rPr>
        <sz val="9"/>
        <rFont val="Times New Roman"/>
        <family val="1"/>
      </rPr>
      <t>Salol</t>
    </r>
  </si>
  <si>
    <r>
      <rPr>
        <sz val="9"/>
        <rFont val="Times New Roman"/>
        <family val="1"/>
      </rPr>
      <t>9:00 p.m. EST. A man saw a large dark oval object that appeared solid and metallic, with a small light in front. It moved on an erratic path, tipping from side to side at 5-10 mph. After being in view for; about 30 seconds, it disappeared behind the gas station. (Massachusetts NICAP , Subcommittee report.)</t>
    </r>
  </si>
  <si>
    <r>
      <rPr>
        <sz val="9"/>
        <rFont val="Times New Roman"/>
        <family val="1"/>
      </rPr>
      <t>Pawtucket</t>
    </r>
  </si>
  <si>
    <r>
      <rPr>
        <sz val="9"/>
        <rFont val="Times New Roman"/>
        <family val="1"/>
      </rPr>
      <t>6:30 p.m. An oval object with a tall dome, surrounded by haze, hovered above the road ahead of a car, and then accelerated away. (Flying Saucer Review, July-Aug. 1967, p. 30; APRO Bulletin, Mar.-Apr. 1967, p. 11.)</t>
    </r>
  </si>
  <si>
    <r>
      <rPr>
        <sz val="9"/>
        <rFont val="Times New Roman"/>
        <family val="1"/>
      </rPr>
      <t>Dareton</t>
    </r>
  </si>
  <si>
    <r>
      <rPr>
        <sz val="9"/>
        <rFont val="Times New Roman"/>
        <family val="1"/>
      </rPr>
      <t>12:20 a.m. EST. A witness saw an object shaped like a half ball with its flat side down (dome-shaped). The object glowed a bright orange-red all over and was about 10 times the apparent diameter of the moon, which was visible. (Fowler, 1974, p. 346.)</t>
    </r>
  </si>
  <si>
    <r>
      <rPr>
        <sz val="9"/>
        <rFont val="Times New Roman"/>
        <family val="1"/>
      </rPr>
      <t>9:30 p.m. MST (10:30 p.m. CST). Two administrative staff members of the White Sands Test Facility northeast of Las Cruces saw a fuzzy, fluorescent orange light moving in front of the Organ Mountains to the southeast. (Tillett report in NICAP files).</t>
    </r>
  </si>
  <si>
    <r>
      <rPr>
        <sz val="9"/>
        <rFont val="Times New Roman"/>
        <family val="1"/>
      </rPr>
      <t>Las Cruces</t>
    </r>
  </si>
  <si>
    <r>
      <rPr>
        <sz val="9"/>
        <rFont val="Times New Roman"/>
        <family val="1"/>
      </rPr>
      <t xml:space="preserve">9:15 p.m. EST. A man (minister, ex-prison guard) saw a group of lights in an X
</t>
    </r>
    <r>
      <rPr>
        <sz val="9"/>
        <rFont val="Times New Roman"/>
        <family val="1"/>
      </rPr>
      <t>formation that hovered, blinked on and off in sequence, turned like a top (rotated), and shot away. (Federspiel letter in NICAP files.)</t>
    </r>
  </si>
  <si>
    <r>
      <rPr>
        <sz val="9"/>
        <rFont val="Times New Roman"/>
        <family val="1"/>
      </rPr>
      <t xml:space="preserve">8:35 p.m. CST (9:35 p.m. EST). Police and others saw a glowing disc with flashing red, green, and yellow body lights. The object hovered at first, then moved at high speed. Many other sightings were reported in the area. (Clinton
</t>
    </r>
    <r>
      <rPr>
        <sz val="9"/>
        <rFont val="Times New Roman"/>
        <family val="1"/>
      </rPr>
      <t>Herald, Iowa, 3/10/67, copy in NICAP files.)</t>
    </r>
  </si>
  <si>
    <r>
      <rPr>
        <sz val="9"/>
        <rFont val="Times New Roman"/>
        <family val="1"/>
      </rPr>
      <t>Savanna</t>
    </r>
  </si>
  <si>
    <r>
      <rPr>
        <sz val="9"/>
        <rFont val="Times New Roman"/>
        <family val="1"/>
      </rPr>
      <t>8:30 p.m. EST. Two men saw a cigar-shaped object with flashing red, blue, and green body lights. Something was attached to its underside. The object moved slowly, then accelerated and sped away and disappeared to the southeast after 30 minutes. The report said that a Polaroid photo was taken. (Columbus Dispatch, Ohio, 3/10/67, copy NICAP files.)</t>
    </r>
  </si>
  <si>
    <r>
      <rPr>
        <sz val="9"/>
        <rFont val="Times New Roman"/>
        <family val="1"/>
      </rPr>
      <t>Plain City</t>
    </r>
  </si>
  <si>
    <r>
      <rPr>
        <sz val="9"/>
        <rFont val="Times New Roman"/>
        <family val="1"/>
      </rPr>
      <t>Policeman spotted two UFOs in the afternoon. Police officer William Fisher said he was riding his motorcycle on patrol when he spotted a boxcar-sized object hovering at about 3,000 feet. Fisher took color motion pictures of the objects, one frame of which is displayed at the top of this page. (NICAP &amp; MUFON files)</t>
    </r>
  </si>
  <si>
    <r>
      <rPr>
        <sz val="9"/>
        <rFont val="Times New Roman"/>
        <family val="1"/>
      </rPr>
      <t>Moline</t>
    </r>
  </si>
  <si>
    <r>
      <rPr>
        <sz val="9"/>
        <rFont val="Times New Roman"/>
        <family val="1"/>
      </rPr>
      <t>Time not reported. A bank treasurer and his wife saw an enormous row of lights that eventually took on a round shape as an object neared and hovered over a mountain tree line. (U.F.O. Investigator, Vol. Ill, No. 12, Mar.-Apr. 1967, p. 8.) .</t>
    </r>
  </si>
  <si>
    <r>
      <rPr>
        <sz val="9"/>
        <rFont val="Times New Roman"/>
        <family val="1"/>
      </rPr>
      <t>bright white, saucer-shaped object fly straight and fast</t>
    </r>
  </si>
  <si>
    <r>
      <rPr>
        <sz val="9"/>
        <rFont val="Times New Roman"/>
        <family val="1"/>
      </rPr>
      <t>Onawa</t>
    </r>
  </si>
  <si>
    <r>
      <rPr>
        <sz val="9"/>
        <rFont val="Times New Roman"/>
        <family val="1"/>
      </rPr>
      <t>car-sized obj, lights on underside, hovering, left at high speed</t>
    </r>
  </si>
  <si>
    <r>
      <rPr>
        <sz val="9"/>
        <rFont val="Times New Roman"/>
        <family val="1"/>
      </rPr>
      <t>Follansbee</t>
    </r>
  </si>
  <si>
    <r>
      <rPr>
        <sz val="9"/>
        <rFont val="Times New Roman"/>
        <family val="1"/>
      </rPr>
      <t>object shaped like a pancake with a rounded top,red lights on rim</t>
    </r>
  </si>
  <si>
    <r>
      <rPr>
        <sz val="9"/>
        <rFont val="Times New Roman"/>
        <family val="1"/>
      </rPr>
      <t>Galesburg</t>
    </r>
  </si>
  <si>
    <r>
      <rPr>
        <sz val="9"/>
        <rFont val="Times New Roman"/>
        <family val="1"/>
      </rPr>
      <t>670309or11</t>
    </r>
  </si>
  <si>
    <r>
      <rPr>
        <sz val="9"/>
        <rFont val="Times New Roman"/>
        <family val="1"/>
      </rPr>
      <t xml:space="preserve">Luminous oval, hovering, rocking, witness felt shock, paralysis. (See Section VI)
</t>
    </r>
    <r>
      <rPr>
        <sz val="9"/>
        <rFont val="Times New Roman"/>
        <family val="1"/>
      </rPr>
      <t>(E.R.L.) car.</t>
    </r>
  </si>
  <si>
    <r>
      <rPr>
        <sz val="9"/>
        <rFont val="Times New Roman"/>
        <family val="1"/>
      </rPr>
      <t>Leominster</t>
    </r>
  </si>
  <si>
    <r>
      <rPr>
        <sz val="9"/>
        <rFont val="Times New Roman"/>
        <family val="1"/>
      </rPr>
      <t>Night. A woman and three children saw a diamond-shaped object, green on top, white in the middle, red on the bottom. The object hung motionless (hovered) for an hour and then faded out of sight. A power failure occurred during the sighting (EM effect). (Marquette Mining Journal, Midi., 3/10/67, copy in NICAP files.)</t>
    </r>
  </si>
  <si>
    <r>
      <rPr>
        <sz val="9"/>
        <rFont val="Times New Roman"/>
        <family val="1"/>
      </rPr>
      <t>Manistique</t>
    </r>
  </si>
  <si>
    <r>
      <rPr>
        <sz val="9"/>
        <rFont val="Times New Roman"/>
        <family val="1"/>
      </rPr>
      <t>9:30 p.m. EST (8:30 p.m. CST). Two women saw a greenish-blue oval hovering over a field, moving up and down. The object changed color to yellow, then to bright white. When the object began moving toward their car, the car refused to start (EM effects). The object was visible for about 7 minutes. (Letter 3/11/67 in NICAP files.)</t>
    </r>
  </si>
  <si>
    <r>
      <rPr>
        <sz val="9"/>
        <rFont val="Times New Roman"/>
        <family val="1"/>
      </rPr>
      <t>Newpoint</t>
    </r>
  </si>
  <si>
    <r>
      <rPr>
        <sz val="9"/>
        <rFont val="Times New Roman"/>
        <family val="1"/>
      </rPr>
      <t>9:00 p.m. MST (10:00 p.m. CST). A greenish disc with dome was observed moving on a level course, then curving downward. (Air Force report No. 00534B in Colorado UFO Project files.)</t>
    </r>
  </si>
  <si>
    <r>
      <rPr>
        <sz val="9"/>
        <rFont val="Times New Roman"/>
        <family val="1"/>
      </rPr>
      <t>Denver</t>
    </r>
  </si>
  <si>
    <r>
      <rPr>
        <sz val="9"/>
        <rFont val="Times New Roman"/>
        <family val="1"/>
      </rPr>
      <t>8:35 p.m. CST (9:35 p.m. EST). A woman and four children saw an object described as "tower" shaped, with large "wings" and red, green, and white body lights. The object hovered over some trees for several minutes, then took off straight up and disappeared. (Houston Post, 3/9/67, copy in NICAP files.)</t>
    </r>
  </si>
  <si>
    <r>
      <rPr>
        <sz val="9"/>
        <rFont val="Times New Roman"/>
        <family val="1"/>
      </rPr>
      <t>8:10 p.m. EST (7:10 p.m. CST). A woman and her young daughter saw an oval with three red ports. The object emitted green" flashes as it passed overhead in straight level flight at moderate speed. (NICAP report form.)</t>
    </r>
  </si>
  <si>
    <r>
      <rPr>
        <sz val="9"/>
        <rFont val="Times New Roman"/>
        <family val="1"/>
      </rPr>
      <t>Oswego</t>
    </r>
  </si>
  <si>
    <r>
      <rPr>
        <sz val="9"/>
        <rFont val="Times New Roman"/>
        <family val="1"/>
      </rPr>
      <t xml:space="preserve">7:45-8:10 p.m. EST.  Five witnesses saw a fiery glowing object shaped like a camp lantern or cone. Pictures were taken but reportedly show little. There were also reports of both civilian and military radar contact. (Frey report in NICAP files,
</t>
    </r>
    <r>
      <rPr>
        <sz val="9"/>
        <rFont val="Times New Roman"/>
        <family val="1"/>
      </rPr>
      <t>NICAP report form.)</t>
    </r>
  </si>
  <si>
    <r>
      <rPr>
        <sz val="9"/>
        <rFont val="Times New Roman"/>
        <family val="1"/>
      </rPr>
      <t>Grosse Pointe Woods</t>
    </r>
  </si>
  <si>
    <r>
      <rPr>
        <sz val="9"/>
        <rFont val="Times New Roman"/>
        <family val="1"/>
      </rPr>
      <t>7:15 p.m. ST (8:15 p.m. EST). A couple saw a shiny metallic watermelon- (elliptical-) shaped object with many body lights around the perimeter (green and red, plus white, blue, and yellow-orange). The object hovered overhead, then moved away rapidly. (Bardstown Standard, Kentucky, 3/16/67, copy in NICAP files.)</t>
    </r>
  </si>
  <si>
    <r>
      <rPr>
        <sz val="9"/>
        <rFont val="Times New Roman"/>
        <family val="1"/>
      </rPr>
      <t>Caledonia</t>
    </r>
  </si>
  <si>
    <r>
      <rPr>
        <sz val="9"/>
        <rFont val="Times New Roman"/>
        <family val="1"/>
      </rPr>
      <t>6:55 p.m. CST (7:55 p.m. EST). About 300 miles to the West of Grosse Pointe Woods, Mich. (see previous entry), several witnesses saw red and green lights that approached slowly at treetop level, then shot upwards, leveled off and moved quickly across the sky, disappearing behind trees and radio towers near the horizon. (Report by local resident received 10/25/67, NICAP files.)</t>
    </r>
  </si>
  <si>
    <r>
      <rPr>
        <sz val="9"/>
        <rFont val="Times New Roman"/>
        <family val="1"/>
      </rPr>
      <t>12:00 Noon CST. A couple saw a brilliant red and blue circular object that emitted a beam of light. The object hovered, approached, then rose up and disappeared into or behind a small cloud after 3-4 minutes. (Aurora Beacon-News, 3/9/67, copy in NICAP files.)</t>
    </r>
  </si>
  <si>
    <r>
      <rPr>
        <sz val="9"/>
        <rFont val="Times New Roman"/>
        <family val="1"/>
      </rPr>
      <t xml:space="preserve">10:10 a.m. LT. Two women saw a grayish disc come out of clouds, disappear behind a railroad station, reappear and go back into the clouds, disappearing after 15 minutes. The object made a weird humming sound. (Sydney Sun-Herald,
</t>
    </r>
    <r>
      <rPr>
        <sz val="9"/>
        <rFont val="Times New Roman"/>
        <family val="1"/>
      </rPr>
      <t>3/12/67, copy in NICAP files.)</t>
    </r>
  </si>
  <si>
    <r>
      <rPr>
        <sz val="9"/>
        <rFont val="Times New Roman"/>
        <family val="1"/>
      </rPr>
      <t>Sidney</t>
    </r>
  </si>
  <si>
    <r>
      <rPr>
        <sz val="9"/>
        <rFont val="Times New Roman"/>
        <family val="1"/>
      </rPr>
      <t>2:00 a.m. MST. A newspaper editor and two policemen saw a torpedo-shaped object with multi-colored flashing body lights that flew irregularly at high speed. The object had bright light beams at each end, and a made a sound like a huge vacuum cleaner. (Wichita Eagle, Kansas, 3/9/67, copy in NICAP files; McDonald, 1967, Case 6, reprinted in Vaughan, 1995, p. 205.)</t>
    </r>
  </si>
  <si>
    <r>
      <rPr>
        <sz val="9"/>
        <rFont val="Times New Roman"/>
        <family val="1"/>
      </rPr>
      <t>Goodland</t>
    </r>
  </si>
  <si>
    <r>
      <rPr>
        <sz val="9"/>
        <rFont val="Times New Roman"/>
        <family val="1"/>
      </rPr>
      <t xml:space="preserve">Luminous oval hovering, rocking; witness felt shock, paralysis. See Section VI
</t>
    </r>
    <r>
      <rPr>
        <sz val="9"/>
        <rFont val="Times New Roman"/>
        <family val="1"/>
      </rPr>
      <t>(E,R,L) car</t>
    </r>
  </si>
  <si>
    <r>
      <rPr>
        <sz val="9"/>
        <rFont val="Times New Roman"/>
        <family val="1"/>
      </rPr>
      <t>Dog in car alarmed as disc directs light beam into vehicle</t>
    </r>
  </si>
  <si>
    <r>
      <rPr>
        <sz val="9"/>
        <rFont val="Times New Roman"/>
        <family val="1"/>
      </rPr>
      <t>Keeneyville &amp; Bartlett, between</t>
    </r>
  </si>
  <si>
    <r>
      <rPr>
        <sz val="9"/>
        <rFont val="Times New Roman"/>
        <family val="1"/>
      </rPr>
      <t>G,V, civil &amp; mil radar, airline crew obs</t>
    </r>
  </si>
  <si>
    <r>
      <rPr>
        <sz val="9"/>
        <rFont val="Times New Roman"/>
        <family val="1"/>
      </rPr>
      <t>Alberta</t>
    </r>
  </si>
  <si>
    <r>
      <rPr>
        <sz val="9"/>
        <rFont val="Times New Roman"/>
        <family val="1"/>
      </rPr>
      <t>object shaped like a rubber cup placed under a furniture</t>
    </r>
  </si>
  <si>
    <r>
      <rPr>
        <sz val="9"/>
        <rFont val="Times New Roman"/>
        <family val="1"/>
      </rPr>
      <t>Galesburg-Moline</t>
    </r>
  </si>
  <si>
    <r>
      <rPr>
        <sz val="9"/>
        <rFont val="Times New Roman"/>
        <family val="1"/>
      </rPr>
      <t>oval-shaped object with red, green and yellow lights</t>
    </r>
  </si>
  <si>
    <r>
      <rPr>
        <sz val="9"/>
        <rFont val="Times New Roman"/>
        <family val="1"/>
      </rPr>
      <t>Bentor Harbor</t>
    </r>
  </si>
  <si>
    <r>
      <rPr>
        <sz val="9"/>
        <rFont val="Times New Roman"/>
        <family val="1"/>
      </rPr>
      <t>Disc Hoveres 500' Over Missile Silos / ADC Radar Confirms</t>
    </r>
  </si>
  <si>
    <r>
      <rPr>
        <sz val="9"/>
        <rFont val="Times New Roman"/>
        <family val="1"/>
      </rPr>
      <t>Night. A family's car was paced at telephone-wire heiaht by a V-shaped object emittina a bright light that illuminated the ground for oerhaps 5 minutes. (Rapid City Journal, S. Dak., 3/7/67, copy in NICAP files.)</t>
    </r>
  </si>
  <si>
    <r>
      <rPr>
        <sz val="9"/>
        <rFont val="Times New Roman"/>
        <family val="1"/>
      </rPr>
      <t>Pierre/Hayes</t>
    </r>
  </si>
  <si>
    <r>
      <rPr>
        <sz val="9"/>
        <rFont val="Times New Roman"/>
        <family val="1"/>
      </rPr>
      <t>2:30 a.m. EST. Two witnesses saw a half-egg-shell (dome-) shaped object; its color varied from brown-red to dull orange to bright white. The object hovered and maneuvered at low level, as smaller objects emerged from its underside. The sighting lasted more than 35 minutes. (NICAP report form.)</t>
    </r>
  </si>
  <si>
    <r>
      <rPr>
        <sz val="9"/>
        <rFont val="Times New Roman"/>
        <family val="1"/>
      </rPr>
      <t>Vicco</t>
    </r>
  </si>
  <si>
    <r>
      <rPr>
        <sz val="9"/>
        <rFont val="Times New Roman"/>
        <family val="1"/>
      </rPr>
      <t>7:25 p.m. EST. Two people watched a glowing yellow disc with a small red body light moving slowly to the west. The object stopped and hovered for a long time, then flew away to the east. A sound like a swarm of bees (buzzing) could be heard. (Letter 3/8/67, in NICAP files.)</t>
    </r>
  </si>
  <si>
    <r>
      <rPr>
        <sz val="9"/>
        <rFont val="Times New Roman"/>
        <family val="1"/>
      </rPr>
      <t>Dorchester</t>
    </r>
  </si>
  <si>
    <r>
      <rPr>
        <sz val="9"/>
        <rFont val="Times New Roman"/>
        <family val="1"/>
      </rPr>
      <t>10:20 p.m. CST. A couple saw a large oblong object with 4-6 large square luminous windows in a row along the side. (Lewistown newspaper, copy in NiCAP files; Air Force report, Project Blue Book files, National Archives.)</t>
    </r>
  </si>
  <si>
    <r>
      <rPr>
        <sz val="9"/>
        <rFont val="Times New Roman"/>
        <family val="1"/>
      </rPr>
      <t>9:00 p.m. EST. Seven high school students saw two glowing pyramids (truncated cones?), followed by an orange flash. The objects landed in the middle of a road, then rose and disappeared. Other sightings were reported in the area. (Pompano Beach Sun-Sentinel, Florida, 3/7/67, copy in NICAP files.)</t>
    </r>
  </si>
  <si>
    <r>
      <rPr>
        <sz val="9"/>
        <rFont val="Times New Roman"/>
        <family val="1"/>
      </rPr>
      <t>Plantation</t>
    </r>
  </si>
  <si>
    <r>
      <rPr>
        <sz val="9"/>
        <rFont val="Times New Roman"/>
        <family val="1"/>
      </rPr>
      <t>Wheaton</t>
    </r>
  </si>
  <si>
    <r>
      <rPr>
        <sz val="9"/>
        <rFont val="Times New Roman"/>
        <family val="1"/>
      </rPr>
      <t>Object paced car at 100 feet, dog reacted</t>
    </r>
  </si>
  <si>
    <r>
      <rPr>
        <sz val="9"/>
        <rFont val="Times New Roman"/>
        <family val="1"/>
      </rPr>
      <t>Red Hill</t>
    </r>
  </si>
  <si>
    <r>
      <rPr>
        <sz val="9"/>
        <rFont val="Times New Roman"/>
        <family val="1"/>
      </rPr>
      <t>7:00 p.m. CST (8:00 p.m. EST). Two people had several sightings of a bright fuzzy ball of light (spherical) one-fourth of a degree in diameter. It moved rapidly and made direction changes (maneuvered). (Letter dated 3/3/67 in NICAP files.)</t>
    </r>
  </si>
  <si>
    <r>
      <rPr>
        <sz val="9"/>
        <rFont val="Times New Roman"/>
        <family val="1"/>
      </rPr>
      <t>Two Radars Plotted 20 silver objects, radar blips at 7 mile alt</t>
    </r>
  </si>
  <si>
    <r>
      <rPr>
        <sz val="9"/>
        <rFont val="Times New Roman"/>
        <family val="1"/>
      </rPr>
      <t>White Sands</t>
    </r>
  </si>
  <si>
    <r>
      <rPr>
        <sz val="9"/>
        <rFont val="Times New Roman"/>
        <family val="1"/>
      </rPr>
      <t>Objects sighted and tracked on radar</t>
    </r>
  </si>
  <si>
    <r>
      <rPr>
        <sz val="9"/>
        <rFont val="Times New Roman"/>
        <family val="1"/>
      </rPr>
      <t xml:space="preserve">11:30 p.m. CST. About 130 miles north-northwest of Memphis, Tenn., a junior high school science teacher and coach saw four lights that hovered at treetop level, then joined by more lights (rendezvous). (Memphis Press-Scimitar, 3/4/67, copy in
</t>
    </r>
    <r>
      <rPr>
        <sz val="9"/>
        <rFont val="Times New Roman"/>
        <family val="1"/>
      </rPr>
      <t>NICAP files.)</t>
    </r>
  </si>
  <si>
    <r>
      <rPr>
        <sz val="9"/>
        <rFont val="Times New Roman"/>
        <family val="1"/>
      </rPr>
      <t>Piggott</t>
    </r>
  </si>
  <si>
    <r>
      <rPr>
        <sz val="9"/>
        <rFont val="Times New Roman"/>
        <family val="1"/>
      </rPr>
      <t>11:30 p.m. A slender ellipse or cigar-shaped object with body lights along its length was reported. The lights were pulsating in a rhythmic pattern opposite to the direction of motion. (Air Force report, Project Blue Book files, National Archives.)</t>
    </r>
  </si>
  <si>
    <r>
      <rPr>
        <sz val="9"/>
        <rFont val="Times New Roman"/>
        <family val="1"/>
      </rPr>
      <t>9:30 p.m. CST.  A man saw an unexplained object with red lights (body lights) which hovered over homes and then moved on. Dogs barked during the sighting (animal reaction). (Memphis Press-Scimitar, Tenn., 3/4/67, copy in NICAP files.)</t>
    </r>
  </si>
  <si>
    <r>
      <rPr>
        <sz val="9"/>
        <rFont val="Times New Roman"/>
        <family val="1"/>
      </rPr>
      <t>Patterson</t>
    </r>
  </si>
  <si>
    <r>
      <rPr>
        <sz val="9"/>
        <rFont val="Times New Roman"/>
        <family val="1"/>
      </rPr>
      <t>10:06 p.m. A dark-colored disc with a dome, performing slow and low flights in Owen County, was reported to have followed persons in an auto for miles until they reached their home at Poland, in Clay County. The flight was reported as as low as 40' and two automobiles had their hoods up, indicating possible E-M effects. (Don Worley files)</t>
    </r>
  </si>
  <si>
    <r>
      <rPr>
        <sz val="9"/>
        <rFont val="Times New Roman"/>
        <family val="1"/>
      </rPr>
      <t xml:space="preserve">10:05 p.m. About 20 miles northwest of Gosport, four people in a car saw a luminous red disc with a dome. It followed the car for miles (vehicle encounter),
</t>
    </r>
    <r>
      <rPr>
        <sz val="9"/>
        <rFont val="Times New Roman"/>
        <family val="1"/>
      </rPr>
      <t>then hovered. (Ridge, 1994, p. 21.)</t>
    </r>
  </si>
  <si>
    <r>
      <rPr>
        <sz val="9"/>
        <rFont val="Times New Roman"/>
        <family val="1"/>
      </rPr>
      <t>9:30 p.m. EST. Five people in a car saw a red object, fuzzy around the edges, estimated 50 feet long and 9 feet high (narrow oval or cigar-shaped). The object stopped, hovered, moved back and forth 500 feet away, then accelerated and departed at high speed. (Ridge, 1994, p. 21.)</t>
    </r>
  </si>
  <si>
    <r>
      <rPr>
        <sz val="9"/>
        <rFont val="Times New Roman"/>
        <family val="1"/>
      </rPr>
      <t>Gosport</t>
    </r>
  </si>
  <si>
    <r>
      <rPr>
        <sz val="9"/>
        <rFont val="Times New Roman"/>
        <family val="1"/>
      </rPr>
      <t>7:30 p.m. EST. Two couples saw a saucer-shaped object with flashing red and green lights. The object hovered briefly, then suddenly accelerated and zoomed out of sight. It was observed several times over a period of 20 minutes. (Toledo Record, 3/4 or 3/5/67, copy in NICAP files.)</t>
    </r>
  </si>
  <si>
    <r>
      <rPr>
        <sz val="9"/>
        <rFont val="Times New Roman"/>
        <family val="1"/>
      </rPr>
      <t>7:25 p.m. EST. Two separate witnesses saw a white glowing oval object which moved about in the area of their homes. The object was silent and left a white flowing fuzzy trail in its wake. (Fowler, 1974, p. 345.)</t>
    </r>
  </si>
  <si>
    <r>
      <rPr>
        <sz val="9"/>
        <rFont val="Times New Roman"/>
        <family val="1"/>
      </rPr>
      <t xml:space="preserve">7:00 p.m. EST. Two witnesses watched an object the shape of a lamp shade (truncated cone) with a bright center stripe. The object hovered level, tilted, then accelerated and flew away very fast after 5 minutes. (Air Force UFO report form,
</t>
    </r>
    <r>
      <rPr>
        <sz val="9"/>
        <rFont val="Times New Roman"/>
        <family val="1"/>
      </rPr>
      <t>copy in NICAP files.)</t>
    </r>
  </si>
  <si>
    <r>
      <rPr>
        <sz val="9"/>
        <rFont val="Times New Roman"/>
        <family val="1"/>
      </rPr>
      <t>Blairsville</t>
    </r>
  </si>
  <si>
    <r>
      <rPr>
        <sz val="9"/>
        <rFont val="Times New Roman"/>
        <family val="1"/>
      </rPr>
      <t>Night. Multiple witnesses reported a two-tiered, green-red disc with a halo, and a white light on top. The object was visible for 3 hours. It hovered and maneuvered over the city. A radio station reportedly blacked out when it passed over. Other EM effects also were reported. Jets appeared to chase the object. (Trenton/an, 9/12/67, copy in NICAP files.)</t>
    </r>
  </si>
  <si>
    <r>
      <rPr>
        <sz val="9"/>
        <rFont val="Times New Roman"/>
        <family val="1"/>
      </rPr>
      <t>Night. A teacher saw a dome-shaped object with orange body lights on the ground (landed), which then rose, hovered, and departed. The witness claimed to be silenced by the U.S. Air Force. (Los Angeles NICAP Affiliate report, NICAP files.)</t>
    </r>
  </si>
  <si>
    <r>
      <rPr>
        <sz val="9"/>
        <rFont val="Times New Roman"/>
        <family val="1"/>
      </rPr>
      <t>New Cuyama</t>
    </r>
  </si>
  <si>
    <r>
      <rPr>
        <sz val="9"/>
        <rFont val="Times New Roman"/>
        <family val="1"/>
      </rPr>
      <t>March 1967; Yungay, Peru</t>
    </r>
  </si>
  <si>
    <r>
      <rPr>
        <sz val="9"/>
        <rFont val="Times New Roman"/>
        <family val="1"/>
      </rPr>
      <t>The 1967 Cuban Jet Incident</t>
    </r>
  </si>
  <si>
    <r>
      <rPr>
        <sz val="9"/>
        <rFont val="Times New Roman"/>
        <family val="1"/>
      </rPr>
      <t>NE of Cuba</t>
    </r>
  </si>
  <si>
    <r>
      <rPr>
        <sz val="9"/>
        <rFont val="Times New Roman"/>
        <family val="1"/>
      </rPr>
      <t xml:space="preserve">Luminous inverted bowl-shaped object approached within 100 ft., heat felt.
</t>
    </r>
    <r>
      <rPr>
        <sz val="9"/>
        <rFont val="Times New Roman"/>
        <family val="1"/>
      </rPr>
      <t>Gillmor, 1969, pp. 295-297  (E,R,L) car</t>
    </r>
  </si>
  <si>
    <r>
      <rPr>
        <sz val="9"/>
        <rFont val="Times New Roman"/>
        <family val="1"/>
      </rPr>
      <t>Dry Creek Basin</t>
    </r>
  </si>
  <si>
    <r>
      <rPr>
        <sz val="9"/>
        <rFont val="Times New Roman"/>
        <family val="1"/>
      </rPr>
      <t>Evening. Three people saw a flash of light, then an object that appeared flat , and like an upside down saucer. ; The object turned red and approached the car, which began to rock violently * (physical effect). As the object neared the engine quit (EM effect).  (Salina Journal, Kansas, 4/2/67, copy in NICAP files.)</t>
    </r>
  </si>
  <si>
    <r>
      <rPr>
        <sz val="9"/>
        <rFont val="Times New Roman"/>
        <family val="1"/>
      </rPr>
      <t>Night. Several independent reports overnight. A 21-year-old man reported that an unidentified object glided parallel to his car about 300 yards away. The object then abruptly headed for the car (vehicle encounter), swerved away, and left at terrific speed. (Memphis Press-Scimitar, 3/4/67, copy in NICAP files.)</t>
    </r>
  </si>
  <si>
    <r>
      <rPr>
        <sz val="9"/>
        <rFont val="Times New Roman"/>
        <family val="1"/>
      </rPr>
      <t>Night. Twelve people, including six deputy sheriffs, observed an unexplained object for several minutes. They provided two descriptions: (1) a reddish-orange object, and (2) a cluster of lights with bright center, reddish edges, and oval shape. (Ann Arbor News, Michigan, 3/1/67, copy in NICAP files.) .</t>
    </r>
  </si>
  <si>
    <r>
      <rPr>
        <sz val="9"/>
        <rFont val="Times New Roman"/>
        <family val="1"/>
      </rPr>
      <t>Grand Haven</t>
    </r>
  </si>
  <si>
    <r>
      <rPr>
        <sz val="9"/>
        <rFont val="Times New Roman"/>
        <family val="1"/>
      </rPr>
      <t>6:30 p.m. EST. A couple saw a round object hovering overhead for about a minute. It had red and green body lights. The object then accelerated and sped away. It made a sound like a "low roar." (NICAP report form.)</t>
    </r>
  </si>
  <si>
    <r>
      <rPr>
        <sz val="9"/>
        <rFont val="Times New Roman"/>
        <family val="1"/>
      </rPr>
      <t>Madisonville</t>
    </r>
  </si>
  <si>
    <r>
      <rPr>
        <sz val="9"/>
        <rFont val="Times New Roman"/>
        <family val="1"/>
      </rPr>
      <t>9:00 p.m. MST (8:00 p.m.). A woman saw a cigar-shaped object with a red light on bottom and a white light on top (body lights) that was hovering over a hospital and spinning. The object emitted a siren-like sound. Other sightings reported about the same time were identified as RCAF aircraft. (Edmonton Journal, 2/28/67, copy in NICAP files.)</t>
    </r>
  </si>
  <si>
    <r>
      <rPr>
        <sz val="9"/>
        <rFont val="Times New Roman"/>
        <family val="1"/>
      </rPr>
      <t>large white light, with smaller red and green lights to the sides</t>
    </r>
  </si>
  <si>
    <r>
      <rPr>
        <sz val="9"/>
        <rFont val="Times New Roman"/>
        <family val="1"/>
      </rPr>
      <t>8:00 p.m. CST. A couple saw a round bright light, pulsating and changing color. Red lights were either blinking or moving around the main white light (body lights). (Omaha World Herald, 2/28/67, copy in NICAP files.)</t>
    </r>
  </si>
  <si>
    <r>
      <rPr>
        <sz val="9"/>
        <rFont val="Times New Roman"/>
        <family val="1"/>
      </rPr>
      <t>7:30-8:30 p.m. PST. Four people saw a large bright oval with a tail, white on top, blue on bottom and later bright red. The object at times traveled in a straight line, made turns (maneuvered), disappeared, and reappeared. I was also viewed through a 45x telescope. (Letter in NICAP files.)</t>
    </r>
  </si>
  <si>
    <r>
      <rPr>
        <sz val="9"/>
        <rFont val="Times New Roman"/>
        <family val="1"/>
      </rPr>
      <t>Port McNeil, British.Columbia</t>
    </r>
  </si>
  <si>
    <r>
      <rPr>
        <sz val="9"/>
        <rFont val="Times New Roman"/>
        <family val="1"/>
      </rPr>
      <t>7:20 p.m. MST (8:20 p.m. CST). A registered nurse while driving encountered a luminous orange dome-shaped object (ball with bottom third cut off), clearly outlined, with blue-green, occasionally red, flame-like streaks coming from the underside. The object paced her car and dipped low before disappearing after 30 minutes. (Salisbury, 1974, p. 39-46.)</t>
    </r>
  </si>
  <si>
    <r>
      <rPr>
        <sz val="9"/>
        <rFont val="Times New Roman"/>
        <family val="1"/>
      </rPr>
      <t>Vernal</t>
    </r>
  </si>
  <si>
    <r>
      <rPr>
        <sz val="9"/>
        <rFont val="Times New Roman"/>
        <family val="1"/>
      </rPr>
      <t>7:05 p.m. CST. A woman saw a top-shaped object with red and blue body lights hovering over trees, remaining in view for 3 minutes. A neighbor reported TV interference (EM effects) at that time. (Topeka State Journal, 2/28/67, copy in NICAP files.)</t>
    </r>
  </si>
  <si>
    <r>
      <rPr>
        <sz val="9"/>
        <rFont val="Times New Roman"/>
        <family val="1"/>
      </rPr>
      <t>Topeka</t>
    </r>
  </si>
  <si>
    <r>
      <rPr>
        <sz val="9"/>
        <rFont val="Times New Roman"/>
        <family val="1"/>
      </rPr>
      <t xml:space="preserve">7:45 p.m. EST. Two policemen saw two light-colored saucers of different sizes with associated red flames. The larger object was stationary and the smaller object hovered about it (satellite object). (Dover Daily Reporter, Ohio, 2/28/67, copy in
</t>
    </r>
    <r>
      <rPr>
        <sz val="9"/>
        <rFont val="Times New Roman"/>
        <family val="1"/>
      </rPr>
      <t>NICAP files.)</t>
    </r>
  </si>
  <si>
    <r>
      <rPr>
        <sz val="9"/>
        <rFont val="Times New Roman"/>
        <family val="1"/>
      </rPr>
      <t>Coshocton</t>
    </r>
  </si>
  <si>
    <r>
      <rPr>
        <sz val="9"/>
        <rFont val="Times New Roman"/>
        <family val="1"/>
      </rPr>
      <t>7:30 p.m. EST. Nine people in southeastern Ontario, including four provincial policemen, saw a bright shining object with lights changing color from white to green (body lights). (London Free Press (Ontario) 2/27/67, copy in NICAP files.)</t>
    </r>
  </si>
  <si>
    <r>
      <rPr>
        <sz val="9"/>
        <rFont val="Times New Roman"/>
        <family val="1"/>
      </rPr>
      <t>Wiarton, Ontario</t>
    </r>
  </si>
  <si>
    <r>
      <rPr>
        <sz val="9"/>
        <rFont val="Times New Roman"/>
        <family val="1"/>
      </rPr>
      <t>6:30 p.m. EST. Five people, including a newspaper reporter, saw a bright amber oval which at times turned red. The object alternately hovered and moved at high speed. According to the story, the reporter took a photograph of the object. (Worcester Evening Gazette, 2/27/67, copy in NICAP files.)</t>
    </r>
  </si>
  <si>
    <r>
      <rPr>
        <sz val="9"/>
        <rFont val="Times New Roman"/>
        <family val="1"/>
      </rPr>
      <t xml:space="preserve">3:45 p.m. EST. A couple saw a small gray object approach just above the treetops and hover for about 2 minutes, glowing like white-hot metal and wobbling while
</t>
    </r>
    <r>
      <rPr>
        <sz val="9"/>
        <rFont val="Times New Roman"/>
        <family val="1"/>
      </rPr>
      <t>stationary. (NICAP report form, 3/28/67.)</t>
    </r>
  </si>
  <si>
    <r>
      <rPr>
        <sz val="9"/>
        <rFont val="Times New Roman"/>
        <family val="1"/>
      </rPr>
      <t>Abbotstown</t>
    </r>
  </si>
  <si>
    <r>
      <rPr>
        <sz val="9"/>
        <rFont val="Times New Roman"/>
        <family val="1"/>
      </rPr>
      <t>2:00-2:20 a.m. EST. A former teacher and her husband were awakened by an intermittent roaring sound. They sighted a white T glowing egg-shaped object with a red light on each side (body lights). Fowler, 1974, p. 345; Massachusetts NICAP Subcommittee report in NICAP files.)</t>
    </r>
  </si>
  <si>
    <r>
      <rPr>
        <sz val="9"/>
        <rFont val="Times New Roman"/>
        <family val="1"/>
      </rPr>
      <t>Marlboro</t>
    </r>
  </si>
  <si>
    <r>
      <rPr>
        <sz val="9"/>
        <rFont val="Times New Roman"/>
        <family val="1"/>
      </rPr>
      <t>7:50 p.m. CST. Two teenaged boys saw around or disc-shaped brightly illuminated object. It moved higher gaining speed (accelerated) and flew away to the northeast. (Fargo Forum, 2/25/67, copy in NICAP files.)</t>
    </r>
  </si>
  <si>
    <r>
      <rPr>
        <sz val="9"/>
        <rFont val="Times New Roman"/>
        <family val="1"/>
      </rPr>
      <t>Fargo</t>
    </r>
  </si>
  <si>
    <r>
      <rPr>
        <sz val="9"/>
        <rFont val="Times New Roman"/>
        <family val="1"/>
      </rPr>
      <t>7:02 p.m. CST. Seven witnesses saw three "brushed aluminum" discs with a row of lights or ports around the edges. At one point the lead disc glowed red like molten iron, then the glow diminished. The three objects banked into a turn in unison. (Air Force Intelligence Report in Colorado Project and in NICAP files.)</t>
    </r>
  </si>
  <si>
    <r>
      <rPr>
        <sz val="9"/>
        <rFont val="Times New Roman"/>
        <family val="1"/>
      </rPr>
      <t>G,V, FAA tracked 2-mins</t>
    </r>
  </si>
  <si>
    <r>
      <rPr>
        <sz val="9"/>
        <rFont val="Times New Roman"/>
        <family val="1"/>
      </rPr>
      <t>Atlantic City</t>
    </r>
  </si>
  <si>
    <r>
      <rPr>
        <sz val="9"/>
        <rFont val="Times New Roman"/>
        <family val="1"/>
      </rPr>
      <t>10:00 p.m. EST. Two members of a family saw a glowing orange object, also seen separately by an Ontario provincial policeman. The policeman described it as a "flashing orangey-colored object." (London Free Press, Ontario, 2/27/67, copy in NICAP files.)</t>
    </r>
  </si>
  <si>
    <r>
      <rPr>
        <sz val="9"/>
        <rFont val="Times New Roman"/>
        <family val="1"/>
      </rPr>
      <t>Lucan, Ontario</t>
    </r>
  </si>
  <si>
    <r>
      <rPr>
        <sz val="9"/>
        <rFont val="Times New Roman"/>
        <family val="1"/>
      </rPr>
      <t xml:space="preserve">9:30 p.m. CST.  A woman saw a red oval object surrounded by a pink glow (halo effect). The object hovered over a truck, then over the witness's car after the truck moved away. (Report in NICAP files; Marion Weekly Leader 2/23/67, copy in
</t>
    </r>
    <r>
      <rPr>
        <sz val="9"/>
        <rFont val="Times New Roman"/>
        <family val="1"/>
      </rPr>
      <t>NICAP files.)</t>
    </r>
  </si>
  <si>
    <r>
      <rPr>
        <sz val="9"/>
        <rFont val="Times New Roman"/>
        <family val="1"/>
      </rPr>
      <t>Marion</t>
    </r>
  </si>
  <si>
    <r>
      <rPr>
        <sz val="9"/>
        <rFont val="Times New Roman"/>
        <family val="1"/>
      </rPr>
      <t>8:10 p.m. CST. Two women saw a light so bright it hurt their eyes to look directly at it (brilliant luminosity). The object hovered, accelerated, and appeared to land in a clump of trees. It emitted a constant humming sound. The object disappeared after about 25 minutes. (NICAP report form.)</t>
    </r>
  </si>
  <si>
    <r>
      <rPr>
        <sz val="9"/>
        <rFont val="Times New Roman"/>
        <family val="1"/>
      </rPr>
      <t>Carterville</t>
    </r>
  </si>
  <si>
    <r>
      <rPr>
        <sz val="9"/>
        <rFont val="Times New Roman"/>
        <family val="1"/>
      </rPr>
      <t>8:00 p.m. MST (9:00 p.m. CST). A milk truck driver saw a luminous orange object that paced his truck. When he stopped his truck and turned the lights off, the object shot straight up and out of sight. (Salisbury, 1974, Table 1, Case 41F.)</t>
    </r>
  </si>
  <si>
    <r>
      <rPr>
        <sz val="9"/>
        <rFont val="Times New Roman"/>
        <family val="1"/>
      </rPr>
      <t>Boneta</t>
    </r>
  </si>
  <si>
    <r>
      <rPr>
        <sz val="9"/>
        <rFont val="Times New Roman"/>
        <family val="1"/>
      </rPr>
      <t>(McDonald list; FUFOR Index) MG-13 Radar Confirms Two Separate Visuals</t>
    </r>
  </si>
  <si>
    <r>
      <rPr>
        <sz val="9"/>
        <rFont val="Times New Roman"/>
        <family val="1"/>
      </rPr>
      <t>Glasgow AFB</t>
    </r>
  </si>
  <si>
    <r>
      <rPr>
        <sz val="9"/>
        <rFont val="Times New Roman"/>
        <family val="1"/>
      </rPr>
      <t>Dogs excited/fearful of oval with lights</t>
    </r>
  </si>
  <si>
    <r>
      <rPr>
        <sz val="9"/>
        <rFont val="Times New Roman"/>
        <family val="1"/>
      </rPr>
      <t xml:space="preserve">Evening. A minister and his wife saw two airborne lights like headlights along with other colored lights. (Richmond Palldium-ltem, Ind., 3/3/67, copy in NICAP
</t>
    </r>
    <r>
      <rPr>
        <sz val="9"/>
        <rFont val="Times New Roman"/>
        <family val="1"/>
      </rPr>
      <t>files; Keyhoe and Lore, 1969b, p. 34.)</t>
    </r>
  </si>
  <si>
    <r>
      <rPr>
        <sz val="9"/>
        <rFont val="Times New Roman"/>
        <family val="1"/>
      </rPr>
      <t>Hagerstown</t>
    </r>
  </si>
  <si>
    <r>
      <rPr>
        <sz val="9"/>
        <rFont val="Times New Roman"/>
        <family val="1"/>
      </rPr>
      <t>8:35-9:00 p.m. CST. Two people saw a brilliant white cylinder that moved up and down, and back and forth, with a "quivering" motion. The object flew off, returned, hovered again, changed color to glowing red and departed. It then returned, hovered again for 3 minutes, and finally sped away. (Winfield Daily Courier 2/23/67, copy in NICAP files.) [Note: There is a Titan II ICBM Missile site located near Winfield.]</t>
    </r>
  </si>
  <si>
    <r>
      <rPr>
        <sz val="9"/>
        <rFont val="Times New Roman"/>
        <family val="1"/>
      </rPr>
      <t>Winfield</t>
    </r>
  </si>
  <si>
    <r>
      <rPr>
        <sz val="9"/>
        <rFont val="Times New Roman"/>
        <family val="1"/>
      </rPr>
      <t>7:40 p.m. EST. A registered nurse encountered a large pulsating orange-yellow ball of light that flattened out and changed color to pink-red, and hovered over the highway at treetop height emitting a ray of light (light beam) toward the ground. EM effects were noted on the speedometer and on her new wristwatch, which stopped for several days. (Letter dated 3/8/67 in NICAP)</t>
    </r>
  </si>
  <si>
    <r>
      <rPr>
        <sz val="9"/>
        <rFont val="Times New Roman"/>
        <family val="1"/>
      </rPr>
      <t>12:45 p.m. EST (11:45 a.m. CST). A man along with his mother saw a metallic- appearing object that hovered, circled (maneuvered), then accelerated and flew away rapidly. (Letter dated 3/25/67 in NICAP files.)</t>
    </r>
  </si>
  <si>
    <r>
      <rPr>
        <sz val="9"/>
        <rFont val="Times New Roman"/>
        <family val="1"/>
      </rPr>
      <t>Parkville</t>
    </r>
  </si>
  <si>
    <r>
      <rPr>
        <sz val="9"/>
        <rFont val="Times New Roman"/>
        <family val="1"/>
      </rPr>
      <t>9:55 a.m. CST. A rancher saw a glowing disc at low altitude. The object was viewed for 10 minutes, until it shot straight up making an impossible L-shaped maneuver. (Houston Tribune, 2/23/67, copy in NICAP files and in Donald E. Keyhoe Archives files.)</t>
    </r>
  </si>
  <si>
    <r>
      <rPr>
        <sz val="9"/>
        <rFont val="Times New Roman"/>
        <family val="1"/>
      </rPr>
      <t>Hungerford</t>
    </r>
  </si>
  <si>
    <r>
      <rPr>
        <sz val="9"/>
        <rFont val="Times New Roman"/>
        <family val="1"/>
      </rPr>
      <t>10:30 p.m. A woman saw a bright lighted object speed in and hover under a power line, then retrace its approach path (reverse direction) as it left. House lights dimmed (EM effects) while the light hovered. (NICAP report form.)</t>
    </r>
  </si>
  <si>
    <r>
      <rPr>
        <sz val="9"/>
        <rFont val="Times New Roman"/>
        <family val="1"/>
      </rPr>
      <t>Limerick, Saskatchewan</t>
    </r>
  </si>
  <si>
    <r>
      <rPr>
        <sz val="9"/>
        <rFont val="Times New Roman"/>
        <family val="1"/>
      </rPr>
      <t>9:10 p.m. EST. A Salvation Army Director while driving saw an object with airplane-like lights (body lights), but it then acquired a brilliant glow and flame was emitted from one end. The object  hovered over the car, then sped away. (Binghampton Sun Bulletin, 2/21/67, copy in  NICAP files.)</t>
    </r>
  </si>
  <si>
    <r>
      <rPr>
        <sz val="9"/>
        <rFont val="Times New Roman"/>
        <family val="1"/>
      </rPr>
      <t>Binghampton</t>
    </r>
  </si>
  <si>
    <r>
      <rPr>
        <sz val="9"/>
        <rFont val="Times New Roman"/>
        <family val="1"/>
      </rPr>
      <t>Evening. Three bank employees in the Wharton area watched a moving red light that when viewed through binoculars appeared to be a saucer-shaped object, like two incandescent platters inverted one on top of the other and glued together at the rims. The object was flashing red, blue, yellow, and white lights (body lights). It hovered over smoke-stacks, shot up at a 90 degree angle, then dove and retraced its pattern several times.</t>
    </r>
  </si>
  <si>
    <r>
      <rPr>
        <sz val="9"/>
        <rFont val="Times New Roman"/>
        <family val="1"/>
      </rPr>
      <t>Wharton</t>
    </r>
  </si>
  <si>
    <r>
      <rPr>
        <sz val="9"/>
        <rFont val="Times New Roman"/>
        <family val="1"/>
      </rPr>
      <t xml:space="preserve">5:45 p.m. EST.  A man saw a bright light with smaller associated lights above it (satellite objects). The larger object swung like a pendulum (oscillation), then
</t>
    </r>
    <r>
      <rPr>
        <sz val="9"/>
        <rFont val="Times New Roman"/>
        <family val="1"/>
      </rPr>
      <t>suddenly accelerated away. (NICAP report form.)</t>
    </r>
  </si>
  <si>
    <r>
      <rPr>
        <sz val="9"/>
        <rFont val="Times New Roman"/>
        <family val="1"/>
      </rPr>
      <t>Laconia</t>
    </r>
  </si>
  <si>
    <r>
      <rPr>
        <sz val="9"/>
        <rFont val="Times New Roman"/>
        <family val="1"/>
      </rPr>
      <t>an orange red object fly parallel to a truck</t>
    </r>
  </si>
  <si>
    <r>
      <rPr>
        <sz val="9"/>
        <rFont val="Times New Roman"/>
        <family val="1"/>
      </rPr>
      <t>Dog alerts owner to near-ground object</t>
    </r>
  </si>
  <si>
    <r>
      <rPr>
        <sz val="9"/>
        <rFont val="Times New Roman"/>
        <family val="1"/>
      </rPr>
      <t>Ozarks</t>
    </r>
  </si>
  <si>
    <r>
      <rPr>
        <sz val="9"/>
        <rFont val="Times New Roman"/>
        <family val="1"/>
      </rPr>
      <t xml:space="preserve">Night. A series of independent sightings was reported overnight southwest of Houston near the Gulf coast in Wharton, Bay City, and Lane City. Witnesses included businessmen and prominent citizens. Exact times generally were not specified. (Houston Tribune, Texas, 2/23/67, copy in NICAP files and in Donald
</t>
    </r>
    <r>
      <rPr>
        <sz val="9"/>
        <rFont val="Times New Roman"/>
        <family val="1"/>
      </rPr>
      <t>E. Keyhoe Archives files.)</t>
    </r>
  </si>
  <si>
    <r>
      <rPr>
        <sz val="9"/>
        <rFont val="Times New Roman"/>
        <family val="1"/>
      </rPr>
      <t>4:30 p.m. EST. Two people saw a gun-metal gray oval object hovering 20 feet high. The object had a rough bottom, a row of revolving green lights (body lights), a row of shield-shaped yellow-lit windows, and "antenna." Heads of people (occupants) were seen in the windows. (Hollywood Sun-Tattler 3/11/67, copy in NICAP files.)</t>
    </r>
  </si>
  <si>
    <r>
      <rPr>
        <sz val="9"/>
        <rFont val="Times New Roman"/>
        <family val="1"/>
      </rPr>
      <t>2:00 a.m. EST. Two police officers saw and pursued a large orange glowing object that moved with a fluttering side-to-side (oscillatory) motion. The object moved fast, hovered, moved slowly, and changed color to pink. (Worcester Evening Gazette, Mass. 2/20/67, and Hartford Courant, 2/21/67, copies in NICAP files.)</t>
    </r>
  </si>
  <si>
    <r>
      <rPr>
        <sz val="9"/>
        <rFont val="Times New Roman"/>
        <family val="1"/>
      </rPr>
      <t>Putnam</t>
    </r>
  </si>
  <si>
    <r>
      <rPr>
        <sz val="9"/>
        <rFont val="Times New Roman"/>
        <family val="1"/>
      </rPr>
      <t>5:30 p.m. EST. A man saw two glowing ovals that hovered, accelerated, and vanished into a funnel-shaped cloud. The objects were viewed through binoculars. (NICAP report form.).</t>
    </r>
  </si>
  <si>
    <r>
      <rPr>
        <sz val="9"/>
        <rFont val="Times New Roman"/>
        <family val="1"/>
      </rPr>
      <t>Carmel</t>
    </r>
  </si>
  <si>
    <r>
      <rPr>
        <sz val="9"/>
        <rFont val="Times New Roman"/>
        <family val="1"/>
      </rPr>
      <t xml:space="preserve">4:30 p.m. EST. Three people saw a shiny cigar-shaped object along with two
</t>
    </r>
    <r>
      <rPr>
        <sz val="9"/>
        <rFont val="Times New Roman"/>
        <family val="1"/>
      </rPr>
      <t>round objects for several minutes. The objects hovered, then accelerated away. "Low roaring sound" heard. (NICAP report form.)</t>
    </r>
  </si>
  <si>
    <r>
      <rPr>
        <sz val="9"/>
        <rFont val="Times New Roman"/>
        <family val="1"/>
      </rPr>
      <t>8:15 p.m. EST. Three yellow-reddish-orange globes of light moving with a smooth gliding motion were seen within 50 feet of a power line. The objects sometimes bounced up and down, and they moved away as a car approached. (Haines, 1994, p. 114; from Story, 1980, p. 202.)</t>
    </r>
  </si>
  <si>
    <r>
      <rPr>
        <sz val="9"/>
        <rFont val="Times New Roman"/>
        <family val="1"/>
      </rPr>
      <t>Palmer</t>
    </r>
  </si>
  <si>
    <r>
      <rPr>
        <sz val="9"/>
        <rFont val="Times New Roman"/>
        <family val="1"/>
      </rPr>
      <t>7:45 p.m. An electrical engineer and his wife going south on Route 93 saw a loose cluster of 8-9 red, green, and white lights apparently on an object at low altitude and moving very slowly. A bright white light was at the bottom of the cluster (body lights). The object, going NE, passed over the road. (U.F.O. Investigator, Vol. Ill, No. 12, March-April 1967, p. 6).</t>
    </r>
  </si>
  <si>
    <r>
      <rPr>
        <sz val="9"/>
        <rFont val="Times New Roman"/>
        <family val="1"/>
      </rPr>
      <t>About 6:55 p.m. An airline salesman driving on route 93 slowed his car as he saw an object hovering silently just over the road. Uncomfortably, he drove underneath it and saw other people in cars looking at it. (Massachusetts NICAP Subcommittee Report, NICAP files; Project Blue Book files, National Archives; U.F.O. Investigator, Vol.. Ill, No. 12, March-April 1967, p. 6; Fowler, 1974, p. 344.)</t>
    </r>
  </si>
  <si>
    <r>
      <rPr>
        <sz val="9"/>
        <rFont val="Times New Roman"/>
        <family val="1"/>
      </rPr>
      <t>Andover</t>
    </r>
  </si>
  <si>
    <r>
      <rPr>
        <sz val="9"/>
        <rFont val="Times New Roman"/>
        <family val="1"/>
      </rPr>
      <t xml:space="preserve">6:55 p.m. EST. A witness saw a cymbal-shaped object (disc) with a dome on top and 4-5 purplish lights around its perimeter (body lights). The object hovered at treetop height over a housing project for the elderly, then moved away. It made a whirring/beeping sound, which two other people also heard. (Fowler, 1974, p.
</t>
    </r>
    <r>
      <rPr>
        <sz val="9"/>
        <rFont val="Times New Roman"/>
        <family val="1"/>
      </rPr>
      <t>344.)</t>
    </r>
  </si>
  <si>
    <r>
      <rPr>
        <sz val="9"/>
        <rFont val="Times New Roman"/>
        <family val="1"/>
      </rPr>
      <t>a light with faded edges follow car</t>
    </r>
  </si>
  <si>
    <r>
      <rPr>
        <sz val="9"/>
        <rFont val="Times New Roman"/>
        <family val="1"/>
      </rPr>
      <t>Stoughton</t>
    </r>
  </si>
  <si>
    <r>
      <rPr>
        <sz val="9"/>
        <rFont val="Times New Roman"/>
        <family val="1"/>
      </rPr>
      <t>11:45 p.m. MST.  A soldier and his wife saw an pval object with red and green body lights approach their car at low altitude late on a cloudy night.  The ground was illuminated (environmental illumination) by a moving light beam emitted from its bottom center. (Letter from witness, 9/14/67, NICAP files;   U.F.O. Investigator, Vol. IV, No. 3, Nov.- Dec.. 1967, p. 3; Keyhoe and Lore, 1969a, p.44).</t>
    </r>
  </si>
  <si>
    <r>
      <rPr>
        <sz val="9"/>
        <rFont val="Times New Roman"/>
        <family val="1"/>
      </rPr>
      <t>Kingman</t>
    </r>
  </si>
  <si>
    <r>
      <rPr>
        <sz val="9"/>
        <rFont val="Times New Roman"/>
        <family val="1"/>
      </rPr>
      <t xml:space="preserve">11:00 p.m. EST. A very bright luminous orange obiect rose out of the woods, its glow illuminating the terrain (environmental illumination). The object followed two women in a car on U.S. 1 south of the city, disappearing after about 5 minutes.
</t>
    </r>
    <r>
      <rPr>
        <sz val="9"/>
        <rFont val="Times New Roman"/>
        <family val="1"/>
      </rPr>
      <t>(Hitt, 1999.)</t>
    </r>
  </si>
  <si>
    <r>
      <rPr>
        <sz val="9"/>
        <rFont val="Times New Roman"/>
        <family val="1"/>
      </rPr>
      <t>Augusta</t>
    </r>
  </si>
  <si>
    <r>
      <rPr>
        <sz val="9"/>
        <rFont val="Times New Roman"/>
        <family val="1"/>
      </rPr>
      <t>10:40 p.m. CST (11:40 p.m. EST). Three witnesses, one identified as a colonel, saw a bright object which appeared to drip white phosphorus-like fire. The object was stationary for 4 minutes and then faded out. (Topeka Daily Capital 2/18/67, copy in NICAP files.) [Note: Very likely a flare- or candle-carrying hot-air balloon hoax.]</t>
    </r>
  </si>
  <si>
    <r>
      <rPr>
        <sz val="9"/>
        <rFont val="Times New Roman"/>
        <family val="1"/>
      </rPr>
      <t>10:15 p.m. EST. Three independent reports from five witnesses (including two policemen) of a glowing bright white, light-bulb-shaped object that hovered in the sky, ejected a small red object, moved back and forth, then suddenly accelerated away. A swishing sound was reported. (Fowler, 1974, p. 344.)</t>
    </r>
  </si>
  <si>
    <r>
      <rPr>
        <sz val="9"/>
        <rFont val="Times New Roman"/>
        <family val="1"/>
      </rPr>
      <t>7:15 p.m. A woman saw a round, white shiny object with a ring of orange stars around it at treetop level. The object stopped, hovered, and bobbed around. (Letter in NICAP files.) (Ogdensburg Journal, N.Y., 2/17/67, copy in NICAP files.)</t>
    </r>
  </si>
  <si>
    <r>
      <rPr>
        <sz val="9"/>
        <rFont val="Times New Roman"/>
        <family val="1"/>
      </rPr>
      <t>Bombay</t>
    </r>
  </si>
  <si>
    <r>
      <rPr>
        <sz val="9"/>
        <rFont val="Times New Roman"/>
        <family val="1"/>
      </rPr>
      <t>7:00 p.m. EST. A woman saw a large round white light with a ring of stars. The color changed and the shape changed to oval. The object was low near a barn and slowly disappeared over the horizon to west. Dogs barked wildly (animal reaction). (Letter from witness, NICAP files.)</t>
    </r>
  </si>
  <si>
    <r>
      <rPr>
        <sz val="9"/>
        <rFont val="Times New Roman"/>
        <family val="1"/>
      </rPr>
      <t xml:space="preserve">6:00 p.m. EST.  A woman saw a big round light that moved and hovered, then shot
</t>
    </r>
    <r>
      <rPr>
        <sz val="9"/>
        <rFont val="Times New Roman"/>
        <family val="1"/>
      </rPr>
      <t>out of sight. (NICAP report form.)</t>
    </r>
  </si>
  <si>
    <r>
      <rPr>
        <sz val="9"/>
        <rFont val="Times New Roman"/>
        <family val="1"/>
      </rPr>
      <t>Towanda</t>
    </r>
  </si>
  <si>
    <r>
      <rPr>
        <sz val="9"/>
        <rFont val="Times New Roman"/>
        <family val="1"/>
      </rPr>
      <t xml:space="preserve">8:30 p.m. Widespread reports from Arizona, Tennessee, and Texas of a prominent fiery object shedding sparks and leaving a trail. A loud sound, flames, falling debris reported. Estimated duration 1-2 minutes. [Note: Positively identified as a
</t>
    </r>
    <r>
      <rPr>
        <sz val="9"/>
        <rFont val="Times New Roman"/>
        <family val="1"/>
      </rPr>
      <t>satellite re-entry.]</t>
    </r>
  </si>
  <si>
    <r>
      <rPr>
        <sz val="9"/>
        <rFont val="Times New Roman"/>
        <family val="1"/>
      </rPr>
      <t>Arizona, Tennessee and Texas</t>
    </r>
  </si>
  <si>
    <r>
      <rPr>
        <sz val="9"/>
        <rFont val="Times New Roman"/>
        <family val="1"/>
      </rPr>
      <t xml:space="preserve">8:10-8:40 p.m.. CST.  A teacher's car was followed by a flashing red light at
</t>
    </r>
    <r>
      <rPr>
        <sz val="9"/>
        <rFont val="Times New Roman"/>
        <family val="1"/>
      </rPr>
      <t>various distances (car pacing). Two of the witness's students confirmed the report. (Letter dated 2/17/67 in NICAP files.)</t>
    </r>
  </si>
  <si>
    <r>
      <rPr>
        <sz val="9"/>
        <rFont val="Times New Roman"/>
        <family val="1"/>
      </rPr>
      <t>Denton</t>
    </r>
  </si>
  <si>
    <r>
      <rPr>
        <sz val="9"/>
        <rFont val="Times New Roman"/>
        <family val="1"/>
      </rPr>
      <t>9:00 p.m. EST (8:00 p.m. CST). A woman saw a triangular object with green lights at two points and a red light at the third (body lights). It moved across the sky and then returned to its original position (maneuvered). (NICAP report form.)</t>
    </r>
  </si>
  <si>
    <r>
      <rPr>
        <sz val="9"/>
        <rFont val="Times New Roman"/>
        <family val="1"/>
      </rPr>
      <t>Abington</t>
    </r>
  </si>
  <si>
    <r>
      <rPr>
        <sz val="9"/>
        <rFont val="Times New Roman"/>
        <family val="1"/>
      </rPr>
      <t xml:space="preserve">8:20 p.m. CST. A woman saw an object shaped like a derby hat (domed disc) with
</t>
    </r>
    <r>
      <rPr>
        <sz val="9"/>
        <rFont val="Times New Roman"/>
        <family val="1"/>
      </rPr>
      <t>a metallic sheen. The object hovered, then flew low over trees, remaining visible for 3-4 minutes. (NICAP report form.)</t>
    </r>
  </si>
  <si>
    <r>
      <rPr>
        <sz val="9"/>
        <rFont val="Times New Roman"/>
        <family val="1"/>
      </rPr>
      <t>West Frankfort</t>
    </r>
  </si>
  <si>
    <r>
      <rPr>
        <sz val="9"/>
        <rFont val="Times New Roman"/>
        <family val="1"/>
      </rPr>
      <t>7:50-8:30 p.m. CST. Two women saw a house-sized oval object with red, green, and blue blinking lights (body lights). The object hovered at about 40-50 feet altitude. Later it maneuvered around a U.S. Air Force plane that was searching for it, directed by one of the women via telephone. According to the newspaper report, the pilot was unable to see the object. (Kansas City Star, 2/16/67, copy in NICAP files.)</t>
    </r>
  </si>
  <si>
    <r>
      <rPr>
        <sz val="9"/>
        <rFont val="Times New Roman"/>
        <family val="1"/>
      </rPr>
      <t>Lee's Summit</t>
    </r>
  </si>
  <si>
    <r>
      <rPr>
        <sz val="9"/>
        <rFont val="Times New Roman"/>
        <family val="1"/>
      </rPr>
      <t>6:45 p.m. EST. Two women and other family members saw a silvery disc, with porthole-like openings visible around the perimeter. Rays of light (light beams) occasionally were emitted from these openings in a variety of colors. The object hovered, then moved off making a sound like a strong wind. (Morgantown Dominion News, West Virginia, 2/15/67, copy in NICAP files; undated Kalapaca investigation report in NICAP files.)</t>
    </r>
  </si>
  <si>
    <r>
      <rPr>
        <sz val="9"/>
        <rFont val="Times New Roman"/>
        <family val="1"/>
      </rPr>
      <t>Suncrest</t>
    </r>
  </si>
  <si>
    <r>
      <rPr>
        <sz val="9"/>
        <rFont val="Times New Roman"/>
        <family val="1"/>
      </rPr>
      <t>6:30 p.m. PST (8:30 p.m.). A woman saw a cigar-shaped object with rotating red, green, orange, and white lights (body lights). The object both hovered and darted around in various directions. The witness could see its reflection in the lake. (NICAP report form.)</t>
    </r>
  </si>
  <si>
    <r>
      <rPr>
        <sz val="9"/>
        <rFont val="Times New Roman"/>
        <family val="1"/>
      </rPr>
      <t>7:00 a.m. CE-III. A disc-shaped object was seen resting on a shaft in a field. Small beings were reportedly moving around rapidly beneath it. They disappeared behind the shaft, the object rocked back and forth, took off, and sped away. (UFOE II, p. 327)</t>
    </r>
  </si>
  <si>
    <r>
      <rPr>
        <sz val="9"/>
        <rFont val="Times New Roman"/>
        <family val="1"/>
      </rPr>
      <t>Time not reported. A saucer-shaped object (disc) with blinking red lights (body lights) forced a car off the road. It returned and hovered in view of many witnesses, landing in a nearby field. Marks were found in the snow (physical traces) at the landing spot next day. (Letter dated 2/23/67 in NICAP files.)</t>
    </r>
  </si>
  <si>
    <r>
      <rPr>
        <sz val="9"/>
        <rFont val="Times New Roman"/>
        <family val="1"/>
      </rPr>
      <t>Hannon, Ontario</t>
    </r>
  </si>
  <si>
    <r>
      <rPr>
        <sz val="9"/>
        <rFont val="Times New Roman"/>
        <family val="1"/>
      </rPr>
      <t>8:30 p.m. PST. An ex-Air Force man with pilot training saw a bright light for 25 minutes which maneuvered and seemed to pace his car. (NICAP report form, Los Angeles NICAP Subcommittee report, NICAP files.)</t>
    </r>
  </si>
  <si>
    <r>
      <rPr>
        <sz val="9"/>
        <rFont val="Times New Roman"/>
        <family val="1"/>
      </rPr>
      <t xml:space="preserve">7:15 p.m. PST. Two women driving home saw an object that came within 100 yards of their car. The initial light resolved itself into three huge lights in a triangular formation. (NICAP report form; McDonald, 1967, case 7; reprinted in
</t>
    </r>
    <r>
      <rPr>
        <sz val="9"/>
        <rFont val="Times New Roman"/>
        <family val="1"/>
      </rPr>
      <t>Vaughan, 1995, pp. 205-6.)</t>
    </r>
  </si>
  <si>
    <r>
      <rPr>
        <sz val="9"/>
        <rFont val="Times New Roman"/>
        <family val="1"/>
      </rPr>
      <t>Early Evening. A man saw a large round red object with a searchlight (light beam) directed downwards that was sweeping the ground. The object moved slowly at first, then accelerated. (Letter dated 2/22/67 in NICAP files.)</t>
    </r>
  </si>
  <si>
    <r>
      <rPr>
        <sz val="9"/>
        <rFont val="Times New Roman"/>
        <family val="1"/>
      </rPr>
      <t>Tabor</t>
    </r>
  </si>
  <si>
    <r>
      <rPr>
        <sz val="9"/>
        <rFont val="Times New Roman"/>
        <family val="1"/>
      </rPr>
      <t>12:30 p.m. PST. A witness watching aircraft first saw a white disc passing overhead at high speed. Three other discs then appeared from different directions and fell in behind the first (rendezvous). The last one was black. (NICAP report form.)</t>
    </r>
  </si>
  <si>
    <r>
      <rPr>
        <sz val="9"/>
        <rFont val="Times New Roman"/>
        <family val="1"/>
      </rPr>
      <t>Novato</t>
    </r>
  </si>
  <si>
    <r>
      <rPr>
        <sz val="9"/>
        <rFont val="Times New Roman"/>
        <family val="1"/>
      </rPr>
      <t>6:10 p.m. A man saw a bright white object that looked like a welding arc hovering over power lines. It was blindingly bright and brought tears to his eyes. (The Hartford Courant, Conn., 2/14/67, copy in Donald E. Keyhoe Archives files.).</t>
    </r>
  </si>
  <si>
    <r>
      <rPr>
        <sz val="9"/>
        <rFont val="Times New Roman"/>
        <family val="1"/>
      </rPr>
      <t>Willington</t>
    </r>
  </si>
  <si>
    <r>
      <rPr>
        <sz val="9"/>
        <rFont val="Times New Roman"/>
        <family val="1"/>
      </rPr>
      <t>6:00 p.m. EST. Two known witnesses (plus other curious motorists) stopped to observe a bright white glowing object that had a red light on each side (body lights) hovering just off the road. (Fowler, 1974, p. 344.)</t>
    </r>
  </si>
  <si>
    <r>
      <rPr>
        <sz val="9"/>
        <rFont val="Times New Roman"/>
        <family val="1"/>
      </rPr>
      <t>Kensington</t>
    </r>
  </si>
  <si>
    <r>
      <rPr>
        <sz val="9"/>
        <rFont val="Times New Roman"/>
        <family val="1"/>
      </rPr>
      <t>Night. A man saw a basically red object that also emitted some bright green light. The object maneuvered and reportedly landed on ice for up to 20 minutes. It also hovered over a theater. A power failure occurred about the same time. (Fairbanks News-Miner, Alaska, 2/14/67, copy in NICAP files.)</t>
    </r>
  </si>
  <si>
    <r>
      <rPr>
        <sz val="9"/>
        <rFont val="Times New Roman"/>
        <family val="1"/>
      </rPr>
      <t>Barrow</t>
    </r>
  </si>
  <si>
    <r>
      <rPr>
        <sz val="9"/>
        <rFont val="Times New Roman"/>
        <family val="1"/>
      </rPr>
      <t>Evening. Many people, including an airport manager, saw a bell-shaped object with bright light in the dome and revolving red, green, blue, and amber lights at the bottom edge (body lights). The object flew over the witness's car just above phone wires along the road, appearing big enough to cover the highway. It was later seen at tree-top level, where it hovered, banked, and took off. (Hall, 2001, p. 160; Houston Chronicle, Texas, 2/15/67.)</t>
    </r>
  </si>
  <si>
    <r>
      <rPr>
        <sz val="9"/>
        <rFont val="Times New Roman"/>
        <family val="1"/>
      </rPr>
      <t>4 fluorescent, football-shaped objects</t>
    </r>
  </si>
  <si>
    <r>
      <rPr>
        <sz val="9"/>
        <rFont val="Times New Roman"/>
        <family val="1"/>
      </rPr>
      <t>Night. An engineer and his wife saw a cylinder with a string of red and white lights (body lights). A steady light beam was emitted from the bottom. The object descended rapidly, then rose again. (Westport News, Conn., 2/16/67, copy in NICAP files.)</t>
    </r>
  </si>
  <si>
    <r>
      <rPr>
        <sz val="9"/>
        <rFont val="Times New Roman"/>
        <family val="1"/>
      </rPr>
      <t>Greenwich</t>
    </r>
  </si>
  <si>
    <r>
      <rPr>
        <sz val="9"/>
        <rFont val="Times New Roman"/>
        <family val="1"/>
      </rPr>
      <t xml:space="preserve">11:45 p.m. EST. A number of independent sightings were reported of a reddish, glowing cigar- or football-shaped object either hovering or moving slowly overhead. At about 1:45 a.m. the following morning, in Milford (eastern suburb of Cincinnati), a railroad employee and companion were driving when they noticed a white glowing light in the woods. (McDonald, 1967, Case 8, reprinted in Vaughan, 1995, p. 206; Keyhoe and Lore, 1969a, p. 21, and 1969b, p. 54; Ridge, 1994, p.
</t>
    </r>
    <r>
      <rPr>
        <sz val="9"/>
        <rFont val="Times New Roman"/>
        <family val="1"/>
      </rPr>
      <t>21.)</t>
    </r>
  </si>
  <si>
    <r>
      <rPr>
        <sz val="9"/>
        <rFont val="Times New Roman"/>
        <family val="1"/>
      </rPr>
      <t>670210-11</t>
    </r>
  </si>
  <si>
    <r>
      <rPr>
        <sz val="9"/>
        <rFont val="Times New Roman"/>
        <family val="1"/>
      </rPr>
      <t>Saucer hovers over AEC facility with blue beam</t>
    </r>
  </si>
  <si>
    <r>
      <rPr>
        <sz val="9"/>
        <rFont val="Times New Roman"/>
        <family val="1"/>
      </rPr>
      <t>Sandusky</t>
    </r>
  </si>
  <si>
    <r>
      <rPr>
        <sz val="9"/>
        <rFont val="Times New Roman"/>
        <family val="1"/>
      </rPr>
      <t>10:30 p.m. CST. A high school teacher saw an unidentified light that changed from red to white to green. The object hovered, then left with a tremendous burst of speed (rapid acceleration). (NICAP report form.).</t>
    </r>
  </si>
  <si>
    <r>
      <rPr>
        <sz val="9"/>
        <rFont val="Times New Roman"/>
        <family val="1"/>
      </rPr>
      <t>McCune</t>
    </r>
  </si>
  <si>
    <r>
      <rPr>
        <sz val="9"/>
        <rFont val="Times New Roman"/>
        <family val="1"/>
      </rPr>
      <t>7:30 p.m. CST. A couple saw a round, rotating, 25-foot diameter luminous object which changed color from red to white with occasional flashes of green. The object also had white lights in a triangle on the bottom (body lights). It flew, hovered, and passed over the witnesses. While hovering, a humming or droning sound was heard. (St. Louis Globe-Democrat, Missouri, 2/11/67, copy in NICAP files.)</t>
    </r>
  </si>
  <si>
    <r>
      <rPr>
        <sz val="9"/>
        <rFont val="Times New Roman"/>
        <family val="1"/>
      </rPr>
      <t>5:45 p.m. EST. Two separate groups of four and three people, respectively, reported seeing a triangular object with a white light at each apex. The object was silent when hovering but made a rumbling or roaring sound when it moved. EM effects were reported on TV. (Fowler, 1974, p. 344.)</t>
    </r>
  </si>
  <si>
    <r>
      <rPr>
        <sz val="9"/>
        <rFont val="Times New Roman"/>
        <family val="1"/>
      </rPr>
      <t>Woodstock</t>
    </r>
  </si>
  <si>
    <r>
      <rPr>
        <sz val="9"/>
        <rFont val="Times New Roman"/>
        <family val="1"/>
      </rPr>
      <t>2:20 a.m. EST. A couple saw a metallic-appearing, saucer-shaped object with bright red and white lights (body lights). The object hovered for about 15 minutes and then flew away. A whirring sound was heard. (Hamilton Spectator, Ontario, 2/11/67, copy in NICAP files.)</t>
    </r>
  </si>
  <si>
    <r>
      <rPr>
        <sz val="9"/>
        <rFont val="Times New Roman"/>
        <family val="1"/>
      </rPr>
      <t>7:50 p.m. EST. A state policeman saw a huge object, moving slowly, changing colors from white to red to orange, the color change associated with changes of speed (color/speed correlation). Venus was visible separately at the same time. (Ridge, 1994, p. 21.)</t>
    </r>
  </si>
  <si>
    <r>
      <rPr>
        <sz val="9"/>
        <rFont val="Times New Roman"/>
        <family val="1"/>
      </rPr>
      <t>Seymour</t>
    </r>
  </si>
  <si>
    <r>
      <rPr>
        <sz val="9"/>
        <rFont val="Times New Roman"/>
        <family val="1"/>
      </rPr>
      <t xml:space="preserve">6:30 a.m. PST. A railroad foreman saw a saucer (disc) with a bright body light hovering over the railroad depot. The depot was engulfed in light (environmental illumination). The object departed straight up. (Spokane Spokesman-Review,
</t>
    </r>
    <r>
      <rPr>
        <sz val="9"/>
        <rFont val="Times New Roman"/>
        <family val="1"/>
      </rPr>
      <t>Wash. State, 2/12/67, copy in NICAP</t>
    </r>
  </si>
  <si>
    <r>
      <rPr>
        <sz val="9"/>
        <rFont val="Times New Roman"/>
        <family val="1"/>
      </rPr>
      <t>saturn shaped object, 50 ft in diameter and 20 ft high</t>
    </r>
  </si>
  <si>
    <r>
      <rPr>
        <sz val="9"/>
        <rFont val="Times New Roman"/>
        <family val="1"/>
      </rPr>
      <t>Odessa</t>
    </r>
  </si>
  <si>
    <r>
      <rPr>
        <sz val="9"/>
        <rFont val="Times New Roman"/>
        <family val="1"/>
      </rPr>
      <t>10:00 p.m. EST.  A newspaper reporter watched a bright orange ball or cylinder hovering over pine trees for several minutes. (Hartford Courant, Conn., 2/14/67, copy in NICAP files and in Donald E. I Key hoe Archives files.)</t>
    </r>
  </si>
  <si>
    <r>
      <rPr>
        <sz val="9"/>
        <rFont val="Times New Roman"/>
        <family val="1"/>
      </rPr>
      <t>Pleasant Valley</t>
    </r>
  </si>
  <si>
    <r>
      <rPr>
        <sz val="9"/>
        <rFont val="Times New Roman"/>
        <family val="1"/>
      </rPr>
      <t>Night. Three teenaged boys saw what looked like two car lights that came down to within 20 feet of the ground. The object shone a light beam on the witnesses after they had pointed a spotlight at it (light reaction). (Topeka State Journal, Kans., 2/18/67, copy in NICAP files.)</t>
    </r>
  </si>
  <si>
    <r>
      <rPr>
        <sz val="9"/>
        <rFont val="Times New Roman"/>
        <family val="1"/>
      </rPr>
      <t>Rossville</t>
    </r>
  </si>
  <si>
    <r>
      <rPr>
        <sz val="9"/>
        <rFont val="Times New Roman"/>
        <family val="1"/>
      </rPr>
      <t>6:43 p.m. EST. Several witnesses saw a circular object with a core of dazzling, pulsating central yellow lights. From this core, red lights appeared to be pulsating outward toward the rim. The object was an estimated quarter of a mile away and remained visible for 40 minutes,  during which  the witnesses' TV would  not work (EM effect). (Bondarchuk, 1979, pp. 124-126.)</t>
    </r>
  </si>
  <si>
    <r>
      <rPr>
        <sz val="9"/>
        <rFont val="Times New Roman"/>
        <family val="1"/>
      </rPr>
      <t>Deep River, Ontario</t>
    </r>
  </si>
  <si>
    <r>
      <rPr>
        <sz val="9"/>
        <rFont val="Times New Roman"/>
        <family val="1"/>
      </rPr>
      <t>2:00 p.m.  EST. A commercial photographer and his son saw two silvery cigar- shaped objects that flew in a straight line, then separately zoomed up and away. A photo was taken but shows little. (A. Collis, USNR retired, letter in NICAP files.)</t>
    </r>
  </si>
  <si>
    <r>
      <rPr>
        <sz val="9"/>
        <rFont val="Times New Roman"/>
        <family val="1"/>
      </rPr>
      <t>Newbury</t>
    </r>
  </si>
  <si>
    <r>
      <rPr>
        <sz val="9"/>
        <rFont val="Times New Roman"/>
        <family val="1"/>
      </rPr>
      <t>11:55 p.m.PST. A couple saw a solid round object and a silver cigar-shaped object oriented vertically. The round object emitted many "contrails" and apparently disintegrated, then the cigar-shaped object flew rapidly away. (NICAP report form.)</t>
    </r>
  </si>
  <si>
    <r>
      <rPr>
        <sz val="9"/>
        <rFont val="Times New Roman"/>
        <family val="1"/>
      </rPr>
      <t>Oakhurst</t>
    </r>
  </si>
  <si>
    <r>
      <rPr>
        <sz val="9"/>
        <rFont val="Times New Roman"/>
        <family val="1"/>
      </rPr>
      <t>8:00 p.m. An egg-shaped object was reported by Paul Poorman on a farm near some strip mines. Poorman was a 33-year-old specialized police officer and qualified pilot. The object was white and well-defined, turned to a blood-red color, then a pale blue. (Don Worley files)</t>
    </r>
  </si>
  <si>
    <r>
      <rPr>
        <sz val="9"/>
        <rFont val="Times New Roman"/>
        <family val="1"/>
      </rPr>
      <t>Owen County</t>
    </r>
  </si>
  <si>
    <r>
      <rPr>
        <sz val="9"/>
        <rFont val="Times New Roman"/>
        <family val="1"/>
      </rPr>
      <t xml:space="preserve">1:00 a.m. A woman saw an elliptical object with two flashing white lights and two
</t>
    </r>
    <r>
      <rPr>
        <sz val="9"/>
        <rFont val="Times New Roman"/>
        <family val="1"/>
      </rPr>
      <t>steady white light beams. It flew at low altitude, slowly and silently. (Westport News 2/9/67, copy in NICAP files.)</t>
    </r>
  </si>
  <si>
    <r>
      <rPr>
        <sz val="9"/>
        <rFont val="Times New Roman"/>
        <family val="1"/>
      </rPr>
      <t>Westport</t>
    </r>
  </si>
  <si>
    <r>
      <rPr>
        <sz val="9"/>
        <rFont val="Times New Roman"/>
        <family val="1"/>
      </rPr>
      <t>12:20 a.m. EST. A former Navy pilot and airline navigator saw a brilliant white light, sometimes with a strong red light. The object oscillated as it flew along over the Merritt Parkway and returned. (Westport News, 2/9/67, copy in NICAP files.)</t>
    </r>
  </si>
  <si>
    <r>
      <rPr>
        <sz val="9"/>
        <rFont val="Times New Roman"/>
        <family val="1"/>
      </rPr>
      <t>Midnight CST (1:00 a.m. EST). A couple was approached by an oval object that hovered just above the ground displaying red, blue, green, and white flashing lights. The object then flew away. (St. Louis Post Dispatch, 2/7/67, copy in NICAP files.)</t>
    </r>
  </si>
  <si>
    <r>
      <rPr>
        <sz val="9"/>
        <rFont val="Times New Roman"/>
        <family val="1"/>
      </rPr>
      <t>670206-07</t>
    </r>
  </si>
  <si>
    <r>
      <rPr>
        <sz val="9"/>
        <rFont val="Times New Roman"/>
        <family val="1"/>
      </rPr>
      <t xml:space="preserve">11:30 p.m. EST. Four policemen and a rescue worker saw an object with red
</t>
    </r>
    <r>
      <rPr>
        <sz val="9"/>
        <rFont val="Times New Roman"/>
        <family val="1"/>
      </rPr>
      <t>flashing lights and blue lights (body lights) that flew very low making a roaring sound. (Hazard Herald 2/13/67, copy in NICAP files.)</t>
    </r>
  </si>
  <si>
    <r>
      <rPr>
        <sz val="9"/>
        <rFont val="Times New Roman"/>
        <family val="1"/>
      </rPr>
      <t>Hazard</t>
    </r>
  </si>
  <si>
    <r>
      <rPr>
        <sz val="9"/>
        <rFont val="Times New Roman"/>
        <family val="1"/>
      </rPr>
      <t>Noon MST. A woman saw two green cigar-shaped objects with a row of windows. Two small "propellers" were on top of each end. One object hovered over the highway, then paced the car and was joined by the second object that rose up from the ground. (Lubbock Avalanche-Journal, Texas, 8/10/67; NICAP report form.)</t>
    </r>
  </si>
  <si>
    <r>
      <rPr>
        <sz val="9"/>
        <rFont val="Times New Roman"/>
        <family val="1"/>
      </rPr>
      <t>Deming</t>
    </r>
  </si>
  <si>
    <r>
      <rPr>
        <sz val="9"/>
        <rFont val="Times New Roman"/>
        <family val="1"/>
      </rPr>
      <t>8:00 p.m. EST. Two couples in a car at the Barkhamsted Reservoir saw a dark sphere with randomly blinking red, green and white lights (body lights) around the edge. The object approached the witnesses, then hovered over the reservoir. (NICAP report form and report from Ted Thorben, NICAP investigator, 10/20/67.)</t>
    </r>
  </si>
  <si>
    <r>
      <rPr>
        <sz val="9"/>
        <rFont val="Times New Roman"/>
        <family val="1"/>
      </rPr>
      <t>Barkhamsted</t>
    </r>
  </si>
  <si>
    <r>
      <rPr>
        <sz val="9"/>
        <rFont val="Times New Roman"/>
        <family val="1"/>
      </rPr>
      <t>Same evening. Humanoid sighting. An object that was described as an ellipse, landed, humanoid beings emerged and placed small spheres on the ground around the craft. Witnesses observed them interacting with humans. Further, up-to-date research, would show many more HR cases for the year, but at least 14 were found without much effort. (UFOE II, p. 326)</t>
    </r>
  </si>
  <si>
    <r>
      <rPr>
        <sz val="9"/>
        <rFont val="Times New Roman"/>
        <family val="1"/>
      </rPr>
      <t>Hilliard</t>
    </r>
  </si>
  <si>
    <r>
      <rPr>
        <sz val="9"/>
        <rFont val="Times New Roman"/>
        <family val="1"/>
      </rPr>
      <t xml:space="preserve">6:00 a.m. The woman reporting requested anonymity. The report she gave to the DAILEY HERALD-TELEPHONE provided the most vivid description of an unidentified flying object observed as far southwest as Oakland City and as far east as Crothersville.     35 miles away. At this time she arose because of noises on
</t>
    </r>
    <r>
      <rPr>
        <sz val="9"/>
        <rFont val="Times New Roman"/>
        <family val="1"/>
      </rPr>
      <t>the roof roof. (Ridge, Clipping in NICAP files)</t>
    </r>
  </si>
  <si>
    <r>
      <rPr>
        <sz val="9"/>
        <rFont val="Times New Roman"/>
        <family val="1"/>
      </rPr>
      <t>2:30 a.m. Richard D. Barker of the Seymour State Police post reported he followed a huge ball of greenish-blue and white lights for some 10 miles about 2:30 AM before the light moved west towards Bedford. (Ridge, NICAP files)</t>
    </r>
  </si>
  <si>
    <r>
      <rPr>
        <sz val="9"/>
        <rFont val="Times New Roman"/>
        <family val="1"/>
      </rPr>
      <t>Crothersville</t>
    </r>
  </si>
  <si>
    <r>
      <rPr>
        <sz val="9"/>
        <rFont val="Times New Roman"/>
        <family val="1"/>
      </rPr>
      <t>1:45 a.m. EST. Seven members of a band saw an object that first looked like a boomerang, then appeared like a teardrop.  It was a pale greenish-blue color with a cluster of white lights (body lights). The object also was seen by people in another car as it moved northwest. (Ridge, 1994, p. 20.)</t>
    </r>
  </si>
  <si>
    <r>
      <rPr>
        <sz val="9"/>
        <rFont val="Times New Roman"/>
        <family val="1"/>
      </rPr>
      <t>Oakland City</t>
    </r>
  </si>
  <si>
    <r>
      <rPr>
        <sz val="9"/>
        <rFont val="Times New Roman"/>
        <family val="1"/>
      </rPr>
      <t>9:15 p.m. EST. A sales engineer and a county assessor saw an egg-shaped object for 10 minutes, apparently on or near a hill at a reservoir. The object rose slowly to around 50 feet, hovered, then moved away after performing several radical maneuvers. (Johnstown Tribune-Democrat, Pa., 3/11/67, copy in NICAP files.)</t>
    </r>
  </si>
  <si>
    <r>
      <rPr>
        <sz val="9"/>
        <rFont val="Times New Roman"/>
        <family val="1"/>
      </rPr>
      <t>7:00 p.m. CST. A woman saw two large, square amber lights with a green light between them from her home. The lights approached silently and hovered an estimated 30 feet above the ground about 100 feet away from her. (Letter from witness, 2/5/67, Donald E. Keyhoe Archives files.)</t>
    </r>
  </si>
  <si>
    <r>
      <rPr>
        <sz val="9"/>
        <rFont val="Times New Roman"/>
        <family val="1"/>
      </rPr>
      <t>8:30 p.m. EST. A man saw an object estimated to be 30 feet in diameter and 15 feet thick with a row of white lights and a tangerine-colored light on the bottom (body lights). The object zipped back and forth at terrific speed. Observations were made from various points coordinated by two-way radios. (Hamilton Spectator, 2/4/67, copy in NICAP files.)</t>
    </r>
  </si>
  <si>
    <r>
      <rPr>
        <sz val="9"/>
        <rFont val="Times New Roman"/>
        <family val="1"/>
      </rPr>
      <t>7:40 p.m. CST (8:40 p.m. EST). Five people watched a disc or ellipse that first flew like an airplane, but then moved with irregular, jerky, up and down motions, and sometimes with hesitating forward motion. The object hovered over the highway for 15-20 seconds, then sped from sight in 15 seconds. Witnesses could see military bombing practice in the distance at the same time. (NICAP report form.)</t>
    </r>
  </si>
  <si>
    <r>
      <rPr>
        <sz val="9"/>
        <rFont val="Times New Roman"/>
        <family val="1"/>
      </rPr>
      <t>Lindsborg</t>
    </r>
  </si>
  <si>
    <r>
      <rPr>
        <sz val="9"/>
        <rFont val="Times New Roman"/>
        <family val="1"/>
      </rPr>
      <t>Time not reported. Numerous witnesses saw maneuvering objects with domes and flashing lights. Separate (satellite) and merging objects also were reported. Dogs reacted (animal reactions). (Keyhoe and Lore, 1969b, p. 71.)</t>
    </r>
  </si>
  <si>
    <r>
      <rPr>
        <sz val="9"/>
        <rFont val="Times New Roman"/>
        <family val="1"/>
      </rPr>
      <t>A well-known craftsman, who requested anonymity, reported to the Lawrenceville- Vincennes Airport that he observed an object for one and a half hours that was doing some pretty good stunts. (Ridge, NICAP files).</t>
    </r>
  </si>
  <si>
    <r>
      <rPr>
        <sz val="9"/>
        <rFont val="Times New Roman"/>
        <family val="1"/>
      </rPr>
      <t>Sumner</t>
    </r>
  </si>
  <si>
    <r>
      <rPr>
        <sz val="9"/>
        <rFont val="Times New Roman"/>
        <family val="1"/>
      </rPr>
      <t>Cone paced airliner (E-M)</t>
    </r>
  </si>
  <si>
    <r>
      <rPr>
        <sz val="9"/>
        <rFont val="Times New Roman"/>
        <family val="1"/>
      </rPr>
      <t>This is the only surviving photo of the funnel-shaped flying object that paced the Fawcett Airlines DC-4 passenger liner in flight from Piura to Lima on February 2, 1967, at 06:30 P.M. One passenger, who insisted on remaining anonymous, succeeded in saving his film from which this single photograph was made.</t>
    </r>
  </si>
  <si>
    <r>
      <rPr>
        <sz val="9"/>
        <rFont val="Times New Roman"/>
        <family val="1"/>
      </rPr>
      <t>Night. FAA Flight Service Specialists plus control tower personnel saw a large round red object that moved slowly under the cloud layer. Smaller objects emerged from the larger and flew away rapidly toward the southwest. (Letter dated 2/22/67, in NICAP files</t>
    </r>
  </si>
  <si>
    <r>
      <rPr>
        <sz val="9"/>
        <rFont val="Times New Roman"/>
        <family val="1"/>
      </rPr>
      <t>5:30 a.m. EST. A woman saw a shiny round object with a flat bottom hover over her house and then fly away. The object made a loud whistling sound. (Brown Co. Democrat, Nashville, Ind., 2/9/67, copy in NICAP files.)</t>
    </r>
  </si>
  <si>
    <r>
      <rPr>
        <sz val="9"/>
        <rFont val="Times New Roman"/>
        <family val="1"/>
      </rPr>
      <t>Brown County</t>
    </r>
  </si>
  <si>
    <r>
      <rPr>
        <sz val="9"/>
        <rFont val="Times New Roman"/>
        <family val="1"/>
      </rPr>
      <t>Ralph Ditter, a Zanesville, Ohio barber took two photographs of this unknown object. Ditter was an amateur astronomer, and avid sky watcher. He made the two photos available to the press. Later found to be a hoax.</t>
    </r>
  </si>
  <si>
    <r>
      <rPr>
        <sz val="9"/>
        <rFont val="Times New Roman"/>
        <family val="1"/>
      </rPr>
      <t>Zanesville</t>
    </r>
  </si>
  <si>
    <r>
      <rPr>
        <sz val="9"/>
        <rFont val="Times New Roman"/>
        <family val="1"/>
      </rPr>
      <t>12:01 a.m. CST. A McDonnell aviation company engineer saw a brilliant bluish- white light going fast in a zig-zag path. (NICAP report form.)</t>
    </r>
  </si>
  <si>
    <r>
      <rPr>
        <sz val="9"/>
        <rFont val="Times New Roman"/>
        <family val="1"/>
      </rPr>
      <t>bright white sharply outlined lozenge-shaped object</t>
    </r>
  </si>
  <si>
    <r>
      <rPr>
        <sz val="9"/>
        <rFont val="Times New Roman"/>
        <family val="1"/>
      </rPr>
      <t>Crosby (5 miles SW and 20 miles W of)</t>
    </r>
  </si>
  <si>
    <r>
      <rPr>
        <sz val="9"/>
        <rFont val="Times New Roman"/>
        <family val="1"/>
      </rPr>
      <t>6:00 p.m. Members of three families saw two objects, one saucer shaped (disc) with projections and a dome on top, blinking red and green lights across the front and a silver object protruding from the top. The objects variously maneuvered and hovered, together and independently. Many other area sightings also were reported. (Shamokin News Dispatch, Pa., 1/29/67, copy in NICAP files.)</t>
    </r>
  </si>
  <si>
    <r>
      <rPr>
        <sz val="9"/>
        <rFont val="Times New Roman"/>
        <family val="1"/>
      </rPr>
      <t>Irish Valley</t>
    </r>
  </si>
  <si>
    <r>
      <rPr>
        <sz val="9"/>
        <rFont val="Times New Roman"/>
        <family val="1"/>
      </rPr>
      <t>8:30 p.m. LT. Witnesses first heard a -pulsating sound, then saw a shiny, metallic dirigible-shaped (elliptical)   object; hovering over a building. As jets approached the object, it took off (aircraft avoidance) with its lights flashing in a regular cycle. (APRO Bulletin, May-June 1967, p. 4.)</t>
    </r>
  </si>
  <si>
    <r>
      <rPr>
        <sz val="9"/>
        <rFont val="Times New Roman"/>
        <family val="1"/>
      </rPr>
      <t>8:15 p.m. MST. A man saw a solid ball (sphere) with blinking yellow body light(s) which descended, circled a mountain, and flew off. (NICAP report form.)</t>
    </r>
  </si>
  <si>
    <r>
      <rPr>
        <sz val="9"/>
        <rFont val="Times New Roman"/>
        <family val="1"/>
      </rPr>
      <t>Havre</t>
    </r>
  </si>
  <si>
    <r>
      <rPr>
        <sz val="9"/>
        <rFont val="Times New Roman"/>
        <family val="1"/>
      </rPr>
      <t>5:40 a.m. CST. A woman saw a disc-shaped object that was flat on the bottom and had a rounded top (dome). A group of closely spaced red lights was visible on the bottom. The object flew straight for 5-6 seconds before disappearing. (NICAP report form.)</t>
    </r>
  </si>
  <si>
    <r>
      <rPr>
        <sz val="9"/>
        <rFont val="Times New Roman"/>
        <family val="1"/>
      </rPr>
      <t>1:30 a.m. EST. Three witnesses saw an oblong or oval object, gray or silver, with a red top. On top were several protrusions, along which moved green flashes of light. The object moved in erratic flight with a swirling motion and made a "weird" noise. A dog was reported to be upset by the phenomenon (animal reaction) during the sighting. (New York NICAP Subcommittee report and letter with a copy of Air Force report form, in NICAP files.)</t>
    </r>
  </si>
  <si>
    <r>
      <rPr>
        <sz val="9"/>
        <rFont val="Times New Roman"/>
        <family val="1"/>
      </rPr>
      <t>60 ft object, flat on the bottom, rounded on top 10 ft thick</t>
    </r>
  </si>
  <si>
    <r>
      <rPr>
        <sz val="9"/>
        <rFont val="Times New Roman"/>
        <family val="1"/>
      </rPr>
      <t>Coffeen (near)</t>
    </r>
  </si>
  <si>
    <r>
      <rPr>
        <sz val="9"/>
        <rFont val="Times New Roman"/>
        <family val="1"/>
      </rPr>
      <t xml:space="preserve">Betty Andreassen abduction case. Craft described as oval with a rim around its
</t>
    </r>
    <r>
      <rPr>
        <sz val="9"/>
        <rFont val="Times New Roman"/>
        <family val="1"/>
      </rPr>
      <t>circumference, and resting on three legs. (Hall, 2001, pp. 529-30, from Fowler, 1979, 1982, 1990, 1995, section XIII).</t>
    </r>
  </si>
  <si>
    <r>
      <rPr>
        <sz val="9"/>
        <rFont val="Times New Roman"/>
        <family val="1"/>
      </rPr>
      <t>South Ashburnham</t>
    </r>
  </si>
  <si>
    <r>
      <rPr>
        <sz val="9"/>
        <rFont val="Times New Roman"/>
        <family val="1"/>
      </rPr>
      <t>5:25 p.m. PST. A 14-year-old boy saw and photographed a metallic-appearing object shaped like a top hat with four legs projecting from the bottom. (Hall, 2001, pp. 286-87, from "The Yorba Linda Photograph" in Flying Saucer Review, Special Issue, Nov. 1967, pp. 26-35.)</t>
    </r>
  </si>
  <si>
    <r>
      <rPr>
        <sz val="9"/>
        <rFont val="Times New Roman"/>
        <family val="1"/>
      </rPr>
      <t>Yorba Linda</t>
    </r>
  </si>
  <si>
    <r>
      <rPr>
        <sz val="9"/>
        <rFont val="Times New Roman"/>
        <family val="1"/>
      </rPr>
      <t>6:00 a.m. EST. A driver for a news service saw an elliptical object with many colored lights or ports on the underside, some red, some green. The object hovered over a house for 15 minutes, then flew away. (Westport News, 1/26/67, copy in NICAP files.)</t>
    </r>
  </si>
  <si>
    <r>
      <rPr>
        <sz val="9"/>
        <rFont val="Times New Roman"/>
        <family val="1"/>
      </rPr>
      <t>CN</t>
    </r>
  </si>
  <si>
    <r>
      <rPr>
        <sz val="9"/>
        <rFont val="Times New Roman"/>
        <family val="1"/>
      </rPr>
      <t>1:00 a.m. EST. A witness saw a large solid object with two bright red vertical blinking body lights descend, emitting a sound like an electric shaver (buzzing). (NICAP report form.)</t>
    </r>
  </si>
  <si>
    <r>
      <rPr>
        <sz val="9"/>
        <rFont val="Times New Roman"/>
        <family val="1"/>
      </rPr>
      <t>Astoria</t>
    </r>
  </si>
  <si>
    <r>
      <rPr>
        <sz val="9"/>
        <rFont val="Times New Roman"/>
        <family val="1"/>
      </rPr>
      <t>8:35 p.m. EST. A man saw a bright light that changed to a series of lights which maneuvered, hovered, and bobbed like a cork on water. The object seemed to ascend with less effort than when it descended . (Compare to Sept. 20, 1966, Sebring, Fla., case.) A wind-like sound was heard. (NICAP report form.)</t>
    </r>
  </si>
  <si>
    <r>
      <rPr>
        <sz val="9"/>
        <rFont val="Times New Roman"/>
        <family val="1"/>
      </rPr>
      <t>Providence</t>
    </r>
  </si>
  <si>
    <r>
      <rPr>
        <sz val="9"/>
        <rFont val="Times New Roman"/>
        <family val="1"/>
      </rPr>
      <t>4:15 a.m. MST.  Two men saw a white or silver object with red, white, and blue pulsating body lights. It hovered for about 2 minutes and then seemed to follow their car. (Hall letter, Scottsbluff, NE., in NICAP files.)</t>
    </r>
  </si>
  <si>
    <r>
      <rPr>
        <sz val="9"/>
        <rFont val="Times New Roman"/>
        <family val="1"/>
      </rPr>
      <t>Gering</t>
    </r>
  </si>
  <si>
    <r>
      <rPr>
        <sz val="9"/>
        <rFont val="Times New Roman"/>
        <family val="1"/>
      </rPr>
      <t>10:15 p.m. EST A pilot and his three passengers saw a round, glowing white object the size of a large apartment building, with a ring of red lights around it that blinked off and on. The object was above the plane at about 2,000 feet. (Letter to APRO dated April 2, 1967, posted on NICAP web site.)</t>
    </r>
  </si>
  <si>
    <r>
      <rPr>
        <sz val="9"/>
        <rFont val="Times New Roman"/>
        <family val="1"/>
      </rPr>
      <t>Over Lake Ontario</t>
    </r>
  </si>
  <si>
    <r>
      <rPr>
        <sz val="9"/>
        <rFont val="Times New Roman"/>
        <family val="1"/>
      </rPr>
      <t xml:space="preserve">Inverted-bowl shaped object moving slowly, accelerated.  Fowler, 1974, pp. 138-
</t>
    </r>
    <r>
      <rPr>
        <sz val="9"/>
        <rFont val="Times New Roman"/>
        <family val="1"/>
      </rPr>
      <t>143;  Sagan &amp; Page, 1972, pp. xxvixxvii (E,R,L) car</t>
    </r>
  </si>
  <si>
    <r>
      <rPr>
        <sz val="9"/>
        <rFont val="Times New Roman"/>
        <family val="1"/>
      </rPr>
      <t>Methuen</t>
    </r>
  </si>
  <si>
    <r>
      <rPr>
        <sz val="9"/>
        <rFont val="Times New Roman"/>
        <family val="1"/>
      </rPr>
      <t>Around 6:00 p.m. Another family reported two objects, one with light beams with red/green blinking lights across the front, a halo of bright light, and two "antennae" on the top. About 45 minutes later, a pastor reported following an object in his car that had two antennae on the top near the rear of the object.  (U.F.O. Investigator, Jan.-Feb., 1967, p. 8.)</t>
    </r>
  </si>
  <si>
    <r>
      <rPr>
        <sz val="9"/>
        <rFont val="Times New Roman"/>
        <family val="1"/>
      </rPr>
      <t>Shamokin (area)</t>
    </r>
  </si>
  <si>
    <r>
      <rPr>
        <sz val="9"/>
        <rFont val="Times New Roman"/>
        <family val="1"/>
      </rPr>
      <t>3:00 p.m. A photograph was reportedly taken of a UFO by Reed Thompson, a 15- year-old boy from Milan. The town constable stated that the boy was reliable and said that he had seen the photo himself. (Ridge, APRO &amp; NICAP files)</t>
    </r>
  </si>
  <si>
    <r>
      <rPr>
        <sz val="9"/>
        <rFont val="Times New Roman"/>
        <family val="1"/>
      </rPr>
      <t xml:space="preserve">9:05 a.m. EST. The owner of an appliance store saw a dull aluminum-colored sphere with a flange around the middle and a window at the top hovering about 4 feet over the road ahead of him. He estimated it to be 25 feet in diameter. When he was 10 feet from   it, the object took off and swiftly rose out of sight.  (NICAP report; Charleston Gazette, 1/20/67; Huntington Herald 1/20/67; Keyhoe and Lore, 1969a, sketch p. 46; Flying Saucer Review, 13 (3), May-June 1967, p. 4; U.F.O.
</t>
    </r>
    <r>
      <rPr>
        <sz val="9"/>
        <rFont val="Times New Roman"/>
        <family val="1"/>
      </rPr>
      <t>Investigator, Vol. Ill, No. 11, Jan.-Feb., 1967, p. 4, dated as Jan. 17.)</t>
    </r>
  </si>
  <si>
    <r>
      <rPr>
        <sz val="9"/>
        <rFont val="Times New Roman"/>
        <family val="1"/>
      </rPr>
      <t>Dunbar</t>
    </r>
  </si>
  <si>
    <r>
      <rPr>
        <sz val="9"/>
        <rFont val="Times New Roman"/>
        <family val="1"/>
      </rPr>
      <t>6:00 p.m. EST.  A family watched a disc with a red light on a projection at the rear approach at low altitude (estimated 400-500 feet), viewed through binoculars. As it neared, the object emitted two pinkish-white light beams downward at about a 45- degree angle from its forward edge. It then turned, rose suddenly, joined a second object and both sped away. (Keyhoe and Lore,1969a, p.43.)</t>
    </r>
  </si>
  <si>
    <r>
      <rPr>
        <sz val="9"/>
        <rFont val="Times New Roman"/>
        <family val="1"/>
      </rPr>
      <t>6:30-6:45 a.m. EST. A man saw a cloud-like object with flat bottom, a dome on top, and a blue stripe. It hovered over an airport, then accelerated and sped away, disappearing in 3 seconds. (Robinson letter, NICAP files.)</t>
    </r>
  </si>
  <si>
    <r>
      <rPr>
        <sz val="9"/>
        <rFont val="Times New Roman"/>
        <family val="1"/>
      </rPr>
      <t>12:15 a.m.EST. Four witnesses saw a flash in the sky just before a power failure occurred. Then they saw a domed disc with body lights. It was near the ground on the opposite bank of the Green River. A red glowing object buzzed their car as they drove away. (Air Force report, Project Blue Book files, National Archives; Fowler, 1974, p. 343.)</t>
    </r>
  </si>
  <si>
    <r>
      <rPr>
        <sz val="9"/>
        <rFont val="Times New Roman"/>
        <family val="1"/>
      </rPr>
      <t>Williamstown</t>
    </r>
  </si>
  <si>
    <r>
      <rPr>
        <sz val="9"/>
        <rFont val="Times New Roman"/>
        <family val="1"/>
      </rPr>
      <t>On the same stretch of highway on the same night, Mr. &amp; Mrs. Phil Patton of Freetown, reported to State Police that a brightly lighted disc-shaped craft, about 30 feet in diameter, came down alongside their car. (NICAP files)</t>
    </r>
  </si>
  <si>
    <r>
      <rPr>
        <sz val="9"/>
        <rFont val="Times New Roman"/>
        <family val="1"/>
      </rPr>
      <t>Freetown</t>
    </r>
  </si>
  <si>
    <r>
      <rPr>
        <sz val="9"/>
        <rFont val="Times New Roman"/>
        <family val="1"/>
      </rPr>
      <t>Francis Bedel, Jr., (23) of Portland, Indiana, was driving on State Highway 135, a two-lane blacktop road, north of Freetown, he later reported to State Police, when a brilliant glowing white light darted into his field of vision.  (NICAP files)</t>
    </r>
  </si>
  <si>
    <r>
      <rPr>
        <sz val="9"/>
        <rFont val="Times New Roman"/>
        <family val="1"/>
      </rPr>
      <t>(McDonald list)</t>
    </r>
  </si>
  <si>
    <r>
      <rPr>
        <sz val="9"/>
        <rFont val="Times New Roman"/>
        <family val="1"/>
      </rPr>
      <t>5:15 p.m. A couple in the same area reported seeing a slow-moving gray object with body lights. At 5:30 pm a woman and her daughter saw an object that looked like a box kite without paper (presumably rectangular) with two bright headlights on the front. The object was moving slowly, and hovering soundlessly, but there was a purring sound when it started to move away rapidly. All witnesses reported the object to be huge. (U.F.O Investigator, Vol. Ill, No. 12, Mar.-Apr., 1967, p. 5.)</t>
    </r>
  </si>
  <si>
    <r>
      <rPr>
        <sz val="9"/>
        <rFont val="Times New Roman"/>
        <family val="1"/>
      </rPr>
      <t>Warner</t>
    </r>
  </si>
  <si>
    <r>
      <rPr>
        <sz val="9"/>
        <rFont val="Times New Roman"/>
        <family val="1"/>
      </rPr>
      <t xml:space="preserve">5:00 p.m. EST. A motorist noticed a bright light seemingly pacing him. A long cigar-shaped object with amber windows eventually came toward him on a slow and steady course, and he heard a soft purring sound.   (New Hampshire NICAP
</t>
    </r>
    <r>
      <rPr>
        <sz val="9"/>
        <rFont val="Times New Roman"/>
        <family val="1"/>
      </rPr>
      <t>Subcommittee report, NICAP files.)</t>
    </r>
  </si>
  <si>
    <r>
      <rPr>
        <sz val="9"/>
        <rFont val="Times New Roman"/>
        <family val="1"/>
      </rPr>
      <t xml:space="preserve">6:00 p.m. MST. Two couples saw a yellow glow coming from inside a dome- shaped object estimated to be two miles away. The object hovered and moved
</t>
    </r>
    <r>
      <rPr>
        <sz val="9"/>
        <rFont val="Times New Roman"/>
        <family val="1"/>
      </rPr>
      <t>around slowly. (Salisbury, 1974, Case 40, Table 1)</t>
    </r>
  </si>
  <si>
    <r>
      <rPr>
        <sz val="9"/>
        <rFont val="Times New Roman"/>
        <family val="1"/>
      </rPr>
      <t>Unspecified time. Six miles to the southeast of Granville, MA in North Granby, Conn., two women saw a disc-shaped object with a flange around it and white beams of light from portholes. The object passed  between witnesses and a mountain.  (Springfield Union, Mass., 2/22/67, copy in Keyhoe Archives)</t>
    </r>
  </si>
  <si>
    <r>
      <rPr>
        <sz val="9"/>
        <rFont val="Times New Roman"/>
        <family val="1"/>
      </rPr>
      <t>5:45 p.m. EST. A woman and her two nieces saw a domed disc with white light emanating from portholes in its base. The object was seen three times within 20 minutes before disappearing. (Hartford Courant, Conn., 1/16/67; Gillmor, 1969, case 13; Keyhoe and Lore, 1969a, p. 45; U.F.O Investigator, Vol. Ill, No. 11, Jan. - Feb., 1967, p. 4.)</t>
    </r>
  </si>
  <si>
    <r>
      <rPr>
        <sz val="9"/>
        <rFont val="Times New Roman"/>
        <family val="1"/>
      </rPr>
      <t>3:00 a.m. EST. A witness saw a bright red object that looked like an upside down saucer (disc) with a white glowing rim. The object approached and circled the witness's home before moving away and disappearing. (Fowler, 1974, p. 343.).</t>
    </r>
  </si>
  <si>
    <r>
      <rPr>
        <sz val="9"/>
        <rFont val="Times New Roman"/>
        <family val="1"/>
      </rPr>
      <t>Boxford</t>
    </r>
  </si>
  <si>
    <r>
      <rPr>
        <sz val="9"/>
        <rFont val="Times New Roman"/>
        <family val="1"/>
      </rPr>
      <t>1/15?/1967</t>
    </r>
  </si>
  <si>
    <r>
      <rPr>
        <sz val="9"/>
        <rFont val="Times New Roman"/>
        <family val="1"/>
      </rPr>
      <t>1:30 a.m. CST. A 9-year-old saw a circular object with lighted dome, numerous body lights, short wings, three wheels hanging down, a door, and windows. A strange-looking man wearing a crinkley green suit stood in the door, sometimes illuminated by a rotating red light. The object hovered over a field, circled the house, and flew away. (Report from a dairy farm owner, Iola , KS, in NICAP files.)</t>
    </r>
  </si>
  <si>
    <r>
      <rPr>
        <sz val="9"/>
        <rFont val="Times New Roman"/>
        <family val="1"/>
      </rPr>
      <t>Iola</t>
    </r>
  </si>
  <si>
    <r>
      <rPr>
        <sz val="9"/>
        <rFont val="Times New Roman"/>
        <family val="1"/>
      </rPr>
      <t>Lear/Nat'l Airlines (P, AL)</t>
    </r>
  </si>
  <si>
    <r>
      <rPr>
        <sz val="9"/>
        <rFont val="Times New Roman"/>
        <family val="1"/>
      </rPr>
      <t>Winslow (near)</t>
    </r>
  </si>
  <si>
    <r>
      <rPr>
        <sz val="9"/>
        <rFont val="Times New Roman"/>
        <family val="1"/>
      </rPr>
      <t>Arizona, G,V</t>
    </r>
  </si>
  <si>
    <r>
      <rPr>
        <sz val="9"/>
        <rFont val="Times New Roman"/>
        <family val="1"/>
      </rPr>
      <t>White ball, oval near ground, whistling sound; heat, paralysis,  car vibrating road sign, Flying Saucer Review, Vol. 17, No.1; see Rodeghier, 1981, p. 31, (E,L)</t>
    </r>
  </si>
  <si>
    <r>
      <rPr>
        <sz val="9"/>
        <rFont val="Times New Roman"/>
        <family val="1"/>
      </rPr>
      <t>Aveyon</t>
    </r>
  </si>
  <si>
    <r>
      <rPr>
        <sz val="9"/>
        <rFont val="Times New Roman"/>
        <family val="1"/>
      </rPr>
      <t>10:50 p.m. EST. An electronics technician heard an intermittent sound that changed in pitch, then saw over the treetops two brilliant lights. Each light was dome-shaped and had a ring at the outer circumference. (Narrative from witness in Donald E. Keyhoe Archives files.)</t>
    </r>
  </si>
  <si>
    <r>
      <rPr>
        <sz val="9"/>
        <rFont val="Times New Roman"/>
        <family val="1"/>
      </rPr>
      <t>8:30 p.m. EST. A woman and her son, 16, were driving home when they saw an elliptical dull gray object glowing a bluish color around the rim. It was estimated to be 25 feet over the car, 30 feet in diameter and 8 feet thick. The object hovered, moved slowly, then accelerated away. It displayed a disc shape when it banked slightly, and it had several dim lights (body lights) on its rim. (Ridge, 1994, p. 19. from APRO Bulletin No. 15.)</t>
    </r>
  </si>
  <si>
    <r>
      <rPr>
        <sz val="9"/>
        <rFont val="Times New Roman"/>
        <family val="1"/>
      </rPr>
      <t>Bruceville</t>
    </r>
  </si>
  <si>
    <r>
      <rPr>
        <sz val="9"/>
        <rFont val="Times New Roman"/>
        <family val="1"/>
      </rPr>
      <t>2:30 p.m. Photos by Grant and Dan Jaroslaw, Mt. Clemens, Michigan, four Polaroids depicting a flying saucer. The boys claimed that they observed the saucer pass over low and silently not far from their home. The object remained in view for ten minutes, after which they reported seeing an Air Force helicopter give chase. Dr. Hynek examined the photos and stated in a Detroit News article that there appeared to be no indication of a hoax. Unfortunately, it was. In 1976 the Jaroslaw brothers admitted to perpetrating the prank.</t>
    </r>
  </si>
  <si>
    <r>
      <rPr>
        <sz val="9"/>
        <rFont val="Times New Roman"/>
        <family val="1"/>
      </rPr>
      <t>Lake St. Clair</t>
    </r>
  </si>
  <si>
    <r>
      <rPr>
        <sz val="9"/>
        <rFont val="Times New Roman"/>
        <family val="1"/>
      </rPr>
      <t>Dog barks as rectangular object flies by</t>
    </r>
  </si>
  <si>
    <r>
      <rPr>
        <sz val="9"/>
        <rFont val="Times New Roman"/>
        <family val="1"/>
      </rPr>
      <t>Malta</t>
    </r>
  </si>
  <si>
    <r>
      <rPr>
        <sz val="9"/>
        <rFont val="Times New Roman"/>
        <family val="1"/>
      </rPr>
      <t>pilot and ground radar operators tracked object at 2,100 knots</t>
    </r>
  </si>
  <si>
    <r>
      <rPr>
        <sz val="9"/>
        <rFont val="Times New Roman"/>
        <family val="1"/>
      </rPr>
      <t>Goose Bay AFB, Labrador</t>
    </r>
  </si>
  <si>
    <r>
      <rPr>
        <sz val="9"/>
        <rFont val="Times New Roman"/>
        <family val="1"/>
      </rPr>
      <t>5:45 p.m. CST. A man first saw 4-5 square lights in a tilted row (body lights). The object, a domed disc shaped like a straw hat with flickering lights on the dome, then turned bright red. It appeared to be metallic. It hovered, tilted, leveled off, and sped away. (Letter dated 1/21/67 in NICAP files.)</t>
    </r>
  </si>
  <si>
    <r>
      <rPr>
        <sz val="9"/>
        <rFont val="Times New Roman"/>
        <family val="1"/>
      </rPr>
      <t>11:45 p.m. EST. A man and his daughter saw a thick, double-convex (lens-) shaped disc with a dark upper surface, trapezoidal sections of fluorescent light on the lower portion, and pulsating colored lights (body lights). The obiect responded to house spotlights by blinking in the same sequence (light reaction). (Air Force report form in Colorado Project files.)</t>
    </r>
  </si>
  <si>
    <r>
      <rPr>
        <sz val="9"/>
        <rFont val="Times New Roman"/>
        <family val="1"/>
      </rPr>
      <t>Harwich</t>
    </r>
  </si>
  <si>
    <r>
      <rPr>
        <sz val="9"/>
        <rFont val="Times New Roman"/>
        <family val="1"/>
      </rPr>
      <t>75 ft object landed on road, man dressed in blue overalls exited craft</t>
    </r>
  </si>
  <si>
    <r>
      <rPr>
        <sz val="9"/>
        <rFont val="Times New Roman"/>
        <family val="1"/>
      </rPr>
      <t>5:40 p.m. EST. A bank employee and three others watched a disc-shaped object with alternate red and green lights around it. The object circled over the area and emitted a buzzing sound. Shortly afterwards, many aircraft were active in the sky. (U.F.O. Investigator, Vol. III, No. 11, Jan.-Feb., 1967, p. 4.)</t>
    </r>
  </si>
  <si>
    <r>
      <rPr>
        <sz val="9"/>
        <rFont val="Times New Roman"/>
        <family val="1"/>
      </rPr>
      <t>Dome-shaped object hovered over car, roadway brightly illuminated. Forward motion slowed, unable to accelerate, loss of steering control (Section VI).</t>
    </r>
  </si>
  <si>
    <r>
      <rPr>
        <sz val="9"/>
        <rFont val="Times New Roman"/>
        <family val="1"/>
      </rPr>
      <t>New Richmond</t>
    </r>
  </si>
  <si>
    <r>
      <rPr>
        <sz val="9"/>
        <rFont val="Times New Roman"/>
        <family val="1"/>
      </rPr>
      <t>One Knoxville farmer and several motorists reported that the UFO "was round, big as a house, had no flying lights, but let off a greenish-blue light." Vibrations from the craft could be felt in the farmer's truck as it followed him along the Victoria blacktop about 7:00 PM. ( Skylook 41, p. 13)</t>
    </r>
  </si>
  <si>
    <r>
      <rPr>
        <sz val="9"/>
        <rFont val="Times New Roman"/>
        <family val="1"/>
      </rPr>
      <t>1/0/1967</t>
    </r>
  </si>
  <si>
    <r>
      <rPr>
        <sz val="9"/>
        <rFont val="Times New Roman"/>
        <family val="1"/>
      </rPr>
      <t>Pair Of Luminous Objects Hover Near DC-8</t>
    </r>
  </si>
  <si>
    <r>
      <rPr>
        <sz val="9"/>
        <rFont val="Times New Roman"/>
        <family val="1"/>
      </rPr>
      <t>Peruvian Coast (near)</t>
    </r>
  </si>
  <si>
    <r>
      <rPr>
        <sz val="9"/>
        <rFont val="Times New Roman"/>
        <family val="1"/>
      </rPr>
      <t>bright, pulsating glow, changing from orange to white, in the woods</t>
    </r>
  </si>
  <si>
    <r>
      <rPr>
        <sz val="9"/>
        <rFont val="Times New Roman"/>
        <family val="1"/>
      </rPr>
      <t>Haynesville</t>
    </r>
  </si>
  <si>
    <r>
      <rPr>
        <sz val="9"/>
        <rFont val="Times New Roman"/>
        <family val="1"/>
      </rPr>
      <t>3 round objects, as large as cars, give off vapor</t>
    </r>
  </si>
  <si>
    <r>
      <rPr>
        <sz val="9"/>
        <rFont val="Times New Roman"/>
        <family val="1"/>
      </rPr>
      <t>Monroe</t>
    </r>
  </si>
  <si>
    <r>
      <rPr>
        <sz val="9"/>
        <rFont val="Times New Roman"/>
        <family val="1"/>
      </rPr>
      <t>silver-brown domed-disc, wobbling, noiseless</t>
    </r>
  </si>
  <si>
    <r>
      <rPr>
        <sz val="9"/>
        <rFont val="Times New Roman"/>
        <family val="1"/>
      </rPr>
      <t>E Lake Tiorati (Bear Mtn. State Park)</t>
    </r>
  </si>
  <si>
    <r>
      <rPr>
        <sz val="9"/>
        <rFont val="Times New Roman"/>
        <family val="1"/>
      </rPr>
      <t>7:40 p.m. EST. Two Air Force pilots in a T-33 at 27,000 feet above a solid undercast saw a bright object in clear sky above them, at an estimated 1,000 feet. The object hovered for about 2 minutes, then suddenly rushed away. (NICAP report form, confidential report.)</t>
    </r>
  </si>
  <si>
    <r>
      <rPr>
        <sz val="9"/>
        <rFont val="Times New Roman"/>
        <family val="1"/>
      </rPr>
      <t>Early a.m. An elliptical object with visible undercarriage (legs), and a red body light was observed. At one point the object emitted a red ball of light. (NICAP notes.)</t>
    </r>
  </si>
  <si>
    <r>
      <rPr>
        <sz val="9"/>
        <rFont val="Times New Roman"/>
        <family val="1"/>
      </rPr>
      <t>Cedarville</t>
    </r>
  </si>
  <si>
    <r>
      <rPr>
        <sz val="9"/>
        <rFont val="Times New Roman"/>
        <family val="1"/>
      </rPr>
      <t xml:space="preserve">1:00 a.m. EST. A glowing red-orange oval object with a halo of light around it
</t>
    </r>
    <r>
      <rPr>
        <sz val="9"/>
        <rFont val="Times New Roman"/>
        <family val="1"/>
      </rPr>
      <t>descended and approached the witnesses, t then disappeared behind an embankment. (Fowler 1974, p. 343.)</t>
    </r>
  </si>
  <si>
    <r>
      <rPr>
        <sz val="9"/>
        <rFont val="Times New Roman"/>
        <family val="1"/>
      </rPr>
      <t>2:00 a.m. CST. A farmer saw a disc-shaped object an estimated 40 feet in diameter hovering over a corn field, making a noise like   whirling wind. The object moved away, returned and hovered again, then lifted straight up and moved away to the east emitting a red glow. (NICAP notes based on newspaper story.)</t>
    </r>
  </si>
  <si>
    <r>
      <rPr>
        <sz val="9"/>
        <rFont val="Times New Roman"/>
        <family val="1"/>
      </rPr>
      <t>Lake Sarah</t>
    </r>
  </si>
  <si>
    <r>
      <rPr>
        <sz val="9"/>
        <rFont val="Times New Roman"/>
        <family val="1"/>
      </rPr>
      <t>6:35 p.m. EST. An obiect with a curved surface, apparently oval, with two large bright red pulsating lights, dived in front of a car and hovered over woods just off the road. (Fowler 1974, p. 342.)</t>
    </r>
  </si>
  <si>
    <r>
      <rPr>
        <sz val="9"/>
        <rFont val="Times New Roman"/>
        <family val="1"/>
      </rPr>
      <t>Middleboro</t>
    </r>
  </si>
  <si>
    <r>
      <rPr>
        <sz val="9"/>
        <rFont val="Times New Roman"/>
        <family val="1"/>
      </rPr>
      <t xml:space="preserve">Time not reported. A private pilot watched a disc with a blinking red light hover alongside his Cessna 150, then : shoot straight up and out of sight. (Pittsburgh
</t>
    </r>
    <r>
      <rPr>
        <sz val="9"/>
        <rFont val="Times New Roman"/>
        <family val="1"/>
      </rPr>
      <t>NICAP Subcommittee report.)</t>
    </r>
  </si>
  <si>
    <r>
      <rPr>
        <sz val="9"/>
        <rFont val="Times New Roman"/>
        <family val="1"/>
      </rPr>
      <t>New Kingston</t>
    </r>
  </si>
  <si>
    <r>
      <rPr>
        <sz val="9"/>
        <rFont val="Times New Roman"/>
        <family val="1"/>
      </rPr>
      <t xml:space="preserve">Ellipse approached car, slowed,  buzzing sound heard. CUFOS report; see
</t>
    </r>
    <r>
      <rPr>
        <sz val="9"/>
        <rFont val="Times New Roman"/>
        <family val="1"/>
      </rPr>
      <t>Rodeghier, 1981, p. 31, (E,L) car</t>
    </r>
  </si>
  <si>
    <r>
      <rPr>
        <sz val="9"/>
        <rFont val="Times New Roman"/>
        <family val="1"/>
      </rPr>
      <t>Taylorsville</t>
    </r>
  </si>
  <si>
    <r>
      <rPr>
        <sz val="9"/>
        <rFont val="Times New Roman"/>
        <family val="1"/>
      </rPr>
      <t>Multiple witness, daylight, (#253) photos</t>
    </r>
  </si>
  <si>
    <r>
      <rPr>
        <sz val="9"/>
        <rFont val="Times New Roman"/>
        <family val="1"/>
      </rPr>
      <t>Roaring River</t>
    </r>
  </si>
  <si>
    <r>
      <rPr>
        <sz val="9"/>
        <rFont val="Times New Roman"/>
        <family val="1"/>
      </rPr>
      <t>9:30 p.m. EST. Several witnesses including the chief of police saw a dark gray or black disc, with red, blue, green, and white body lights around its perimeter, hovering silently. It had a length to width ratio of 4:1. After a while the object started to move away, and receded into the distance where six more objects were visible (rendezvous). After 5-10 minutes, the objects suddenly disappeared. (Hitt, 1999.)</t>
    </r>
  </si>
  <si>
    <r>
      <rPr>
        <sz val="9"/>
        <rFont val="Times New Roman"/>
        <family val="1"/>
      </rPr>
      <t>Hawkinsville</t>
    </r>
  </si>
  <si>
    <r>
      <rPr>
        <sz val="9"/>
        <rFont val="Times New Roman"/>
        <family val="1"/>
      </rPr>
      <t xml:space="preserve">12:25 a.m. PST. Several witnesses in a car reported an elongated greenish-white oval that hovered or moved slowly at low altitude. The driver felt and heard a deep
</t>
    </r>
    <r>
      <rPr>
        <sz val="9"/>
        <rFont val="Times New Roman"/>
        <family val="1"/>
      </rPr>
      <t>vibration. (NICAP report.)</t>
    </r>
  </si>
  <si>
    <r>
      <rPr>
        <sz val="9"/>
        <rFont val="Times New Roman"/>
        <family val="1"/>
      </rPr>
      <t>McMinnville</t>
    </r>
  </si>
  <si>
    <r>
      <rPr>
        <sz val="9"/>
        <rFont val="Times New Roman"/>
        <family val="1"/>
      </rPr>
      <t xml:space="preserve">4:00 a.m. EST. Two police officers saw a round, glowing object with a wide, flat rim around the center resting on the ground. They estimated the diameter to be about 20 feet. As they watched from less than 50 feet away, a door opened and a small humanoid being descended. The observation lasted several minutes.
</t>
    </r>
    <r>
      <rPr>
        <sz val="9"/>
        <rFont val="Times New Roman"/>
        <family val="1"/>
      </rPr>
      <t>Footprints later were found at the site. (Phillips 1975, p. 44.)</t>
    </r>
  </si>
  <si>
    <r>
      <rPr>
        <sz val="9"/>
        <rFont val="Times New Roman"/>
        <family val="1"/>
      </rPr>
      <t xml:space="preserve">7:15 a.m. EST. Two hunters in a boat off the coast saw two cigar-shaped objects hovering in a horizontal position over the Beverly Farms area. (Fowler 1974, p.
</t>
    </r>
    <r>
      <rPr>
        <sz val="9"/>
        <rFont val="Times New Roman"/>
        <family val="1"/>
      </rPr>
      <t>342.)</t>
    </r>
  </si>
  <si>
    <r>
      <rPr>
        <sz val="9"/>
        <rFont val="Times New Roman"/>
        <family val="1"/>
      </rPr>
      <t xml:space="preserve">5:35 p.m. EST. Several witnesses including a private pilot saw a very bright,
</t>
    </r>
    <r>
      <rPr>
        <sz val="9"/>
        <rFont val="Times New Roman"/>
        <family val="1"/>
      </rPr>
      <t>round, pulsating orange light that hovered over a school emitting a humming sound. (NICAP notes.)</t>
    </r>
  </si>
  <si>
    <r>
      <rPr>
        <sz val="9"/>
        <rFont val="Times New Roman"/>
        <family val="1"/>
      </rPr>
      <t>Fords</t>
    </r>
  </si>
  <si>
    <r>
      <rPr>
        <sz val="9"/>
        <rFont val="Times New Roman"/>
        <family val="1"/>
      </rPr>
      <t>9:35 p.m. EST. A number of witnesses including a former Navy radarman reported a dark domed disc with a row of orange portholes along the lower portion. The object, illuminated by a faint glow, first hovered and then shot upwards out of sight. (NICAP report form.)</t>
    </r>
  </si>
  <si>
    <r>
      <rPr>
        <sz val="9"/>
        <rFont val="Times New Roman"/>
        <family val="1"/>
      </rPr>
      <t>Fort Ontario</t>
    </r>
  </si>
  <si>
    <r>
      <rPr>
        <sz val="9"/>
        <rFont val="Times New Roman"/>
        <family val="1"/>
      </rPr>
      <t>Local astronomer took twelve slides of the sun and a saucerlike object was visible in the foreground. (See Dec. 19, Dept. of State AIRGRAM)</t>
    </r>
  </si>
  <si>
    <r>
      <rPr>
        <sz val="9"/>
        <rFont val="Times New Roman"/>
        <family val="1"/>
      </rPr>
      <t>S.America</t>
    </r>
  </si>
  <si>
    <r>
      <rPr>
        <sz val="9"/>
        <rFont val="Times New Roman"/>
        <family val="1"/>
      </rPr>
      <t>Montevideo, Buenos Aires</t>
    </r>
  </si>
  <si>
    <r>
      <rPr>
        <sz val="9"/>
        <rFont val="Times New Roman"/>
        <family val="1"/>
      </rPr>
      <t>9:20 p.m. EST. A young boy saw a very bright red, self-luminous, cigar-shaped object emerging from clouds. Then 10 smaller objects like dishes approached and entered the larger object. The parent object had what looked like portholes near its upper edge. (NICAP report in Donald E. Keyhoe Archives.)</t>
    </r>
  </si>
  <si>
    <r>
      <rPr>
        <sz val="9"/>
        <rFont val="Times New Roman"/>
        <family val="1"/>
      </rPr>
      <t>Pinellas Park</t>
    </r>
  </si>
  <si>
    <r>
      <rPr>
        <sz val="9"/>
        <rFont val="Times New Roman"/>
        <family val="1"/>
      </rPr>
      <t>group of lights flash and change color while hovering</t>
    </r>
  </si>
  <si>
    <r>
      <rPr>
        <sz val="9"/>
        <rFont val="Times New Roman"/>
        <family val="1"/>
      </rPr>
      <t>rectangular object emitting steady bluish light moving slowly to the N</t>
    </r>
  </si>
  <si>
    <r>
      <rPr>
        <sz val="9"/>
        <rFont val="Times New Roman"/>
        <family val="1"/>
      </rPr>
      <t>White Plains (3 miles W of)</t>
    </r>
  </si>
  <si>
    <r>
      <rPr>
        <sz val="9"/>
        <rFont val="Times New Roman"/>
        <family val="1"/>
      </rPr>
      <t>661106or12</t>
    </r>
  </si>
  <si>
    <r>
      <rPr>
        <sz val="9"/>
        <rFont val="Times New Roman"/>
        <family val="1"/>
      </rPr>
      <t>10:30 p.m. EST. While watching television, a woman saw her set experience severe interference, then black out completely (EM effects). She glanced out the window and saw a huge red light that appeared to be rotating behind a glassy surface of some kind. Above the light was a very large object surrounded by a halo of white light. (U.F.O. Investigator, Vol. HI, No. 11, Jan.-Feb. 1967, p. 3)</t>
    </r>
  </si>
  <si>
    <r>
      <rPr>
        <sz val="9"/>
        <rFont val="Times New Roman"/>
        <family val="1"/>
      </rPr>
      <t>same as 10/23 case[Same as Oct. 23 case?] (FUFOR Index)</t>
    </r>
  </si>
  <si>
    <r>
      <rPr>
        <sz val="9"/>
        <rFont val="Times New Roman"/>
        <family val="1"/>
      </rPr>
      <t>Southhampton, Long Island</t>
    </r>
  </si>
  <si>
    <r>
      <rPr>
        <sz val="9"/>
        <rFont val="Times New Roman"/>
        <family val="1"/>
      </rPr>
      <t>1:00 a.m. EDT. A newspaper editor responding to phone calls saw a glowing white, cigar-shaped object hovering at a 45-degree angle over water towers. A closer witness saw bright white lights along its side. (Fowler 1974, p. 342.)</t>
    </r>
  </si>
  <si>
    <r>
      <rPr>
        <sz val="9"/>
        <rFont val="Times New Roman"/>
        <family val="1"/>
      </rPr>
      <t>11:45 p.m. EDT. A drug store owner reported that he was paralyzed with fear as he observed a large round "craft" with flashing red and green lights on the underside, and a central light beam that illuminated a field. During the sighting he heard a whirring sound and experienced heavy static (EM effects) on his car radio. (Washington, D.C, NICAP Subcommittee, report.)</t>
    </r>
  </si>
  <si>
    <r>
      <rPr>
        <sz val="9"/>
        <rFont val="Times New Roman"/>
        <family val="1"/>
      </rPr>
      <t>La Plata</t>
    </r>
  </si>
  <si>
    <r>
      <rPr>
        <sz val="9"/>
        <rFont val="Times New Roman"/>
        <family val="1"/>
      </rPr>
      <t>tower operator saw a white object approach runway</t>
    </r>
  </si>
  <si>
    <r>
      <rPr>
        <sz val="9"/>
        <rFont val="Times New Roman"/>
        <family val="1"/>
      </rPr>
      <t>Cold Bay AFS</t>
    </r>
  </si>
  <si>
    <r>
      <rPr>
        <sz val="9"/>
        <rFont val="Times New Roman"/>
        <family val="1"/>
      </rPr>
      <t>object with arms in front of it which sparkled like an arc-light</t>
    </r>
  </si>
  <si>
    <r>
      <rPr>
        <sz val="9"/>
        <rFont val="Times New Roman"/>
        <family val="1"/>
      </rPr>
      <t>8:45 p.m. EDT. A policeman watched as a bright yellow oval UFO approached slowly at low altitude, then sped away when he shone a spotlight on it (light reaction.). (NICAP notes, from newspaper story-)</t>
    </r>
  </si>
  <si>
    <r>
      <rPr>
        <sz val="9"/>
        <rFont val="Times New Roman"/>
        <family val="1"/>
      </rPr>
      <t>Randolph Twp</t>
    </r>
  </si>
  <si>
    <r>
      <rPr>
        <sz val="9"/>
        <rFont val="Times New Roman"/>
        <family val="1"/>
      </rPr>
      <t>4:25 p.m. PDT. Two Sandia Corporation ; engineers saw  a   sphere  which at first appeared translucent, then   reflecting light. The object hovered, then ascended very rapidly until out of sight. (NICAP * report form, newspaper clippings.)</t>
    </r>
  </si>
  <si>
    <r>
      <rPr>
        <sz val="9"/>
        <rFont val="Times New Roman"/>
        <family val="1"/>
      </rPr>
      <t>Livermore</t>
    </r>
  </si>
  <si>
    <r>
      <rPr>
        <sz val="9"/>
        <rFont val="Times New Roman"/>
        <family val="1"/>
      </rPr>
      <t xml:space="preserve">Disc-shaped object near car, effects associated with light; extreme  physiological
</t>
    </r>
    <r>
      <rPr>
        <sz val="9"/>
        <rFont val="Times New Roman"/>
        <family val="1"/>
      </rPr>
      <t>effects. See Section I, (E,L) car</t>
    </r>
  </si>
  <si>
    <r>
      <rPr>
        <sz val="9"/>
        <rFont val="Times New Roman"/>
        <family val="1"/>
      </rPr>
      <t>Split Rock Pond</t>
    </r>
  </si>
  <si>
    <r>
      <rPr>
        <sz val="9"/>
        <rFont val="Times New Roman"/>
        <family val="1"/>
      </rPr>
      <t>6:45 p.m. CDT. A yellow-orange disc-shaped object with a blue rim and a row of red lights just under the rim was observed at low level, its glow illuminating the ground. Static interfered with the telephone, and TV interference also was experienced (EM effects) during the sighting. (Keyhoe &amp; Lore, 1969a, p. 45.)</t>
    </r>
  </si>
  <si>
    <r>
      <rPr>
        <sz val="9"/>
        <rFont val="Times New Roman"/>
        <family val="1"/>
      </rPr>
      <t xml:space="preserve">Noon.  Prolonged sighting (more than 5 hours) by many witnesses of numerous discs, fall of so-called "angel's hair," which was sticky and reportedly caused physiological effects on some who touched it (burning sensation, itching, nausea). According to reports, dogs and cows in the neighborhood "acted odd." (Tennessee NICAP Subcommittee report; U.F.O. Investigator, Vol. Ill, No. 10, Oct.-Nov.
</t>
    </r>
    <r>
      <rPr>
        <sz val="9"/>
        <rFont val="Times New Roman"/>
        <family val="1"/>
      </rPr>
      <t>1966, pp. 5-6.)</t>
    </r>
  </si>
  <si>
    <r>
      <rPr>
        <sz val="9"/>
        <rFont val="Times New Roman"/>
        <family val="1"/>
      </rPr>
      <t>Jonesboro</t>
    </r>
  </si>
  <si>
    <r>
      <rPr>
        <sz val="9"/>
        <rFont val="Times New Roman"/>
        <family val="1"/>
      </rPr>
      <t>7:10 p.m. EDT. Several people sighted a cigar-shaped object which, after about 2 minutes, lit up brightly and moved quickly to the north. A short while later two round objects appeared. Each had a "bulge" (dome?) on top and bright light shining from the bottom.</t>
    </r>
  </si>
  <si>
    <r>
      <rPr>
        <sz val="9"/>
        <rFont val="Times New Roman"/>
        <family val="1"/>
      </rPr>
      <t>6:15 p.m. CDT. Several persons saw two brightly luminous objects in daylight, one sped below a jet aircraft's contrail moving like a sailed plate (oscillating motion), once stopping abruptly. (NICAP report form.)</t>
    </r>
  </si>
  <si>
    <r>
      <rPr>
        <sz val="9"/>
        <rFont val="Times New Roman"/>
        <family val="1"/>
      </rPr>
      <t>Davenport</t>
    </r>
  </si>
  <si>
    <r>
      <rPr>
        <sz val="9"/>
        <rFont val="Times New Roman"/>
        <family val="1"/>
      </rPr>
      <t>9:15 p.m. EDT. Police officers observed a spherical object with a protrusion on one side emitting an extremely bright, blinding light that lit up the terrain (environmental illumination). The UFO hovered, and moved around erratically at high speeds, making sharp turns and leaving a misty trail in its wake when it moved. (U.F.O. Investigator, Vol. Ill, No. 10, Oct.-Nov. 1966, p. 6; NICAP report, investigation by John Pagano.)</t>
    </r>
  </si>
  <si>
    <r>
      <rPr>
        <sz val="9"/>
        <rFont val="Times New Roman"/>
        <family val="1"/>
      </rPr>
      <t>Wanaque</t>
    </r>
  </si>
  <si>
    <r>
      <rPr>
        <sz val="9"/>
        <rFont val="Times New Roman"/>
        <family val="1"/>
      </rPr>
      <t>small, bright orange, moon-shaped object stationary in the NE</t>
    </r>
  </si>
  <si>
    <r>
      <rPr>
        <sz val="9"/>
        <rFont val="Times New Roman"/>
        <family val="1"/>
      </rPr>
      <t>Osceola</t>
    </r>
  </si>
  <si>
    <r>
      <rPr>
        <sz val="9"/>
        <rFont val="Times New Roman"/>
        <family val="1"/>
      </rPr>
      <t>2:00 a.m. EDT. Police sighted a white ball of light surrounded by a bluish-white pulsating glow (halo effect), sometimes flashing red. The object maneuvered, made a sharp turn and flew southwest beneath an overcast, hovered over trees, rose and descended. (Indiana NICAP Subcommittee report; NICAP report form; police department report).</t>
    </r>
  </si>
  <si>
    <r>
      <rPr>
        <sz val="9"/>
        <rFont val="Times New Roman"/>
        <family val="1"/>
      </rPr>
      <t>Disc hovered near Cessna</t>
    </r>
  </si>
  <si>
    <r>
      <rPr>
        <sz val="9"/>
        <rFont val="Times New Roman"/>
        <family val="1"/>
      </rPr>
      <t>3 round, oval-shaped, aluminum-colored objects w/rotating rings</t>
    </r>
  </si>
  <si>
    <r>
      <rPr>
        <sz val="9"/>
        <rFont val="Times New Roman"/>
        <family val="1"/>
      </rPr>
      <t>3:30 p.m. EDT. A group of people saw a metallic-appearing oblong object (shaped like a cold capsule), emitting a brilliant glow even when in clouds. The object tilted upward, spun, and turned on its side. (NICAP notes from newspaper story.)</t>
    </r>
  </si>
  <si>
    <r>
      <rPr>
        <sz val="9"/>
        <rFont val="Times New Roman"/>
        <family val="1"/>
      </rPr>
      <t>Bridgeport</t>
    </r>
  </si>
  <si>
    <r>
      <rPr>
        <sz val="9"/>
        <rFont val="Times New Roman"/>
        <family val="1"/>
      </rPr>
      <t>7:30 p.m. CDT. A former army aerial photo specialist and others saw two large objects (shape not specified in notes), one making a high-frequency whistling noise. The two objects performed complex flight patterns for about an hour. (NICAP report form.)</t>
    </r>
  </si>
  <si>
    <r>
      <rPr>
        <sz val="9"/>
        <rFont val="Times New Roman"/>
        <family val="1"/>
      </rPr>
      <t>Decatur</t>
    </r>
  </si>
  <si>
    <r>
      <rPr>
        <sz val="9"/>
        <rFont val="Times New Roman"/>
        <family val="1"/>
      </rPr>
      <t>3:00 a.m. CDT. Police from several vantage points saw a large white hovering object, changing color to green, red, and back to white. When a spotlight was shone on it, the object would black out (light reaction). Two smaller white objects operating independently approached and hovered nearby. The large object bobbed around and emitted light beams toward the ground, and finally sped away. (Sagan &amp; Page, 1972, pp. xxii-xxiii.)</t>
    </r>
  </si>
  <si>
    <r>
      <rPr>
        <sz val="9"/>
        <rFont val="Times New Roman"/>
        <family val="1"/>
      </rPr>
      <t>Deadwood</t>
    </r>
  </si>
  <si>
    <r>
      <rPr>
        <sz val="9"/>
        <rFont val="Times New Roman"/>
        <family val="1"/>
      </rPr>
      <t>Early on that same morning two fisherman at Burton, 45 miles northwest of Summerside, saw a rapidly-moving light like a "particularly bright star" traveling from west to east in the general direction of Summerside. Both coastal towns face the Northumberland Strait. (Weinstein, 1999, p. 34; U.F.O. Investigator, Vol. III, No. 10, Oct.-Nov. 1966, p. 4.)</t>
    </r>
  </si>
  <si>
    <r>
      <rPr>
        <sz val="9"/>
        <rFont val="Times New Roman"/>
        <family val="1"/>
      </rPr>
      <t>Burton</t>
    </r>
  </si>
  <si>
    <r>
      <rPr>
        <sz val="9"/>
        <rFont val="Times New Roman"/>
        <family val="1"/>
      </rPr>
      <t xml:space="preserve">6:30 a.m. LT. Eight RCAF pilots and crew members observed a bright circular object flying at high speed and maneuvering. The object stopped abruptly, descended and hovered near the ground for about 20 minutes. It then shot straight
</t>
    </r>
    <r>
      <rPr>
        <sz val="9"/>
        <rFont val="Times New Roman"/>
        <family val="1"/>
      </rPr>
      <t>up and disappeared.</t>
    </r>
  </si>
  <si>
    <r>
      <rPr>
        <sz val="9"/>
        <rFont val="Times New Roman"/>
        <family val="1"/>
      </rPr>
      <t>Summerside, Prince Edward Island</t>
    </r>
  </si>
  <si>
    <r>
      <rPr>
        <sz val="9"/>
        <rFont val="Times New Roman"/>
        <family val="1"/>
      </rPr>
      <t>Giant Cone Shadows Private Aircraft</t>
    </r>
  </si>
  <si>
    <r>
      <rPr>
        <sz val="9"/>
        <rFont val="Times New Roman"/>
        <family val="1"/>
      </rPr>
      <t>Sebring</t>
    </r>
  </si>
  <si>
    <r>
      <rPr>
        <sz val="9"/>
        <rFont val="Times New Roman"/>
        <family val="1"/>
      </rPr>
      <t xml:space="preserve">4:45 a.m. EDT. A glowing cigar-shaped object oriented vertically, tilted at times, was observed for about an hour near the edge of the water.  (Massachusetts NICAP Subcommittee report; U.F.O. Investigator, Vol. Ill, No. 10, Oct.-Nov. 1966, p. 4;
</t>
    </r>
    <r>
      <rPr>
        <sz val="9"/>
        <rFont val="Times New Roman"/>
        <family val="1"/>
      </rPr>
      <t>Fowler 1974, p. 341.)</t>
    </r>
  </si>
  <si>
    <r>
      <rPr>
        <sz val="9"/>
        <rFont val="Times New Roman"/>
        <family val="1"/>
      </rPr>
      <t>Cranes Beach, Ipswich Bay</t>
    </r>
  </si>
  <si>
    <r>
      <rPr>
        <sz val="9"/>
        <rFont val="Times New Roman"/>
        <family val="1"/>
      </rPr>
      <t>silvery-grey elliptical object w/a clear bubble dome on top</t>
    </r>
  </si>
  <si>
    <r>
      <rPr>
        <sz val="9"/>
        <rFont val="Times New Roman"/>
        <family val="1"/>
      </rPr>
      <t>Stirum</t>
    </r>
  </si>
  <si>
    <r>
      <rPr>
        <sz val="9"/>
        <rFont val="Times New Roman"/>
        <family val="1"/>
      </rPr>
      <t>object larger than an army tank, w/3 horizontal bands of light</t>
    </r>
  </si>
  <si>
    <r>
      <rPr>
        <sz val="9"/>
        <rFont val="Times New Roman"/>
        <family val="1"/>
      </rPr>
      <t>Franklin Springs</t>
    </r>
  </si>
  <si>
    <r>
      <rPr>
        <sz val="9"/>
        <rFont val="Times New Roman"/>
        <family val="1"/>
      </rPr>
      <t xml:space="preserve">11:50 p.m. EDT. A legal secretary saw a yellow-white disc shaped like a soup plate that made a soft swishing sound as it flew across the highway, climbed,
</t>
    </r>
    <r>
      <rPr>
        <sz val="9"/>
        <rFont val="Times New Roman"/>
        <family val="1"/>
      </rPr>
      <t>leveled off, and flew away. (NICAP report form.)</t>
    </r>
  </si>
  <si>
    <r>
      <rPr>
        <sz val="9"/>
        <rFont val="Times New Roman"/>
        <family val="1"/>
      </rPr>
      <t>Marquette</t>
    </r>
  </si>
  <si>
    <r>
      <rPr>
        <sz val="9"/>
        <rFont val="Times New Roman"/>
        <family val="1"/>
      </rPr>
      <t>white cylinder of light come from the E at high speed</t>
    </r>
  </si>
  <si>
    <r>
      <rPr>
        <sz val="9"/>
        <rFont val="Times New Roman"/>
        <family val="1"/>
      </rPr>
      <t>Suffolk County AFB</t>
    </r>
  </si>
  <si>
    <r>
      <rPr>
        <sz val="9"/>
        <rFont val="Times New Roman"/>
        <family val="1"/>
      </rPr>
      <t>peculiar light phenomenon and a small figure that entered a bedroom</t>
    </r>
  </si>
  <si>
    <r>
      <rPr>
        <sz val="9"/>
        <rFont val="Times New Roman"/>
        <family val="1"/>
      </rPr>
      <t>unknown location</t>
    </r>
  </si>
  <si>
    <r>
      <rPr>
        <sz val="9"/>
        <rFont val="Times New Roman"/>
        <family val="1"/>
      </rPr>
      <t>Egg-Shaped Object Tracked By Air &amp; Gnd Radar (McDonald list; FUFOR Index)</t>
    </r>
  </si>
  <si>
    <r>
      <rPr>
        <sz val="9"/>
        <rFont val="Times New Roman"/>
        <family val="1"/>
      </rPr>
      <t>Finland AFS</t>
    </r>
  </si>
  <si>
    <r>
      <rPr>
        <sz val="9"/>
        <rFont val="Times New Roman"/>
        <family val="1"/>
      </rPr>
      <t>fantastic spinning object same as aug 6th sighting</t>
    </r>
  </si>
  <si>
    <r>
      <rPr>
        <sz val="9"/>
        <rFont val="Times New Roman"/>
        <family val="1"/>
      </rPr>
      <t>Harlingen</t>
    </r>
  </si>
  <si>
    <r>
      <rPr>
        <sz val="9"/>
        <rFont val="Times New Roman"/>
        <family val="1"/>
      </rPr>
      <t>oval object with lights flashing red and white, and blue</t>
    </r>
  </si>
  <si>
    <r>
      <rPr>
        <sz val="9"/>
        <rFont val="Times New Roman"/>
        <family val="1"/>
      </rPr>
      <t>Willsboro</t>
    </r>
  </si>
  <si>
    <r>
      <rPr>
        <sz val="9"/>
        <rFont val="Times New Roman"/>
        <family val="1"/>
      </rPr>
      <t>8:20 p.m. LT. A woman was called by her two daughters to observe from a balcony an object shaped like two plates, one inverted on top of the other (disc), flying at an altitude of about 200 meters.  (Flying Saucer Review, 12(6), November-December 1966; from the He/s/ng/a Sanomet, Sept. 1, 1966.)</t>
    </r>
  </si>
  <si>
    <r>
      <rPr>
        <sz val="9"/>
        <rFont val="Times New Roman"/>
        <family val="1"/>
      </rPr>
      <t>Makklya</t>
    </r>
  </si>
  <si>
    <r>
      <rPr>
        <sz val="9"/>
        <rFont val="Times New Roman"/>
        <family val="1"/>
      </rPr>
      <t xml:space="preserve">9:30 p.m. CDT. A production engineer saw a lens-shaped disc with domes on top and bottom, surrounded by a soft bluish glow. The object was visible for 3
</t>
    </r>
    <r>
      <rPr>
        <sz val="9"/>
        <rFont val="Times New Roman"/>
        <family val="1"/>
      </rPr>
      <t>minutes. (NICAP report form.)</t>
    </r>
  </si>
  <si>
    <r>
      <rPr>
        <sz val="9"/>
        <rFont val="Times New Roman"/>
        <family val="1"/>
      </rPr>
      <t>Civero</t>
    </r>
  </si>
  <si>
    <r>
      <rPr>
        <sz val="9"/>
        <rFont val="Times New Roman"/>
        <family val="1"/>
      </rPr>
      <t>cluster of 4 small, glowing, orange yellow lights</t>
    </r>
  </si>
  <si>
    <r>
      <rPr>
        <sz val="9"/>
        <rFont val="Times New Roman"/>
        <family val="1"/>
      </rPr>
      <t>Gaylesville</t>
    </r>
  </si>
  <si>
    <r>
      <rPr>
        <sz val="9"/>
        <rFont val="Times New Roman"/>
        <family val="1"/>
      </rPr>
      <t>11:30 p.m. CDT. A radio station staff and dozens of others saw a dark disc-shaped object with flashing red light, surrounded by white or pale green haze, hover, swoop down, and reverse direction. The object was visible for 15 minutes. (NICAP report form.)</t>
    </r>
  </si>
  <si>
    <r>
      <rPr>
        <sz val="9"/>
        <rFont val="Times New Roman"/>
        <family val="1"/>
      </rPr>
      <t xml:space="preserve">Sunrise, PDT. A diesel mechanic and former Navy aircraft crewman saw a lens- shaped disc with dome on top, apparent windows or portholes rotating slowly around it. The object performed complex, high-speed maneuvers. (NICAP report
</t>
    </r>
    <r>
      <rPr>
        <sz val="9"/>
        <rFont val="Times New Roman"/>
        <family val="1"/>
      </rPr>
      <t>form.)</t>
    </r>
  </si>
  <si>
    <r>
      <rPr>
        <sz val="9"/>
        <rFont val="Times New Roman"/>
        <family val="1"/>
      </rPr>
      <t>Malibu</t>
    </r>
  </si>
  <si>
    <r>
      <rPr>
        <sz val="9"/>
        <rFont val="Times New Roman"/>
        <family val="1"/>
      </rPr>
      <t>missile site personnel sight a multi-colored light high in the sky</t>
    </r>
  </si>
  <si>
    <r>
      <rPr>
        <sz val="9"/>
        <rFont val="Times New Roman"/>
        <family val="1"/>
      </rPr>
      <t>8:20 a.m. EDT. A disc inclined at an angle was observed by a railroad conductor and his family for 5 minutes, using 7x50 binoculars. Super 8mm movie film reportedly was taken of the object, but the film was not made available for study. (NICAP report form.)</t>
    </r>
  </si>
  <si>
    <r>
      <rPr>
        <sz val="9"/>
        <rFont val="Times New Roman"/>
        <family val="1"/>
      </rPr>
      <t>Battle Creek</t>
    </r>
  </si>
  <si>
    <r>
      <rPr>
        <sz val="9"/>
        <rFont val="Times New Roman"/>
        <family val="1"/>
      </rPr>
      <t>8:45 p.m. EDT. A businessman saw an oblong obiect with a row of lights or windows around the middle, antennas (projections) on top, and lights at each end (body lights). The object moved silently at variable speed. (NICAP report form.)</t>
    </r>
  </si>
  <si>
    <r>
      <rPr>
        <sz val="9"/>
        <rFont val="Times New Roman"/>
        <family val="1"/>
      </rPr>
      <t>circular, luminous white object split into 5 objects</t>
    </r>
  </si>
  <si>
    <r>
      <rPr>
        <sz val="9"/>
        <rFont val="Times New Roman"/>
        <family val="1"/>
      </rPr>
      <t>10:15 p.m. EDT. An orange-red mass of light undergoing apparent shape changes was reported. The object fluttered down, moved away, changed to cone shape, then to a thin line, and finally sped away disappearing in seconds. (NICAP report form.)</t>
    </r>
  </si>
  <si>
    <r>
      <rPr>
        <sz val="9"/>
        <rFont val="Times New Roman"/>
        <family val="1"/>
      </rPr>
      <t>Easton</t>
    </r>
  </si>
  <si>
    <r>
      <rPr>
        <sz val="9"/>
        <rFont val="Times New Roman"/>
        <family val="1"/>
      </rPr>
      <t>Dusk, MDT. About a dozen witnesses saw a glowing orange disc that hovered, emitting a red light beam from the underside. When children ran toward it, the object took off and disappeared. (Salisbury 1974, Appendix B, Table 1.)</t>
    </r>
  </si>
  <si>
    <r>
      <rPr>
        <sz val="9"/>
        <rFont val="Times New Roman"/>
        <family val="1"/>
      </rPr>
      <t>bright, shiny, round disc, 30 ft in diameter and 15 ft high</t>
    </r>
  </si>
  <si>
    <r>
      <rPr>
        <sz val="9"/>
        <rFont val="Times New Roman"/>
        <family val="1"/>
      </rPr>
      <t>Donnybrook</t>
    </r>
  </si>
  <si>
    <r>
      <rPr>
        <sz val="9"/>
        <rFont val="Times New Roman"/>
        <family val="1"/>
      </rPr>
      <t>Time not reported. A disc like an inverted dinner plate, with red and green body lights on top and bottom and flashing lights on the circumference, hovered over the Algoma steel plant. The object abruptly took off to the north at high speed, seen over a wide area. (NICAP notes; U.F.O. Investigator, Vol. Ill, No. 9, Aug. -Sept. 1966, p. 4.)</t>
    </r>
  </si>
  <si>
    <r>
      <rPr>
        <sz val="9"/>
        <rFont val="Times New Roman"/>
        <family val="1"/>
      </rPr>
      <t xml:space="preserve">Time not reported. A train crew saw a thin elongated (cigar-shaped) object whose glow cast a green light over the area (environmental illumination). The glow lasted for about 7 seconds, and then the object shot away and disappeared. (NICAP
</t>
    </r>
    <r>
      <rPr>
        <sz val="9"/>
        <rFont val="Times New Roman"/>
        <family val="1"/>
      </rPr>
      <t>notes.)</t>
    </r>
  </si>
  <si>
    <r>
      <rPr>
        <sz val="9"/>
        <rFont val="Times New Roman"/>
        <family val="1"/>
      </rPr>
      <t>Oil City</t>
    </r>
  </si>
  <si>
    <r>
      <rPr>
        <sz val="9"/>
        <rFont val="Times New Roman"/>
        <family val="1"/>
      </rPr>
      <t>family saw a silvery disc-shaped object hovering and emitting a humming sound. The object then dove down and disappeared from view. (NICAP notes.)</t>
    </r>
  </si>
  <si>
    <r>
      <rPr>
        <sz val="9"/>
        <rFont val="Times New Roman"/>
        <family val="1"/>
      </rPr>
      <t xml:space="preserve">football-shaped object that was white with an orange tint appear in front of their
</t>
    </r>
    <r>
      <rPr>
        <sz val="9"/>
        <rFont val="Times New Roman"/>
        <family val="1"/>
      </rPr>
      <t>car</t>
    </r>
  </si>
  <si>
    <r>
      <rPr>
        <sz val="9"/>
        <rFont val="Times New Roman"/>
        <family val="1"/>
      </rPr>
      <t>Minot (15 miles south of)</t>
    </r>
  </si>
  <si>
    <r>
      <rPr>
        <sz val="9"/>
        <rFont val="Times New Roman"/>
        <family val="1"/>
      </rPr>
      <t>MN, N. Dakota, Wisconsin, scope photo</t>
    </r>
  </si>
  <si>
    <r>
      <rPr>
        <sz val="9"/>
        <rFont val="Times New Roman"/>
        <family val="1"/>
      </rPr>
      <t>Various in MN, ND, WI</t>
    </r>
  </si>
  <si>
    <r>
      <rPr>
        <sz val="9"/>
        <rFont val="Times New Roman"/>
        <family val="1"/>
      </rPr>
      <t xml:space="preserve">10:45 p.m. CST.  Three persons in a car saw a very large, spinning greenish-blue object that had  revolving red body lights. The object at one point emitted an extremely bright light beam that blinded the driver. (NICAP report form,
</t>
    </r>
    <r>
      <rPr>
        <sz val="9"/>
        <rFont val="Times New Roman"/>
        <family val="1"/>
      </rPr>
      <t>newspaper clippings.)</t>
    </r>
  </si>
  <si>
    <r>
      <rPr>
        <sz val="9"/>
        <rFont val="Times New Roman"/>
        <family val="1"/>
      </rPr>
      <t>Duluth</t>
    </r>
  </si>
  <si>
    <r>
      <rPr>
        <sz val="9"/>
        <rFont val="Times New Roman"/>
        <family val="1"/>
      </rPr>
      <t>Elongated Sphere Encountered By C-130</t>
    </r>
  </si>
  <si>
    <r>
      <rPr>
        <sz val="9"/>
        <rFont val="Times New Roman"/>
        <family val="1"/>
      </rPr>
      <t>Regina, Saskatchewan</t>
    </r>
  </si>
  <si>
    <r>
      <rPr>
        <sz val="9"/>
        <rFont val="Times New Roman"/>
        <family val="1"/>
      </rPr>
      <t>5:40 p.m. CST. A Navy technician watched a flat, round object (disc) with red and yellow segments on the underside. The object had a dark center section, and colors around the rim. It flew slowly overhead for 5 minutes as a storm gathered. (NICAP report form.)</t>
    </r>
  </si>
  <si>
    <r>
      <rPr>
        <sz val="9"/>
        <rFont val="Times New Roman"/>
        <family val="1"/>
      </rPr>
      <t>Forest Park</t>
    </r>
  </si>
  <si>
    <r>
      <rPr>
        <sz val="9"/>
        <rFont val="Times New Roman"/>
        <family val="1"/>
      </rPr>
      <t xml:space="preserve">2:30 p.m. EST. An art instructor saw a thin disc with flat dome, and vertical ribbing visible on the dome, for 1 -2 minutes. The object was beneath a cloud or
</t>
    </r>
    <r>
      <rPr>
        <sz val="9"/>
        <rFont val="Times New Roman"/>
        <family val="1"/>
      </rPr>
      <t>fog layer. (Walter N. Webb report.)</t>
    </r>
  </si>
  <si>
    <r>
      <rPr>
        <sz val="9"/>
        <rFont val="Times New Roman"/>
        <family val="1"/>
      </rPr>
      <t>2:00 a.m. LT. A couple saw an intensely bright glowing disc approach and hover about 1 50 yards from their house above an old tree. Some apparent damage to foliage, circular holes in the ground, and a large depression with flattened grass were found beneath the area where the object had hovered. (Flying Saucer Review, Vol. 12, No. 6, Nov.-Dec. 1966, pp. 4-5.)</t>
    </r>
  </si>
  <si>
    <r>
      <rPr>
        <sz val="9"/>
        <rFont val="Times New Roman"/>
        <family val="1"/>
      </rPr>
      <t>Wood Green, London</t>
    </r>
  </si>
  <si>
    <r>
      <rPr>
        <sz val="9"/>
        <rFont val="Times New Roman"/>
        <family val="1"/>
      </rPr>
      <t xml:space="preserve">Time not reported. A policeman and others saw a large object accompanied by about 10 smaller objects. When an airplane approached, the smaller objects rushed to the large object, (aircraft avoidance). The sighting lasted 4 hours. (NICAP
</t>
    </r>
    <r>
      <rPr>
        <sz val="9"/>
        <rFont val="Times New Roman"/>
        <family val="1"/>
      </rPr>
      <t>notes.)</t>
    </r>
  </si>
  <si>
    <r>
      <rPr>
        <sz val="9"/>
        <rFont val="Times New Roman"/>
        <family val="1"/>
      </rPr>
      <t>McDonald</t>
    </r>
  </si>
  <si>
    <r>
      <rPr>
        <sz val="9"/>
        <rFont val="Times New Roman"/>
        <family val="1"/>
      </rPr>
      <t>dark obj hover over house and a dwarf in shiny overalls appears</t>
    </r>
  </si>
  <si>
    <r>
      <rPr>
        <sz val="9"/>
        <rFont val="Times New Roman"/>
        <family val="1"/>
      </rPr>
      <t xml:space="preserve">9:30 p.m. EDT. A woman and four children saw an aluminum-colored oblong object with five evenly spaced yellow windows for about 30 seconds.
</t>
    </r>
    <r>
      <rPr>
        <sz val="9"/>
        <rFont val="Times New Roman"/>
        <family val="1"/>
      </rPr>
      <t>(Pennsylvania NICAP Subcommittee report.)</t>
    </r>
  </si>
  <si>
    <r>
      <rPr>
        <sz val="9"/>
        <rFont val="Times New Roman"/>
        <family val="1"/>
      </rPr>
      <t>Erie</t>
    </r>
  </si>
  <si>
    <r>
      <rPr>
        <sz val="9"/>
        <rFont val="Times New Roman"/>
        <family val="1"/>
      </rPr>
      <t>10:30 p.m. LT. A man saw a disc-shaped object behind his house hovering about 400-500 feet off the ground. The object made no sound . It was a darker gray than the overcast sky. After about 45 seconds it accelerated, displaying twinkling lights, and disappeared. (Flying Saucer Review, Vol. 12, No. 6, Nov. -Dec. 1966, p. iii.)</t>
    </r>
  </si>
  <si>
    <r>
      <rPr>
        <sz val="9"/>
        <rFont val="Times New Roman"/>
        <family val="1"/>
      </rPr>
      <t>Vancouver, B.C.</t>
    </r>
  </si>
  <si>
    <r>
      <rPr>
        <sz val="9"/>
        <rFont val="Times New Roman"/>
        <family val="1"/>
      </rPr>
      <t>12:30 a.m. EDT. Citizens and police in College Park, Lanham, Bowie, Seat Pleasant, and elsewhere around the region saw maneuvering, fast-moving lighted objects. When a police officer approached a hovering object that had pulsating red, green, and white lights, it began a series of maneuvers, descended almost to the ground, then sped away "like a shot." Before it sped away, the object emitted a strange multi-colored light beam that moved rapidly to the ground, also observed by another officer. Andrews AFB denied to a County police dispatcher that they had any unknown objects on radar, but the dispatcher said a control tower operator had acknowledged seeing a fast-moving lighted object, and he later learned that Andrews did have a UFO on its radar but would not admit it officially. (U.F.O. Investigator, Vol. Ill, No. 9, Aug. -Sept. 1966, p. 4.)</t>
    </r>
  </si>
  <si>
    <r>
      <rPr>
        <sz val="9"/>
        <rFont val="Times New Roman"/>
        <family val="1"/>
      </rPr>
      <t>Prince George's County</t>
    </r>
  </si>
  <si>
    <r>
      <rPr>
        <sz val="9"/>
        <rFont val="Times New Roman"/>
        <family val="1"/>
      </rPr>
      <t>9:30 p.m. EDT. An engineer with the Federal Communications Commission saw a maneuvering light that descended with a falling leaf motion (oscillating from side to side). Then he discerned it as three lights in V formation. (New York NICAP Subcommittee report.)</t>
    </r>
  </si>
  <si>
    <r>
      <rPr>
        <sz val="9"/>
        <rFont val="Times New Roman"/>
        <family val="1"/>
      </rPr>
      <t>Lake Canandaigua</t>
    </r>
  </si>
  <si>
    <r>
      <rPr>
        <sz val="9"/>
        <rFont val="Times New Roman"/>
        <family val="1"/>
      </rPr>
      <t>square or hexagonal object with edges lit or reflecting light</t>
    </r>
  </si>
  <si>
    <r>
      <rPr>
        <sz val="9"/>
        <rFont val="Times New Roman"/>
        <family val="1"/>
      </rPr>
      <t>Erie (Presque Isle State Park)</t>
    </r>
  </si>
  <si>
    <r>
      <rPr>
        <sz val="9"/>
        <rFont val="Times New Roman"/>
        <family val="1"/>
      </rPr>
      <t>pulsating object change color</t>
    </r>
  </si>
  <si>
    <r>
      <rPr>
        <sz val="9"/>
        <rFont val="Times New Roman"/>
        <family val="1"/>
      </rPr>
      <t>Vanceboro</t>
    </r>
  </si>
  <si>
    <r>
      <rPr>
        <sz val="9"/>
        <rFont val="Times New Roman"/>
        <family val="1"/>
      </rPr>
      <t>3:50 a.m. Federal Aviation Administration officials observed multi-colored oval objects that alternately hovered and moved around, confirmed on radar. One sped away. At 4:25 am another oblong object was observed hovering. Similar sightings occurred early the following morning, but this time not seen on radar. (Hitt, 1999.)</t>
    </r>
  </si>
  <si>
    <r>
      <rPr>
        <sz val="9"/>
        <rFont val="Times New Roman"/>
        <family val="1"/>
      </rPr>
      <t>Fulton County Airport</t>
    </r>
  </si>
  <si>
    <r>
      <rPr>
        <sz val="9"/>
        <rFont val="Times New Roman"/>
        <family val="1"/>
      </rPr>
      <t>11:25 p.m.. While driving his son home from the railway station, a realtor (retired WWII Navy officer) and his son saw an illuminated, 25-foot diameter disc with portholes on its lower convex surface. The object descended low over the car and hovered above it. When two other cars approached, the object extinguished its lights, then shot straight up into the sky leaving a trail of bluish light. (Hynek, 1972, pp. 95-96, 238; Ridge, 1994, pp. 12-13; NICAP notes.)</t>
    </r>
  </si>
  <si>
    <r>
      <rPr>
        <sz val="9"/>
        <rFont val="Times New Roman"/>
        <family val="1"/>
      </rPr>
      <t>10:30 p.m. EDT. An elliptical object with two rows of body lights passed over a religious center. As it progressed, the lights changed color from white to red to orange to yellow to green and back to white. (Fowler 1974, p. 341.)</t>
    </r>
  </si>
  <si>
    <r>
      <rPr>
        <sz val="9"/>
        <rFont val="Times New Roman"/>
        <family val="1"/>
      </rPr>
      <t>Jaffrey</t>
    </r>
  </si>
  <si>
    <r>
      <rPr>
        <sz val="9"/>
        <rFont val="Times New Roman"/>
        <family val="1"/>
      </rPr>
      <t>9:00 a.m. CDT. Service station personnel saw a white object shaped like two saucers face to face (disc) with a row of square windows in between. The object was hovering above a store about 100 yards distant, then it began moving, rapidly accelerated and sped away. (McDonald, 1968a, pp. 57-58; Houston Post, Oct. 8, 1966.)</t>
    </r>
  </si>
  <si>
    <r>
      <rPr>
        <sz val="9"/>
        <rFont val="Times New Roman"/>
        <family val="1"/>
      </rPr>
      <t>Baytown</t>
    </r>
  </si>
  <si>
    <r>
      <rPr>
        <sz val="9"/>
        <rFont val="Times New Roman"/>
        <family val="1"/>
      </rPr>
      <t>large (100 ft wide, 20 ft high) bright red luminous object</t>
    </r>
  </si>
  <si>
    <r>
      <rPr>
        <sz val="9"/>
        <rFont val="Times New Roman"/>
        <family val="1"/>
      </rPr>
      <t>Union-Kirkwood</t>
    </r>
  </si>
  <si>
    <r>
      <rPr>
        <sz val="9"/>
        <rFont val="Times New Roman"/>
        <family val="1"/>
      </rPr>
      <t>G,V, FAA &amp; oval UFOs</t>
    </r>
  </si>
  <si>
    <r>
      <rPr>
        <sz val="9"/>
        <rFont val="Times New Roman"/>
        <family val="1"/>
      </rPr>
      <t>Saucer Enters &amp; Exits Water Tracked by Sonar &amp; Radar</t>
    </r>
  </si>
  <si>
    <r>
      <rPr>
        <sz val="9"/>
        <rFont val="Times New Roman"/>
        <family val="1"/>
      </rPr>
      <t xml:space="preserve">Pacific bt. Pearl Harbor &amp; Seattle,
</t>
    </r>
    <r>
      <rPr>
        <sz val="9"/>
        <rFont val="Times New Roman"/>
        <family val="1"/>
      </rPr>
      <t>Washington</t>
    </r>
  </si>
  <si>
    <r>
      <rPr>
        <u/>
        <sz val="9"/>
        <color rgb="FF0000FF"/>
        <rFont val="Times New Roman"/>
        <family val="1"/>
      </rPr>
      <t>6607XX</t>
    </r>
  </si>
  <si>
    <r>
      <rPr>
        <sz val="9"/>
        <rFont val="Times New Roman"/>
        <family val="1"/>
      </rPr>
      <t>Air Intercept &amp; Radar Tracks</t>
    </r>
  </si>
  <si>
    <r>
      <rPr>
        <sz val="9"/>
        <rFont val="Times New Roman"/>
        <family val="1"/>
      </rPr>
      <t>Anderson AFB</t>
    </r>
  </si>
  <si>
    <r>
      <rPr>
        <sz val="9"/>
        <rFont val="Times New Roman"/>
        <family val="1"/>
      </rPr>
      <t>Radio Officer saw a "cloud" expand with a light inside</t>
    </r>
  </si>
  <si>
    <r>
      <rPr>
        <sz val="9"/>
        <rFont val="Times New Roman"/>
        <family val="1"/>
      </rPr>
      <t>Wake Island (Pacific, 400 miles E of)</t>
    </r>
  </si>
  <si>
    <r>
      <rPr>
        <sz val="9"/>
        <rFont val="Times New Roman"/>
        <family val="1"/>
      </rPr>
      <t>4:00 a.m. LT. A farm woman and farm hands saw a large disc-shaped object with bright green, red, yellow and blue body lights descend behind some woods about 500 meters away. A few minutes later two cylindrical objects also with body lights appeared, and the disc reappeared, taking up position between the two cylinders, which closed in on the disc, turned, and all three as a unit shot up at terrific speed and disappeared in less than a second.</t>
    </r>
  </si>
  <si>
    <r>
      <rPr>
        <sz val="9"/>
        <rFont val="Times New Roman"/>
        <family val="1"/>
      </rPr>
      <t>Cistella</t>
    </r>
  </si>
  <si>
    <r>
      <rPr>
        <sz val="9"/>
        <rFont val="Times New Roman"/>
        <family val="1"/>
      </rPr>
      <t xml:space="preserve">Night. A school teacher, ex-member of Army intelligence saw a flattened ellipse with fuzzy edges, two or three port-like black spots along the body, flying overhead. The object was visible for about 2 minutes in hazy conditions. (NICAP
</t>
    </r>
    <r>
      <rPr>
        <sz val="9"/>
        <rFont val="Times New Roman"/>
        <family val="1"/>
      </rPr>
      <t>report form.)</t>
    </r>
  </si>
  <si>
    <r>
      <rPr>
        <sz val="9"/>
        <rFont val="Times New Roman"/>
        <family val="1"/>
      </rPr>
      <t>Charlotte</t>
    </r>
  </si>
  <si>
    <r>
      <rPr>
        <sz val="9"/>
        <rFont val="Times New Roman"/>
        <family val="1"/>
      </rPr>
      <t>3:30 a.m. EDT. A police officer on patrol saw a hovering elliptical object with body lights, surrounded by mist or vapor. The lights were alternately yellow and green. As he approached to investigate, the UFO began moving away, leading him on a cat-and-mouse chase. Finally the object accelerated and sped away. Separate police witnesses observed a UFO in the same general area about 40 minutes later. (U.F.O. Investigator, Vol. III, No. 9, Aug.-Sept. 1966, p. 3; Keyhoe &amp; Lore, 1969a, p. 9.)</t>
    </r>
  </si>
  <si>
    <r>
      <rPr>
        <sz val="9"/>
        <rFont val="Times New Roman"/>
        <family val="1"/>
      </rPr>
      <t xml:space="preserve">3:42 a.m. MDT. Julian Sandoval, a NASA contract flight engineer, also an experienced pilot and navigator, and two independent witnesses saw a glowing elongated object with ablunt end. lt had a series of four body lights varying from brilliant green to a bluish tinge, and was hovering at an estimated 12,000 feet.
</t>
    </r>
    <r>
      <rPr>
        <sz val="9"/>
        <rFont val="Times New Roman"/>
        <family val="1"/>
      </rPr>
      <t xml:space="preserve">When the object moved, its glow brightened and it appeared to be a powered craft (luminosity/motion correlation). The witness watched the object for an hour and a half, after which it climbed vertically, accelerated to a high velocity and disappeared to the northeast in about 12 seconds. In a report to NICAP, Sandoval estimated the departure speed at "Mach 6 or better." (Christian Science Monitor,
</t>
    </r>
    <r>
      <rPr>
        <sz val="9"/>
        <rFont val="Times New Roman"/>
        <family val="1"/>
      </rPr>
      <t>July 11, 1966; I/. P.O. Investigator, Vol. Ill, No. 9, Aug.-Sept. 1966, p. 3.)</t>
    </r>
  </si>
  <si>
    <r>
      <rPr>
        <sz val="9"/>
        <rFont val="Times New Roman"/>
        <family val="1"/>
      </rPr>
      <t>Placitas</t>
    </r>
  </si>
  <si>
    <r>
      <rPr>
        <sz val="9"/>
        <rFont val="Times New Roman"/>
        <family val="1"/>
      </rPr>
      <t>an intense red light lit the ground near a house</t>
    </r>
  </si>
  <si>
    <r>
      <rPr>
        <sz val="9"/>
        <rFont val="Times New Roman"/>
        <family val="1"/>
      </rPr>
      <t>Hamburg</t>
    </r>
  </si>
  <si>
    <r>
      <rPr>
        <sz val="9"/>
        <rFont val="Times New Roman"/>
        <family val="1"/>
      </rPr>
      <t>12:05 a.m. EDT. A group of Boy Scouts while camping out, saw three red pulsating lights in a triangular pattern approaching (body lights), then hovering from about midnight to 5:00 am. At sunrise the object lifted up, appearing red and bell-shaped through binoculars, Six smaller objects were hovering nearby on either side of the larger object, changing formations, and then the group disappeared behind a mountain. When the Scouts started to explore in the direction of the objects, about 60 feet from their camp they discovered trees with broken branches and some crushed undergrowth, plus three holes in the ground forming an equilateral triangle (physical traces). (Report to Center for UFO Studies.)</t>
    </r>
  </si>
  <si>
    <r>
      <rPr>
        <sz val="9"/>
        <rFont val="Times New Roman"/>
        <family val="1"/>
      </rPr>
      <t>Mt. Mitchell</t>
    </r>
  </si>
  <si>
    <r>
      <rPr>
        <sz val="9"/>
        <rFont val="Times New Roman"/>
        <family val="1"/>
      </rPr>
      <t>Major E-M Case Over Missile Site</t>
    </r>
  </si>
  <si>
    <r>
      <rPr>
        <sz val="9"/>
        <rFont val="Times New Roman"/>
        <family val="1"/>
      </rPr>
      <t>Nha Trang</t>
    </r>
  </si>
  <si>
    <r>
      <rPr>
        <sz val="9"/>
        <rFont val="Times New Roman"/>
        <family val="1"/>
      </rPr>
      <t>red bell shaped object with 3 flashing red lights</t>
    </r>
  </si>
  <si>
    <r>
      <rPr>
        <sz val="9"/>
        <rFont val="Times New Roman"/>
        <family val="1"/>
      </rPr>
      <t>Burnsville</t>
    </r>
  </si>
  <si>
    <r>
      <rPr>
        <sz val="9"/>
        <rFont val="Times New Roman"/>
        <family val="1"/>
      </rPr>
      <t>8:50 p.m. LT. Two nuclear scientists reported seeing a very bright yellow object above a cloud bank on the western horizon, moving slowly. The object then accelerated northward and disappeared behind a tall bank of clouds. About 10 minutes later the same or a similar object appeared traveling from north to south, stopped and hovered in the northwest sky for about 30 minutes. The object then diminished in apparent size and was hidden by clouds near the horizon. When viewed through 10 x 60 binoculars, the object had a conical shape and was reflecting sunlight. Its length was computed to be about 60 feet. (Flying Saucer Review, Vol. 12, No. 5, Sept.-Oct. 1966, pp. 27-28.)</t>
    </r>
  </si>
  <si>
    <r>
      <rPr>
        <sz val="9"/>
        <rFont val="Times New Roman"/>
        <family val="1"/>
      </rPr>
      <t>Abington, Berkshire</t>
    </r>
  </si>
  <si>
    <r>
      <rPr>
        <sz val="9"/>
        <rFont val="Times New Roman"/>
        <family val="1"/>
      </rPr>
      <t>Time not reported. A woman saw a large glowing obiect hovering near telephone lines. An articulated glowing pink to red-colored rod extended to the wires, withdrew, and then the object sped away over the mountains. (New Hampshire NICAP Subcommittee report.) The time probably is included in the NICAP file report.)</t>
    </r>
  </si>
  <si>
    <r>
      <rPr>
        <sz val="9"/>
        <rFont val="Times New Roman"/>
        <family val="1"/>
      </rPr>
      <t>Mt. Sunapee</t>
    </r>
  </si>
  <si>
    <r>
      <rPr>
        <sz val="9"/>
        <rFont val="Times New Roman"/>
        <family val="1"/>
      </rPr>
      <t>Scientist report UFO maneuv nr missile test</t>
    </r>
  </si>
  <si>
    <r>
      <rPr>
        <sz val="9"/>
        <rFont val="Times New Roman"/>
        <family val="1"/>
      </rPr>
      <t>Elista, Kalmuk</t>
    </r>
  </si>
  <si>
    <r>
      <rPr>
        <sz val="9"/>
        <rFont val="Times New Roman"/>
        <family val="1"/>
      </rPr>
      <t>Military sighting of saucer like object in Missouri</t>
    </r>
  </si>
  <si>
    <r>
      <rPr>
        <sz val="9"/>
        <rFont val="Times New Roman"/>
        <family val="1"/>
      </rPr>
      <t>Whiteman AFB</t>
    </r>
  </si>
  <si>
    <r>
      <rPr>
        <sz val="9"/>
        <rFont val="Times New Roman"/>
        <family val="1"/>
      </rPr>
      <t>cops saw object on 3/17 and another on the ground on 6/13</t>
    </r>
  </si>
  <si>
    <r>
      <rPr>
        <sz val="9"/>
        <rFont val="Times New Roman"/>
        <family val="1"/>
      </rPr>
      <t xml:space="preserve">3:45 a.m. EDT. A disc shaped like two plates one on top of the other, with a dome on top, white, yellow, blue, and green flashing lights around the circumference (body lights), buzzed over a car and hovered ahead over the road.  (Fowler, 1974,
</t>
    </r>
    <r>
      <rPr>
        <sz val="9"/>
        <rFont val="Times New Roman"/>
        <family val="1"/>
      </rPr>
      <t xml:space="preserve">p. 341; Boston Traveler, June 13, 1966, quoted in Flying Saucer Review, Vol. 12,
</t>
    </r>
    <r>
      <rPr>
        <sz val="9"/>
        <rFont val="Times New Roman"/>
        <family val="1"/>
      </rPr>
      <t>No. 5, Sept.-Oct. 1966, p. 30.)</t>
    </r>
  </si>
  <si>
    <r>
      <rPr>
        <sz val="9"/>
        <rFont val="Times New Roman"/>
        <family val="1"/>
      </rPr>
      <t>11:00 p.m. LT. Three persons reported that their car was followed by an oval object about 6 feet in diameter moving about 10 feet above the power lines on a parallel path. The object was emitting a bluish glow, and two light beams extended from it, one pointing upward and the other downward. No sound was heard. (Flying Saucer Review, Vol. 12, No. 6, Nov.-Dec. 1966, p. iii; from the Castlegar News.)</t>
    </r>
  </si>
  <si>
    <r>
      <rPr>
        <sz val="9"/>
        <rFont val="Times New Roman"/>
        <family val="1"/>
      </rPr>
      <t>Castlegar, British Columbia</t>
    </r>
  </si>
  <si>
    <r>
      <rPr>
        <sz val="9"/>
        <rFont val="Times New Roman"/>
        <family val="1"/>
      </rPr>
      <t>bright silver, cigar-shaped object, as long as an airliner</t>
    </r>
  </si>
  <si>
    <r>
      <rPr>
        <sz val="9"/>
        <rFont val="Times New Roman"/>
        <family val="1"/>
      </rPr>
      <t>Toledo (Between Kansas and)</t>
    </r>
  </si>
  <si>
    <r>
      <rPr>
        <sz val="9"/>
        <rFont val="Times New Roman"/>
        <family val="1"/>
      </rPr>
      <t>2 domed discs with sparkling upper surfaces</t>
    </r>
  </si>
  <si>
    <r>
      <rPr>
        <sz val="9"/>
        <rFont val="Times New Roman"/>
        <family val="1"/>
      </rPr>
      <t>Spooner</t>
    </r>
  </si>
  <si>
    <r>
      <rPr>
        <sz val="9"/>
        <rFont val="Times New Roman"/>
        <family val="1"/>
      </rPr>
      <t>Day. A moving luminous cigar-shaped object stopped, then discharged three smaller objects which rose, separated, and flew off in different directions. The parent object then went straight up at terrific speed. (NICAP notes.)</t>
    </r>
  </si>
  <si>
    <r>
      <rPr>
        <sz val="9"/>
        <rFont val="Times New Roman"/>
        <family val="1"/>
      </rPr>
      <t>Massillon</t>
    </r>
  </si>
  <si>
    <r>
      <rPr>
        <sz val="9"/>
        <rFont val="Times New Roman"/>
        <family val="1"/>
      </rPr>
      <t>10:30 p.m. LT. A former RCAF pilot and a friend were cruising on the lake when they saw lights on the water ahead. As they approached within a mile, the lights rose with an audible "swish" and a pulsating humming sound. The two men now could see that it was a disc with dome on top, and it cast an oval reflection on the lake surface. Around the dome was a row of bright yellow lights, and blue-green lights were visible around the lower perimeter (body lights). After hovering briefly, the UFO took off at high speed and quickly disappeared. (U.F.O. Investigator, Vol. Ill, No. 9, Aug.-Sept. 1966, p. 5)</t>
    </r>
  </si>
  <si>
    <r>
      <rPr>
        <sz val="9"/>
        <rFont val="Times New Roman"/>
        <family val="1"/>
      </rPr>
      <t>Lake Ontario</t>
    </r>
  </si>
  <si>
    <r>
      <rPr>
        <sz val="9"/>
        <rFont val="Times New Roman"/>
        <family val="1"/>
      </rPr>
      <t>4:15 p.m. PDT. A woman driving in Temple City saw a strange object approach from the southwest, hover and bob around. She stopped and observed the object at relatively close range, at treetop level across a wide highway. "It was the shape of two geranium pots put together with the bands in the center," she said. Although the object was clearly outlined, there was a slight haze surrounding it. The color was bright green. Flashes of sunlight reflected off the surface, giving it a metallic sheen. On the body were what appeared to be a row of louvers and an antenna-like projection. After several minutes the object climbed to the northeast, observed as it moved away by employees of a nearby restaurant who were alerted by the witness. (Los Angeles NICAP Subcommittee report.)</t>
    </r>
  </si>
  <si>
    <r>
      <rPr>
        <sz val="9"/>
        <rFont val="Times New Roman"/>
        <family val="1"/>
      </rPr>
      <t>Temple City</t>
    </r>
  </si>
  <si>
    <r>
      <rPr>
        <sz val="9"/>
        <rFont val="Times New Roman"/>
        <family val="1"/>
      </rPr>
      <t xml:space="preserve">University campus police saw a round glowing object with outer ring of red lights, and a white flashing light in the center, hover above the athletic field, then fly
</t>
    </r>
    <r>
      <rPr>
        <sz val="9"/>
        <rFont val="Times New Roman"/>
        <family val="1"/>
      </rPr>
      <t>away. (NICAP notes from newspaper story.)</t>
    </r>
  </si>
  <si>
    <r>
      <rPr>
        <sz val="9"/>
        <rFont val="Times New Roman"/>
        <family val="1"/>
      </rPr>
      <t>Domed Disc Observed By Pilot &amp; Passenger (Powell Case)</t>
    </r>
  </si>
  <si>
    <r>
      <rPr>
        <sz val="9"/>
        <rFont val="Times New Roman"/>
        <family val="1"/>
      </rPr>
      <t>Willow Grove</t>
    </r>
  </si>
  <si>
    <r>
      <rPr>
        <sz val="9"/>
        <rFont val="Times New Roman"/>
        <family val="1"/>
      </rPr>
      <t>Time not reported. An aircraft design engineer saw a bluish-white object pickup 10 smaller objects in groups, brightening each time a pick-up was made, then dimming (luminosity/motion correlation). The parent object then turned to the west and accelerated away. (NICAP notes.)</t>
    </r>
  </si>
  <si>
    <r>
      <rPr>
        <sz val="9"/>
        <rFont val="Times New Roman"/>
        <family val="1"/>
      </rPr>
      <t>Mentor</t>
    </r>
  </si>
  <si>
    <r>
      <rPr>
        <sz val="9"/>
        <rFont val="Times New Roman"/>
        <family val="1"/>
      </rPr>
      <t xml:space="preserve">Day. A Boeing engineer was among the witnesses who saw two discs flying off each wingtip of an airliner. The outer discs lagged briefly during a turn by the
</t>
    </r>
    <r>
      <rPr>
        <sz val="9"/>
        <rFont val="Times New Roman"/>
        <family val="1"/>
      </rPr>
      <t>airliner. (NICAP report form.)</t>
    </r>
  </si>
  <si>
    <r>
      <rPr>
        <sz val="9"/>
        <rFont val="Times New Roman"/>
        <family val="1"/>
      </rPr>
      <t>New Orleans</t>
    </r>
  </si>
  <si>
    <r>
      <rPr>
        <sz val="9"/>
        <rFont val="Times New Roman"/>
        <family val="1"/>
      </rPr>
      <t>About 1:10 p.m. at a school in the area, the principal noticed the children on the playground staring at something in the sky. He looked and saw a dark disc-shaped object with dome on top moving from high overhead toward the east. Several other witnesses made similar reports between 1:00 and 1:30 pm. (Los Angeles NICAP Subcommittee report.)</t>
    </r>
  </si>
  <si>
    <r>
      <rPr>
        <sz val="9"/>
        <rFont val="Times New Roman"/>
        <family val="1"/>
      </rPr>
      <t>12:30 p.m. PDT. A newspaper editor and office manager were called outdoors to see a grayish-green object high in the northern sky changing shape from rectangular, or roughly diamond-shaped, to domed disc. The object, apparently metallic, was reflecting sunlight. Haze-like heat waves surrounded it. For 15 minutes the object moved around lazily, then suddenly sped off to the northeast and disappeared. The editor compared the departure speed to that of a jet aircraft.</t>
    </r>
  </si>
  <si>
    <r>
      <rPr>
        <sz val="9"/>
        <rFont val="Times New Roman"/>
        <family val="1"/>
      </rPr>
      <t>short, cylindrical object with pointed ends</t>
    </r>
  </si>
  <si>
    <r>
      <rPr>
        <sz val="9"/>
        <rFont val="Times New Roman"/>
        <family val="1"/>
      </rPr>
      <t>Goodfellow AFB</t>
    </r>
  </si>
  <si>
    <r>
      <rPr>
        <sz val="9"/>
        <rFont val="Times New Roman"/>
        <family val="1"/>
      </rPr>
      <t>2:05 a.m. EDT. In Collier County, southwest Florida, vicinity of Naples, a shaken motorist made a statement to Naples police about his car being approached from behind by a "large white light" that came within about 100-150 feet of his car, changing color to blue-green. He tried to flee, but the UFO zoomed past him making a "whooshing" noise, and circled around to the left and disappeared. (NICAP notes, police statement in Donald E. Keyhoe Archives.)</t>
    </r>
  </si>
  <si>
    <r>
      <rPr>
        <sz val="9"/>
        <rFont val="Times New Roman"/>
        <family val="1"/>
      </rPr>
      <t>Carnestown</t>
    </r>
  </si>
  <si>
    <r>
      <rPr>
        <sz val="9"/>
        <rFont val="Times New Roman"/>
        <family val="1"/>
      </rPr>
      <t>Time not reported. About 10 people watched a saucer-shaped glowing object hover above the trees for 30 minutes. Smaller lights, occasionally flashing, darted to and from it. The object departed when an aircraft approached the area (aircraft avoidance). (NICAP notes.)</t>
    </r>
  </si>
  <si>
    <r>
      <rPr>
        <sz val="9"/>
        <rFont val="Times New Roman"/>
        <family val="1"/>
      </rPr>
      <t>Cardington</t>
    </r>
  </si>
  <si>
    <r>
      <rPr>
        <sz val="9"/>
        <rFont val="Times New Roman"/>
        <family val="1"/>
      </rPr>
      <t>Braniff Airlines Flt. 42 (AL)</t>
    </r>
  </si>
  <si>
    <r>
      <rPr>
        <sz val="9"/>
        <rFont val="Times New Roman"/>
        <family val="1"/>
      </rPr>
      <t>air traffic controller &amp; pilot saw white-blue object, G,V</t>
    </r>
  </si>
  <si>
    <r>
      <rPr>
        <sz val="9"/>
        <rFont val="Times New Roman"/>
        <family val="1"/>
      </rPr>
      <t>10:00 p.m. EDT. Four witnesses saw an oval object with bright rotating red, green, and white lights pass over the Watertown Arsenal. (Fowler 1974, p. 341)</t>
    </r>
  </si>
  <si>
    <r>
      <rPr>
        <sz val="9"/>
        <rFont val="Times New Roman"/>
        <family val="1"/>
      </rPr>
      <t>Watertown</t>
    </r>
  </si>
  <si>
    <r>
      <rPr>
        <sz val="9"/>
        <rFont val="Times New Roman"/>
        <family val="1"/>
      </rPr>
      <t>Multi witness, daylight landing, (#234) occupants</t>
    </r>
  </si>
  <si>
    <r>
      <rPr>
        <sz val="9"/>
        <rFont val="Times New Roman"/>
        <family val="1"/>
      </rPr>
      <t>Three objects near airplane</t>
    </r>
  </si>
  <si>
    <r>
      <rPr>
        <sz val="9"/>
        <rFont val="Times New Roman"/>
        <family val="1"/>
      </rPr>
      <t>Pasadena</t>
    </r>
  </si>
  <si>
    <r>
      <rPr>
        <sz val="9"/>
        <rFont val="Times New Roman"/>
        <family val="1"/>
      </rPr>
      <t>woman saw a light move around the sky</t>
    </r>
  </si>
  <si>
    <r>
      <rPr>
        <sz val="9"/>
        <rFont val="Times New Roman"/>
        <family val="1"/>
      </rPr>
      <t>Sacramento</t>
    </r>
  </si>
  <si>
    <r>
      <rPr>
        <sz val="9"/>
        <rFont val="Times New Roman"/>
        <family val="1"/>
      </rPr>
      <t>3:55 p.m. LT. The pilot of a Beechcraft Bonanza en route to Posadas, Argentina, saw a gray object like one plate inverted on top of the other (disc) with portholes, and emitting an apparent exhaust. (Weinstein, 1999, p. 34, from Lumieres Dan La Nuit, No. 125)</t>
    </r>
  </si>
  <si>
    <r>
      <rPr>
        <sz val="9"/>
        <rFont val="Times New Roman"/>
        <family val="1"/>
      </rPr>
      <t>Paraguay, Ascuncion</t>
    </r>
  </si>
  <si>
    <r>
      <rPr>
        <sz val="9"/>
        <rFont val="Times New Roman"/>
        <family val="1"/>
      </rPr>
      <t>5:00 a.m. LT. Two men suddenly awoke in their van, with an acidic taste in their mouths and difficulty breathing (physiological effects), birds were shrieking. They looked out and saw two large spherical objects moving away. (Flying Saucer Review, May/June 1967. cited in Schuessler, 1996, p. 42).</t>
    </r>
  </si>
  <si>
    <r>
      <rPr>
        <sz val="9"/>
        <rFont val="Times New Roman"/>
        <family val="1"/>
      </rPr>
      <t>Sawtry, Cambridgeshire</t>
    </r>
  </si>
  <si>
    <r>
      <rPr>
        <sz val="9"/>
        <rFont val="Times New Roman"/>
        <family val="1"/>
      </rPr>
      <t>Radar Sighting, #7 of 24 Incidents</t>
    </r>
  </si>
  <si>
    <r>
      <rPr>
        <sz val="9"/>
        <rFont val="Times New Roman"/>
        <family val="1"/>
      </rPr>
      <t>silent 30 ft object shaped like 2 bowls, at 100 ft altitude ahead of a car</t>
    </r>
  </si>
  <si>
    <r>
      <rPr>
        <sz val="9"/>
        <rFont val="Times New Roman"/>
        <family val="1"/>
      </rPr>
      <t>Governor's plane paced by globes</t>
    </r>
  </si>
  <si>
    <r>
      <rPr>
        <sz val="9"/>
        <rFont val="Times New Roman"/>
        <family val="1"/>
      </rPr>
      <t>Night. As their car engine and headlights failed and they felt heat, motorists saw a UFO with four portholes hovering about 350 feet away, flames shooting off of it. (Rodeghier, 1981, p. 29)</t>
    </r>
  </si>
  <si>
    <r>
      <rPr>
        <sz val="9"/>
        <rFont val="Times New Roman"/>
        <family val="1"/>
      </rPr>
      <t>3:30 a.m. CDT. An architect and Naval reserve officer camping out with his daughter heard a fluttering sound, then they saw a disc-like object (estimated 20 feet diameter) with a double row of lights or ports around the rim hovering 150- 200 feet away at treetop height. It appeared to be rotating, and a blue light pulsated around its rim. The UFO gradually accelerated and moved away to the southwest. (NICAP report form; U.F.O. Investigator, Vol. Ill, No. 8, May-June 1966, p. 8 ).</t>
    </r>
  </si>
  <si>
    <r>
      <rPr>
        <sz val="9"/>
        <rFont val="Times New Roman"/>
        <family val="1"/>
      </rPr>
      <t>5:00 a.m. EDT. The same family as in the previous entry saw an identical oval or discoidal object with dome and yellow light on top and red lights around the edge. flashing in the same pattern as the night before. The object emitted a humming sound and "weird, whirring, mechanical noises" as it bobbed around apparently close to the building. An explosive sound was heard, the windows rattled and furniture shook, and the lights went out. The family German shepherd doa whined and scratched at the door (animal reaction). The start of a power failure, which affected about 2,500 homes in the area, was officially timed at 4:57 a.m. It was later attributed to a breakdown in the insulation of the wiring at a point very near the apartment building. Later that evening investigators detected some abnormal radiation on the window sill where the object had been seen. (Keyhoe &amp; Lore, 1969b, pp. 45-47; Walter N. Webb investigation report; U.F.O. Investigator, Vol. Ill, No. 8, May-June 1966, pp. 7-8; Fowler 1974, p. 340.)</t>
    </r>
  </si>
  <si>
    <r>
      <rPr>
        <sz val="9"/>
        <rFont val="Times New Roman"/>
        <family val="1"/>
      </rPr>
      <t>10:30 p.m. EST. Members of a family about 13 miles north of Randolph, Mass., saw a disc with dome on top and blinking red lights around the edge, and a brilliant yellow light on top of the dome, bobbing up and down as it moved. The yellow light blinked or flashed alternately with the red lights. The object stopped, hovering over a building. After a while it approached the family's apartment building and maneuvered between it and the adjacent building, emitting a humming sound. It hovered again briefly at the end of the alley, then moved away erratically to the east and disappeared. The same or an identical object was seen again several hours</t>
    </r>
  </si>
  <si>
    <r>
      <rPr>
        <sz val="9"/>
        <rFont val="Times New Roman"/>
        <family val="1"/>
      </rPr>
      <t>660423-24</t>
    </r>
  </si>
  <si>
    <r>
      <rPr>
        <sz val="9"/>
        <rFont val="Times New Roman"/>
        <family val="1"/>
      </rPr>
      <t>silent object with a bright blue light on top dive within 100 ft of a car</t>
    </r>
  </si>
  <si>
    <r>
      <rPr>
        <sz val="9"/>
        <rFont val="Times New Roman"/>
        <family val="1"/>
      </rPr>
      <t>Ashby</t>
    </r>
  </si>
  <si>
    <r>
      <rPr>
        <sz val="9"/>
        <rFont val="Times New Roman"/>
        <family val="1"/>
      </rPr>
      <t xml:space="preserve">shaped" (elliptical) object with white lights around its perimeter, colored flashing
</t>
    </r>
    <r>
      <rPr>
        <sz val="9"/>
        <rFont val="Times New Roman"/>
        <family val="1"/>
      </rPr>
      <t>lights on its underside. (Fowler 1974, p. 340.)</t>
    </r>
  </si>
  <si>
    <r>
      <rPr>
        <sz val="9"/>
        <rFont val="Times New Roman"/>
        <family val="1"/>
      </rPr>
      <t>Randolph</t>
    </r>
  </si>
  <si>
    <r>
      <rPr>
        <sz val="9"/>
        <rFont val="Times New Roman"/>
        <family val="1"/>
      </rPr>
      <t xml:space="preserve">Time not reported.  A  round  white object approached and followed a car. (NICAP
</t>
    </r>
    <r>
      <rPr>
        <sz val="9"/>
        <rFont val="Times New Roman"/>
        <family val="1"/>
      </rPr>
      <t>notes.)</t>
    </r>
  </si>
  <si>
    <r>
      <rPr>
        <sz val="9"/>
        <rFont val="Times New Roman"/>
        <family val="1"/>
      </rPr>
      <t>2:10 a.m. CDT. A farm family saw a cigar-shaped object with lights at each end illuminating the ground with red light. The object had two blue lights extending above the left end, a red light at the right end, and an amber glow emanating from its underside. A loud roaring sound was heard as it settled onto the ground. Then they heard loud crackling sounds like gunshots, and their cattle bolted. An odor of ozone was in the air. Later they found imprints in the field where the object had landed, apparently caused by the undercarriage. (Keyhoe &amp; Lore, 1969a, p. 22.)</t>
    </r>
  </si>
  <si>
    <r>
      <rPr>
        <sz val="9"/>
        <rFont val="Times New Roman"/>
        <family val="1"/>
      </rPr>
      <t>9:30 p.m. EST.  Several witnesses at a college saw an orange circular object approach to within 600 feet at about 100 feet altitude. The object made a right angle turn and moved out of sight behind trees. (Fowler 1974, p. 340.) [Note: There are two towns named Wenham, one north and one south of Boston.]</t>
    </r>
  </si>
  <si>
    <r>
      <rPr>
        <sz val="9"/>
        <rFont val="Times New Roman"/>
        <family val="1"/>
      </rPr>
      <t>Wenham</t>
    </r>
  </si>
  <si>
    <r>
      <rPr>
        <sz val="9"/>
        <rFont val="Times New Roman"/>
        <family val="1"/>
      </rPr>
      <t>3:30 p.m. CST. Several witnesses reported seeing an object flying at low altitude and apparently landing. Four small occupants (described as "dwarfs") apparently made repairs and the craft flew away. (Vallee, 1969, pp. 329-30).</t>
    </r>
  </si>
  <si>
    <r>
      <rPr>
        <sz val="9"/>
        <rFont val="Times New Roman"/>
        <family val="1"/>
      </rPr>
      <t>Bagley</t>
    </r>
  </si>
  <si>
    <r>
      <rPr>
        <sz val="9"/>
        <rFont val="Times New Roman"/>
        <family val="1"/>
      </rPr>
      <t>Time not reported. A Department of Defense engineering technician saw a disc with a row of windows like mercury vapor lamps. (NICAP report form.)</t>
    </r>
  </si>
  <si>
    <r>
      <rPr>
        <sz val="9"/>
        <rFont val="Times New Roman"/>
        <family val="1"/>
      </rPr>
      <t>Long Island, Douglastown</t>
    </r>
  </si>
  <si>
    <r>
      <rPr>
        <sz val="9"/>
        <rFont val="Times New Roman"/>
        <family val="1"/>
      </rPr>
      <t>12:15 a.m. A disc emitting bright white light from a dome on top and with rotating red lights around the rim approached a car within about 40 feet, and hovered. The frightened witnesses fled at high speed, and the UFO apparently followed. The object was finally seen speeding away to the northeast. (Keyhoe &amp; Lore, 1969a, p. 8; report by Walter N. Webb.)</t>
    </r>
  </si>
  <si>
    <r>
      <rPr>
        <sz val="9"/>
        <rFont val="Times New Roman"/>
        <family val="1"/>
      </rPr>
      <t>Time not reported. About 110 miles west-southwest of Beverly, a teacher and a boy saw a dome-shaped object with three lights on its underside hover, then accelerate away. (NICAP report form.)</t>
    </r>
  </si>
  <si>
    <r>
      <rPr>
        <sz val="9"/>
        <rFont val="Times New Roman"/>
        <family val="1"/>
      </rPr>
      <t xml:space="preserve">Time not reported. About 60 miles south of Beverly, three women saw a round object with colored blinking body lights pace above and ahead of heir car. A low
</t>
    </r>
    <r>
      <rPr>
        <sz val="9"/>
        <rFont val="Times New Roman"/>
        <family val="1"/>
      </rPr>
      <t>humming sound was heard. (NICAP report form.)</t>
    </r>
  </si>
  <si>
    <r>
      <rPr>
        <sz val="9"/>
        <rFont val="Times New Roman"/>
        <family val="1"/>
      </rPr>
      <t>Halifax</t>
    </r>
  </si>
  <si>
    <r>
      <rPr>
        <sz val="9"/>
        <rFont val="Times New Roman"/>
        <family val="1"/>
      </rPr>
      <t>a platter shaped object the size of a large car with 3 red-green-white lights</t>
    </r>
  </si>
  <si>
    <r>
      <rPr>
        <sz val="9"/>
        <rFont val="Times New Roman"/>
        <family val="1"/>
      </rPr>
      <t>Beverly</t>
    </r>
  </si>
  <si>
    <r>
      <rPr>
        <sz val="9"/>
        <rFont val="Times New Roman"/>
        <family val="1"/>
      </rPr>
      <t>Time not reported. A couple  reported watching six gray objects make a sharp turn in unison, separate slightly, climb and take off at high speed. (NICAP notes.)</t>
    </r>
  </si>
  <si>
    <r>
      <rPr>
        <sz val="9"/>
        <rFont val="Times New Roman"/>
        <family val="1"/>
      </rPr>
      <t>Charlevoix</t>
    </r>
  </si>
  <si>
    <r>
      <rPr>
        <sz val="9"/>
        <rFont val="Times New Roman"/>
        <family val="1"/>
      </rPr>
      <t>Early morning. An airline pilot observed an unidentified bright orange object. (Project 1947 reports, Aldrich fit Greenwood; cited in Weinstein, 1999, p. 34)</t>
    </r>
  </si>
  <si>
    <r>
      <rPr>
        <sz val="9"/>
        <rFont val="Times New Roman"/>
        <family val="1"/>
      </rPr>
      <t>Over</t>
    </r>
  </si>
  <si>
    <r>
      <rPr>
        <sz val="9"/>
        <rFont val="Times New Roman"/>
        <family val="1"/>
      </rPr>
      <t>11:45 p.m. EST. Several persons saw a large disc-shaped object accompanied by two smaller discs that flashed red and white lights, hovered and swung back and forth like a pendulum. (Fowler 1974, &lt; p. 339.) [Note: Bellingham, Cohasset, Quincy, Sharon, and Stoughton, Mass., all are within about a 30-mile radius of Boston, in an arc from the southeast to the southwest.]</t>
    </r>
  </si>
  <si>
    <r>
      <rPr>
        <sz val="9"/>
        <rFont val="Times New Roman"/>
        <family val="1"/>
      </rPr>
      <t>10:00 p.m. EST. Two hours later about 80 miles east-northeast of Hartford, an elongated elliptical object with bright red lights on each end flew low, hovered, and made a hissing sound when moving. A separate report was received of a "piercing, humming object" two hours earlier at Stoughton. (Massachusetts NICAP Subcommittee report; Fowler 1974, p. 339)</t>
    </r>
  </si>
  <si>
    <r>
      <rPr>
        <sz val="9"/>
        <rFont val="Times New Roman"/>
        <family val="1"/>
      </rPr>
      <t>Ct</t>
    </r>
  </si>
  <si>
    <r>
      <rPr>
        <sz val="9"/>
        <rFont val="Times New Roman"/>
        <family val="1"/>
      </rPr>
      <t>8:00 p.m. EST. Two oval objects with red and green body lights hovered directly over the Rock Hill Veterans Home and Hospital. (Fowler 1974, p. 339.)</t>
    </r>
  </si>
  <si>
    <r>
      <rPr>
        <sz val="9"/>
        <rFont val="Times New Roman"/>
        <family val="1"/>
      </rPr>
      <t>12:00 p.m. EST. On the north-northeast side of the Boston metroplex, witnesses reported an oval object with red, green, f and white  body lights, oscillating up and down when  in  motion. The object appeared to land in a field. Later two witnesses approached the field and saw unidentified lights rise and fly away. (Fowler, 1974, p. 339.)</t>
    </r>
  </si>
  <si>
    <r>
      <rPr>
        <sz val="9"/>
        <rFont val="Times New Roman"/>
        <family val="1"/>
      </rPr>
      <t>12:15 a.m. EST. Citizens and police called to the scene to investigate saw an oval or egg-shaped obiect with a glowing rim that looked like lighted windows, and a steady red light on each end. The object hovered, then disappeared when an aircraft approached (aircraft avoidance), reappearing after it left. (Fowler 1974, pp. 128-130, 340; NICAP report.)</t>
    </r>
  </si>
  <si>
    <r>
      <rPr>
        <sz val="9"/>
        <rFont val="Times New Roman"/>
        <family val="1"/>
      </rPr>
      <t xml:space="preserve">11:55 p.m. A motorist almost struck a&gt; blindingly bright object which had landed on the highway. It had brilliant white lights and intense red body lights. When he turned back to investigate, the UFO flew off through a corn field, at one point illuminating the terrain. Then the lights blinked off and the obiect disappeared.
</t>
    </r>
    <r>
      <rPr>
        <sz val="9"/>
        <rFont val="Times New Roman"/>
        <family val="1"/>
      </rPr>
      <t xml:space="preserve">Next day his eyes were sore and bloodshot (physiological effects). (U.F.O.
</t>
    </r>
    <r>
      <rPr>
        <sz val="9"/>
        <rFont val="Times New Roman"/>
        <family val="1"/>
      </rPr>
      <t>Investigator, Vol. Ill, No. 8, May-June 1966, p. 7.)</t>
    </r>
  </si>
  <si>
    <r>
      <rPr>
        <sz val="9"/>
        <rFont val="Times New Roman"/>
        <family val="1"/>
      </rPr>
      <t>egg-shaped object, 75 ft long, 15 ft high, gray-colored</t>
    </r>
  </si>
  <si>
    <r>
      <rPr>
        <sz val="9"/>
        <rFont val="Times New Roman"/>
        <family val="1"/>
      </rPr>
      <t>9:45 p.m. EST. About 25 miles southeast of I Peabody, witnesses reported an oval object with flashing red lights around its-circumference,  and two smaller white body lights. The object reacted to searchlights (light reaction) shone on it by zig- zagging, accelerating straight up and disappearing. (Fowler 1974, p. 339.)</t>
    </r>
  </si>
  <si>
    <r>
      <rPr>
        <sz val="9"/>
        <rFont val="Times New Roman"/>
        <family val="1"/>
      </rPr>
      <t>Cohasset</t>
    </r>
  </si>
  <si>
    <r>
      <rPr>
        <sz val="9"/>
        <rFont val="Times New Roman"/>
        <family val="1"/>
      </rPr>
      <t>7:15 p.m.EST. Several witnesses reported an oval object with blue glow, reddish- green flashing lights on each end. The object hovered, and sped back and forth several times. (Fowler 1974, p. 338.)</t>
    </r>
  </si>
  <si>
    <r>
      <rPr>
        <sz val="9"/>
        <rFont val="Times New Roman"/>
        <family val="1"/>
      </rPr>
      <t>man in car saw an sun-reflecting oval, car-sized object follow him</t>
    </r>
  </si>
  <si>
    <r>
      <rPr>
        <sz val="9"/>
        <rFont val="Times New Roman"/>
        <family val="1"/>
      </rPr>
      <t>Millersville</t>
    </r>
  </si>
  <si>
    <r>
      <rPr>
        <sz val="9"/>
        <rFont val="Times New Roman"/>
        <family val="1"/>
      </rPr>
      <t>8:30 p.m. EST. About 9 miles southwest of Peabody, witnesses reported an oval object making a humming sound. It bobbed up and down rapidly and emitted white, red, and blue light beams as it descended to low level above Lake Quannapowitt. (Fowler 1974, p. 338.)</t>
    </r>
  </si>
  <si>
    <r>
      <rPr>
        <sz val="9"/>
        <rFont val="Times New Roman"/>
        <family val="1"/>
      </rPr>
      <t>7:30-7:45 p.m. EST. Fifteen minutes later 5 miles south of Danvers, a series of sightings was reported by independent witnesses. An oval object with dome on top, and red, green, blue, and white flashing body lights, was seen flying in circular and zig-zag patterns. The object suddenly darted away at high speed and disappeared. One UFO hovered over a school, then moved away rapidly with up and down oscillatory motion. (Fowler 1974, p. 338.)</t>
    </r>
  </si>
  <si>
    <r>
      <rPr>
        <sz val="9"/>
        <rFont val="Times New Roman"/>
        <family val="1"/>
      </rPr>
      <t xml:space="preserve">7:15 p.m. EST. Several groups of witnesses reported an elliptical object with
</t>
    </r>
    <r>
      <rPr>
        <sz val="9"/>
        <rFont val="Times New Roman"/>
        <family val="1"/>
      </rPr>
      <t>rotating white lights around its perimeter. The object circled slowly, then disappeared into clouds. (Fowler 1974, p. 337.)</t>
    </r>
  </si>
  <si>
    <r>
      <rPr>
        <sz val="9"/>
        <rFont val="Times New Roman"/>
        <family val="1"/>
      </rPr>
      <t>Danvers</t>
    </r>
  </si>
  <si>
    <r>
      <rPr>
        <sz val="9"/>
        <rFont val="Times New Roman"/>
        <family val="1"/>
      </rPr>
      <t>7:55 p.m. EST. An elongated elliptical object with bright red light on each end and blue lights along its perimeter was seen hovering off Route 16. [Compare to April 12, Brockton, Mass., sighting.] (Fowler, 1974, p. 337.)</t>
    </r>
  </si>
  <si>
    <r>
      <rPr>
        <sz val="9"/>
        <rFont val="Times New Roman"/>
        <family val="1"/>
      </rPr>
      <t>Sherborn</t>
    </r>
  </si>
  <si>
    <r>
      <rPr>
        <sz val="9"/>
        <rFont val="Times New Roman"/>
        <family val="1"/>
      </rPr>
      <t>various officers chased 30-45 ft metallic object from Ohio to PA</t>
    </r>
  </si>
  <si>
    <r>
      <rPr>
        <sz val="9"/>
        <rFont val="Times New Roman"/>
        <family val="1"/>
      </rPr>
      <t>Portage County</t>
    </r>
  </si>
  <si>
    <r>
      <rPr>
        <sz val="9"/>
        <rFont val="Times New Roman"/>
        <family val="1"/>
      </rPr>
      <t>Catalina Island, CA</t>
    </r>
  </si>
  <si>
    <r>
      <rPr>
        <sz val="9"/>
        <rFont val="Times New Roman"/>
        <family val="1"/>
      </rPr>
      <t>Catalina Island</t>
    </r>
  </si>
  <si>
    <r>
      <rPr>
        <sz val="9"/>
        <rFont val="Times New Roman"/>
        <family val="1"/>
      </rPr>
      <t>UFO tracked on USAF radar over Minuteman ICBM complex.. Two tracking radar systems that were looking for a Low level B-52 at the time got a lockon to a UFO that was later confirmed to be hovering over a missle silo.</t>
    </r>
  </si>
  <si>
    <r>
      <rPr>
        <sz val="9"/>
        <rFont val="Times New Roman"/>
        <family val="1"/>
      </rPr>
      <t>Interior</t>
    </r>
  </si>
  <si>
    <r>
      <rPr>
        <sz val="9"/>
        <rFont val="Times New Roman"/>
        <family val="1"/>
      </rPr>
      <t>UFO over missile silo (NUFORC)</t>
    </r>
  </si>
  <si>
    <r>
      <rPr>
        <sz val="9"/>
        <rFont val="Times New Roman"/>
        <family val="1"/>
      </rPr>
      <t>F. E. Warren AFB</t>
    </r>
  </si>
  <si>
    <r>
      <rPr>
        <sz val="9"/>
        <rFont val="Times New Roman"/>
        <family val="1"/>
      </rPr>
      <t>Time not reported. A police officer and other witnesses saw an elliptical object with flashing white lights, alternating red and green lights. (NICAP report; police department form.)'</t>
    </r>
  </si>
  <si>
    <r>
      <rPr>
        <sz val="9"/>
        <rFont val="Times New Roman"/>
        <family val="1"/>
      </rPr>
      <t>10:00 p.m. EST. An elongated elliptical (or cigar-like) object with a bright red- orange light at each end was seen hovering off Route 24. (Fowler, 1974, p. 337.)</t>
    </r>
  </si>
  <si>
    <r>
      <rPr>
        <sz val="9"/>
        <rFont val="Times New Roman"/>
        <family val="1"/>
      </rPr>
      <t>Brockton</t>
    </r>
  </si>
  <si>
    <r>
      <rPr>
        <sz val="9"/>
        <rFont val="Times New Roman"/>
        <family val="1"/>
      </rPr>
      <t>7:45 p.m. EST. Witnesses reported a low-flying oval object with dome on top and colored lights around its perimeter, circling over a schoolhouse and bobbing up and down. Coincident power failure (EM effects) in nearby Roxbury. (Fowler 1974, p. 337; Boston Record American, Apr. 13, 1966, quoted in Flying Saucer Review, 12(4), pp. iii-iv.)</t>
    </r>
  </si>
  <si>
    <r>
      <rPr>
        <sz val="9"/>
        <rFont val="Times New Roman"/>
        <family val="1"/>
      </rPr>
      <t>well-defined cigar shaped object 50 ft long with no wings or tail</t>
    </r>
  </si>
  <si>
    <r>
      <rPr>
        <sz val="9"/>
        <rFont val="Times New Roman"/>
        <family val="1"/>
      </rPr>
      <t xml:space="preserve">Night. An engineering draftsman and his wife saw a cone of nine white lights, with a line of 10-12 small blue lights below it. The lights abruptly blinked off. (NICAP
</t>
    </r>
    <r>
      <rPr>
        <sz val="9"/>
        <rFont val="Times New Roman"/>
        <family val="1"/>
      </rPr>
      <t>notes.)</t>
    </r>
  </si>
  <si>
    <r>
      <rPr>
        <sz val="9"/>
        <rFont val="Times New Roman"/>
        <family val="1"/>
      </rPr>
      <t>Time not reported. An unidentified object approached a car from behind, hovered over it, moved ahead, and ascended vertically out of sight. (NICAP  notes.)</t>
    </r>
  </si>
  <si>
    <r>
      <rPr>
        <sz val="9"/>
        <rFont val="Times New Roman"/>
        <family val="1"/>
      </rPr>
      <t>Time not reported. Two sheriffs deputies while on patrol chased a bright round object at high speed, seeing it or a similar object five times. The UFO alternately hovered and sped up, the last time departing vertically upward. (NICAP notes.) [Compare to April 17, 1966, Ravenna, Ohio, sheriffs deputies case.]</t>
    </r>
  </si>
  <si>
    <r>
      <rPr>
        <sz val="9"/>
        <rFont val="Times New Roman"/>
        <family val="1"/>
      </rPr>
      <t>Mansfield</t>
    </r>
  </si>
  <si>
    <r>
      <rPr>
        <sz val="9"/>
        <rFont val="Times New Roman"/>
        <family val="1"/>
      </rPr>
      <t xml:space="preserve">7:00-8:00 p.m. CST. A group of doctors, lawyers, and pilots saw a constellation of lights, including a large white "beacon" with 4-5 bright red lights, hovering at low altitude (estimated to be about 400 feet) for about 7 minutes during heavy rain.
</t>
    </r>
    <r>
      <rPr>
        <sz val="9"/>
        <rFont val="Times New Roman"/>
        <family val="1"/>
      </rPr>
      <t>The object(s) suddenly sped away at "fantastic speed." (NICAP report.)</t>
    </r>
  </si>
  <si>
    <r>
      <rPr>
        <sz val="9"/>
        <rFont val="Times New Roman"/>
        <family val="1"/>
      </rPr>
      <t>Lincoln</t>
    </r>
  </si>
  <si>
    <r>
      <rPr>
        <sz val="9"/>
        <rFont val="Times New Roman"/>
        <family val="1"/>
      </rPr>
      <t>Time not reported. A group of people on a picnic saw white, blue, and red lights in a wooded area, and heard a weird buzzing sound. EM effects occurred on their car when a white object followed them as they left the area. (NICAP notes.)</t>
    </r>
  </si>
  <si>
    <r>
      <rPr>
        <sz val="9"/>
        <rFont val="Times New Roman"/>
        <family val="1"/>
      </rPr>
      <t>Littleton</t>
    </r>
  </si>
  <si>
    <r>
      <rPr>
        <sz val="9"/>
        <rFont val="Times New Roman"/>
        <family val="1"/>
      </rPr>
      <t>Night. Motorists saw lights rise from the ground, then an unidentified object passed over their car causing E-M effects, noise (unspecified), physical and psychological effects. Independent observation: Same day at Ligonier, 105 miles to the southeast in Pennsylvania, silver cigar-shaped objects were observed flying into a storm. (NICAP notes)</t>
    </r>
  </si>
  <si>
    <r>
      <rPr>
        <sz val="9"/>
        <rFont val="Times New Roman"/>
        <family val="1"/>
      </rPr>
      <t>Time not reported. A large object described as an "overgrown washtub" moved southeast over the airport, dog barked (animal reactions). (NICAP notes.)</t>
    </r>
  </si>
  <si>
    <r>
      <rPr>
        <sz val="9"/>
        <rFont val="Times New Roman"/>
        <family val="1"/>
      </rPr>
      <t xml:space="preserve">Time not reported. A cigar-shaped object with red and green body lights flew ahead of a car, circled back emitting sound (unspecified), and settled down behind
</t>
    </r>
    <r>
      <rPr>
        <sz val="9"/>
        <rFont val="Times New Roman"/>
        <family val="1"/>
      </rPr>
      <t>a ridge. (NICAP notes.)</t>
    </r>
  </si>
  <si>
    <r>
      <rPr>
        <sz val="9"/>
        <rFont val="Times New Roman"/>
        <family val="1"/>
      </rPr>
      <t>Beulah</t>
    </r>
  </si>
  <si>
    <r>
      <rPr>
        <sz val="9"/>
        <rFont val="Times New Roman"/>
        <family val="1"/>
      </rPr>
      <t xml:space="preserve">Time not reported. A huge grayish-white egg-shaped object with body lights and portholes hovered above trees, rocking back and forth. Finally it accelerated and
</t>
    </r>
    <r>
      <rPr>
        <sz val="9"/>
        <rFont val="Times New Roman"/>
        <family val="1"/>
      </rPr>
      <t>sped away leaving a trail. (NICAP notes.)</t>
    </r>
  </si>
  <si>
    <r>
      <rPr>
        <sz val="9"/>
        <rFont val="Times New Roman"/>
        <family val="1"/>
      </rPr>
      <t>Selkirk</t>
    </r>
  </si>
  <si>
    <r>
      <rPr>
        <sz val="9"/>
        <rFont val="Times New Roman"/>
        <family val="1"/>
      </rPr>
      <t xml:space="preserve">4:00 p.m. CST. An obiect emitting a humming sound was observed, and reportedly caused "anti-gravitational effects," finally disappearing in clouds. (Letter, NICAP
</t>
    </r>
    <r>
      <rPr>
        <sz val="9"/>
        <rFont val="Times New Roman"/>
        <family val="1"/>
      </rPr>
      <t>report form, clipping.)</t>
    </r>
  </si>
  <si>
    <r>
      <rPr>
        <sz val="9"/>
        <rFont val="Times New Roman"/>
        <family val="1"/>
      </rPr>
      <t>Heflin</t>
    </r>
  </si>
  <si>
    <r>
      <rPr>
        <sz val="9"/>
        <rFont val="Times New Roman"/>
        <family val="1"/>
      </rPr>
      <t>Object 100 ft long oval with a dark top appeared cone-shaped</t>
    </r>
  </si>
  <si>
    <r>
      <rPr>
        <sz val="9"/>
        <rFont val="Times New Roman"/>
        <family val="1"/>
      </rPr>
      <t>Alto</t>
    </r>
  </si>
  <si>
    <r>
      <rPr>
        <sz val="9"/>
        <rFont val="Times New Roman"/>
        <family val="1"/>
      </rPr>
      <t>4 people saw a landed object through binoculars</t>
    </r>
  </si>
  <si>
    <r>
      <rPr>
        <sz val="9"/>
        <rFont val="Times New Roman"/>
        <family val="1"/>
      </rPr>
      <t>Kittery</t>
    </r>
  </si>
  <si>
    <r>
      <rPr>
        <sz val="9"/>
        <rFont val="Times New Roman"/>
        <family val="1"/>
      </rPr>
      <t>spinning vapor-like sphere, 10 ft in diameter</t>
    </r>
  </si>
  <si>
    <r>
      <rPr>
        <sz val="9"/>
        <rFont val="Times New Roman"/>
        <family val="1"/>
      </rPr>
      <t>Lycoming</t>
    </r>
  </si>
  <si>
    <r>
      <rPr>
        <sz val="9"/>
        <rFont val="Times New Roman"/>
        <family val="1"/>
      </rPr>
      <t>Radar Sighting, #6 of 24 Incidents</t>
    </r>
  </si>
  <si>
    <r>
      <rPr>
        <sz val="9"/>
        <rFont val="Times New Roman"/>
        <family val="1"/>
      </rPr>
      <t>elongated object on the ground, 6 ft long, 2 ft high, with 6 openings</t>
    </r>
  </si>
  <si>
    <r>
      <rPr>
        <sz val="9"/>
        <rFont val="Times New Roman"/>
        <family val="1"/>
      </rPr>
      <t>Hague (&lt;1 mile SE of)</t>
    </r>
  </si>
  <si>
    <r>
      <rPr>
        <sz val="9"/>
        <rFont val="Times New Roman"/>
        <family val="1"/>
      </rPr>
      <t xml:space="preserve">Time not reported. A blue-green sphere hovered at low altitude, ascended and
</t>
    </r>
    <r>
      <rPr>
        <sz val="9"/>
        <rFont val="Times New Roman"/>
        <family val="1"/>
      </rPr>
      <t>departed to the southwest. (NICAP notes.)</t>
    </r>
  </si>
  <si>
    <r>
      <rPr>
        <sz val="9"/>
        <rFont val="Times New Roman"/>
        <family val="1"/>
      </rPr>
      <t>Liberal</t>
    </r>
  </si>
  <si>
    <r>
      <rPr>
        <sz val="9"/>
        <rFont val="Times New Roman"/>
        <family val="1"/>
      </rPr>
      <t>8:00 p.m. LT. As a strange light phenomenon (including an oval with a cone containing multi-colored shafts or tubes of light moving up and down) hovered near ground level off the road, an approaching motorist reported his headlights were bent (gravitational effect) toward the object. The object seemed to close in on itself and then disappeared. (Chalker, 1996, pp. 114-15.)</t>
    </r>
  </si>
  <si>
    <r>
      <rPr>
        <sz val="9"/>
        <rFont val="Times New Roman"/>
        <family val="1"/>
      </rPr>
      <t>Burkes Flat, Victoria</t>
    </r>
  </si>
  <si>
    <r>
      <rPr>
        <sz val="9"/>
        <rFont val="Times New Roman"/>
        <family val="1"/>
      </rPr>
      <t>10:15 p.m. EST. A domed UFO emitting a yellow glow hovered about 75 feet above Bronte Gorge, followed a car, then sped up and disappeared to the northeast. (NICAP report form.)</t>
    </r>
  </si>
  <si>
    <r>
      <rPr>
        <sz val="9"/>
        <rFont val="Times New Roman"/>
        <family val="1"/>
      </rPr>
      <t>Burlington, Ontario</t>
    </r>
  </si>
  <si>
    <r>
      <rPr>
        <sz val="9"/>
        <rFont val="Times New Roman"/>
        <family val="1"/>
      </rPr>
      <t>6:50 p.m. PST. Along the coast of the Pacific Ocean near Los Angeles International Airport, a Coast Guard helicopter pilot and another witness reported seeing four pairs of flashing red lights in changing geometric formations, estimated to be one mile offshore. The pilot reported seeing an oblong object with body lights. (NICAP report forms.)</t>
    </r>
  </si>
  <si>
    <r>
      <rPr>
        <sz val="9"/>
        <rFont val="Times New Roman"/>
        <family val="1"/>
      </rPr>
      <t>Playa Del Ray</t>
    </r>
  </si>
  <si>
    <r>
      <rPr>
        <sz val="9"/>
        <rFont val="Times New Roman"/>
        <family val="1"/>
      </rPr>
      <t>Time not reported. A disc-shaped object with three portholes hovered near a radio transmitter tower, seen by the station owner and his wife after hearing a deep rumbling noise. The object appeared to be "twice the size of a jet fighter plane." (Brief United Press International story.)</t>
    </r>
  </si>
  <si>
    <r>
      <rPr>
        <sz val="9"/>
        <rFont val="Times New Roman"/>
        <family val="1"/>
      </rPr>
      <t>Brown photo</t>
    </r>
  </si>
  <si>
    <r>
      <rPr>
        <sz val="9"/>
        <rFont val="Times New Roman"/>
        <family val="1"/>
      </rPr>
      <t>Melbourne (near)</t>
    </r>
  </si>
  <si>
    <r>
      <rPr>
        <sz val="9"/>
        <rFont val="Times New Roman"/>
        <family val="1"/>
      </rPr>
      <t>green object wider than the road flying N at very high speed</t>
    </r>
  </si>
  <si>
    <r>
      <rPr>
        <sz val="9"/>
        <rFont val="Times New Roman"/>
        <family val="1"/>
      </rPr>
      <t>Tangier (5 miles S of)</t>
    </r>
  </si>
  <si>
    <r>
      <rPr>
        <sz val="9"/>
        <rFont val="Times New Roman"/>
        <family val="1"/>
      </rPr>
      <t xml:space="preserve">Night. A luminous green object surrounded by haze approached a truck, which experienced EM effects as the object neared. The truck slowed and overturned.
</t>
    </r>
    <r>
      <rPr>
        <sz val="9"/>
        <rFont val="Times New Roman"/>
        <family val="1"/>
      </rPr>
      <t>(Rodeghier, 1981, p. 29)</t>
    </r>
  </si>
  <si>
    <r>
      <rPr>
        <sz val="9"/>
        <rFont val="Times New Roman"/>
        <family val="1"/>
      </rPr>
      <t>Conception Del Uruguay</t>
    </r>
  </si>
  <si>
    <r>
      <rPr>
        <sz val="9"/>
        <rFont val="Times New Roman"/>
        <family val="1"/>
      </rPr>
      <t xml:space="preserve">12:30 a.m. EST. An elliptical object with domes on top and bottom, and blinking red and green body lights, maneuvered near a car. Static (EM effect) was
</t>
    </r>
    <r>
      <rPr>
        <sz val="9"/>
        <rFont val="Times New Roman"/>
        <family val="1"/>
      </rPr>
      <t>experienced on the car radio. (NICAP report.)</t>
    </r>
  </si>
  <si>
    <r>
      <rPr>
        <sz val="9"/>
        <rFont val="Times New Roman"/>
        <family val="1"/>
      </rPr>
      <t>Dearborn</t>
    </r>
  </si>
  <si>
    <r>
      <rPr>
        <sz val="9"/>
        <rFont val="Times New Roman"/>
        <family val="1"/>
      </rPr>
      <t>UFOs, alarms, 10 missiles inoperative</t>
    </r>
  </si>
  <si>
    <r>
      <rPr>
        <sz val="9"/>
        <rFont val="Times New Roman"/>
        <family val="1"/>
      </rPr>
      <t>2:00 a.m. CST. A motorist encountered a brightly lighted disc-like object, grayish with various body lights, hovering just off the road surface, blocking the roadway. The car was violently buffeted as the object darted around from point to point, emitting a hum like a swarm of bees. The object finally rose and sped away at a steep angle. (NICAP investigation report; Keyhoe &amp; Lore, 1969a, p. 23; U.F.O. Investigator, Vol. Ill, No. 7, Mar.-Apr. 1966, p. 3)</t>
    </r>
  </si>
  <si>
    <r>
      <rPr>
        <sz val="9"/>
        <rFont val="Times New Roman"/>
        <family val="1"/>
      </rPr>
      <t>Vicksburg</t>
    </r>
  </si>
  <si>
    <r>
      <rPr>
        <sz val="9"/>
        <rFont val="Times New Roman"/>
        <family val="1"/>
      </rPr>
      <t>family saw an oval object crossing the road as they were driving</t>
    </r>
  </si>
  <si>
    <r>
      <rPr>
        <sz val="9"/>
        <rFont val="Times New Roman"/>
        <family val="1"/>
      </rPr>
      <t>Lexisburg (10 miles N of)</t>
    </r>
  </si>
  <si>
    <r>
      <rPr>
        <sz val="9"/>
        <rFont val="Times New Roman"/>
        <family val="1"/>
      </rPr>
      <t>(NARA)</t>
    </r>
  </si>
  <si>
    <r>
      <rPr>
        <sz val="9"/>
        <rFont val="Times New Roman"/>
        <family val="1"/>
      </rPr>
      <t>Time not reported. An oblong object estimated to be 85-100 feet long, with lights at top and bottom (body lights), landed near a highway, then took off about 5 minutes later. (NICAP notes; United Press International story.)</t>
    </r>
  </si>
  <si>
    <r>
      <rPr>
        <sz val="9"/>
        <rFont val="Times New Roman"/>
        <family val="1"/>
      </rPr>
      <t>9:00 p.m. EST. A tree surgeon and his family saw a bright white object maneuvering around power lines and a radio tower, making a "swooshing" sound. Static was heard on the radio (EM effect) at the time. A "light beam was emitted downward from the object onto a utility pole. Domestic animals in the area were excited and agitated (animal reactions) while the UFO hovered, circled, and moved quickly from point to point. At 11:30 p.m... a Ford truck experienced total electrical failure as a cigar-shaped or elliptical object was seen low over sand dunes. The object circled the area and flew overhead. (Keyhoe &amp; Lore, 1969a, p. 8; New York NICAP Subcommittee report; U.F.O. Investigator, Vol. Ill, No. 7, Mar.-Apr. 1966).</t>
    </r>
  </si>
  <si>
    <r>
      <rPr>
        <sz val="9"/>
        <rFont val="Times New Roman"/>
        <family val="1"/>
      </rPr>
      <t>East Hampton, Montauk, LI</t>
    </r>
  </si>
  <si>
    <r>
      <rPr>
        <sz val="9"/>
        <rFont val="Times New Roman"/>
        <family val="1"/>
      </rPr>
      <t>8:00 p.m. EST. Three separate groups of witnesses had a series of sightings over a period of nearly two hours, including an object with amber body lights that passed over a car and hovered just off the road; an oval object with bright red and orange body lights that hovered over the road ahead of a car, taking off at high speed just as another car approached: and an object with flashing red body lights emitting a whistling or humming sound. (BB files, Fowler, 1974, pp. 125-27.)</t>
    </r>
  </si>
  <si>
    <r>
      <rPr>
        <sz val="9"/>
        <rFont val="Times New Roman"/>
        <family val="1"/>
      </rPr>
      <t>Rehoboth</t>
    </r>
  </si>
  <si>
    <r>
      <rPr>
        <sz val="9"/>
        <rFont val="Times New Roman"/>
        <family val="1"/>
      </rPr>
      <t>11:15 p.m. EST. A bright saucer-shaped (disc) object with central dome and two protuberances (projections) on one side was seen hovering above Westminster Hospital for about 5 minutes. The object then flipped on edge, blue flame was emitted from the protuberances, and it rose into the clouds leaving a comet-like trail. An independent witness confirmed the sighting. (Flying Saucer Review, Vol. 12, No. 4, July-August 1966, P. 31.)</t>
    </r>
  </si>
  <si>
    <r>
      <rPr>
        <sz val="9"/>
        <rFont val="Times New Roman"/>
        <family val="1"/>
      </rPr>
      <t>London, Ontario</t>
    </r>
  </si>
  <si>
    <r>
      <rPr>
        <sz val="9"/>
        <rFont val="Times New Roman"/>
        <family val="1"/>
      </rPr>
      <t>Dog does not react to landed box</t>
    </r>
  </si>
  <si>
    <r>
      <rPr>
        <sz val="9"/>
        <rFont val="Times New Roman"/>
        <family val="1"/>
      </rPr>
      <t>undisclosed rural area</t>
    </r>
  </si>
  <si>
    <r>
      <rPr>
        <sz val="9"/>
        <rFont val="Times New Roman"/>
        <family val="1"/>
      </rPr>
      <t>Box like object landed in woods</t>
    </r>
  </si>
  <si>
    <r>
      <rPr>
        <sz val="9"/>
        <rFont val="Times New Roman"/>
        <family val="1"/>
      </rPr>
      <t>Hampton (area)</t>
    </r>
  </si>
  <si>
    <r>
      <rPr>
        <sz val="9"/>
        <rFont val="Times New Roman"/>
        <family val="1"/>
      </rPr>
      <t>9:15 p.m. EST. A teenage boy saw two luminous oval objects about 8 feet in diameter descend and land, making a buzzing sound. The objects had a row of multicolored lights around the rims (body lights) "flickering like a computer." He approached for a closer look, and touched the nearest object, which felt hard and smooth like metal. No heat or cold was felt. The boy then touched an antenna-like projection at the end of one of the objects and received a shock. Frightened, he ran home. His parents confirmed a 3-inch burn mark on his hand and questioned him thoroughly before reporting the incident to authorities. His first-degree burn was treated at a hospital and healed normally. (Keyhoe &amp; Lore, 1969b, pp. 4-5; Bondarchuk, pp. 45-46, from the Hamilton Spectator, Apr. 2, 1966.)</t>
    </r>
  </si>
  <si>
    <r>
      <rPr>
        <sz val="9"/>
        <rFont val="Times New Roman"/>
        <family val="1"/>
      </rPr>
      <t>9:15 p.m. EST. About 15-20 miles southwest of Hampton, New Hampshire, several professional people including a deputy sheriff and a teacher saw a pulsating luminous white object moving back and forth. Its color changing from white to red to green to blue, and back to white. The object, circled, hovered, and then sped away leaving a short bluish tail, disappearing in an estimated 3 seconds. (Fowler, 1974, p. 336.)</t>
    </r>
  </si>
  <si>
    <r>
      <rPr>
        <sz val="9"/>
        <rFont val="Times New Roman"/>
        <family val="1"/>
      </rPr>
      <t>Haverhill-Merrimac</t>
    </r>
  </si>
  <si>
    <r>
      <rPr>
        <sz val="9"/>
        <rFont val="Times New Roman"/>
        <family val="1"/>
      </rPr>
      <t>7:50 p.m. EST. While driving, a nurse's aide saw a large, bright red elliptical object with dome, five or six portholes emitting bright white light. The object was surrounded by a halo, and hovering near electric power transmission lines. Its body was dull silver and "like crumpled aluminum foil." Dogs were barking (animal reactions) and a pinging sound attracted other witnesses to the UFO. The object descended before finally moving out of sight. (Fowler, 1974, pp. 116, 335, 337; NICAP notes.)</t>
    </r>
  </si>
  <si>
    <r>
      <rPr>
        <sz val="9"/>
        <rFont val="Times New Roman"/>
        <family val="1"/>
      </rPr>
      <t>Eliot</t>
    </r>
  </si>
  <si>
    <r>
      <rPr>
        <sz val="9"/>
        <rFont val="Times New Roman"/>
        <family val="1"/>
      </rPr>
      <t>2:30 a.m. EST. A red oval object was observed moving with an oscillating motion, swinging like a pendulum. The object suddenly brightened and made a rapid departure (luminosity/speed correlation). (Hitt, 1999.)</t>
    </r>
  </si>
  <si>
    <r>
      <rPr>
        <sz val="9"/>
        <rFont val="Times New Roman"/>
        <family val="1"/>
      </rPr>
      <t>large lighted object 3 ft above the road on a hilltop</t>
    </r>
  </si>
  <si>
    <r>
      <rPr>
        <sz val="9"/>
        <rFont val="Times New Roman"/>
        <family val="1"/>
      </rPr>
      <t>11:30 p.m. EST. Two witnesses in separate locations independently reported watching a hovering object that was flashing brilliant lights. The object, which made a humming sound, gyrated around erratically. (NICAP notes.)</t>
    </r>
  </si>
  <si>
    <r>
      <rPr>
        <sz val="9"/>
        <rFont val="Times New Roman"/>
        <family val="1"/>
      </rPr>
      <t xml:space="preserve">Early a.m. EST. A truck driver reported that an unidentified aerial object with red, green, and white body lights had paced his truck. When he blinked his headlights, the UFO blinked in apparent response (light reaction), veered away and
</t>
    </r>
    <r>
      <rPr>
        <sz val="9"/>
        <rFont val="Times New Roman"/>
        <family val="1"/>
      </rPr>
      <t>disappeared. (NICAP notes.)</t>
    </r>
  </si>
  <si>
    <r>
      <rPr>
        <sz val="9"/>
        <rFont val="Times New Roman"/>
        <family val="1"/>
      </rPr>
      <t>7:10 p.m. EST. A family saw what appeared to , be a double-decked craft with brightly lit windows on the upper surface. The object hovered, dimmed, shot eastward, returned, got brighter again, then sped away to the west. (NICAP notes.)</t>
    </r>
  </si>
  <si>
    <r>
      <rPr>
        <sz val="9"/>
        <rFont val="Times New Roman"/>
        <family val="1"/>
      </rPr>
      <t>Loraine</t>
    </r>
  </si>
  <si>
    <r>
      <rPr>
        <sz val="9"/>
        <rFont val="Times New Roman"/>
        <family val="1"/>
      </rPr>
      <t>5:30 a.m. Both Federal Aviation Administration and military control tower operators reported a radar-visual sighting of a maneuvering, oblong, green-white object. (NICAP notes; Columbus Ledger, Ohio, Mar. 28, 1966.) A Georgia investigator reports that on this date at 5:30 am in Muscogee County, a radar- visual sighting was made of an object that appeared to change shape from cigar to wedge to triangle; apparently the same sighting. (Hitt, 1999)</t>
    </r>
  </si>
  <si>
    <r>
      <rPr>
        <sz val="9"/>
        <rFont val="Times New Roman"/>
        <family val="1"/>
      </rPr>
      <t>Muscogee County</t>
    </r>
  </si>
  <si>
    <r>
      <rPr>
        <sz val="9"/>
        <rFont val="Times New Roman"/>
        <family val="1"/>
      </rPr>
      <t>G,V, CTO RV of maneuv. UFO</t>
    </r>
  </si>
  <si>
    <r>
      <rPr>
        <sz val="9"/>
        <rFont val="Times New Roman"/>
        <family val="1"/>
      </rPr>
      <t>Time not reported. About 100 people watched a revolving disc-shaped object that hovered for an hour, flashing red, blue, green, and white lights (body lights). The object then slowly ascended and disappeared. (Flying Saucer Review, Vol. 12, No. 6, 1966, p. 32; from Vancouver Sun).</t>
    </r>
  </si>
  <si>
    <r>
      <rPr>
        <sz val="9"/>
        <rFont val="Times New Roman"/>
        <family val="1"/>
      </rPr>
      <t>Vancouver, British Columbia</t>
    </r>
  </si>
  <si>
    <r>
      <rPr>
        <sz val="9"/>
        <rFont val="Times New Roman"/>
        <family val="1"/>
      </rPr>
      <t>Time not reported. Engineers and technicians watched a glowing red disc maneuver, descend to about 10 feet, and fly parallel with the road for several moments. (U.F.O. Investigator, Vol. Ill, No. 7, Mar.-Apr. 1966, p. 4.)</t>
    </r>
  </si>
  <si>
    <r>
      <rPr>
        <sz val="9"/>
        <rFont val="Times New Roman"/>
        <family val="1"/>
      </rPr>
      <t>object with waffle like surface glowing intense red light</t>
    </r>
  </si>
  <si>
    <r>
      <rPr>
        <sz val="9"/>
        <rFont val="Times New Roman"/>
        <family val="1"/>
      </rPr>
      <t>Texahoma</t>
    </r>
  </si>
  <si>
    <r>
      <rPr>
        <sz val="9"/>
        <rFont val="Times New Roman"/>
        <family val="1"/>
      </rPr>
      <t>Yellow Object Tracked By Telescope &amp; Radar</t>
    </r>
  </si>
  <si>
    <r>
      <rPr>
        <sz val="9"/>
        <rFont val="Times New Roman"/>
        <family val="1"/>
      </rPr>
      <t>Truax Field</t>
    </r>
  </si>
  <si>
    <r>
      <rPr>
        <sz val="9"/>
        <rFont val="Times New Roman"/>
        <family val="1"/>
      </rPr>
      <t>1:00 a.m. EST. A top-shaped object with bright body lights visible on its outer edge was seen hovering about 25 feet over woods, point downward, by a farm couple for about an hour. (Associated Press story, few details.)</t>
    </r>
  </si>
  <si>
    <r>
      <rPr>
        <sz val="9"/>
        <rFont val="Times New Roman"/>
        <family val="1"/>
      </rPr>
      <t>Upper Sandusky</t>
    </r>
  </si>
  <si>
    <r>
      <rPr>
        <sz val="9"/>
        <rFont val="Times New Roman"/>
        <family val="1"/>
      </rPr>
      <t>a glowing bowl-shaped object on the road hovering</t>
    </r>
  </si>
  <si>
    <r>
      <rPr>
        <sz val="9"/>
        <rFont val="Times New Roman"/>
        <family val="1"/>
      </rPr>
      <t>Sheboygan</t>
    </r>
  </si>
  <si>
    <r>
      <rPr>
        <sz val="9"/>
        <rFont val="Times New Roman"/>
        <family val="1"/>
      </rPr>
      <t>8:30 p.m. EST. A round silver object with multi-colored body lights was seen about 200 feet above a house. Witnesses were attracted to it by a "weird" humming sound. Several other North Carolina sightings were reported on the same date. (NICAP notes.)</t>
    </r>
  </si>
  <si>
    <r>
      <rPr>
        <sz val="9"/>
        <rFont val="Times New Roman"/>
        <family val="1"/>
      </rPr>
      <t>China Grove</t>
    </r>
  </si>
  <si>
    <r>
      <rPr>
        <sz val="9"/>
        <rFont val="Times New Roman"/>
        <family val="1"/>
      </rPr>
      <t>7:10 p.m. CST. A retired Air Force colonel and a General Electric computer programmer watched a glowing oval object speed across the sky. Two smaller lights also hovered, and maneuvered around. (NICAP notes.)</t>
    </r>
  </si>
  <si>
    <r>
      <rPr>
        <sz val="9"/>
        <rFont val="Times New Roman"/>
        <family val="1"/>
      </rPr>
      <t>6:50 p.m. CST. A trapper and guide saw an oval object with glass dome on the front approach angling downward, flashing lights visible around its center, and emitting a loud generator-like humming sound. The object was rotating clockwise around a horizontal axis. It appeared to land in the distance. Next day a large melted oval area about 35 feet by 100 feet and apparent landing gear or skid marks (physical traces) were found in the snow at the landing site. (NICAP report.)</t>
    </r>
  </si>
  <si>
    <r>
      <rPr>
        <sz val="9"/>
        <rFont val="Times New Roman"/>
        <family val="1"/>
      </rPr>
      <t>Cook</t>
    </r>
  </si>
  <si>
    <r>
      <rPr>
        <sz val="9"/>
        <rFont val="Times New Roman"/>
        <family val="1"/>
      </rPr>
      <t>Time not reported. A car was buzzed by a glowing circular object with red and white body lights at an estimated 150-200 feet altitude. (NICAP notes.)</t>
    </r>
  </si>
  <si>
    <r>
      <rPr>
        <sz val="9"/>
        <rFont val="Times New Roman"/>
        <family val="1"/>
      </rPr>
      <t>Time not reported. A train crew watched a UFO pace their train, pull ahead, hover, and climb (maneuver). The Civil Defense director was notified, and also saw the object. Together with other witnesses he watched a "docking" operation as a second UFO linked with the first. (NICAP notes.)</t>
    </r>
  </si>
  <si>
    <r>
      <rPr>
        <sz val="9"/>
        <rFont val="Times New Roman"/>
        <family val="1"/>
      </rPr>
      <t>Ypsilanti-Hillsdale</t>
    </r>
  </si>
  <si>
    <r>
      <rPr>
        <sz val="9"/>
        <rFont val="Times New Roman"/>
        <family val="1"/>
      </rPr>
      <t xml:space="preserve">8:40 p.m. EST. An elongated object with rays of light (light beams) from its underside was observed hovering above a neighbor's   house. The witness called out another neighbor to see the object, which finally shot upwards out of sight.
</t>
    </r>
    <r>
      <rPr>
        <sz val="9"/>
        <rFont val="Times New Roman"/>
        <family val="1"/>
      </rPr>
      <t>(NICAP report.)</t>
    </r>
  </si>
  <si>
    <r>
      <rPr>
        <sz val="9"/>
        <rFont val="Times New Roman"/>
        <family val="1"/>
      </rPr>
      <t>Crown Point</t>
    </r>
  </si>
  <si>
    <r>
      <rPr>
        <sz val="9"/>
        <rFont val="Times New Roman"/>
        <family val="1"/>
      </rPr>
      <t xml:space="preserve">Night, CST. An oblong object surrounded by smaller bright lights was observed by
</t>
    </r>
    <r>
      <rPr>
        <sz val="9"/>
        <rFont val="Times New Roman"/>
        <family val="1"/>
      </rPr>
      <t>a dozen people. (NICAP notes.)</t>
    </r>
  </si>
  <si>
    <r>
      <rPr>
        <sz val="9"/>
        <rFont val="Times New Roman"/>
        <family val="1"/>
      </rPr>
      <t>Joppa</t>
    </r>
  </si>
  <si>
    <r>
      <rPr>
        <sz val="9"/>
        <rFont val="Times New Roman"/>
        <family val="1"/>
      </rPr>
      <t xml:space="preserve">Landed ellipse with body lights, within 50 ft., humming sound. Report in NICAP
</t>
    </r>
    <r>
      <rPr>
        <sz val="9"/>
        <rFont val="Times New Roman"/>
        <family val="1"/>
      </rPr>
      <t>files. (E,L) car. Section II</t>
    </r>
  </si>
  <si>
    <r>
      <rPr>
        <sz val="9"/>
        <rFont val="Times New Roman"/>
        <family val="1"/>
      </rPr>
      <t>road blocked by a wingless aircraft, perch fish-shaped</t>
    </r>
  </si>
  <si>
    <r>
      <rPr>
        <sz val="9"/>
        <rFont val="Times New Roman"/>
        <family val="1"/>
      </rPr>
      <t>Temple</t>
    </r>
  </si>
  <si>
    <r>
      <rPr>
        <sz val="9"/>
        <rFont val="Times New Roman"/>
        <family val="1"/>
      </rPr>
      <t>bright object like a balloon covered with fluorescent paint in woods</t>
    </r>
  </si>
  <si>
    <r>
      <rPr>
        <sz val="9"/>
        <rFont val="Times New Roman"/>
        <family val="1"/>
      </rPr>
      <t>Fort Pierce</t>
    </r>
  </si>
  <si>
    <r>
      <rPr>
        <sz val="9"/>
        <rFont val="Times New Roman"/>
        <family val="1"/>
      </rPr>
      <t>5:00 p.m. MST. At least a dozen witnesses saw two light-reflective disc-shaped objects with domes flying in-line, traveling with a bobbing motion over the terrain. (McDonald, 1968a, Case 14, pp. 51-52; NICAP notes).</t>
    </r>
  </si>
  <si>
    <r>
      <rPr>
        <sz val="9"/>
        <rFont val="Times New Roman"/>
        <family val="1"/>
      </rPr>
      <t>Trinidad</t>
    </r>
  </si>
  <si>
    <r>
      <rPr>
        <sz val="9"/>
        <rFont val="Times New Roman"/>
        <family val="1"/>
      </rPr>
      <t>white flashing lights light up witness' apartment</t>
    </r>
  </si>
  <si>
    <r>
      <rPr>
        <sz val="9"/>
        <rFont val="Times New Roman"/>
        <family val="1"/>
      </rPr>
      <t>Night, EST. FL. Several discs with flashing lights around their edges (body lights) were reported from an outdoor theater. The objects hovered for 4-5 seconds, then shot away northward out of sight in about 1 second. (NICAP notes.)</t>
    </r>
  </si>
  <si>
    <r>
      <rPr>
        <sz val="9"/>
        <rFont val="Times New Roman"/>
        <family val="1"/>
      </rPr>
      <t>660322-23</t>
    </r>
  </si>
  <si>
    <r>
      <rPr>
        <sz val="9"/>
        <rFont val="Times New Roman"/>
        <family val="1"/>
      </rPr>
      <t>7:15 p.m. CST. At least 10 witnesses watched a large oval object with four blinking body lights fly overhead, hover over some trees, then move away. (NICAP notes.)</t>
    </r>
  </si>
  <si>
    <r>
      <rPr>
        <sz val="9"/>
        <rFont val="Times New Roman"/>
        <family val="1"/>
      </rPr>
      <t>college students saw a football-shaped object with red-green-white lights</t>
    </r>
  </si>
  <si>
    <r>
      <rPr>
        <sz val="9"/>
        <rFont val="Times New Roman"/>
        <family val="1"/>
      </rPr>
      <t>Hillsdale</t>
    </r>
  </si>
  <si>
    <r>
      <rPr>
        <sz val="9"/>
        <rFont val="Times New Roman"/>
        <family val="1"/>
      </rPr>
      <t>hovering object over swamp about 1,500 ft away car-sized</t>
    </r>
  </si>
  <si>
    <r>
      <rPr>
        <sz val="9"/>
        <rFont val="Times New Roman"/>
        <family val="1"/>
      </rPr>
      <t>pulsating light, varying from white to intense blue</t>
    </r>
  </si>
  <si>
    <r>
      <rPr>
        <sz val="9"/>
        <rFont val="Times New Roman"/>
        <family val="1"/>
      </rPr>
      <t>10:00 p.m.- 2:40 a.m. EST. Police and citizens saw an egg-shaped object with flashing body lights across the center (red-white-blue-green-red) that hovered over power lines, bobbed around and rocked in a pendulum motion. Through binoculars, a dome-like area was visible on top. The object finally ascended to the east, moved out over the ocean and disappeared. (Fuller, 1966; Massachusetts NICAP Subcommittee report.)</t>
    </r>
  </si>
  <si>
    <r>
      <rPr>
        <sz val="9"/>
        <rFont val="Times New Roman"/>
        <family val="1"/>
      </rPr>
      <t>660320-21</t>
    </r>
  </si>
  <si>
    <r>
      <rPr>
        <sz val="9"/>
        <rFont val="Times New Roman"/>
        <family val="1"/>
      </rPr>
      <t>1:25 a.m. CST. Witnesses saw a bright flash of blue light, then a hovering oval UFO was sighted by crew members of the Coast Guard Cutter "Legare." EM effects were experienced on local electric power systems, house lights blinked off and on rapidly. The UFO was orange and had windows or ports with a hazy appearance in the interior. After a while the object slowly rose about 1,000 feet, emitted a blue glow, then disappeared. Shortly afterwards, two bright lights shot up from the ground and disappeared within seconds. An extensive power failure occurred in Freeport about 2 hours earlier (11:10 p.m.) (NICAP report)</t>
    </r>
  </si>
  <si>
    <r>
      <rPr>
        <sz val="9"/>
        <rFont val="Times New Roman"/>
        <family val="1"/>
      </rPr>
      <t>660319-20</t>
    </r>
  </si>
  <si>
    <r>
      <rPr>
        <sz val="9"/>
        <rFont val="Times New Roman"/>
        <family val="1"/>
      </rPr>
      <t>9:05 p.m. EST. Col. Howard Wright, retired Air Force pilot, and family saw a bright white light approach from the south, stop and hover, accelerate, zig-zag, then continue north, joined by a second light. (NICAP notes.)</t>
    </r>
  </si>
  <si>
    <r>
      <rPr>
        <sz val="9"/>
        <rFont val="Times New Roman"/>
        <family val="1"/>
      </rPr>
      <t>Bethesda</t>
    </r>
  </si>
  <si>
    <r>
      <rPr>
        <sz val="9"/>
        <rFont val="Times New Roman"/>
        <family val="1"/>
      </rPr>
      <t xml:space="preserve">Dawn, EST. Police and others saw a round luminous yellow-white object with projections on top. The UFO paced a car, swerving from side to side, its light
</t>
    </r>
    <r>
      <rPr>
        <sz val="9"/>
        <rFont val="Times New Roman"/>
        <family val="1"/>
      </rPr>
      <t>reflected from the hood of the car. (NICAP notes.)</t>
    </r>
  </si>
  <si>
    <r>
      <rPr>
        <sz val="9"/>
        <rFont val="Times New Roman"/>
        <family val="1"/>
      </rPr>
      <t>LaPorte</t>
    </r>
  </si>
  <si>
    <r>
      <rPr>
        <sz val="9"/>
        <rFont val="Times New Roman"/>
        <family val="1"/>
      </rPr>
      <t>5:20 a.m. CST. Several witnesses saw an elliptical object with a row of rectangular windows, and with a surrounding blue-white haze. Lights on the bottom (body lights) flicked on and off one at a time. A light beam shone into the house. (Keyhoe &amp; Lore, 1969a, p. 46)</t>
    </r>
  </si>
  <si>
    <r>
      <rPr>
        <sz val="9"/>
        <rFont val="Times New Roman"/>
        <family val="1"/>
      </rPr>
      <t>Big Rapids</t>
    </r>
  </si>
  <si>
    <r>
      <rPr>
        <sz val="9"/>
        <rFont val="Times New Roman"/>
        <family val="1"/>
      </rPr>
      <t>Object w/colored lights spinning came within 80 ft of the patrol car</t>
    </r>
  </si>
  <si>
    <r>
      <rPr>
        <sz val="9"/>
        <rFont val="Times New Roman"/>
        <family val="1"/>
      </rPr>
      <t>Sunset, EST. Three young girls saw a large oval with glowing red light, evenly spaced portholes around the rim from which lights flashed alternately. The UFO moved slowly, then accelerated and sped away. (NICAP notes.)</t>
    </r>
  </si>
  <si>
    <r>
      <rPr>
        <sz val="9"/>
        <rFont val="Times New Roman"/>
        <family val="1"/>
      </rPr>
      <t xml:space="preserve">7:45 p.m. Two large, moon-sized orange discs flying slowly, then accelerating,
</t>
    </r>
    <r>
      <rPr>
        <sz val="9"/>
        <rFont val="Times New Roman"/>
        <family val="1"/>
      </rPr>
      <t>body lights blinking on and off. (NICAP notes.)</t>
    </r>
  </si>
  <si>
    <r>
      <rPr>
        <sz val="9"/>
        <rFont val="Times New Roman"/>
        <family val="1"/>
      </rPr>
      <t>Burnham</t>
    </r>
  </si>
  <si>
    <r>
      <rPr>
        <sz val="9"/>
        <rFont val="Times New Roman"/>
        <family val="1"/>
      </rPr>
      <t>6:30-6:45 p.m. EST. A family saw a bright red ball of light with halo effect at close range for 10-15 minutes. The UFO emitted a high-pitched "beep" every 1 -2 seconds synchronized with a blinking red light. Dogs barked and howled (animal reactions), and ran toward the object, which gradually | disappeared behind trees to the southeast. (New Hampshire NICAP Subcommittee s report.)</t>
    </r>
  </si>
  <si>
    <r>
      <rPr>
        <sz val="9"/>
        <rFont val="Times New Roman"/>
        <family val="1"/>
      </rPr>
      <t>Time not reported. A police officer and other witnesses saw a metallic-appearing circular object with blue lights in apparent portholes along its side. The UFO stopped overhead, trailing two exhaust flames, then shot away to the northwest. (NICAP notes.)</t>
    </r>
  </si>
  <si>
    <r>
      <rPr>
        <sz val="9"/>
        <rFont val="Times New Roman"/>
        <family val="1"/>
      </rPr>
      <t>Youngstown</t>
    </r>
  </si>
  <si>
    <r>
      <rPr>
        <sz val="9"/>
        <rFont val="Times New Roman"/>
        <family val="1"/>
      </rPr>
      <t>G,V, Selfridge AFB &amp; UFOs over L. Erie</t>
    </r>
  </si>
  <si>
    <r>
      <rPr>
        <sz val="9"/>
        <rFont val="Times New Roman"/>
        <family val="1"/>
      </rPr>
      <t>Dexter and Hillsdale</t>
    </r>
  </si>
  <si>
    <r>
      <rPr>
        <sz val="9"/>
        <rFont val="Times New Roman"/>
        <family val="1"/>
      </rPr>
      <t>Landing, structured object, multiple witnesses, animal reaction</t>
    </r>
  </si>
  <si>
    <r>
      <rPr>
        <sz val="9"/>
        <rFont val="Times New Roman"/>
        <family val="1"/>
      </rPr>
      <t>Landing, structured object, multiple witnesses</t>
    </r>
  </si>
  <si>
    <r>
      <rPr>
        <sz val="9"/>
        <rFont val="Times New Roman"/>
        <family val="1"/>
      </rPr>
      <t>9:00-9:30 p.m. EST. A motorist saw an unidentified aerial object with a dome on top, and a row of red and white flashing lights, that paced his car. The object then changed color to white and sped away (color change-motion correlation). Later (11:30 p.m.), an unidentified aerial object with domed top, flat bottom, and red and white flashing lights, descended abruptly in front of the witness's car, and hovered inches off the road. The driver slammed on the brakes, and the object took off. The object was so large that it overlapped the road. (NICAP report, investigation by John Fuller).</t>
    </r>
  </si>
  <si>
    <r>
      <rPr>
        <sz val="9"/>
        <rFont val="Times New Roman"/>
        <family val="1"/>
      </rPr>
      <t>Southport</t>
    </r>
  </si>
  <si>
    <r>
      <rPr>
        <sz val="9"/>
        <rFont val="Times New Roman"/>
        <family val="1"/>
      </rPr>
      <t>9:30 p.m. CST. Police and citizens saw two bluish-green lighted objects and heard a beeping noise as if signals were being exchanged between the two. Dogs reacted to the objects (animal reactions.) (NICAP notes.)</t>
    </r>
  </si>
  <si>
    <r>
      <rPr>
        <sz val="9"/>
        <rFont val="Times New Roman"/>
        <family val="1"/>
      </rPr>
      <t>LaCross</t>
    </r>
  </si>
  <si>
    <r>
      <rPr>
        <sz val="9"/>
        <rFont val="Times New Roman"/>
        <family val="1"/>
      </rPr>
      <t>Time not available. A reporter and his family saw an egg-shaped object about 150 feet over power lines. TV and house lights dimmed (EM effects), and a vibration was felt. (New Hampshire NICAP Subcommittee report.)</t>
    </r>
  </si>
  <si>
    <r>
      <rPr>
        <sz val="9"/>
        <rFont val="Times New Roman"/>
        <family val="1"/>
      </rPr>
      <t>Portsmouth</t>
    </r>
  </si>
  <si>
    <r>
      <rPr>
        <sz val="9"/>
        <rFont val="Times New Roman"/>
        <family val="1"/>
      </rPr>
      <t>Time not reported. A Catholic Mother Superior reported seeing a very bright UFO hovering over the Ringwood iron mines. A distant smaller light flashed as if signaling, and the larger object flew away to the west leaving a red glow in its wake. (NICAP notes.)</t>
    </r>
  </si>
  <si>
    <r>
      <rPr>
        <sz val="9"/>
        <rFont val="Times New Roman"/>
        <family val="1"/>
      </rPr>
      <t>Ringwood</t>
    </r>
  </si>
  <si>
    <r>
      <rPr>
        <sz val="9"/>
        <rFont val="Times New Roman"/>
        <family val="1"/>
      </rPr>
      <t>2:30 a.m. PST. Three glowing yellowish objects with legs were seen resting on the ground in the California Desert. The brilliant luminosity concealed the exact shape of the objects. "Antennas" (projections) extended and retracted rapidly from the objects, their tips glowed green. One of the objects paced a car for 3 hours between Indio, California, and Salome, Arizona. (NICAP notes; NICAP report.)</t>
    </r>
  </si>
  <si>
    <r>
      <rPr>
        <sz val="9"/>
        <rFont val="Times New Roman"/>
        <family val="1"/>
      </rPr>
      <t>Indio</t>
    </r>
  </si>
  <si>
    <r>
      <rPr>
        <sz val="9"/>
        <rFont val="Times New Roman"/>
        <family val="1"/>
      </rPr>
      <t>2:30 p.m. EST. An ex-Marine airplane mechanic and another witness saw an inverted silvery disc with four projections on top, surrounded by bright haze, that hovered above a cloud bank for 4-5 minutes. The object then tilted and sped away. (NICAP report.)</t>
    </r>
  </si>
  <si>
    <r>
      <rPr>
        <sz val="9"/>
        <rFont val="Times New Roman"/>
        <family val="1"/>
      </rPr>
      <t>Chesteron</t>
    </r>
  </si>
  <si>
    <r>
      <rPr>
        <sz val="9"/>
        <rFont val="Times New Roman"/>
        <family val="1"/>
      </rPr>
      <t>object fly slowly to the S, hover, come within 50 ft, then fly off to the SW</t>
    </r>
  </si>
  <si>
    <r>
      <rPr>
        <sz val="9"/>
        <rFont val="Times New Roman"/>
        <family val="1"/>
      </rPr>
      <t>flying oval object, the size of a car, came within 10 ft of  car</t>
    </r>
  </si>
  <si>
    <r>
      <rPr>
        <sz val="9"/>
        <rFont val="Times New Roman"/>
        <family val="1"/>
      </rPr>
      <t>Farmington (5 miles E of)</t>
    </r>
  </si>
  <si>
    <r>
      <rPr>
        <sz val="9"/>
        <rFont val="Times New Roman"/>
        <family val="1"/>
      </rPr>
      <t>10:15 p.m. LT. Two young female factory workers while walking home saw lights in the road, then saw that it was a large disc with two bright lights (body lights) and three small beings about the size of 9-year-old children standing alongside, along with one being over 6 feet tall. The object rose, then landed in a new location. The girls ran home with the object following. It circled the area near their house, then flew away. No sound was heard. One of the girls suffered unspecified "effects" for a period of time. Grass was found depressed (imprints) at the landing spot. (Phillips, 1975. p. 40; from Flying Saucer Review, March 1971 .)</t>
    </r>
  </si>
  <si>
    <r>
      <rPr>
        <sz val="9"/>
        <rFont val="Times New Roman"/>
        <family val="1"/>
      </rPr>
      <t>Quipapa</t>
    </r>
  </si>
  <si>
    <r>
      <rPr>
        <sz val="9"/>
        <rFont val="Times New Roman"/>
        <family val="1"/>
      </rPr>
      <t>luminous object flashing red, blue, and green lights lands in the woods</t>
    </r>
  </si>
  <si>
    <r>
      <rPr>
        <sz val="9"/>
        <rFont val="Times New Roman"/>
        <family val="1"/>
      </rPr>
      <t>Brunswick NAS</t>
    </r>
  </si>
  <si>
    <r>
      <rPr>
        <sz val="9"/>
        <rFont val="Times New Roman"/>
        <family val="1"/>
      </rPr>
      <t>7:40 p.m. LT. A farm woman heard a very loud sound and saw a cigar-shaped object descend and hover, the sound level increasing. The UFO had a very bright light at the front, small portholes along the side, and a bluish glow at the trailing end. The object suddenly shot upwards and disappeared. (Flying Saucer Review, 12(4), July-August 1966, pp. 32-33.)</t>
    </r>
  </si>
  <si>
    <r>
      <rPr>
        <sz val="9"/>
        <rFont val="Times New Roman"/>
        <family val="1"/>
      </rPr>
      <t>Witbank</t>
    </r>
  </si>
  <si>
    <r>
      <rPr>
        <sz val="9"/>
        <rFont val="Times New Roman"/>
        <family val="1"/>
      </rPr>
      <t>Radar Tracks Maneuvering Object Seen Over City</t>
    </r>
  </si>
  <si>
    <r>
      <rPr>
        <sz val="9"/>
        <rFont val="Times New Roman"/>
        <family val="1"/>
      </rPr>
      <t>Skowhegan</t>
    </r>
  </si>
  <si>
    <r>
      <rPr>
        <sz val="9"/>
        <rFont val="Times New Roman"/>
        <family val="1"/>
      </rPr>
      <t>8:00 p.m. LT. Several civilians and soldiers saw a glowing orange disc with three legs landing and taking off again. Rectangular imprints of the legs (15 cm x 30 cm) and scorch marks were found at the site. Electromagnetic (EM) effects occurred in the area at the time of the sighting. (Ballester-Olmos, 1976, p. 9; Flying Saucer Review, 12:3, 1966:28-31, Flying Saucer Review, 15:5, 1969:3-4.)</t>
    </r>
  </si>
  <si>
    <r>
      <rPr>
        <sz val="9"/>
        <rFont val="Times New Roman"/>
        <family val="1"/>
      </rPr>
      <t>Madrid</t>
    </r>
  </si>
  <si>
    <r>
      <rPr>
        <sz val="9"/>
        <rFont val="Times New Roman"/>
        <family val="1"/>
      </rPr>
      <t>tadpole-shaped object about 14 ft long 2 ft wide</t>
    </r>
  </si>
  <si>
    <r>
      <rPr>
        <sz val="9"/>
        <rFont val="Times New Roman"/>
        <family val="1"/>
      </rPr>
      <t>Nederland</t>
    </r>
  </si>
  <si>
    <r>
      <rPr>
        <sz val="9"/>
        <rFont val="Times New Roman"/>
        <family val="1"/>
      </rPr>
      <t>silver, diamond-shaped object with several balls</t>
    </r>
  </si>
  <si>
    <r>
      <rPr>
        <sz val="9"/>
        <rFont val="Times New Roman"/>
        <family val="1"/>
      </rPr>
      <t>flat, well-defined object blocking the road, the size of a truck</t>
    </r>
  </si>
  <si>
    <r>
      <rPr>
        <sz val="9"/>
        <rFont val="Times New Roman"/>
        <family val="1"/>
      </rPr>
      <t>Rexburg</t>
    </r>
  </si>
  <si>
    <r>
      <rPr>
        <sz val="9"/>
        <rFont val="Times New Roman"/>
        <family val="1"/>
      </rPr>
      <t>11-12:30 a.m. An object with a row of bright body lights was observed to hover, and to move up and down, while emitting a blinding light and making a sound like bees humming. After a long period of time, the lights brightened and the object suddenly sped away (luminosity/speed correlation). (Flying Saucer Review, May- June 1966, p. 32; Newcastle Morning Herald, Jan. 24, 1966.)</t>
    </r>
  </si>
  <si>
    <r>
      <rPr>
        <sz val="9"/>
        <rFont val="Times New Roman"/>
        <family val="1"/>
      </rPr>
      <t>Katanning</t>
    </r>
  </si>
  <si>
    <r>
      <rPr>
        <sz val="9"/>
        <rFont val="Times New Roman"/>
        <family val="1"/>
      </rPr>
      <t>January 19, 1966; Tully, Australia. Daylight sighting, single witness, HS (#223).</t>
    </r>
  </si>
  <si>
    <r>
      <rPr>
        <sz val="9"/>
        <rFont val="Times New Roman"/>
        <family val="1"/>
      </rPr>
      <t>6:00 p.m. A round object rotating slowly in a clockwise direction was observed by a senior metallurgist for about 7 to 10 minutes as it passed overhead at his workplace. It had a string of red lights that blinked on and off. (U.F.O. Investigator, Vol. Ill, No. 6, Jan.-Feb 1966, p. 3.)</t>
    </r>
  </si>
  <si>
    <r>
      <rPr>
        <sz val="9"/>
        <rFont val="Times New Roman"/>
        <family val="1"/>
      </rPr>
      <t>New Britain</t>
    </r>
  </si>
  <si>
    <r>
      <rPr>
        <sz val="9"/>
        <rFont val="Times New Roman"/>
        <family val="1"/>
      </rPr>
      <t>10:00 p.m. CST. An American Airlines flight from San Francisco to Houston, Texas, was paced by a bright object just after take-off from El Paso en route to Houston via San Antonio.</t>
    </r>
  </si>
  <si>
    <r>
      <rPr>
        <sz val="9"/>
        <rFont val="Times New Roman"/>
        <family val="1"/>
      </rPr>
      <t>7:40 p.m. EST. About 140 miles west-southwest of Wanaque, N.J., in the vicinity of Harrisburg, Pennsylvania, a nurse and others together in a car saw a luminous disc, like one saucer inverted on top of another, at relatively close range as it hovered above the car. After about 5 minutes, the object suddenly accelerated and sped away. (Hynek, 1972, pp. 89-90, 238.)</t>
    </r>
  </si>
  <si>
    <r>
      <rPr>
        <sz val="9"/>
        <rFont val="Times New Roman"/>
        <family val="1"/>
      </rPr>
      <t>Myerstown</t>
    </r>
  </si>
  <si>
    <r>
      <rPr>
        <sz val="9"/>
        <rFont val="Times New Roman"/>
        <family val="1"/>
      </rPr>
      <t>6:20 p.m. EST. Police and citizens reported first a brilliant light source, then later a bright egg-shaped object that hovered at low altitude, flew in circular patterns over a reservoir, occasionally making abrupt changes in altitude (vertical maneuvers). Sightings continued for more than an hour. (NICAP notes; U.F.O. Investigator, Vol. Ill, No. 6, Jan.-Feb. 1966, p. 3; New York Journal-American, Jan. 12, 1966).</t>
    </r>
  </si>
  <si>
    <r>
      <rPr>
        <sz val="9"/>
        <rFont val="Times New Roman"/>
        <family val="1"/>
      </rPr>
      <t>4:10 a.m. LT. Hearing a high-pitched whine, a police constable turned to investigate and saw a domed disc (rounded on top, flat on bottom) hovering low above a field. A greenish glow was visible around the top. After 5 seconds the UFO flew away rapidly. An independent witness later corroborated the sighting. (Flying Saucer Review, 12(2), March-April 1966, p. 3.)</t>
    </r>
  </si>
  <si>
    <r>
      <rPr>
        <sz val="9"/>
        <rFont val="Times New Roman"/>
        <family val="1"/>
      </rPr>
      <t>Winslow</t>
    </r>
  </si>
  <si>
    <r>
      <rPr>
        <sz val="9"/>
        <rFont val="Times New Roman"/>
        <family val="1"/>
      </rPr>
      <t>Large, cigar shaped object passes within 1 mile of ship</t>
    </r>
  </si>
  <si>
    <r>
      <rPr>
        <sz val="9"/>
        <rFont val="Times New Roman"/>
        <family val="1"/>
      </rPr>
      <t xml:space="preserve">Object with blue light beam observed flying away. Flying Saucer Review
</t>
    </r>
    <r>
      <rPr>
        <sz val="9"/>
        <rFont val="Times New Roman"/>
        <family val="1"/>
      </rPr>
      <t>Histories, Supplement 17 (E.L.) car</t>
    </r>
  </si>
  <si>
    <r>
      <rPr>
        <sz val="9"/>
        <rFont val="Times New Roman"/>
        <family val="1"/>
      </rPr>
      <t>Chascomus</t>
    </r>
  </si>
  <si>
    <r>
      <rPr>
        <sz val="9"/>
        <rFont val="Times New Roman"/>
        <family val="1"/>
      </rPr>
      <t>E-M Effects On Car and Watch</t>
    </r>
  </si>
  <si>
    <r>
      <rPr>
        <sz val="9"/>
        <rFont val="Times New Roman"/>
        <family val="1"/>
      </rPr>
      <t>Georgetown (3 miles SW of )</t>
    </r>
  </si>
  <si>
    <r>
      <rPr>
        <sz val="9"/>
        <rFont val="Times New Roman"/>
        <family val="1"/>
      </rPr>
      <t>Night. Army colonel expert on rockets and missiles sighted a group of bright light sources speeding overhead at an estimated 1,000-1,200 m.p.h., maneuvering back and forth. Soon afterwards he observed several searchlights sweeping the area as if trying to spot the flying objects. (NICAP report; U.F.O. Investigator, Vol. Ill, No. 6, Jan.-Feb. 1966, p. 2.)</t>
    </r>
  </si>
  <si>
    <r>
      <rPr>
        <sz val="9"/>
        <rFont val="Times New Roman"/>
        <family val="1"/>
      </rPr>
      <t>Los Altos</t>
    </r>
  </si>
  <si>
    <r>
      <rPr>
        <sz val="9"/>
        <rFont val="Times New Roman"/>
        <family val="1"/>
      </rPr>
      <t>9:50 p.m. Russian coal and gas scientists watched a high-flying silent disc-shaped object spiral through the sky east of Elista, Kalmuk. (Source: Larry Hatch, *U* Database, case #7772, citing Lumieres dans la Nuit, issue #204)</t>
    </r>
  </si>
  <si>
    <r>
      <rPr>
        <sz val="9"/>
        <rFont val="Times New Roman"/>
        <family val="1"/>
      </rPr>
      <t>Elista, Kalmuk (east of)</t>
    </r>
  </si>
  <si>
    <r>
      <rPr>
        <sz val="9"/>
        <rFont val="Times New Roman"/>
        <family val="1"/>
      </rPr>
      <t>66Unknown</t>
    </r>
  </si>
  <si>
    <r>
      <rPr>
        <sz val="9"/>
        <rFont val="Times New Roman"/>
        <family val="1"/>
      </rPr>
      <t>Object Flies In Front Of DC-6, Accelerates</t>
    </r>
  </si>
  <si>
    <r>
      <rPr>
        <sz val="9"/>
        <color rgb="FF9A3300"/>
        <rFont val="Times New Roman"/>
        <family val="1"/>
      </rPr>
      <t>BB</t>
    </r>
  </si>
  <si>
    <r>
      <rPr>
        <sz val="9"/>
        <rFont val="Times New Roman"/>
        <family val="1"/>
      </rPr>
      <t xml:space="preserve">Disc with dome, green light, hovered just above road, whistling sound, truck
</t>
    </r>
    <r>
      <rPr>
        <sz val="9"/>
        <rFont val="Times New Roman"/>
        <family val="1"/>
      </rPr>
      <t>thrown off road. Report in NICAP files (E,L) truck</t>
    </r>
  </si>
  <si>
    <r>
      <rPr>
        <sz val="9"/>
        <rFont val="Times New Roman"/>
        <family val="1"/>
      </rPr>
      <t>Herman</t>
    </r>
  </si>
  <si>
    <r>
      <rPr>
        <sz val="9"/>
        <rFont val="Times New Roman"/>
        <family val="1"/>
      </rPr>
      <t>Luminous Loops Seen</t>
    </r>
  </si>
  <si>
    <r>
      <rPr>
        <sz val="9"/>
        <color rgb="FF008000"/>
        <rFont val="Times New Roman"/>
        <family val="1"/>
      </rPr>
      <t>D</t>
    </r>
  </si>
  <si>
    <r>
      <rPr>
        <sz val="9"/>
        <rFont val="Times New Roman"/>
        <family val="1"/>
      </rPr>
      <t>Tangent</t>
    </r>
  </si>
  <si>
    <r>
      <rPr>
        <sz val="9"/>
        <rFont val="Times New Roman"/>
        <family val="1"/>
      </rPr>
      <t>UFO caused compass on ship to swing off course.</t>
    </r>
  </si>
  <si>
    <r>
      <rPr>
        <sz val="9"/>
        <rFont val="Times New Roman"/>
        <family val="1"/>
      </rPr>
      <t>Undisclosed city in Argentina</t>
    </r>
  </si>
  <si>
    <r>
      <rPr>
        <sz val="9"/>
        <rFont val="Times New Roman"/>
        <family val="1"/>
      </rPr>
      <t>NE power grid failure &amp; possibly related sightings</t>
    </r>
  </si>
  <si>
    <r>
      <rPr>
        <sz val="9"/>
        <rFont val="Times New Roman"/>
        <family val="1"/>
      </rPr>
      <t>many cities</t>
    </r>
  </si>
  <si>
    <r>
      <rPr>
        <sz val="9"/>
        <rFont val="Times New Roman"/>
        <family val="1"/>
      </rPr>
      <t>Object Lands on River Bank</t>
    </r>
  </si>
  <si>
    <r>
      <rPr>
        <sz val="9"/>
        <rFont val="Times New Roman"/>
        <family val="1"/>
      </rPr>
      <t>Middletown</t>
    </r>
  </si>
  <si>
    <r>
      <rPr>
        <sz val="9"/>
        <rFont val="Times New Roman"/>
        <family val="1"/>
      </rPr>
      <t>24 total Radar Sightings</t>
    </r>
  </si>
  <si>
    <r>
      <rPr>
        <sz val="9"/>
        <rFont val="Times New Roman"/>
        <family val="1"/>
      </rPr>
      <t>Road Blocked By "Rocket", Three "Creatures"</t>
    </r>
  </si>
  <si>
    <r>
      <rPr>
        <sz val="9"/>
        <color rgb="FF008000"/>
        <rFont val="Times New Roman"/>
        <family val="1"/>
      </rPr>
      <t>En</t>
    </r>
  </si>
  <si>
    <r>
      <rPr>
        <sz val="9"/>
        <rFont val="Times New Roman"/>
        <family val="1"/>
      </rPr>
      <t>Long Prairie (4 miles from)</t>
    </r>
  </si>
  <si>
    <r>
      <rPr>
        <sz val="9"/>
        <rFont val="Times New Roman"/>
        <family val="1"/>
      </rPr>
      <t>KC-135 Crew Watches Object Accelerate</t>
    </r>
  </si>
  <si>
    <r>
      <rPr>
        <sz val="9"/>
        <rFont val="Times New Roman"/>
        <family val="1"/>
      </rPr>
      <t>Sawyer AFB</t>
    </r>
  </si>
  <si>
    <r>
      <rPr>
        <sz val="9"/>
        <rFont val="Times New Roman"/>
        <family val="1"/>
      </rPr>
      <t>Major alert. Audio recordings</t>
    </r>
  </si>
  <si>
    <r>
      <rPr>
        <sz val="9"/>
        <rFont val="Times New Roman"/>
        <family val="1"/>
      </rPr>
      <t>Edwards AFB</t>
    </r>
  </si>
  <si>
    <r>
      <rPr>
        <sz val="9"/>
        <rFont val="Times New Roman"/>
        <family val="1"/>
      </rPr>
      <t>Ground radar tracked 12 objects and pilot sighted objects, G,V</t>
    </r>
  </si>
  <si>
    <r>
      <rPr>
        <sz val="9"/>
        <rFont val="Times New Roman"/>
        <family val="1"/>
      </rPr>
      <t>bright, flashing red and white object, w/sparks shooting off</t>
    </r>
  </si>
  <si>
    <r>
      <rPr>
        <sz val="9"/>
        <rFont val="Times New Roman"/>
        <family val="1"/>
      </rPr>
      <t>Cigar Hovers Over Smoke Stacks</t>
    </r>
  </si>
  <si>
    <r>
      <rPr>
        <sz val="9"/>
        <rFont val="Times New Roman"/>
        <family val="1"/>
      </rPr>
      <t>Salem</t>
    </r>
  </si>
  <si>
    <r>
      <rPr>
        <sz val="9"/>
        <rFont val="Times New Roman"/>
        <family val="1"/>
      </rPr>
      <t>Three UFOs over McGuire Nuclear Power Station</t>
    </r>
  </si>
  <si>
    <r>
      <rPr>
        <u/>
        <sz val="10"/>
        <color rgb="FF0000FF"/>
        <rFont val="Times New Roman"/>
        <family val="1"/>
      </rPr>
      <t>6510xx</t>
    </r>
  </si>
  <si>
    <r>
      <rPr>
        <sz val="9"/>
        <rFont val="Times New Roman"/>
        <family val="1"/>
      </rPr>
      <t>Swanlake</t>
    </r>
  </si>
  <si>
    <r>
      <rPr>
        <sz val="9"/>
        <rFont val="Times New Roman"/>
        <family val="1"/>
      </rPr>
      <t xml:space="preserve">At 5:15 P.M., scientist saw metallic-appearing, cigar-shaped object that changed
</t>
    </r>
    <r>
      <rPr>
        <sz val="9"/>
        <rFont val="Times New Roman"/>
        <family val="1"/>
      </rPr>
      <t>course (UFOE II, Section, IV).</t>
    </r>
  </si>
  <si>
    <r>
      <rPr>
        <sz val="9"/>
        <rFont val="Times New Roman"/>
        <family val="1"/>
      </rPr>
      <t>(McDonald list) High Speed Object Tracked On Radar</t>
    </r>
  </si>
  <si>
    <r>
      <rPr>
        <sz val="9"/>
        <rFont val="Times New Roman"/>
        <family val="1"/>
      </rPr>
      <t>Licking County</t>
    </r>
  </si>
  <si>
    <r>
      <rPr>
        <sz val="9"/>
        <rFont val="Times New Roman"/>
        <family val="1"/>
      </rPr>
      <t>Two Lights Illuminate Car At 30-50' Altitude</t>
    </r>
  </si>
  <si>
    <r>
      <rPr>
        <sz val="9"/>
        <rFont val="Times New Roman"/>
        <family val="1"/>
      </rPr>
      <t>Rodeo</t>
    </r>
  </si>
  <si>
    <r>
      <rPr>
        <sz val="9"/>
        <rFont val="Times New Roman"/>
        <family val="1"/>
      </rPr>
      <t>5 orange lights in a row fly fast make an abrupt turn</t>
    </r>
  </si>
  <si>
    <r>
      <rPr>
        <sz val="9"/>
        <rFont val="Times New Roman"/>
        <family val="1"/>
      </rPr>
      <t>Chisholm</t>
    </r>
  </si>
  <si>
    <r>
      <rPr>
        <sz val="9"/>
        <rFont val="Times New Roman"/>
        <family val="1"/>
      </rPr>
      <t>Two Orange Discs Fly In Straight Line</t>
    </r>
  </si>
  <si>
    <r>
      <rPr>
        <sz val="9"/>
        <rFont val="Times New Roman"/>
        <family val="1"/>
      </rPr>
      <t>Landis</t>
    </r>
  </si>
  <si>
    <r>
      <rPr>
        <sz val="9"/>
        <rFont val="Times New Roman"/>
        <family val="1"/>
      </rPr>
      <t>Close Encounter With 4' Sphere</t>
    </r>
  </si>
  <si>
    <r>
      <rPr>
        <sz val="9"/>
        <rFont val="Times New Roman"/>
        <family val="1"/>
      </rPr>
      <t>Clover</t>
    </r>
  </si>
  <si>
    <r>
      <rPr>
        <sz val="9"/>
        <rFont val="Times New Roman"/>
        <family val="1"/>
      </rPr>
      <t>Saucer Blasts Off From Highway</t>
    </r>
  </si>
  <si>
    <r>
      <rPr>
        <sz val="9"/>
        <rFont val="Times New Roman"/>
        <family val="1"/>
      </rPr>
      <t>Pretoria</t>
    </r>
  </si>
  <si>
    <r>
      <rPr>
        <sz val="9"/>
        <rFont val="Times New Roman"/>
        <family val="1"/>
      </rPr>
      <t>Multiple police, landing, traces. (#214)</t>
    </r>
  </si>
  <si>
    <r>
      <rPr>
        <sz val="9"/>
        <rFont val="Times New Roman"/>
        <family val="1"/>
      </rPr>
      <t>Silverton</t>
    </r>
  </si>
  <si>
    <r>
      <rPr>
        <sz val="9"/>
        <rFont val="Times New Roman"/>
        <family val="1"/>
      </rPr>
      <t xml:space="preserve">Glowing blue domed disc approached, buzzing sound; paralysis and shock See
</t>
    </r>
    <r>
      <rPr>
        <sz val="9"/>
        <rFont val="Times New Roman"/>
        <family val="1"/>
      </rPr>
      <t>Section IV  (E,L)</t>
    </r>
  </si>
  <si>
    <r>
      <rPr>
        <sz val="9"/>
        <rFont val="Times New Roman"/>
        <family val="1"/>
      </rPr>
      <t>Langenhoe, Essex</t>
    </r>
  </si>
  <si>
    <r>
      <rPr>
        <sz val="9"/>
        <rFont val="Times New Roman"/>
        <family val="1"/>
      </rPr>
      <t>The Exeter / Muscarello Case</t>
    </r>
  </si>
  <si>
    <r>
      <rPr>
        <sz val="9"/>
        <color rgb="FF008000"/>
        <rFont val="Times New Roman"/>
        <family val="1"/>
      </rPr>
      <t>An</t>
    </r>
  </si>
  <si>
    <r>
      <rPr>
        <sz val="9"/>
        <rFont val="Times New Roman"/>
        <family val="1"/>
      </rPr>
      <t>Dark Grey Disc Shadows Police Car</t>
    </r>
  </si>
  <si>
    <r>
      <rPr>
        <sz val="9"/>
        <rFont val="Times New Roman"/>
        <family val="1"/>
      </rPr>
      <t>Damon</t>
    </r>
  </si>
  <si>
    <r>
      <rPr>
        <sz val="9"/>
        <rFont val="Times New Roman"/>
        <family val="1"/>
      </rPr>
      <t>(McDonald list) Two Ground Radars Track Object at 15,000'</t>
    </r>
  </si>
  <si>
    <r>
      <rPr>
        <sz val="9"/>
        <rFont val="Times New Roman"/>
        <family val="1"/>
      </rPr>
      <t>Tonopah &amp; Winnemucca</t>
    </r>
  </si>
  <si>
    <r>
      <rPr>
        <sz val="9"/>
        <rFont val="Times New Roman"/>
        <family val="1"/>
      </rPr>
      <t>White Ball Hits Road Flies Away</t>
    </r>
  </si>
  <si>
    <r>
      <rPr>
        <sz val="9"/>
        <rFont val="Times New Roman"/>
        <family val="1"/>
      </rPr>
      <t>Urbana</t>
    </r>
  </si>
  <si>
    <r>
      <rPr>
        <sz val="9"/>
        <rFont val="Times New Roman"/>
        <family val="1"/>
      </rPr>
      <t>Round Silver Object Maneuvers Over Base</t>
    </r>
  </si>
  <si>
    <r>
      <rPr>
        <sz val="9"/>
        <rFont val="Times New Roman"/>
        <family val="1"/>
      </rPr>
      <t>CPN-18 Tracks UFO / Visual Sighting</t>
    </r>
  </si>
  <si>
    <r>
      <rPr>
        <sz val="9"/>
        <rFont val="Times New Roman"/>
        <family val="1"/>
      </rPr>
      <t>Pease AFB</t>
    </r>
  </si>
  <si>
    <r>
      <rPr>
        <sz val="9"/>
        <rFont val="Times New Roman"/>
        <family val="1"/>
      </rPr>
      <t>(McDonald list) GCA Radar Tracks Flat Disc</t>
    </r>
  </si>
  <si>
    <r>
      <rPr>
        <sz val="9"/>
        <rFont val="Times New Roman"/>
        <family val="1"/>
      </rPr>
      <t>Plattsburgh</t>
    </r>
  </si>
  <si>
    <r>
      <rPr>
        <sz val="9"/>
        <rFont val="Times New Roman"/>
        <family val="1"/>
      </rPr>
      <t>Cherry Creek (Butcher) Trace Case</t>
    </r>
  </si>
  <si>
    <r>
      <rPr>
        <sz val="9"/>
        <rFont val="Times New Roman"/>
        <family val="1"/>
      </rPr>
      <t>Cherry Creek</t>
    </r>
  </si>
  <si>
    <r>
      <rPr>
        <sz val="9"/>
        <rFont val="Times New Roman"/>
        <family val="1"/>
      </rPr>
      <t xml:space="preserve">Top-shaped object with dome, body lights, hovered over car. Report in NICAP
</t>
    </r>
    <r>
      <rPr>
        <sz val="9"/>
        <rFont val="Times New Roman"/>
        <family val="1"/>
      </rPr>
      <t>files (E,R)</t>
    </r>
  </si>
  <si>
    <r>
      <rPr>
        <sz val="9"/>
        <rFont val="Times New Roman"/>
        <family val="1"/>
      </rPr>
      <t>Noblesville</t>
    </r>
  </si>
  <si>
    <r>
      <rPr>
        <sz val="9"/>
        <rFont val="Times New Roman"/>
        <family val="1"/>
      </rPr>
      <t>Object Crosses Moon / Medical Effects on Witness</t>
    </r>
  </si>
  <si>
    <r>
      <rPr>
        <sz val="9"/>
        <rFont val="Times New Roman"/>
        <family val="1"/>
      </rPr>
      <t>Baden</t>
    </r>
  </si>
  <si>
    <r>
      <rPr>
        <sz val="9"/>
        <rFont val="Times New Roman"/>
        <family val="1"/>
      </rPr>
      <t>Object Has 3 Ascents &amp; 3 Descents</t>
    </r>
  </si>
  <si>
    <r>
      <rPr>
        <sz val="9"/>
        <rFont val="Times New Roman"/>
        <family val="1"/>
      </rPr>
      <t>Dog "went crazy" at hovering disc</t>
    </r>
  </si>
  <si>
    <r>
      <rPr>
        <sz val="9"/>
        <rFont val="Times New Roman"/>
        <family val="1"/>
      </rPr>
      <t>Beaver</t>
    </r>
  </si>
  <si>
    <r>
      <rPr>
        <sz val="9"/>
        <rFont val="Times New Roman"/>
        <family val="1"/>
      </rPr>
      <t>Radar At Minuteman Site Tracks UFOs (R/V)</t>
    </r>
  </si>
  <si>
    <r>
      <rPr>
        <sz val="9"/>
        <rFont val="Times New Roman"/>
        <family val="1"/>
      </rPr>
      <t>GCA Vectors KC-97 To UFO</t>
    </r>
  </si>
  <si>
    <r>
      <rPr>
        <sz val="9"/>
        <rFont val="Times New Roman"/>
        <family val="1"/>
      </rPr>
      <t>Suffolk County</t>
    </r>
  </si>
  <si>
    <r>
      <rPr>
        <sz val="9"/>
        <rFont val="Times New Roman"/>
        <family val="1"/>
      </rPr>
      <t>9:40 P.M. Fireball meteor traveling easterly across northeast sky.</t>
    </r>
  </si>
  <si>
    <r>
      <rPr>
        <sz val="9"/>
        <rFont val="Times New Roman"/>
        <family val="1"/>
      </rPr>
      <t>Two Discs Below Clouds</t>
    </r>
  </si>
  <si>
    <r>
      <rPr>
        <sz val="9"/>
        <rFont val="Times New Roman"/>
        <family val="1"/>
      </rPr>
      <t>Lucci Photo</t>
    </r>
  </si>
  <si>
    <r>
      <rPr>
        <sz val="9"/>
        <rFont val="Times New Roman"/>
        <family val="1"/>
      </rPr>
      <t>Two Objects Picked Up On Radar</t>
    </r>
  </si>
  <si>
    <r>
      <rPr>
        <sz val="9"/>
        <rFont val="Times New Roman"/>
        <family val="1"/>
      </rPr>
      <t>Chicago (area)</t>
    </r>
  </si>
  <si>
    <r>
      <rPr>
        <sz val="9"/>
        <rFont val="Times New Roman"/>
        <family val="1"/>
      </rPr>
      <t>Michigan-Minnesota, G,V, USAF &amp; RCAF 7-10 UFOs</t>
    </r>
  </si>
  <si>
    <r>
      <rPr>
        <sz val="9"/>
        <rFont val="Times New Roman"/>
        <family val="1"/>
      </rPr>
      <t>Michigan-Minnesota</t>
    </r>
  </si>
  <si>
    <r>
      <rPr>
        <sz val="9"/>
        <rFont val="Times New Roman"/>
        <family val="1"/>
      </rPr>
      <t xml:space="preserve">Domed disc swooped over truck, landed on road,  blocked highway. (L) See
</t>
    </r>
    <r>
      <rPr>
        <sz val="9"/>
        <rFont val="Times New Roman"/>
        <family val="1"/>
      </rPr>
      <t>Section VI</t>
    </r>
  </si>
  <si>
    <r>
      <rPr>
        <sz val="9"/>
        <rFont val="Times New Roman"/>
        <family val="1"/>
      </rPr>
      <t>Abilene</t>
    </r>
  </si>
  <si>
    <r>
      <rPr>
        <sz val="9"/>
        <rFont val="Times New Roman"/>
        <family val="1"/>
      </rPr>
      <t>unnamed 14 year-olds saw a light move around the sky</t>
    </r>
  </si>
  <si>
    <r>
      <rPr>
        <sz val="9"/>
        <rFont val="Times New Roman"/>
        <family val="1"/>
      </rPr>
      <t>Tinley Park</t>
    </r>
  </si>
  <si>
    <r>
      <rPr>
        <sz val="9"/>
        <rFont val="Times New Roman"/>
        <family val="1"/>
      </rPr>
      <t>USAF radar tracking of 10 targets in V-formation traveling from the SW</t>
    </r>
  </si>
  <si>
    <r>
      <rPr>
        <sz val="9"/>
        <rFont val="Times New Roman"/>
        <family val="1"/>
      </rPr>
      <t>Calumet AFS</t>
    </r>
  </si>
  <si>
    <r>
      <rPr>
        <sz val="9"/>
        <rFont val="Times New Roman"/>
        <family val="1"/>
      </rPr>
      <t>9:30 PM - light fly fast, straight and level</t>
    </r>
  </si>
  <si>
    <r>
      <rPr>
        <sz val="9"/>
        <rFont val="Times New Roman"/>
        <family val="1"/>
      </rPr>
      <t>1:30 AM - Man in a car was passed by a huge, orange object flying at ground level</t>
    </r>
  </si>
  <si>
    <r>
      <rPr>
        <sz val="9"/>
        <rFont val="Times New Roman"/>
        <family val="1"/>
      </rPr>
      <t>Young man saw an object rise from the lake area</t>
    </r>
  </si>
  <si>
    <r>
      <rPr>
        <sz val="9"/>
        <rFont val="Times New Roman"/>
        <family val="1"/>
      </rPr>
      <t>Lake Hefner</t>
    </r>
  </si>
  <si>
    <r>
      <rPr>
        <sz val="9"/>
        <rFont val="Times New Roman"/>
        <family val="1"/>
      </rPr>
      <t>Police Observe Four Objects In Diamond Formation</t>
    </r>
  </si>
  <si>
    <r>
      <rPr>
        <sz val="9"/>
        <rFont val="Times New Roman"/>
        <family val="1"/>
      </rPr>
      <t>Cocoa</t>
    </r>
  </si>
  <si>
    <r>
      <rPr>
        <sz val="9"/>
        <rFont val="Times New Roman"/>
        <family val="1"/>
      </rPr>
      <t>The Smith / Tulsa  Photo Case</t>
    </r>
  </si>
  <si>
    <r>
      <rPr>
        <sz val="9"/>
        <rFont val="Times New Roman"/>
        <family val="1"/>
      </rPr>
      <t>Tulsa</t>
    </r>
  </si>
  <si>
    <r>
      <rPr>
        <sz val="9"/>
        <rFont val="Times New Roman"/>
        <family val="1"/>
      </rPr>
      <t>Santa Ana / Rex Heflin Photos</t>
    </r>
  </si>
  <si>
    <r>
      <rPr>
        <sz val="9"/>
        <rFont val="Times New Roman"/>
        <family val="1"/>
      </rPr>
      <t>G,V. weather radar tracked 4-5 UFOs</t>
    </r>
  </si>
  <si>
    <r>
      <rPr>
        <sz val="9"/>
        <rFont val="Times New Roman"/>
        <family val="1"/>
      </rPr>
      <t>The Sherman, Texas, Photo Case</t>
    </r>
  </si>
  <si>
    <r>
      <rPr>
        <sz val="9"/>
        <rFont val="Times New Roman"/>
        <family val="1"/>
      </rPr>
      <t>Sherman</t>
    </r>
  </si>
  <si>
    <r>
      <rPr>
        <sz val="9"/>
        <rFont val="Times New Roman"/>
        <family val="1"/>
      </rPr>
      <t>brilliant, round object without wings, close to the ground</t>
    </r>
  </si>
  <si>
    <r>
      <rPr>
        <sz val="9"/>
        <rFont val="Times New Roman"/>
        <family val="1"/>
      </rPr>
      <t>deputy sheriffs saw an object as bright as burning magnesium</t>
    </r>
  </si>
  <si>
    <r>
      <rPr>
        <sz val="9"/>
        <rFont val="Times New Roman"/>
        <family val="1"/>
      </rPr>
      <t>Justin</t>
    </r>
  </si>
  <si>
    <r>
      <rPr>
        <sz val="9"/>
        <rFont val="Times New Roman"/>
        <family val="1"/>
      </rPr>
      <t>Four Lights Observed, Radar Contact On One</t>
    </r>
  </si>
  <si>
    <r>
      <rPr>
        <sz val="9"/>
        <rFont val="Times New Roman"/>
        <family val="1"/>
      </rPr>
      <t>Tinker AFB</t>
    </r>
  </si>
  <si>
    <r>
      <rPr>
        <sz val="9"/>
        <rFont val="Times New Roman"/>
        <family val="1"/>
      </rPr>
      <t>707 Picks Up 12-15 Targets</t>
    </r>
  </si>
  <si>
    <r>
      <rPr>
        <sz val="9"/>
        <rFont val="Times New Roman"/>
        <family val="1"/>
      </rPr>
      <t>650801-02</t>
    </r>
  </si>
  <si>
    <r>
      <rPr>
        <sz val="9"/>
        <rFont val="Times New Roman"/>
        <family val="1"/>
      </rPr>
      <t>Military Observers Report 3-4 Ovals</t>
    </r>
  </si>
  <si>
    <r>
      <rPr>
        <sz val="9"/>
        <rFont val="Times New Roman"/>
        <family val="1"/>
      </rPr>
      <t>Ent AFB</t>
    </r>
  </si>
  <si>
    <r>
      <rPr>
        <sz val="9"/>
        <rFont val="Times New Roman"/>
        <family val="1"/>
      </rPr>
      <t>Gnd/Visual and AF Radar</t>
    </r>
  </si>
  <si>
    <r>
      <rPr>
        <sz val="9"/>
        <rFont val="Times New Roman"/>
        <family val="1"/>
      </rPr>
      <t>Wynnewood</t>
    </r>
  </si>
  <si>
    <r>
      <rPr>
        <sz val="9"/>
        <rFont val="Times New Roman"/>
        <family val="1"/>
      </rPr>
      <t>Sighting wave mostly in Southwestern U.S. and northward through the central tier of states, later in eastern U.S. (See separate chronology, UFOE II, Section, VIII.)</t>
    </r>
  </si>
  <si>
    <r>
      <rPr>
        <sz val="9"/>
        <rFont val="Times New Roman"/>
        <family val="1"/>
      </rPr>
      <t>East Coast U.S.A.</t>
    </r>
  </si>
  <si>
    <r>
      <rPr>
        <sz val="9"/>
        <rFont val="Times New Roman"/>
        <family val="1"/>
      </rPr>
      <t>RAPCON Fails To Identify Low Flying Manta Ray</t>
    </r>
  </si>
  <si>
    <r>
      <rPr>
        <sz val="9"/>
        <rFont val="Times New Roman"/>
        <family val="1"/>
      </rPr>
      <t>Carswell AFB</t>
    </r>
  </si>
  <si>
    <r>
      <rPr>
        <sz val="9"/>
        <rFont val="Times New Roman"/>
        <family val="1"/>
      </rPr>
      <t>Squashed Football Hovers Over Road</t>
    </r>
  </si>
  <si>
    <r>
      <rPr>
        <sz val="9"/>
        <rFont val="Times New Roman"/>
        <family val="1"/>
      </rPr>
      <t>W. Aus</t>
    </r>
  </si>
  <si>
    <r>
      <rPr>
        <sz val="9"/>
        <rFont val="Times New Roman"/>
        <family val="1"/>
      </rPr>
      <t>Carnarvan</t>
    </r>
  </si>
  <si>
    <r>
      <rPr>
        <sz val="9"/>
        <rFont val="Times New Roman"/>
        <family val="1"/>
      </rPr>
      <t>astronomer saw a bright blue star cross 90° of sky</t>
    </r>
  </si>
  <si>
    <r>
      <rPr>
        <sz val="9"/>
        <rFont val="Times New Roman"/>
        <family val="1"/>
      </rPr>
      <t>Castalia</t>
    </r>
  </si>
  <si>
    <r>
      <rPr>
        <sz val="9"/>
        <rFont val="Times New Roman"/>
        <family val="1"/>
      </rPr>
      <t>Missile Radar Picks Up Target At 100,000'</t>
    </r>
  </si>
  <si>
    <r>
      <rPr>
        <sz val="9"/>
        <rFont val="Times New Roman"/>
        <family val="1"/>
      </rPr>
      <t>Flat Silver Object Near Airbase</t>
    </r>
  </si>
  <si>
    <r>
      <rPr>
        <sz val="9"/>
        <rFont val="Times New Roman"/>
        <family val="1"/>
      </rPr>
      <t>Forbes AFB</t>
    </r>
  </si>
  <si>
    <r>
      <rPr>
        <sz val="9"/>
        <rFont val="Times New Roman"/>
        <family val="1"/>
      </rPr>
      <t>Domed object paced car, climbed out of sight (UFOE II, Section, XII).</t>
    </r>
  </si>
  <si>
    <r>
      <rPr>
        <sz val="9"/>
        <rFont val="Times New Roman"/>
        <family val="1"/>
      </rPr>
      <t>Chesterville, Ontario</t>
    </r>
  </si>
  <si>
    <r>
      <rPr>
        <sz val="9"/>
        <rFont val="Times New Roman"/>
        <family val="1"/>
      </rPr>
      <t>Glowing Disc On Legs Freaks Dogs</t>
    </r>
  </si>
  <si>
    <r>
      <rPr>
        <sz val="9"/>
        <rFont val="Times New Roman"/>
        <family val="1"/>
      </rPr>
      <t>Vaucluse, N.S.W.</t>
    </r>
  </si>
  <si>
    <r>
      <rPr>
        <sz val="9"/>
        <rFont val="Times New Roman"/>
        <family val="1"/>
      </rPr>
      <t>(McDonald list) At Least Three Radars Track Object Over Two States</t>
    </r>
  </si>
  <si>
    <r>
      <rPr>
        <sz val="9"/>
        <rFont val="Times New Roman"/>
        <family val="1"/>
      </rPr>
      <t>Penna. and Ohio</t>
    </r>
  </si>
  <si>
    <r>
      <rPr>
        <sz val="9"/>
        <rFont val="Times New Roman"/>
        <family val="1"/>
      </rPr>
      <t>Three Silver Cigars Moving Side By Side</t>
    </r>
  </si>
  <si>
    <r>
      <rPr>
        <sz val="9"/>
        <rFont val="Times New Roman"/>
        <family val="1"/>
      </rPr>
      <t>Fossil</t>
    </r>
  </si>
  <si>
    <r>
      <rPr>
        <sz val="9"/>
        <rFont val="Times New Roman"/>
        <family val="1"/>
      </rPr>
      <t xml:space="preserve">Police lieutenant and officer saw hovering white object that undulated, darted here
</t>
    </r>
    <r>
      <rPr>
        <sz val="9"/>
        <rFont val="Times New Roman"/>
        <family val="1"/>
      </rPr>
      <t>and there, zigzagged, and sped away (UFOE II, Section, V).</t>
    </r>
  </si>
  <si>
    <r>
      <rPr>
        <sz val="9"/>
        <rFont val="Times New Roman"/>
        <family val="1"/>
      </rPr>
      <t>Sunnyvale</t>
    </r>
  </si>
  <si>
    <r>
      <rPr>
        <sz val="9"/>
        <rFont val="Times New Roman"/>
        <family val="1"/>
      </rPr>
      <t>flashing light, like a satellite</t>
    </r>
  </si>
  <si>
    <r>
      <rPr>
        <sz val="9"/>
        <rFont val="Times New Roman"/>
        <family val="1"/>
      </rPr>
      <t>Kiel</t>
    </r>
  </si>
  <si>
    <r>
      <rPr>
        <sz val="9"/>
        <rFont val="Times New Roman"/>
        <family val="1"/>
      </rPr>
      <t>(McDonald list) Civilians Report Object / Possible Radar Confirmation</t>
    </r>
  </si>
  <si>
    <r>
      <rPr>
        <sz val="9"/>
        <rFont val="Times New Roman"/>
        <family val="1"/>
      </rPr>
      <t>"Hubcaps" Change Course &amp; Fly Straight Up</t>
    </r>
  </si>
  <si>
    <r>
      <rPr>
        <sz val="10"/>
        <rFont val="Times New Roman"/>
        <family val="1"/>
      </rPr>
      <t>The Antarctica Sightings (E-M Case, Photos)</t>
    </r>
  </si>
  <si>
    <r>
      <rPr>
        <sz val="9"/>
        <rFont val="Times New Roman"/>
        <family val="1"/>
      </rPr>
      <t>Antarctica</t>
    </r>
  </si>
  <si>
    <r>
      <rPr>
        <sz val="9"/>
        <rFont val="Times New Roman"/>
        <family val="1"/>
      </rPr>
      <t>UFO interfered with instruments measuring magnetic fields</t>
    </r>
  </si>
  <si>
    <r>
      <rPr>
        <sz val="9"/>
        <rFont val="Times New Roman"/>
        <family val="1"/>
      </rPr>
      <t>Humanoids Near Elliptical Object With Legs On Ground</t>
    </r>
  </si>
  <si>
    <r>
      <rPr>
        <sz val="9"/>
        <rFont val="Times New Roman"/>
        <family val="1"/>
      </rPr>
      <t>Valensole</t>
    </r>
  </si>
  <si>
    <r>
      <rPr>
        <sz val="9"/>
        <rFont val="Times New Roman"/>
        <family val="1"/>
      </rPr>
      <t>West Germany</t>
    </r>
  </si>
  <si>
    <r>
      <rPr>
        <sz val="9"/>
        <rFont val="Times New Roman"/>
        <family val="1"/>
      </rPr>
      <t>Frankfurt</t>
    </r>
  </si>
  <si>
    <r>
      <rPr>
        <sz val="9"/>
        <rFont val="Times New Roman"/>
        <family val="1"/>
      </rPr>
      <t>Radar/Visuals of High Speed Objects (McDonald list)</t>
    </r>
  </si>
  <si>
    <r>
      <rPr>
        <sz val="9"/>
        <rFont val="Times New Roman"/>
        <family val="1"/>
      </rPr>
      <t>Ankara</t>
    </r>
  </si>
  <si>
    <r>
      <rPr>
        <sz val="9"/>
        <rFont val="Times New Roman"/>
        <family val="1"/>
      </rPr>
      <t>UFOs over GE facility</t>
    </r>
  </si>
  <si>
    <r>
      <rPr>
        <sz val="9"/>
        <rFont val="Times New Roman"/>
        <family val="1"/>
      </rPr>
      <t>Lynn/Nahant</t>
    </r>
  </si>
  <si>
    <r>
      <rPr>
        <sz val="9"/>
        <rFont val="Times New Roman"/>
        <family val="1"/>
      </rPr>
      <t>Close encounter. Obj. 45' above the ground</t>
    </r>
  </si>
  <si>
    <r>
      <rPr>
        <sz val="9"/>
        <rFont val="Times New Roman"/>
        <family val="1"/>
      </rPr>
      <t>Knob Noster</t>
    </r>
  </si>
  <si>
    <r>
      <rPr>
        <sz val="9"/>
        <rFont val="Times New Roman"/>
        <family val="1"/>
      </rPr>
      <t>Flattened Sphere Buzzes DC-6 / Photos Confiscated</t>
    </r>
  </si>
  <si>
    <r>
      <rPr>
        <sz val="9"/>
        <rFont val="Times New Roman"/>
        <family val="1"/>
      </rPr>
      <t>Townsville, Queensland</t>
    </r>
  </si>
  <si>
    <r>
      <rPr>
        <sz val="9"/>
        <rFont val="Times New Roman"/>
        <family val="1"/>
      </rPr>
      <t xml:space="preserve">Circular UFO with three legs on or near the ground, trees illuminated. Departed rapidly with buzzing sound. Circular ring impression found at site (UFOE II,
</t>
    </r>
    <r>
      <rPr>
        <sz val="9"/>
        <rFont val="Times New Roman"/>
        <family val="1"/>
      </rPr>
      <t>Section VII).</t>
    </r>
  </si>
  <si>
    <r>
      <rPr>
        <sz val="9"/>
        <rFont val="Times New Roman"/>
        <family val="1"/>
      </rPr>
      <t>Mackay</t>
    </r>
  </si>
  <si>
    <r>
      <rPr>
        <sz val="9"/>
        <rFont val="Times New Roman"/>
        <family val="1"/>
      </rPr>
      <t>Disc With Ports Spooks Dog And Horse</t>
    </r>
  </si>
  <si>
    <r>
      <rPr>
        <sz val="9"/>
        <rFont val="Times New Roman"/>
        <family val="1"/>
      </rPr>
      <t>Leroy Township</t>
    </r>
  </si>
  <si>
    <r>
      <rPr>
        <sz val="9"/>
        <rFont val="Times New Roman"/>
        <family val="1"/>
      </rPr>
      <t>65068-9</t>
    </r>
  </si>
  <si>
    <r>
      <rPr>
        <sz val="9"/>
        <rFont val="Times New Roman"/>
        <family val="1"/>
      </rPr>
      <t>Object Splits In Two, Then Three</t>
    </r>
  </si>
  <si>
    <r>
      <rPr>
        <sz val="9"/>
        <rFont val="Times New Roman"/>
        <family val="1"/>
      </rPr>
      <t>radar detected 4 targets at extremely high speed 3,000 knots, G,V</t>
    </r>
  </si>
  <si>
    <r>
      <rPr>
        <sz val="9"/>
        <rFont val="Times New Roman"/>
        <family val="1"/>
      </rPr>
      <t>Philippine Sea</t>
    </r>
  </si>
  <si>
    <r>
      <rPr>
        <sz val="9"/>
        <rFont val="Times New Roman"/>
        <family val="1"/>
      </rPr>
      <t>Blue-White Object Too Fast For Aircraft</t>
    </r>
  </si>
  <si>
    <r>
      <rPr>
        <sz val="9"/>
        <rFont val="Times New Roman"/>
        <family val="1"/>
      </rPr>
      <t>McClelland AFB</t>
    </r>
  </si>
  <si>
    <r>
      <rPr>
        <sz val="9"/>
        <rFont val="Times New Roman"/>
        <family val="1"/>
      </rPr>
      <t>Woman saw a 25 ft object land near her house shaped like a disc</t>
    </r>
  </si>
  <si>
    <r>
      <rPr>
        <sz val="9"/>
        <rFont val="Times New Roman"/>
        <family val="1"/>
      </rPr>
      <t>Rivesville</t>
    </r>
  </si>
  <si>
    <r>
      <rPr>
        <sz val="9"/>
        <rFont val="Times New Roman"/>
        <family val="1"/>
      </rPr>
      <t>Bernacillo, NM</t>
    </r>
  </si>
  <si>
    <r>
      <rPr>
        <sz val="9"/>
        <rFont val="Times New Roman"/>
        <family val="1"/>
      </rPr>
      <t>Bernacillo</t>
    </r>
  </si>
  <si>
    <r>
      <rPr>
        <sz val="9"/>
        <rFont val="Times New Roman"/>
        <family val="1"/>
      </rPr>
      <t>(McDonald list) Uncorrelated Targets On GCA Radars</t>
    </r>
  </si>
  <si>
    <r>
      <rPr>
        <sz val="9"/>
        <rFont val="Times New Roman"/>
        <family val="1"/>
      </rPr>
      <t>Misawa AFB</t>
    </r>
  </si>
  <si>
    <r>
      <rPr>
        <u/>
        <sz val="9"/>
        <color rgb="FF0000FF"/>
        <rFont val="Times New Roman"/>
        <family val="1"/>
      </rPr>
      <t>650410-14</t>
    </r>
  </si>
  <si>
    <r>
      <rPr>
        <sz val="9"/>
        <rFont val="Times New Roman"/>
        <family val="1"/>
      </rPr>
      <t>40' Black Oval Object 500' Away</t>
    </r>
  </si>
  <si>
    <r>
      <rPr>
        <sz val="9"/>
        <rFont val="Times New Roman"/>
        <family val="1"/>
      </rPr>
      <t>Keesler AFB</t>
    </r>
  </si>
  <si>
    <r>
      <rPr>
        <sz val="9"/>
        <rFont val="Times New Roman"/>
        <family val="1"/>
      </rPr>
      <t>Object Paces Japanese Airliner</t>
    </r>
  </si>
  <si>
    <r>
      <rPr>
        <sz val="9"/>
        <rFont val="Times New Roman"/>
        <family val="1"/>
      </rPr>
      <t>Osaka (near Himeji)</t>
    </r>
  </si>
  <si>
    <r>
      <rPr>
        <sz val="9"/>
        <rFont val="Times New Roman"/>
        <family val="1"/>
      </rPr>
      <t>Object paced plane (E-M)</t>
    </r>
  </si>
  <si>
    <r>
      <rPr>
        <sz val="9"/>
        <rFont val="Times New Roman"/>
        <family val="1"/>
      </rPr>
      <t>Himeji</t>
    </r>
  </si>
  <si>
    <r>
      <rPr>
        <sz val="9"/>
        <rFont val="Times New Roman"/>
        <family val="1"/>
      </rPr>
      <t>Everglades / James Flynn Case</t>
    </r>
  </si>
  <si>
    <r>
      <rPr>
        <sz val="9"/>
        <rFont val="Times New Roman"/>
        <family val="1"/>
      </rPr>
      <t>Everglades</t>
    </r>
  </si>
  <si>
    <r>
      <rPr>
        <sz val="9"/>
        <rFont val="Times New Roman"/>
        <family val="1"/>
      </rPr>
      <t>Six Lights Just Miss House</t>
    </r>
  </si>
  <si>
    <r>
      <rPr>
        <sz val="9"/>
        <rFont val="Times New Roman"/>
        <family val="1"/>
      </rPr>
      <t>Mount Airy</t>
    </r>
  </si>
  <si>
    <r>
      <rPr>
        <sz val="9"/>
        <rFont val="Times New Roman"/>
        <family val="1"/>
      </rPr>
      <t>Rapid Blimp-Like Object Over Hudson River</t>
    </r>
  </si>
  <si>
    <r>
      <rPr>
        <sz val="9"/>
        <rFont val="Times New Roman"/>
        <family val="1"/>
      </rPr>
      <t>New York</t>
    </r>
  </si>
  <si>
    <r>
      <rPr>
        <sz val="9"/>
        <rFont val="Times New Roman"/>
        <family val="1"/>
      </rPr>
      <t>3 yellow-orange spheres rise rapidly from the ground</t>
    </r>
  </si>
  <si>
    <r>
      <rPr>
        <sz val="9"/>
        <rFont val="Times New Roman"/>
        <family val="1"/>
      </rPr>
      <t>Corvallis</t>
    </r>
  </si>
  <si>
    <r>
      <rPr>
        <sz val="9"/>
        <rFont val="Times New Roman"/>
        <family val="1"/>
      </rPr>
      <t>Ball Of Light Hovers Over Water</t>
    </r>
  </si>
  <si>
    <r>
      <rPr>
        <sz val="9"/>
        <rFont val="Times New Roman"/>
        <family val="1"/>
      </rPr>
      <t>Point au Fer Reef</t>
    </r>
  </si>
  <si>
    <r>
      <rPr>
        <sz val="9"/>
        <rFont val="Times New Roman"/>
        <family val="1"/>
      </rPr>
      <t>Landed Object And Entity Case / Hoax</t>
    </r>
  </si>
  <si>
    <r>
      <rPr>
        <sz val="9"/>
        <rFont val="Times New Roman"/>
        <family val="1"/>
      </rPr>
      <t>Nr. Brooksville</t>
    </r>
  </si>
  <si>
    <r>
      <rPr>
        <sz val="9"/>
        <rFont val="Times New Roman"/>
        <family val="1"/>
      </rPr>
      <t>3 ovals pace Flying Tiger crew (radar)</t>
    </r>
  </si>
  <si>
    <r>
      <rPr>
        <sz val="9"/>
        <rFont val="Times New Roman"/>
        <family val="1"/>
      </rPr>
      <t>Radar/Visual Over Pacific Ocean</t>
    </r>
  </si>
  <si>
    <r>
      <rPr>
        <sz val="9"/>
        <rFont val="Times New Roman"/>
        <family val="1"/>
      </rPr>
      <t xml:space="preserve">Bt. Anchorage, Alaska &amp; Tachikawa Air
</t>
    </r>
    <r>
      <rPr>
        <sz val="9"/>
        <rFont val="Times New Roman"/>
        <family val="1"/>
      </rPr>
      <t>Base</t>
    </r>
  </si>
  <si>
    <r>
      <rPr>
        <sz val="9"/>
        <rFont val="Times New Roman"/>
        <family val="1"/>
      </rPr>
      <t>Airborne &amp; Ground Sightings, Radar Track</t>
    </r>
  </si>
  <si>
    <r>
      <rPr>
        <sz val="9"/>
        <rFont val="Times New Roman"/>
        <family val="1"/>
      </rPr>
      <t>VA, DC, MD</t>
    </r>
  </si>
  <si>
    <r>
      <rPr>
        <sz val="9"/>
        <rFont val="Times New Roman"/>
        <family val="1"/>
      </rPr>
      <t>Saucer With Domed Top / Humming Sound / 32-40 Witnesses</t>
    </r>
  </si>
  <si>
    <r>
      <rPr>
        <sz val="9"/>
        <rFont val="Times New Roman"/>
        <family val="1"/>
      </rPr>
      <t>Tallahassee</t>
    </r>
  </si>
  <si>
    <r>
      <rPr>
        <sz val="9"/>
        <rFont val="Times New Roman"/>
        <family val="1"/>
      </rPr>
      <t>Triangular Object With No Sound</t>
    </r>
  </si>
  <si>
    <r>
      <rPr>
        <sz val="9"/>
        <rFont val="Times New Roman"/>
        <family val="1"/>
      </rPr>
      <t>Newport News</t>
    </r>
  </si>
  <si>
    <r>
      <rPr>
        <sz val="9"/>
        <rFont val="Times New Roman"/>
        <family val="1"/>
      </rPr>
      <t>(McDonald list) Tear Drop Shaped Object Tracked on Radar</t>
    </r>
  </si>
  <si>
    <r>
      <rPr>
        <sz val="9"/>
        <rFont val="Times New Roman"/>
        <family val="1"/>
      </rPr>
      <t>Various Locations</t>
    </r>
  </si>
  <si>
    <r>
      <rPr>
        <sz val="9"/>
        <rFont val="Times New Roman"/>
        <family val="1"/>
      </rPr>
      <t>Zig-Zagging Object Lands / Takes Off</t>
    </r>
  </si>
  <si>
    <r>
      <rPr>
        <sz val="9"/>
        <rFont val="Times New Roman"/>
        <family val="1"/>
      </rPr>
      <t>Plum Tree Island</t>
    </r>
  </si>
  <si>
    <r>
      <rPr>
        <sz val="9"/>
        <rFont val="Times New Roman"/>
        <family val="1"/>
      </rPr>
      <t>NASA engineer saw V-shaped object with red-orange lights zigzagging at low level. Object touched down briefly, took off, and rapidly climbed out of sight (UFOE II, Section IV).</t>
    </r>
  </si>
  <si>
    <r>
      <rPr>
        <sz val="9"/>
        <rFont val="Times New Roman"/>
        <family val="1"/>
      </rPr>
      <t>Hampton</t>
    </r>
  </si>
  <si>
    <r>
      <rPr>
        <sz val="9"/>
        <rFont val="Times New Roman"/>
        <family val="1"/>
      </rPr>
      <t>Bright Light In Erratic Pattern</t>
    </r>
  </si>
  <si>
    <r>
      <rPr>
        <sz val="9"/>
        <rFont val="Times New Roman"/>
        <family val="1"/>
      </rPr>
      <t>AltaVista</t>
    </r>
  </si>
  <si>
    <r>
      <rPr>
        <sz val="9"/>
        <rFont val="Times New Roman"/>
        <family val="1"/>
      </rPr>
      <t>Square Object Size of Football Field</t>
    </r>
  </si>
  <si>
    <r>
      <rPr>
        <sz val="9"/>
        <rFont val="Times New Roman"/>
        <family val="1"/>
      </rPr>
      <t>UFO Hovering Over Field Stalls Cars</t>
    </r>
  </si>
  <si>
    <r>
      <rPr>
        <sz val="9"/>
        <rFont val="Times New Roman"/>
        <family val="1"/>
      </rPr>
      <t>Williamsburg</t>
    </r>
  </si>
  <si>
    <r>
      <rPr>
        <sz val="9"/>
        <rFont val="Times New Roman"/>
        <family val="1"/>
      </rPr>
      <t>Egg-Shaped Object Goes Up Then Dives</t>
    </r>
  </si>
  <si>
    <r>
      <rPr>
        <sz val="9"/>
        <rFont val="Times New Roman"/>
        <family val="1"/>
      </rPr>
      <t>Light Hovers Over Radio Tower</t>
    </r>
  </si>
  <si>
    <r>
      <rPr>
        <sz val="9"/>
        <rFont val="Times New Roman"/>
        <family val="1"/>
      </rPr>
      <t>Occupants Observed In Glass-Like Object</t>
    </r>
  </si>
  <si>
    <r>
      <rPr>
        <sz val="9"/>
        <rFont val="Times New Roman"/>
        <family val="1"/>
      </rPr>
      <t>Long Beach</t>
    </r>
  </si>
  <si>
    <r>
      <rPr>
        <sz val="9"/>
        <rFont val="Times New Roman"/>
        <family val="1"/>
      </rPr>
      <t>Two Humanoids Approach Witness</t>
    </r>
  </si>
  <si>
    <r>
      <rPr>
        <sz val="9"/>
        <rFont val="Times New Roman"/>
        <family val="1"/>
      </rPr>
      <t>Brand's Flats</t>
    </r>
  </si>
  <si>
    <r>
      <rPr>
        <sz val="9"/>
        <rFont val="Times New Roman"/>
        <family val="1"/>
      </rPr>
      <t>Object With Rings Observed</t>
    </r>
  </si>
  <si>
    <r>
      <rPr>
        <sz val="9"/>
        <rFont val="Times New Roman"/>
        <family val="1"/>
      </rPr>
      <t>Buchanan</t>
    </r>
  </si>
  <si>
    <r>
      <rPr>
        <sz val="9"/>
        <rFont val="Times New Roman"/>
        <family val="1"/>
      </rPr>
      <t>E-M Effects on Car and Radio</t>
    </r>
  </si>
  <si>
    <r>
      <rPr>
        <sz val="9"/>
        <rFont val="Times New Roman"/>
        <family val="1"/>
      </rPr>
      <t>Wilmot</t>
    </r>
  </si>
  <si>
    <r>
      <rPr>
        <sz val="9"/>
        <rFont val="Times New Roman"/>
        <family val="1"/>
      </rPr>
      <t>Cigar Larger Than B-52</t>
    </r>
  </si>
  <si>
    <r>
      <rPr>
        <sz val="9"/>
        <rFont val="Times New Roman"/>
        <family val="1"/>
      </rPr>
      <t>Thaxton</t>
    </r>
  </si>
  <si>
    <r>
      <rPr>
        <sz val="9"/>
        <rFont val="Times New Roman"/>
        <family val="1"/>
      </rPr>
      <t>Driver Avoids Collision With 30' Object</t>
    </r>
  </si>
  <si>
    <r>
      <rPr>
        <sz val="9"/>
        <rFont val="Times New Roman"/>
        <family val="1"/>
      </rPr>
      <t>Blaine AFB</t>
    </r>
  </si>
  <si>
    <r>
      <rPr>
        <sz val="9"/>
        <rFont val="Times New Roman"/>
        <family val="1"/>
      </rPr>
      <t>Over A Dozen Ovals Chased By AF Jets</t>
    </r>
  </si>
  <si>
    <r>
      <rPr>
        <sz val="9"/>
        <rFont val="Times New Roman"/>
        <family val="1"/>
      </rPr>
      <t>White Light In Level Flight</t>
    </r>
  </si>
  <si>
    <r>
      <rPr>
        <sz val="9"/>
        <rFont val="Times New Roman"/>
        <family val="1"/>
      </rPr>
      <t>Silver Springs</t>
    </r>
  </si>
  <si>
    <r>
      <rPr>
        <sz val="9"/>
        <rFont val="Times New Roman"/>
        <family val="1"/>
      </rPr>
      <t>Hissing Object With Sparks</t>
    </r>
  </si>
  <si>
    <r>
      <rPr>
        <sz val="9"/>
        <rFont val="Times New Roman"/>
        <family val="1"/>
      </rPr>
      <t>South Boston</t>
    </r>
  </si>
  <si>
    <r>
      <rPr>
        <sz val="9"/>
        <rFont val="Times New Roman"/>
        <family val="1"/>
      </rPr>
      <t>Two Lighted Objects Make U-Turn &amp; TVI</t>
    </r>
  </si>
  <si>
    <r>
      <rPr>
        <sz val="9"/>
        <rFont val="Times New Roman"/>
        <family val="1"/>
      </rPr>
      <t>Light Stops &amp; Starts</t>
    </r>
  </si>
  <si>
    <r>
      <rPr>
        <sz val="9"/>
        <rFont val="Times New Roman"/>
        <family val="1"/>
      </rPr>
      <t>Lynchburg</t>
    </r>
  </si>
  <si>
    <r>
      <rPr>
        <sz val="9"/>
        <rFont val="Times New Roman"/>
        <family val="1"/>
      </rPr>
      <t>Bright Yellow Light Flies Overhead</t>
    </r>
  </si>
  <si>
    <r>
      <rPr>
        <sz val="9"/>
        <rFont val="Times New Roman"/>
        <family val="1"/>
      </rPr>
      <t>Wallops Island</t>
    </r>
  </si>
  <si>
    <r>
      <rPr>
        <sz val="9"/>
        <rFont val="Times New Roman"/>
        <family val="1"/>
      </rPr>
      <t>Large Light Leading 7-8 Smaller Lights</t>
    </r>
  </si>
  <si>
    <r>
      <rPr>
        <sz val="9"/>
        <rFont val="Times New Roman"/>
        <family val="1"/>
      </rPr>
      <t>Norfolk</t>
    </r>
  </si>
  <si>
    <r>
      <rPr>
        <sz val="10"/>
        <rFont val="Times New Roman"/>
        <family val="1"/>
      </rPr>
      <t>Car Engine Fails After Object Lands</t>
    </r>
  </si>
  <si>
    <r>
      <rPr>
        <sz val="9"/>
        <rFont val="Times New Roman"/>
        <family val="1"/>
      </rPr>
      <t>Harrisonburg</t>
    </r>
  </si>
  <si>
    <r>
      <rPr>
        <sz val="9"/>
        <rFont val="Times New Roman"/>
        <family val="1"/>
      </rPr>
      <t xml:space="preserve">Cone-shaped object crossed road, landed, sound heard. Radioactivity detected.  (E)
</t>
    </r>
    <r>
      <rPr>
        <sz val="9"/>
        <rFont val="Times New Roman"/>
        <family val="1"/>
      </rPr>
      <t>See Section I. Car</t>
    </r>
  </si>
  <si>
    <r>
      <rPr>
        <sz val="9"/>
        <rFont val="Times New Roman"/>
        <family val="1"/>
      </rPr>
      <t>radar tracked 2 large target 10 miles apart heading directly toward the radar</t>
    </r>
  </si>
  <si>
    <r>
      <rPr>
        <sz val="9"/>
        <rFont val="Times New Roman"/>
        <family val="1"/>
      </rPr>
      <t>Patuxent River NAS</t>
    </r>
  </si>
  <si>
    <r>
      <rPr>
        <sz val="9"/>
        <rFont val="Times New Roman"/>
        <family val="1"/>
      </rPr>
      <t>(McDonald list) Object Observed &amp; Tracked on Radar For Two Hours</t>
    </r>
  </si>
  <si>
    <r>
      <rPr>
        <sz val="9"/>
        <rFont val="Times New Roman"/>
        <family val="1"/>
      </rPr>
      <t>Baker</t>
    </r>
  </si>
  <si>
    <r>
      <rPr>
        <sz val="9"/>
        <rFont val="Times New Roman"/>
        <family val="1"/>
      </rPr>
      <t>Dog fearful as bright light hovered</t>
    </r>
  </si>
  <si>
    <r>
      <rPr>
        <sz val="9"/>
        <rFont val="Times New Roman"/>
        <family val="1"/>
      </rPr>
      <t>New Berlin</t>
    </r>
  </si>
  <si>
    <r>
      <rPr>
        <sz val="9"/>
        <rFont val="Times New Roman"/>
        <family val="1"/>
      </rPr>
      <t>Navy radar tracking of unidentified object</t>
    </r>
  </si>
  <si>
    <r>
      <rPr>
        <sz val="9"/>
        <rFont val="Times New Roman"/>
        <family val="1"/>
      </rPr>
      <t>U.S.S. Gyatt Tracks Bogey</t>
    </r>
  </si>
  <si>
    <r>
      <rPr>
        <sz val="9"/>
        <rFont val="Times New Roman"/>
        <family val="1"/>
      </rPr>
      <t>220 miles NW of Puerto Rico</t>
    </r>
  </si>
  <si>
    <r>
      <rPr>
        <sz val="9"/>
        <rFont val="Times New Roman"/>
        <family val="1"/>
      </rPr>
      <t>bright white flashing light traveling from horizon to horizon</t>
    </r>
  </si>
  <si>
    <r>
      <rPr>
        <sz val="9"/>
        <rFont val="Times New Roman"/>
        <family val="1"/>
      </rPr>
      <t>Tokyo (Pacific, 1400 miles E of)</t>
    </r>
  </si>
  <si>
    <r>
      <rPr>
        <sz val="9"/>
        <rFont val="Times New Roman"/>
        <family val="1"/>
      </rPr>
      <t>radar tracking of low altitude low speed object</t>
    </r>
  </si>
  <si>
    <r>
      <rPr>
        <sz val="9"/>
        <rFont val="Times New Roman"/>
        <family val="1"/>
      </rPr>
      <t>S Puerto Rico</t>
    </r>
  </si>
  <si>
    <r>
      <rPr>
        <sz val="9"/>
        <rFont val="Times New Roman"/>
        <family val="1"/>
      </rPr>
      <t>641118-19</t>
    </r>
  </si>
  <si>
    <r>
      <rPr>
        <sz val="9"/>
        <rFont val="Times New Roman"/>
        <family val="1"/>
      </rPr>
      <t>3 dim, reddish lights fly through 160° arc</t>
    </r>
  </si>
  <si>
    <r>
      <rPr>
        <sz val="9"/>
        <rFont val="Times New Roman"/>
        <family val="1"/>
      </rPr>
      <t>Menomonee Falls</t>
    </r>
  </si>
  <si>
    <r>
      <rPr>
        <sz val="9"/>
        <rFont val="Times New Roman"/>
        <family val="1"/>
      </rPr>
      <t>50 cows reacted to low object</t>
    </r>
  </si>
  <si>
    <r>
      <rPr>
        <sz val="9"/>
        <rFont val="Times New Roman"/>
        <family val="1"/>
      </rPr>
      <t>Somerset</t>
    </r>
  </si>
  <si>
    <r>
      <rPr>
        <sz val="9"/>
        <rFont val="Times New Roman"/>
        <family val="1"/>
      </rPr>
      <t>US Navy radar tracking</t>
    </r>
  </si>
  <si>
    <r>
      <rPr>
        <sz val="9"/>
        <rFont val="Times New Roman"/>
        <family val="1"/>
      </rPr>
      <t xml:space="preserve">Engineer, others, observed dome-shaped object following jet fighters. UFO shot
</t>
    </r>
    <r>
      <rPr>
        <sz val="9"/>
        <rFont val="Times New Roman"/>
        <family val="1"/>
      </rPr>
      <t>straight up and out of sight (UFOE Section IV).</t>
    </r>
  </si>
  <si>
    <r>
      <rPr>
        <sz val="9"/>
        <rFont val="Times New Roman"/>
        <family val="1"/>
      </rPr>
      <t>The Big Sur Filming / UFO Disables Dummy Warhead ?</t>
    </r>
  </si>
  <si>
    <r>
      <rPr>
        <sz val="9"/>
        <rFont val="Times New Roman"/>
        <family val="1"/>
      </rPr>
      <t>Big Sur</t>
    </r>
  </si>
  <si>
    <r>
      <rPr>
        <sz val="9"/>
        <rFont val="Times New Roman"/>
        <family val="1"/>
      </rPr>
      <t>4 white lights, 3-4 [degrees?] apart, to the N, going W</t>
    </r>
  </si>
  <si>
    <r>
      <rPr>
        <sz val="9"/>
        <rFont val="Times New Roman"/>
        <family val="1"/>
      </rPr>
      <t>Cedar Grove</t>
    </r>
  </si>
  <si>
    <r>
      <rPr>
        <sz val="9"/>
        <rFont val="Times New Roman"/>
        <family val="1"/>
      </rPr>
      <t>hunter in tree saw 3 flying silvery lighted objects  1/4 mile away</t>
    </r>
  </si>
  <si>
    <r>
      <rPr>
        <sz val="9"/>
        <rFont val="Times New Roman"/>
        <family val="1"/>
      </rPr>
      <t>Cisco Grove (near)</t>
    </r>
  </si>
  <si>
    <r>
      <rPr>
        <sz val="9"/>
        <rFont val="Times New Roman"/>
        <family val="1"/>
      </rPr>
      <t>Humanoids and "robots", physiological effects</t>
    </r>
  </si>
  <si>
    <r>
      <rPr>
        <sz val="9"/>
        <rFont val="Times New Roman"/>
        <family val="1"/>
      </rPr>
      <t>Object On Collision Course With C-124</t>
    </r>
  </si>
  <si>
    <r>
      <rPr>
        <sz val="9"/>
        <rFont val="Times New Roman"/>
        <family val="1"/>
      </rPr>
      <t>Dover (Atlantic, 200 miles E of)</t>
    </r>
  </si>
  <si>
    <r>
      <rPr>
        <sz val="9"/>
        <rFont val="Times New Roman"/>
        <family val="1"/>
      </rPr>
      <t>3 bright silver, round objects, in a stack formation</t>
    </r>
  </si>
  <si>
    <r>
      <rPr>
        <sz val="9"/>
        <rFont val="Times New Roman"/>
        <family val="1"/>
      </rPr>
      <t>Yosemite Park</t>
    </r>
  </si>
  <si>
    <r>
      <rPr>
        <sz val="9"/>
        <rFont val="Times New Roman"/>
        <family val="1"/>
      </rPr>
      <t>10 ft x 5 ft bullet-shaped object with wavy lines on the front part</t>
    </r>
  </si>
  <si>
    <r>
      <rPr>
        <sz val="9"/>
        <rFont val="Times New Roman"/>
        <family val="1"/>
      </rPr>
      <t>saw a reddish, blinking light approach the runway</t>
    </r>
  </si>
  <si>
    <r>
      <rPr>
        <sz val="9"/>
        <rFont val="Times New Roman"/>
        <family val="1"/>
      </rPr>
      <t>Wake Island</t>
    </r>
  </si>
  <si>
    <r>
      <rPr>
        <sz val="9"/>
        <rFont val="Times New Roman"/>
        <family val="1"/>
      </rPr>
      <t>Wake Island (on the airstrip)</t>
    </r>
  </si>
  <si>
    <r>
      <rPr>
        <sz val="9"/>
        <rFont val="Times New Roman"/>
        <family val="1"/>
      </rPr>
      <t>Round Object Descends To Ground</t>
    </r>
  </si>
  <si>
    <r>
      <rPr>
        <sz val="9"/>
        <rFont val="Times New Roman"/>
        <family val="1"/>
      </rPr>
      <t>Lake Chelan</t>
    </r>
  </si>
  <si>
    <r>
      <rPr>
        <sz val="9"/>
        <rFont val="Times New Roman"/>
        <family val="1"/>
      </rPr>
      <t>white ball of fire, the size of a car, climb slowly, then speed up</t>
    </r>
  </si>
  <si>
    <r>
      <rPr>
        <sz val="9"/>
        <rFont val="Times New Roman"/>
        <family val="1"/>
      </rPr>
      <t>aluminum sphere with a flourescent luminous ring</t>
    </r>
  </si>
  <si>
    <r>
      <rPr>
        <sz val="9"/>
        <rFont val="Times New Roman"/>
        <family val="1"/>
      </rPr>
      <t>Norwich</t>
    </r>
  </si>
  <si>
    <r>
      <rPr>
        <sz val="9"/>
        <rFont val="Times New Roman"/>
        <family val="1"/>
      </rPr>
      <t>(McDonald list) Brilliant Objects Tracked on GCA Radar</t>
    </r>
  </si>
  <si>
    <r>
      <rPr>
        <sz val="9"/>
        <rFont val="Times New Roman"/>
        <family val="1"/>
      </rPr>
      <t>Langley AFB</t>
    </r>
  </si>
  <si>
    <r>
      <rPr>
        <sz val="9"/>
        <rFont val="Times New Roman"/>
        <family val="1"/>
      </rPr>
      <t>60 ft diameter round topped, flat-bottomed object</t>
    </r>
  </si>
  <si>
    <r>
      <rPr>
        <sz val="9"/>
        <rFont val="Times New Roman"/>
        <family val="1"/>
      </rPr>
      <t xml:space="preserve">Humanoid with dark suit and helmet, climbed on top of craft. Physical traces
</t>
    </r>
    <r>
      <rPr>
        <sz val="9"/>
        <rFont val="Times New Roman"/>
        <family val="1"/>
      </rPr>
      <t>found at site (UFOE Section XII).</t>
    </r>
  </si>
  <si>
    <r>
      <rPr>
        <sz val="9"/>
        <rFont val="Times New Roman"/>
        <family val="1"/>
      </rPr>
      <t>Conklin</t>
    </r>
  </si>
  <si>
    <r>
      <rPr>
        <sz val="9"/>
        <rFont val="Times New Roman"/>
        <family val="1"/>
      </rPr>
      <t>Maneuvering Echelon Formation Closes On Airplane</t>
    </r>
  </si>
  <si>
    <r>
      <rPr>
        <sz val="9"/>
        <rFont val="Times New Roman"/>
        <family val="1"/>
      </rPr>
      <t>Houghton Lake (15 miles south of)</t>
    </r>
  </si>
  <si>
    <r>
      <rPr>
        <sz val="9"/>
        <rFont val="Times New Roman"/>
        <family val="1"/>
      </rPr>
      <t>(McDonald list) Air/Grn Visual &amp; Radar Confirmation</t>
    </r>
  </si>
  <si>
    <r>
      <rPr>
        <sz val="9"/>
        <rFont val="Times New Roman"/>
        <family val="1"/>
      </rPr>
      <t>Cape Guardeau</t>
    </r>
  </si>
  <si>
    <r>
      <rPr>
        <sz val="9"/>
        <rFont val="Times New Roman"/>
        <family val="1"/>
      </rPr>
      <t>Mysterious Markings in Field Baffle Perry County Farm Family.  A five foot circular burned circle, with three intensely burned circles arranged in a triangular shape as though made by table legs were discovered in  the alfalfa field.</t>
    </r>
  </si>
  <si>
    <r>
      <rPr>
        <sz val="9"/>
        <rFont val="Times New Roman"/>
        <family val="1"/>
      </rPr>
      <t>6406Late</t>
    </r>
  </si>
  <si>
    <r>
      <rPr>
        <sz val="9"/>
        <rFont val="Times New Roman"/>
        <family val="1"/>
      </rPr>
      <t>Vehicle encounter, top-shaped UFO</t>
    </r>
  </si>
  <si>
    <r>
      <rPr>
        <sz val="9"/>
        <rFont val="Times New Roman"/>
        <family val="1"/>
      </rPr>
      <t>Lavonia (near)</t>
    </r>
  </si>
  <si>
    <r>
      <rPr>
        <sz val="9"/>
        <rFont val="Times New Roman"/>
        <family val="1"/>
      </rPr>
      <t>Vehicle encounter, top-shaped UFO, strange effects</t>
    </r>
  </si>
  <si>
    <r>
      <rPr>
        <sz val="9"/>
        <rFont val="Times New Roman"/>
        <family val="1"/>
      </rPr>
      <t>Vehicle encounter, top-shaped UFO and strange effects</t>
    </r>
  </si>
  <si>
    <r>
      <rPr>
        <sz val="9"/>
        <rFont val="Times New Roman"/>
        <family val="1"/>
      </rPr>
      <t>3 glowing white spheres, glowing red on their sides</t>
    </r>
  </si>
  <si>
    <r>
      <rPr>
        <sz val="9"/>
        <rFont val="Times New Roman"/>
        <family val="1"/>
      </rPr>
      <t>Late evening. A couple saw a creature over 6' tall with gold, glowing eyes and wide shoulders. Body hair not obvious; had pointed chin and large ears. Just vanished from short distance. (Stringfield; Skylook-93,9)</t>
    </r>
  </si>
  <si>
    <r>
      <rPr>
        <sz val="9"/>
        <rFont val="Times New Roman"/>
        <family val="1"/>
      </rPr>
      <t>64Summer</t>
    </r>
  </si>
  <si>
    <r>
      <rPr>
        <sz val="9"/>
        <rFont val="Times New Roman"/>
        <family val="1"/>
      </rPr>
      <t>yellow-orange light, shaped like the bottom of a ball</t>
    </r>
  </si>
  <si>
    <r>
      <rPr>
        <sz val="9"/>
        <rFont val="Times New Roman"/>
        <family val="1"/>
      </rPr>
      <t>Pleasantview</t>
    </r>
  </si>
  <si>
    <r>
      <rPr>
        <sz val="9"/>
        <rFont val="Times New Roman"/>
        <family val="1"/>
      </rPr>
      <t>thin, white ellipsoid (3.5x length/width ratio) fly straight and level</t>
    </r>
  </si>
  <si>
    <r>
      <rPr>
        <sz val="9"/>
        <rFont val="Times New Roman"/>
        <family val="1"/>
      </rPr>
      <t>Cambridge</t>
    </r>
  </si>
  <si>
    <r>
      <rPr>
        <sz val="9"/>
        <rFont val="Times New Roman"/>
        <family val="1"/>
      </rPr>
      <t>AFB Twice Tracked UFO</t>
    </r>
  </si>
  <si>
    <r>
      <rPr>
        <sz val="9"/>
        <rFont val="Times New Roman"/>
        <family val="1"/>
      </rPr>
      <t>Sphere Near Side of Road / Car Wouldn't Start</t>
    </r>
  </si>
  <si>
    <r>
      <rPr>
        <sz val="9"/>
        <rFont val="Times New Roman"/>
        <family val="1"/>
      </rPr>
      <t>Millinocket</t>
    </r>
  </si>
  <si>
    <r>
      <rPr>
        <sz val="9"/>
        <rFont val="Times New Roman"/>
        <family val="1"/>
      </rPr>
      <t>Cow fearful as square object landed</t>
    </r>
  </si>
  <si>
    <r>
      <rPr>
        <sz val="9"/>
        <rFont val="Times New Roman"/>
        <family val="1"/>
      </rPr>
      <t>Hubbard</t>
    </r>
  </si>
  <si>
    <r>
      <rPr>
        <sz val="9"/>
        <rFont val="Times New Roman"/>
        <family val="1"/>
      </rPr>
      <t>glowing white oval split twice after moving</t>
    </r>
  </si>
  <si>
    <r>
      <rPr>
        <sz val="9"/>
        <rFont val="Times New Roman"/>
        <family val="1"/>
      </rPr>
      <t>10:15 p.m. Citizens and police officers called to the scene, witnessed a UFO. The reddish object appeared round while hovering, then darted across the sky and appeared flattened while in motion. (UFOI-II,7)</t>
    </r>
  </si>
  <si>
    <r>
      <rPr>
        <sz val="9"/>
        <rFont val="Times New Roman"/>
        <family val="1"/>
      </rPr>
      <t>Tipton</t>
    </r>
  </si>
  <si>
    <r>
      <rPr>
        <sz val="9"/>
        <rFont val="Times New Roman"/>
        <family val="1"/>
      </rPr>
      <t>Close encounter II, no details. (UFOI-2,7)</t>
    </r>
  </si>
  <si>
    <r>
      <rPr>
        <sz val="9"/>
        <rFont val="Times New Roman"/>
        <family val="1"/>
      </rPr>
      <t>Lawrence (near)</t>
    </r>
  </si>
  <si>
    <r>
      <rPr>
        <sz val="9"/>
        <rFont val="Times New Roman"/>
        <family val="1"/>
      </rPr>
      <t>Two scrambles, radar/vis, UFOs sent proper IFF</t>
    </r>
  </si>
  <si>
    <r>
      <rPr>
        <sz val="9"/>
        <rFont val="Times New Roman"/>
        <family val="1"/>
      </rPr>
      <t xml:space="preserve">Light beam, landed craft, humming noise, physical traces. (E,L) See Section VI.
</t>
    </r>
    <r>
      <rPr>
        <sz val="9"/>
        <rFont val="Times New Roman"/>
        <family val="1"/>
      </rPr>
      <t>Van</t>
    </r>
  </si>
  <si>
    <r>
      <rPr>
        <sz val="9"/>
        <rFont val="Times New Roman"/>
        <family val="1"/>
      </rPr>
      <t>3 light green crescent-shaped objects</t>
    </r>
  </si>
  <si>
    <r>
      <rPr>
        <sz val="9"/>
        <rFont val="Times New Roman"/>
        <family val="1"/>
      </rPr>
      <t>Asheville</t>
    </r>
  </si>
  <si>
    <r>
      <rPr>
        <sz val="9"/>
        <rFont val="Times New Roman"/>
        <family val="1"/>
      </rPr>
      <t>Object landed in field, physical traces (UFOE Section VII).</t>
    </r>
  </si>
  <si>
    <r>
      <rPr>
        <sz val="9"/>
        <rFont val="Times New Roman"/>
        <family val="1"/>
      </rPr>
      <t>Comstock</t>
    </r>
  </si>
  <si>
    <r>
      <rPr>
        <sz val="9"/>
        <rFont val="Times New Roman"/>
        <family val="1"/>
      </rPr>
      <t>B-57 radios white object landed, phto recon</t>
    </r>
  </si>
  <si>
    <r>
      <rPr>
        <sz val="9"/>
        <rFont val="Times New Roman"/>
        <family val="1"/>
      </rPr>
      <t>Stallion Test Site</t>
    </r>
  </si>
  <si>
    <r>
      <rPr>
        <sz val="9"/>
        <rFont val="Times New Roman"/>
        <family val="1"/>
      </rPr>
      <t>egg-shaped object size of an automobile land about 150 [125?] ft away</t>
    </r>
  </si>
  <si>
    <r>
      <rPr>
        <sz val="9"/>
        <rFont val="Times New Roman"/>
        <family val="1"/>
      </rPr>
      <t>Canyon Ferry Reservoir</t>
    </r>
  </si>
  <si>
    <r>
      <rPr>
        <sz val="9"/>
        <rFont val="Times New Roman"/>
        <family val="1"/>
      </rPr>
      <t>(McDonald list) Radar Tracks Object "Orbiting" 5-Mile Circle</t>
    </r>
  </si>
  <si>
    <r>
      <rPr>
        <sz val="9"/>
        <rFont val="Times New Roman"/>
        <family val="1"/>
      </rPr>
      <t>La Madera</t>
    </r>
  </si>
  <si>
    <r>
      <rPr>
        <sz val="9"/>
        <rFont val="Times New Roman"/>
        <family val="1"/>
      </rPr>
      <t xml:space="preserve">Farmer found shiny elliptical object in field, confronted by two small humanoids
</t>
    </r>
    <r>
      <rPr>
        <sz val="9"/>
        <rFont val="Times New Roman"/>
        <family val="1"/>
      </rPr>
      <t>who spoke with him (UFOE Section XII).</t>
    </r>
  </si>
  <si>
    <r>
      <rPr>
        <sz val="9"/>
        <rFont val="Times New Roman"/>
        <family val="1"/>
      </rPr>
      <t>Newark Valley</t>
    </r>
  </si>
  <si>
    <r>
      <rPr>
        <sz val="9"/>
        <rFont val="Times New Roman"/>
        <family val="1"/>
      </rPr>
      <t>Lonnie Zamora case</t>
    </r>
  </si>
  <si>
    <r>
      <rPr>
        <sz val="9"/>
        <rFont val="Times New Roman"/>
        <family val="1"/>
      </rPr>
      <t>Socorro</t>
    </r>
  </si>
  <si>
    <r>
      <rPr>
        <sz val="9"/>
        <rFont val="Times New Roman"/>
        <family val="1"/>
      </rPr>
      <t>(McDonald list) Two Stacked Blips on AFS Radar</t>
    </r>
  </si>
  <si>
    <r>
      <rPr>
        <sz val="9"/>
        <rFont val="Times New Roman"/>
        <family val="1"/>
      </rPr>
      <t>Fallon AFS</t>
    </r>
  </si>
  <si>
    <r>
      <rPr>
        <sz val="9"/>
        <rFont val="Times New Roman"/>
        <family val="1"/>
      </rPr>
      <t>2 cloud-like objects darken, one shot away and returned</t>
    </r>
  </si>
  <si>
    <r>
      <rPr>
        <sz val="9"/>
        <rFont val="Times New Roman"/>
        <family val="1"/>
      </rPr>
      <t>6-12 UFOs / F-106's Scrambled</t>
    </r>
  </si>
  <si>
    <r>
      <rPr>
        <sz val="9"/>
        <rFont val="Times New Roman"/>
        <family val="1"/>
      </rPr>
      <t>4 huge red lights in a rectangular formation</t>
    </r>
  </si>
  <si>
    <r>
      <rPr>
        <sz val="9"/>
        <rFont val="Times New Roman"/>
        <family val="1"/>
      </rPr>
      <t>Monticello</t>
    </r>
  </si>
  <si>
    <r>
      <rPr>
        <sz val="9"/>
        <rFont val="Times New Roman"/>
        <family val="1"/>
      </rPr>
      <t xml:space="preserve">8:30 p.m. Two pulsating white lights with reddish tinge paced an aircraft, twice turning and approaching it on apparent collision course. The pilot twice took evasive action. A third light joined the first two and they moved away after 5-10
</t>
    </r>
    <r>
      <rPr>
        <sz val="9"/>
        <rFont val="Times New Roman"/>
        <family val="1"/>
      </rPr>
      <t>minutes. (NICAP report form.)</t>
    </r>
  </si>
  <si>
    <r>
      <rPr>
        <sz val="9"/>
        <rFont val="Times New Roman"/>
        <family val="1"/>
      </rPr>
      <t>7:30 p.m. Dull red sphere rose up from behind trees, crossed highway at low altitude, turned, appeared to follow car, then fell back and seemed to head toward ground. Driver was  physics student at Georgia Institute of Technology. (NICAP report form.)</t>
    </r>
  </si>
  <si>
    <r>
      <rPr>
        <sz val="9"/>
        <rFont val="Times New Roman"/>
        <family val="1"/>
      </rPr>
      <t>Moultrie</t>
    </r>
  </si>
  <si>
    <r>
      <rPr>
        <sz val="9"/>
        <rFont val="Times New Roman"/>
        <family val="1"/>
      </rPr>
      <t>MATS A/C Radar Tracks Object Making Passes</t>
    </r>
  </si>
  <si>
    <r>
      <rPr>
        <sz val="9"/>
        <rFont val="Times New Roman"/>
        <family val="1"/>
      </rPr>
      <t>white light blink 2-3 times per second moving very fast</t>
    </r>
  </si>
  <si>
    <r>
      <rPr>
        <sz val="9"/>
        <rFont val="Times New Roman"/>
        <family val="1"/>
      </rPr>
      <t>Midway Island (800 miles N of)</t>
    </r>
  </si>
  <si>
    <r>
      <rPr>
        <sz val="9"/>
        <rFont val="Times New Roman"/>
        <family val="1"/>
      </rPr>
      <t>Professor saw a bright star-like light hover, slow, dim and flash</t>
    </r>
  </si>
  <si>
    <r>
      <rPr>
        <sz val="9"/>
        <rFont val="Times New Roman"/>
        <family val="1"/>
      </rPr>
      <t>Freidman. (Mary Castner/CUFOS)</t>
    </r>
  </si>
  <si>
    <r>
      <rPr>
        <sz val="9"/>
        <rFont val="Times New Roman"/>
        <family val="1"/>
      </rPr>
      <t>White Plains</t>
    </r>
  </si>
  <si>
    <r>
      <rPr>
        <sz val="9"/>
        <rFont val="Times New Roman"/>
        <family val="1"/>
      </rPr>
      <t>APO 253</t>
    </r>
  </si>
  <si>
    <r>
      <rPr>
        <sz val="9"/>
        <rFont val="Times New Roman"/>
        <family val="1"/>
      </rPr>
      <t>631206-07</t>
    </r>
  </si>
  <si>
    <r>
      <rPr>
        <sz val="9"/>
        <rFont val="Times New Roman"/>
        <family val="1"/>
      </rPr>
      <t xml:space="preserve">An oval UFO, metallic-looking like aluminum, was observed hovering in the clear morning sky by hundreds at a resort. One description said the object "balanced
</t>
    </r>
    <r>
      <rPr>
        <sz val="9"/>
        <rFont val="Times New Roman"/>
        <family val="1"/>
      </rPr>
      <t>gently in the air."</t>
    </r>
  </si>
  <si>
    <r>
      <rPr>
        <sz val="9"/>
        <rFont val="Times New Roman"/>
        <family val="1"/>
      </rPr>
      <t>Carrasco (near)</t>
    </r>
  </si>
  <si>
    <r>
      <rPr>
        <sz val="9"/>
        <rFont val="Times New Roman"/>
        <family val="1"/>
      </rPr>
      <t>A motorist stopped at a traffic light about 9:30 a.m., noticed a strange object "glittering in the sun." Then the object tipped on edge (revealing a disc shape) and quickly sped away to the southeast. The shape was "like a pancake."</t>
    </r>
  </si>
  <si>
    <r>
      <rPr>
        <sz val="9"/>
        <rFont val="Times New Roman"/>
        <family val="1"/>
      </rPr>
      <t>Two high school girls reported that a bright orange, oval-shaped object circled their car at night while they were en route home. They were on highway 55 east of town when they first saw the UFO. It appeared to be surrounded by a light haze. The glowing object sped across in front of the car and circled around the side before disappearing to the southeast.</t>
    </r>
  </si>
  <si>
    <r>
      <rPr>
        <sz val="9"/>
        <rFont val="Times New Roman"/>
        <family val="1"/>
      </rPr>
      <t>Neche</t>
    </r>
  </si>
  <si>
    <r>
      <rPr>
        <sz val="9"/>
        <rFont val="Times New Roman"/>
        <family val="1"/>
      </rPr>
      <t xml:space="preserve">Disc with bluish-green glow hovered emitting beam  which  illuminated hilltop;
</t>
    </r>
    <r>
      <rPr>
        <sz val="9"/>
        <rFont val="Times New Roman"/>
        <family val="1"/>
      </rPr>
      <t>house radio failed, came back on when UFO left</t>
    </r>
  </si>
  <si>
    <r>
      <rPr>
        <sz val="9"/>
        <rFont val="Times New Roman"/>
        <family val="1"/>
      </rPr>
      <t>Carson City</t>
    </r>
  </si>
  <si>
    <r>
      <rPr>
        <sz val="9"/>
        <rFont val="Times New Roman"/>
        <family val="1"/>
      </rPr>
      <t>Deputy Sheriffs chased a low-flying UFO which first appeared as a white flashing light. At times the object seemed to have a "big divided window" on it. When the UFO hovered, the deputies approached and flashed their squad car light. Then a flashing red light became visible on the UFO. The object finally moved away to the northwest making a motor-like sound. Other residents reported a flashing light and "high-pitched" or "whining" noises at the same time.</t>
    </r>
  </si>
  <si>
    <r>
      <rPr>
        <sz val="9"/>
        <rFont val="Times New Roman"/>
        <family val="1"/>
      </rPr>
      <t>Port Huron</t>
    </r>
  </si>
  <si>
    <r>
      <rPr>
        <sz val="9"/>
        <rFont val="Times New Roman"/>
        <family val="1"/>
      </rPr>
      <t xml:space="preserve">An official Argentine Navy UFO report. Combined visual and E-M incident involved the Navy transport A.R.A. "Punta Medanos." A large airship (never identified) was sighted from the stern of the vessel. The huge UFO was round-
</t>
    </r>
    <r>
      <rPr>
        <sz val="9"/>
        <rFont val="Times New Roman"/>
        <family val="1"/>
      </rPr>
      <t>shaped, and it was moving at great speed</t>
    </r>
  </si>
  <si>
    <r>
      <rPr>
        <sz val="9"/>
        <rFont val="Times New Roman"/>
        <family val="1"/>
      </rPr>
      <t>An official Argentine Navy UFO report. Combined visual and E-M incident involved the Navy transport A.R.A. "Punta Medanos." A large airship (never identified) was sighted from the stern of the vessel. The huge UFO was round- shaped, and it was moving at great speed</t>
    </r>
  </si>
  <si>
    <r>
      <rPr>
        <sz val="9"/>
        <rFont val="Times New Roman"/>
        <family val="1"/>
      </rPr>
      <t xml:space="preserve">Fireball observed, shock wave felt, over Bay area. Unidentified signal picked up
</t>
    </r>
    <r>
      <rPr>
        <sz val="9"/>
        <rFont val="Times New Roman"/>
        <family val="1"/>
      </rPr>
      <t>by local radio station</t>
    </r>
  </si>
  <si>
    <r>
      <rPr>
        <sz val="9"/>
        <rFont val="Times New Roman"/>
        <family val="1"/>
      </rPr>
      <t>San Francisco</t>
    </r>
  </si>
  <si>
    <r>
      <rPr>
        <sz val="9"/>
        <rFont val="Times New Roman"/>
        <family val="1"/>
      </rPr>
      <t>A Pan American Airways mechanic, about 1:30 a.m., noticed a star-like object maneuvering across the northern sky. The light moved rapidly, slowed and seemed to "shudder," then changed course by about 45 degrees. Finally it made a 90- degree turn, accelerated, turned again and disappeared from view. [Report obtained by New York NICAP Subcommittee.]</t>
    </r>
  </si>
  <si>
    <r>
      <rPr>
        <sz val="9"/>
        <rFont val="Times New Roman"/>
        <family val="1"/>
      </rPr>
      <t>Corona</t>
    </r>
  </si>
  <si>
    <r>
      <rPr>
        <sz val="9"/>
        <rFont val="Times New Roman"/>
        <family val="1"/>
      </rPr>
      <t>A deliveryman on his rounds at 4:15 a.m., was frightened by a UFO which approached his van, turned and followed his course just ahead. The object seemed to be 8-12 feet long, glowing orange and red. It then darted to the side of the road, continuing to pace the van for a while, finally zooming ahead over a hill and apparently descending. It was not seen again. Other witnesses reported seeing a maneuvering light at the time of the sighting.</t>
    </r>
  </si>
  <si>
    <r>
      <rPr>
        <sz val="9"/>
        <rFont val="Times New Roman"/>
        <family val="1"/>
      </rPr>
      <t>Daylston, Victoria</t>
    </r>
  </si>
  <si>
    <r>
      <rPr>
        <sz val="9"/>
        <rFont val="Times New Roman"/>
        <family val="1"/>
      </rPr>
      <t>light move for an unspecified length of time</t>
    </r>
  </si>
  <si>
    <r>
      <rPr>
        <sz val="9"/>
        <rFont val="Times New Roman"/>
        <family val="1"/>
      </rPr>
      <t>Cupar Fife</t>
    </r>
  </si>
  <si>
    <r>
      <rPr>
        <sz val="9"/>
        <rFont val="Times New Roman"/>
        <family val="1"/>
      </rPr>
      <t>object shaped like a circle from below and a football from the side</t>
    </r>
  </si>
  <si>
    <r>
      <rPr>
        <sz val="9"/>
        <rFont val="Times New Roman"/>
        <family val="1"/>
      </rPr>
      <t>Meridian</t>
    </r>
  </si>
  <si>
    <r>
      <rPr>
        <sz val="9"/>
        <rFont val="Times New Roman"/>
        <family val="1"/>
      </rPr>
      <t>Lanham</t>
    </r>
  </si>
  <si>
    <r>
      <rPr>
        <sz val="9"/>
        <rFont val="Times New Roman"/>
        <family val="1"/>
      </rPr>
      <t>intense oblong light with tapered ends</t>
    </r>
  </si>
  <si>
    <r>
      <rPr>
        <sz val="9"/>
        <rFont val="Times New Roman"/>
        <family val="1"/>
      </rPr>
      <t>Disc, EM, occupants, numerous traces</t>
    </r>
  </si>
  <si>
    <r>
      <rPr>
        <sz val="9"/>
        <rFont val="Times New Roman"/>
        <family val="1"/>
      </rPr>
      <t>Trancas</t>
    </r>
  </si>
  <si>
    <r>
      <rPr>
        <sz val="9"/>
        <rFont val="Times New Roman"/>
        <family val="1"/>
      </rPr>
      <t>State Representative L. B. Martin, about 1:00 p.m., saw a silvery triangular object with a row of black dots across the leading edge. The UFO passed overhead, emitting a flame-like tail, at an estimated speed of 2000 mph. [Report obtained by NICAP-CONN Affiliate.]</t>
    </r>
  </si>
  <si>
    <r>
      <rPr>
        <sz val="9"/>
        <rFont val="Times New Roman"/>
        <family val="1"/>
      </rPr>
      <t>East Hartland</t>
    </r>
  </si>
  <si>
    <r>
      <rPr>
        <sz val="9"/>
        <rFont val="Times New Roman"/>
        <family val="1"/>
      </rPr>
      <t>USS Roosevelt Encounter / Radar Track of UFO</t>
    </r>
  </si>
  <si>
    <r>
      <rPr>
        <sz val="9"/>
        <rFont val="Times New Roman"/>
        <family val="1"/>
      </rPr>
      <t>Mediterranean, Off the coast of Sardinia</t>
    </r>
  </si>
  <si>
    <r>
      <rPr>
        <sz val="9"/>
        <rFont val="Times New Roman"/>
        <family val="1"/>
      </rPr>
      <t xml:space="preserve">Police officer, many others, observed a gray disc with central bright spot, moving
</t>
    </r>
    <r>
      <rPr>
        <sz val="9"/>
        <rFont val="Times New Roman"/>
        <family val="1"/>
      </rPr>
      <t>on a westerly course at high speed. [UFOE, VII]</t>
    </r>
  </si>
  <si>
    <r>
      <rPr>
        <sz val="9"/>
        <rFont val="Times New Roman"/>
        <family val="1"/>
      </rPr>
      <t xml:space="preserve">TV difficulty, viewer called outside to see UFO. Object hovered, darted at h.s. TV
</t>
    </r>
    <r>
      <rPr>
        <sz val="9"/>
        <rFont val="Times New Roman"/>
        <family val="1"/>
      </rPr>
      <t>I/F noted in area of 3 towns</t>
    </r>
  </si>
  <si>
    <r>
      <rPr>
        <sz val="9"/>
        <rFont val="Times New Roman"/>
        <family val="1"/>
      </rPr>
      <t>Wonthaggi, Victoria</t>
    </r>
  </si>
  <si>
    <r>
      <rPr>
        <sz val="9"/>
        <rFont val="Times New Roman"/>
        <family val="1"/>
      </rPr>
      <t>A rancher reported watching an egg-shaped UFO moving eastward about 10 degrees above the southern horizon. Through binoculars, a dark spot was visible near the top of the object. As it proceeded west, the UFO dimmed, turning orange, and faded from view after 10-15 minutes. [Witness reported sighting to NICAP.]</t>
    </r>
  </si>
  <si>
    <r>
      <rPr>
        <sz val="9"/>
        <rFont val="Times New Roman"/>
        <family val="1"/>
      </rPr>
      <t>Huntsville</t>
    </r>
  </si>
  <si>
    <r>
      <rPr>
        <sz val="9"/>
        <rFont val="Times New Roman"/>
        <family val="1"/>
      </rPr>
      <t>A silvery disc-shaped UFO was seen by two young boys, whose parents agreed they must have seen something unusual. The disc passed from north to south, emitting a hum intermittently.</t>
    </r>
  </si>
  <si>
    <r>
      <rPr>
        <sz val="9"/>
        <rFont val="Times New Roman"/>
        <family val="1"/>
      </rPr>
      <t>Ft. Kent</t>
    </r>
  </si>
  <si>
    <r>
      <rPr>
        <sz val="9"/>
        <rFont val="Times New Roman"/>
        <family val="1"/>
      </rPr>
      <t>2 very bright gold objects one staying stationary, the other moving</t>
    </r>
  </si>
  <si>
    <r>
      <rPr>
        <sz val="9"/>
        <rFont val="Times New Roman"/>
        <family val="1"/>
      </rPr>
      <t>Vandalia</t>
    </r>
  </si>
  <si>
    <r>
      <rPr>
        <sz val="9"/>
        <rFont val="Times New Roman"/>
        <family val="1"/>
      </rPr>
      <t>round object intercept a long object &amp;attach to it or disappear</t>
    </r>
  </si>
  <si>
    <r>
      <rPr>
        <sz val="9"/>
        <rFont val="Times New Roman"/>
        <family val="1"/>
      </rPr>
      <t>Susanville</t>
    </r>
  </si>
  <si>
    <r>
      <rPr>
        <sz val="9"/>
        <rFont val="Times New Roman"/>
        <family val="1"/>
      </rPr>
      <t>While vacationing in Hawaii, a chemist observed a UFO and reported it to NICAP. Dr. Richard Turse, Princeton, N.J., about 11:30 p.m., saw a round reddish object pass overhead from southwest to northeast. The UFO "traveled across the sky at great speed making two sharp turns at the same speed."</t>
    </r>
  </si>
  <si>
    <r>
      <rPr>
        <sz val="9"/>
        <rFont val="Times New Roman"/>
        <family val="1"/>
      </rPr>
      <t>Honolulu</t>
    </r>
  </si>
  <si>
    <r>
      <rPr>
        <sz val="9"/>
        <rFont val="Times New Roman"/>
        <family val="1"/>
      </rPr>
      <t>A family and their housekeeper observed an elliptical object, apparently on the ground adjoining Molasses Pond, for more than an hour. Body lights were visible along its length, and rays of light shone upward from each end of the object occasionally. [Witnesses interviewed by Walter N. Webb, NICAP Adviser.]</t>
    </r>
  </si>
  <si>
    <r>
      <rPr>
        <sz val="9"/>
        <rFont val="Times New Roman"/>
        <family val="1"/>
      </rPr>
      <t>Ellsworth (near)</t>
    </r>
  </si>
  <si>
    <r>
      <rPr>
        <sz val="9"/>
        <rFont val="Times New Roman"/>
        <family val="1"/>
      </rPr>
      <t>saw a fireball become a dark object after 4 mins</t>
    </r>
  </si>
  <si>
    <r>
      <rPr>
        <sz val="9"/>
        <rFont val="Times New Roman"/>
        <family val="1"/>
      </rPr>
      <t>St. Calen</t>
    </r>
  </si>
  <si>
    <r>
      <rPr>
        <sz val="9"/>
        <rFont val="Times New Roman"/>
        <family val="1"/>
      </rPr>
      <t>630813-14</t>
    </r>
  </si>
  <si>
    <r>
      <rPr>
        <sz val="9"/>
        <rFont val="Times New Roman"/>
        <family val="1"/>
      </rPr>
      <t>Boersma saw a light move around the sky</t>
    </r>
  </si>
  <si>
    <r>
      <rPr>
        <sz val="9"/>
        <rFont val="Times New Roman"/>
        <family val="1"/>
      </rPr>
      <t>Warrenville</t>
    </r>
  </si>
  <si>
    <r>
      <rPr>
        <sz val="9"/>
        <rFont val="Times New Roman"/>
        <family val="1"/>
      </rPr>
      <t>Big As A Washtub</t>
    </r>
  </si>
  <si>
    <r>
      <rPr>
        <sz val="10"/>
        <rFont val="Times New Roman"/>
        <family val="1"/>
      </rPr>
      <t>Dogs Sense UFO, Object Approaches Witnesses</t>
    </r>
  </si>
  <si>
    <r>
      <rPr>
        <sz val="9"/>
        <rFont val="Times New Roman"/>
        <family val="1"/>
      </rPr>
      <t>Fairfield (4 miles E of )</t>
    </r>
  </si>
  <si>
    <r>
      <rPr>
        <sz val="9"/>
        <rFont val="Times New Roman"/>
        <family val="1"/>
      </rPr>
      <t xml:space="preserve">Orville Hartle, Chairman of the LaPorte, Indiana NICAP Subcommittee, on a brief visit to Florida, observed a UFO. He obtained a full report with signatures of 13
</t>
    </r>
    <r>
      <rPr>
        <sz val="9"/>
        <rFont val="Times New Roman"/>
        <family val="1"/>
      </rPr>
      <t>additional witnesses.</t>
    </r>
  </si>
  <si>
    <r>
      <rPr>
        <sz val="9"/>
        <rFont val="Times New Roman"/>
        <family val="1"/>
      </rPr>
      <t>Fl</t>
    </r>
  </si>
  <si>
    <r>
      <rPr>
        <sz val="9"/>
        <rFont val="Times New Roman"/>
        <family val="1"/>
      </rPr>
      <t>Sanford</t>
    </r>
  </si>
  <si>
    <r>
      <rPr>
        <sz val="10"/>
        <rFont val="Times New Roman"/>
        <family val="1"/>
      </rPr>
      <t>The Wayne City Car Chase (EM &amp; NUCAT)</t>
    </r>
  </si>
  <si>
    <r>
      <rPr>
        <sz val="9"/>
        <rFont val="Times New Roman"/>
        <family val="1"/>
      </rPr>
      <t>Wayne City</t>
    </r>
  </si>
  <si>
    <r>
      <rPr>
        <sz val="9"/>
        <rFont val="Times New Roman"/>
        <family val="1"/>
      </rPr>
      <t>A former RAF pilot, and flying instructor, observed a triangular UFO which hovered for a -long period of time, then climbed out of sight. An air traffic controller four miles away also observed the UFO. [FLIGHT International, 15 August 1963.]</t>
    </r>
  </si>
  <si>
    <r>
      <rPr>
        <sz val="9"/>
        <rFont val="Times New Roman"/>
        <family val="1"/>
      </rPr>
      <t>Garston, Herts</t>
    </r>
  </si>
  <si>
    <r>
      <rPr>
        <sz val="9"/>
        <rFont val="Times New Roman"/>
        <family val="1"/>
      </rPr>
      <t>About 7:50 p.m., a shiny silver object was observed hovering at high altitude. The UFO moved up and down, back and forth, but remained in the same area of the sky. About dusk, the object (now resembling a bright star) began moving across the sky, picking up speed, and disappeared in the distance. [Witness filed NICAP report form.]</t>
    </r>
  </si>
  <si>
    <r>
      <rPr>
        <sz val="9"/>
        <rFont val="Times New Roman"/>
        <family val="1"/>
      </rPr>
      <t>A technical writer for United Technology Center saw a disc-shaped UFO hovering in the sky. He exposed 8 mm color film of the object using a 36 mm tele-photo lens. (A few frames of the film were submitted to NICAP, but the image is too small to show detail.)  [Report via Bay Area NICAP Subcommittee.]</t>
    </r>
  </si>
  <si>
    <r>
      <rPr>
        <sz val="9"/>
        <rFont val="Times New Roman"/>
        <family val="1"/>
      </rPr>
      <t xml:space="preserve">Large blimp like object reported. [In this area is the Davis Monthan AFB Titan II Missile Site, home of the 390th Strategic Missile Wing consisting of 18 Launch
</t>
    </r>
    <r>
      <rPr>
        <sz val="9"/>
        <rFont val="Times New Roman"/>
        <family val="1"/>
      </rPr>
      <t>Facilities around the Tucson area].</t>
    </r>
  </si>
  <si>
    <r>
      <rPr>
        <sz val="9"/>
        <rFont val="Times New Roman"/>
        <family val="1"/>
      </rPr>
      <t>Tuscon</t>
    </r>
  </si>
  <si>
    <r>
      <rPr>
        <sz val="9"/>
        <rFont val="Times New Roman"/>
        <family val="1"/>
      </rPr>
      <t>theodolite saw a light, the size of a match head at arm's length</t>
    </r>
  </si>
  <si>
    <r>
      <rPr>
        <sz val="9"/>
        <rFont val="Times New Roman"/>
        <family val="1"/>
      </rPr>
      <t>Glen Ellyn</t>
    </r>
  </si>
  <si>
    <r>
      <rPr>
        <sz val="9"/>
        <rFont val="Times New Roman"/>
        <family val="1"/>
      </rPr>
      <t xml:space="preserve">An advertising plane caused several erroneous UFO reports. (Aircraft identified by
</t>
    </r>
    <r>
      <rPr>
        <sz val="9"/>
        <rFont val="Times New Roman"/>
        <family val="1"/>
      </rPr>
      <t>NICAP Adviser, Walter N. Webb.)</t>
    </r>
  </si>
  <si>
    <r>
      <rPr>
        <sz val="9"/>
        <rFont val="Times New Roman"/>
        <family val="1"/>
      </rPr>
      <t>Four glowing greenish objects with halos were observed by a technician, many others. Three objects moving westerly were approached by a similar object from the west. The fourth object stopped and hovered as the three approached, split formation, and continued west. Then the fourth object continued east. [Report via Bay Area NICAP Subcommittee.]</t>
    </r>
  </si>
  <si>
    <r>
      <rPr>
        <sz val="9"/>
        <rFont val="Times New Roman"/>
        <family val="1"/>
      </rPr>
      <t>Pine Crest</t>
    </r>
  </si>
  <si>
    <r>
      <rPr>
        <sz val="9"/>
        <rFont val="Times New Roman"/>
        <family val="1"/>
      </rPr>
      <t>About 1:00 a.m., witnesses attracted by a loud roar observed a Saturn-shaped UFO. The object hovered, then moved away horizontally. The shape was observed in silhouette, partly illuminated by a white light on top and orange light on bottom. [Witnesses interviewed by NICAP member Raymond Fowler.]</t>
    </r>
  </si>
  <si>
    <r>
      <rPr>
        <sz val="9"/>
        <rFont val="Times New Roman"/>
        <family val="1"/>
      </rPr>
      <t>Rockland</t>
    </r>
  </si>
  <si>
    <r>
      <rPr>
        <sz val="9"/>
        <rFont val="Times New Roman"/>
        <family val="1"/>
      </rPr>
      <t>A student saw a gray, apparently spherical UFO with a central row of yellow lig3hts. Apparently at low altitude, the object made a "sizzling sound" as it moved east, turned sharply and disappeared to the north. [Witness filed NICAP report form.]</t>
    </r>
  </si>
  <si>
    <r>
      <rPr>
        <sz val="9"/>
        <rFont val="Times New Roman"/>
        <family val="1"/>
      </rPr>
      <t>An unidentified white light was observed descending, changing color; finally appeared silvery. The UFO then circled the area, disappearing behind objects on the visible horizon. [Report via Walter N. Webb, Boston NICAP Adviser.]</t>
    </r>
  </si>
  <si>
    <r>
      <rPr>
        <sz val="9"/>
        <rFont val="Times New Roman"/>
        <family val="1"/>
      </rPr>
      <t>An unidentified object flashing various colors moved around erratically for over two hours. Witnesses in separate locations described the maneuvers similarly. About 10:00 p.m., the UFO moved from west to east, reversed direction and headed back west. Later, it headed southeast rising higher in the sky. Local astronomers and airport officials could not account for the object. [Report from NICAP member.]</t>
    </r>
  </si>
  <si>
    <r>
      <rPr>
        <sz val="9"/>
        <rFont val="Times New Roman"/>
        <family val="1"/>
      </rPr>
      <t>Niagara Falls</t>
    </r>
  </si>
  <si>
    <r>
      <rPr>
        <sz val="9"/>
        <rFont val="Times New Roman"/>
        <family val="1"/>
      </rPr>
      <t>A college student observed two brilliant lights descending in zig-zag fashion. The UFOs hovered stationary for about 5 seconds, then "suddenly shot off at very great speed, at first in level flight across my front, then climbed up into the sky at approximately 45 degrees to disappear." [Witness interviewed by NICAP Adviser Harold H. Fulton.]</t>
    </r>
  </si>
  <si>
    <r>
      <rPr>
        <sz val="9"/>
        <rFont val="Times New Roman"/>
        <family val="1"/>
      </rPr>
      <t>Palmerston, North City</t>
    </r>
  </si>
  <si>
    <r>
      <rPr>
        <sz val="9"/>
        <rFont val="Times New Roman"/>
        <family val="1"/>
      </rPr>
      <t>luminous disc travel at 1.5 times the angular speed of a satellite</t>
    </r>
  </si>
  <si>
    <r>
      <rPr>
        <sz val="9"/>
        <rFont val="Times New Roman"/>
        <family val="1"/>
      </rPr>
      <t>Venezuela (200 miles N of)</t>
    </r>
  </si>
  <si>
    <r>
      <rPr>
        <sz val="9"/>
        <rFont val="Times New Roman"/>
        <family val="1"/>
      </rPr>
      <t>8-10 lights move at random, then in an oval formation</t>
    </r>
  </si>
  <si>
    <r>
      <rPr>
        <sz val="9"/>
        <rFont val="Times New Roman"/>
        <family val="1"/>
      </rPr>
      <t>63Summer</t>
    </r>
  </si>
  <si>
    <r>
      <rPr>
        <sz val="9"/>
        <rFont val="Times New Roman"/>
        <family val="1"/>
      </rPr>
      <t>1400 MPH Airborne Radar Tracks</t>
    </r>
  </si>
  <si>
    <r>
      <rPr>
        <sz val="9"/>
        <rFont val="Times New Roman"/>
        <family val="1"/>
      </rPr>
      <t>Bluish disc observed hovering and circling slowly, apparently at tree-top height; rose vertically and disappeared. [Report via Bay Area NICAP Subcommittee.]</t>
    </r>
  </si>
  <si>
    <r>
      <rPr>
        <sz val="9"/>
        <rFont val="Times New Roman"/>
        <family val="1"/>
      </rPr>
      <t>4 pink wheels spin or roll very fast from E to W in succession</t>
    </r>
  </si>
  <si>
    <r>
      <rPr>
        <sz val="9"/>
        <rFont val="Times New Roman"/>
        <family val="1"/>
      </rPr>
      <t>Pequannock</t>
    </r>
  </si>
  <si>
    <r>
      <rPr>
        <sz val="9"/>
        <rFont val="Times New Roman"/>
        <family val="1"/>
      </rPr>
      <t>Unconfirmed report that a brilliant light followed a car. A youth stated the object was at side of road, rose suddenly as he approached, hovered overhead, then followed car. The Dominion. Adelaide, reported May 22 this was "the second report of such an occurrence in a week."</t>
    </r>
  </si>
  <si>
    <r>
      <rPr>
        <sz val="9"/>
        <rFont val="Times New Roman"/>
        <family val="1"/>
      </rPr>
      <t>Mt. Gambler (near)</t>
    </r>
  </si>
  <si>
    <r>
      <rPr>
        <sz val="9"/>
        <rFont val="Times New Roman"/>
        <family val="1"/>
      </rPr>
      <t>white, fuzzy, flashing light hover and dart around</t>
    </r>
  </si>
  <si>
    <r>
      <rPr>
        <sz val="9"/>
        <rFont val="Times New Roman"/>
        <family val="1"/>
      </rPr>
      <t>New Plymouth</t>
    </r>
  </si>
  <si>
    <r>
      <rPr>
        <sz val="9"/>
        <rFont val="Times New Roman"/>
        <family val="1"/>
      </rPr>
      <t>Minuteman Veers Off Course</t>
    </r>
  </si>
  <si>
    <r>
      <rPr>
        <sz val="9"/>
        <rFont val="Times New Roman"/>
        <family val="1"/>
      </rPr>
      <t>Cape Canaveral</t>
    </r>
  </si>
  <si>
    <r>
      <rPr>
        <sz val="9"/>
        <rFont val="Times New Roman"/>
        <family val="1"/>
      </rPr>
      <t>Members of the Santiago NICAP Subcommittee observed a pulsating luminous white sphere about 7:50 p.m. The UFO moved from north to south, disappearing in the distance after about a minute.</t>
    </r>
  </si>
  <si>
    <r>
      <rPr>
        <sz val="9"/>
        <rFont val="Times New Roman"/>
        <family val="1"/>
      </rPr>
      <t>Paine</t>
    </r>
  </si>
  <si>
    <r>
      <rPr>
        <sz val="9"/>
        <rFont val="Times New Roman"/>
        <family val="1"/>
      </rPr>
      <t xml:space="preserve">Brilliant light headed west and leaving a trail observed by many people just after 8:00 p.m. Two National Guard pilots flying jets about 40 miles west of Honolulu reported UFO was "much higher" than their altitude of 40,000 feet and moving
</t>
    </r>
    <r>
      <rPr>
        <sz val="9"/>
        <rFont val="Times New Roman"/>
        <family val="1"/>
      </rPr>
      <t>"very fast."</t>
    </r>
  </si>
  <si>
    <r>
      <rPr>
        <sz val="9"/>
        <rFont val="Times New Roman"/>
        <family val="1"/>
      </rPr>
      <t>Oahu</t>
    </r>
  </si>
  <si>
    <r>
      <rPr>
        <sz val="9"/>
        <rFont val="Times New Roman"/>
        <family val="1"/>
      </rPr>
      <t>(McDonald list) Bright Flash &amp; Radar Track in 3 States</t>
    </r>
  </si>
  <si>
    <r>
      <rPr>
        <sz val="9"/>
        <rFont val="Times New Roman"/>
        <family val="1"/>
      </rPr>
      <t>Louisiana, Arkansas, Texas</t>
    </r>
  </si>
  <si>
    <r>
      <rPr>
        <sz val="9"/>
        <rFont val="Times New Roman"/>
        <family val="1"/>
      </rPr>
      <t>Object Tracked on Royal Navy RADAR &amp; SONAR</t>
    </r>
  </si>
  <si>
    <r>
      <rPr>
        <sz val="9"/>
        <rFont val="Times New Roman"/>
        <family val="1"/>
      </rPr>
      <t>Arctic Ocean</t>
    </r>
  </si>
  <si>
    <r>
      <rPr>
        <sz val="9"/>
        <rFont val="Times New Roman"/>
        <family val="1"/>
      </rPr>
      <t>25 ft blue and battleship-gray metallic object, 9-10 ft high</t>
    </r>
  </si>
  <si>
    <r>
      <rPr>
        <sz val="9"/>
        <rFont val="Times New Roman"/>
        <family val="1"/>
      </rPr>
      <t>Very Bright Light On Horizon Seen By Pilot of C-46</t>
    </r>
  </si>
  <si>
    <r>
      <rPr>
        <sz val="9"/>
        <rFont val="Times New Roman"/>
        <family val="1"/>
      </rPr>
      <t>Montibello</t>
    </r>
  </si>
  <si>
    <r>
      <rPr>
        <sz val="9"/>
        <rFont val="Times New Roman"/>
        <family val="1"/>
      </rPr>
      <t>UFO Hovers Over Missile Battery</t>
    </r>
  </si>
  <si>
    <r>
      <rPr>
        <sz val="9"/>
        <rFont val="Times New Roman"/>
        <family val="1"/>
      </rPr>
      <t xml:space="preserve">Private pilot, newsman passenger, watched a pulsating yellow-white light
</t>
    </r>
    <r>
      <rPr>
        <sz val="9"/>
        <rFont val="Times New Roman"/>
        <family val="1"/>
      </rPr>
      <t>maneuver around their plane. [UFOE, V]</t>
    </r>
  </si>
  <si>
    <r>
      <rPr>
        <sz val="9"/>
        <rFont val="Times New Roman"/>
        <family val="1"/>
      </rPr>
      <t>Washington (near)</t>
    </r>
  </si>
  <si>
    <r>
      <rPr>
        <sz val="9"/>
        <rFont val="Times New Roman"/>
        <family val="1"/>
      </rPr>
      <t>an object land on the school grounds</t>
    </r>
  </si>
  <si>
    <r>
      <rPr>
        <sz val="9"/>
        <rFont val="Times New Roman"/>
        <family val="1"/>
      </rPr>
      <t>Ascension</t>
    </r>
  </si>
  <si>
    <r>
      <rPr>
        <sz val="9"/>
        <rFont val="Times New Roman"/>
        <family val="1"/>
      </rPr>
      <t>2 disk-shaped objects followed truck driver</t>
    </r>
  </si>
  <si>
    <r>
      <rPr>
        <sz val="9"/>
        <rFont val="Times New Roman"/>
        <family val="1"/>
      </rPr>
      <t>Mamina</t>
    </r>
  </si>
  <si>
    <r>
      <rPr>
        <sz val="9"/>
        <rFont val="Times New Roman"/>
        <family val="1"/>
      </rPr>
      <t>object on the ground with 4 windows, emitting yellow-orange light</t>
    </r>
  </si>
  <si>
    <r>
      <rPr>
        <sz val="9"/>
        <rFont val="Times New Roman"/>
        <family val="1"/>
      </rPr>
      <t>Shilton</t>
    </r>
  </si>
  <si>
    <r>
      <rPr>
        <sz val="9"/>
        <rFont val="Times New Roman"/>
        <family val="1"/>
      </rPr>
      <t>Post Office safety engineer saw a round UFO traveling east to west, and a delta- wing aircraft north to south. UFO's line of flight intersected aircraft path at right angles. [Report via Bluegrass NICAP Affiliate, Lexington, Ky.]</t>
    </r>
  </si>
  <si>
    <r>
      <rPr>
        <sz val="9"/>
        <rFont val="Times New Roman"/>
        <family val="1"/>
      </rPr>
      <t>(Hynek UFO Rpt p. 45-46)</t>
    </r>
  </si>
  <si>
    <r>
      <rPr>
        <sz val="9"/>
        <rFont val="Times New Roman"/>
        <family val="1"/>
      </rPr>
      <t>Nantucket Point, Long Island</t>
    </r>
  </si>
  <si>
    <r>
      <rPr>
        <sz val="9"/>
        <rFont val="Times New Roman"/>
        <family val="1"/>
      </rPr>
      <t xml:space="preserve">At Ezeiza Airport, pilots and control tower operators saw circular UFO rise from
</t>
    </r>
    <r>
      <rPr>
        <sz val="9"/>
        <rFont val="Times New Roman"/>
        <family val="1"/>
      </rPr>
      <t>end of runway. [NICAP UFO Evidence, X]</t>
    </r>
  </si>
  <si>
    <r>
      <rPr>
        <sz val="9"/>
        <rFont val="Times New Roman"/>
        <family val="1"/>
      </rPr>
      <t>Buenos Aires</t>
    </r>
  </si>
  <si>
    <r>
      <rPr>
        <sz val="9"/>
        <rFont val="Times New Roman"/>
        <family val="1"/>
      </rPr>
      <t xml:space="preserve">Bright teardrop-shaped light apparently rising from jungle floor filmed from
</t>
    </r>
    <r>
      <rPr>
        <sz val="9"/>
        <rFont val="Times New Roman"/>
        <family val="1"/>
      </rPr>
      <t>aircraft. [NICAP UFO Evidence, VIII]</t>
    </r>
  </si>
  <si>
    <r>
      <rPr>
        <sz val="9"/>
        <rFont val="Times New Roman"/>
        <family val="1"/>
      </rPr>
      <t>Angel Falls</t>
    </r>
  </si>
  <si>
    <r>
      <rPr>
        <sz val="9"/>
        <rFont val="Times New Roman"/>
        <family val="1"/>
      </rPr>
      <t xml:space="preserve">Five students saw, and independently sketched, Saturn-shaped UFO. [NICAP UFO
</t>
    </r>
    <r>
      <rPr>
        <sz val="9"/>
        <rFont val="Times New Roman"/>
        <family val="1"/>
      </rPr>
      <t>Evidence, X]</t>
    </r>
  </si>
  <si>
    <r>
      <rPr>
        <sz val="9"/>
        <rFont val="Times New Roman"/>
        <family val="1"/>
      </rPr>
      <t>Amagasaki City</t>
    </r>
  </si>
  <si>
    <r>
      <rPr>
        <sz val="9"/>
        <rFont val="Times New Roman"/>
        <family val="1"/>
      </rPr>
      <t>bright star-like lights approach, hover and bounce and fade</t>
    </r>
  </si>
  <si>
    <r>
      <rPr>
        <sz val="9"/>
        <rFont val="Times New Roman"/>
        <family val="1"/>
      </rPr>
      <t>Tampa</t>
    </r>
  </si>
  <si>
    <r>
      <rPr>
        <sz val="9"/>
        <rFont val="Times New Roman"/>
        <family val="1"/>
      </rPr>
      <t>Fast Moving Target on Gnd Radar</t>
    </r>
  </si>
  <si>
    <r>
      <rPr>
        <sz val="9"/>
        <rFont val="Times New Roman"/>
        <family val="1"/>
      </rPr>
      <t>Greenland</t>
    </r>
  </si>
  <si>
    <r>
      <rPr>
        <sz val="9"/>
        <rFont val="Times New Roman"/>
        <family val="1"/>
      </rPr>
      <t>North Bay</t>
    </r>
  </si>
  <si>
    <r>
      <rPr>
        <sz val="9"/>
        <rFont val="Times New Roman"/>
        <family val="1"/>
      </rPr>
      <t>Police dispatcher saw round glowing object from radio room window. State patrolman and Cedaredge Marshal observed two UFOs "like an inverted umbrella with a number of bright, tail-like appendages." [NICAP UFO Evidence, VII]</t>
    </r>
  </si>
  <si>
    <r>
      <rPr>
        <sz val="9"/>
        <rFont val="Times New Roman"/>
        <family val="1"/>
      </rPr>
      <t>Delta</t>
    </r>
  </si>
  <si>
    <r>
      <rPr>
        <sz val="9"/>
        <rFont val="Times New Roman"/>
        <family val="1"/>
      </rPr>
      <t>grey and silver ball, trailing what looked like twine</t>
    </r>
  </si>
  <si>
    <r>
      <rPr>
        <sz val="9"/>
        <rFont val="Times New Roman"/>
        <family val="1"/>
      </rPr>
      <t xml:space="preserve">City of Chicago official watched circular UFO with dome move across lower half
</t>
    </r>
    <r>
      <rPr>
        <sz val="9"/>
        <rFont val="Times New Roman"/>
        <family val="1"/>
      </rPr>
      <t>of moon. [NICAP UFO Evidence, VII]</t>
    </r>
  </si>
  <si>
    <r>
      <rPr>
        <sz val="9"/>
        <rFont val="Times New Roman"/>
        <family val="1"/>
      </rPr>
      <t>UFO Incident During the Cuban Missile Crisis</t>
    </r>
  </si>
  <si>
    <r>
      <rPr>
        <sz val="9"/>
        <rFont val="Times New Roman"/>
        <family val="1"/>
      </rPr>
      <t>Palermo AFB</t>
    </r>
  </si>
  <si>
    <r>
      <rPr>
        <sz val="9"/>
        <rFont val="Times New Roman"/>
        <family val="1"/>
      </rPr>
      <t>Police from seven counties reported seeing UFOs between 2:30 and 3:30 a.m. Most reported three objects which changed color. [NICAP UFO Evidence]</t>
    </r>
  </si>
  <si>
    <r>
      <rPr>
        <sz val="9"/>
        <rFont val="Times New Roman"/>
        <family val="1"/>
      </rPr>
      <t>Hawthorne (7 counties near)</t>
    </r>
  </si>
  <si>
    <r>
      <rPr>
        <sz val="9"/>
        <rFont val="Times New Roman"/>
        <family val="1"/>
      </rPr>
      <t>Early in the morning, a group consisting of the head of an independent news agency, a photographer and numerous policemen watched, for 10 minutes, an object which changed from red to silver to green and back to red. In the evening, a Hawthorne patrolman watched a light approach, hover for 15 minutes and then move away. [NICAP UFO Evidence]</t>
    </r>
  </si>
  <si>
    <r>
      <rPr>
        <sz val="9"/>
        <rFont val="Times New Roman"/>
        <family val="1"/>
      </rPr>
      <t xml:space="preserve">In the middle of the day a Hawthorne woman and her son saw an oblong, silvery
</t>
    </r>
    <r>
      <rPr>
        <sz val="9"/>
        <rFont val="Times New Roman"/>
        <family val="1"/>
      </rPr>
      <t>object, for about 10 seconds. [NICAP UFO Evidence]</t>
    </r>
  </si>
  <si>
    <r>
      <rPr>
        <sz val="9"/>
        <rFont val="Times New Roman"/>
        <family val="1"/>
      </rPr>
      <t xml:space="preserve">That night, 4 young persons in Hawthorne reported seeing a bright star-like object
</t>
    </r>
    <r>
      <rPr>
        <sz val="9"/>
        <rFont val="Times New Roman"/>
        <family val="1"/>
      </rPr>
      <t>with light beams coming from it. [NICAP UFO Evidence]</t>
    </r>
  </si>
  <si>
    <r>
      <rPr>
        <sz val="9"/>
        <rFont val="Times New Roman"/>
        <family val="1"/>
      </rPr>
      <t>At 3:40 a.m., William Stock and four invited policemen spent a half hour watching a round object with two apparently revolving body lights. At 4 a.m., two policemen, between Hawthorne and North Haledon, watched a bright light revolving and moving up and down and from side to side for about 35 minutes. [NICAP UFO Evidence]</t>
    </r>
  </si>
  <si>
    <r>
      <rPr>
        <sz val="9"/>
        <rFont val="Times New Roman"/>
        <family val="1"/>
      </rPr>
      <t>Btn Hawthorne &amp; N. Haledon</t>
    </r>
  </si>
  <si>
    <r>
      <rPr>
        <sz val="9"/>
        <rFont val="Times New Roman"/>
        <family val="1"/>
      </rPr>
      <t>2 objects, red and black with orange streaks</t>
    </r>
  </si>
  <si>
    <r>
      <rPr>
        <sz val="9"/>
        <rFont val="Times New Roman"/>
        <family val="1"/>
      </rPr>
      <t>Biloxi (WSW of)</t>
    </r>
  </si>
  <si>
    <r>
      <rPr>
        <sz val="9"/>
        <rFont val="Times New Roman"/>
        <family val="1"/>
      </rPr>
      <t xml:space="preserve">Early in the morning, a watchman, William Stock, of Hawthorne, reported a saucer- shaped object which hovered and moved from side to side as it shone bright
</t>
    </r>
    <r>
      <rPr>
        <sz val="9"/>
        <rFont val="Times New Roman"/>
        <family val="1"/>
      </rPr>
      <t>enough to illuminate a huge area. [NICAP UFO Evidence]</t>
    </r>
  </si>
  <si>
    <r>
      <rPr>
        <sz val="9"/>
        <rFont val="Times New Roman"/>
        <family val="1"/>
      </rPr>
      <t xml:space="preserve">Six policemen sighted UFOs about the same time. One hovering object, two
</t>
    </r>
    <r>
      <rPr>
        <sz val="9"/>
        <rFont val="Times New Roman"/>
        <family val="1"/>
      </rPr>
      <t>maneuvering. [NICAP UFO Evidence, VII]</t>
    </r>
  </si>
  <si>
    <r>
      <rPr>
        <sz val="9"/>
        <rFont val="Times New Roman"/>
        <family val="1"/>
      </rPr>
      <t>Northeast</t>
    </r>
  </si>
  <si>
    <r>
      <rPr>
        <sz val="9"/>
        <rFont val="Times New Roman"/>
        <family val="1"/>
      </rPr>
      <t xml:space="preserve">7:55 p.m.; A family in Hawthorne watched a greenish disc descend low over their
</t>
    </r>
    <r>
      <rPr>
        <sz val="9"/>
        <rFont val="Times New Roman"/>
        <family val="1"/>
      </rPr>
      <t>house. [NICAP UFO Evidence]</t>
    </r>
  </si>
  <si>
    <r>
      <rPr>
        <sz val="9"/>
        <rFont val="Times New Roman"/>
        <family val="1"/>
      </rPr>
      <t xml:space="preserve">4 a.m.. Two policemen reported a 7-8 second observation of a huge object, round at the top and tapering to a cone. 4:45  a.m.;   Two Oradell policemen reported a -
</t>
    </r>
    <r>
      <rPr>
        <sz val="9"/>
        <rFont val="Times New Roman"/>
        <family val="1"/>
      </rPr>
      <t>brilliant light in the sky. [NICAP UFO Evidence]</t>
    </r>
  </si>
  <si>
    <r>
      <rPr>
        <sz val="9"/>
        <rFont val="Times New Roman"/>
        <family val="1"/>
      </rPr>
      <t>Westwood</t>
    </r>
  </si>
  <si>
    <r>
      <rPr>
        <sz val="9"/>
        <rFont val="Times New Roman"/>
        <family val="1"/>
      </rPr>
      <t>Bright luminous object surrounded with a glow</t>
    </r>
  </si>
  <si>
    <r>
      <rPr>
        <sz val="9"/>
        <rFont val="Times New Roman"/>
        <family val="1"/>
      </rPr>
      <t>Oradell</t>
    </r>
  </si>
  <si>
    <r>
      <rPr>
        <sz val="9"/>
        <rFont val="Times New Roman"/>
        <family val="1"/>
      </rPr>
      <t xml:space="preserve">"Burnished metal" lens-shaped UFO sighted by Argentine Navy pilot. [NICAP
</t>
    </r>
    <r>
      <rPr>
        <sz val="9"/>
        <rFont val="Times New Roman"/>
        <family val="1"/>
      </rPr>
      <t>UFO Evidence, X, XII]</t>
    </r>
  </si>
  <si>
    <r>
      <rPr>
        <sz val="9"/>
        <rFont val="Times New Roman"/>
        <family val="1"/>
      </rPr>
      <t>Argentine</t>
    </r>
  </si>
  <si>
    <r>
      <rPr>
        <sz val="9"/>
        <rFont val="Times New Roman"/>
        <family val="1"/>
      </rPr>
      <t>Floresta</t>
    </r>
  </si>
  <si>
    <r>
      <rPr>
        <sz val="9"/>
        <rFont val="Times New Roman"/>
        <family val="1"/>
      </rPr>
      <t>3 dull-white, egg-shaped objects waver as they moved</t>
    </r>
  </si>
  <si>
    <r>
      <rPr>
        <sz val="9"/>
        <rFont val="Times New Roman"/>
        <family val="1"/>
      </rPr>
      <t>Bermuda</t>
    </r>
  </si>
  <si>
    <r>
      <rPr>
        <sz val="9"/>
        <rFont val="Times New Roman"/>
        <family val="1"/>
      </rPr>
      <t>Unknown location in Bermuda</t>
    </r>
  </si>
  <si>
    <r>
      <rPr>
        <sz val="9"/>
        <rFont val="Times New Roman"/>
        <family val="1"/>
      </rPr>
      <t>Large UFO hovering over a high line tower, chased by Air Force helicopters.[This is in the area of the Lowry AFB Titan I  ICBM Complex].</t>
    </r>
  </si>
  <si>
    <r>
      <rPr>
        <sz val="9"/>
        <rFont val="Times New Roman"/>
        <family val="1"/>
      </rPr>
      <t>Denver (near)</t>
    </r>
  </si>
  <si>
    <r>
      <rPr>
        <sz val="9"/>
        <rFont val="Times New Roman"/>
        <family val="1"/>
      </rPr>
      <t>UFO over missile silo</t>
    </r>
  </si>
  <si>
    <r>
      <rPr>
        <sz val="9"/>
        <rFont val="Times New Roman"/>
        <family val="1"/>
      </rPr>
      <t>Oracle</t>
    </r>
  </si>
  <si>
    <r>
      <rPr>
        <sz val="9"/>
        <rFont val="Times New Roman"/>
        <family val="1"/>
      </rPr>
      <t>Colored Lights Lit Up Runways</t>
    </r>
  </si>
  <si>
    <r>
      <rPr>
        <sz val="9"/>
        <rFont val="Times New Roman"/>
        <family val="1"/>
      </rPr>
      <t>Car motor stopped, then oval UFO seen alongside road</t>
    </r>
  </si>
  <si>
    <r>
      <rPr>
        <sz val="9"/>
        <rFont val="Times New Roman"/>
        <family val="1"/>
      </rPr>
      <t>Pojucara, Bela Horizonte (near)</t>
    </r>
  </si>
  <si>
    <r>
      <rPr>
        <sz val="9"/>
        <rFont val="Times New Roman"/>
        <family val="1"/>
      </rPr>
      <t>bright cherry-red, diamond-shaped object fly slow, hover</t>
    </r>
  </si>
  <si>
    <r>
      <rPr>
        <sz val="9"/>
        <rFont val="Times New Roman"/>
        <family val="1"/>
      </rPr>
      <t>Ocean Springs</t>
    </r>
  </si>
  <si>
    <r>
      <rPr>
        <sz val="9"/>
        <rFont val="Times New Roman"/>
        <family val="1"/>
      </rPr>
      <t>3-5 lights from different parts of the sky dart about the sky</t>
    </r>
  </si>
  <si>
    <r>
      <rPr>
        <sz val="9"/>
        <rFont val="Times New Roman"/>
        <family val="1"/>
      </rPr>
      <t>Metuchen</t>
    </r>
  </si>
  <si>
    <r>
      <rPr>
        <sz val="9"/>
        <rFont val="Times New Roman"/>
        <family val="1"/>
      </rPr>
      <t>X-15 flight, Maj. Bob White pilot. Photographs and visual sighting of unidentified object "like a piece of paper," gray-white. Observed to left of aircraft "going along with the ship" for about 5 seconds, then "darted above and behind the plane." [NICAP UFO Evidence]</t>
    </r>
  </si>
  <si>
    <r>
      <rPr>
        <sz val="9"/>
        <rFont val="Times New Roman"/>
        <family val="1"/>
      </rPr>
      <t>Disc-shaped UFO with rotating dome on top swept low over Naval Auxiliary Air Station, slowed over area of runway and hangar, then climbed out of sight at 20 to 30 degrees angle accelerating rapidly. [NICAP UFO Evidence, IV]</t>
    </r>
  </si>
  <si>
    <r>
      <rPr>
        <sz val="9"/>
        <rFont val="Times New Roman"/>
        <family val="1"/>
      </rPr>
      <t>New Iberia</t>
    </r>
  </si>
  <si>
    <r>
      <rPr>
        <sz val="9"/>
        <rFont val="Times New Roman"/>
        <family val="1"/>
      </rPr>
      <t>saw a red, star-like light for unspecified length of time</t>
    </r>
  </si>
  <si>
    <r>
      <rPr>
        <sz val="9"/>
        <rFont val="Times New Roman"/>
        <family val="1"/>
      </rPr>
      <t>620630 - 620701</t>
    </r>
  </si>
  <si>
    <r>
      <rPr>
        <sz val="9"/>
        <rFont val="Times New Roman"/>
        <family val="1"/>
      </rPr>
      <t>From 10:25 p.m. local time, June 22, until 3:00 a.m. local time, June 23, multiple witnesses reported at least seven sightings of flying objects in the Columbus area.</t>
    </r>
  </si>
  <si>
    <r>
      <rPr>
        <u/>
        <sz val="9"/>
        <color rgb="FF0000FF"/>
        <rFont val="Times New Roman"/>
        <family val="1"/>
      </rPr>
      <t>6/22-23/1962</t>
    </r>
  </si>
  <si>
    <r>
      <rPr>
        <sz val="9"/>
        <rFont val="Times New Roman"/>
        <family val="1"/>
      </rPr>
      <t>Three Strange Lights Observed By B-52 Crew</t>
    </r>
  </si>
  <si>
    <r>
      <rPr>
        <sz val="9"/>
        <rFont val="Times New Roman"/>
        <family val="1"/>
      </rPr>
      <t>Hallett Station</t>
    </r>
  </si>
  <si>
    <r>
      <rPr>
        <sz val="9"/>
        <rFont val="Times New Roman"/>
        <family val="1"/>
      </rPr>
      <t xml:space="preserve">"Round, slightly oval, bright red object, giving off sparks from top and bottom. Center. . . yellowish or white. . .case is listed as unidentified." (Air Force Project
</t>
    </r>
    <r>
      <rPr>
        <sz val="9"/>
        <rFont val="Times New Roman"/>
        <family val="1"/>
      </rPr>
      <t>Blue Book 1962 Summary.)</t>
    </r>
  </si>
  <si>
    <r>
      <rPr>
        <sz val="9"/>
        <rFont val="Times New Roman"/>
        <family val="1"/>
      </rPr>
      <t>Westfield</t>
    </r>
  </si>
  <si>
    <r>
      <rPr>
        <sz val="9"/>
        <rFont val="Times New Roman"/>
        <family val="1"/>
      </rPr>
      <t>White Object Seen / Tracked On Radar For Hours (McDonald list)</t>
    </r>
  </si>
  <si>
    <r>
      <rPr>
        <sz val="9"/>
        <rFont val="Times New Roman"/>
        <family val="1"/>
      </rPr>
      <t xml:space="preserve">Irish International Airlines pilot watched spherical UFO pass below aircraft.
</t>
    </r>
    <r>
      <rPr>
        <sz val="9"/>
        <rFont val="Times New Roman"/>
        <family val="1"/>
      </rPr>
      <t>[NICAP UFO Evidence, X]</t>
    </r>
  </si>
  <si>
    <r>
      <rPr>
        <sz val="9"/>
        <rFont val="Times New Roman"/>
        <family val="1"/>
      </rPr>
      <t xml:space="preserve">Scientist, others, watched maneuvering light source, brilliant blue changing to
</t>
    </r>
    <r>
      <rPr>
        <sz val="9"/>
        <rFont val="Times New Roman"/>
        <family val="1"/>
      </rPr>
      <t>yellow. [NICAP UFO Evidence, VI]</t>
    </r>
  </si>
  <si>
    <r>
      <rPr>
        <sz val="9"/>
        <rFont val="Times New Roman"/>
        <family val="1"/>
      </rPr>
      <t>Defiance</t>
    </r>
  </si>
  <si>
    <r>
      <rPr>
        <sz val="9"/>
        <rFont val="Times New Roman"/>
        <family val="1"/>
      </rPr>
      <t xml:space="preserve">Cigar-shaped UFO, brilliantly lighted below, dark on top. Hovered, sped away.
</t>
    </r>
    <r>
      <rPr>
        <sz val="9"/>
        <rFont val="Times New Roman"/>
        <family val="1"/>
      </rPr>
      <t>[NICAP UFO Evidence, VII]</t>
    </r>
  </si>
  <si>
    <r>
      <rPr>
        <sz val="9"/>
        <rFont val="Times New Roman"/>
        <family val="1"/>
      </rPr>
      <t>Marksville (and Leesville, Colfax)</t>
    </r>
  </si>
  <si>
    <r>
      <rPr>
        <sz val="9"/>
        <rFont val="Times New Roman"/>
        <family val="1"/>
      </rPr>
      <t>At least twelve UFOs sighted in May. Official reports and newspaper chronology given NICAP by Argentine Embassy include four sightings by Argentine Navy pilots, two reported landing cases. (NICAP UFO Evidence, See Section XII; Argentine Chronology.)</t>
    </r>
  </si>
  <si>
    <r>
      <rPr>
        <sz val="9"/>
        <rFont val="Times New Roman"/>
        <family val="1"/>
      </rPr>
      <t>X-15 flight, piloted by Joe Walker; Photograph (no visual sighting) of 5 or 6 "disc- shaped or. . .cylindrical" objects. Slides later shown in Seattle conference. NICAP unable to obtain prints. [NICAP UFO Evidence]</t>
    </r>
  </si>
  <si>
    <r>
      <rPr>
        <sz val="9"/>
        <rFont val="Times New Roman"/>
        <family val="1"/>
      </rPr>
      <t>egg shaped light crossing the sky brighter than the Echo I satellite</t>
    </r>
  </si>
  <si>
    <r>
      <rPr>
        <sz val="9"/>
        <rFont val="Times New Roman"/>
        <family val="1"/>
      </rPr>
      <t>Ft. Worth</t>
    </r>
  </si>
  <si>
    <r>
      <rPr>
        <sz val="9"/>
        <rFont val="Times New Roman"/>
        <family val="1"/>
      </rPr>
      <t>Series of UFO sightings over area. Circular UFO with body lights, apparent dome on top, shafts of white light directed downward from base. Center section had rotating row of square "windows." [NICAP UFO Evidence, XII]</t>
    </r>
  </si>
  <si>
    <r>
      <rPr>
        <sz val="9"/>
        <rFont val="Times New Roman"/>
        <family val="1"/>
      </rPr>
      <t>620424-25</t>
    </r>
  </si>
  <si>
    <r>
      <rPr>
        <sz val="9"/>
        <rFont val="Times New Roman"/>
        <family val="1"/>
      </rPr>
      <t>High speed brilliant maneuverable object is tracked by radars</t>
    </r>
  </si>
  <si>
    <r>
      <rPr>
        <sz val="9"/>
        <rFont val="Times New Roman"/>
        <family val="1"/>
      </rPr>
      <t xml:space="preserve">New York to Eureka, Utah, to Nellis
</t>
    </r>
    <r>
      <rPr>
        <sz val="9"/>
        <rFont val="Times New Roman"/>
        <family val="1"/>
      </rPr>
      <t>AFB</t>
    </r>
  </si>
  <si>
    <r>
      <rPr>
        <sz val="9"/>
        <rFont val="Times New Roman"/>
        <family val="1"/>
      </rPr>
      <t>Kunia</t>
    </r>
  </si>
  <si>
    <r>
      <rPr>
        <sz val="9"/>
        <rFont val="Times New Roman"/>
        <family val="1"/>
      </rPr>
      <t>telescope spotted a small object changing brightness</t>
    </r>
  </si>
  <si>
    <r>
      <rPr>
        <sz val="9"/>
        <rFont val="Times New Roman"/>
        <family val="1"/>
      </rPr>
      <t>Wurtland</t>
    </r>
  </si>
  <si>
    <r>
      <rPr>
        <sz val="9"/>
        <rFont val="Times New Roman"/>
        <family val="1"/>
      </rPr>
      <t>(McDonald list) Ground &amp; Air Radar Tracks Object At 47,000'</t>
    </r>
  </si>
  <si>
    <r>
      <rPr>
        <sz val="9"/>
        <rFont val="Times New Roman"/>
        <family val="1"/>
      </rPr>
      <t>Goose Bay, Labrador</t>
    </r>
  </si>
  <si>
    <r>
      <rPr>
        <sz val="9"/>
        <rFont val="Times New Roman"/>
        <family val="1"/>
      </rPr>
      <t>large red ball fly or fall down, then rise back up</t>
    </r>
  </si>
  <si>
    <r>
      <rPr>
        <sz val="9"/>
        <rFont val="Times New Roman"/>
        <family val="1"/>
      </rPr>
      <t>6-8 red balls, arranged in a rectangular formation become 2</t>
    </r>
  </si>
  <si>
    <r>
      <rPr>
        <sz val="9"/>
        <rFont val="Times New Roman"/>
        <family val="1"/>
      </rPr>
      <t>Naperville</t>
    </r>
  </si>
  <si>
    <r>
      <rPr>
        <sz val="9"/>
        <rFont val="Times New Roman"/>
        <family val="1"/>
      </rPr>
      <t>Missile-Like Object Observed From Aircraft</t>
    </r>
  </si>
  <si>
    <r>
      <rPr>
        <sz val="9"/>
        <rFont val="Times New Roman"/>
        <family val="1"/>
      </rPr>
      <t>Ramstein AFB</t>
    </r>
  </si>
  <si>
    <r>
      <rPr>
        <sz val="9"/>
        <rFont val="Times New Roman"/>
        <family val="1"/>
      </rPr>
      <t>gold-colored box fly straight and level across the horizon</t>
    </r>
  </si>
  <si>
    <r>
      <rPr>
        <sz val="9"/>
        <rFont val="Times New Roman"/>
        <family val="1"/>
      </rPr>
      <t>red light, trailed 30 secs later by a blue light</t>
    </r>
  </si>
  <si>
    <r>
      <rPr>
        <sz val="9"/>
        <rFont val="Times New Roman"/>
        <family val="1"/>
      </rPr>
      <t>Kotzebue</t>
    </r>
  </si>
  <si>
    <r>
      <rPr>
        <sz val="9"/>
        <rFont val="Times New Roman"/>
        <family val="1"/>
      </rPr>
      <t>reddish-orange object change shape from round to cigar shape covered with fog</t>
    </r>
  </si>
  <si>
    <r>
      <rPr>
        <sz val="9"/>
        <rFont val="Times New Roman"/>
        <family val="1"/>
      </rPr>
      <t>Dauphin Island</t>
    </r>
  </si>
  <si>
    <r>
      <rPr>
        <sz val="9"/>
        <rFont val="Times New Roman"/>
        <family val="1"/>
      </rPr>
      <t>(McDonald list) Object Tracked By AN/FPS-9 at 74,000'</t>
    </r>
  </si>
  <si>
    <r>
      <rPr>
        <sz val="9"/>
        <rFont val="Times New Roman"/>
        <family val="1"/>
      </rPr>
      <t>Winnemucca AFB</t>
    </r>
  </si>
  <si>
    <r>
      <rPr>
        <sz val="9"/>
        <rFont val="Times New Roman"/>
        <family val="1"/>
      </rPr>
      <t xml:space="preserve">UFOs, described as "a body giving off a brilliant light. . . moving at great altitude
</t>
    </r>
    <r>
      <rPr>
        <sz val="9"/>
        <rFont val="Times New Roman"/>
        <family val="1"/>
      </rPr>
      <t>as if towards the moon." [NICAP UFO Evidence, X]</t>
    </r>
  </si>
  <si>
    <r>
      <rPr>
        <sz val="9"/>
        <rFont val="Times New Roman"/>
        <family val="1"/>
      </rPr>
      <t>Parque del Este, Caracas</t>
    </r>
  </si>
  <si>
    <r>
      <rPr>
        <sz val="9"/>
        <rFont val="Times New Roman"/>
        <family val="1"/>
      </rPr>
      <t>Car motor lost power, headlights not affected, as UFO passed ahead of car</t>
    </r>
  </si>
  <si>
    <r>
      <rPr>
        <sz val="9"/>
        <rFont val="Times New Roman"/>
        <family val="1"/>
      </rPr>
      <t>Ashton Clinton, Beds.</t>
    </r>
  </si>
  <si>
    <r>
      <rPr>
        <sz val="9"/>
        <rFont val="Times New Roman"/>
        <family val="1"/>
      </rPr>
      <t xml:space="preserve">The president of an advertising agency saw a bright red hemispherical UFO which
</t>
    </r>
    <r>
      <rPr>
        <sz val="9"/>
        <rFont val="Times New Roman"/>
        <family val="1"/>
      </rPr>
      <t>hovered, then suddenly sped away. [NICAP UFOE, VII]</t>
    </r>
  </si>
  <si>
    <r>
      <rPr>
        <sz val="9"/>
        <rFont val="Times New Roman"/>
        <family val="1"/>
      </rPr>
      <t>Kennebunkport</t>
    </r>
  </si>
  <si>
    <r>
      <rPr>
        <sz val="9"/>
        <rFont val="Times New Roman"/>
        <family val="1"/>
      </rPr>
      <t>Eastern Holland, G,A,V</t>
    </r>
  </si>
  <si>
    <r>
      <rPr>
        <sz val="9"/>
        <rFont val="Times New Roman"/>
        <family val="1"/>
      </rPr>
      <t>Eastern Holland</t>
    </r>
  </si>
  <si>
    <r>
      <rPr>
        <sz val="9"/>
        <rFont val="Times New Roman"/>
        <family val="1"/>
      </rPr>
      <t>(McDonald list) FPS-6A Height Finder Tracks UFO</t>
    </r>
  </si>
  <si>
    <r>
      <rPr>
        <sz val="9"/>
        <rFont val="Times New Roman"/>
        <family val="1"/>
      </rPr>
      <t>dark diamond-shaped object w/bright tip fly straight and level</t>
    </r>
  </si>
  <si>
    <r>
      <rPr>
        <sz val="9"/>
        <rFont val="Times New Roman"/>
        <family val="1"/>
      </rPr>
      <t>D.C.</t>
    </r>
  </si>
  <si>
    <r>
      <rPr>
        <sz val="9"/>
        <rFont val="Times New Roman"/>
        <family val="1"/>
      </rPr>
      <t>bright red star fly straight and level</t>
    </r>
  </si>
  <si>
    <r>
      <rPr>
        <sz val="9"/>
        <rFont val="Times New Roman"/>
        <family val="1"/>
      </rPr>
      <t xml:space="preserve">Metallurgist observed a  hovering, grayish cigar-shaped UFO with "portholes".
</t>
    </r>
    <r>
      <rPr>
        <sz val="9"/>
        <rFont val="Times New Roman"/>
        <family val="1"/>
      </rPr>
      <t>[NICAP UFOE, VI]</t>
    </r>
  </si>
  <si>
    <r>
      <rPr>
        <sz val="9"/>
        <rFont val="Times New Roman"/>
        <family val="1"/>
      </rPr>
      <t>Grafton (near)</t>
    </r>
  </si>
  <si>
    <r>
      <rPr>
        <sz val="9"/>
        <rFont val="Times New Roman"/>
        <family val="1"/>
      </rPr>
      <t xml:space="preserve">Engineer observed four luminous blue discs with bands of lights or "portholes" on
</t>
    </r>
    <r>
      <rPr>
        <sz val="9"/>
        <rFont val="Times New Roman"/>
        <family val="1"/>
      </rPr>
      <t>outer periphery. [NICAP UFOE, I]</t>
    </r>
  </si>
  <si>
    <r>
      <rPr>
        <sz val="9"/>
        <rFont val="Times New Roman"/>
        <family val="1"/>
      </rPr>
      <t>round, red-orange object fly straight up and fade.</t>
    </r>
  </si>
  <si>
    <r>
      <rPr>
        <sz val="9"/>
        <rFont val="Times New Roman"/>
        <family val="1"/>
      </rPr>
      <t>Oldtown</t>
    </r>
  </si>
  <si>
    <r>
      <rPr>
        <sz val="9"/>
        <rFont val="Times New Roman"/>
        <family val="1"/>
      </rPr>
      <t>(McDonald list) Sharp Radar Returns at 4000 Knots</t>
    </r>
  </si>
  <si>
    <r>
      <rPr>
        <sz val="9"/>
        <rFont val="Times New Roman"/>
        <family val="1"/>
      </rPr>
      <t>Arlington Heights</t>
    </r>
  </si>
  <si>
    <r>
      <rPr>
        <sz val="9"/>
        <rFont val="Times New Roman"/>
        <family val="1"/>
      </rPr>
      <t>Four lights paced car, maneuvered, shot away upward. [NICAP UFOE, II]</t>
    </r>
  </si>
  <si>
    <r>
      <rPr>
        <sz val="9"/>
        <rFont val="Times New Roman"/>
        <family val="1"/>
      </rPr>
      <t>Datil (near)</t>
    </r>
  </si>
  <si>
    <r>
      <rPr>
        <sz val="9"/>
        <rFont val="Times New Roman"/>
        <family val="1"/>
      </rPr>
      <t xml:space="preserve">Spherical UFO with a row of pulsating lights viewed from many angles by
</t>
    </r>
    <r>
      <rPr>
        <sz val="9"/>
        <rFont val="Times New Roman"/>
        <family val="1"/>
      </rPr>
      <t>different observers. [NICAP UFOE, XII]</t>
    </r>
  </si>
  <si>
    <r>
      <rPr>
        <sz val="9"/>
        <rFont val="Times New Roman"/>
        <family val="1"/>
      </rPr>
      <t>Disc-shaped UFO maneuvered away from investigating aircraft. [NICAP UFOE, I]</t>
    </r>
  </si>
  <si>
    <r>
      <rPr>
        <sz val="9"/>
        <rFont val="Times New Roman"/>
        <family val="1"/>
      </rPr>
      <t>Salt Lake City</t>
    </r>
  </si>
  <si>
    <r>
      <rPr>
        <sz val="9"/>
        <rFont val="Times New Roman"/>
        <family val="1"/>
      </rPr>
      <t>(McDonald list) Object Tracked and Observed For 45-Mins</t>
    </r>
  </si>
  <si>
    <r>
      <rPr>
        <sz val="9"/>
        <rFont val="Times New Roman"/>
        <family val="1"/>
      </rPr>
      <t>(McDonald list) Uncorrelated Targets on APS-95</t>
    </r>
  </si>
  <si>
    <r>
      <rPr>
        <sz val="9"/>
        <rFont val="Times New Roman"/>
        <family val="1"/>
      </rPr>
      <t>Pacific Coast</t>
    </r>
  </si>
  <si>
    <r>
      <rPr>
        <sz val="9"/>
        <rFont val="Times New Roman"/>
        <family val="1"/>
      </rPr>
      <t>Airline pilots, ship, reported a bright white circular UFO. [NICAP UFOE, X]</t>
    </r>
  </si>
  <si>
    <r>
      <rPr>
        <sz val="9"/>
        <rFont val="Times New Roman"/>
        <family val="1"/>
      </rPr>
      <t>Pacific Ocean near</t>
    </r>
  </si>
  <si>
    <r>
      <rPr>
        <sz val="9"/>
        <rFont val="Times New Roman"/>
        <family val="1"/>
      </rPr>
      <t>Radar Tracks Object Before &amp; After Hill Abduction</t>
    </r>
  </si>
  <si>
    <r>
      <rPr>
        <sz val="9"/>
        <rFont val="Times New Roman"/>
        <family val="1"/>
      </rPr>
      <t>Lincoln (Pease AFB)</t>
    </r>
  </si>
  <si>
    <r>
      <rPr>
        <sz val="9"/>
        <rFont val="Times New Roman"/>
        <family val="1"/>
      </rPr>
      <t>Betty &amp; Barney Hill Case</t>
    </r>
  </si>
  <si>
    <r>
      <rPr>
        <sz val="9"/>
        <rFont val="Times New Roman"/>
        <family val="1"/>
      </rPr>
      <t>Indian Head</t>
    </r>
  </si>
  <si>
    <r>
      <rPr>
        <sz val="9"/>
        <rFont val="Times New Roman"/>
        <family val="1"/>
      </rPr>
      <t xml:space="preserve">4:00 a.m. Three people reported a round, orange UFO which moved rapidly east to west, stopped and hovered for 5 minutes, then accelerated rapidly disappearing in
</t>
    </r>
    <r>
      <rPr>
        <sz val="9"/>
        <rFont val="Times New Roman"/>
        <family val="1"/>
      </rPr>
      <t>the distance. [NICAP UFOE, XII]</t>
    </r>
  </si>
  <si>
    <r>
      <rPr>
        <sz val="9"/>
        <rFont val="Times New Roman"/>
        <family val="1"/>
      </rPr>
      <t>Crawfordsville</t>
    </r>
  </si>
  <si>
    <r>
      <rPr>
        <sz val="9"/>
        <rFont val="Times New Roman"/>
        <family val="1"/>
      </rPr>
      <t>(Hynek UFO Rpt p. 44) Object Moves Vertically During Missile Launch</t>
    </r>
  </si>
  <si>
    <r>
      <rPr>
        <sz val="9"/>
        <rFont val="Times New Roman"/>
        <family val="1"/>
      </rPr>
      <t>Object stops twice and emits several small silvery objects</t>
    </r>
  </si>
  <si>
    <r>
      <rPr>
        <sz val="9"/>
        <rFont val="Times New Roman"/>
        <family val="1"/>
      </rPr>
      <t xml:space="preserve">A V-formation of yellowish lights (or V-shaped UFO with body lights) passed
</t>
    </r>
    <r>
      <rPr>
        <sz val="9"/>
        <rFont val="Times New Roman"/>
        <family val="1"/>
      </rPr>
      <t>behind trees at low altitude. [NICAP UFOE, II]</t>
    </r>
  </si>
  <si>
    <r>
      <rPr>
        <sz val="9"/>
        <rFont val="Times New Roman"/>
        <family val="1"/>
      </rPr>
      <t>Stillwater</t>
    </r>
  </si>
  <si>
    <r>
      <rPr>
        <sz val="9"/>
        <rFont val="Times New Roman"/>
        <family val="1"/>
      </rPr>
      <t>oval object with/fin extending from one edge to the center</t>
    </r>
  </si>
  <si>
    <r>
      <rPr>
        <sz val="9"/>
        <rFont val="Times New Roman"/>
        <family val="1"/>
      </rPr>
      <t>Kansas City</t>
    </r>
  </si>
  <si>
    <r>
      <rPr>
        <sz val="9"/>
        <rFont val="Times New Roman"/>
        <family val="1"/>
      </rPr>
      <t xml:space="preserve">An intensely luminous UFO maneuvered sharply around a VASP Airlines plane.
</t>
    </r>
    <r>
      <rPr>
        <sz val="9"/>
        <rFont val="Times New Roman"/>
        <family val="1"/>
      </rPr>
      <t>[NICAP UFOE, X]</t>
    </r>
  </si>
  <si>
    <r>
      <rPr>
        <sz val="9"/>
        <rFont val="Times New Roman"/>
        <family val="1"/>
      </rPr>
      <t>Ilha Grande</t>
    </r>
  </si>
  <si>
    <r>
      <rPr>
        <sz val="9"/>
        <rFont val="Times New Roman"/>
        <family val="1"/>
      </rPr>
      <t>pilot in DC3 saw 2 bright white lights fly in formation</t>
    </r>
  </si>
  <si>
    <r>
      <rPr>
        <sz val="9"/>
        <rFont val="Times New Roman"/>
        <family val="1"/>
      </rPr>
      <t>2 in/car saw in mirror a low-flying object that overtook their car</t>
    </r>
  </si>
  <si>
    <r>
      <rPr>
        <sz val="9"/>
        <rFont val="Times New Roman"/>
        <family val="1"/>
      </rPr>
      <t>Las Vegas (Bonnie Springs? near)</t>
    </r>
  </si>
  <si>
    <r>
      <rPr>
        <sz val="9"/>
        <rFont val="Times New Roman"/>
        <family val="1"/>
      </rPr>
      <t>round bright light like shiny aluminum, pass overhead</t>
    </r>
  </si>
  <si>
    <r>
      <rPr>
        <sz val="9"/>
        <rFont val="Times New Roman"/>
        <family val="1"/>
      </rPr>
      <t>Golden</t>
    </r>
  </si>
  <si>
    <r>
      <rPr>
        <sz val="9"/>
        <rFont val="Times New Roman"/>
        <family val="1"/>
      </rPr>
      <t>a large ball fly slow, split into 4 after 45 mins flying</t>
    </r>
  </si>
  <si>
    <r>
      <rPr>
        <sz val="9"/>
        <rFont val="Times New Roman"/>
        <family val="1"/>
      </rPr>
      <t>Copemiah</t>
    </r>
  </si>
  <si>
    <r>
      <rPr>
        <sz val="9"/>
        <rFont val="Times New Roman"/>
        <family val="1"/>
      </rPr>
      <t>Object Dives At Plane, Climbs Away At Tremendous Speed</t>
    </r>
  </si>
  <si>
    <r>
      <rPr>
        <sz val="9"/>
        <rFont val="Times New Roman"/>
        <family val="1"/>
      </rPr>
      <t>(McDonald list) Two Blips At 4800 Knots</t>
    </r>
  </si>
  <si>
    <r>
      <rPr>
        <sz val="9"/>
        <rFont val="Times New Roman"/>
        <family val="1"/>
      </rPr>
      <t>Exeter, England; Edinburgh, Scotland, G,V</t>
    </r>
  </si>
  <si>
    <r>
      <rPr>
        <sz val="9"/>
        <rFont val="Times New Roman"/>
        <family val="1"/>
      </rPr>
      <t>A cigar-shaped or long elliptical UFO with a cluster of smaller UFOs was observed by a librarian. First motionless, the smaller objects then streaked across the sky to the large UFO and all vanished behind trees. [NICAP UFOE, VIII]</t>
    </r>
  </si>
  <si>
    <r>
      <rPr>
        <sz val="9"/>
        <rFont val="Times New Roman"/>
        <family val="1"/>
      </rPr>
      <t>Blue Ridge Summit</t>
    </r>
  </si>
  <si>
    <r>
      <rPr>
        <sz val="9"/>
        <rFont val="Times New Roman"/>
        <family val="1"/>
      </rPr>
      <t>blue-white light fly erratic course at varying speed</t>
    </r>
  </si>
  <si>
    <r>
      <rPr>
        <sz val="9"/>
        <rFont val="Times New Roman"/>
        <family val="1"/>
      </rPr>
      <t>Miyako Jima Air Station</t>
    </r>
  </si>
  <si>
    <r>
      <rPr>
        <sz val="9"/>
        <rFont val="Times New Roman"/>
        <family val="1"/>
      </rPr>
      <t>(McDonald list) Object Tracked At 34,000' /F-102 Scrambled</t>
    </r>
  </si>
  <si>
    <r>
      <rPr>
        <sz val="9"/>
        <rFont val="Times New Roman"/>
        <family val="1"/>
      </rPr>
      <t>Boy filmed unidentified light. [NICAP UFOE, VIII]</t>
    </r>
  </si>
  <si>
    <r>
      <rPr>
        <sz val="9"/>
        <rFont val="Times New Roman"/>
        <family val="1"/>
      </rPr>
      <t>Newark</t>
    </r>
  </si>
  <si>
    <r>
      <rPr>
        <sz val="9"/>
        <rFont val="Times New Roman"/>
        <family val="1"/>
      </rPr>
      <t>Domed UFO with "portholes." [NICAP UFOE, XII]</t>
    </r>
  </si>
  <si>
    <r>
      <rPr>
        <sz val="9"/>
        <rFont val="Times New Roman"/>
        <family val="1"/>
      </rPr>
      <t>Shepperton, Middlesex</t>
    </r>
  </si>
  <si>
    <r>
      <rPr>
        <sz val="9"/>
        <rFont val="Times New Roman"/>
        <family val="1"/>
      </rPr>
      <t>Oval Tracked By AN/FPS-6A</t>
    </r>
  </si>
  <si>
    <r>
      <rPr>
        <sz val="9"/>
        <rFont val="Times New Roman"/>
        <family val="1"/>
      </rPr>
      <t>Bronson and Cross City</t>
    </r>
  </si>
  <si>
    <r>
      <rPr>
        <sz val="9"/>
        <rFont val="Times New Roman"/>
        <family val="1"/>
      </rPr>
      <t>big silver-dollar disc hover and revolve, then disappear</t>
    </r>
  </si>
  <si>
    <r>
      <rPr>
        <sz val="9"/>
        <rFont val="Times New Roman"/>
        <family val="1"/>
      </rPr>
      <t>Tyndall AFB</t>
    </r>
  </si>
  <si>
    <r>
      <rPr>
        <sz val="9"/>
        <rFont val="Times New Roman"/>
        <family val="1"/>
      </rPr>
      <t>Gnd Radar Tracks Object Chased By Fighter &amp; Heli Pilots</t>
    </r>
  </si>
  <si>
    <r>
      <rPr>
        <sz val="9"/>
        <rFont val="Times New Roman"/>
        <family val="1"/>
      </rPr>
      <t>Dime-Shaped Object Observed / Weather Radar Tracked? (McDonald list)</t>
    </r>
  </si>
  <si>
    <r>
      <rPr>
        <sz val="9"/>
        <rFont val="Times New Roman"/>
        <family val="1"/>
      </rPr>
      <t>Maxwell AFB, Montgomery</t>
    </r>
  </si>
  <si>
    <r>
      <rPr>
        <sz val="9"/>
        <rFont val="Times New Roman"/>
        <family val="1"/>
      </rPr>
      <t>Twelve shiny UFOs maneuvered erratically over the area at 3:50 p.m., with an odd fluttering motion; then two loud "skyquakes" were heard. [NICAP UFOE, XII]</t>
    </r>
  </si>
  <si>
    <r>
      <rPr>
        <sz val="9"/>
        <rFont val="Times New Roman"/>
        <family val="1"/>
      </rPr>
      <t>silver-like object with tapered edges reflecting sunlight to the NNE</t>
    </r>
  </si>
  <si>
    <r>
      <rPr>
        <sz val="9"/>
        <rFont val="Times New Roman"/>
        <family val="1"/>
      </rPr>
      <t>Bay Minette (About 7 miles W of)</t>
    </r>
  </si>
  <si>
    <r>
      <rPr>
        <sz val="9"/>
        <rFont val="Times New Roman"/>
        <family val="1"/>
      </rPr>
      <t xml:space="preserve">First Week of May - Hemispherical UFO with "portholes", on road; took off as car
</t>
    </r>
    <r>
      <rPr>
        <sz val="9"/>
        <rFont val="Times New Roman"/>
        <family val="1"/>
      </rPr>
      <t>approached. [NICAP UFOE, XII]</t>
    </r>
  </si>
  <si>
    <r>
      <rPr>
        <sz val="9"/>
        <rFont val="Times New Roman"/>
        <family val="1"/>
      </rPr>
      <t>Union Mills</t>
    </r>
  </si>
  <si>
    <r>
      <rPr>
        <sz val="9"/>
        <rFont val="Times New Roman"/>
        <family val="1"/>
      </rPr>
      <t>RC-121 Crew Tracks Object With Sextant</t>
    </r>
  </si>
  <si>
    <r>
      <rPr>
        <sz val="9"/>
        <rFont val="Times New Roman"/>
        <family val="1"/>
      </rPr>
      <t>San Francisco (200 miles SW of)</t>
    </r>
  </si>
  <si>
    <r>
      <rPr>
        <sz val="9"/>
        <rFont val="Times New Roman"/>
        <family val="1"/>
      </rPr>
      <t>Object at 97,000' Tracked on FPS-6A (McDonald list)</t>
    </r>
  </si>
  <si>
    <r>
      <rPr>
        <sz val="9"/>
        <rFont val="Times New Roman"/>
        <family val="1"/>
      </rPr>
      <t>Hanna City AFS</t>
    </r>
  </si>
  <si>
    <r>
      <rPr>
        <sz val="9"/>
        <rFont val="Times New Roman"/>
        <family val="1"/>
      </rPr>
      <t>CE-3 case involving ETs giving 'pancakes' for water</t>
    </r>
  </si>
  <si>
    <r>
      <rPr>
        <sz val="9"/>
        <rFont val="Times New Roman"/>
        <family val="1"/>
      </rPr>
      <t>Eagle River</t>
    </r>
  </si>
  <si>
    <r>
      <rPr>
        <sz val="9"/>
        <rFont val="Times New Roman"/>
        <family val="1"/>
      </rPr>
      <t>Four Small Objects Tracked 10-15 Minutes</t>
    </r>
  </si>
  <si>
    <r>
      <rPr>
        <sz val="9"/>
        <rFont val="Times New Roman"/>
        <family val="1"/>
      </rPr>
      <t>Marianas Islands</t>
    </r>
  </si>
  <si>
    <r>
      <rPr>
        <sz val="9"/>
        <rFont val="Times New Roman"/>
        <family val="1"/>
      </rPr>
      <t>(McDonald list) Object Tracked Prior to Launch of Polaris Missile</t>
    </r>
  </si>
  <si>
    <r>
      <rPr>
        <sz val="9"/>
        <rFont val="Times New Roman"/>
        <family val="1"/>
      </rPr>
      <t>Round red UFO descended, hovered, sped away. [NICAP UFOE, XII]</t>
    </r>
  </si>
  <si>
    <r>
      <rPr>
        <sz val="9"/>
        <rFont val="Times New Roman"/>
        <family val="1"/>
      </rPr>
      <t>Kingsville</t>
    </r>
  </si>
  <si>
    <r>
      <rPr>
        <sz val="9"/>
        <rFont val="Times New Roman"/>
        <family val="1"/>
      </rPr>
      <t>Beechcraft pilot and passenger saw an intense bright light rise</t>
    </r>
  </si>
  <si>
    <r>
      <rPr>
        <sz val="9"/>
        <rFont val="Times New Roman"/>
        <family val="1"/>
      </rPr>
      <t>Ft. Pierce</t>
    </r>
  </si>
  <si>
    <r>
      <rPr>
        <sz val="9"/>
        <rFont val="Times New Roman"/>
        <family val="1"/>
      </rPr>
      <t>Case missing (Berliner)</t>
    </r>
  </si>
  <si>
    <r>
      <rPr>
        <sz val="9"/>
        <rFont val="Times New Roman"/>
        <family val="1"/>
      </rPr>
      <t>Kemah</t>
    </r>
  </si>
  <si>
    <r>
      <rPr>
        <sz val="9"/>
        <rFont val="Times New Roman"/>
        <family val="1"/>
      </rPr>
      <t>61Spring</t>
    </r>
  </si>
  <si>
    <r>
      <rPr>
        <sz val="9"/>
        <rFont val="Times New Roman"/>
        <family val="1"/>
      </rPr>
      <t xml:space="preserve">Meteorologist observed a fireball-like object, multi-colored, below overcast.
</t>
    </r>
    <r>
      <rPr>
        <sz val="9"/>
        <rFont val="Times New Roman"/>
        <family val="1"/>
      </rPr>
      <t>[NICAP UFOE, VI]</t>
    </r>
  </si>
  <si>
    <r>
      <rPr>
        <sz val="9"/>
        <rFont val="Times New Roman"/>
        <family val="1"/>
      </rPr>
      <t>(McDonald list) Slow-Moving Object Tracked on Gnd Radar</t>
    </r>
  </si>
  <si>
    <r>
      <rPr>
        <sz val="9"/>
        <rFont val="Times New Roman"/>
        <family val="1"/>
      </rPr>
      <t>RAF Upper Heyford</t>
    </r>
  </si>
  <si>
    <r>
      <rPr>
        <sz val="9"/>
        <rFont val="Times New Roman"/>
        <family val="1"/>
      </rPr>
      <t xml:space="preserve">House lights dimmed three times, went out on two occasions as elongated UFO
</t>
    </r>
    <r>
      <rPr>
        <sz val="9"/>
        <rFont val="Times New Roman"/>
        <family val="1"/>
      </rPr>
      <t>twice passed overhead</t>
    </r>
  </si>
  <si>
    <r>
      <rPr>
        <sz val="9"/>
        <rFont val="Times New Roman"/>
        <family val="1"/>
      </rPr>
      <t>Lakeville</t>
    </r>
  </si>
  <si>
    <r>
      <rPr>
        <sz val="9"/>
        <rFont val="Times New Roman"/>
        <family val="1"/>
      </rPr>
      <t>Waverly AFB</t>
    </r>
  </si>
  <si>
    <r>
      <rPr>
        <sz val="9"/>
        <rFont val="Times New Roman"/>
        <family val="1"/>
      </rPr>
      <t>fiery-red, round object, preceded by light rays</t>
    </r>
  </si>
  <si>
    <r>
      <rPr>
        <sz val="9"/>
        <rFont val="Times New Roman"/>
        <family val="1"/>
      </rPr>
      <t>Bark River</t>
    </r>
  </si>
  <si>
    <r>
      <rPr>
        <sz val="9"/>
        <rFont val="Times New Roman"/>
        <family val="1"/>
      </rPr>
      <t>Herndon</t>
    </r>
  </si>
  <si>
    <r>
      <rPr>
        <sz val="9"/>
        <rFont val="Times New Roman"/>
        <family val="1"/>
      </rPr>
      <t>Cluster of 3 Objects Tracked at 900 Knots</t>
    </r>
  </si>
  <si>
    <r>
      <rPr>
        <sz val="9"/>
        <rFont val="Times New Roman"/>
        <family val="1"/>
      </rPr>
      <t>Ft. Meade</t>
    </r>
  </si>
  <si>
    <r>
      <rPr>
        <sz val="9"/>
        <rFont val="Times New Roman"/>
        <family val="1"/>
      </rPr>
      <t>(McDonald list) Uncorrelated Target With Diffused Echoes</t>
    </r>
  </si>
  <si>
    <r>
      <rPr>
        <sz val="9"/>
        <rFont val="Times New Roman"/>
        <family val="1"/>
      </rPr>
      <t>Yuma</t>
    </r>
  </si>
  <si>
    <r>
      <rPr>
        <sz val="9"/>
        <rFont val="Times New Roman"/>
        <family val="1"/>
      </rPr>
      <t>(McDonald list) High Speed Object Tracked on APS-95</t>
    </r>
  </si>
  <si>
    <r>
      <rPr>
        <sz val="9"/>
        <rFont val="Times New Roman"/>
        <family val="1"/>
      </rPr>
      <t>Atlantic N of Bermuda</t>
    </r>
  </si>
  <si>
    <r>
      <rPr>
        <sz val="9"/>
        <rFont val="Times New Roman"/>
        <family val="1"/>
      </rPr>
      <t xml:space="preserve">Many reports of strange lights flashing around in sky. Some blinked and moved up
</t>
    </r>
    <r>
      <rPr>
        <sz val="9"/>
        <rFont val="Times New Roman"/>
        <family val="1"/>
      </rPr>
      <t>and down.</t>
    </r>
  </si>
  <si>
    <r>
      <rPr>
        <sz val="9"/>
        <rFont val="Times New Roman"/>
        <family val="1"/>
      </rPr>
      <t>610205-07</t>
    </r>
  </si>
  <si>
    <r>
      <rPr>
        <sz val="9"/>
        <rFont val="Times New Roman"/>
        <family val="1"/>
      </rPr>
      <t>Disc near nuclear power station</t>
    </r>
  </si>
  <si>
    <r>
      <rPr>
        <sz val="9"/>
        <rFont val="Times New Roman"/>
        <family val="1"/>
      </rPr>
      <t>Western Europe</t>
    </r>
  </si>
  <si>
    <r>
      <rPr>
        <sz val="9"/>
        <rFont val="Times New Roman"/>
        <family val="1"/>
      </rPr>
      <t xml:space="preserve">An elliptical UFO, metallic looking, approached from over the Gulf, made a U- turn and sped back over the Gulf. Photographed on 8 mm movie film by a
</t>
    </r>
    <r>
      <rPr>
        <sz val="9"/>
        <rFont val="Times New Roman"/>
        <family val="1"/>
      </rPr>
      <t>businessman. [NICAP UFOE, VIII]</t>
    </r>
  </si>
  <si>
    <r>
      <rPr>
        <sz val="9"/>
        <rFont val="Times New Roman"/>
        <family val="1"/>
      </rPr>
      <t>Glowing red, zig-zagging UFO observed from air by pilot (also from ground by others); maneuvered and landed on large overgrown field. [NICAP UFOE, V]</t>
    </r>
  </si>
  <si>
    <r>
      <rPr>
        <sz val="9"/>
        <rFont val="Times New Roman"/>
        <family val="1"/>
      </rPr>
      <t>Benjamin</t>
    </r>
  </si>
  <si>
    <r>
      <rPr>
        <sz val="9"/>
        <rFont val="Times New Roman"/>
        <family val="1"/>
      </rPr>
      <t>A/c Sees Object Maneuver and Land</t>
    </r>
  </si>
  <si>
    <r>
      <rPr>
        <sz val="9"/>
        <rFont val="Times New Roman"/>
        <family val="1"/>
      </rPr>
      <t>(McDonald list) UFO "Alters" Navy Polaris Missile Test</t>
    </r>
  </si>
  <si>
    <r>
      <rPr>
        <sz val="9"/>
        <rFont val="Times New Roman"/>
        <family val="1"/>
      </rPr>
      <t>Atlantic bet. Cuba and Haiti</t>
    </r>
  </si>
  <si>
    <r>
      <rPr>
        <sz val="9"/>
        <rFont val="Times New Roman"/>
        <family val="1"/>
      </rPr>
      <t>UFO blocks tracking of U.S. missile, G</t>
    </r>
  </si>
  <si>
    <r>
      <rPr>
        <sz val="9"/>
        <rFont val="Times New Roman"/>
        <family val="1"/>
      </rPr>
      <t>UFO alters launch of U.S. Navy Polaris missile, G</t>
    </r>
  </si>
  <si>
    <r>
      <rPr>
        <sz val="9"/>
        <rFont val="Times New Roman"/>
        <family val="1"/>
      </rPr>
      <t>Report of Russian tact missiles being fired on UFO</t>
    </r>
  </si>
  <si>
    <r>
      <rPr>
        <sz val="9"/>
        <rFont val="Times New Roman"/>
        <family val="1"/>
      </rPr>
      <t>Moscow (near)</t>
    </r>
  </si>
  <si>
    <r>
      <rPr>
        <sz val="9"/>
        <rFont val="Times New Roman"/>
        <family val="1"/>
      </rPr>
      <t>T-33 Crew Observed Bright Light</t>
    </r>
  </si>
  <si>
    <r>
      <rPr>
        <sz val="9"/>
        <rFont val="Times New Roman"/>
        <family val="1"/>
      </rPr>
      <t>Miho</t>
    </r>
  </si>
  <si>
    <r>
      <rPr>
        <sz val="9"/>
        <rFont val="Times New Roman"/>
        <family val="1"/>
      </rPr>
      <t>Light Paces T-33</t>
    </r>
  </si>
  <si>
    <r>
      <rPr>
        <sz val="9"/>
        <rFont val="Times New Roman"/>
        <family val="1"/>
      </rPr>
      <t>Kyushu (South of)</t>
    </r>
  </si>
  <si>
    <r>
      <rPr>
        <sz val="9"/>
        <rFont val="Times New Roman"/>
        <family val="1"/>
      </rPr>
      <t>Observed for 25 minutes, an object with a bright, pulsating light was seen by Francis Ridge, a NICAP subcommittee chairman, and many other witnesses.</t>
    </r>
  </si>
  <si>
    <r>
      <rPr>
        <sz val="9"/>
        <rFont val="Times New Roman"/>
        <family val="1"/>
      </rPr>
      <t>orange-red point of light, with white sparkler-like light</t>
    </r>
  </si>
  <si>
    <r>
      <rPr>
        <sz val="9"/>
        <rFont val="Times New Roman"/>
        <family val="1"/>
      </rPr>
      <t>Chula Vista</t>
    </r>
  </si>
  <si>
    <r>
      <rPr>
        <sz val="9"/>
        <rFont val="Times New Roman"/>
        <family val="1"/>
      </rPr>
      <t>White elliptical UFO observed by scientist. [NICAP UFOE, VI]</t>
    </r>
  </si>
  <si>
    <r>
      <rPr>
        <sz val="9"/>
        <rFont val="Times New Roman"/>
        <family val="1"/>
      </rPr>
      <t>Three UFOs were seen to follow two jet aircraft. One object closed in on the jets, then stopped, repeating this several times. Witnesses described it as round, rotating, color changing from gray to silver as it turned.</t>
    </r>
  </si>
  <si>
    <r>
      <rPr>
        <sz val="9"/>
        <rFont val="Times New Roman"/>
        <family val="1"/>
      </rPr>
      <t>S. Indiana/Dillsboro Nike Missile Station, G,V</t>
    </r>
  </si>
  <si>
    <r>
      <rPr>
        <sz val="9"/>
        <rFont val="Times New Roman"/>
        <family val="1"/>
      </rPr>
      <t>Dillsboro</t>
    </r>
  </si>
  <si>
    <r>
      <rPr>
        <sz val="9"/>
        <rFont val="Times New Roman"/>
        <family val="1"/>
      </rPr>
      <t>Attorney saw disc hover, move away. [NICAP UFOE, VII]</t>
    </r>
  </si>
  <si>
    <r>
      <rPr>
        <sz val="9"/>
        <rFont val="Times New Roman"/>
        <family val="1"/>
      </rPr>
      <t>spherical 75 ft object flying at great speed at 36,000 ft</t>
    </r>
  </si>
  <si>
    <r>
      <rPr>
        <sz val="9"/>
        <rFont val="Times New Roman"/>
        <family val="1"/>
      </rPr>
      <t>Cressy (30 miles from)</t>
    </r>
  </si>
  <si>
    <r>
      <rPr>
        <sz val="9"/>
        <rFont val="Times New Roman"/>
        <family val="1"/>
      </rPr>
      <t xml:space="preserve">Minister and others saw a golden, elliptical UFO hover, move away. [NICAP
</t>
    </r>
    <r>
      <rPr>
        <sz val="9"/>
        <rFont val="Times New Roman"/>
        <family val="1"/>
      </rPr>
      <t>UFOE, VII]</t>
    </r>
  </si>
  <si>
    <r>
      <rPr>
        <sz val="9"/>
        <rFont val="Times New Roman"/>
        <family val="1"/>
      </rPr>
      <t>Longpoint</t>
    </r>
  </si>
  <si>
    <r>
      <rPr>
        <sz val="9"/>
        <rFont val="Times New Roman"/>
        <family val="1"/>
      </rPr>
      <t>bright, star-like light move across 120° of sky</t>
    </r>
  </si>
  <si>
    <r>
      <rPr>
        <sz val="9"/>
        <rFont val="Times New Roman"/>
        <family val="1"/>
      </rPr>
      <t>Mount Kisco</t>
    </r>
  </si>
  <si>
    <r>
      <rPr>
        <sz val="9"/>
        <rFont val="Times New Roman"/>
        <family val="1"/>
      </rPr>
      <t>The sighting of six flying saucers and a 'mother ship' has been reported from the Australian island state of Tasmania. A Church of England minister says he saw the mysterious craft nearly one week ago, but was reluctant to report them.</t>
    </r>
  </si>
  <si>
    <r>
      <rPr>
        <sz val="9"/>
        <rFont val="Times New Roman"/>
        <family val="1"/>
      </rPr>
      <t>City unknown</t>
    </r>
  </si>
  <si>
    <r>
      <rPr>
        <sz val="9"/>
        <rFont val="Times New Roman"/>
        <family val="1"/>
      </rPr>
      <t>Aeronautical engineer observed erratically maneuvering UFO. [NICAP UFOE, V]</t>
    </r>
  </si>
  <si>
    <r>
      <rPr>
        <sz val="9"/>
        <rFont val="Times New Roman"/>
        <family val="1"/>
      </rPr>
      <t xml:space="preserve">OSI document says crash reported and mention of "Moon Dust", asks ATIC to
</t>
    </r>
    <r>
      <rPr>
        <sz val="9"/>
        <rFont val="Times New Roman"/>
        <family val="1"/>
      </rPr>
      <t>come to the scene.</t>
    </r>
  </si>
  <si>
    <r>
      <rPr>
        <sz val="9"/>
        <rFont val="Times New Roman"/>
        <family val="1"/>
      </rPr>
      <t>Sheppard AFB, Wichita Falls</t>
    </r>
  </si>
  <si>
    <r>
      <rPr>
        <sz val="9"/>
        <rFont val="Times New Roman"/>
        <family val="1"/>
      </rPr>
      <t>(McDonald list) Slow Radar Return At 100,000'</t>
    </r>
  </si>
  <si>
    <r>
      <rPr>
        <sz val="9"/>
        <rFont val="Times New Roman"/>
        <family val="1"/>
      </rPr>
      <t>Midway Isles</t>
    </r>
  </si>
  <si>
    <r>
      <rPr>
        <sz val="9"/>
        <rFont val="Times New Roman"/>
        <family val="1"/>
      </rPr>
      <t>Farmington (SE of)</t>
    </r>
  </si>
  <si>
    <r>
      <rPr>
        <sz val="9"/>
        <rFont val="Times New Roman"/>
        <family val="1"/>
      </rPr>
      <t>Multiple Targets Tracked Several Times (McDonald list)</t>
    </r>
  </si>
  <si>
    <r>
      <rPr>
        <sz val="9"/>
        <rFont val="Times New Roman"/>
        <family val="1"/>
      </rPr>
      <t>Kirksville AFS</t>
    </r>
  </si>
  <si>
    <r>
      <rPr>
        <sz val="9"/>
        <rFont val="Times New Roman"/>
        <family val="1"/>
      </rPr>
      <t xml:space="preserve">Professor of engineering observed accelerating luminous object. [NICAP UFOE,
</t>
    </r>
    <r>
      <rPr>
        <sz val="9"/>
        <rFont val="Times New Roman"/>
        <family val="1"/>
      </rPr>
      <t>X]</t>
    </r>
  </si>
  <si>
    <r>
      <rPr>
        <sz val="9"/>
        <rFont val="Times New Roman"/>
        <family val="1"/>
      </rPr>
      <t>Carrizales</t>
    </r>
  </si>
  <si>
    <r>
      <rPr>
        <sz val="9"/>
        <rFont val="Times New Roman"/>
        <family val="1"/>
      </rPr>
      <t>2 light gray glowing objects, saucer or boomerang-shaped</t>
    </r>
  </si>
  <si>
    <r>
      <rPr>
        <sz val="9"/>
        <rFont val="Times New Roman"/>
        <family val="1"/>
      </rPr>
      <t>Ridgecrest</t>
    </r>
  </si>
  <si>
    <r>
      <rPr>
        <sz val="9"/>
        <rFont val="Times New Roman"/>
        <family val="1"/>
      </rPr>
      <t xml:space="preserve">Sheriffs observed six vari-colored UFOs flying in V-formation. [NICAP UFOE,
</t>
    </r>
    <r>
      <rPr>
        <sz val="9"/>
        <rFont val="Times New Roman"/>
        <family val="1"/>
      </rPr>
      <t>VII]</t>
    </r>
  </si>
  <si>
    <r>
      <rPr>
        <sz val="9"/>
        <rFont val="Times New Roman"/>
        <family val="1"/>
      </rPr>
      <t>Sonoma County</t>
    </r>
  </si>
  <si>
    <r>
      <rPr>
        <sz val="9"/>
        <rFont val="Times New Roman"/>
        <family val="1"/>
      </rPr>
      <t xml:space="preserve">Former Strategic Air Command radar technician saw a glowing sphere traveling
</t>
    </r>
    <r>
      <rPr>
        <sz val="9"/>
        <rFont val="Times New Roman"/>
        <family val="1"/>
      </rPr>
      <t>from horizon to horizon. [NICAP UFOE, VI]</t>
    </r>
  </si>
  <si>
    <r>
      <rPr>
        <sz val="9"/>
        <rFont val="Times New Roman"/>
        <family val="1"/>
      </rPr>
      <t>shiny, round, silver object fly straight up at high speed</t>
    </r>
  </si>
  <si>
    <r>
      <rPr>
        <sz val="9"/>
        <rFont val="Times New Roman"/>
        <family val="1"/>
      </rPr>
      <t>Crete</t>
    </r>
  </si>
  <si>
    <r>
      <rPr>
        <sz val="9"/>
        <rFont val="Times New Roman"/>
        <family val="1"/>
      </rPr>
      <t>UFO observed by chemistry teacher, pilot. [NICAP UFOE, VII]</t>
    </r>
  </si>
  <si>
    <r>
      <rPr>
        <sz val="9"/>
        <rFont val="Times New Roman"/>
        <family val="1"/>
      </rPr>
      <t>Mesa</t>
    </r>
  </si>
  <si>
    <r>
      <rPr>
        <sz val="9"/>
        <rFont val="Times New Roman"/>
        <family val="1"/>
      </rPr>
      <t>Grumman mystery satellite photo</t>
    </r>
  </si>
  <si>
    <r>
      <rPr>
        <sz val="9"/>
        <rFont val="Times New Roman"/>
        <family val="1"/>
      </rPr>
      <t>Bethpage</t>
    </r>
  </si>
  <si>
    <r>
      <rPr>
        <sz val="9"/>
        <rFont val="Times New Roman"/>
        <family val="1"/>
      </rPr>
      <t>dull orange round object, with yellow lights</t>
    </r>
  </si>
  <si>
    <r>
      <rPr>
        <sz val="9"/>
        <rFont val="Times New Roman"/>
        <family val="1"/>
      </rPr>
      <t xml:space="preserve">Former Air Force pilot saw disc-like UFO which hovered, bobbed around. [NICAP
</t>
    </r>
    <r>
      <rPr>
        <sz val="9"/>
        <rFont val="Times New Roman"/>
        <family val="1"/>
      </rPr>
      <t>UFOE, V]</t>
    </r>
  </si>
  <si>
    <r>
      <rPr>
        <sz val="9"/>
        <rFont val="Times New Roman"/>
        <family val="1"/>
      </rPr>
      <t>Oak Forest</t>
    </r>
  </si>
  <si>
    <r>
      <rPr>
        <sz val="9"/>
        <rFont val="Times New Roman"/>
        <family val="1"/>
      </rPr>
      <t>Red Bluff, California, G,V</t>
    </r>
  </si>
  <si>
    <r>
      <rPr>
        <sz val="9"/>
        <rFont val="Times New Roman"/>
        <family val="1"/>
      </rPr>
      <t>Red Bluff</t>
    </r>
  </si>
  <si>
    <r>
      <rPr>
        <sz val="9"/>
        <rFont val="Times New Roman"/>
        <family val="1"/>
      </rPr>
      <t>Police, vehicle encounter, light beam, E-M, maneuvers, cat-and-mouse pursuit</t>
    </r>
  </si>
  <si>
    <r>
      <rPr>
        <sz val="9"/>
        <rFont val="Times New Roman"/>
        <family val="1"/>
      </rPr>
      <t xml:space="preserve">Concentration of UFO sightings, mostly in north, including -many police
</t>
    </r>
    <r>
      <rPr>
        <sz val="9"/>
        <rFont val="Times New Roman"/>
        <family val="1"/>
      </rPr>
      <t>witnesses. (NICAP UFOE, XII)</t>
    </r>
  </si>
  <si>
    <r>
      <rPr>
        <sz val="9"/>
        <rFont val="Times New Roman"/>
        <family val="1"/>
      </rPr>
      <t>US</t>
    </r>
  </si>
  <si>
    <r>
      <rPr>
        <sz val="9"/>
        <rFont val="Times New Roman"/>
        <family val="1"/>
      </rPr>
      <t>Northern Area</t>
    </r>
  </si>
  <si>
    <r>
      <rPr>
        <sz val="9"/>
        <rFont val="Times New Roman"/>
        <family val="1"/>
      </rPr>
      <t>600813-18</t>
    </r>
  </si>
  <si>
    <r>
      <rPr>
        <sz val="9"/>
        <rFont val="Times New Roman"/>
        <family val="1"/>
      </rPr>
      <t>State policeman reported two dumbbell-like UFOs. [NICAP UFOE, VII]</t>
    </r>
  </si>
  <si>
    <r>
      <rPr>
        <sz val="9"/>
        <rFont val="Times New Roman"/>
        <family val="1"/>
      </rPr>
      <t>Portville</t>
    </r>
  </si>
  <si>
    <r>
      <rPr>
        <sz val="9"/>
        <rFont val="Times New Roman"/>
        <family val="1"/>
      </rPr>
      <t>round, bright red light fly overhead, stop, hover, and back up</t>
    </r>
  </si>
  <si>
    <r>
      <rPr>
        <sz val="9"/>
        <rFont val="Times New Roman"/>
        <family val="1"/>
      </rPr>
      <t>600719-21</t>
    </r>
  </si>
  <si>
    <r>
      <rPr>
        <sz val="9"/>
        <rFont val="Times New Roman"/>
        <family val="1"/>
      </rPr>
      <t>Pilot Sees Oblong Object At Very High Speed</t>
    </r>
  </si>
  <si>
    <r>
      <rPr>
        <sz val="9"/>
        <rFont val="Times New Roman"/>
        <family val="1"/>
      </rPr>
      <t>Miho AFB (2 miles E of)</t>
    </r>
  </si>
  <si>
    <r>
      <rPr>
        <sz val="9"/>
        <rFont val="Times New Roman"/>
        <family val="1"/>
      </rPr>
      <t>Pilot and crew of Venezuelan Airlines Super-Constellation arriving from Spain, reported plane was followed by a luminous UFO. [NICAP UFOE, X]</t>
    </r>
  </si>
  <si>
    <r>
      <rPr>
        <sz val="9"/>
        <rFont val="Times New Roman"/>
        <family val="1"/>
      </rPr>
      <t>Maiquetia (near)</t>
    </r>
  </si>
  <si>
    <r>
      <rPr>
        <sz val="9"/>
        <rFont val="Times New Roman"/>
        <family val="1"/>
      </rPr>
      <t xml:space="preserve">hovering disc like "two dinner plates face to face," ascended and sped away.
</t>
    </r>
    <r>
      <rPr>
        <sz val="9"/>
        <rFont val="Times New Roman"/>
        <family val="1"/>
      </rPr>
      <t>[NICAP UFOE, XII]</t>
    </r>
  </si>
  <si>
    <r>
      <rPr>
        <sz val="9"/>
        <rFont val="Times New Roman"/>
        <family val="1"/>
      </rPr>
      <t>Leefe (near)</t>
    </r>
  </si>
  <si>
    <r>
      <rPr>
        <sz val="9"/>
        <rFont val="Times New Roman"/>
        <family val="1"/>
      </rPr>
      <t>Elliptical UFO sighted by biochemist. [NICAP UFOE, VI]</t>
    </r>
  </si>
  <si>
    <r>
      <rPr>
        <sz val="9"/>
        <rFont val="Times New Roman"/>
        <family val="1"/>
      </rPr>
      <t xml:space="preserve">Several doctors, a topographer and policemen saw three UFOs, in-line formation, which landed in a heavily wooded area on a hilltop; diamond-shaped scorched
</t>
    </r>
    <r>
      <rPr>
        <sz val="9"/>
        <rFont val="Times New Roman"/>
        <family val="1"/>
      </rPr>
      <t>marking found at landing site. [NICAP UFOE, VIII]</t>
    </r>
  </si>
  <si>
    <r>
      <rPr>
        <sz val="9"/>
        <rFont val="Times New Roman"/>
        <family val="1"/>
      </rPr>
      <t>Ocumare del Tuy</t>
    </r>
  </si>
  <si>
    <r>
      <rPr>
        <sz val="9"/>
        <rFont val="Times New Roman"/>
        <family val="1"/>
      </rPr>
      <t>Palma Observatory reported morning observation of a white triangular UFO, about one-fourth the size of the moon, spinning on its axis. [NICAP UFOE, VI]</t>
    </r>
  </si>
  <si>
    <r>
      <rPr>
        <sz val="9"/>
        <rFont val="Times New Roman"/>
        <family val="1"/>
      </rPr>
      <t>Majorca Isle</t>
    </r>
  </si>
  <si>
    <r>
      <rPr>
        <sz val="9"/>
        <rFont val="Times New Roman"/>
        <family val="1"/>
      </rPr>
      <t>Silver-colored round object 20-25 ft wide with hanging appendages</t>
    </r>
  </si>
  <si>
    <r>
      <rPr>
        <sz val="9"/>
        <rFont val="Times New Roman"/>
        <family val="1"/>
      </rPr>
      <t>Dillingham</t>
    </r>
  </si>
  <si>
    <r>
      <rPr>
        <sz val="9"/>
        <rFont val="Times New Roman"/>
        <family val="1"/>
      </rPr>
      <t>Cigar-shaped UFO with "portholes." [NICAP UFOE, XII]</t>
    </r>
  </si>
  <si>
    <r>
      <rPr>
        <sz val="9"/>
        <rFont val="Times New Roman"/>
        <family val="1"/>
      </rPr>
      <t>(McDonald list) Sightings Backed By FPS-20 &amp; FPS-6A</t>
    </r>
  </si>
  <si>
    <r>
      <rPr>
        <sz val="9"/>
        <rFont val="Times New Roman"/>
        <family val="1"/>
      </rPr>
      <t xml:space="preserve">Cigar-shaped UFO with four window-like markings sighted by architect. [NICAP
</t>
    </r>
    <r>
      <rPr>
        <sz val="9"/>
        <rFont val="Times New Roman"/>
        <family val="1"/>
      </rPr>
      <t>UFOE, XII]</t>
    </r>
  </si>
  <si>
    <r>
      <rPr>
        <sz val="9"/>
        <rFont val="Times New Roman"/>
        <family val="1"/>
      </rPr>
      <t>Sarasota</t>
    </r>
  </si>
  <si>
    <r>
      <rPr>
        <sz val="9"/>
        <rFont val="Times New Roman"/>
        <family val="1"/>
      </rPr>
      <t>saw 5 circular objects fly in trail formation</t>
    </r>
  </si>
  <si>
    <r>
      <rPr>
        <sz val="9"/>
        <rFont val="Times New Roman"/>
        <family val="1"/>
      </rPr>
      <t xml:space="preserve">Former Town Selectman saw bright red cigar-shaped UFO hover, speed away.
</t>
    </r>
    <r>
      <rPr>
        <sz val="9"/>
        <rFont val="Times New Roman"/>
        <family val="1"/>
      </rPr>
      <t>[NICAP UFOE, VII]</t>
    </r>
  </si>
  <si>
    <r>
      <rPr>
        <sz val="9"/>
        <rFont val="Times New Roman"/>
        <family val="1"/>
      </rPr>
      <t>Plymouth</t>
    </r>
  </si>
  <si>
    <r>
      <rPr>
        <sz val="9"/>
        <rFont val="Times New Roman"/>
        <family val="1"/>
      </rPr>
      <t>(Berliner)</t>
    </r>
  </si>
  <si>
    <r>
      <rPr>
        <sz val="9"/>
        <rFont val="Times New Roman"/>
        <family val="1"/>
      </rPr>
      <t>Richards-Gebaur AFB</t>
    </r>
  </si>
  <si>
    <r>
      <rPr>
        <sz val="9"/>
        <rFont val="Times New Roman"/>
        <family val="1"/>
      </rPr>
      <t xml:space="preserve">State Police encounter with highly ma-neuverable elliptical object, red light beams
</t>
    </r>
    <r>
      <rPr>
        <sz val="9"/>
        <rFont val="Times New Roman"/>
        <family val="1"/>
      </rPr>
      <t>swept ground (NICAP UFOE, V).</t>
    </r>
  </si>
  <si>
    <r>
      <rPr>
        <sz val="9"/>
        <rFont val="Times New Roman"/>
        <family val="1"/>
      </rPr>
      <t>a fiery-red disc from the S touch the ground about 1,000 ft</t>
    </r>
  </si>
  <si>
    <r>
      <rPr>
        <sz val="9"/>
        <rFont val="Times New Roman"/>
        <family val="1"/>
      </rPr>
      <t>La Camp</t>
    </r>
  </si>
  <si>
    <r>
      <rPr>
        <sz val="9"/>
        <rFont val="Times New Roman"/>
        <family val="1"/>
      </rPr>
      <t>a series of balls, arranged like an “X” with one diagonal line</t>
    </r>
  </si>
  <si>
    <r>
      <rPr>
        <sz val="9"/>
        <rFont val="Times New Roman"/>
        <family val="1"/>
      </rPr>
      <t>3 elliptical-shaped objects make a slight climb</t>
    </r>
  </si>
  <si>
    <r>
      <rPr>
        <sz val="9"/>
        <rFont val="Times New Roman"/>
        <family val="1"/>
      </rPr>
      <t>light trailing a white fan shape make a mild descent</t>
    </r>
  </si>
  <si>
    <r>
      <rPr>
        <sz val="9"/>
        <rFont val="Times New Roman"/>
        <family val="1"/>
      </rPr>
      <t>Rome AFB</t>
    </r>
  </si>
  <si>
    <r>
      <rPr>
        <sz val="9"/>
        <rFont val="Times New Roman"/>
        <family val="1"/>
      </rPr>
      <t xml:space="preserve">Retired chemical manufacturing company executive observed rendezvous of two
</t>
    </r>
    <r>
      <rPr>
        <sz val="9"/>
        <rFont val="Times New Roman"/>
        <family val="1"/>
      </rPr>
      <t>oval UFOs. [NICAP UFOE, VII]</t>
    </r>
  </si>
  <si>
    <r>
      <rPr>
        <sz val="9"/>
        <rFont val="Times New Roman"/>
        <family val="1"/>
      </rPr>
      <t>Laguna Beach</t>
    </r>
  </si>
  <si>
    <r>
      <rPr>
        <sz val="9"/>
        <rFont val="Times New Roman"/>
        <family val="1"/>
      </rPr>
      <t xml:space="preserve">Airline employee, others, saw a silvery rocket-like object with orange flame trail curving up and away "as if it were manned and controlled." A similar second UFO was sighted at Unalakleet moving rapidly NW leaving contrails. [NICAP UFOE,
</t>
    </r>
    <r>
      <rPr>
        <sz val="9"/>
        <rFont val="Times New Roman"/>
        <family val="1"/>
      </rPr>
      <t>X]</t>
    </r>
  </si>
  <si>
    <r>
      <rPr>
        <sz val="9"/>
        <rFont val="Times New Roman"/>
        <family val="1"/>
      </rPr>
      <t>Nome</t>
    </r>
  </si>
  <si>
    <r>
      <rPr>
        <sz val="9"/>
        <rFont val="Times New Roman"/>
        <family val="1"/>
      </rPr>
      <t xml:space="preserve">Several witnesses (about 11:15 p.m. each night) saw a distinct round UFO hover
</t>
    </r>
    <r>
      <rPr>
        <sz val="9"/>
        <rFont val="Times New Roman"/>
        <family val="1"/>
      </rPr>
      <t>and maneuver slowly</t>
    </r>
  </si>
  <si>
    <r>
      <rPr>
        <u/>
        <sz val="9"/>
        <color rgb="FF0000FF"/>
        <rFont val="Times New Roman"/>
        <family val="1"/>
      </rPr>
      <t>600205-06</t>
    </r>
  </si>
  <si>
    <r>
      <rPr>
        <sz val="9"/>
        <rFont val="Times New Roman"/>
        <family val="1"/>
      </rPr>
      <t xml:space="preserve">Former Air Force PT Boat Commander watched UFOs rendezvous, travel in
</t>
    </r>
    <r>
      <rPr>
        <sz val="9"/>
        <rFont val="Times New Roman"/>
        <family val="1"/>
      </rPr>
      <t>formation. [NICAP UFOE, VII]</t>
    </r>
  </si>
  <si>
    <r>
      <rPr>
        <sz val="9"/>
        <rFont val="Times New Roman"/>
        <family val="1"/>
      </rPr>
      <t>Intervale, New Haven</t>
    </r>
  </si>
  <si>
    <r>
      <rPr>
        <sz val="9"/>
        <rFont val="Times New Roman"/>
        <family val="1"/>
      </rPr>
      <t>Two Radars On B-52 Track UFO At 14,000 Knots</t>
    </r>
  </si>
  <si>
    <r>
      <rPr>
        <sz val="9"/>
        <rFont val="Times New Roman"/>
        <family val="1"/>
      </rPr>
      <t xml:space="preserve">Car lights dimmed as UFO descended toward field, apparently about a mile off
</t>
    </r>
    <r>
      <rPr>
        <sz val="9"/>
        <rFont val="Times New Roman"/>
        <family val="1"/>
      </rPr>
      <t>highway</t>
    </r>
  </si>
  <si>
    <r>
      <rPr>
        <sz val="9"/>
        <rFont val="Times New Roman"/>
        <family val="1"/>
      </rPr>
      <t>Lakota (near)</t>
    </r>
  </si>
  <si>
    <r>
      <rPr>
        <sz val="9"/>
        <rFont val="Times New Roman"/>
        <family val="1"/>
      </rPr>
      <t>Kentucky Air National Guard pilot chased round UFO. [NICAP UFOE, V]</t>
    </r>
  </si>
  <si>
    <r>
      <rPr>
        <sz val="9"/>
        <rFont val="Times New Roman"/>
        <family val="1"/>
      </rPr>
      <t>(McDonald list) Three Objects Tracked By MPS-14 At 70,000'</t>
    </r>
  </si>
  <si>
    <r>
      <rPr>
        <sz val="9"/>
        <rFont val="Times New Roman"/>
        <family val="1"/>
      </rPr>
      <t>Albuquerque (W of)</t>
    </r>
  </si>
  <si>
    <r>
      <rPr>
        <sz val="9"/>
        <rFont val="Times New Roman"/>
        <family val="1"/>
      </rPr>
      <t>S Victoria Island</t>
    </r>
  </si>
  <si>
    <r>
      <rPr>
        <sz val="9"/>
        <rFont val="Times New Roman"/>
        <family val="1"/>
      </rPr>
      <t>a row of red lights fly slow, then accelerate immensely</t>
    </r>
  </si>
  <si>
    <r>
      <rPr>
        <sz val="9"/>
        <rFont val="Times New Roman"/>
        <family val="1"/>
      </rPr>
      <t>Crystal Springs (South of)</t>
    </r>
  </si>
  <si>
    <r>
      <rPr>
        <sz val="9"/>
        <rFont val="Times New Roman"/>
        <family val="1"/>
      </rPr>
      <t>Three Radars Track Blip (McDonald list)</t>
    </r>
  </si>
  <si>
    <r>
      <rPr>
        <sz val="9"/>
        <rFont val="Times New Roman"/>
        <family val="1"/>
      </rPr>
      <t>Montauk AFB, Long Island</t>
    </r>
  </si>
  <si>
    <r>
      <rPr>
        <sz val="9"/>
        <rFont val="Times New Roman"/>
        <family val="1"/>
      </rPr>
      <t>stationary round yellow-white obj move away, disappear, then reappear</t>
    </r>
  </si>
  <si>
    <r>
      <rPr>
        <sz val="9"/>
        <rFont val="Times New Roman"/>
        <family val="1"/>
      </rPr>
      <t>Utica</t>
    </r>
  </si>
  <si>
    <r>
      <rPr>
        <sz val="9"/>
        <rFont val="Times New Roman"/>
        <family val="1"/>
      </rPr>
      <t>Astronomer, others, observed maneuvering orange disc. [NICAP UFOE, X]</t>
    </r>
  </si>
  <si>
    <r>
      <rPr>
        <sz val="9"/>
        <rFont val="Times New Roman"/>
        <family val="1"/>
      </rPr>
      <t>Chili</t>
    </r>
  </si>
  <si>
    <r>
      <rPr>
        <sz val="9"/>
        <rFont val="Times New Roman"/>
        <family val="1"/>
      </rPr>
      <t>Toccoa</t>
    </r>
  </si>
  <si>
    <r>
      <rPr>
        <sz val="9"/>
        <rFont val="Times New Roman"/>
        <family val="1"/>
      </rPr>
      <t>Car motor, headlights, and radio failed as UFO hovered low over road ahead</t>
    </r>
  </si>
  <si>
    <r>
      <rPr>
        <sz val="9"/>
        <rFont val="Times New Roman"/>
        <family val="1"/>
      </rPr>
      <t>Cumberland</t>
    </r>
  </si>
  <si>
    <r>
      <rPr>
        <sz val="9"/>
        <rFont val="Times New Roman"/>
        <family val="1"/>
      </rPr>
      <t>Loring AFB (near)</t>
    </r>
  </si>
  <si>
    <r>
      <rPr>
        <sz val="9"/>
        <rFont val="Times New Roman"/>
        <family val="1"/>
      </rPr>
      <t>591022-23</t>
    </r>
  </si>
  <si>
    <r>
      <rPr>
        <sz val="9"/>
        <rFont val="Times New Roman"/>
        <family val="1"/>
      </rPr>
      <t>Warsaw</t>
    </r>
  </si>
  <si>
    <r>
      <rPr>
        <sz val="9"/>
        <rFont val="Times New Roman"/>
        <family val="1"/>
      </rPr>
      <t xml:space="preserve">Navy enlisted men watched two UFOs rendezvous, speed away. [NICAP UFOE,
</t>
    </r>
    <r>
      <rPr>
        <sz val="9"/>
        <rFont val="Times New Roman"/>
        <family val="1"/>
      </rPr>
      <t>IV]</t>
    </r>
  </si>
  <si>
    <r>
      <rPr>
        <sz val="9"/>
        <rFont val="Times New Roman"/>
        <family val="1"/>
      </rPr>
      <t>bright yellowish light on collision course with the T-33</t>
    </r>
  </si>
  <si>
    <r>
      <rPr>
        <sz val="9"/>
        <rFont val="Times New Roman"/>
        <family val="1"/>
      </rPr>
      <t>Plainville</t>
    </r>
  </si>
  <si>
    <r>
      <rPr>
        <sz val="9"/>
        <rFont val="Times New Roman"/>
        <family val="1"/>
      </rPr>
      <t>Langley AFB (N of)</t>
    </r>
  </si>
  <si>
    <r>
      <rPr>
        <sz val="9"/>
        <rFont val="Times New Roman"/>
        <family val="1"/>
      </rPr>
      <t>Ground/Air Visuals Over City Stir Air Force</t>
    </r>
  </si>
  <si>
    <r>
      <rPr>
        <sz val="9"/>
        <rFont val="Times New Roman"/>
        <family val="1"/>
      </rPr>
      <t>Terre Haute</t>
    </r>
  </si>
  <si>
    <r>
      <rPr>
        <sz val="9"/>
        <rFont val="Times New Roman"/>
        <family val="1"/>
      </rPr>
      <t>Kentucky Air National Guard pilot chased glowing object. [NICAP UFOE, V]</t>
    </r>
  </si>
  <si>
    <r>
      <rPr>
        <sz val="9"/>
        <rFont val="Times New Roman"/>
        <family val="1"/>
      </rPr>
      <t>Forest City</t>
    </r>
  </si>
  <si>
    <r>
      <rPr>
        <sz val="9"/>
        <rFont val="Times New Roman"/>
        <family val="1"/>
      </rPr>
      <t>round, white-yellow light make several abrupt turns at high speed</t>
    </r>
  </si>
  <si>
    <r>
      <rPr>
        <sz val="9"/>
        <rFont val="Times New Roman"/>
        <family val="1"/>
      </rPr>
      <t>large round or oval object, changing from red to red orange</t>
    </r>
  </si>
  <si>
    <r>
      <rPr>
        <sz val="9"/>
        <rFont val="Times New Roman"/>
        <family val="1"/>
      </rPr>
      <t>Quezon</t>
    </r>
  </si>
  <si>
    <r>
      <rPr>
        <sz val="9"/>
        <rFont val="Times New Roman"/>
        <family val="1"/>
      </rPr>
      <t>bright light approach hover about 30 mins, then disappear</t>
    </r>
  </si>
  <si>
    <r>
      <rPr>
        <sz val="9"/>
        <rFont val="Times New Roman"/>
        <family val="1"/>
      </rPr>
      <t>Telephone Ridge</t>
    </r>
  </si>
  <si>
    <r>
      <rPr>
        <sz val="10"/>
        <rFont val="Times New Roman"/>
        <family val="1"/>
      </rPr>
      <t>spherical-shaped white to blue in color object</t>
    </r>
  </si>
  <si>
    <r>
      <rPr>
        <sz val="9"/>
        <rFont val="Times New Roman"/>
        <family val="1"/>
      </rPr>
      <t>Huge Disc Sparks Scramble</t>
    </r>
  </si>
  <si>
    <r>
      <rPr>
        <sz val="9"/>
        <rFont val="Times New Roman"/>
        <family val="1"/>
      </rPr>
      <t>Radar Target Illuminated By Rotating Beacon</t>
    </r>
  </si>
  <si>
    <r>
      <rPr>
        <sz val="9"/>
        <rFont val="Times New Roman"/>
        <family val="1"/>
      </rPr>
      <t>Okinawa</t>
    </r>
  </si>
  <si>
    <r>
      <rPr>
        <sz val="9"/>
        <rFont val="Times New Roman"/>
        <family val="1"/>
      </rPr>
      <t>Kadena AFB</t>
    </r>
  </si>
  <si>
    <r>
      <rPr>
        <sz val="9"/>
        <rFont val="Times New Roman"/>
        <family val="1"/>
      </rPr>
      <t>nearly motionless white,cream and metallic pear-shaped obj</t>
    </r>
  </si>
  <si>
    <r>
      <rPr>
        <sz val="9"/>
        <rFont val="Times New Roman"/>
        <family val="1"/>
      </rPr>
      <t>Bunker Hill AFB</t>
    </r>
  </si>
  <si>
    <r>
      <rPr>
        <sz val="9"/>
        <rFont val="Times New Roman"/>
        <family val="1"/>
      </rPr>
      <t>round yellow light, with 8 blue lights in it, 5 larger red lights</t>
    </r>
  </si>
  <si>
    <r>
      <rPr>
        <sz val="9"/>
        <rFont val="Times New Roman"/>
        <family val="1"/>
      </rPr>
      <t>Gills Rock</t>
    </r>
  </si>
  <si>
    <r>
      <rPr>
        <sz val="9"/>
        <rFont val="Times New Roman"/>
        <family val="1"/>
      </rPr>
      <t>Camp Kinser</t>
    </r>
  </si>
  <si>
    <r>
      <rPr>
        <sz val="9"/>
        <rFont val="Times New Roman"/>
        <family val="1"/>
      </rPr>
      <t>15-ft burned mark left by object on takeoff</t>
    </r>
  </si>
  <si>
    <r>
      <rPr>
        <sz val="9"/>
        <rFont val="Times New Roman"/>
        <family val="1"/>
      </rPr>
      <t>Naha</t>
    </r>
  </si>
  <si>
    <r>
      <rPr>
        <sz val="9"/>
        <rFont val="Times New Roman"/>
        <family val="1"/>
      </rPr>
      <t>B-52 On Flight Line Tracks Seven Targets</t>
    </r>
  </si>
  <si>
    <r>
      <rPr>
        <sz val="9"/>
        <rFont val="Times New Roman"/>
        <family val="1"/>
      </rPr>
      <t>Westover AFB</t>
    </r>
  </si>
  <si>
    <r>
      <rPr>
        <u/>
        <sz val="9"/>
        <color rgb="FF0000FF"/>
        <rFont val="Times New Roman"/>
        <family val="1"/>
      </rPr>
      <t>5909xx</t>
    </r>
  </si>
  <si>
    <r>
      <rPr>
        <sz val="9"/>
        <rFont val="Times New Roman"/>
        <family val="1"/>
      </rPr>
      <t>Charlotte Island</t>
    </r>
  </si>
  <si>
    <r>
      <rPr>
        <sz val="9"/>
        <rFont val="Times New Roman"/>
        <family val="1"/>
      </rPr>
      <t>Planet-like UFO hovered, took off straight up. [NICAP UFOE, XII]</t>
    </r>
  </si>
  <si>
    <r>
      <rPr>
        <sz val="9"/>
        <rFont val="Times New Roman"/>
        <family val="1"/>
      </rPr>
      <t>Emmitsburg (near)</t>
    </r>
  </si>
  <si>
    <r>
      <rPr>
        <sz val="9"/>
        <rFont val="Times New Roman"/>
        <family val="1"/>
      </rPr>
      <t>Airline pilot saw a string of 3-4 white lights seemingly part of one object</t>
    </r>
  </si>
  <si>
    <r>
      <rPr>
        <sz val="9"/>
        <rFont val="Times New Roman"/>
        <family val="1"/>
      </rPr>
      <t>Elburn</t>
    </r>
  </si>
  <si>
    <r>
      <rPr>
        <sz val="9"/>
        <rFont val="Times New Roman"/>
        <family val="1"/>
      </rPr>
      <t>Unk</t>
    </r>
  </si>
  <si>
    <r>
      <rPr>
        <sz val="9"/>
        <rFont val="Times New Roman"/>
        <family val="1"/>
      </rPr>
      <t>80 miles E of U.S. [?].</t>
    </r>
  </si>
  <si>
    <r>
      <rPr>
        <sz val="9"/>
        <rFont val="Times New Roman"/>
        <family val="1"/>
      </rPr>
      <t xml:space="preserve">Automatic keys at power station turned off as round UFO passed over following
</t>
    </r>
    <r>
      <rPr>
        <sz val="9"/>
        <rFont val="Times New Roman"/>
        <family val="1"/>
      </rPr>
      <t>trunk line. After UFO left, keys turned back on.</t>
    </r>
  </si>
  <si>
    <r>
      <rPr>
        <sz val="9"/>
        <rFont val="Times New Roman"/>
        <family val="1"/>
      </rPr>
      <t>Uberlandia</t>
    </r>
  </si>
  <si>
    <r>
      <rPr>
        <sz val="9"/>
        <rFont val="Times New Roman"/>
        <family val="1"/>
      </rPr>
      <t>Macon and Forsyth</t>
    </r>
  </si>
  <si>
    <r>
      <rPr>
        <sz val="9"/>
        <rFont val="Times New Roman"/>
        <family val="1"/>
      </rPr>
      <t>Military pilot saw a very bright white light change color to red as it moved</t>
    </r>
  </si>
  <si>
    <r>
      <rPr>
        <sz val="9"/>
        <rFont val="Times New Roman"/>
        <family val="1"/>
      </rPr>
      <t>NE of Hawaii</t>
    </r>
  </si>
  <si>
    <r>
      <rPr>
        <sz val="9"/>
        <rFont val="Times New Roman"/>
        <family val="1"/>
      </rPr>
      <t>Fmr Navy PBY pilot enc EME and elliptical object</t>
    </r>
  </si>
  <si>
    <r>
      <rPr>
        <sz val="9"/>
        <rFont val="Times New Roman"/>
        <family val="1"/>
      </rPr>
      <t>Corona (Bet. Roswell and)</t>
    </r>
  </si>
  <si>
    <r>
      <rPr>
        <sz val="9"/>
        <rFont val="Times New Roman"/>
        <family val="1"/>
      </rPr>
      <t>UFO crossed road ahead of car at low altitude. Motor and headlights failed</t>
    </r>
  </si>
  <si>
    <r>
      <rPr>
        <sz val="9"/>
        <rFont val="Times New Roman"/>
        <family val="1"/>
      </rPr>
      <t>pilot saw large star-like light cross 53° of sky</t>
    </r>
  </si>
  <si>
    <r>
      <rPr>
        <sz val="9"/>
        <rFont val="Times New Roman"/>
        <family val="1"/>
      </rPr>
      <t>unknown location E of</t>
    </r>
  </si>
  <si>
    <r>
      <rPr>
        <sz val="9"/>
        <rFont val="Times New Roman"/>
        <family val="1"/>
      </rPr>
      <t>Corpus Christi</t>
    </r>
  </si>
  <si>
    <r>
      <rPr>
        <sz val="9"/>
        <rFont val="Times New Roman"/>
        <family val="1"/>
      </rPr>
      <t>thin, crescent moon-shaped object, with a small white dome</t>
    </r>
  </si>
  <si>
    <r>
      <rPr>
        <sz val="9"/>
        <rFont val="Times New Roman"/>
        <family val="1"/>
      </rPr>
      <t>Irondequoit</t>
    </r>
  </si>
  <si>
    <r>
      <rPr>
        <sz val="9"/>
        <rFont val="Times New Roman"/>
        <family val="1"/>
      </rPr>
      <t xml:space="preserve">Television sets blacked out, some lights reported off, as circular UFO observed;
</t>
    </r>
    <r>
      <rPr>
        <sz val="9"/>
        <rFont val="Times New Roman"/>
        <family val="1"/>
      </rPr>
      <t>loud oscillating high frequency noise reported</t>
    </r>
  </si>
  <si>
    <r>
      <rPr>
        <sz val="9"/>
        <rFont val="Times New Roman"/>
        <family val="1"/>
      </rPr>
      <t xml:space="preserve">Luminous   object  followed   FAB   (Brazilian  Air   Force)   B-26, hovered near
</t>
    </r>
    <r>
      <rPr>
        <sz val="9"/>
        <rFont val="Times New Roman"/>
        <family val="1"/>
      </rPr>
      <t>airport.   [NICAP UFOE, X]</t>
    </r>
  </si>
  <si>
    <r>
      <rPr>
        <sz val="9"/>
        <rFont val="Times New Roman"/>
        <family val="1"/>
      </rPr>
      <t xml:space="preserve">Pampulha, Belo Horizonte, Minas Gerais
</t>
    </r>
    <r>
      <rPr>
        <sz val="9"/>
        <rFont val="Times New Roman"/>
        <family val="1"/>
      </rPr>
      <t>State</t>
    </r>
  </si>
  <si>
    <r>
      <rPr>
        <sz val="9"/>
        <rFont val="Times New Roman"/>
        <family val="1"/>
      </rPr>
      <t>New Delhi</t>
    </r>
  </si>
  <si>
    <r>
      <rPr>
        <sz val="9"/>
        <rFont val="Times New Roman"/>
        <family val="1"/>
      </rPr>
      <t>Domed disc descended, hovered. (NICAP UFOE, XIV)</t>
    </r>
  </si>
  <si>
    <r>
      <rPr>
        <sz val="9"/>
        <rFont val="Times New Roman"/>
        <family val="1"/>
      </rPr>
      <t>Blenheim</t>
    </r>
  </si>
  <si>
    <r>
      <rPr>
        <sz val="9"/>
        <rFont val="Times New Roman"/>
        <family val="1"/>
      </rPr>
      <t>Electronics mechanic at China Lake U. S. Naval Ordnance Test Station saw three disc-like UFOs which alternately hovered and moved at high speeds over desert to the Southwest. [NICAP UFOE, IV]</t>
    </r>
  </si>
  <si>
    <r>
      <rPr>
        <sz val="9"/>
        <rFont val="Times New Roman"/>
        <family val="1"/>
      </rPr>
      <t>Ridgecrest (near)</t>
    </r>
  </si>
  <si>
    <r>
      <rPr>
        <sz val="9"/>
        <rFont val="Times New Roman"/>
        <family val="1"/>
      </rPr>
      <t xml:space="preserve">pilots (Wilson &amp; Moffatt) and crew saw a big bright light followed by 3-4 smaller
</t>
    </r>
    <r>
      <rPr>
        <sz val="9"/>
        <rFont val="Times New Roman"/>
        <family val="1"/>
      </rPr>
      <t>lights</t>
    </r>
  </si>
  <si>
    <r>
      <rPr>
        <sz val="9"/>
        <rFont val="Times New Roman"/>
        <family val="1"/>
      </rPr>
      <t>N Pacific, 800 n.mi. from</t>
    </r>
  </si>
  <si>
    <r>
      <rPr>
        <sz val="9"/>
        <rFont val="Times New Roman"/>
        <family val="1"/>
      </rPr>
      <t>Bahamas</t>
    </r>
  </si>
  <si>
    <r>
      <rPr>
        <sz val="9"/>
        <rFont val="Times New Roman"/>
        <family val="1"/>
      </rPr>
      <t xml:space="preserve">Family in car chased three pulsating object seen moving slowly at low altitude in V-formation. (Two WTTV employees saw similar formation few minutes earlier,
</t>
    </r>
    <r>
      <rPr>
        <sz val="9"/>
        <rFont val="Times New Roman"/>
        <family val="1"/>
      </rPr>
      <t>25-30 miles away.)   [NICAP UFOE, II]</t>
    </r>
  </si>
  <si>
    <r>
      <rPr>
        <sz val="9"/>
        <rFont val="Times New Roman"/>
        <family val="1"/>
      </rPr>
      <t>USAF pilot and gunner of RB-66 gunner of RB-66 saw 5 oval objects</t>
    </r>
  </si>
  <si>
    <r>
      <rPr>
        <sz val="9"/>
        <rFont val="Times New Roman"/>
        <family val="1"/>
      </rPr>
      <t>Macao (South China Sea S of)</t>
    </r>
  </si>
  <si>
    <r>
      <rPr>
        <sz val="9"/>
        <rFont val="Times New Roman"/>
        <family val="1"/>
      </rPr>
      <t>USAF pilot and gunner of RB-66 saw a group of 18 cream-colored objects</t>
    </r>
  </si>
  <si>
    <r>
      <rPr>
        <sz val="9"/>
        <rFont val="Times New Roman"/>
        <family val="1"/>
      </rPr>
      <t>Needles</t>
    </r>
  </si>
  <si>
    <r>
      <rPr>
        <sz val="9"/>
        <rFont val="Times New Roman"/>
        <family val="1"/>
      </rPr>
      <t>metallic gold, oblate-shaped object</t>
    </r>
  </si>
  <si>
    <r>
      <rPr>
        <sz val="9"/>
        <rFont val="Times New Roman"/>
        <family val="1"/>
      </rPr>
      <t>Patuxent River</t>
    </r>
  </si>
  <si>
    <r>
      <rPr>
        <sz val="9"/>
        <rFont val="Times New Roman"/>
        <family val="1"/>
      </rPr>
      <t>Father Gill saw up to 8 lights at varying heights</t>
    </r>
  </si>
  <si>
    <r>
      <rPr>
        <sz val="9"/>
        <rFont val="Times New Roman"/>
        <family val="1"/>
      </rPr>
      <t>New Guinea</t>
    </r>
  </si>
  <si>
    <r>
      <rPr>
        <sz val="9"/>
        <rFont val="Times New Roman"/>
        <family val="1"/>
      </rPr>
      <t>Papua (Boianai Mission)</t>
    </r>
  </si>
  <si>
    <r>
      <rPr>
        <sz val="9"/>
        <rFont val="Times New Roman"/>
        <family val="1"/>
      </rPr>
      <t>Object returned from previous night with 2 others</t>
    </r>
  </si>
  <si>
    <r>
      <rPr>
        <sz val="9"/>
        <rFont val="Times New Roman"/>
        <family val="1"/>
      </rPr>
      <t>Dunville</t>
    </r>
  </si>
  <si>
    <r>
      <rPr>
        <sz val="9"/>
        <rFont val="Times New Roman"/>
        <family val="1"/>
      </rPr>
      <t>Father Gill Case -saw Platform shaped object with "men" on top</t>
    </r>
  </si>
  <si>
    <r>
      <rPr>
        <sz val="9"/>
        <rFont val="Times New Roman"/>
        <family val="1"/>
      </rPr>
      <t>Korea</t>
    </r>
  </si>
  <si>
    <r>
      <rPr>
        <sz val="9"/>
        <rFont val="Times New Roman"/>
        <family val="1"/>
      </rPr>
      <t>Taegu (S) of</t>
    </r>
  </si>
  <si>
    <r>
      <rPr>
        <sz val="9"/>
        <rFont val="Times New Roman"/>
        <family val="1"/>
      </rPr>
      <t>Luminous sphere observed passing in sky, city lights failed</t>
    </r>
  </si>
  <si>
    <r>
      <rPr>
        <sz val="9"/>
        <rFont val="Times New Roman"/>
        <family val="1"/>
      </rPr>
      <t>Salta</t>
    </r>
  </si>
  <si>
    <r>
      <rPr>
        <sz val="9"/>
        <rFont val="Times New Roman"/>
        <family val="1"/>
      </rPr>
      <t>gunner of RB-66 saw 4 groups of 8 dark round objects heading SW</t>
    </r>
  </si>
  <si>
    <r>
      <rPr>
        <sz val="9"/>
        <rFont val="Times New Roman"/>
        <family val="1"/>
      </rPr>
      <t>brown, cigar-shaped object come from below the horizon</t>
    </r>
  </si>
  <si>
    <r>
      <rPr>
        <sz val="9"/>
        <rFont val="Times New Roman"/>
        <family val="1"/>
      </rPr>
      <t>Lyons</t>
    </r>
  </si>
  <si>
    <r>
      <rPr>
        <sz val="9"/>
        <rFont val="Times New Roman"/>
        <family val="1"/>
      </rPr>
      <t>Enon</t>
    </r>
  </si>
  <si>
    <r>
      <rPr>
        <sz val="9"/>
        <rFont val="Times New Roman"/>
        <family val="1"/>
      </rPr>
      <t>Stephenson-Sault Ste. Marie</t>
    </r>
  </si>
  <si>
    <r>
      <rPr>
        <sz val="9"/>
        <rFont val="Times New Roman"/>
        <family val="1"/>
      </rPr>
      <t>Pacific bet. Hawaii and Calif</t>
    </r>
  </si>
  <si>
    <r>
      <rPr>
        <sz val="9"/>
        <rFont val="Times New Roman"/>
        <family val="1"/>
      </rPr>
      <t>Meridian (SE of)</t>
    </r>
  </si>
  <si>
    <r>
      <rPr>
        <sz val="9"/>
        <rFont val="Times New Roman"/>
        <family val="1"/>
      </rPr>
      <t xml:space="preserve">Security officers observed a formation of four disc-like objects. [NICAP UFOE,
</t>
    </r>
    <r>
      <rPr>
        <sz val="9"/>
        <rFont val="Times New Roman"/>
        <family val="1"/>
      </rPr>
      <t>VII]</t>
    </r>
  </si>
  <si>
    <r>
      <rPr>
        <sz val="9"/>
        <rFont val="Times New Roman"/>
        <family val="1"/>
      </rPr>
      <t>(McDonald list) Two Sites Track At 62,000'</t>
    </r>
  </si>
  <si>
    <r>
      <rPr>
        <sz val="9"/>
        <rFont val="Times New Roman"/>
        <family val="1"/>
      </rPr>
      <t>Manassas-Roanoke</t>
    </r>
  </si>
  <si>
    <r>
      <rPr>
        <sz val="9"/>
        <rFont val="Times New Roman"/>
        <family val="1"/>
      </rPr>
      <t>Torpedo-shaped UFO hovered, dove out of sight. [NICAP UFOE, XII]</t>
    </r>
  </si>
  <si>
    <r>
      <rPr>
        <sz val="9"/>
        <rFont val="Times New Roman"/>
        <family val="1"/>
      </rPr>
      <t>Bloomington (near)</t>
    </r>
  </si>
  <si>
    <r>
      <rPr>
        <sz val="9"/>
        <rFont val="Times New Roman"/>
        <family val="1"/>
      </rPr>
      <t>Genoa</t>
    </r>
  </si>
  <si>
    <r>
      <rPr>
        <sz val="9"/>
        <rFont val="Times New Roman"/>
        <family val="1"/>
      </rPr>
      <t>Rapid City (8 miles E of)</t>
    </r>
  </si>
  <si>
    <r>
      <rPr>
        <sz val="9"/>
        <rFont val="Times New Roman"/>
        <family val="1"/>
      </rPr>
      <t>Greenbush</t>
    </r>
  </si>
  <si>
    <r>
      <rPr>
        <sz val="9"/>
        <rFont val="Times New Roman"/>
        <family val="1"/>
      </rPr>
      <t>UFO hovered, sped away. [NICAP UFOE, XII]</t>
    </r>
  </si>
  <si>
    <r>
      <rPr>
        <sz val="9"/>
        <rFont val="Times New Roman"/>
        <family val="1"/>
      </rPr>
      <t>Des Moines</t>
    </r>
  </si>
  <si>
    <r>
      <rPr>
        <sz val="9"/>
        <rFont val="Times New Roman"/>
        <family val="1"/>
      </rPr>
      <t>Omaha (Offutt AFB)</t>
    </r>
  </si>
  <si>
    <r>
      <rPr>
        <sz val="9"/>
        <rFont val="Times New Roman"/>
        <family val="1"/>
      </rPr>
      <t>(McDonald list) Three Radars Have 18 Tracks, 10+ Aircraft Scrambled</t>
    </r>
  </si>
  <si>
    <r>
      <rPr>
        <sz val="9"/>
        <rFont val="Times New Roman"/>
        <family val="1"/>
      </rPr>
      <t>(McDonald list) Highly Maneuverable Lights Tracked / Fighter Scrambled</t>
    </r>
  </si>
  <si>
    <r>
      <rPr>
        <sz val="9"/>
        <rFont val="Times New Roman"/>
        <family val="1"/>
      </rPr>
      <t>Antigo &amp; Madison</t>
    </r>
  </si>
  <si>
    <r>
      <rPr>
        <sz val="9"/>
        <rFont val="Times New Roman"/>
        <family val="1"/>
      </rPr>
      <t xml:space="preserve">St. Hubert Air Base Control Tower Operators, others saw red light which hovered
</t>
    </r>
    <r>
      <rPr>
        <sz val="9"/>
        <rFont val="Times New Roman"/>
        <family val="1"/>
      </rPr>
      <t>over base, then darted away. [NICAP UFOE, X]</t>
    </r>
  </si>
  <si>
    <r>
      <rPr>
        <sz val="9"/>
        <rFont val="Times New Roman"/>
        <family val="1"/>
      </rPr>
      <t>Montreal</t>
    </r>
  </si>
  <si>
    <r>
      <rPr>
        <sz val="9"/>
        <rFont val="Times New Roman"/>
        <family val="1"/>
      </rPr>
      <t xml:space="preserve">Treasury enforcement officer saw UFO ascending and descending. [NICAP
</t>
    </r>
    <r>
      <rPr>
        <sz val="9"/>
        <rFont val="Times New Roman"/>
        <family val="1"/>
      </rPr>
      <t>UFOE, VII]</t>
    </r>
  </si>
  <si>
    <r>
      <rPr>
        <sz val="9"/>
        <rFont val="Times New Roman"/>
        <family val="1"/>
      </rPr>
      <t>Ocoee</t>
    </r>
  </si>
  <si>
    <r>
      <rPr>
        <sz val="9"/>
        <rFont val="Times New Roman"/>
        <family val="1"/>
      </rPr>
      <t>dark red, barrel-shaped object, 20 ft long, 6-7 ft high</t>
    </r>
  </si>
  <si>
    <r>
      <rPr>
        <sz val="9"/>
        <rFont val="Times New Roman"/>
        <family val="1"/>
      </rPr>
      <t>Corsica</t>
    </r>
  </si>
  <si>
    <r>
      <rPr>
        <sz val="9"/>
        <rFont val="Times New Roman"/>
        <family val="1"/>
      </rPr>
      <t>590326-27</t>
    </r>
  </si>
  <si>
    <r>
      <rPr>
        <sz val="9"/>
        <rFont val="Times New Roman"/>
        <family val="1"/>
      </rPr>
      <t>(McDonald list) B-52 &amp; Gnd Radar / Radar Visual / Radar Freqs From UFO</t>
    </r>
  </si>
  <si>
    <r>
      <rPr>
        <sz val="9"/>
        <rFont val="Times New Roman"/>
        <family val="1"/>
      </rPr>
      <t>N Montana</t>
    </r>
  </si>
  <si>
    <r>
      <rPr>
        <sz val="9"/>
        <rFont val="Times New Roman"/>
        <family val="1"/>
      </rPr>
      <t xml:space="preserve">Buzzing static-like sound on car radio. Lights dimmed; unidentified light source
</t>
    </r>
    <r>
      <rPr>
        <sz val="9"/>
        <rFont val="Times New Roman"/>
        <family val="1"/>
      </rPr>
      <t>seen ahead of car</t>
    </r>
  </si>
  <si>
    <r>
      <rPr>
        <sz val="9"/>
        <rFont val="Times New Roman"/>
        <family val="1"/>
      </rPr>
      <t>Kyger</t>
    </r>
  </si>
  <si>
    <r>
      <rPr>
        <sz val="9"/>
        <rFont val="Times New Roman"/>
        <family val="1"/>
      </rPr>
      <t>A/C Crew Saw Lights / Radar Targets Confirmed</t>
    </r>
  </si>
  <si>
    <r>
      <rPr>
        <sz val="9"/>
        <rFont val="Times New Roman"/>
        <family val="1"/>
      </rPr>
      <t>(McDonald list) UFO Maneuvers ON FPS-8, Converges On Missile</t>
    </r>
  </si>
  <si>
    <r>
      <rPr>
        <sz val="9"/>
        <rFont val="Times New Roman"/>
        <family val="1"/>
      </rPr>
      <t>West Indies</t>
    </r>
  </si>
  <si>
    <r>
      <rPr>
        <sz val="9"/>
        <rFont val="Times New Roman"/>
        <family val="1"/>
      </rPr>
      <t>Grand Bahama Island</t>
    </r>
  </si>
  <si>
    <r>
      <rPr>
        <sz val="9"/>
        <rFont val="Times New Roman"/>
        <family val="1"/>
      </rPr>
      <t>Air Traffic Controllers, others saw a bright yellow disc which hovered for 20 minutes above airport, then climbed away at high speed. [NICAP UFOE, X]</t>
    </r>
  </si>
  <si>
    <r>
      <rPr>
        <sz val="9"/>
        <rFont val="Times New Roman"/>
        <family val="1"/>
      </rPr>
      <t>Signals on car radio (steady succession of two dots and a  dash) as UFO passed</t>
    </r>
  </si>
  <si>
    <r>
      <rPr>
        <sz val="9"/>
        <rFont val="Times New Roman"/>
        <family val="1"/>
      </rPr>
      <t>Hobbs</t>
    </r>
  </si>
  <si>
    <r>
      <rPr>
        <sz val="9"/>
        <rFont val="Times New Roman"/>
        <family val="1"/>
      </rPr>
      <t>witness sighted a biconvex dull red object about 25 ft wide</t>
    </r>
  </si>
  <si>
    <r>
      <rPr>
        <sz val="9"/>
        <rFont val="Times New Roman"/>
        <family val="1"/>
      </rPr>
      <t>Victorville</t>
    </r>
  </si>
  <si>
    <r>
      <rPr>
        <sz val="9"/>
        <rFont val="Times New Roman"/>
        <family val="1"/>
      </rPr>
      <t>Killian case</t>
    </r>
  </si>
  <si>
    <r>
      <rPr>
        <sz val="9"/>
        <rFont val="Times New Roman"/>
        <family val="1"/>
      </rPr>
      <t>Williamsport (13 miles SW of)</t>
    </r>
  </si>
  <si>
    <r>
      <rPr>
        <sz val="9"/>
        <rFont val="Times New Roman"/>
        <family val="1"/>
      </rPr>
      <t>silvery blue to reddish to dark round object with dome, sharply outlined</t>
    </r>
  </si>
  <si>
    <r>
      <rPr>
        <sz val="9"/>
        <rFont val="Times New Roman"/>
        <family val="1"/>
      </rPr>
      <t>Libya</t>
    </r>
  </si>
  <si>
    <r>
      <rPr>
        <sz val="9"/>
        <rFont val="Times New Roman"/>
        <family val="1"/>
      </rPr>
      <t>Benghazi</t>
    </r>
  </si>
  <si>
    <r>
      <rPr>
        <sz val="9"/>
        <rFont val="Times New Roman"/>
        <family val="1"/>
      </rPr>
      <t>Bright UFO with halo filmed. [NICAP UFOE, VIII]</t>
    </r>
  </si>
  <si>
    <r>
      <rPr>
        <sz val="9"/>
        <rFont val="Times New Roman"/>
        <family val="1"/>
      </rPr>
      <t>Imperial Beach</t>
    </r>
  </si>
  <si>
    <r>
      <rPr>
        <sz val="9"/>
        <rFont val="Times New Roman"/>
        <family val="1"/>
      </rPr>
      <t>Reddish Light Performs Maneuvers Near Airplane</t>
    </r>
  </si>
  <si>
    <r>
      <rPr>
        <sz val="9"/>
        <rFont val="Times New Roman"/>
        <family val="1"/>
      </rPr>
      <t>at Sea</t>
    </r>
  </si>
  <si>
    <r>
      <rPr>
        <sz val="9"/>
        <rFont val="Times New Roman"/>
        <family val="1"/>
      </rPr>
      <t>Swan Island, Gulf of Mexico</t>
    </r>
  </si>
  <si>
    <r>
      <rPr>
        <sz val="9"/>
        <rFont val="Times New Roman"/>
        <family val="1"/>
      </rPr>
      <t>UofM professor saw a yellow half-sphere in the sky</t>
    </r>
  </si>
  <si>
    <r>
      <rPr>
        <sz val="9"/>
        <rFont val="Times New Roman"/>
        <family val="1"/>
      </rPr>
      <t>Sandusky (near)</t>
    </r>
  </si>
  <si>
    <r>
      <rPr>
        <sz val="9"/>
        <rFont val="Times New Roman"/>
        <family val="1"/>
      </rPr>
      <t>Panama Canal, G,V</t>
    </r>
  </si>
  <si>
    <r>
      <rPr>
        <sz val="9"/>
        <rFont val="Times New Roman"/>
        <family val="1"/>
      </rPr>
      <t>Panama Canal</t>
    </r>
  </si>
  <si>
    <r>
      <rPr>
        <sz val="9"/>
        <rFont val="Times New Roman"/>
        <family val="1"/>
      </rPr>
      <t>Truck motor, lights and radio failed as UFO hovered over truck</t>
    </r>
  </si>
  <si>
    <r>
      <rPr>
        <sz val="9"/>
        <rFont val="Times New Roman"/>
        <family val="1"/>
      </rPr>
      <t>Pymatuning Lake</t>
    </r>
  </si>
  <si>
    <r>
      <rPr>
        <sz val="9"/>
        <rFont val="Times New Roman"/>
        <family val="1"/>
      </rPr>
      <t xml:space="preserve">Car motor failed as UFO passed overhead; headlights and spotlight functioned
</t>
    </r>
    <r>
      <rPr>
        <sz val="9"/>
        <rFont val="Times New Roman"/>
        <family val="1"/>
      </rPr>
      <t>normally</t>
    </r>
  </si>
  <si>
    <r>
      <rPr>
        <sz val="9"/>
        <rFont val="Times New Roman"/>
        <family val="1"/>
      </rPr>
      <t>Bygholm</t>
    </r>
  </si>
  <si>
    <r>
      <rPr>
        <sz val="9"/>
        <rFont val="Times New Roman"/>
        <family val="1"/>
      </rPr>
      <t xml:space="preserve">Former control tower operator and flight controller saw UFO descend slowly, then
</t>
    </r>
    <r>
      <rPr>
        <sz val="9"/>
        <rFont val="Times New Roman"/>
        <family val="1"/>
      </rPr>
      <t>speed away like meteor. [NICAP UFOE, V]</t>
    </r>
  </si>
  <si>
    <r>
      <rPr>
        <sz val="9"/>
        <rFont val="Times New Roman"/>
        <family val="1"/>
      </rPr>
      <t>Walworth (near)</t>
    </r>
  </si>
  <si>
    <r>
      <rPr>
        <sz val="9"/>
        <rFont val="Times New Roman"/>
        <family val="1"/>
      </rPr>
      <t>Three Airliners See Silver Object</t>
    </r>
  </si>
  <si>
    <r>
      <rPr>
        <sz val="9"/>
        <rFont val="Times New Roman"/>
        <family val="1"/>
      </rPr>
      <t>Taft</t>
    </r>
  </si>
  <si>
    <r>
      <rPr>
        <u/>
        <sz val="10"/>
        <color rgb="FF0000FF"/>
        <rFont val="Times New Roman"/>
        <family val="1"/>
      </rPr>
      <t>590104-05</t>
    </r>
  </si>
  <si>
    <r>
      <rPr>
        <sz val="9"/>
        <rFont val="Times New Roman"/>
        <family val="1"/>
      </rPr>
      <t xml:space="preserve">County Harbor Department guards watched UFO split in four parts; two rose
</t>
    </r>
    <r>
      <rPr>
        <sz val="9"/>
        <rFont val="Times New Roman"/>
        <family val="1"/>
      </rPr>
      <t>vertically at high speed, one headed SE, one remained stationary. [NICAP UFOE, XII]</t>
    </r>
  </si>
  <si>
    <r>
      <rPr>
        <sz val="9"/>
        <rFont val="Times New Roman"/>
        <family val="1"/>
      </rPr>
      <t>Newport Beach</t>
    </r>
  </si>
  <si>
    <r>
      <rPr>
        <sz val="9"/>
        <rFont val="Times New Roman"/>
        <family val="1"/>
      </rPr>
      <t>Police witnesses, vehicle encounter</t>
    </r>
  </si>
  <si>
    <r>
      <rPr>
        <sz val="9"/>
        <rFont val="Times New Roman"/>
        <family val="1"/>
      </rPr>
      <t>Dunellen</t>
    </r>
  </si>
  <si>
    <r>
      <rPr>
        <sz val="9"/>
        <rFont val="Times New Roman"/>
        <family val="1"/>
      </rPr>
      <t>Police witnesses, vehicle encounter, vertical ascent</t>
    </r>
  </si>
  <si>
    <r>
      <rPr>
        <sz val="9"/>
        <rFont val="Times New Roman"/>
        <family val="1"/>
      </rPr>
      <t>Diesel Generator Disrupted On Fishing Boat</t>
    </r>
  </si>
  <si>
    <r>
      <rPr>
        <sz val="9"/>
        <rFont val="Times New Roman"/>
        <family val="1"/>
      </rPr>
      <t>Hawk Inlet</t>
    </r>
  </si>
  <si>
    <r>
      <rPr>
        <sz val="9"/>
        <rFont val="Times New Roman"/>
        <family val="1"/>
      </rPr>
      <t>Man in C-118 Reports Silver Object</t>
    </r>
  </si>
  <si>
    <r>
      <rPr>
        <sz val="9"/>
        <rFont val="Times New Roman"/>
        <family val="1"/>
      </rPr>
      <t>W of Calif. coast</t>
    </r>
  </si>
  <si>
    <r>
      <rPr>
        <sz val="9"/>
        <rFont val="Times New Roman"/>
        <family val="1"/>
      </rPr>
      <t>(McDonald list) Three Radars Track Slow Object</t>
    </r>
  </si>
  <si>
    <r>
      <rPr>
        <sz val="9"/>
        <rFont val="Times New Roman"/>
        <family val="1"/>
      </rPr>
      <t>Troy Peak (and Tonopah Airport)</t>
    </r>
  </si>
  <si>
    <r>
      <rPr>
        <sz val="9"/>
        <rFont val="Times New Roman"/>
        <family val="1"/>
      </rPr>
      <t>Air Force pilot and 500 observers saw a moving saucer at 40,000 ft</t>
    </r>
  </si>
  <si>
    <r>
      <rPr>
        <sz val="9"/>
        <rFont val="Times New Roman"/>
        <family val="1"/>
      </rPr>
      <t>Brazilia</t>
    </r>
  </si>
  <si>
    <r>
      <rPr>
        <sz val="9"/>
        <rFont val="Times New Roman"/>
        <family val="1"/>
      </rPr>
      <t>Hovering light suddenly sped away. [UFOE, XII]</t>
    </r>
  </si>
  <si>
    <r>
      <rPr>
        <sz val="9"/>
        <rFont val="Times New Roman"/>
        <family val="1"/>
      </rPr>
      <t>Conway</t>
    </r>
  </si>
  <si>
    <r>
      <rPr>
        <sz val="9"/>
        <rFont val="Times New Roman"/>
        <family val="1"/>
      </rPr>
      <t>Object On Collision Course With KB-50 Tanker, Circles</t>
    </r>
  </si>
  <si>
    <r>
      <rPr>
        <sz val="9"/>
        <rFont val="Times New Roman"/>
        <family val="1"/>
      </rPr>
      <t>Pope AFB</t>
    </r>
  </si>
  <si>
    <r>
      <rPr>
        <sz val="9"/>
        <rFont val="Times New Roman"/>
        <family val="1"/>
      </rPr>
      <t>bright green object and one smaller, silver round object</t>
    </r>
  </si>
  <si>
    <r>
      <rPr>
        <sz val="9"/>
        <rFont val="Times New Roman"/>
        <family val="1"/>
      </rPr>
      <t xml:space="preserve">Radar tracked UFO which descended, moved horizontally, climbed out of radar
</t>
    </r>
    <r>
      <rPr>
        <sz val="9"/>
        <rFont val="Times New Roman"/>
        <family val="1"/>
      </rPr>
      <t>beam. [UFOE, VIII]</t>
    </r>
  </si>
  <si>
    <r>
      <rPr>
        <sz val="9"/>
        <rFont val="Times New Roman"/>
        <family val="1"/>
      </rPr>
      <t>DEW Line</t>
    </r>
  </si>
  <si>
    <r>
      <rPr>
        <sz val="9"/>
        <rFont val="Times New Roman"/>
        <family val="1"/>
      </rPr>
      <t>Civilian saw an elliptical, aluminum-colored</t>
    </r>
  </si>
  <si>
    <r>
      <rPr>
        <sz val="9"/>
        <rFont val="Times New Roman"/>
        <family val="1"/>
      </rPr>
      <t>Caledon East, Ontario</t>
    </r>
  </si>
  <si>
    <r>
      <rPr>
        <sz val="9"/>
        <rFont val="Times New Roman"/>
        <family val="1"/>
      </rPr>
      <t>Egg-Shaped Object &amp; E-M Effects Over Bridge</t>
    </r>
  </si>
  <si>
    <r>
      <rPr>
        <sz val="9"/>
        <rFont val="Times New Roman"/>
        <family val="1"/>
      </rPr>
      <t>Lock Raven Dam</t>
    </r>
  </si>
  <si>
    <r>
      <rPr>
        <sz val="9"/>
        <rFont val="Times New Roman"/>
        <family val="1"/>
      </rPr>
      <t>Large gray cigar-like object with an assembly tail flew at treetop height</t>
    </r>
  </si>
  <si>
    <r>
      <rPr>
        <sz val="9"/>
        <rFont val="Times New Roman"/>
        <family val="1"/>
      </rPr>
      <t>Union Dale</t>
    </r>
  </si>
  <si>
    <r>
      <rPr>
        <sz val="9"/>
        <rFont val="Times New Roman"/>
        <family val="1"/>
      </rPr>
      <t>Research chemist saw 2-3 bright objects pass through field of telescope. [VI]</t>
    </r>
  </si>
  <si>
    <r>
      <rPr>
        <sz val="9"/>
        <rFont val="Times New Roman"/>
        <family val="1"/>
      </rPr>
      <t xml:space="preserve">UFO observed hovering over bridge ahead of car; motor and headlights failed, two
</t>
    </r>
    <r>
      <rPr>
        <sz val="9"/>
        <rFont val="Times New Roman"/>
        <family val="1"/>
      </rPr>
      <t>passengers felt heat</t>
    </r>
  </si>
  <si>
    <r>
      <rPr>
        <sz val="9"/>
        <rFont val="Times New Roman"/>
        <family val="1"/>
      </rPr>
      <t>(Hynek UFO Rpt p. 44)</t>
    </r>
  </si>
  <si>
    <r>
      <rPr>
        <sz val="9"/>
        <rFont val="Times New Roman"/>
        <family val="1"/>
      </rPr>
      <t>Police reported several yellowish UFOs moving in all directions. [UFOE, VII]</t>
    </r>
  </si>
  <si>
    <r>
      <rPr>
        <sz val="9"/>
        <rFont val="Times New Roman"/>
        <family val="1"/>
      </rPr>
      <t>(McDonald list) Unidentified Target During Radar Mission 164</t>
    </r>
  </si>
  <si>
    <r>
      <rPr>
        <sz val="9"/>
        <rFont val="Times New Roman"/>
        <family val="1"/>
      </rPr>
      <t>Laredo</t>
    </r>
  </si>
  <si>
    <r>
      <rPr>
        <sz val="9"/>
        <rFont val="Times New Roman"/>
        <family val="1"/>
      </rPr>
      <t>saturn shaped “silvery” or “aluminum clad” oblate spherical object</t>
    </r>
  </si>
  <si>
    <r>
      <rPr>
        <sz val="9"/>
        <rFont val="Times New Roman"/>
        <family val="1"/>
      </rPr>
      <t>Alexandria</t>
    </r>
  </si>
  <si>
    <r>
      <rPr>
        <sz val="9"/>
        <rFont val="Times New Roman"/>
        <family val="1"/>
      </rPr>
      <t xml:space="preserve">Ship's Master, others watched a grayish oval object hover for several minutes, then
</t>
    </r>
    <r>
      <rPr>
        <sz val="9"/>
        <rFont val="Times New Roman"/>
        <family val="1"/>
      </rPr>
      <t>climb away at high speed. [UFOE, VII]</t>
    </r>
  </si>
  <si>
    <r>
      <rPr>
        <sz val="9"/>
        <rFont val="Times New Roman"/>
        <family val="1"/>
      </rPr>
      <t>Nantucket</t>
    </r>
  </si>
  <si>
    <r>
      <rPr>
        <sz val="9"/>
        <rFont val="Times New Roman"/>
        <family val="1"/>
      </rPr>
      <t>The Monon RR UFO Incident</t>
    </r>
  </si>
  <si>
    <r>
      <rPr>
        <sz val="9"/>
        <rFont val="Times New Roman"/>
        <family val="1"/>
      </rPr>
      <t>Wasco</t>
    </r>
  </si>
  <si>
    <r>
      <rPr>
        <sz val="9"/>
        <rFont val="Times New Roman"/>
        <family val="1"/>
      </rPr>
      <t>Portable radio emitted strange buzz as green fireball passed</t>
    </r>
  </si>
  <si>
    <r>
      <rPr>
        <sz val="9"/>
        <rFont val="Times New Roman"/>
        <family val="1"/>
      </rPr>
      <t>Fukushima-Ken</t>
    </r>
  </si>
  <si>
    <r>
      <rPr>
        <sz val="9"/>
        <rFont val="Times New Roman"/>
        <family val="1"/>
      </rPr>
      <t>Zoologist watched disc circling and maneuvering. [UFOE, VI]</t>
    </r>
  </si>
  <si>
    <r>
      <rPr>
        <sz val="9"/>
        <rFont val="Times New Roman"/>
        <family val="1"/>
      </rPr>
      <t>Blairstown (near)</t>
    </r>
  </si>
  <si>
    <r>
      <rPr>
        <sz val="9"/>
        <rFont val="Times New Roman"/>
        <family val="1"/>
      </rPr>
      <t>Naturalist Ivan Sanderson saw a dull-grey object w/flat bottom</t>
    </r>
  </si>
  <si>
    <r>
      <rPr>
        <sz val="9"/>
        <rFont val="Times New Roman"/>
        <family val="1"/>
      </rPr>
      <t>Stroudsburg</t>
    </r>
  </si>
  <si>
    <r>
      <rPr>
        <sz val="9"/>
        <rFont val="Times New Roman"/>
        <family val="1"/>
      </rPr>
      <t>(McDonald list) Red Object Tracked At Mach 1</t>
    </r>
  </si>
  <si>
    <r>
      <rPr>
        <sz val="9"/>
        <rFont val="Times New Roman"/>
        <family val="1"/>
      </rPr>
      <t>Kindley AFB</t>
    </r>
  </si>
  <si>
    <r>
      <rPr>
        <sz val="9"/>
        <rFont val="Times New Roman"/>
        <family val="1"/>
      </rPr>
      <t>woman inside her house saw a circular, aluminum color flat object</t>
    </r>
  </si>
  <si>
    <r>
      <rPr>
        <sz val="9"/>
        <rFont val="Times New Roman"/>
        <family val="1"/>
      </rPr>
      <t>Sheffield Lake</t>
    </r>
  </si>
  <si>
    <r>
      <rPr>
        <sz val="9"/>
        <rFont val="Times New Roman"/>
        <family val="1"/>
      </rPr>
      <t>Unidentified Returns on GCI Scope (McDonald list)</t>
    </r>
  </si>
  <si>
    <r>
      <rPr>
        <sz val="9"/>
        <rFont val="Times New Roman"/>
        <family val="1"/>
      </rPr>
      <t>Wheelus AFB, Tripoli</t>
    </r>
  </si>
  <si>
    <r>
      <rPr>
        <sz val="9"/>
        <rFont val="Times New Roman"/>
        <family val="1"/>
      </rPr>
      <t xml:space="preserve">Offutt air traffic control tower personnel, saw an brilliantly white elongated
</t>
    </r>
    <r>
      <rPr>
        <sz val="9"/>
        <rFont val="Times New Roman"/>
        <family val="1"/>
      </rPr>
      <t>cylindrical object hovering in the W</t>
    </r>
  </si>
  <si>
    <r>
      <rPr>
        <sz val="9"/>
        <rFont val="Times New Roman"/>
        <family val="1"/>
      </rPr>
      <t>SAC HQ, Offutt AFB, Omaha</t>
    </r>
  </si>
  <si>
    <r>
      <rPr>
        <sz val="9"/>
        <rFont val="Times New Roman"/>
        <family val="1"/>
      </rPr>
      <t>Publisher saw white disc speed overhead. [UFOE, VII]</t>
    </r>
  </si>
  <si>
    <r>
      <rPr>
        <sz val="9"/>
        <rFont val="Times New Roman"/>
        <family val="1"/>
      </rPr>
      <t>Mission</t>
    </r>
  </si>
  <si>
    <r>
      <rPr>
        <sz val="9"/>
        <rFont val="Times New Roman"/>
        <family val="1"/>
      </rPr>
      <t>Uncorrelated Targets Vanish When A/C Approached</t>
    </r>
  </si>
  <si>
    <r>
      <rPr>
        <sz val="9"/>
        <rFont val="Times New Roman"/>
        <family val="1"/>
      </rPr>
      <t>Minot (Miles City AFS, Ellsworth AFB)</t>
    </r>
  </si>
  <si>
    <r>
      <rPr>
        <sz val="9"/>
        <rFont val="Times New Roman"/>
        <family val="1"/>
      </rPr>
      <t>Pan Am Pilot Observes Object / Tracked By Airborne Radar</t>
    </r>
  </si>
  <si>
    <r>
      <rPr>
        <sz val="9"/>
        <rFont val="Times New Roman"/>
        <family val="1"/>
      </rPr>
      <t>Atlantic (at 29° 3' N, 68°56' W).</t>
    </r>
  </si>
  <si>
    <r>
      <rPr>
        <sz val="9"/>
        <rFont val="Times New Roman"/>
        <family val="1"/>
      </rPr>
      <t>a round, blue-white object fly at varying speeds</t>
    </r>
  </si>
  <si>
    <r>
      <rPr>
        <sz val="9"/>
        <rFont val="Times New Roman"/>
        <family val="1"/>
      </rPr>
      <t>N. Africa</t>
    </r>
  </si>
  <si>
    <r>
      <rPr>
        <sz val="9"/>
        <rFont val="Times New Roman"/>
        <family val="1"/>
      </rPr>
      <t xml:space="preserve">Light aircraft (Piper) engine increased its revolutions abnormally during UFO
</t>
    </r>
    <r>
      <rPr>
        <sz val="9"/>
        <rFont val="Times New Roman"/>
        <family val="1"/>
      </rPr>
      <t>sighting. Engine normal after UFO left</t>
    </r>
  </si>
  <si>
    <r>
      <rPr>
        <sz val="9"/>
        <rFont val="Times New Roman"/>
        <family val="1"/>
      </rPr>
      <t>La Verde</t>
    </r>
  </si>
  <si>
    <r>
      <rPr>
        <sz val="9"/>
        <rFont val="Times New Roman"/>
        <family val="1"/>
      </rPr>
      <t>(McDonald list) Uncorrelated Target At 3,300 Knots</t>
    </r>
  </si>
  <si>
    <r>
      <rPr>
        <sz val="9"/>
        <rFont val="Times New Roman"/>
        <family val="1"/>
      </rPr>
      <t>Killeen (Gray AFB)</t>
    </r>
  </si>
  <si>
    <r>
      <rPr>
        <sz val="9"/>
        <rFont val="Times New Roman"/>
        <family val="1"/>
      </rPr>
      <t>Police reported a circular, orange UFO which hovered, sped away. [UFOE, VII]</t>
    </r>
  </si>
  <si>
    <r>
      <rPr>
        <sz val="9"/>
        <rFont val="Times New Roman"/>
        <family val="1"/>
      </rPr>
      <t>extremely bright object shaped first like a bell, then a saucer</t>
    </r>
  </si>
  <si>
    <r>
      <rPr>
        <sz val="9"/>
        <rFont val="Times New Roman"/>
        <family val="1"/>
      </rPr>
      <t>Dome-shaped disc with "portholes" followed jets, hovered. [NICAP, XII]</t>
    </r>
  </si>
  <si>
    <r>
      <rPr>
        <sz val="9"/>
        <rFont val="Times New Roman"/>
        <family val="1"/>
      </rPr>
      <t>Las Vegas (12 miles NW of)</t>
    </r>
  </si>
  <si>
    <r>
      <rPr>
        <sz val="9"/>
        <rFont val="Times New Roman"/>
        <family val="1"/>
      </rPr>
      <t xml:space="preserve">Engineering professor observed unidentified lights arranged as if on oval object.
</t>
    </r>
    <r>
      <rPr>
        <sz val="9"/>
        <rFont val="Times New Roman"/>
        <family val="1"/>
      </rPr>
      <t>[UFOE, VI]</t>
    </r>
  </si>
  <si>
    <r>
      <rPr>
        <sz val="9"/>
        <rFont val="Times New Roman"/>
        <family val="1"/>
      </rPr>
      <t>Chautauqua Lake</t>
    </r>
  </si>
  <si>
    <r>
      <rPr>
        <sz val="9"/>
        <rFont val="Times New Roman"/>
        <family val="1"/>
      </rPr>
      <t>Osel Island and Gulf of Finland</t>
    </r>
  </si>
  <si>
    <r>
      <rPr>
        <sz val="9"/>
        <rFont val="Times New Roman"/>
        <family val="1"/>
      </rPr>
      <t>(McDonald list) Delta Craft Observed &amp; Tracked On Radar At Key Base</t>
    </r>
  </si>
  <si>
    <r>
      <rPr>
        <sz val="9"/>
        <rFont val="Times New Roman"/>
        <family val="1"/>
      </rPr>
      <t xml:space="preserve">Luminous UFO observed passing overhead as city lights failed; one report of car
</t>
    </r>
    <r>
      <rPr>
        <sz val="9"/>
        <rFont val="Times New Roman"/>
        <family val="1"/>
      </rPr>
      <t>radio failure</t>
    </r>
  </si>
  <si>
    <r>
      <rPr>
        <sz val="9"/>
        <rFont val="Times New Roman"/>
        <family val="1"/>
      </rPr>
      <t xml:space="preserve">Ground Observer Corps Supervisor spotted a round silvery object moving "at
</t>
    </r>
    <r>
      <rPr>
        <sz val="9"/>
        <rFont val="Times New Roman"/>
        <family val="1"/>
      </rPr>
      <t>tremendous speed." [UFOE, VII]</t>
    </r>
  </si>
  <si>
    <r>
      <rPr>
        <sz val="9"/>
        <rFont val="Times New Roman"/>
        <family val="1"/>
      </rPr>
      <t>Durango</t>
    </r>
  </si>
  <si>
    <r>
      <rPr>
        <sz val="9"/>
        <rFont val="Times New Roman"/>
        <family val="1"/>
      </rPr>
      <t>Two Bright Rocket-Shaped Objects Nr Navy Aircraft</t>
    </r>
  </si>
  <si>
    <r>
      <rPr>
        <sz val="9"/>
        <rFont val="Times New Roman"/>
        <family val="1"/>
      </rPr>
      <t>Hamar</t>
    </r>
  </si>
  <si>
    <r>
      <rPr>
        <sz val="9"/>
        <rFont val="Times New Roman"/>
        <family val="1"/>
      </rPr>
      <t>Radar-visual sighting of circling reddish light. [UFOE, III]</t>
    </r>
  </si>
  <si>
    <r>
      <rPr>
        <sz val="9"/>
        <rFont val="Times New Roman"/>
        <family val="1"/>
      </rPr>
      <t>Chitose AFB</t>
    </r>
  </si>
  <si>
    <r>
      <rPr>
        <sz val="9"/>
        <rFont val="Times New Roman"/>
        <family val="1"/>
      </rPr>
      <t>Radar Confirms Incident</t>
    </r>
  </si>
  <si>
    <r>
      <rPr>
        <sz val="9"/>
        <rFont val="Times New Roman"/>
        <family val="1"/>
      </rPr>
      <t>In Airspace</t>
    </r>
  </si>
  <si>
    <r>
      <rPr>
        <sz val="9"/>
        <rFont val="Times New Roman"/>
        <family val="1"/>
      </rPr>
      <t>Air Force Base, Southwest US</t>
    </r>
  </si>
  <si>
    <r>
      <rPr>
        <u/>
        <sz val="10"/>
        <color rgb="FF0000FF"/>
        <rFont val="Times New Roman"/>
        <family val="1"/>
      </rPr>
      <t>58Summer</t>
    </r>
  </si>
  <si>
    <r>
      <rPr>
        <sz val="9"/>
        <rFont val="Times New Roman"/>
        <family val="1"/>
      </rPr>
      <t>State policeman photographed two round UFOs. [UFOE, VIII]</t>
    </r>
  </si>
  <si>
    <r>
      <rPr>
        <sz val="9"/>
        <rFont val="Times New Roman"/>
        <family val="1"/>
      </rPr>
      <t>England AFB (near)</t>
    </r>
  </si>
  <si>
    <r>
      <rPr>
        <sz val="9"/>
        <rFont val="Times New Roman"/>
        <family val="1"/>
      </rPr>
      <t>Pilot saw a white disc the size of a basketball in straight line flight</t>
    </r>
  </si>
  <si>
    <r>
      <rPr>
        <sz val="9"/>
        <rFont val="Times New Roman"/>
        <family val="1"/>
      </rPr>
      <t>an object hit water of a private lake making a circle 10 ft across w/foam</t>
    </r>
  </si>
  <si>
    <r>
      <rPr>
        <sz val="9"/>
        <rFont val="Times New Roman"/>
        <family val="1"/>
      </rPr>
      <t>Glennie (4 miles N of)</t>
    </r>
  </si>
  <si>
    <r>
      <rPr>
        <sz val="9"/>
        <rFont val="Times New Roman"/>
        <family val="1"/>
      </rPr>
      <t>silver, circular object, its lower portion seen through green haze</t>
    </r>
  </si>
  <si>
    <r>
      <rPr>
        <sz val="9"/>
        <rFont val="Times New Roman"/>
        <family val="1"/>
      </rPr>
      <t>Fort Bragg</t>
    </r>
  </si>
  <si>
    <r>
      <rPr>
        <sz val="9"/>
        <rFont val="Times New Roman"/>
        <family val="1"/>
      </rPr>
      <t>a theodolite sighted an object shaped like Saturn</t>
    </r>
  </si>
  <si>
    <r>
      <rPr>
        <sz val="9"/>
        <rFont val="Times New Roman"/>
        <family val="1"/>
      </rPr>
      <t>Pueblo</t>
    </r>
  </si>
  <si>
    <r>
      <rPr>
        <sz val="9"/>
        <rFont val="Times New Roman"/>
        <family val="1"/>
      </rPr>
      <t>B-52 Crew Member Observes Object / Spuynik III Rocket?</t>
    </r>
  </si>
  <si>
    <r>
      <rPr>
        <sz val="9"/>
        <rFont val="Times New Roman"/>
        <family val="1"/>
      </rPr>
      <t>Huntsville (10 miles W of)</t>
    </r>
  </si>
  <si>
    <r>
      <rPr>
        <sz val="9"/>
        <rFont val="Times New Roman"/>
        <family val="1"/>
      </rPr>
      <t>Cylinder Maneuvers Around F-102</t>
    </r>
  </si>
  <si>
    <r>
      <rPr>
        <sz val="9"/>
        <rFont val="Times New Roman"/>
        <family val="1"/>
      </rPr>
      <t>Central Puget Sound</t>
    </r>
  </si>
  <si>
    <r>
      <rPr>
        <sz val="9"/>
        <rFont val="Times New Roman"/>
        <family val="1"/>
      </rPr>
      <t>White oval-shaped object zigzagged overhead. [UFOE, XII]</t>
    </r>
  </si>
  <si>
    <r>
      <rPr>
        <sz val="9"/>
        <rFont val="Times New Roman"/>
        <family val="1"/>
      </rPr>
      <t>Templehof</t>
    </r>
  </si>
  <si>
    <r>
      <rPr>
        <sz val="9"/>
        <rFont val="Times New Roman"/>
        <family val="1"/>
      </rPr>
      <t xml:space="preserve">Varig Airlines pilot watched a brightly luminous circular object maneuver under
</t>
    </r>
    <r>
      <rPr>
        <sz val="9"/>
        <rFont val="Times New Roman"/>
        <family val="1"/>
      </rPr>
      <t>his plane. [UFOE, X]</t>
    </r>
  </si>
  <si>
    <r>
      <rPr>
        <sz val="9"/>
        <rFont val="Times New Roman"/>
        <family val="1"/>
      </rPr>
      <t>Bahia State Coast</t>
    </r>
  </si>
  <si>
    <r>
      <rPr>
        <sz val="9"/>
        <rFont val="Times New Roman"/>
        <family val="1"/>
      </rPr>
      <t>Circular silvery UFO observed moving through clouds. [UFOE, X]</t>
    </r>
  </si>
  <si>
    <r>
      <rPr>
        <sz val="9"/>
        <rFont val="Times New Roman"/>
        <family val="1"/>
      </rPr>
      <t>Kirchberg, Hunsruck</t>
    </r>
  </si>
  <si>
    <r>
      <rPr>
        <sz val="9"/>
        <rFont val="Times New Roman"/>
        <family val="1"/>
      </rPr>
      <t>UFO sped away when light was shone at it. [UFOE, II]</t>
    </r>
  </si>
  <si>
    <r>
      <rPr>
        <sz val="9"/>
        <rFont val="Times New Roman"/>
        <family val="1"/>
      </rPr>
      <t>Ft. Lauderdale</t>
    </r>
  </si>
  <si>
    <r>
      <rPr>
        <sz val="9"/>
        <rFont val="Times New Roman"/>
        <family val="1"/>
      </rPr>
      <t>airline pilots saw an orange round object heading N at high speed</t>
    </r>
  </si>
  <si>
    <r>
      <rPr>
        <sz val="9"/>
        <rFont val="Times New Roman"/>
        <family val="1"/>
      </rPr>
      <t>Object Flies Low Over Base, Tracked On Radar</t>
    </r>
  </si>
  <si>
    <r>
      <rPr>
        <sz val="9"/>
        <rFont val="Times New Roman"/>
        <family val="1"/>
      </rPr>
      <t>Formation of Circular Saucers</t>
    </r>
  </si>
  <si>
    <r>
      <rPr>
        <sz val="9"/>
        <rFont val="Times New Roman"/>
        <family val="1"/>
      </rPr>
      <t>pilot saw object w/shiny metallic surface, falling and spinning</t>
    </r>
  </si>
  <si>
    <r>
      <rPr>
        <sz val="9"/>
        <rFont val="Times New Roman"/>
        <family val="1"/>
      </rPr>
      <t>Bohol Island</t>
    </r>
  </si>
  <si>
    <r>
      <rPr>
        <sz val="9"/>
        <rFont val="Times New Roman"/>
        <family val="1"/>
      </rPr>
      <t>Top-Like Object Heats Up Piper Cub</t>
    </r>
  </si>
  <si>
    <r>
      <rPr>
        <sz val="9"/>
        <rFont val="Times New Roman"/>
        <family val="1"/>
      </rPr>
      <t>Pan De Azucar</t>
    </r>
  </si>
  <si>
    <r>
      <rPr>
        <sz val="9"/>
        <rFont val="Times New Roman"/>
        <family val="1"/>
      </rPr>
      <t>Aerial encounter, heat, between Piper Cub and "top-shaped" object</t>
    </r>
  </si>
  <si>
    <r>
      <rPr>
        <sz val="9"/>
        <rFont val="Times New Roman"/>
        <family val="1"/>
      </rPr>
      <t xml:space="preserve">Elongated Object Seen &amp; Tracked By F3D Aircraft (McDonald list; FUFOR
</t>
    </r>
    <r>
      <rPr>
        <sz val="9"/>
        <rFont val="Times New Roman"/>
        <family val="1"/>
      </rPr>
      <t>Index)</t>
    </r>
  </si>
  <si>
    <r>
      <rPr>
        <sz val="9"/>
        <rFont val="Times New Roman"/>
        <family val="1"/>
      </rPr>
      <t>Flagstaff</t>
    </r>
  </si>
  <si>
    <r>
      <rPr>
        <sz val="9"/>
        <rFont val="Times New Roman"/>
        <family val="1"/>
      </rPr>
      <t>Engine of car began running roughly, driver then noticed UFO following car</t>
    </r>
  </si>
  <si>
    <r>
      <rPr>
        <sz val="9"/>
        <rFont val="Times New Roman"/>
        <family val="1"/>
      </rPr>
      <t>Richmond (near)</t>
    </r>
  </si>
  <si>
    <r>
      <rPr>
        <sz val="9"/>
        <rFont val="Times New Roman"/>
        <family val="1"/>
      </rPr>
      <t>Grey Black Rectangle Encountered By C-47 (CIRVIS)</t>
    </r>
  </si>
  <si>
    <r>
      <rPr>
        <sz val="9"/>
        <rFont val="Times New Roman"/>
        <family val="1"/>
      </rPr>
      <t>Lynchberg</t>
    </r>
  </si>
  <si>
    <r>
      <rPr>
        <sz val="9"/>
        <rFont val="Times New Roman"/>
        <family val="1"/>
      </rPr>
      <t>Air Force Staff Sergeant saw large formation of unidentified lights. [UFOE, III]</t>
    </r>
  </si>
  <si>
    <r>
      <rPr>
        <sz val="9"/>
        <rFont val="Times New Roman"/>
        <family val="1"/>
      </rPr>
      <t xml:space="preserve">Airport instrument inspector, others watched reddish-white UFO arc back and
</t>
    </r>
    <r>
      <rPr>
        <sz val="9"/>
        <rFont val="Times New Roman"/>
        <family val="1"/>
      </rPr>
      <t>forth. [UFOE, X]</t>
    </r>
  </si>
  <si>
    <r>
      <rPr>
        <sz val="9"/>
        <rFont val="Times New Roman"/>
        <family val="1"/>
      </rPr>
      <t>Johannesburg</t>
    </r>
  </si>
  <si>
    <r>
      <rPr>
        <sz val="9"/>
        <rFont val="Times New Roman"/>
        <family val="1"/>
      </rPr>
      <t>Nine yellow UFOs in V-formation; split into two groups (5 and 4). [UFOE, II]</t>
    </r>
  </si>
  <si>
    <r>
      <rPr>
        <sz val="9"/>
        <rFont val="Times New Roman"/>
        <family val="1"/>
      </rPr>
      <t>pilot saw a very dark blue 6-8 ft cloud-shaped object on a SW heading</t>
    </r>
  </si>
  <si>
    <r>
      <rPr>
        <sz val="9"/>
        <rFont val="Times New Roman"/>
        <family val="1"/>
      </rPr>
      <t>Dayton (airport)</t>
    </r>
  </si>
  <si>
    <r>
      <rPr>
        <sz val="9"/>
        <rFont val="Times New Roman"/>
        <family val="1"/>
      </rPr>
      <t>Police watched two UFOs with flashing body lights, maneuver near coastline. [UFOE, VII] Similar sightings for two nights in  El Toro and Santa Ana.</t>
    </r>
  </si>
  <si>
    <r>
      <rPr>
        <sz val="9"/>
        <rFont val="Times New Roman"/>
        <family val="1"/>
      </rPr>
      <t>Cigar-shaped UFO with "windows" observed in rapid vertical climb. [UFOE, XII]</t>
    </r>
  </si>
  <si>
    <r>
      <rPr>
        <sz val="9"/>
        <rFont val="Times New Roman"/>
        <family val="1"/>
      </rPr>
      <t>Cigar-shaped UFO with long row of "portholes or windows." [UFOE, XII]</t>
    </r>
  </si>
  <si>
    <r>
      <rPr>
        <sz val="9"/>
        <rFont val="Times New Roman"/>
        <family val="1"/>
      </rPr>
      <t>Uncorrelated Target Doing 1300 Knots</t>
    </r>
  </si>
  <si>
    <r>
      <rPr>
        <sz val="9"/>
        <rFont val="Times New Roman"/>
        <family val="1"/>
      </rPr>
      <t>Walnut Ridge</t>
    </r>
  </si>
  <si>
    <r>
      <rPr>
        <sz val="9"/>
        <rFont val="Times New Roman"/>
        <family val="1"/>
      </rPr>
      <t>Saturn-like disc descended hovered, moved away. [UFOE, XII]</t>
    </r>
  </si>
  <si>
    <r>
      <rPr>
        <sz val="9"/>
        <rFont val="Times New Roman"/>
        <family val="1"/>
      </rPr>
      <t>Henrietta</t>
    </r>
  </si>
  <si>
    <r>
      <rPr>
        <sz val="9"/>
        <rFont val="Times New Roman"/>
        <family val="1"/>
      </rPr>
      <t>3ft round, black object come from the W</t>
    </r>
  </si>
  <si>
    <r>
      <rPr>
        <sz val="9"/>
        <rFont val="Times New Roman"/>
        <family val="1"/>
      </rPr>
      <t>Healdsburg</t>
    </r>
  </si>
  <si>
    <r>
      <rPr>
        <sz val="9"/>
        <rFont val="Times New Roman"/>
        <family val="1"/>
      </rPr>
      <t>Radar Lock Broken By UO</t>
    </r>
  </si>
  <si>
    <r>
      <rPr>
        <sz val="9"/>
        <rFont val="Times New Roman"/>
        <family val="1"/>
      </rPr>
      <t>Panama Canal Zone</t>
    </r>
  </si>
  <si>
    <r>
      <rPr>
        <sz val="9"/>
        <rFont val="Times New Roman"/>
        <family val="1"/>
      </rPr>
      <t>Korea, G</t>
    </r>
  </si>
  <si>
    <r>
      <rPr>
        <sz val="9"/>
        <rFont val="Times New Roman"/>
        <family val="1"/>
      </rPr>
      <t xml:space="preserve">Family saw two bright, planet-like objects with 6 or 7 smaller lights moving
</t>
    </r>
    <r>
      <rPr>
        <sz val="9"/>
        <rFont val="Times New Roman"/>
        <family val="1"/>
      </rPr>
      <t>around them. [UFOE, II]</t>
    </r>
  </si>
  <si>
    <r>
      <rPr>
        <sz val="9"/>
        <rFont val="Times New Roman"/>
        <family val="1"/>
      </rPr>
      <t>Marshall (near)</t>
    </r>
  </si>
  <si>
    <r>
      <rPr>
        <sz val="9"/>
        <rFont val="Times New Roman"/>
        <family val="1"/>
      </rPr>
      <t>balloon-shaped object with bright light land on the airfield</t>
    </r>
  </si>
  <si>
    <r>
      <rPr>
        <sz val="9"/>
        <rFont val="Times New Roman"/>
        <family val="1"/>
      </rPr>
      <t>Radar Tracks Zigzagging Object (McDonald list; FUFOR Index)</t>
    </r>
  </si>
  <si>
    <r>
      <rPr>
        <sz val="9"/>
        <rFont val="Times New Roman"/>
        <family val="1"/>
      </rPr>
      <t>Gander AFB, Newfoundland</t>
    </r>
  </si>
  <si>
    <r>
      <rPr>
        <sz val="9"/>
        <rFont val="Times New Roman"/>
        <family val="1"/>
      </rPr>
      <t>Glenwood, Newfoundland</t>
    </r>
  </si>
  <si>
    <r>
      <rPr>
        <sz val="9"/>
        <rFont val="Times New Roman"/>
        <family val="1"/>
      </rPr>
      <t>Car motor failed; passengers then noticed a Saturn-shaped disc hovering overhead</t>
    </r>
  </si>
  <si>
    <r>
      <rPr>
        <sz val="9"/>
        <rFont val="Times New Roman"/>
        <family val="1"/>
      </rPr>
      <t>Santa Antonio de Jesus (near)</t>
    </r>
  </si>
  <si>
    <r>
      <rPr>
        <sz val="9"/>
        <rFont val="Times New Roman"/>
        <family val="1"/>
      </rPr>
      <t>12 military officers saw a round or cigar-shaped stationary object</t>
    </r>
  </si>
  <si>
    <r>
      <rPr>
        <sz val="9"/>
        <rFont val="Times New Roman"/>
        <family val="1"/>
      </rPr>
      <t>Winslow (NW of)</t>
    </r>
  </si>
  <si>
    <r>
      <rPr>
        <sz val="9"/>
        <rFont val="Times New Roman"/>
        <family val="1"/>
      </rPr>
      <t>Giant Radar Return Reported to Air Force PBB</t>
    </r>
  </si>
  <si>
    <r>
      <rPr>
        <sz val="9"/>
        <rFont val="Times New Roman"/>
        <family val="1"/>
      </rPr>
      <t>Hokkaido</t>
    </r>
  </si>
  <si>
    <r>
      <rPr>
        <sz val="9"/>
        <rFont val="Times New Roman"/>
        <family val="1"/>
      </rPr>
      <t>Radar Contacts &amp; Flare-Like Explosion</t>
    </r>
  </si>
  <si>
    <r>
      <rPr>
        <sz val="9"/>
        <rFont val="Times New Roman"/>
        <family val="1"/>
      </rPr>
      <t>Wake Island (west of)</t>
    </r>
  </si>
  <si>
    <r>
      <rPr>
        <sz val="9"/>
        <rFont val="Times New Roman"/>
        <family val="1"/>
      </rPr>
      <t>Oval UFO photographed. [UFOE,VIII]</t>
    </r>
  </si>
  <si>
    <r>
      <rPr>
        <sz val="9"/>
        <rFont val="Times New Roman"/>
        <family val="1"/>
      </rPr>
      <t>Elliptical UFO with two "porthole" like markings. [UFOE, XII]</t>
    </r>
  </si>
  <si>
    <r>
      <rPr>
        <sz val="9"/>
        <rFont val="Times New Roman"/>
        <family val="1"/>
      </rPr>
      <t>New South Wales</t>
    </r>
  </si>
  <si>
    <r>
      <rPr>
        <sz val="9"/>
        <rFont val="Times New Roman"/>
        <family val="1"/>
      </rPr>
      <t>pilot saw a greenish-blue object emitting a bright flash</t>
    </r>
  </si>
  <si>
    <r>
      <rPr>
        <sz val="9"/>
        <rFont val="Times New Roman"/>
        <family val="1"/>
      </rPr>
      <t>Wake Island (W of)</t>
    </r>
  </si>
  <si>
    <r>
      <rPr>
        <sz val="9"/>
        <rFont val="Times New Roman"/>
        <family val="1"/>
      </rPr>
      <t>USAF pilots saw 12 yellow-orange lights fly S in 3 groups</t>
    </r>
  </si>
  <si>
    <r>
      <rPr>
        <sz val="9"/>
        <rFont val="Times New Roman"/>
        <family val="1"/>
      </rPr>
      <t>Tokyo (25 miles SW of)</t>
    </r>
  </si>
  <si>
    <r>
      <rPr>
        <sz val="9"/>
        <rFont val="Times New Roman"/>
        <family val="1"/>
      </rPr>
      <t xml:space="preserve">Truck, bus, and car passengers felt shock; motors of all three vehicles failed, as
</t>
    </r>
    <r>
      <rPr>
        <sz val="9"/>
        <rFont val="Times New Roman"/>
        <family val="1"/>
      </rPr>
      <t>UFO descended and hovered</t>
    </r>
  </si>
  <si>
    <r>
      <rPr>
        <sz val="9"/>
        <rFont val="Times New Roman"/>
        <family val="1"/>
      </rPr>
      <t>Ohio</t>
    </r>
  </si>
  <si>
    <r>
      <rPr>
        <sz val="9"/>
        <rFont val="Times New Roman"/>
        <family val="1"/>
      </rPr>
      <t>Lima (near)</t>
    </r>
  </si>
  <si>
    <r>
      <rPr>
        <sz val="9"/>
        <rFont val="Times New Roman"/>
        <family val="1"/>
      </rPr>
      <t>Trindade Island Photo (E-M, Radar, AR) Case</t>
    </r>
  </si>
  <si>
    <r>
      <rPr>
        <sz val="9"/>
        <rFont val="Times New Roman"/>
        <family val="1"/>
      </rPr>
      <t>Trindade Island (NE of)</t>
    </r>
  </si>
  <si>
    <r>
      <rPr>
        <sz val="9"/>
        <rFont val="Times New Roman"/>
        <family val="1"/>
      </rPr>
      <t>Military Aircraft Crew Encounters 3 Lights Tracked at 400 MPH</t>
    </r>
  </si>
  <si>
    <r>
      <rPr>
        <sz val="9"/>
        <rFont val="Times New Roman"/>
        <family val="1"/>
      </rPr>
      <t>Bering Sea</t>
    </r>
  </si>
  <si>
    <r>
      <rPr>
        <sz val="9"/>
        <rFont val="Times New Roman"/>
        <family val="1"/>
      </rPr>
      <t>Interference on car radio as UFO followed car</t>
    </r>
  </si>
  <si>
    <r>
      <rPr>
        <sz val="9"/>
        <rFont val="Times New Roman"/>
        <family val="1"/>
      </rPr>
      <t>Casino, N.S.W</t>
    </r>
  </si>
  <si>
    <r>
      <rPr>
        <sz val="9"/>
        <rFont val="Times New Roman"/>
        <family val="1"/>
      </rPr>
      <t>P2V-5F Encounters 3 Lights Tracked at 1,000 MPH</t>
    </r>
  </si>
  <si>
    <r>
      <rPr>
        <sz val="9"/>
        <rFont val="Times New Roman"/>
        <family val="1"/>
      </rPr>
      <t>Atka Island, Aleutian Islands</t>
    </r>
  </si>
  <si>
    <r>
      <rPr>
        <sz val="9"/>
        <rFont val="Times New Roman"/>
        <family val="1"/>
      </rPr>
      <t>Three reports of seven red lighted objects in straight line formation. [UFOE, II]</t>
    </r>
  </si>
  <si>
    <r>
      <rPr>
        <sz val="9"/>
        <rFont val="Times New Roman"/>
        <family val="1"/>
      </rPr>
      <t>(McDonald list; FUFOR Index) Uncorrelated Targets on Gnd radar</t>
    </r>
  </si>
  <si>
    <r>
      <rPr>
        <sz val="9"/>
        <rFont val="Times New Roman"/>
        <family val="1"/>
      </rPr>
      <t>El Paso  (Biggs AFB)</t>
    </r>
  </si>
  <si>
    <r>
      <rPr>
        <sz val="9"/>
        <rFont val="Times New Roman"/>
        <family val="1"/>
      </rPr>
      <t>Military aircraft pilot saw a bright orange light streaking across the sky</t>
    </r>
  </si>
  <si>
    <r>
      <rPr>
        <sz val="9"/>
        <rFont val="Times New Roman"/>
        <family val="1"/>
      </rPr>
      <t>SW Libya</t>
    </r>
  </si>
  <si>
    <r>
      <rPr>
        <sz val="9"/>
        <rFont val="Times New Roman"/>
        <family val="1"/>
      </rPr>
      <t>Fensterstock. (Hynek UFO Rpt p.43; FUFOR Index)</t>
    </r>
  </si>
  <si>
    <r>
      <rPr>
        <sz val="9"/>
        <rFont val="Times New Roman"/>
        <family val="1"/>
      </rPr>
      <t>Old Westbury, Long Island</t>
    </r>
  </si>
  <si>
    <r>
      <rPr>
        <sz val="9"/>
        <rFont val="Times New Roman"/>
        <family val="1"/>
      </rPr>
      <t>Group of round UFOs reportedly photographed. [UFOE, VIII]</t>
    </r>
  </si>
  <si>
    <r>
      <rPr>
        <sz val="9"/>
        <rFont val="Times New Roman"/>
        <family val="1"/>
      </rPr>
      <t>Huge Cigar Observed With "Entities"</t>
    </r>
  </si>
  <si>
    <r>
      <rPr>
        <sz val="9"/>
        <rFont val="Times New Roman"/>
        <family val="1"/>
      </rPr>
      <t>Carribean near Cuba</t>
    </r>
  </si>
  <si>
    <r>
      <rPr>
        <u/>
        <sz val="10"/>
        <color rgb="FF0000FF"/>
        <rFont val="Times New Roman"/>
        <family val="1"/>
      </rPr>
      <t>58XXXX</t>
    </r>
  </si>
  <si>
    <r>
      <rPr>
        <sz val="9"/>
        <rFont val="Times New Roman"/>
        <family val="1"/>
      </rPr>
      <t>AF Base, SW United States, G,V</t>
    </r>
  </si>
  <si>
    <r>
      <rPr>
        <sz val="9"/>
        <rFont val="Times New Roman"/>
        <family val="1"/>
      </rPr>
      <t>Unnamed AF Base</t>
    </r>
  </si>
  <si>
    <r>
      <rPr>
        <sz val="9"/>
        <rFont val="Times New Roman"/>
        <family val="1"/>
      </rPr>
      <t>Dewline radar, G</t>
    </r>
  </si>
  <si>
    <r>
      <rPr>
        <sz val="9"/>
        <rFont val="Times New Roman"/>
        <family val="1"/>
      </rPr>
      <t>unknown</t>
    </r>
  </si>
  <si>
    <r>
      <rPr>
        <sz val="9"/>
        <rFont val="Times New Roman"/>
        <family val="1"/>
      </rPr>
      <t>Projectile Sighted From RB-47/ Tracked By Air &amp; Ground Radar</t>
    </r>
  </si>
  <si>
    <r>
      <rPr>
        <sz val="9"/>
        <rFont val="Times New Roman"/>
        <family val="1"/>
      </rPr>
      <t>Sea of Japan</t>
    </r>
  </si>
  <si>
    <r>
      <rPr>
        <sz val="9"/>
        <rFont val="Times New Roman"/>
        <family val="1"/>
      </rPr>
      <t>Red Egg-Shaped Object Also Tracked On Radar / 5 Photos Taken</t>
    </r>
  </si>
  <si>
    <r>
      <rPr>
        <sz val="9"/>
        <rFont val="Times New Roman"/>
        <family val="1"/>
      </rPr>
      <t>Pepperrell AFB, Newfoundland</t>
    </r>
  </si>
  <si>
    <r>
      <rPr>
        <sz val="9"/>
        <rFont val="Times New Roman"/>
        <family val="1"/>
      </rPr>
      <t>White light source glided overhead, TV interference noted</t>
    </r>
  </si>
  <si>
    <r>
      <rPr>
        <sz val="9"/>
        <rFont val="Times New Roman"/>
        <family val="1"/>
      </rPr>
      <t>round object change from yellow to white to green to red</t>
    </r>
  </si>
  <si>
    <r>
      <rPr>
        <sz val="9"/>
        <rFont val="Times New Roman"/>
        <family val="1"/>
      </rPr>
      <t>Fruita-Grand Junction</t>
    </r>
  </si>
  <si>
    <r>
      <rPr>
        <sz val="9"/>
        <rFont val="Times New Roman"/>
        <family val="1"/>
      </rPr>
      <t>Elliptical UFO with "portholes." [UFOE, XII]</t>
    </r>
  </si>
  <si>
    <r>
      <rPr>
        <sz val="9"/>
        <rFont val="Times New Roman"/>
        <family val="1"/>
      </rPr>
      <t>Old Saybrook</t>
    </r>
  </si>
  <si>
    <r>
      <rPr>
        <sz val="9"/>
        <rFont val="Times New Roman"/>
        <family val="1"/>
      </rPr>
      <t>14-15 [or 30] circular, tapered discs, very bright, fly in a formation</t>
    </r>
  </si>
  <si>
    <r>
      <rPr>
        <sz val="9"/>
        <rFont val="Times New Roman"/>
        <family val="1"/>
      </rPr>
      <t>Col Anahuac</t>
    </r>
  </si>
  <si>
    <r>
      <rPr>
        <sz val="9"/>
        <rFont val="Times New Roman"/>
        <family val="1"/>
      </rPr>
      <t xml:space="preserve">Trans-Canada Airlines pilot, many police, saw orange oval UFO curving rapidly at
</t>
    </r>
    <r>
      <rPr>
        <sz val="9"/>
        <rFont val="Times New Roman"/>
        <family val="1"/>
      </rPr>
      <t>low altitude. [UFOE, X]</t>
    </r>
  </si>
  <si>
    <r>
      <rPr>
        <sz val="9"/>
        <rFont val="Times New Roman"/>
        <family val="1"/>
      </rPr>
      <t>Chatham, Windsor area</t>
    </r>
  </si>
  <si>
    <r>
      <rPr>
        <sz val="9"/>
        <rFont val="Times New Roman"/>
        <family val="1"/>
      </rPr>
      <t>Tokyo, Japan, G,V</t>
    </r>
  </si>
  <si>
    <r>
      <rPr>
        <sz val="9"/>
        <rFont val="Times New Roman"/>
        <family val="1"/>
      </rPr>
      <t>(McDonald list; FUFOR Index) Jets Scrambled After Radar/Visual UFO</t>
    </r>
  </si>
  <si>
    <r>
      <rPr>
        <sz val="9"/>
        <rFont val="Times New Roman"/>
        <family val="1"/>
      </rPr>
      <t>Misawa Chitose, Hokkaido</t>
    </r>
  </si>
  <si>
    <r>
      <rPr>
        <u/>
        <sz val="9"/>
        <color rgb="FF0000FF"/>
        <rFont val="Times New Roman"/>
        <family val="1"/>
      </rPr>
      <t>571212-15</t>
    </r>
  </si>
  <si>
    <r>
      <rPr>
        <sz val="9"/>
        <rFont val="Times New Roman"/>
        <family val="1"/>
      </rPr>
      <t>(McDonald list) FPS-10 Picks Up Target Large As Three B-47's</t>
    </r>
  </si>
  <si>
    <r>
      <rPr>
        <sz val="9"/>
        <rFont val="Times New Roman"/>
        <family val="1"/>
      </rPr>
      <t>Lake City AFS</t>
    </r>
  </si>
  <si>
    <r>
      <rPr>
        <sz val="9"/>
        <rFont val="Times New Roman"/>
        <family val="1"/>
      </rPr>
      <t>USAF pilots saw orange circular or crescent-shaped object</t>
    </r>
  </si>
  <si>
    <r>
      <rPr>
        <sz val="9"/>
        <rFont val="Times New Roman"/>
        <family val="1"/>
      </rPr>
      <t>Guthrie</t>
    </r>
  </si>
  <si>
    <r>
      <rPr>
        <sz val="9"/>
        <rFont val="Times New Roman"/>
        <family val="1"/>
      </rPr>
      <t xml:space="preserve">Automobiles stalled, headlights flickered and went out, as large fiery object passed
</t>
    </r>
    <r>
      <rPr>
        <sz val="9"/>
        <rFont val="Times New Roman"/>
        <family val="1"/>
      </rPr>
      <t>overhead</t>
    </r>
  </si>
  <si>
    <r>
      <rPr>
        <sz val="9"/>
        <rFont val="Times New Roman"/>
        <family val="1"/>
      </rPr>
      <t>Coulee City (near)</t>
    </r>
  </si>
  <si>
    <r>
      <rPr>
        <sz val="9"/>
        <rFont val="Times New Roman"/>
        <family val="1"/>
      </rPr>
      <t xml:space="preserve">Truck motor "almost stopped, "caught again, as UFO sighted. Sighting confirmed
</t>
    </r>
    <r>
      <rPr>
        <sz val="9"/>
        <rFont val="Times New Roman"/>
        <family val="1"/>
      </rPr>
      <t>by police</t>
    </r>
  </si>
  <si>
    <r>
      <rPr>
        <sz val="9"/>
        <rFont val="Times New Roman"/>
        <family val="1"/>
      </rPr>
      <t>Ellensburg (near)</t>
    </r>
  </si>
  <si>
    <r>
      <rPr>
        <sz val="9"/>
        <rFont val="Times New Roman"/>
        <family val="1"/>
      </rPr>
      <t>Radio static as several UFOs seen over area</t>
    </r>
  </si>
  <si>
    <r>
      <rPr>
        <sz val="9"/>
        <rFont val="Times New Roman"/>
        <family val="1"/>
      </rPr>
      <t>Cobalt, Ont</t>
    </r>
  </si>
  <si>
    <r>
      <rPr>
        <sz val="9"/>
        <rFont val="Times New Roman"/>
        <family val="1"/>
      </rPr>
      <t>Formation of oval UFOs photographed. [UFOE, VIII]</t>
    </r>
  </si>
  <si>
    <r>
      <rPr>
        <sz val="9"/>
        <rFont val="Times New Roman"/>
        <family val="1"/>
      </rPr>
      <t>Photograph of alleged disc-shaped UFO. [UFOE, VIII]</t>
    </r>
  </si>
  <si>
    <r>
      <rPr>
        <sz val="9"/>
        <rFont val="Times New Roman"/>
        <family val="1"/>
      </rPr>
      <t>round object turn white, then gold, then separate into 3 parts</t>
    </r>
  </si>
  <si>
    <r>
      <rPr>
        <sz val="9"/>
        <rFont val="Times New Roman"/>
        <family val="1"/>
      </rPr>
      <t>(McDonald list; FUFOR Index) FPS-6 Blip Travels 100 Miles in 20 Seconds</t>
    </r>
  </si>
  <si>
    <r>
      <rPr>
        <sz val="9"/>
        <rFont val="Times New Roman"/>
        <family val="1"/>
      </rPr>
      <t>Northwest pilots saw an object flying straight at about 4,800 knots</t>
    </r>
  </si>
  <si>
    <r>
      <rPr>
        <sz val="9"/>
        <rFont val="Times New Roman"/>
        <family val="1"/>
      </rPr>
      <t>control tower operator on the ground saw a bright red glow</t>
    </r>
  </si>
  <si>
    <r>
      <rPr>
        <sz val="9"/>
        <rFont val="Times New Roman"/>
        <family val="1"/>
      </rPr>
      <t>many saw silver, cigar-shaped object, which suddenly vanished</t>
    </r>
  </si>
  <si>
    <r>
      <rPr>
        <sz val="9"/>
        <rFont val="Times New Roman"/>
        <family val="1"/>
      </rPr>
      <t>Robins AFB</t>
    </r>
  </si>
  <si>
    <r>
      <rPr>
        <sz val="9"/>
        <rFont val="Times New Roman"/>
        <family val="1"/>
      </rPr>
      <t>pilot saw a stationary yellowish object disappear</t>
    </r>
  </si>
  <si>
    <r>
      <rPr>
        <sz val="9"/>
        <rFont val="Times New Roman"/>
        <family val="1"/>
      </rPr>
      <t>crew of RB-50, saw a brilliant red object with bluish-green tail</t>
    </r>
  </si>
  <si>
    <r>
      <rPr>
        <sz val="9"/>
        <rFont val="Times New Roman"/>
        <family val="1"/>
      </rPr>
      <t>Sea of Okhotsk, W of Kamchatka</t>
    </r>
  </si>
  <si>
    <r>
      <rPr>
        <sz val="9"/>
        <rFont val="Times New Roman"/>
        <family val="1"/>
      </rPr>
      <t>West Mesa AFS</t>
    </r>
  </si>
  <si>
    <r>
      <rPr>
        <sz val="9"/>
        <rFont val="Times New Roman"/>
        <family val="1"/>
      </rPr>
      <t>All city lights failed as three UFOs passed overhead</t>
    </r>
  </si>
  <si>
    <r>
      <rPr>
        <sz val="9"/>
        <rFont val="Times New Roman"/>
        <family val="1"/>
      </rPr>
      <t>Mogi Mirim</t>
    </r>
  </si>
  <si>
    <r>
      <rPr>
        <sz val="9"/>
        <rFont val="Times New Roman"/>
        <family val="1"/>
      </rPr>
      <t>USAF B-66 crew saw 3 objects, tracked by ground radar</t>
    </r>
  </si>
  <si>
    <r>
      <rPr>
        <sz val="9"/>
        <rFont val="Times New Roman"/>
        <family val="1"/>
      </rPr>
      <t>Car engine stalled, saw 4 landed 50-foot saucer-shaped UFO's</t>
    </r>
  </si>
  <si>
    <r>
      <rPr>
        <sz val="9"/>
        <rFont val="Times New Roman"/>
        <family val="1"/>
      </rPr>
      <t>Tonopah (30 miles W of)</t>
    </r>
  </si>
  <si>
    <r>
      <rPr>
        <sz val="9"/>
        <rFont val="Times New Roman"/>
        <family val="1"/>
      </rPr>
      <t>(McDonald list; FUFOR Index) Radar Contact On Visuals By Five Pilots</t>
    </r>
  </si>
  <si>
    <r>
      <rPr>
        <sz val="9"/>
        <rFont val="Times New Roman"/>
        <family val="1"/>
      </rPr>
      <t>Silvery UFO sped back and forth, ascended. [UFOE, VII]</t>
    </r>
  </si>
  <si>
    <r>
      <rPr>
        <sz val="9"/>
        <rFont val="Times New Roman"/>
        <family val="1"/>
      </rPr>
      <t>Canutillo</t>
    </r>
  </si>
  <si>
    <r>
      <rPr>
        <sz val="9"/>
        <rFont val="Times New Roman"/>
        <family val="1"/>
      </rPr>
      <t>Turkish Air Force pilot saw a 10 ft regular-hexagon-shaped object</t>
    </r>
  </si>
  <si>
    <r>
      <rPr>
        <sz val="9"/>
        <rFont val="Times New Roman"/>
        <family val="1"/>
      </rPr>
      <t>Tarakly (10 miles SE of)</t>
    </r>
  </si>
  <si>
    <r>
      <rPr>
        <sz val="9"/>
        <rFont val="Times New Roman"/>
        <family val="1"/>
      </rPr>
      <t>(McDonald list) Huge Target Picked Up On Three Radars</t>
    </r>
  </si>
  <si>
    <r>
      <rPr>
        <sz val="9"/>
        <rFont val="Times New Roman"/>
        <family val="1"/>
      </rPr>
      <t xml:space="preserve">Highway patrolman, sheriff, others saw many flashing revolving red lights which
</t>
    </r>
    <r>
      <rPr>
        <sz val="9"/>
        <rFont val="Times New Roman"/>
        <family val="1"/>
      </rPr>
      <t>moved around slowly, hovered. [UFOE, VII]</t>
    </r>
  </si>
  <si>
    <r>
      <rPr>
        <sz val="9"/>
        <rFont val="Times New Roman"/>
        <family val="1"/>
      </rPr>
      <t>Carthage</t>
    </r>
  </si>
  <si>
    <r>
      <rPr>
        <sz val="9"/>
        <rFont val="Times New Roman"/>
        <family val="1"/>
      </rPr>
      <t xml:space="preserve">Several car motors failed as drivers attempted to approach UFO hovering low
</t>
    </r>
    <r>
      <rPr>
        <sz val="9"/>
        <rFont val="Times New Roman"/>
        <family val="1"/>
      </rPr>
      <t>above ground</t>
    </r>
  </si>
  <si>
    <r>
      <rPr>
        <sz val="9"/>
        <rFont val="Times New Roman"/>
        <family val="1"/>
      </rPr>
      <t>Cachoeira</t>
    </r>
  </si>
  <si>
    <r>
      <rPr>
        <sz val="9"/>
        <rFont val="Times New Roman"/>
        <family val="1"/>
      </rPr>
      <t>Power failed for 10 minutes in a four mile area, just after hovering UFO flashed</t>
    </r>
  </si>
  <si>
    <r>
      <rPr>
        <sz val="9"/>
        <rFont val="Times New Roman"/>
        <family val="1"/>
      </rPr>
      <t>Tamaroa</t>
    </r>
  </si>
  <si>
    <r>
      <rPr>
        <sz val="9"/>
        <rFont val="Times New Roman"/>
        <family val="1"/>
      </rPr>
      <t>Numerous Targets Tracked (McDonald list; FUFOR Index)</t>
    </r>
  </si>
  <si>
    <r>
      <rPr>
        <sz val="9"/>
        <rFont val="Times New Roman"/>
        <family val="1"/>
      </rPr>
      <t>Rothwesten</t>
    </r>
  </si>
  <si>
    <r>
      <rPr>
        <sz val="9"/>
        <rFont val="Times New Roman"/>
        <family val="1"/>
      </rPr>
      <t>Car motor and lights failed. Ground Observer Corps reported UFO at same time</t>
    </r>
  </si>
  <si>
    <r>
      <rPr>
        <sz val="9"/>
        <rFont val="Times New Roman"/>
        <family val="1"/>
      </rPr>
      <t>Rumney</t>
    </r>
  </si>
  <si>
    <r>
      <rPr>
        <sz val="9"/>
        <rFont val="Times New Roman"/>
        <family val="1"/>
      </rPr>
      <t>TV disrupted as UFO seen</t>
    </r>
  </si>
  <si>
    <r>
      <rPr>
        <sz val="9"/>
        <rFont val="Times New Roman"/>
        <family val="1"/>
      </rPr>
      <t>Hazelton</t>
    </r>
  </si>
  <si>
    <r>
      <rPr>
        <sz val="9"/>
        <rFont val="Times New Roman"/>
        <family val="1"/>
      </rPr>
      <t>Rocketdyne engineers observed three UFOs climbing at high speed. [UFOE, VI]</t>
    </r>
  </si>
  <si>
    <r>
      <rPr>
        <sz val="9"/>
        <rFont val="Times New Roman"/>
        <family val="1"/>
      </rPr>
      <t>San Fernando Valley</t>
    </r>
  </si>
  <si>
    <r>
      <rPr>
        <sz val="9"/>
        <rFont val="Times New Roman"/>
        <family val="1"/>
      </rPr>
      <t xml:space="preserve">Airline passenger saw elliptical UFO flying low over ground below plane. [UFOE,
</t>
    </r>
    <r>
      <rPr>
        <sz val="9"/>
        <rFont val="Times New Roman"/>
        <family val="1"/>
      </rPr>
      <t>VII]</t>
    </r>
  </si>
  <si>
    <r>
      <rPr>
        <sz val="9"/>
        <rFont val="Times New Roman"/>
        <family val="1"/>
      </rPr>
      <t>Los Angeles (near)</t>
    </r>
  </si>
  <si>
    <r>
      <rPr>
        <sz val="9"/>
        <rFont val="Times New Roman"/>
        <family val="1"/>
      </rPr>
      <t>four engineers observed three UFOs flying in formation in bright daylight</t>
    </r>
  </si>
  <si>
    <r>
      <rPr>
        <sz val="9"/>
        <rFont val="Times New Roman"/>
        <family val="1"/>
      </rPr>
      <t>Close encounter with domed-top 40' UFO</t>
    </r>
  </si>
  <si>
    <r>
      <rPr>
        <sz val="9"/>
        <rFont val="Times New Roman"/>
        <family val="1"/>
      </rPr>
      <t xml:space="preserve">Loud beeping caused radio interference as police chased UFO. TV blackout in
</t>
    </r>
    <r>
      <rPr>
        <sz val="9"/>
        <rFont val="Times New Roman"/>
        <family val="1"/>
      </rPr>
      <t>city, motorist reported radio failure</t>
    </r>
  </si>
  <si>
    <r>
      <rPr>
        <sz val="9"/>
        <rFont val="Times New Roman"/>
        <family val="1"/>
      </rPr>
      <t>Hammond</t>
    </r>
  </si>
  <si>
    <r>
      <rPr>
        <sz val="9"/>
        <rFont val="Times New Roman"/>
        <family val="1"/>
      </rPr>
      <t>Car lights failed as UFO observed</t>
    </r>
  </si>
  <si>
    <r>
      <rPr>
        <sz val="9"/>
        <rFont val="Times New Roman"/>
        <family val="1"/>
      </rPr>
      <t>White Oaks (near)</t>
    </r>
  </si>
  <si>
    <r>
      <rPr>
        <sz val="9"/>
        <rFont val="Times New Roman"/>
        <family val="1"/>
      </rPr>
      <t>man saw object 50 ft long. Car engine died as he approached</t>
    </r>
  </si>
  <si>
    <r>
      <rPr>
        <sz val="9"/>
        <rFont val="Times New Roman"/>
        <family val="1"/>
      </rPr>
      <t>Lake City</t>
    </r>
  </si>
  <si>
    <r>
      <rPr>
        <sz val="9"/>
        <rFont val="Times New Roman"/>
        <family val="1"/>
      </rPr>
      <t>a bar-shaped object, 3.5 ft long, giving off blue flashes</t>
    </r>
  </si>
  <si>
    <r>
      <rPr>
        <sz val="9"/>
        <rFont val="Times New Roman"/>
        <family val="1"/>
      </rPr>
      <t>Merrick, Long Island</t>
    </r>
  </si>
  <si>
    <r>
      <rPr>
        <sz val="9"/>
        <rFont val="Times New Roman"/>
        <family val="1"/>
      </rPr>
      <t>Silvery disc hovered, car motor failed.(UFOE)</t>
    </r>
  </si>
  <si>
    <r>
      <rPr>
        <sz val="9"/>
        <rFont val="Times New Roman"/>
        <family val="1"/>
      </rPr>
      <t xml:space="preserve">Car traveling about 60 mph. Speedometer waved wildly between 60 and 110. UFO
</t>
    </r>
    <r>
      <rPr>
        <sz val="9"/>
        <rFont val="Times New Roman"/>
        <family val="1"/>
      </rPr>
      <t>then sighted</t>
    </r>
  </si>
  <si>
    <r>
      <rPr>
        <sz val="9"/>
        <rFont val="Times New Roman"/>
        <family val="1"/>
      </rPr>
      <t>Orogrande (near )</t>
    </r>
  </si>
  <si>
    <r>
      <rPr>
        <sz val="9"/>
        <rFont val="Times New Roman"/>
        <family val="1"/>
      </rPr>
      <t>Harlingen AFB</t>
    </r>
  </si>
  <si>
    <r>
      <rPr>
        <sz val="9"/>
        <rFont val="Times New Roman"/>
        <family val="1"/>
      </rPr>
      <t>Whiteman AFB, Missouri, G , (McDonald list)</t>
    </r>
  </si>
  <si>
    <r>
      <rPr>
        <sz val="9"/>
        <rFont val="Times New Roman"/>
        <family val="1"/>
      </rPr>
      <t>luminous bluish-white barrel-shaped object</t>
    </r>
  </si>
  <si>
    <r>
      <rPr>
        <sz val="9"/>
        <rFont val="Times New Roman"/>
        <family val="1"/>
      </rPr>
      <t>S. Korea</t>
    </r>
  </si>
  <si>
    <r>
      <rPr>
        <sz val="9"/>
        <rFont val="Times New Roman"/>
        <family val="1"/>
      </rPr>
      <t>Soeul</t>
    </r>
  </si>
  <si>
    <r>
      <rPr>
        <sz val="9"/>
        <rFont val="Times New Roman"/>
        <family val="1"/>
      </rPr>
      <t>Car motor failed, car clock and wristwatch stopped as UFO passed low over car</t>
    </r>
  </si>
  <si>
    <r>
      <rPr>
        <sz val="9"/>
        <rFont val="Times New Roman"/>
        <family val="1"/>
      </rPr>
      <t>round object changing from red to green to blue to white</t>
    </r>
  </si>
  <si>
    <r>
      <rPr>
        <sz val="9"/>
        <rFont val="Times New Roman"/>
        <family val="1"/>
      </rPr>
      <t>Radium Springs</t>
    </r>
  </si>
  <si>
    <r>
      <rPr>
        <sz val="9"/>
        <rFont val="Times New Roman"/>
        <family val="1"/>
      </rPr>
      <t>Car motor stalled, as driver attempted to approach UFO hovering low over ground</t>
    </r>
  </si>
  <si>
    <r>
      <rPr>
        <sz val="9"/>
        <rFont val="Times New Roman"/>
        <family val="1"/>
      </rPr>
      <t>Pell City</t>
    </r>
  </si>
  <si>
    <r>
      <rPr>
        <sz val="9"/>
        <rFont val="Times New Roman"/>
        <family val="1"/>
      </rPr>
      <t xml:space="preserve">Battery radio and portable short wave radio failed, tone signal heard on one short
</t>
    </r>
    <r>
      <rPr>
        <sz val="9"/>
        <rFont val="Times New Roman"/>
        <family val="1"/>
      </rPr>
      <t>wave frequency. UFO hovering</t>
    </r>
  </si>
  <si>
    <r>
      <rPr>
        <sz val="9"/>
        <rFont val="Times New Roman"/>
        <family val="1"/>
      </rPr>
      <t>Ottawa (north of )</t>
    </r>
  </si>
  <si>
    <r>
      <rPr>
        <sz val="9"/>
        <rFont val="Times New Roman"/>
        <family val="1"/>
      </rPr>
      <t>Olden Moore Case / Close Encounter /</t>
    </r>
  </si>
  <si>
    <r>
      <rPr>
        <sz val="9"/>
        <rFont val="Times New Roman"/>
        <family val="1"/>
      </rPr>
      <t>Gilham Case</t>
    </r>
  </si>
  <si>
    <r>
      <rPr>
        <sz val="9"/>
        <rFont val="Times New Roman"/>
        <family val="1"/>
      </rPr>
      <t xml:space="preserve">Gilham Case. Ironworker stood under UFO for ten minutes, treated at hospital for
</t>
    </r>
    <r>
      <rPr>
        <sz val="9"/>
        <rFont val="Times New Roman"/>
        <family val="1"/>
      </rPr>
      <t>burns</t>
    </r>
  </si>
  <si>
    <r>
      <rPr>
        <sz val="9"/>
        <rFont val="Times New Roman"/>
        <family val="1"/>
      </rPr>
      <t>(McDonald list) GCA Picks Up More Than Seven Targets</t>
    </r>
  </si>
  <si>
    <r>
      <rPr>
        <sz val="9"/>
        <rFont val="Times New Roman"/>
        <family val="1"/>
      </rPr>
      <t>Laredo AFB</t>
    </r>
  </si>
  <si>
    <r>
      <rPr>
        <sz val="9"/>
        <rFont val="Times New Roman"/>
        <family val="1"/>
      </rPr>
      <t>unbearably bright round object, landed on a ridge, then took off</t>
    </r>
  </si>
  <si>
    <r>
      <rPr>
        <sz val="9"/>
        <rFont val="Times New Roman"/>
        <family val="1"/>
      </rPr>
      <t>Lake County</t>
    </r>
  </si>
  <si>
    <r>
      <rPr>
        <sz val="9"/>
        <rFont val="Times New Roman"/>
        <family val="1"/>
      </rPr>
      <t>Kagoshima</t>
    </r>
  </si>
  <si>
    <r>
      <rPr>
        <sz val="9"/>
        <rFont val="Times New Roman"/>
        <family val="1"/>
      </rPr>
      <t>Car motor stalled, radio blanked with static, during UFO sighting</t>
    </r>
  </si>
  <si>
    <r>
      <rPr>
        <sz val="9"/>
        <rFont val="Times New Roman"/>
        <family val="1"/>
      </rPr>
      <t xml:space="preserve">Police chased UFO, unable to notify headquarters "because their radio went
</t>
    </r>
    <r>
      <rPr>
        <sz val="9"/>
        <rFont val="Times New Roman"/>
        <family val="1"/>
      </rPr>
      <t>mysteriously dead."</t>
    </r>
  </si>
  <si>
    <r>
      <rPr>
        <sz val="9"/>
        <rFont val="Times New Roman"/>
        <family val="1"/>
      </rPr>
      <t>17 Targets of Slow-Moving Object</t>
    </r>
  </si>
  <si>
    <r>
      <rPr>
        <sz val="9"/>
        <rFont val="Times New Roman"/>
        <family val="1"/>
      </rPr>
      <t>oval object, about 15 ft long, bright orange</t>
    </r>
  </si>
  <si>
    <r>
      <rPr>
        <sz val="9"/>
        <rFont val="Times New Roman"/>
        <family val="1"/>
      </rPr>
      <t>Boerne</t>
    </r>
  </si>
  <si>
    <r>
      <rPr>
        <sz val="9"/>
        <rFont val="Times New Roman"/>
        <family val="1"/>
      </rPr>
      <t xml:space="preserve">Three truckers independently reported seeing reddish elliptical objects on the
</t>
    </r>
    <r>
      <rPr>
        <sz val="9"/>
        <rFont val="Times New Roman"/>
        <family val="1"/>
      </rPr>
      <t>road.(UFOE)</t>
    </r>
  </si>
  <si>
    <r>
      <rPr>
        <sz val="9"/>
        <rFont val="Times New Roman"/>
        <family val="1"/>
      </rPr>
      <t>Atlanta (near)</t>
    </r>
  </si>
  <si>
    <r>
      <rPr>
        <sz val="9"/>
        <rFont val="Times New Roman"/>
        <family val="1"/>
      </rPr>
      <t>Ground Observer Corps reported a circular or spherical glowing object which appeared to vibrate up and down and from side to side while hovering. [UFOE, VII]</t>
    </r>
  </si>
  <si>
    <r>
      <rPr>
        <sz val="9"/>
        <rFont val="Times New Roman"/>
        <family val="1"/>
      </rPr>
      <t>Haverhill</t>
    </r>
  </si>
  <si>
    <r>
      <rPr>
        <sz val="9"/>
        <rFont val="Times New Roman"/>
        <family val="1"/>
      </rPr>
      <t xml:space="preserve">Three Alton &amp; Southern Railroad employees saw two silvery, egg-shaped
</t>
    </r>
    <r>
      <rPr>
        <sz val="9"/>
        <rFont val="Times New Roman"/>
        <family val="1"/>
      </rPr>
      <t>UFOs.(UFOE)</t>
    </r>
  </si>
  <si>
    <r>
      <rPr>
        <sz val="9"/>
        <rFont val="Times New Roman"/>
        <family val="1"/>
      </rPr>
      <t>East St. Louis</t>
    </r>
  </si>
  <si>
    <r>
      <rPr>
        <sz val="9"/>
        <rFont val="Times New Roman"/>
        <family val="1"/>
      </rPr>
      <t>Car and cab stalled as UFO observed</t>
    </r>
  </si>
  <si>
    <r>
      <rPr>
        <sz val="9"/>
        <rFont val="Times New Roman"/>
        <family val="1"/>
      </rPr>
      <t xml:space="preserve">Car radio quit, headlights dimmed, engine stopped; UFO seen hovering low over
</t>
    </r>
    <r>
      <rPr>
        <sz val="9"/>
        <rFont val="Times New Roman"/>
        <family val="1"/>
      </rPr>
      <t>field</t>
    </r>
  </si>
  <si>
    <r>
      <rPr>
        <sz val="9"/>
        <rFont val="Times New Roman"/>
        <family val="1"/>
      </rPr>
      <t>San Antonio (near)</t>
    </r>
  </si>
  <si>
    <r>
      <rPr>
        <sz val="9"/>
        <rFont val="Times New Roman"/>
        <family val="1"/>
      </rPr>
      <t xml:space="preserve">UFO followed car returning to town. TV sets in town dimmed, finally lost both
</t>
    </r>
    <r>
      <rPr>
        <sz val="9"/>
        <rFont val="Times New Roman"/>
        <family val="1"/>
      </rPr>
      <t>picture and sound during same period of time</t>
    </r>
  </si>
  <si>
    <r>
      <rPr>
        <sz val="9"/>
        <rFont val="Times New Roman"/>
        <family val="1"/>
      </rPr>
      <t xml:space="preserve">Apartment lights dead, electric clock stopped; bright light  awakened couple.
</t>
    </r>
    <r>
      <rPr>
        <sz val="9"/>
        <rFont val="Times New Roman"/>
        <family val="1"/>
      </rPr>
      <t>Milkman reported flaming disc</t>
    </r>
  </si>
  <si>
    <r>
      <rPr>
        <sz val="9"/>
        <rFont val="Times New Roman"/>
        <family val="1"/>
      </rPr>
      <t>Speeding car, motor failed, lights went out as UFO swooped over car</t>
    </r>
  </si>
  <si>
    <r>
      <rPr>
        <sz val="9"/>
        <rFont val="Times New Roman"/>
        <family val="1"/>
      </rPr>
      <t>Farmer saw UFO; neighbor reported TV off at same time</t>
    </r>
  </si>
  <si>
    <r>
      <rPr>
        <sz val="9"/>
        <rFont val="Times New Roman"/>
        <family val="1"/>
      </rPr>
      <t>Hedley</t>
    </r>
  </si>
  <si>
    <r>
      <rPr>
        <sz val="9"/>
        <rFont val="Times New Roman"/>
        <family val="1"/>
      </rPr>
      <t>The Coast Guard Cutter Sebago Case</t>
    </r>
  </si>
  <si>
    <r>
      <rPr>
        <sz val="9"/>
        <rFont val="Times New Roman"/>
        <family val="1"/>
      </rPr>
      <t>Brilliant round orange object hovered, revolving; television blacked out</t>
    </r>
  </si>
  <si>
    <r>
      <rPr>
        <sz val="9"/>
        <rFont val="Times New Roman"/>
        <family val="1"/>
      </rPr>
      <t>Ft. Oglethorpe</t>
    </r>
  </si>
  <si>
    <r>
      <rPr>
        <sz val="9"/>
        <rFont val="Times New Roman"/>
        <family val="1"/>
      </rPr>
      <t>balloon-like, elongated object coming to ground level, w/o touching down</t>
    </r>
  </si>
  <si>
    <r>
      <rPr>
        <sz val="9"/>
        <rFont val="Times New Roman"/>
        <family val="1"/>
      </rPr>
      <t>Scotia</t>
    </r>
  </si>
  <si>
    <r>
      <rPr>
        <sz val="9"/>
        <rFont val="Times New Roman"/>
        <family val="1"/>
      </rPr>
      <t xml:space="preserve">3 USAF pilots at Selma saw a bright object flash from S to N; The CG Cutter
</t>
    </r>
    <r>
      <rPr>
        <sz val="9"/>
        <rFont val="Times New Roman"/>
        <family val="1"/>
      </rPr>
      <t>Sebago Case</t>
    </r>
  </si>
  <si>
    <r>
      <rPr>
        <sz val="9"/>
        <rFont val="Times New Roman"/>
        <family val="1"/>
      </rPr>
      <t>(McDonald list) AN/FPS-16 Tracks at High Altitude</t>
    </r>
  </si>
  <si>
    <r>
      <rPr>
        <sz val="9"/>
        <rFont val="Times New Roman"/>
        <family val="1"/>
      </rPr>
      <t>Zibello (McDonald list; FUFOR Index)</t>
    </r>
  </si>
  <si>
    <r>
      <rPr>
        <sz val="9"/>
        <rFont val="Times New Roman"/>
        <family val="1"/>
      </rPr>
      <t>Long Beach (Airport)</t>
    </r>
  </si>
  <si>
    <r>
      <rPr>
        <sz val="9"/>
        <rFont val="Times New Roman"/>
        <family val="1"/>
      </rPr>
      <t>highly maneuverable 15-20 ft egg-shaped object w/white light at its base</t>
    </r>
  </si>
  <si>
    <r>
      <rPr>
        <sz val="9"/>
        <rFont val="Times New Roman"/>
        <family val="1"/>
      </rPr>
      <t>Albuquerque (Kirtland AFB)</t>
    </r>
  </si>
  <si>
    <r>
      <rPr>
        <sz val="9"/>
        <rFont val="Times New Roman"/>
        <family val="1"/>
      </rPr>
      <t>egg shaped object w/bluish glow approaching from the SW</t>
    </r>
  </si>
  <si>
    <r>
      <rPr>
        <sz val="9"/>
        <rFont val="Times New Roman"/>
        <family val="1"/>
      </rPr>
      <t>El Paso  (3 miles SE of airport)</t>
    </r>
  </si>
  <si>
    <r>
      <rPr>
        <sz val="9"/>
        <rFont val="Times New Roman"/>
        <family val="1"/>
      </rPr>
      <t>police and witness saw red-orange cigar-shaped object - they chased it</t>
    </r>
  </si>
  <si>
    <r>
      <rPr>
        <sz val="9"/>
        <rFont val="Times New Roman"/>
        <family val="1"/>
      </rPr>
      <t>Elmwood Park</t>
    </r>
  </si>
  <si>
    <r>
      <rPr>
        <sz val="9"/>
        <rFont val="Times New Roman"/>
        <family val="1"/>
      </rPr>
      <t>TV interference (audio); viewers called out by neighbors to see UFO</t>
    </r>
  </si>
  <si>
    <r>
      <rPr>
        <sz val="9"/>
        <rFont val="Times New Roman"/>
        <family val="1"/>
      </rPr>
      <t>Toronto, Ont.</t>
    </r>
  </si>
  <si>
    <r>
      <rPr>
        <sz val="9"/>
        <rFont val="Times New Roman"/>
        <family val="1"/>
      </rPr>
      <t>Stokes Case</t>
    </r>
  </si>
  <si>
    <r>
      <rPr>
        <sz val="9"/>
        <rFont val="Times New Roman"/>
        <family val="1"/>
      </rPr>
      <t>Orogrande</t>
    </r>
  </si>
  <si>
    <r>
      <rPr>
        <sz val="9"/>
        <rFont val="Times New Roman"/>
        <family val="1"/>
      </rPr>
      <t>A "steady dit-dit-dit" interference on police radio during UFO sighting</t>
    </r>
  </si>
  <si>
    <r>
      <rPr>
        <sz val="9"/>
        <rFont val="Times New Roman"/>
        <family val="1"/>
      </rPr>
      <t>Kodiak</t>
    </r>
  </si>
  <si>
    <r>
      <rPr>
        <sz val="9"/>
        <rFont val="Times New Roman"/>
        <family val="1"/>
      </rPr>
      <t>Egg-shaped UFO hovers over base</t>
    </r>
  </si>
  <si>
    <r>
      <rPr>
        <sz val="9"/>
        <rFont val="Times New Roman"/>
        <family val="1"/>
      </rPr>
      <t>Kirtland AFB, Albuquerque</t>
    </r>
  </si>
  <si>
    <r>
      <rPr>
        <sz val="9"/>
        <rFont val="Times New Roman"/>
        <family val="1"/>
      </rPr>
      <t>Squad car lights and spotlight dimmed as police pursued low-flying UFO</t>
    </r>
  </si>
  <si>
    <r>
      <rPr>
        <sz val="9"/>
        <rFont val="Times New Roman"/>
        <family val="1"/>
      </rPr>
      <t>Car motor missed, headlights flickered as UFO arced overhead</t>
    </r>
  </si>
  <si>
    <r>
      <rPr>
        <sz val="9"/>
        <rFont val="Times New Roman"/>
        <family val="1"/>
      </rPr>
      <t>Calgary, Alta. (near )</t>
    </r>
  </si>
  <si>
    <r>
      <rPr>
        <sz val="9"/>
        <rFont val="Times New Roman"/>
        <family val="1"/>
      </rPr>
      <t xml:space="preserve">ltaipu Fort electrical system failed, sentries received burns as UFO approached and
</t>
    </r>
    <r>
      <rPr>
        <sz val="9"/>
        <rFont val="Times New Roman"/>
        <family val="1"/>
      </rPr>
      <t>hovered</t>
    </r>
  </si>
  <si>
    <r>
      <rPr>
        <sz val="9"/>
        <rFont val="Times New Roman"/>
        <family val="1"/>
      </rPr>
      <t>Sao Vicente</t>
    </r>
  </si>
  <si>
    <r>
      <rPr>
        <sz val="9"/>
        <rFont val="Times New Roman"/>
        <family val="1"/>
      </rPr>
      <t>Airliner direction finder and  transmitter - receiver burnt during UFO sighting</t>
    </r>
  </si>
  <si>
    <r>
      <rPr>
        <sz val="9"/>
        <rFont val="Times New Roman"/>
        <family val="1"/>
      </rPr>
      <t>Ararangua</t>
    </r>
  </si>
  <si>
    <r>
      <rPr>
        <sz val="9"/>
        <rFont val="Times New Roman"/>
        <family val="1"/>
      </rPr>
      <t>MP incident, taped radio report</t>
    </r>
  </si>
  <si>
    <r>
      <rPr>
        <sz val="9"/>
        <rFont val="Times New Roman"/>
        <family val="1"/>
      </rPr>
      <t>white or aluminum-colored oval-shaped object flat on the bottom</t>
    </r>
  </si>
  <si>
    <r>
      <rPr>
        <sz val="9"/>
        <rFont val="Times New Roman"/>
        <family val="1"/>
      </rPr>
      <t>Levelland (9 miles E of )</t>
    </r>
  </si>
  <si>
    <r>
      <rPr>
        <sz val="9"/>
        <rFont val="Times New Roman"/>
        <family val="1"/>
      </rPr>
      <t>submarine-shaped object, red and white, 2-3x car length &amp; 10ft high</t>
    </r>
  </si>
  <si>
    <r>
      <rPr>
        <sz val="9"/>
        <rFont val="Times New Roman"/>
        <family val="1"/>
      </rPr>
      <t>Canadian (3 miles W of )</t>
    </r>
  </si>
  <si>
    <r>
      <rPr>
        <sz val="9"/>
        <rFont val="Times New Roman"/>
        <family val="1"/>
      </rPr>
      <t>Car motor and headlights failed, UFO seen on road</t>
    </r>
  </si>
  <si>
    <r>
      <rPr>
        <sz val="9"/>
        <rFont val="Times New Roman"/>
        <family val="1"/>
      </rPr>
      <t>Seminole (near)</t>
    </r>
  </si>
  <si>
    <r>
      <rPr>
        <sz val="9"/>
        <rFont val="Times New Roman"/>
        <family val="1"/>
      </rPr>
      <t xml:space="preserve">Many witnesses, series of sightings, watched egg-shaped UFOs on or near ground,
</t>
    </r>
    <r>
      <rPr>
        <sz val="9"/>
        <rFont val="Times New Roman"/>
        <family val="1"/>
      </rPr>
      <t>nine instances of car interference</t>
    </r>
  </si>
  <si>
    <r>
      <rPr>
        <sz val="9"/>
        <rFont val="Times New Roman"/>
        <family val="1"/>
      </rPr>
      <t>Levelland</t>
    </r>
  </si>
  <si>
    <r>
      <rPr>
        <sz val="9"/>
        <rFont val="Times New Roman"/>
        <family val="1"/>
      </rPr>
      <t>Car motor failed as UFO observed</t>
    </r>
  </si>
  <si>
    <r>
      <rPr>
        <sz val="9"/>
        <rFont val="Times New Roman"/>
        <family val="1"/>
      </rPr>
      <t xml:space="preserve">Car motor kept stalling as motorist tried to turn around to avoid UFO sitting on
</t>
    </r>
    <r>
      <rPr>
        <sz val="9"/>
        <rFont val="Times New Roman"/>
        <family val="1"/>
      </rPr>
      <t>road</t>
    </r>
  </si>
  <si>
    <r>
      <rPr>
        <sz val="9"/>
        <rFont val="Times New Roman"/>
        <family val="1"/>
      </rPr>
      <t>Casper</t>
    </r>
  </si>
  <si>
    <r>
      <rPr>
        <sz val="9"/>
        <rFont val="Times New Roman"/>
        <family val="1"/>
      </rPr>
      <t>Disc traveling on edge. [UFOE, XII]</t>
    </r>
  </si>
  <si>
    <r>
      <rPr>
        <sz val="9"/>
        <rFont val="Times New Roman"/>
        <family val="1"/>
      </rPr>
      <t>(McDonald list; FUFOR Index) AN/TPS-1D Tracks Object Three Times</t>
    </r>
  </si>
  <si>
    <r>
      <rPr>
        <sz val="9"/>
        <rFont val="Times New Roman"/>
        <family val="1"/>
      </rPr>
      <t>Wiesbaden</t>
    </r>
  </si>
  <si>
    <r>
      <rPr>
        <sz val="9"/>
        <rFont val="Times New Roman"/>
        <family val="1"/>
      </rPr>
      <t xml:space="preserve">Family saw six UFOs in two separate groups, changing position in formation.
</t>
    </r>
    <r>
      <rPr>
        <sz val="9"/>
        <rFont val="Times New Roman"/>
        <family val="1"/>
      </rPr>
      <t>[UFOE, II]</t>
    </r>
  </si>
  <si>
    <r>
      <rPr>
        <sz val="9"/>
        <rFont val="Times New Roman"/>
        <family val="1"/>
      </rPr>
      <t>Meteor Jet Almost Collides With Object</t>
    </r>
  </si>
  <si>
    <r>
      <rPr>
        <sz val="9"/>
        <rFont val="Times New Roman"/>
        <family val="1"/>
      </rPr>
      <t>RAF Gaydon (Warwickshire)</t>
    </r>
  </si>
  <si>
    <r>
      <rPr>
        <sz val="9"/>
        <rFont val="Times New Roman"/>
        <family val="1"/>
      </rPr>
      <t>(McDonald list) Targets on Lakenheath Radar (BBU)</t>
    </r>
  </si>
  <si>
    <r>
      <rPr>
        <sz val="9"/>
        <rFont val="Times New Roman"/>
        <family val="1"/>
      </rPr>
      <t>Mildenhall</t>
    </r>
  </si>
  <si>
    <r>
      <rPr>
        <sz val="9"/>
        <rFont val="Times New Roman"/>
        <family val="1"/>
      </rPr>
      <t xml:space="preserve">Round UFO sighted by former Commander-in-Chief of Royal Australian Air
</t>
    </r>
    <r>
      <rPr>
        <sz val="9"/>
        <rFont val="Times New Roman"/>
        <family val="1"/>
      </rPr>
      <t>Force. [UFOE, X]</t>
    </r>
  </si>
  <si>
    <r>
      <rPr>
        <sz val="9"/>
        <rFont val="Times New Roman"/>
        <family val="1"/>
      </rPr>
      <t>Combine engine failed as hovering UFO began to rise</t>
    </r>
  </si>
  <si>
    <r>
      <rPr>
        <sz val="9"/>
        <rFont val="Times New Roman"/>
        <family val="1"/>
      </rPr>
      <t>Covington</t>
    </r>
  </si>
  <si>
    <r>
      <rPr>
        <sz val="9"/>
        <rFont val="Times New Roman"/>
        <family val="1"/>
      </rPr>
      <t>Villas Boas abduction, sexual encounter case (UFOE, section XIII).</t>
    </r>
  </si>
  <si>
    <r>
      <rPr>
        <sz val="9"/>
        <rFont val="Times New Roman"/>
        <family val="1"/>
      </rPr>
      <t>Minas Gerais State</t>
    </r>
  </si>
  <si>
    <r>
      <rPr>
        <sz val="9"/>
        <rFont val="Times New Roman"/>
        <family val="1"/>
      </rPr>
      <t xml:space="preserve">3:20 p.m., a strange round object bearing southeast-appeared to be a sphere with
</t>
    </r>
    <r>
      <rPr>
        <sz val="9"/>
        <rFont val="Times New Roman"/>
        <family val="1"/>
      </rPr>
      <t>sensing elements or spikes protruding from it</t>
    </r>
  </si>
  <si>
    <r>
      <rPr>
        <sz val="9"/>
        <rFont val="Times New Roman"/>
        <family val="1"/>
      </rPr>
      <t>Martha's Vineyard</t>
    </r>
  </si>
  <si>
    <r>
      <rPr>
        <sz val="9"/>
        <rFont val="Times New Roman"/>
        <family val="1"/>
      </rPr>
      <t>2 flat, round, white objects fly in trail formation</t>
    </r>
  </si>
  <si>
    <r>
      <rPr>
        <sz val="9"/>
        <rFont val="Times New Roman"/>
        <family val="1"/>
      </rPr>
      <t>Natives in small boat saw UFO descend vertically, hover about 20 feet above sea.</t>
    </r>
  </si>
  <si>
    <r>
      <rPr>
        <sz val="9"/>
        <rFont val="Times New Roman"/>
        <family val="1"/>
      </rPr>
      <t>Fiji Islands</t>
    </r>
  </si>
  <si>
    <r>
      <rPr>
        <sz val="9"/>
        <rFont val="Times New Roman"/>
        <family val="1"/>
      </rPr>
      <t>Bua Province</t>
    </r>
  </si>
  <si>
    <r>
      <rPr>
        <sz val="9"/>
        <rFont val="Times New Roman"/>
        <family val="1"/>
      </rPr>
      <t xml:space="preserve">Pan American Airways pilot saw a brilliant object flying at high speed in daylight.
</t>
    </r>
    <r>
      <rPr>
        <sz val="9"/>
        <rFont val="Times New Roman"/>
        <family val="1"/>
      </rPr>
      <t>[UFOE, V]</t>
    </r>
  </si>
  <si>
    <r>
      <rPr>
        <sz val="9"/>
        <rFont val="Times New Roman"/>
        <family val="1"/>
      </rPr>
      <t>Boston (near)</t>
    </r>
  </si>
  <si>
    <r>
      <rPr>
        <sz val="9"/>
        <rFont val="Times New Roman"/>
        <family val="1"/>
      </rPr>
      <t>White oval object seen near Cape for second consecutive night. [UFOE, XII]</t>
    </r>
  </si>
  <si>
    <r>
      <rPr>
        <sz val="9"/>
        <rFont val="Times New Roman"/>
        <family val="1"/>
      </rPr>
      <t>UFO circled atomic plant</t>
    </r>
  </si>
  <si>
    <r>
      <rPr>
        <sz val="9"/>
        <rFont val="Times New Roman"/>
        <family val="1"/>
      </rPr>
      <t>Shippingport</t>
    </r>
  </si>
  <si>
    <r>
      <rPr>
        <sz val="9"/>
        <rFont val="Times New Roman"/>
        <family val="1"/>
      </rPr>
      <t xml:space="preserve">Confidential report, from U.S. Embassy officer and wife, of bright elliptical UFO.
</t>
    </r>
    <r>
      <rPr>
        <sz val="9"/>
        <rFont val="Times New Roman"/>
        <family val="1"/>
      </rPr>
      <t>[UFOE, X]</t>
    </r>
  </si>
  <si>
    <r>
      <rPr>
        <sz val="9"/>
        <rFont val="Times New Roman"/>
        <family val="1"/>
      </rPr>
      <t>High speed 2,300 mph radar target at 50,000 ft altitude tracked/ multiple radars</t>
    </r>
  </si>
  <si>
    <r>
      <rPr>
        <sz val="9"/>
        <rFont val="Times New Roman"/>
        <family val="1"/>
      </rPr>
      <t>Montauk</t>
    </r>
  </si>
  <si>
    <r>
      <rPr>
        <sz val="9"/>
        <rFont val="Times New Roman"/>
        <family val="1"/>
      </rPr>
      <t>object like a coke bottle w/o the neck, translucent and fluorescent</t>
    </r>
  </si>
  <si>
    <r>
      <rPr>
        <sz val="9"/>
        <rFont val="Times New Roman"/>
        <family val="1"/>
      </rPr>
      <t>boomerang-shaped object bigger than a house land. Grass flattened</t>
    </r>
  </si>
  <si>
    <r>
      <rPr>
        <sz val="9"/>
        <rFont val="Times New Roman"/>
        <family val="1"/>
      </rPr>
      <t xml:space="preserve">Army report on eight round, orange UFOs which flew over base, one oscillating up
</t>
    </r>
    <r>
      <rPr>
        <sz val="9"/>
        <rFont val="Times New Roman"/>
        <family val="1"/>
      </rPr>
      <t>and down. [UFOE, IV]</t>
    </r>
  </si>
  <si>
    <r>
      <rPr>
        <sz val="9"/>
        <rFont val="Times New Roman"/>
        <family val="1"/>
      </rPr>
      <t>Devens</t>
    </r>
  </si>
  <si>
    <r>
      <rPr>
        <sz val="9"/>
        <rFont val="Times New Roman"/>
        <family val="1"/>
      </rPr>
      <t>UFO explodes and leaves fragments</t>
    </r>
  </si>
  <si>
    <r>
      <rPr>
        <sz val="9"/>
        <rFont val="Times New Roman"/>
        <family val="1"/>
      </rPr>
      <t>Ubatuba</t>
    </r>
  </si>
  <si>
    <r>
      <rPr>
        <sz val="9"/>
        <rFont val="Times New Roman"/>
        <family val="1"/>
      </rPr>
      <t>(McDonald list; FUFOR Index) APS-64 Tracks Object At 24,000 MPH</t>
    </r>
  </si>
  <si>
    <r>
      <rPr>
        <sz val="9"/>
        <rFont val="Times New Roman"/>
        <family val="1"/>
      </rPr>
      <t>Portuguese Air Force Jets Have 40-Minute Encounter</t>
    </r>
  </si>
  <si>
    <r>
      <rPr>
        <sz val="9"/>
        <rFont val="Times New Roman"/>
        <family val="1"/>
      </rPr>
      <t>Two Aircraft Observe Object / Excellent Blip On Radar</t>
    </r>
  </si>
  <si>
    <r>
      <rPr>
        <sz val="9"/>
        <rFont val="Times New Roman"/>
        <family val="1"/>
      </rPr>
      <t>Chesapeake Bay, nr. Norfolk</t>
    </r>
  </si>
  <si>
    <r>
      <rPr>
        <sz val="9"/>
        <rFont val="Times New Roman"/>
        <family val="1"/>
      </rPr>
      <t>silver circular object flying N to W.</t>
    </r>
  </si>
  <si>
    <r>
      <rPr>
        <sz val="9"/>
        <rFont val="Times New Roman"/>
        <family val="1"/>
      </rPr>
      <t>Paso Robles</t>
    </r>
  </si>
  <si>
    <r>
      <rPr>
        <sz val="9"/>
        <rFont val="Times New Roman"/>
        <family val="1"/>
      </rPr>
      <t>Crew of aircraft saw object/ bright red to reddish-yellow pulsating light</t>
    </r>
  </si>
  <si>
    <r>
      <rPr>
        <sz val="9"/>
        <rFont val="Times New Roman"/>
        <family val="1"/>
      </rPr>
      <t>Dry Tortugas</t>
    </r>
  </si>
  <si>
    <r>
      <rPr>
        <sz val="9"/>
        <rFont val="Times New Roman"/>
        <family val="1"/>
      </rPr>
      <t>(McDonald list; FUFOR Index) Radar/Visual; F2H Fighter &amp; FPS-6 Radar</t>
    </r>
  </si>
  <si>
    <r>
      <rPr>
        <sz val="9"/>
        <rFont val="Times New Roman"/>
        <family val="1"/>
      </rPr>
      <t>Cambria AFS</t>
    </r>
  </si>
  <si>
    <r>
      <rPr>
        <u/>
        <sz val="9"/>
        <color rgb="FF0000FF"/>
        <rFont val="Times New Roman"/>
        <family val="1"/>
      </rPr>
      <t>570822-23</t>
    </r>
  </si>
  <si>
    <r>
      <rPr>
        <sz val="9"/>
        <rFont val="Times New Roman"/>
        <family val="1"/>
      </rPr>
      <t>car chased a 50 ft black, bell shaped object</t>
    </r>
  </si>
  <si>
    <r>
      <rPr>
        <sz val="9"/>
        <rFont val="Times New Roman"/>
        <family val="1"/>
      </rPr>
      <t>Cecil NAS</t>
    </r>
  </si>
  <si>
    <r>
      <rPr>
        <sz val="9"/>
        <rFont val="Times New Roman"/>
        <family val="1"/>
      </rPr>
      <t>August 20, 1957; Fujisawa City, Japan, Takeda photo</t>
    </r>
  </si>
  <si>
    <r>
      <rPr>
        <sz val="9"/>
        <rFont val="Times New Roman"/>
        <family val="1"/>
      </rPr>
      <t>Fujisawa City</t>
    </r>
  </si>
  <si>
    <r>
      <rPr>
        <sz val="9"/>
        <rFont val="Times New Roman"/>
        <family val="1"/>
      </rPr>
      <t>Retired Navy pilot watched disc wobble, climb away. [UFOE, IV]</t>
    </r>
  </si>
  <si>
    <r>
      <rPr>
        <sz val="9"/>
        <rFont val="Times New Roman"/>
        <family val="1"/>
      </rPr>
      <t>Woodland Hills</t>
    </r>
  </si>
  <si>
    <r>
      <rPr>
        <sz val="9"/>
        <rFont val="Times New Roman"/>
        <family val="1"/>
      </rPr>
      <t>Airliner cabin lights dimmed and engine sputtered during UFO sighting</t>
    </r>
  </si>
  <si>
    <r>
      <rPr>
        <sz val="9"/>
        <rFont val="Times New Roman"/>
        <family val="1"/>
      </rPr>
      <t>Joinville (near)</t>
    </r>
  </si>
  <si>
    <r>
      <rPr>
        <sz val="9"/>
        <rFont val="Times New Roman"/>
        <family val="1"/>
      </rPr>
      <t>Sightings Over Wide Area / Radar Track In Ohio</t>
    </r>
  </si>
  <si>
    <r>
      <rPr>
        <sz val="9"/>
        <rFont val="Times New Roman"/>
        <family val="1"/>
      </rPr>
      <t>Piqua (area)</t>
    </r>
  </si>
  <si>
    <r>
      <rPr>
        <sz val="9"/>
        <rFont val="Times New Roman"/>
        <family val="1"/>
      </rPr>
      <t>radar detected a target on IFF Mode 2 transponder only</t>
    </r>
  </si>
  <si>
    <r>
      <rPr>
        <sz val="9"/>
        <rFont val="Times New Roman"/>
        <family val="1"/>
      </rPr>
      <t>Large glowing object hovered 20 minutes, sped away. [UFOE, VII]</t>
    </r>
  </si>
  <si>
    <r>
      <rPr>
        <sz val="9"/>
        <rFont val="Times New Roman"/>
        <family val="1"/>
      </rPr>
      <t>Businessman watched two erratically maneuvering brilliant white objects. [VII]</t>
    </r>
  </si>
  <si>
    <r>
      <rPr>
        <sz val="9"/>
        <rFont val="Times New Roman"/>
        <family val="1"/>
      </rPr>
      <t>Calistoga</t>
    </r>
  </si>
  <si>
    <r>
      <rPr>
        <sz val="9"/>
        <rFont val="Times New Roman"/>
        <family val="1"/>
      </rPr>
      <t>Dog snarled and barked at landed domed disc</t>
    </r>
  </si>
  <si>
    <r>
      <rPr>
        <sz val="9"/>
        <rFont val="Times New Roman"/>
        <family val="1"/>
      </rPr>
      <t>Galt, Ontario</t>
    </r>
  </si>
  <si>
    <r>
      <rPr>
        <sz val="9"/>
        <rFont val="Times New Roman"/>
        <family val="1"/>
      </rPr>
      <t>a pale yellow fireball glide into the water and exploded</t>
    </r>
  </si>
  <si>
    <r>
      <rPr>
        <sz val="9"/>
        <rFont val="Times New Roman"/>
        <family val="1"/>
      </rPr>
      <t>Oldsmar</t>
    </r>
  </si>
  <si>
    <r>
      <rPr>
        <sz val="9"/>
        <rFont val="Times New Roman"/>
        <family val="1"/>
      </rPr>
      <t>Airliner Unable To Catch Object</t>
    </r>
  </si>
  <si>
    <r>
      <rPr>
        <sz val="9"/>
        <rFont val="Times New Roman"/>
        <family val="1"/>
      </rPr>
      <t>a thick disc, ice blue, with a top like honeycomb</t>
    </r>
  </si>
  <si>
    <r>
      <rPr>
        <sz val="9"/>
        <rFont val="Times New Roman"/>
        <family val="1"/>
      </rPr>
      <t>CPS6 ADC Radar Tracks Brilliant White Light</t>
    </r>
  </si>
  <si>
    <r>
      <rPr>
        <sz val="9"/>
        <rFont val="Times New Roman"/>
        <family val="1"/>
      </rPr>
      <t>86 jet fighters scrambled to intercept disc-shaped object</t>
    </r>
  </si>
  <si>
    <r>
      <rPr>
        <sz val="9"/>
        <rFont val="Times New Roman"/>
        <family val="1"/>
      </rPr>
      <t>Nemuro Strait</t>
    </r>
  </si>
  <si>
    <r>
      <rPr>
        <sz val="9"/>
        <rFont val="Times New Roman"/>
        <family val="1"/>
      </rPr>
      <t>height-finder radars tracked a stationary target at 42,000 ft</t>
    </r>
  </si>
  <si>
    <r>
      <rPr>
        <sz val="9"/>
        <rFont val="Times New Roman"/>
        <family val="1"/>
      </rPr>
      <t>Mt. Lemmon</t>
    </r>
  </si>
  <si>
    <r>
      <rPr>
        <sz val="9"/>
        <rFont val="Times New Roman"/>
        <family val="1"/>
      </rPr>
      <t>South-Central States, RB-47 case (M)</t>
    </r>
  </si>
  <si>
    <r>
      <rPr>
        <sz val="9"/>
        <rFont val="Times New Roman"/>
        <family val="1"/>
      </rPr>
      <t xml:space="preserve">Mississippi, through Louisiana and Texas
</t>
    </r>
    <r>
      <rPr>
        <sz val="9"/>
        <rFont val="Times New Roman"/>
        <family val="1"/>
      </rPr>
      <t>and into Oklahoma</t>
    </r>
  </si>
  <si>
    <r>
      <rPr>
        <sz val="9"/>
        <rFont val="Times New Roman"/>
        <family val="1"/>
      </rPr>
      <t>radar tracked an inbound target at average speed of about 6,200 mph for 48 secs [?] when it "stopped abruptly" and "remained stationary" for 12 secs</t>
    </r>
  </si>
  <si>
    <r>
      <rPr>
        <sz val="9"/>
        <rFont val="Times New Roman"/>
        <family val="1"/>
      </rPr>
      <t>Attorney saw speeding, white elliptical UFO. [UFOE, X]</t>
    </r>
  </si>
  <si>
    <r>
      <rPr>
        <sz val="9"/>
        <rFont val="Times New Roman"/>
        <family val="1"/>
      </rPr>
      <t>Hamilton, Ont.</t>
    </r>
  </si>
  <si>
    <r>
      <rPr>
        <sz val="9"/>
        <rFont val="Times New Roman"/>
        <family val="1"/>
      </rPr>
      <t>Disc with dome and portholes paced airliner. [UFOE, X]</t>
    </r>
  </si>
  <si>
    <r>
      <rPr>
        <sz val="9"/>
        <rFont val="Times New Roman"/>
        <family val="1"/>
      </rPr>
      <t>Campos (near)</t>
    </r>
  </si>
  <si>
    <r>
      <rPr>
        <sz val="9"/>
        <rFont val="Times New Roman"/>
        <family val="1"/>
      </rPr>
      <t>Cigar-shaped UFO with green lights like windows. [UFOE, XII]</t>
    </r>
  </si>
  <si>
    <r>
      <rPr>
        <sz val="9"/>
        <rFont val="Times New Roman"/>
        <family val="1"/>
      </rPr>
      <t>Avon</t>
    </r>
  </si>
  <si>
    <r>
      <rPr>
        <sz val="9"/>
        <rFont val="Times New Roman"/>
        <family val="1"/>
      </rPr>
      <t>"Disc with amber lights around edge made wobbling vertical descent. [UFOE, XII]</t>
    </r>
  </si>
  <si>
    <r>
      <rPr>
        <sz val="9"/>
        <rFont val="Times New Roman"/>
        <family val="1"/>
      </rPr>
      <t>Azusa</t>
    </r>
  </si>
  <si>
    <r>
      <rPr>
        <sz val="9"/>
        <rFont val="Times New Roman"/>
        <family val="1"/>
      </rPr>
      <t>Disc-like object paced, maneuvered around airliner. [UFOE, X]</t>
    </r>
  </si>
  <si>
    <r>
      <rPr>
        <sz val="9"/>
        <rFont val="Times New Roman"/>
        <family val="1"/>
      </rPr>
      <t>Belo Horizonte</t>
    </r>
  </si>
  <si>
    <r>
      <rPr>
        <sz val="9"/>
        <rFont val="Times New Roman"/>
        <family val="1"/>
      </rPr>
      <t xml:space="preserve">Car radio stopped playing and street lights went out as formation of seven white
</t>
    </r>
    <r>
      <rPr>
        <sz val="9"/>
        <rFont val="Times New Roman"/>
        <family val="1"/>
      </rPr>
      <t>discs with red rims passed overhead</t>
    </r>
  </si>
  <si>
    <r>
      <rPr>
        <sz val="9"/>
        <rFont val="Times New Roman"/>
        <family val="1"/>
      </rPr>
      <t xml:space="preserve">Captain and crew of freighter Hawaiian Fisherman saw three brightly lighted
</t>
    </r>
    <r>
      <rPr>
        <sz val="9"/>
        <rFont val="Times New Roman"/>
        <family val="1"/>
      </rPr>
      <t>objects "like small moons." [UFOE, II]</t>
    </r>
  </si>
  <si>
    <r>
      <rPr>
        <sz val="9"/>
        <rFont val="Times New Roman"/>
        <family val="1"/>
      </rPr>
      <t xml:space="preserve">Pacific Ocean, 150 miles off San
</t>
    </r>
    <r>
      <rPr>
        <sz val="9"/>
        <rFont val="Times New Roman"/>
        <family val="1"/>
      </rPr>
      <t>Francisco</t>
    </r>
  </si>
  <si>
    <r>
      <rPr>
        <sz val="9"/>
        <rFont val="Times New Roman"/>
        <family val="1"/>
      </rPr>
      <t xml:space="preserve">Physics professor sighted UFO with "a halo of light around it and what appeared to
</t>
    </r>
    <r>
      <rPr>
        <sz val="9"/>
        <rFont val="Times New Roman"/>
        <family val="1"/>
      </rPr>
      <t>be three portholes." [UFOE, VI]</t>
    </r>
  </si>
  <si>
    <r>
      <rPr>
        <sz val="9"/>
        <rFont val="Times New Roman"/>
        <family val="1"/>
      </rPr>
      <t>radar-transmitting UFO which correlated with visual of brilliant white-red light</t>
    </r>
  </si>
  <si>
    <r>
      <rPr>
        <sz val="9"/>
        <rFont val="Times New Roman"/>
        <family val="1"/>
      </rPr>
      <t>Gulfport</t>
    </r>
  </si>
  <si>
    <r>
      <rPr>
        <sz val="9"/>
        <rFont val="Times New Roman"/>
        <family val="1"/>
      </rPr>
      <t>radar tracked an inbound target at average speed of about 6,200 mph for 48 secs</t>
    </r>
  </si>
  <si>
    <r>
      <rPr>
        <sz val="9"/>
        <rFont val="Times New Roman"/>
        <family val="1"/>
      </rPr>
      <t xml:space="preserve">Saturn-like UFO with "portholes" observed through telescope in bright daylight.
</t>
    </r>
    <r>
      <rPr>
        <sz val="9"/>
        <rFont val="Times New Roman"/>
        <family val="1"/>
      </rPr>
      <t>[UFOE, XII]</t>
    </r>
  </si>
  <si>
    <r>
      <rPr>
        <sz val="9"/>
        <rFont val="Times New Roman"/>
        <family val="1"/>
      </rPr>
      <t>(McDonald list; FUFOR Index) One Vertical Descending Radar Target</t>
    </r>
  </si>
  <si>
    <r>
      <rPr>
        <sz val="9"/>
        <rFont val="Times New Roman"/>
        <family val="1"/>
      </rPr>
      <t>Object Approaches, Zigzags, Shoots Up</t>
    </r>
  </si>
  <si>
    <r>
      <rPr>
        <sz val="9"/>
        <rFont val="Times New Roman"/>
        <family val="1"/>
      </rPr>
      <t>New Jersey &amp; Atlantic coast, G</t>
    </r>
  </si>
  <si>
    <r>
      <rPr>
        <sz val="9"/>
        <rFont val="Times New Roman"/>
        <family val="1"/>
      </rPr>
      <t>New Jersey &amp; Atlantic coast</t>
    </r>
  </si>
  <si>
    <r>
      <rPr>
        <sz val="9"/>
        <rFont val="Times New Roman"/>
        <family val="1"/>
      </rPr>
      <t>Shortly after takeoff from Shreveport Airport a small light was visible nearby, G,V</t>
    </r>
  </si>
  <si>
    <r>
      <rPr>
        <sz val="9"/>
        <rFont val="Times New Roman"/>
        <family val="1"/>
      </rPr>
      <t>Shreveport (near)</t>
    </r>
  </si>
  <si>
    <r>
      <rPr>
        <sz val="9"/>
        <rFont val="Times New Roman"/>
        <family val="1"/>
      </rPr>
      <t xml:space="preserve">Airliner suffered radio failure during UFO sighting. Normal functions returned
</t>
    </r>
    <r>
      <rPr>
        <sz val="9"/>
        <rFont val="Times New Roman"/>
        <family val="1"/>
      </rPr>
      <t>when UFO left</t>
    </r>
  </si>
  <si>
    <r>
      <rPr>
        <sz val="9"/>
        <rFont val="Times New Roman"/>
        <family val="1"/>
      </rPr>
      <t>(McDonald list) Blip Size of Two Aircraft</t>
    </r>
  </si>
  <si>
    <r>
      <rPr>
        <sz val="9"/>
        <rFont val="Times New Roman"/>
        <family val="1"/>
      </rPr>
      <t>(McDonald list) AN/MPS-7 Tracks Object at 100,000'</t>
    </r>
  </si>
  <si>
    <r>
      <rPr>
        <sz val="9"/>
        <rFont val="Times New Roman"/>
        <family val="1"/>
      </rPr>
      <t>Milton Torres / Intercept Mission</t>
    </r>
  </si>
  <si>
    <r>
      <rPr>
        <sz val="9"/>
        <rFont val="Times New Roman"/>
        <family val="1"/>
      </rPr>
      <t>East Anglia</t>
    </r>
  </si>
  <si>
    <r>
      <rPr>
        <sz val="9"/>
        <rFont val="Times New Roman"/>
        <family val="1"/>
      </rPr>
      <t>Round, blue-green UFO sped past below observer's altitude. [UFOE, IV]</t>
    </r>
  </si>
  <si>
    <r>
      <rPr>
        <sz val="9"/>
        <rFont val="Times New Roman"/>
        <family val="1"/>
      </rPr>
      <t>Moab</t>
    </r>
  </si>
  <si>
    <r>
      <rPr>
        <sz val="9"/>
        <rFont val="Times New Roman"/>
        <family val="1"/>
      </rPr>
      <t>Orange Objects Fly Over &amp; Under Aircraft</t>
    </r>
  </si>
  <si>
    <r>
      <rPr>
        <sz val="9"/>
        <rFont val="Times New Roman"/>
        <family val="1"/>
      </rPr>
      <t>Santa Rosa Island</t>
    </r>
  </si>
  <si>
    <r>
      <rPr>
        <sz val="9"/>
        <rFont val="Times New Roman"/>
        <family val="1"/>
      </rPr>
      <t>Lights Pass In Front &amp; Below RC-121</t>
    </r>
  </si>
  <si>
    <r>
      <rPr>
        <sz val="9"/>
        <rFont val="Times New Roman"/>
        <family val="1"/>
      </rPr>
      <t>Near Calif. coast (McClellan AFB)</t>
    </r>
  </si>
  <si>
    <r>
      <rPr>
        <sz val="9"/>
        <rFont val="Times New Roman"/>
        <family val="1"/>
      </rPr>
      <t>Edwards AFB Case</t>
    </r>
  </si>
  <si>
    <r>
      <rPr>
        <sz val="9"/>
        <rFont val="Times New Roman"/>
        <family val="1"/>
      </rPr>
      <t xml:space="preserve">"Television started to have all sorts of trouble"; witness called out-doors in time to
</t>
    </r>
    <r>
      <rPr>
        <sz val="9"/>
        <rFont val="Times New Roman"/>
        <family val="1"/>
      </rPr>
      <t>see red disc pass overhead.</t>
    </r>
  </si>
  <si>
    <r>
      <rPr>
        <sz val="9"/>
        <rFont val="Times New Roman"/>
        <family val="1"/>
      </rPr>
      <t>Moriah Center</t>
    </r>
  </si>
  <si>
    <r>
      <rPr>
        <sz val="9"/>
        <rFont val="Times New Roman"/>
        <family val="1"/>
      </rPr>
      <t>57April/May</t>
    </r>
  </si>
  <si>
    <r>
      <rPr>
        <sz val="9"/>
        <rFont val="Times New Roman"/>
        <family val="1"/>
      </rPr>
      <t>Mysterious Objects Sighted Over English Channel</t>
    </r>
  </si>
  <si>
    <r>
      <rPr>
        <sz val="9"/>
        <rFont val="Times New Roman"/>
        <family val="1"/>
      </rPr>
      <t>English Channel</t>
    </r>
  </si>
  <si>
    <r>
      <rPr>
        <sz val="9"/>
        <rFont val="Times New Roman"/>
        <family val="1"/>
      </rPr>
      <t>10:15 p.m.  Robert Lerdahl and Alex Ellison saw about 36 UFOs which passed overhead in groups of 6 and 8 during a forty minute period.</t>
    </r>
  </si>
  <si>
    <r>
      <rPr>
        <sz val="9"/>
        <rFont val="Times New Roman"/>
        <family val="1"/>
      </rPr>
      <t>Military witness Robertson. Case missing</t>
    </r>
  </si>
  <si>
    <r>
      <rPr>
        <sz val="9"/>
        <rFont val="Times New Roman"/>
        <family val="1"/>
      </rPr>
      <t>Ringgold</t>
    </r>
  </si>
  <si>
    <r>
      <rPr>
        <sz val="9"/>
        <rFont val="Times New Roman"/>
        <family val="1"/>
      </rPr>
      <t xml:space="preserve">Airliner en route to Maiquetia sighted UFO; strange radio signals received at
</t>
    </r>
    <r>
      <rPr>
        <sz val="9"/>
        <rFont val="Times New Roman"/>
        <family val="1"/>
      </rPr>
      <t>Maiquetia airport at same time</t>
    </r>
  </si>
  <si>
    <r>
      <rPr>
        <sz val="9"/>
        <rFont val="Times New Roman"/>
        <family val="1"/>
      </rPr>
      <t>Venezula</t>
    </r>
  </si>
  <si>
    <r>
      <rPr>
        <sz val="9"/>
        <rFont val="Times New Roman"/>
        <family val="1"/>
      </rPr>
      <t>Maiquetia</t>
    </r>
  </si>
  <si>
    <r>
      <rPr>
        <sz val="9"/>
        <rFont val="Times New Roman"/>
        <family val="1"/>
      </rPr>
      <t>5 ft tall 3 ft wide metallic top-shaped object covered with vibrating sharp spines</t>
    </r>
  </si>
  <si>
    <r>
      <rPr>
        <sz val="9"/>
        <rFont val="Times New Roman"/>
        <family val="1"/>
      </rPr>
      <t>Vins sur Caramy (1/2 mile E of)</t>
    </r>
  </si>
  <si>
    <r>
      <rPr>
        <sz val="9"/>
        <rFont val="Times New Roman"/>
        <family val="1"/>
      </rPr>
      <t>Three Radars Track Maneuvering UFO</t>
    </r>
  </si>
  <si>
    <r>
      <rPr>
        <sz val="9"/>
        <rFont val="Times New Roman"/>
        <family val="1"/>
      </rPr>
      <t>Wigtownshire, Scotland</t>
    </r>
  </si>
  <si>
    <r>
      <rPr>
        <sz val="9"/>
        <rFont val="Times New Roman"/>
        <family val="1"/>
      </rPr>
      <t xml:space="preserve">Pan American Airways pilot observed brilliant pulsating light, confirmed by radar.
</t>
    </r>
    <r>
      <rPr>
        <sz val="9"/>
        <rFont val="Times New Roman"/>
        <family val="1"/>
      </rPr>
      <t>[UFOE, V]</t>
    </r>
  </si>
  <si>
    <r>
      <rPr>
        <sz val="9"/>
        <rFont val="Times New Roman"/>
        <family val="1"/>
      </rPr>
      <t>Off East Coast</t>
    </r>
  </si>
  <si>
    <r>
      <rPr>
        <sz val="9"/>
        <rFont val="Times New Roman"/>
        <family val="1"/>
      </rPr>
      <t xml:space="preserve">cigar-shaped, golden in color, glowing object was observed at approximately 60
</t>
    </r>
    <r>
      <rPr>
        <sz val="9"/>
        <rFont val="Times New Roman"/>
        <family val="1"/>
      </rPr>
      <t>degrees above the horizon</t>
    </r>
  </si>
  <si>
    <r>
      <rPr>
        <sz val="9"/>
        <rFont val="Times New Roman"/>
        <family val="1"/>
      </rPr>
      <t>Reseda</t>
    </r>
  </si>
  <si>
    <r>
      <rPr>
        <sz val="9"/>
        <rFont val="Times New Roman"/>
        <family val="1"/>
      </rPr>
      <t>C-45 Encounters Three Objects</t>
    </r>
  </si>
  <si>
    <r>
      <rPr>
        <sz val="9"/>
        <rFont val="Times New Roman"/>
        <family val="1"/>
      </rPr>
      <t xml:space="preserve">At 11:55 p.m., two objects then one were picked up on radar at Los Angeles International Airport. The targets were rectangular and the size of a conventional
</t>
    </r>
    <r>
      <rPr>
        <sz val="9"/>
        <rFont val="Times New Roman"/>
        <family val="1"/>
      </rPr>
      <t>target.</t>
    </r>
  </si>
  <si>
    <r>
      <rPr>
        <sz val="9"/>
        <rFont val="Times New Roman"/>
        <family val="1"/>
      </rPr>
      <t>Long Beach-Los Angeles Airport</t>
    </r>
  </si>
  <si>
    <r>
      <rPr>
        <sz val="9"/>
        <rFont val="Times New Roman"/>
        <family val="1"/>
      </rPr>
      <t>several independent witnesses saw maneuvering lights</t>
    </r>
  </si>
  <si>
    <r>
      <rPr>
        <sz val="9"/>
        <rFont val="Times New Roman"/>
        <family val="1"/>
      </rPr>
      <t>Oxnard AFB</t>
    </r>
  </si>
  <si>
    <r>
      <rPr>
        <sz val="9"/>
        <rFont val="Times New Roman"/>
        <family val="1"/>
      </rPr>
      <t xml:space="preserve">(McDonald list; FUFOR Index) Rectangular Targets Tracked On Radar? Maybe
</t>
    </r>
    <r>
      <rPr>
        <sz val="9"/>
        <rFont val="Times New Roman"/>
        <family val="1"/>
      </rPr>
      <t>Not.</t>
    </r>
  </si>
  <si>
    <r>
      <rPr>
        <sz val="9"/>
        <rFont val="Times New Roman"/>
        <family val="1"/>
      </rPr>
      <t>Point Mugu</t>
    </r>
  </si>
  <si>
    <r>
      <rPr>
        <sz val="9"/>
        <rFont val="Times New Roman"/>
        <family val="1"/>
      </rPr>
      <t>Two White Lights Observed From Navy Aircraft</t>
    </r>
  </si>
  <si>
    <r>
      <rPr>
        <sz val="9"/>
        <rFont val="Times New Roman"/>
        <family val="1"/>
      </rPr>
      <t>Glynco NAS</t>
    </r>
  </si>
  <si>
    <r>
      <rPr>
        <sz val="9"/>
        <rFont val="Times New Roman"/>
        <family val="1"/>
      </rPr>
      <t>Fiery Ball With Tail Passes C-47</t>
    </r>
  </si>
  <si>
    <r>
      <rPr>
        <sz val="9"/>
        <rFont val="Times New Roman"/>
        <family val="1"/>
      </rPr>
      <t>Airliner Encounters Green Object</t>
    </r>
  </si>
  <si>
    <r>
      <rPr>
        <sz val="9"/>
        <rFont val="Times New Roman"/>
        <family val="1"/>
      </rPr>
      <t>Atlantic Ocean (off Carolinas)</t>
    </r>
  </si>
  <si>
    <r>
      <rPr>
        <sz val="9"/>
        <rFont val="Times New Roman"/>
        <family val="1"/>
      </rPr>
      <t>DC-6A Crew Take Evasive Action</t>
    </r>
  </si>
  <si>
    <r>
      <rPr>
        <sz val="9"/>
        <rFont val="Times New Roman"/>
        <family val="1"/>
      </rPr>
      <t>Jacksonville</t>
    </r>
  </si>
  <si>
    <r>
      <rPr>
        <sz val="9"/>
        <rFont val="Times New Roman"/>
        <family val="1"/>
      </rPr>
      <t xml:space="preserve">Pan American Airways pilot took evasive action as fiery round, greenish-white
</t>
    </r>
    <r>
      <rPr>
        <sz val="9"/>
        <rFont val="Times New Roman"/>
        <family val="1"/>
      </rPr>
      <t>object passed plane. [NICAP UFOE, V]</t>
    </r>
  </si>
  <si>
    <r>
      <rPr>
        <sz val="9"/>
        <rFont val="Times New Roman"/>
        <family val="1"/>
      </rPr>
      <t>San Juan (near)</t>
    </r>
  </si>
  <si>
    <r>
      <rPr>
        <sz val="9"/>
        <rFont val="Times New Roman"/>
        <family val="1"/>
      </rPr>
      <t>Long Object With Green Light In Nose</t>
    </r>
  </si>
  <si>
    <r>
      <rPr>
        <sz val="9"/>
        <rFont val="Times New Roman"/>
        <family val="1"/>
      </rPr>
      <t>Btn Mockville and Arrity</t>
    </r>
  </si>
  <si>
    <r>
      <rPr>
        <sz val="9"/>
        <rFont val="Times New Roman"/>
        <family val="1"/>
      </rPr>
      <t>UFO Maneuvers Near DC-3</t>
    </r>
  </si>
  <si>
    <r>
      <rPr>
        <sz val="9"/>
        <rFont val="Times New Roman"/>
        <family val="1"/>
      </rPr>
      <t>Houston (near) Pasadena</t>
    </r>
  </si>
  <si>
    <r>
      <rPr>
        <sz val="9"/>
        <rFont val="Times New Roman"/>
        <family val="1"/>
      </rPr>
      <t>white derby-hat-shaped object 50+ ft wide hovering low over a field</t>
    </r>
  </si>
  <si>
    <r>
      <rPr>
        <sz val="9"/>
        <rFont val="Times New Roman"/>
        <family val="1"/>
      </rPr>
      <t>Great Meadows-Hope</t>
    </r>
  </si>
  <si>
    <r>
      <rPr>
        <sz val="9"/>
        <rFont val="Times New Roman"/>
        <family val="1"/>
      </rPr>
      <t>(McDonald list; FUFOR Index) 6,000 MPH Objects On Three CPN-18 Radars</t>
    </r>
  </si>
  <si>
    <r>
      <rPr>
        <sz val="9"/>
        <rFont val="Times New Roman"/>
        <family val="1"/>
      </rPr>
      <t>Castle AFB</t>
    </r>
  </si>
  <si>
    <r>
      <rPr>
        <sz val="9"/>
        <rFont val="Times New Roman"/>
        <family val="1"/>
      </rPr>
      <t>Two Radar Sites Track UFOB</t>
    </r>
  </si>
  <si>
    <r>
      <rPr>
        <sz val="9"/>
        <rFont val="Times New Roman"/>
        <family val="1"/>
      </rPr>
      <t>Stead AFB</t>
    </r>
  </si>
  <si>
    <r>
      <rPr>
        <sz val="9"/>
        <rFont val="Times New Roman"/>
        <family val="1"/>
      </rPr>
      <t>Police received many calls about oval-shaped objects over city. Officer Robert Wells, who went to investigate, confirmed sighting. [NICAP UFOE, XII]</t>
    </r>
  </si>
  <si>
    <r>
      <rPr>
        <sz val="9"/>
        <rFont val="Times New Roman"/>
        <family val="1"/>
      </rPr>
      <t>Meyer. (McDonald list; FUFOR Index) Two Objects On AN/FPS-3</t>
    </r>
  </si>
  <si>
    <r>
      <rPr>
        <sz val="9"/>
        <rFont val="Times New Roman"/>
        <family val="1"/>
      </rPr>
      <t>Tierra Amarilla AFS</t>
    </r>
  </si>
  <si>
    <r>
      <rPr>
        <sz val="9"/>
        <rFont val="Times New Roman"/>
        <family val="1"/>
      </rPr>
      <t>Martin (McDonald list; FUFOR Index) Nebulous Targets At High Altitude (R/V)</t>
    </r>
  </si>
  <si>
    <r>
      <rPr>
        <sz val="9"/>
        <rFont val="Times New Roman"/>
        <family val="1"/>
      </rPr>
      <t>Marrero</t>
    </r>
  </si>
  <si>
    <r>
      <rPr>
        <sz val="9"/>
        <rFont val="Times New Roman"/>
        <family val="1"/>
      </rPr>
      <t>radar tracked several targets flying behind an airliner , G,V</t>
    </r>
  </si>
  <si>
    <r>
      <rPr>
        <sz val="9"/>
        <rFont val="Times New Roman"/>
        <family val="1"/>
      </rPr>
      <t>Lincoln AFB</t>
    </r>
  </si>
  <si>
    <r>
      <rPr>
        <sz val="9"/>
        <rFont val="Times New Roman"/>
        <family val="1"/>
      </rPr>
      <t>(McDonald list; FUFOR Index) 54 Targets / Two Ground Radars &amp; Four Aircraft</t>
    </r>
  </si>
  <si>
    <r>
      <rPr>
        <sz val="9"/>
        <rFont val="Times New Roman"/>
        <family val="1"/>
      </rPr>
      <t>Commercial pilot and many others saw four brilliant white lights, in-line formation; trailing object larger, egg-shaped and pulsating. [NICAP UFOE, V]</t>
    </r>
  </si>
  <si>
    <r>
      <rPr>
        <sz val="9"/>
        <rFont val="Times New Roman"/>
        <family val="1"/>
      </rPr>
      <t>Object Maneuvers Near B-25's</t>
    </r>
  </si>
  <si>
    <r>
      <rPr>
        <sz val="9"/>
        <rFont val="Times New Roman"/>
        <family val="1"/>
      </rPr>
      <t>Lubbock (Bet. Ft. Worth and)</t>
    </r>
  </si>
  <si>
    <r>
      <rPr>
        <sz val="9"/>
        <rFont val="Times New Roman"/>
        <family val="1"/>
      </rPr>
      <t>1957; Rouen, France, RAF Flying Review photo (hoax)</t>
    </r>
  </si>
  <si>
    <r>
      <rPr>
        <sz val="9"/>
        <rFont val="Times New Roman"/>
        <family val="1"/>
      </rPr>
      <t>Rouen</t>
    </r>
  </si>
  <si>
    <r>
      <rPr>
        <sz val="9"/>
        <rFont val="Times New Roman"/>
        <family val="1"/>
      </rPr>
      <t>April or May 1957; Moriah Center, N. Y. "Television started to have all sorts of trouble"; witness called out-doors in time to see red disc pass overhead</t>
    </r>
  </si>
  <si>
    <r>
      <rPr>
        <sz val="9"/>
        <rFont val="Times New Roman"/>
        <family val="1"/>
      </rPr>
      <t>UFO filmed by AF crew. Radar.</t>
    </r>
  </si>
  <si>
    <r>
      <rPr>
        <sz val="9"/>
        <rFont val="Times New Roman"/>
        <family val="1"/>
      </rPr>
      <t>Between N. Dakota and S. Dakota</t>
    </r>
  </si>
  <si>
    <r>
      <rPr>
        <sz val="9"/>
        <rFont val="Times New Roman"/>
        <family val="1"/>
      </rPr>
      <t>56Late</t>
    </r>
  </si>
  <si>
    <r>
      <rPr>
        <sz val="9"/>
        <rFont val="Times New Roman"/>
        <family val="1"/>
      </rPr>
      <t>Cat.9/11. Luminous elliptical object and two F-86's, radar.</t>
    </r>
  </si>
  <si>
    <r>
      <rPr>
        <sz val="9"/>
        <rFont val="Times New Roman"/>
        <family val="1"/>
      </rPr>
      <t>Castle AFB, nr. Modesto</t>
    </r>
  </si>
  <si>
    <r>
      <rPr>
        <sz val="9"/>
        <rFont val="Times New Roman"/>
        <family val="1"/>
      </rPr>
      <t>pilot saw a round, white object fly under the jet</t>
    </r>
  </si>
  <si>
    <r>
      <rPr>
        <sz val="9"/>
        <rFont val="Times New Roman"/>
        <family val="1"/>
      </rPr>
      <t>Airspace over Guam</t>
    </r>
  </si>
  <si>
    <r>
      <rPr>
        <sz val="9"/>
        <rFont val="Times New Roman"/>
        <family val="1"/>
      </rPr>
      <t>Real estate investor saw three spherical UFOs reflecting sunlight. (UFOE, VII)</t>
    </r>
  </si>
  <si>
    <r>
      <rPr>
        <sz val="9"/>
        <rFont val="Times New Roman"/>
        <family val="1"/>
      </rPr>
      <t>Radar / Visual From F-86</t>
    </r>
  </si>
  <si>
    <r>
      <rPr>
        <sz val="9"/>
        <rFont val="Times New Roman"/>
        <family val="1"/>
      </rPr>
      <t>Itazuke AFB</t>
    </r>
  </si>
  <si>
    <r>
      <rPr>
        <sz val="9"/>
        <rFont val="Times New Roman"/>
        <family val="1"/>
      </rPr>
      <t>December 1956; Far East, A,V</t>
    </r>
  </si>
  <si>
    <r>
      <rPr>
        <sz val="9"/>
        <rFont val="Times New Roman"/>
        <family val="1"/>
      </rPr>
      <t>Far East</t>
    </r>
  </si>
  <si>
    <r>
      <rPr>
        <sz val="9"/>
        <rFont val="Times New Roman"/>
        <family val="1"/>
      </rPr>
      <t xml:space="preserve">December 1956, Far East. Visual &amp; radar sighting of round UFO by Air Force jet
</t>
    </r>
    <r>
      <rPr>
        <sz val="9"/>
        <rFont val="Times New Roman"/>
        <family val="1"/>
      </rPr>
      <t>pilot. Radar jammed by strong Interference</t>
    </r>
  </si>
  <si>
    <r>
      <rPr>
        <sz val="9"/>
        <rFont val="Times New Roman"/>
        <family val="1"/>
      </rPr>
      <t>unspecified object fly at an estimated 100 ft altitude over water</t>
    </r>
  </si>
  <si>
    <r>
      <rPr>
        <sz val="9"/>
        <rFont val="Times New Roman"/>
        <family val="1"/>
      </rPr>
      <t>Charleston AFB</t>
    </r>
  </si>
  <si>
    <r>
      <rPr>
        <sz val="9"/>
        <rFont val="Times New Roman"/>
        <family val="1"/>
      </rPr>
      <t>November 25, 1956; Hot Springs, So. Dakota, G,A,V</t>
    </r>
  </si>
  <si>
    <r>
      <rPr>
        <sz val="9"/>
        <rFont val="Times New Roman"/>
        <family val="1"/>
      </rPr>
      <t>Hot Springs</t>
    </r>
  </si>
  <si>
    <r>
      <rPr>
        <sz val="9"/>
        <rFont val="Times New Roman"/>
        <family val="1"/>
      </rPr>
      <t xml:space="preserve">Ground/air/visual. Widespread UFO sightings for several days. State police chased
</t>
    </r>
    <r>
      <rPr>
        <sz val="9"/>
        <rFont val="Times New Roman"/>
        <family val="1"/>
      </rPr>
      <t>UFO, Air Force jets scrambled. (UFOE, VII)</t>
    </r>
  </si>
  <si>
    <r>
      <rPr>
        <sz val="9"/>
        <rFont val="Times New Roman"/>
        <family val="1"/>
      </rPr>
      <t>Pierre (near)</t>
    </r>
  </si>
  <si>
    <r>
      <rPr>
        <u/>
        <sz val="9"/>
        <color rgb="FF0000FF"/>
        <rFont val="Times New Roman"/>
        <family val="1"/>
      </rPr>
      <t>561124-25</t>
    </r>
  </si>
  <si>
    <r>
      <rPr>
        <sz val="9"/>
        <rFont val="Times New Roman"/>
        <family val="1"/>
      </rPr>
      <t>V-formation of blue-white, elliptical UFOs. (UFOE, X)</t>
    </r>
  </si>
  <si>
    <r>
      <rPr>
        <sz val="9"/>
        <rFont val="Times New Roman"/>
        <family val="1"/>
      </rPr>
      <t xml:space="preserve">November 16, 1956; Lemmon, S.D. Railroad phones, automatic block system
</t>
    </r>
    <r>
      <rPr>
        <sz val="9"/>
        <rFont val="Times New Roman"/>
        <family val="1"/>
      </rPr>
      <t>"mysteriously dead" as UFO passed over railroad yards</t>
    </r>
  </si>
  <si>
    <r>
      <rPr>
        <sz val="9"/>
        <rFont val="Times New Roman"/>
        <family val="1"/>
      </rPr>
      <t>Lemmon</t>
    </r>
  </si>
  <si>
    <r>
      <rPr>
        <sz val="9"/>
        <rFont val="Times New Roman"/>
        <family val="1"/>
      </rPr>
      <t>Capital Airlines Pilots Sees Acrobatic UFO</t>
    </r>
  </si>
  <si>
    <r>
      <rPr>
        <sz val="9"/>
        <rFont val="Times New Roman"/>
        <family val="1"/>
      </rPr>
      <t>Objects Seen &amp; Tracked For Eight Hours</t>
    </r>
  </si>
  <si>
    <r>
      <rPr>
        <sz val="9"/>
        <rFont val="Times New Roman"/>
        <family val="1"/>
      </rPr>
      <t>El Toro Marine Corps Air Station</t>
    </r>
  </si>
  <si>
    <r>
      <rPr>
        <sz val="9"/>
        <rFont val="Times New Roman"/>
        <family val="1"/>
      </rPr>
      <t>pilot saw a long narrow object with a series of bright orange lights</t>
    </r>
  </si>
  <si>
    <r>
      <rPr>
        <sz val="9"/>
        <rFont val="Times New Roman"/>
        <family val="1"/>
      </rPr>
      <t>Destin</t>
    </r>
  </si>
  <si>
    <r>
      <rPr>
        <sz val="9"/>
        <rFont val="Times New Roman"/>
        <family val="1"/>
      </rPr>
      <t>November 8, 1956; Miami, Florida, G</t>
    </r>
  </si>
  <si>
    <r>
      <rPr>
        <sz val="9"/>
        <rFont val="Times New Roman"/>
        <family val="1"/>
      </rPr>
      <t>(McDonald list; FUFOR Index) Two Objects Tracked By Ground Radar</t>
    </r>
  </si>
  <si>
    <r>
      <rPr>
        <sz val="9"/>
        <rFont val="Times New Roman"/>
        <family val="1"/>
      </rPr>
      <t>Point Arena</t>
    </r>
  </si>
  <si>
    <r>
      <rPr>
        <sz val="9"/>
        <rFont val="Times New Roman"/>
        <family val="1"/>
      </rPr>
      <t>H. S. Yellow Object Observed By T-33 Crew</t>
    </r>
  </si>
  <si>
    <r>
      <rPr>
        <sz val="9"/>
        <rFont val="Times New Roman"/>
        <family val="1"/>
      </rPr>
      <t>St. Louis (60 miles east of)</t>
    </r>
  </si>
  <si>
    <r>
      <rPr>
        <sz val="9"/>
        <rFont val="Times New Roman"/>
        <family val="1"/>
      </rPr>
      <t xml:space="preserve">Flat oval object with three window-like markings on underside flew low, through
</t>
    </r>
    <r>
      <rPr>
        <sz val="9"/>
        <rFont val="Times New Roman"/>
        <family val="1"/>
      </rPr>
      <t>searchlight beam. (UFOE, XII)</t>
    </r>
  </si>
  <si>
    <r>
      <rPr>
        <sz val="9"/>
        <rFont val="Times New Roman"/>
        <family val="1"/>
      </rPr>
      <t>October 28, 1956; Minot, N. Dakota, Missile base, RV, Photo, EM</t>
    </r>
  </si>
  <si>
    <r>
      <rPr>
        <sz val="9"/>
        <rFont val="Times New Roman"/>
        <family val="1"/>
      </rPr>
      <t>Oct 28, 1956; Minot, ND, photo from missile crew, RV</t>
    </r>
  </si>
  <si>
    <r>
      <rPr>
        <sz val="9"/>
        <rFont val="Times New Roman"/>
        <family val="1"/>
      </rPr>
      <t>October 28, 1956; Minot, North Dakota, photos by missile crew, radar</t>
    </r>
  </si>
  <si>
    <r>
      <rPr>
        <sz val="9"/>
        <rFont val="Times New Roman"/>
        <family val="1"/>
      </rPr>
      <t xml:space="preserve">(McDonald list; FUFOR Index) F-86's Had Radar Contact With Slow-Moving
</t>
    </r>
    <r>
      <rPr>
        <sz val="9"/>
        <rFont val="Times New Roman"/>
        <family val="1"/>
      </rPr>
      <t>Objects</t>
    </r>
  </si>
  <si>
    <r>
      <rPr>
        <sz val="9"/>
        <rFont val="Times New Roman"/>
        <family val="1"/>
      </rPr>
      <t xml:space="preserve">USAF witness Pollock. (McDonald list; FUFOR Index) GCA Targets Big As B-
</t>
    </r>
    <r>
      <rPr>
        <sz val="9"/>
        <rFont val="Times New Roman"/>
        <family val="1"/>
      </rPr>
      <t>36's</t>
    </r>
  </si>
  <si>
    <r>
      <rPr>
        <sz val="9"/>
        <rFont val="Times New Roman"/>
        <family val="1"/>
      </rPr>
      <t>Wetherfield, Essex</t>
    </r>
  </si>
  <si>
    <r>
      <rPr>
        <sz val="9"/>
        <rFont val="Times New Roman"/>
        <family val="1"/>
      </rPr>
      <t>October 1956; Oslo, Norway. Motorist felt "prickly sensation," wristwatch magnetized  when UFO flew in front of car and hovered over road</t>
    </r>
  </si>
  <si>
    <r>
      <rPr>
        <sz val="9"/>
        <rFont val="Times New Roman"/>
        <family val="1"/>
      </rPr>
      <t>Oslo</t>
    </r>
  </si>
  <si>
    <r>
      <rPr>
        <sz val="9"/>
        <rFont val="Times New Roman"/>
        <family val="1"/>
      </rPr>
      <t>pilot saw 2 delta-shaped objects flying S under the right wing</t>
    </r>
  </si>
  <si>
    <r>
      <rPr>
        <sz val="9"/>
        <rFont val="Times New Roman"/>
        <family val="1"/>
      </rPr>
      <t>policeman saw 14 yellow-to-red round objects</t>
    </r>
  </si>
  <si>
    <r>
      <rPr>
        <sz val="9"/>
        <rFont val="Times New Roman"/>
        <family val="1"/>
      </rPr>
      <t>Highland</t>
    </r>
  </si>
  <si>
    <r>
      <rPr>
        <sz val="9"/>
        <rFont val="Times New Roman"/>
        <family val="1"/>
      </rPr>
      <t>Commercial Pilots Report High Speed Object</t>
    </r>
  </si>
  <si>
    <r>
      <rPr>
        <sz val="9"/>
        <rFont val="Times New Roman"/>
        <family val="1"/>
      </rPr>
      <t xml:space="preserve">Radar sightings of “mysterious objects” during previous three weeks (Altus (Okla.)
</t>
    </r>
    <r>
      <rPr>
        <sz val="9"/>
        <rFont val="Times New Roman"/>
        <family val="1"/>
      </rPr>
      <t>Times-Democrat; 7-11-56.) (UFOE)</t>
    </r>
  </si>
  <si>
    <r>
      <rPr>
        <sz val="9"/>
        <rFont val="Times New Roman"/>
        <family val="1"/>
      </rPr>
      <t>Baltic Sea</t>
    </r>
  </si>
  <si>
    <r>
      <rPr>
        <sz val="9"/>
        <rFont val="Times New Roman"/>
        <family val="1"/>
      </rPr>
      <t>Airline Pilot Reports UFO To Air Defense Command</t>
    </r>
  </si>
  <si>
    <r>
      <rPr>
        <sz val="9"/>
        <rFont val="Times New Roman"/>
        <family val="1"/>
      </rPr>
      <t>Radar tracking of several UFOs at about 1800 mph. (UFOE, VIII)</t>
    </r>
  </si>
  <si>
    <r>
      <rPr>
        <sz val="9"/>
        <rFont val="Times New Roman"/>
        <family val="1"/>
      </rPr>
      <t>Copenhagen</t>
    </r>
  </si>
  <si>
    <r>
      <rPr>
        <sz val="9"/>
        <rFont val="Times New Roman"/>
        <family val="1"/>
      </rPr>
      <t>family saw a large star, changing to red color, remain stationary</t>
    </r>
  </si>
  <si>
    <r>
      <rPr>
        <sz val="9"/>
        <rFont val="Times New Roman"/>
        <family val="1"/>
      </rPr>
      <t>RCAF Pilot Photographs Object Radiating Power</t>
    </r>
  </si>
  <si>
    <r>
      <rPr>
        <sz val="9"/>
        <rFont val="Times New Roman"/>
        <family val="1"/>
      </rPr>
      <t>Ft. Macleod, Alberta</t>
    </r>
  </si>
  <si>
    <r>
      <rPr>
        <sz val="9"/>
        <rFont val="Times New Roman"/>
        <family val="1"/>
      </rPr>
      <t>bright disc with a clear dome fly vertically, then N</t>
    </r>
  </si>
  <si>
    <r>
      <rPr>
        <sz val="9"/>
        <rFont val="Times New Roman"/>
        <family val="1"/>
      </rPr>
      <t>Juniata</t>
    </r>
  </si>
  <si>
    <r>
      <rPr>
        <sz val="9"/>
        <rFont val="Times New Roman"/>
        <family val="1"/>
      </rPr>
      <t>(McDonald list; FUFOR Index); Objects Orbiting Location &amp; Tracked on Radar</t>
    </r>
  </si>
  <si>
    <r>
      <rPr>
        <sz val="9"/>
        <rFont val="Times New Roman"/>
        <family val="1"/>
      </rPr>
      <t>Bornholm Island</t>
    </r>
  </si>
  <si>
    <r>
      <rPr>
        <sz val="9"/>
        <rFont val="Times New Roman"/>
        <family val="1"/>
      </rPr>
      <t>F-89 Crew Encounter Daylight Object</t>
    </r>
  </si>
  <si>
    <r>
      <rPr>
        <sz val="9"/>
        <rFont val="Times New Roman"/>
        <family val="1"/>
      </rPr>
      <t>Hamilton AFB</t>
    </r>
  </si>
  <si>
    <r>
      <rPr>
        <sz val="9"/>
        <rFont val="Times New Roman"/>
        <family val="1"/>
      </rPr>
      <t>Dumbbell-shaped UFOs approached plane.  (UFOE, VII)</t>
    </r>
  </si>
  <si>
    <r>
      <rPr>
        <sz val="9"/>
        <rFont val="Times New Roman"/>
        <family val="1"/>
      </rPr>
      <t>In Air</t>
    </r>
  </si>
  <si>
    <r>
      <rPr>
        <sz val="9"/>
        <rFont val="Times New Roman"/>
        <family val="1"/>
      </rPr>
      <t>Wyoming-Montana</t>
    </r>
  </si>
  <si>
    <r>
      <rPr>
        <sz val="9"/>
        <rFont val="Times New Roman"/>
        <family val="1"/>
      </rPr>
      <t>Camillo. (McDonald list; FUFOR Index) Object Tracked At 54,000 Feet</t>
    </r>
  </si>
  <si>
    <r>
      <rPr>
        <sz val="9"/>
        <rFont val="Times New Roman"/>
        <family val="1"/>
      </rPr>
      <t>North Bend</t>
    </r>
  </si>
  <si>
    <r>
      <rPr>
        <sz val="9"/>
        <rFont val="Times New Roman"/>
        <family val="1"/>
      </rPr>
      <t xml:space="preserve">Man &amp; wife saw 25 or more bright, Saturn-like UFOs in a rough semi-circle
</t>
    </r>
    <r>
      <rPr>
        <sz val="9"/>
        <rFont val="Times New Roman"/>
        <family val="1"/>
      </rPr>
      <t>formation. (UFOE, XII)</t>
    </r>
  </si>
  <si>
    <r>
      <rPr>
        <sz val="9"/>
        <rFont val="Times New Roman"/>
        <family val="1"/>
      </rPr>
      <t>Citrus Heights</t>
    </r>
  </si>
  <si>
    <r>
      <rPr>
        <sz val="9"/>
        <rFont val="Times New Roman"/>
        <family val="1"/>
      </rPr>
      <t xml:space="preserve">Fiery object made turn, dimmed, window-like markings became visible. (UFOE,
</t>
    </r>
    <r>
      <rPr>
        <sz val="9"/>
        <rFont val="Times New Roman"/>
        <family val="1"/>
      </rPr>
      <t>XII)</t>
    </r>
  </si>
  <si>
    <r>
      <rPr>
        <sz val="9"/>
        <rFont val="Times New Roman"/>
        <family val="1"/>
      </rPr>
      <t>(McDonald list) F-89 Tracks Object 500 Knots</t>
    </r>
  </si>
  <si>
    <r>
      <rPr>
        <sz val="9"/>
        <rFont val="Times New Roman"/>
        <family val="1"/>
      </rPr>
      <t>Spragueville (SSW [of] )</t>
    </r>
  </si>
  <si>
    <r>
      <rPr>
        <sz val="9"/>
        <rFont val="Times New Roman"/>
        <family val="1"/>
      </rPr>
      <t>Object Makes Passes / DC-4 Takes Evasive Action</t>
    </r>
  </si>
  <si>
    <r>
      <rPr>
        <sz val="9"/>
        <rFont val="Times New Roman"/>
        <family val="1"/>
      </rPr>
      <t>Near Azores</t>
    </r>
  </si>
  <si>
    <r>
      <rPr>
        <sz val="9"/>
        <rFont val="Times New Roman"/>
        <family val="1"/>
      </rPr>
      <t>Aug 13, 1956; Lakenheath AFB, Bentwaters, England RV (M)</t>
    </r>
  </si>
  <si>
    <r>
      <rPr>
        <sz val="9"/>
        <rFont val="Times New Roman"/>
        <family val="1"/>
      </rPr>
      <t>Lakenheath AFB, Bentwaters</t>
    </r>
  </si>
  <si>
    <r>
      <rPr>
        <sz val="9"/>
        <rFont val="Times New Roman"/>
        <family val="1"/>
      </rPr>
      <t>August 13, 1956; Eastern England, G,V,A</t>
    </r>
  </si>
  <si>
    <r>
      <rPr>
        <sz val="9"/>
        <rFont val="Times New Roman"/>
        <family val="1"/>
      </rPr>
      <t xml:space="preserve">McConnell. (Jan Aldrich; McDonald list; FUFOR Index) Radar / Visual With CPS-
</t>
    </r>
    <r>
      <rPr>
        <sz val="9"/>
        <rFont val="Times New Roman"/>
        <family val="1"/>
      </rPr>
      <t>6B</t>
    </r>
  </si>
  <si>
    <r>
      <rPr>
        <sz val="9"/>
        <rFont val="Times New Roman"/>
        <family val="1"/>
      </rPr>
      <t>Dallas (near Duncanville AFS</t>
    </r>
  </si>
  <si>
    <r>
      <rPr>
        <u/>
        <sz val="9"/>
        <color rgb="FF0000FF"/>
        <rFont val="Times New Roman"/>
        <family val="1"/>
      </rPr>
      <t>560810-11</t>
    </r>
  </si>
  <si>
    <r>
      <rPr>
        <sz val="9"/>
        <rFont val="Times New Roman"/>
        <family val="1"/>
      </rPr>
      <t>Concentration of sightings over 12-day period. Retired fire department engineer in Hartford saw an oblong UFO with halo (August 8); an egg-shaped UFO was seen over West Redding (August 11); unidentified white lights reported over West Hartford by Ground Observer Corps (August 14) (UFOE)</t>
    </r>
  </si>
  <si>
    <r>
      <rPr>
        <sz val="9"/>
        <rFont val="Times New Roman"/>
        <family val="1"/>
      </rPr>
      <t>560808-19</t>
    </r>
  </si>
  <si>
    <r>
      <rPr>
        <sz val="9"/>
        <rFont val="Times New Roman"/>
        <family val="1"/>
      </rPr>
      <t>blue-white pulsating light fly fast straight and level</t>
    </r>
  </si>
  <si>
    <r>
      <rPr>
        <sz val="9"/>
        <rFont val="Times New Roman"/>
        <family val="1"/>
      </rPr>
      <t>Quartsite (20 miles south of)</t>
    </r>
  </si>
  <si>
    <r>
      <rPr>
        <sz val="9"/>
        <rFont val="Times New Roman"/>
        <family val="1"/>
      </rPr>
      <t>September 4, 1956; Copenhagen, Denmark, G,V</t>
    </r>
  </si>
  <si>
    <r>
      <rPr>
        <sz val="9"/>
        <rFont val="Times New Roman"/>
        <family val="1"/>
      </rPr>
      <t>Research technician observed formation of five flat, circular UFOs. (UFOE, VI)</t>
    </r>
  </si>
  <si>
    <r>
      <rPr>
        <sz val="9"/>
        <rFont val="Times New Roman"/>
        <family val="1"/>
      </rPr>
      <t>Boulder City</t>
    </r>
  </si>
  <si>
    <r>
      <rPr>
        <sz val="9"/>
        <rFont val="Times New Roman"/>
        <family val="1"/>
      </rPr>
      <t>August-September 1956; Bornholm Island, Denmark, G</t>
    </r>
  </si>
  <si>
    <r>
      <rPr>
        <sz val="9"/>
        <rFont val="Times New Roman"/>
        <family val="1"/>
      </rPr>
      <t>July 29, 1956; Pasadena, California, G,V</t>
    </r>
  </si>
  <si>
    <r>
      <rPr>
        <sz val="9"/>
        <rFont val="Times New Roman"/>
        <family val="1"/>
      </rPr>
      <t>Pasedena</t>
    </r>
  </si>
  <si>
    <r>
      <rPr>
        <sz val="9"/>
        <rFont val="Times New Roman"/>
        <family val="1"/>
      </rPr>
      <t>DC-7 Encounters Object Over Atlantic</t>
    </r>
  </si>
  <si>
    <r>
      <rPr>
        <sz val="9"/>
        <rFont val="Times New Roman"/>
        <family val="1"/>
      </rPr>
      <t>Atlantic 43.12N 49.30W</t>
    </r>
  </si>
  <si>
    <r>
      <rPr>
        <sz val="9"/>
        <rFont val="Times New Roman"/>
        <family val="1"/>
      </rPr>
      <t>Huge Cigar Observed &amp; Tracked On Radar</t>
    </r>
  </si>
  <si>
    <r>
      <rPr>
        <sz val="9"/>
        <rFont val="Times New Roman"/>
        <family val="1"/>
      </rPr>
      <t>Rio de Janeiro (USS FDR)</t>
    </r>
  </si>
  <si>
    <r>
      <rPr>
        <sz val="9"/>
        <rFont val="Times New Roman"/>
        <family val="1"/>
      </rPr>
      <t>July 19, 1956; Hutchinson, Kansas, G,V; NAS Tracks UFO</t>
    </r>
  </si>
  <si>
    <r>
      <rPr>
        <sz val="9"/>
        <rFont val="Times New Roman"/>
        <family val="1"/>
      </rPr>
      <t>Hutchinson</t>
    </r>
  </si>
  <si>
    <r>
      <rPr>
        <sz val="9"/>
        <rFont val="Times New Roman"/>
        <family val="1"/>
      </rPr>
      <t>Luminous round object hovered, sped away. (UFOE, XII)</t>
    </r>
  </si>
  <si>
    <r>
      <rPr>
        <sz val="9"/>
        <rFont val="Times New Roman"/>
        <family val="1"/>
      </rPr>
      <t>Brief Sighting By AF Pilot</t>
    </r>
  </si>
  <si>
    <r>
      <rPr>
        <sz val="9"/>
        <rFont val="Times New Roman"/>
        <family val="1"/>
      </rPr>
      <t>Mastic, Long Island</t>
    </r>
  </si>
  <si>
    <r>
      <rPr>
        <sz val="9"/>
        <rFont val="Times New Roman"/>
        <family val="1"/>
      </rPr>
      <t>Jet Pilot Sees Object Reverse Course</t>
    </r>
  </si>
  <si>
    <r>
      <rPr>
        <sz val="9"/>
        <rFont val="Times New Roman"/>
        <family val="1"/>
      </rPr>
      <t>Westover (Otis AFB)</t>
    </r>
  </si>
  <si>
    <r>
      <rPr>
        <sz val="9"/>
        <rFont val="Times New Roman"/>
        <family val="1"/>
      </rPr>
      <t>Uncorrelated Target Tracked At 2400 MPH</t>
    </r>
  </si>
  <si>
    <r>
      <rPr>
        <sz val="9"/>
        <rFont val="Times New Roman"/>
        <family val="1"/>
      </rPr>
      <t>9:37 AM. One spherical object, large, white in color, appeared to be revolving at 5 to 6 thousand feet. Ground visual and ground radar sighting.</t>
    </r>
  </si>
  <si>
    <r>
      <rPr>
        <sz val="9"/>
        <rFont val="Times New Roman"/>
        <family val="1"/>
      </rPr>
      <t>Euclid</t>
    </r>
  </si>
  <si>
    <r>
      <rPr>
        <sz val="9"/>
        <rFont val="Times New Roman"/>
        <family val="1"/>
      </rPr>
      <t>(McDonald list; FUFOR Index) Object Tracked At 59,000'</t>
    </r>
  </si>
  <si>
    <r>
      <rPr>
        <sz val="9"/>
        <rFont val="Times New Roman"/>
        <family val="1"/>
      </rPr>
      <t>Los Angeles to San Diego</t>
    </r>
  </si>
  <si>
    <r>
      <rPr>
        <sz val="9"/>
        <rFont val="Times New Roman"/>
        <family val="1"/>
      </rPr>
      <t>Luminous object hovered, sped away. (UFOE, XII)</t>
    </r>
  </si>
  <si>
    <r>
      <rPr>
        <sz val="9"/>
        <rFont val="Times New Roman"/>
        <family val="1"/>
      </rPr>
      <t>IT</t>
    </r>
  </si>
  <si>
    <r>
      <rPr>
        <sz val="9"/>
        <rFont val="Times New Roman"/>
        <family val="1"/>
      </rPr>
      <t>Trieste</t>
    </r>
  </si>
  <si>
    <r>
      <rPr>
        <sz val="9"/>
        <rFont val="Times New Roman"/>
        <family val="1"/>
      </rPr>
      <t>thin disc with a small dome, shimmering silver</t>
    </r>
  </si>
  <si>
    <r>
      <rPr>
        <sz val="9"/>
        <rFont val="Times New Roman"/>
        <family val="1"/>
      </rPr>
      <t>Banning</t>
    </r>
  </si>
  <si>
    <r>
      <rPr>
        <sz val="9"/>
        <rFont val="Times New Roman"/>
        <family val="1"/>
      </rPr>
      <t>Military pilot of Convair T-29 saw white-green light on parallel course</t>
    </r>
  </si>
  <si>
    <r>
      <rPr>
        <sz val="9"/>
        <rFont val="Times New Roman"/>
        <family val="1"/>
      </rPr>
      <t>Elliptical Object Comes Straight At T-33</t>
    </r>
  </si>
  <si>
    <r>
      <rPr>
        <sz val="9"/>
        <rFont val="Times New Roman"/>
        <family val="1"/>
      </rPr>
      <t>Monroe (58 miles NW of )</t>
    </r>
  </si>
  <si>
    <r>
      <rPr>
        <sz val="9"/>
        <rFont val="Times New Roman"/>
        <family val="1"/>
      </rPr>
      <t>(McDonald list) RV Draws Scramble of F-86</t>
    </r>
  </si>
  <si>
    <r>
      <rPr>
        <sz val="9"/>
        <rFont val="Times New Roman"/>
        <family val="1"/>
      </rPr>
      <t>Aliquippa</t>
    </r>
  </si>
  <si>
    <r>
      <rPr>
        <sz val="9"/>
        <rFont val="Times New Roman"/>
        <family val="1"/>
      </rPr>
      <t>bright white star increase in brightness in the E at “high altitude”</t>
    </r>
  </si>
  <si>
    <r>
      <rPr>
        <sz val="9"/>
        <rFont val="Times New Roman"/>
        <family val="1"/>
      </rPr>
      <t>Newport (near)</t>
    </r>
  </si>
  <si>
    <r>
      <rPr>
        <sz val="9"/>
        <rFont val="Times New Roman"/>
        <family val="1"/>
      </rPr>
      <t>top-shaped object as large as the road pass over their car, no sound</t>
    </r>
  </si>
  <si>
    <r>
      <rPr>
        <sz val="9"/>
        <rFont val="Times New Roman"/>
        <family val="1"/>
      </rPr>
      <t>Air Force Requests Plane Loaded With Passengers To Chase UFO</t>
    </r>
  </si>
  <si>
    <r>
      <rPr>
        <sz val="9"/>
        <rFont val="Times New Roman"/>
        <family val="1"/>
      </rPr>
      <t>Schenectady</t>
    </r>
  </si>
  <si>
    <r>
      <rPr>
        <sz val="9"/>
        <rFont val="Times New Roman"/>
        <family val="1"/>
      </rPr>
      <t>6 ft silvery, balloon-shaped craft land in a field 300 ft away from them</t>
    </r>
  </si>
  <si>
    <r>
      <rPr>
        <sz val="9"/>
        <rFont val="Times New Roman"/>
        <family val="1"/>
      </rPr>
      <t>McKinney (5 miles E of )</t>
    </r>
  </si>
  <si>
    <r>
      <rPr>
        <sz val="9"/>
        <rFont val="Times New Roman"/>
        <family val="1"/>
      </rPr>
      <t>circular silver object with no trail or sound descending from 45° elevation</t>
    </r>
  </si>
  <si>
    <r>
      <rPr>
        <sz val="9"/>
        <rFont val="Times New Roman"/>
        <family val="1"/>
      </rPr>
      <t>Newport (Almy Pond)</t>
    </r>
  </si>
  <si>
    <r>
      <rPr>
        <sz val="9"/>
        <rFont val="Times New Roman"/>
        <family val="1"/>
      </rPr>
      <t>fat, oblong, stationary object with two lines around its middle</t>
    </r>
  </si>
  <si>
    <r>
      <rPr>
        <sz val="9"/>
        <rFont val="Times New Roman"/>
        <family val="1"/>
      </rPr>
      <t>McKinney</t>
    </r>
  </si>
  <si>
    <r>
      <rPr>
        <sz val="9"/>
        <rFont val="Times New Roman"/>
        <family val="1"/>
      </rPr>
      <t xml:space="preserve">At 9:17 PM. A strange blip appeared on Westover tower radar scopes. Jets were
</t>
    </r>
    <r>
      <rPr>
        <sz val="9"/>
        <rFont val="Times New Roman"/>
        <family val="1"/>
      </rPr>
      <t>quickly scrambled, then vectored toward the circling UFO.</t>
    </r>
  </si>
  <si>
    <r>
      <rPr>
        <sz val="9"/>
        <rFont val="Times New Roman"/>
        <family val="1"/>
      </rPr>
      <t>Object Trailing Sparks Observed By Aircrew</t>
    </r>
  </si>
  <si>
    <r>
      <rPr>
        <sz val="9"/>
        <rFont val="Times New Roman"/>
        <family val="1"/>
      </rPr>
      <t>UFO formation photographed. (UFOE, VIII)</t>
    </r>
  </si>
  <si>
    <r>
      <rPr>
        <sz val="9"/>
        <rFont val="Times New Roman"/>
        <family val="1"/>
      </rPr>
      <t xml:space="preserve">4:40 PM PST, (04/0040Z) 1st Lt. Donald A. Stoner flying an F-86D at 22,000 feet
</t>
    </r>
    <r>
      <rPr>
        <sz val="9"/>
        <rFont val="Times New Roman"/>
        <family val="1"/>
      </rPr>
      <t>on an air defense mission saw a target on his radar that moved up the scope rapidly and faded.</t>
    </r>
  </si>
  <si>
    <r>
      <rPr>
        <sz val="9"/>
        <rFont val="Times New Roman"/>
        <family val="1"/>
      </rPr>
      <t>Spokane</t>
    </r>
  </si>
  <si>
    <r>
      <rPr>
        <sz val="9"/>
        <rFont val="Times New Roman"/>
        <family val="1"/>
      </rPr>
      <t>Object Evades Crew of Airliner</t>
    </r>
  </si>
  <si>
    <r>
      <rPr>
        <sz val="9"/>
        <rFont val="Times New Roman"/>
        <family val="1"/>
      </rPr>
      <t>light red blinking light flying erratically, tracked by ground radar</t>
    </r>
  </si>
  <si>
    <r>
      <rPr>
        <sz val="9"/>
        <rFont val="Times New Roman"/>
        <family val="1"/>
      </rPr>
      <t>Orly Airport, Paris</t>
    </r>
  </si>
  <si>
    <r>
      <rPr>
        <sz val="9"/>
        <rFont val="Times New Roman"/>
        <family val="1"/>
      </rPr>
      <t>a round dot change color every 30 secs from white to red to green</t>
    </r>
  </si>
  <si>
    <r>
      <rPr>
        <sz val="9"/>
        <rFont val="Times New Roman"/>
        <family val="1"/>
      </rPr>
      <t>Montelimar Airdrome (N of)</t>
    </r>
  </si>
  <si>
    <r>
      <rPr>
        <sz val="9"/>
        <rFont val="Times New Roman"/>
        <family val="1"/>
      </rPr>
      <t>Paris, France, G,V</t>
    </r>
  </si>
  <si>
    <r>
      <rPr>
        <sz val="9"/>
        <rFont val="Times New Roman"/>
        <family val="1"/>
      </rPr>
      <t>F9F Encounters Brown Cigar</t>
    </r>
  </si>
  <si>
    <r>
      <rPr>
        <sz val="9"/>
        <rFont val="Times New Roman"/>
        <family val="1"/>
      </rPr>
      <t>Green &amp; Red Object Circles Jet, Tracked on Radar (BBU 3969)</t>
    </r>
  </si>
  <si>
    <r>
      <rPr>
        <sz val="9"/>
        <rFont val="Times New Roman"/>
        <family val="1"/>
      </rPr>
      <t>C-124 Encounters "Jack O'Lantern" At 1,000 Knots</t>
    </r>
  </si>
  <si>
    <r>
      <rPr>
        <sz val="9"/>
        <rFont val="Times New Roman"/>
        <family val="1"/>
      </rPr>
      <t>Japan (S of)</t>
    </r>
  </si>
  <si>
    <r>
      <rPr>
        <sz val="9"/>
        <rFont val="Times New Roman"/>
        <family val="1"/>
      </rPr>
      <t>Biloxi (Keesler AFB)</t>
    </r>
  </si>
  <si>
    <r>
      <rPr>
        <sz val="9"/>
        <rFont val="Times New Roman"/>
        <family val="1"/>
      </rPr>
      <t>Test Pilot Chases Disc</t>
    </r>
  </si>
  <si>
    <r>
      <rPr>
        <sz val="9"/>
        <rFont val="Times New Roman"/>
        <family val="1"/>
      </rPr>
      <t>S. Wales</t>
    </r>
  </si>
  <si>
    <r>
      <rPr>
        <sz val="9"/>
        <rFont val="Times New Roman"/>
        <family val="1"/>
      </rPr>
      <t>Nr. Fishguard</t>
    </r>
  </si>
  <si>
    <r>
      <rPr>
        <u/>
        <sz val="10"/>
        <color rgb="FF0000FF"/>
        <rFont val="Times New Roman"/>
        <family val="1"/>
      </rPr>
      <t>5602XX</t>
    </r>
  </si>
  <si>
    <r>
      <rPr>
        <sz val="9"/>
        <rFont val="Times New Roman"/>
        <family val="1"/>
      </rPr>
      <t>Radar Tracks Objects In Three Instances</t>
    </r>
  </si>
  <si>
    <r>
      <rPr>
        <sz val="9"/>
        <rFont val="Times New Roman"/>
        <family val="1"/>
      </rPr>
      <t>Camp Irwin</t>
    </r>
  </si>
  <si>
    <r>
      <rPr>
        <sz val="9"/>
        <rFont val="Times New Roman"/>
        <family val="1"/>
      </rPr>
      <t>(McDonald list; FUFOR Index) Object Tracked For 12 Minutes</t>
    </r>
  </si>
  <si>
    <r>
      <rPr>
        <sz val="9"/>
        <rFont val="Times New Roman"/>
        <family val="1"/>
      </rPr>
      <t>PanAm engineer saw large elongated object, emitting yellow flame [UFOE, V]</t>
    </r>
  </si>
  <si>
    <r>
      <rPr>
        <sz val="9"/>
        <rFont val="Times New Roman"/>
        <family val="1"/>
      </rPr>
      <t>Gulf of Mexico (nr. New Orleans)</t>
    </r>
  </si>
  <si>
    <r>
      <rPr>
        <sz val="9"/>
        <rFont val="Times New Roman"/>
        <family val="1"/>
      </rPr>
      <t>Object With No Trail Zooms Over Aircraft</t>
    </r>
  </si>
  <si>
    <r>
      <rPr>
        <sz val="9"/>
        <rFont val="Times New Roman"/>
        <family val="1"/>
      </rPr>
      <t xml:space="preserve">Disc-shaped UFO seen at close range; rings of light visible on bottom. [UFOE,
</t>
    </r>
    <r>
      <rPr>
        <sz val="9"/>
        <rFont val="Times New Roman"/>
        <family val="1"/>
      </rPr>
      <t>XII]</t>
    </r>
  </si>
  <si>
    <r>
      <rPr>
        <sz val="9"/>
        <rFont val="Times New Roman"/>
        <family val="1"/>
      </rPr>
      <t>Orangeville</t>
    </r>
  </si>
  <si>
    <r>
      <rPr>
        <sz val="9"/>
        <rFont val="Times New Roman"/>
        <family val="1"/>
      </rPr>
      <t xml:space="preserve">Culpepper and Complaer. (McDonald list; FUFOR Index) F-89 Has Radar Lock-
</t>
    </r>
    <r>
      <rPr>
        <sz val="9"/>
        <rFont val="Times New Roman"/>
        <family val="1"/>
      </rPr>
      <t>On</t>
    </r>
  </si>
  <si>
    <r>
      <rPr>
        <sz val="9"/>
        <rFont val="Times New Roman"/>
        <family val="1"/>
      </rPr>
      <t>Fall/Winter 1956; North/South, Dakota, Military a/c CE</t>
    </r>
  </si>
  <si>
    <r>
      <rPr>
        <sz val="9"/>
        <rFont val="Times New Roman"/>
        <family val="1"/>
      </rPr>
      <t>North/South Dakota Airspace</t>
    </r>
  </si>
  <si>
    <r>
      <rPr>
        <sz val="9"/>
        <rFont val="Times New Roman"/>
        <family val="1"/>
      </rPr>
      <t>RB-36H Encounter / Gnd radar Track of UFO</t>
    </r>
  </si>
  <si>
    <r>
      <rPr>
        <sz val="9"/>
        <rFont val="Times New Roman"/>
        <family val="1"/>
      </rPr>
      <t>1956, Late; Bet. N. &amp; S. Dakata. Filmed by AF crew</t>
    </r>
  </si>
  <si>
    <r>
      <rPr>
        <sz val="9"/>
        <rFont val="Times New Roman"/>
        <family val="1"/>
      </rPr>
      <t>Late 1956; Castle AFB, CA. Luminous ellipt. object and two F-86's</t>
    </r>
  </si>
  <si>
    <r>
      <rPr>
        <sz val="9"/>
        <rFont val="Times New Roman"/>
        <family val="1"/>
      </rPr>
      <t>Modesto (near)</t>
    </r>
  </si>
  <si>
    <r>
      <rPr>
        <sz val="9"/>
        <rFont val="Times New Roman"/>
        <family val="1"/>
      </rPr>
      <t>Late 1956; Castle AFB, CA, luminous elliptical object and two F-86's, radar</t>
    </r>
  </si>
  <si>
    <r>
      <rPr>
        <sz val="9"/>
        <rFont val="Times New Roman"/>
        <family val="1"/>
      </rPr>
      <t>Shiny object hovered, sped away. [UFOE, XII]</t>
    </r>
  </si>
  <si>
    <r>
      <rPr>
        <sz val="9"/>
        <rFont val="Times New Roman"/>
        <family val="1"/>
      </rPr>
      <t>round, very bright gold, domed disc in short climb, then rotate</t>
    </r>
  </si>
  <si>
    <r>
      <rPr>
        <sz val="9"/>
        <rFont val="Times New Roman"/>
        <family val="1"/>
      </rPr>
      <t>Caribou</t>
    </r>
  </si>
  <si>
    <r>
      <rPr>
        <sz val="9"/>
        <rFont val="Times New Roman"/>
        <family val="1"/>
      </rPr>
      <t>(McDonald list) Radar Ops Tracked Target For 13 Minutes / Up To 3000 Knots</t>
    </r>
  </si>
  <si>
    <r>
      <rPr>
        <sz val="9"/>
        <rFont val="Times New Roman"/>
        <family val="1"/>
      </rPr>
      <t>Laguna</t>
    </r>
  </si>
  <si>
    <r>
      <rPr>
        <sz val="9"/>
        <rFont val="Times New Roman"/>
        <family val="1"/>
      </rPr>
      <t>B-47 Tracks Oblong Object</t>
    </r>
  </si>
  <si>
    <r>
      <rPr>
        <sz val="9"/>
        <rFont val="Times New Roman"/>
        <family val="1"/>
      </rPr>
      <t>Caddo Lake</t>
    </r>
  </si>
  <si>
    <r>
      <rPr>
        <sz val="9"/>
        <rFont val="Times New Roman"/>
        <family val="1"/>
      </rPr>
      <t>fast maneuvering orange-red round object, with ground radar tracking</t>
    </r>
  </si>
  <si>
    <r>
      <rPr>
        <sz val="9"/>
        <rFont val="Times New Roman"/>
        <family val="1"/>
      </rPr>
      <t>Jacksonville (near)</t>
    </r>
  </si>
  <si>
    <r>
      <rPr>
        <sz val="9"/>
        <rFont val="Times New Roman"/>
        <family val="1"/>
      </rPr>
      <t>MATS Pilot Tracks Unidentifed Target (BBU)</t>
    </r>
  </si>
  <si>
    <r>
      <rPr>
        <sz val="9"/>
        <rFont val="Times New Roman"/>
        <family val="1"/>
      </rPr>
      <t>Marianna</t>
    </r>
  </si>
  <si>
    <r>
      <rPr>
        <sz val="9"/>
        <rFont val="Times New Roman"/>
        <family val="1"/>
      </rPr>
      <t xml:space="preserve">Several people watched a cigar-shaped object with long rows of brilliant, reddish
</t>
    </r>
    <r>
      <rPr>
        <sz val="9"/>
        <rFont val="Times New Roman"/>
        <family val="1"/>
      </rPr>
      <t>body lights, moving slowly south. [UFOE, XII]</t>
    </r>
  </si>
  <si>
    <r>
      <rPr>
        <sz val="9"/>
        <rFont val="Times New Roman"/>
        <family val="1"/>
      </rPr>
      <t>Ashfield &amp; Greenfield</t>
    </r>
  </si>
  <si>
    <r>
      <rPr>
        <sz val="9"/>
        <rFont val="Times New Roman"/>
        <family val="1"/>
      </rPr>
      <t>dirigible-shaped object, fat front, tapered toward the tail</t>
    </r>
  </si>
  <si>
    <r>
      <rPr>
        <sz val="9"/>
        <rFont val="Times New Roman"/>
        <family val="1"/>
      </rPr>
      <t>LaVeta</t>
    </r>
  </si>
  <si>
    <r>
      <rPr>
        <sz val="9"/>
        <rFont val="Times New Roman"/>
        <family val="1"/>
      </rPr>
      <t xml:space="preserve">Ground Observer Corps spotters reported a brilliant object which changed color,
</t>
    </r>
    <r>
      <rPr>
        <sz val="9"/>
        <rFont val="Times New Roman"/>
        <family val="1"/>
      </rPr>
      <t>moved erratically. [UFOE, VII]</t>
    </r>
  </si>
  <si>
    <r>
      <rPr>
        <sz val="9"/>
        <rFont val="Times New Roman"/>
        <family val="1"/>
      </rPr>
      <t>Spirit Lake</t>
    </r>
  </si>
  <si>
    <r>
      <rPr>
        <sz val="9"/>
        <rFont val="Times New Roman"/>
        <family val="1"/>
      </rPr>
      <t>2 oblong, bright orange, semi-transparent objects</t>
    </r>
  </si>
  <si>
    <r>
      <rPr>
        <sz val="9"/>
        <rFont val="Times New Roman"/>
        <family val="1"/>
      </rPr>
      <t>saw 12 round, flat objects, silver on top/dark on bottom</t>
    </r>
  </si>
  <si>
    <r>
      <rPr>
        <sz val="9"/>
        <rFont val="Times New Roman"/>
        <family val="1"/>
      </rPr>
      <t>Fast Object With Light On Rear Observed By Airliner</t>
    </r>
  </si>
  <si>
    <r>
      <rPr>
        <sz val="9"/>
        <rFont val="Times New Roman"/>
        <family val="1"/>
      </rPr>
      <t xml:space="preserve">Pilot saw a globe of white light approach plane, blinked landing lights; object
</t>
    </r>
    <r>
      <rPr>
        <sz val="9"/>
        <rFont val="Times New Roman"/>
        <family val="1"/>
      </rPr>
      <t>blinked in seeming response, reversed course. [UFOE, V]</t>
    </r>
  </si>
  <si>
    <r>
      <rPr>
        <sz val="9"/>
        <rFont val="Times New Roman"/>
        <family val="1"/>
      </rPr>
      <t>San Bernardino Mts</t>
    </r>
  </si>
  <si>
    <r>
      <rPr>
        <sz val="9"/>
        <rFont val="Times New Roman"/>
        <family val="1"/>
      </rPr>
      <t xml:space="preserve">Newspaper photographers and others saw 12 silvery-white round objects in
</t>
    </r>
    <r>
      <rPr>
        <sz val="9"/>
        <rFont val="Times New Roman"/>
        <family val="1"/>
      </rPr>
      <t>formation. [UFOE, VII]</t>
    </r>
  </si>
  <si>
    <r>
      <rPr>
        <sz val="9"/>
        <rFont val="Times New Roman"/>
        <family val="1"/>
      </rPr>
      <t>Minister observed elliptical UFO with square "windows". [UFOE, VIl]</t>
    </r>
  </si>
  <si>
    <r>
      <rPr>
        <sz val="9"/>
        <rFont val="Times New Roman"/>
        <family val="1"/>
      </rPr>
      <t>Police, others saw as many as six oval-shaped objects in formation. [UFOE, VIII]</t>
    </r>
  </si>
  <si>
    <r>
      <rPr>
        <sz val="9"/>
        <rFont val="Times New Roman"/>
        <family val="1"/>
      </rPr>
      <t>Astronomer observed cigar-shaped UFO and smaller disc. [UFOE, VI]</t>
    </r>
  </si>
  <si>
    <r>
      <rPr>
        <sz val="9"/>
        <rFont val="Times New Roman"/>
        <family val="1"/>
      </rPr>
      <t>Mojave Desert</t>
    </r>
  </si>
  <si>
    <r>
      <rPr>
        <sz val="9"/>
        <rFont val="Times New Roman"/>
        <family val="1"/>
      </rPr>
      <t>Bright object passed National Airlines DC-3. [UFOE, X]</t>
    </r>
  </si>
  <si>
    <r>
      <rPr>
        <sz val="9"/>
        <rFont val="Times New Roman"/>
        <family val="1"/>
      </rPr>
      <t>Nr. Auckland</t>
    </r>
  </si>
  <si>
    <r>
      <rPr>
        <sz val="9"/>
        <rFont val="Times New Roman"/>
        <family val="1"/>
      </rPr>
      <t xml:space="preserve">Disc with row of blue lights on rim, maneuvered slowly over car on lonely road.
</t>
    </r>
    <r>
      <rPr>
        <sz val="9"/>
        <rFont val="Times New Roman"/>
        <family val="1"/>
      </rPr>
      <t>[UFOE, XII]</t>
    </r>
  </si>
  <si>
    <r>
      <rPr>
        <sz val="9"/>
        <rFont val="Times New Roman"/>
        <family val="1"/>
      </rPr>
      <t>Galloway</t>
    </r>
  </si>
  <si>
    <r>
      <rPr>
        <sz val="9"/>
        <rFont val="Times New Roman"/>
        <family val="1"/>
      </rPr>
      <t>[Same as Oct. 21, 1955, case?] (McDonald list)</t>
    </r>
  </si>
  <si>
    <r>
      <rPr>
        <sz val="9"/>
        <rFont val="Times New Roman"/>
        <family val="1"/>
      </rPr>
      <t>Object Makes 90-Degree Turns &amp; Tracked On Radar</t>
    </r>
  </si>
  <si>
    <r>
      <rPr>
        <sz val="9"/>
        <rFont val="Times New Roman"/>
        <family val="1"/>
      </rPr>
      <t>(McDonald list; FUFOR Index) F-86 Unable to Close on Radar/Visual Target</t>
    </r>
  </si>
  <si>
    <r>
      <rPr>
        <sz val="9"/>
        <rFont val="Times New Roman"/>
        <family val="1"/>
      </rPr>
      <t>Knoxville (40 miles NW of )</t>
    </r>
  </si>
  <si>
    <r>
      <rPr>
        <sz val="9"/>
        <rFont val="Times New Roman"/>
        <family val="1"/>
      </rPr>
      <t xml:space="preserve">Senator Richard B. Russell, Jr. (D-GA)—then chairman of the Armed Services Committee—was on a Soviet train when he spotted a disc-shaped craft taking off
</t>
    </r>
    <r>
      <rPr>
        <sz val="9"/>
        <rFont val="Times New Roman"/>
        <family val="1"/>
      </rPr>
      <t>near the tracks.</t>
    </r>
  </si>
  <si>
    <r>
      <rPr>
        <sz val="9"/>
        <rFont val="Times New Roman"/>
        <family val="1"/>
      </rPr>
      <t>Transcaucasus region</t>
    </r>
  </si>
  <si>
    <r>
      <rPr>
        <sz val="9"/>
        <rFont val="Times New Roman"/>
        <family val="1"/>
      </rPr>
      <t>round object, white in daylight and turning red</t>
    </r>
  </si>
  <si>
    <r>
      <rPr>
        <sz val="9"/>
        <rFont val="Times New Roman"/>
        <family val="1"/>
      </rPr>
      <t>Point Lookout</t>
    </r>
  </si>
  <si>
    <r>
      <rPr>
        <sz val="9"/>
        <rFont val="Times New Roman"/>
        <family val="1"/>
      </rPr>
      <t>round, silver or white object fly straight and level</t>
    </r>
  </si>
  <si>
    <r>
      <rPr>
        <sz val="9"/>
        <rFont val="Times New Roman"/>
        <family val="1"/>
      </rPr>
      <t>Loogootee</t>
    </r>
  </si>
  <si>
    <r>
      <rPr>
        <sz val="9"/>
        <rFont val="Times New Roman"/>
        <family val="1"/>
      </rPr>
      <t>Airline Pilots Report Round Blue-White Object</t>
    </r>
  </si>
  <si>
    <r>
      <rPr>
        <sz val="9"/>
        <rFont val="Times New Roman"/>
        <family val="1"/>
      </rPr>
      <t>Poughkeepsie</t>
    </r>
  </si>
  <si>
    <r>
      <rPr>
        <sz val="9"/>
        <rFont val="Times New Roman"/>
        <family val="1"/>
      </rPr>
      <t>Hovering disc- like UFO observed over wide area. [UFOE, VII]</t>
    </r>
  </si>
  <si>
    <r>
      <rPr>
        <sz val="9"/>
        <rFont val="Times New Roman"/>
        <family val="1"/>
      </rPr>
      <t>Akron and Alliance</t>
    </r>
  </si>
  <si>
    <r>
      <rPr>
        <sz val="9"/>
        <rFont val="Times New Roman"/>
        <family val="1"/>
      </rPr>
      <t>brown, almost square object fly with a circular motion</t>
    </r>
  </si>
  <si>
    <r>
      <rPr>
        <sz val="9"/>
        <rFont val="Times New Roman"/>
        <family val="1"/>
      </rPr>
      <t>Rock Garden</t>
    </r>
  </si>
  <si>
    <r>
      <rPr>
        <sz val="9"/>
        <rFont val="Times New Roman"/>
        <family val="1"/>
      </rPr>
      <t>glowing round object fly an arc</t>
    </r>
  </si>
  <si>
    <r>
      <rPr>
        <sz val="9"/>
        <rFont val="Times New Roman"/>
        <family val="1"/>
      </rPr>
      <t>white pinpoint move slowly across 30° of sky</t>
    </r>
  </si>
  <si>
    <r>
      <rPr>
        <sz val="9"/>
        <rFont val="Times New Roman"/>
        <family val="1"/>
      </rPr>
      <t xml:space="preserve">Board of Education official and others saw a white Saturn-shaped object through a
</t>
    </r>
    <r>
      <rPr>
        <sz val="9"/>
        <rFont val="Times New Roman"/>
        <family val="1"/>
      </rPr>
      <t>telescope. [UFOE, XII]</t>
    </r>
  </si>
  <si>
    <r>
      <rPr>
        <sz val="9"/>
        <rFont val="Times New Roman"/>
        <family val="1"/>
      </rPr>
      <t>Yonkers</t>
    </r>
  </si>
  <si>
    <r>
      <rPr>
        <sz val="9"/>
        <rFont val="Times New Roman"/>
        <family val="1"/>
      </rPr>
      <t>(McDonald list; FUFOR Index) Catch-Me-If-You-Can UFO on Radar</t>
    </r>
  </si>
  <si>
    <r>
      <rPr>
        <sz val="9"/>
        <rFont val="Times New Roman"/>
        <family val="1"/>
      </rPr>
      <t>Fordland</t>
    </r>
  </si>
  <si>
    <r>
      <rPr>
        <sz val="9"/>
        <rFont val="Times New Roman"/>
        <family val="1"/>
      </rPr>
      <t>House lights dimmed and brightened as hovering UFO pulsated</t>
    </r>
  </si>
  <si>
    <r>
      <rPr>
        <sz val="9"/>
        <rFont val="Times New Roman"/>
        <family val="1"/>
      </rPr>
      <t>several (6+) orange lights moving singly or in groups</t>
    </r>
  </si>
  <si>
    <r>
      <rPr>
        <sz val="9"/>
        <rFont val="Times New Roman"/>
        <family val="1"/>
      </rPr>
      <t>Jet Fighters Dogfight With UFO Picked Up On Radar</t>
    </r>
  </si>
  <si>
    <r>
      <rPr>
        <sz val="9"/>
        <rFont val="Times New Roman"/>
        <family val="1"/>
      </rPr>
      <t xml:space="preserve">Glowing-white Saturn-shaped object hovered, rotating; turned sideways and shot
</t>
    </r>
    <r>
      <rPr>
        <sz val="9"/>
        <rFont val="Times New Roman"/>
        <family val="1"/>
      </rPr>
      <t>away. [UFOE, XII]</t>
    </r>
  </si>
  <si>
    <r>
      <rPr>
        <sz val="9"/>
        <rFont val="Times New Roman"/>
        <family val="1"/>
      </rPr>
      <t>Chalmette</t>
    </r>
  </si>
  <si>
    <r>
      <rPr>
        <sz val="9"/>
        <rFont val="Times New Roman"/>
        <family val="1"/>
      </rPr>
      <t>Sutton (Kelly / Hopkinsville) Encounter</t>
    </r>
  </si>
  <si>
    <r>
      <rPr>
        <sz val="9"/>
        <rFont val="Times New Roman"/>
        <family val="1"/>
      </rPr>
      <t>Kelly (7 miles N of Hopkinsville)</t>
    </r>
  </si>
  <si>
    <r>
      <rPr>
        <u/>
        <sz val="9"/>
        <color rgb="FF0000FF"/>
        <rFont val="Times New Roman"/>
        <family val="1"/>
      </rPr>
      <t>550821-22</t>
    </r>
  </si>
  <si>
    <r>
      <rPr>
        <sz val="9"/>
        <rFont val="Times New Roman"/>
        <family val="1"/>
      </rPr>
      <t>12 Objects Observed By AF Officer</t>
    </r>
  </si>
  <si>
    <r>
      <rPr>
        <sz val="9"/>
        <rFont val="Times New Roman"/>
        <family val="1"/>
      </rPr>
      <t>Iceland</t>
    </r>
  </si>
  <si>
    <r>
      <rPr>
        <sz val="9"/>
        <rFont val="Times New Roman"/>
        <family val="1"/>
      </rPr>
      <t>Unknown Location in Iceland</t>
    </r>
  </si>
  <si>
    <r>
      <rPr>
        <sz val="9"/>
        <rFont val="Times New Roman"/>
        <family val="1"/>
      </rPr>
      <t>Oval-shaped UFO observed ascending at high speed. [UFOE, XII]</t>
    </r>
  </si>
  <si>
    <r>
      <rPr>
        <sz val="9"/>
        <rFont val="Times New Roman"/>
        <family val="1"/>
      </rPr>
      <t>Dog bolts as cigar-shaped object flies by</t>
    </r>
  </si>
  <si>
    <r>
      <rPr>
        <sz val="9"/>
        <rFont val="Times New Roman"/>
        <family val="1"/>
      </rPr>
      <t>Jedburgh, Scotland</t>
    </r>
  </si>
  <si>
    <r>
      <rPr>
        <sz val="9"/>
        <rFont val="Times New Roman"/>
        <family val="1"/>
      </rPr>
      <t>4 orange flashing lights and a white flashing light</t>
    </r>
  </si>
  <si>
    <r>
      <rPr>
        <sz val="9"/>
        <rFont val="Times New Roman"/>
        <family val="1"/>
      </rPr>
      <t>Zigzagging UFO made shrill sound. [UFOE, VIII]</t>
    </r>
  </si>
  <si>
    <r>
      <rPr>
        <sz val="9"/>
        <rFont val="Times New Roman"/>
        <family val="1"/>
      </rPr>
      <t>B-47 Encounters Moving At 1,300 Knots</t>
    </r>
  </si>
  <si>
    <r>
      <rPr>
        <sz val="9"/>
        <rFont val="Times New Roman"/>
        <family val="1"/>
      </rPr>
      <t>Members of British Gliding Association watched boomerang -shaped object (or flattened triangle) hover above glider then speed away. [UFOE, XII]</t>
    </r>
  </si>
  <si>
    <r>
      <rPr>
        <sz val="9"/>
        <rFont val="Times New Roman"/>
        <family val="1"/>
      </rPr>
      <t>Lasham, Hants</t>
    </r>
  </si>
  <si>
    <r>
      <rPr>
        <sz val="9"/>
        <rFont val="Times New Roman"/>
        <family val="1"/>
      </rPr>
      <t>pilot flying F-86 fighter saw an orange object</t>
    </r>
  </si>
  <si>
    <r>
      <rPr>
        <sz val="9"/>
        <rFont val="Times New Roman"/>
        <family val="1"/>
      </rPr>
      <t>Syracuse (near)</t>
    </r>
  </si>
  <si>
    <r>
      <rPr>
        <sz val="9"/>
        <rFont val="Times New Roman"/>
        <family val="1"/>
      </rPr>
      <t>2 fighter pilots saw round object with/silver lower part climb when approached</t>
    </r>
  </si>
  <si>
    <r>
      <rPr>
        <sz val="9"/>
        <rFont val="Times New Roman"/>
        <family val="1"/>
      </rPr>
      <t>Disc hovered, climbed away as airliner approached. [UFOE, XII]</t>
    </r>
  </si>
  <si>
    <r>
      <rPr>
        <sz val="9"/>
        <rFont val="Times New Roman"/>
        <family val="1"/>
      </rPr>
      <t xml:space="preserve">Silver oblong UFO viewed through binoculars; hovered; moved away behind
</t>
    </r>
    <r>
      <rPr>
        <sz val="9"/>
        <rFont val="Times New Roman"/>
        <family val="1"/>
      </rPr>
      <t>clouds as an aircraft neared. [UFOE, XII]</t>
    </r>
  </si>
  <si>
    <r>
      <rPr>
        <sz val="9"/>
        <rFont val="Times New Roman"/>
        <family val="1"/>
      </rPr>
      <t>Nr. Adelaide</t>
    </r>
  </si>
  <si>
    <r>
      <rPr>
        <sz val="9"/>
        <rFont val="Times New Roman"/>
        <family val="1"/>
      </rPr>
      <t>UFOs observed over wide area, jets scrambled. [UFOE, III]</t>
    </r>
  </si>
  <si>
    <r>
      <rPr>
        <sz val="9"/>
        <rFont val="Times New Roman"/>
        <family val="1"/>
      </rPr>
      <t>Eastern United States</t>
    </r>
  </si>
  <si>
    <r>
      <rPr>
        <sz val="9"/>
        <rFont val="Times New Roman"/>
        <family val="1"/>
      </rPr>
      <t>C-47 Pilot Sees Light Changing Color</t>
    </r>
  </si>
  <si>
    <r>
      <rPr>
        <sz val="9"/>
        <rFont val="Times New Roman"/>
        <family val="1"/>
      </rPr>
      <t>Toulab</t>
    </r>
  </si>
  <si>
    <r>
      <rPr>
        <sz val="9"/>
        <rFont val="Times New Roman"/>
        <family val="1"/>
      </rPr>
      <t>round reddish-orange light changing color to bright white</t>
    </r>
  </si>
  <si>
    <r>
      <rPr>
        <sz val="9"/>
        <rFont val="Times New Roman"/>
        <family val="1"/>
      </rPr>
      <t>China Lake</t>
    </r>
  </si>
  <si>
    <r>
      <rPr>
        <sz val="9"/>
        <rFont val="Times New Roman"/>
        <family val="1"/>
      </rPr>
      <t>Family aboard boat saw a round cylinder, greyish and white, surrounded by a "haze of fumes." UFO zig-zagged upward, then sped away. [UFOE, XII]</t>
    </r>
  </si>
  <si>
    <r>
      <rPr>
        <sz val="9"/>
        <rFont val="Times New Roman"/>
        <family val="1"/>
      </rPr>
      <t>Santa Catalina Channel</t>
    </r>
  </si>
  <si>
    <r>
      <rPr>
        <sz val="9"/>
        <rFont val="Times New Roman"/>
        <family val="1"/>
      </rPr>
      <t>Green Object With Trail Tracked</t>
    </r>
  </si>
  <si>
    <r>
      <rPr>
        <sz val="9"/>
        <rFont val="Times New Roman"/>
        <family val="1"/>
      </rPr>
      <t>Newfoundland, G,V; Archie 29 KC-97 Radar Case (BBU)</t>
    </r>
  </si>
  <si>
    <r>
      <rPr>
        <sz val="9"/>
        <rFont val="Times New Roman"/>
        <family val="1"/>
      </rPr>
      <t>during refueling mission pilots saw 2 bright objects at 20,000 ft</t>
    </r>
  </si>
  <si>
    <r>
      <rPr>
        <sz val="9"/>
        <rFont val="Times New Roman"/>
        <family val="1"/>
      </rPr>
      <t>Goose Bay, Newfoundland</t>
    </r>
  </si>
  <si>
    <r>
      <rPr>
        <sz val="9"/>
        <rFont val="Times New Roman"/>
        <family val="1"/>
      </rPr>
      <t>Air/Grd Radar Tracks Vertical Descent of Silver Object</t>
    </r>
  </si>
  <si>
    <r>
      <rPr>
        <sz val="9"/>
        <rFont val="Times New Roman"/>
        <family val="1"/>
      </rPr>
      <t>Col. Coleman Case / Chases UFO At Low Altitude</t>
    </r>
  </si>
  <si>
    <r>
      <rPr>
        <sz val="9"/>
        <rFont val="Times New Roman"/>
        <family val="1"/>
      </rPr>
      <t>In air over S. Alabama</t>
    </r>
  </si>
  <si>
    <r>
      <rPr>
        <sz val="9"/>
        <rFont val="Times New Roman"/>
        <family val="1"/>
      </rPr>
      <t>Civilian and military witnesees. (Hynek UFO Rpt p. 45)</t>
    </r>
  </si>
  <si>
    <r>
      <rPr>
        <sz val="9"/>
        <rFont val="Times New Roman"/>
        <family val="1"/>
      </rPr>
      <t>Holt</t>
    </r>
  </si>
  <si>
    <r>
      <rPr>
        <sz val="9"/>
        <rFont val="Times New Roman"/>
        <family val="1"/>
      </rPr>
      <t xml:space="preserve">A brilliant round object with trail 4 or 5 times its own length approached National Airport, stopped, oscillated, and moved off at high speed. Ceiling lights at airport went out when object approached; returned to operation when UFO left. [UFOE,
</t>
    </r>
    <r>
      <rPr>
        <sz val="9"/>
        <rFont val="Times New Roman"/>
        <family val="1"/>
      </rPr>
      <t>VIII, XII]</t>
    </r>
  </si>
  <si>
    <r>
      <rPr>
        <sz val="9"/>
        <rFont val="Times New Roman"/>
        <family val="1"/>
      </rPr>
      <t>150' Object Passes Over DC-3 Crew From Behind</t>
    </r>
  </si>
  <si>
    <r>
      <rPr>
        <sz val="9"/>
        <rFont val="Times New Roman"/>
        <family val="1"/>
      </rPr>
      <t>Utica, NY / Boston, MA</t>
    </r>
  </si>
  <si>
    <r>
      <rPr>
        <sz val="9"/>
        <rFont val="Times New Roman"/>
        <family val="1"/>
      </rPr>
      <t>Adelaide (near)</t>
    </r>
  </si>
  <si>
    <r>
      <rPr>
        <sz val="9"/>
        <rFont val="Times New Roman"/>
        <family val="1"/>
      </rPr>
      <t>Three unusual green fire balls; heavy radio and TV disturbance reported</t>
    </r>
  </si>
  <si>
    <r>
      <rPr>
        <sz val="9"/>
        <rFont val="Times New Roman"/>
        <family val="1"/>
      </rPr>
      <t>Namur, Belgium  (images)</t>
    </r>
  </si>
  <si>
    <r>
      <rPr>
        <sz val="9"/>
        <rFont val="Times New Roman"/>
        <family val="1"/>
      </rPr>
      <t>Namur</t>
    </r>
  </si>
  <si>
    <r>
      <rPr>
        <sz val="9"/>
        <rFont val="Times New Roman"/>
        <family val="1"/>
      </rPr>
      <t>Two Sightings From T-33 / Magnetic Variations Reported</t>
    </r>
  </si>
  <si>
    <r>
      <rPr>
        <sz val="9"/>
        <rFont val="Times New Roman"/>
        <family val="1"/>
      </rPr>
      <t>Parker</t>
    </r>
  </si>
  <si>
    <r>
      <rPr>
        <sz val="9"/>
        <rFont val="Times New Roman"/>
        <family val="1"/>
      </rPr>
      <t xml:space="preserve">Circular, luminous object approached B-47, quickly reversed direction and shot
</t>
    </r>
    <r>
      <rPr>
        <sz val="9"/>
        <rFont val="Times New Roman"/>
        <family val="1"/>
      </rPr>
      <t>away. [UFOE, II]</t>
    </r>
  </si>
  <si>
    <r>
      <rPr>
        <sz val="9"/>
        <rFont val="Times New Roman"/>
        <family val="1"/>
      </rPr>
      <t>Alexandra Park, London</t>
    </r>
  </si>
  <si>
    <r>
      <rPr>
        <sz val="9"/>
        <rFont val="Times New Roman"/>
        <family val="1"/>
      </rPr>
      <t>2 slender, vertical rectangles low on the horizon</t>
    </r>
  </si>
  <si>
    <r>
      <rPr>
        <sz val="9"/>
        <rFont val="Times New Roman"/>
        <family val="1"/>
      </rPr>
      <t>Cheyenne</t>
    </r>
  </si>
  <si>
    <r>
      <rPr>
        <sz val="9"/>
        <rFont val="Times New Roman"/>
        <family val="1"/>
      </rPr>
      <t>Swept Wing Object Over Tokyo</t>
    </r>
  </si>
  <si>
    <r>
      <rPr>
        <sz val="9"/>
        <rFont val="Times New Roman"/>
        <family val="1"/>
      </rPr>
      <t>F-86 Pilot Encounters 10' Sphere</t>
    </r>
  </si>
  <si>
    <r>
      <rPr>
        <sz val="9"/>
        <rFont val="Times New Roman"/>
        <family val="1"/>
      </rPr>
      <t>Nine Moving Red Objects / TV Interference</t>
    </r>
  </si>
  <si>
    <r>
      <rPr>
        <sz val="9"/>
        <rFont val="Times New Roman"/>
        <family val="1"/>
      </rPr>
      <t>Mojave</t>
    </r>
  </si>
  <si>
    <r>
      <rPr>
        <sz val="9"/>
        <rFont val="Times New Roman"/>
        <family val="1"/>
      </rPr>
      <t>(McDonald list) F-89D Locks Onto Target at 1000 Knots</t>
    </r>
  </si>
  <si>
    <r>
      <rPr>
        <sz val="9"/>
        <rFont val="Times New Roman"/>
        <family val="1"/>
      </rPr>
      <t>DC-7 Encounters Object At 20,000'</t>
    </r>
  </si>
  <si>
    <r>
      <rPr>
        <sz val="9"/>
        <rFont val="Times New Roman"/>
        <family val="1"/>
      </rPr>
      <t>Thurmon</t>
    </r>
  </si>
  <si>
    <r>
      <rPr>
        <sz val="9"/>
        <rFont val="Times New Roman"/>
        <family val="1"/>
      </rPr>
      <t>10 round, white objects, one of which left a brief smoke trail</t>
    </r>
  </si>
  <si>
    <r>
      <rPr>
        <sz val="9"/>
        <rFont val="Times New Roman"/>
        <family val="1"/>
      </rPr>
      <t>Keflavik Airport</t>
    </r>
  </si>
  <si>
    <r>
      <rPr>
        <sz val="9"/>
        <rFont val="Times New Roman"/>
        <family val="1"/>
      </rPr>
      <t>4 black objects in a cluster make a whooshing sound</t>
    </r>
  </si>
  <si>
    <r>
      <rPr>
        <sz val="9"/>
        <rFont val="Times New Roman"/>
        <family val="1"/>
      </rPr>
      <t>Travis County</t>
    </r>
  </si>
  <si>
    <r>
      <rPr>
        <sz val="9"/>
        <rFont val="Times New Roman"/>
        <family val="1"/>
      </rPr>
      <t>(McDonald list) Theodolite Tracks UFO &amp; Radar Confirms</t>
    </r>
  </si>
  <si>
    <r>
      <rPr>
        <sz val="9"/>
        <rFont val="Times New Roman"/>
        <family val="1"/>
      </rPr>
      <t>Dahlgren</t>
    </r>
  </si>
  <si>
    <r>
      <rPr>
        <sz val="9"/>
        <rFont val="Times New Roman"/>
        <family val="1"/>
      </rPr>
      <t>Saturn-shaped UFO made sharp turn, ascended. [UFOE, XII]</t>
    </r>
  </si>
  <si>
    <r>
      <rPr>
        <sz val="9"/>
        <rFont val="Times New Roman"/>
        <family val="1"/>
      </rPr>
      <t>Tintinara</t>
    </r>
  </si>
  <si>
    <r>
      <rPr>
        <sz val="9"/>
        <rFont val="Times New Roman"/>
        <family val="1"/>
      </rPr>
      <t>L-19 Encounters Silver Delta</t>
    </r>
  </si>
  <si>
    <r>
      <rPr>
        <sz val="9"/>
        <rFont val="Times New Roman"/>
        <family val="1"/>
      </rPr>
      <t xml:space="preserve">New Orleans (3 miles NE of Moisant
</t>
    </r>
    <r>
      <rPr>
        <sz val="9"/>
        <rFont val="Times New Roman"/>
        <family val="1"/>
      </rPr>
      <t>Airport)</t>
    </r>
  </si>
  <si>
    <r>
      <rPr>
        <sz val="9"/>
        <rFont val="Times New Roman"/>
        <family val="1"/>
      </rPr>
      <t>Silver Disc Shot Down Over Rockford</t>
    </r>
  </si>
  <si>
    <r>
      <rPr>
        <sz val="9"/>
        <rFont val="Times New Roman"/>
        <family val="1"/>
      </rPr>
      <t>Briggs. (Hynek UFO Rpt p. 44; FUFOR Index)</t>
    </r>
  </si>
  <si>
    <r>
      <rPr>
        <sz val="9"/>
        <rFont val="Times New Roman"/>
        <family val="1"/>
      </rPr>
      <t>Beaumont</t>
    </r>
  </si>
  <si>
    <r>
      <rPr>
        <sz val="9"/>
        <rFont val="Times New Roman"/>
        <family val="1"/>
      </rPr>
      <t>(McDonald list)  Object Rises Almost Vertically, Blip On Radar (BBU)</t>
    </r>
  </si>
  <si>
    <r>
      <rPr>
        <sz val="9"/>
        <rFont val="Times New Roman"/>
        <family val="1"/>
      </rPr>
      <t>Sonoma (and Soledad)</t>
    </r>
  </si>
  <si>
    <r>
      <rPr>
        <sz val="9"/>
        <rFont val="Times New Roman"/>
        <family val="1"/>
      </rPr>
      <t>hat-shaped object with 3 windows on top section change color</t>
    </r>
  </si>
  <si>
    <r>
      <rPr>
        <sz val="9"/>
        <rFont val="Times New Roman"/>
        <family val="1"/>
      </rPr>
      <t>South Japan</t>
    </r>
  </si>
  <si>
    <r>
      <rPr>
        <sz val="9"/>
        <rFont val="Times New Roman"/>
        <family val="1"/>
      </rPr>
      <t>Ryukyu Islands</t>
    </r>
  </si>
  <si>
    <r>
      <rPr>
        <sz val="9"/>
        <rFont val="Times New Roman"/>
        <family val="1"/>
      </rPr>
      <t>pilots flying 2 aircraft tracked an unidentified target by airborne radar</t>
    </r>
  </si>
  <si>
    <r>
      <rPr>
        <sz val="9"/>
        <rFont val="Times New Roman"/>
        <family val="1"/>
      </rPr>
      <t>B-47 Pilot Sees Circular Object</t>
    </r>
  </si>
  <si>
    <r>
      <rPr>
        <sz val="9"/>
        <rFont val="Times New Roman"/>
        <family val="1"/>
      </rPr>
      <t>Salton Sea (35 miles N of)</t>
    </r>
  </si>
  <si>
    <r>
      <rPr>
        <sz val="9"/>
        <rFont val="Times New Roman"/>
        <family val="1"/>
      </rPr>
      <t>Car Followed By Three Black Objects With Lights</t>
    </r>
  </si>
  <si>
    <r>
      <rPr>
        <sz val="9"/>
        <rFont val="Times New Roman"/>
        <family val="1"/>
      </rPr>
      <t>Huntley</t>
    </r>
  </si>
  <si>
    <r>
      <rPr>
        <sz val="9"/>
        <rFont val="Times New Roman"/>
        <family val="1"/>
      </rPr>
      <t>M-33 Radar Tracks Unidentified A/C At 2000 MPH</t>
    </r>
  </si>
  <si>
    <r>
      <rPr>
        <sz val="9"/>
        <rFont val="Times New Roman"/>
        <family val="1"/>
      </rPr>
      <t>Los Angeles (SW OF)</t>
    </r>
  </si>
  <si>
    <r>
      <rPr>
        <sz val="9"/>
        <rFont val="Times New Roman"/>
        <family val="1"/>
      </rPr>
      <t>pilot saw an extremely large light-blue object at 35,000 ft</t>
    </r>
  </si>
  <si>
    <r>
      <rPr>
        <sz val="9"/>
        <rFont val="Times New Roman"/>
        <family val="1"/>
      </rPr>
      <t>Blackstone</t>
    </r>
  </si>
  <si>
    <r>
      <rPr>
        <sz val="9"/>
        <rFont val="Times New Roman"/>
        <family val="1"/>
      </rPr>
      <t>Disc Hovers At 500' / Air Force Doesn't Investigate</t>
    </r>
  </si>
  <si>
    <r>
      <rPr>
        <sz val="9"/>
        <rFont val="Times New Roman"/>
        <family val="1"/>
      </rPr>
      <t>Green City</t>
    </r>
  </si>
  <si>
    <r>
      <rPr>
        <sz val="9"/>
        <rFont val="Times New Roman"/>
        <family val="1"/>
      </rPr>
      <t xml:space="preserve">Pan American Airways flight saw two reddish-green objects speed past under
</t>
    </r>
    <r>
      <rPr>
        <sz val="9"/>
        <rFont val="Times New Roman"/>
        <family val="1"/>
      </rPr>
      <t>wing. [UFOE, V]</t>
    </r>
  </si>
  <si>
    <r>
      <rPr>
        <sz val="9"/>
        <rFont val="Times New Roman"/>
        <family val="1"/>
      </rPr>
      <t>Miami to New York</t>
    </r>
  </si>
  <si>
    <r>
      <rPr>
        <sz val="9"/>
        <rFont val="Times New Roman"/>
        <family val="1"/>
      </rPr>
      <t>C-124 Encounters 1,000 MPH Jack 'o' Lantern</t>
    </r>
  </si>
  <si>
    <r>
      <rPr>
        <sz val="9"/>
        <rFont val="Times New Roman"/>
        <family val="1"/>
      </rPr>
      <t>object, shaped like a small portion of the bottom of moon</t>
    </r>
  </si>
  <si>
    <r>
      <rPr>
        <sz val="9"/>
        <rFont val="Times New Roman"/>
        <family val="1"/>
      </rPr>
      <t>Airliner Encounters 5 Objects That Departed At High Speed</t>
    </r>
  </si>
  <si>
    <r>
      <rPr>
        <sz val="9"/>
        <rFont val="Times New Roman"/>
        <family val="1"/>
      </rPr>
      <t>Flying Tiger Pilot Sees Brilliant Object</t>
    </r>
  </si>
  <si>
    <r>
      <rPr>
        <sz val="9"/>
        <rFont val="Times New Roman"/>
        <family val="1"/>
      </rPr>
      <t>Winged Unidentified Executes Verical Climb Near Jets</t>
    </r>
  </si>
  <si>
    <r>
      <rPr>
        <sz val="9"/>
        <rFont val="Times New Roman"/>
        <family val="1"/>
      </rPr>
      <t>Knights Landing</t>
    </r>
  </si>
  <si>
    <r>
      <rPr>
        <sz val="9"/>
        <rFont val="Times New Roman"/>
        <family val="1"/>
      </rPr>
      <t xml:space="preserve">airliner en route fr Barquisimeto; radio went dead both at Valera and Barq. as pilot
</t>
    </r>
    <r>
      <rPr>
        <sz val="9"/>
        <rFont val="Times New Roman"/>
        <family val="1"/>
      </rPr>
      <t>started to report a UFO sighting</t>
    </r>
  </si>
  <si>
    <r>
      <rPr>
        <sz val="9"/>
        <rFont val="Times New Roman"/>
        <family val="1"/>
      </rPr>
      <t>Valera (near)</t>
    </r>
  </si>
  <si>
    <r>
      <rPr>
        <sz val="9"/>
        <rFont val="Times New Roman"/>
        <family val="1"/>
      </rPr>
      <t>highly polished sphere, with reddish-brown coloring</t>
    </r>
  </si>
  <si>
    <r>
      <rPr>
        <sz val="9"/>
        <rFont val="Times New Roman"/>
        <family val="1"/>
      </rPr>
      <t>Miramar NAS</t>
    </r>
  </si>
  <si>
    <r>
      <rPr>
        <sz val="9"/>
        <rFont val="Times New Roman"/>
        <family val="1"/>
      </rPr>
      <t>pilot saw a very bright round object with red and white hues</t>
    </r>
  </si>
  <si>
    <r>
      <rPr>
        <sz val="9"/>
        <rFont val="Times New Roman"/>
        <family val="1"/>
      </rPr>
      <t>Cochise (20 miles E of )</t>
    </r>
  </si>
  <si>
    <r>
      <rPr>
        <sz val="9"/>
        <rFont val="Times New Roman"/>
        <family val="1"/>
      </rPr>
      <t>military pilots saw a white circular object, no trail moving against wind</t>
    </r>
  </si>
  <si>
    <r>
      <rPr>
        <sz val="9"/>
        <rFont val="Times New Roman"/>
        <family val="1"/>
      </rPr>
      <t>Fuju [?],</t>
    </r>
  </si>
  <si>
    <r>
      <rPr>
        <sz val="9"/>
        <rFont val="Times New Roman"/>
        <family val="1"/>
      </rPr>
      <t>Light Outmaneuvers T-33</t>
    </r>
  </si>
  <si>
    <r>
      <rPr>
        <sz val="9"/>
        <rFont val="Times New Roman"/>
        <family val="1"/>
      </rPr>
      <t>Winterset</t>
    </r>
  </si>
  <si>
    <r>
      <rPr>
        <sz val="9"/>
        <rFont val="Times New Roman"/>
        <family val="1"/>
      </rPr>
      <t>GCI Tracks Uncorrelated Target Over Alaska</t>
    </r>
  </si>
  <si>
    <r>
      <rPr>
        <sz val="9"/>
        <rFont val="Times New Roman"/>
        <family val="1"/>
      </rPr>
      <t>Fairbanks</t>
    </r>
  </si>
  <si>
    <r>
      <rPr>
        <sz val="9"/>
        <rFont val="Times New Roman"/>
        <family val="1"/>
      </rPr>
      <t>a black smoke trail/circle-explosion and some objects fell</t>
    </r>
  </si>
  <si>
    <r>
      <rPr>
        <sz val="9"/>
        <rFont val="Times New Roman"/>
        <family val="1"/>
      </rPr>
      <t>Lakeland</t>
    </r>
  </si>
  <si>
    <r>
      <rPr>
        <sz val="9"/>
        <rFont val="Times New Roman"/>
        <family val="1"/>
      </rPr>
      <t>military pilot saw a white-reddish globular object</t>
    </r>
  </si>
  <si>
    <r>
      <rPr>
        <sz val="9"/>
        <rFont val="Times New Roman"/>
        <family val="1"/>
      </rPr>
      <t>Airliner pilot saw a dark object leaving a contrail</t>
    </r>
  </si>
  <si>
    <r>
      <rPr>
        <sz val="9"/>
        <rFont val="Times New Roman"/>
        <family val="1"/>
      </rPr>
      <t>air space</t>
    </r>
  </si>
  <si>
    <r>
      <rPr>
        <sz val="9"/>
        <rFont val="Times New Roman"/>
        <family val="1"/>
      </rPr>
      <t>Bet. Virginia and Kansas</t>
    </r>
  </si>
  <si>
    <r>
      <rPr>
        <sz val="9"/>
        <rFont val="Times New Roman"/>
        <family val="1"/>
      </rPr>
      <t>Airliner enroute to Maracaibo approached by luminous UFO. [UFOE, X]</t>
    </r>
  </si>
  <si>
    <r>
      <rPr>
        <sz val="9"/>
        <rFont val="Times New Roman"/>
        <family val="1"/>
      </rPr>
      <t>Punta San Juan (near)</t>
    </r>
  </si>
  <si>
    <r>
      <rPr>
        <sz val="9"/>
        <rFont val="Times New Roman"/>
        <family val="1"/>
      </rPr>
      <t>Huge Metallic Disc Paces B-25</t>
    </r>
  </si>
  <si>
    <r>
      <rPr>
        <sz val="9"/>
        <rFont val="Times New Roman"/>
        <family val="1"/>
      </rPr>
      <t>Cochise</t>
    </r>
  </si>
  <si>
    <r>
      <rPr>
        <sz val="9"/>
        <rFont val="Times New Roman"/>
        <family val="1"/>
      </rPr>
      <t>Navy pilot observed domed disc. [UFOE, IV]</t>
    </r>
  </si>
  <si>
    <r>
      <rPr>
        <sz val="9"/>
        <rFont val="Times New Roman"/>
        <family val="1"/>
      </rPr>
      <t>Virginia, nr. Washington, D. C</t>
    </r>
  </si>
  <si>
    <r>
      <rPr>
        <sz val="9"/>
        <rFont val="Times New Roman"/>
        <family val="1"/>
      </rPr>
      <t xml:space="preserve">Truck driver and hotel manager driving over mountain road saw luminous object
</t>
    </r>
    <r>
      <rPr>
        <sz val="9"/>
        <rFont val="Times New Roman"/>
        <family val="1"/>
      </rPr>
      <t>fly overhead, truck engine stopped</t>
    </r>
  </si>
  <si>
    <r>
      <rPr>
        <sz val="9"/>
        <rFont val="Times New Roman"/>
        <family val="1"/>
      </rPr>
      <t>Agrinion</t>
    </r>
  </si>
  <si>
    <r>
      <rPr>
        <sz val="9"/>
        <rFont val="Times New Roman"/>
        <family val="1"/>
      </rPr>
      <t>Crew flying B-47 saw 2 objects pass the plane</t>
    </r>
  </si>
  <si>
    <r>
      <rPr>
        <sz val="9"/>
        <rFont val="Times New Roman"/>
        <family val="1"/>
      </rPr>
      <t>San Diego</t>
    </r>
  </si>
  <si>
    <r>
      <rPr>
        <sz val="9"/>
        <rFont val="Times New Roman"/>
        <family val="1"/>
      </rPr>
      <t>Air Radar/Visual For 40 Minutes</t>
    </r>
  </si>
  <si>
    <r>
      <rPr>
        <sz val="9"/>
        <rFont val="Times New Roman"/>
        <family val="1"/>
      </rPr>
      <t>Nogales (NE of)</t>
    </r>
  </si>
  <si>
    <r>
      <rPr>
        <sz val="9"/>
        <rFont val="Times New Roman"/>
        <family val="1"/>
      </rPr>
      <t xml:space="preserve">Red-orange circular UFO, with white glow from "portholes" at front, sped
</t>
    </r>
    <r>
      <rPr>
        <sz val="9"/>
        <rFont val="Times New Roman"/>
        <family val="1"/>
      </rPr>
      <t>overhead. [UFOE, XII]</t>
    </r>
  </si>
  <si>
    <r>
      <rPr>
        <sz val="9"/>
        <rFont val="Times New Roman"/>
        <family val="1"/>
      </rPr>
      <t>Pontiac</t>
    </r>
  </si>
  <si>
    <r>
      <rPr>
        <sz val="9"/>
        <rFont val="Times New Roman"/>
        <family val="1"/>
      </rPr>
      <t>High-speed UFOs reported. [UFOE, X]</t>
    </r>
  </si>
  <si>
    <r>
      <rPr>
        <sz val="9"/>
        <rFont val="Times New Roman"/>
        <family val="1"/>
      </rPr>
      <t>Object Accelerates Away From Marine TV-2</t>
    </r>
  </si>
  <si>
    <r>
      <rPr>
        <sz val="9"/>
        <rFont val="Times New Roman"/>
        <family val="1"/>
      </rPr>
      <t>Edenton</t>
    </r>
  </si>
  <si>
    <r>
      <rPr>
        <sz val="9"/>
        <rFont val="Times New Roman"/>
        <family val="1"/>
      </rPr>
      <t>white, semi-circular, flat object with a dome</t>
    </r>
  </si>
  <si>
    <r>
      <rPr>
        <sz val="9"/>
        <rFont val="Times New Roman"/>
        <family val="1"/>
      </rPr>
      <t>Cape Province</t>
    </r>
  </si>
  <si>
    <r>
      <rPr>
        <sz val="9"/>
        <rFont val="Times New Roman"/>
        <family val="1"/>
      </rPr>
      <t>House radio "pulsated" as UFO observed hovering low over Lake Erie</t>
    </r>
  </si>
  <si>
    <r>
      <rPr>
        <sz val="9"/>
        <rFont val="Times New Roman"/>
        <family val="1"/>
      </rPr>
      <t>North East</t>
    </r>
  </si>
  <si>
    <r>
      <rPr>
        <sz val="9"/>
        <rFont val="Times New Roman"/>
        <family val="1"/>
      </rPr>
      <t xml:space="preserve">Civil Aeronautics Administration personnel watched round, yellowish UFO
</t>
    </r>
    <r>
      <rPr>
        <sz val="9"/>
        <rFont val="Times New Roman"/>
        <family val="1"/>
      </rPr>
      <t>through binoculars. [UFOE, V]</t>
    </r>
  </si>
  <si>
    <r>
      <rPr>
        <sz val="9"/>
        <rFont val="Times New Roman"/>
        <family val="1"/>
      </rPr>
      <t>a translucent grey, round, flat object rotating</t>
    </r>
  </si>
  <si>
    <r>
      <rPr>
        <sz val="9"/>
        <rFont val="Times New Roman"/>
        <family val="1"/>
      </rPr>
      <t>Gnd Radar/ Air Visual</t>
    </r>
  </si>
  <si>
    <r>
      <rPr>
        <sz val="9"/>
        <rFont val="Times New Roman"/>
        <family val="1"/>
      </rPr>
      <t>Sp. Morocco</t>
    </r>
  </si>
  <si>
    <r>
      <rPr>
        <sz val="9"/>
        <rFont val="Times New Roman"/>
        <family val="1"/>
      </rPr>
      <t>Cueta</t>
    </r>
  </si>
  <si>
    <r>
      <rPr>
        <sz val="9"/>
        <rFont val="Times New Roman"/>
        <family val="1"/>
      </rPr>
      <t>flat-bottomed, domed object 65-70 ft across, 18-20 ft high</t>
    </r>
  </si>
  <si>
    <r>
      <rPr>
        <sz val="9"/>
        <rFont val="Times New Roman"/>
        <family val="1"/>
      </rPr>
      <t>Formation of round objects. (Confidential report from college professor.) [UFOE, VII] Millville, N. J. Disc with four body lights. [UFOE, II]</t>
    </r>
  </si>
  <si>
    <r>
      <rPr>
        <sz val="9"/>
        <rFont val="Times New Roman"/>
        <family val="1"/>
      </rPr>
      <t>Matasquan</t>
    </r>
  </si>
  <si>
    <r>
      <rPr>
        <sz val="9"/>
        <rFont val="Times New Roman"/>
        <family val="1"/>
      </rPr>
      <t xml:space="preserve">Meteorologist, control tower operator at airport watched two hovering luminous
</t>
    </r>
    <r>
      <rPr>
        <sz val="9"/>
        <rFont val="Times New Roman"/>
        <family val="1"/>
      </rPr>
      <t>objects (official report from Argentine Embassy). [UFOE, X]</t>
    </r>
  </si>
  <si>
    <r>
      <rPr>
        <sz val="9"/>
        <rFont val="Times New Roman"/>
        <family val="1"/>
      </rPr>
      <t>Shiny Objects Encountered By Airliner</t>
    </r>
  </si>
  <si>
    <r>
      <rPr>
        <sz val="9"/>
        <rFont val="Times New Roman"/>
        <family val="1"/>
      </rPr>
      <t>bright white light hover 8.5-9 mins</t>
    </r>
  </si>
  <si>
    <r>
      <rPr>
        <sz val="9"/>
        <rFont val="Times New Roman"/>
        <family val="1"/>
      </rPr>
      <t>DC-6 Crew Encounters Blue Object</t>
    </r>
  </si>
  <si>
    <r>
      <rPr>
        <sz val="9"/>
        <rFont val="Times New Roman"/>
        <family val="1"/>
      </rPr>
      <t>New Orleans (130 miles ESE of)</t>
    </r>
  </si>
  <si>
    <r>
      <rPr>
        <sz val="9"/>
        <rFont val="Times New Roman"/>
        <family val="1"/>
      </rPr>
      <t>10 gold, circular objects fly in vertical V-formation</t>
    </r>
  </si>
  <si>
    <r>
      <rPr>
        <sz val="9"/>
        <rFont val="Times New Roman"/>
        <family val="1"/>
      </rPr>
      <t>UFO Disables One Tractor But Not The Diesel</t>
    </r>
  </si>
  <si>
    <r>
      <rPr>
        <sz val="9"/>
        <rFont val="Times New Roman"/>
        <family val="1"/>
      </rPr>
      <t>Forli</t>
    </r>
  </si>
  <si>
    <r>
      <rPr>
        <sz val="9"/>
        <rFont val="Times New Roman"/>
        <family val="1"/>
      </rPr>
      <t>Kentucky (Indiana &amp; Ohio), G,V</t>
    </r>
  </si>
  <si>
    <r>
      <rPr>
        <sz val="9"/>
        <rFont val="Times New Roman"/>
        <family val="1"/>
      </rPr>
      <t>Kentucky (Indiana &amp; Ohio)</t>
    </r>
  </si>
  <si>
    <r>
      <rPr>
        <sz val="9"/>
        <rFont val="Times New Roman"/>
        <family val="1"/>
      </rPr>
      <t>Orange elliptical object with blue "portholes" observed. [UFOE, XII]</t>
    </r>
  </si>
  <si>
    <r>
      <rPr>
        <sz val="9"/>
        <rFont val="Times New Roman"/>
        <family val="1"/>
      </rPr>
      <t>Lookout Point</t>
    </r>
  </si>
  <si>
    <r>
      <rPr>
        <sz val="9"/>
        <rFont val="Times New Roman"/>
        <family val="1"/>
      </rPr>
      <t>grey object, shaped like a stovepipe</t>
    </r>
  </si>
  <si>
    <r>
      <rPr>
        <sz val="9"/>
        <rFont val="Times New Roman"/>
        <family val="1"/>
      </rPr>
      <t>Terciera Islands</t>
    </r>
  </si>
  <si>
    <r>
      <rPr>
        <sz val="9"/>
        <rFont val="Times New Roman"/>
        <family val="1"/>
      </rPr>
      <t>long narrow bright blue object emitting deep-orange sparks</t>
    </r>
  </si>
  <si>
    <r>
      <rPr>
        <sz val="9"/>
        <rFont val="Times New Roman"/>
        <family val="1"/>
      </rPr>
      <t>SE of Taiwan</t>
    </r>
  </si>
  <si>
    <r>
      <rPr>
        <sz val="9"/>
        <rFont val="Times New Roman"/>
        <family val="1"/>
      </rPr>
      <t>brilliant white, round-oval object climb in front of clouds</t>
    </r>
  </si>
  <si>
    <r>
      <rPr>
        <sz val="9"/>
        <rFont val="Times New Roman"/>
        <family val="1"/>
      </rPr>
      <t>Miho AB</t>
    </r>
  </si>
  <si>
    <r>
      <rPr>
        <sz val="9"/>
        <rFont val="Times New Roman"/>
        <family val="1"/>
      </rPr>
      <t xml:space="preserve">Mrs. Clare Booth Luce, American Ambassador, others sighted luminous, round
</t>
    </r>
    <r>
      <rPr>
        <sz val="9"/>
        <rFont val="Times New Roman"/>
        <family val="1"/>
      </rPr>
      <t>UFO. [UFOE, X]</t>
    </r>
  </si>
  <si>
    <r>
      <rPr>
        <sz val="9"/>
        <rFont val="Times New Roman"/>
        <family val="1"/>
      </rPr>
      <t xml:space="preserve">Headlights and motor failed, passengers felt ''electric shock"; UFO passed ahead of
</t>
    </r>
    <r>
      <rPr>
        <sz val="9"/>
        <rFont val="Times New Roman"/>
        <family val="1"/>
      </rPr>
      <t>car</t>
    </r>
  </si>
  <si>
    <r>
      <rPr>
        <sz val="9"/>
        <rFont val="Times New Roman"/>
        <family val="1"/>
      </rPr>
      <t>Linzeux (near)</t>
    </r>
  </si>
  <si>
    <r>
      <rPr>
        <sz val="9"/>
        <rFont val="Times New Roman"/>
        <family val="1"/>
      </rPr>
      <t>High speed objects some egg-shaped seen by hundreds. [UFOE, X]</t>
    </r>
  </si>
  <si>
    <r>
      <rPr>
        <sz val="9"/>
        <rFont val="Times New Roman"/>
        <family val="1"/>
      </rPr>
      <t>Formation of silver, circular objects sped over Air Force base. [UFOE, X]</t>
    </r>
  </si>
  <si>
    <r>
      <rPr>
        <sz val="9"/>
        <rFont val="Times New Roman"/>
        <family val="1"/>
      </rPr>
      <t>Porto Alegre</t>
    </r>
  </si>
  <si>
    <r>
      <rPr>
        <sz val="9"/>
        <rFont val="Times New Roman"/>
        <family val="1"/>
      </rPr>
      <t>(McDonald list) FPS-10 Tracks UFO at 3200 MPH</t>
    </r>
  </si>
  <si>
    <r>
      <rPr>
        <sz val="9"/>
        <rFont val="Times New Roman"/>
        <family val="1"/>
      </rPr>
      <t xml:space="preserve">Radio made harsh shrieking noise, volume increased; then reddish disc seen
</t>
    </r>
    <r>
      <rPr>
        <sz val="9"/>
        <rFont val="Times New Roman"/>
        <family val="1"/>
      </rPr>
      <t>circling overhead</t>
    </r>
  </si>
  <si>
    <r>
      <rPr>
        <sz val="9"/>
        <rFont val="Times New Roman"/>
        <family val="1"/>
      </rPr>
      <t>School principal, teacher, 60 students saw silver cigar-shaped UFO with "portholes" hover over school, then speed away; "angel's hair" fell. [UFOE, VIII]</t>
    </r>
  </si>
  <si>
    <r>
      <rPr>
        <sz val="9"/>
        <rFont val="Times New Roman"/>
        <family val="1"/>
      </rPr>
      <t xml:space="preserve">Motorist and child felt shock and heat, motor and headlights failed; then luminous
</t>
    </r>
    <r>
      <rPr>
        <sz val="9"/>
        <rFont val="Times New Roman"/>
        <family val="1"/>
      </rPr>
      <t>UFO became visible ahead of car</t>
    </r>
  </si>
  <si>
    <r>
      <rPr>
        <sz val="9"/>
        <rFont val="Times New Roman"/>
        <family val="1"/>
      </rPr>
      <t>La Rochelle (near)</t>
    </r>
  </si>
  <si>
    <r>
      <rPr>
        <sz val="9"/>
        <rFont val="Times New Roman"/>
        <family val="1"/>
      </rPr>
      <t>Motorist felt paralyzed, motor stalled, heat felt; UFO on road</t>
    </r>
  </si>
  <si>
    <r>
      <rPr>
        <sz val="9"/>
        <rFont val="Times New Roman"/>
        <family val="1"/>
      </rPr>
      <t>Schirmeck</t>
    </r>
  </si>
  <si>
    <r>
      <rPr>
        <sz val="9"/>
        <rFont val="Times New Roman"/>
        <family val="1"/>
      </rPr>
      <t xml:space="preserve">Driver of light truck felt half paralyzed, motor began missing; dark elongated
</t>
    </r>
    <r>
      <rPr>
        <sz val="9"/>
        <rFont val="Times New Roman"/>
        <family val="1"/>
      </rPr>
      <t>object seen in nearby field</t>
    </r>
  </si>
  <si>
    <r>
      <rPr>
        <sz val="9"/>
        <rFont val="Times New Roman"/>
        <family val="1"/>
      </rPr>
      <t>Coheix, Puy-De-Dorne</t>
    </r>
  </si>
  <si>
    <r>
      <rPr>
        <sz val="9"/>
        <rFont val="Times New Roman"/>
        <family val="1"/>
      </rPr>
      <t xml:space="preserve">4 UFOs at low altitude ahead of car. One descended toward road; driver felt shock,
</t>
    </r>
    <r>
      <rPr>
        <sz val="9"/>
        <rFont val="Times New Roman"/>
        <family val="1"/>
      </rPr>
      <t>numbness, car motor, headlights failed</t>
    </r>
  </si>
  <si>
    <r>
      <rPr>
        <sz val="9"/>
        <rFont val="Times New Roman"/>
        <family val="1"/>
      </rPr>
      <t>Banlolet, Seine-Infeneure</t>
    </r>
  </si>
  <si>
    <r>
      <rPr>
        <sz val="9"/>
        <rFont val="Times New Roman"/>
        <family val="1"/>
      </rPr>
      <t>50 objects with illuminated bottoms were seen flying</t>
    </r>
  </si>
  <si>
    <r>
      <rPr>
        <sz val="9"/>
        <rFont val="Times New Roman"/>
        <family val="1"/>
      </rPr>
      <t>Kingfisher</t>
    </r>
  </si>
  <si>
    <r>
      <rPr>
        <sz val="9"/>
        <rFont val="Times New Roman"/>
        <family val="1"/>
      </rPr>
      <t>541015-16</t>
    </r>
  </si>
  <si>
    <r>
      <rPr>
        <sz val="9"/>
        <rFont val="Times New Roman"/>
        <family val="1"/>
      </rPr>
      <t>round, flat, silver object fly straight and level</t>
    </r>
  </si>
  <si>
    <r>
      <rPr>
        <sz val="9"/>
        <rFont val="Times New Roman"/>
        <family val="1"/>
      </rPr>
      <t>Fr. Morocco</t>
    </r>
  </si>
  <si>
    <r>
      <rPr>
        <sz val="9"/>
        <rFont val="Times New Roman"/>
        <family val="1"/>
      </rPr>
      <t>Nouasseur</t>
    </r>
  </si>
  <si>
    <r>
      <rPr>
        <sz val="9"/>
        <rFont val="Times New Roman"/>
        <family val="1"/>
      </rPr>
      <t xml:space="preserve">Car motor and headlights failed as UFO crossed road ahead of car, below cloud
</t>
    </r>
    <r>
      <rPr>
        <sz val="9"/>
        <rFont val="Times New Roman"/>
        <family val="1"/>
      </rPr>
      <t>cover</t>
    </r>
  </si>
  <si>
    <r>
      <rPr>
        <sz val="9"/>
        <rFont val="Times New Roman"/>
        <family val="1"/>
      </rPr>
      <t>Fronfrede (Loire)</t>
    </r>
  </si>
  <si>
    <r>
      <rPr>
        <sz val="9"/>
        <rFont val="Times New Roman"/>
        <family val="1"/>
      </rPr>
      <t xml:space="preserve">Car motor and headlights failed, passengers felt shock and numbness; round UFO
</t>
    </r>
    <r>
      <rPr>
        <sz val="9"/>
        <rFont val="Times New Roman"/>
        <family val="1"/>
      </rPr>
      <t>took off from nearby field</t>
    </r>
  </si>
  <si>
    <r>
      <rPr>
        <sz val="9"/>
        <rFont val="Times New Roman"/>
        <family val="1"/>
      </rPr>
      <t>Clamecy (Nievre)</t>
    </r>
  </si>
  <si>
    <r>
      <rPr>
        <sz val="9"/>
        <rFont val="Times New Roman"/>
        <family val="1"/>
      </rPr>
      <t>Car motor and headlights failed; two UFOs observed at low altitude ahead of car</t>
    </r>
  </si>
  <si>
    <r>
      <rPr>
        <sz val="9"/>
        <rFont val="Times New Roman"/>
        <family val="1"/>
      </rPr>
      <t>Chateauneuf-Sur-Charente</t>
    </r>
  </si>
  <si>
    <r>
      <rPr>
        <sz val="9"/>
        <rFont val="Times New Roman"/>
        <family val="1"/>
      </rPr>
      <t>Motorcycle stalled, round lighted UFO observed about 50 yards ahead</t>
    </r>
  </si>
  <si>
    <r>
      <rPr>
        <sz val="9"/>
        <rFont val="Times New Roman"/>
        <family val="1"/>
      </rPr>
      <t>Brosses-Thillot, Saone-Et-Loire (near)</t>
    </r>
  </si>
  <si>
    <r>
      <rPr>
        <sz val="9"/>
        <rFont val="Times New Roman"/>
        <family val="1"/>
      </rPr>
      <t>Three UFOs Flew Over Area, Tracked on Radar</t>
    </r>
  </si>
  <si>
    <r>
      <rPr>
        <sz val="9"/>
        <rFont val="Times New Roman"/>
        <family val="1"/>
      </rPr>
      <t>Dutch Islands, Harwich area</t>
    </r>
  </si>
  <si>
    <r>
      <rPr>
        <sz val="9"/>
        <rFont val="Times New Roman"/>
        <family val="1"/>
      </rPr>
      <t>Car motor and headlights failed as cigar-shaped UFO passed above</t>
    </r>
  </si>
  <si>
    <r>
      <rPr>
        <sz val="9"/>
        <rFont val="Times New Roman"/>
        <family val="1"/>
      </rPr>
      <t>Cuisy (Seine-Et-Marne)</t>
    </r>
  </si>
  <si>
    <r>
      <rPr>
        <sz val="9"/>
        <rFont val="Times New Roman"/>
        <family val="1"/>
      </rPr>
      <t>Car motor and headlights failed; UFO over road.</t>
    </r>
  </si>
  <si>
    <r>
      <rPr>
        <sz val="9"/>
        <rFont val="Times New Roman"/>
        <family val="1"/>
      </rPr>
      <t>St.-Jean-d'Asse</t>
    </r>
  </si>
  <si>
    <r>
      <rPr>
        <sz val="9"/>
        <rFont val="Times New Roman"/>
        <family val="1"/>
      </rPr>
      <t>(McDonald list; Mary Castner/CUFOS)</t>
    </r>
  </si>
  <si>
    <r>
      <rPr>
        <sz val="9"/>
        <rFont val="Times New Roman"/>
        <family val="1"/>
      </rPr>
      <t>Gloster "Meteor" Encounters Disc / Salandin Case</t>
    </r>
  </si>
  <si>
    <r>
      <rPr>
        <sz val="9"/>
        <rFont val="Times New Roman"/>
        <family val="1"/>
      </rPr>
      <t>North Weald, Essex</t>
    </r>
  </si>
  <si>
    <r>
      <rPr>
        <sz val="9"/>
        <rFont val="Times New Roman"/>
        <family val="1"/>
      </rPr>
      <t>UFO paced car. [UFOE, II]</t>
    </r>
  </si>
  <si>
    <r>
      <rPr>
        <sz val="9"/>
        <rFont val="Times New Roman"/>
        <family val="1"/>
      </rPr>
      <t>Waben (near)</t>
    </r>
  </si>
  <si>
    <r>
      <rPr>
        <sz val="9"/>
        <rFont val="Times New Roman"/>
        <family val="1"/>
      </rPr>
      <t>Engineer sighted maneuvering disc. [UFOE, I]</t>
    </r>
  </si>
  <si>
    <r>
      <rPr>
        <sz val="9"/>
        <rFont val="Times New Roman"/>
        <family val="1"/>
      </rPr>
      <t>Cherry Valley</t>
    </r>
  </si>
  <si>
    <r>
      <rPr>
        <sz val="9"/>
        <rFont val="Times New Roman"/>
        <family val="1"/>
      </rPr>
      <t>DC-6 Crew Paced By Object</t>
    </r>
  </si>
  <si>
    <r>
      <rPr>
        <sz val="9"/>
        <rFont val="Times New Roman"/>
        <family val="1"/>
      </rPr>
      <t>2 bright silver, wheel-shaped objects fly N to S in trail</t>
    </r>
  </si>
  <si>
    <r>
      <rPr>
        <sz val="9"/>
        <rFont val="Times New Roman"/>
        <family val="1"/>
      </rPr>
      <t>Gatlinburg</t>
    </r>
  </si>
  <si>
    <r>
      <rPr>
        <sz val="9"/>
        <rFont val="Times New Roman"/>
        <family val="1"/>
      </rPr>
      <t>thin, translucent, tan asymmetrical boomerang-shaped object</t>
    </r>
  </si>
  <si>
    <r>
      <rPr>
        <sz val="9"/>
        <rFont val="Times New Roman"/>
        <family val="1"/>
      </rPr>
      <t>Marshfield (3 miles E of)</t>
    </r>
  </si>
  <si>
    <r>
      <rPr>
        <sz val="9"/>
        <rFont val="Times New Roman"/>
        <family val="1"/>
      </rPr>
      <t>10 ft x 5 ft light metallic blue, pecan-shaped object</t>
    </r>
  </si>
  <si>
    <r>
      <rPr>
        <sz val="9"/>
        <rFont val="Times New Roman"/>
        <family val="1"/>
      </rPr>
      <t>Santa Maria Airport</t>
    </r>
  </si>
  <si>
    <r>
      <rPr>
        <sz val="9"/>
        <rFont val="Times New Roman"/>
        <family val="1"/>
      </rPr>
      <t>a red-orange ball giving off sparks</t>
    </r>
  </si>
  <si>
    <r>
      <rPr>
        <sz val="9"/>
        <rFont val="Times New Roman"/>
        <family val="1"/>
      </rPr>
      <t>Marine Corps weather observer saw 7 discs oscillating in formation.[UFOE, XII]</t>
    </r>
  </si>
  <si>
    <r>
      <rPr>
        <sz val="9"/>
        <rFont val="Times New Roman"/>
        <family val="1"/>
      </rPr>
      <t>54Fall</t>
    </r>
  </si>
  <si>
    <r>
      <rPr>
        <sz val="9"/>
        <rFont val="Times New Roman"/>
        <family val="1"/>
      </rPr>
      <t xml:space="preserve">Dark saucer-shaped UFO arced overhead, levelled off and moved into distance.
</t>
    </r>
    <r>
      <rPr>
        <sz val="9"/>
        <rFont val="Times New Roman"/>
        <family val="1"/>
      </rPr>
      <t>[UFOE, XII]</t>
    </r>
  </si>
  <si>
    <r>
      <rPr>
        <sz val="9"/>
        <rFont val="Times New Roman"/>
        <family val="1"/>
      </rPr>
      <t>Cuyahoga Falls</t>
    </r>
  </si>
  <si>
    <r>
      <rPr>
        <sz val="9"/>
        <rFont val="Times New Roman"/>
        <family val="1"/>
      </rPr>
      <t>Officials watched oval UFO with dome and "searchlights". [UFOE, X]</t>
    </r>
  </si>
  <si>
    <r>
      <rPr>
        <sz val="9"/>
        <rFont val="Times New Roman"/>
        <family val="1"/>
      </rPr>
      <t>Fr. West Africa</t>
    </r>
  </si>
  <si>
    <r>
      <rPr>
        <sz val="9"/>
        <rFont val="Times New Roman"/>
        <family val="1"/>
      </rPr>
      <t>Danane</t>
    </r>
  </si>
  <si>
    <r>
      <rPr>
        <sz val="9"/>
        <rFont val="Times New Roman"/>
        <family val="1"/>
      </rPr>
      <t>Green fireball seen by thousands of witnesses heading SE</t>
    </r>
  </si>
  <si>
    <r>
      <rPr>
        <sz val="9"/>
        <rFont val="Times New Roman"/>
        <family val="1"/>
      </rPr>
      <t>round object, like polished aluminum, fly straight and level</t>
    </r>
  </si>
  <si>
    <r>
      <rPr>
        <sz val="9"/>
        <rFont val="Times New Roman"/>
        <family val="1"/>
      </rPr>
      <t>Kimpo AB</t>
    </r>
  </si>
  <si>
    <r>
      <rPr>
        <sz val="9"/>
        <rFont val="Times New Roman"/>
        <family val="1"/>
      </rPr>
      <t xml:space="preserve">Large green fireball observed; radio and television interference noted over wide
</t>
    </r>
    <r>
      <rPr>
        <sz val="9"/>
        <rFont val="Times New Roman"/>
        <family val="1"/>
      </rPr>
      <t>area</t>
    </r>
  </si>
  <si>
    <r>
      <rPr>
        <sz val="9"/>
        <rFont val="Times New Roman"/>
        <family val="1"/>
      </rPr>
      <t>Rome, Italy, G,V</t>
    </r>
  </si>
  <si>
    <r>
      <rPr>
        <sz val="9"/>
        <rFont val="Times New Roman"/>
        <family val="1"/>
      </rPr>
      <t xml:space="preserve">Radio station transmitter failed to operate properly as round shiny UFO passed
</t>
    </r>
    <r>
      <rPr>
        <sz val="9"/>
        <rFont val="Times New Roman"/>
        <family val="1"/>
      </rPr>
      <t>tower</t>
    </r>
  </si>
  <si>
    <r>
      <rPr>
        <sz val="9"/>
        <rFont val="Times New Roman"/>
        <family val="1"/>
      </rPr>
      <t xml:space="preserve">Shiny, round object buzzed radio tower; transmitter failed to operate properly.
</t>
    </r>
    <r>
      <rPr>
        <sz val="9"/>
        <rFont val="Times New Roman"/>
        <family val="1"/>
      </rPr>
      <t>[UFOE, VIII]</t>
    </r>
  </si>
  <si>
    <r>
      <rPr>
        <sz val="9"/>
        <rFont val="Times New Roman"/>
        <family val="1"/>
      </rPr>
      <t>Roanoke (near)</t>
    </r>
  </si>
  <si>
    <r>
      <rPr>
        <sz val="9"/>
        <rFont val="Times New Roman"/>
        <family val="1"/>
      </rPr>
      <t>Gray disc hovered, emitted smoke and climbed away at high speed. [UFOE, X]</t>
    </r>
  </si>
  <si>
    <r>
      <rPr>
        <sz val="9"/>
        <rFont val="Times New Roman"/>
        <family val="1"/>
      </rPr>
      <t>Bihar</t>
    </r>
  </si>
  <si>
    <r>
      <rPr>
        <sz val="9"/>
        <rFont val="Times New Roman"/>
        <family val="1"/>
      </rPr>
      <t xml:space="preserve">Several people reported having seen a circular flying object. The object, flying at
</t>
    </r>
    <r>
      <rPr>
        <sz val="9"/>
        <rFont val="Times New Roman"/>
        <family val="1"/>
      </rPr>
      <t>an altitude of 800 meters, gave off an intense light and left a trail of reddish smoke about three times its diameter</t>
    </r>
  </si>
  <si>
    <r>
      <rPr>
        <sz val="9"/>
        <rFont val="Times New Roman"/>
        <family val="1"/>
      </rPr>
      <t>Helsinki</t>
    </r>
  </si>
  <si>
    <r>
      <rPr>
        <sz val="9"/>
        <rFont val="Times New Roman"/>
        <family val="1"/>
      </rPr>
      <t>Hovering disc photographed. [UFOE, VIII]</t>
    </r>
  </si>
  <si>
    <r>
      <rPr>
        <sz val="9"/>
        <rFont val="Times New Roman"/>
        <family val="1"/>
      </rPr>
      <t>Nelson</t>
    </r>
  </si>
  <si>
    <r>
      <rPr>
        <sz val="9"/>
        <rFont val="Times New Roman"/>
        <family val="1"/>
      </rPr>
      <t xml:space="preserve">12:30 a.m. Robert Chovel and his wife and father-in-law were driving home from the theater in Hirson, Aisne Department when they saw a luminous, red-orange
</t>
    </r>
    <r>
      <rPr>
        <sz val="9"/>
        <rFont val="Times New Roman"/>
        <family val="1"/>
      </rPr>
      <t>"disk" flying above the railroad tracks.</t>
    </r>
  </si>
  <si>
    <r>
      <rPr>
        <sz val="9"/>
        <rFont val="Times New Roman"/>
        <family val="1"/>
      </rPr>
      <t>Origny</t>
    </r>
  </si>
  <si>
    <r>
      <rPr>
        <sz val="9"/>
        <rFont val="Times New Roman"/>
        <family val="1"/>
      </rPr>
      <t>12:23 AM CST silver or white object with a slightly swept-back leading edge</t>
    </r>
  </si>
  <si>
    <r>
      <rPr>
        <sz val="9"/>
        <rFont val="Times New Roman"/>
        <family val="1"/>
      </rPr>
      <t>3 AM CST 20-30 lights, as if on a string, fly straight and level</t>
    </r>
  </si>
  <si>
    <r>
      <rPr>
        <sz val="9"/>
        <rFont val="Times New Roman"/>
        <family val="1"/>
      </rPr>
      <t>England, G</t>
    </r>
  </si>
  <si>
    <r>
      <rPr>
        <sz val="9"/>
        <rFont val="Times New Roman"/>
        <family val="1"/>
      </rPr>
      <t>O'Farrell Case (Sea Fury Incident) (M)</t>
    </r>
  </si>
  <si>
    <r>
      <rPr>
        <sz val="9"/>
        <rFont val="Times New Roman"/>
        <family val="1"/>
      </rPr>
      <t>Nowra</t>
    </r>
  </si>
  <si>
    <r>
      <rPr>
        <sz val="9"/>
        <rFont val="Times New Roman"/>
        <family val="1"/>
      </rPr>
      <t>O'Farrell Case (Sea Fury Incident), G,V</t>
    </r>
  </si>
  <si>
    <r>
      <rPr>
        <sz val="9"/>
        <rFont val="Times New Roman"/>
        <family val="1"/>
      </rPr>
      <t>House lights failed as UFO passed</t>
    </r>
  </si>
  <si>
    <r>
      <rPr>
        <sz val="9"/>
        <rFont val="Times New Roman"/>
        <family val="1"/>
      </rPr>
      <t>Lens-shaped objects veer north</t>
    </r>
  </si>
  <si>
    <r>
      <rPr>
        <sz val="9"/>
        <rFont val="Times New Roman"/>
        <family val="1"/>
      </rPr>
      <t>Prince Christian</t>
    </r>
  </si>
  <si>
    <r>
      <rPr>
        <sz val="9"/>
        <rFont val="Times New Roman"/>
        <family val="1"/>
      </rPr>
      <t>a triangular formation of 15 objects, tracked by ground radar</t>
    </r>
  </si>
  <si>
    <r>
      <rPr>
        <sz val="9"/>
        <rFont val="Times New Roman"/>
        <family val="1"/>
      </rPr>
      <t>7 large, white, teardrop-shaped objects turn blue</t>
    </r>
  </si>
  <si>
    <r>
      <rPr>
        <sz val="9"/>
        <rFont val="Times New Roman"/>
        <family val="1"/>
      </rPr>
      <t>2 domed ellipses, 20 ft long, 8 ft thick, 10 ft at ends</t>
    </r>
  </si>
  <si>
    <r>
      <rPr>
        <sz val="9"/>
        <rFont val="Times New Roman"/>
        <family val="1"/>
      </rPr>
      <t>flat cylinder, 2-2.5 ft long, 4-5 ft in diameter</t>
    </r>
  </si>
  <si>
    <r>
      <rPr>
        <sz val="9"/>
        <rFont val="Times New Roman"/>
        <family val="1"/>
      </rPr>
      <t>Egilstadir</t>
    </r>
  </si>
  <si>
    <r>
      <rPr>
        <sz val="9"/>
        <rFont val="Times New Roman"/>
        <family val="1"/>
      </rPr>
      <t>Jan Aldrich (date could be 23rd)</t>
    </r>
  </si>
  <si>
    <r>
      <rPr>
        <sz val="9"/>
        <rFont val="Times New Roman"/>
        <family val="1"/>
      </rPr>
      <t>Europe</t>
    </r>
  </si>
  <si>
    <r>
      <rPr>
        <sz val="9"/>
        <rFont val="Times New Roman"/>
        <family val="1"/>
      </rPr>
      <t>N France or W Germany</t>
    </r>
  </si>
  <si>
    <r>
      <rPr>
        <sz val="9"/>
        <rFont val="Times New Roman"/>
        <family val="1"/>
      </rPr>
      <t>C-47 Encounters Blue Object</t>
    </r>
  </si>
  <si>
    <r>
      <rPr>
        <sz val="9"/>
        <rFont val="Times New Roman"/>
        <family val="1"/>
      </rPr>
      <t>San Marcos</t>
    </r>
  </si>
  <si>
    <r>
      <rPr>
        <sz val="9"/>
        <rFont val="Times New Roman"/>
        <family val="1"/>
      </rPr>
      <t>S. S. Docteur Close Encounter</t>
    </r>
  </si>
  <si>
    <r>
      <rPr>
        <sz val="9"/>
        <rFont val="Times New Roman"/>
        <family val="1"/>
      </rPr>
      <t>Yoron-Jima Island</t>
    </r>
  </si>
  <si>
    <r>
      <rPr>
        <sz val="9"/>
        <rFont val="Times New Roman"/>
        <family val="1"/>
      </rPr>
      <t>Two Helicopters Encounter Saucer</t>
    </r>
  </si>
  <si>
    <r>
      <rPr>
        <sz val="9"/>
        <rFont val="Times New Roman"/>
        <family val="1"/>
      </rPr>
      <t>line of blue lights underneath a blue circle with a black center</t>
    </r>
  </si>
  <si>
    <r>
      <rPr>
        <sz val="9"/>
        <rFont val="Times New Roman"/>
        <family val="1"/>
      </rPr>
      <t>(Jan Aldrich)</t>
    </r>
  </si>
  <si>
    <r>
      <rPr>
        <sz val="9"/>
        <rFont val="Times New Roman"/>
        <family val="1"/>
      </rPr>
      <t>white elliptical light change to yellow, orange, pink</t>
    </r>
  </si>
  <si>
    <r>
      <rPr>
        <sz val="9"/>
        <rFont val="Times New Roman"/>
        <family val="1"/>
      </rPr>
      <t xml:space="preserve">Bt. 11:00 and 12:00 p.m. Ten firemen and their chief observed the two flying
</t>
    </r>
    <r>
      <rPr>
        <sz val="9"/>
        <rFont val="Times New Roman"/>
        <family val="1"/>
      </rPr>
      <t>saucers.</t>
    </r>
  </si>
  <si>
    <r>
      <rPr>
        <sz val="9"/>
        <rFont val="Times New Roman"/>
        <family val="1"/>
      </rPr>
      <t>The Hague</t>
    </r>
  </si>
  <si>
    <r>
      <rPr>
        <sz val="9"/>
        <rFont val="Times New Roman"/>
        <family val="1"/>
      </rPr>
      <t>thin bright ellipse, like polished metal, hover for 5-8 secs</t>
    </r>
  </si>
  <si>
    <r>
      <rPr>
        <sz val="9"/>
        <rFont val="Times New Roman"/>
        <family val="1"/>
      </rPr>
      <t>Westlake</t>
    </r>
  </si>
  <si>
    <r>
      <rPr>
        <sz val="9"/>
        <rFont val="Times New Roman"/>
        <family val="1"/>
      </rPr>
      <t>Round UFO Tracked By RADAR &amp; GOC</t>
    </r>
  </si>
  <si>
    <r>
      <rPr>
        <sz val="9"/>
        <rFont val="Times New Roman"/>
        <family val="1"/>
      </rPr>
      <t>New York State</t>
    </r>
  </si>
  <si>
    <r>
      <rPr>
        <u/>
        <sz val="10"/>
        <color rgb="FF0000FF"/>
        <rFont val="Times New Roman"/>
        <family val="1"/>
      </rPr>
      <t>5408xx</t>
    </r>
  </si>
  <si>
    <r>
      <rPr>
        <sz val="9"/>
        <rFont val="Times New Roman"/>
        <family val="1"/>
      </rPr>
      <t>Pencil-Shaped Object Encountered By B-25 Crew</t>
    </r>
  </si>
  <si>
    <r>
      <rPr>
        <sz val="9"/>
        <rFont val="Times New Roman"/>
        <family val="1"/>
      </rPr>
      <t>Los Angeles (15 miles SE of)</t>
    </r>
  </si>
  <si>
    <r>
      <rPr>
        <sz val="9"/>
        <rFont val="Times New Roman"/>
        <family val="1"/>
      </rPr>
      <t>huge, bright pale blue or whitish-blue egg or blimp-shaped 300-500 ft object</t>
    </r>
  </si>
  <si>
    <r>
      <rPr>
        <sz val="9"/>
        <rFont val="Times New Roman"/>
        <family val="1"/>
      </rPr>
      <t>Key Largo</t>
    </r>
  </si>
  <si>
    <r>
      <rPr>
        <sz val="9"/>
        <rFont val="Times New Roman"/>
        <family val="1"/>
      </rPr>
      <t>Dutch ship observed disc with apparent portholes. [UFOE, XII]</t>
    </r>
  </si>
  <si>
    <r>
      <rPr>
        <sz val="9"/>
        <rFont val="Times New Roman"/>
        <family val="1"/>
      </rPr>
      <t xml:space="preserve">"Sparkling green light" appeared to land in orchard, television reception
</t>
    </r>
    <r>
      <rPr>
        <sz val="9"/>
        <rFont val="Times New Roman"/>
        <family val="1"/>
      </rPr>
      <t>interrupted</t>
    </r>
  </si>
  <si>
    <r>
      <rPr>
        <sz val="9"/>
        <rFont val="Times New Roman"/>
        <family val="1"/>
      </rPr>
      <t>Brentwood</t>
    </r>
  </si>
  <si>
    <r>
      <rPr>
        <sz val="9"/>
        <rFont val="Times New Roman"/>
        <family val="1"/>
      </rPr>
      <t>Two Objects From Aircraft Radar Tracked (McDonald list)</t>
    </r>
  </si>
  <si>
    <r>
      <rPr>
        <sz val="9"/>
        <rFont val="Times New Roman"/>
        <family val="1"/>
      </rPr>
      <t xml:space="preserve">J. H. Flanagan (a policeman) and some friends recently observed six unidentified
</t>
    </r>
    <r>
      <rPr>
        <sz val="9"/>
        <rFont val="Times New Roman"/>
        <family val="1"/>
      </rPr>
      <t>objects in the sky over Enkeldoorn</t>
    </r>
  </si>
  <si>
    <r>
      <rPr>
        <sz val="9"/>
        <rFont val="Times New Roman"/>
        <family val="1"/>
      </rPr>
      <t>Southern Rhodesia</t>
    </r>
  </si>
  <si>
    <r>
      <rPr>
        <sz val="9"/>
        <rFont val="Times New Roman"/>
        <family val="1"/>
      </rPr>
      <t>black cylinder, 12:1 length/width ratio, moving fast</t>
    </r>
  </si>
  <si>
    <r>
      <rPr>
        <sz val="9"/>
        <rFont val="Times New Roman"/>
        <family val="1"/>
      </rPr>
      <t>Middle Sister Island</t>
    </r>
  </si>
  <si>
    <r>
      <rPr>
        <sz val="9"/>
        <rFont val="Times New Roman"/>
        <family val="1"/>
      </rPr>
      <t>French Equatorial</t>
    </r>
  </si>
  <si>
    <r>
      <rPr>
        <sz val="9"/>
        <rFont val="Times New Roman"/>
        <family val="1"/>
      </rPr>
      <t>greenish-white disc</t>
    </r>
  </si>
  <si>
    <r>
      <rPr>
        <sz val="9"/>
        <rFont val="Times New Roman"/>
        <family val="1"/>
      </rPr>
      <t>1.5-foot sheet-like object maneuvering</t>
    </r>
  </si>
  <si>
    <r>
      <rPr>
        <sz val="9"/>
        <rFont val="Times New Roman"/>
        <family val="1"/>
      </rPr>
      <t>4 bombers saw a disc-shaped object pace their planes</t>
    </r>
  </si>
  <si>
    <r>
      <rPr>
        <sz val="9"/>
        <rFont val="Times New Roman"/>
        <family val="1"/>
      </rPr>
      <t>Hunterdon County</t>
    </r>
  </si>
  <si>
    <r>
      <rPr>
        <sz val="9"/>
        <rFont val="Times New Roman"/>
        <family val="1"/>
      </rPr>
      <t>6-7 objects appeared to be triangular in shape</t>
    </r>
  </si>
  <si>
    <r>
      <rPr>
        <sz val="9"/>
        <rFont val="Times New Roman"/>
        <family val="1"/>
      </rPr>
      <t>Lowry AFB</t>
    </r>
  </si>
  <si>
    <r>
      <rPr>
        <sz val="9"/>
        <rFont val="Times New Roman"/>
        <family val="1"/>
      </rPr>
      <t xml:space="preserve">British astronomer saw a silvery object with 15-20 smaller satellite objects.
</t>
    </r>
    <r>
      <rPr>
        <sz val="9"/>
        <rFont val="Times New Roman"/>
        <family val="1"/>
      </rPr>
      <t>[NICAP, II]</t>
    </r>
  </si>
  <si>
    <r>
      <rPr>
        <sz val="9"/>
        <rFont val="Times New Roman"/>
        <family val="1"/>
      </rPr>
      <t>West Berlin</t>
    </r>
  </si>
  <si>
    <r>
      <rPr>
        <sz val="9"/>
        <rFont val="Times New Roman"/>
        <family val="1"/>
      </rPr>
      <t>radar scope photos of a geometric formation of 7 objects. G</t>
    </r>
  </si>
  <si>
    <r>
      <rPr>
        <sz val="9"/>
        <rFont val="Times New Roman"/>
        <family val="1"/>
      </rPr>
      <t>Bermuda (near)</t>
    </r>
  </si>
  <si>
    <r>
      <rPr>
        <sz val="9"/>
        <rFont val="Times New Roman"/>
        <family val="1"/>
      </rPr>
      <t>Albuquerque, New Mexico, G,V</t>
    </r>
  </si>
  <si>
    <r>
      <rPr>
        <sz val="9"/>
        <rFont val="Times New Roman"/>
        <family val="1"/>
      </rPr>
      <t>Walesville, New York, G,A,V</t>
    </r>
  </si>
  <si>
    <r>
      <rPr>
        <sz val="9"/>
        <rFont val="Times New Roman"/>
        <family val="1"/>
      </rPr>
      <t>Walesville</t>
    </r>
  </si>
  <si>
    <r>
      <rPr>
        <sz val="9"/>
        <rFont val="Times New Roman"/>
        <family val="1"/>
      </rPr>
      <t xml:space="preserve">Two silvery disks observed and photographed from eclipse expedition planes.
</t>
    </r>
    <r>
      <rPr>
        <sz val="9"/>
        <rFont val="Times New Roman"/>
        <family val="1"/>
      </rPr>
      <t>[UFOE, VIII]</t>
    </r>
  </si>
  <si>
    <r>
      <rPr>
        <sz val="9"/>
        <rFont val="Times New Roman"/>
        <family val="1"/>
      </rPr>
      <t>Object With Short Stubby Wings Tracked On Radar</t>
    </r>
  </si>
  <si>
    <r>
      <rPr>
        <sz val="9"/>
        <rFont val="Times New Roman"/>
        <family val="1"/>
      </rPr>
      <t>Brookley AFB (Mobile)</t>
    </r>
  </si>
  <si>
    <r>
      <rPr>
        <sz val="9"/>
        <rFont val="Times New Roman"/>
        <family val="1"/>
      </rPr>
      <t xml:space="preserve">large opaque or black object with 6 smaller satellite objects on a horizontal line -
</t>
    </r>
    <r>
      <rPr>
        <sz val="9"/>
        <rFont val="Times New Roman"/>
        <family val="1"/>
      </rPr>
      <t>BOAC Case (AL)</t>
    </r>
  </si>
  <si>
    <r>
      <rPr>
        <sz val="9"/>
        <rFont val="Times New Roman"/>
        <family val="1"/>
      </rPr>
      <t>E of Seven Isles, Quebec</t>
    </r>
  </si>
  <si>
    <r>
      <rPr>
        <u/>
        <sz val="9"/>
        <color rgb="FF0000FF"/>
        <rFont val="Times New Roman"/>
        <family val="1"/>
      </rPr>
      <t>540629-30</t>
    </r>
  </si>
  <si>
    <r>
      <rPr>
        <sz val="9"/>
        <rFont val="Times New Roman"/>
        <family val="1"/>
      </rPr>
      <t>Airliner Investigates Strange Object</t>
    </r>
  </si>
  <si>
    <r>
      <rPr>
        <sz val="9"/>
        <rFont val="Times New Roman"/>
        <family val="1"/>
      </rPr>
      <t>Columbus (near)</t>
    </r>
  </si>
  <si>
    <r>
      <rPr>
        <sz val="9"/>
        <rFont val="Times New Roman"/>
        <family val="1"/>
      </rPr>
      <t>Navion Encounters Flat-Bottomed Object / Tracked On Ground Radar</t>
    </r>
  </si>
  <si>
    <r>
      <rPr>
        <sz val="9"/>
        <rFont val="Times New Roman"/>
        <family val="1"/>
      </rPr>
      <t>Indian Lake</t>
    </r>
  </si>
  <si>
    <r>
      <rPr>
        <sz val="9"/>
        <rFont val="Times New Roman"/>
        <family val="1"/>
      </rPr>
      <t>white, elliptical-shaped object cover 45° of sky</t>
    </r>
  </si>
  <si>
    <r>
      <rPr>
        <sz val="9"/>
        <rFont val="Times New Roman"/>
        <family val="1"/>
      </rPr>
      <t>Something Follows C-47 &amp; Observed By RB-47 Crew</t>
    </r>
  </si>
  <si>
    <r>
      <rPr>
        <sz val="9"/>
        <rFont val="Times New Roman"/>
        <family val="1"/>
      </rPr>
      <t>Bt. Dayton &amp; Columbus</t>
    </r>
  </si>
  <si>
    <r>
      <rPr>
        <sz val="9"/>
        <rFont val="Times New Roman"/>
        <family val="1"/>
      </rPr>
      <t>F-51 Trailed By Object / Lt. Roe Sighting</t>
    </r>
  </si>
  <si>
    <r>
      <rPr>
        <sz val="9"/>
        <rFont val="Times New Roman"/>
        <family val="1"/>
      </rPr>
      <t>meteor like object descend, stop, and become extremely bright</t>
    </r>
  </si>
  <si>
    <r>
      <rPr>
        <sz val="9"/>
        <rFont val="Times New Roman"/>
        <family val="1"/>
      </rPr>
      <t>Miami Beach</t>
    </r>
  </si>
  <si>
    <r>
      <rPr>
        <sz val="9"/>
        <rFont val="Times New Roman"/>
        <family val="1"/>
      </rPr>
      <t>bright round disc-shaped object with dome-like stucture on top</t>
    </r>
  </si>
  <si>
    <r>
      <rPr>
        <sz val="9"/>
        <rFont val="Times New Roman"/>
        <family val="1"/>
      </rPr>
      <t>Delray Beach</t>
    </r>
  </si>
  <si>
    <r>
      <rPr>
        <sz val="9"/>
        <rFont val="Times New Roman"/>
        <family val="1"/>
      </rPr>
      <t>Object appeared to be similar to an airplane with a glass bottom with orange lights shining through the object. Mr. XXXXX had sighted the same object on 21 and 23 June 1954.</t>
    </r>
  </si>
  <si>
    <r>
      <rPr>
        <sz val="9"/>
        <rFont val="Times New Roman"/>
        <family val="1"/>
      </rPr>
      <t>Car motor quit as UFO crossed highway ahead of car</t>
    </r>
  </si>
  <si>
    <r>
      <rPr>
        <sz val="9"/>
        <rFont val="Times New Roman"/>
        <family val="1"/>
      </rPr>
      <t>Ridgeway, Ontario</t>
    </r>
  </si>
  <si>
    <r>
      <rPr>
        <sz val="9"/>
        <rFont val="Times New Roman"/>
        <family val="1"/>
      </rPr>
      <t xml:space="preserve">sighted an unidentified flying object over Laketi in the Likuala Mossaka region of
</t>
    </r>
    <r>
      <rPr>
        <sz val="9"/>
        <rFont val="Times New Roman"/>
        <family val="1"/>
      </rPr>
      <t>the middle Congo.</t>
    </r>
  </si>
  <si>
    <r>
      <rPr>
        <sz val="9"/>
        <rFont val="Times New Roman"/>
        <family val="1"/>
      </rPr>
      <t>Baltimore &amp; Washington, DC area, G</t>
    </r>
  </si>
  <si>
    <r>
      <rPr>
        <sz val="9"/>
        <rFont val="Times New Roman"/>
        <family val="1"/>
      </rPr>
      <t>Baltimore &amp; Washington, DC area</t>
    </r>
  </si>
  <si>
    <r>
      <rPr>
        <sz val="9"/>
        <rFont val="Times New Roman"/>
        <family val="1"/>
      </rPr>
      <t xml:space="preserve">Huge glowing object seen by GOC observers; alternately hovered, moved rapidly.
</t>
    </r>
    <r>
      <rPr>
        <sz val="9"/>
        <rFont val="Times New Roman"/>
        <family val="1"/>
      </rPr>
      <t>[UFOE, VII]</t>
    </r>
  </si>
  <si>
    <r>
      <rPr>
        <sz val="9"/>
        <rFont val="Times New Roman"/>
        <family val="1"/>
      </rPr>
      <t>AF Pilots See Light Descend, Maneuver</t>
    </r>
  </si>
  <si>
    <r>
      <rPr>
        <sz val="9"/>
        <rFont val="Times New Roman"/>
        <family val="1"/>
      </rPr>
      <t>Estacado</t>
    </r>
  </si>
  <si>
    <r>
      <rPr>
        <sz val="9"/>
        <rFont val="Times New Roman"/>
        <family val="1"/>
      </rPr>
      <t>man saw golden yellow light fly over his house</t>
    </r>
  </si>
  <si>
    <r>
      <rPr>
        <sz val="9"/>
        <rFont val="Times New Roman"/>
        <family val="1"/>
      </rPr>
      <t>Texarkana</t>
    </r>
  </si>
  <si>
    <r>
      <rPr>
        <sz val="9"/>
        <rFont val="Times New Roman"/>
        <family val="1"/>
      </rPr>
      <t>2 glowing discs descend vertically then rise rapidly</t>
    </r>
  </si>
  <si>
    <r>
      <rPr>
        <sz val="9"/>
        <rFont val="Times New Roman"/>
        <family val="1"/>
      </rPr>
      <t>unknown Location</t>
    </r>
  </si>
  <si>
    <r>
      <rPr>
        <sz val="9"/>
        <rFont val="Times New Roman"/>
        <family val="1"/>
      </rPr>
      <t>object with running lights fly at 24,000-44,000 ft altitude</t>
    </r>
  </si>
  <si>
    <r>
      <rPr>
        <sz val="9"/>
        <rFont val="Times New Roman"/>
        <family val="1"/>
      </rPr>
      <t>TWA Crew Spot White Disc / Kratovil Case</t>
    </r>
  </si>
  <si>
    <r>
      <rPr>
        <sz val="9"/>
        <rFont val="Times New Roman"/>
        <family val="1"/>
      </rPr>
      <t>very white, elongated object fly extremely fast then blink out</t>
    </r>
  </si>
  <si>
    <r>
      <rPr>
        <sz val="9"/>
        <rFont val="Times New Roman"/>
        <family val="1"/>
      </rPr>
      <t xml:space="preserve">Silvery elliptical UFO with four "portholes" accelerated and shot away. [UFOE,
</t>
    </r>
    <r>
      <rPr>
        <sz val="9"/>
        <rFont val="Times New Roman"/>
        <family val="1"/>
      </rPr>
      <t>XII]</t>
    </r>
  </si>
  <si>
    <r>
      <rPr>
        <sz val="9"/>
        <rFont val="Times New Roman"/>
        <family val="1"/>
      </rPr>
      <t>Bambridge</t>
    </r>
  </si>
  <si>
    <r>
      <rPr>
        <sz val="9"/>
        <rFont val="Times New Roman"/>
        <family val="1"/>
      </rPr>
      <t>B-17 Photographic Mission Case</t>
    </r>
  </si>
  <si>
    <r>
      <rPr>
        <sz val="9"/>
        <rFont val="Times New Roman"/>
        <family val="1"/>
      </rPr>
      <t>2 USAF crew members of RB-29 saw circular object below the plane</t>
    </r>
  </si>
  <si>
    <r>
      <rPr>
        <sz val="9"/>
        <rFont val="Times New Roman"/>
        <family val="1"/>
      </rPr>
      <t>Dayton (15 miles NW of )</t>
    </r>
  </si>
  <si>
    <r>
      <rPr>
        <sz val="9"/>
        <rFont val="Times New Roman"/>
        <family val="1"/>
      </rPr>
      <t>a bright light make a shallow climb</t>
    </r>
  </si>
  <si>
    <r>
      <rPr>
        <sz val="9"/>
        <rFont val="Times New Roman"/>
        <family val="1"/>
      </rPr>
      <t>La Porte</t>
    </r>
  </si>
  <si>
    <r>
      <rPr>
        <sz val="9"/>
        <rFont val="Times New Roman"/>
        <family val="1"/>
      </rPr>
      <t>dark blue almost black gun-metal "glint" delta-shaped object</t>
    </r>
  </si>
  <si>
    <r>
      <rPr>
        <sz val="9"/>
        <rFont val="Times New Roman"/>
        <family val="1"/>
      </rPr>
      <t>house-size lens-shaped object land near railroad tracks</t>
    </r>
  </si>
  <si>
    <r>
      <rPr>
        <sz val="9"/>
        <rFont val="Times New Roman"/>
        <family val="1"/>
      </rPr>
      <t>Three discs in formation. [UFOE, X]</t>
    </r>
  </si>
  <si>
    <r>
      <rPr>
        <sz val="9"/>
        <rFont val="Times New Roman"/>
        <family val="1"/>
      </rPr>
      <t>Four Navy Fighters Encounter 16 UFOs</t>
    </r>
  </si>
  <si>
    <r>
      <rPr>
        <sz val="9"/>
        <rFont val="Times New Roman"/>
        <family val="1"/>
      </rPr>
      <t>30 ft silver or gray round object as seen from below, showing thin silhouette</t>
    </r>
  </si>
  <si>
    <r>
      <rPr>
        <sz val="9"/>
        <rFont val="Times New Roman"/>
        <family val="1"/>
      </rPr>
      <t>Great  Yarmouth (10 miles NNW of)</t>
    </r>
  </si>
  <si>
    <r>
      <rPr>
        <sz val="10"/>
        <rFont val="Times New Roman"/>
        <family val="1"/>
      </rPr>
      <t>Ground Visual Over WNA For 3 Hours</t>
    </r>
  </si>
  <si>
    <r>
      <rPr>
        <sz val="10"/>
        <rFont val="Times New Roman"/>
        <family val="1"/>
      </rPr>
      <t>Object Signals In Reponse To A/C Blink Lights (LBR)</t>
    </r>
  </si>
  <si>
    <r>
      <rPr>
        <sz val="9"/>
        <rFont val="Times New Roman"/>
        <family val="1"/>
      </rPr>
      <t xml:space="preserve">Morning. Three persons in three different areas observed a "brilliant, silver colored
</t>
    </r>
    <r>
      <rPr>
        <sz val="9"/>
        <rFont val="Times New Roman"/>
        <family val="1"/>
      </rPr>
      <t>sphere with a tail."</t>
    </r>
  </si>
  <si>
    <r>
      <rPr>
        <sz val="9"/>
        <rFont val="Times New Roman"/>
        <family val="1"/>
      </rPr>
      <t>Norrbotten Province</t>
    </r>
  </si>
  <si>
    <r>
      <rPr>
        <sz val="9"/>
        <rFont val="Times New Roman"/>
        <family val="1"/>
      </rPr>
      <t>piloceman saw 2 bright lights on 3 occasions fly straight and level</t>
    </r>
  </si>
  <si>
    <r>
      <rPr>
        <sz val="9"/>
        <rFont val="Times New Roman"/>
        <family val="1"/>
      </rPr>
      <t>Week of UFO sightings investigated by military authorities. Scores of residents reported strange glowing objects maneuvering low over forests. (UFOE)</t>
    </r>
  </si>
  <si>
    <r>
      <rPr>
        <sz val="9"/>
        <rFont val="Times New Roman"/>
        <family val="1"/>
      </rPr>
      <t>Nr. Washington, DC, G</t>
    </r>
  </si>
  <si>
    <r>
      <rPr>
        <sz val="9"/>
        <rFont val="Times New Roman"/>
        <family val="1"/>
      </rPr>
      <t>Washington, DC, G,V</t>
    </r>
  </si>
  <si>
    <r>
      <rPr>
        <sz val="9"/>
        <rFont val="Times New Roman"/>
        <family val="1"/>
      </rPr>
      <t>TV pictures distorted as UFO passed over</t>
    </r>
  </si>
  <si>
    <r>
      <rPr>
        <sz val="9"/>
        <rFont val="Times New Roman"/>
        <family val="1"/>
      </rPr>
      <t xml:space="preserve">Car lights and radio went off, motorist saw three round or oval UFOs moving as
</t>
    </r>
    <r>
      <rPr>
        <sz val="9"/>
        <rFont val="Times New Roman"/>
        <family val="1"/>
      </rPr>
      <t>unit, emitting beams of light toward ground</t>
    </r>
  </si>
  <si>
    <r>
      <rPr>
        <sz val="9"/>
        <rFont val="Times New Roman"/>
        <family val="1"/>
      </rPr>
      <t xml:space="preserve">A group of persons taking a walk near Sare in the region close to the Pyrenees
</t>
    </r>
    <r>
      <rPr>
        <sz val="9"/>
        <rFont val="Times New Roman"/>
        <family val="1"/>
      </rPr>
      <t>border observed a cigar-shaped object traveling rapidly</t>
    </r>
  </si>
  <si>
    <r>
      <rPr>
        <sz val="9"/>
        <rFont val="Times New Roman"/>
        <family val="1"/>
      </rPr>
      <t>Pyrenees</t>
    </r>
  </si>
  <si>
    <r>
      <rPr>
        <sz val="9"/>
        <rFont val="Times New Roman"/>
        <family val="1"/>
      </rPr>
      <t>Round UFO making sharp turn observed by architect. [UFOE, VII]</t>
    </r>
  </si>
  <si>
    <r>
      <rPr>
        <sz val="9"/>
        <rFont val="Times New Roman"/>
        <family val="1"/>
      </rPr>
      <t>Newburyport</t>
    </r>
  </si>
  <si>
    <r>
      <rPr>
        <sz val="9"/>
        <rFont val="Times New Roman"/>
        <family val="1"/>
      </rPr>
      <t>saw 15-20 yellow objects in a V shaped formation</t>
    </r>
  </si>
  <si>
    <r>
      <rPr>
        <sz val="9"/>
        <rFont val="Times New Roman"/>
        <family val="1"/>
      </rPr>
      <t>very large silver, oblong object with a dome on top</t>
    </r>
  </si>
  <si>
    <r>
      <rPr>
        <sz val="9"/>
        <rFont val="Times New Roman"/>
        <family val="1"/>
      </rPr>
      <t>Hartland</t>
    </r>
  </si>
  <si>
    <r>
      <rPr>
        <sz val="9"/>
        <rFont val="Times New Roman"/>
        <family val="1"/>
      </rPr>
      <t>silver circular saucer shaped object with a dome</t>
    </r>
  </si>
  <si>
    <r>
      <rPr>
        <sz val="9"/>
        <rFont val="Times New Roman"/>
        <family val="1"/>
      </rPr>
      <t>Pittsfield</t>
    </r>
  </si>
  <si>
    <r>
      <rPr>
        <sz val="9"/>
        <rFont val="Times New Roman"/>
        <family val="1"/>
      </rPr>
      <t>4-6 ft long gray cigar-shaped object with pointed nose</t>
    </r>
  </si>
  <si>
    <r>
      <rPr>
        <sz val="9"/>
        <rFont val="Times New Roman"/>
        <family val="1"/>
      </rPr>
      <t>San Nicholas Island</t>
    </r>
  </si>
  <si>
    <r>
      <rPr>
        <sz val="9"/>
        <rFont val="Times New Roman"/>
        <family val="1"/>
      </rPr>
      <t xml:space="preserve">School superintendent, explorer, watched elongated UFO with "portholes" pass
</t>
    </r>
    <r>
      <rPr>
        <sz val="9"/>
        <rFont val="Times New Roman"/>
        <family val="1"/>
      </rPr>
      <t>overhead. [UFOE, VII]</t>
    </r>
  </si>
  <si>
    <r>
      <rPr>
        <sz val="9"/>
        <rFont val="Times New Roman"/>
        <family val="1"/>
      </rPr>
      <t>Grand Canton</t>
    </r>
  </si>
  <si>
    <r>
      <rPr>
        <sz val="9"/>
        <rFont val="Times New Roman"/>
        <family val="1"/>
      </rPr>
      <t xml:space="preserve">Two residents of Correge Department, observed an elongated, cone-shaped object with two red and green lights at the base, flying at a high altitude from the
</t>
    </r>
    <r>
      <rPr>
        <sz val="9"/>
        <rFont val="Times New Roman"/>
        <family val="1"/>
      </rPr>
      <t>northwest toward the southwest.</t>
    </r>
  </si>
  <si>
    <r>
      <rPr>
        <sz val="9"/>
        <rFont val="Times New Roman"/>
        <family val="1"/>
      </rPr>
      <t>Saint Mexant</t>
    </r>
  </si>
  <si>
    <r>
      <rPr>
        <sz val="9"/>
        <rFont val="Times New Roman"/>
        <family val="1"/>
      </rPr>
      <t>Lady Observes Saucer / Small Entity Gets Out</t>
    </r>
  </si>
  <si>
    <r>
      <rPr>
        <sz val="9"/>
        <rFont val="Times New Roman"/>
        <family val="1"/>
      </rPr>
      <t>US Carrier Carrying Nuclear Weapons Buzzed By UFO (USS Curtiss)</t>
    </r>
  </si>
  <si>
    <r>
      <rPr>
        <sz val="9"/>
        <rFont val="Times New Roman"/>
        <family val="1"/>
      </rPr>
      <t>At Sea (USS Curtiss)</t>
    </r>
  </si>
  <si>
    <r>
      <rPr>
        <sz val="9"/>
        <rFont val="Times New Roman"/>
        <family val="1"/>
      </rPr>
      <t>Navy F-6F Follows Two Saucers</t>
    </r>
  </si>
  <si>
    <r>
      <rPr>
        <sz val="9"/>
        <rFont val="Times New Roman"/>
        <family val="1"/>
      </rPr>
      <t>Fentress (3 miles SW of)</t>
    </r>
  </si>
  <si>
    <r>
      <rPr>
        <sz val="9"/>
        <rFont val="Times New Roman"/>
        <family val="1"/>
      </rPr>
      <t>Ball With Golden Ring Stops Near F-9F</t>
    </r>
  </si>
  <si>
    <r>
      <rPr>
        <sz val="9"/>
        <rFont val="Times New Roman"/>
        <family val="1"/>
      </rPr>
      <t>Ft Lauderdale</t>
    </r>
  </si>
  <si>
    <r>
      <rPr>
        <sz val="9"/>
        <rFont val="Times New Roman"/>
        <family val="1"/>
      </rPr>
      <t>maneuvering formation of UFOs observed by Civil Defense official. [UFOE, VII]</t>
    </r>
  </si>
  <si>
    <r>
      <rPr>
        <sz val="9"/>
        <rFont val="Times New Roman"/>
        <family val="1"/>
      </rPr>
      <t xml:space="preserve">six round or disc-shaped, shiny aluminum objects were observed traveling in a "V"
</t>
    </r>
    <r>
      <rPr>
        <sz val="9"/>
        <rFont val="Times New Roman"/>
        <family val="1"/>
      </rPr>
      <t>shaped formation</t>
    </r>
  </si>
  <si>
    <r>
      <rPr>
        <sz val="9"/>
        <rFont val="Times New Roman"/>
        <family val="1"/>
      </rPr>
      <t>F-86 Chases Object At 500 MPH</t>
    </r>
  </si>
  <si>
    <r>
      <rPr>
        <sz val="9"/>
        <rFont val="Times New Roman"/>
        <family val="1"/>
      </rPr>
      <t>Nouasseur AFB</t>
    </r>
  </si>
  <si>
    <r>
      <rPr>
        <sz val="9"/>
        <rFont val="Times New Roman"/>
        <family val="1"/>
      </rPr>
      <t>(McDonald list) Anti-Aircraft Units Track Objects For Over 6 Hours</t>
    </r>
  </si>
  <si>
    <r>
      <rPr>
        <u/>
        <sz val="9"/>
        <color rgb="FF0000FF"/>
        <rFont val="Times New Roman"/>
        <family val="1"/>
      </rPr>
      <t>540311-12</t>
    </r>
  </si>
  <si>
    <r>
      <rPr>
        <sz val="9"/>
        <rFont val="Times New Roman"/>
        <family val="1"/>
      </rPr>
      <t>pulsating bluish-white luminous halo surrounding a dark ellipsoidal object</t>
    </r>
  </si>
  <si>
    <r>
      <rPr>
        <sz val="9"/>
        <rFont val="Times New Roman"/>
        <family val="1"/>
      </rPr>
      <t>Aircraft (2) Encounter Lights On Collision Course</t>
    </r>
  </si>
  <si>
    <r>
      <rPr>
        <sz val="9"/>
        <rFont val="Times New Roman"/>
        <family val="1"/>
      </rPr>
      <t>saw 3 objects, each with two lights, fly straight and level</t>
    </r>
  </si>
  <si>
    <r>
      <rPr>
        <sz val="9"/>
        <rFont val="Times New Roman"/>
        <family val="1"/>
      </rPr>
      <t>Harrisburg (near)</t>
    </r>
  </si>
  <si>
    <r>
      <rPr>
        <sz val="9"/>
        <rFont val="Times New Roman"/>
        <family val="1"/>
      </rPr>
      <t>Time not given. Numerous bathers at the beaches near Montevideo observed a "flying saucer," a sort of metallic disk emitting yellowish reflections</t>
    </r>
  </si>
  <si>
    <r>
      <rPr>
        <sz val="9"/>
        <rFont val="Times New Roman"/>
        <family val="1"/>
      </rPr>
      <t>Disc-shaped UFO photographed. (UFOE)</t>
    </r>
  </si>
  <si>
    <r>
      <rPr>
        <sz val="9"/>
        <rFont val="Times New Roman"/>
        <family val="1"/>
      </rPr>
      <t>silver disc, with a white trail make a loud roar</t>
    </r>
  </si>
  <si>
    <r>
      <rPr>
        <sz val="9"/>
        <rFont val="Times New Roman"/>
        <family val="1"/>
      </rPr>
      <t>observers saw 14 discs climb when the fighters approached</t>
    </r>
  </si>
  <si>
    <r>
      <rPr>
        <sz val="9"/>
        <rFont val="Times New Roman"/>
        <family val="1"/>
      </rPr>
      <t>York</t>
    </r>
  </si>
  <si>
    <r>
      <rPr>
        <sz val="9"/>
        <rFont val="Times New Roman"/>
        <family val="1"/>
      </rPr>
      <t>radar tracked high speed unidentified target the size of  2 normal aircraft</t>
    </r>
  </si>
  <si>
    <r>
      <rPr>
        <sz val="9"/>
        <rFont val="Times New Roman"/>
        <family val="1"/>
      </rPr>
      <t>Savannah River AEC (near)</t>
    </r>
  </si>
  <si>
    <r>
      <rPr>
        <sz val="9"/>
        <rFont val="Times New Roman"/>
        <family val="1"/>
      </rPr>
      <t>(Shough) Radar/Visual With Two Radars</t>
    </r>
  </si>
  <si>
    <r>
      <rPr>
        <sz val="9"/>
        <rFont val="Times New Roman"/>
        <family val="1"/>
      </rPr>
      <t>Ft. Worth (Carswell AFB)</t>
    </r>
  </si>
  <si>
    <r>
      <rPr>
        <sz val="9"/>
        <rFont val="Times New Roman"/>
        <family val="1"/>
      </rPr>
      <t>Naval Research A/c Encounters 6 Objects Nr Cosmic Ray Balloon</t>
    </r>
  </si>
  <si>
    <r>
      <rPr>
        <sz val="9"/>
        <rFont val="Times New Roman"/>
        <family val="1"/>
      </rPr>
      <t>Tuscaloosa (35 miles SW of</t>
    </r>
  </si>
  <si>
    <r>
      <rPr>
        <sz val="9"/>
        <rFont val="Times New Roman"/>
        <family val="1"/>
      </rPr>
      <t>car radio quit and motor missed as UFO passed low over car</t>
    </r>
  </si>
  <si>
    <r>
      <rPr>
        <sz val="9"/>
        <rFont val="Times New Roman"/>
        <family val="1"/>
      </rPr>
      <t>Santa Ana (near)</t>
    </r>
  </si>
  <si>
    <r>
      <rPr>
        <sz val="9"/>
        <color rgb="FF323232"/>
        <rFont val="Times New Roman"/>
        <family val="1"/>
      </rPr>
      <t>Two bright lights moved into valley</t>
    </r>
  </si>
  <si>
    <r>
      <rPr>
        <sz val="9"/>
        <rFont val="Times New Roman"/>
        <family val="1"/>
      </rPr>
      <t>Rangeley</t>
    </r>
  </si>
  <si>
    <r>
      <rPr>
        <sz val="9"/>
        <rFont val="Times New Roman"/>
        <family val="1"/>
      </rPr>
      <t>Circular Bright Light Observed by Air &amp; Ground Observers</t>
    </r>
  </si>
  <si>
    <r>
      <rPr>
        <sz val="9"/>
        <rFont val="Times New Roman"/>
        <family val="1"/>
      </rPr>
      <t>Red Fireball Hovers Near C-54</t>
    </r>
  </si>
  <si>
    <r>
      <rPr>
        <sz val="9"/>
        <rFont val="Times New Roman"/>
        <family val="1"/>
      </rPr>
      <t>Cold Bay</t>
    </r>
  </si>
  <si>
    <r>
      <rPr>
        <sz val="9"/>
        <rFont val="Times New Roman"/>
        <family val="1"/>
      </rPr>
      <t>1:30 p.m. Many persons in Saint Arnaud observed an object leaving a double trail of white smoke, describing an immense circle over the town. Several officers at La Remonte Military base nearby even heard a strange sound made by the object which seemed to have come from the north.</t>
    </r>
  </si>
  <si>
    <r>
      <rPr>
        <sz val="9"/>
        <rFont val="Times New Roman"/>
        <family val="1"/>
      </rPr>
      <t>Constantine Department</t>
    </r>
  </si>
  <si>
    <r>
      <rPr>
        <sz val="9"/>
        <rFont val="Times New Roman"/>
        <family val="1"/>
      </rPr>
      <t>passengers saw a fiery object hit the aircraft wing without any damage</t>
    </r>
  </si>
  <si>
    <r>
      <rPr>
        <sz val="9"/>
        <rFont val="Times New Roman"/>
        <family val="1"/>
      </rPr>
      <t xml:space="preserve">(McDonald list) One to three blips on PPI Scope with speeds of 100 to 6,000 mph
</t>
    </r>
    <r>
      <rPr>
        <sz val="9"/>
        <rFont val="Times New Roman"/>
        <family val="1"/>
      </rPr>
      <t>in 30 mile area.</t>
    </r>
  </si>
  <si>
    <r>
      <rPr>
        <sz val="9"/>
        <rFont val="Times New Roman"/>
        <family val="1"/>
      </rPr>
      <t>Kelly AFB</t>
    </r>
  </si>
  <si>
    <r>
      <rPr>
        <sz val="9"/>
        <rFont val="Times New Roman"/>
        <family val="1"/>
      </rPr>
      <t>brilliant white stationary object, stellar magnitude</t>
    </r>
  </si>
  <si>
    <r>
      <rPr>
        <sz val="9"/>
        <rFont val="Times New Roman"/>
        <family val="1"/>
      </rPr>
      <t>Sonoita  (5 mi N of)</t>
    </r>
  </si>
  <si>
    <r>
      <rPr>
        <sz val="9"/>
        <rFont val="Times New Roman"/>
        <family val="1"/>
      </rPr>
      <t xml:space="preserve">6:00 a.m. Three residents of Meurthe-et-Moselle Department claim to have seen a
</t>
    </r>
    <r>
      <rPr>
        <sz val="9"/>
        <rFont val="Times New Roman"/>
        <family val="1"/>
      </rPr>
      <t>round object flying from North to South</t>
    </r>
  </si>
  <si>
    <r>
      <rPr>
        <sz val="9"/>
        <rFont val="Times New Roman"/>
        <family val="1"/>
      </rPr>
      <t>Luneville</t>
    </r>
  </si>
  <si>
    <r>
      <rPr>
        <sz val="9"/>
        <rFont val="Times New Roman"/>
        <family val="1"/>
      </rPr>
      <t xml:space="preserve">4:27 a.m. A fiery disk, followed by a luminous trail, was sighted in Arras, Pas-de-
</t>
    </r>
    <r>
      <rPr>
        <sz val="9"/>
        <rFont val="Times New Roman"/>
        <family val="1"/>
      </rPr>
      <t>Calais department</t>
    </r>
  </si>
  <si>
    <r>
      <rPr>
        <sz val="9"/>
        <rFont val="Times New Roman"/>
        <family val="1"/>
      </rPr>
      <t>Arras</t>
    </r>
  </si>
  <si>
    <r>
      <rPr>
        <sz val="9"/>
        <rFont val="Times New Roman"/>
        <family val="1"/>
      </rPr>
      <t>9:00 p.m. Shortly after, a round luminous machine, coming from the South, landed at the Marignane airfield in Bouches-du-Rhone Department.</t>
    </r>
  </si>
  <si>
    <r>
      <rPr>
        <sz val="9"/>
        <rFont val="Times New Roman"/>
        <family val="1"/>
      </rPr>
      <t>Marignane Airfield</t>
    </r>
  </si>
  <si>
    <r>
      <rPr>
        <sz val="9"/>
        <rFont val="Times New Roman"/>
        <family val="1"/>
      </rPr>
      <t xml:space="preserve">Red revolving or blinking lights, hovering and moving soundlessly at tree-top
</t>
    </r>
    <r>
      <rPr>
        <sz val="9"/>
        <rFont val="Times New Roman"/>
        <family val="1"/>
      </rPr>
      <t>height reportedly seen for six nights</t>
    </r>
  </si>
  <si>
    <r>
      <rPr>
        <sz val="9"/>
        <rFont val="Times New Roman"/>
        <family val="1"/>
      </rPr>
      <t>Quantico</t>
    </r>
  </si>
  <si>
    <r>
      <rPr>
        <sz val="9"/>
        <rFont val="Times New Roman"/>
        <family val="1"/>
      </rPr>
      <t>Multiple-Witness Sightings Triangulate Location</t>
    </r>
  </si>
  <si>
    <r>
      <rPr>
        <sz val="9"/>
        <rFont val="Times New Roman"/>
        <family val="1"/>
      </rPr>
      <t xml:space="preserve">Toms River, Marlton, Woodbury, and
</t>
    </r>
    <r>
      <rPr>
        <sz val="9"/>
        <rFont val="Times New Roman"/>
        <family val="1"/>
      </rPr>
      <t>Surf City</t>
    </r>
  </si>
  <si>
    <r>
      <rPr>
        <sz val="9"/>
        <rFont val="Times New Roman"/>
        <family val="1"/>
      </rPr>
      <t>Airline pilot saw huge, apparently metallic, elliptical UFO. [UFOE, V]</t>
    </r>
  </si>
  <si>
    <r>
      <rPr>
        <sz val="9"/>
        <rFont val="Times New Roman"/>
        <family val="1"/>
      </rPr>
      <t>Air Force Lt. Colonel saw two maneuvering UFOs. [UFOE, III]</t>
    </r>
  </si>
  <si>
    <r>
      <rPr>
        <sz val="9"/>
        <rFont val="Times New Roman"/>
        <family val="1"/>
      </rPr>
      <t>Dayton</t>
    </r>
  </si>
  <si>
    <r>
      <rPr>
        <sz val="9"/>
        <rFont val="Times New Roman"/>
        <family val="1"/>
      </rPr>
      <t>August or September 1954; White Plains, New York, G,A,V</t>
    </r>
  </si>
  <si>
    <r>
      <rPr>
        <sz val="9"/>
        <rFont val="Times New Roman"/>
        <family val="1"/>
      </rPr>
      <t>saucer with a brilliant blue light</t>
    </r>
  </si>
  <si>
    <r>
      <rPr>
        <sz val="9"/>
        <rFont val="Times New Roman"/>
        <family val="1"/>
      </rPr>
      <t>T-6 Encounters Strange Object</t>
    </r>
  </si>
  <si>
    <r>
      <rPr>
        <sz val="9"/>
        <rFont val="Times New Roman"/>
        <family val="1"/>
      </rPr>
      <t>CS 4859 (Mil Grid)</t>
    </r>
  </si>
  <si>
    <r>
      <rPr>
        <sz val="9"/>
        <rFont val="Times New Roman"/>
        <family val="1"/>
      </rPr>
      <t>2 oval extremely brilliant silver objects with mirror-like reflections</t>
    </r>
  </si>
  <si>
    <r>
      <rPr>
        <sz val="9"/>
        <rFont val="Times New Roman"/>
        <family val="1"/>
      </rPr>
      <t>Scott AFB</t>
    </r>
  </si>
  <si>
    <r>
      <rPr>
        <sz val="9"/>
        <rFont val="Times New Roman"/>
        <family val="1"/>
      </rPr>
      <t>Navy Lts. Encounter 10 Oval Objects</t>
    </r>
  </si>
  <si>
    <r>
      <rPr>
        <sz val="9"/>
        <rFont val="Times New Roman"/>
        <family val="1"/>
      </rPr>
      <t>El Cajon</t>
    </r>
  </si>
  <si>
    <r>
      <rPr>
        <sz val="9"/>
        <rFont val="Times New Roman"/>
        <family val="1"/>
      </rPr>
      <t>4 yellowish-white oval objects in trail formation</t>
    </r>
  </si>
  <si>
    <r>
      <rPr>
        <sz val="9"/>
        <rFont val="Times New Roman"/>
        <family val="1"/>
      </rPr>
      <t>Hassleholm</t>
    </r>
  </si>
  <si>
    <r>
      <rPr>
        <sz val="10"/>
        <rFont val="Times New Roman"/>
        <family val="1"/>
      </rPr>
      <t>The Lockheed UFO Case</t>
    </r>
  </si>
  <si>
    <r>
      <rPr>
        <sz val="9"/>
        <rFont val="Times New Roman"/>
        <family val="1"/>
      </rPr>
      <t>Agoura (Ground site 3 miles WNW of)</t>
    </r>
  </si>
  <si>
    <r>
      <rPr>
        <sz val="9"/>
        <rFont val="Times New Roman"/>
        <family val="1"/>
      </rPr>
      <t>(McDonald list)  Ground Radar Picks Up Objects</t>
    </r>
  </si>
  <si>
    <r>
      <rPr>
        <sz val="9"/>
        <rFont val="Times New Roman"/>
        <family val="1"/>
      </rPr>
      <t>Mediterranean</t>
    </r>
  </si>
  <si>
    <r>
      <rPr>
        <sz val="9"/>
        <rFont val="Times New Roman"/>
        <family val="1"/>
      </rPr>
      <t xml:space="preserve">Group of lights changing from red to white, each appearing to revolve. [UFOE,
</t>
    </r>
    <r>
      <rPr>
        <sz val="9"/>
        <rFont val="Times New Roman"/>
        <family val="1"/>
      </rPr>
      <t>VII]</t>
    </r>
  </si>
  <si>
    <r>
      <rPr>
        <sz val="9"/>
        <rFont val="Times New Roman"/>
        <family val="1"/>
      </rPr>
      <t xml:space="preserve">Rocket-like UFO with white lights at both ends observed by Ground Observer
</t>
    </r>
    <r>
      <rPr>
        <sz val="9"/>
        <rFont val="Times New Roman"/>
        <family val="1"/>
      </rPr>
      <t>Corps. [UFOE, VII]</t>
    </r>
  </si>
  <si>
    <r>
      <rPr>
        <sz val="9"/>
        <rFont val="Times New Roman"/>
        <family val="1"/>
      </rPr>
      <t>children saw yellow-orange ellipse with 40x telescope</t>
    </r>
  </si>
  <si>
    <r>
      <rPr>
        <sz val="9"/>
        <rFont val="Times New Roman"/>
        <family val="1"/>
      </rPr>
      <t>silver grey bright light with "skipping" motion</t>
    </r>
  </si>
  <si>
    <r>
      <rPr>
        <sz val="9"/>
        <rFont val="Times New Roman"/>
        <family val="1"/>
      </rPr>
      <t>Houston (Ellington AFB)</t>
    </r>
  </si>
  <si>
    <r>
      <rPr>
        <sz val="9"/>
        <rFont val="Times New Roman"/>
        <family val="1"/>
      </rPr>
      <t>a tiny reddish-brown oval luminous object flying steady</t>
    </r>
  </si>
  <si>
    <r>
      <rPr>
        <sz val="9"/>
        <rFont val="Times New Roman"/>
        <family val="1"/>
      </rPr>
      <t>(McDonald list)  Four Objects Detected on Ground Radar PPI</t>
    </r>
  </si>
  <si>
    <r>
      <rPr>
        <sz val="9"/>
        <rFont val="Times New Roman"/>
        <family val="1"/>
      </rPr>
      <t>Holloman AFB</t>
    </r>
  </si>
  <si>
    <r>
      <rPr>
        <sz val="9"/>
        <rFont val="Times New Roman"/>
        <family val="1"/>
      </rPr>
      <t>(McDonald list)  B-25 / (Gnd) Radar/Visual of 700 MPH Object</t>
    </r>
  </si>
  <si>
    <r>
      <rPr>
        <sz val="9"/>
        <rFont val="Times New Roman"/>
        <family val="1"/>
      </rPr>
      <t>North Truro</t>
    </r>
  </si>
  <si>
    <r>
      <rPr>
        <sz val="9"/>
        <rFont val="Times New Roman"/>
        <family val="1"/>
      </rPr>
      <t>Climbing Blue Light Observed From C-47</t>
    </r>
  </si>
  <si>
    <r>
      <rPr>
        <sz val="9"/>
        <rFont val="Times New Roman"/>
        <family val="1"/>
      </rPr>
      <t>Keflavik AFB</t>
    </r>
  </si>
  <si>
    <r>
      <rPr>
        <sz val="9"/>
        <rFont val="Times New Roman"/>
        <family val="1"/>
      </rPr>
      <t>Kinross AFB, Michigan, G;  UFO Intercept/Missing F-89 Case</t>
    </r>
  </si>
  <si>
    <r>
      <rPr>
        <sz val="9"/>
        <rFont val="Times New Roman"/>
        <family val="1"/>
      </rPr>
      <t>Kinross AFB</t>
    </r>
  </si>
  <si>
    <r>
      <rPr>
        <sz val="9"/>
        <rFont val="Times New Roman"/>
        <family val="1"/>
      </rPr>
      <t>Silver Egg Observed By Navy Unit</t>
    </r>
  </si>
  <si>
    <r>
      <rPr>
        <sz val="9"/>
        <rFont val="Times New Roman"/>
        <family val="1"/>
      </rPr>
      <t>36.55N 76.00 (Atlantic)</t>
    </r>
  </si>
  <si>
    <r>
      <rPr>
        <sz val="9"/>
        <rFont val="Times New Roman"/>
        <family val="1"/>
      </rPr>
      <t>UFO flashing various colors observed climbing. [UFOE, VII]</t>
    </r>
  </si>
  <si>
    <r>
      <rPr>
        <sz val="9"/>
        <rFont val="Times New Roman"/>
        <family val="1"/>
      </rPr>
      <t>Toledo (near)</t>
    </r>
  </si>
  <si>
    <r>
      <rPr>
        <sz val="9"/>
        <rFont val="Times New Roman"/>
        <family val="1"/>
      </rPr>
      <t>London, England, G,V Heavy Anti-Aircraft Regiment Tracks Huge UFO</t>
    </r>
  </si>
  <si>
    <r>
      <rPr>
        <sz val="9"/>
        <rFont val="Times New Roman"/>
        <family val="1"/>
      </rPr>
      <t>Daytime Bright Object In Vertical Climb Near C-45</t>
    </r>
  </si>
  <si>
    <r>
      <rPr>
        <sz val="9"/>
        <rFont val="Times New Roman"/>
        <family val="1"/>
      </rPr>
      <t>Norton AFB</t>
    </r>
  </si>
  <si>
    <r>
      <rPr>
        <sz val="9"/>
        <rFont val="Times New Roman"/>
        <family val="1"/>
      </rPr>
      <t>Round, silver object circled at low altitude. [UFOE, VII]</t>
    </r>
  </si>
  <si>
    <r>
      <rPr>
        <sz val="9"/>
        <rFont val="Times New Roman"/>
        <family val="1"/>
      </rPr>
      <t>Fletcher/Lemon Case (AL)</t>
    </r>
  </si>
  <si>
    <r>
      <rPr>
        <sz val="9"/>
        <rFont val="Times New Roman"/>
        <family val="1"/>
      </rPr>
      <t>(McDonald list)  25 Targets on GCA Radar</t>
    </r>
  </si>
  <si>
    <r>
      <rPr>
        <sz val="9"/>
        <rFont val="Times New Roman"/>
        <family val="1"/>
      </rPr>
      <t>Presque Isle</t>
    </r>
  </si>
  <si>
    <r>
      <rPr>
        <sz val="9"/>
        <rFont val="Times New Roman"/>
        <family val="1"/>
      </rPr>
      <t>40 ft object leaving brief vapor trail was seen by 3 gm employees</t>
    </r>
  </si>
  <si>
    <r>
      <rPr>
        <sz val="9"/>
        <rFont val="Times New Roman"/>
        <family val="1"/>
      </rPr>
      <t>Object At 500' On Weather RADAR</t>
    </r>
  </si>
  <si>
    <r>
      <rPr>
        <sz val="9"/>
        <rFont val="Times New Roman"/>
        <family val="1"/>
      </rPr>
      <t>Dobbins AFB</t>
    </r>
  </si>
  <si>
    <r>
      <rPr>
        <sz val="9"/>
        <rFont val="Times New Roman"/>
        <family val="1"/>
      </rPr>
      <t>Object Detected on SCR-584</t>
    </r>
  </si>
  <si>
    <r>
      <rPr>
        <sz val="9"/>
        <rFont val="Times New Roman"/>
        <family val="1"/>
      </rPr>
      <t>Offutt AFB, Omaha</t>
    </r>
  </si>
  <si>
    <r>
      <rPr>
        <sz val="9"/>
        <rFont val="Times New Roman"/>
        <family val="1"/>
      </rPr>
      <t>Ground Observer Corps report: silvery disk followed plane. [UFOE, VII]</t>
    </r>
  </si>
  <si>
    <r>
      <rPr>
        <sz val="9"/>
        <rFont val="Times New Roman"/>
        <family val="1"/>
      </rPr>
      <t>Columbus (Bexley)</t>
    </r>
  </si>
  <si>
    <r>
      <rPr>
        <sz val="9"/>
        <rFont val="Times New Roman"/>
        <family val="1"/>
      </rPr>
      <t>Police Chief, others, watched top-like UFOs three consecutive nights. [UFOE, VII]</t>
    </r>
  </si>
  <si>
    <r>
      <rPr>
        <sz val="9"/>
        <rFont val="Times New Roman"/>
        <family val="1"/>
      </rPr>
      <t>Chiloquin</t>
    </r>
  </si>
  <si>
    <r>
      <rPr>
        <sz val="9"/>
        <rFont val="Times New Roman"/>
        <family val="1"/>
      </rPr>
      <t>530911-13</t>
    </r>
  </si>
  <si>
    <r>
      <rPr>
        <sz val="9"/>
        <rFont val="Times New Roman"/>
        <family val="1"/>
      </rPr>
      <t>Television picture "began going up and down real fast," as UFO passed overhead</t>
    </r>
  </si>
  <si>
    <r>
      <rPr>
        <sz val="9"/>
        <rFont val="Times New Roman"/>
        <family val="1"/>
      </rPr>
      <t>(McDonald list) F-94C Tracks UFO at 200 Knots</t>
    </r>
  </si>
  <si>
    <r>
      <rPr>
        <sz val="9"/>
        <rFont val="Times New Roman"/>
        <family val="1"/>
      </rPr>
      <t>Palmdale</t>
    </r>
  </si>
  <si>
    <r>
      <rPr>
        <sz val="9"/>
        <rFont val="Times New Roman"/>
        <family val="1"/>
      </rPr>
      <t xml:space="preserve">Technical writer watched rotating triangle pass overhead (cf., May 22, 1960,
</t>
    </r>
    <r>
      <rPr>
        <sz val="9"/>
        <rFont val="Times New Roman"/>
        <family val="1"/>
      </rPr>
      <t>Majorca sighting). [UFOE, VII]</t>
    </r>
  </si>
  <si>
    <r>
      <rPr>
        <sz val="9"/>
        <rFont val="Times New Roman"/>
        <family val="1"/>
      </rPr>
      <t>Navy pilots (M)</t>
    </r>
  </si>
  <si>
    <r>
      <rPr>
        <sz val="9"/>
        <rFont val="Times New Roman"/>
        <family val="1"/>
      </rPr>
      <t>Air Force C-47 Encounters Maneuvering Light</t>
    </r>
  </si>
  <si>
    <r>
      <rPr>
        <sz val="9"/>
        <rFont val="Times New Roman"/>
        <family val="1"/>
      </rPr>
      <t>Sidi Slimane AFB</t>
    </r>
  </si>
  <si>
    <r>
      <rPr>
        <sz val="9"/>
        <rFont val="Times New Roman"/>
        <family val="1"/>
      </rPr>
      <t>London, England, G</t>
    </r>
  </si>
  <si>
    <r>
      <rPr>
        <sz val="9"/>
        <rFont val="Times New Roman"/>
        <family val="1"/>
      </rPr>
      <t>USAF pilot, M/Sgt., others, all on the ground, saw a light</t>
    </r>
  </si>
  <si>
    <r>
      <rPr>
        <sz val="9"/>
        <rFont val="Times New Roman"/>
        <family val="1"/>
      </rPr>
      <t>Greenville</t>
    </r>
  </si>
  <si>
    <r>
      <rPr>
        <sz val="9"/>
        <rFont val="Times New Roman"/>
        <family val="1"/>
      </rPr>
      <t>The Drury Film</t>
    </r>
  </si>
  <si>
    <r>
      <rPr>
        <sz val="9"/>
        <rFont val="Times New Roman"/>
        <family val="1"/>
      </rPr>
      <t>movie film taken by Drury</t>
    </r>
  </si>
  <si>
    <r>
      <rPr>
        <sz val="9"/>
        <rFont val="Times New Roman"/>
        <family val="1"/>
      </rPr>
      <t>Port Moresby</t>
    </r>
  </si>
  <si>
    <r>
      <rPr>
        <sz val="9"/>
        <rFont val="Times New Roman"/>
        <family val="1"/>
      </rPr>
      <t xml:space="preserve">Red and white object moving very slowly upward, observed by Ground Observer
</t>
    </r>
    <r>
      <rPr>
        <sz val="9"/>
        <rFont val="Times New Roman"/>
        <family val="1"/>
      </rPr>
      <t>Corps. (UFOE)</t>
    </r>
  </si>
  <si>
    <r>
      <rPr>
        <sz val="9"/>
        <rFont val="Times New Roman"/>
        <family val="1"/>
      </rPr>
      <t>Black oval with green and red lights around perimeter. [UFOE, VII]</t>
    </r>
  </si>
  <si>
    <r>
      <rPr>
        <sz val="9"/>
        <rFont val="Times New Roman"/>
        <family val="1"/>
      </rPr>
      <t>Maumee</t>
    </r>
  </si>
  <si>
    <r>
      <rPr>
        <sz val="9"/>
        <rFont val="Times New Roman"/>
        <family val="1"/>
      </rPr>
      <t>TB-29 Crew Files CIRVIS Report</t>
    </r>
  </si>
  <si>
    <r>
      <rPr>
        <sz val="9"/>
        <rFont val="Times New Roman"/>
        <family val="1"/>
      </rPr>
      <t>Castle AFB (near)</t>
    </r>
  </si>
  <si>
    <r>
      <rPr>
        <sz val="9"/>
        <rFont val="Times New Roman"/>
        <family val="1"/>
      </rPr>
      <t>Circling light changed color, white, red, green. [UFOE, VII]</t>
    </r>
  </si>
  <si>
    <r>
      <rPr>
        <sz val="9"/>
        <rFont val="Times New Roman"/>
        <family val="1"/>
      </rPr>
      <t>Crestline</t>
    </r>
  </si>
  <si>
    <r>
      <rPr>
        <sz val="9"/>
        <rFont val="Times New Roman"/>
        <family val="1"/>
      </rPr>
      <t xml:space="preserve">Lighted object came straight down out of sky, stopped, then sped out of view.
</t>
    </r>
    <r>
      <rPr>
        <sz val="9"/>
        <rFont val="Times New Roman"/>
        <family val="1"/>
      </rPr>
      <t>[UFOE, VII]</t>
    </r>
  </si>
  <si>
    <r>
      <rPr>
        <sz val="9"/>
        <rFont val="Times New Roman"/>
        <family val="1"/>
      </rPr>
      <t>Date is incorrect - see 530805-06 entry</t>
    </r>
  </si>
  <si>
    <r>
      <rPr>
        <sz val="9"/>
        <rFont val="Times New Roman"/>
        <family val="1"/>
      </rPr>
      <t>gun-camera</t>
    </r>
  </si>
  <si>
    <r>
      <rPr>
        <sz val="9"/>
        <rFont val="Times New Roman"/>
        <family val="1"/>
      </rPr>
      <t>Three F-86's Chase Disc Spotted By GOC</t>
    </r>
  </si>
  <si>
    <r>
      <rPr>
        <sz val="9"/>
        <rFont val="Times New Roman"/>
        <family val="1"/>
      </rPr>
      <t>pilots vectored and saw silvery object like the brightest star</t>
    </r>
  </si>
  <si>
    <r>
      <rPr>
        <sz val="9"/>
        <rFont val="Times New Roman"/>
        <family val="1"/>
      </rPr>
      <t>Rapid City (east of)</t>
    </r>
  </si>
  <si>
    <r>
      <rPr>
        <u/>
        <sz val="10"/>
        <color rgb="FF0000FF"/>
        <rFont val="Times New Roman"/>
        <family val="1"/>
      </rPr>
      <t>530805-06</t>
    </r>
  </si>
  <si>
    <r>
      <rPr>
        <sz val="9"/>
        <rFont val="Times New Roman"/>
        <family val="1"/>
      </rPr>
      <t>round and reflective or translucent object fly straight</t>
    </r>
  </si>
  <si>
    <r>
      <rPr>
        <sz val="9"/>
        <rFont val="Times New Roman"/>
        <family val="1"/>
      </rPr>
      <t>highly polished spinning top or cone-shaped object</t>
    </r>
  </si>
  <si>
    <r>
      <rPr>
        <sz val="9"/>
        <rFont val="Times New Roman"/>
        <family val="1"/>
      </rPr>
      <t>Saraland</t>
    </r>
  </si>
  <si>
    <r>
      <rPr>
        <sz val="9"/>
        <rFont val="Times New Roman"/>
        <family val="1"/>
      </rPr>
      <t>UFO, changing color, flickered and jumped in sky. [UFOE, VII]</t>
    </r>
  </si>
  <si>
    <r>
      <rPr>
        <sz val="9"/>
        <rFont val="Times New Roman"/>
        <family val="1"/>
      </rPr>
      <t>Unidentified white light viewed through field glasses. [UFOE, VII]</t>
    </r>
  </si>
  <si>
    <r>
      <rPr>
        <sz val="9"/>
        <rFont val="Times New Roman"/>
        <family val="1"/>
      </rPr>
      <t>ground observed seven unidentified objects with one bright red light on each object hovering at estimated altitudes from five to eight thousand feet. Visually observed from Perrin Tower and citizens of Denison and Sherman Texas.</t>
    </r>
  </si>
  <si>
    <r>
      <rPr>
        <sz val="9"/>
        <rFont val="Times New Roman"/>
        <family val="1"/>
      </rPr>
      <t>Perrin AFB</t>
    </r>
  </si>
  <si>
    <r>
      <rPr>
        <sz val="9"/>
        <rFont val="Times New Roman"/>
        <family val="1"/>
      </rPr>
      <t>Large silver object circled over town. [UFOE, VII]</t>
    </r>
  </si>
  <si>
    <r>
      <rPr>
        <sz val="9"/>
        <rFont val="Times New Roman"/>
        <family val="1"/>
      </rPr>
      <t>(McDonald list) Rawin Crew Tracks 3 UFOs On SCR-584</t>
    </r>
  </si>
  <si>
    <r>
      <rPr>
        <sz val="9"/>
        <rFont val="Times New Roman"/>
        <family val="1"/>
      </rPr>
      <t>Black objects maneuvered over area near an F-86</t>
    </r>
  </si>
  <si>
    <r>
      <rPr>
        <sz val="9"/>
        <rFont val="Times New Roman"/>
        <family val="1"/>
      </rPr>
      <t>Oak Ridge</t>
    </r>
  </si>
  <si>
    <r>
      <rPr>
        <sz val="9"/>
        <rFont val="Times New Roman"/>
        <family val="1"/>
      </rPr>
      <t>Elliptical Object Encountered By RF-80</t>
    </r>
  </si>
  <si>
    <r>
      <rPr>
        <sz val="9"/>
        <rFont val="Times New Roman"/>
        <family val="1"/>
      </rPr>
      <t>Shaw AFB</t>
    </r>
  </si>
  <si>
    <r>
      <rPr>
        <sz val="9"/>
        <rFont val="Times New Roman"/>
        <family val="1"/>
      </rPr>
      <t>Circular, silver UFO seen at North American Aviation plant. [UFOE, VII]</t>
    </r>
  </si>
  <si>
    <r>
      <rPr>
        <sz val="9"/>
        <rFont val="Times New Roman"/>
        <family val="1"/>
      </rPr>
      <t>Tipp City</t>
    </r>
  </si>
  <si>
    <r>
      <rPr>
        <sz val="9"/>
        <rFont val="Times New Roman"/>
        <family val="1"/>
      </rPr>
      <t xml:space="preserve">Pinetreeline Radar Site. UFO was observed for, a period of twenty minutes in the
</t>
    </r>
    <r>
      <rPr>
        <sz val="9"/>
        <rFont val="Times New Roman"/>
        <family val="1"/>
      </rPr>
      <t>northern sky moving to the southeast by at least 10 personnel of the 912th AC&amp;W Squadron. (not tracked)</t>
    </r>
  </si>
  <si>
    <r>
      <rPr>
        <sz val="9"/>
        <rFont val="Times New Roman"/>
        <family val="1"/>
      </rPr>
      <t>Ramore, Ontario</t>
    </r>
  </si>
  <si>
    <r>
      <rPr>
        <sz val="9"/>
        <rFont val="Times New Roman"/>
        <family val="1"/>
      </rPr>
      <t>saw through a theodolite a rotating red delta shaped</t>
    </r>
  </si>
  <si>
    <r>
      <rPr>
        <sz val="9"/>
        <rFont val="Times New Roman"/>
        <family val="1"/>
      </rPr>
      <t>Simiutak</t>
    </r>
  </si>
  <si>
    <r>
      <rPr>
        <sz val="9"/>
        <rFont val="Times New Roman"/>
        <family val="1"/>
      </rPr>
      <t>radar tracked an unidentified target that twice approached</t>
    </r>
  </si>
  <si>
    <r>
      <rPr>
        <sz val="9"/>
        <rFont val="Times New Roman"/>
        <family val="1"/>
      </rPr>
      <t>Iwo Jima</t>
    </r>
  </si>
  <si>
    <r>
      <rPr>
        <sz val="9"/>
        <rFont val="Times New Roman"/>
        <family val="1"/>
      </rPr>
      <t>Bonin Islands</t>
    </r>
  </si>
  <si>
    <r>
      <rPr>
        <sz val="9"/>
        <rFont val="Times New Roman"/>
        <family val="1"/>
      </rPr>
      <t>"a large aircraft" of exotic design with a lighted red band around the middle</t>
    </r>
  </si>
  <si>
    <r>
      <rPr>
        <sz val="9"/>
        <rFont val="Times New Roman"/>
        <family val="1"/>
      </rPr>
      <t>Hampton Bays, Long Island</t>
    </r>
  </si>
  <si>
    <r>
      <rPr>
        <sz val="9"/>
        <rFont val="Times New Roman"/>
        <family val="1"/>
      </rPr>
      <t>Red Light Eludes F-94</t>
    </r>
  </si>
  <si>
    <r>
      <rPr>
        <sz val="9"/>
        <rFont val="Times New Roman"/>
        <family val="1"/>
      </rPr>
      <t>weather observers saw an unidentified light move slowly</t>
    </r>
  </si>
  <si>
    <r>
      <rPr>
        <sz val="9"/>
        <rFont val="Times New Roman"/>
        <family val="1"/>
      </rPr>
      <t>radar tracks 25 separate unidentified objects near base</t>
    </r>
  </si>
  <si>
    <r>
      <rPr>
        <u/>
        <sz val="9"/>
        <color rgb="FF0000FF"/>
        <rFont val="Times New Roman"/>
        <family val="1"/>
      </rPr>
      <t>530610-11</t>
    </r>
  </si>
  <si>
    <r>
      <rPr>
        <sz val="9"/>
        <rFont val="Times New Roman"/>
        <family val="1"/>
      </rPr>
      <t>2:00 p.m. The photo was allegedly taken in the Summer of 1953 by Mr. XXXXX of Tulsa, Oklahoma. According to Air Force report, at 1400 hours he took a photo of an unidentified flying object which appeared in the sky</t>
    </r>
  </si>
  <si>
    <r>
      <rPr>
        <sz val="9"/>
        <rFont val="Times New Roman"/>
        <family val="1"/>
      </rPr>
      <t>Muskogee</t>
    </r>
  </si>
  <si>
    <r>
      <rPr>
        <u/>
        <sz val="9"/>
        <color rgb="FF0000FF"/>
        <rFont val="Times New Roman"/>
        <family val="1"/>
      </rPr>
      <t>53Summer</t>
    </r>
  </si>
  <si>
    <r>
      <rPr>
        <sz val="9"/>
        <rFont val="Times New Roman"/>
        <family val="1"/>
      </rPr>
      <t>Radar-visual sighting of six UFOs in formation. [UFOE, VIII]</t>
    </r>
  </si>
  <si>
    <r>
      <rPr>
        <sz val="9"/>
        <rFont val="Times New Roman"/>
        <family val="1"/>
      </rPr>
      <t>Yaak</t>
    </r>
  </si>
  <si>
    <r>
      <rPr>
        <sz val="9"/>
        <rFont val="Times New Roman"/>
        <family val="1"/>
      </rPr>
      <t>53Summer</t>
    </r>
  </si>
  <si>
    <r>
      <rPr>
        <sz val="9"/>
        <rFont val="Times New Roman"/>
        <family val="1"/>
      </rPr>
      <t>F-94C Disappears During UFO Intercept Mission</t>
    </r>
  </si>
  <si>
    <r>
      <rPr>
        <sz val="9"/>
        <rFont val="Times New Roman"/>
        <family val="1"/>
      </rPr>
      <t>Otis AFB</t>
    </r>
  </si>
  <si>
    <r>
      <rPr>
        <sz val="9"/>
        <rFont val="Times New Roman"/>
        <family val="1"/>
      </rPr>
      <t>9 separate meandering lights sighted by many</t>
    </r>
  </si>
  <si>
    <r>
      <rPr>
        <sz val="9"/>
        <rFont val="Times New Roman"/>
        <family val="1"/>
      </rPr>
      <t>AN/FPS-3 Tracks Five Or More Targets</t>
    </r>
  </si>
  <si>
    <r>
      <rPr>
        <sz val="9"/>
        <rFont val="Times New Roman"/>
        <family val="1"/>
      </rPr>
      <t>Lackland AFB</t>
    </r>
  </si>
  <si>
    <r>
      <rPr>
        <sz val="9"/>
        <rFont val="Times New Roman"/>
        <family val="1"/>
      </rPr>
      <t>South African headquarters announced in November that on May 23, radar had tracked an unidentified object near the Cape at over 1000 mph. [Prescott Evening Courier, May 22; UFOE, VIII]</t>
    </r>
  </si>
  <si>
    <r>
      <rPr>
        <sz val="9"/>
        <rFont val="Times New Roman"/>
        <family val="1"/>
      </rPr>
      <t>Capetown, Union of South Africa</t>
    </r>
  </si>
  <si>
    <r>
      <rPr>
        <sz val="9"/>
        <rFont val="Times New Roman"/>
        <family val="1"/>
      </rPr>
      <t xml:space="preserve">A veteran private pilot watched as eight disc-like objects "swooped around in formation, peeled off, and shot directly up and down in a manner that could not be duplicated by a plane." The objects maneuvered overhead for about an hour.
</t>
    </r>
    <r>
      <rPr>
        <sz val="9"/>
        <rFont val="Times New Roman"/>
        <family val="1"/>
      </rPr>
      <t>[UFOE, V]</t>
    </r>
  </si>
  <si>
    <r>
      <rPr>
        <sz val="9"/>
        <rFont val="Times New Roman"/>
        <family val="1"/>
      </rPr>
      <t>Prescott</t>
    </r>
  </si>
  <si>
    <r>
      <rPr>
        <sz val="9"/>
        <rFont val="Times New Roman"/>
        <family val="1"/>
      </rPr>
      <t>Ground &amp; Airborne Contacts / No Visuals</t>
    </r>
  </si>
  <si>
    <r>
      <rPr>
        <sz val="9"/>
        <rFont val="Times New Roman"/>
        <family val="1"/>
      </rPr>
      <t xml:space="preserve">Air Force officers at a gunnery meet observed about 12 disc-shaped objects that dove down and hovered over the base during the meet. [AP story, Mar. 9th; UFOE,
</t>
    </r>
    <r>
      <rPr>
        <sz val="9"/>
        <rFont val="Times New Roman"/>
        <family val="1"/>
      </rPr>
      <t>III]</t>
    </r>
  </si>
  <si>
    <r>
      <rPr>
        <sz val="9"/>
        <rFont val="Times New Roman"/>
        <family val="1"/>
      </rPr>
      <t xml:space="preserve">Scientist observed silvery disc; concentric rings visible through Polaroid glasses.
</t>
    </r>
    <r>
      <rPr>
        <sz val="9"/>
        <rFont val="Times New Roman"/>
        <family val="1"/>
      </rPr>
      <t>[UFOE, VI]</t>
    </r>
  </si>
  <si>
    <r>
      <rPr>
        <sz val="9"/>
        <rFont val="Times New Roman"/>
        <family val="1"/>
      </rPr>
      <t>light above at 7,000 to 8,000 ft maneuvering in spiral pattern over airfield</t>
    </r>
  </si>
  <si>
    <r>
      <rPr>
        <sz val="9"/>
        <rFont val="Times New Roman"/>
        <family val="1"/>
      </rPr>
      <t>football-shaped light metal colored object</t>
    </r>
  </si>
  <si>
    <r>
      <rPr>
        <sz val="9"/>
        <rFont val="Times New Roman"/>
        <family val="1"/>
      </rPr>
      <t>Unidentified Evades Interception By F-94</t>
    </r>
  </si>
  <si>
    <r>
      <rPr>
        <sz val="9"/>
        <rFont val="Times New Roman"/>
        <family val="1"/>
      </rPr>
      <t>7:19 PM (CST): Lake Superior area (McDonald list)</t>
    </r>
  </si>
  <si>
    <r>
      <rPr>
        <sz val="9"/>
        <rFont val="Times New Roman"/>
        <family val="1"/>
      </rPr>
      <t>Calumet</t>
    </r>
  </si>
  <si>
    <r>
      <rPr>
        <sz val="9"/>
        <rFont val="Times New Roman"/>
        <family val="1"/>
      </rPr>
      <t xml:space="preserve">Several persons observed UFOs. Objects were circular, about 230' feet in diameter,
</t>
    </r>
    <r>
      <rPr>
        <sz val="9"/>
        <rFont val="Times New Roman"/>
        <family val="1"/>
      </rPr>
      <t>and silver in color. Speed estimated at 400-600 mph.</t>
    </r>
  </si>
  <si>
    <r>
      <rPr>
        <sz val="9"/>
        <rFont val="Times New Roman"/>
        <family val="1"/>
      </rPr>
      <t>East Prairie</t>
    </r>
  </si>
  <si>
    <r>
      <rPr>
        <sz val="9"/>
        <rFont val="Times New Roman"/>
        <family val="1"/>
      </rPr>
      <t>3 orange lights</t>
    </r>
  </si>
  <si>
    <r>
      <rPr>
        <sz val="9"/>
        <rFont val="Times New Roman"/>
        <family val="1"/>
      </rPr>
      <t>Antung, Manchuria</t>
    </r>
  </si>
  <si>
    <r>
      <rPr>
        <sz val="9"/>
        <rFont val="Times New Roman"/>
        <family val="1"/>
      </rPr>
      <t>GCA Radar Tracks Unidentified Object</t>
    </r>
  </si>
  <si>
    <r>
      <rPr>
        <sz val="9"/>
        <rFont val="Times New Roman"/>
        <family val="1"/>
      </rPr>
      <t>Torbay Airport, Newfoundland</t>
    </r>
  </si>
  <si>
    <r>
      <rPr>
        <sz val="9"/>
        <rFont val="Times New Roman"/>
        <family val="1"/>
      </rPr>
      <t>Ten Round Flat Objects Changing Formation</t>
    </r>
  </si>
  <si>
    <r>
      <rPr>
        <sz val="9"/>
        <rFont val="Times New Roman"/>
        <family val="1"/>
      </rPr>
      <t>Sweetwater</t>
    </r>
  </si>
  <si>
    <r>
      <rPr>
        <sz val="9"/>
        <rFont val="Times New Roman"/>
        <family val="1"/>
      </rPr>
      <t>MATS Crew Sees Light In Descending Turn</t>
    </r>
  </si>
  <si>
    <r>
      <rPr>
        <sz val="9"/>
        <rFont val="Times New Roman"/>
        <family val="1"/>
      </rPr>
      <t>Goose Bay AFB, Labrador (between Sondrestrom AFB, Greenland and)</t>
    </r>
  </si>
  <si>
    <r>
      <rPr>
        <sz val="9"/>
        <rFont val="Times New Roman"/>
        <family val="1"/>
      </rPr>
      <t>F-94 Encounters Maneuvering Light</t>
    </r>
  </si>
  <si>
    <r>
      <rPr>
        <sz val="9"/>
        <rFont val="Times New Roman"/>
        <family val="1"/>
      </rPr>
      <t>Fukuoka</t>
    </r>
  </si>
  <si>
    <r>
      <rPr>
        <sz val="9"/>
        <rFont val="Times New Roman"/>
        <family val="1"/>
      </rPr>
      <t>Wilford Case (M)</t>
    </r>
  </si>
  <si>
    <r>
      <rPr>
        <sz val="9"/>
        <rFont val="Times New Roman"/>
        <family val="1"/>
      </rPr>
      <t>Silver Disc Encountered By Test Pilot</t>
    </r>
  </si>
  <si>
    <r>
      <rPr>
        <sz val="9"/>
        <rFont val="Times New Roman"/>
        <family val="1"/>
      </rPr>
      <t>F-84 Encounters Object With "Legs"</t>
    </r>
  </si>
  <si>
    <r>
      <rPr>
        <sz val="9"/>
        <rFont val="Times New Roman"/>
        <family val="1"/>
      </rPr>
      <t>Honshu</t>
    </r>
  </si>
  <si>
    <r>
      <rPr>
        <sz val="9"/>
        <rFont val="Times New Roman"/>
        <family val="1"/>
      </rPr>
      <t>aluminum, circular object fly high and fast</t>
    </r>
  </si>
  <si>
    <r>
      <rPr>
        <sz val="9"/>
        <rFont val="Times New Roman"/>
        <family val="1"/>
      </rPr>
      <t>900 MPH Target Pursued By F-86</t>
    </r>
  </si>
  <si>
    <r>
      <rPr>
        <sz val="9"/>
        <rFont val="Times New Roman"/>
        <family val="1"/>
      </rPr>
      <t>Mount Taylor</t>
    </r>
  </si>
  <si>
    <r>
      <rPr>
        <sz val="9"/>
        <rFont val="Times New Roman"/>
        <family val="1"/>
      </rPr>
      <t>Rabat (Nouasseur AFB)</t>
    </r>
  </si>
  <si>
    <r>
      <rPr>
        <sz val="9"/>
        <rFont val="Times New Roman"/>
        <family val="1"/>
      </rPr>
      <t>several lights, some moving straight, others making 360° turns</t>
    </r>
  </si>
  <si>
    <r>
      <rPr>
        <sz val="9"/>
        <rFont val="Times New Roman"/>
        <family val="1"/>
      </rPr>
      <t>(McDonald list; FUFOR Index) Object On Radar 25 Seconds</t>
    </r>
  </si>
  <si>
    <r>
      <rPr>
        <sz val="9"/>
        <rFont val="Times New Roman"/>
        <family val="1"/>
      </rPr>
      <t>Cape, So. Africa, G</t>
    </r>
  </si>
  <si>
    <r>
      <rPr>
        <sz val="9"/>
        <rFont val="Times New Roman"/>
        <family val="1"/>
      </rPr>
      <t>Cape</t>
    </r>
  </si>
  <si>
    <r>
      <rPr>
        <sz val="9"/>
        <rFont val="Times New Roman"/>
        <family val="1"/>
      </rPr>
      <t>Beers Case (P)</t>
    </r>
  </si>
  <si>
    <r>
      <rPr>
        <sz val="9"/>
        <rFont val="Times New Roman"/>
        <family val="1"/>
      </rPr>
      <t>6 discs in a group fly high and fast</t>
    </r>
  </si>
  <si>
    <r>
      <rPr>
        <sz val="9"/>
        <rFont val="Times New Roman"/>
        <family val="1"/>
      </rPr>
      <t>Elmira</t>
    </r>
  </si>
  <si>
    <r>
      <rPr>
        <sz val="9"/>
        <rFont val="Times New Roman"/>
        <family val="1"/>
      </rPr>
      <t>AP radio news service summary of April 5, 1953, indicates that luminous objects traveling at supersonic speeds have been observed and tracked on radar within the past few days in Pork Chop and Old Baldy Hills area, Western Korean Front</t>
    </r>
  </si>
  <si>
    <r>
      <rPr>
        <sz val="9"/>
        <rFont val="Times New Roman"/>
        <family val="1"/>
      </rPr>
      <t>Pork Chop Hill</t>
    </r>
  </si>
  <si>
    <r>
      <rPr>
        <sz val="9"/>
        <rFont val="Times New Roman"/>
        <family val="1"/>
      </rPr>
      <t>A small round object -- flaming like red-hot iron -- plunged from the sky</t>
    </r>
  </si>
  <si>
    <r>
      <rPr>
        <sz val="9"/>
        <rFont val="Times New Roman"/>
        <family val="1"/>
      </rPr>
      <t>Sea of Japan Radar Case (BBU 2496)</t>
    </r>
  </si>
  <si>
    <r>
      <rPr>
        <sz val="9"/>
        <rFont val="Times New Roman"/>
        <family val="1"/>
      </rPr>
      <t>N of Hiroshima (Sea of Japan)</t>
    </r>
  </si>
  <si>
    <r>
      <rPr>
        <sz val="9"/>
        <rFont val="Times New Roman"/>
        <family val="1"/>
      </rPr>
      <t>5-10 colored lights, totalling 90-100, slowly move aft, R/V</t>
    </r>
  </si>
  <si>
    <r>
      <rPr>
        <sz val="10"/>
        <rFont val="Times New Roman"/>
        <family val="1"/>
      </rPr>
      <t>Steep Climb Observed By Ground and Airborne Witnesses</t>
    </r>
  </si>
  <si>
    <r>
      <rPr>
        <sz val="9"/>
        <rFont val="Times New Roman"/>
        <family val="1"/>
      </rPr>
      <t>RCAF Station Chatham, New Brunswick</t>
    </r>
  </si>
  <si>
    <r>
      <rPr>
        <sz val="9"/>
        <rFont val="Times New Roman"/>
        <family val="1"/>
      </rPr>
      <t>large light, blinking at 10-15 times per minute</t>
    </r>
  </si>
  <si>
    <r>
      <rPr>
        <sz val="9"/>
        <rFont val="Times New Roman"/>
        <family val="1"/>
      </rPr>
      <t>530310-11</t>
    </r>
  </si>
  <si>
    <r>
      <rPr>
        <sz val="9"/>
        <rFont val="Times New Roman"/>
        <family val="1"/>
      </rPr>
      <t>Kyushu (Ashiya AFB)</t>
    </r>
  </si>
  <si>
    <r>
      <rPr>
        <sz val="9"/>
        <rFont val="Times New Roman"/>
        <family val="1"/>
      </rPr>
      <t xml:space="preserve">Air Force officers at a gunnery meet observed about 12 disc-shaped objects that
</t>
    </r>
    <r>
      <rPr>
        <sz val="9"/>
        <rFont val="Times New Roman"/>
        <family val="1"/>
      </rPr>
      <t>dove down and hovered over the base during the meet. [AP story, Mar. 9th; UFOE, III]</t>
    </r>
  </si>
  <si>
    <r>
      <rPr>
        <sz val="9"/>
        <rFont val="Times New Roman"/>
        <family val="1"/>
      </rPr>
      <t xml:space="preserve">At 3:45 p.m. (EST), the assistant director of security at the Savannah River Project, Mr. J. Howard Jones, observed a silver crescent-shaped object at a very
</t>
    </r>
    <r>
      <rPr>
        <sz val="9"/>
        <rFont val="Times New Roman"/>
        <family val="1"/>
      </rPr>
      <t>high altitude over the project.</t>
    </r>
  </si>
  <si>
    <r>
      <rPr>
        <sz val="9"/>
        <rFont val="Times New Roman"/>
        <family val="1"/>
      </rPr>
      <t>Congaree AFB</t>
    </r>
  </si>
  <si>
    <r>
      <rPr>
        <sz val="9"/>
        <rFont val="Times New Roman"/>
        <family val="1"/>
      </rPr>
      <t>March 3, 1953; Luke AFB, Glendale, AR. Contrail</t>
    </r>
  </si>
  <si>
    <r>
      <rPr>
        <sz val="9"/>
        <rFont val="Times New Roman"/>
        <family val="1"/>
      </rPr>
      <t>Glendale</t>
    </r>
  </si>
  <si>
    <r>
      <rPr>
        <sz val="9"/>
        <rFont val="Times New Roman"/>
        <family val="1"/>
      </rPr>
      <t>Three F-84 Pilots Encounter Manta-Ray, Gun Camera Shots</t>
    </r>
  </si>
  <si>
    <r>
      <rPr>
        <sz val="9"/>
        <rFont val="Times New Roman"/>
        <family val="1"/>
      </rPr>
      <t>Luke AFB (130 miles W of)</t>
    </r>
  </si>
  <si>
    <r>
      <rPr>
        <sz val="9"/>
        <rFont val="Times New Roman"/>
        <family val="1"/>
      </rPr>
      <t>5 yellow discs make circular turns, flutter</t>
    </r>
  </si>
  <si>
    <r>
      <rPr>
        <sz val="9"/>
        <rFont val="Times New Roman"/>
        <family val="1"/>
      </rPr>
      <t>Great Falls AFB</t>
    </r>
  </si>
  <si>
    <r>
      <rPr>
        <sz val="9"/>
        <rFont val="Times New Roman"/>
        <family val="1"/>
      </rPr>
      <t>Prominent Blip on GCA PPI While Tracking C-124</t>
    </r>
  </si>
  <si>
    <r>
      <rPr>
        <sz val="9"/>
        <rFont val="Times New Roman"/>
        <family val="1"/>
      </rPr>
      <t>Thule Air Base</t>
    </r>
  </si>
  <si>
    <r>
      <rPr>
        <sz val="9"/>
        <rFont val="Times New Roman"/>
        <family val="1"/>
      </rPr>
      <t>(McDonald list; FUFOR Index) FPS-3 Sights Unusual Target</t>
    </r>
  </si>
  <si>
    <r>
      <rPr>
        <sz val="9"/>
        <rFont val="Times New Roman"/>
        <family val="1"/>
      </rPr>
      <t>2 bright red, round objects with big halos fly in small circles</t>
    </r>
  </si>
  <si>
    <r>
      <rPr>
        <sz val="10"/>
        <rFont val="Times New Roman"/>
        <family val="1"/>
      </rPr>
      <t>150' Silvery Disc Reported By Former Navy Gunner</t>
    </r>
  </si>
  <si>
    <r>
      <rPr>
        <sz val="9"/>
        <rFont val="Times New Roman"/>
        <family val="1"/>
      </rPr>
      <t>bright yellow light seen for 8 mins</t>
    </r>
  </si>
  <si>
    <r>
      <rPr>
        <sz val="9"/>
        <rFont val="Times New Roman"/>
        <family val="1"/>
      </rPr>
      <t>Pittsburg-Stockton</t>
    </r>
  </si>
  <si>
    <r>
      <rPr>
        <sz val="9"/>
        <rFont val="Times New Roman"/>
        <family val="1"/>
      </rPr>
      <t>object larger and brighter than a star change color</t>
    </r>
  </si>
  <si>
    <r>
      <rPr>
        <sz val="9"/>
        <rFont val="Times New Roman"/>
        <family val="1"/>
      </rPr>
      <t>Nocturnal light with rapid vertical takeoff</t>
    </r>
  </si>
  <si>
    <r>
      <rPr>
        <sz val="9"/>
        <rFont val="Times New Roman"/>
        <family val="1"/>
      </rPr>
      <t>Elmendorf AFB, Anchorage</t>
    </r>
  </si>
  <si>
    <r>
      <rPr>
        <sz val="9"/>
        <rFont val="Times New Roman"/>
        <family val="1"/>
      </rPr>
      <t>C-47 Chases Maneuvering Light</t>
    </r>
  </si>
  <si>
    <r>
      <rPr>
        <sz val="9"/>
        <rFont val="Times New Roman"/>
        <family val="1"/>
      </rPr>
      <t>Willow</t>
    </r>
  </si>
  <si>
    <r>
      <rPr>
        <sz val="9"/>
        <rFont val="Times New Roman"/>
        <family val="1"/>
      </rPr>
      <t>Hawk and Stern. (McDonald list; FUFOR Index)</t>
    </r>
  </si>
  <si>
    <r>
      <rPr>
        <sz val="9"/>
        <rFont val="Times New Roman"/>
        <family val="1"/>
      </rPr>
      <t>Ramer</t>
    </r>
  </si>
  <si>
    <r>
      <rPr>
        <sz val="9"/>
        <rFont val="Times New Roman"/>
        <family val="1"/>
      </rPr>
      <t>3 bright lights of equal intensity in stacked vertical echelon formation</t>
    </r>
  </si>
  <si>
    <r>
      <rPr>
        <sz val="9"/>
        <rFont val="Times New Roman"/>
        <family val="1"/>
      </rPr>
      <t>Object On Apparent Collision Course With C-47</t>
    </r>
  </si>
  <si>
    <r>
      <rPr>
        <sz val="9"/>
        <rFont val="Times New Roman"/>
        <family val="1"/>
      </rPr>
      <t>Vichy</t>
    </r>
  </si>
  <si>
    <r>
      <rPr>
        <sz val="10"/>
        <rFont val="Times New Roman"/>
        <family val="1"/>
      </rPr>
      <t>UFO Paces C-119 Crew</t>
    </r>
  </si>
  <si>
    <r>
      <rPr>
        <sz val="9"/>
        <rFont val="Times New Roman"/>
        <family val="1"/>
      </rPr>
      <t>Bet. Tunis, Tunisia, and Tripoli</t>
    </r>
  </si>
  <si>
    <r>
      <rPr>
        <sz val="9"/>
        <rFont val="Times New Roman"/>
        <family val="1"/>
      </rPr>
      <t>Border. Marine Corps pilot chased rocket-like object. [UFOE, IV]</t>
    </r>
  </si>
  <si>
    <r>
      <rPr>
        <sz val="9"/>
        <rFont val="Times New Roman"/>
        <family val="1"/>
      </rPr>
      <t>F9F Chases Silver Object</t>
    </r>
  </si>
  <si>
    <r>
      <rPr>
        <sz val="9"/>
        <rFont val="Times New Roman"/>
        <family val="1"/>
      </rPr>
      <t>Korean area, G,V</t>
    </r>
  </si>
  <si>
    <r>
      <rPr>
        <sz val="9"/>
        <rFont val="Times New Roman"/>
        <family val="1"/>
      </rPr>
      <t>Korea (near)</t>
    </r>
  </si>
  <si>
    <r>
      <rPr>
        <sz val="9"/>
        <rFont val="Times New Roman"/>
        <family val="1"/>
      </rPr>
      <t>Object With Falling Leaf Motions Over Airfield</t>
    </r>
  </si>
  <si>
    <r>
      <rPr>
        <sz val="9"/>
        <rFont val="Times New Roman"/>
        <family val="1"/>
      </rPr>
      <t>Barter Island</t>
    </r>
  </si>
  <si>
    <r>
      <rPr>
        <sz val="9"/>
        <rFont val="Times New Roman"/>
        <family val="1"/>
      </rPr>
      <t>bright orange object change color to red and green at intervals</t>
    </r>
  </si>
  <si>
    <r>
      <rPr>
        <sz val="9"/>
        <rFont val="Times New Roman"/>
        <family val="1"/>
      </rPr>
      <t>Bullet-Shaped Object At 500'</t>
    </r>
  </si>
  <si>
    <r>
      <rPr>
        <sz val="9"/>
        <rFont val="Times New Roman"/>
        <family val="1"/>
      </rPr>
      <t>Truk Atoll</t>
    </r>
  </si>
  <si>
    <r>
      <rPr>
        <sz val="10"/>
        <rFont val="Times New Roman"/>
        <family val="1"/>
      </rPr>
      <t>B-36 Encounters Light At 7,000'</t>
    </r>
  </si>
  <si>
    <r>
      <rPr>
        <sz val="9"/>
        <rFont val="Times New Roman"/>
        <family val="1"/>
      </rPr>
      <t>Rosalia</t>
    </r>
  </si>
  <si>
    <r>
      <rPr>
        <sz val="9"/>
        <rFont val="Times New Roman"/>
        <family val="1"/>
      </rPr>
      <t>white, oblong object with a solid dull pure white color</t>
    </r>
  </si>
  <si>
    <r>
      <rPr>
        <sz val="9"/>
        <rFont val="Times New Roman"/>
        <family val="1"/>
      </rPr>
      <t>Radar operators tracked 4 unidentified targets</t>
    </r>
  </si>
  <si>
    <r>
      <rPr>
        <sz val="9"/>
        <rFont val="Times New Roman"/>
        <family val="1"/>
      </rPr>
      <t>Sighting of a UFO by a T-33 pilot</t>
    </r>
  </si>
  <si>
    <r>
      <rPr>
        <sz val="9"/>
        <rFont val="Times New Roman"/>
        <family val="1"/>
      </rPr>
      <t>6:29 a.m. (CST). (McDonald list; FUFOR Index)</t>
    </r>
  </si>
  <si>
    <r>
      <rPr>
        <sz val="9"/>
        <rFont val="Times New Roman"/>
        <family val="1"/>
      </rPr>
      <t>Fowl and mules vocalize as disc passes overhead</t>
    </r>
  </si>
  <si>
    <r>
      <rPr>
        <sz val="9"/>
        <color rgb="FF008000"/>
        <rFont val="Times New Roman"/>
        <family val="1"/>
      </rPr>
      <t>aM</t>
    </r>
  </si>
  <si>
    <r>
      <rPr>
        <sz val="9"/>
        <rFont val="Times New Roman"/>
        <family val="1"/>
      </rPr>
      <t>Radar tracking</t>
    </r>
  </si>
  <si>
    <r>
      <rPr>
        <sz val="9"/>
        <rFont val="Times New Roman"/>
        <family val="1"/>
      </rPr>
      <t>Presque Isle AFB</t>
    </r>
  </si>
  <si>
    <r>
      <rPr>
        <sz val="9"/>
        <rFont val="Times New Roman"/>
        <family val="1"/>
      </rPr>
      <t>Four B-36-Sized Discs Observed By 3-Man Crew</t>
    </r>
  </si>
  <si>
    <r>
      <rPr>
        <sz val="9"/>
        <rFont val="Times New Roman"/>
        <family val="1"/>
      </rPr>
      <t>Mailbu Beach</t>
    </r>
  </si>
  <si>
    <r>
      <rPr>
        <sz val="9"/>
        <rFont val="Times New Roman"/>
        <family val="1"/>
      </rPr>
      <t>C-47 Encounters Maneuvering Light</t>
    </r>
  </si>
  <si>
    <r>
      <rPr>
        <sz val="9"/>
        <rFont val="Times New Roman"/>
        <family val="1"/>
      </rPr>
      <t>Stuttgart</t>
    </r>
  </si>
  <si>
    <r>
      <rPr>
        <sz val="9"/>
        <rFont val="Times New Roman"/>
        <family val="1"/>
      </rPr>
      <t>C-47 Encounters Light Making Volent Maneuvers</t>
    </r>
  </si>
  <si>
    <r>
      <rPr>
        <sz val="9"/>
        <rFont val="Times New Roman"/>
        <family val="1"/>
      </rPr>
      <t>rose-orange 7-inch [?] shiny disc-shaped object  with a "white tail"</t>
    </r>
  </si>
  <si>
    <r>
      <rPr>
        <sz val="9"/>
        <rFont val="Times New Roman"/>
        <family val="1"/>
      </rPr>
      <t>St. Georges</t>
    </r>
  </si>
  <si>
    <r>
      <rPr>
        <sz val="9"/>
        <rFont val="Times New Roman"/>
        <family val="1"/>
      </rPr>
      <t>five 25 ft green spheres fly in V-formation</t>
    </r>
  </si>
  <si>
    <r>
      <rPr>
        <sz val="9"/>
        <rFont val="Times New Roman"/>
        <family val="1"/>
      </rPr>
      <t>Marine Fighter Asked To Check On Amber Object</t>
    </r>
  </si>
  <si>
    <r>
      <rPr>
        <sz val="9"/>
        <rFont val="Times New Roman"/>
        <family val="1"/>
      </rPr>
      <t>El Toro Marine Base</t>
    </r>
  </si>
  <si>
    <r>
      <rPr>
        <sz val="9"/>
        <rFont val="Times New Roman"/>
        <family val="1"/>
      </rPr>
      <t>18-20-inch white, flat disc with fuzzy or shimmering edges</t>
    </r>
  </si>
  <si>
    <r>
      <rPr>
        <sz val="9"/>
        <rFont val="Times New Roman"/>
        <family val="1"/>
      </rPr>
      <t>radar tracked 3 moving targets and a stationary target</t>
    </r>
  </si>
  <si>
    <r>
      <rPr>
        <sz val="9"/>
        <rFont val="Times New Roman"/>
        <family val="1"/>
      </rPr>
      <t>Dobbins (Turner AFB)</t>
    </r>
  </si>
  <si>
    <r>
      <rPr>
        <sz val="9"/>
        <rFont val="Times New Roman"/>
        <family val="1"/>
      </rPr>
      <t>Bean (P)</t>
    </r>
  </si>
  <si>
    <r>
      <rPr>
        <sz val="9"/>
        <rFont val="Times New Roman"/>
        <family val="1"/>
      </rPr>
      <t>Livermore (near)</t>
    </r>
  </si>
  <si>
    <r>
      <rPr>
        <sz val="9"/>
        <rFont val="Times New Roman"/>
        <family val="1"/>
      </rPr>
      <t>Crew Of T-29 Encounters Several Objects</t>
    </r>
  </si>
  <si>
    <r>
      <rPr>
        <sz val="9"/>
        <rFont val="Times New Roman"/>
        <family val="1"/>
      </rPr>
      <t>Mather AFB</t>
    </r>
  </si>
  <si>
    <r>
      <rPr>
        <sz val="9"/>
        <rFont val="Times New Roman"/>
        <family val="1"/>
      </rPr>
      <t>At 2320 Z an airman at Sampson AFB, New York, visually observed one large luminous rectangular shaped unidentified flying object. In one minute the object traveled through an arc of 70 or 80 degrees, while emitting a humming sound.</t>
    </r>
  </si>
  <si>
    <r>
      <rPr>
        <sz val="9"/>
        <rFont val="Times New Roman"/>
        <family val="1"/>
      </rPr>
      <t>Sampson AFB</t>
    </r>
  </si>
  <si>
    <r>
      <rPr>
        <sz val="9"/>
        <rFont val="Times New Roman"/>
        <family val="1"/>
      </rPr>
      <t>At 2115 MST Air Force personnel stationed at an AC&amp;W station in this area observed an aerial phenomenon simultaneously by electronic and visual means. To the naked eye the object appeared as a very bright reddish-white object estimated to be 10 miles west of the radar site</t>
    </r>
  </si>
  <si>
    <r>
      <rPr>
        <sz val="9"/>
        <rFont val="Times New Roman"/>
        <family val="1"/>
      </rPr>
      <t>Continental Divide</t>
    </r>
  </si>
  <si>
    <r>
      <rPr>
        <sz val="9"/>
        <rFont val="Times New Roman"/>
        <family val="1"/>
      </rPr>
      <t>(McDonald list; FUFOR Index) Unidentified Return For 19 Minutes</t>
    </r>
  </si>
  <si>
    <r>
      <rPr>
        <sz val="9"/>
        <rFont val="Times New Roman"/>
        <family val="1"/>
      </rPr>
      <t>Bergstrom AFB</t>
    </r>
  </si>
  <si>
    <r>
      <rPr>
        <sz val="9"/>
        <rFont val="Times New Roman"/>
        <family val="1"/>
      </rPr>
      <t>At 2400 Z four airmen at Patrick AFB, Florida, visually observed for three minutes a fiery red-orange ball traveling soundlessly from north to south at high speed.</t>
    </r>
  </si>
  <si>
    <r>
      <rPr>
        <sz val="9"/>
        <rFont val="Times New Roman"/>
        <family val="1"/>
      </rPr>
      <t>Patrick AFB</t>
    </r>
  </si>
  <si>
    <r>
      <rPr>
        <sz val="9"/>
        <rFont val="Times New Roman"/>
        <family val="1"/>
      </rPr>
      <t xml:space="preserve">An unidentified flying object described as red, white and blue and oval-shaped,
</t>
    </r>
    <r>
      <rPr>
        <sz val="9"/>
        <rFont val="Times New Roman"/>
        <family val="1"/>
      </rPr>
      <t>was observed visually from the weather station, control tower, base operations office, and a nearby AC&amp;W site</t>
    </r>
  </si>
  <si>
    <r>
      <rPr>
        <sz val="9"/>
        <rFont val="Times New Roman"/>
        <family val="1"/>
      </rPr>
      <t>Harmon AFB</t>
    </r>
  </si>
  <si>
    <r>
      <rPr>
        <sz val="9"/>
        <rFont val="Times New Roman"/>
        <family val="1"/>
      </rPr>
      <t>brilliant green-gold object, shaped like the Goodyear blimp</t>
    </r>
  </si>
  <si>
    <r>
      <rPr>
        <sz val="9"/>
        <rFont val="Times New Roman"/>
        <family val="1"/>
      </rPr>
      <t>Guatemala</t>
    </r>
  </si>
  <si>
    <r>
      <rPr>
        <sz val="9"/>
        <rFont val="Times New Roman"/>
        <family val="1"/>
      </rPr>
      <t>Guatemala City (near)</t>
    </r>
  </si>
  <si>
    <r>
      <rPr>
        <sz val="9"/>
        <rFont val="Times New Roman"/>
        <family val="1"/>
      </rPr>
      <t>Flat Object At 2,400 MPR</t>
    </r>
  </si>
  <si>
    <r>
      <rPr>
        <sz val="9"/>
        <rFont val="Times New Roman"/>
        <family val="1"/>
      </rPr>
      <t>Sonoma</t>
    </r>
  </si>
  <si>
    <r>
      <rPr>
        <sz val="9"/>
        <rFont val="Times New Roman"/>
        <family val="1"/>
      </rPr>
      <t>B-29 Bomber Crew Watch V-Formation</t>
    </r>
  </si>
  <si>
    <r>
      <rPr>
        <sz val="9"/>
        <rFont val="Times New Roman"/>
        <family val="1"/>
      </rPr>
      <t>Japan, A,V</t>
    </r>
  </si>
  <si>
    <r>
      <rPr>
        <sz val="9"/>
        <rFont val="Times New Roman"/>
        <family val="1"/>
      </rPr>
      <t>Unknown Location in Japan</t>
    </r>
  </si>
  <si>
    <r>
      <rPr>
        <sz val="9"/>
        <rFont val="Times New Roman"/>
        <family val="1"/>
      </rPr>
      <t>(McDonald list) F-94 Radar/Visual of Rotating UFO</t>
    </r>
  </si>
  <si>
    <r>
      <rPr>
        <sz val="9"/>
        <rFont val="Times New Roman"/>
        <family val="1"/>
      </rPr>
      <t>green disc shaped or round object fly SW</t>
    </r>
  </si>
  <si>
    <r>
      <rPr>
        <sz val="9"/>
        <rFont val="Times New Roman"/>
        <family val="1"/>
      </rPr>
      <t>Moses Lake (Larson AFB)</t>
    </r>
  </si>
  <si>
    <r>
      <rPr>
        <sz val="9"/>
        <rFont val="Times New Roman"/>
        <family val="1"/>
      </rPr>
      <t>Strange lighted object seen by CAA tower operator and others.</t>
    </r>
  </si>
  <si>
    <r>
      <rPr>
        <sz val="9"/>
        <rFont val="Times New Roman"/>
        <family val="1"/>
      </rPr>
      <t>Duncanville</t>
    </r>
  </si>
  <si>
    <r>
      <rPr>
        <sz val="9"/>
        <rFont val="Times New Roman"/>
        <family val="1"/>
      </rPr>
      <t>Dallas (near)</t>
    </r>
  </si>
  <si>
    <r>
      <rPr>
        <sz val="9"/>
        <rFont val="Times New Roman"/>
        <family val="1"/>
      </rPr>
      <t>silver, saucer-shaped object with a red glowing bottom</t>
    </r>
  </si>
  <si>
    <r>
      <rPr>
        <sz val="9"/>
        <rFont val="Times New Roman"/>
        <family val="1"/>
      </rPr>
      <t>Craig</t>
    </r>
  </si>
  <si>
    <r>
      <rPr>
        <sz val="9"/>
        <rFont val="Times New Roman"/>
        <family val="1"/>
      </rPr>
      <t>bluish-white object 1-2 ft size with a short exhaust trail in rapid level flight</t>
    </r>
  </si>
  <si>
    <r>
      <rPr>
        <sz val="9"/>
        <rFont val="Times New Roman"/>
        <family val="1"/>
      </rPr>
      <t>Mobile</t>
    </r>
  </si>
  <si>
    <r>
      <rPr>
        <sz val="9"/>
        <rFont val="Times New Roman"/>
        <family val="1"/>
      </rPr>
      <t>The “flying cup” photo. Blue Book listed as hoax, which it probably was.</t>
    </r>
  </si>
  <si>
    <r>
      <rPr>
        <sz val="9"/>
        <rFont val="Times New Roman"/>
        <family val="1"/>
      </rPr>
      <t>Avensa Airlines pilot reported round gray object paced plane. [UFOE, X]</t>
    </r>
  </si>
  <si>
    <r>
      <rPr>
        <sz val="9"/>
        <rFont val="Times New Roman"/>
        <family val="1"/>
      </rPr>
      <t>Anaco</t>
    </r>
  </si>
  <si>
    <r>
      <rPr>
        <sz val="9"/>
        <rFont val="Times New Roman"/>
        <family val="1"/>
      </rPr>
      <t>Summer of 1953; Yaak, Montana, G,V</t>
    </r>
  </si>
  <si>
    <r>
      <rPr>
        <sz val="9"/>
        <rFont val="Times New Roman"/>
        <family val="1"/>
      </rPr>
      <t>Daytime. This incident, witnessed by none other than George Townsend Withers</t>
    </r>
  </si>
  <si>
    <r>
      <rPr>
        <sz val="9"/>
        <rFont val="Times New Roman"/>
        <family val="1"/>
      </rPr>
      <t>A3-D's Approach Rocket-Shaped UFO</t>
    </r>
  </si>
  <si>
    <r>
      <rPr>
        <sz val="9"/>
        <rFont val="Times New Roman"/>
        <family val="1"/>
      </rPr>
      <t>Location: Confidential</t>
    </r>
  </si>
  <si>
    <r>
      <rPr>
        <sz val="9"/>
        <rFont val="Times New Roman"/>
        <family val="1"/>
      </rPr>
      <t>Blips Cause Scramble of F-94s</t>
    </r>
  </si>
  <si>
    <r>
      <rPr>
        <u/>
        <sz val="9"/>
        <color rgb="FF0000FF"/>
        <rFont val="Times New Roman"/>
        <family val="1"/>
      </rPr>
      <t>52WINT</t>
    </r>
  </si>
  <si>
    <r>
      <rPr>
        <sz val="9"/>
        <rFont val="Times New Roman"/>
        <family val="1"/>
      </rPr>
      <t>Red-Orange Ball Passes RB-36</t>
    </r>
  </si>
  <si>
    <r>
      <rPr>
        <sz val="9"/>
        <rFont val="Times New Roman"/>
        <family val="1"/>
      </rPr>
      <t>Ramey AFB (NE of)</t>
    </r>
  </si>
  <si>
    <r>
      <rPr>
        <sz val="9"/>
        <rFont val="Times New Roman"/>
        <family val="1"/>
      </rPr>
      <t>extremely brilliant carbon-arc bright object</t>
    </r>
  </si>
  <si>
    <r>
      <rPr>
        <sz val="9"/>
        <rFont val="Times New Roman"/>
        <family val="1"/>
      </rPr>
      <t>Terrigal, New South Wales</t>
    </r>
  </si>
  <si>
    <r>
      <rPr>
        <sz val="9"/>
        <rFont val="Times New Roman"/>
        <family val="1"/>
      </rPr>
      <t>object emitting 3 beams of light and tracked on airborne radar</t>
    </r>
  </si>
  <si>
    <r>
      <rPr>
        <sz val="9"/>
        <rFont val="Times New Roman"/>
        <family val="1"/>
      </rPr>
      <t>USAF crews of B-26 (Ashley and Wood) and F-84G (Col. Donald J.M. Blakeslee) saw object emitting 3 beams of light and tracked on airborne radar.</t>
    </r>
  </si>
  <si>
    <r>
      <rPr>
        <sz val="9"/>
        <rFont val="Times New Roman"/>
        <family val="1"/>
      </rPr>
      <t>Chitose AFB, Misawa</t>
    </r>
  </si>
  <si>
    <r>
      <rPr>
        <sz val="9"/>
        <rFont val="Times New Roman"/>
        <family val="1"/>
      </rPr>
      <t>extremely large and intense bright round bluish-white light</t>
    </r>
  </si>
  <si>
    <r>
      <rPr>
        <sz val="9"/>
        <rFont val="Times New Roman"/>
        <family val="1"/>
      </rPr>
      <t>Amarillo (About 35 miles W of)</t>
    </r>
  </si>
  <si>
    <r>
      <rPr>
        <sz val="9"/>
        <rFont val="Times New Roman"/>
        <family val="1"/>
      </rPr>
      <t>Civilian witness(es).  (NARA)</t>
    </r>
  </si>
  <si>
    <r>
      <rPr>
        <sz val="9"/>
        <rFont val="Times New Roman"/>
        <family val="1"/>
      </rPr>
      <t>Pilot Reports* Object Seen Six Minutes Later From Ground</t>
    </r>
  </si>
  <si>
    <r>
      <rPr>
        <sz val="9"/>
        <rFont val="Times New Roman"/>
        <family val="1"/>
      </rPr>
      <t>Borger</t>
    </r>
  </si>
  <si>
    <r>
      <rPr>
        <sz val="9"/>
        <rFont val="Times New Roman"/>
        <family val="1"/>
      </rPr>
      <t>Intelligent Behavior / Object Tracked by Two Radars</t>
    </r>
  </si>
  <si>
    <r>
      <rPr>
        <sz val="9"/>
        <rFont val="Times New Roman"/>
        <family val="1"/>
      </rPr>
      <t>Camp Carson</t>
    </r>
  </si>
  <si>
    <r>
      <rPr>
        <sz val="9"/>
        <rFont val="Times New Roman"/>
        <family val="1"/>
      </rPr>
      <t>hat-shaped glowing object rising vertically in odd spurts right and left</t>
    </r>
  </si>
  <si>
    <r>
      <rPr>
        <sz val="9"/>
        <rFont val="Times New Roman"/>
        <family val="1"/>
      </rPr>
      <t>B-17 Crew Encounters Cylinder Reported By Ground Crew</t>
    </r>
  </si>
  <si>
    <r>
      <rPr>
        <sz val="9"/>
        <rFont val="Times New Roman"/>
        <family val="1"/>
      </rPr>
      <t>Oak ridge, TN, RV</t>
    </r>
  </si>
  <si>
    <r>
      <rPr>
        <sz val="9"/>
        <rFont val="Times New Roman"/>
        <family val="1"/>
      </rPr>
      <t>Oakridge</t>
    </r>
  </si>
  <si>
    <r>
      <rPr>
        <sz val="9"/>
        <rFont val="Times New Roman"/>
        <family val="1"/>
      </rPr>
      <t>Five Plots on AN/MPS-5</t>
    </r>
  </si>
  <si>
    <r>
      <rPr>
        <sz val="9"/>
        <rFont val="Times New Roman"/>
        <family val="1"/>
      </rPr>
      <t xml:space="preserve">two or more objects described as cigar or disc shaped that emanated bright light in
</t>
    </r>
    <r>
      <rPr>
        <sz val="9"/>
        <rFont val="Times New Roman"/>
        <family val="1"/>
      </rPr>
      <t>smooth flight</t>
    </r>
  </si>
  <si>
    <r>
      <rPr>
        <sz val="9"/>
        <rFont val="Times New Roman"/>
        <family val="1"/>
      </rPr>
      <t>bright circular or spherical silvery object, losing and gaining altitude</t>
    </r>
  </si>
  <si>
    <r>
      <rPr>
        <sz val="9"/>
        <rFont val="Times New Roman"/>
        <family val="1"/>
      </rPr>
      <t>(McDonald list) Large Blip on AN/TPS Radar At 1320 MPH</t>
    </r>
  </si>
  <si>
    <r>
      <rPr>
        <sz val="9"/>
        <rFont val="Times New Roman"/>
        <family val="1"/>
      </rPr>
      <t>F-94 pilot chased disc - changed from bright red to white, A,V</t>
    </r>
  </si>
  <si>
    <r>
      <rPr>
        <sz val="9"/>
        <rFont val="Times New Roman"/>
        <family val="1"/>
      </rPr>
      <t>light orange elliptical shaped object</t>
    </r>
  </si>
  <si>
    <r>
      <rPr>
        <sz val="9"/>
        <rFont val="Times New Roman"/>
        <family val="1"/>
      </rPr>
      <t>Near Hanford Plant, Washington, DC, (M)</t>
    </r>
  </si>
  <si>
    <r>
      <rPr>
        <sz val="9"/>
        <rFont val="Times New Roman"/>
        <family val="1"/>
      </rPr>
      <t>Hanford AEC Plant</t>
    </r>
  </si>
  <si>
    <r>
      <rPr>
        <sz val="9"/>
        <rFont val="Times New Roman"/>
        <family val="1"/>
      </rPr>
      <t>Object appeared large, round and white with reddish light</t>
    </r>
  </si>
  <si>
    <r>
      <rPr>
        <sz val="9"/>
        <rFont val="Times New Roman"/>
        <family val="1"/>
      </rPr>
      <t>F-94 R/V With Round Object</t>
    </r>
  </si>
  <si>
    <r>
      <rPr>
        <sz val="9"/>
        <rFont val="Times New Roman"/>
        <family val="1"/>
      </rPr>
      <t>USN pilot flying aircraft in near-collision with orange fireball</t>
    </r>
  </si>
  <si>
    <r>
      <rPr>
        <sz val="9"/>
        <rFont val="Times New Roman"/>
        <family val="1"/>
      </rPr>
      <t>Hungnam</t>
    </r>
  </si>
  <si>
    <r>
      <rPr>
        <sz val="9"/>
        <rFont val="Times New Roman"/>
        <family val="1"/>
      </rPr>
      <t>(McDonald list) Four Radars Paint Bright Circular Object</t>
    </r>
  </si>
  <si>
    <r>
      <rPr>
        <sz val="9"/>
        <rFont val="Times New Roman"/>
        <family val="1"/>
      </rPr>
      <t>4 bright lights, in diamond formation</t>
    </r>
  </si>
  <si>
    <r>
      <rPr>
        <sz val="9"/>
        <rFont val="Times New Roman"/>
        <family val="1"/>
      </rPr>
      <t>white, oval light which changed to red at higher altitude</t>
    </r>
  </si>
  <si>
    <r>
      <rPr>
        <sz val="9"/>
        <rFont val="Times New Roman"/>
        <family val="1"/>
      </rPr>
      <t>Ladd AFB</t>
    </r>
  </si>
  <si>
    <r>
      <rPr>
        <sz val="9"/>
        <rFont val="Times New Roman"/>
        <family val="1"/>
      </rPr>
      <t>Thorpe/Plowe (M)</t>
    </r>
  </si>
  <si>
    <r>
      <rPr>
        <sz val="9"/>
        <rFont val="Times New Roman"/>
        <family val="1"/>
      </rPr>
      <t>More than six separate unknowns, seen on the B-29 radarscopes (M)</t>
    </r>
  </si>
  <si>
    <r>
      <rPr>
        <sz val="9"/>
        <rFont val="Times New Roman"/>
        <family val="1"/>
      </rPr>
      <t xml:space="preserve">Gulf  of Mexico (89 miles S of
</t>
    </r>
    <r>
      <rPr>
        <sz val="9"/>
        <rFont val="Times New Roman"/>
        <family val="1"/>
      </rPr>
      <t>Louisiana)</t>
    </r>
  </si>
  <si>
    <r>
      <rPr>
        <sz val="9"/>
        <rFont val="Times New Roman"/>
        <family val="1"/>
      </rPr>
      <t>tracked on radar 4 high speed targets</t>
    </r>
  </si>
  <si>
    <r>
      <rPr>
        <sz val="9"/>
        <rFont val="Times New Roman"/>
        <family val="1"/>
      </rPr>
      <t>2 shiny spheres connected by a solid rod heading S</t>
    </r>
  </si>
  <si>
    <r>
      <rPr>
        <sz val="9"/>
        <rFont val="Times New Roman"/>
        <family val="1"/>
      </rPr>
      <t>Angoon</t>
    </r>
  </si>
  <si>
    <r>
      <rPr>
        <sz val="9"/>
        <rFont val="Times New Roman"/>
        <family val="1"/>
      </rPr>
      <t>pilot saw blue light maneuver in a counterclockwise orbit</t>
    </r>
  </si>
  <si>
    <r>
      <rPr>
        <sz val="9"/>
        <rFont val="Times New Roman"/>
        <family val="1"/>
      </rPr>
      <t>blue white object almost crashes into fighter (M)</t>
    </r>
  </si>
  <si>
    <r>
      <rPr>
        <sz val="9"/>
        <rFont val="Times New Roman"/>
        <family val="1"/>
      </rPr>
      <t>Laredo (8 miles SW of)</t>
    </r>
  </si>
  <si>
    <r>
      <rPr>
        <sz val="9"/>
        <rFont val="Times New Roman"/>
        <family val="1"/>
      </rPr>
      <t>Object Tracked By AN/MPS-5 At 6,000 MPH</t>
    </r>
  </si>
  <si>
    <r>
      <rPr>
        <sz val="9"/>
        <rFont val="Times New Roman"/>
        <family val="1"/>
      </rPr>
      <t>(McDonald)</t>
    </r>
  </si>
  <si>
    <r>
      <rPr>
        <sz val="9"/>
        <rFont val="Times New Roman"/>
        <family val="1"/>
      </rPr>
      <t>Radar trackings similar to those of July 26, 1952</t>
    </r>
  </si>
  <si>
    <r>
      <rPr>
        <sz val="9"/>
        <rFont val="Times New Roman"/>
        <family val="1"/>
      </rPr>
      <t>Washington National Airport</t>
    </r>
  </si>
  <si>
    <r>
      <rPr>
        <sz val="9"/>
        <rFont val="Times New Roman"/>
        <family val="1"/>
      </rPr>
      <t>series of 20 ft black smoke bursts similar to antiaircraft fire</t>
    </r>
  </si>
  <si>
    <r>
      <rPr>
        <sz val="9"/>
        <rFont val="Times New Roman"/>
        <family val="1"/>
      </rPr>
      <t>F-94 chased maneuverable disc that changed color from white to red</t>
    </r>
  </si>
  <si>
    <r>
      <rPr>
        <sz val="10"/>
        <rFont val="Times New Roman"/>
        <family val="1"/>
      </rPr>
      <t>Two Objects Tracked By A/A Gun Radar</t>
    </r>
  </si>
  <si>
    <r>
      <rPr>
        <sz val="9"/>
        <rFont val="Times New Roman"/>
        <family val="1"/>
      </rPr>
      <t>round, glowing object fly very fast, make right angle turns</t>
    </r>
  </si>
  <si>
    <r>
      <rPr>
        <sz val="9"/>
        <rFont val="Times New Roman"/>
        <family val="1"/>
      </rPr>
      <t>Bright Red Object Paces Aircraft (Photo ?)</t>
    </r>
  </si>
  <si>
    <r>
      <rPr>
        <sz val="9"/>
        <rFont val="Times New Roman"/>
        <family val="1"/>
      </rPr>
      <t>Carribean Sea</t>
    </r>
  </si>
  <si>
    <r>
      <rPr>
        <sz val="9"/>
        <rFont val="Times New Roman"/>
        <family val="1"/>
      </rPr>
      <t>B-50 Pilot Spots Object Changing Colors</t>
    </r>
  </si>
  <si>
    <r>
      <rPr>
        <sz val="9"/>
        <rFont val="Times New Roman"/>
        <family val="1"/>
      </rPr>
      <t>Salton Sea</t>
    </r>
  </si>
  <si>
    <r>
      <rPr>
        <sz val="9"/>
        <rFont val="Times New Roman"/>
        <family val="1"/>
      </rPr>
      <t xml:space="preserve">Hundreds of people saw a huge disc, watched through binoculars by air-traffic
</t>
    </r>
    <r>
      <rPr>
        <sz val="9"/>
        <rFont val="Times New Roman"/>
        <family val="1"/>
      </rPr>
      <t>controller. (UFOE)</t>
    </r>
  </si>
  <si>
    <r>
      <rPr>
        <sz val="9"/>
        <rFont val="Times New Roman"/>
        <family val="1"/>
      </rPr>
      <t>Landrum (near)</t>
    </r>
  </si>
  <si>
    <r>
      <rPr>
        <sz val="9"/>
        <rFont val="Times New Roman"/>
        <family val="1"/>
      </rPr>
      <t>elliptical blue-white object with orange or red tail</t>
    </r>
  </si>
  <si>
    <r>
      <rPr>
        <sz val="9"/>
        <rFont val="Times New Roman"/>
        <family val="1"/>
      </rPr>
      <t xml:space="preserve">B-47 crew and passengers saw an elliptical blue-white object with orange or red
</t>
    </r>
    <r>
      <rPr>
        <sz val="9"/>
        <rFont val="Times New Roman"/>
        <family val="1"/>
      </rPr>
      <t>tail, moving erratically</t>
    </r>
  </si>
  <si>
    <r>
      <rPr>
        <sz val="9"/>
        <rFont val="Times New Roman"/>
        <family val="1"/>
      </rPr>
      <t>Sphere Circles Below T-6</t>
    </r>
  </si>
  <si>
    <r>
      <rPr>
        <sz val="9"/>
        <rFont val="Times New Roman"/>
        <family val="1"/>
      </rPr>
      <t>North Korea</t>
    </r>
  </si>
  <si>
    <r>
      <rPr>
        <sz val="9"/>
        <rFont val="Times New Roman"/>
        <family val="1"/>
      </rPr>
      <t>Pyongyang (near)</t>
    </r>
  </si>
  <si>
    <r>
      <rPr>
        <sz val="9"/>
        <rFont val="Times New Roman"/>
        <family val="1"/>
      </rPr>
      <t>5 oval- shaped objects with lights</t>
    </r>
  </si>
  <si>
    <r>
      <rPr>
        <sz val="9"/>
        <rFont val="Times New Roman"/>
        <family val="1"/>
      </rPr>
      <t>tracked an unidentified target on FPS-3 radar at 158,000 ft</t>
    </r>
  </si>
  <si>
    <r>
      <rPr>
        <sz val="9"/>
        <rFont val="Times New Roman"/>
        <family val="1"/>
      </rPr>
      <t>Opheim</t>
    </r>
  </si>
  <si>
    <r>
      <rPr>
        <sz val="9"/>
        <rFont val="Times New Roman"/>
        <family val="1"/>
      </rPr>
      <t>4 red-white-green lights fly slowly over prohibited area</t>
    </r>
  </si>
  <si>
    <r>
      <rPr>
        <sz val="9"/>
        <rFont val="Times New Roman"/>
        <family val="1"/>
      </rPr>
      <t>(McDonald list; FUFOR Index) FPS-3 Tracks Maneuvering Object</t>
    </r>
  </si>
  <si>
    <r>
      <rPr>
        <sz val="9"/>
        <rFont val="Times New Roman"/>
        <family val="1"/>
      </rPr>
      <t>2 groups of 2-3 whirling discs of light fly toward the the SE</t>
    </r>
  </si>
  <si>
    <r>
      <rPr>
        <sz val="9"/>
        <rFont val="Times New Roman"/>
        <family val="1"/>
      </rPr>
      <t>Vineland</t>
    </r>
  </si>
  <si>
    <r>
      <rPr>
        <sz val="9"/>
        <rFont val="Times New Roman"/>
        <family val="1"/>
      </rPr>
      <t>T-6 Crew Observes Unidentified White Light</t>
    </r>
  </si>
  <si>
    <r>
      <rPr>
        <sz val="9"/>
        <rFont val="Times New Roman"/>
        <family val="1"/>
      </rPr>
      <t>(FUFOR Index)</t>
    </r>
  </si>
  <si>
    <r>
      <rPr>
        <sz val="9"/>
        <rFont val="Times New Roman"/>
        <family val="1"/>
      </rPr>
      <t>West Hokkaido</t>
    </r>
  </si>
  <si>
    <r>
      <rPr>
        <sz val="9"/>
        <rFont val="Times New Roman"/>
        <family val="1"/>
      </rPr>
      <t>Columbia (Congaree AFB)</t>
    </r>
  </si>
  <si>
    <r>
      <rPr>
        <sz val="9"/>
        <rFont val="Times New Roman"/>
        <family val="1"/>
      </rPr>
      <t>a long, elliptical, white-grey light fly very fast</t>
    </r>
  </si>
  <si>
    <r>
      <rPr>
        <sz val="9"/>
        <rFont val="Times New Roman"/>
        <family val="1"/>
      </rPr>
      <t>orange blimp-shaped object, 80 ft long 20 ft wide</t>
    </r>
  </si>
  <si>
    <r>
      <rPr>
        <sz val="9"/>
        <rFont val="Times New Roman"/>
        <family val="1"/>
      </rPr>
      <t>Oct 29, 1952; near Richmond, Virginia, Rivas Case (AL)</t>
    </r>
  </si>
  <si>
    <r>
      <rPr>
        <sz val="9"/>
        <rFont val="Times New Roman"/>
        <family val="1"/>
      </rPr>
      <t>Two F-94's Encounter Controlled Object</t>
    </r>
  </si>
  <si>
    <r>
      <rPr>
        <sz val="9"/>
        <rFont val="Times New Roman"/>
        <family val="1"/>
      </rPr>
      <t>Hempstead, Long Island</t>
    </r>
  </si>
  <si>
    <r>
      <rPr>
        <sz val="9"/>
        <rFont val="Times New Roman"/>
        <family val="1"/>
      </rPr>
      <t>round object, silhouetted against a cloud</t>
    </r>
  </si>
  <si>
    <r>
      <rPr>
        <sz val="9"/>
        <rFont val="Times New Roman"/>
        <family val="1"/>
      </rPr>
      <t>Erding Air Depot</t>
    </r>
  </si>
  <si>
    <r>
      <rPr>
        <sz val="9"/>
        <rFont val="Times New Roman"/>
        <family val="1"/>
      </rPr>
      <t xml:space="preserve">Hundreds of citizens saw 16 UFOs in formation surrounding a cigar-shaped object.
</t>
    </r>
    <r>
      <rPr>
        <sz val="9"/>
        <rFont val="Times New Roman"/>
        <family val="1"/>
      </rPr>
      <t>"Angel's hair" fell. [UFOE, VIII]</t>
    </r>
  </si>
  <si>
    <r>
      <rPr>
        <sz val="9"/>
        <rFont val="Times New Roman"/>
        <family val="1"/>
      </rPr>
      <t>Gaillac</t>
    </r>
  </si>
  <si>
    <r>
      <rPr>
        <sz val="9"/>
        <rFont val="Times New Roman"/>
        <family val="1"/>
      </rPr>
      <t>object, shaped like a plate, with a brilliant front and vague trail</t>
    </r>
  </si>
  <si>
    <r>
      <rPr>
        <sz val="9"/>
        <rFont val="Times New Roman"/>
        <family val="1"/>
      </rPr>
      <t>Elberton</t>
    </r>
  </si>
  <si>
    <r>
      <rPr>
        <sz val="9"/>
        <rFont val="Times New Roman"/>
        <family val="1"/>
      </rPr>
      <t>6 white lights fly in a loose formation, make a shallow dive</t>
    </r>
  </si>
  <si>
    <r>
      <rPr>
        <sz val="9"/>
        <rFont val="Times New Roman"/>
        <family val="1"/>
      </rPr>
      <t>Knoxville</t>
    </r>
  </si>
  <si>
    <r>
      <rPr>
        <sz val="9"/>
        <rFont val="Times New Roman"/>
        <family val="1"/>
      </rPr>
      <t>RAF Meteor VII Encounters Object Tracked by Ground Radar</t>
    </r>
  </si>
  <si>
    <r>
      <rPr>
        <sz val="9"/>
        <rFont val="Times New Roman"/>
        <family val="1"/>
      </rPr>
      <t>England</t>
    </r>
  </si>
  <si>
    <r>
      <rPr>
        <sz val="9"/>
        <rFont val="Times New Roman"/>
        <family val="1"/>
      </rPr>
      <t>Nr. Gloucestershire</t>
    </r>
  </si>
  <si>
    <r>
      <rPr>
        <sz val="9"/>
        <rFont val="Times New Roman"/>
        <family val="1"/>
      </rPr>
      <t>CAP Pilot Sees Silver Ball At 1000'</t>
    </r>
  </si>
  <si>
    <r>
      <rPr>
        <sz val="9"/>
        <rFont val="Times New Roman"/>
        <family val="1"/>
      </rPr>
      <t>Momence</t>
    </r>
  </si>
  <si>
    <r>
      <rPr>
        <sz val="9"/>
        <rFont val="Times New Roman"/>
        <family val="1"/>
      </rPr>
      <t>3 circular aluminum objects, one olive-drab colored on the side</t>
    </r>
  </si>
  <si>
    <r>
      <rPr>
        <sz val="9"/>
        <rFont val="Times New Roman"/>
        <family val="1"/>
      </rPr>
      <t>Transport Crew Encounters 100' Light</t>
    </r>
  </si>
  <si>
    <r>
      <rPr>
        <sz val="9"/>
        <rFont val="Times New Roman"/>
        <family val="1"/>
      </rPr>
      <t>Hawaii (500 miles S of)</t>
    </r>
  </si>
  <si>
    <r>
      <rPr>
        <sz val="9"/>
        <rFont val="Times New Roman"/>
        <family val="1"/>
      </rPr>
      <t>whites streamer move at an estimated 3,000 mph in an arc</t>
    </r>
  </si>
  <si>
    <r>
      <rPr>
        <sz val="9"/>
        <rFont val="Times New Roman"/>
        <family val="1"/>
      </rPr>
      <t>rectangle of 10 lights, move more or less straight and level</t>
    </r>
  </si>
  <si>
    <r>
      <rPr>
        <sz val="9"/>
        <rFont val="Times New Roman"/>
        <family val="1"/>
      </rPr>
      <t>Killeen</t>
    </r>
  </si>
  <si>
    <r>
      <rPr>
        <sz val="9"/>
        <rFont val="Times New Roman"/>
        <family val="1"/>
      </rPr>
      <t>round bright blue light move from N to NE at an elevation of 45°</t>
    </r>
  </si>
  <si>
    <r>
      <rPr>
        <sz val="9"/>
        <rFont val="Times New Roman"/>
        <family val="1"/>
      </rPr>
      <t>Taos</t>
    </r>
  </si>
  <si>
    <r>
      <rPr>
        <sz val="9"/>
        <rFont val="Times New Roman"/>
        <family val="1"/>
      </rPr>
      <t>As Many As Five Targets Observed (McDonald list)</t>
    </r>
  </si>
  <si>
    <r>
      <rPr>
        <sz val="9"/>
        <rFont val="Times New Roman"/>
        <family val="1"/>
      </rPr>
      <t>Ashiya</t>
    </r>
  </si>
  <si>
    <r>
      <rPr>
        <sz val="9"/>
        <rFont val="Times New Roman"/>
        <family val="1"/>
      </rPr>
      <t>Air Force pilot and engineer saw round object in cloud formation; object became elliptical in appearance, sped away disappearing in seconds. [UFOE, III]</t>
    </r>
  </si>
  <si>
    <r>
      <rPr>
        <sz val="9"/>
        <rFont val="Times New Roman"/>
        <family val="1"/>
      </rPr>
      <t>Oshima</t>
    </r>
  </si>
  <si>
    <r>
      <rPr>
        <sz val="9"/>
        <rFont val="Times New Roman"/>
        <family val="1"/>
      </rPr>
      <t>V-formation of six apparent discs. [UFOE, V]</t>
    </r>
  </si>
  <si>
    <r>
      <rPr>
        <sz val="9"/>
        <rFont val="Times New Roman"/>
        <family val="1"/>
      </rPr>
      <t>Palo Alto</t>
    </r>
  </si>
  <si>
    <r>
      <rPr>
        <sz val="9"/>
        <rFont val="Times New Roman"/>
        <family val="1"/>
      </rPr>
      <t>Ground Observer Corps spotter saw disc-shaped UFO with "dome". [UFOE, XII]</t>
    </r>
  </si>
  <si>
    <r>
      <rPr>
        <sz val="9"/>
        <rFont val="Times New Roman"/>
        <family val="1"/>
      </rPr>
      <t>blinking white light move like a pendulum then shoot straight up</t>
    </r>
  </si>
  <si>
    <r>
      <rPr>
        <sz val="9"/>
        <rFont val="Times New Roman"/>
        <family val="1"/>
      </rPr>
      <t>pale blue oval, with its long axis vertical, fly straight and level</t>
    </r>
  </si>
  <si>
    <r>
      <rPr>
        <sz val="9"/>
        <rFont val="Times New Roman"/>
        <family val="1"/>
      </rPr>
      <t>heard a loud blast and saw a round, milky-white object</t>
    </r>
  </si>
  <si>
    <r>
      <rPr>
        <sz val="9"/>
        <rFont val="Times New Roman"/>
        <family val="1"/>
      </rPr>
      <t>bright white light fly straight, then vertical</t>
    </r>
  </si>
  <si>
    <r>
      <rPr>
        <sz val="9"/>
        <rFont val="Times New Roman"/>
        <family val="1"/>
      </rPr>
      <t>green ellipse. with a long tail</t>
    </r>
  </si>
  <si>
    <r>
      <rPr>
        <sz val="9"/>
        <rFont val="Times New Roman"/>
        <family val="1"/>
      </rPr>
      <t>Southern Pines</t>
    </r>
  </si>
  <si>
    <r>
      <rPr>
        <sz val="9"/>
        <rFont val="Times New Roman"/>
        <family val="1"/>
      </rPr>
      <t xml:space="preserve">Aviation photographer, others, observed two discs alternately hovering and darting
</t>
    </r>
    <r>
      <rPr>
        <sz val="9"/>
        <rFont val="Times New Roman"/>
        <family val="1"/>
      </rPr>
      <t>around. [UFOE, VI]</t>
    </r>
  </si>
  <si>
    <r>
      <rPr>
        <sz val="9"/>
        <rFont val="Times New Roman"/>
        <family val="1"/>
      </rPr>
      <t>[Same as Sept. 29 Aurora case?] (NARA)</t>
    </r>
  </si>
  <si>
    <r>
      <rPr>
        <sz val="9"/>
        <rFont val="Times New Roman"/>
        <family val="1"/>
      </rPr>
      <t>5-6 circular objects, bright white but not shiny</t>
    </r>
  </si>
  <si>
    <r>
      <rPr>
        <sz val="9"/>
        <rFont val="Times New Roman"/>
        <family val="1"/>
      </rPr>
      <t>2 flat objects hovering then speeding away</t>
    </r>
  </si>
  <si>
    <r>
      <rPr>
        <sz val="9"/>
        <rFont val="Times New Roman"/>
        <family val="1"/>
      </rPr>
      <t>Rochester, England</t>
    </r>
  </si>
  <si>
    <r>
      <rPr>
        <sz val="10"/>
        <rFont val="Times New Roman"/>
        <family val="1"/>
      </rPr>
      <t>Object Similar to Aircraft Tracked on GCA Radar</t>
    </r>
  </si>
  <si>
    <r>
      <rPr>
        <sz val="9"/>
        <rFont val="Times New Roman"/>
        <family val="1"/>
      </rPr>
      <t>(35°11’ N, 136°45’ E). (McDonald list)</t>
    </r>
  </si>
  <si>
    <r>
      <rPr>
        <sz val="9"/>
        <rFont val="Times New Roman"/>
        <family val="1"/>
      </rPr>
      <t>Tsushima Island</t>
    </r>
  </si>
  <si>
    <r>
      <rPr>
        <sz val="9"/>
        <rFont val="Times New Roman"/>
        <family val="1"/>
      </rPr>
      <t>2 couples using a 5x telescope saw a large, round object</t>
    </r>
  </si>
  <si>
    <r>
      <rPr>
        <sz val="9"/>
        <rFont val="Times New Roman"/>
        <family val="1"/>
      </rPr>
      <t>Inyokern</t>
    </r>
  </si>
  <si>
    <r>
      <rPr>
        <sz val="9"/>
        <rFont val="Times New Roman"/>
        <family val="1"/>
      </rPr>
      <t>white-silver circular flat disc flying erratically at 600-700 mph</t>
    </r>
  </si>
  <si>
    <r>
      <rPr>
        <sz val="9"/>
        <rFont val="Times New Roman"/>
        <family val="1"/>
      </rPr>
      <t>Hempstead</t>
    </r>
  </si>
  <si>
    <r>
      <rPr>
        <sz val="10"/>
        <rFont val="Times New Roman"/>
        <family val="1"/>
      </rPr>
      <t>Air Crews Observe Green Lights</t>
    </r>
  </si>
  <si>
    <r>
      <rPr>
        <sz val="9"/>
        <rFont val="Times New Roman"/>
        <family val="1"/>
      </rPr>
      <t>Azores Islands (400 miles NNW of)</t>
    </r>
  </si>
  <si>
    <r>
      <rPr>
        <sz val="9"/>
        <rFont val="Times New Roman"/>
        <family val="1"/>
      </rPr>
      <t>TBM-18 chased an orange light with greenish tail</t>
    </r>
  </si>
  <si>
    <r>
      <rPr>
        <sz val="9"/>
        <rFont val="Times New Roman"/>
        <family val="1"/>
      </rPr>
      <t>Guantanamo Bay</t>
    </r>
  </si>
  <si>
    <r>
      <rPr>
        <sz val="9"/>
        <rFont val="Times New Roman"/>
        <family val="1"/>
      </rPr>
      <t>bright metallic particles or flashes, up to 3 ft in length</t>
    </r>
  </si>
  <si>
    <r>
      <rPr>
        <sz val="9"/>
        <rFont val="Times New Roman"/>
        <family val="1"/>
      </rPr>
      <t>bright white light, which reflected on the lake</t>
    </r>
  </si>
  <si>
    <r>
      <rPr>
        <sz val="9"/>
        <rFont val="Times New Roman"/>
        <family val="1"/>
      </rPr>
      <t>Gander Lake</t>
    </r>
  </si>
  <si>
    <r>
      <rPr>
        <sz val="9"/>
        <rFont val="Times New Roman"/>
        <family val="1"/>
      </rPr>
      <t>Police observed 3-4 UFOs maneuvering erratically. [UFOE, VII]</t>
    </r>
  </si>
  <si>
    <r>
      <rPr>
        <sz val="9"/>
        <rFont val="Times New Roman"/>
        <family val="1"/>
      </rPr>
      <t>Fairfax County</t>
    </r>
  </si>
  <si>
    <r>
      <rPr>
        <sz val="9"/>
        <rFont val="Times New Roman"/>
        <family val="1"/>
      </rPr>
      <t>Six RAF Jets Approached By Shiny Sphere</t>
    </r>
  </si>
  <si>
    <r>
      <rPr>
        <sz val="9"/>
        <rFont val="Times New Roman"/>
        <family val="1"/>
      </rPr>
      <t>North Sea (Operation Mainbrace)</t>
    </r>
  </si>
  <si>
    <r>
      <rPr>
        <sz val="9"/>
        <rFont val="Times New Roman"/>
        <family val="1"/>
      </rPr>
      <t>Swaying Silver Object Follows Jet</t>
    </r>
  </si>
  <si>
    <r>
      <rPr>
        <sz val="9"/>
        <rFont val="Times New Roman"/>
        <family val="1"/>
      </rPr>
      <t>Yorkshire (Topcliffe RAF Station)</t>
    </r>
  </si>
  <si>
    <r>
      <rPr>
        <sz val="9"/>
        <rFont val="Times New Roman"/>
        <family val="1"/>
      </rPr>
      <t>September 19, 1952; Operation Mainbrace color photos  (Denmark &amp; Norway)</t>
    </r>
  </si>
  <si>
    <r>
      <rPr>
        <sz val="9"/>
        <rFont val="Times New Roman"/>
        <family val="1"/>
      </rPr>
      <t>Operation Mainbrace</t>
    </r>
  </si>
  <si>
    <r>
      <rPr>
        <sz val="9"/>
        <rFont val="Times New Roman"/>
        <family val="1"/>
      </rPr>
      <t>2 groups of 3 large, flat, shiny objects</t>
    </r>
  </si>
  <si>
    <r>
      <rPr>
        <sz val="9"/>
        <rFont val="Times New Roman"/>
        <family val="1"/>
      </rPr>
      <t>white lights fly abreast at 100 mph</t>
    </r>
  </si>
  <si>
    <r>
      <rPr>
        <sz val="9"/>
        <rFont val="Times New Roman"/>
        <family val="1"/>
      </rPr>
      <t>Warner Robins AFB</t>
    </r>
  </si>
  <si>
    <r>
      <rPr>
        <sz val="9"/>
        <rFont val="Times New Roman"/>
        <family val="1"/>
      </rPr>
      <t xml:space="preserve">Circular object with row of lights on underside passed low overhead; cattle bolted.
</t>
    </r>
    <r>
      <rPr>
        <sz val="9"/>
        <rFont val="Times New Roman"/>
        <family val="1"/>
      </rPr>
      <t>[UFOE, XII]</t>
    </r>
  </si>
  <si>
    <r>
      <rPr>
        <sz val="9"/>
        <rFont val="Times New Roman"/>
        <family val="1"/>
      </rPr>
      <t>Belle Glade</t>
    </r>
  </si>
  <si>
    <r>
      <rPr>
        <sz val="9"/>
        <rFont val="Times New Roman"/>
        <family val="1"/>
      </rPr>
      <t>RV: Navy Patrol Plane Crew / Five UFOs Picked Up On Radar</t>
    </r>
  </si>
  <si>
    <r>
      <rPr>
        <sz val="9"/>
        <rFont val="Times New Roman"/>
        <family val="1"/>
      </rPr>
      <t>6 groups of 12-15 luminous spheres or discs</t>
    </r>
  </si>
  <si>
    <r>
      <rPr>
        <sz val="9"/>
        <rFont val="Times New Roman"/>
        <family val="1"/>
      </rPr>
      <t>Ciudad Jaurez</t>
    </r>
  </si>
  <si>
    <r>
      <rPr>
        <sz val="9"/>
        <rFont val="Times New Roman"/>
        <family val="1"/>
      </rPr>
      <t>520914-15</t>
    </r>
  </si>
  <si>
    <r>
      <rPr>
        <sz val="9"/>
        <rFont val="Times New Roman"/>
        <family val="1"/>
      </rPr>
      <t>blue light fly very fast on a collision course with airliner</t>
    </r>
  </si>
  <si>
    <r>
      <rPr>
        <sz val="9"/>
        <rFont val="Times New Roman"/>
        <family val="1"/>
      </rPr>
      <t>Olmsted AFB</t>
    </r>
  </si>
  <si>
    <r>
      <rPr>
        <sz val="9"/>
        <rFont val="Times New Roman"/>
        <family val="1"/>
      </rPr>
      <t>red, cigar-shaped object, with three puffs behind it</t>
    </r>
  </si>
  <si>
    <r>
      <rPr>
        <sz val="9"/>
        <rFont val="Times New Roman"/>
        <family val="1"/>
      </rPr>
      <t>White Lake</t>
    </r>
  </si>
  <si>
    <r>
      <rPr>
        <sz val="9"/>
        <rFont val="Times New Roman"/>
        <family val="1"/>
      </rPr>
      <t>North Sea area/military exercise Ruppelt's version</t>
    </r>
  </si>
  <si>
    <r>
      <rPr>
        <sz val="9"/>
        <rFont val="Times New Roman"/>
        <family val="1"/>
      </rPr>
      <t>blue white light travel straight and level, then fly up</t>
    </r>
  </si>
  <si>
    <r>
      <rPr>
        <sz val="9"/>
        <rFont val="Times New Roman"/>
        <family val="1"/>
      </rPr>
      <t>Santa Barbara</t>
    </r>
  </si>
  <si>
    <r>
      <rPr>
        <sz val="9"/>
        <rFont val="Times New Roman"/>
        <family val="1"/>
      </rPr>
      <t>a white light with red trim and streamers fly NE</t>
    </r>
  </si>
  <si>
    <r>
      <rPr>
        <sz val="9"/>
        <rFont val="Times New Roman"/>
        <family val="1"/>
      </rPr>
      <t>Allentown</t>
    </r>
  </si>
  <si>
    <r>
      <rPr>
        <sz val="9"/>
        <rFont val="Times New Roman"/>
        <family val="1"/>
      </rPr>
      <t>Allen</t>
    </r>
  </si>
  <si>
    <r>
      <rPr>
        <sz val="9"/>
        <rFont val="Times New Roman"/>
        <family val="1"/>
      </rPr>
      <t>disc with lights along part of its circumference (Berliner)</t>
    </r>
  </si>
  <si>
    <r>
      <rPr>
        <sz val="9"/>
        <rFont val="Times New Roman"/>
        <family val="1"/>
      </rPr>
      <t>Rabat</t>
    </r>
  </si>
  <si>
    <r>
      <rPr>
        <sz val="9"/>
        <rFont val="Times New Roman"/>
        <family val="1"/>
      </rPr>
      <t>Two oval objects observed in searchlight beam. [UFOE, XII]</t>
    </r>
  </si>
  <si>
    <r>
      <rPr>
        <sz val="9"/>
        <rFont val="Times New Roman"/>
        <family val="1"/>
      </rPr>
      <t>orange object or light (color temperature 2,000° F.)</t>
    </r>
  </si>
  <si>
    <r>
      <rPr>
        <sz val="9"/>
        <rFont val="Times New Roman"/>
        <family val="1"/>
      </rPr>
      <t>orange teardrop-shaped object whirl on its vertical axis,</t>
    </r>
  </si>
  <si>
    <r>
      <rPr>
        <sz val="9"/>
        <rFont val="Times New Roman"/>
        <family val="1"/>
      </rPr>
      <t>bright star-like light move about the sky</t>
    </r>
  </si>
  <si>
    <r>
      <rPr>
        <sz val="9"/>
        <rFont val="Times New Roman"/>
        <family val="1"/>
      </rPr>
      <t>Lake Charles AFB</t>
    </r>
  </si>
  <si>
    <r>
      <rPr>
        <sz val="9"/>
        <rFont val="Times New Roman"/>
        <family val="1"/>
      </rPr>
      <t>shiny, dark ellipse make three broad, curving sweeps</t>
    </r>
  </si>
  <si>
    <r>
      <rPr>
        <sz val="9"/>
        <rFont val="Times New Roman"/>
        <family val="1"/>
      </rPr>
      <t>Midway Airport 40 targets flying in miscellaneous directions</t>
    </r>
  </si>
  <si>
    <r>
      <rPr>
        <sz val="9"/>
        <rFont val="Times New Roman"/>
        <family val="1"/>
      </rPr>
      <t>(McDonald list) GCI Has Radar Targets At Two Sites</t>
    </r>
  </si>
  <si>
    <r>
      <rPr>
        <sz val="9"/>
        <rFont val="Times New Roman"/>
        <family val="1"/>
      </rPr>
      <t>Radar/Visual At Air Force Radar Site (BBU 2023)</t>
    </r>
  </si>
  <si>
    <r>
      <rPr>
        <sz val="9"/>
        <rFont val="Times New Roman"/>
        <family val="1"/>
      </rPr>
      <t>2 large white disc-shaped objects with green vapor trails</t>
    </r>
  </si>
  <si>
    <r>
      <rPr>
        <sz val="9"/>
        <rFont val="Times New Roman"/>
        <family val="1"/>
      </rPr>
      <t>Marietta</t>
    </r>
  </si>
  <si>
    <r>
      <rPr>
        <sz val="9"/>
        <rFont val="Times New Roman"/>
        <family val="1"/>
      </rPr>
      <t>red, white, and blue-green object which spun and shot off sparks</t>
    </r>
  </si>
  <si>
    <r>
      <rPr>
        <sz val="9"/>
        <rFont val="Times New Roman"/>
        <family val="1"/>
      </rPr>
      <t>light, similar to the evening star, move up and down</t>
    </r>
  </si>
  <si>
    <r>
      <rPr>
        <sz val="9"/>
        <rFont val="Times New Roman"/>
        <family val="1"/>
      </rPr>
      <t>F-86 Shooting Incident / 700 MPH Target</t>
    </r>
  </si>
  <si>
    <r>
      <rPr>
        <u/>
        <sz val="9"/>
        <color rgb="FF0000FF"/>
        <rFont val="Times New Roman"/>
        <family val="1"/>
      </rPr>
      <t>5209XX</t>
    </r>
  </si>
  <si>
    <r>
      <rPr>
        <sz val="9"/>
        <rFont val="Times New Roman"/>
        <family val="1"/>
      </rPr>
      <t xml:space="preserve">Three Pan American Airways pilots watched UFO hover, speed away. [UFOE, V].
</t>
    </r>
    <r>
      <rPr>
        <sz val="9"/>
        <rFont val="Times New Roman"/>
        <family val="1"/>
      </rPr>
      <t>Zammett/Harris/Hutchins (AL)</t>
    </r>
  </si>
  <si>
    <r>
      <rPr>
        <sz val="9"/>
        <rFont val="Times New Roman"/>
        <family val="1"/>
      </rPr>
      <t>NY to Puerto Rico</t>
    </r>
  </si>
  <si>
    <r>
      <rPr>
        <sz val="9"/>
        <rFont val="Times New Roman"/>
        <family val="1"/>
      </rPr>
      <t>52Fall</t>
    </r>
  </si>
  <si>
    <r>
      <rPr>
        <sz val="9"/>
        <rFont val="Times New Roman"/>
        <family val="1"/>
      </rPr>
      <t>horizontal bar-shaped objects appearing and disappearing</t>
    </r>
  </si>
  <si>
    <r>
      <rPr>
        <sz val="9"/>
        <rFont val="Times New Roman"/>
        <family val="1"/>
      </rPr>
      <t>Three Objects Shake Up Air Crew</t>
    </r>
  </si>
  <si>
    <r>
      <rPr>
        <sz val="9"/>
        <rFont val="Times New Roman"/>
        <family val="1"/>
      </rPr>
      <t>Thule (West of)</t>
    </r>
  </si>
  <si>
    <r>
      <rPr>
        <sz val="9"/>
        <rFont val="Times New Roman"/>
        <family val="1"/>
      </rPr>
      <t>3 objects 50 ft in diameter, 10 ft high, aluminum</t>
    </r>
  </si>
  <si>
    <r>
      <rPr>
        <sz val="9"/>
        <rFont val="Times New Roman"/>
        <family val="1"/>
      </rPr>
      <t xml:space="preserve">Unidentified bright blue light observed through theodolite; once appeared as
</t>
    </r>
    <r>
      <rPr>
        <sz val="9"/>
        <rFont val="Times New Roman"/>
        <family val="1"/>
      </rPr>
      <t>luminous white bar edged with black. [UFOE, X]</t>
    </r>
  </si>
  <si>
    <r>
      <rPr>
        <sz val="9"/>
        <rFont val="Times New Roman"/>
        <family val="1"/>
      </rPr>
      <t>Villacoublay</t>
    </r>
  </si>
  <si>
    <r>
      <rPr>
        <sz val="9"/>
        <rFont val="Times New Roman"/>
        <family val="1"/>
      </rPr>
      <t>Police watched maneuvering UFO. [UFOE, VII]</t>
    </r>
  </si>
  <si>
    <r>
      <rPr>
        <sz val="9"/>
        <rFont val="Times New Roman"/>
        <family val="1"/>
      </rPr>
      <t>Disc circled airliner verttically. [UFOE, II]</t>
    </r>
  </si>
  <si>
    <r>
      <rPr>
        <sz val="9"/>
        <rFont val="Times New Roman"/>
        <family val="1"/>
      </rPr>
      <t>LeRoy</t>
    </r>
  </si>
  <si>
    <r>
      <rPr>
        <sz val="9"/>
        <rFont val="Times New Roman"/>
        <family val="1"/>
      </rPr>
      <t>multiple red stationary and maneuvering objects</t>
    </r>
  </si>
  <si>
    <r>
      <rPr>
        <sz val="9"/>
        <rFont val="Times New Roman"/>
        <family val="1"/>
      </rPr>
      <t>Brookley AFB, Mobile</t>
    </r>
  </si>
  <si>
    <r>
      <rPr>
        <sz val="9"/>
        <rFont val="Times New Roman"/>
        <family val="1"/>
      </rPr>
      <t xml:space="preserve">Object reported hovering over open field; bluish lights seen through ports; swift
</t>
    </r>
    <r>
      <rPr>
        <sz val="9"/>
        <rFont val="Times New Roman"/>
        <family val="1"/>
      </rPr>
      <t>ascent when observed</t>
    </r>
  </si>
  <si>
    <r>
      <rPr>
        <sz val="9"/>
        <rFont val="Times New Roman"/>
        <family val="1"/>
      </rPr>
      <t>Pittsburg</t>
    </r>
  </si>
  <si>
    <r>
      <rPr>
        <sz val="9"/>
        <rFont val="Times New Roman"/>
        <family val="1"/>
      </rPr>
      <t>object traveling in straight line out to sea with buzzing noise</t>
    </r>
  </si>
  <si>
    <r>
      <rPr>
        <sz val="9"/>
        <rFont val="Times New Roman"/>
        <family val="1"/>
      </rPr>
      <t>Veracruz</t>
    </r>
  </si>
  <si>
    <r>
      <rPr>
        <sz val="9"/>
        <rFont val="Times New Roman"/>
        <family val="1"/>
      </rPr>
      <t>520826-30</t>
    </r>
  </si>
  <si>
    <r>
      <rPr>
        <sz val="9"/>
        <rFont val="Times New Roman"/>
        <family val="1"/>
      </rPr>
      <t>V-shaped contrail, a dark cone in the center</t>
    </r>
  </si>
  <si>
    <r>
      <rPr>
        <sz val="9"/>
        <rFont val="Times New Roman"/>
        <family val="1"/>
      </rPr>
      <t>Lathrop Wells</t>
    </r>
  </si>
  <si>
    <r>
      <rPr>
        <sz val="9"/>
        <rFont val="Times New Roman"/>
        <family val="1"/>
      </rPr>
      <t>round silver object fly S, turn and fly N</t>
    </r>
  </si>
  <si>
    <r>
      <rPr>
        <sz val="9"/>
        <rFont val="Times New Roman"/>
        <family val="1"/>
      </rPr>
      <t>(NARA; FUFOR Index)</t>
    </r>
  </si>
  <si>
    <r>
      <rPr>
        <sz val="9"/>
        <rFont val="Times New Roman"/>
        <family val="1"/>
      </rPr>
      <t>Delaware</t>
    </r>
  </si>
  <si>
    <r>
      <rPr>
        <sz val="9"/>
        <rFont val="Times New Roman"/>
        <family val="1"/>
      </rPr>
      <t>70-75 ft inverted platter-shaped dull aluminum color</t>
    </r>
  </si>
  <si>
    <r>
      <rPr>
        <sz val="9"/>
        <rFont val="Times New Roman"/>
        <family val="1"/>
      </rPr>
      <t>Frontenac-Pittsburg</t>
    </r>
  </si>
  <si>
    <r>
      <rPr>
        <sz val="9"/>
        <rFont val="Times New Roman"/>
        <family val="1"/>
      </rPr>
      <t>object shaped like a spinning top, changing color</t>
    </r>
  </si>
  <si>
    <r>
      <rPr>
        <sz val="9"/>
        <rFont val="Times New Roman"/>
        <family val="1"/>
      </rPr>
      <t>Leveland</t>
    </r>
  </si>
  <si>
    <r>
      <rPr>
        <sz val="9"/>
        <rFont val="Times New Roman"/>
        <family val="1"/>
      </rPr>
      <t>a large round, metallic, white light with a vague lower surface</t>
    </r>
  </si>
  <si>
    <r>
      <rPr>
        <sz val="9"/>
        <rFont val="Times New Roman"/>
        <family val="1"/>
      </rPr>
      <t>two 6 ft silver balls in abreast formation</t>
    </r>
  </si>
  <si>
    <r>
      <rPr>
        <sz val="9"/>
        <rFont val="Times New Roman"/>
        <family val="1"/>
      </rPr>
      <t>Hermanas</t>
    </r>
  </si>
  <si>
    <r>
      <rPr>
        <sz val="9"/>
        <rFont val="Times New Roman"/>
        <family val="1"/>
      </rPr>
      <t>pulsing amber light fly straight and level</t>
    </r>
  </si>
  <si>
    <r>
      <rPr>
        <sz val="9"/>
        <rFont val="Times New Roman"/>
        <family val="1"/>
      </rPr>
      <t>orange-red cigar-shaped object</t>
    </r>
  </si>
  <si>
    <r>
      <rPr>
        <sz val="9"/>
        <rFont val="Times New Roman"/>
        <family val="1"/>
      </rPr>
      <t>Sinuiju</t>
    </r>
  </si>
  <si>
    <r>
      <rPr>
        <sz val="9"/>
        <rFont val="Times New Roman"/>
        <family val="1"/>
      </rPr>
      <t xml:space="preserve">USAF jets, guided by Ground Observer Corps, chased a pulsating yellowish light.
</t>
    </r>
    <r>
      <rPr>
        <sz val="9"/>
        <rFont val="Times New Roman"/>
        <family val="1"/>
      </rPr>
      <t>[UFOE, VII]</t>
    </r>
  </si>
  <si>
    <r>
      <rPr>
        <sz val="10"/>
        <rFont val="Times New Roman"/>
        <family val="1"/>
      </rPr>
      <t>Two Teardrop-Shaped Objects Cross Flight Path</t>
    </r>
  </si>
  <si>
    <r>
      <rPr>
        <sz val="9"/>
        <rFont val="Times New Roman"/>
        <family val="1"/>
      </rPr>
      <t>Ontario</t>
    </r>
  </si>
  <si>
    <r>
      <rPr>
        <sz val="9"/>
        <rFont val="Times New Roman"/>
        <family val="1"/>
      </rPr>
      <t>3 blue-white lights hover then descend</t>
    </r>
  </si>
  <si>
    <r>
      <rPr>
        <sz val="9"/>
        <rFont val="Times New Roman"/>
        <family val="1"/>
      </rPr>
      <t>August 20, 1952; WPAFB, Ohio, gun-camera photos</t>
    </r>
  </si>
  <si>
    <r>
      <rPr>
        <sz val="9"/>
        <rFont val="Times New Roman"/>
        <family val="1"/>
      </rPr>
      <t>Dayton (WPAFB)</t>
    </r>
  </si>
  <si>
    <r>
      <rPr>
        <sz val="9"/>
        <rFont val="Times New Roman"/>
        <family val="1"/>
      </rPr>
      <t>ADC Tracks Object At 4,000 MPH</t>
    </r>
  </si>
  <si>
    <r>
      <rPr>
        <sz val="9"/>
        <rFont val="Times New Roman"/>
        <family val="1"/>
      </rPr>
      <t>undescribed object flying at 500 ft altitude</t>
    </r>
  </si>
  <si>
    <r>
      <rPr>
        <sz val="9"/>
        <rFont val="Times New Roman"/>
        <family val="1"/>
      </rPr>
      <t>Neffesville</t>
    </r>
  </si>
  <si>
    <r>
      <rPr>
        <sz val="9"/>
        <rFont val="Times New Roman"/>
        <family val="1"/>
      </rPr>
      <t>USAF pilot saw tailess object</t>
    </r>
  </si>
  <si>
    <r>
      <rPr>
        <sz val="9"/>
        <rFont val="Times New Roman"/>
        <family val="1"/>
      </rPr>
      <t>GOC Observer saw 2 objects, shaped like fat bullets</t>
    </r>
  </si>
  <si>
    <r>
      <rPr>
        <sz val="9"/>
        <rFont val="Times New Roman"/>
        <family val="1"/>
      </rPr>
      <t>Boron</t>
    </r>
  </si>
  <si>
    <r>
      <rPr>
        <sz val="9"/>
        <rFont val="Times New Roman"/>
        <family val="1"/>
      </rPr>
      <t xml:space="preserve">August 18, 1852; near West Palm Beach, FL. "Desvergers Case", "Scoutmaster
</t>
    </r>
    <r>
      <rPr>
        <sz val="9"/>
        <rFont val="Times New Roman"/>
        <family val="1"/>
      </rPr>
      <t>Case".</t>
    </r>
  </si>
  <si>
    <r>
      <rPr>
        <sz val="9"/>
        <rFont val="Times New Roman"/>
        <family val="1"/>
      </rPr>
      <t>West Palm Beach (near)</t>
    </r>
  </si>
  <si>
    <r>
      <rPr>
        <sz val="9"/>
        <rFont val="Times New Roman"/>
        <family val="1"/>
      </rPr>
      <t>object change color from red green-orange-blue</t>
    </r>
  </si>
  <si>
    <r>
      <rPr>
        <sz val="10"/>
        <rFont val="Times New Roman"/>
        <family val="1"/>
      </rPr>
      <t>Lights Tracked By Ground Radar (R/V)</t>
    </r>
  </si>
  <si>
    <r>
      <rPr>
        <sz val="9"/>
        <rFont val="Times New Roman"/>
        <family val="1"/>
      </rPr>
      <t>oblong polished metal object climbing at 500 mph</t>
    </r>
  </si>
  <si>
    <r>
      <rPr>
        <sz val="9"/>
        <rFont val="Times New Roman"/>
        <family val="1"/>
      </rPr>
      <t>an intensely bright bright white round object hovering</t>
    </r>
  </si>
  <si>
    <r>
      <rPr>
        <sz val="10"/>
        <rFont val="Times New Roman"/>
        <family val="1"/>
      </rPr>
      <t>Multiple Targets C</t>
    </r>
  </si>
  <si>
    <r>
      <rPr>
        <sz val="9"/>
        <rFont val="Times New Roman"/>
        <family val="1"/>
      </rPr>
      <t>Stanley Case (M)</t>
    </r>
  </si>
  <si>
    <r>
      <rPr>
        <sz val="9"/>
        <rFont val="Times New Roman"/>
        <family val="1"/>
      </rPr>
      <t>Jacoby/McNaulty (AL)</t>
    </r>
  </si>
  <si>
    <r>
      <rPr>
        <sz val="9"/>
        <rFont val="Times New Roman"/>
        <family val="1"/>
      </rPr>
      <t>orange light fly a left orbit at 8,000 ft and 230 mph</t>
    </r>
  </si>
  <si>
    <r>
      <rPr>
        <sz val="9"/>
        <rFont val="Times New Roman"/>
        <family val="1"/>
      </rPr>
      <t>several pie-pan-shaped aluminum colored objects</t>
    </r>
  </si>
  <si>
    <r>
      <rPr>
        <sz val="9"/>
        <rFont val="Times New Roman"/>
        <family val="1"/>
      </rPr>
      <t>Wink (70 miles W of)</t>
    </r>
  </si>
  <si>
    <r>
      <rPr>
        <sz val="9"/>
        <rFont val="Times New Roman"/>
        <family val="1"/>
      </rPr>
      <t>light flying at 500 mph and 15,000 ft pass his aircraft</t>
    </r>
  </si>
  <si>
    <r>
      <rPr>
        <sz val="9"/>
        <rFont val="Times New Roman"/>
        <family val="1"/>
      </rPr>
      <t>Big Spring</t>
    </r>
  </si>
  <si>
    <r>
      <rPr>
        <sz val="9"/>
        <rFont val="Times New Roman"/>
        <family val="1"/>
      </rPr>
      <t>stationary glowing object lose brightness and diminish in size</t>
    </r>
  </si>
  <si>
    <r>
      <rPr>
        <sz val="9"/>
        <rFont val="Times New Roman"/>
        <family val="1"/>
      </rPr>
      <t>Cape May (near)</t>
    </r>
  </si>
  <si>
    <r>
      <rPr>
        <sz val="9"/>
        <rFont val="Times New Roman"/>
        <family val="1"/>
      </rPr>
      <t xml:space="preserve">Fifty - four "flying saucers" were sighted streaking over Rockford Sunday evening
</t>
    </r>
    <r>
      <rPr>
        <sz val="9"/>
        <rFont val="Times New Roman"/>
        <family val="1"/>
      </rPr>
      <t>by at least 14 persons</t>
    </r>
  </si>
  <si>
    <r>
      <rPr>
        <sz val="9"/>
        <rFont val="Times New Roman"/>
        <family val="1"/>
      </rPr>
      <t>series of 7 yellowish-orange low-flying objects climb away</t>
    </r>
  </si>
  <si>
    <r>
      <rPr>
        <sz val="9"/>
        <rFont val="Times New Roman"/>
        <family val="1"/>
      </rPr>
      <t>object moving down from 8,000 to 1,500 ft then hovering and vanishing</t>
    </r>
  </si>
  <si>
    <r>
      <rPr>
        <sz val="9"/>
        <rFont val="Times New Roman"/>
        <family val="1"/>
      </rPr>
      <t>In airspace over</t>
    </r>
  </si>
  <si>
    <r>
      <rPr>
        <sz val="9"/>
        <rFont val="Times New Roman"/>
        <family val="1"/>
      </rPr>
      <t>disc-shaped object fly S at 5,000 ft at high speed</t>
    </r>
  </si>
  <si>
    <r>
      <rPr>
        <sz val="9"/>
        <rFont val="Times New Roman"/>
        <family val="1"/>
      </rPr>
      <t>fireball with stream of flame pass an aircraft</t>
    </r>
  </si>
  <si>
    <r>
      <rPr>
        <sz val="9"/>
        <rFont val="Times New Roman"/>
        <family val="1"/>
      </rPr>
      <t>Pohang (K-3 area E of)</t>
    </r>
  </si>
  <si>
    <r>
      <rPr>
        <sz val="9"/>
        <rFont val="Times New Roman"/>
        <family val="1"/>
      </rPr>
      <t>object immediately stop without appearing to decelerate</t>
    </r>
  </si>
  <si>
    <r>
      <rPr>
        <sz val="9"/>
        <rFont val="Times New Roman"/>
        <family val="1"/>
      </rPr>
      <t>Warren AFB</t>
    </r>
  </si>
  <si>
    <r>
      <rPr>
        <sz val="9"/>
        <rFont val="Times New Roman"/>
        <family val="1"/>
      </rPr>
      <t>4 glowing white discs</t>
    </r>
  </si>
  <si>
    <r>
      <rPr>
        <sz val="9"/>
        <rFont val="Times New Roman"/>
        <family val="1"/>
      </rPr>
      <t xml:space="preserve">Marine engineer designer saw two disc-shaped objects with superstructures.
</t>
    </r>
    <r>
      <rPr>
        <sz val="9"/>
        <rFont val="Times New Roman"/>
        <family val="1"/>
      </rPr>
      <t>[UFOE, X]</t>
    </r>
  </si>
  <si>
    <r>
      <rPr>
        <sz val="9"/>
        <rFont val="Times New Roman"/>
        <family val="1"/>
      </rPr>
      <t>Kerkrade</t>
    </r>
  </si>
  <si>
    <r>
      <rPr>
        <sz val="9"/>
        <rFont val="Times New Roman"/>
        <family val="1"/>
      </rPr>
      <t>520806-07</t>
    </r>
  </si>
  <si>
    <r>
      <rPr>
        <sz val="9"/>
        <rFont val="Times New Roman"/>
        <family val="1"/>
      </rPr>
      <t>brilliant white disc-shaped luminous object with red blinking light</t>
    </r>
  </si>
  <si>
    <r>
      <rPr>
        <sz val="9"/>
        <rFont val="Times New Roman"/>
        <family val="1"/>
      </rPr>
      <t>Port Lyautey</t>
    </r>
  </si>
  <si>
    <r>
      <rPr>
        <sz val="9"/>
        <rFont val="Times New Roman"/>
        <family val="1"/>
      </rPr>
      <t>FPS-3 Radar Tracks Objects At 1200 Knots</t>
    </r>
  </si>
  <si>
    <r>
      <rPr>
        <sz val="9"/>
        <rFont val="Times New Roman"/>
        <family val="1"/>
      </rPr>
      <t>Military witness(es) (NARA)</t>
    </r>
  </si>
  <si>
    <r>
      <rPr>
        <sz val="9"/>
        <rFont val="Times New Roman"/>
        <family val="1"/>
      </rPr>
      <t>Continuation of Haneda AFB sightings. (NARA)</t>
    </r>
  </si>
  <si>
    <r>
      <rPr>
        <sz val="9"/>
        <rFont val="Times New Roman"/>
        <family val="1"/>
      </rPr>
      <t>Several Targets Over Andrews AFB</t>
    </r>
  </si>
  <si>
    <r>
      <rPr>
        <sz val="9"/>
        <rFont val="Times New Roman"/>
        <family val="1"/>
      </rPr>
      <t>Andrews AFB</t>
    </r>
  </si>
  <si>
    <r>
      <rPr>
        <sz val="10"/>
        <rFont val="Times New Roman"/>
        <family val="1"/>
      </rPr>
      <t>Up to 10 Targets On Radar</t>
    </r>
  </si>
  <si>
    <r>
      <rPr>
        <u/>
        <sz val="10"/>
        <color rgb="FF0000FF"/>
        <rFont val="Times New Roman"/>
        <family val="1"/>
      </rPr>
      <t>520805-06</t>
    </r>
  </si>
  <si>
    <r>
      <rPr>
        <sz val="9"/>
        <rFont val="Times New Roman"/>
        <family val="1"/>
      </rPr>
      <t>dark shape with a light flew as fast as 330 knots (M)</t>
    </r>
  </si>
  <si>
    <r>
      <rPr>
        <sz val="9"/>
        <rFont val="Times New Roman"/>
        <family val="1"/>
      </rPr>
      <t>Haneda AFB</t>
    </r>
  </si>
  <si>
    <r>
      <rPr>
        <sz val="9"/>
        <rFont val="Times New Roman"/>
        <family val="1"/>
      </rPr>
      <t>F-94 Pilots Tracked Object For 90-Seconds</t>
    </r>
  </si>
  <si>
    <r>
      <rPr>
        <sz val="9"/>
        <rFont val="Times New Roman"/>
        <family val="1"/>
      </rPr>
      <t>3 saucer-shaped objects in a V-formation maneuver</t>
    </r>
  </si>
  <si>
    <r>
      <rPr>
        <sz val="9"/>
        <rFont val="Times New Roman"/>
        <family val="1"/>
      </rPr>
      <t>Huacho (between Lima and)</t>
    </r>
  </si>
  <si>
    <r>
      <rPr>
        <sz val="9"/>
        <rFont val="Times New Roman"/>
        <family val="1"/>
      </rPr>
      <t>Experienced amateur astronomer observed two copper-like discs. [UFOE, VI]</t>
    </r>
  </si>
  <si>
    <r>
      <rPr>
        <sz val="9"/>
        <rFont val="Times New Roman"/>
        <family val="1"/>
      </rPr>
      <t>object, shaped like a lifesaver or donut emitting black smoke from its top</t>
    </r>
  </si>
  <si>
    <r>
      <rPr>
        <sz val="9"/>
        <rFont val="Times New Roman"/>
        <family val="1"/>
      </rPr>
      <t>yellow ball which lengthened and narrowed to plate shape</t>
    </r>
  </si>
  <si>
    <r>
      <rPr>
        <sz val="9"/>
        <rFont val="Times New Roman"/>
        <family val="1"/>
      </rPr>
      <t>August 3, 1952; Hamilton AFB, California, G,V</t>
    </r>
  </si>
  <si>
    <r>
      <rPr>
        <sz val="9"/>
        <rFont val="Times New Roman"/>
        <family val="1"/>
      </rPr>
      <t>3 light green cylindrical objects hovering at 45° elevation</t>
    </r>
  </si>
  <si>
    <r>
      <rPr>
        <sz val="9"/>
        <rFont val="Times New Roman"/>
        <family val="1"/>
      </rPr>
      <t>Truth or Consequences</t>
    </r>
  </si>
  <si>
    <r>
      <rPr>
        <sz val="9"/>
        <rFont val="Times New Roman"/>
        <family val="1"/>
      </rPr>
      <t>saw 21 objects traveling 200-600 mp</t>
    </r>
  </si>
  <si>
    <r>
      <rPr>
        <sz val="9"/>
        <rFont val="Times New Roman"/>
        <family val="1"/>
      </rPr>
      <t>Houlton</t>
    </r>
  </si>
  <si>
    <r>
      <rPr>
        <sz val="9"/>
        <rFont val="Times New Roman"/>
        <family val="1"/>
      </rPr>
      <t>five civilian men observed a metallic looking spherical shaped object hanging in the air. The only apparent movement was a quivering motion.</t>
    </r>
  </si>
  <si>
    <r>
      <rPr>
        <sz val="9"/>
        <rFont val="Times New Roman"/>
        <family val="1"/>
      </rPr>
      <t>Lubbock</t>
    </r>
  </si>
  <si>
    <r>
      <rPr>
        <sz val="9"/>
        <rFont val="Times New Roman"/>
        <family val="1"/>
      </rPr>
      <t>red ball with blue flame tail fly straight and level</t>
    </r>
  </si>
  <si>
    <r>
      <rPr>
        <sz val="9"/>
        <rFont val="Times New Roman"/>
        <family val="1"/>
      </rPr>
      <t>Three men witness maneuvering disc</t>
    </r>
  </si>
  <si>
    <r>
      <rPr>
        <sz val="9"/>
        <rFont val="Times New Roman"/>
        <family val="1"/>
      </rPr>
      <t>AF F-86's Smith/Hemer Case (M)</t>
    </r>
  </si>
  <si>
    <r>
      <rPr>
        <sz val="9"/>
        <rFont val="Times New Roman"/>
        <family val="1"/>
      </rPr>
      <t>Bellefontaine</t>
    </r>
  </si>
  <si>
    <r>
      <rPr>
        <sz val="9"/>
        <rFont val="Times New Roman"/>
        <family val="1"/>
      </rPr>
      <t>gun-camera photos Smith/Hemer Case (M)</t>
    </r>
  </si>
  <si>
    <r>
      <rPr>
        <sz val="9"/>
        <rFont val="Times New Roman"/>
        <family val="1"/>
      </rPr>
      <t>2 brilliant red lights hovering and maneuvering</t>
    </r>
  </si>
  <si>
    <r>
      <rPr>
        <sz val="9"/>
        <rFont val="Times New Roman"/>
        <family val="1"/>
      </rPr>
      <t xml:space="preserve">At 9:50 p.m. a Scripps-Howard  reporter saw a cluster of glowing white objects
</t>
    </r>
    <r>
      <rPr>
        <sz val="9"/>
        <rFont val="Times New Roman"/>
        <family val="1"/>
      </rPr>
      <t>overhead</t>
    </r>
  </si>
  <si>
    <r>
      <rPr>
        <sz val="9"/>
        <rFont val="Times New Roman"/>
        <family val="1"/>
      </rPr>
      <t xml:space="preserve">Brilliant white disc observed at low altitude. Others reported oval object. [UFOE,
</t>
    </r>
    <r>
      <rPr>
        <sz val="9"/>
        <rFont val="Times New Roman"/>
        <family val="1"/>
      </rPr>
      <t>XII]</t>
    </r>
  </si>
  <si>
    <r>
      <rPr>
        <sz val="9"/>
        <rFont val="Times New Roman"/>
        <family val="1"/>
      </rPr>
      <t>Sharonville</t>
    </r>
  </si>
  <si>
    <r>
      <rPr>
        <sz val="9"/>
        <rFont val="Times New Roman"/>
        <family val="1"/>
      </rPr>
      <t>Gun Camera R/V Case</t>
    </r>
  </si>
  <si>
    <r>
      <rPr>
        <sz val="9"/>
        <rFont val="Times New Roman"/>
        <family val="1"/>
      </rPr>
      <t>Troy (near)</t>
    </r>
  </si>
  <si>
    <r>
      <rPr>
        <sz val="9"/>
        <rFont val="Times New Roman"/>
        <family val="1"/>
      </rPr>
      <t>Rotating light UFO seen by ground observers, including police.</t>
    </r>
  </si>
  <si>
    <r>
      <rPr>
        <sz val="9"/>
        <rFont val="Times New Roman"/>
        <family val="1"/>
      </rPr>
      <t>Falls Church</t>
    </r>
  </si>
  <si>
    <r>
      <rPr>
        <sz val="9"/>
        <rFont val="Times New Roman"/>
        <family val="1"/>
      </rPr>
      <t>This entry has the incorrect date. Go the the entry for Sept 1, 1952</t>
    </r>
  </si>
  <si>
    <r>
      <rPr>
        <sz val="9"/>
        <rFont val="Times New Roman"/>
        <family val="1"/>
      </rPr>
      <t>Yaak (near)</t>
    </r>
  </si>
  <si>
    <r>
      <rPr>
        <sz val="9"/>
        <rFont val="Times New Roman"/>
        <family val="1"/>
      </rPr>
      <t>Inverted tin colored saucers</t>
    </r>
  </si>
  <si>
    <r>
      <rPr>
        <sz val="9"/>
        <rFont val="Times New Roman"/>
        <family val="1"/>
      </rPr>
      <t>Washington County (Skylight Mtn.)</t>
    </r>
  </si>
  <si>
    <r>
      <rPr>
        <sz val="9"/>
        <rFont val="Times New Roman"/>
        <family val="1"/>
      </rPr>
      <t>pilot saw object at 7,000 ft off their left</t>
    </r>
  </si>
  <si>
    <r>
      <rPr>
        <sz val="9"/>
        <rFont val="Times New Roman"/>
        <family val="1"/>
      </rPr>
      <t>Yokota AFB (15 miles E of)</t>
    </r>
  </si>
  <si>
    <r>
      <rPr>
        <sz val="9"/>
        <rFont val="Times New Roman"/>
        <family val="1"/>
      </rPr>
      <t>Holloman AFB, Alamogordo</t>
    </r>
  </si>
  <si>
    <r>
      <rPr>
        <sz val="9"/>
        <rFont val="Times New Roman"/>
        <family val="1"/>
      </rPr>
      <t>round, white object fly slow then speed away</t>
    </r>
  </si>
  <si>
    <r>
      <rPr>
        <sz val="9"/>
        <rFont val="Times New Roman"/>
        <family val="1"/>
      </rPr>
      <t>PPI Scope Of CPS-5 Tracks Slow Target</t>
    </r>
  </si>
  <si>
    <r>
      <rPr>
        <sz val="9"/>
        <rFont val="Times New Roman"/>
        <family val="1"/>
      </rPr>
      <t>stationary orange light. No further details in files</t>
    </r>
  </si>
  <si>
    <r>
      <rPr>
        <sz val="9"/>
        <rFont val="Times New Roman"/>
        <family val="1"/>
      </rPr>
      <t>Twelve Witnesses Observe Discs / Movies &amp; Stills Taken (BBU 1747)</t>
    </r>
  </si>
  <si>
    <r>
      <rPr>
        <sz val="9"/>
        <rFont val="Times New Roman"/>
        <family val="1"/>
      </rPr>
      <t>Ennis</t>
    </r>
  </si>
  <si>
    <r>
      <rPr>
        <sz val="9"/>
        <rFont val="Times New Roman"/>
        <family val="1"/>
      </rPr>
      <t>Air Force reserve colonel at Los Alamos saw a strange ellipse shaped light</t>
    </r>
  </si>
  <si>
    <r>
      <rPr>
        <sz val="9"/>
        <rFont val="Times New Roman"/>
        <family val="1"/>
      </rPr>
      <t>bright white circular object with a flat bottom fly very fast</t>
    </r>
  </si>
  <si>
    <r>
      <rPr>
        <sz val="9"/>
        <rFont val="Times New Roman"/>
        <family val="1"/>
      </rPr>
      <t>Witchita</t>
    </r>
  </si>
  <si>
    <r>
      <rPr>
        <sz val="9"/>
        <rFont val="Times New Roman"/>
        <family val="1"/>
      </rPr>
      <t xml:space="preserve">Movies taken of high-speed UFO; film submitted to Air Force, never released.
</t>
    </r>
    <r>
      <rPr>
        <sz val="9"/>
        <rFont val="Times New Roman"/>
        <family val="1"/>
      </rPr>
      <t>[UFOE, VIII]</t>
    </r>
  </si>
  <si>
    <r>
      <rPr>
        <sz val="9"/>
        <rFont val="Times New Roman"/>
        <family val="1"/>
      </rPr>
      <t>9:40 p.m. CST an Air Force radar station plotted  an unidentified target  moving at 550 knots. An F-94 in the area was asked to investigate, and its airborne radar locked onto the UFO which appeared as a bright flashing colored light. The object, showing on ground radar along with the F-94, outdistanced the interceptor.</t>
    </r>
  </si>
  <si>
    <r>
      <rPr>
        <sz val="9"/>
        <rFont val="Times New Roman"/>
        <family val="1"/>
      </rPr>
      <t>CAA radar in the early  morning tracked 8 to 12 UFOs at a time traveling  about 100-120 m.p.h. in a 10-mile arc around the Nations Capital. When an Eastern Airlines  pilot  tried to check on the radar targets at CAA request at 3:00 a.m., he saw nothing.</t>
    </r>
  </si>
  <si>
    <r>
      <rPr>
        <sz val="9"/>
        <rFont val="Times New Roman"/>
        <family val="1"/>
      </rPr>
      <t>dark, discus shaped object, trailed by a silvery light</t>
    </r>
  </si>
  <si>
    <r>
      <rPr>
        <sz val="9"/>
        <rFont val="Times New Roman"/>
        <family val="1"/>
      </rPr>
      <t>white object moving E to W &amp; light-brown egg shaped object</t>
    </r>
  </si>
  <si>
    <r>
      <rPr>
        <sz val="9"/>
        <rFont val="Times New Roman"/>
        <family val="1"/>
      </rPr>
      <t>sighted several high-speed discs through theodolite</t>
    </r>
  </si>
  <si>
    <r>
      <rPr>
        <sz val="9"/>
        <rFont val="Times New Roman"/>
        <family val="1"/>
      </rPr>
      <t>Walker AFB, Roswell</t>
    </r>
  </si>
  <si>
    <r>
      <rPr>
        <sz val="9"/>
        <rFont val="Times New Roman"/>
        <family val="1"/>
      </rPr>
      <t>2,600 MPH Target Approaches Base</t>
    </r>
  </si>
  <si>
    <r>
      <rPr>
        <sz val="9"/>
        <rFont val="Times New Roman"/>
        <family val="1"/>
      </rPr>
      <t>Jets scrambled from Kirtland</t>
    </r>
  </si>
  <si>
    <r>
      <rPr>
        <sz val="9"/>
        <rFont val="Times New Roman"/>
        <family val="1"/>
      </rPr>
      <t>Clusters of Small Targets &amp; One Large Target</t>
    </r>
  </si>
  <si>
    <r>
      <rPr>
        <sz val="9"/>
        <rFont val="Times New Roman"/>
        <family val="1"/>
      </rPr>
      <t>UFO by radar, target speed 550 knots</t>
    </r>
  </si>
  <si>
    <r>
      <rPr>
        <sz val="9"/>
        <rFont val="Times New Roman"/>
        <family val="1"/>
      </rPr>
      <t>Central Michigan</t>
    </r>
  </si>
  <si>
    <r>
      <rPr>
        <sz val="9"/>
        <rFont val="Times New Roman"/>
        <family val="1"/>
      </rPr>
      <t>Radar visual that raised eyebrows</t>
    </r>
  </si>
  <si>
    <r>
      <rPr>
        <sz val="9"/>
        <rFont val="Times New Roman"/>
        <family val="1"/>
      </rPr>
      <t xml:space="preserve">FLYOBRPT. Mr. S. Robert Tralins observed 17 shooting lights moving in varied
</t>
    </r>
    <r>
      <rPr>
        <sz val="9"/>
        <rFont val="Times New Roman"/>
        <family val="1"/>
      </rPr>
      <t>directions at extremely high speed</t>
    </r>
  </si>
  <si>
    <r>
      <rPr>
        <sz val="9"/>
        <rFont val="Times New Roman"/>
        <family val="1"/>
      </rPr>
      <t>dull, glowing, blue green ball, size of a dime at arms' length</t>
    </r>
  </si>
  <si>
    <r>
      <rPr>
        <sz val="9"/>
        <rFont val="Times New Roman"/>
        <family val="1"/>
      </rPr>
      <t>GCA Radar/Visual Of Blip Cluster</t>
    </r>
  </si>
  <si>
    <r>
      <rPr>
        <sz val="9"/>
        <rFont val="Times New Roman"/>
        <family val="1"/>
      </rPr>
      <t>McGuire AFB</t>
    </r>
  </si>
  <si>
    <r>
      <rPr>
        <sz val="9"/>
        <rFont val="Times New Roman"/>
        <family val="1"/>
      </rPr>
      <t>saucer-shaped object having appearance of light metal</t>
    </r>
  </si>
  <si>
    <r>
      <rPr>
        <sz val="9"/>
        <rFont val="Times New Roman"/>
        <family val="1"/>
      </rPr>
      <t>Jets vectored to UFO during ECM exercise</t>
    </r>
  </si>
  <si>
    <r>
      <rPr>
        <sz val="9"/>
        <rFont val="Times New Roman"/>
        <family val="1"/>
      </rPr>
      <t>Port Huron  (20 miles W of)</t>
    </r>
  </si>
  <si>
    <r>
      <rPr>
        <u/>
        <sz val="9"/>
        <color rgb="FF0000FF"/>
        <rFont val="Times New Roman"/>
        <family val="1"/>
      </rPr>
      <t>520728-29</t>
    </r>
  </si>
  <si>
    <r>
      <rPr>
        <sz val="9"/>
        <rFont val="Times New Roman"/>
        <family val="1"/>
      </rPr>
      <t>Hallock</t>
    </r>
  </si>
  <si>
    <r>
      <rPr>
        <sz val="9"/>
        <rFont val="Times New Roman"/>
        <family val="1"/>
      </rPr>
      <t>At 2000 hours July 27 and 0200 hours July 28, 1952, Mrs. XXXXXXX  observed a white light immediately over the Pentagon, then it made a direct descent toward the Pentagon, stopped and veered off.</t>
    </r>
  </si>
  <si>
    <r>
      <rPr>
        <sz val="9"/>
        <rFont val="Times New Roman"/>
        <family val="1"/>
      </rPr>
      <t>Washington (The Pentagon)</t>
    </r>
  </si>
  <si>
    <r>
      <rPr>
        <u/>
        <sz val="9"/>
        <color rgb="FF0000FF"/>
        <rFont val="Times New Roman"/>
        <family val="1"/>
      </rPr>
      <t>520727-28</t>
    </r>
  </si>
  <si>
    <r>
      <rPr>
        <sz val="9"/>
        <rFont val="Times New Roman"/>
        <family val="1"/>
      </rPr>
      <t>Large Object Separates Into 7 Discs</t>
    </r>
  </si>
  <si>
    <r>
      <rPr>
        <sz val="9"/>
        <rFont val="Times New Roman"/>
        <family val="1"/>
      </rPr>
      <t>Manhattan Beach</t>
    </r>
  </si>
  <si>
    <r>
      <rPr>
        <sz val="9"/>
        <rFont val="Times New Roman"/>
        <family val="1"/>
      </rPr>
      <t>2 disc-shaped objects illuminated by a phosphorus light</t>
    </r>
  </si>
  <si>
    <r>
      <rPr>
        <sz val="9"/>
        <rFont val="Times New Roman"/>
        <family val="1"/>
      </rPr>
      <t>Witchita Falls</t>
    </r>
  </si>
  <si>
    <r>
      <rPr>
        <sz val="9"/>
        <rFont val="Times New Roman"/>
        <family val="1"/>
      </rPr>
      <t xml:space="preserve">At 7:30 p.m. Both Air  Force  personnel and National Airport employees observed
</t>
    </r>
    <r>
      <rPr>
        <sz val="9"/>
        <rFont val="Times New Roman"/>
        <family val="1"/>
      </rPr>
      <t>a large round object reflecting sunlight as it hovered over the U.S. Capitol Building.</t>
    </r>
  </si>
  <si>
    <r>
      <rPr>
        <sz val="9"/>
        <rFont val="Times New Roman"/>
        <family val="1"/>
      </rPr>
      <t>Biologist reported "flotilla" of rocket-like UFOs. [UFOE, VI]</t>
    </r>
  </si>
  <si>
    <r>
      <rPr>
        <sz val="9"/>
        <rFont val="Times New Roman"/>
        <family val="1"/>
      </rPr>
      <t>many round white objects fly straight and level, very fast</t>
    </r>
  </si>
  <si>
    <r>
      <rPr>
        <sz val="9"/>
        <rFont val="Times New Roman"/>
        <family val="1"/>
      </rPr>
      <t>Selfridge AFB</t>
    </r>
  </si>
  <si>
    <r>
      <rPr>
        <sz val="9"/>
        <rFont val="Times New Roman"/>
        <family val="1"/>
      </rPr>
      <t>B-25 Crew &amp; Pentagon Brass See Lights</t>
    </r>
  </si>
  <si>
    <r>
      <rPr>
        <sz val="9"/>
        <rFont val="Times New Roman"/>
        <family val="1"/>
      </rPr>
      <t>Columbus (10 miles SSW of)</t>
    </r>
  </si>
  <si>
    <r>
      <rPr>
        <sz val="9"/>
        <rFont val="Times New Roman"/>
        <family val="1"/>
      </rPr>
      <t>[Same as July 25 case?] (NARA)</t>
    </r>
  </si>
  <si>
    <r>
      <rPr>
        <sz val="9"/>
        <rFont val="Times New Roman"/>
        <family val="1"/>
      </rPr>
      <t xml:space="preserve">James R. Thomas observed one cylindrical object with a domed top and bottom
</t>
    </r>
    <r>
      <rPr>
        <sz val="9"/>
        <rFont val="Times New Roman"/>
        <family val="1"/>
      </rPr>
      <t>moving northwest to southeast</t>
    </r>
  </si>
  <si>
    <r>
      <rPr>
        <sz val="9"/>
        <rFont val="Times New Roman"/>
        <family val="1"/>
      </rPr>
      <t>Four Large Objects Tracked On Ground Radar</t>
    </r>
  </si>
  <si>
    <r>
      <rPr>
        <sz val="9"/>
        <rFont val="Times New Roman"/>
        <family val="1"/>
      </rPr>
      <t>Eastern Flight 606 Encounters H. S.  Light</t>
    </r>
  </si>
  <si>
    <r>
      <rPr>
        <sz val="9"/>
        <rFont val="Times New Roman"/>
        <family val="1"/>
      </rPr>
      <t>3 amber edged [?] white flashing objects traveling at Mach 1</t>
    </r>
  </si>
  <si>
    <r>
      <rPr>
        <sz val="9"/>
        <rFont val="Times New Roman"/>
        <family val="1"/>
      </rPr>
      <t>New York City (Atlantic 200 miles S of)</t>
    </r>
  </si>
  <si>
    <r>
      <rPr>
        <sz val="9"/>
        <rFont val="Times New Roman"/>
        <family val="1"/>
      </rPr>
      <t>T-33 Crew Encounters Light</t>
    </r>
  </si>
  <si>
    <r>
      <rPr>
        <sz val="9"/>
        <rFont val="Times New Roman"/>
        <family val="1"/>
      </rPr>
      <t>Plainview</t>
    </r>
  </si>
  <si>
    <r>
      <rPr>
        <sz val="9"/>
        <rFont val="Times New Roman"/>
        <family val="1"/>
      </rPr>
      <t xml:space="preserve">Andrews AFB and Washington National Airport </t>
    </r>
    <r>
      <rPr>
        <b/>
        <sz val="9"/>
        <color rgb="FFFF0000"/>
        <rFont val="Times New Roman"/>
        <family val="1"/>
      </rPr>
      <t>(2nd event)</t>
    </r>
  </si>
  <si>
    <r>
      <rPr>
        <sz val="9"/>
        <rFont val="Times New Roman"/>
        <family val="1"/>
      </rPr>
      <t>Washington - Andrews AFB</t>
    </r>
  </si>
  <si>
    <r>
      <rPr>
        <u/>
        <sz val="9"/>
        <color rgb="FF0000FF"/>
        <rFont val="Times New Roman"/>
        <family val="1"/>
      </rPr>
      <t>520726-27</t>
    </r>
  </si>
  <si>
    <r>
      <rPr>
        <sz val="9"/>
        <rFont val="Times New Roman"/>
        <family val="1"/>
      </rPr>
      <t>At 1450 hours an unidentified target was observed on a radar scope. The target stopped and hovered for 2 minutes and then resumed its flight at an extremely high speed.</t>
    </r>
  </si>
  <si>
    <r>
      <rPr>
        <sz val="9"/>
        <rFont val="Times New Roman"/>
        <family val="1"/>
      </rPr>
      <t>F-94 Intercept With ADC Detection</t>
    </r>
  </si>
  <si>
    <r>
      <rPr>
        <sz val="9"/>
        <rFont val="Times New Roman"/>
        <family val="1"/>
      </rPr>
      <t>8-10 orange balls in triangular or V-formation flying fast</t>
    </r>
  </si>
  <si>
    <r>
      <rPr>
        <sz val="9"/>
        <rFont val="Times New Roman"/>
        <family val="1"/>
      </rPr>
      <t>light with red-orange flashes descend in the NW</t>
    </r>
  </si>
  <si>
    <r>
      <rPr>
        <sz val="9"/>
        <rFont val="Times New Roman"/>
        <family val="1"/>
      </rPr>
      <t>Navy Ground Radar / &amp; Airborne Radars Track UFOs</t>
    </r>
  </si>
  <si>
    <r>
      <rPr>
        <sz val="9"/>
        <rFont val="Times New Roman"/>
        <family val="1"/>
      </rPr>
      <t xml:space="preserve">Hampton (and between Newport News
</t>
    </r>
    <r>
      <rPr>
        <sz val="9"/>
        <rFont val="Times New Roman"/>
        <family val="1"/>
      </rPr>
      <t>and Langley AFB)</t>
    </r>
  </si>
  <si>
    <r>
      <rPr>
        <sz val="9"/>
        <rFont val="Times New Roman"/>
        <family val="1"/>
      </rPr>
      <t>Afternoon VA employee saw 2 discs reflecting light in a climb</t>
    </r>
  </si>
  <si>
    <r>
      <rPr>
        <sz val="9"/>
        <rFont val="Times New Roman"/>
        <family val="1"/>
      </rPr>
      <t>F-94 Checks Out Object Sighted By 647th AC&amp;W</t>
    </r>
  </si>
  <si>
    <r>
      <rPr>
        <sz val="9"/>
        <rFont val="Times New Roman"/>
        <family val="1"/>
      </rPr>
      <t>Ground Radar and Air Visuals</t>
    </r>
  </si>
  <si>
    <r>
      <rPr>
        <sz val="9"/>
        <rFont val="Times New Roman"/>
        <family val="1"/>
      </rPr>
      <t xml:space="preserve">USAF Colonel, B-29 pilot investigated radar target, saw glowing ellipse which
</t>
    </r>
    <r>
      <rPr>
        <sz val="9"/>
        <rFont val="Times New Roman"/>
        <family val="1"/>
      </rPr>
      <t>reversed direction and sped away. [UFOE, III]</t>
    </r>
  </si>
  <si>
    <r>
      <rPr>
        <sz val="9"/>
        <rFont val="Times New Roman"/>
        <family val="1"/>
      </rPr>
      <t>MacDill AFB</t>
    </r>
  </si>
  <si>
    <r>
      <rPr>
        <sz val="9"/>
        <rFont val="Times New Roman"/>
        <family val="1"/>
      </rPr>
      <t>(FUFOR Index) F-94 Makes Radar Contact</t>
    </r>
  </si>
  <si>
    <r>
      <rPr>
        <sz val="9"/>
        <rFont val="Times New Roman"/>
        <family val="1"/>
      </rPr>
      <t xml:space="preserve">At 2215 hours PDST, thirteen witnesses of the 1501st Maintenance Squadron observed a round object with a reddish center with a halo around the object.
</t>
    </r>
    <r>
      <rPr>
        <sz val="9"/>
        <rFont val="Times New Roman"/>
        <family val="1"/>
      </rPr>
      <t>(NARA)</t>
    </r>
  </si>
  <si>
    <r>
      <rPr>
        <sz val="9"/>
        <rFont val="Times New Roman"/>
        <family val="1"/>
      </rPr>
      <t>Travis AFB</t>
    </r>
  </si>
  <si>
    <r>
      <rPr>
        <sz val="9"/>
        <rFont val="Times New Roman"/>
        <family val="1"/>
      </rPr>
      <t>2 oval-shaped objects, reddish-orange neon glow, approx 3-4 mi high and trav E approx speed 400-600 MPH. In formation approx 1-1½ mi apart on level course- no vapor trails, no sound. Duration approx 4 mins</t>
    </r>
  </si>
  <si>
    <r>
      <rPr>
        <sz val="9"/>
        <rFont val="Times New Roman"/>
        <family val="1"/>
      </rPr>
      <t>Clovis (Clovis AFB)</t>
    </r>
  </si>
  <si>
    <r>
      <rPr>
        <sz val="9"/>
        <rFont val="Times New Roman"/>
        <family val="1"/>
      </rPr>
      <t>B-26 Crew Encounters 3 Triangular UFOs</t>
    </r>
  </si>
  <si>
    <r>
      <rPr>
        <sz val="9"/>
        <rFont val="Times New Roman"/>
        <family val="1"/>
      </rPr>
      <t>Carson Sink</t>
    </r>
  </si>
  <si>
    <r>
      <rPr>
        <u/>
        <sz val="10"/>
        <color rgb="FF0000FF"/>
        <rFont val="Times New Roman"/>
        <family val="1"/>
      </rPr>
      <t>52Summer</t>
    </r>
  </si>
  <si>
    <r>
      <rPr>
        <sz val="9"/>
        <rFont val="Times New Roman"/>
        <family val="1"/>
      </rPr>
      <t>Numerous witnesses observed four (4) objects hovering in the vicinity of the Lockbourne AFB, Columbus, Ohio. Two F-84 jets were dispatched from Lockbourne AFB, but were unable to identify the objects. Approximately 90 per cent of the personnel at the base observed the objects</t>
    </r>
  </si>
  <si>
    <r>
      <rPr>
        <sz val="9"/>
        <rFont val="Times New Roman"/>
        <family val="1"/>
      </rPr>
      <t>Lockbourne AFB</t>
    </r>
  </si>
  <si>
    <r>
      <rPr>
        <sz val="9"/>
        <rFont val="Times New Roman"/>
        <family val="1"/>
      </rPr>
      <t xml:space="preserve">Numerous witnesses observed four (4) objects hovering in the vicinity of the Lockbourne AFB, Columbus, Ohio. The objects were round and flourescent white
</t>
    </r>
    <r>
      <rPr>
        <sz val="9"/>
        <rFont val="Times New Roman"/>
        <family val="1"/>
      </rPr>
      <t>in color.</t>
    </r>
  </si>
  <si>
    <r>
      <rPr>
        <sz val="9"/>
        <rFont val="Times New Roman"/>
        <family val="1"/>
      </rPr>
      <t>G,A,V</t>
    </r>
  </si>
  <si>
    <r>
      <rPr>
        <sz val="9"/>
        <rFont val="Times New Roman"/>
        <family val="1"/>
      </rPr>
      <t>Braintree</t>
    </r>
  </si>
  <si>
    <r>
      <rPr>
        <sz val="9"/>
        <rFont val="Times New Roman"/>
        <family val="1"/>
      </rPr>
      <t>2:15-218 a.m. A Seaman on watch at Nahant Coast Guard Station observed two (2) bluish lights approximately 5 feet in diameter, appearing as flat, disc-shaped objects having no aerodynamic features</t>
    </r>
  </si>
  <si>
    <r>
      <rPr>
        <sz val="9"/>
        <rFont val="Times New Roman"/>
        <family val="1"/>
      </rPr>
      <t>Nahant</t>
    </r>
  </si>
  <si>
    <r>
      <rPr>
        <sz val="9"/>
        <rFont val="Times New Roman"/>
        <family val="1"/>
      </rPr>
      <t xml:space="preserve">USAF pilot Capt. H. W. Kloth saw 2 bright blue-white objects flying together,
</t>
    </r>
    <r>
      <rPr>
        <sz val="9"/>
        <rFont val="Times New Roman"/>
        <family val="1"/>
      </rPr>
      <t>then the rear one veered off. 9 mins. (Berliner</t>
    </r>
  </si>
  <si>
    <r>
      <rPr>
        <sz val="9"/>
        <rFont val="Times New Roman"/>
        <family val="1"/>
      </rPr>
      <t>South Bend</t>
    </r>
  </si>
  <si>
    <r>
      <rPr>
        <sz val="9"/>
        <rFont val="Times New Roman"/>
        <family val="1"/>
      </rPr>
      <t xml:space="preserve">Bt. 8:05 and 10:15 p.m.  two lights, some described them as white globes, were
</t>
    </r>
    <r>
      <rPr>
        <sz val="9"/>
        <rFont val="Times New Roman"/>
        <family val="1"/>
      </rPr>
      <t>seen high in the sky.</t>
    </r>
  </si>
  <si>
    <r>
      <rPr>
        <sz val="9"/>
        <rFont val="Times New Roman"/>
        <family val="1"/>
      </rPr>
      <t>"Possible GCI Sighting" of Circular Lights</t>
    </r>
  </si>
  <si>
    <r>
      <rPr>
        <sz val="9"/>
        <rFont val="Times New Roman"/>
        <family val="1"/>
      </rPr>
      <t>Santa Cruz</t>
    </r>
  </si>
  <si>
    <r>
      <rPr>
        <sz val="9"/>
        <rFont val="Times New Roman"/>
        <family val="1"/>
      </rPr>
      <t>Crews of several USAF F-94 jet interceptors saw 13 visuals</t>
    </r>
  </si>
  <si>
    <r>
      <rPr>
        <sz val="9"/>
        <rFont val="Times New Roman"/>
        <family val="1"/>
      </rPr>
      <t>3 cylindrical objects in a vertical stack formation</t>
    </r>
  </si>
  <si>
    <r>
      <rPr>
        <sz val="9"/>
        <rFont val="Times New Roman"/>
        <family val="1"/>
      </rPr>
      <t>silver object, shaped like a long pear with 2-3 squares beneath</t>
    </r>
  </si>
  <si>
    <r>
      <rPr>
        <sz val="9"/>
        <rFont val="Times New Roman"/>
        <family val="1"/>
      </rPr>
      <t>USAF pilot flying F-94 jet fighter chased blue-green fireball.</t>
    </r>
  </si>
  <si>
    <r>
      <rPr>
        <sz val="9"/>
        <rFont val="Times New Roman"/>
        <family val="1"/>
      </rPr>
      <t>Misawa AFB (E of )</t>
    </r>
  </si>
  <si>
    <r>
      <rPr>
        <sz val="9"/>
        <rFont val="Times New Roman"/>
        <family val="1"/>
      </rPr>
      <t>Jets Scrambled Again / High Speed Target At 42,000'</t>
    </r>
  </si>
  <si>
    <r>
      <rPr>
        <sz val="9"/>
        <rFont val="Times New Roman"/>
        <family val="1"/>
      </rPr>
      <t>USN radar tracked high speed target heading N at 42,000 ft</t>
    </r>
  </si>
  <si>
    <r>
      <rPr>
        <sz val="9"/>
        <rFont val="Times New Roman"/>
        <family val="1"/>
      </rPr>
      <t>[Same as or continuation of July 22 sightings near Braintree?]</t>
    </r>
  </si>
  <si>
    <r>
      <rPr>
        <sz val="9"/>
        <rFont val="Times New Roman"/>
        <family val="1"/>
      </rPr>
      <t>9:00 p.m. A red object, size undetermined, was sighted southwest of Alexandria, Virginia. The object hovered for 10 minutes, then disappeared in a westerly direction at a high rate of speed</t>
    </r>
  </si>
  <si>
    <r>
      <rPr>
        <sz val="9"/>
        <rFont val="Times New Roman"/>
        <family val="1"/>
      </rPr>
      <t>Saucer Hit By Jet Gunfire, Fragment Recovered? No Evidence.</t>
    </r>
  </si>
  <si>
    <r>
      <rPr>
        <sz val="9"/>
        <rFont val="Times New Roman"/>
        <family val="1"/>
      </rPr>
      <t>Two Discs Emerge From Elliptical Object</t>
    </r>
  </si>
  <si>
    <r>
      <rPr>
        <sz val="9"/>
        <rFont val="Times New Roman"/>
        <family val="1"/>
      </rPr>
      <t>Culver City</t>
    </r>
  </si>
  <si>
    <r>
      <rPr>
        <sz val="9"/>
        <rFont val="Times New Roman"/>
        <family val="1"/>
      </rPr>
      <t>Oval Object Zig Zags Over Naval Ship Yard</t>
    </r>
  </si>
  <si>
    <r>
      <rPr>
        <sz val="9"/>
        <rFont val="Times New Roman"/>
        <family val="1"/>
      </rPr>
      <t>bright ovoid object hover then move in stops and starts</t>
    </r>
  </si>
  <si>
    <r>
      <rPr>
        <sz val="9"/>
        <rFont val="Times New Roman"/>
        <family val="1"/>
      </rPr>
      <t>Stafford</t>
    </r>
  </si>
  <si>
    <r>
      <rPr>
        <sz val="9"/>
        <rFont val="Times New Roman"/>
        <family val="1"/>
      </rPr>
      <t>Very Large Disc Sighted By Private Pilot</t>
    </r>
  </si>
  <si>
    <r>
      <rPr>
        <sz val="9"/>
        <rFont val="Times New Roman"/>
        <family val="1"/>
      </rPr>
      <t>New Smryna (near)</t>
    </r>
  </si>
  <si>
    <r>
      <rPr>
        <sz val="9"/>
        <rFont val="Times New Roman"/>
        <family val="1"/>
      </rPr>
      <t>ADC Personnel In Cessna See Silver Object</t>
    </r>
  </si>
  <si>
    <r>
      <rPr>
        <sz val="9"/>
        <rFont val="Times New Roman"/>
        <family val="1"/>
      </rPr>
      <t>Peterson Field (12 miles E of )</t>
    </r>
  </si>
  <si>
    <r>
      <rPr>
        <sz val="9"/>
        <rFont val="Times New Roman"/>
        <family val="1"/>
      </rPr>
      <t>barrel-shaped black object 3.5-4 ft diameter, emitting black smoke trail</t>
    </r>
  </si>
  <si>
    <r>
      <rPr>
        <sz val="9"/>
        <rFont val="Times New Roman"/>
        <family val="1"/>
      </rPr>
      <t>F-94B Chases Object / With Airborne radar Tracking</t>
    </r>
  </si>
  <si>
    <r>
      <rPr>
        <sz val="9"/>
        <rFont val="Times New Roman"/>
        <family val="1"/>
      </rPr>
      <t xml:space="preserve">Boston (near Braintree between
</t>
    </r>
    <r>
      <rPr>
        <sz val="9"/>
        <rFont val="Times New Roman"/>
        <family val="1"/>
      </rPr>
      <t>Provincetown and)</t>
    </r>
  </si>
  <si>
    <r>
      <rPr>
        <sz val="9"/>
        <rFont val="Times New Roman"/>
        <family val="1"/>
      </rPr>
      <t>saw 8 large, round, bright aluminum objects fly straight and level</t>
    </r>
  </si>
  <si>
    <r>
      <rPr>
        <sz val="9"/>
        <rFont val="Times New Roman"/>
        <family val="1"/>
      </rPr>
      <t xml:space="preserve">At 2240 CST one bluish green object was observed at 8,000 feet. The object
</t>
    </r>
    <r>
      <rPr>
        <sz val="9"/>
        <rFont val="Times New Roman"/>
        <family val="1"/>
      </rPr>
      <t>climbed to 14,000 in arc very rapid.</t>
    </r>
  </si>
  <si>
    <r>
      <rPr>
        <sz val="9"/>
        <rFont val="Times New Roman"/>
        <family val="1"/>
      </rPr>
      <t>Maxwell</t>
    </r>
  </si>
  <si>
    <r>
      <rPr>
        <sz val="9"/>
        <rFont val="Times New Roman"/>
        <family val="1"/>
      </rPr>
      <t>large, round, silver object fly at 1,000+ mph while gyrating</t>
    </r>
  </si>
  <si>
    <r>
      <rPr>
        <sz val="9"/>
        <rFont val="Times New Roman"/>
        <family val="1"/>
      </rPr>
      <t>Uvalde</t>
    </r>
  </si>
  <si>
    <r>
      <rPr>
        <sz val="9"/>
        <rFont val="Times New Roman"/>
        <family val="1"/>
      </rPr>
      <t>an aluminum delta-shaped object with vertical fin</t>
    </r>
  </si>
  <si>
    <r>
      <rPr>
        <sz val="9"/>
        <rFont val="Times New Roman"/>
        <family val="1"/>
      </rPr>
      <t>Aircraft Has Radar Contact But No Visual</t>
    </r>
  </si>
  <si>
    <r>
      <rPr>
        <sz val="9"/>
        <rFont val="Times New Roman"/>
        <family val="1"/>
      </rPr>
      <t>Beluga Lake</t>
    </r>
  </si>
  <si>
    <r>
      <rPr>
        <sz val="9"/>
        <rFont val="Times New Roman"/>
        <family val="1"/>
      </rPr>
      <t>Dobbins AFB, Georgia, G</t>
    </r>
  </si>
  <si>
    <r>
      <rPr>
        <sz val="9"/>
        <rFont val="Times New Roman"/>
        <family val="1"/>
      </rPr>
      <t>round, yellow, flashing light fly downward</t>
    </r>
  </si>
  <si>
    <r>
      <rPr>
        <sz val="9"/>
        <rFont val="Times New Roman"/>
        <family val="1"/>
      </rPr>
      <t>Holyoke</t>
    </r>
  </si>
  <si>
    <r>
      <rPr>
        <sz val="9"/>
        <rFont val="Times New Roman"/>
        <family val="1"/>
      </rPr>
      <t>an elongated, fuselage-shaped object fly straight and level</t>
    </r>
  </si>
  <si>
    <r>
      <rPr>
        <sz val="9"/>
        <rFont val="Times New Roman"/>
        <family val="1"/>
      </rPr>
      <t>Randolph AFB</t>
    </r>
  </si>
  <si>
    <r>
      <rPr>
        <sz val="9"/>
        <rFont val="Times New Roman"/>
        <family val="1"/>
      </rPr>
      <t>a blue circle with a blue trail hover then accelerate</t>
    </r>
  </si>
  <si>
    <r>
      <rPr>
        <sz val="9"/>
        <rFont val="Times New Roman"/>
        <family val="1"/>
      </rPr>
      <t>San Marcos AFB</t>
    </r>
  </si>
  <si>
    <r>
      <rPr>
        <sz val="9"/>
        <rFont val="Times New Roman"/>
        <family val="1"/>
      </rPr>
      <t>Separated Witnesses Observe Maneuvering Lights</t>
    </r>
  </si>
  <si>
    <r>
      <rPr>
        <sz val="9"/>
        <rFont val="Times New Roman"/>
        <family val="1"/>
      </rPr>
      <t>Blip Makes Passes On Wind-Finding Target</t>
    </r>
  </si>
  <si>
    <r>
      <rPr>
        <sz val="9"/>
        <rFont val="Times New Roman"/>
        <family val="1"/>
      </rPr>
      <t xml:space="preserve">Brilliant orange, cone-shaped object size of four engine aircraft sighted at 15,000
</t>
    </r>
    <r>
      <rPr>
        <sz val="9"/>
        <rFont val="Times New Roman"/>
        <family val="1"/>
      </rPr>
      <t>to 20,000 feet then dove to 2000 feet</t>
    </r>
  </si>
  <si>
    <r>
      <rPr>
        <sz val="9"/>
        <rFont val="Times New Roman"/>
        <family val="1"/>
      </rPr>
      <t>Airlines Flight Visual / Ground Radar Tracks</t>
    </r>
  </si>
  <si>
    <r>
      <rPr>
        <sz val="9"/>
        <rFont val="Times New Roman"/>
        <family val="1"/>
      </rPr>
      <t>Air Force radar tracked up to 10 UFOs for 15-20 minutes</t>
    </r>
  </si>
  <si>
    <r>
      <rPr>
        <sz val="9"/>
        <rFont val="Times New Roman"/>
        <family val="1"/>
      </rPr>
      <t>Andrews AFB (3)</t>
    </r>
  </si>
  <si>
    <r>
      <rPr>
        <sz val="9"/>
        <rFont val="Times New Roman"/>
        <family val="1"/>
      </rPr>
      <t>Andrews AFB (2)</t>
    </r>
  </si>
  <si>
    <r>
      <rPr>
        <sz val="9"/>
        <rFont val="Times New Roman"/>
        <family val="1"/>
      </rPr>
      <t>2 large orange-yellow lights with some dull red color fly in trail</t>
    </r>
  </si>
  <si>
    <r>
      <rPr>
        <sz val="9"/>
        <rFont val="Times New Roman"/>
        <family val="1"/>
      </rPr>
      <t>Lavalette</t>
    </r>
  </si>
  <si>
    <r>
      <rPr>
        <sz val="9"/>
        <rFont val="Times New Roman"/>
        <family val="1"/>
      </rPr>
      <t>Pierman/Wheaton Case (AL)</t>
    </r>
  </si>
  <si>
    <r>
      <rPr>
        <sz val="9"/>
        <rFont val="Times New Roman"/>
        <family val="1"/>
      </rPr>
      <t xml:space="preserve">Washington National Airport Air Route Traffic Control radar tracked the UFO to
</t>
    </r>
    <r>
      <rPr>
        <sz val="9"/>
        <rFont val="Times New Roman"/>
        <family val="1"/>
      </rPr>
      <t xml:space="preserve">within about 4 miles of the airport </t>
    </r>
    <r>
      <rPr>
        <b/>
        <sz val="9"/>
        <color rgb="FFFF0000"/>
        <rFont val="Times New Roman"/>
        <family val="1"/>
      </rPr>
      <t>(1st event)</t>
    </r>
  </si>
  <si>
    <r>
      <rPr>
        <u/>
        <sz val="9"/>
        <color rgb="FF0000FF"/>
        <rFont val="Times New Roman"/>
        <family val="1"/>
      </rPr>
      <t>520719-20</t>
    </r>
  </si>
  <si>
    <r>
      <rPr>
        <sz val="9"/>
        <rFont val="Times New Roman"/>
        <family val="1"/>
      </rPr>
      <t>Famous Photo of Objects Over Capitol</t>
    </r>
  </si>
  <si>
    <r>
      <rPr>
        <sz val="9"/>
        <rFont val="Times New Roman"/>
        <family val="1"/>
      </rPr>
      <t>saw 2 star-like lights maneuver, hover and speed</t>
    </r>
  </si>
  <si>
    <r>
      <rPr>
        <sz val="9"/>
        <rFont val="Times New Roman"/>
        <family val="1"/>
      </rPr>
      <t>Elkins Park</t>
    </r>
  </si>
  <si>
    <r>
      <rPr>
        <sz val="9"/>
        <rFont val="Times New Roman"/>
        <family val="1"/>
      </rPr>
      <t>elliptical-shaped object with a light fringe, descend fast</t>
    </r>
  </si>
  <si>
    <r>
      <rPr>
        <sz val="9"/>
        <rFont val="Times New Roman"/>
        <family val="1"/>
      </rPr>
      <t xml:space="preserve">Associated Press reporter Saul Pett about midnight  saw an intensely glowing, non-
</t>
    </r>
    <r>
      <rPr>
        <sz val="9"/>
        <rFont val="Times New Roman"/>
        <family val="1"/>
      </rPr>
      <t>blinking orange ball of light moving steadily overhead from the northwest to the southeast for 1-2 minutes</t>
    </r>
  </si>
  <si>
    <r>
      <rPr>
        <sz val="9"/>
        <rFont val="Times New Roman"/>
        <family val="1"/>
      </rPr>
      <t>River Edge</t>
    </r>
  </si>
  <si>
    <r>
      <rPr>
        <sz val="9"/>
        <rFont val="Times New Roman"/>
        <family val="1"/>
      </rPr>
      <t>Photograph of oval UFO taken by customs official. [UFOE, VIII]</t>
    </r>
  </si>
  <si>
    <r>
      <rPr>
        <sz val="9"/>
        <rFont val="Times New Roman"/>
        <family val="1"/>
      </rPr>
      <t>Porto Maldo</t>
    </r>
  </si>
  <si>
    <r>
      <rPr>
        <sz val="9"/>
        <rFont val="Times New Roman"/>
        <family val="1"/>
      </rPr>
      <t xml:space="preserve">2 cigar-shaped objects, one hovering the other moving to the E (Battelle Unknown
</t>
    </r>
    <r>
      <rPr>
        <sz val="9"/>
        <rFont val="Times New Roman"/>
        <family val="1"/>
      </rPr>
      <t>#4)</t>
    </r>
  </si>
  <si>
    <r>
      <rPr>
        <sz val="9"/>
        <rFont val="Times New Roman"/>
        <family val="1"/>
      </rPr>
      <t>Unknown</t>
    </r>
  </si>
  <si>
    <r>
      <rPr>
        <sz val="9"/>
        <rFont val="Times New Roman"/>
        <family val="1"/>
      </rPr>
      <t>Hundreds of employees from AEC witnessed UFO cavort</t>
    </r>
  </si>
  <si>
    <r>
      <rPr>
        <sz val="9"/>
        <rFont val="Times New Roman"/>
        <family val="1"/>
      </rPr>
      <t>Savanna River</t>
    </r>
  </si>
  <si>
    <r>
      <rPr>
        <sz val="9"/>
        <rFont val="Times New Roman"/>
        <family val="1"/>
      </rPr>
      <t>Fregnale Photos</t>
    </r>
  </si>
  <si>
    <r>
      <rPr>
        <sz val="9"/>
        <rFont val="Times New Roman"/>
        <family val="1"/>
      </rPr>
      <t>Lac Chauvet</t>
    </r>
  </si>
  <si>
    <r>
      <rPr>
        <sz val="9"/>
        <rFont val="Times New Roman"/>
        <family val="1"/>
      </rPr>
      <t>Carpenter Case (AL)</t>
    </r>
  </si>
  <si>
    <r>
      <rPr>
        <sz val="9"/>
        <rFont val="Times New Roman"/>
        <family val="1"/>
      </rPr>
      <t>series of hovering and maneuvering red-orange lights</t>
    </r>
  </si>
  <si>
    <r>
      <rPr>
        <sz val="9"/>
        <rFont val="Times New Roman"/>
        <family val="1"/>
      </rPr>
      <t>opaque, silvery bubble fly very fast at a right-angle to the wind</t>
    </r>
  </si>
  <si>
    <r>
      <rPr>
        <sz val="9"/>
        <rFont val="Times New Roman"/>
        <family val="1"/>
      </rPr>
      <t>a light like a big star that disappeared when an aircraft approached</t>
    </r>
  </si>
  <si>
    <r>
      <rPr>
        <sz val="9"/>
        <rFont val="Times New Roman"/>
        <family val="1"/>
      </rPr>
      <t xml:space="preserve">a formation of twelve circular luminous objects moving in the same direction as
</t>
    </r>
    <r>
      <rPr>
        <sz val="9"/>
        <rFont val="Times New Roman"/>
        <family val="1"/>
      </rPr>
      <t>balloons just released</t>
    </r>
  </si>
  <si>
    <r>
      <rPr>
        <sz val="9"/>
        <rFont val="Times New Roman"/>
        <family val="1"/>
      </rPr>
      <t>Tsuiki Air Base, Kyushu</t>
    </r>
  </si>
  <si>
    <r>
      <rPr>
        <sz val="9"/>
        <rFont val="Times New Roman"/>
        <family val="1"/>
      </rPr>
      <t>Military (USAF?) witness(es).</t>
    </r>
  </si>
  <si>
    <r>
      <rPr>
        <sz val="9"/>
        <rFont val="Times New Roman"/>
        <family val="1"/>
      </rPr>
      <t>amber-colored elliptical-shaped object with a small flame</t>
    </r>
  </si>
  <si>
    <r>
      <rPr>
        <sz val="9"/>
        <rFont val="Times New Roman"/>
        <family val="1"/>
      </rPr>
      <t>2 round objects, bluish white with brighter rims, fly in formation</t>
    </r>
  </si>
  <si>
    <r>
      <rPr>
        <sz val="9"/>
        <rFont val="Times New Roman"/>
        <family val="1"/>
      </rPr>
      <t xml:space="preserve">State Highway Patrolmen observed two or three round blue flourescent colored
</t>
    </r>
    <r>
      <rPr>
        <sz val="9"/>
        <rFont val="Times New Roman"/>
        <family val="1"/>
      </rPr>
      <t>objects approximately 100 feet in diamter. The objects were observed for approximately 30 minutes.</t>
    </r>
  </si>
  <si>
    <r>
      <rPr>
        <sz val="9"/>
        <rFont val="Times New Roman"/>
        <family val="1"/>
      </rPr>
      <t>Batesville</t>
    </r>
  </si>
  <si>
    <r>
      <rPr>
        <sz val="9"/>
        <rFont val="Times New Roman"/>
        <family val="1"/>
      </rPr>
      <t>roughly elliptical irregular blobs of light in formation filmed</t>
    </r>
  </si>
  <si>
    <r>
      <rPr>
        <sz val="9"/>
        <rFont val="Times New Roman"/>
        <family val="1"/>
      </rPr>
      <t>2 amber-colored objects approach from the S</t>
    </r>
  </si>
  <si>
    <r>
      <rPr>
        <sz val="9"/>
        <rFont val="Times New Roman"/>
        <family val="1"/>
      </rPr>
      <t>Hampton Roads</t>
    </r>
  </si>
  <si>
    <r>
      <rPr>
        <sz val="9"/>
        <rFont val="Times New Roman"/>
        <family val="1"/>
      </rPr>
      <t xml:space="preserve">Many civilians in 5 cars and an Oregon State Trooper observed a spherical-shaped
</t>
    </r>
    <r>
      <rPr>
        <sz val="9"/>
        <rFont val="Times New Roman"/>
        <family val="1"/>
      </rPr>
      <t>object</t>
    </r>
  </si>
  <si>
    <r>
      <rPr>
        <sz val="9"/>
        <rFont val="Times New Roman"/>
        <family val="1"/>
      </rPr>
      <t>Pendleton</t>
    </r>
  </si>
  <si>
    <r>
      <rPr>
        <sz val="9"/>
        <rFont val="Times New Roman"/>
        <family val="1"/>
      </rPr>
      <t>discus-shaped object, greyish, except when hovering</t>
    </r>
  </si>
  <si>
    <r>
      <rPr>
        <sz val="9"/>
        <rFont val="Times New Roman"/>
        <family val="1"/>
      </rPr>
      <t>West Palm Beach</t>
    </r>
  </si>
  <si>
    <r>
      <rPr>
        <sz val="9"/>
        <rFont val="Times New Roman"/>
        <family val="1"/>
      </rPr>
      <t>Object "Rolling" Between Two Fighters</t>
    </r>
  </si>
  <si>
    <r>
      <rPr>
        <sz val="9"/>
        <rFont val="Times New Roman"/>
        <family val="1"/>
      </rPr>
      <t>McChord AFB (20 miles S of )</t>
    </r>
  </si>
  <si>
    <r>
      <rPr>
        <sz val="9"/>
        <rFont val="Times New Roman"/>
        <family val="1"/>
      </rPr>
      <t>strange red and green lights slowly rolling between the aircraft</t>
    </r>
  </si>
  <si>
    <r>
      <rPr>
        <sz val="9"/>
        <rFont val="Times New Roman"/>
        <family val="1"/>
      </rPr>
      <t>a spherical object to the north of the base. The object was moving straight down, but its course changed immediately as it moved to the northeast across the sky</t>
    </r>
  </si>
  <si>
    <r>
      <rPr>
        <sz val="9"/>
        <rFont val="Times New Roman"/>
        <family val="1"/>
      </rPr>
      <t>Okinawa (near)</t>
    </r>
  </si>
  <si>
    <r>
      <rPr>
        <sz val="9"/>
        <rFont val="Times New Roman"/>
        <family val="1"/>
      </rPr>
      <t>OSI doc confirms Nash/Fortenberry Incident</t>
    </r>
  </si>
  <si>
    <r>
      <rPr>
        <sz val="9"/>
        <rFont val="Times New Roman"/>
        <family val="1"/>
      </rPr>
      <t>Nash/Fortenberry Case (AL)</t>
    </r>
  </si>
  <si>
    <r>
      <rPr>
        <sz val="9"/>
        <rFont val="Times New Roman"/>
        <family val="1"/>
      </rPr>
      <t>Norfolk (20-25 miles N of )</t>
    </r>
  </si>
  <si>
    <r>
      <rPr>
        <sz val="9"/>
        <rFont val="Times New Roman"/>
        <family val="1"/>
      </rPr>
      <t>Eleven UFOs Tracked On Radar</t>
    </r>
  </si>
  <si>
    <r>
      <rPr>
        <sz val="9"/>
        <rFont val="Times New Roman"/>
        <family val="1"/>
      </rPr>
      <t>saw round ball of bluish-white light hovering Bruen Case (AL)</t>
    </r>
  </si>
  <si>
    <r>
      <rPr>
        <sz val="9"/>
        <rFont val="Times New Roman"/>
        <family val="1"/>
      </rPr>
      <t>Washington (60 miles SW of )</t>
    </r>
  </si>
  <si>
    <r>
      <rPr>
        <sz val="9"/>
        <rFont val="Times New Roman"/>
        <family val="1"/>
      </rPr>
      <t>Very Large Object Tracked, No Visual</t>
    </r>
  </si>
  <si>
    <r>
      <rPr>
        <sz val="9"/>
        <rFont val="Times New Roman"/>
        <family val="1"/>
      </rPr>
      <t>Five Radar Tracks In 50 Minutes</t>
    </r>
  </si>
  <si>
    <r>
      <rPr>
        <sz val="9"/>
        <rFont val="Times New Roman"/>
        <family val="1"/>
      </rPr>
      <t>Three Radars Track Objects At High Speed</t>
    </r>
  </si>
  <si>
    <r>
      <rPr>
        <sz val="9"/>
        <rFont val="Times New Roman"/>
        <family val="1"/>
      </rPr>
      <t>Williams Bay</t>
    </r>
  </si>
  <si>
    <r>
      <rPr>
        <sz val="9"/>
        <rFont val="Times New Roman"/>
        <family val="1"/>
      </rPr>
      <t>several big radar blips tracked at 1,500 knots</t>
    </r>
  </si>
  <si>
    <r>
      <rPr>
        <sz val="9"/>
        <rFont val="Times New Roman"/>
        <family val="1"/>
      </rPr>
      <t>2 brilliant round white lights hovering at 21,000 ft</t>
    </r>
  </si>
  <si>
    <r>
      <rPr>
        <sz val="9"/>
        <rFont val="Times New Roman"/>
        <family val="1"/>
      </rPr>
      <t>co-pilot saw object paralleling the plane then dropping down</t>
    </r>
  </si>
  <si>
    <r>
      <rPr>
        <sz val="9"/>
        <rFont val="Times New Roman"/>
        <family val="1"/>
      </rPr>
      <t>Greenfield (near)</t>
    </r>
  </si>
  <si>
    <r>
      <rPr>
        <sz val="9"/>
        <rFont val="Times New Roman"/>
        <family val="1"/>
      </rPr>
      <t>Air Force weather officer, many others at Montrose Beach saw large red object with small white lights on side reverse course directly overhead. [UFOE, III]</t>
    </r>
  </si>
  <si>
    <r>
      <rPr>
        <sz val="9"/>
        <rFont val="Times New Roman"/>
        <family val="1"/>
      </rPr>
      <t xml:space="preserve">radars had picked up strange objects in several areas heading west and north at
</t>
    </r>
    <r>
      <rPr>
        <sz val="9"/>
        <rFont val="Times New Roman"/>
        <family val="1"/>
      </rPr>
      <t>different altitudes, 3000 mph and above.</t>
    </r>
  </si>
  <si>
    <r>
      <rPr>
        <sz val="9"/>
        <rFont val="Times New Roman"/>
        <family val="1"/>
      </rPr>
      <t xml:space="preserve">oblong yellowish lighted object with a trail flying in a straight course (Project
</t>
    </r>
    <r>
      <rPr>
        <sz val="9"/>
        <rFont val="Times New Roman"/>
        <family val="1"/>
      </rPr>
      <t>1947)</t>
    </r>
  </si>
  <si>
    <r>
      <rPr>
        <sz val="9"/>
        <rFont val="Times New Roman"/>
        <family val="1"/>
      </rPr>
      <t>F-86 On Scramble Mission / Strange Radio Transmission</t>
    </r>
  </si>
  <si>
    <r>
      <rPr>
        <sz val="9"/>
        <rFont val="Times New Roman"/>
        <family val="1"/>
      </rPr>
      <t>3:30 p.m. Insurance company president William Washburn saw 4 large, elliptical- shaped objects fly very fast, stop, turn 90° and fly away. 7-8 secs. (Berliner)</t>
    </r>
  </si>
  <si>
    <r>
      <rPr>
        <sz val="9"/>
        <rFont val="Times New Roman"/>
        <family val="1"/>
      </rPr>
      <t>Annapolis</t>
    </r>
  </si>
  <si>
    <r>
      <rPr>
        <sz val="9"/>
        <rFont val="Times New Roman"/>
        <family val="1"/>
      </rPr>
      <t>Navy Destroyer Observes Two Discs / Tracks On Radar</t>
    </r>
  </si>
  <si>
    <r>
      <rPr>
        <sz val="9"/>
        <rFont val="Times New Roman"/>
        <family val="1"/>
      </rPr>
      <t>Light Maneuvers Near C-60 Airliner</t>
    </r>
  </si>
  <si>
    <r>
      <rPr>
        <sz val="9"/>
        <rFont val="Times New Roman"/>
        <family val="1"/>
      </rPr>
      <t>Quantico (near)</t>
    </r>
  </si>
  <si>
    <r>
      <rPr>
        <sz val="9"/>
        <rFont val="Times New Roman"/>
        <family val="1"/>
      </rPr>
      <t xml:space="preserve">A sergeant and three airmen reported that three milky white discs were between 30,000 and 40,000 feet. The airmen observed the objects which appeared between 3 and 4 inches in diameter (at arm’s length), moving faster than any jet aircraft
</t>
    </r>
    <r>
      <rPr>
        <sz val="9"/>
        <rFont val="Times New Roman"/>
        <family val="1"/>
      </rPr>
      <t>they have seen (FUFOR Index)</t>
    </r>
  </si>
  <si>
    <r>
      <rPr>
        <sz val="9"/>
        <rFont val="Times New Roman"/>
        <family val="1"/>
      </rPr>
      <t>Rapid City AFB</t>
    </r>
  </si>
  <si>
    <r>
      <rPr>
        <sz val="9"/>
        <rFont val="Times New Roman"/>
        <family val="1"/>
      </rPr>
      <t>aluminum, oval-shaped object change direction</t>
    </r>
  </si>
  <si>
    <r>
      <rPr>
        <sz val="9"/>
        <rFont val="Times New Roman"/>
        <family val="1"/>
      </rPr>
      <t>Kutztown</t>
    </r>
  </si>
  <si>
    <r>
      <rPr>
        <sz val="9"/>
        <rFont val="Times New Roman"/>
        <family val="1"/>
      </rPr>
      <t xml:space="preserve">object shaped like an airfoil less its trailing edge, luminous white, move slowly
</t>
    </r>
    <r>
      <rPr>
        <sz val="9"/>
        <rFont val="Times New Roman"/>
        <family val="1"/>
      </rPr>
      <t>and erratically. 12-mins. (Berliner)</t>
    </r>
  </si>
  <si>
    <r>
      <rPr>
        <sz val="9"/>
        <rFont val="Times New Roman"/>
        <family val="1"/>
      </rPr>
      <t>4 photos of some indistinct light</t>
    </r>
  </si>
  <si>
    <r>
      <rPr>
        <sz val="9"/>
        <rFont val="Times New Roman"/>
        <family val="1"/>
      </rPr>
      <t>Governors Island</t>
    </r>
  </si>
  <si>
    <r>
      <rPr>
        <sz val="9"/>
        <rFont val="Times New Roman"/>
        <family val="1"/>
      </rPr>
      <t>520706-12</t>
    </r>
  </si>
  <si>
    <r>
      <rPr>
        <sz val="9"/>
        <rFont val="Times New Roman"/>
        <family val="1"/>
      </rPr>
      <t>C-46 Crew Observe Disc Over AEC Plant</t>
    </r>
  </si>
  <si>
    <r>
      <rPr>
        <sz val="9"/>
        <rFont val="Times New Roman"/>
        <family val="1"/>
      </rPr>
      <t>Hanford AEC Plant (at Richland)</t>
    </r>
  </si>
  <si>
    <r>
      <rPr>
        <sz val="9"/>
        <rFont val="Times New Roman"/>
        <family val="1"/>
      </rPr>
      <t>Three Dark Discs Sighted From State Patrol Airplane</t>
    </r>
  </si>
  <si>
    <r>
      <rPr>
        <sz val="9"/>
        <rFont val="Times New Roman"/>
        <family val="1"/>
      </rPr>
      <t>Hanford Atomic Works - perfect circular white disc above the site</t>
    </r>
  </si>
  <si>
    <r>
      <rPr>
        <sz val="9"/>
        <rFont val="Times New Roman"/>
        <family val="1"/>
      </rPr>
      <t>Richland</t>
    </r>
  </si>
  <si>
    <r>
      <rPr>
        <sz val="9"/>
        <rFont val="Times New Roman"/>
        <family val="1"/>
      </rPr>
      <t>2 bright pastel green discs fly straight and level very fast</t>
    </r>
  </si>
  <si>
    <r>
      <rPr>
        <sz val="9"/>
        <rFont val="Times New Roman"/>
        <family val="1"/>
      </rPr>
      <t>2 big lights about 20 ft diameter</t>
    </r>
  </si>
  <si>
    <r>
      <rPr>
        <sz val="10"/>
        <rFont val="Times New Roman"/>
        <family val="1"/>
      </rPr>
      <t>The Tremonton, Utah / Newhouse Color Film</t>
    </r>
  </si>
  <si>
    <r>
      <rPr>
        <sz val="9"/>
        <rFont val="Times New Roman"/>
        <family val="1"/>
      </rPr>
      <t>Tremonton</t>
    </r>
  </si>
  <si>
    <r>
      <rPr>
        <sz val="9"/>
        <rFont val="Times New Roman"/>
        <family val="1"/>
      </rPr>
      <t>2 big lights about 20 ft diameter fly straight and level, G,V</t>
    </r>
  </si>
  <si>
    <r>
      <rPr>
        <sz val="9"/>
        <rFont val="Times New Roman"/>
        <family val="1"/>
      </rPr>
      <t>Fort Monmouth</t>
    </r>
  </si>
  <si>
    <r>
      <rPr>
        <sz val="9"/>
        <rFont val="Times New Roman"/>
        <family val="1"/>
      </rPr>
      <t xml:space="preserve">7:25 am. Two silvery elliptical UFOs were observed visually near Boston, where
</t>
    </r>
    <r>
      <rPr>
        <sz val="9"/>
        <rFont val="Times New Roman"/>
        <family val="1"/>
      </rPr>
      <t>an F-94 interceptor was sent up to investigate</t>
    </r>
  </si>
  <si>
    <r>
      <rPr>
        <sz val="9"/>
        <rFont val="Times New Roman"/>
        <family val="1"/>
      </rPr>
      <t>circular object flattened on top and bottom</t>
    </r>
  </si>
  <si>
    <r>
      <rPr>
        <sz val="9"/>
        <rFont val="Times New Roman"/>
        <family val="1"/>
      </rPr>
      <t>at sea</t>
    </r>
  </si>
  <si>
    <r>
      <rPr>
        <sz val="9"/>
        <rFont val="Times New Roman"/>
        <family val="1"/>
      </rPr>
      <t>Gaudet [and Wolf?]. (Jan Aldrich; FUFOR Index)</t>
    </r>
  </si>
  <si>
    <r>
      <rPr>
        <sz val="9"/>
        <rFont val="Times New Roman"/>
        <family val="1"/>
      </rPr>
      <t>object at extreme distance irregularly changing color from red to green</t>
    </r>
  </si>
  <si>
    <r>
      <rPr>
        <sz val="9"/>
        <rFont val="Times New Roman"/>
        <family val="1"/>
      </rPr>
      <t xml:space="preserve">a bright silver smooth surfaced, flat oval 30 ft object (Jan Aldrich; unpublished
</t>
    </r>
    <r>
      <rPr>
        <sz val="9"/>
        <rFont val="Times New Roman"/>
        <family val="1"/>
      </rPr>
      <t>Ruppelt manuscript)</t>
    </r>
  </si>
  <si>
    <r>
      <rPr>
        <sz val="9"/>
        <rFont val="Times New Roman"/>
        <family val="1"/>
      </rPr>
      <t>O'Hare Airport, Chicago</t>
    </r>
  </si>
  <si>
    <r>
      <rPr>
        <sz val="9"/>
        <rFont val="Times New Roman"/>
        <family val="1"/>
      </rPr>
      <t>Bright Light Crosses C-97's Path</t>
    </r>
  </si>
  <si>
    <r>
      <rPr>
        <sz val="9"/>
        <rFont val="Times New Roman"/>
        <family val="1"/>
      </rPr>
      <t>in airspace</t>
    </r>
  </si>
  <si>
    <r>
      <rPr>
        <sz val="9"/>
        <rFont val="Times New Roman"/>
        <family val="1"/>
      </rPr>
      <t>Pacific bet. Hawaii and Calif.</t>
    </r>
  </si>
  <si>
    <r>
      <rPr>
        <sz val="9"/>
        <rFont val="Times New Roman"/>
        <family val="1"/>
      </rPr>
      <t>dark blue elliptical-shaped object</t>
    </r>
  </si>
  <si>
    <r>
      <rPr>
        <sz val="9"/>
        <rFont val="Times New Roman"/>
        <family val="1"/>
      </rPr>
      <t>Nagoya, Honshu</t>
    </r>
  </si>
  <si>
    <r>
      <rPr>
        <sz val="9"/>
        <rFont val="Times New Roman"/>
        <family val="1"/>
      </rPr>
      <t>silver-white sphere become an ellipse</t>
    </r>
  </si>
  <si>
    <r>
      <rPr>
        <sz val="9"/>
        <rFont val="Times New Roman"/>
        <family val="1"/>
      </rPr>
      <t>Lake Kishkonoug</t>
    </r>
  </si>
  <si>
    <r>
      <rPr>
        <sz val="9"/>
        <rFont val="Times New Roman"/>
        <family val="1"/>
      </rPr>
      <t>2 silvery disc-like objects high in the sky</t>
    </r>
  </si>
  <si>
    <r>
      <rPr>
        <sz val="9"/>
        <rFont val="Times New Roman"/>
        <family val="1"/>
      </rPr>
      <t>pulsating red object change shape from circular to a vertical oval</t>
    </r>
  </si>
  <si>
    <r>
      <rPr>
        <sz val="9"/>
        <rFont val="Times New Roman"/>
        <family val="1"/>
      </rPr>
      <t>3 different sightings of flashing lights</t>
    </r>
  </si>
  <si>
    <r>
      <rPr>
        <sz val="9"/>
        <rFont val="Times New Roman"/>
        <family val="1"/>
      </rPr>
      <t>undescribed object fly at 600 mph</t>
    </r>
  </si>
  <si>
    <r>
      <rPr>
        <sz val="9"/>
        <rFont val="Times New Roman"/>
        <family val="1"/>
      </rPr>
      <t>bright yellow-white, egg-shaped object</t>
    </r>
  </si>
  <si>
    <r>
      <rPr>
        <sz val="9"/>
        <rFont val="Times New Roman"/>
        <family val="1"/>
      </rPr>
      <t>Military witness(es). Case missing [?]. (NARA)</t>
    </r>
  </si>
  <si>
    <r>
      <rPr>
        <sz val="9"/>
        <rFont val="Times New Roman"/>
        <family val="1"/>
      </rPr>
      <t>Japan, Korea Area</t>
    </r>
  </si>
  <si>
    <r>
      <rPr>
        <sz val="9"/>
        <rFont val="Times New Roman"/>
        <family val="1"/>
      </rPr>
      <t>no information</t>
    </r>
  </si>
  <si>
    <r>
      <rPr>
        <sz val="9"/>
        <rFont val="Times New Roman"/>
        <family val="1"/>
      </rPr>
      <t>2 obj looking like “giant soap bubbles” reflecting</t>
    </r>
  </si>
  <si>
    <r>
      <rPr>
        <sz val="9"/>
        <rFont val="Times New Roman"/>
        <family val="1"/>
      </rPr>
      <t>Owensboro (near)</t>
    </r>
  </si>
  <si>
    <r>
      <rPr>
        <sz val="9"/>
        <rFont val="Times New Roman"/>
        <family val="1"/>
      </rPr>
      <t>black coin-shaped object, 15-20 ft in diameter</t>
    </r>
  </si>
  <si>
    <r>
      <rPr>
        <sz val="9"/>
        <rFont val="Times New Roman"/>
        <family val="1"/>
      </rPr>
      <t xml:space="preserve">Secretary Martha Milligan saw a bullet-shaped object with burnt-orange exhaust
</t>
    </r>
    <r>
      <rPr>
        <sz val="9"/>
        <rFont val="Times New Roman"/>
        <family val="1"/>
      </rPr>
      <t>fly straight and level. (Berliner)</t>
    </r>
  </si>
  <si>
    <r>
      <rPr>
        <sz val="9"/>
        <rFont val="Times New Roman"/>
        <family val="1"/>
      </rPr>
      <t>(Case missing) Seven ADC Men Track 3,600 MPH Target</t>
    </r>
  </si>
  <si>
    <r>
      <rPr>
        <sz val="9"/>
        <rFont val="Times New Roman"/>
        <family val="1"/>
      </rPr>
      <t>a very large light fly straight and level</t>
    </r>
  </si>
  <si>
    <r>
      <rPr>
        <sz val="9"/>
        <rFont val="Times New Roman"/>
        <family val="1"/>
      </rPr>
      <t>round disc with a metallic shine flash and flutter  like a flipped coin. (Berliner)</t>
    </r>
  </si>
  <si>
    <r>
      <rPr>
        <sz val="9"/>
        <rFont val="Times New Roman"/>
        <family val="1"/>
      </rPr>
      <t>4 ft diameter orange object</t>
    </r>
  </si>
  <si>
    <r>
      <rPr>
        <sz val="9"/>
        <rFont val="Times New Roman"/>
        <family val="1"/>
      </rPr>
      <t>Pyungthek</t>
    </r>
  </si>
  <si>
    <r>
      <rPr>
        <sz val="9"/>
        <rFont val="Times New Roman"/>
        <family val="1"/>
      </rPr>
      <t>Radar Visual Near AEC Plant</t>
    </r>
  </si>
  <si>
    <r>
      <rPr>
        <sz val="9"/>
        <rFont val="Times New Roman"/>
        <family val="1"/>
      </rPr>
      <t>B-29 Encounters Flat Object With Pointed Front</t>
    </r>
  </si>
  <si>
    <r>
      <rPr>
        <sz val="9"/>
        <rFont val="Times New Roman"/>
        <family val="1"/>
      </rPr>
      <t>cone-shaped object</t>
    </r>
  </si>
  <si>
    <r>
      <rPr>
        <sz val="9"/>
        <rFont val="Times New Roman"/>
        <family val="1"/>
      </rPr>
      <t>Paulette (near)</t>
    </r>
  </si>
  <si>
    <r>
      <rPr>
        <sz val="9"/>
        <rFont val="Times New Roman"/>
        <family val="1"/>
      </rPr>
      <t>F4U-4B Corsairs Encounter Circling UFO</t>
    </r>
  </si>
  <si>
    <r>
      <rPr>
        <sz val="9"/>
        <rFont val="Times New Roman"/>
        <family val="1"/>
      </rPr>
      <t>Central Korea</t>
    </r>
  </si>
  <si>
    <r>
      <rPr>
        <sz val="9"/>
        <rFont val="Times New Roman"/>
        <family val="1"/>
      </rPr>
      <t>pilot saw a round, white object fly straight and level</t>
    </r>
  </si>
  <si>
    <r>
      <rPr>
        <sz val="9"/>
        <rFont val="Times New Roman"/>
        <family val="1"/>
      </rPr>
      <t>One red light turned white while wobbling. Radar tracked a stationary object G,V</t>
    </r>
  </si>
  <si>
    <r>
      <rPr>
        <sz val="9"/>
        <rFont val="Times New Roman"/>
        <family val="1"/>
      </rPr>
      <t>UFO Paces B-25</t>
    </r>
  </si>
  <si>
    <r>
      <rPr>
        <sz val="9"/>
        <rFont val="Times New Roman"/>
        <family val="1"/>
      </rPr>
      <t>March AFB (100 miles E of)</t>
    </r>
  </si>
  <si>
    <r>
      <rPr>
        <sz val="9"/>
        <rFont val="Times New Roman"/>
        <family val="1"/>
      </rPr>
      <t>orange light zigzag then hover</t>
    </r>
  </si>
  <si>
    <r>
      <rPr>
        <sz val="9"/>
        <rFont val="Times New Roman"/>
        <family val="1"/>
      </rPr>
      <t>Walnut Lake</t>
    </r>
  </si>
  <si>
    <r>
      <rPr>
        <sz val="9"/>
        <rFont val="Times New Roman"/>
        <family val="1"/>
      </rPr>
      <t>crescent-shaped object hover then speed away</t>
    </r>
  </si>
  <si>
    <r>
      <rPr>
        <sz val="9"/>
        <rFont val="Times New Roman"/>
        <family val="1"/>
      </rPr>
      <t>light like a bright star cross the nose of a jet</t>
    </r>
  </si>
  <si>
    <r>
      <rPr>
        <sz val="9"/>
        <rFont val="Times New Roman"/>
        <family val="1"/>
      </rPr>
      <t>Cape Cod</t>
    </r>
  </si>
  <si>
    <r>
      <rPr>
        <sz val="9"/>
        <rFont val="Times New Roman"/>
        <family val="1"/>
      </rPr>
      <t>40-50 ft frying pan-shaped object with two rows of 1 ft holes</t>
    </r>
  </si>
  <si>
    <r>
      <rPr>
        <sz val="9"/>
        <rFont val="Times New Roman"/>
        <family val="1"/>
      </rPr>
      <t>East Germany</t>
    </r>
  </si>
  <si>
    <r>
      <rPr>
        <sz val="9"/>
        <rFont val="Times New Roman"/>
        <family val="1"/>
      </rPr>
      <t>Hasselbach</t>
    </r>
  </si>
  <si>
    <r>
      <rPr>
        <sz val="9"/>
        <rFont val="Times New Roman"/>
        <family val="1"/>
      </rPr>
      <t xml:space="preserve">Many witnesses saw 1-5 large silver yellow objects flying erratically, stop and
</t>
    </r>
    <r>
      <rPr>
        <sz val="9"/>
        <rFont val="Times New Roman"/>
        <family val="1"/>
      </rPr>
      <t>start. (Berliner)</t>
    </r>
  </si>
  <si>
    <r>
      <rPr>
        <sz val="9"/>
        <rFont val="Times New Roman"/>
        <family val="1"/>
      </rPr>
      <t xml:space="preserve">S/Sgt. Sparks saw 5-6 greyish discs, in a half-moon formation fly at 500-600 mph.
</t>
    </r>
    <r>
      <rPr>
        <sz val="9"/>
        <rFont val="Times New Roman"/>
        <family val="1"/>
      </rPr>
      <t>(Berliner)</t>
    </r>
  </si>
  <si>
    <r>
      <rPr>
        <sz val="9"/>
        <rFont val="Times New Roman"/>
        <family val="1"/>
      </rPr>
      <t>large, cigar-shaped object with a blunt front</t>
    </r>
  </si>
  <si>
    <r>
      <rPr>
        <sz val="9"/>
        <rFont val="Times New Roman"/>
        <family val="1"/>
      </rPr>
      <t>orange object travel S, stop for 1 sec</t>
    </r>
  </si>
  <si>
    <r>
      <rPr>
        <sz val="9"/>
        <rFont val="Times New Roman"/>
        <family val="1"/>
      </rPr>
      <t xml:space="preserve">Control tower operators and pilot watched brilliant light source cross sky SW of
</t>
    </r>
    <r>
      <rPr>
        <sz val="9"/>
        <rFont val="Times New Roman"/>
        <family val="1"/>
      </rPr>
      <t>field after hovering for about an hour. [UFOE, X]</t>
    </r>
  </si>
  <si>
    <r>
      <rPr>
        <sz val="9"/>
        <rFont val="Times New Roman"/>
        <family val="1"/>
      </rPr>
      <t>Le Bourget (airport)</t>
    </r>
  </si>
  <si>
    <r>
      <rPr>
        <sz val="9"/>
        <rFont val="Times New Roman"/>
        <family val="1"/>
      </rPr>
      <t xml:space="preserve">object described as similar to a discus used in athletics, about 25 to 30 feet in
</t>
    </r>
    <r>
      <rPr>
        <sz val="9"/>
        <rFont val="Times New Roman"/>
        <family val="1"/>
      </rPr>
      <t>diameter hovering</t>
    </r>
  </si>
  <si>
    <r>
      <rPr>
        <sz val="9"/>
        <rFont val="Times New Roman"/>
        <family val="1"/>
      </rPr>
      <t>Fox Hill</t>
    </r>
  </si>
  <si>
    <r>
      <rPr>
        <sz val="9"/>
        <rFont val="Times New Roman"/>
        <family val="1"/>
      </rPr>
      <t>unidentified target at 650 knots at 60,000+ ft altitude</t>
    </r>
  </si>
  <si>
    <r>
      <rPr>
        <sz val="9"/>
        <rFont val="Times New Roman"/>
        <family val="1"/>
      </rPr>
      <t>Morocco</t>
    </r>
  </si>
  <si>
    <r>
      <rPr>
        <sz val="9"/>
        <rFont val="Times New Roman"/>
        <family val="1"/>
      </rPr>
      <t>Marrakech</t>
    </r>
  </si>
  <si>
    <r>
      <rPr>
        <sz val="9"/>
        <rFont val="Times New Roman"/>
        <family val="1"/>
      </rPr>
      <t>orange ball with a tail fly with a low angular velocity</t>
    </r>
  </si>
  <si>
    <r>
      <rPr>
        <sz val="9"/>
        <rFont val="Times New Roman"/>
        <family val="1"/>
      </rPr>
      <t>(Case missing) Berliner</t>
    </r>
  </si>
  <si>
    <r>
      <rPr>
        <sz val="9"/>
        <rFont val="Times New Roman"/>
        <family val="1"/>
      </rPr>
      <t>4 shiny objects fly straight and level in a diamond formation</t>
    </r>
  </si>
  <si>
    <r>
      <rPr>
        <sz val="9"/>
        <rFont val="Times New Roman"/>
        <family val="1"/>
      </rPr>
      <t>B-25 Crew Encounters Rectangular Object / Close Encounter</t>
    </r>
  </si>
  <si>
    <r>
      <rPr>
        <sz val="9"/>
        <rFont val="Times New Roman"/>
        <family val="1"/>
      </rPr>
      <t>(Case missing) cylinder-section flat disc-shaped object</t>
    </r>
  </si>
  <si>
    <r>
      <rPr>
        <sz val="9"/>
        <rFont val="Times New Roman"/>
        <family val="1"/>
      </rPr>
      <t>bright red stationary object for 4-5 mins</t>
    </r>
  </si>
  <si>
    <r>
      <rPr>
        <sz val="9"/>
        <rFont val="Times New Roman"/>
        <family val="1"/>
      </rPr>
      <t>shiny round object fly 5-6x as fast as an F-86 jet</t>
    </r>
  </si>
  <si>
    <r>
      <rPr>
        <sz val="9"/>
        <rFont val="Times New Roman"/>
        <family val="1"/>
      </rPr>
      <t>8 yellow circular objects</t>
    </r>
  </si>
  <si>
    <r>
      <rPr>
        <sz val="9"/>
        <rFont val="Times New Roman"/>
        <family val="1"/>
      </rPr>
      <t>circular object with white lights on the leading edge</t>
    </r>
  </si>
  <si>
    <r>
      <rPr>
        <sz val="9"/>
        <rFont val="Times New Roman"/>
        <family val="1"/>
      </rPr>
      <t>Ten Targets With Gnd Radar / No Visuals By Jets</t>
    </r>
  </si>
  <si>
    <r>
      <rPr>
        <sz val="9"/>
        <rFont val="Times New Roman"/>
        <family val="1"/>
      </rPr>
      <t>porcelain-white object fly very fast for an unknown length of time</t>
    </r>
  </si>
  <si>
    <r>
      <rPr>
        <sz val="9"/>
        <rFont val="Times New Roman"/>
        <family val="1"/>
      </rPr>
      <t>Fulda</t>
    </r>
  </si>
  <si>
    <r>
      <rPr>
        <sz val="9"/>
        <rFont val="Times New Roman"/>
        <family val="1"/>
      </rPr>
      <t>purple object for unknown length of time</t>
    </r>
  </si>
  <si>
    <r>
      <rPr>
        <sz val="9"/>
        <rFont val="Times New Roman"/>
        <family val="1"/>
      </rPr>
      <t>3 glimmering objects fly straight and level</t>
    </r>
  </si>
  <si>
    <r>
      <rPr>
        <sz val="9"/>
        <rFont val="Times New Roman"/>
        <family val="1"/>
      </rPr>
      <t>Soap Lake</t>
    </r>
  </si>
  <si>
    <r>
      <rPr>
        <sz val="9"/>
        <rFont val="Times New Roman"/>
        <family val="1"/>
      </rPr>
      <t>oval object with a "definite airfoil" perform a fast climb</t>
    </r>
  </si>
  <si>
    <r>
      <rPr>
        <sz val="9"/>
        <rFont val="Times New Roman"/>
        <family val="1"/>
      </rPr>
      <t>Walla Walla</t>
    </r>
  </si>
  <si>
    <r>
      <rPr>
        <sz val="9"/>
        <rFont val="Times New Roman"/>
        <family val="1"/>
      </rPr>
      <t xml:space="preserve">USAF A/1c Beatty and two civilians saw at least 5 long silver objects which flew
</t>
    </r>
    <r>
      <rPr>
        <sz val="9"/>
        <rFont val="Times New Roman"/>
        <family val="1"/>
      </rPr>
      <t>in a neat box formation with a leader. (Berliner)</t>
    </r>
  </si>
  <si>
    <r>
      <rPr>
        <sz val="9"/>
        <rFont val="Times New Roman"/>
        <family val="1"/>
      </rPr>
      <t>Radar Tracks Object Which Suddenly Climbs To 55,000 Feet</t>
    </r>
  </si>
  <si>
    <r>
      <rPr>
        <sz val="9"/>
        <rFont val="Times New Roman"/>
        <family val="1"/>
      </rPr>
      <t>Famous F-86 shooting incident. Date unknown. Case report destroyed.</t>
    </r>
  </si>
  <si>
    <r>
      <rPr>
        <u/>
        <sz val="9"/>
        <color rgb="FF0000FF"/>
        <rFont val="Times New Roman"/>
        <family val="1"/>
      </rPr>
      <t>52Summer</t>
    </r>
  </si>
  <si>
    <r>
      <rPr>
        <sz val="9"/>
        <rFont val="Times New Roman"/>
        <family val="1"/>
      </rPr>
      <t>Williams Case (M)</t>
    </r>
  </si>
  <si>
    <r>
      <rPr>
        <sz val="9"/>
        <rFont val="Times New Roman"/>
        <family val="1"/>
      </rPr>
      <t>Tombstone</t>
    </r>
  </si>
  <si>
    <r>
      <rPr>
        <sz val="9"/>
        <rFont val="Times New Roman"/>
        <family val="1"/>
      </rPr>
      <t>Radar Visual case in Korea, (M)</t>
    </r>
  </si>
  <si>
    <r>
      <rPr>
        <sz val="9"/>
        <rFont val="Times New Roman"/>
        <family val="1"/>
      </rPr>
      <t>Chorwon (South of )</t>
    </r>
  </si>
  <si>
    <r>
      <rPr>
        <sz val="9"/>
        <rFont val="Times New Roman"/>
        <family val="1"/>
      </rPr>
      <t>multiple sightings, RV</t>
    </r>
  </si>
  <si>
    <r>
      <rPr>
        <sz val="9"/>
        <rFont val="Times New Roman"/>
        <family val="1"/>
      </rPr>
      <t>C-54 Crew Encounters Round Black Object</t>
    </r>
  </si>
  <si>
    <r>
      <rPr>
        <sz val="9"/>
        <rFont val="Times New Roman"/>
        <family val="1"/>
      </rPr>
      <t>Oshima island (Japan Sea, S of)</t>
    </r>
  </si>
  <si>
    <r>
      <rPr>
        <sz val="9"/>
        <rFont val="Times New Roman"/>
        <family val="1"/>
      </rPr>
      <t>Carrier Oriskany OSI Report Describes Domed Discs &amp; Radar Track</t>
    </r>
  </si>
  <si>
    <r>
      <rPr>
        <sz val="9"/>
        <rFont val="Times New Roman"/>
        <family val="1"/>
      </rPr>
      <t>near the Florida Keys</t>
    </r>
  </si>
  <si>
    <r>
      <rPr>
        <sz val="9"/>
        <rFont val="Times New Roman"/>
        <family val="1"/>
      </rPr>
      <t>bright tubular object tilt from horizontal to vertical</t>
    </r>
  </si>
  <si>
    <r>
      <rPr>
        <sz val="9"/>
        <rFont val="Times New Roman"/>
        <family val="1"/>
      </rPr>
      <t>(8:20-8:40 PM) 2 circular objects</t>
    </r>
  </si>
  <si>
    <r>
      <rPr>
        <sz val="9"/>
        <rFont val="Times New Roman"/>
        <family val="1"/>
      </rPr>
      <t>(1:45-2:40 PM) 2 circular objects</t>
    </r>
  </si>
  <si>
    <r>
      <rPr>
        <sz val="9"/>
        <rFont val="Times New Roman"/>
        <family val="1"/>
      </rPr>
      <t>white-silver disc-shaped object</t>
    </r>
  </si>
  <si>
    <r>
      <rPr>
        <sz val="9"/>
        <rFont val="Times New Roman"/>
        <family val="1"/>
      </rPr>
      <t>Indochina</t>
    </r>
  </si>
  <si>
    <r>
      <rPr>
        <sz val="9"/>
        <rFont val="Times New Roman"/>
        <family val="1"/>
      </rPr>
      <t>Saigon</t>
    </r>
  </si>
  <si>
    <r>
      <rPr>
        <sz val="9"/>
        <rFont val="Times New Roman"/>
        <family val="1"/>
      </rPr>
      <t xml:space="preserve">bright white object that accelerated to high speed and tracked by ground radar.
</t>
    </r>
    <r>
      <rPr>
        <sz val="9"/>
        <rFont val="Times New Roman"/>
        <family val="1"/>
      </rPr>
      <t>(Weinstein; FUFOR Index)</t>
    </r>
  </si>
  <si>
    <r>
      <rPr>
        <sz val="9"/>
        <rFont val="Times New Roman"/>
        <family val="1"/>
      </rPr>
      <t>Radiation was detected at Los Alamos at 2330 hours</t>
    </r>
  </si>
  <si>
    <r>
      <rPr>
        <sz val="9"/>
        <rFont val="Times New Roman"/>
        <family val="1"/>
      </rPr>
      <t>large white circular object having dark sections on its rim</t>
    </r>
  </si>
  <si>
    <r>
      <rPr>
        <sz val="9"/>
        <rFont val="Times New Roman"/>
        <family val="1"/>
      </rPr>
      <t xml:space="preserve">12 orange-white tear-drop shaped lights (McDonald files; Jan Aldrich; cf. Ruppelt
</t>
    </r>
    <r>
      <rPr>
        <sz val="9"/>
        <rFont val="Times New Roman"/>
        <family val="1"/>
      </rPr>
      <t>p. 140; FUFOR Index)</t>
    </r>
  </si>
  <si>
    <r>
      <rPr>
        <sz val="9"/>
        <rFont val="Times New Roman"/>
        <family val="1"/>
      </rPr>
      <t>Unknown Tracked At 1800 MPH</t>
    </r>
  </si>
  <si>
    <r>
      <rPr>
        <sz val="9"/>
        <rFont val="Times New Roman"/>
        <family val="1"/>
      </rPr>
      <t>Two Reddish Torpedos Near TWA</t>
    </r>
  </si>
  <si>
    <r>
      <rPr>
        <sz val="9"/>
        <rFont val="Times New Roman"/>
        <family val="1"/>
      </rPr>
      <t>Zuni</t>
    </r>
  </si>
  <si>
    <r>
      <rPr>
        <sz val="9"/>
        <rFont val="Times New Roman"/>
        <family val="1"/>
      </rPr>
      <t>silvery or aluminum color flat on the bottom, slightly rounded on top</t>
    </r>
  </si>
  <si>
    <r>
      <rPr>
        <sz val="9"/>
        <rFont val="Times New Roman"/>
        <family val="1"/>
      </rPr>
      <t>Top CIA Official &amp; Guests Have Notable Sighting</t>
    </r>
  </si>
  <si>
    <r>
      <rPr>
        <sz val="9"/>
        <rFont val="Times New Roman"/>
        <family val="1"/>
      </rPr>
      <t>bright or white oval object</t>
    </r>
  </si>
  <si>
    <r>
      <rPr>
        <sz val="9"/>
        <rFont val="Times New Roman"/>
        <family val="1"/>
      </rPr>
      <t>1:25 p.m. (PST) (McDonald list; FUFOR Index)</t>
    </r>
  </si>
  <si>
    <r>
      <rPr>
        <sz val="9"/>
        <rFont val="Times New Roman"/>
        <family val="1"/>
      </rPr>
      <t>RB-36 Crew Sees Seven Stacked Donuts</t>
    </r>
  </si>
  <si>
    <r>
      <rPr>
        <sz val="9"/>
        <rFont val="Times New Roman"/>
        <family val="1"/>
      </rPr>
      <t>San Angelo (30 miles SW of)</t>
    </r>
  </si>
  <si>
    <r>
      <rPr>
        <sz val="9"/>
        <rFont val="Times New Roman"/>
        <family val="1"/>
      </rPr>
      <t xml:space="preserve">Four amateur astronomers observed a diamond-shaped formation, oval shaped
</t>
    </r>
    <r>
      <rPr>
        <sz val="9"/>
        <rFont val="Times New Roman"/>
        <family val="1"/>
      </rPr>
      <t>objects, wobbled in flight</t>
    </r>
  </si>
  <si>
    <r>
      <rPr>
        <sz val="9"/>
        <rFont val="Times New Roman"/>
        <family val="1"/>
      </rPr>
      <t>soft golden glowing oval object</t>
    </r>
  </si>
  <si>
    <r>
      <rPr>
        <sz val="9"/>
        <rFont val="Times New Roman"/>
        <family val="1"/>
      </rPr>
      <t>Georgetown, Washington</t>
    </r>
  </si>
  <si>
    <r>
      <rPr>
        <sz val="9"/>
        <rFont val="Times New Roman"/>
        <family val="1"/>
      </rPr>
      <t>(6 PM) silvery oval shaped object larger than a MiG jet airplane</t>
    </r>
  </si>
  <si>
    <r>
      <rPr>
        <sz val="9"/>
        <rFont val="Times New Roman"/>
        <family val="1"/>
      </rPr>
      <t xml:space="preserve">S of Changsong-ni and N of Nangnim Mt
</t>
    </r>
    <r>
      <rPr>
        <sz val="9"/>
        <rFont val="Times New Roman"/>
        <family val="1"/>
      </rPr>
      <t>- #2</t>
    </r>
  </si>
  <si>
    <r>
      <rPr>
        <sz val="9"/>
        <rFont val="Times New Roman"/>
        <family val="1"/>
      </rPr>
      <t>(11 AM) silvery oval shaped object larger than a MiG jet airplane</t>
    </r>
  </si>
  <si>
    <r>
      <rPr>
        <sz val="9"/>
        <rFont val="Times New Roman"/>
        <family val="1"/>
      </rPr>
      <t xml:space="preserve">S of Changsong-ni and N of Nangnim Mt
</t>
    </r>
    <r>
      <rPr>
        <sz val="9"/>
        <rFont val="Times New Roman"/>
        <family val="1"/>
      </rPr>
      <t>- #1</t>
    </r>
  </si>
  <si>
    <r>
      <rPr>
        <sz val="9"/>
        <rFont val="Times New Roman"/>
        <family val="1"/>
      </rPr>
      <t>2 shining orange spheres</t>
    </r>
  </si>
  <si>
    <r>
      <rPr>
        <sz val="9"/>
        <rFont val="Times New Roman"/>
        <family val="1"/>
      </rPr>
      <t>Mayaquez</t>
    </r>
  </si>
  <si>
    <r>
      <rPr>
        <sz val="9"/>
        <rFont val="Times New Roman"/>
        <family val="1"/>
      </rPr>
      <t>T-6G Crew Encounters Hovering Metallic-Looking Object</t>
    </r>
  </si>
  <si>
    <r>
      <rPr>
        <sz val="9"/>
        <rFont val="Times New Roman"/>
        <family val="1"/>
      </rPr>
      <t xml:space="preserve">meteor-like obj seen descending in a curving path to the northwest over the San
</t>
    </r>
    <r>
      <rPr>
        <sz val="9"/>
        <rFont val="Times New Roman"/>
        <family val="1"/>
      </rPr>
      <t>Diego Bay area</t>
    </r>
  </si>
  <si>
    <r>
      <rPr>
        <sz val="9"/>
        <rFont val="Times New Roman"/>
        <family val="1"/>
      </rPr>
      <t>National City</t>
    </r>
  </si>
  <si>
    <r>
      <rPr>
        <sz val="9"/>
        <rFont val="Times New Roman"/>
        <family val="1"/>
      </rPr>
      <t>F9F Encounters "Shooting Star"</t>
    </r>
  </si>
  <si>
    <r>
      <rPr>
        <sz val="9"/>
        <rFont val="Times New Roman"/>
        <family val="1"/>
      </rPr>
      <t>El Centro NAS</t>
    </r>
  </si>
  <si>
    <r>
      <rPr>
        <sz val="9"/>
        <rFont val="Times New Roman"/>
        <family val="1"/>
      </rPr>
      <t>4 oval reddish-yellow or reddish-brown luminous objects</t>
    </r>
  </si>
  <si>
    <r>
      <rPr>
        <sz val="9"/>
        <rFont val="Times New Roman"/>
        <family val="1"/>
      </rPr>
      <t>Observers In T-6 Watch Round Object</t>
    </r>
  </si>
  <si>
    <r>
      <rPr>
        <sz val="9"/>
        <rFont val="Times New Roman"/>
        <family val="1"/>
      </rPr>
      <t xml:space="preserve">An object was seen that was blue-green in color and its estimated altitude above
</t>
    </r>
    <r>
      <rPr>
        <sz val="9"/>
        <rFont val="Times New Roman"/>
        <family val="1"/>
      </rPr>
      <t>the terrain was 30,000 to 40,000 feet.</t>
    </r>
  </si>
  <si>
    <r>
      <rPr>
        <sz val="9"/>
        <rFont val="Times New Roman"/>
        <family val="1"/>
      </rPr>
      <t>Roswell (near)</t>
    </r>
  </si>
  <si>
    <r>
      <rPr>
        <sz val="9"/>
        <rFont val="Times New Roman"/>
        <family val="1"/>
      </rPr>
      <t>UFO Incident at Savannah River (AEC) Plant</t>
    </r>
  </si>
  <si>
    <r>
      <rPr>
        <sz val="9"/>
        <rFont val="Times New Roman"/>
        <family val="1"/>
      </rPr>
      <t>New Ellenton</t>
    </r>
  </si>
  <si>
    <r>
      <rPr>
        <sz val="9"/>
        <rFont val="Times New Roman"/>
        <family val="1"/>
      </rPr>
      <t>luminous circular object rise from sea level</t>
    </r>
  </si>
  <si>
    <r>
      <rPr>
        <sz val="9"/>
        <rFont val="Times New Roman"/>
        <family val="1"/>
      </rPr>
      <t>Cyprus</t>
    </r>
  </si>
  <si>
    <r>
      <rPr>
        <sz val="9"/>
        <rFont val="Times New Roman"/>
        <family val="1"/>
      </rPr>
      <t>Paphos, SW</t>
    </r>
  </si>
  <si>
    <r>
      <rPr>
        <sz val="9"/>
        <rFont val="Times New Roman"/>
        <family val="1"/>
      </rPr>
      <t>saw 2 silvery disc-shaped objects</t>
    </r>
  </si>
  <si>
    <r>
      <rPr>
        <sz val="9"/>
        <rFont val="Times New Roman"/>
        <family val="1"/>
      </rPr>
      <t>2 [3?] PM MST - dull white arrowhead-shaped object fly straight and level</t>
    </r>
  </si>
  <si>
    <r>
      <rPr>
        <sz val="9"/>
        <color rgb="FF9A3300"/>
        <rFont val="Times New Roman"/>
        <family val="1"/>
      </rPr>
      <t>1194-2</t>
    </r>
  </si>
  <si>
    <r>
      <rPr>
        <sz val="9"/>
        <rFont val="Times New Roman"/>
        <family val="1"/>
      </rPr>
      <t>Two F-86 Pilots Sight Round Silver Object</t>
    </r>
  </si>
  <si>
    <r>
      <rPr>
        <sz val="9"/>
        <color rgb="FF9A3300"/>
        <rFont val="Times New Roman"/>
        <family val="1"/>
      </rPr>
      <t>1194-1</t>
    </r>
  </si>
  <si>
    <r>
      <rPr>
        <sz val="9"/>
        <rFont val="Times New Roman"/>
        <family val="1"/>
      </rPr>
      <t>Three UAO Sighted By Constellation Crew</t>
    </r>
  </si>
  <si>
    <r>
      <rPr>
        <sz val="9"/>
        <rFont val="Times New Roman"/>
        <family val="1"/>
      </rPr>
      <t xml:space="preserve">Jacksonville (over the Atlantic 600 Miles
</t>
    </r>
    <r>
      <rPr>
        <sz val="9"/>
        <rFont val="Times New Roman"/>
        <family val="1"/>
      </rPr>
      <t>E of)</t>
    </r>
  </si>
  <si>
    <r>
      <rPr>
        <sz val="9"/>
        <rFont val="Times New Roman"/>
        <family val="1"/>
      </rPr>
      <t>Brazil photos</t>
    </r>
  </si>
  <si>
    <r>
      <rPr>
        <sz val="9"/>
        <rFont val="Times New Roman"/>
        <family val="1"/>
      </rPr>
      <t>Barra da Tijuca</t>
    </r>
  </si>
  <si>
    <r>
      <rPr>
        <sz val="9"/>
        <rFont val="Times New Roman"/>
        <family val="1"/>
      </rPr>
      <t xml:space="preserve">aluminum or silver cylindrical object dart in and out of the clouds 10 times.
</t>
    </r>
    <r>
      <rPr>
        <sz val="9"/>
        <rFont val="Times New Roman"/>
        <family val="1"/>
      </rPr>
      <t>(Berliner)</t>
    </r>
  </si>
  <si>
    <r>
      <rPr>
        <sz val="9"/>
        <rFont val="Times New Roman"/>
        <family val="1"/>
      </rPr>
      <t>6-7 objects translucent, cream-yellow</t>
    </r>
  </si>
  <si>
    <r>
      <rPr>
        <sz val="9"/>
        <rFont val="Times New Roman"/>
        <family val="1"/>
      </rPr>
      <t>Tenafly</t>
    </r>
  </si>
  <si>
    <r>
      <rPr>
        <sz val="9"/>
        <rFont val="Times New Roman"/>
        <family val="1"/>
      </rPr>
      <t>5 flat white discs about the diameter of a C-47's wingspan</t>
    </r>
  </si>
  <si>
    <r>
      <rPr>
        <sz val="9"/>
        <rFont val="Times New Roman"/>
        <family val="1"/>
      </rPr>
      <t>The Case of the Missing Report</t>
    </r>
  </si>
  <si>
    <r>
      <rPr>
        <sz val="9"/>
        <rFont val="Times New Roman"/>
        <family val="1"/>
      </rPr>
      <t>Tucson (Davis-Monthan AFB)</t>
    </r>
  </si>
  <si>
    <r>
      <rPr>
        <sz val="9"/>
        <rFont val="Times New Roman"/>
        <family val="1"/>
      </rPr>
      <t xml:space="preserve">Civilian AEC employees observed a slow moving wingless silver object at 5,000
</t>
    </r>
    <r>
      <rPr>
        <sz val="9"/>
        <rFont val="Times New Roman"/>
        <family val="1"/>
      </rPr>
      <t>feet altitude in the Hanford area</t>
    </r>
  </si>
  <si>
    <r>
      <rPr>
        <sz val="9"/>
        <rFont val="Times New Roman"/>
        <family val="1"/>
      </rPr>
      <t>Moses Lake</t>
    </r>
  </si>
  <si>
    <r>
      <rPr>
        <sz val="9"/>
        <rFont val="Times New Roman"/>
        <family val="1"/>
      </rPr>
      <t>Target Follows Sweep</t>
    </r>
  </si>
  <si>
    <r>
      <rPr>
        <sz val="9"/>
        <rFont val="Times New Roman"/>
        <family val="1"/>
      </rPr>
      <t>NAS, Willow Grove</t>
    </r>
  </si>
  <si>
    <r>
      <rPr>
        <sz val="9"/>
        <rFont val="Times New Roman"/>
        <family val="1"/>
      </rPr>
      <t>radar tracking of 4,000 mph first</t>
    </r>
  </si>
  <si>
    <r>
      <rPr>
        <sz val="9"/>
        <rFont val="Times New Roman"/>
        <family val="1"/>
      </rPr>
      <t>Moriarty AFB</t>
    </r>
  </si>
  <si>
    <r>
      <rPr>
        <sz val="9"/>
        <rFont val="Times New Roman"/>
        <family val="1"/>
      </rPr>
      <t>B-29 Encounters Pulsing Light</t>
    </r>
  </si>
  <si>
    <r>
      <rPr>
        <sz val="9"/>
        <rFont val="Times New Roman"/>
        <family val="1"/>
      </rPr>
      <t>Goodland (North of )</t>
    </r>
  </si>
  <si>
    <r>
      <rPr>
        <sz val="9"/>
        <rFont val="Times New Roman"/>
        <family val="1"/>
      </rPr>
      <t xml:space="preserve">Private pilot saw a round white object fly straight with side-to-side oscillation
</t>
    </r>
    <r>
      <rPr>
        <sz val="9"/>
        <rFont val="Times New Roman"/>
        <family val="1"/>
      </rPr>
      <t>(Berliner; FUFOR Index)</t>
    </r>
  </si>
  <si>
    <r>
      <rPr>
        <sz val="9"/>
        <rFont val="Times New Roman"/>
        <family val="1"/>
      </rPr>
      <t xml:space="preserve">Two civilian witnesses reported to the Air Force that an object in the SE that
</t>
    </r>
    <r>
      <rPr>
        <sz val="9"/>
        <rFont val="Times New Roman"/>
        <family val="1"/>
      </rPr>
      <t>resembled a white parachute was apparently circling a large airplane for about three minutes. Not listed in BB unknowns</t>
    </r>
  </si>
  <si>
    <r>
      <rPr>
        <sz val="9"/>
        <rFont val="Times New Roman"/>
        <family val="1"/>
      </rPr>
      <t>Homewood</t>
    </r>
  </si>
  <si>
    <r>
      <rPr>
        <sz val="9"/>
        <rFont val="Times New Roman"/>
        <family val="1"/>
      </rPr>
      <t>bright red or flame-colored discs</t>
    </r>
  </si>
  <si>
    <r>
      <rPr>
        <sz val="9"/>
        <rFont val="Times New Roman"/>
        <family val="1"/>
      </rPr>
      <t xml:space="preserve">Witness observed an object approximately 200 feet in daiameter and
</t>
    </r>
    <r>
      <rPr>
        <sz val="9"/>
        <rFont val="Times New Roman"/>
        <family val="1"/>
      </rPr>
      <t>approximately 200 feet off the ground</t>
    </r>
  </si>
  <si>
    <r>
      <rPr>
        <sz val="9"/>
        <rFont val="Times New Roman"/>
        <family val="1"/>
      </rPr>
      <t>Birmingham</t>
    </r>
  </si>
  <si>
    <r>
      <rPr>
        <sz val="9"/>
        <rFont val="Times New Roman"/>
        <family val="1"/>
      </rPr>
      <t xml:space="preserve">11:06 pm. Witness observed an object approximately 200 feet in daiameter and
</t>
    </r>
    <r>
      <rPr>
        <sz val="9"/>
        <rFont val="Times New Roman"/>
        <family val="1"/>
      </rPr>
      <t>approximately 200 feet off the ground.</t>
    </r>
  </si>
  <si>
    <r>
      <rPr>
        <sz val="9"/>
        <rFont val="Times New Roman"/>
        <family val="1"/>
      </rPr>
      <t>silver oval roll, descend and stop</t>
    </r>
  </si>
  <si>
    <r>
      <rPr>
        <sz val="9"/>
        <rFont val="Times New Roman"/>
        <family val="1"/>
      </rPr>
      <t>Roseville</t>
    </r>
  </si>
  <si>
    <r>
      <rPr>
        <sz val="9"/>
        <rFont val="Times New Roman"/>
        <family val="1"/>
      </rPr>
      <t>Scientists close encounter with small daylight disc</t>
    </r>
  </si>
  <si>
    <r>
      <rPr>
        <sz val="9"/>
        <rFont val="Times New Roman"/>
        <family val="1"/>
      </rPr>
      <t>C-47 Has Near Collision With UFO</t>
    </r>
  </si>
  <si>
    <r>
      <rPr>
        <sz val="9"/>
        <rFont val="Times New Roman"/>
        <family val="1"/>
      </rPr>
      <t>Rheim-Main AFB</t>
    </r>
  </si>
  <si>
    <r>
      <rPr>
        <sz val="9"/>
        <rFont val="Times New Roman"/>
        <family val="1"/>
      </rPr>
      <t>orange-amber lights, sometimes separate, sometimes fused</t>
    </r>
  </si>
  <si>
    <r>
      <rPr>
        <sz val="9"/>
        <rFont val="Times New Roman"/>
        <family val="1"/>
      </rPr>
      <t>Clovis</t>
    </r>
  </si>
  <si>
    <r>
      <rPr>
        <sz val="9"/>
        <rFont val="Times New Roman"/>
        <family val="1"/>
      </rPr>
      <t xml:space="preserve">Dark (object) with luminous glow, swept wing, no fuselage.  Straight and level
</t>
    </r>
    <r>
      <rPr>
        <sz val="9"/>
        <rFont val="Times New Roman"/>
        <family val="1"/>
      </rPr>
      <t>maneuvers</t>
    </r>
  </si>
  <si>
    <r>
      <rPr>
        <sz val="9"/>
        <rFont val="Times New Roman"/>
        <family val="1"/>
      </rPr>
      <t>Squarish Objects Observed By Tower Crew</t>
    </r>
  </si>
  <si>
    <r>
      <rPr>
        <sz val="9"/>
        <rFont val="Times New Roman"/>
        <family val="1"/>
      </rPr>
      <t>C-124 Crew Encounter Three Circular Objects</t>
    </r>
  </si>
  <si>
    <r>
      <rPr>
        <sz val="9"/>
        <rFont val="Times New Roman"/>
        <family val="1"/>
      </rPr>
      <t>Bellevue Hill</t>
    </r>
  </si>
  <si>
    <r>
      <rPr>
        <sz val="9"/>
        <rFont val="Times New Roman"/>
        <family val="1"/>
      </rPr>
      <t>elliptical object followed by 2 then another 2</t>
    </r>
  </si>
  <si>
    <r>
      <rPr>
        <sz val="9"/>
        <rFont val="Times New Roman"/>
        <family val="1"/>
      </rPr>
      <t>Naha AFB</t>
    </r>
  </si>
  <si>
    <r>
      <rPr>
        <sz val="9"/>
        <rFont val="Times New Roman"/>
        <family val="1"/>
      </rPr>
      <t>Pilot Tracks 11 Objects on radar</t>
    </r>
  </si>
  <si>
    <r>
      <rPr>
        <sz val="9"/>
        <rFont val="Times New Roman"/>
        <family val="1"/>
      </rPr>
      <t>Toronto (west of)</t>
    </r>
  </si>
  <si>
    <r>
      <rPr>
        <sz val="9"/>
        <rFont val="Times New Roman"/>
        <family val="1"/>
      </rPr>
      <t>Twenty Groups of Objects Observed</t>
    </r>
  </si>
  <si>
    <r>
      <rPr>
        <sz val="9"/>
        <rFont val="Times New Roman"/>
        <family val="1"/>
      </rPr>
      <t>round, yellow-gold object fly S then return</t>
    </r>
  </si>
  <si>
    <r>
      <rPr>
        <sz val="9"/>
        <rFont val="Times New Roman"/>
        <family val="1"/>
      </rPr>
      <t>Corner Brook, Newfoundland</t>
    </r>
  </si>
  <si>
    <r>
      <rPr>
        <sz val="9"/>
        <rFont val="Times New Roman"/>
        <family val="1"/>
      </rPr>
      <t>Object Tracked At 2,700 MPH (Berliner; FUFOR Index)</t>
    </r>
  </si>
  <si>
    <r>
      <rPr>
        <sz val="9"/>
        <rFont val="Times New Roman"/>
        <family val="1"/>
      </rPr>
      <t>Kyushu (50 miles northwest of)</t>
    </r>
  </si>
  <si>
    <r>
      <rPr>
        <sz val="9"/>
        <rFont val="Times New Roman"/>
        <family val="1"/>
      </rPr>
      <t xml:space="preserve">Janitor saw a yellow-gold object make a sharp turn, leaving a short, dark trail.
</t>
    </r>
    <r>
      <rPr>
        <sz val="9"/>
        <rFont val="Times New Roman"/>
        <family val="1"/>
      </rPr>
      <t>(Berliner; FUFOR Index)</t>
    </r>
  </si>
  <si>
    <r>
      <rPr>
        <sz val="9"/>
        <rFont val="Times New Roman"/>
        <family val="1"/>
      </rPr>
      <t>7-9 circular, orange-yellow lights</t>
    </r>
  </si>
  <si>
    <r>
      <rPr>
        <sz val="9"/>
        <rFont val="Times New Roman"/>
        <family val="1"/>
      </rPr>
      <t>Another Radar-Inspired National Alert</t>
    </r>
  </si>
  <si>
    <r>
      <rPr>
        <sz val="9"/>
        <rFont val="Times New Roman"/>
        <family val="1"/>
      </rPr>
      <t>Alaska</t>
    </r>
  </si>
  <si>
    <r>
      <rPr>
        <sz val="9"/>
        <rFont val="Times New Roman"/>
        <family val="1"/>
      </rPr>
      <t>Large group of circular UFOs. [UFOE, III]</t>
    </r>
  </si>
  <si>
    <r>
      <rPr>
        <sz val="9"/>
        <rFont val="Times New Roman"/>
        <family val="1"/>
      </rPr>
      <t>flat-white, circular object flew with an irregular trajectory</t>
    </r>
  </si>
  <si>
    <r>
      <rPr>
        <sz val="9"/>
        <rFont val="Times New Roman"/>
        <family val="1"/>
      </rPr>
      <t>Yuma Test Station</t>
    </r>
  </si>
  <si>
    <r>
      <rPr>
        <sz val="9"/>
        <rFont val="Times New Roman"/>
        <family val="1"/>
      </rPr>
      <t>round, deep orange object fly fast and erratic</t>
    </r>
  </si>
  <si>
    <r>
      <rPr>
        <sz val="9"/>
        <rFont val="Times New Roman"/>
        <family val="1"/>
      </rPr>
      <t>Longmeadow</t>
    </r>
  </si>
  <si>
    <r>
      <rPr>
        <sz val="9"/>
        <rFont val="Times New Roman"/>
        <family val="1"/>
      </rPr>
      <t>Course reversing light. (Willy Smith pp. 25-29; FUFOR Index)</t>
    </r>
  </si>
  <si>
    <r>
      <rPr>
        <sz val="9"/>
        <rFont val="Times New Roman"/>
        <family val="1"/>
      </rPr>
      <t xml:space="preserve">observed 5 or 6 semi-circular objects almost overhead, glowing with a yellowish-
</t>
    </r>
    <r>
      <rPr>
        <sz val="9"/>
        <rFont val="Times New Roman"/>
        <family val="1"/>
      </rPr>
      <t>white light</t>
    </r>
  </si>
  <si>
    <r>
      <rPr>
        <sz val="9"/>
        <rFont val="Times New Roman"/>
        <family val="1"/>
      </rPr>
      <t>2 faint objects flying fast along the horizon</t>
    </r>
  </si>
  <si>
    <r>
      <rPr>
        <sz val="9"/>
        <rFont val="Times New Roman"/>
        <family val="1"/>
      </rPr>
      <t>CIRVIS Report / V-Formation Seen By Pilot</t>
    </r>
  </si>
  <si>
    <r>
      <rPr>
        <sz val="9"/>
        <rFont val="Times New Roman"/>
        <family val="1"/>
      </rPr>
      <t>La Crosse</t>
    </r>
  </si>
  <si>
    <r>
      <rPr>
        <sz val="9"/>
        <rFont val="Times New Roman"/>
        <family val="1"/>
      </rPr>
      <t>Inverted Bowl Passes Aircraft At 300'</t>
    </r>
  </si>
  <si>
    <r>
      <rPr>
        <sz val="9"/>
        <rFont val="Times New Roman"/>
        <family val="1"/>
      </rPr>
      <t>CPS Tracks Silver Disc</t>
    </r>
  </si>
  <si>
    <r>
      <rPr>
        <sz val="9"/>
        <rFont val="Times New Roman"/>
        <family val="1"/>
      </rPr>
      <t>The round amber object came in from the southwest and moved across the RCAF Station airfield at North Bay, stopped and moved off again in the reverse direction</t>
    </r>
  </si>
  <si>
    <r>
      <rPr>
        <sz val="9"/>
        <rFont val="Times New Roman"/>
        <family val="1"/>
      </rPr>
      <t>North Bay CFS, Ontario</t>
    </r>
  </si>
  <si>
    <r>
      <rPr>
        <sz val="9"/>
        <rFont val="Times New Roman"/>
        <family val="1"/>
      </rPr>
      <t>Bethune. (Hynek UFO Rpt p. 43; FUFOR Index)</t>
    </r>
  </si>
  <si>
    <r>
      <rPr>
        <sz val="9"/>
        <rFont val="Times New Roman"/>
        <family val="1"/>
      </rPr>
      <t>Pecos (6 miles W of near Lackland AFB)</t>
    </r>
  </si>
  <si>
    <r>
      <rPr>
        <sz val="9"/>
        <rFont val="Times New Roman"/>
        <family val="1"/>
      </rPr>
      <t>Crew Of C-46 Encounters Cream-Colored Disc</t>
    </r>
  </si>
  <si>
    <r>
      <rPr>
        <sz val="9"/>
        <rFont val="Times New Roman"/>
        <family val="1"/>
      </rPr>
      <t>Barksdale AFB (Bet. Shreveport and)</t>
    </r>
  </si>
  <si>
    <r>
      <rPr>
        <sz val="9"/>
        <rFont val="Times New Roman"/>
        <family val="1"/>
      </rPr>
      <t>Disc-like UFO observed by TV network engineer. [UFOE, VI]</t>
    </r>
  </si>
  <si>
    <r>
      <rPr>
        <sz val="9"/>
        <rFont val="Times New Roman"/>
        <family val="1"/>
      </rPr>
      <t>Big Pines (near)</t>
    </r>
  </si>
  <si>
    <r>
      <rPr>
        <sz val="9"/>
        <rFont val="Times New Roman"/>
        <family val="1"/>
      </rPr>
      <t>50-75 grey white discs</t>
    </r>
  </si>
  <si>
    <r>
      <rPr>
        <sz val="9"/>
        <rFont val="Times New Roman"/>
        <family val="1"/>
      </rPr>
      <t xml:space="preserve">4 dark circular objects with mostly fuzzy edges each ½ the angular size of Moon.
</t>
    </r>
    <r>
      <rPr>
        <sz val="9"/>
        <rFont val="Times New Roman"/>
        <family val="1"/>
      </rPr>
      <t>(Berliner)</t>
    </r>
  </si>
  <si>
    <r>
      <rPr>
        <sz val="9"/>
        <rFont val="Times New Roman"/>
        <family val="1"/>
      </rPr>
      <t xml:space="preserve">large, dull grey circular object, followed by 2 more, fly straight and level at high
</t>
    </r>
    <r>
      <rPr>
        <sz val="9"/>
        <rFont val="Times New Roman"/>
        <family val="1"/>
      </rPr>
      <t>speed. (Berliner)</t>
    </r>
  </si>
  <si>
    <r>
      <rPr>
        <sz val="9"/>
        <rFont val="Times New Roman"/>
        <family val="1"/>
      </rPr>
      <t>Phoenix (Glendale?)</t>
    </r>
  </si>
  <si>
    <r>
      <rPr>
        <sz val="9"/>
        <rFont val="Times New Roman"/>
        <family val="1"/>
      </rPr>
      <t>Secret Report: Unidentified Radar Return (BB 1095)</t>
    </r>
  </si>
  <si>
    <r>
      <rPr>
        <sz val="9"/>
        <rFont val="Times New Roman"/>
        <family val="1"/>
      </rPr>
      <t xml:space="preserve">bright aluminum shiny oblong object above 54,000 ft (Project 1947; FUFOR
</t>
    </r>
    <r>
      <rPr>
        <sz val="9"/>
        <rFont val="Times New Roman"/>
        <family val="1"/>
      </rPr>
      <t>Index)</t>
    </r>
  </si>
  <si>
    <r>
      <rPr>
        <sz val="9"/>
        <rFont val="Times New Roman"/>
        <family val="1"/>
      </rPr>
      <t>Marana</t>
    </r>
  </si>
  <si>
    <r>
      <rPr>
        <sz val="9"/>
        <rFont val="Times New Roman"/>
        <family val="1"/>
      </rPr>
      <t xml:space="preserve">a man observed a UFO. It was silver in color, very large and at a tremendous
</t>
    </r>
    <r>
      <rPr>
        <sz val="9"/>
        <rFont val="Times New Roman"/>
        <family val="1"/>
      </rPr>
      <t>altitude</t>
    </r>
  </si>
  <si>
    <r>
      <rPr>
        <sz val="9"/>
        <rFont val="Times New Roman"/>
        <family val="1"/>
      </rPr>
      <t>Lake Mead</t>
    </r>
  </si>
  <si>
    <r>
      <rPr>
        <sz val="9"/>
        <rFont val="Times New Roman"/>
        <family val="1"/>
      </rPr>
      <t>Navy Sec. Exec. Plane Encounters UFOs (M)</t>
    </r>
  </si>
  <si>
    <r>
      <rPr>
        <sz val="9"/>
        <rFont val="Times New Roman"/>
        <family val="1"/>
      </rPr>
      <t>Hawaii (near)</t>
    </r>
  </si>
  <si>
    <r>
      <rPr>
        <sz val="9"/>
        <rFont val="Times New Roman"/>
        <family val="1"/>
      </rPr>
      <t>50 ft flat silver disc with cupola/dome</t>
    </r>
  </si>
  <si>
    <r>
      <rPr>
        <sz val="9"/>
        <rFont val="Times New Roman"/>
        <family val="1"/>
      </rPr>
      <t>Glen Burnie</t>
    </r>
  </si>
  <si>
    <r>
      <rPr>
        <sz val="9"/>
        <rFont val="Times New Roman"/>
        <family val="1"/>
      </rPr>
      <t>Two Discs Over Uraniam Mines / Jet In Pursuit</t>
    </r>
  </si>
  <si>
    <r>
      <rPr>
        <sz val="9"/>
        <rFont val="Times New Roman"/>
        <family val="1"/>
      </rPr>
      <t>Belgian Congo</t>
    </r>
  </si>
  <si>
    <r>
      <rPr>
        <sz val="9"/>
        <rFont val="Times New Roman"/>
        <family val="1"/>
      </rPr>
      <t>Elizabethville</t>
    </r>
  </si>
  <si>
    <r>
      <rPr>
        <sz val="9"/>
        <rFont val="Times New Roman"/>
        <family val="1"/>
      </rPr>
      <t xml:space="preserve">Brigham/T-6 Case: UFO Makes Pass At F-84 </t>
    </r>
    <r>
      <rPr>
        <sz val="9"/>
        <rFont val="Arial"/>
        <family val="2"/>
      </rPr>
      <t>(BBU 1082)</t>
    </r>
  </si>
  <si>
    <r>
      <rPr>
        <sz val="9"/>
        <rFont val="Times New Roman"/>
        <family val="1"/>
      </rPr>
      <t>Misawa (20 miles N of)</t>
    </r>
  </si>
  <si>
    <r>
      <rPr>
        <sz val="9"/>
        <rFont val="Times New Roman"/>
        <family val="1"/>
      </rPr>
      <t xml:space="preserve">Chairman of Industrial Commission of Missouri saw cylinder-shaped, silver UFO,
</t>
    </r>
    <r>
      <rPr>
        <sz val="9"/>
        <rFont val="Times New Roman"/>
        <family val="1"/>
      </rPr>
      <t>[UFOE, VII]</t>
    </r>
  </si>
  <si>
    <r>
      <rPr>
        <sz val="9"/>
        <rFont val="Times New Roman"/>
        <family val="1"/>
      </rPr>
      <t xml:space="preserve">Two yellowish discs passed by slowly; "as they passed the radio was agitated
</t>
    </r>
    <r>
      <rPr>
        <sz val="9"/>
        <rFont val="Times New Roman"/>
        <family val="1"/>
      </rPr>
      <t>twice."</t>
    </r>
  </si>
  <si>
    <r>
      <rPr>
        <sz val="9"/>
        <rFont val="Times New Roman"/>
        <family val="1"/>
      </rPr>
      <t>(Now an IFO) B-50 Radarscope / Scope Photos (Downgraded)</t>
    </r>
  </si>
  <si>
    <r>
      <rPr>
        <sz val="9"/>
        <rFont val="Times New Roman"/>
        <family val="1"/>
      </rPr>
      <t>Fort Stockton</t>
    </r>
  </si>
  <si>
    <r>
      <rPr>
        <sz val="9"/>
        <rFont val="Times New Roman"/>
        <family val="1"/>
      </rPr>
      <t>Airborne Radar Tracks 3,000 MPH Object</t>
    </r>
  </si>
  <si>
    <r>
      <rPr>
        <sz val="9"/>
        <rFont val="Times New Roman"/>
        <family val="1"/>
      </rPr>
      <t>Point Conception (60 miles W of)</t>
    </r>
  </si>
  <si>
    <r>
      <rPr>
        <sz val="9"/>
        <rFont val="Times New Roman"/>
        <family val="1"/>
      </rPr>
      <t>F-94 Crew Made Two Sightings / Gnd Radar Track</t>
    </r>
  </si>
  <si>
    <r>
      <rPr>
        <sz val="9"/>
        <rFont val="Times New Roman"/>
        <family val="1"/>
      </rPr>
      <t>Yakima (20 miles S of)</t>
    </r>
  </si>
  <si>
    <r>
      <rPr>
        <sz val="9"/>
        <rFont val="Times New Roman"/>
        <family val="1"/>
      </rPr>
      <t>dull orange-yellow saucer-shaped light fly straight and level</t>
    </r>
  </si>
  <si>
    <r>
      <rPr>
        <sz val="9"/>
        <rFont val="Times New Roman"/>
        <family val="1"/>
      </rPr>
      <t>Centreville</t>
    </r>
  </si>
  <si>
    <r>
      <rPr>
        <sz val="9"/>
        <rFont val="Times New Roman"/>
        <family val="1"/>
      </rPr>
      <t>4:30 p.m. (MST). (McDonald list; BB Rpt 7) Flattened Oval As Large As B-29</t>
    </r>
  </si>
  <si>
    <r>
      <rPr>
        <sz val="9"/>
        <rFont val="Times New Roman"/>
        <family val="1"/>
      </rPr>
      <t>Sandia Base</t>
    </r>
  </si>
  <si>
    <r>
      <rPr>
        <sz val="9"/>
        <rFont val="Times New Roman"/>
        <family val="1"/>
      </rPr>
      <t>Admiral Radford &amp; Navy Sec. Kimball Planes Buzzed</t>
    </r>
  </si>
  <si>
    <r>
      <rPr>
        <sz val="9"/>
        <rFont val="Times New Roman"/>
        <family val="1"/>
      </rPr>
      <t>Pacific Ocean (near Hawaii)</t>
    </r>
  </si>
  <si>
    <r>
      <rPr>
        <sz val="9"/>
        <rFont val="Times New Roman"/>
        <family val="1"/>
      </rPr>
      <t>Eight Radar Tracks by GCA Team</t>
    </r>
  </si>
  <si>
    <r>
      <rPr>
        <sz val="9"/>
        <rFont val="Times New Roman"/>
        <family val="1"/>
      </rPr>
      <t>Keflavik</t>
    </r>
  </si>
  <si>
    <r>
      <rPr>
        <sz val="9"/>
        <rFont val="Times New Roman"/>
        <family val="1"/>
      </rPr>
      <t>An engineering metals inspector watched two dark wing (or hemisphere) shaped objects pass overhead, swaying back and forth like a pendulum. (NICAP report.)</t>
    </r>
  </si>
  <si>
    <r>
      <rPr>
        <sz val="9"/>
        <rFont val="Times New Roman"/>
        <family val="1"/>
      </rPr>
      <t>Oakland</t>
    </r>
  </si>
  <si>
    <r>
      <rPr>
        <sz val="9"/>
        <rFont val="Times New Roman"/>
        <family val="1"/>
      </rPr>
      <t>Bright Light Passes C-54, Drops Down</t>
    </r>
  </si>
  <si>
    <r>
      <rPr>
        <sz val="9"/>
        <rFont val="Times New Roman"/>
        <family val="1"/>
      </rPr>
      <t>Tulsa (Bet. Claremore and)</t>
    </r>
  </si>
  <si>
    <r>
      <rPr>
        <sz val="9"/>
        <rFont val="Times New Roman"/>
        <family val="1"/>
      </rPr>
      <t>Huge Oval Encountered By C-54 Crew</t>
    </r>
  </si>
  <si>
    <r>
      <rPr>
        <sz val="9"/>
        <rFont val="Times New Roman"/>
        <family val="1"/>
      </rPr>
      <t>Ashiya AFB (15 miles W of)</t>
    </r>
  </si>
  <si>
    <r>
      <rPr>
        <sz val="9"/>
        <rFont val="Times New Roman"/>
        <family val="1"/>
      </rPr>
      <t>CPS-3 Tracks "Unknown Or Flying Saucer"</t>
    </r>
  </si>
  <si>
    <r>
      <rPr>
        <u/>
        <sz val="9"/>
        <color rgb="FF0000FF"/>
        <rFont val="Times New Roman"/>
        <family val="1"/>
      </rPr>
      <t>5203xx</t>
    </r>
  </si>
  <si>
    <r>
      <rPr>
        <sz val="9"/>
        <rFont val="Times New Roman"/>
        <family val="1"/>
      </rPr>
      <t>B-29 and radar (McDonald list; BB Rpt 5)</t>
    </r>
  </si>
  <si>
    <r>
      <rPr>
        <sz val="9"/>
        <rFont val="Times New Roman"/>
        <family val="1"/>
      </rPr>
      <t>Ft. Stockton</t>
    </r>
  </si>
  <si>
    <r>
      <rPr>
        <sz val="9"/>
        <rFont val="Times New Roman"/>
        <family val="1"/>
      </rPr>
      <t>Minimum 3-5 Minute Incident Described As Possible Meteor????</t>
    </r>
  </si>
  <si>
    <r>
      <rPr>
        <sz val="9"/>
        <rFont val="Times New Roman"/>
        <family val="1"/>
      </rPr>
      <t>Auto-Sized Cylinder Tries To Intercept B-29?</t>
    </r>
  </si>
  <si>
    <r>
      <rPr>
        <sz val="9"/>
        <rFont val="Times New Roman"/>
        <family val="1"/>
      </rPr>
      <t>N. Korea</t>
    </r>
  </si>
  <si>
    <r>
      <rPr>
        <sz val="9"/>
        <rFont val="Times New Roman"/>
        <family val="1"/>
      </rPr>
      <t>Ground/Visual</t>
    </r>
  </si>
  <si>
    <r>
      <rPr>
        <sz val="9"/>
        <rFont val="Times New Roman"/>
        <family val="1"/>
      </rPr>
      <t xml:space="preserve">Congregational Minister saw three very bright silver objects, apparently spherical,
</t>
    </r>
    <r>
      <rPr>
        <sz val="9"/>
        <rFont val="Times New Roman"/>
        <family val="1"/>
      </rPr>
      <t>traveling in a perfect V. [VII)</t>
    </r>
  </si>
  <si>
    <r>
      <rPr>
        <sz val="9"/>
        <rFont val="Times New Roman"/>
        <family val="1"/>
      </rPr>
      <t>On Collision Course &amp; Definitely Not Aircraft</t>
    </r>
  </si>
  <si>
    <r>
      <rPr>
        <sz val="9"/>
        <rFont val="Times New Roman"/>
        <family val="1"/>
      </rPr>
      <t>Mt. Diablo</t>
    </r>
  </si>
  <si>
    <r>
      <rPr>
        <sz val="9"/>
        <rFont val="Times New Roman"/>
        <family val="1"/>
      </rPr>
      <t>Unusual Fireball Near B-29 Crew</t>
    </r>
  </si>
  <si>
    <r>
      <rPr>
        <sz val="9"/>
        <rFont val="Times New Roman"/>
        <family val="1"/>
      </rPr>
      <t>Roswell (25 miles SE of)</t>
    </r>
  </si>
  <si>
    <r>
      <rPr>
        <sz val="9"/>
        <rFont val="Times New Roman"/>
        <family val="1"/>
      </rPr>
      <t>Large Target Tracked By GCI CPS-5</t>
    </r>
  </si>
  <si>
    <r>
      <rPr>
        <sz val="9"/>
        <rFont val="Times New Roman"/>
        <family val="1"/>
      </rPr>
      <t>South Korea</t>
    </r>
  </si>
  <si>
    <r>
      <rPr>
        <sz val="9"/>
        <rFont val="Times New Roman"/>
        <family val="1"/>
      </rPr>
      <t>Pusan (60 miles E of)</t>
    </r>
  </si>
  <si>
    <r>
      <rPr>
        <sz val="9"/>
        <rFont val="Times New Roman"/>
        <family val="1"/>
      </rPr>
      <t>The 3903rd Radar Bomb Scoring Group observed an unusual radar return while attempting to score a bomb run (McDonald list; BB Rpt 6)</t>
    </r>
  </si>
  <si>
    <r>
      <rPr>
        <sz val="9"/>
        <rFont val="Times New Roman"/>
        <family val="1"/>
      </rPr>
      <t>Granite City</t>
    </r>
  </si>
  <si>
    <r>
      <rPr>
        <sz val="9"/>
        <rFont val="Times New Roman"/>
        <family val="1"/>
      </rPr>
      <t>MATS C-47 Crew Encounter Object</t>
    </r>
  </si>
  <si>
    <r>
      <rPr>
        <sz val="9"/>
        <rFont val="Times New Roman"/>
        <family val="1"/>
      </rPr>
      <t>Baltimore (Bet. Friendship Airfield and)</t>
    </r>
  </si>
  <si>
    <r>
      <rPr>
        <sz val="9"/>
        <rFont val="Times New Roman"/>
        <family val="1"/>
      </rPr>
      <t>AT-11 Encounters Object</t>
    </r>
  </si>
  <si>
    <r>
      <rPr>
        <sz val="9"/>
        <rFont val="Times New Roman"/>
        <family val="1"/>
      </rPr>
      <t>Radar track of 767 mph unidentified target</t>
    </r>
  </si>
  <si>
    <r>
      <rPr>
        <sz val="9"/>
        <rFont val="Times New Roman"/>
        <family val="1"/>
      </rPr>
      <t>Pusan (40 miles E of)</t>
    </r>
  </si>
  <si>
    <r>
      <rPr>
        <sz val="9"/>
        <rFont val="Times New Roman"/>
        <family val="1"/>
      </rPr>
      <t>close group of moving lights changing color from blue to green to yellow</t>
    </r>
  </si>
  <si>
    <r>
      <rPr>
        <sz val="9"/>
        <rFont val="Times New Roman"/>
        <family val="1"/>
      </rPr>
      <t>Terre Haute (10 miles W of)</t>
    </r>
  </si>
  <si>
    <r>
      <rPr>
        <sz val="9"/>
        <rFont val="Times New Roman"/>
        <family val="1"/>
      </rPr>
      <t>USAF crew saw an orange sphere follow the B-29</t>
    </r>
  </si>
  <si>
    <r>
      <rPr>
        <sz val="9"/>
        <rFont val="Times New Roman"/>
        <family val="1"/>
      </rPr>
      <t>Sunchon</t>
    </r>
  </si>
  <si>
    <r>
      <rPr>
        <u/>
        <sz val="10"/>
        <color rgb="FF0000FF"/>
        <rFont val="Times New Roman"/>
        <family val="1"/>
      </rPr>
      <t>520129-30</t>
    </r>
  </si>
  <si>
    <r>
      <rPr>
        <sz val="9"/>
        <rFont val="Times New Roman"/>
        <family val="1"/>
      </rPr>
      <t>orange luminous rotating and pulsating 3 ft sphere with blue flame halo</t>
    </r>
  </si>
  <si>
    <r>
      <rPr>
        <sz val="9"/>
        <rFont val="Times New Roman"/>
        <family val="1"/>
      </rPr>
      <t>Wonsan (30 miles SW of)</t>
    </r>
  </si>
  <si>
    <r>
      <rPr>
        <sz val="9"/>
        <rFont val="Times New Roman"/>
        <family val="1"/>
      </rPr>
      <t>bomber chased a a white circular domed-disc which shot away</t>
    </r>
  </si>
  <si>
    <r>
      <rPr>
        <sz val="9"/>
        <rFont val="Times New Roman"/>
        <family val="1"/>
      </rPr>
      <t>Mitchell AFB (SE of)</t>
    </r>
  </si>
  <si>
    <r>
      <rPr>
        <sz val="9"/>
        <rFont val="Times New Roman"/>
        <family val="1"/>
      </rPr>
      <t>radar operator at ADC tracks object Alaska, G,A</t>
    </r>
  </si>
  <si>
    <r>
      <rPr>
        <sz val="9"/>
        <rFont val="Times New Roman"/>
        <family val="1"/>
      </rPr>
      <t>Nenana (E of)</t>
    </r>
  </si>
  <si>
    <r>
      <rPr>
        <sz val="9"/>
        <rFont val="Times New Roman"/>
        <family val="1"/>
      </rPr>
      <t>TBM And Possible Balloon?</t>
    </r>
  </si>
  <si>
    <r>
      <rPr>
        <sz val="9"/>
        <rFont val="Times New Roman"/>
        <family val="1"/>
      </rPr>
      <t>Mitchell AFB</t>
    </r>
  </si>
  <si>
    <r>
      <rPr>
        <sz val="9"/>
        <rFont val="Times New Roman"/>
        <family val="1"/>
      </rPr>
      <t xml:space="preserve">bluish-white spherical object with a long blue tail that flew beneath a solid
</t>
    </r>
    <r>
      <rPr>
        <sz val="9"/>
        <rFont val="Times New Roman"/>
        <family val="1"/>
      </rPr>
      <t>overcast</t>
    </r>
  </si>
  <si>
    <r>
      <rPr>
        <sz val="9"/>
        <rFont val="Times New Roman"/>
        <family val="1"/>
      </rPr>
      <t>Fairchild AFB</t>
    </r>
  </si>
  <si>
    <r>
      <rPr>
        <sz val="9"/>
        <rFont val="Times New Roman"/>
        <family val="1"/>
      </rPr>
      <t>a motionless dull white, round object 5/3 larger than the balloon</t>
    </r>
  </si>
  <si>
    <r>
      <rPr>
        <sz val="9"/>
        <rFont val="Times New Roman"/>
        <family val="1"/>
      </rPr>
      <t>Artesia</t>
    </r>
  </si>
  <si>
    <r>
      <rPr>
        <sz val="9"/>
        <rFont val="Times New Roman"/>
        <family val="1"/>
      </rPr>
      <t xml:space="preserve">January 9, 1952;  Kerrville, Texas. Odd 'roaring" interference on radio as UFO
</t>
    </r>
    <r>
      <rPr>
        <sz val="9"/>
        <rFont val="Times New Roman"/>
        <family val="1"/>
      </rPr>
      <t>circled town.</t>
    </r>
  </si>
  <si>
    <r>
      <rPr>
        <sz val="9"/>
        <rFont val="Times New Roman"/>
        <family val="1"/>
      </rPr>
      <t>Kerrville</t>
    </r>
  </si>
  <si>
    <r>
      <rPr>
        <sz val="9"/>
        <rFont val="Times New Roman"/>
        <family val="1"/>
      </rPr>
      <t>a "shooting star" stop in mid-air between him and a mountain, spinning</t>
    </r>
  </si>
  <si>
    <r>
      <rPr>
        <sz val="9"/>
        <rFont val="Times New Roman"/>
        <family val="1"/>
      </rPr>
      <t>Weston</t>
    </r>
  </si>
  <si>
    <r>
      <rPr>
        <sz val="9"/>
        <rFont val="Times New Roman"/>
        <family val="1"/>
      </rPr>
      <t>1952, Fall; N.Y. to Puerto Rico, Zamott/Harris/Hutchins (AL)</t>
    </r>
  </si>
  <si>
    <r>
      <rPr>
        <sz val="9"/>
        <rFont val="Times New Roman"/>
        <family val="1"/>
      </rPr>
      <t>N.Y. to Puerto Rico</t>
    </r>
  </si>
  <si>
    <r>
      <rPr>
        <sz val="9"/>
        <rFont val="Times New Roman"/>
        <family val="1"/>
      </rPr>
      <t>Astronomer observed elliptical UFO with 2 bright body lights. [UFOE, VI]</t>
    </r>
  </si>
  <si>
    <r>
      <rPr>
        <sz val="9"/>
        <rFont val="Times New Roman"/>
        <family val="1"/>
      </rPr>
      <t>London, Ont</t>
    </r>
  </si>
  <si>
    <r>
      <rPr>
        <sz val="9"/>
        <rFont val="Times New Roman"/>
        <family val="1"/>
      </rPr>
      <t>Summer of 1952; MacDill AFB, Florida, G,V</t>
    </r>
  </si>
  <si>
    <r>
      <rPr>
        <sz val="9"/>
        <rFont val="Times New Roman"/>
        <family val="1"/>
      </rPr>
      <t>Summer 1952; Albuquerque, NM, Secret Fighter Base (M)</t>
    </r>
  </si>
  <si>
    <r>
      <rPr>
        <sz val="9"/>
        <rFont val="Times New Roman"/>
        <family val="1"/>
      </rPr>
      <t>Summer, 1952; Secret fighter base, Albuquerque, NM, G,V</t>
    </r>
  </si>
  <si>
    <r>
      <rPr>
        <sz val="9"/>
        <rFont val="Times New Roman"/>
        <family val="1"/>
      </rPr>
      <t>silvery sphere through telescope; 2 specks sighted at sides</t>
    </r>
  </si>
  <si>
    <r>
      <rPr>
        <sz val="9"/>
        <rFont val="Times New Roman"/>
        <family val="1"/>
      </rPr>
      <t>Sunbury</t>
    </r>
  </si>
  <si>
    <r>
      <rPr>
        <sz val="9"/>
        <rFont val="Times New Roman"/>
        <family val="1"/>
      </rPr>
      <t>Military witness(es). [Nov. 24, 1951, case??] (NARA)</t>
    </r>
  </si>
  <si>
    <r>
      <rPr>
        <sz val="9"/>
        <rFont val="Times New Roman"/>
        <family val="1"/>
      </rPr>
      <t>Mankato</t>
    </r>
  </si>
  <si>
    <r>
      <rPr>
        <sz val="9"/>
        <rFont val="Times New Roman"/>
        <family val="1"/>
      </rPr>
      <t>Two men at Selfridge AFB, Michigan sighted a large oblong and brilliantly lighted object moving at a rapid rate of speed with no apparent audible sound.</t>
    </r>
  </si>
  <si>
    <r>
      <rPr>
        <sz val="9"/>
        <rFont val="Times New Roman"/>
        <family val="1"/>
      </rPr>
      <t>F-84 Encounters Odd Object At 20,000'</t>
    </r>
  </si>
  <si>
    <r>
      <rPr>
        <sz val="9"/>
        <rFont val="Times New Roman"/>
        <family val="1"/>
      </rPr>
      <t>Columbus (5 miles E of)</t>
    </r>
  </si>
  <si>
    <r>
      <rPr>
        <sz val="9"/>
        <rFont val="Times New Roman"/>
        <family val="1"/>
      </rPr>
      <t>Civilian pilot. [Nov. 18, 1951, case??] (NARA)</t>
    </r>
  </si>
  <si>
    <r>
      <rPr>
        <sz val="9"/>
        <rFont val="Times New Roman"/>
        <family val="1"/>
      </rPr>
      <t>"Deke" Slayton / P-51 Encounter</t>
    </r>
  </si>
  <si>
    <r>
      <rPr>
        <sz val="9"/>
        <rFont val="Times New Roman"/>
        <family val="1"/>
      </rPr>
      <t>Hastings (or near Prescott?)</t>
    </r>
  </si>
  <si>
    <r>
      <rPr>
        <sz val="9"/>
        <rFont val="Times New Roman"/>
        <family val="1"/>
      </rPr>
      <t>20' square obs by secty guard; F-47's scrambled</t>
    </r>
  </si>
  <si>
    <r>
      <rPr>
        <sz val="9"/>
        <rFont val="Times New Roman"/>
        <family val="1"/>
      </rPr>
      <t>blue light in the NW, vanish to the SE</t>
    </r>
  </si>
  <si>
    <r>
      <rPr>
        <sz val="9"/>
        <rFont val="Times New Roman"/>
        <family val="1"/>
      </rPr>
      <t>NB</t>
    </r>
  </si>
  <si>
    <r>
      <rPr>
        <sz val="9"/>
        <rFont val="Times New Roman"/>
        <family val="1"/>
      </rPr>
      <t>Peru (NW of)</t>
    </r>
  </si>
  <si>
    <r>
      <rPr>
        <sz val="9"/>
        <rFont val="Times New Roman"/>
        <family val="1"/>
      </rPr>
      <t>Squadrons of UFOs over atomic test site</t>
    </r>
  </si>
  <si>
    <r>
      <rPr>
        <sz val="9"/>
        <rFont val="Times New Roman"/>
        <family val="1"/>
      </rPr>
      <t>Yucca Flats</t>
    </r>
  </si>
  <si>
    <r>
      <rPr>
        <sz val="9"/>
        <rFont val="Times New Roman"/>
        <family val="1"/>
      </rPr>
      <t>an orange ball of fire with blue tail flying on a level trajectory</t>
    </r>
  </si>
  <si>
    <r>
      <rPr>
        <sz val="9"/>
        <rFont val="Times New Roman"/>
        <family val="1"/>
      </rPr>
      <t>Milwaukee (25 miles E of)</t>
    </r>
  </si>
  <si>
    <r>
      <rPr>
        <sz val="9"/>
        <rFont val="Times New Roman"/>
        <family val="1"/>
      </rPr>
      <t>a large round object flying at 500-1,000 ft height at about 1,000 mph</t>
    </r>
  </si>
  <si>
    <r>
      <rPr>
        <sz val="9"/>
        <rFont val="Times New Roman"/>
        <family val="1"/>
      </rPr>
      <t>Coopersville</t>
    </r>
  </si>
  <si>
    <r>
      <rPr>
        <sz val="9"/>
        <rFont val="Times New Roman"/>
        <family val="1"/>
      </rPr>
      <t>Wingshaped Object Hovers Then Passes P-51</t>
    </r>
  </si>
  <si>
    <r>
      <rPr>
        <sz val="9"/>
        <rFont val="Times New Roman"/>
        <family val="1"/>
      </rPr>
      <t>Capital Airlines Pilot Confirms Michigan Sightings</t>
    </r>
  </si>
  <si>
    <r>
      <rPr>
        <sz val="9"/>
        <rFont val="Times New Roman"/>
        <family val="1"/>
      </rPr>
      <t>Radar Rumor /Radar Ceases Operation &amp; Antenna Moves</t>
    </r>
  </si>
  <si>
    <r>
      <rPr>
        <sz val="9"/>
        <rFont val="Times New Roman"/>
        <family val="1"/>
      </rPr>
      <t>object with several lights, follow the DC-4 for about 20 mins</t>
    </r>
  </si>
  <si>
    <r>
      <rPr>
        <sz val="9"/>
        <rFont val="Times New Roman"/>
        <family val="1"/>
      </rPr>
      <t>Washinton</t>
    </r>
  </si>
  <si>
    <r>
      <rPr>
        <sz val="9"/>
        <rFont val="Times New Roman"/>
        <family val="1"/>
      </rPr>
      <t xml:space="preserve">The eighth fireball in 13 days was seen here and as far away as Wyoming. (United
</t>
    </r>
    <r>
      <rPr>
        <sz val="9"/>
        <rFont val="Times New Roman"/>
        <family val="1"/>
      </rPr>
      <t>Press)</t>
    </r>
  </si>
  <si>
    <r>
      <rPr>
        <sz val="9"/>
        <rFont val="Times New Roman"/>
        <family val="1"/>
      </rPr>
      <t xml:space="preserve">Steamship Captain and crew watched elongated orange object with six glowing
</t>
    </r>
    <r>
      <rPr>
        <sz val="9"/>
        <rFont val="Times New Roman"/>
        <family val="1"/>
      </rPr>
      <t>"portholes" speed towards Ontario. [XII]</t>
    </r>
  </si>
  <si>
    <r>
      <rPr>
        <sz val="9"/>
        <rFont val="Times New Roman"/>
        <family val="1"/>
      </rPr>
      <t>Lake Superior</t>
    </r>
  </si>
  <si>
    <r>
      <rPr>
        <sz val="9"/>
        <rFont val="Times New Roman"/>
        <family val="1"/>
      </rPr>
      <t>30 ft disk-shaped flying object in the SW, 10 ft thick, blue green</t>
    </r>
  </si>
  <si>
    <r>
      <rPr>
        <sz val="9"/>
        <rFont val="Times New Roman"/>
        <family val="1"/>
      </rPr>
      <t>Mojave (30 (35?) miles N of)</t>
    </r>
  </si>
  <si>
    <r>
      <rPr>
        <sz val="9"/>
        <rFont val="Times New Roman"/>
        <family val="1"/>
      </rPr>
      <t>Green fireball. (LIFE Incident 10; [FUFOR Index?])</t>
    </r>
  </si>
  <si>
    <r>
      <rPr>
        <sz val="9"/>
        <rFont val="Times New Roman"/>
        <family val="1"/>
      </rPr>
      <t>AZ, NM, TX, OK</t>
    </r>
  </si>
  <si>
    <r>
      <rPr>
        <sz val="9"/>
        <rFont val="Times New Roman"/>
        <family val="1"/>
      </rPr>
      <t>Radar Tracks Near Truro</t>
    </r>
  </si>
  <si>
    <r>
      <rPr>
        <sz val="9"/>
        <rFont val="Times New Roman"/>
        <family val="1"/>
      </rPr>
      <t>(McDonald files; Jan Aldrich; FUFOR Index)</t>
    </r>
  </si>
  <si>
    <r>
      <rPr>
        <sz val="9"/>
        <rFont val="Times New Roman"/>
        <family val="1"/>
      </rPr>
      <t>classic domed disc and a Navion aircraft</t>
    </r>
  </si>
  <si>
    <r>
      <rPr>
        <sz val="9"/>
        <rFont val="Times New Roman"/>
        <family val="1"/>
      </rPr>
      <t>Battle Creek (20 miles E of )</t>
    </r>
  </si>
  <si>
    <r>
      <rPr>
        <sz val="9"/>
        <rFont val="Times New Roman"/>
        <family val="1"/>
      </rPr>
      <t>Craft With Sweptback Wings Tracked By Radar</t>
    </r>
  </si>
  <si>
    <r>
      <rPr>
        <sz val="9"/>
        <rFont val="Times New Roman"/>
        <family val="1"/>
      </rPr>
      <t>Over Yellow Sea</t>
    </r>
  </si>
  <si>
    <r>
      <rPr>
        <sz val="9"/>
        <rFont val="Times New Roman"/>
        <family val="1"/>
      </rPr>
      <t>3 F-94's Encounter Round Grey Object / Photos Taken</t>
    </r>
  </si>
  <si>
    <r>
      <rPr>
        <sz val="9"/>
        <rFont val="Times New Roman"/>
        <family val="1"/>
      </rPr>
      <t>Whidbey Island NAS</t>
    </r>
  </si>
  <si>
    <r>
      <rPr>
        <sz val="9"/>
        <rFont val="Times New Roman"/>
        <family val="1"/>
      </rPr>
      <t>Kalizewski sighting (P).</t>
    </r>
  </si>
  <si>
    <r>
      <rPr>
        <sz val="9"/>
        <rFont val="Times New Roman"/>
        <family val="1"/>
      </rPr>
      <t>Maneuvering Object Spotted By Private Pilot</t>
    </r>
  </si>
  <si>
    <r>
      <rPr>
        <sz val="9"/>
        <rFont val="Times New Roman"/>
        <family val="1"/>
      </rPr>
      <t>St. Croix Falls (10 miles E of)</t>
    </r>
  </si>
  <si>
    <r>
      <rPr>
        <sz val="9"/>
        <rFont val="Times New Roman"/>
        <family val="1"/>
      </rPr>
      <t>CAA and pilot, "flattened sphere".</t>
    </r>
  </si>
  <si>
    <r>
      <rPr>
        <sz val="9"/>
        <rFont val="Times New Roman"/>
        <family val="1"/>
      </rPr>
      <t>CAA employee saw h.s. "flattened tennis ball"</t>
    </r>
  </si>
  <si>
    <r>
      <rPr>
        <sz val="9"/>
        <rFont val="Times New Roman"/>
        <family val="1"/>
      </rPr>
      <t>Hulman Fld (IN); Paris (IL); Newport atomic plant Unknown</t>
    </r>
  </si>
  <si>
    <r>
      <rPr>
        <sz val="9"/>
        <rFont val="Times New Roman"/>
        <family val="1"/>
      </rPr>
      <t>object appearing as a silvery "flattened tennis ball"</t>
    </r>
  </si>
  <si>
    <r>
      <rPr>
        <sz val="9"/>
        <rFont val="Times New Roman"/>
        <family val="1"/>
      </rPr>
      <t>radar tracking of unidentified target at 420 mph</t>
    </r>
  </si>
  <si>
    <r>
      <rPr>
        <sz val="9"/>
        <rFont val="Times New Roman"/>
        <family val="1"/>
      </rPr>
      <t>Honshu (a few miles off the coast)</t>
    </r>
  </si>
  <si>
    <r>
      <rPr>
        <sz val="9"/>
        <rFont val="Times New Roman"/>
        <family val="1"/>
      </rPr>
      <t>large, sausage-shaped blip on radar</t>
    </r>
  </si>
  <si>
    <r>
      <rPr>
        <sz val="9"/>
        <rFont val="Times New Roman"/>
        <family val="1"/>
      </rPr>
      <t>bright oval with a clipped tail fly</t>
    </r>
  </si>
  <si>
    <r>
      <rPr>
        <sz val="9"/>
        <rFont val="Times New Roman"/>
        <family val="1"/>
      </rPr>
      <t>Three Separate Reports</t>
    </r>
  </si>
  <si>
    <r>
      <rPr>
        <sz val="9"/>
        <rFont val="Times New Roman"/>
        <family val="1"/>
      </rPr>
      <t>CPS-5 Established Radar Contact With UFO</t>
    </r>
  </si>
  <si>
    <r>
      <rPr>
        <sz val="9"/>
        <rFont val="Times New Roman"/>
        <family val="1"/>
      </rPr>
      <t>Swept Wing Aircraft At Above 50,000' / Tracked By GCI</t>
    </r>
  </si>
  <si>
    <r>
      <rPr>
        <sz val="9"/>
        <rFont val="Times New Roman"/>
        <family val="1"/>
      </rPr>
      <t>March AFB</t>
    </r>
  </si>
  <si>
    <r>
      <rPr>
        <sz val="9"/>
        <rFont val="Times New Roman"/>
        <family val="1"/>
      </rPr>
      <t>a bright silvery aircraft with highly swept back 45° wings</t>
    </r>
  </si>
  <si>
    <r>
      <rPr>
        <sz val="9"/>
        <rFont val="Times New Roman"/>
        <family val="1"/>
      </rPr>
      <t>Victorville (1st jets scrambled from)</t>
    </r>
  </si>
  <si>
    <r>
      <rPr>
        <sz val="9"/>
        <rFont val="Times New Roman"/>
        <family val="1"/>
      </rPr>
      <t>6,000 MPH Targets Tracked By Radar In Three States</t>
    </r>
  </si>
  <si>
    <r>
      <rPr>
        <sz val="9"/>
        <rFont val="Times New Roman"/>
        <family val="1"/>
      </rPr>
      <t>ADC radar sites, Mich, Wisc, Minn</t>
    </r>
  </si>
  <si>
    <r>
      <rPr>
        <sz val="9"/>
        <rFont val="Times New Roman"/>
        <family val="1"/>
      </rPr>
      <t>B-36 Radar Picks Up Object Seen Visually</t>
    </r>
  </si>
  <si>
    <r>
      <rPr>
        <sz val="9"/>
        <rFont val="Times New Roman"/>
        <family val="1"/>
      </rPr>
      <t>Hudson Strait to Baffin Island</t>
    </r>
  </si>
  <si>
    <r>
      <rPr>
        <sz val="9"/>
        <rFont val="Times New Roman"/>
        <family val="1"/>
      </rPr>
      <t>Cessna In Near-Miss with Swept Wing UFO</t>
    </r>
  </si>
  <si>
    <r>
      <rPr>
        <sz val="9"/>
        <rFont val="Times New Roman"/>
        <family val="1"/>
      </rPr>
      <t>Marion (3 miles NE of)</t>
    </r>
  </si>
  <si>
    <r>
      <rPr>
        <sz val="9"/>
        <rFont val="Times New Roman"/>
        <family val="1"/>
      </rPr>
      <t>Two GCA operators observed what appeared to be three targets on the PPI (Plan Position Indicator) scope. (See report and reference to an attached photo on NARA- PBB89-1203)</t>
    </r>
  </si>
  <si>
    <r>
      <rPr>
        <sz val="9"/>
        <rFont val="Times New Roman"/>
        <family val="1"/>
      </rPr>
      <t>The Sandy Hook / T-33 Incident</t>
    </r>
  </si>
  <si>
    <r>
      <rPr>
        <sz val="9"/>
        <rFont val="Times New Roman"/>
        <family val="1"/>
      </rPr>
      <t>The Fort Monmouth Radar Incident</t>
    </r>
  </si>
  <si>
    <r>
      <rPr>
        <sz val="9"/>
        <rFont val="Times New Roman"/>
        <family val="1"/>
      </rPr>
      <t>radar tracking of multiple unidentified targets at 900 mph</t>
    </r>
  </si>
  <si>
    <r>
      <rPr>
        <sz val="9"/>
        <rFont val="Times New Roman"/>
        <family val="1"/>
      </rPr>
      <t>50 miles off coast of North Korea</t>
    </r>
  </si>
  <si>
    <r>
      <rPr>
        <sz val="9"/>
        <rFont val="Times New Roman"/>
        <family val="1"/>
      </rPr>
      <t>6 orange lights in an irregular formation, fly straight and level</t>
    </r>
  </si>
  <si>
    <r>
      <rPr>
        <sz val="9"/>
        <rFont val="Times New Roman"/>
        <family val="1"/>
      </rPr>
      <t>Sept of 1951 to Nov of 1952, Prom. E. Coast AF Base, G</t>
    </r>
  </si>
  <si>
    <r>
      <rPr>
        <sz val="9"/>
        <rFont val="Times New Roman"/>
        <family val="1"/>
      </rPr>
      <t>Prom. E. Coast AF Base</t>
    </r>
  </si>
  <si>
    <r>
      <rPr>
        <sz val="9"/>
        <rFont val="Times New Roman"/>
        <family val="1"/>
      </rPr>
      <t>pear-shaped object the length of a B-29 fuselage (100 ft),</t>
    </r>
  </si>
  <si>
    <r>
      <rPr>
        <sz val="9"/>
        <rFont val="Times New Roman"/>
        <family val="1"/>
      </rPr>
      <t>Matador</t>
    </r>
  </si>
  <si>
    <r>
      <rPr>
        <sz val="9"/>
        <rFont val="Times New Roman"/>
        <family val="1"/>
      </rPr>
      <t>large blinding orange light to the SW</t>
    </r>
  </si>
  <si>
    <r>
      <rPr>
        <sz val="9"/>
        <rFont val="Times New Roman"/>
        <family val="1"/>
      </rPr>
      <t>Two Radars Track 900 MPH Target</t>
    </r>
  </si>
  <si>
    <r>
      <rPr>
        <sz val="9"/>
        <rFont val="Times New Roman"/>
        <family val="1"/>
      </rPr>
      <t>Larson AFB</t>
    </r>
  </si>
  <si>
    <r>
      <rPr>
        <sz val="9"/>
        <rFont val="Times New Roman"/>
        <family val="1"/>
      </rPr>
      <t>Lubbock, TX; (Hart photos)</t>
    </r>
  </si>
  <si>
    <r>
      <rPr>
        <sz val="9"/>
        <rFont val="Times New Roman"/>
        <family val="1"/>
      </rPr>
      <t>wife saw a flying wing-shaped craft pass overhead</t>
    </r>
  </si>
  <si>
    <r>
      <rPr>
        <sz val="9"/>
        <rFont val="Times New Roman"/>
        <family val="1"/>
      </rPr>
      <t>(at 41°55' N, 133°52' E). 12:05 p.m. Radar tracking of unidentified target</t>
    </r>
  </si>
  <si>
    <r>
      <rPr>
        <sz val="9"/>
        <rFont val="Times New Roman"/>
        <family val="1"/>
      </rPr>
      <t>Dodge Case (P)</t>
    </r>
  </si>
  <si>
    <r>
      <rPr>
        <sz val="9"/>
        <rFont val="Times New Roman"/>
        <family val="1"/>
      </rPr>
      <t>20 ft dark cigar-shaped object flying at high speed</t>
    </r>
  </si>
  <si>
    <r>
      <rPr>
        <sz val="9"/>
        <rFont val="Times New Roman"/>
        <family val="1"/>
      </rPr>
      <t>Port Clinton (NE of )</t>
    </r>
  </si>
  <si>
    <r>
      <rPr>
        <sz val="9"/>
        <rFont val="Times New Roman"/>
        <family val="1"/>
      </rPr>
      <t xml:space="preserve">NICAP Adviser saw a glowing, yellowish UFO which moved on an undulating
</t>
    </r>
    <r>
      <rPr>
        <sz val="9"/>
        <rFont val="Times New Roman"/>
        <family val="1"/>
      </rPr>
      <t>course. [VI]</t>
    </r>
  </si>
  <si>
    <r>
      <rPr>
        <sz val="9"/>
        <rFont val="Times New Roman"/>
        <family val="1"/>
      </rPr>
      <t>Pinckney (near)</t>
    </r>
  </si>
  <si>
    <r>
      <rPr>
        <sz val="9"/>
        <rFont val="Times New Roman"/>
        <family val="1"/>
      </rPr>
      <t>Mining engineer sighted two discs with "portholes." [VI]</t>
    </r>
  </si>
  <si>
    <r>
      <rPr>
        <sz val="9"/>
        <rFont val="Times New Roman"/>
        <family val="1"/>
      </rPr>
      <t>(McDonald list; FUFOR Index) CPS-6B Picks Up High Speed Object</t>
    </r>
  </si>
  <si>
    <r>
      <rPr>
        <sz val="9"/>
        <rFont val="Times New Roman"/>
        <family val="1"/>
      </rPr>
      <t>greyish 100-200 ft tubular object</t>
    </r>
  </si>
  <si>
    <r>
      <rPr>
        <sz val="9"/>
        <rFont val="Times New Roman"/>
        <family val="1"/>
      </rPr>
      <t>Radar-visual sighting of silvery object circling high above aircraft. [VIII]</t>
    </r>
  </si>
  <si>
    <r>
      <rPr>
        <sz val="9"/>
        <rFont val="Times New Roman"/>
        <family val="1"/>
      </rPr>
      <t>March Field</t>
    </r>
  </si>
  <si>
    <r>
      <rPr>
        <sz val="9"/>
        <rFont val="Times New Roman"/>
        <family val="1"/>
      </rPr>
      <t>Puerto Maldonado, Cigar Photo</t>
    </r>
  </si>
  <si>
    <r>
      <rPr>
        <sz val="9"/>
        <rFont val="Times New Roman"/>
        <family val="1"/>
      </rPr>
      <t>Maldonado</t>
    </r>
  </si>
  <si>
    <r>
      <rPr>
        <sz val="9"/>
        <rFont val="Times New Roman"/>
        <family val="1"/>
      </rPr>
      <t>White Sands Radar / Visual (McDonald list; FUFOR Index)</t>
    </r>
  </si>
  <si>
    <r>
      <rPr>
        <sz val="9"/>
        <rFont val="Times New Roman"/>
        <family val="1"/>
      </rPr>
      <t>Tracking Camera Film</t>
    </r>
  </si>
  <si>
    <r>
      <rPr>
        <sz val="9"/>
        <rFont val="Times New Roman"/>
        <family val="1"/>
      </rPr>
      <t>Augusta, Georgia (M)</t>
    </r>
  </si>
  <si>
    <r>
      <rPr>
        <sz val="9"/>
        <rFont val="Times New Roman"/>
        <family val="1"/>
      </rPr>
      <t>red glowing ball about size of full moon</t>
    </r>
  </si>
  <si>
    <r>
      <rPr>
        <sz val="9"/>
        <rFont val="Times New Roman"/>
        <family val="1"/>
      </rPr>
      <t>Pilot saw high speed white oval disc about twice size of his plane</t>
    </r>
  </si>
  <si>
    <r>
      <rPr>
        <sz val="9"/>
        <rFont val="Times New Roman"/>
        <family val="1"/>
      </rPr>
      <t>Dearing</t>
    </r>
  </si>
  <si>
    <r>
      <rPr>
        <sz val="9"/>
        <rFont val="Times New Roman"/>
        <family val="1"/>
      </rPr>
      <t>Several Pilots Saw Fireballs (Probable IFO)</t>
    </r>
  </si>
  <si>
    <r>
      <rPr>
        <sz val="9"/>
        <rFont val="Times New Roman"/>
        <family val="1"/>
      </rPr>
      <t>Seoul</t>
    </r>
  </si>
  <si>
    <r>
      <rPr>
        <sz val="9"/>
        <rFont val="Times New Roman"/>
        <family val="1"/>
      </rPr>
      <t>Wright-Patterson AFB official watched disc make sharp turn. [III]</t>
    </r>
  </si>
  <si>
    <r>
      <rPr>
        <sz val="9"/>
        <rFont val="Times New Roman"/>
        <family val="1"/>
      </rPr>
      <t>glowing yellow-orange, saucer shaped object</t>
    </r>
  </si>
  <si>
    <r>
      <rPr>
        <sz val="9"/>
        <rFont val="Times New Roman"/>
        <family val="1"/>
      </rPr>
      <t>Hunt Case (AL)</t>
    </r>
  </si>
  <si>
    <r>
      <rPr>
        <sz val="9"/>
        <rFont val="Times New Roman"/>
        <family val="1"/>
      </rPr>
      <t>Dodge City (near)</t>
    </r>
  </si>
  <si>
    <r>
      <rPr>
        <sz val="9"/>
        <rFont val="Times New Roman"/>
        <family val="1"/>
      </rPr>
      <t>Radar tracking of unidentified target at 3,755 mph.</t>
    </r>
  </si>
  <si>
    <r>
      <rPr>
        <sz val="9"/>
        <rFont val="Times New Roman"/>
        <family val="1"/>
      </rPr>
      <t>Yellow Sea</t>
    </r>
  </si>
  <si>
    <r>
      <rPr>
        <sz val="9"/>
        <rFont val="Times New Roman"/>
        <family val="1"/>
      </rPr>
      <t>U.S.S. Princeton Tracks Fast-Moving Targets</t>
    </r>
  </si>
  <si>
    <r>
      <rPr>
        <sz val="9"/>
        <rFont val="Times New Roman"/>
        <family val="1"/>
      </rPr>
      <t>E. coast of Korea</t>
    </r>
  </si>
  <si>
    <r>
      <rPr>
        <sz val="9"/>
        <rFont val="Times New Roman"/>
        <family val="1"/>
      </rPr>
      <t>Project Twinkle Photographed UFO</t>
    </r>
  </si>
  <si>
    <r>
      <rPr>
        <sz val="9"/>
        <rFont val="Times New Roman"/>
        <family val="1"/>
      </rPr>
      <t>20+ Top Shelf Witnesses / Metallic Cigar</t>
    </r>
  </si>
  <si>
    <r>
      <rPr>
        <sz val="9"/>
        <rFont val="Times New Roman"/>
        <family val="1"/>
      </rPr>
      <t>Cylinder With Twin Trails</t>
    </r>
  </si>
  <si>
    <r>
      <rPr>
        <sz val="9"/>
        <rFont val="Times New Roman"/>
        <family val="1"/>
      </rPr>
      <t>McClellan AFB, Sacramento</t>
    </r>
  </si>
  <si>
    <r>
      <rPr>
        <sz val="9"/>
        <rFont val="Times New Roman"/>
        <family val="1"/>
      </rPr>
      <t>large red-yellow glow burst and become blue-white</t>
    </r>
  </si>
  <si>
    <r>
      <rPr>
        <sz val="9"/>
        <rFont val="Times New Roman"/>
        <family val="1"/>
      </rPr>
      <t>Chinnampo</t>
    </r>
  </si>
  <si>
    <r>
      <rPr>
        <sz val="9"/>
        <rFont val="Times New Roman"/>
        <family val="1"/>
      </rPr>
      <t>Radar tracking of unidentified target at 3,350 mph</t>
    </r>
  </si>
  <si>
    <r>
      <rPr>
        <sz val="9"/>
        <rFont val="Times New Roman"/>
        <family val="1"/>
      </rPr>
      <t>Tsushima Island (about 20 miles SE of)</t>
    </r>
  </si>
  <si>
    <r>
      <rPr>
        <sz val="9"/>
        <rFont val="Times New Roman"/>
        <family val="1"/>
      </rPr>
      <t>U.S.S. Dyess Tracks Object at 3,000 MPH</t>
    </r>
  </si>
  <si>
    <r>
      <rPr>
        <sz val="9"/>
        <rFont val="Times New Roman"/>
        <family val="1"/>
      </rPr>
      <t>Off Cape May</t>
    </r>
  </si>
  <si>
    <r>
      <rPr>
        <sz val="9"/>
        <rFont val="Times New Roman"/>
        <family val="1"/>
      </rPr>
      <t>Oblong Object Hovers Over Runway</t>
    </r>
  </si>
  <si>
    <r>
      <rPr>
        <sz val="9"/>
        <rFont val="Times New Roman"/>
        <family val="1"/>
      </rPr>
      <t>dark red, torpedo-shaped object with darker center</t>
    </r>
  </si>
  <si>
    <r>
      <rPr>
        <sz val="9"/>
        <rFont val="Times New Roman"/>
        <family val="1"/>
      </rPr>
      <t>pilot saw a green flare [fireball?] pass his plane.</t>
    </r>
  </si>
  <si>
    <r>
      <rPr>
        <sz val="9"/>
        <rFont val="Times New Roman"/>
        <family val="1"/>
      </rPr>
      <t>Lodestar Crew Sees Stationary Silver Elongated Object</t>
    </r>
  </si>
  <si>
    <r>
      <rPr>
        <sz val="9"/>
        <rFont val="Times New Roman"/>
        <family val="1"/>
      </rPr>
      <t>Mt. Kilimanjaro, Kenya</t>
    </r>
  </si>
  <si>
    <r>
      <rPr>
        <sz val="9"/>
        <rFont val="Times New Roman"/>
        <family val="1"/>
      </rPr>
      <t>Radar tracking of unidentified target at 12,000 - 14,000 mph</t>
    </r>
  </si>
  <si>
    <r>
      <rPr>
        <sz val="9"/>
        <rFont val="Times New Roman"/>
        <family val="1"/>
      </rPr>
      <t>Sea of Japan (off coast of South Korea)</t>
    </r>
  </si>
  <si>
    <r>
      <rPr>
        <sz val="9"/>
        <rFont val="Times New Roman"/>
        <family val="1"/>
      </rPr>
      <t xml:space="preserve">Two Air Force pilots, while watching a large balloon, saw a flat, round white
</t>
    </r>
    <r>
      <rPr>
        <sz val="9"/>
        <rFont val="Times New Roman"/>
        <family val="1"/>
      </rPr>
      <t>object hovering at high altitude. [III]</t>
    </r>
  </si>
  <si>
    <r>
      <rPr>
        <sz val="9"/>
        <rFont val="Times New Roman"/>
        <family val="1"/>
      </rPr>
      <t>Bethune Case (M)</t>
    </r>
  </si>
  <si>
    <r>
      <rPr>
        <sz val="9"/>
        <rFont val="Times New Roman"/>
        <family val="1"/>
      </rPr>
      <t xml:space="preserve">Bethune Case. Several onboard aircraft compasses slowly rotated or spun during
</t>
    </r>
    <r>
      <rPr>
        <sz val="9"/>
        <rFont val="Times New Roman"/>
        <family val="1"/>
      </rPr>
      <t>UFO encounter</t>
    </r>
  </si>
  <si>
    <r>
      <rPr>
        <sz val="9"/>
        <rFont val="Times New Roman"/>
        <family val="1"/>
      </rPr>
      <t>F-82 Encounters Maneuvering Amber Light</t>
    </r>
  </si>
  <si>
    <r>
      <rPr>
        <sz val="9"/>
        <rFont val="Times New Roman"/>
        <family val="1"/>
      </rPr>
      <t>Johnson AFB</t>
    </r>
  </si>
  <si>
    <r>
      <rPr>
        <sz val="9"/>
        <rFont val="Times New Roman"/>
        <family val="1"/>
      </rPr>
      <t>Radar tracking of unidentified target at 3,000 knots</t>
    </r>
  </si>
  <si>
    <r>
      <rPr>
        <sz val="9"/>
        <rFont val="Times New Roman"/>
        <family val="1"/>
      </rPr>
      <t>(McDonald list; FUFOR Index) Three Uncorrelated Targets Like A B-36</t>
    </r>
  </si>
  <si>
    <r>
      <rPr>
        <sz val="9"/>
        <rFont val="Times New Roman"/>
        <family val="1"/>
      </rPr>
      <t>C-47 Crew Encounter Object Near "Gopher"</t>
    </r>
  </si>
  <si>
    <r>
      <rPr>
        <sz val="9"/>
        <rFont val="Times New Roman"/>
        <family val="1"/>
      </rPr>
      <t>Holloman AFB (50 miles SE of)</t>
    </r>
  </si>
  <si>
    <r>
      <rPr>
        <sz val="9"/>
        <rFont val="Times New Roman"/>
        <family val="1"/>
      </rPr>
      <t>F-82 Attempts Intercept of UFO Over AEC Plant / Radar</t>
    </r>
  </si>
  <si>
    <r>
      <rPr>
        <sz val="9"/>
        <rFont val="Times New Roman"/>
        <family val="1"/>
      </rPr>
      <t>UFO Buzzes DC-3</t>
    </r>
  </si>
  <si>
    <r>
      <rPr>
        <sz val="9"/>
        <rFont val="Times New Roman"/>
        <family val="1"/>
      </rPr>
      <t>Two Discs Approach Skyhook</t>
    </r>
  </si>
  <si>
    <r>
      <rPr>
        <sz val="9"/>
        <rFont val="Times New Roman"/>
        <family val="1"/>
      </rPr>
      <t>Artesia (near)</t>
    </r>
  </si>
  <si>
    <r>
      <rPr>
        <sz val="9"/>
        <rFont val="Times New Roman"/>
        <family val="1"/>
      </rPr>
      <t>Pilot Sees 150' Circular Object At 30,000'</t>
    </r>
  </si>
  <si>
    <r>
      <rPr>
        <sz val="9"/>
        <rFont val="Times New Roman"/>
        <family val="1"/>
      </rPr>
      <t>Private Pilot Reports Mile-Wide Rectangles</t>
    </r>
  </si>
  <si>
    <r>
      <rPr>
        <sz val="9"/>
        <rFont val="Times New Roman"/>
        <family val="1"/>
      </rPr>
      <t>Jolon</t>
    </r>
  </si>
  <si>
    <r>
      <rPr>
        <sz val="9"/>
        <rFont val="Times New Roman"/>
        <family val="1"/>
      </rPr>
      <t>light with a fan-shaped wake remain motionless like a star</t>
    </r>
  </si>
  <si>
    <r>
      <rPr>
        <sz val="9"/>
        <rFont val="Times New Roman"/>
        <family val="1"/>
      </rPr>
      <t>Fort Benning</t>
    </r>
  </si>
  <si>
    <r>
      <rPr>
        <sz val="9"/>
        <rFont val="Times New Roman"/>
        <family val="1"/>
      </rPr>
      <t>watch 2 stationary groups of red and green lights</t>
    </r>
  </si>
  <si>
    <r>
      <rPr>
        <sz val="9"/>
        <rFont val="Times New Roman"/>
        <family val="1"/>
      </rPr>
      <t>Fort Worth (South of )</t>
    </r>
  </si>
  <si>
    <r>
      <rPr>
        <sz val="9"/>
        <rFont val="Times New Roman"/>
        <family val="1"/>
      </rPr>
      <t>UFO Circles Fleet of Fourteen Ships / Tracked By Radar</t>
    </r>
  </si>
  <si>
    <r>
      <rPr>
        <sz val="9"/>
        <rFont val="Times New Roman"/>
        <family val="1"/>
      </rPr>
      <t>in airspace over</t>
    </r>
  </si>
  <si>
    <r>
      <rPr>
        <sz val="9"/>
        <rFont val="Times New Roman"/>
        <family val="1"/>
      </rPr>
      <t>Craft hit soldier with light beam</t>
    </r>
  </si>
  <si>
    <r>
      <rPr>
        <sz val="9"/>
        <rFont val="Times New Roman"/>
        <family val="1"/>
      </rPr>
      <t>Iron Triangle, near Chorwon</t>
    </r>
  </si>
  <si>
    <r>
      <rPr>
        <sz val="9"/>
        <rFont val="Times New Roman"/>
        <family val="1"/>
      </rPr>
      <t>(40.01° N, 74.31° W). Folean. (McDonald list; FUFOR Index)</t>
    </r>
  </si>
  <si>
    <r>
      <rPr>
        <sz val="9"/>
        <rFont val="Times New Roman"/>
        <family val="1"/>
      </rPr>
      <t>Lakehurst</t>
    </r>
  </si>
  <si>
    <r>
      <rPr>
        <sz val="9"/>
        <rFont val="Times New Roman"/>
        <family val="1"/>
      </rPr>
      <t>Shutts Case (AL)</t>
    </r>
  </si>
  <si>
    <r>
      <rPr>
        <sz val="9"/>
        <rFont val="Times New Roman"/>
        <family val="1"/>
      </rPr>
      <t>Bradford (near)</t>
    </r>
  </si>
  <si>
    <r>
      <rPr>
        <sz val="9"/>
        <rFont val="Times New Roman"/>
        <family val="1"/>
      </rPr>
      <t>Another Radar Report. Log of the 663rd AN and C Squadron, F-82 Intercept</t>
    </r>
  </si>
  <si>
    <r>
      <rPr>
        <sz val="9"/>
        <rFont val="Times New Roman"/>
        <family val="1"/>
      </rPr>
      <t>Another Radar Sighting / Small Smoke Cloud</t>
    </r>
  </si>
  <si>
    <r>
      <rPr>
        <sz val="9"/>
        <rFont val="Times New Roman"/>
        <family val="1"/>
      </rPr>
      <t>NEPA Employees Report Light In Control Area</t>
    </r>
  </si>
  <si>
    <r>
      <rPr>
        <sz val="9"/>
        <rFont val="Times New Roman"/>
        <family val="1"/>
      </rPr>
      <t>Radar Targets Over AEC Plant</t>
    </r>
  </si>
  <si>
    <r>
      <rPr>
        <sz val="9"/>
        <rFont val="Times New Roman"/>
        <family val="1"/>
      </rPr>
      <t>2 white flashes, followed by dark cloud - rose and split in 2</t>
    </r>
  </si>
  <si>
    <r>
      <rPr>
        <sz val="9"/>
        <rFont val="Times New Roman"/>
        <family val="1"/>
      </rPr>
      <t>Gulkana (10 miles NW of)</t>
    </r>
  </si>
  <si>
    <r>
      <rPr>
        <sz val="9"/>
        <rFont val="Times New Roman"/>
        <family val="1"/>
      </rPr>
      <t>Sighting 2 Hours Before National Alert</t>
    </r>
  </si>
  <si>
    <r>
      <rPr>
        <sz val="9"/>
        <rFont val="Times New Roman"/>
        <family val="1"/>
      </rPr>
      <t xml:space="preserve">75 ft object, 3-4 ft thick, bubble on top, silver with a red rim having 2 white and 2
</t>
    </r>
    <r>
      <rPr>
        <sz val="9"/>
        <rFont val="Times New Roman"/>
        <family val="1"/>
      </rPr>
      <t>orange jets</t>
    </r>
  </si>
  <si>
    <r>
      <rPr>
        <sz val="9"/>
        <rFont val="Times New Roman"/>
        <family val="1"/>
      </rPr>
      <t>Fort Meyers</t>
    </r>
  </si>
  <si>
    <r>
      <rPr>
        <sz val="9"/>
        <rFont val="Times New Roman"/>
        <family val="1"/>
      </rPr>
      <t>Radar-Inspired National Alert</t>
    </r>
  </si>
  <si>
    <r>
      <rPr>
        <sz val="9"/>
        <rFont val="Times New Roman"/>
        <family val="1"/>
      </rPr>
      <t>Northeastern U.S</t>
    </r>
  </si>
  <si>
    <r>
      <rPr>
        <sz val="9"/>
        <rFont val="Times New Roman"/>
        <family val="1"/>
      </rPr>
      <t>FBI Memo - Detection of UFOs Over Oak Ridge</t>
    </r>
  </si>
  <si>
    <r>
      <rPr>
        <sz val="9"/>
        <rFont val="Times New Roman"/>
        <family val="1"/>
      </rPr>
      <t>Wife of Security Officer Reports Object Made of Polished Metal</t>
    </r>
  </si>
  <si>
    <r>
      <rPr>
        <sz val="9"/>
        <rFont val="Times New Roman"/>
        <family val="1"/>
      </rPr>
      <t>pearly, iridescent object with a flattened top</t>
    </r>
  </si>
  <si>
    <r>
      <rPr>
        <sz val="9"/>
        <rFont val="Times New Roman"/>
        <family val="1"/>
      </rPr>
      <t>Nanyika, Kenya</t>
    </r>
  </si>
  <si>
    <r>
      <rPr>
        <sz val="9"/>
        <rFont val="Times New Roman"/>
        <family val="1"/>
      </rPr>
      <t>USAF officer saw aluminum-like oval UFO. [III]</t>
    </r>
  </si>
  <si>
    <r>
      <rPr>
        <sz val="9"/>
        <rFont val="Times New Roman"/>
        <family val="1"/>
      </rPr>
      <t>Cheyenne (near)</t>
    </r>
  </si>
  <si>
    <r>
      <rPr>
        <sz val="9"/>
        <rFont val="Times New Roman"/>
        <family val="1"/>
      </rPr>
      <t>More UFOs, Radar-Jamming, and  Radiation at Oak Ridge</t>
    </r>
  </si>
  <si>
    <r>
      <rPr>
        <sz val="9"/>
        <rFont val="Times New Roman"/>
        <family val="1"/>
      </rPr>
      <t>Radar jamming and radiation at AEC plant (Nov 29-30)</t>
    </r>
  </si>
  <si>
    <r>
      <rPr>
        <u/>
        <sz val="9"/>
        <color rgb="FF0000FF"/>
        <rFont val="Times New Roman"/>
        <family val="1"/>
      </rPr>
      <t>501129-30</t>
    </r>
  </si>
  <si>
    <r>
      <rPr>
        <sz val="9"/>
        <rFont val="Times New Roman"/>
        <family val="1"/>
      </rPr>
      <t>Blair Case (P)</t>
    </r>
  </si>
  <si>
    <r>
      <rPr>
        <sz val="9"/>
        <rFont val="Times New Roman"/>
        <family val="1"/>
      </rPr>
      <t>CAA personnel saw hovering maneuvering UFO. [V]</t>
    </r>
  </si>
  <si>
    <r>
      <rPr>
        <sz val="9"/>
        <rFont val="Times New Roman"/>
        <family val="1"/>
      </rPr>
      <t>Huron</t>
    </r>
  </si>
  <si>
    <r>
      <rPr>
        <sz val="9"/>
        <rFont val="Times New Roman"/>
        <family val="1"/>
      </rPr>
      <t>(32.37° N, 86.36° W). Thompson. (McDonald list; FUFOR Index)</t>
    </r>
  </si>
  <si>
    <r>
      <rPr>
        <sz val="9"/>
        <rFont val="Times New Roman"/>
        <family val="1"/>
      </rPr>
      <t>(24.58° N, 81.80° W). (McDonald list)</t>
    </r>
  </si>
  <si>
    <r>
      <rPr>
        <u/>
        <sz val="9"/>
        <color rgb="FF0000FF"/>
        <rFont val="Times New Roman"/>
        <family val="1"/>
      </rPr>
      <t>501114-15</t>
    </r>
  </si>
  <si>
    <r>
      <rPr>
        <sz val="9"/>
        <rFont val="Times New Roman"/>
        <family val="1"/>
      </rPr>
      <t>(McDonald list) Uncorrelated Targets Comparable to B-29</t>
    </r>
  </si>
  <si>
    <r>
      <rPr>
        <sz val="9"/>
        <rFont val="Times New Roman"/>
        <family val="1"/>
      </rPr>
      <t>South Ruislip</t>
    </r>
  </si>
  <si>
    <r>
      <rPr>
        <sz val="9"/>
        <rFont val="Times New Roman"/>
        <family val="1"/>
      </rPr>
      <t>Light Makes 5-6 Head On Passess At Navy Plane</t>
    </r>
  </si>
  <si>
    <r>
      <rPr>
        <sz val="9"/>
        <rFont val="Times New Roman"/>
        <family val="1"/>
      </rPr>
      <t>Lakehurst (E of)</t>
    </r>
  </si>
  <si>
    <r>
      <rPr>
        <sz val="9"/>
        <rFont val="Times New Roman"/>
        <family val="1"/>
      </rPr>
      <t>Aircraft Illustrator Reports Darting Pear-Shaped Object Over Oak Ridge</t>
    </r>
  </si>
  <si>
    <r>
      <rPr>
        <sz val="9"/>
        <rFont val="Times New Roman"/>
        <family val="1"/>
      </rPr>
      <t>Assistant Chief of Security sees UFO and radar tracks at Knoxville</t>
    </r>
  </si>
  <si>
    <r>
      <rPr>
        <sz val="9"/>
        <rFont val="Times New Roman"/>
        <family val="1"/>
      </rPr>
      <t>aluminum object shaped like a dirigible</t>
    </r>
  </si>
  <si>
    <r>
      <rPr>
        <sz val="9"/>
        <rFont val="Times New Roman"/>
        <family val="1"/>
      </rPr>
      <t>Bonlee</t>
    </r>
  </si>
  <si>
    <r>
      <rPr>
        <sz val="9"/>
        <rFont val="Times New Roman"/>
        <family val="1"/>
      </rPr>
      <t>Lab Employee Sees Flash/Radiation Detected at Oak Ridge</t>
    </r>
  </si>
  <si>
    <r>
      <rPr>
        <sz val="9"/>
        <rFont val="Times New Roman"/>
        <family val="1"/>
      </rPr>
      <t>Flying Saucers Observed Over Kirtland AFB and Camp Hood</t>
    </r>
  </si>
  <si>
    <r>
      <rPr>
        <sz val="9"/>
        <rFont val="Times New Roman"/>
        <family val="1"/>
      </rPr>
      <t xml:space="preserve">Kirtland AFB (and over Camp Hood,
</t>
    </r>
    <r>
      <rPr>
        <sz val="9"/>
        <rFont val="Times New Roman"/>
        <family val="1"/>
      </rPr>
      <t>TX)</t>
    </r>
  </si>
  <si>
    <r>
      <rPr>
        <sz val="9"/>
        <rFont val="Times New Roman"/>
        <family val="1"/>
      </rPr>
      <t>UFOs sighted over "Control Zone"</t>
    </r>
  </si>
  <si>
    <r>
      <rPr>
        <sz val="9"/>
        <rFont val="Times New Roman"/>
        <family val="1"/>
      </rPr>
      <t>Security Guards Report Spinning Object/ Radar Detects UFO</t>
    </r>
  </si>
  <si>
    <r>
      <rPr>
        <sz val="9"/>
        <rFont val="Times New Roman"/>
        <family val="1"/>
      </rPr>
      <t>Oak Ridge Security Guard Reports Spinning Object</t>
    </r>
  </si>
  <si>
    <r>
      <rPr>
        <sz val="9"/>
        <rFont val="Times New Roman"/>
        <family val="1"/>
      </rPr>
      <t>AEC Security Patrol Encounters Object 200' Away</t>
    </r>
  </si>
  <si>
    <r>
      <rPr>
        <sz val="9"/>
        <rFont val="Times New Roman"/>
        <family val="1"/>
      </rPr>
      <t>4 round shiny 100 ft objects</t>
    </r>
  </si>
  <si>
    <r>
      <rPr>
        <sz val="9"/>
        <rFont val="Times New Roman"/>
        <family val="1"/>
      </rPr>
      <t>saw 2 shiny silver objects shaped like bullet</t>
    </r>
  </si>
  <si>
    <r>
      <rPr>
        <sz val="9"/>
        <rFont val="Times New Roman"/>
        <family val="1"/>
      </rPr>
      <t>Sightings by AEC security patrols</t>
    </r>
  </si>
  <si>
    <r>
      <rPr>
        <sz val="9"/>
        <rFont val="Times New Roman"/>
        <family val="1"/>
      </rPr>
      <t>Military Radar at Knoxville Tracks Eleven Objects</t>
    </r>
  </si>
  <si>
    <r>
      <rPr>
        <sz val="9"/>
        <rFont val="Times New Roman"/>
        <family val="1"/>
      </rPr>
      <t>Hardin/Conroy Case (AL)</t>
    </r>
  </si>
  <si>
    <r>
      <rPr>
        <sz val="9"/>
        <rFont val="Times New Roman"/>
        <family val="1"/>
      </rPr>
      <t>San Francisco (near)</t>
    </r>
  </si>
  <si>
    <r>
      <rPr>
        <sz val="9"/>
        <rFont val="Times New Roman"/>
        <family val="1"/>
      </rPr>
      <t>California Central Airlines plane buzzed by wing-like UFO. [V]</t>
    </r>
  </si>
  <si>
    <r>
      <rPr>
        <sz val="9"/>
        <rFont val="Times New Roman"/>
        <family val="1"/>
      </rPr>
      <t>San Fernando</t>
    </r>
  </si>
  <si>
    <r>
      <rPr>
        <sz val="9"/>
        <rFont val="Times New Roman"/>
        <family val="1"/>
      </rPr>
      <t>Disc-shaped UFO reported by scientist. [VI]</t>
    </r>
  </si>
  <si>
    <r>
      <rPr>
        <sz val="9"/>
        <rFont val="Times New Roman"/>
        <family val="1"/>
      </rPr>
      <t>Pomona</t>
    </r>
  </si>
  <si>
    <r>
      <rPr>
        <sz val="9"/>
        <rFont val="Times New Roman"/>
        <family val="1"/>
      </rPr>
      <t>SCR-615B Tracks UFO (BBU 809)</t>
    </r>
  </si>
  <si>
    <r>
      <rPr>
        <sz val="9"/>
        <rFont val="Times New Roman"/>
        <family val="1"/>
      </rPr>
      <t>Dog cowers at bolide (IFO)</t>
    </r>
  </si>
  <si>
    <r>
      <rPr>
        <sz val="9"/>
        <rFont val="Times New Roman"/>
        <family val="1"/>
      </rPr>
      <t>Murray</t>
    </r>
  </si>
  <si>
    <r>
      <rPr>
        <sz val="9"/>
        <rFont val="Times New Roman"/>
        <family val="1"/>
      </rPr>
      <t>brilliant white star like object accelerate and decelerate</t>
    </r>
  </si>
  <si>
    <r>
      <rPr>
        <sz val="9"/>
        <rFont val="Times New Roman"/>
        <family val="1"/>
      </rPr>
      <t>Kit Carson</t>
    </r>
  </si>
  <si>
    <r>
      <rPr>
        <sz val="9"/>
        <rFont val="Times New Roman"/>
        <family val="1"/>
      </rPr>
      <t>round object moving erratically at high speed then hover</t>
    </r>
  </si>
  <si>
    <r>
      <rPr>
        <sz val="9"/>
        <rFont val="Times New Roman"/>
        <family val="1"/>
      </rPr>
      <t>Poplar (Bluff?)</t>
    </r>
  </si>
  <si>
    <r>
      <rPr>
        <sz val="9"/>
        <rFont val="Times New Roman"/>
        <family val="1"/>
      </rPr>
      <t>Red Lights On Collision Course With Aircraft</t>
    </r>
  </si>
  <si>
    <r>
      <rPr>
        <sz val="9"/>
        <rFont val="Times New Roman"/>
        <family val="1"/>
      </rPr>
      <t>Effingham (5 miles SW of)</t>
    </r>
  </si>
  <si>
    <r>
      <rPr>
        <sz val="9"/>
        <rFont val="Times New Roman"/>
        <family val="1"/>
      </rPr>
      <t>Unkown location</t>
    </r>
  </si>
  <si>
    <r>
      <rPr>
        <sz val="9"/>
        <rFont val="Times New Roman"/>
        <family val="1"/>
      </rPr>
      <t>Three Pancake-Shaped Objects Observed</t>
    </r>
  </si>
  <si>
    <r>
      <rPr>
        <sz val="9"/>
        <rFont val="Times New Roman"/>
        <family val="1"/>
      </rPr>
      <t>strange deep red ball of fire near the horizon</t>
    </r>
  </si>
  <si>
    <r>
      <rPr>
        <sz val="9"/>
        <rFont val="Times New Roman"/>
        <family val="1"/>
      </rPr>
      <t>McKorryuk, Nunivak Island, Aleutians</t>
    </r>
  </si>
  <si>
    <r>
      <rPr>
        <sz val="9"/>
        <rFont val="Times New Roman"/>
        <family val="1"/>
      </rPr>
      <t>Navy planes on mission approached by two large discs, radar jammed, radio transmitter blocked by buzzing noise each time new frequency tried</t>
    </r>
  </si>
  <si>
    <r>
      <rPr>
        <sz val="9"/>
        <rFont val="Times New Roman"/>
        <family val="1"/>
      </rPr>
      <t>Objects Filmed After V-2 Launch</t>
    </r>
  </si>
  <si>
    <r>
      <rPr>
        <sz val="9"/>
        <rFont val="Times New Roman"/>
        <family val="1"/>
      </rPr>
      <t>Alamogordo (Holloman AFB)</t>
    </r>
  </si>
  <si>
    <r>
      <rPr>
        <sz val="9"/>
        <rFont val="Times New Roman"/>
        <family val="1"/>
      </rPr>
      <t>Two Objects Filmed During Shrike Missile Test</t>
    </r>
  </si>
  <si>
    <r>
      <rPr>
        <sz val="9"/>
        <rFont val="Times New Roman"/>
        <family val="1"/>
      </rPr>
      <t>a black or dark round object</t>
    </r>
  </si>
  <si>
    <r>
      <rPr>
        <sz val="9"/>
        <rFont val="Times New Roman"/>
        <family val="1"/>
      </rPr>
      <t>Ernest Harmon AFB, Newfoundland</t>
    </r>
  </si>
  <si>
    <r>
      <rPr>
        <sz val="9"/>
        <rFont val="Times New Roman"/>
        <family val="1"/>
      </rPr>
      <t>(BB# may be wrong) black or yellowish-brown object</t>
    </r>
  </si>
  <si>
    <r>
      <rPr>
        <sz val="9"/>
        <rFont val="Times New Roman"/>
        <family val="1"/>
      </rPr>
      <t>S of Kippens, Newfoundland</t>
    </r>
  </si>
  <si>
    <r>
      <rPr>
        <sz val="9"/>
        <rFont val="Times New Roman"/>
        <family val="1"/>
      </rPr>
      <t>Sandy Point, Newfoundland</t>
    </r>
  </si>
  <si>
    <r>
      <rPr>
        <sz val="9"/>
        <rFont val="Times New Roman"/>
        <family val="1"/>
      </rPr>
      <t>shiny white spherical object about 20 ft diameter</t>
    </r>
  </si>
  <si>
    <r>
      <rPr>
        <sz val="9"/>
        <rFont val="Times New Roman"/>
        <family val="1"/>
      </rPr>
      <t>Brockton (near)</t>
    </r>
  </si>
  <si>
    <r>
      <rPr>
        <sz val="9"/>
        <rFont val="Times New Roman"/>
        <family val="1"/>
      </rPr>
      <t>distinct bright unidentified target travel at same speed</t>
    </r>
  </si>
  <si>
    <r>
      <rPr>
        <sz val="9"/>
        <rFont val="Times New Roman"/>
        <family val="1"/>
      </rPr>
      <t>Bermuda (250 Miles SW of)</t>
    </r>
  </si>
  <si>
    <r>
      <rPr>
        <sz val="9"/>
        <rFont val="Times New Roman"/>
        <family val="1"/>
      </rPr>
      <t>small, round or elliptical, bright object overhead</t>
    </r>
  </si>
  <si>
    <r>
      <rPr>
        <sz val="9"/>
        <rFont val="Times New Roman"/>
        <family val="1"/>
      </rPr>
      <t>Nicosia</t>
    </r>
  </si>
  <si>
    <r>
      <rPr>
        <sz val="9"/>
        <rFont val="Times New Roman"/>
        <family val="1"/>
      </rPr>
      <t>Nick Mariana / Montana UFO Color Film</t>
    </r>
  </si>
  <si>
    <r>
      <rPr>
        <sz val="9"/>
        <rFont val="Times New Roman"/>
        <family val="1"/>
      </rPr>
      <t>Neatishead radar tracked an unidentified aircraft</t>
    </r>
  </si>
  <si>
    <r>
      <rPr>
        <sz val="9"/>
        <rFont val="Times New Roman"/>
        <family val="1"/>
      </rPr>
      <t>Cromer (10 miles N of)</t>
    </r>
  </si>
  <si>
    <r>
      <rPr>
        <sz val="9"/>
        <rFont val="Times New Roman"/>
        <family val="1"/>
      </rPr>
      <t>Black Object Chased At 620 MPH</t>
    </r>
  </si>
  <si>
    <r>
      <rPr>
        <sz val="9"/>
        <rFont val="Times New Roman"/>
        <family val="1"/>
      </rPr>
      <t>Object 100' Above Sea Observed By Ship MV Marcala</t>
    </r>
  </si>
  <si>
    <r>
      <rPr>
        <sz val="9"/>
        <color rgb="FF008000"/>
        <rFont val="Times New Roman"/>
        <family val="1"/>
      </rPr>
      <t>U</t>
    </r>
  </si>
  <si>
    <r>
      <rPr>
        <sz val="9"/>
        <rFont val="Times New Roman"/>
        <family val="1"/>
      </rPr>
      <t>polished aluminum object, shaped like a bowtie</t>
    </r>
  </si>
  <si>
    <r>
      <rPr>
        <sz val="9"/>
        <rFont val="Times New Roman"/>
        <family val="1"/>
      </rPr>
      <t>Weather Recon flight crew saw 4 groups of round metallic silver objects</t>
    </r>
  </si>
  <si>
    <r>
      <rPr>
        <sz val="9"/>
        <rFont val="Times New Roman"/>
        <family val="1"/>
      </rPr>
      <t>Fort Peck</t>
    </r>
  </si>
  <si>
    <r>
      <rPr>
        <sz val="9"/>
        <rFont val="Times New Roman"/>
        <family val="1"/>
      </rPr>
      <t>Martin/Moore Case (M)</t>
    </r>
  </si>
  <si>
    <r>
      <rPr>
        <sz val="9"/>
        <rFont val="Times New Roman"/>
        <family val="1"/>
      </rPr>
      <t>Osceola (near)</t>
    </r>
  </si>
  <si>
    <r>
      <rPr>
        <sz val="9"/>
        <rFont val="Times New Roman"/>
        <family val="1"/>
      </rPr>
      <t>USN pilots of 2 planes saw a domed disc A,V</t>
    </r>
  </si>
  <si>
    <r>
      <rPr>
        <sz val="9"/>
        <rFont val="Times New Roman"/>
        <family val="1"/>
      </rPr>
      <t>GCA Scope Notices Targets Near Aircraft</t>
    </r>
  </si>
  <si>
    <r>
      <rPr>
        <sz val="9"/>
        <rFont val="Times New Roman"/>
        <family val="1"/>
      </rPr>
      <t>Weisbaden</t>
    </r>
  </si>
  <si>
    <r>
      <rPr>
        <sz val="9"/>
        <rFont val="Times New Roman"/>
        <family val="1"/>
      </rPr>
      <t>CAA flight engineer observed a "wingless, fuselage-shaped" UFO. [V]</t>
    </r>
  </si>
  <si>
    <r>
      <rPr>
        <sz val="9"/>
        <rFont val="Times New Roman"/>
        <family val="1"/>
      </rPr>
      <t>Rotating disc hovered, sped away when car approached [XII]</t>
    </r>
  </si>
  <si>
    <r>
      <rPr>
        <sz val="9"/>
        <rFont val="Times New Roman"/>
        <family val="1"/>
      </rPr>
      <t>Kingman (near)</t>
    </r>
  </si>
  <si>
    <r>
      <rPr>
        <sz val="9"/>
        <rFont val="Times New Roman"/>
        <family val="1"/>
      </rPr>
      <t>Royal Canadian NAS, G,V Navy Men Report Radar Contact</t>
    </r>
  </si>
  <si>
    <r>
      <rPr>
        <sz val="9"/>
        <rFont val="Times New Roman"/>
        <family val="1"/>
      </rPr>
      <t>Dartmouth, NS</t>
    </r>
  </si>
  <si>
    <r>
      <rPr>
        <sz val="9"/>
        <rFont val="Times New Roman"/>
        <family val="1"/>
      </rPr>
      <t>Movie film of UFO taken by newspaper reporter Al Hixenbaugh</t>
    </r>
  </si>
  <si>
    <r>
      <rPr>
        <sz val="9"/>
        <rFont val="Times New Roman"/>
        <family val="1"/>
      </rPr>
      <t>Huge "Dishpan" Flies Over Arsenal</t>
    </r>
  </si>
  <si>
    <r>
      <rPr>
        <sz val="9"/>
        <rFont val="Times New Roman"/>
        <family val="1"/>
      </rPr>
      <t>Navy transport pilot Case (AL, M)</t>
    </r>
  </si>
  <si>
    <r>
      <rPr>
        <sz val="9"/>
        <rFont val="Times New Roman"/>
        <family val="1"/>
      </rPr>
      <t>Daggett</t>
    </r>
  </si>
  <si>
    <r>
      <rPr>
        <sz val="9"/>
        <rFont val="Times New Roman"/>
        <family val="1"/>
      </rPr>
      <t>huge ball of fire descend slowly in 1-1/2 mins in a wavy spiral path</t>
    </r>
  </si>
  <si>
    <r>
      <rPr>
        <sz val="9"/>
        <rFont val="Times New Roman"/>
        <family val="1"/>
      </rPr>
      <t>Disc Makes Five Passes At Control Tower</t>
    </r>
  </si>
  <si>
    <r>
      <rPr>
        <sz val="9"/>
        <rFont val="Times New Roman"/>
        <family val="1"/>
      </rPr>
      <t>30' Disc Seen From Golf Course</t>
    </r>
  </si>
  <si>
    <r>
      <rPr>
        <sz val="9"/>
        <rFont val="Times New Roman"/>
        <family val="1"/>
      </rPr>
      <t>Triangular Object Passes C-47 At 700 MPH</t>
    </r>
  </si>
  <si>
    <r>
      <rPr>
        <sz val="9"/>
        <rFont val="Times New Roman"/>
        <family val="1"/>
      </rPr>
      <t>4:45 PM. Fairchild plant workers at the nuclear research facilities watched a brilliant fiery ball of light hover over restricted military airspace for about two minutes. (Source: Loren E. Gross, UFOs: A History. 1951, p. 3).</t>
    </r>
  </si>
  <si>
    <r>
      <rPr>
        <sz val="9"/>
        <rFont val="Times New Roman"/>
        <family val="1"/>
      </rPr>
      <t>Geologist saw disc-shaped object loop around plane. [VI]</t>
    </r>
  </si>
  <si>
    <r>
      <rPr>
        <sz val="9"/>
        <rFont val="Times New Roman"/>
        <family val="1"/>
      </rPr>
      <t>a spindle-shaped 150 ft long metallic object</t>
    </r>
  </si>
  <si>
    <r>
      <rPr>
        <sz val="9"/>
        <rFont val="Times New Roman"/>
        <family val="1"/>
      </rPr>
      <t>Mt. Vernon (about 7 miles W of)</t>
    </r>
  </si>
  <si>
    <r>
      <rPr>
        <sz val="9"/>
        <rFont val="Times New Roman"/>
        <family val="1"/>
      </rPr>
      <t>theodolite photo</t>
    </r>
  </si>
  <si>
    <r>
      <rPr>
        <sz val="9"/>
        <rFont val="Times New Roman"/>
        <family val="1"/>
      </rPr>
      <t>Sperry/Gates Case (AL)</t>
    </r>
  </si>
  <si>
    <r>
      <rPr>
        <sz val="9"/>
        <rFont val="Times New Roman"/>
        <family val="1"/>
      </rPr>
      <t>Askania Theodolite Films Objects At Tracking Station</t>
    </r>
  </si>
  <si>
    <r>
      <rPr>
        <sz val="9"/>
        <rFont val="Times New Roman"/>
        <family val="1"/>
      </rPr>
      <t xml:space="preserve">Astronomer/meteorologist observed a "powered" disc-like object from the grounds
</t>
    </r>
    <r>
      <rPr>
        <sz val="9"/>
        <rFont val="Times New Roman"/>
        <family val="1"/>
      </rPr>
      <t>of Lowell Observatory. [I]</t>
    </r>
  </si>
  <si>
    <r>
      <rPr>
        <sz val="9"/>
        <rFont val="Times New Roman"/>
        <family val="1"/>
      </rPr>
      <t>Triangular Object Tracked By Gnd Radar &amp; Observed By F-80</t>
    </r>
  </si>
  <si>
    <r>
      <rPr>
        <sz val="9"/>
        <rFont val="Times New Roman"/>
        <family val="1"/>
      </rPr>
      <t>Honshu (100 miles E of)</t>
    </r>
  </si>
  <si>
    <r>
      <rPr>
        <sz val="9"/>
        <rFont val="Times New Roman"/>
        <family val="1"/>
      </rPr>
      <t>Paul Trent Photos</t>
    </r>
  </si>
  <si>
    <r>
      <rPr>
        <sz val="9"/>
        <rFont val="Times New Roman"/>
        <family val="1"/>
      </rPr>
      <t>McMinnville (9 miles W of)</t>
    </r>
  </si>
  <si>
    <r>
      <rPr>
        <sz val="9"/>
        <rFont val="Times New Roman"/>
        <family val="1"/>
      </rPr>
      <t>object with erratically varying height, position and speed</t>
    </r>
  </si>
  <si>
    <r>
      <rPr>
        <sz val="9"/>
        <rFont val="Times New Roman"/>
        <family val="1"/>
      </rPr>
      <t>silvery white object hover at 100 ft altitude</t>
    </r>
  </si>
  <si>
    <r>
      <rPr>
        <sz val="9"/>
        <rFont val="Times New Roman"/>
        <family val="1"/>
      </rPr>
      <t>Ely (9 miles S of)</t>
    </r>
  </si>
  <si>
    <r>
      <rPr>
        <sz val="9"/>
        <rFont val="Times New Roman"/>
        <family val="1"/>
      </rPr>
      <t>Unidentified Target Tracked / F-80 Intercepts</t>
    </r>
  </si>
  <si>
    <r>
      <rPr>
        <sz val="9"/>
        <rFont val="Times New Roman"/>
        <family val="1"/>
      </rPr>
      <t>Wakkanai (About 2 miles W of)</t>
    </r>
  </si>
  <si>
    <r>
      <rPr>
        <sz val="9"/>
        <rFont val="Times New Roman"/>
        <family val="1"/>
      </rPr>
      <t>light-brown flat oval object that climbed to 28,000 ft</t>
    </r>
  </si>
  <si>
    <r>
      <rPr>
        <sz val="9"/>
        <rFont val="Times New Roman"/>
        <family val="1"/>
      </rPr>
      <t>Adickes/Manning Case (AL)</t>
    </r>
  </si>
  <si>
    <r>
      <rPr>
        <sz val="9"/>
        <rFont val="Times New Roman"/>
        <family val="1"/>
      </rPr>
      <t>Cinetheodolite Film Taken By Tracking Station</t>
    </r>
  </si>
  <si>
    <r>
      <rPr>
        <sz val="9"/>
        <rFont val="Times New Roman"/>
        <family val="1"/>
      </rPr>
      <t>rectangular cream-colored flat object about 20 ft high, 60 ft long</t>
    </r>
  </si>
  <si>
    <r>
      <rPr>
        <sz val="9"/>
        <rFont val="Times New Roman"/>
        <family val="1"/>
      </rPr>
      <t>Hachinohe (NE of Camp Haugen)</t>
    </r>
  </si>
  <si>
    <r>
      <rPr>
        <sz val="9"/>
        <rFont val="Times New Roman"/>
        <family val="1"/>
      </rPr>
      <t>Red Bud, IL</t>
    </r>
  </si>
  <si>
    <r>
      <rPr>
        <sz val="9"/>
        <rFont val="Times New Roman"/>
        <family val="1"/>
      </rPr>
      <t>Object Triangulated, Observed From F-61C</t>
    </r>
  </si>
  <si>
    <r>
      <rPr>
        <sz val="9"/>
        <rFont val="Times New Roman"/>
        <family val="1"/>
      </rPr>
      <t>Memphis (near)</t>
    </r>
  </si>
  <si>
    <r>
      <rPr>
        <sz val="9"/>
        <rFont val="Times New Roman"/>
        <family val="1"/>
      </rPr>
      <t>4 rectangular, amber objects</t>
    </r>
  </si>
  <si>
    <r>
      <rPr>
        <sz val="9"/>
        <rFont val="Times New Roman"/>
        <family val="1"/>
      </rPr>
      <t>object flying to the NE or E over Brookley AFB at 3,500 ft</t>
    </r>
  </si>
  <si>
    <r>
      <rPr>
        <sz val="9"/>
        <rFont val="Times New Roman"/>
        <family val="1"/>
      </rPr>
      <t>Mobile (Brookley AFB &amp; Bates Field)</t>
    </r>
  </si>
  <si>
    <r>
      <rPr>
        <sz val="9"/>
        <rFont val="Times New Roman"/>
        <family val="1"/>
      </rPr>
      <t>grey metallic disc, 50 ft in diameter, 15 ft thick, top-shaped</t>
    </r>
  </si>
  <si>
    <r>
      <rPr>
        <sz val="9"/>
        <rFont val="Times New Roman"/>
        <family val="1"/>
      </rPr>
      <t>deep-blue ellipsoid object at 15° elevation moving SW-NE opposite the winds</t>
    </r>
  </si>
  <si>
    <r>
      <rPr>
        <sz val="9"/>
        <rFont val="Times New Roman"/>
        <family val="1"/>
      </rPr>
      <t>Boston (Logan Airport)</t>
    </r>
  </si>
  <si>
    <r>
      <rPr>
        <sz val="9"/>
        <rFont val="Times New Roman"/>
        <family val="1"/>
      </rPr>
      <t>6-12 dark objects shaped like 300-lb. bombs</t>
    </r>
  </si>
  <si>
    <r>
      <rPr>
        <sz val="9"/>
        <rFont val="Times New Roman"/>
        <family val="1"/>
      </rPr>
      <t>Marrowhode Lake</t>
    </r>
  </si>
  <si>
    <r>
      <rPr>
        <sz val="9"/>
        <rFont val="Times New Roman"/>
        <family val="1"/>
      </rPr>
      <t>white object through binoculars flying at extreme altitude and speed</t>
    </r>
  </si>
  <si>
    <r>
      <rPr>
        <sz val="9"/>
        <rFont val="Times New Roman"/>
        <family val="1"/>
      </rPr>
      <t>tracked stationary target on radar at 18 miles range for 10 mins</t>
    </r>
  </si>
  <si>
    <r>
      <rPr>
        <sz val="9"/>
        <rFont val="Times New Roman"/>
        <family val="1"/>
      </rPr>
      <t>Motubu Peninsula</t>
    </r>
  </si>
  <si>
    <r>
      <rPr>
        <sz val="9"/>
        <rFont val="Times New Roman"/>
        <family val="1"/>
      </rPr>
      <t>Mar 26, 1950; near Washington, DC, Totten (P)</t>
    </r>
  </si>
  <si>
    <r>
      <rPr>
        <sz val="9"/>
        <rFont val="Times New Roman"/>
        <family val="1"/>
      </rPr>
      <t>CAA control tower operator saw maneuvering light source. [V]</t>
    </r>
  </si>
  <si>
    <r>
      <rPr>
        <sz val="9"/>
        <rFont val="Times New Roman"/>
        <family val="1"/>
      </rPr>
      <t>Blue-White Flame Approaches C-47</t>
    </r>
  </si>
  <si>
    <r>
      <rPr>
        <sz val="9"/>
        <rFont val="Times New Roman"/>
        <family val="1"/>
      </rPr>
      <t>4925th Test Group Sees UFO</t>
    </r>
  </si>
  <si>
    <r>
      <rPr>
        <sz val="9"/>
        <rFont val="Times New Roman"/>
        <family val="1"/>
      </rPr>
      <t>spherical then elongated object flying at 2,000 mph</t>
    </r>
  </si>
  <si>
    <r>
      <rPr>
        <sz val="9"/>
        <rFont val="Times New Roman"/>
        <family val="1"/>
      </rPr>
      <t>Clovis (35 miles SE of)</t>
    </r>
  </si>
  <si>
    <r>
      <rPr>
        <sz val="9"/>
        <rFont val="Times New Roman"/>
        <family val="1"/>
      </rPr>
      <t>100 ft flat cylinder-section circular disc</t>
    </r>
  </si>
  <si>
    <r>
      <rPr>
        <sz val="9"/>
        <rFont val="Times New Roman"/>
        <family val="1"/>
      </rPr>
      <t>Fisher Case (P)</t>
    </r>
  </si>
  <si>
    <r>
      <rPr>
        <sz val="9"/>
        <rFont val="Times New Roman"/>
        <family val="1"/>
      </rPr>
      <t>Retired Army Captain, others, saw dozens of discs gyrating in sky. [IV]</t>
    </r>
  </si>
  <si>
    <r>
      <rPr>
        <sz val="9"/>
        <rFont val="Times New Roman"/>
        <family val="1"/>
      </rPr>
      <t xml:space="preserve">Navy Chief Petty Officer at Naval Air Station saw a flat oval UFO pass under a B-
</t>
    </r>
    <r>
      <rPr>
        <sz val="9"/>
        <rFont val="Times New Roman"/>
        <family val="1"/>
      </rPr>
      <t>36 bomber.</t>
    </r>
  </si>
  <si>
    <r>
      <rPr>
        <sz val="9"/>
        <rFont val="Times New Roman"/>
        <family val="1"/>
      </rPr>
      <t>Airport observers saw 4 UFOs, one through theodolite. [V, Xl</t>
    </r>
  </si>
  <si>
    <r>
      <rPr>
        <sz val="9"/>
        <rFont val="Times New Roman"/>
        <family val="1"/>
      </rPr>
      <t>Saucer-shaped object descended, hovered with swaying motion, moved away. [IV]</t>
    </r>
  </si>
  <si>
    <r>
      <rPr>
        <sz val="9"/>
        <rFont val="Times New Roman"/>
        <family val="1"/>
      </rPr>
      <t>Clarksburg</t>
    </r>
  </si>
  <si>
    <r>
      <rPr>
        <sz val="9"/>
        <rFont val="Times New Roman"/>
        <family val="1"/>
      </rPr>
      <t>silver ping-pong-shaped object at extreme altitude</t>
    </r>
  </si>
  <si>
    <r>
      <rPr>
        <sz val="9"/>
        <rFont val="Times New Roman"/>
        <family val="1"/>
      </rPr>
      <t>Disc hovered over city, sped away. [XII]</t>
    </r>
  </si>
  <si>
    <r>
      <rPr>
        <sz val="9"/>
        <rFont val="Times New Roman"/>
        <family val="1"/>
      </rPr>
      <t>Orangeburg</t>
    </r>
  </si>
  <si>
    <r>
      <rPr>
        <sz val="9"/>
        <rFont val="Times New Roman"/>
        <family val="1"/>
      </rPr>
      <t xml:space="preserve">Selfridge AFB, Michigan, G,V,A air defense ground radar trackings of an object
</t>
    </r>
    <r>
      <rPr>
        <sz val="9"/>
        <rFont val="Times New Roman"/>
        <family val="1"/>
      </rPr>
      <t>erratically varying height &amp; speed</t>
    </r>
  </si>
  <si>
    <r>
      <rPr>
        <sz val="9"/>
        <rFont val="Times New Roman"/>
        <family val="1"/>
      </rPr>
      <t>Kerr/Miller/Rabenek Case (AL) Three Aircraft Spot UFO / Radar Track At ATIC</t>
    </r>
  </si>
  <si>
    <r>
      <rPr>
        <sz val="9"/>
        <rFont val="Times New Roman"/>
        <family val="1"/>
      </rPr>
      <t>Three Aircraft Spot UFO / Radar Track At ATIC</t>
    </r>
  </si>
  <si>
    <r>
      <rPr>
        <sz val="9"/>
        <rFont val="Times New Roman"/>
        <family val="1"/>
      </rPr>
      <t>Night. A dark, five-foot diameter disc paced a car. When the driver stopped the car the object circled the car, then sped away at a high speed.</t>
    </r>
  </si>
  <si>
    <r>
      <rPr>
        <sz val="9"/>
        <rFont val="Times New Roman"/>
        <family val="1"/>
      </rPr>
      <t>A man was driving east approximately two miles east of the junction of Indiana State Hwy 66 and 261 north of Newburgh, when he observed an object he believed to be a rocket at a distance of approximately 50-75 yards in front of his automobile.</t>
    </r>
  </si>
  <si>
    <r>
      <rPr>
        <sz val="9"/>
        <rFont val="Times New Roman"/>
        <family val="1"/>
      </rPr>
      <t>Newburgh (near)</t>
    </r>
  </si>
  <si>
    <r>
      <rPr>
        <sz val="9"/>
        <rFont val="Times New Roman"/>
        <family val="1"/>
      </rPr>
      <t>an intense, dull yellowish light descend vertically</t>
    </r>
  </si>
  <si>
    <r>
      <rPr>
        <sz val="9"/>
        <rFont val="Times New Roman"/>
        <family val="1"/>
      </rPr>
      <t>Radio amateur tracks UFO with radar</t>
    </r>
  </si>
  <si>
    <r>
      <rPr>
        <sz val="9"/>
        <rFont val="Times New Roman"/>
        <family val="1"/>
      </rPr>
      <t xml:space="preserve">object in the shape of a discus approximately 60 feet in diameter, 10 feet thick in
</t>
    </r>
    <r>
      <rPr>
        <sz val="9"/>
        <rFont val="Times New Roman"/>
        <family val="1"/>
      </rPr>
      <t>the middle and thin at the edges seen from private plane</t>
    </r>
  </si>
  <si>
    <r>
      <rPr>
        <sz val="9"/>
        <rFont val="Times New Roman"/>
        <family val="1"/>
      </rPr>
      <t>Coulterville</t>
    </r>
  </si>
  <si>
    <r>
      <rPr>
        <sz val="9"/>
        <rFont val="Times New Roman"/>
        <family val="1"/>
      </rPr>
      <t>AEC Investigators Sighted cylinder with tapered ends, silver and flashing</t>
    </r>
  </si>
  <si>
    <r>
      <rPr>
        <sz val="9"/>
        <rFont val="Times New Roman"/>
        <family val="1"/>
      </rPr>
      <t>saw and photographed a circular luminous object</t>
    </r>
  </si>
  <si>
    <r>
      <rPr>
        <sz val="9"/>
        <rFont val="Times New Roman"/>
        <family val="1"/>
      </rPr>
      <t>Datil</t>
    </r>
  </si>
  <si>
    <r>
      <rPr>
        <sz val="9"/>
        <rFont val="Times New Roman"/>
        <family val="1"/>
      </rPr>
      <t>UAO observed over Los Alamos</t>
    </r>
  </si>
  <si>
    <r>
      <rPr>
        <sz val="9"/>
        <rFont val="Times New Roman"/>
        <family val="1"/>
      </rPr>
      <t>UFO Tracked By Gnd Radar Nr. Two F6F Aircraft</t>
    </r>
  </si>
  <si>
    <r>
      <rPr>
        <sz val="9"/>
        <rFont val="Times New Roman"/>
        <family val="1"/>
      </rPr>
      <t>F6F Picks Up Object Tracked By Gnd Radar At 480 MPH</t>
    </r>
  </si>
  <si>
    <r>
      <rPr>
        <sz val="10"/>
        <rFont val="Times New Roman"/>
        <family val="1"/>
      </rPr>
      <t>B-29 Crew, Others, See 300' Object At 2,000 MPH</t>
    </r>
  </si>
  <si>
    <r>
      <rPr>
        <sz val="9"/>
        <rFont val="Times New Roman"/>
        <family val="1"/>
      </rPr>
      <t xml:space="preserve">2 thin, illuminated cylinders, one dropped a fireball, both maneuvered together
</t>
    </r>
    <r>
      <rPr>
        <sz val="9"/>
        <rFont val="Times New Roman"/>
        <family val="1"/>
      </rPr>
      <t>then disappeared high and fast. (Berliner) 5 mins</t>
    </r>
  </si>
  <si>
    <r>
      <rPr>
        <sz val="9"/>
        <rFont val="Times New Roman"/>
        <family val="1"/>
      </rPr>
      <t>Teaticket</t>
    </r>
  </si>
  <si>
    <r>
      <rPr>
        <sz val="9"/>
        <rFont val="Times New Roman"/>
        <family val="1"/>
      </rPr>
      <t>saw object trailing smoke</t>
    </r>
  </si>
  <si>
    <r>
      <rPr>
        <sz val="9"/>
        <rFont val="Times New Roman"/>
        <family val="1"/>
      </rPr>
      <t>Davis-Monthan AFB, Tucson</t>
    </r>
  </si>
  <si>
    <r>
      <rPr>
        <sz val="9"/>
        <rFont val="Times New Roman"/>
        <family val="1"/>
      </rPr>
      <t>3 ft red and white elliptical object flying</t>
    </r>
  </si>
  <si>
    <r>
      <rPr>
        <sz val="9"/>
        <rFont val="Times New Roman"/>
        <family val="1"/>
      </rPr>
      <t>Aleutian Islands (north of)</t>
    </r>
  </si>
  <si>
    <r>
      <rPr>
        <sz val="10"/>
        <rFont val="Times New Roman"/>
        <family val="1"/>
      </rPr>
      <t>C-45 Transport Crew Encounters Object</t>
    </r>
  </si>
  <si>
    <r>
      <rPr>
        <sz val="9"/>
        <rFont val="Times New Roman"/>
        <family val="1"/>
      </rPr>
      <t>Blackstone (near)</t>
    </r>
  </si>
  <si>
    <r>
      <rPr>
        <sz val="9"/>
        <rFont val="Times New Roman"/>
        <family val="1"/>
      </rPr>
      <t>maneuvering red exhaust-like or orange ball of fire circle</t>
    </r>
  </si>
  <si>
    <r>
      <rPr>
        <sz val="9"/>
        <rFont val="Times New Roman"/>
        <family val="1"/>
      </rPr>
      <t>Kodiak NAS (near)</t>
    </r>
  </si>
  <si>
    <r>
      <rPr>
        <sz val="9"/>
        <rFont val="Times New Roman"/>
        <family val="1"/>
      </rPr>
      <t xml:space="preserve">USN P2V3 Patrol Plane and USS Tillamook Encounter "threatening" Radar Target
</t>
    </r>
    <r>
      <rPr>
        <sz val="9"/>
        <rFont val="Times New Roman"/>
        <family val="1"/>
      </rPr>
      <t>and E-M</t>
    </r>
  </si>
  <si>
    <r>
      <rPr>
        <sz val="9"/>
        <rFont val="Times New Roman"/>
        <family val="1"/>
      </rPr>
      <t>Kodiak NAS</t>
    </r>
  </si>
  <si>
    <r>
      <rPr>
        <sz val="10"/>
        <rFont val="Times New Roman"/>
        <family val="1"/>
      </rPr>
      <t>T-6 Crews Encounter Object At 15,000'</t>
    </r>
  </si>
  <si>
    <r>
      <rPr>
        <sz val="9"/>
        <rFont val="Times New Roman"/>
        <family val="1"/>
      </rPr>
      <t>observed a bright white object that changed color to red and green in northern sky</t>
    </r>
  </si>
  <si>
    <r>
      <rPr>
        <sz val="9"/>
        <rFont val="Times New Roman"/>
        <family val="1"/>
      </rPr>
      <t>at 24° 0' N, 85°20' W. (McDonald list) B-29 Radar Tracks Objects</t>
    </r>
  </si>
  <si>
    <r>
      <rPr>
        <sz val="9"/>
        <rFont val="Times New Roman"/>
        <family val="1"/>
      </rPr>
      <t>Gulf of Mexico (SW of Florida)</t>
    </r>
  </si>
  <si>
    <r>
      <rPr>
        <sz val="9"/>
        <rFont val="Times New Roman"/>
        <family val="1"/>
      </rPr>
      <t>A man and his father stated that an object was within their vision for approximately twenty five (25) seconds and that the appearance of the object was pure silver, round "like a balloon" and apparently constructed of. a solid material, "a metal".</t>
    </r>
  </si>
  <si>
    <r>
      <rPr>
        <sz val="9"/>
        <rFont val="Times New Roman"/>
        <family val="1"/>
      </rPr>
      <t>Las Vegas AFB</t>
    </r>
  </si>
  <si>
    <r>
      <rPr>
        <sz val="9"/>
        <rFont val="Times New Roman"/>
        <family val="1"/>
      </rPr>
      <t xml:space="preserve">OSI Case 161 yellowish-white ball of light at about 45° elevation changing color
</t>
    </r>
    <r>
      <rPr>
        <sz val="9"/>
        <rFont val="Times New Roman"/>
        <family val="1"/>
      </rPr>
      <t>to orange with trailing flame  (FOIA; FUFOR Index)</t>
    </r>
  </si>
  <si>
    <r>
      <rPr>
        <sz val="9"/>
        <rFont val="Times New Roman"/>
        <family val="1"/>
      </rPr>
      <t>Corona (south of)</t>
    </r>
  </si>
  <si>
    <r>
      <rPr>
        <sz val="9"/>
        <rFont val="Times New Roman"/>
        <family val="1"/>
      </rPr>
      <t xml:space="preserve">crew of C-47 transport saw a 30-60 ft silver football-shaped object flying in
</t>
    </r>
    <r>
      <rPr>
        <sz val="9"/>
        <rFont val="Times New Roman"/>
        <family val="1"/>
      </rPr>
      <t>straight level flight. (Project 1947; FUFOR Index)</t>
    </r>
  </si>
  <si>
    <r>
      <rPr>
        <sz val="9"/>
        <rFont val="Times New Roman"/>
        <family val="1"/>
      </rPr>
      <t>Howard (near)</t>
    </r>
  </si>
  <si>
    <r>
      <rPr>
        <sz val="9"/>
        <rFont val="Times New Roman"/>
        <family val="1"/>
      </rPr>
      <t xml:space="preserve">blimp-shaped object outdistance the [4?] planes at high speed. (Project 1947;
</t>
    </r>
    <r>
      <rPr>
        <sz val="9"/>
        <rFont val="Times New Roman"/>
        <family val="1"/>
      </rPr>
      <t>FUFOR Index)</t>
    </r>
  </si>
  <si>
    <r>
      <rPr>
        <sz val="9"/>
        <rFont val="Times New Roman"/>
        <family val="1"/>
      </rPr>
      <t>Greenwood (Bet Hamlet and)</t>
    </r>
  </si>
  <si>
    <r>
      <rPr>
        <sz val="9"/>
        <rFont val="Times New Roman"/>
        <family val="1"/>
      </rPr>
      <t>Unknown Aerial Phenomenon Sighted</t>
    </r>
  </si>
  <si>
    <r>
      <rPr>
        <sz val="10"/>
        <rFont val="Times New Roman"/>
        <family val="1"/>
      </rPr>
      <t>C-47 Crew Encounters 600 MPH+ Silver Sphere</t>
    </r>
  </si>
  <si>
    <r>
      <rPr>
        <sz val="9"/>
        <rFont val="Times New Roman"/>
        <family val="1"/>
      </rPr>
      <t>Hammond (bet Covington and)</t>
    </r>
  </si>
  <si>
    <r>
      <rPr>
        <sz val="9"/>
        <rFont val="Times New Roman"/>
        <family val="1"/>
      </rPr>
      <t xml:space="preserve">Flying discs first observed near the observatory at Mt. Palomar. A recording geiger counter was so activated at the times of these sightings, that it went completely off
</t>
    </r>
    <r>
      <rPr>
        <sz val="9"/>
        <rFont val="Times New Roman"/>
        <family val="1"/>
      </rPr>
      <t>scale</t>
    </r>
  </si>
  <si>
    <r>
      <rPr>
        <sz val="9"/>
        <rFont val="Times New Roman"/>
        <family val="1"/>
      </rPr>
      <t>Mt. Palomar</t>
    </r>
  </si>
  <si>
    <r>
      <rPr>
        <sz val="9"/>
        <rFont val="Times New Roman"/>
        <family val="1"/>
      </rPr>
      <t>rectangular object flying at 500 mph</t>
    </r>
  </si>
  <si>
    <r>
      <rPr>
        <sz val="9"/>
        <rFont val="Times New Roman"/>
        <family val="1"/>
      </rPr>
      <t>Akita, Honshu</t>
    </r>
  </si>
  <si>
    <r>
      <rPr>
        <sz val="9"/>
        <rFont val="Times New Roman"/>
        <family val="1"/>
      </rPr>
      <t>Donnelly Case, (M)</t>
    </r>
  </si>
  <si>
    <r>
      <rPr>
        <sz val="9"/>
        <rFont val="Times New Roman"/>
        <family val="1"/>
      </rPr>
      <t>Baja (near)</t>
    </r>
  </si>
  <si>
    <r>
      <rPr>
        <sz val="9"/>
        <rFont val="Times New Roman"/>
        <family val="1"/>
      </rPr>
      <t xml:space="preserve">observed a white round solid disc-shaped object that was approximately 50 feet in
</t>
    </r>
    <r>
      <rPr>
        <sz val="9"/>
        <rFont val="Times New Roman"/>
        <family val="1"/>
      </rPr>
      <t>diameter.</t>
    </r>
  </si>
  <si>
    <r>
      <rPr>
        <sz val="9"/>
        <rFont val="Times New Roman"/>
        <family val="1"/>
      </rPr>
      <t>Novato (10 miles N of)</t>
    </r>
  </si>
  <si>
    <r>
      <rPr>
        <sz val="9"/>
        <rFont val="Times New Roman"/>
        <family val="1"/>
      </rPr>
      <t>elongated slightly curved or banana shaped object</t>
    </r>
  </si>
  <si>
    <r>
      <rPr>
        <sz val="9"/>
        <rFont val="Times New Roman"/>
        <family val="1"/>
      </rPr>
      <t>Mt. Palomar Observatory</t>
    </r>
  </si>
  <si>
    <r>
      <rPr>
        <sz val="9"/>
        <rFont val="Times New Roman"/>
        <family val="1"/>
      </rPr>
      <t>Observatory Asst. Superintendent-Electrical B. B. Traxler saw a small black object without apparent projections moving at high speed (Sparks)</t>
    </r>
  </si>
  <si>
    <r>
      <rPr>
        <sz val="9"/>
        <rFont val="Times New Roman"/>
        <family val="1"/>
      </rPr>
      <t>Mt. Palomar Observatory and Palomar Gardens</t>
    </r>
  </si>
  <si>
    <r>
      <rPr>
        <sz val="9"/>
        <rFont val="Times New Roman"/>
        <family val="1"/>
      </rPr>
      <t>perfect "V of V's" formation of about 16-18 silver [round?] objects</t>
    </r>
  </si>
  <si>
    <r>
      <rPr>
        <sz val="9"/>
        <rFont val="Times New Roman"/>
        <family val="1"/>
      </rPr>
      <t>H. S. Object Observed By Flight Engineer &amp; Mechanics</t>
    </r>
  </si>
  <si>
    <r>
      <rPr>
        <sz val="9"/>
        <rFont val="Times New Roman"/>
        <family val="1"/>
      </rPr>
      <t>Four Airman View Metallic Craft</t>
    </r>
  </si>
  <si>
    <r>
      <rPr>
        <sz val="9"/>
        <rFont val="Times New Roman"/>
        <family val="1"/>
      </rPr>
      <t>Rush Case (P)</t>
    </r>
  </si>
  <si>
    <r>
      <rPr>
        <sz val="9"/>
        <rFont val="Times New Roman"/>
        <family val="1"/>
      </rPr>
      <t>High-Speed Egg-Shaped Object Goes Into Clouds</t>
    </r>
  </si>
  <si>
    <r>
      <rPr>
        <sz val="9"/>
        <rFont val="Times New Roman"/>
        <family val="1"/>
      </rPr>
      <t xml:space="preserve">2 USAF pilots flying military aircraft saw an oval object climb at tremendous
</t>
    </r>
    <r>
      <rPr>
        <sz val="9"/>
        <rFont val="Times New Roman"/>
        <family val="1"/>
      </rPr>
      <t>speed to the S. (Project 1947)</t>
    </r>
  </si>
  <si>
    <r>
      <rPr>
        <sz val="9"/>
        <rFont val="Times New Roman"/>
        <family val="1"/>
      </rPr>
      <t>Lebec</t>
    </r>
  </si>
  <si>
    <r>
      <rPr>
        <sz val="9"/>
        <rFont val="Times New Roman"/>
        <family val="1"/>
      </rPr>
      <t xml:space="preserve">perfectly round, silver object with curved sides coming to a smooth round edge,
</t>
    </r>
    <r>
      <rPr>
        <sz val="9"/>
        <rFont val="Times New Roman"/>
        <family val="1"/>
      </rPr>
      <t>about the size of a P-38 wingspan</t>
    </r>
  </si>
  <si>
    <r>
      <rPr>
        <sz val="9"/>
        <rFont val="Times New Roman"/>
        <family val="1"/>
      </rPr>
      <t>Reno (east of)</t>
    </r>
  </si>
  <si>
    <r>
      <rPr>
        <sz val="9"/>
        <rFont val="Times New Roman"/>
        <family val="1"/>
      </rPr>
      <t>a rigid formation of faint bluish-green rectangles</t>
    </r>
  </si>
  <si>
    <r>
      <rPr>
        <sz val="9"/>
        <rFont val="Times New Roman"/>
        <family val="1"/>
      </rPr>
      <t>Las Cruses</t>
    </r>
  </si>
  <si>
    <r>
      <rPr>
        <sz val="9"/>
        <rFont val="Times New Roman"/>
        <family val="1"/>
      </rPr>
      <t>UFO in searchlight</t>
    </r>
  </si>
  <si>
    <r>
      <rPr>
        <sz val="9"/>
        <rFont val="Times New Roman"/>
        <family val="1"/>
      </rPr>
      <t>Norwood</t>
    </r>
  </si>
  <si>
    <r>
      <rPr>
        <sz val="9"/>
        <rFont val="Times New Roman"/>
        <family val="1"/>
      </rPr>
      <t xml:space="preserve">objects, varying from 1 to 7, traveling slow to very fast. Air Force Conclusion:
</t>
    </r>
    <r>
      <rPr>
        <sz val="9"/>
        <rFont val="Times New Roman"/>
        <family val="1"/>
      </rPr>
      <t>Balls of thistle</t>
    </r>
  </si>
  <si>
    <r>
      <rPr>
        <sz val="9"/>
        <rFont val="Times New Roman"/>
        <family val="1"/>
      </rPr>
      <t>Medford</t>
    </r>
  </si>
  <si>
    <r>
      <rPr>
        <sz val="9"/>
        <rFont val="Times New Roman"/>
        <family val="1"/>
      </rPr>
      <t>AFOSI Case 90;  20:30 - round, white/bluish obj similar to falling star went out</t>
    </r>
  </si>
  <si>
    <r>
      <rPr>
        <b/>
        <sz val="9"/>
        <color rgb="FFFF6500"/>
        <rFont val="Times New Roman"/>
        <family val="1"/>
      </rPr>
      <t>LC</t>
    </r>
  </si>
  <si>
    <r>
      <rPr>
        <sz val="9"/>
        <rFont val="Times New Roman"/>
        <family val="1"/>
      </rPr>
      <t xml:space="preserve">AFOSI Case 89; 20:15 - round, whitish yellow w/red tail obj twice as fast as
</t>
    </r>
    <r>
      <rPr>
        <sz val="9"/>
        <rFont val="Times New Roman"/>
        <family val="1"/>
      </rPr>
      <t>falling star</t>
    </r>
  </si>
  <si>
    <r>
      <rPr>
        <sz val="9"/>
        <rFont val="Times New Roman"/>
        <family val="1"/>
      </rPr>
      <t>AFOSI Case 88; 20:00-20:05 - white obj large as auto at arm's length disappeared</t>
    </r>
  </si>
  <si>
    <r>
      <rPr>
        <sz val="9"/>
        <rFont val="Times New Roman"/>
        <family val="1"/>
      </rPr>
      <t>AFOSI Case 87;  20:00 - round, bright white w/slight reddish cast 1/2 size of moon</t>
    </r>
  </si>
  <si>
    <r>
      <rPr>
        <sz val="9"/>
        <rFont val="Times New Roman"/>
        <family val="1"/>
      </rPr>
      <t xml:space="preserve">AFOSI Case 86;  20:00 - reddish blue/green round obj app 6" in diameter
</t>
    </r>
    <r>
      <rPr>
        <sz val="9"/>
        <rFont val="Times New Roman"/>
        <family val="1"/>
      </rPr>
      <t>disappeared</t>
    </r>
  </si>
  <si>
    <r>
      <rPr>
        <sz val="9"/>
        <rFont val="Times New Roman"/>
        <family val="1"/>
      </rPr>
      <t>AFOSI Case 85;  20:00 - round bluish green obj disappeared behind building</t>
    </r>
  </si>
  <si>
    <r>
      <rPr>
        <sz val="9"/>
        <rFont val="Times New Roman"/>
        <family val="1"/>
      </rPr>
      <t>Five Objects Cross Radarscope At Key Atomic Base</t>
    </r>
  </si>
  <si>
    <r>
      <rPr>
        <sz val="9"/>
        <rFont val="Times New Roman"/>
        <family val="1"/>
      </rPr>
      <t>Key Atomic Base</t>
    </r>
  </si>
  <si>
    <r>
      <rPr>
        <u/>
        <sz val="9"/>
        <color rgb="FF0000FF"/>
        <rFont val="Times New Roman"/>
        <family val="1"/>
      </rPr>
      <t>49Fall</t>
    </r>
  </si>
  <si>
    <r>
      <rPr>
        <sz val="9"/>
        <rFont val="Times New Roman"/>
        <family val="1"/>
      </rPr>
      <t>object with 1 white light and 2 red lights</t>
    </r>
  </si>
  <si>
    <r>
      <rPr>
        <sz val="9"/>
        <rFont val="Times New Roman"/>
        <family val="1"/>
      </rPr>
      <t>Mount Hood</t>
    </r>
  </si>
  <si>
    <r>
      <rPr>
        <sz val="9"/>
        <rFont val="Times New Roman"/>
        <family val="1"/>
      </rPr>
      <t>Green fireball sighting-left possible copper particles</t>
    </r>
  </si>
  <si>
    <r>
      <rPr>
        <sz val="9"/>
        <rFont val="Times New Roman"/>
        <family val="1"/>
      </rPr>
      <t>Socorro (near)</t>
    </r>
  </si>
  <si>
    <r>
      <rPr>
        <sz val="10"/>
        <rFont val="Times New Roman"/>
        <family val="1"/>
      </rPr>
      <t>Piper Clipper Encounters Seven Delta-Shaped Objects</t>
    </r>
  </si>
  <si>
    <r>
      <rPr>
        <sz val="9"/>
        <rFont val="Times New Roman"/>
        <family val="1"/>
      </rPr>
      <t>Mountain Home</t>
    </r>
  </si>
  <si>
    <r>
      <rPr>
        <sz val="9"/>
        <rFont val="Times New Roman"/>
        <family val="1"/>
      </rPr>
      <t>2 observers fishing saw some 12-meter objects circle and play in the sky</t>
    </r>
  </si>
  <si>
    <r>
      <rPr>
        <sz val="9"/>
        <rFont val="Times New Roman"/>
        <family val="1"/>
      </rPr>
      <t>Delphi (north of)</t>
    </r>
  </si>
  <si>
    <r>
      <rPr>
        <sz val="9"/>
        <rFont val="Times New Roman"/>
        <family val="1"/>
      </rPr>
      <t>Two Silver Objects On Headon Course</t>
    </r>
  </si>
  <si>
    <r>
      <rPr>
        <sz val="9"/>
        <rFont val="Times New Roman"/>
        <family val="1"/>
      </rPr>
      <t>Mount Pleasant</t>
    </r>
  </si>
  <si>
    <r>
      <rPr>
        <sz val="9"/>
        <rFont val="Times New Roman"/>
        <family val="1"/>
      </rPr>
      <t>Metallic Discus Object Observed By 150-200 Observers</t>
    </r>
  </si>
  <si>
    <r>
      <rPr>
        <sz val="9"/>
        <rFont val="Times New Roman"/>
        <family val="1"/>
      </rPr>
      <t>Longview</t>
    </r>
  </si>
  <si>
    <r>
      <rPr>
        <sz val="9"/>
        <rFont val="Times New Roman"/>
        <family val="1"/>
      </rPr>
      <t>Naval rocket expert observed a silvery disc</t>
    </r>
  </si>
  <si>
    <r>
      <rPr>
        <sz val="9"/>
        <rFont val="Times New Roman"/>
        <family val="1"/>
      </rPr>
      <t xml:space="preserve">AFOSI Case 76;  01:38 - round obj slightly more orange than star went behind
</t>
    </r>
    <r>
      <rPr>
        <sz val="9"/>
        <rFont val="Times New Roman"/>
        <family val="1"/>
      </rPr>
      <t>building</t>
    </r>
  </si>
  <si>
    <r>
      <rPr>
        <sz val="9"/>
        <rFont val="Times New Roman"/>
        <family val="1"/>
      </rPr>
      <t xml:space="preserve">Five objects observed by two witnesses. One object moved vertical. Described as
</t>
    </r>
    <r>
      <rPr>
        <sz val="9"/>
        <rFont val="Times New Roman"/>
        <family val="1"/>
      </rPr>
      <t>steel gray and at least one was a disc with two flanges</t>
    </r>
  </si>
  <si>
    <r>
      <rPr>
        <sz val="9"/>
        <rFont val="Times New Roman"/>
        <family val="1"/>
      </rPr>
      <t>AFOSI Case 74;  20:10 - blue-green obj directly overhead vanished</t>
    </r>
  </si>
  <si>
    <r>
      <rPr>
        <sz val="9"/>
        <rFont val="Times New Roman"/>
        <family val="1"/>
      </rPr>
      <t>AFOSI Case 73;  20:10 - round, green obj turned red before vanishing</t>
    </r>
  </si>
  <si>
    <r>
      <rPr>
        <sz val="9"/>
        <rFont val="Times New Roman"/>
        <family val="1"/>
      </rPr>
      <t>hovering orange object about 30-70 ft in diameter</t>
    </r>
  </si>
  <si>
    <r>
      <rPr>
        <sz val="9"/>
        <rFont val="Times New Roman"/>
        <family val="1"/>
      </rPr>
      <t>Killeen Base, Camp Hood</t>
    </r>
  </si>
  <si>
    <r>
      <rPr>
        <sz val="9"/>
        <rFont val="Times New Roman"/>
        <family val="1"/>
      </rPr>
      <t>Two UFOs Pace V-2 Rocket</t>
    </r>
  </si>
  <si>
    <r>
      <rPr>
        <sz val="9"/>
        <rFont val="Times New Roman"/>
        <family val="1"/>
      </rPr>
      <t>McLaughlin crew sights UFO pacing Navy missile</t>
    </r>
  </si>
  <si>
    <r>
      <rPr>
        <sz val="9"/>
        <rFont val="Times New Roman"/>
        <family val="1"/>
      </rPr>
      <t xml:space="preserve">AFOSI Case 72;  20:57 - obj green then red at end of flight - about the size of a
</t>
    </r>
    <r>
      <rPr>
        <sz val="9"/>
        <rFont val="Times New Roman"/>
        <family val="1"/>
      </rPr>
      <t>star</t>
    </r>
  </si>
  <si>
    <r>
      <rPr>
        <sz val="9"/>
        <rFont val="Times New Roman"/>
        <family val="1"/>
      </rPr>
      <t xml:space="preserve">Two round white UFOs maneuvered around a missile in flight. (Confirmed by
</t>
    </r>
    <r>
      <rPr>
        <sz val="9"/>
        <rFont val="Times New Roman"/>
        <family val="1"/>
      </rPr>
      <t>Capt. R. B. McLaughlin, USN) [II]</t>
    </r>
  </si>
  <si>
    <r>
      <rPr>
        <sz val="10"/>
        <rFont val="Times New Roman"/>
        <family val="1"/>
      </rPr>
      <t>T-6 Chases / Loses 100' Tubular UFO</t>
    </r>
  </si>
  <si>
    <r>
      <rPr>
        <sz val="9"/>
        <rFont val="Times New Roman"/>
        <family val="1"/>
      </rPr>
      <t>Boston (20 miles SW of)</t>
    </r>
  </si>
  <si>
    <r>
      <rPr>
        <sz val="9"/>
        <rFont val="Times New Roman"/>
        <family val="1"/>
      </rPr>
      <t>9:05-9:08 p.m. Williams, Jones and others in UFO observation and triangulation network tracked a hovering orange object about 30-70 ft in diameter, 2 mils angular size, 1 mile above ground, 3 miles S of the observation post, 4-1/2 miles S of the Plotting Center, which suddenly started moving in level flight then exploded in a shower of particles.</t>
    </r>
  </si>
  <si>
    <r>
      <rPr>
        <sz val="9"/>
        <rFont val="Times New Roman"/>
        <family val="1"/>
      </rPr>
      <t>AFOSI Case 71;  00:40 - green ball of light with no sound</t>
    </r>
  </si>
  <si>
    <r>
      <rPr>
        <sz val="9"/>
        <rFont val="Times New Roman"/>
        <family val="1"/>
      </rPr>
      <t>yellow oblong soundless object appear and disappear every few mins</t>
    </r>
  </si>
  <si>
    <r>
      <rPr>
        <sz val="9"/>
        <rFont val="Times New Roman"/>
        <family val="1"/>
      </rPr>
      <t>Stewart Field, Newburgh</t>
    </r>
  </si>
  <si>
    <r>
      <rPr>
        <sz val="9"/>
        <rFont val="Times New Roman"/>
        <family val="1"/>
      </rPr>
      <t>F-80 Pilot Sees Circular Object At High Speed</t>
    </r>
  </si>
  <si>
    <r>
      <rPr>
        <sz val="9"/>
        <rFont val="Times New Roman"/>
        <family val="1"/>
      </rPr>
      <t>Misawa AFB, Honshu</t>
    </r>
  </si>
  <si>
    <r>
      <rPr>
        <sz val="10"/>
        <rFont val="Times New Roman"/>
        <family val="1"/>
      </rPr>
      <t>Pilot Encounters 5-8 Egg-Shaped Metallic Objects</t>
    </r>
  </si>
  <si>
    <r>
      <rPr>
        <sz val="9"/>
        <rFont val="Times New Roman"/>
        <family val="1"/>
      </rPr>
      <t>Hart Mtn (near)</t>
    </r>
  </si>
  <si>
    <r>
      <rPr>
        <sz val="9"/>
        <rFont val="Times New Roman"/>
        <family val="1"/>
      </rPr>
      <t xml:space="preserve">hamburger-shaped metallic disc about 25-35 ft to 100 ft wide  (1-1/2 miles E of
</t>
    </r>
    <r>
      <rPr>
        <sz val="9"/>
        <rFont val="Times New Roman"/>
        <family val="1"/>
      </rPr>
      <t>Rogue River )</t>
    </r>
  </si>
  <si>
    <r>
      <rPr>
        <sz val="9"/>
        <rFont val="Times New Roman"/>
        <family val="1"/>
      </rPr>
      <t>Gold Beach</t>
    </r>
  </si>
  <si>
    <r>
      <rPr>
        <sz val="9"/>
        <rFont val="Times New Roman"/>
        <family val="1"/>
      </rPr>
      <t>Rogue River Incident</t>
    </r>
  </si>
  <si>
    <r>
      <rPr>
        <sz val="9"/>
        <rFont val="Times New Roman"/>
        <family val="1"/>
      </rPr>
      <t>silvery disc-shaped object hovering over Hanford - F-82/RV Case</t>
    </r>
  </si>
  <si>
    <r>
      <rPr>
        <sz val="9"/>
        <rFont val="Times New Roman"/>
        <family val="1"/>
      </rPr>
      <t>Hanford AEC plant</t>
    </r>
  </si>
  <si>
    <r>
      <rPr>
        <sz val="9"/>
        <rFont val="Times New Roman"/>
        <family val="1"/>
      </rPr>
      <t>Numerous military witnesses observed a round silver thin object</t>
    </r>
  </si>
  <si>
    <r>
      <rPr>
        <sz val="9"/>
        <rFont val="Times New Roman"/>
        <family val="1"/>
      </rPr>
      <t>Fort Bliss</t>
    </r>
  </si>
  <si>
    <r>
      <rPr>
        <sz val="9"/>
        <rFont val="Times New Roman"/>
        <family val="1"/>
      </rPr>
      <t>AFOSI Case 70; app 17:00 - black round solid flat obj at 800-1000 mph</t>
    </r>
  </si>
  <si>
    <r>
      <rPr>
        <sz val="9"/>
        <rFont val="Times New Roman"/>
        <family val="1"/>
      </rPr>
      <t xml:space="preserve">Object was described as black, round and flat in shape, similar to a washtub. It maintained the same altitude, fluttering as it disappeared behind an obstacle.
</t>
    </r>
    <r>
      <rPr>
        <sz val="9"/>
        <rFont val="Times New Roman"/>
        <family val="1"/>
      </rPr>
      <t>Ground/visual from a military source. 8-10 seconds</t>
    </r>
  </si>
  <si>
    <r>
      <rPr>
        <sz val="9"/>
        <rFont val="Times New Roman"/>
        <family val="1"/>
      </rPr>
      <t>Davis Monthan AFB</t>
    </r>
  </si>
  <si>
    <r>
      <rPr>
        <sz val="9"/>
        <rFont val="Times New Roman"/>
        <family val="1"/>
      </rPr>
      <t>AFOSI Case 69; 21:15-21:30 - white w/greenish twinge 1/4 diameter of full moon</t>
    </r>
  </si>
  <si>
    <r>
      <rPr>
        <sz val="9"/>
        <rFont val="Times New Roman"/>
        <family val="1"/>
      </rPr>
      <t>Donald H. Menzel sighting</t>
    </r>
  </si>
  <si>
    <r>
      <rPr>
        <sz val="9"/>
        <rFont val="Times New Roman"/>
        <family val="1"/>
      </rPr>
      <t xml:space="preserve">AFOSI Case 68; app 14:30 - silvery, round and flat obj at 750-1000 mph faded
</t>
    </r>
    <r>
      <rPr>
        <sz val="9"/>
        <rFont val="Times New Roman"/>
        <family val="1"/>
      </rPr>
      <t>from view</t>
    </r>
  </si>
  <si>
    <r>
      <rPr>
        <sz val="9"/>
        <rFont val="Times New Roman"/>
        <family val="1"/>
      </rPr>
      <t xml:space="preserve">AFOSI Case 67; 09:30-11:00 - white metallic circular obj from motionless to
</t>
    </r>
    <r>
      <rPr>
        <sz val="9"/>
        <rFont val="Times New Roman"/>
        <family val="1"/>
      </rPr>
      <t>faster than jet</t>
    </r>
  </si>
  <si>
    <r>
      <rPr>
        <sz val="9"/>
        <rFont val="Times New Roman"/>
        <family val="1"/>
      </rPr>
      <t xml:space="preserve">AFOSI Case 66;  20:08-20:17 - brilliant white diamond-shaped object caused
</t>
    </r>
    <r>
      <rPr>
        <sz val="9"/>
        <rFont val="Times New Roman"/>
        <family val="1"/>
      </rPr>
      <t>severe radio interference</t>
    </r>
  </si>
  <si>
    <r>
      <rPr>
        <sz val="9"/>
        <rFont val="Times New Roman"/>
        <family val="1"/>
      </rPr>
      <t xml:space="preserve">AFOSI Case 65; 19:40 - reddish greenish white diamond shaped obj dimmed and
</t>
    </r>
    <r>
      <rPr>
        <sz val="9"/>
        <rFont val="Times New Roman"/>
        <family val="1"/>
      </rPr>
      <t>went out</t>
    </r>
  </si>
  <si>
    <r>
      <rPr>
        <sz val="9"/>
        <rFont val="Times New Roman"/>
        <family val="1"/>
      </rPr>
      <t xml:space="preserve">AFOSI Case 64; 20:25-21:05 - brilliant white diamond-shaped obj at triangulated
</t>
    </r>
    <r>
      <rPr>
        <sz val="9"/>
        <rFont val="Times New Roman"/>
        <family val="1"/>
      </rPr>
      <t>location</t>
    </r>
  </si>
  <si>
    <r>
      <rPr>
        <sz val="9"/>
        <rFont val="Times New Roman"/>
        <family val="1"/>
      </rPr>
      <t>sun glinting off a flat reddish-brown object "somewhat triangular" shaped</t>
    </r>
  </si>
  <si>
    <r>
      <rPr>
        <sz val="9"/>
        <rFont val="Times New Roman"/>
        <family val="1"/>
      </rPr>
      <t xml:space="preserve">AFOSI Case 63;  01:05 - round green obj 1/8 sz of moon disappeared W of Jamez
</t>
    </r>
    <r>
      <rPr>
        <sz val="9"/>
        <rFont val="Times New Roman"/>
        <family val="1"/>
      </rPr>
      <t>mtns</t>
    </r>
  </si>
  <si>
    <r>
      <rPr>
        <sz val="9"/>
        <rFont val="Times New Roman"/>
        <family val="1"/>
      </rPr>
      <t xml:space="preserve">AFOSI Case 62;  21:40 - 21:30 - Army artillery observers est 2 days earlier, tracks
</t>
    </r>
    <r>
      <rPr>
        <sz val="9"/>
        <rFont val="Times New Roman"/>
        <family val="1"/>
      </rPr>
      <t>its first object</t>
    </r>
  </si>
  <si>
    <r>
      <rPr>
        <sz val="9"/>
        <rFont val="Times New Roman"/>
        <family val="1"/>
      </rPr>
      <t>2 shiny, disc-like objects rotate around each other</t>
    </r>
  </si>
  <si>
    <r>
      <rPr>
        <sz val="9"/>
        <rFont val="Times New Roman"/>
        <family val="1"/>
      </rPr>
      <t>object with no trail or sound-too bright to see the shape</t>
    </r>
  </si>
  <si>
    <r>
      <rPr>
        <sz val="9"/>
        <rFont val="Times New Roman"/>
        <family val="1"/>
      </rPr>
      <t>2 oblong white discs, flying at about 200-250 mph</t>
    </r>
  </si>
  <si>
    <r>
      <rPr>
        <sz val="9"/>
        <rFont val="Times New Roman"/>
        <family val="1"/>
      </rPr>
      <t>bright silver flat circular object to the SE traveling NE</t>
    </r>
  </si>
  <si>
    <r>
      <rPr>
        <sz val="9"/>
        <rFont val="Times New Roman"/>
        <family val="1"/>
      </rPr>
      <t>Maplewood (4.5 Miles W of)</t>
    </r>
  </si>
  <si>
    <r>
      <rPr>
        <sz val="9"/>
        <rFont val="Times New Roman"/>
        <family val="1"/>
      </rPr>
      <t xml:space="preserve">bright shiny disc high overhead wavering, climbing and descending slightly on a
</t>
    </r>
    <r>
      <rPr>
        <sz val="9"/>
        <rFont val="Times New Roman"/>
        <family val="1"/>
      </rPr>
      <t>straight path. (FOIA; FUFOR Index)</t>
    </r>
  </si>
  <si>
    <r>
      <rPr>
        <sz val="9"/>
        <rFont val="Times New Roman"/>
        <family val="1"/>
      </rPr>
      <t xml:space="preserve">AFOSI Case 61;  21:26-white baseball diamond lights; 21:40 - slightly larger than
</t>
    </r>
    <r>
      <rPr>
        <sz val="9"/>
        <rFont val="Times New Roman"/>
        <family val="1"/>
      </rPr>
      <t>firebox lights</t>
    </r>
  </si>
  <si>
    <r>
      <rPr>
        <sz val="9"/>
        <rFont val="Times New Roman"/>
        <family val="1"/>
      </rPr>
      <t xml:space="preserve">AFOSI Case 60;  21:26;21:43;22:05 - Large white size like airplane landing lights
</t>
    </r>
    <r>
      <rPr>
        <sz val="9"/>
        <rFont val="Times New Roman"/>
        <family val="1"/>
      </rPr>
      <t>obj</t>
    </r>
  </si>
  <si>
    <r>
      <rPr>
        <sz val="9"/>
        <rFont val="Times New Roman"/>
        <family val="1"/>
      </rPr>
      <t>AFOSI Case 59;  21:43 - bright white obj went very fast (up to 1,000 mph)</t>
    </r>
  </si>
  <si>
    <r>
      <rPr>
        <sz val="9"/>
        <rFont val="Times New Roman"/>
        <family val="1"/>
      </rPr>
      <t>3 flying discs 30 ft diameter at 14,000 ft make a left turn and depart ahead of a United airliner taking off from Elko airport. (FOIA; FUFOR Index)</t>
    </r>
  </si>
  <si>
    <r>
      <rPr>
        <sz val="9"/>
        <rFont val="Times New Roman"/>
        <family val="1"/>
      </rPr>
      <t>Elko</t>
    </r>
  </si>
  <si>
    <r>
      <rPr>
        <sz val="9"/>
        <rFont val="Times New Roman"/>
        <family val="1"/>
      </rPr>
      <t>saw 13 saucer shaped objects in a perfect straight line formation</t>
    </r>
  </si>
  <si>
    <r>
      <rPr>
        <sz val="9"/>
        <rFont val="Times New Roman"/>
        <family val="1"/>
      </rPr>
      <t>AFOSI Case 58;  22:15 - Blue-green round obj abt 10th size of moon just went out</t>
    </r>
  </si>
  <si>
    <r>
      <rPr>
        <sz val="9"/>
        <rFont val="Times New Roman"/>
        <family val="1"/>
      </rPr>
      <t xml:space="preserve">a variety of strange lights, mostly slow-moving changing color from white to red
</t>
    </r>
    <r>
      <rPr>
        <sz val="9"/>
        <rFont val="Times New Roman"/>
        <family val="1"/>
      </rPr>
      <t>to green</t>
    </r>
  </si>
  <si>
    <r>
      <rPr>
        <sz val="9"/>
        <rFont val="Times New Roman"/>
        <family val="1"/>
      </rPr>
      <t>Killeen Base, Camp Hood (SE of)</t>
    </r>
  </si>
  <si>
    <r>
      <rPr>
        <sz val="9"/>
        <rFont val="Times New Roman"/>
        <family val="1"/>
      </rPr>
      <t>AFOSI Case 57; app 17:45 - a very large bright, sausage-shaped object</t>
    </r>
  </si>
  <si>
    <r>
      <rPr>
        <sz val="9"/>
        <rFont val="Times New Roman"/>
        <family val="1"/>
      </rPr>
      <t>pursued 6 flying discs 10 inches diameter by car (FOIA)</t>
    </r>
  </si>
  <si>
    <r>
      <rPr>
        <sz val="9"/>
        <rFont val="Times New Roman"/>
        <family val="1"/>
      </rPr>
      <t>blinking violet object passing through branches of a tree</t>
    </r>
  </si>
  <si>
    <r>
      <rPr>
        <sz val="9"/>
        <rFont val="Times New Roman"/>
        <family val="1"/>
      </rPr>
      <t>AFOSI Case 56;  00:50 - silvery spherical objects over a lake at high speed</t>
    </r>
  </si>
  <si>
    <r>
      <rPr>
        <sz val="9"/>
        <rFont val="Times New Roman"/>
        <family val="1"/>
      </rPr>
      <t>Springer Lake</t>
    </r>
  </si>
  <si>
    <r>
      <rPr>
        <sz val="9"/>
        <rFont val="Times New Roman"/>
        <family val="1"/>
      </rPr>
      <t xml:space="preserve">AFOSI Case 55;  10:33 - white-yellow ellipsoid obj disappeared at tremendous
</t>
    </r>
    <r>
      <rPr>
        <sz val="9"/>
        <rFont val="Times New Roman"/>
        <family val="1"/>
      </rPr>
      <t>rate of speed</t>
    </r>
  </si>
  <si>
    <r>
      <rPr>
        <sz val="9"/>
        <rFont val="Times New Roman"/>
        <family val="1"/>
      </rPr>
      <t>Arrey (3 miles N of)</t>
    </r>
  </si>
  <si>
    <r>
      <rPr>
        <sz val="9"/>
        <rFont val="Times New Roman"/>
        <family val="1"/>
      </rPr>
      <t xml:space="preserve">AFOSI Case 54;  09:05 - round, flat thin disc-shaped aluminum obj disappeared
</t>
    </r>
    <r>
      <rPr>
        <sz val="9"/>
        <rFont val="Times New Roman"/>
        <family val="1"/>
      </rPr>
      <t>behind mtns</t>
    </r>
  </si>
  <si>
    <r>
      <rPr>
        <sz val="9"/>
        <rFont val="Times New Roman"/>
        <family val="1"/>
      </rPr>
      <t>Cliff</t>
    </r>
  </si>
  <si>
    <r>
      <rPr>
        <sz val="9"/>
        <rFont val="Times New Roman"/>
        <family val="1"/>
      </rPr>
      <t>fast-moving "comet with a tail" cross the sky disappearing over lake Michigan</t>
    </r>
  </si>
  <si>
    <r>
      <rPr>
        <sz val="9"/>
        <rFont val="Times New Roman"/>
        <family val="1"/>
      </rPr>
      <t>Ludington</t>
    </r>
  </si>
  <si>
    <r>
      <rPr>
        <sz val="9"/>
        <rFont val="Times New Roman"/>
        <family val="1"/>
      </rPr>
      <t xml:space="preserve">AFOSI Case 52;  Witness reported grayish object rose straight up leaving smoke
</t>
    </r>
    <r>
      <rPr>
        <sz val="9"/>
        <rFont val="Times New Roman"/>
        <family val="1"/>
      </rPr>
      <t>trail, 15 minutes duration</t>
    </r>
  </si>
  <si>
    <r>
      <rPr>
        <sz val="9"/>
        <rFont val="Times New Roman"/>
        <family val="1"/>
      </rPr>
      <t>AFOSI Case 51;  19:30 - white round obj 1/8 size of moon just extinguished</t>
    </r>
  </si>
  <si>
    <r>
      <rPr>
        <sz val="9"/>
        <rFont val="Times New Roman"/>
        <family val="1"/>
      </rPr>
      <t>Four Dome-Shaped Objects Separate From Tank-Shape</t>
    </r>
  </si>
  <si>
    <r>
      <rPr>
        <sz val="9"/>
        <rFont val="Times New Roman"/>
        <family val="1"/>
      </rPr>
      <t>March AFB, Riverside</t>
    </r>
  </si>
  <si>
    <r>
      <rPr>
        <sz val="9"/>
        <rFont val="Times New Roman"/>
        <family val="1"/>
      </rPr>
      <t xml:space="preserve">6-9 climbing, diving, whirling yellow or silvery oval objects which avoided 3-4
</t>
    </r>
    <r>
      <rPr>
        <sz val="9"/>
        <rFont val="Times New Roman"/>
        <family val="1"/>
      </rPr>
      <t>airplanes (FOIA) 2-4 hrs</t>
    </r>
  </si>
  <si>
    <r>
      <rPr>
        <u/>
        <sz val="9"/>
        <color rgb="FF0000FF"/>
        <rFont val="Times New Roman"/>
        <family val="1"/>
      </rPr>
      <t>490406-07</t>
    </r>
  </si>
  <si>
    <r>
      <rPr>
        <sz val="9"/>
        <rFont val="Times New Roman"/>
        <family val="1"/>
      </rPr>
      <t>AFOSI Case 50; 01:00 -  green obj going S to N moving slowly</t>
    </r>
  </si>
  <si>
    <r>
      <rPr>
        <sz val="9"/>
        <rFont val="Times New Roman"/>
        <family val="1"/>
      </rPr>
      <t xml:space="preserve">AFOSI Case 49;  01:35 - green obj sighted about 200 yds from top of hill moved
</t>
    </r>
    <r>
      <rPr>
        <sz val="9"/>
        <rFont val="Times New Roman"/>
        <family val="1"/>
      </rPr>
      <t>slowly</t>
    </r>
  </si>
  <si>
    <r>
      <rPr>
        <sz val="9"/>
        <rFont val="Times New Roman"/>
        <family val="1"/>
      </rPr>
      <t>AFOSI Case 48;  12:05 - btwn light and dark green object traveling very fast</t>
    </r>
  </si>
  <si>
    <r>
      <rPr>
        <sz val="9"/>
        <rFont val="Times New Roman"/>
        <family val="1"/>
      </rPr>
      <t xml:space="preserve">AFOSI Case 47;  22:00 - green w/red afterglow obj of tremendous speed
</t>
    </r>
    <r>
      <rPr>
        <sz val="9"/>
        <rFont val="Times New Roman"/>
        <family val="1"/>
      </rPr>
      <t>disappeared</t>
    </r>
  </si>
  <si>
    <r>
      <rPr>
        <sz val="9"/>
        <rFont val="Times New Roman"/>
        <family val="1"/>
      </rPr>
      <t xml:space="preserve">witness and dog heard an intense clicking sound coming from the sky and saw a
</t>
    </r>
    <r>
      <rPr>
        <sz val="9"/>
        <rFont val="Times New Roman"/>
        <family val="1"/>
      </rPr>
      <t>dark object</t>
    </r>
  </si>
  <si>
    <r>
      <rPr>
        <sz val="9"/>
        <rFont val="Times New Roman"/>
        <family val="1"/>
      </rPr>
      <t xml:space="preserve">Object like 2 inverted plates-matte blue-grey non-reflected bottom (Berliner; cf.
</t>
    </r>
    <r>
      <rPr>
        <sz val="9"/>
        <rFont val="Times New Roman"/>
        <family val="1"/>
      </rPr>
      <t>FOIA; Jan Aldrich)</t>
    </r>
  </si>
  <si>
    <r>
      <rPr>
        <sz val="9"/>
        <rFont val="Times New Roman"/>
        <family val="1"/>
      </rPr>
      <t>Dillon (1 mile SE of)</t>
    </r>
  </si>
  <si>
    <r>
      <rPr>
        <sz val="9"/>
        <rFont val="Times New Roman"/>
        <family val="1"/>
      </rPr>
      <t>a reddish white ball of fire pass horizontally over the base airstrip</t>
    </r>
  </si>
  <si>
    <r>
      <rPr>
        <sz val="9"/>
        <rFont val="Times New Roman"/>
        <family val="1"/>
      </rPr>
      <t>Killeen Base, Camp Hood (east of)</t>
    </r>
  </si>
  <si>
    <r>
      <rPr>
        <sz val="9"/>
        <rFont val="Times New Roman"/>
        <family val="1"/>
      </rPr>
      <t>bombers see a dull-yellowish light flying at 2,400 ft</t>
    </r>
  </si>
  <si>
    <r>
      <rPr>
        <sz val="9"/>
        <rFont val="Times New Roman"/>
        <family val="1"/>
      </rPr>
      <t>Shemya AFB - Aleutian Islands</t>
    </r>
  </si>
  <si>
    <r>
      <rPr>
        <sz val="9"/>
        <rFont val="Times New Roman"/>
        <family val="1"/>
      </rPr>
      <t>AFOSI Case 45;  18:00 - orange obj about the size of C-47 at 10,000 ft</t>
    </r>
  </si>
  <si>
    <r>
      <rPr>
        <sz val="9"/>
        <rFont val="Times New Roman"/>
        <family val="1"/>
      </rPr>
      <t>Tucumcari</t>
    </r>
  </si>
  <si>
    <r>
      <rPr>
        <sz val="9"/>
        <rFont val="Times New Roman"/>
        <family val="1"/>
      </rPr>
      <t>AFOSI Case 44;  10:15 - bright orange, long and narrow obj faded in distance</t>
    </r>
  </si>
  <si>
    <r>
      <rPr>
        <sz val="9"/>
        <rFont val="Times New Roman"/>
        <family val="1"/>
      </rPr>
      <t>AFOSI Case 43;  18:00 - a contrail-like yellow-amber-orange object</t>
    </r>
  </si>
  <si>
    <r>
      <rPr>
        <sz val="9"/>
        <rFont val="Times New Roman"/>
        <family val="1"/>
      </rPr>
      <t>Montoya</t>
    </r>
  </si>
  <si>
    <r>
      <rPr>
        <sz val="9"/>
        <rFont val="Times New Roman"/>
        <family val="1"/>
      </rPr>
      <t xml:space="preserve">AFOSI Case 42;  18:00-18:05 - amber colored, long and narrow obj faded out in
</t>
    </r>
    <r>
      <rPr>
        <sz val="9"/>
        <rFont val="Times New Roman"/>
        <family val="1"/>
      </rPr>
      <t>distance</t>
    </r>
  </si>
  <si>
    <r>
      <rPr>
        <sz val="9"/>
        <rFont val="Times New Roman"/>
        <family val="1"/>
      </rPr>
      <t>red light like an aircraft light traveling W to E at high altitude</t>
    </r>
  </si>
  <si>
    <r>
      <rPr>
        <sz val="9"/>
        <rFont val="Times New Roman"/>
        <family val="1"/>
      </rPr>
      <t>Fort Chimo, Quebec</t>
    </r>
  </si>
  <si>
    <r>
      <rPr>
        <sz val="9"/>
        <rFont val="Times New Roman"/>
        <family val="1"/>
      </rPr>
      <t>7 separate sightings by trained artillery observers</t>
    </r>
  </si>
  <si>
    <r>
      <rPr>
        <sz val="9"/>
        <rFont val="Times New Roman"/>
        <family val="1"/>
      </rPr>
      <t>AFOSI Case 40; 21:55 - Bluish-greenish white obj 1/2 diameter of full moon</t>
    </r>
  </si>
  <si>
    <r>
      <rPr>
        <sz val="9"/>
        <rFont val="Times New Roman"/>
        <family val="1"/>
      </rPr>
      <t>one white and one yellowish-red light in level flight</t>
    </r>
  </si>
  <si>
    <r>
      <rPr>
        <sz val="9"/>
        <rFont val="Times New Roman"/>
        <family val="1"/>
      </rPr>
      <t xml:space="preserve">AFOSI Case 37;  18:35 - white aluminum colored elliptical obj disappeared behind
</t>
    </r>
    <r>
      <rPr>
        <sz val="9"/>
        <rFont val="Times New Roman"/>
        <family val="1"/>
      </rPr>
      <t>trees</t>
    </r>
  </si>
  <si>
    <r>
      <rPr>
        <sz val="9"/>
        <rFont val="Times New Roman"/>
        <family val="1"/>
      </rPr>
      <t xml:space="preserve">AFOSI Case 36;  18:36 - bright white w/greenish tint went out or disappeared
</t>
    </r>
    <r>
      <rPr>
        <sz val="9"/>
        <rFont val="Times New Roman"/>
        <family val="1"/>
      </rPr>
      <t>behind cloud</t>
    </r>
  </si>
  <si>
    <r>
      <rPr>
        <sz val="9"/>
        <rFont val="Times New Roman"/>
        <family val="1"/>
      </rPr>
      <t xml:space="preserve">AFOSI Case 32-34;  PFC. Max Eugene Manlove, 1st Provost Squadron, Camp
</t>
    </r>
    <r>
      <rPr>
        <sz val="9"/>
        <rFont val="Times New Roman"/>
        <family val="1"/>
      </rPr>
      <t>Hood, Texas, observed a teardrop-shaped object</t>
    </r>
  </si>
  <si>
    <r>
      <rPr>
        <sz val="9"/>
        <rFont val="Times New Roman"/>
        <family val="1"/>
      </rPr>
      <t>blue-white object about 2 ft x 1 ft in size</t>
    </r>
  </si>
  <si>
    <r>
      <rPr>
        <sz val="9"/>
        <rFont val="Times New Roman"/>
        <family val="1"/>
      </rPr>
      <t>AFOSI Case 27; 01:59 - bright green obj went straight down and disappeared</t>
    </r>
  </si>
  <si>
    <r>
      <rPr>
        <sz val="9"/>
        <rFont val="Times New Roman"/>
        <family val="1"/>
      </rPr>
      <t>AFOSI Case 26; 00:10 - AESS Inspector Reports High Speed Light</t>
    </r>
  </si>
  <si>
    <r>
      <rPr>
        <sz val="9"/>
        <rFont val="Times New Roman"/>
        <family val="1"/>
      </rPr>
      <t>AFOSI Case 25; 19:05 - Green-white fireball in horizaontal flight low in the sky</t>
    </r>
  </si>
  <si>
    <r>
      <rPr>
        <sz val="9"/>
        <rFont val="Times New Roman"/>
        <family val="1"/>
      </rPr>
      <t>"Sausage" Circles T-11 At High Speed</t>
    </r>
  </si>
  <si>
    <r>
      <rPr>
        <sz val="9"/>
        <rFont val="Times New Roman"/>
        <family val="1"/>
      </rPr>
      <t>Sanberg Pass</t>
    </r>
  </si>
  <si>
    <r>
      <rPr>
        <sz val="9"/>
        <rFont val="Times New Roman"/>
        <family val="1"/>
      </rPr>
      <t>AFOSI Case 24; time unknown - Vertical Climb, Then Leveled Off</t>
    </r>
  </si>
  <si>
    <r>
      <rPr>
        <sz val="9"/>
        <rFont val="Times New Roman"/>
        <family val="1"/>
      </rPr>
      <t xml:space="preserve">AFOSI Case 23: 10:00 - oval orange luminous object moving south in vertical
</t>
    </r>
    <r>
      <rPr>
        <sz val="9"/>
        <rFont val="Times New Roman"/>
        <family val="1"/>
      </rPr>
      <t>climb</t>
    </r>
  </si>
  <si>
    <r>
      <rPr>
        <sz val="9"/>
        <rFont val="Times New Roman"/>
        <family val="1"/>
      </rPr>
      <t>Grants</t>
    </r>
  </si>
  <si>
    <r>
      <rPr>
        <sz val="9"/>
        <rFont val="Times New Roman"/>
        <family val="1"/>
      </rPr>
      <t xml:space="preserve">AFOSI Case 22: 18:40 - brilliant white, slightly green stationary obj fell to the
</t>
    </r>
    <r>
      <rPr>
        <sz val="9"/>
        <rFont val="Times New Roman"/>
        <family val="1"/>
      </rPr>
      <t>west</t>
    </r>
  </si>
  <si>
    <r>
      <rPr>
        <sz val="9"/>
        <rFont val="Times New Roman"/>
        <family val="1"/>
      </rPr>
      <t>Canado</t>
    </r>
  </si>
  <si>
    <r>
      <rPr>
        <sz val="10"/>
        <rFont val="Times New Roman"/>
        <family val="1"/>
      </rPr>
      <t>Meteor or UFO Observed By Air Crew</t>
    </r>
  </si>
  <si>
    <r>
      <rPr>
        <sz val="9"/>
        <rFont val="Times New Roman"/>
        <family val="1"/>
      </rPr>
      <t>Dayton (North of)</t>
    </r>
  </si>
  <si>
    <r>
      <rPr>
        <sz val="9"/>
        <rFont val="Times New Roman"/>
        <family val="1"/>
      </rPr>
      <t xml:space="preserve">AFOSI Case 19:  200 observers. W-E, 2000', horizontal flight, blue green, moving
</t>
    </r>
    <r>
      <rPr>
        <sz val="9"/>
        <rFont val="Times New Roman"/>
        <family val="1"/>
      </rPr>
      <t>slowly, disappeared in shower of lighted fragments</t>
    </r>
  </si>
  <si>
    <r>
      <rPr>
        <sz val="9"/>
        <rFont val="Times New Roman"/>
        <family val="1"/>
      </rPr>
      <t>AFOSI Case 18; 20: 17:54 - green ball shaped obj broke into pieces</t>
    </r>
  </si>
  <si>
    <r>
      <rPr>
        <sz val="9"/>
        <rFont val="Times New Roman"/>
        <family val="1"/>
      </rPr>
      <t>El Paso (Near Amarillo and Lamesa)</t>
    </r>
  </si>
  <si>
    <r>
      <rPr>
        <sz val="9"/>
        <rFont val="Times New Roman"/>
        <family val="1"/>
      </rPr>
      <t xml:space="preserve">a cigar shaped object as long as 2 pullman cars with 7 lighted square windows and
</t>
    </r>
    <r>
      <rPr>
        <sz val="9"/>
        <rFont val="Times New Roman"/>
        <family val="1"/>
      </rPr>
      <t>throwing sparks (Berliner; FUFOR Index)</t>
    </r>
  </si>
  <si>
    <r>
      <rPr>
        <sz val="9"/>
        <rFont val="Times New Roman"/>
        <family val="1"/>
      </rPr>
      <t>Cortez-Bradenton</t>
    </r>
  </si>
  <si>
    <r>
      <rPr>
        <sz val="9"/>
        <rFont val="Times New Roman"/>
        <family val="1"/>
      </rPr>
      <t xml:space="preserve">pilots saw a red glow on the ocean 1 mile in size emitting beams of light. (Project
</t>
    </r>
    <r>
      <rPr>
        <sz val="9"/>
        <rFont val="Times New Roman"/>
        <family val="1"/>
      </rPr>
      <t>1947)</t>
    </r>
  </si>
  <si>
    <r>
      <rPr>
        <sz val="9"/>
        <rFont val="Times New Roman"/>
        <family val="1"/>
      </rPr>
      <t>Bermuda (About 250 miles SW of)</t>
    </r>
  </si>
  <si>
    <r>
      <rPr>
        <sz val="9"/>
        <rFont val="Times New Roman"/>
        <family val="1"/>
      </rPr>
      <t>shiny, silvery, round stationary object about 10-15 ft size (FOIA; FUFOR Index)</t>
    </r>
  </si>
  <si>
    <r>
      <rPr>
        <sz val="9"/>
        <rFont val="Times New Roman"/>
        <family val="1"/>
      </rPr>
      <t>Tillamook (4 miles S of)</t>
    </r>
  </si>
  <si>
    <r>
      <rPr>
        <sz val="9"/>
        <rFont val="Times New Roman"/>
        <family val="1"/>
      </rPr>
      <t xml:space="preserve">AFOSI Case 17: 03:10 - brilliant green obj at high speed disappeared behind
</t>
    </r>
    <r>
      <rPr>
        <sz val="9"/>
        <rFont val="Times New Roman"/>
        <family val="1"/>
      </rPr>
      <t>mountainous horizon - Mexico (35.89° N, 106.31° W). (McDonald list)</t>
    </r>
  </si>
  <si>
    <r>
      <rPr>
        <sz val="9"/>
        <rFont val="Times New Roman"/>
        <family val="1"/>
      </rPr>
      <t xml:space="preserve">AFOSI Case 16: 17:50 - bright white diamond shaped obj faster than jet
</t>
    </r>
    <r>
      <rPr>
        <sz val="9"/>
        <rFont val="Times New Roman"/>
        <family val="1"/>
      </rPr>
      <t>disappeared</t>
    </r>
  </si>
  <si>
    <r>
      <rPr>
        <sz val="9"/>
        <rFont val="Times New Roman"/>
        <family val="1"/>
      </rPr>
      <t>Unknown Object On Radar in Far East</t>
    </r>
  </si>
  <si>
    <r>
      <rPr>
        <sz val="9"/>
        <rFont val="Times New Roman"/>
        <family val="1"/>
      </rPr>
      <t>a flat white, elliptical object, with a matte top</t>
    </r>
  </si>
  <si>
    <r>
      <rPr>
        <sz val="9"/>
        <rFont val="Times New Roman"/>
        <family val="1"/>
      </rPr>
      <t>Hickam Field</t>
    </r>
  </si>
  <si>
    <r>
      <rPr>
        <sz val="9"/>
        <rFont val="Times New Roman"/>
        <family val="1"/>
      </rPr>
      <t xml:space="preserve">Cigar-shaped object cross the sky in front of his plane  (Project 1947; McDonald
</t>
    </r>
    <r>
      <rPr>
        <sz val="9"/>
        <rFont val="Times New Roman"/>
        <family val="1"/>
      </rPr>
      <t>list; FUFOR Index)</t>
    </r>
  </si>
  <si>
    <r>
      <rPr>
        <sz val="9"/>
        <rFont val="Times New Roman"/>
        <family val="1"/>
      </rPr>
      <t xml:space="preserve">At 2:00 P.M. and at 4:20 P.M., a silvery moon-sized flying blob was seen by hundreds of witnesses over the city of Yakima. Hundreds of calls flooded into the
</t>
    </r>
    <r>
      <rPr>
        <sz val="9"/>
        <rFont val="Times New Roman"/>
        <family val="1"/>
      </rPr>
      <t>CAA office concernig the flying object.</t>
    </r>
  </si>
  <si>
    <r>
      <rPr>
        <sz val="9"/>
        <rFont val="Times New Roman"/>
        <family val="1"/>
      </rPr>
      <t>(34.23° N, 77.94° W). Alspach and Colvin</t>
    </r>
  </si>
  <si>
    <r>
      <rPr>
        <sz val="9"/>
        <rFont val="Times New Roman"/>
        <family val="1"/>
      </rPr>
      <t xml:space="preserve">appearance of a flaming red cone in the skies of Wilmington, Ohio, on January 7,
</t>
    </r>
    <r>
      <rPr>
        <sz val="9"/>
        <rFont val="Times New Roman"/>
        <family val="1"/>
      </rPr>
      <t>1948, at between 7:20 and 7:55 P.M.</t>
    </r>
  </si>
  <si>
    <r>
      <rPr>
        <sz val="9"/>
        <rFont val="Times New Roman"/>
        <family val="1"/>
      </rPr>
      <t>saw a "saucer" or "queer light" approach from the ocean</t>
    </r>
  </si>
  <si>
    <r>
      <rPr>
        <sz val="9"/>
        <rFont val="Times New Roman"/>
        <family val="1"/>
      </rPr>
      <t>Wildwood</t>
    </r>
  </si>
  <si>
    <r>
      <rPr>
        <sz val="9"/>
        <rFont val="Times New Roman"/>
        <family val="1"/>
      </rPr>
      <t>Young. (McDonald list; FUFOR Index)</t>
    </r>
  </si>
  <si>
    <r>
      <rPr>
        <sz val="9"/>
        <rFont val="Times New Roman"/>
        <family val="1"/>
      </rPr>
      <t>Washington and Oregon</t>
    </r>
  </si>
  <si>
    <r>
      <rPr>
        <sz val="9"/>
        <rFont val="Times New Roman"/>
        <family val="1"/>
      </rPr>
      <t>(45°26' N, 141°43' E). (McDonald list) Target Circles Radar Site</t>
    </r>
  </si>
  <si>
    <r>
      <rPr>
        <sz val="9"/>
        <rFont val="Times New Roman"/>
        <family val="1"/>
      </rPr>
      <t>Wakkanai</t>
    </r>
  </si>
  <si>
    <r>
      <rPr>
        <sz val="9"/>
        <rFont val="Times New Roman"/>
        <family val="1"/>
      </rPr>
      <t>a ball of fire explode like a shell</t>
    </r>
  </si>
  <si>
    <r>
      <rPr>
        <sz val="9"/>
        <rFont val="Times New Roman"/>
        <family val="1"/>
      </rPr>
      <t>Wake Island (near)</t>
    </r>
  </si>
  <si>
    <r>
      <rPr>
        <sz val="9"/>
        <rFont val="Times New Roman"/>
        <family val="1"/>
      </rPr>
      <t>an oval luminous object "rolling" vertically on its edge</t>
    </r>
  </si>
  <si>
    <r>
      <rPr>
        <sz val="9"/>
        <rFont val="Times New Roman"/>
        <family val="1"/>
      </rPr>
      <t>W. Uniontown</t>
    </r>
  </si>
  <si>
    <r>
      <rPr>
        <sz val="9"/>
        <rFont val="Times New Roman"/>
        <family val="1"/>
      </rPr>
      <t xml:space="preserve">AFOSI Case 7; app 22;00 -  Colonel Hayes obs ball of light, descending vertically,
</t>
    </r>
    <r>
      <rPr>
        <sz val="9"/>
        <rFont val="Times New Roman"/>
        <family val="1"/>
      </rPr>
      <t>which burst 100-200 feet from the ground</t>
    </r>
  </si>
  <si>
    <r>
      <rPr>
        <sz val="9"/>
        <rFont val="Times New Roman"/>
        <family val="1"/>
      </rPr>
      <t xml:space="preserve">AFOSI Case 6; app 22;00 -  white round obj larger than basketball  (McDonald
</t>
    </r>
    <r>
      <rPr>
        <sz val="9"/>
        <rFont val="Times New Roman"/>
        <family val="1"/>
      </rPr>
      <t>list, FUFOR index)</t>
    </r>
  </si>
  <si>
    <r>
      <rPr>
        <u/>
        <sz val="9"/>
        <color rgb="FF0000FF"/>
        <rFont val="Times New Roman"/>
        <family val="1"/>
      </rPr>
      <t>481103-04</t>
    </r>
  </si>
  <si>
    <r>
      <rPr>
        <sz val="9"/>
        <rFont val="Times New Roman"/>
        <family val="1"/>
      </rPr>
      <t>(34.18° N, 118.45° W). (McDonald list)</t>
    </r>
  </si>
  <si>
    <r>
      <rPr>
        <sz val="9"/>
        <rFont val="Times New Roman"/>
        <family val="1"/>
      </rPr>
      <t>Van Nuys</t>
    </r>
  </si>
  <si>
    <r>
      <rPr>
        <sz val="9"/>
        <rFont val="Times New Roman"/>
        <family val="1"/>
      </rPr>
      <t>Unknown Location</t>
    </r>
  </si>
  <si>
    <r>
      <rPr>
        <sz val="9"/>
        <rFont val="Times New Roman"/>
        <family val="1"/>
      </rPr>
      <t>Two Air Force officers reported approximately 20 discs or spheres milling around in formation and making a jet-like sound. (Fund Report * C-7; 2 pp.)</t>
    </r>
  </si>
  <si>
    <r>
      <rPr>
        <sz val="9"/>
        <rFont val="Times New Roman"/>
        <family val="1"/>
      </rPr>
      <t>a flattened football or lozenge shaped black object</t>
    </r>
  </si>
  <si>
    <r>
      <rPr>
        <sz val="9"/>
        <rFont val="Times New Roman"/>
        <family val="1"/>
      </rPr>
      <t>Sterling</t>
    </r>
  </si>
  <si>
    <r>
      <rPr>
        <sz val="9"/>
        <rFont val="Times New Roman"/>
        <family val="1"/>
      </rPr>
      <t>AFOSI Case 13; LaPaz, Captain, CAP Intel Officer Observed Green Fireball</t>
    </r>
  </si>
  <si>
    <r>
      <rPr>
        <sz val="9"/>
        <rFont val="Times New Roman"/>
        <family val="1"/>
      </rPr>
      <t>Starvation Peak (near Bernal)</t>
    </r>
  </si>
  <si>
    <r>
      <rPr>
        <sz val="9"/>
        <rFont val="Times New Roman"/>
        <family val="1"/>
      </rPr>
      <t>(41.68° N, 86.26° W). Brooke and Thompson</t>
    </r>
  </si>
  <si>
    <r>
      <rPr>
        <sz val="9"/>
        <rFont val="Times New Roman"/>
        <family val="1"/>
      </rPr>
      <t>bright white aluminum half-spherical object</t>
    </r>
  </si>
  <si>
    <r>
      <rPr>
        <sz val="9"/>
        <rFont val="Times New Roman"/>
        <family val="1"/>
      </rPr>
      <t>San Simeon</t>
    </r>
  </si>
  <si>
    <r>
      <rPr>
        <sz val="9"/>
        <rFont val="Times New Roman"/>
        <family val="1"/>
      </rPr>
      <t>fast-flying irregularly shaped translucent white “amoeba”</t>
    </r>
  </si>
  <si>
    <r>
      <rPr>
        <sz val="9"/>
        <rFont val="Times New Roman"/>
        <family val="1"/>
      </rPr>
      <t>San Pablo</t>
    </r>
  </si>
  <si>
    <r>
      <rPr>
        <sz val="9"/>
        <rFont val="Times New Roman"/>
        <family val="1"/>
      </rPr>
      <t>group of 7 aluminum circular possibly spherical objects</t>
    </r>
  </si>
  <si>
    <r>
      <rPr>
        <sz val="9"/>
        <rFont val="Times New Roman"/>
        <family val="1"/>
      </rPr>
      <t>San Acacia Dam</t>
    </r>
  </si>
  <si>
    <r>
      <rPr>
        <sz val="9"/>
        <rFont val="Times New Roman"/>
        <family val="1"/>
      </rPr>
      <t xml:space="preserve">Massey, a member of civilian alert, observed a squash-shaped object with flaming
</t>
    </r>
    <r>
      <rPr>
        <sz val="9"/>
        <rFont val="Times New Roman"/>
        <family val="1"/>
      </rPr>
      <t>exhaust</t>
    </r>
  </si>
  <si>
    <r>
      <rPr>
        <sz val="9"/>
        <rFont val="Times New Roman"/>
        <family val="1"/>
      </rPr>
      <t>Robbins AFB</t>
    </r>
  </si>
  <si>
    <r>
      <rPr>
        <sz val="9"/>
        <rFont val="Times New Roman"/>
        <family val="1"/>
      </rPr>
      <t>USAF officers saw round object tothe N on converging course</t>
    </r>
  </si>
  <si>
    <r>
      <rPr>
        <sz val="9"/>
        <rFont val="Times New Roman"/>
        <family val="1"/>
      </rPr>
      <t>Pittsburgh (near)</t>
    </r>
  </si>
  <si>
    <r>
      <rPr>
        <sz val="9"/>
        <rFont val="Times New Roman"/>
        <family val="1"/>
      </rPr>
      <t>round white object moving at high speed</t>
    </r>
  </si>
  <si>
    <r>
      <rPr>
        <sz val="9"/>
        <rFont val="Times New Roman"/>
        <family val="1"/>
      </rPr>
      <t>Pittsburgh (8-12 miles SE of)</t>
    </r>
  </si>
  <si>
    <r>
      <rPr>
        <sz val="9"/>
        <rFont val="Times New Roman"/>
        <family val="1"/>
      </rPr>
      <t>Peterson. (McDonald list; FUFOR Index)</t>
    </r>
  </si>
  <si>
    <r>
      <rPr>
        <sz val="9"/>
        <rFont val="Times New Roman"/>
        <family val="1"/>
      </rPr>
      <t>bright orange flaming egg-shaped object flying</t>
    </r>
  </si>
  <si>
    <r>
      <rPr>
        <sz val="9"/>
        <rFont val="Times New Roman"/>
        <family val="1"/>
      </rPr>
      <t>Peace River, Alberta</t>
    </r>
  </si>
  <si>
    <r>
      <rPr>
        <sz val="9"/>
        <rFont val="Times New Roman"/>
        <family val="1"/>
      </rPr>
      <t>Pilot reports domed disc near AEC area</t>
    </r>
  </si>
  <si>
    <r>
      <rPr>
        <sz val="9"/>
        <rFont val="Times New Roman"/>
        <family val="1"/>
      </rPr>
      <t>Pasco</t>
    </r>
  </si>
  <si>
    <r>
      <rPr>
        <sz val="9"/>
        <rFont val="Times New Roman"/>
        <family val="1"/>
      </rPr>
      <t>round or elliptical bright silver object 10-15 ft in size</t>
    </r>
  </si>
  <si>
    <r>
      <rPr>
        <sz val="9"/>
        <rFont val="Times New Roman"/>
        <family val="1"/>
      </rPr>
      <t>Pacific Heights, Oahu</t>
    </r>
  </si>
  <si>
    <r>
      <rPr>
        <sz val="9"/>
        <rFont val="Times New Roman"/>
        <family val="1"/>
      </rPr>
      <t>Bright Silver Object Cruises Across Sky</t>
    </r>
  </si>
  <si>
    <r>
      <rPr>
        <sz val="9"/>
        <rFont val="Times New Roman"/>
        <family val="1"/>
      </rPr>
      <t>100' Oval with Three Bumps Tracked By Radar</t>
    </r>
  </si>
  <si>
    <r>
      <rPr>
        <sz val="9"/>
        <rFont val="Times New Roman"/>
        <family val="1"/>
      </rPr>
      <t>Oxford/Bicester</t>
    </r>
  </si>
  <si>
    <r>
      <rPr>
        <sz val="9"/>
        <rFont val="Times New Roman"/>
        <family val="1"/>
      </rPr>
      <t>luminous yellowish-white object traveling E to W</t>
    </r>
  </si>
  <si>
    <r>
      <rPr>
        <sz val="9"/>
        <rFont val="Times New Roman"/>
        <family val="1"/>
      </rPr>
      <t>Osborn</t>
    </r>
  </si>
  <si>
    <r>
      <rPr>
        <sz val="9"/>
        <rFont val="Times New Roman"/>
        <family val="1"/>
      </rPr>
      <t>Revolving silver circular object soared upward at ''terrific speed." [UFOE, XII]</t>
    </r>
  </si>
  <si>
    <r>
      <rPr>
        <sz val="9"/>
        <rFont val="Times New Roman"/>
        <family val="1"/>
      </rPr>
      <t>Nr. Longmont</t>
    </r>
  </si>
  <si>
    <r>
      <rPr>
        <sz val="9"/>
        <rFont val="Times New Roman"/>
        <family val="1"/>
      </rPr>
      <t>North Powder</t>
    </r>
  </si>
  <si>
    <r>
      <rPr>
        <sz val="9"/>
        <rFont val="Times New Roman"/>
        <family val="1"/>
      </rPr>
      <t>N Atlantic bet. Iceland and Greenland</t>
    </r>
  </si>
  <si>
    <r>
      <rPr>
        <sz val="9"/>
        <rFont val="Times New Roman"/>
        <family val="1"/>
      </rPr>
      <t>formation of 8 white luminescent rotating spherical objects</t>
    </r>
  </si>
  <si>
    <r>
      <rPr>
        <sz val="9"/>
        <rFont val="Times New Roman"/>
        <family val="1"/>
      </rPr>
      <t>North Ambridge</t>
    </r>
  </si>
  <si>
    <r>
      <rPr>
        <sz val="9"/>
        <rFont val="Times New Roman"/>
        <family val="1"/>
      </rPr>
      <t>Furstenfeldbruck AFB reddish star-like object G,V</t>
    </r>
  </si>
  <si>
    <r>
      <rPr>
        <sz val="9"/>
        <rFont val="Times New Roman"/>
        <family val="1"/>
      </rPr>
      <t>Munich</t>
    </r>
  </si>
  <si>
    <r>
      <rPr>
        <sz val="9"/>
        <rFont val="Times New Roman"/>
        <family val="1"/>
      </rPr>
      <t>Neubiberg AFB</t>
    </r>
  </si>
  <si>
    <r>
      <rPr>
        <sz val="9"/>
        <rFont val="Times New Roman"/>
        <family val="1"/>
      </rPr>
      <t>(55°45' N, 37°42' E).</t>
    </r>
  </si>
  <si>
    <r>
      <rPr>
        <sz val="9"/>
        <rFont val="Times New Roman"/>
        <family val="1"/>
      </rPr>
      <t>brilliant golden-white round object suddenly appear</t>
    </r>
  </si>
  <si>
    <r>
      <rPr>
        <sz val="9"/>
        <rFont val="Times New Roman"/>
        <family val="1"/>
      </rPr>
      <t>Moorhead (4 miles SE of)</t>
    </r>
  </si>
  <si>
    <r>
      <rPr>
        <sz val="9"/>
        <rFont val="Times New Roman"/>
        <family val="1"/>
      </rPr>
      <t>Chiles/Whitted Case (AL)</t>
    </r>
  </si>
  <si>
    <r>
      <rPr>
        <sz val="9"/>
        <rFont val="Times New Roman"/>
        <family val="1"/>
      </rPr>
      <t>Montgomery (near)</t>
    </r>
  </si>
  <si>
    <r>
      <rPr>
        <sz val="9"/>
        <rFont val="Times New Roman"/>
        <family val="1"/>
      </rPr>
      <t>a silver parachute-shaped 8 ft disc with a 5 ft long cable</t>
    </r>
  </si>
  <si>
    <r>
      <rPr>
        <sz val="9"/>
        <rFont val="Times New Roman"/>
        <family val="1"/>
      </rPr>
      <t>Montgomery</t>
    </r>
  </si>
  <si>
    <r>
      <rPr>
        <sz val="9"/>
        <rFont val="Times New Roman"/>
        <family val="1"/>
      </rPr>
      <t xml:space="preserve">3 objects seen - 300 to 400 feet in size, silvery-gold in color, and traveling at well
</t>
    </r>
    <r>
      <rPr>
        <sz val="9"/>
        <rFont val="Times New Roman"/>
        <family val="1"/>
      </rPr>
      <t>over 500 MPH</t>
    </r>
  </si>
  <si>
    <r>
      <rPr>
        <sz val="9"/>
        <rFont val="Times New Roman"/>
        <family val="1"/>
      </rPr>
      <t>(35.14° N, 90.03° W) Bray and Kaiser</t>
    </r>
  </si>
  <si>
    <r>
      <rPr>
        <sz val="9"/>
        <rFont val="Times New Roman"/>
        <family val="1"/>
      </rPr>
      <t>Veway and Geltz. (McDonald list; FUFOR Index)</t>
    </r>
  </si>
  <si>
    <r>
      <rPr>
        <sz val="9"/>
        <rFont val="Times New Roman"/>
        <family val="1"/>
      </rPr>
      <t>Light Spotted By Pilot</t>
    </r>
  </si>
  <si>
    <r>
      <rPr>
        <sz val="9"/>
        <rFont val="Times New Roman"/>
        <family val="1"/>
      </rPr>
      <t>Farmer Niswenger saw a large silvery sphere rise from a wooded area and hover above his farm, dropping a silvery substance that disintegrated before touching the ground. (Vallée Magonia 67; FUFOR Index)</t>
    </r>
  </si>
  <si>
    <r>
      <rPr>
        <sz val="9"/>
        <rFont val="Times New Roman"/>
        <family val="1"/>
      </rPr>
      <t>Maplewood</t>
    </r>
  </si>
  <si>
    <r>
      <rPr>
        <sz val="9"/>
        <rFont val="Times New Roman"/>
        <family val="1"/>
      </rPr>
      <t>pilot saw a half-moon shaped "flying wing" about 30 ft wide 20 ft long</t>
    </r>
  </si>
  <si>
    <r>
      <rPr>
        <sz val="9"/>
        <rFont val="Times New Roman"/>
        <family val="1"/>
      </rPr>
      <t>Luzon Island</t>
    </r>
  </si>
  <si>
    <r>
      <rPr>
        <sz val="9"/>
        <rFont val="Times New Roman"/>
        <family val="1"/>
      </rPr>
      <t>AFOSI Case 14; AESS OP Sighted Green Fireball With Triangulation</t>
    </r>
  </si>
  <si>
    <r>
      <rPr>
        <sz val="9"/>
        <rFont val="Times New Roman"/>
        <family val="1"/>
      </rPr>
      <t>Los Alamos (W of)</t>
    </r>
  </si>
  <si>
    <r>
      <rPr>
        <sz val="9"/>
        <rFont val="Times New Roman"/>
        <family val="1"/>
      </rPr>
      <t>AFOSI Case 15: 04:31 - white obj disappeared w/greenish flash</t>
    </r>
  </si>
  <si>
    <r>
      <rPr>
        <sz val="9"/>
        <rFont val="Times New Roman"/>
        <family val="1"/>
      </rPr>
      <t>Dec. 5 - 8,11,13,14,20 &amp; 28, 1948; Los Alamos, NM. OSI, pilots, Los Alamos</t>
    </r>
  </si>
  <si>
    <r>
      <rPr>
        <sz val="9"/>
        <rFont val="Times New Roman"/>
        <family val="1"/>
      </rPr>
      <t>sun-reflecting glint in the sky from a flat circular metallic object</t>
    </r>
  </si>
  <si>
    <r>
      <rPr>
        <sz val="9"/>
        <rFont val="Times New Roman"/>
        <family val="1"/>
      </rPr>
      <t>AFOSI Case 8; AF C-47 Pilot Observes UFO Similar To Green Flare</t>
    </r>
  </si>
  <si>
    <r>
      <rPr>
        <sz val="9"/>
        <rFont val="Times New Roman"/>
        <family val="1"/>
      </rPr>
      <t>Las Vegas (W of)</t>
    </r>
  </si>
  <si>
    <r>
      <rPr>
        <sz val="9"/>
        <rFont val="Times New Roman"/>
        <family val="1"/>
      </rPr>
      <t>AFOSI Case 11; Agents In T-7 Observe Intense Green Fireball At 13,000'</t>
    </r>
  </si>
  <si>
    <r>
      <rPr>
        <sz val="9"/>
        <rFont val="Times New Roman"/>
        <family val="1"/>
      </rPr>
      <t>Las Vegas (20 miles E of)</t>
    </r>
  </si>
  <si>
    <r>
      <rPr>
        <sz val="9"/>
        <rFont val="Times New Roman"/>
        <family val="1"/>
      </rPr>
      <t>(35.98* N, 83.92° W) Whitehouse</t>
    </r>
  </si>
  <si>
    <r>
      <rPr>
        <sz val="9"/>
        <rFont val="Times New Roman"/>
        <family val="1"/>
      </rPr>
      <t>Huber. (McDonald list; FUFOR Index</t>
    </r>
  </si>
  <si>
    <r>
      <rPr>
        <sz val="9"/>
        <rFont val="Times New Roman"/>
        <family val="1"/>
      </rPr>
      <t>Junction City (10 miles SW of)</t>
    </r>
  </si>
  <si>
    <r>
      <rPr>
        <sz val="9"/>
        <rFont val="Times New Roman"/>
        <family val="1"/>
      </rPr>
      <t>cymbal shaped or domed disc object</t>
    </r>
  </si>
  <si>
    <r>
      <rPr>
        <sz val="9"/>
        <rFont val="Times New Roman"/>
        <family val="1"/>
      </rPr>
      <t>Indianapolis  (central)</t>
    </r>
  </si>
  <si>
    <r>
      <rPr>
        <sz val="9"/>
        <rFont val="Times New Roman"/>
        <family val="1"/>
      </rPr>
      <t>shiny propeller-shaped aluminum object</t>
    </r>
  </si>
  <si>
    <r>
      <rPr>
        <sz val="9"/>
        <rFont val="Times New Roman"/>
        <family val="1"/>
      </rPr>
      <t>2:06 p.m. (MST). (Trakowski GRUDGE rpt)</t>
    </r>
  </si>
  <si>
    <r>
      <rPr>
        <sz val="9"/>
        <rFont val="Times New Roman"/>
        <family val="1"/>
      </rPr>
      <t>Team watches 35 meter disc executing a series of violent turns and maneuvers</t>
    </r>
  </si>
  <si>
    <r>
      <rPr>
        <sz val="9"/>
        <rFont val="Times New Roman"/>
        <family val="1"/>
      </rPr>
      <t>Pfutzenreuter. (McDonald list; FUFOR Index)</t>
    </r>
  </si>
  <si>
    <r>
      <rPr>
        <sz val="9"/>
        <rFont val="Times New Roman"/>
        <family val="1"/>
      </rPr>
      <t>Hecla</t>
    </r>
  </si>
  <si>
    <r>
      <rPr>
        <sz val="9"/>
        <rFont val="Times New Roman"/>
        <family val="1"/>
      </rPr>
      <t>Transport Crew Sees Diving Disc</t>
    </r>
  </si>
  <si>
    <r>
      <rPr>
        <sz val="9"/>
        <rFont val="Times New Roman"/>
        <family val="1"/>
      </rPr>
      <t>a round, dull gray or silver object 2 ft diameter</t>
    </r>
  </si>
  <si>
    <r>
      <rPr>
        <sz val="9"/>
        <rFont val="Times New Roman"/>
        <family val="1"/>
      </rPr>
      <t>Hamel</t>
    </r>
  </si>
  <si>
    <r>
      <rPr>
        <sz val="9"/>
        <rFont val="Times New Roman"/>
        <family val="1"/>
      </rPr>
      <t>a stationary silvery or white sphere directly overhead. Size estimated at slightly smaller than a 42 ft AT-6 at the indicated altitude. (FOIA; FUFOR Index)</t>
    </r>
  </si>
  <si>
    <r>
      <rPr>
        <sz val="9"/>
        <rFont val="Times New Roman"/>
        <family val="1"/>
      </rPr>
      <t>Greenville AFB</t>
    </r>
  </si>
  <si>
    <r>
      <rPr>
        <sz val="9"/>
        <rFont val="Times New Roman"/>
        <family val="1"/>
      </rPr>
      <t xml:space="preserve">Kunsman. (McDonald list; FUFOR Index) ADC Directs F-82 to 10-20 Egg-
</t>
    </r>
    <r>
      <rPr>
        <sz val="9"/>
        <rFont val="Times New Roman"/>
        <family val="1"/>
      </rPr>
      <t>Shaped Objects</t>
    </r>
  </si>
  <si>
    <r>
      <rPr>
        <sz val="9"/>
        <rFont val="Times New Roman"/>
        <family val="1"/>
      </rPr>
      <t>Gray's Harbor</t>
    </r>
  </si>
  <si>
    <r>
      <rPr>
        <sz val="9"/>
        <rFont val="Times New Roman"/>
        <family val="1"/>
      </rPr>
      <t>UFO tracked on radar at 9,000 m.p.h. [UFOE,VIII]</t>
    </r>
  </si>
  <si>
    <r>
      <rPr>
        <u/>
        <sz val="9"/>
        <color rgb="FF0000FF"/>
        <rFont val="Times New Roman"/>
        <family val="1"/>
      </rPr>
      <t>48Summer</t>
    </r>
  </si>
  <si>
    <r>
      <rPr>
        <sz val="9"/>
        <rFont val="Times New Roman"/>
        <family val="1"/>
      </rPr>
      <t>(53.33° N, 60.41° W). (Ruppelt manuscript)  G 600 MPH Track</t>
    </r>
  </si>
  <si>
    <r>
      <rPr>
        <sz val="9"/>
        <rFont val="Times New Roman"/>
        <family val="1"/>
      </rPr>
      <t>(53.33° N, 60.41° W). (McDonald list)</t>
    </r>
  </si>
  <si>
    <r>
      <rPr>
        <sz val="9"/>
        <rFont val="Times New Roman"/>
        <family val="1"/>
      </rPr>
      <t>slow moving unidentified targets were tracked at low altitude</t>
    </r>
  </si>
  <si>
    <r>
      <rPr>
        <sz val="9"/>
        <rFont val="Times New Roman"/>
        <family val="1"/>
      </rPr>
      <t>Japan, A,V 6 interceptions of objects tracked on airborne radar</t>
    </r>
  </si>
  <si>
    <r>
      <rPr>
        <sz val="9"/>
        <rFont val="Times New Roman"/>
        <family val="1"/>
      </rPr>
      <t>Mantell Case (M)</t>
    </r>
  </si>
  <si>
    <r>
      <rPr>
        <sz val="9"/>
        <rFont val="Times New Roman"/>
        <family val="1"/>
      </rPr>
      <t>Fort Knox</t>
    </r>
  </si>
  <si>
    <r>
      <rPr>
        <sz val="9"/>
        <rFont val="Times New Roman"/>
        <family val="1"/>
      </rPr>
      <t>Caramia. (McDonald list; FUFOR Index)</t>
    </r>
  </si>
  <si>
    <r>
      <rPr>
        <sz val="9"/>
        <rFont val="Times New Roman"/>
        <family val="1"/>
      </rPr>
      <t>Fielding Lake</t>
    </r>
  </si>
  <si>
    <r>
      <rPr>
        <sz val="9"/>
        <rFont val="Times New Roman"/>
        <family val="1"/>
      </rPr>
      <t xml:space="preserve">small 6-8-inch round white ball of  light with a flat, no-depth disc-like appearance
</t>
    </r>
    <r>
      <rPr>
        <sz val="9"/>
        <rFont val="Times New Roman"/>
        <family val="1"/>
      </rPr>
      <t>Gorman "Dogfight" (M)</t>
    </r>
  </si>
  <si>
    <r>
      <rPr>
        <sz val="9"/>
        <rFont val="Times New Roman"/>
        <family val="1"/>
      </rPr>
      <t>round, white light fly with varying speed, bouncing motion</t>
    </r>
  </si>
  <si>
    <r>
      <rPr>
        <sz val="9"/>
        <rFont val="Times New Roman"/>
        <family val="1"/>
      </rPr>
      <t>Fairfield-Suisan AFB</t>
    </r>
  </si>
  <si>
    <r>
      <rPr>
        <sz val="9"/>
        <rFont val="Times New Roman"/>
        <family val="1"/>
      </rPr>
      <t>a noiseless object with a flat discus shaped object 8 inches in size</t>
    </r>
  </si>
  <si>
    <r>
      <rPr>
        <sz val="9"/>
        <rFont val="Times New Roman"/>
        <family val="1"/>
      </rPr>
      <t xml:space="preserve">Engineer saw elliptical UFO which flew horizontally, then ascended rapidly.
</t>
    </r>
    <r>
      <rPr>
        <sz val="9"/>
        <rFont val="Times New Roman"/>
        <family val="1"/>
      </rPr>
      <t>[UFOE, VI]</t>
    </r>
  </si>
  <si>
    <r>
      <rPr>
        <sz val="9"/>
        <rFont val="Times New Roman"/>
        <family val="1"/>
      </rPr>
      <t>48Summer</t>
    </r>
  </si>
  <si>
    <r>
      <rPr>
        <sz val="9"/>
        <rFont val="Times New Roman"/>
        <family val="1"/>
      </rPr>
      <t>Physicist watched 3 luminescent greenish discs cross sky. [UFOE,VI]</t>
    </r>
  </si>
  <si>
    <r>
      <rPr>
        <sz val="9"/>
        <rFont val="Times New Roman"/>
        <family val="1"/>
      </rPr>
      <t>Jannicky. (McDonald list; FUFOR Index)</t>
    </r>
  </si>
  <si>
    <r>
      <rPr>
        <sz val="9"/>
        <rFont val="Times New Roman"/>
        <family val="1"/>
      </rPr>
      <t>Dravesburg</t>
    </r>
  </si>
  <si>
    <r>
      <rPr>
        <sz val="9"/>
        <rFont val="Times New Roman"/>
        <family val="1"/>
      </rPr>
      <t>(39.75° N, 84.18° W). Hoffman</t>
    </r>
  </si>
  <si>
    <r>
      <rPr>
        <sz val="9"/>
        <rFont val="Times New Roman"/>
        <family val="1"/>
      </rPr>
      <t>Blimplike object much too fast and maneuverable for a blimp</t>
    </r>
  </si>
  <si>
    <r>
      <rPr>
        <sz val="9"/>
        <rFont val="Times New Roman"/>
        <family val="1"/>
      </rPr>
      <t>Crescent City</t>
    </r>
  </si>
  <si>
    <r>
      <rPr>
        <sz val="9"/>
        <rFont val="Times New Roman"/>
        <family val="1"/>
      </rPr>
      <t>Object Circles Base At High Speed / Touches Down</t>
    </r>
  </si>
  <si>
    <r>
      <rPr>
        <sz val="9"/>
        <rFont val="Times New Roman"/>
        <family val="1"/>
      </rPr>
      <t>Columbus (Lockbourne AFB)</t>
    </r>
  </si>
  <si>
    <r>
      <rPr>
        <sz val="9"/>
        <rFont val="Times New Roman"/>
        <family val="1"/>
      </rPr>
      <t>(39.98° N, 82.99° W). Saunders</t>
    </r>
  </si>
  <si>
    <r>
      <rPr>
        <sz val="9"/>
        <rFont val="Times New Roman"/>
        <family val="1"/>
      </rPr>
      <t>a missile-like object flying at 20,000 ft</t>
    </r>
  </si>
  <si>
    <r>
      <rPr>
        <sz val="9"/>
        <rFont val="Times New Roman"/>
        <family val="1"/>
      </rPr>
      <t>Coast of</t>
    </r>
  </si>
  <si>
    <r>
      <rPr>
        <sz val="9"/>
        <rFont val="Times New Roman"/>
        <family val="1"/>
      </rPr>
      <t>very large 300 ft long 140 ft wingspan snow-white aircraft</t>
    </r>
  </si>
  <si>
    <r>
      <rPr>
        <sz val="9"/>
        <rFont val="Times New Roman"/>
        <family val="1"/>
      </rPr>
      <t>Clark AFB, Manila</t>
    </r>
  </si>
  <si>
    <r>
      <rPr>
        <sz val="9"/>
        <rFont val="Times New Roman"/>
        <family val="1"/>
      </rPr>
      <t>large 60 ft domed disc, with bright orange-amber glow from within</t>
    </r>
  </si>
  <si>
    <r>
      <rPr>
        <sz val="9"/>
        <rFont val="Times New Roman"/>
        <family val="1"/>
      </rPr>
      <t>Circleville</t>
    </r>
  </si>
  <si>
    <r>
      <rPr>
        <sz val="9"/>
        <rFont val="Times New Roman"/>
        <family val="1"/>
      </rPr>
      <t>Chanute AFB</t>
    </r>
  </si>
  <si>
    <r>
      <rPr>
        <sz val="9"/>
        <rFont val="Times New Roman"/>
        <family val="1"/>
      </rPr>
      <t>green light with a silver tail about the size of a football</t>
    </r>
  </si>
  <si>
    <r>
      <rPr>
        <sz val="9"/>
        <rFont val="Times New Roman"/>
        <family val="1"/>
      </rPr>
      <t>Chamblee</t>
    </r>
  </si>
  <si>
    <r>
      <rPr>
        <sz val="9"/>
        <rFont val="Times New Roman"/>
        <family val="1"/>
      </rPr>
      <t>a blue circular flame pass the plane, turn, then blink [out?]</t>
    </r>
  </si>
  <si>
    <r>
      <rPr>
        <sz val="9"/>
        <rFont val="Times New Roman"/>
        <family val="1"/>
      </rPr>
      <t>Cartersville (near)</t>
    </r>
  </si>
  <si>
    <r>
      <rPr>
        <sz val="9"/>
        <rFont val="Times New Roman"/>
        <family val="1"/>
      </rPr>
      <t>The Lt. Combs / T-6 Encounter</t>
    </r>
  </si>
  <si>
    <r>
      <rPr>
        <sz val="9"/>
        <rFont val="Times New Roman"/>
        <family val="1"/>
      </rPr>
      <t>Camp Springs</t>
    </r>
  </si>
  <si>
    <r>
      <rPr>
        <sz val="9"/>
        <rFont val="Times New Roman"/>
        <family val="1"/>
      </rPr>
      <t xml:space="preserve">aircraft observed what they thought was an unusual meteor traveling in a southerly
</t>
    </r>
    <r>
      <rPr>
        <sz val="9"/>
        <rFont val="Times New Roman"/>
        <family val="1"/>
      </rPr>
      <t>direction</t>
    </r>
  </si>
  <si>
    <r>
      <rPr>
        <sz val="9"/>
        <rFont val="Times New Roman"/>
        <family val="1"/>
      </rPr>
      <t>btn Blackstone, Va and Greensboro, N.C.</t>
    </r>
  </si>
  <si>
    <r>
      <rPr>
        <sz val="9"/>
        <rFont val="Times New Roman"/>
        <family val="1"/>
      </rPr>
      <t>Air Force pilot, major, saw a UFO flying in an oscillatory path, up and down motions. Intelligence report missing. (Fund Report * C-13; 2 pp.) (Project GRUDGE Report Case No. 181)</t>
    </r>
  </si>
  <si>
    <r>
      <rPr>
        <sz val="9"/>
        <rFont val="Times New Roman"/>
        <family val="1"/>
      </rPr>
      <t>Between Dayton, Ohio, and Indianapolis, Ind</t>
    </r>
  </si>
  <si>
    <r>
      <rPr>
        <sz val="9"/>
        <rFont val="Times New Roman"/>
        <family val="1"/>
      </rPr>
      <t>Delaware?]. Paines</t>
    </r>
  </si>
  <si>
    <r>
      <rPr>
        <sz val="9"/>
        <rFont val="Times New Roman"/>
        <family val="1"/>
      </rPr>
      <t>Ashley</t>
    </r>
  </si>
  <si>
    <r>
      <rPr>
        <sz val="9"/>
        <rFont val="Times New Roman"/>
        <family val="1"/>
      </rPr>
      <t xml:space="preserve">two Eastern Airlines pilots reported having seen a huge flying craft similar to a V-
</t>
    </r>
    <r>
      <rPr>
        <sz val="9"/>
        <rFont val="Times New Roman"/>
        <family val="1"/>
      </rPr>
      <t>2 pass their aircraft in flight</t>
    </r>
  </si>
  <si>
    <r>
      <rPr>
        <sz val="9"/>
        <rFont val="Times New Roman"/>
        <family val="1"/>
      </rPr>
      <t>Arnhem</t>
    </r>
  </si>
  <si>
    <r>
      <rPr>
        <sz val="9"/>
        <rFont val="Times New Roman"/>
        <family val="1"/>
      </rPr>
      <t>yellow sphere in opposite course S to N at constant altitude</t>
    </r>
  </si>
  <si>
    <r>
      <rPr>
        <sz val="9"/>
        <rFont val="Times New Roman"/>
        <family val="1"/>
      </rPr>
      <t>Anacostia NAS</t>
    </r>
  </si>
  <si>
    <r>
      <rPr>
        <sz val="9"/>
        <rFont val="Times New Roman"/>
        <family val="1"/>
      </rPr>
      <t>Griebel. (McDonald list; FUFOR Index)</t>
    </r>
  </si>
  <si>
    <r>
      <rPr>
        <sz val="9"/>
        <rFont val="Times New Roman"/>
        <family val="1"/>
      </rPr>
      <t>(38.90° N, 90.17° W). Siegmund.</t>
    </r>
  </si>
  <si>
    <r>
      <rPr>
        <sz val="9"/>
        <rFont val="Times New Roman"/>
        <family val="1"/>
      </rPr>
      <t>AFOSI Case 10; AESS Observed Green Flare Directly Over Sandia Base</t>
    </r>
  </si>
  <si>
    <r>
      <rPr>
        <sz val="9"/>
        <rFont val="Times New Roman"/>
        <family val="1"/>
      </rPr>
      <t>AFOSI Case 9; Commercial Pilot Reports Green Flare</t>
    </r>
  </si>
  <si>
    <r>
      <rPr>
        <sz val="9"/>
        <rFont val="Times New Roman"/>
        <family val="1"/>
      </rPr>
      <t>AFOSI Case 3: 08:33-08:45 - Flat, round obj reflecting light, stationary at times</t>
    </r>
  </si>
  <si>
    <r>
      <rPr>
        <sz val="10"/>
        <rFont val="Times New Roman"/>
        <family val="1"/>
      </rPr>
      <t>Co-Pilot in C-47 Sees Wingless Metallic Object</t>
    </r>
  </si>
  <si>
    <r>
      <rPr>
        <sz val="9"/>
        <rFont val="Times New Roman"/>
        <family val="1"/>
      </rPr>
      <t>Albany (near Turner AFB)</t>
    </r>
  </si>
  <si>
    <r>
      <rPr>
        <sz val="9"/>
        <rFont val="Times New Roman"/>
        <family val="1"/>
      </rPr>
      <t>[or Adapazari], Turkey (40°45' N, 30°23' E).</t>
    </r>
  </si>
  <si>
    <r>
      <rPr>
        <sz val="9"/>
        <rFont val="Times New Roman"/>
        <family val="1"/>
      </rPr>
      <t>Adapasari</t>
    </r>
  </si>
  <si>
    <r>
      <rPr>
        <sz val="9"/>
        <rFont val="Times New Roman"/>
        <family val="1"/>
      </rPr>
      <t>a high speed object trailing green and blue flames</t>
    </r>
  </si>
  <si>
    <r>
      <rPr>
        <sz val="9"/>
        <rFont val="Times New Roman"/>
        <family val="1"/>
      </rPr>
      <t>Sawtooth National Forest</t>
    </r>
  </si>
  <si>
    <r>
      <rPr>
        <sz val="9"/>
        <rFont val="Times New Roman"/>
        <family val="1"/>
      </rPr>
      <t>high speed low altitude object trailing red, green and other colored flames</t>
    </r>
  </si>
  <si>
    <r>
      <rPr>
        <sz val="9"/>
        <rFont val="Times New Roman"/>
        <family val="1"/>
      </rPr>
      <t>Pilot Hill (1 mile W of)</t>
    </r>
  </si>
  <si>
    <r>
      <rPr>
        <sz val="9"/>
        <rFont val="Times New Roman"/>
        <family val="1"/>
      </rPr>
      <t>Moving reddish UFO emitted flash of light, shot upwards out of sight. [XII]</t>
    </r>
  </si>
  <si>
    <r>
      <rPr>
        <sz val="9"/>
        <rFont val="Times New Roman"/>
        <family val="1"/>
      </rPr>
      <t xml:space="preserve">8:25 p.m. USAF B¬47 crew and passengers saw an elliptical blue-white object with orange or red tail, moving erratically. (BB Status Rpt?) [Same case as
</t>
    </r>
    <r>
      <rPr>
        <sz val="9"/>
        <rFont val="Times New Roman"/>
        <family val="1"/>
      </rPr>
      <t>above??]</t>
    </r>
  </si>
  <si>
    <r>
      <rPr>
        <sz val="9"/>
        <rFont val="Times New Roman"/>
        <family val="1"/>
      </rPr>
      <t xml:space="preserve">Man watched an orange object varied in shape, as it made jerky upward sweeps
</t>
    </r>
    <r>
      <rPr>
        <sz val="9"/>
        <rFont val="Times New Roman"/>
        <family val="1"/>
      </rPr>
      <t>with 10-15 sec pauses. 3-5 mins. (Berliner)</t>
    </r>
  </si>
  <si>
    <r>
      <rPr>
        <sz val="9"/>
        <rFont val="Times New Roman"/>
        <family val="1"/>
      </rPr>
      <t>2 balls of fire with a fiery trail headed NW at 700-900 mph</t>
    </r>
  </si>
  <si>
    <r>
      <rPr>
        <sz val="9"/>
        <rFont val="Times New Roman"/>
        <family val="1"/>
      </rPr>
      <t>Cape Blanco (40 miles from)</t>
    </r>
  </si>
  <si>
    <r>
      <rPr>
        <sz val="9"/>
        <rFont val="Times New Roman"/>
        <family val="1"/>
      </rPr>
      <t>an almost round or oval or saucer-shaped object with bright light</t>
    </r>
  </si>
  <si>
    <r>
      <rPr>
        <sz val="9"/>
        <rFont val="Times New Roman"/>
        <family val="1"/>
      </rPr>
      <t xml:space="preserve">2 cigar-shaped objects reflecting brilliant sunlight (McDonald list; FOIA; Mary
</t>
    </r>
    <r>
      <rPr>
        <sz val="9"/>
        <rFont val="Times New Roman"/>
        <family val="1"/>
      </rPr>
      <t>Castner/CUFOS)</t>
    </r>
  </si>
  <si>
    <r>
      <rPr>
        <sz val="9"/>
        <rFont val="Times New Roman"/>
        <family val="1"/>
      </rPr>
      <t>saw a round 1 ft object at 1,500 ft</t>
    </r>
  </si>
  <si>
    <r>
      <rPr>
        <sz val="9"/>
        <rFont val="Times New Roman"/>
        <family val="1"/>
      </rPr>
      <t>Xenia</t>
    </r>
  </si>
  <si>
    <r>
      <rPr>
        <sz val="9"/>
        <rFont val="Times New Roman"/>
        <family val="1"/>
      </rPr>
      <t xml:space="preserve">3-foot “flying wing,” black against the white clouds and red against the blue sky
</t>
    </r>
    <r>
      <rPr>
        <sz val="9"/>
        <rFont val="Times New Roman"/>
        <family val="1"/>
      </rPr>
      <t>(Berliner)</t>
    </r>
  </si>
  <si>
    <r>
      <rPr>
        <sz val="9"/>
        <rFont val="Times New Roman"/>
        <family val="1"/>
      </rPr>
      <t>Cave Creek (11 miles NNE of )</t>
    </r>
  </si>
  <si>
    <r>
      <rPr>
        <sz val="9"/>
        <rFont val="Times New Roman"/>
        <family val="1"/>
      </rPr>
      <t xml:space="preserve">AAF reserve Capt. Moore saw object traveling at 700 mph (McDonald list; FOIA;
</t>
    </r>
    <r>
      <rPr>
        <sz val="9"/>
        <rFont val="Times New Roman"/>
        <family val="1"/>
      </rPr>
      <t>FUFOR Index)</t>
    </r>
  </si>
  <si>
    <r>
      <rPr>
        <u/>
        <sz val="9"/>
        <color rgb="FF0000FF"/>
        <rFont val="Times New Roman"/>
        <family val="1"/>
      </rPr>
      <t>471008-09</t>
    </r>
  </si>
  <si>
    <r>
      <rPr>
        <sz val="9"/>
        <rFont val="Times New Roman"/>
        <family val="1"/>
      </rPr>
      <t>man saw an undescribed object fly counterclockwise circles</t>
    </r>
  </si>
  <si>
    <r>
      <rPr>
        <sz val="9"/>
        <rFont val="Times New Roman"/>
        <family val="1"/>
      </rPr>
      <t>Dodgeville</t>
    </r>
  </si>
  <si>
    <r>
      <rPr>
        <sz val="9"/>
        <rFont val="Times New Roman"/>
        <family val="1"/>
      </rPr>
      <t xml:space="preserve">a 2-3 ft silver sphere traveling S at tremendous speed (McDonald list; Mary
</t>
    </r>
    <r>
      <rPr>
        <sz val="9"/>
        <rFont val="Times New Roman"/>
        <family val="1"/>
      </rPr>
      <t>Castner/CUFOS)</t>
    </r>
  </si>
  <si>
    <r>
      <rPr>
        <sz val="9"/>
        <rFont val="Times New Roman"/>
        <family val="1"/>
      </rPr>
      <t>Ft. Richardson</t>
    </r>
  </si>
  <si>
    <r>
      <rPr>
        <sz val="9"/>
        <rFont val="Times New Roman"/>
        <family val="1"/>
      </rPr>
      <t>Radar Tracks Incoming Object</t>
    </r>
  </si>
  <si>
    <r>
      <rPr>
        <sz val="9"/>
        <rFont val="Times New Roman"/>
        <family val="1"/>
      </rPr>
      <t>a bright light with no blue or red tinge split in 2</t>
    </r>
  </si>
  <si>
    <r>
      <rPr>
        <sz val="9"/>
        <rFont val="Times New Roman"/>
        <family val="1"/>
      </rPr>
      <t>Midway Island to Oahu, Hawaii</t>
    </r>
  </si>
  <si>
    <r>
      <rPr>
        <sz val="9"/>
        <rFont val="Times New Roman"/>
        <family val="1"/>
      </rPr>
      <t>disc-shaped object flew very fast, leaving a dark blue trail</t>
    </r>
  </si>
  <si>
    <r>
      <rPr>
        <sz val="9"/>
        <rFont val="Times New Roman"/>
        <family val="1"/>
      </rPr>
      <t>Harmon Field, Newfoundland</t>
    </r>
  </si>
  <si>
    <r>
      <rPr>
        <sz val="9"/>
        <rFont val="Times New Roman"/>
        <family val="1"/>
      </rPr>
      <t>black disc made a half-roll and then a stair-step climb</t>
    </r>
  </si>
  <si>
    <r>
      <rPr>
        <sz val="9"/>
        <rFont val="Times New Roman"/>
        <family val="1"/>
      </rPr>
      <t>5 groups of a total of 12 [?] white or yellowish objects traveling at high speed</t>
    </r>
  </si>
  <si>
    <r>
      <rPr>
        <sz val="9"/>
        <rFont val="Times New Roman"/>
        <family val="1"/>
      </rPr>
      <t>Logan</t>
    </r>
  </si>
  <si>
    <r>
      <rPr>
        <sz val="9"/>
        <rFont val="Times New Roman"/>
        <family val="1"/>
      </rPr>
      <t>Housewife saw 12-15 round, silver objects</t>
    </r>
  </si>
  <si>
    <r>
      <rPr>
        <sz val="9"/>
        <rFont val="Times New Roman"/>
        <family val="1"/>
      </rPr>
      <t>Lake Oswego</t>
    </r>
  </si>
  <si>
    <r>
      <rPr>
        <sz val="9"/>
        <rFont val="Times New Roman"/>
        <family val="1"/>
      </rPr>
      <t>Target Tracked In A Climb</t>
    </r>
  </si>
  <si>
    <r>
      <rPr>
        <sz val="9"/>
        <rFont val="Times New Roman"/>
        <family val="1"/>
      </rPr>
      <t>AFOSI Case 2: approx 20:00 - Basketball-Sized Object Explodes Near Colonel</t>
    </r>
  </si>
  <si>
    <r>
      <rPr>
        <sz val="9"/>
        <rFont val="Times New Roman"/>
        <family val="1"/>
      </rPr>
      <t>Vaughn (near)</t>
    </r>
  </si>
  <si>
    <r>
      <rPr>
        <u/>
        <sz val="9"/>
        <color rgb="FF0000FF"/>
        <rFont val="Times New Roman"/>
        <family val="1"/>
      </rPr>
      <t>4708Late</t>
    </r>
  </si>
  <si>
    <r>
      <rPr>
        <sz val="9"/>
        <rFont val="Times New Roman"/>
        <family val="1"/>
      </rPr>
      <t>tracked stationary target at 200 miles altitude using a modified CPS-4 radar</t>
    </r>
  </si>
  <si>
    <r>
      <rPr>
        <sz val="9"/>
        <rFont val="Times New Roman"/>
        <family val="1"/>
      </rPr>
      <t>55 [?] [luminous?] objects in horizontal flight looking like electric lights</t>
    </r>
  </si>
  <si>
    <r>
      <rPr>
        <sz val="9"/>
        <rFont val="Times New Roman"/>
        <family val="1"/>
      </rPr>
      <t>Twin Falls</t>
    </r>
  </si>
  <si>
    <r>
      <rPr>
        <sz val="9"/>
        <rFont val="Times New Roman"/>
        <family val="1"/>
      </rPr>
      <t>bright nearly moon-shaped object with distinct bright center</t>
    </r>
  </si>
  <si>
    <r>
      <rPr>
        <sz val="9"/>
        <rFont val="Times New Roman"/>
        <family val="1"/>
      </rPr>
      <t>50 miles E of Virginia coast</t>
    </r>
  </si>
  <si>
    <r>
      <rPr>
        <sz val="9"/>
        <rFont val="Times New Roman"/>
        <family val="1"/>
      </rPr>
      <t>2 "skeet target" shaped objects flying under the plane</t>
    </r>
  </si>
  <si>
    <r>
      <rPr>
        <sz val="9"/>
        <rFont val="Times New Roman"/>
        <family val="1"/>
      </rPr>
      <t>Mountain Home (near)</t>
    </r>
  </si>
  <si>
    <r>
      <rPr>
        <sz val="9"/>
        <rFont val="Times New Roman"/>
        <family val="1"/>
      </rPr>
      <t>12  B-29-Sized Elliptical Objects Seen</t>
    </r>
  </si>
  <si>
    <r>
      <rPr>
        <u/>
        <sz val="10"/>
        <color rgb="FF0000FF"/>
        <rFont val="Times New Roman"/>
        <family val="1"/>
      </rPr>
      <t>470815-20</t>
    </r>
  </si>
  <si>
    <r>
      <rPr>
        <sz val="9"/>
        <rFont val="Times New Roman"/>
        <family val="1"/>
      </rPr>
      <t xml:space="preserve">metallic highly polished chromium surface obj 4-6 ft wide(McDonald list; FOIA;
</t>
    </r>
    <r>
      <rPr>
        <sz val="9"/>
        <rFont val="Times New Roman"/>
        <family val="1"/>
      </rPr>
      <t>FUFOR Index)</t>
    </r>
  </si>
  <si>
    <r>
      <rPr>
        <sz val="9"/>
        <rFont val="Times New Roman"/>
        <family val="1"/>
      </rPr>
      <t>Placerville</t>
    </r>
  </si>
  <si>
    <r>
      <rPr>
        <sz val="9"/>
        <rFont val="Times New Roman"/>
        <family val="1"/>
      </rPr>
      <t>Professor Encounters "Lens" &amp; Creatures</t>
    </r>
  </si>
  <si>
    <r>
      <rPr>
        <sz val="9"/>
        <rFont val="Times New Roman"/>
        <family val="1"/>
      </rPr>
      <t>Friuli</t>
    </r>
  </si>
  <si>
    <r>
      <rPr>
        <sz val="9"/>
        <rFont val="Times New Roman"/>
        <family val="1"/>
      </rPr>
      <t>2 small crescent-shaped objects pass over them on a zigzag path</t>
    </r>
  </si>
  <si>
    <r>
      <rPr>
        <sz val="9"/>
        <rFont val="Times New Roman"/>
        <family val="1"/>
      </rPr>
      <t>Snake River Case</t>
    </r>
  </si>
  <si>
    <r>
      <rPr>
        <sz val="9"/>
        <rFont val="Times New Roman"/>
        <family val="1"/>
      </rPr>
      <t>Snake River</t>
    </r>
  </si>
  <si>
    <r>
      <rPr>
        <sz val="9"/>
        <rFont val="Times New Roman"/>
        <family val="1"/>
      </rPr>
      <t>Two Discs 6' In Diameter Near Dam</t>
    </r>
  </si>
  <si>
    <r>
      <rPr>
        <sz val="9"/>
        <rFont val="Times New Roman"/>
        <family val="1"/>
      </rPr>
      <t xml:space="preserve">a bright orange or deep-gold colored cigarette-shaped (Project 1947; McDonald
</t>
    </r>
    <r>
      <rPr>
        <sz val="9"/>
        <rFont val="Times New Roman"/>
        <family val="1"/>
      </rPr>
      <t>list; FOIA; FUFOR Index)</t>
    </r>
  </si>
  <si>
    <r>
      <rPr>
        <sz val="9"/>
        <rFont val="Times New Roman"/>
        <family val="1"/>
      </rPr>
      <t>Everett</t>
    </r>
  </si>
  <si>
    <r>
      <rPr>
        <sz val="9"/>
        <rFont val="Times New Roman"/>
        <family val="1"/>
      </rPr>
      <t>smooth surfaced black object larger than a DC-3</t>
    </r>
  </si>
  <si>
    <r>
      <rPr>
        <sz val="9"/>
        <rFont val="Times New Roman"/>
        <family val="1"/>
      </rPr>
      <t>Bethel</t>
    </r>
  </si>
  <si>
    <r>
      <rPr>
        <sz val="9"/>
        <rFont val="Times New Roman"/>
        <family val="1"/>
      </rPr>
      <t>Boyce Case, (M)</t>
    </r>
  </si>
  <si>
    <r>
      <rPr>
        <sz val="9"/>
        <rFont val="Times New Roman"/>
        <family val="1"/>
      </rPr>
      <t>Media</t>
    </r>
  </si>
  <si>
    <r>
      <rPr>
        <sz val="9"/>
        <rFont val="Times New Roman"/>
        <family val="1"/>
      </rPr>
      <t xml:space="preserve">Specimens of an alleged “Flying Saucer” were brought to AMC by Col. H. M.
</t>
    </r>
    <r>
      <rPr>
        <sz val="9"/>
        <rFont val="Times New Roman"/>
        <family val="1"/>
      </rPr>
      <t>McCoy</t>
    </r>
  </si>
  <si>
    <r>
      <rPr>
        <sz val="9"/>
        <rFont val="Times New Roman"/>
        <family val="1"/>
      </rPr>
      <t>Danforth</t>
    </r>
  </si>
  <si>
    <r>
      <rPr>
        <sz val="9"/>
        <rFont val="Times New Roman"/>
        <family val="1"/>
      </rPr>
      <t>Two 15-25' Spheres Observed By AF Men</t>
    </r>
  </si>
  <si>
    <r>
      <rPr>
        <sz val="9"/>
        <rFont val="Times New Roman"/>
        <family val="1"/>
      </rPr>
      <t>Hamilton Field</t>
    </r>
  </si>
  <si>
    <r>
      <rPr>
        <sz val="9"/>
        <rFont val="Times New Roman"/>
        <family val="1"/>
      </rPr>
      <t>3' Bright Disc Maneuvers At High Speed</t>
    </r>
  </si>
  <si>
    <r>
      <rPr>
        <sz val="9"/>
        <rFont val="Times New Roman"/>
        <family val="1"/>
      </rPr>
      <t>Canyon Ferry (Helena?)</t>
    </r>
  </si>
  <si>
    <r>
      <rPr>
        <sz val="10"/>
        <rFont val="Times New Roman"/>
        <family val="1"/>
      </rPr>
      <t>DC-3 Crew Observes Disc</t>
    </r>
  </si>
  <si>
    <r>
      <rPr>
        <sz val="9"/>
        <rFont val="Times New Roman"/>
        <family val="1"/>
      </rPr>
      <t>Bt. Mountain Home &amp; Boise</t>
    </r>
  </si>
  <si>
    <r>
      <rPr>
        <sz val="9"/>
        <rFont val="Times New Roman"/>
        <family val="1"/>
      </rPr>
      <t>Round 3' Aluminum Object At Great Speed</t>
    </r>
  </si>
  <si>
    <r>
      <rPr>
        <sz val="9"/>
        <rFont val="Times New Roman"/>
        <family val="1"/>
      </rPr>
      <t>a sharply outlined, white ellipsoidal seemingly luminous 200 ft object</t>
    </r>
  </si>
  <si>
    <r>
      <rPr>
        <sz val="9"/>
        <rFont val="Times New Roman"/>
        <family val="1"/>
      </rPr>
      <t>Ft. Sumner (near)</t>
    </r>
  </si>
  <si>
    <r>
      <rPr>
        <sz val="9"/>
        <rFont val="Times New Roman"/>
        <family val="1"/>
      </rPr>
      <t>6 DD from aircraft</t>
    </r>
  </si>
  <si>
    <r>
      <rPr>
        <sz val="9"/>
        <rFont val="Times New Roman"/>
        <family val="1"/>
      </rPr>
      <t>Harmond Field Photo</t>
    </r>
  </si>
  <si>
    <r>
      <rPr>
        <sz val="9"/>
        <rFont val="Times New Roman"/>
        <family val="1"/>
      </rPr>
      <t>a black disc, standing out against the clouds (Johnson Case (P))</t>
    </r>
  </si>
  <si>
    <r>
      <rPr>
        <sz val="9"/>
        <rFont val="Times New Roman"/>
        <family val="1"/>
      </rPr>
      <t>Boise (Bet. Meridian and)</t>
    </r>
  </si>
  <si>
    <r>
      <rPr>
        <sz val="9"/>
        <rFont val="Times New Roman"/>
        <family val="1"/>
      </rPr>
      <t>4 PM: a flat reflective object with no vertical fin or wings</t>
    </r>
  </si>
  <si>
    <r>
      <rPr>
        <sz val="9"/>
        <rFont val="Times New Roman"/>
        <family val="1"/>
      </rPr>
      <t>Muroc AFB (40 miles S of)</t>
    </r>
  </si>
  <si>
    <r>
      <rPr>
        <sz val="9"/>
        <rFont val="Times New Roman"/>
        <family val="1"/>
      </rPr>
      <t xml:space="preserve">Noon. Others witnesses independently, including Muroc CO Col. Signa A. Gilkey
</t>
    </r>
    <r>
      <rPr>
        <sz val="9"/>
        <rFont val="Times New Roman"/>
        <family val="1"/>
      </rPr>
      <t>and engineer Major Richard R. Shoop and wife saw from a different location 5-8 miles away</t>
    </r>
  </si>
  <si>
    <r>
      <rPr>
        <sz val="9"/>
        <rFont val="Times New Roman"/>
        <family val="1"/>
      </rPr>
      <t>Muroc AFB</t>
    </r>
  </si>
  <si>
    <r>
      <rPr>
        <sz val="9"/>
        <rFont val="Times New Roman"/>
        <family val="1"/>
      </rPr>
      <t>11:50 AM - Noon: Sightings of discs had impact on EOTS. A round silver or aluminum-white object at first thought to be a parachute was seen</t>
    </r>
  </si>
  <si>
    <r>
      <rPr>
        <sz val="9"/>
        <rFont val="Times New Roman"/>
        <family val="1"/>
      </rPr>
      <t>9:30 AM: 2 disc-shaped or spherical objects, silver and apparently metallic</t>
    </r>
  </si>
  <si>
    <r>
      <rPr>
        <sz val="9"/>
        <rFont val="Times New Roman"/>
        <family val="1"/>
      </rPr>
      <t>F-51 pilot (M)</t>
    </r>
  </si>
  <si>
    <r>
      <rPr>
        <sz val="9"/>
        <rFont val="Times New Roman"/>
        <family val="1"/>
      </rPr>
      <t>Bloecher's case 698, from his book, is a humanoid report.</t>
    </r>
  </si>
  <si>
    <r>
      <rPr>
        <sz val="9"/>
        <rFont val="Times New Roman"/>
        <family val="1"/>
      </rPr>
      <t>The Rhodes Photo Case</t>
    </r>
  </si>
  <si>
    <r>
      <rPr>
        <sz val="9"/>
        <rFont val="Times New Roman"/>
        <family val="1"/>
      </rPr>
      <t xml:space="preserve">Bet. 10:30 and 11 p.m. (EDT) "blob," the size of a small airplane, reflecting white
</t>
    </r>
    <r>
      <rPr>
        <sz val="9"/>
        <rFont val="Times New Roman"/>
        <family val="1"/>
      </rPr>
      <t>light (FOIA; FUFOR Index)</t>
    </r>
  </si>
  <si>
    <r>
      <rPr>
        <sz val="9"/>
        <rFont val="Times New Roman"/>
        <family val="1"/>
      </rPr>
      <t>Oscillating Sphere Observed By Test Pilot &amp; Others</t>
    </r>
  </si>
  <si>
    <r>
      <rPr>
        <sz val="9"/>
        <rFont val="Times New Roman"/>
        <family val="1"/>
      </rPr>
      <t>Muroc Army Air Field</t>
    </r>
  </si>
  <si>
    <r>
      <rPr>
        <sz val="9"/>
        <rFont val="Times New Roman"/>
        <family val="1"/>
      </rPr>
      <t>a bright silver object about the angular size of the moon</t>
    </r>
  </si>
  <si>
    <r>
      <rPr>
        <sz val="9"/>
        <rFont val="Times New Roman"/>
        <family val="1"/>
      </rPr>
      <t>Five "Turtle-Backed" Objects Headed NE (Sound Heard)</t>
    </r>
  </si>
  <si>
    <r>
      <rPr>
        <sz val="9"/>
        <rFont val="Times New Roman"/>
        <family val="1"/>
      </rPr>
      <t>Military aircraft pilot Harston saw a bright silver object</t>
    </r>
  </si>
  <si>
    <r>
      <rPr>
        <sz val="9"/>
        <rFont val="Times New Roman"/>
        <family val="1"/>
      </rPr>
      <t>Shreveport (7 miles N of )</t>
    </r>
  </si>
  <si>
    <r>
      <rPr>
        <sz val="9"/>
        <rFont val="Times New Roman"/>
        <family val="1"/>
      </rPr>
      <t>Bloecher's case 547, from his book, is a humanoid report.</t>
    </r>
  </si>
  <si>
    <r>
      <rPr>
        <sz val="9"/>
        <rFont val="Times New Roman"/>
        <family val="1"/>
      </rPr>
      <t>Tacoma</t>
    </r>
  </si>
  <si>
    <r>
      <rPr>
        <sz val="9"/>
        <rFont val="Times New Roman"/>
        <family val="1"/>
      </rPr>
      <t xml:space="preserve">Robert Meegan and his 14 year old son John saw "13 round objects all going east,
</t>
    </r>
    <r>
      <rPr>
        <sz val="9"/>
        <rFont val="Times New Roman"/>
        <family val="1"/>
      </rPr>
      <t>single file in a straight line</t>
    </r>
  </si>
  <si>
    <r>
      <rPr>
        <sz val="9"/>
        <rFont val="Times New Roman"/>
        <family val="1"/>
      </rPr>
      <t>Willow Springs</t>
    </r>
  </si>
  <si>
    <r>
      <rPr>
        <sz val="9"/>
        <rFont val="Times New Roman"/>
        <family val="1"/>
      </rPr>
      <t>Aviation engineer saw oval UFO. [UFOE, VI]</t>
    </r>
  </si>
  <si>
    <r>
      <rPr>
        <sz val="9"/>
        <rFont val="Times New Roman"/>
        <family val="1"/>
      </rPr>
      <t>S. Central</t>
    </r>
  </si>
  <si>
    <r>
      <rPr>
        <sz val="9"/>
        <rFont val="Times New Roman"/>
        <family val="1"/>
      </rPr>
      <t>30-50' Circular Object Paces B-25, Accelerates</t>
    </r>
  </si>
  <si>
    <r>
      <rPr>
        <sz val="9"/>
        <rFont val="Times New Roman"/>
        <family val="1"/>
      </rPr>
      <t>Clay Center</t>
    </r>
  </si>
  <si>
    <r>
      <rPr>
        <sz val="9"/>
        <rFont val="Times New Roman"/>
        <family val="1"/>
      </rPr>
      <t>Round Flat Object Size Of C-54</t>
    </r>
  </si>
  <si>
    <r>
      <rPr>
        <sz val="9"/>
        <rFont val="Times New Roman"/>
        <family val="1"/>
      </rPr>
      <t>9:00 AM. Five discs flew toward the east over the city; one circled back over the city. In the afternoon five witnesses saw a sphere maneuver in-and-out of clouds</t>
    </r>
  </si>
  <si>
    <r>
      <rPr>
        <sz val="9"/>
        <rFont val="Times New Roman"/>
        <family val="1"/>
      </rPr>
      <t>5 disc-shaped objects with flat bottoms and rough tops. Smith/Stevens Case (AL)</t>
    </r>
  </si>
  <si>
    <r>
      <rPr>
        <sz val="9"/>
        <rFont val="Times New Roman"/>
        <family val="1"/>
      </rPr>
      <t>Emmett</t>
    </r>
  </si>
  <si>
    <r>
      <rPr>
        <sz val="9"/>
        <rFont val="Times New Roman"/>
        <family val="1"/>
      </rPr>
      <t xml:space="preserve">Frank Ryman-1st known photo of Circular obj which moved across the wind
</t>
    </r>
    <r>
      <rPr>
        <sz val="9"/>
        <rFont val="Times New Roman"/>
        <family val="1"/>
      </rPr>
      <t>[UFOE, VII, XII]</t>
    </r>
  </si>
  <si>
    <r>
      <rPr>
        <sz val="9"/>
        <rFont val="Times New Roman"/>
        <family val="1"/>
      </rPr>
      <t>Seven Discs Observed By Many Witnesses</t>
    </r>
  </si>
  <si>
    <r>
      <rPr>
        <sz val="9"/>
        <rFont val="Times New Roman"/>
        <family val="1"/>
      </rPr>
      <t xml:space="preserve">Portland and Milwaukie, OR,
</t>
    </r>
    <r>
      <rPr>
        <sz val="9"/>
        <rFont val="Times New Roman"/>
        <family val="1"/>
      </rPr>
      <t>Vancouver, WA</t>
    </r>
  </si>
  <si>
    <r>
      <rPr>
        <sz val="9"/>
        <rFont val="Times New Roman"/>
        <family val="1"/>
      </rPr>
      <t>a silvery disc-shaped object flipping in an erratic path</t>
    </r>
  </si>
  <si>
    <r>
      <rPr>
        <sz val="9"/>
        <rFont val="Times New Roman"/>
        <family val="1"/>
      </rPr>
      <t>3 metallic discs glinting sunlight</t>
    </r>
  </si>
  <si>
    <r>
      <rPr>
        <sz val="9"/>
        <rFont val="Times New Roman"/>
        <family val="1"/>
      </rPr>
      <t>many over a wide area saw 5 large discs moving at high speed</t>
    </r>
  </si>
  <si>
    <r>
      <rPr>
        <sz val="9"/>
        <rFont val="Times New Roman"/>
        <family val="1"/>
      </rPr>
      <t>11 a.m.  witnesses in a car near Redmond saw 4 discs</t>
    </r>
  </si>
  <si>
    <r>
      <rPr>
        <sz val="9"/>
        <rFont val="Times New Roman"/>
        <family val="1"/>
      </rPr>
      <t>Redmond (near)</t>
    </r>
  </si>
  <si>
    <r>
      <rPr>
        <sz val="9"/>
        <rFont val="Times New Roman"/>
        <family val="1"/>
      </rPr>
      <t xml:space="preserve">landing, seen by a family of ten in Northern Idaho, of eight huge objects
</t>
    </r>
    <r>
      <rPr>
        <sz val="9"/>
        <rFont val="Times New Roman"/>
        <family val="1"/>
      </rPr>
      <t>(Bloecher)</t>
    </r>
  </si>
  <si>
    <r>
      <rPr>
        <sz val="9"/>
        <rFont val="Times New Roman"/>
        <family val="1"/>
      </rPr>
      <t>St. Maries (near)</t>
    </r>
  </si>
  <si>
    <r>
      <rPr>
        <sz val="9"/>
        <rFont val="Times New Roman"/>
        <family val="1"/>
      </rPr>
      <t>Astronomer Observes Ten Large Objects</t>
    </r>
  </si>
  <si>
    <r>
      <rPr>
        <sz val="9"/>
        <rFont val="Times New Roman"/>
        <family val="1"/>
      </rPr>
      <t>South Brooksville-Harborside</t>
    </r>
  </si>
  <si>
    <r>
      <rPr>
        <sz val="9"/>
        <rFont val="Times New Roman"/>
        <family val="1"/>
      </rPr>
      <t>Famous alleged UFO crash and bodies recovered</t>
    </r>
  </si>
  <si>
    <r>
      <rPr>
        <sz val="9"/>
        <rFont val="Times New Roman"/>
        <family val="1"/>
      </rPr>
      <t>Famous alleged UFO crash</t>
    </r>
  </si>
  <si>
    <r>
      <rPr>
        <sz val="9"/>
        <rFont val="Times New Roman"/>
        <family val="1"/>
      </rPr>
      <t>GCA Unit Tracks UFOs</t>
    </r>
  </si>
  <si>
    <r>
      <rPr>
        <sz val="9"/>
        <rFont val="Times New Roman"/>
        <family val="1"/>
      </rPr>
      <t>Chitose AAB, Hokkaido</t>
    </r>
  </si>
  <si>
    <r>
      <rPr>
        <sz val="9"/>
        <color rgb="FFFF0000"/>
        <rFont val="Times New Roman"/>
        <family val="1"/>
      </rPr>
      <t>This alleged incident is listed for-the-record only and has been declared a hoax.</t>
    </r>
  </si>
  <si>
    <r>
      <rPr>
        <sz val="9"/>
        <rFont val="Times New Roman"/>
        <family val="1"/>
      </rPr>
      <t>2:30 p.m. (EDT). Fishermen rep "little men" on "sub".</t>
    </r>
  </si>
  <si>
    <r>
      <rPr>
        <sz val="9"/>
        <rFont val="Times New Roman"/>
        <family val="1"/>
      </rPr>
      <t>Near Malta, Mediterrian Sea</t>
    </r>
  </si>
  <si>
    <r>
      <rPr>
        <sz val="9"/>
        <rFont val="Times New Roman"/>
        <family val="1"/>
      </rPr>
      <t>Area of a sighting of a landed disc and two occupants. (Bloecher)</t>
    </r>
  </si>
  <si>
    <r>
      <rPr>
        <sz val="9"/>
        <rFont val="Times New Roman"/>
        <family val="1"/>
      </rPr>
      <t>9:10 a.m. (MST?).  2 gray, circular objects about 8 or 10 ft diameter</t>
    </r>
  </si>
  <si>
    <r>
      <rPr>
        <sz val="9"/>
        <rFont val="Times New Roman"/>
        <family val="1"/>
      </rPr>
      <t>Grand Canyon (Near S rim of)</t>
    </r>
  </si>
  <si>
    <r>
      <rPr>
        <sz val="9"/>
        <rFont val="Times New Roman"/>
        <family val="1"/>
      </rPr>
      <t>Naval Research Lab Rocket Scientists See Silver Disc</t>
    </r>
  </si>
  <si>
    <r>
      <rPr>
        <sz val="9"/>
        <rFont val="Times New Roman"/>
        <family val="1"/>
      </rPr>
      <t>V-formation of nine UFOs seen by a group of people west of Medford</t>
    </r>
  </si>
  <si>
    <r>
      <rPr>
        <sz val="9"/>
        <rFont val="Times New Roman"/>
        <family val="1"/>
      </rPr>
      <t>Line Of Saucers Headed SSE</t>
    </r>
  </si>
  <si>
    <r>
      <rPr>
        <sz val="9"/>
        <rFont val="Times New Roman"/>
        <family val="1"/>
      </rPr>
      <t>Object Zig-Zags With Bursts of Speed</t>
    </r>
  </si>
  <si>
    <r>
      <rPr>
        <sz val="9"/>
        <rFont val="Times New Roman"/>
        <family val="1"/>
      </rPr>
      <t xml:space="preserve">3:15 [1:15 PST?] p.m. Pilot saw a tight formation of 5-6 white circular 3 ft objects
</t>
    </r>
    <r>
      <rPr>
        <sz val="9"/>
        <rFont val="Times New Roman"/>
        <family val="1"/>
      </rPr>
      <t>(Ruppelt p. 19; FOIA; FUFOR Index; Bloecher 1967).</t>
    </r>
  </si>
  <si>
    <r>
      <rPr>
        <sz val="9"/>
        <rFont val="Times New Roman"/>
        <family val="1"/>
      </rPr>
      <t>Fort Mead (30 miles NW of)</t>
    </r>
  </si>
  <si>
    <r>
      <rPr>
        <sz val="9"/>
        <rFont val="Times New Roman"/>
        <family val="1"/>
      </rPr>
      <t xml:space="preserve">3:43 [3:45 CST?] p.m.  saw 7-10 saucer-shaped objects fly overhead heading S at
</t>
    </r>
    <r>
      <rPr>
        <sz val="9"/>
        <rFont val="Times New Roman"/>
        <family val="1"/>
      </rPr>
      <t>high speed (McDonald list; FOIA; FUFOR Index; Bloecher 1967)</t>
    </r>
  </si>
  <si>
    <r>
      <rPr>
        <sz val="9"/>
        <rFont val="Times New Roman"/>
        <family val="1"/>
      </rPr>
      <t>Rockfield</t>
    </r>
  </si>
  <si>
    <r>
      <rPr>
        <sz val="9"/>
        <rFont val="Times New Roman"/>
        <family val="1"/>
      </rPr>
      <t>A humanoid report on the same day Arnold had his sighting (Bloecher).</t>
    </r>
  </si>
  <si>
    <r>
      <rPr>
        <sz val="9"/>
        <rFont val="Times New Roman"/>
        <family val="1"/>
      </rPr>
      <t>Pendelton</t>
    </r>
  </si>
  <si>
    <r>
      <rPr>
        <sz val="9"/>
        <rFont val="Times New Roman"/>
        <family val="1"/>
      </rPr>
      <t>Arnold Case (P)</t>
    </r>
  </si>
  <si>
    <r>
      <rPr>
        <sz val="9"/>
        <rFont val="Times New Roman"/>
        <family val="1"/>
      </rPr>
      <t>Mt. Ranier</t>
    </r>
  </si>
  <si>
    <r>
      <rPr>
        <sz val="9"/>
        <rFont val="Times New Roman"/>
        <family val="1"/>
      </rPr>
      <t>Prospector Compass Incident</t>
    </r>
  </si>
  <si>
    <r>
      <rPr>
        <sz val="9"/>
        <rFont val="Times New Roman"/>
        <family val="1"/>
      </rPr>
      <t>Mt. Adams</t>
    </r>
  </si>
  <si>
    <r>
      <rPr>
        <sz val="9"/>
        <rFont val="Times New Roman"/>
        <family val="1"/>
      </rPr>
      <t xml:space="preserve">Railroad engineer saw 10 shiny disc-shaped objects, very high, fluttering along in
</t>
    </r>
    <r>
      <rPr>
        <sz val="9"/>
        <rFont val="Times New Roman"/>
        <family val="1"/>
      </rPr>
      <t>a string toward NW. [UFOE, XII]</t>
    </r>
  </si>
  <si>
    <r>
      <rPr>
        <sz val="9"/>
        <rFont val="Times New Roman"/>
        <family val="1"/>
      </rPr>
      <t>Cedar Rapids</t>
    </r>
  </si>
  <si>
    <r>
      <rPr>
        <sz val="9"/>
        <rFont val="Times New Roman"/>
        <family val="1"/>
      </rPr>
      <t>Three Flat Objects Faster Than P-38's</t>
    </r>
  </si>
  <si>
    <r>
      <rPr>
        <sz val="9"/>
        <rFont val="Times New Roman"/>
        <family val="1"/>
      </rPr>
      <t>Maury Island Incident</t>
    </r>
  </si>
  <si>
    <r>
      <rPr>
        <sz val="9"/>
        <rFont val="Times New Roman"/>
        <family val="1"/>
      </rPr>
      <t>Maury Island</t>
    </r>
  </si>
  <si>
    <r>
      <rPr>
        <sz val="9"/>
        <rFont val="Times New Roman"/>
        <family val="1"/>
      </rPr>
      <t>Eight Disc-Shaped Objects Big As A House</t>
    </r>
  </si>
  <si>
    <r>
      <rPr>
        <sz val="9"/>
        <rFont val="Times New Roman"/>
        <family val="1"/>
      </rPr>
      <t>8:00 PM MST. Woman and her daughter observed three revolving groups of three discs in trianglular formation , straight course, S-NE (Bloecher,17,II-9)</t>
    </r>
  </si>
  <si>
    <r>
      <rPr>
        <sz val="9"/>
        <rFont val="Times New Roman"/>
        <family val="1"/>
      </rPr>
      <t xml:space="preserve">unidentified woman who saw an occupant inside an object who looked like "a
</t>
    </r>
    <r>
      <rPr>
        <sz val="9"/>
        <rFont val="Times New Roman"/>
        <family val="1"/>
      </rPr>
      <t>Navy officer."</t>
    </r>
  </si>
  <si>
    <r>
      <rPr>
        <sz val="9"/>
        <rFont val="Times New Roman"/>
        <family val="1"/>
      </rPr>
      <t>Webster</t>
    </r>
  </si>
  <si>
    <r>
      <rPr>
        <sz val="9"/>
        <rFont val="Times New Roman"/>
        <family val="1"/>
      </rPr>
      <t>Ten "Almost Round" Objects In Formation</t>
    </r>
  </si>
  <si>
    <r>
      <rPr>
        <sz val="9"/>
        <rFont val="Times New Roman"/>
        <family val="1"/>
      </rPr>
      <t xml:space="preserve">6:15 p.m.  2 high speed round objects glistening in the sun at high altitude
</t>
    </r>
    <r>
      <rPr>
        <sz val="9"/>
        <rFont val="Times New Roman"/>
        <family val="1"/>
      </rPr>
      <t>(McDonald list; FOIA; FUFOR Index; Bloecher 1967)</t>
    </r>
  </si>
  <si>
    <r>
      <rPr>
        <sz val="9"/>
        <rFont val="Times New Roman"/>
        <family val="1"/>
      </rPr>
      <t>Weiser</t>
    </r>
  </si>
  <si>
    <r>
      <rPr>
        <sz val="9"/>
        <rFont val="Times New Roman"/>
        <family val="1"/>
      </rPr>
      <t xml:space="preserve">Pilot  in aircraft saw a silvery jar-shaped object  (Project 1947; McDonald list;
</t>
    </r>
    <r>
      <rPr>
        <sz val="9"/>
        <rFont val="Times New Roman"/>
        <family val="1"/>
      </rPr>
      <t>FOIA; Bloecher 1967)</t>
    </r>
  </si>
  <si>
    <r>
      <rPr>
        <sz val="9"/>
        <rFont val="Times New Roman"/>
        <family val="1"/>
      </rPr>
      <t>Rehoboth Beach</t>
    </r>
  </si>
  <si>
    <r>
      <rPr>
        <sz val="9"/>
        <rFont val="Times New Roman"/>
        <family val="1"/>
      </rPr>
      <t>Four Discs Flying Overhead</t>
    </r>
  </si>
  <si>
    <r>
      <rPr>
        <sz val="9"/>
        <rFont val="Times New Roman"/>
        <family val="1"/>
      </rPr>
      <t>Beaufort  (near)</t>
    </r>
  </si>
  <si>
    <r>
      <rPr>
        <u/>
        <sz val="9"/>
        <color rgb="FF0000FF"/>
        <rFont val="Times New Roman"/>
        <family val="1"/>
      </rPr>
      <t>4705Late</t>
    </r>
  </si>
  <si>
    <r>
      <rPr>
        <sz val="9"/>
        <rFont val="Times New Roman"/>
        <family val="1"/>
      </rPr>
      <t>Silver Object Gyrates Then Heads WNW</t>
    </r>
  </si>
  <si>
    <r>
      <rPr>
        <sz val="9"/>
        <rFont val="Times New Roman"/>
        <family val="1"/>
      </rPr>
      <t>Manitou Springs</t>
    </r>
  </si>
  <si>
    <r>
      <rPr>
        <sz val="9"/>
        <rFont val="Times New Roman"/>
        <family val="1"/>
      </rPr>
      <t xml:space="preserve">8:30-9 p.m Field Engineer Savage saw a frosty white round and flat objectRound
</t>
    </r>
    <r>
      <rPr>
        <sz val="9"/>
        <rFont val="Times New Roman"/>
        <family val="1"/>
      </rPr>
      <t>&amp; Flat Object Observed By Field Engineer</t>
    </r>
  </si>
  <si>
    <r>
      <rPr>
        <sz val="9"/>
        <rFont val="Times New Roman"/>
        <family val="1"/>
      </rPr>
      <t>Silvery Disc Seen Through Theodolite</t>
    </r>
  </si>
  <si>
    <r>
      <rPr>
        <u/>
        <sz val="9"/>
        <color rgb="FF0000FF"/>
        <rFont val="Times New Roman"/>
        <family val="1"/>
      </rPr>
      <t>4704xx</t>
    </r>
  </si>
  <si>
    <r>
      <rPr>
        <sz val="9"/>
        <rFont val="Times New Roman"/>
        <family val="1"/>
      </rPr>
      <t>Three "Figures" Near Disc</t>
    </r>
  </si>
  <si>
    <r>
      <rPr>
        <sz val="9"/>
        <rFont val="Times New Roman"/>
        <family val="1"/>
      </rPr>
      <t>10:30 p.m. (GMT). RAF pilot of Mosquito pursued unidentified radar target</t>
    </r>
  </si>
  <si>
    <r>
      <rPr>
        <sz val="9"/>
        <rFont val="Times New Roman"/>
        <family val="1"/>
      </rPr>
      <t>North Sea, 50 miles from Holland</t>
    </r>
  </si>
  <si>
    <r>
      <rPr>
        <sz val="9"/>
        <rFont val="Times New Roman"/>
        <family val="1"/>
      </rPr>
      <t>Horse reacts to circular light</t>
    </r>
  </si>
  <si>
    <r>
      <rPr>
        <sz val="9"/>
        <rFont val="Times New Roman"/>
        <family val="1"/>
      </rPr>
      <t>Paterson</t>
    </r>
  </si>
  <si>
    <r>
      <rPr>
        <sz val="9"/>
        <rFont val="Times New Roman"/>
        <family val="1"/>
      </rPr>
      <t xml:space="preserve">10:02 a.m. Two witnesses flying a SAAB B-18 bomber on a navigational training flight at 200 meter altitude observed a cigar-shaped object described as 1 meter
</t>
    </r>
    <r>
      <rPr>
        <sz val="9"/>
        <rFont val="Times New Roman"/>
        <family val="1"/>
      </rPr>
      <t>wide by 15 meters long.</t>
    </r>
  </si>
  <si>
    <r>
      <rPr>
        <sz val="9"/>
        <rFont val="Times New Roman"/>
        <family val="1"/>
      </rPr>
      <t>Bt. Malingsbo and Krylbo</t>
    </r>
  </si>
  <si>
    <r>
      <rPr>
        <sz val="9"/>
        <rFont val="Times New Roman"/>
        <family val="1"/>
      </rPr>
      <t>Puckett Case (M)</t>
    </r>
  </si>
  <si>
    <r>
      <rPr>
        <sz val="9"/>
        <rFont val="Times New Roman"/>
        <family val="1"/>
      </rPr>
      <t>Tampa (near)</t>
    </r>
  </si>
  <si>
    <r>
      <rPr>
        <sz val="9"/>
        <rFont val="Times New Roman"/>
        <family val="1"/>
      </rPr>
      <t>Disc-shaped craft with windows, humanoid figures visible inside, hovered at low altitude. After about 1-1/2 minutes the object rotated, then sped away disappearig in seconds.  (Ref. 3; Case summary by Ted Bloecher, 14 pages. Interviews by Bloecher, Lucius Farish, and Mildred Higgins.)</t>
    </r>
  </si>
  <si>
    <r>
      <rPr>
        <sz val="9"/>
        <rFont val="Times New Roman"/>
        <family val="1"/>
      </rPr>
      <t>4608Late</t>
    </r>
  </si>
  <si>
    <r>
      <rPr>
        <sz val="9"/>
        <rFont val="Times New Roman"/>
        <family val="1"/>
      </rPr>
      <t>"Ghost   rocket"   sightings. [NICAP UFO Evidence, 1964, Hall, X]</t>
    </r>
  </si>
  <si>
    <r>
      <rPr>
        <sz val="9"/>
        <rFont val="Times New Roman"/>
        <family val="1"/>
      </rPr>
      <t>46July/Aug</t>
    </r>
  </si>
  <si>
    <r>
      <rPr>
        <sz val="9"/>
        <rFont val="Times New Roman"/>
        <family val="1"/>
      </rPr>
      <t xml:space="preserve">Observation of cigar-shaped UFO by Air Corps transport pilot. [NICAP UFO
</t>
    </r>
    <r>
      <rPr>
        <sz val="9"/>
        <rFont val="Times New Roman"/>
        <family val="1"/>
      </rPr>
      <t>Evidence, 1964, Hall, III]</t>
    </r>
  </si>
  <si>
    <r>
      <rPr>
        <sz val="9"/>
        <rFont val="Times New Roman"/>
        <family val="1"/>
      </rPr>
      <t>A Navy gunnery and radar officer observed a dark elliptical object which moved slowly overhead, disappearing in a cloud bank. [NICAP UFO Evidence, 1964, Hall, I]</t>
    </r>
  </si>
  <si>
    <r>
      <rPr>
        <sz val="9"/>
        <rFont val="Times New Roman"/>
        <family val="1"/>
      </rPr>
      <t>LaGrange</t>
    </r>
  </si>
  <si>
    <r>
      <rPr>
        <sz val="9"/>
        <rFont val="Times New Roman"/>
        <family val="1"/>
      </rPr>
      <t>At twilight while walking home, a prominent industrialist saw a light in the woods and went to investigate. He saw a disc with dome and oval windows on the ground. Around it were about 11 beings with transparent helmets and uniform-like clothing apparently working on the craft. Later he saw the craft take off emitting bright red light, then speed away. Burned grass and other trace marks were found at the site.  (Ref. 3; Flying Saucer Review, March-April 1972.)</t>
    </r>
  </si>
  <si>
    <r>
      <rPr>
        <sz val="9"/>
        <rFont val="Times New Roman"/>
        <family val="1"/>
      </rPr>
      <t>Angelholm</t>
    </r>
  </si>
  <si>
    <r>
      <rPr>
        <sz val="9"/>
        <rFont val="Times New Roman"/>
        <family val="1"/>
      </rPr>
      <t xml:space="preserve">A stationary bluish-whitelight, about the size of a dime at arms length, move and
</t>
    </r>
    <r>
      <rPr>
        <sz val="9"/>
        <rFont val="Times New Roman"/>
        <family val="1"/>
      </rPr>
      <t>then return to original position. (Page 195-196 Ref.1)</t>
    </r>
  </si>
  <si>
    <r>
      <rPr>
        <sz val="9"/>
        <rFont val="Times New Roman"/>
        <family val="1"/>
      </rPr>
      <t>Buckner Bay, Okinawa</t>
    </r>
  </si>
  <si>
    <r>
      <rPr>
        <sz val="9"/>
        <rFont val="Times New Roman"/>
        <family val="1"/>
      </rPr>
      <t xml:space="preserve">C-46 had engine trouble, lost altitude, as three UFOs were observed from plane.
</t>
    </r>
    <r>
      <rPr>
        <sz val="9"/>
        <rFont val="Times New Roman"/>
        <family val="1"/>
      </rPr>
      <t>[2.]</t>
    </r>
  </si>
  <si>
    <r>
      <rPr>
        <sz val="9"/>
        <rFont val="Times New Roman"/>
        <family val="1"/>
      </rPr>
      <t>Iwo Jima (near)</t>
    </r>
  </si>
  <si>
    <r>
      <rPr>
        <sz val="9"/>
        <rFont val="Times New Roman"/>
        <family val="1"/>
      </rPr>
      <t xml:space="preserve">Cigar-shaped, metallic, and without markings or visible openings, and 35 to 50
</t>
    </r>
    <r>
      <rPr>
        <sz val="9"/>
        <rFont val="Times New Roman"/>
        <family val="1"/>
      </rPr>
      <t>feet in length. (Page 189-190 Ref.1)</t>
    </r>
  </si>
  <si>
    <r>
      <rPr>
        <sz val="9"/>
        <rFont val="Times New Roman"/>
        <family val="1"/>
      </rPr>
      <t>Object was very bright and had saucer-like appearance; was the size of three aircraft carriers, side-by side, oval shaped, very streamlined like a stretched-out egg and, and pinkish in color; Hovered in fixed position and then went straight-up and disappeared. (Page 188 Ref.1)</t>
    </r>
  </si>
  <si>
    <r>
      <rPr>
        <sz val="9"/>
        <rFont val="Times New Roman"/>
        <family val="1"/>
      </rPr>
      <t>4507Mid</t>
    </r>
  </si>
  <si>
    <r>
      <rPr>
        <sz val="9"/>
        <rFont val="Times New Roman"/>
        <family val="1"/>
      </rPr>
      <t xml:space="preserve">Light Phenomenon.Spotted enemy aircraft apparently trailed by large orange light
</t>
    </r>
    <r>
      <rPr>
        <sz val="9"/>
        <rFont val="Times New Roman"/>
        <family val="1"/>
      </rPr>
      <t>traveling with it at same speed. (Page 186-187 Ref.1)</t>
    </r>
  </si>
  <si>
    <r>
      <rPr>
        <sz val="9"/>
        <rFont val="Times New Roman"/>
        <family val="1"/>
      </rPr>
      <t xml:space="preserve">Foo fighter; a big ball of fuzzy orange-red light; B-29 fired on object, appearing to
</t>
    </r>
    <r>
      <rPr>
        <sz val="9"/>
        <rFont val="Times New Roman"/>
        <family val="1"/>
      </rPr>
      <t>hit with no affect. (Page 186 Ref.1)</t>
    </r>
  </si>
  <si>
    <r>
      <rPr>
        <sz val="9"/>
        <rFont val="Times New Roman"/>
        <family val="1"/>
      </rPr>
      <t>Sasebo</t>
    </r>
  </si>
  <si>
    <r>
      <rPr>
        <sz val="9"/>
        <rFont val="Times New Roman"/>
        <family val="1"/>
      </rPr>
      <t>"After coming away from our bomb drop, we saw the UFO's. I especially recall seeing two groups of them in single file. One group of six were lower than we were and coming towards us from the front, their heading taking them off to or left. The other group was more distant and headed in the opposite direction, but were at about our level.</t>
    </r>
  </si>
  <si>
    <r>
      <rPr>
        <sz val="9"/>
        <rFont val="Times New Roman"/>
        <family val="1"/>
      </rPr>
      <t>Yokohama (near)</t>
    </r>
  </si>
  <si>
    <r>
      <rPr>
        <sz val="9"/>
        <rFont val="Times New Roman"/>
        <family val="1"/>
      </rPr>
      <t xml:space="preserve">Several balls of fire much larger than supercharger glow, but of somewhat the
</t>
    </r>
    <r>
      <rPr>
        <sz val="9"/>
        <rFont val="Times New Roman"/>
        <family val="1"/>
      </rPr>
      <t>same color. (Page 182-183 Ref.1)</t>
    </r>
  </si>
  <si>
    <r>
      <rPr>
        <sz val="9"/>
        <rFont val="Times New Roman"/>
        <family val="1"/>
      </rPr>
      <t>UFO over AEC plant tracked by radar, F84's scrambled</t>
    </r>
  </si>
  <si>
    <r>
      <rPr>
        <sz val="9"/>
        <rFont val="Times New Roman"/>
        <family val="1"/>
      </rPr>
      <t>Crew saw large round object emerging from sea; 150-20 feet in diameter; object circled ship; three white flashes observed in direction object departed. (Page 188- 189 Ref.1)</t>
    </r>
  </si>
  <si>
    <r>
      <rPr>
        <sz val="9"/>
        <rFont val="Times New Roman"/>
        <family val="1"/>
      </rPr>
      <t>Aleutian Islands</t>
    </r>
  </si>
  <si>
    <r>
      <rPr>
        <sz val="9"/>
        <rFont val="Times New Roman"/>
        <family val="1"/>
      </rPr>
      <t>45Summer</t>
    </r>
  </si>
  <si>
    <r>
      <rPr>
        <sz val="9"/>
        <rFont val="Times New Roman"/>
        <family val="1"/>
      </rPr>
      <t>One bright ball of fire; no fuselage or any wings. (Page 180 Ref.1)</t>
    </r>
  </si>
  <si>
    <r>
      <rPr>
        <sz val="9"/>
        <rFont val="Times New Roman"/>
        <family val="1"/>
      </rPr>
      <t>B-29 followed by strong white light. (Page 180 Ref.1)</t>
    </r>
  </si>
  <si>
    <r>
      <rPr>
        <sz val="9"/>
        <rFont val="Times New Roman"/>
        <family val="1"/>
      </rPr>
      <t xml:space="preserve">A fluctuating light round in shape that changed from bright red, to dim orange.
</t>
    </r>
    <r>
      <rPr>
        <sz val="9"/>
        <rFont val="Times New Roman"/>
        <family val="1"/>
      </rPr>
      <t>(Page 180 Ref.1)</t>
    </r>
  </si>
  <si>
    <r>
      <rPr>
        <sz val="9"/>
        <rFont val="Times New Roman"/>
        <family val="1"/>
      </rPr>
      <t>Fireball follows a B-29 of the 39th Bombardment Group for 50 miles</t>
    </r>
  </si>
  <si>
    <r>
      <rPr>
        <u/>
        <sz val="9"/>
        <color rgb="FF0000FF"/>
        <rFont val="Times New Roman"/>
        <family val="1"/>
      </rPr>
      <t>450525-26</t>
    </r>
  </si>
  <si>
    <r>
      <rPr>
        <sz val="9"/>
        <rFont val="Times New Roman"/>
        <family val="1"/>
      </rPr>
      <t>In early morning on a sunny day with intermittent clouds, a B-17 bomber was en route from Morocco to Dakar, Senegal. A silvery disc or ellipse was observed opposite the sun position, estimated to be 5 to 10 miles distant. The object paced the aircraft, hovering at times.  (Ref. 3; Harley D. Rutledge, Project Identification, 1981, p. 251.)</t>
    </r>
  </si>
  <si>
    <r>
      <rPr>
        <sz val="9"/>
        <rFont val="Times New Roman"/>
        <family val="1"/>
      </rPr>
      <t xml:space="preserve">Red or flame-colored light, constant position, same size as B-29 landing light.
</t>
    </r>
    <r>
      <rPr>
        <sz val="9"/>
        <rFont val="Times New Roman"/>
        <family val="1"/>
      </rPr>
      <t>(Page 166 Ref.1)</t>
    </r>
  </si>
  <si>
    <r>
      <rPr>
        <sz val="9"/>
        <rFont val="Times New Roman"/>
        <family val="1"/>
      </rPr>
      <t>Nagoya</t>
    </r>
  </si>
  <si>
    <r>
      <rPr>
        <sz val="9"/>
        <rFont val="Times New Roman"/>
        <family val="1"/>
      </rPr>
      <t>Two airborne objects &amp; red circles of light</t>
    </r>
  </si>
  <si>
    <r>
      <rPr>
        <sz val="9"/>
        <rFont val="Times New Roman"/>
        <family val="1"/>
      </rPr>
      <t>Fala Island</t>
    </r>
  </si>
  <si>
    <r>
      <rPr>
        <sz val="9"/>
        <rFont val="Times New Roman"/>
        <family val="1"/>
      </rPr>
      <t>Ball of fire changing colors; orange to red. (Page 161 Ref.1)</t>
    </r>
  </si>
  <si>
    <r>
      <rPr>
        <sz val="9"/>
        <rFont val="Times New Roman"/>
        <family val="1"/>
      </rPr>
      <t xml:space="preserve">A wingless object, able to stop in mid-flight and travel thousands of miles per
</t>
    </r>
    <r>
      <rPr>
        <sz val="9"/>
        <rFont val="Times New Roman"/>
        <family val="1"/>
      </rPr>
      <t>hour. (Page 158-159 Ref.1)</t>
    </r>
  </si>
  <si>
    <r>
      <rPr>
        <sz val="9"/>
        <rFont val="Times New Roman"/>
        <family val="1"/>
      </rPr>
      <t>Multiple balls of fire sightings: size of basketball; streamer of light behind the ball of fire; ball of fire emitting a steady phosphorescent glow; wing in connection with ball of fire &amp;; amber colored searchlight; stream of fire emanating from object, twelve inches in diameter, followed through evasive action. (Page 157-158 Ref.1)</t>
    </r>
  </si>
  <si>
    <r>
      <rPr>
        <sz val="9"/>
        <rFont val="Times New Roman"/>
        <family val="1"/>
      </rPr>
      <t>450403-04</t>
    </r>
  </si>
  <si>
    <r>
      <rPr>
        <sz val="9"/>
        <rFont val="Times New Roman"/>
        <family val="1"/>
      </rPr>
      <t xml:space="preserve">The records of the 20th Air Force reveal that as early as this date, flying from the Marianas on a night incendiary mission, some crews reported "Balls of Fire
</t>
    </r>
    <r>
      <rPr>
        <sz val="9"/>
        <rFont val="Times New Roman"/>
        <family val="1"/>
      </rPr>
      <t>followed our aircraft."</t>
    </r>
  </si>
  <si>
    <r>
      <rPr>
        <sz val="9"/>
        <rFont val="Times New Roman"/>
        <family val="1"/>
      </rPr>
      <t>Kawasaki</t>
    </r>
  </si>
  <si>
    <r>
      <rPr>
        <sz val="9"/>
        <rFont val="Times New Roman"/>
        <family val="1"/>
      </rPr>
      <t xml:space="preserve">Six or seven circular, yellowish-orange objects, solid color, and brightness;
</t>
    </r>
    <r>
      <rPr>
        <sz val="9"/>
        <rFont val="Times New Roman"/>
        <family val="1"/>
      </rPr>
      <t>apparently individually controlled. (Page 153-154  Ref.1)</t>
    </r>
  </si>
  <si>
    <r>
      <rPr>
        <sz val="9"/>
        <rFont val="Times New Roman"/>
        <family val="1"/>
      </rPr>
      <t>Mannheim and Darmstadt bt.</t>
    </r>
  </si>
  <si>
    <r>
      <rPr>
        <sz val="9"/>
        <rFont val="Times New Roman"/>
        <family val="1"/>
      </rPr>
      <t xml:space="preserve">Multiple sightings: yellow ball of fire about 6 inches in diameter; orange and red
</t>
    </r>
    <r>
      <rPr>
        <sz val="9"/>
        <rFont val="Times New Roman"/>
        <family val="1"/>
      </rPr>
      <t>flashes; six white balls of fire; grayish ball of fire about size of soccer ball; red ball of fire. (Page 152-153 Ref.1)</t>
    </r>
  </si>
  <si>
    <r>
      <rPr>
        <sz val="9"/>
        <rFont val="Times New Roman"/>
        <family val="1"/>
      </rPr>
      <t>Object, silver in color, very shiny &amp; much larger than the brightest star; unaffected by gunfire; departed upward at a fantastic rate of speed . (Page  151-152 Ref.1)</t>
    </r>
  </si>
  <si>
    <r>
      <rPr>
        <sz val="9"/>
        <rFont val="Times New Roman"/>
        <family val="1"/>
      </rPr>
      <t>4503Mid</t>
    </r>
  </si>
  <si>
    <r>
      <rPr>
        <sz val="9"/>
        <rFont val="Times New Roman"/>
        <family val="1"/>
      </rPr>
      <t>Stationary airborne object. (Page 150 Ref.1)</t>
    </r>
  </si>
  <si>
    <r>
      <rPr>
        <sz val="9"/>
        <rFont val="Times New Roman"/>
        <family val="1"/>
      </rPr>
      <t>Germersheim</t>
    </r>
  </si>
  <si>
    <r>
      <rPr>
        <sz val="9"/>
        <rFont val="Times New Roman"/>
        <family val="1"/>
      </rPr>
      <t>2 balls of foo fire. (Page 150 Ref.1)</t>
    </r>
  </si>
  <si>
    <r>
      <rPr>
        <sz val="9"/>
        <rFont val="Times New Roman"/>
        <family val="1"/>
      </rPr>
      <t>Bergamo/Ghedi</t>
    </r>
  </si>
  <si>
    <r>
      <rPr>
        <sz val="9"/>
        <rFont val="Times New Roman"/>
        <family val="1"/>
      </rPr>
      <t>Saw 2 Foo fighters; one orange and one greenballl. (Page 148 Ref.1)</t>
    </r>
  </si>
  <si>
    <r>
      <rPr>
        <sz val="9"/>
        <rFont val="Times New Roman"/>
        <family val="1"/>
      </rPr>
      <t>Speyer</t>
    </r>
  </si>
  <si>
    <r>
      <rPr>
        <sz val="9"/>
        <rFont val="Times New Roman"/>
        <family val="1"/>
      </rPr>
      <t>450319-20</t>
    </r>
  </si>
  <si>
    <r>
      <rPr>
        <sz val="9"/>
        <rFont val="Times New Roman"/>
        <family val="1"/>
      </rPr>
      <t>Chased light, no radar contact, then light disappeared. (Page 148 Ref.1)</t>
    </r>
  </si>
  <si>
    <r>
      <rPr>
        <sz val="9"/>
        <rFont val="Times New Roman"/>
        <family val="1"/>
      </rPr>
      <t xml:space="preserve">Two sightings: (1) 100 hundred balls of orange fire; (2) two balls of foo fire. (Page
</t>
    </r>
    <r>
      <rPr>
        <sz val="9"/>
        <rFont val="Times New Roman"/>
        <family val="1"/>
      </rPr>
      <t>147 Ref.1)</t>
    </r>
  </si>
  <si>
    <r>
      <rPr>
        <sz val="9"/>
        <rFont val="Times New Roman"/>
        <family val="1"/>
      </rPr>
      <t>Bologna</t>
    </r>
  </si>
  <si>
    <r>
      <rPr>
        <sz val="9"/>
        <rFont val="Times New Roman"/>
        <family val="1"/>
      </rPr>
      <t xml:space="preserve">Three lights; had the appearance of white flares dropped in air; called foo fighters.
</t>
    </r>
    <r>
      <rPr>
        <sz val="9"/>
        <rFont val="Times New Roman"/>
        <family val="1"/>
      </rPr>
      <t>(Page 145-146 Ref.1)</t>
    </r>
  </si>
  <si>
    <r>
      <rPr>
        <sz val="9"/>
        <rFont val="Times New Roman"/>
        <family val="1"/>
      </rPr>
      <t>North Fresian Islands</t>
    </r>
  </si>
  <si>
    <r>
      <rPr>
        <sz val="9"/>
        <rFont val="Times New Roman"/>
        <family val="1"/>
      </rPr>
      <t xml:space="preserve">Two sightings: (1) large orange ball hanging in air; (2) similar ball that was
</t>
    </r>
    <r>
      <rPr>
        <sz val="9"/>
        <rFont val="Times New Roman"/>
        <family val="1"/>
      </rPr>
      <t>moving horizontally at same altitude. (Page 145 Ref.1)</t>
    </r>
  </si>
  <si>
    <r>
      <rPr>
        <sz val="9"/>
        <rFont val="Times New Roman"/>
        <family val="1"/>
      </rPr>
      <t>Either Holland or North Germany</t>
    </r>
  </si>
  <si>
    <r>
      <rPr>
        <sz val="9"/>
        <rFont val="Times New Roman"/>
        <family val="1"/>
      </rPr>
      <t>Two balloon-like silver balls. (Page 143 Ref.1)</t>
    </r>
  </si>
  <si>
    <r>
      <rPr>
        <sz val="9"/>
        <rFont val="Times New Roman"/>
        <family val="1"/>
      </rPr>
      <t>Misburg</t>
    </r>
  </si>
  <si>
    <r>
      <rPr>
        <sz val="9"/>
        <rFont val="Times New Roman"/>
        <family val="1"/>
      </rPr>
      <t>Aboard the US attack transport "Delarof," 14 sailors saw a dark sphere rise out of the ocean, follow a curved trajectory, and fly away after circling their ship. (Magonia #54, Evidence 30) [NICAP UFO Evidence, 1964, Hall, IV]</t>
    </r>
  </si>
  <si>
    <r>
      <rPr>
        <sz val="9"/>
        <rFont val="Times New Roman"/>
        <family val="1"/>
      </rPr>
      <t xml:space="preserve">Object aluminum colored, 12 to 14 feet off ground, motionless ,swept away like
</t>
    </r>
    <r>
      <rPr>
        <sz val="9"/>
        <rFont val="Times New Roman"/>
        <family val="1"/>
      </rPr>
      <t>dragonfly. (Page 142-143 Ref.1)</t>
    </r>
  </si>
  <si>
    <r>
      <rPr>
        <sz val="9"/>
        <rFont val="Times New Roman"/>
        <family val="1"/>
      </rPr>
      <t xml:space="preserve">A man out hunting observed an elongated object flying very slowly, tilted toward the earth. It crashed into some trees at the end of a clearing. (Magonia #53, FS
</t>
    </r>
    <r>
      <rPr>
        <sz val="9"/>
        <rFont val="Times New Roman"/>
        <family val="1"/>
      </rPr>
      <t>May., 59)</t>
    </r>
  </si>
  <si>
    <r>
      <rPr>
        <b/>
        <sz val="9"/>
        <color rgb="FFFF0000"/>
        <rFont val="Times New Roman"/>
        <family val="1"/>
      </rPr>
      <t xml:space="preserve">(IFO-Venus) </t>
    </r>
    <r>
      <rPr>
        <sz val="9"/>
        <rFont val="Times New Roman"/>
        <family val="1"/>
      </rPr>
      <t xml:space="preserve">Sailors and Marines on the Battleship U.S.S. New York near the Admiralty Islands at 1:00 p.m. saw through binoculars and radar detected an object hovering overhead at about 20,000 feet. (Ref. 3; MUFON UFO Journal, No. 203,
</t>
    </r>
    <r>
      <rPr>
        <sz val="9"/>
        <rFont val="Times New Roman"/>
        <family val="1"/>
      </rPr>
      <t>March 1985.)</t>
    </r>
  </si>
  <si>
    <r>
      <rPr>
        <sz val="9"/>
        <rFont val="Times New Roman"/>
        <family val="1"/>
      </rPr>
      <t>Admiralty Islands (near)</t>
    </r>
  </si>
  <si>
    <r>
      <rPr>
        <sz val="9"/>
        <rFont val="Times New Roman"/>
        <family val="1"/>
      </rPr>
      <t xml:space="preserve">Chased three lights in shape of triangle observed; no radar contact. (Page 141-142
</t>
    </r>
    <r>
      <rPr>
        <sz val="9"/>
        <rFont val="Times New Roman"/>
        <family val="1"/>
      </rPr>
      <t>Ref.1)</t>
    </r>
  </si>
  <si>
    <r>
      <rPr>
        <sz val="9"/>
        <rFont val="Times New Roman"/>
        <family val="1"/>
      </rPr>
      <t>Three lights red-orange in color that did not appear to be flares. (Page 141 Ref.1)</t>
    </r>
  </si>
  <si>
    <r>
      <rPr>
        <sz val="9"/>
        <rFont val="Times New Roman"/>
        <family val="1"/>
      </rPr>
      <t>Leghorn (near)</t>
    </r>
  </si>
  <si>
    <r>
      <rPr>
        <sz val="9"/>
        <rFont val="Times New Roman"/>
        <family val="1"/>
      </rPr>
      <t>Two large red balls of fire; hovering. (Page 140 Ref.1)</t>
    </r>
  </si>
  <si>
    <r>
      <rPr>
        <sz val="9"/>
        <rFont val="Times New Roman"/>
        <family val="1"/>
      </rPr>
      <t>Piacenza</t>
    </r>
  </si>
  <si>
    <r>
      <rPr>
        <sz val="9"/>
        <rFont val="Times New Roman"/>
        <family val="1"/>
      </rPr>
      <t xml:space="preserve">Alleged flares: cluster of 11 or more colored flares that remained motionless;
</t>
    </r>
    <r>
      <rPr>
        <sz val="9"/>
        <rFont val="Times New Roman"/>
        <family val="1"/>
      </rPr>
      <t>cluster of 15 orange balls of fire. (Page 139-140 Ref.1)</t>
    </r>
  </si>
  <si>
    <r>
      <rPr>
        <sz val="9"/>
        <rFont val="Times New Roman"/>
        <family val="1"/>
      </rPr>
      <t>Po Valley</t>
    </r>
  </si>
  <si>
    <r>
      <rPr>
        <sz val="9"/>
        <rFont val="Times New Roman"/>
        <family val="1"/>
      </rPr>
      <t xml:space="preserve">Multiple sightings:(1) blinking light; (2) reddish white light going off and on in
</t>
    </r>
    <r>
      <rPr>
        <sz val="9"/>
        <rFont val="Times New Roman"/>
        <family val="1"/>
      </rPr>
      <t>spurts, faded out during chase; (3) light, a glow alternating between weak and</t>
    </r>
  </si>
  <si>
    <r>
      <rPr>
        <sz val="9"/>
        <rFont val="Times New Roman"/>
        <family val="1"/>
      </rPr>
      <t>La Spezia</t>
    </r>
  </si>
  <si>
    <r>
      <rPr>
        <sz val="9"/>
        <rFont val="Times New Roman"/>
        <family val="1"/>
      </rPr>
      <t>450217-18</t>
    </r>
  </si>
  <si>
    <r>
      <rPr>
        <sz val="9"/>
        <rFont val="Times New Roman"/>
        <family val="1"/>
      </rPr>
      <t>Red ball of fire that did not appear to be Jet A/C. (Page 137 Ref.1)</t>
    </r>
  </si>
  <si>
    <r>
      <rPr>
        <sz val="9"/>
        <rFont val="Times New Roman"/>
        <family val="1"/>
      </rPr>
      <t>Massa and Po Valley (Central)</t>
    </r>
  </si>
  <si>
    <r>
      <rPr>
        <sz val="9"/>
        <rFont val="Times New Roman"/>
        <family val="1"/>
      </rPr>
      <t xml:space="preserve">Observed two very bright lights appear directly in front of aircraft; fired upon
</t>
    </r>
    <r>
      <rPr>
        <sz val="9"/>
        <rFont val="Times New Roman"/>
        <family val="1"/>
      </rPr>
      <t>without result. (Page 137 Ref.1)</t>
    </r>
  </si>
  <si>
    <r>
      <rPr>
        <sz val="9"/>
        <rFont val="Times New Roman"/>
        <family val="1"/>
      </rPr>
      <t>Po Valley (Central)</t>
    </r>
  </si>
  <si>
    <r>
      <rPr>
        <sz val="9"/>
        <rFont val="Times New Roman"/>
        <family val="1"/>
      </rPr>
      <t xml:space="preserve">Possible jet: dropped what looked like white flares; no radar contact. (Page 136-
</t>
    </r>
    <r>
      <rPr>
        <sz val="9"/>
        <rFont val="Times New Roman"/>
        <family val="1"/>
      </rPr>
      <t>137 Ref.1)</t>
    </r>
  </si>
  <si>
    <r>
      <rPr>
        <sz val="9"/>
        <rFont val="Times New Roman"/>
        <family val="1"/>
      </rPr>
      <t>Alleged jet; multiple spurts of flame; no radar return. (Page 136 Ref.1)</t>
    </r>
  </si>
  <si>
    <r>
      <rPr>
        <sz val="9"/>
        <rFont val="Times New Roman"/>
        <family val="1"/>
      </rPr>
      <t>Viareggio</t>
    </r>
  </si>
  <si>
    <r>
      <rPr>
        <sz val="9"/>
        <rFont val="Times New Roman"/>
        <family val="1"/>
      </rPr>
      <t>450215-16</t>
    </r>
  </si>
  <si>
    <r>
      <rPr>
        <sz val="9"/>
        <rFont val="Times New Roman"/>
        <family val="1"/>
      </rPr>
      <t>Multiple sightings: flare; flare that seemed to spiral. (Page 136 Ref.1)</t>
    </r>
  </si>
  <si>
    <r>
      <rPr>
        <sz val="9"/>
        <rFont val="Times New Roman"/>
        <family val="1"/>
      </rPr>
      <t>Pisa</t>
    </r>
  </si>
  <si>
    <r>
      <rPr>
        <sz val="9"/>
        <rFont val="Times New Roman"/>
        <family val="1"/>
      </rPr>
      <t xml:space="preserve">String of lights &amp; (1 red one in center, 4 white ones on each side) blinking off and
</t>
    </r>
    <r>
      <rPr>
        <sz val="9"/>
        <rFont val="Times New Roman"/>
        <family val="1"/>
      </rPr>
      <t>on. (Page 136 Ref.1)</t>
    </r>
  </si>
  <si>
    <r>
      <rPr>
        <sz val="9"/>
        <rFont val="Times New Roman"/>
        <family val="1"/>
      </rPr>
      <t>Freiburg</t>
    </r>
  </si>
  <si>
    <r>
      <rPr>
        <sz val="9"/>
        <rFont val="Times New Roman"/>
        <family val="1"/>
      </rPr>
      <t>450214-15</t>
    </r>
  </si>
  <si>
    <r>
      <rPr>
        <sz val="9"/>
        <rFont val="Times New Roman"/>
        <family val="1"/>
      </rPr>
      <t xml:space="preserve">Two sets of lights; separated after being attacked and then returned to original
</t>
    </r>
    <r>
      <rPr>
        <sz val="9"/>
        <rFont val="Times New Roman"/>
        <family val="1"/>
      </rPr>
      <t>position. (Page 136 Ref.1)</t>
    </r>
  </si>
  <si>
    <r>
      <rPr>
        <sz val="9"/>
        <rFont val="Times New Roman"/>
        <family val="1"/>
      </rPr>
      <t>Rastatt and Bishwiller bt.</t>
    </r>
  </si>
  <si>
    <r>
      <rPr>
        <sz val="9"/>
        <rFont val="Times New Roman"/>
        <family val="1"/>
      </rPr>
      <t>450213-14</t>
    </r>
  </si>
  <si>
    <r>
      <rPr>
        <sz val="9"/>
        <rFont val="Times New Roman"/>
        <family val="1"/>
      </rPr>
      <t>Very bright light moving slowly. (Page 133 Ref.1)</t>
    </r>
  </si>
  <si>
    <r>
      <rPr>
        <sz val="9"/>
        <rFont val="Times New Roman"/>
        <family val="1"/>
      </rPr>
      <t>Riegel</t>
    </r>
  </si>
  <si>
    <r>
      <rPr>
        <sz val="9"/>
        <rFont val="Times New Roman"/>
        <family val="1"/>
      </rPr>
      <t>450209-10</t>
    </r>
  </si>
  <si>
    <r>
      <rPr>
        <sz val="9"/>
        <rFont val="Times New Roman"/>
        <family val="1"/>
      </rPr>
      <t>Yellow light. (Page 133 Ref.1)</t>
    </r>
  </si>
  <si>
    <r>
      <rPr>
        <sz val="9"/>
        <rFont val="Times New Roman"/>
        <family val="1"/>
      </rPr>
      <t>Strasbourg (near)</t>
    </r>
  </si>
  <si>
    <r>
      <rPr>
        <sz val="9"/>
        <rFont val="Times New Roman"/>
        <family val="1"/>
      </rPr>
      <t>Silver-colored ball-like object changing stationary. (Page 59  Ref.1)</t>
    </r>
  </si>
  <si>
    <r>
      <rPr>
        <sz val="9"/>
        <rFont val="Times New Roman"/>
        <family val="1"/>
      </rPr>
      <t xml:space="preserve">One long black stationary object, similar to a small flak burst floating. (Page 59
</t>
    </r>
    <r>
      <rPr>
        <sz val="9"/>
        <rFont val="Times New Roman"/>
        <family val="1"/>
      </rPr>
      <t>Ref.1)</t>
    </r>
  </si>
  <si>
    <r>
      <rPr>
        <sz val="9"/>
        <rFont val="Times New Roman"/>
        <family val="1"/>
      </rPr>
      <t>Dutch Coast</t>
    </r>
  </si>
  <si>
    <r>
      <rPr>
        <sz val="9"/>
        <rFont val="Times New Roman"/>
        <family val="1"/>
      </rPr>
      <t xml:space="preserve">Two sightings: stationary object of tear-drop shape, resembling a balloon; shiny
</t>
    </r>
    <r>
      <rPr>
        <sz val="9"/>
        <rFont val="Times New Roman"/>
        <family val="1"/>
      </rPr>
      <t>silver ball looking like a very bright weather balloon with a metal sheen. (Page 59 Ref.1)</t>
    </r>
  </si>
  <si>
    <r>
      <rPr>
        <sz val="9"/>
        <rFont val="Times New Roman"/>
        <family val="1"/>
      </rPr>
      <t>Unusual green light &amp; moving rapidly. (Page 133 Ref.1)</t>
    </r>
  </si>
  <si>
    <r>
      <rPr>
        <sz val="9"/>
        <rFont val="Times New Roman"/>
        <family val="1"/>
      </rPr>
      <t>Colmar</t>
    </r>
  </si>
  <si>
    <r>
      <rPr>
        <sz val="9"/>
        <rFont val="Times New Roman"/>
        <family val="1"/>
      </rPr>
      <t>Flying wing, giving off a yellowish-red intermittent glow. (Page 149 Ref.1)</t>
    </r>
  </si>
  <si>
    <r>
      <rPr>
        <sz val="9"/>
        <rFont val="Times New Roman"/>
        <family val="1"/>
      </rPr>
      <t>Chemnitz</t>
    </r>
  </si>
  <si>
    <r>
      <rPr>
        <sz val="9"/>
        <rFont val="Times New Roman"/>
        <family val="1"/>
      </rPr>
      <t>Two amber colored lights about one foot in diameter. (Page 129,131 Ref.1)</t>
    </r>
  </si>
  <si>
    <r>
      <rPr>
        <sz val="9"/>
        <rFont val="Times New Roman"/>
        <family val="1"/>
      </rPr>
      <t>Wissembourg and Landau bt.</t>
    </r>
  </si>
  <si>
    <r>
      <rPr>
        <sz val="9"/>
        <rFont val="Times New Roman"/>
        <family val="1"/>
      </rPr>
      <t xml:space="preserve">Large silvery cylinder or balloon that appeared to discharge another balloon or
</t>
    </r>
    <r>
      <rPr>
        <sz val="9"/>
        <rFont val="Times New Roman"/>
        <family val="1"/>
      </rPr>
      <t>object, each traveling in separate directions. (Page 132 Ref.1)</t>
    </r>
  </si>
  <si>
    <r>
      <rPr>
        <sz val="9"/>
        <rFont val="Times New Roman"/>
        <family val="1"/>
      </rPr>
      <t>Vancouver Island</t>
    </r>
  </si>
  <si>
    <r>
      <rPr>
        <sz val="9"/>
        <rFont val="Times New Roman"/>
        <family val="1"/>
      </rPr>
      <t>A large orange glow in sky approx. 5 ft. in diameter. (Page 131 Ref.1)</t>
    </r>
  </si>
  <si>
    <r>
      <rPr>
        <sz val="9"/>
        <rFont val="Times New Roman"/>
        <family val="1"/>
      </rPr>
      <t>Ingweiller</t>
    </r>
  </si>
  <si>
    <r>
      <rPr>
        <sz val="9"/>
        <rFont val="Times New Roman"/>
        <family val="1"/>
      </rPr>
      <t>450114-15</t>
    </r>
  </si>
  <si>
    <r>
      <rPr>
        <sz val="9"/>
        <rFont val="Times New Roman"/>
        <family val="1"/>
      </rPr>
      <t>An amber light pass parallel and at same altitude. (Page 125 Ref.1)</t>
    </r>
  </si>
  <si>
    <r>
      <rPr>
        <sz val="9"/>
        <rFont val="Times New Roman"/>
        <family val="1"/>
      </rPr>
      <t>Foo fighters. (Page 131 Ref.1)</t>
    </r>
  </si>
  <si>
    <r>
      <rPr>
        <sz val="9"/>
        <rFont val="Times New Roman"/>
        <family val="1"/>
      </rPr>
      <t>Strasbourg (north of)</t>
    </r>
  </si>
  <si>
    <r>
      <rPr>
        <sz val="9"/>
        <rFont val="Times New Roman"/>
        <family val="1"/>
      </rPr>
      <t>450101-02</t>
    </r>
  </si>
  <si>
    <r>
      <rPr>
        <sz val="9"/>
        <rFont val="Times New Roman"/>
        <family val="1"/>
      </rPr>
      <t xml:space="preserve">Pair of fog lights; bright yellowish orange; flying in tandem; three feet in diameter.
</t>
    </r>
    <r>
      <rPr>
        <sz val="9"/>
        <rFont val="Times New Roman"/>
        <family val="1"/>
      </rPr>
      <t>(Page 114-117 Ref.1)</t>
    </r>
  </si>
  <si>
    <r>
      <rPr>
        <sz val="9"/>
        <rFont val="Times New Roman"/>
        <family val="1"/>
      </rPr>
      <t>Ardennes</t>
    </r>
  </si>
  <si>
    <r>
      <rPr>
        <sz val="9"/>
        <rFont val="Times New Roman"/>
        <family val="1"/>
      </rPr>
      <t>Another 415th Night Fighter Squadron pilot was followed by three red and white lighted objects over Germany. [NICAP UFO Evidence, 1964, Hall, III]</t>
    </r>
  </si>
  <si>
    <r>
      <rPr>
        <sz val="9"/>
        <rFont val="Times New Roman"/>
        <family val="1"/>
      </rPr>
      <t>Nr. Okinawa, G</t>
    </r>
  </si>
  <si>
    <r>
      <rPr>
        <sz val="9"/>
        <rFont val="Times New Roman"/>
        <family val="1"/>
      </rPr>
      <t>Hanford Nuclear Plant, Washington, (M)</t>
    </r>
  </si>
  <si>
    <r>
      <rPr>
        <sz val="9"/>
        <rFont val="Times New Roman"/>
        <family val="1"/>
      </rPr>
      <t>Hanford Nuclear Plant</t>
    </r>
  </si>
  <si>
    <r>
      <rPr>
        <sz val="9"/>
        <rFont val="Times New Roman"/>
        <family val="1"/>
      </rPr>
      <t xml:space="preserve">An American soldier saw a disk-shaped object come down rapidly, oscillate, and land. The site could not be found in the dark. The event took place 35 km
</t>
    </r>
    <r>
      <rPr>
        <sz val="9"/>
        <rFont val="Times New Roman"/>
        <family val="1"/>
      </rPr>
      <t>northwest of the town. (Magonia #52, Atic)</t>
    </r>
  </si>
  <si>
    <r>
      <rPr>
        <sz val="9"/>
        <rFont val="Times New Roman"/>
        <family val="1"/>
      </rPr>
      <t>Habbebishopsheim</t>
    </r>
  </si>
  <si>
    <r>
      <rPr>
        <sz val="9"/>
        <rFont val="Times New Roman"/>
        <family val="1"/>
      </rPr>
      <t xml:space="preserve">String of lights, twelve to fifteen in number, orange to yellow in color, approximately four feet in diameter, stretching twice the length of crews aircraft;
</t>
    </r>
    <r>
      <rPr>
        <sz val="9"/>
        <rFont val="Times New Roman"/>
        <family val="1"/>
      </rPr>
      <t>no radar contact. (Page 120 Ref.1)</t>
    </r>
  </si>
  <si>
    <r>
      <rPr>
        <sz val="9"/>
        <rFont val="Times New Roman"/>
        <family val="1"/>
      </rPr>
      <t>Somewhere bt. eastern France and Western Germany</t>
    </r>
  </si>
  <si>
    <r>
      <rPr>
        <sz val="9"/>
        <rFont val="Times New Roman"/>
        <family val="1"/>
      </rPr>
      <t>Three to four very bright balls, completely illuminated red, yellow, white and blue in color; size of tennis ball at arms length. (Page 119 Ref.1)</t>
    </r>
  </si>
  <si>
    <r>
      <rPr>
        <sz val="9"/>
        <rFont val="Times New Roman"/>
        <family val="1"/>
      </rPr>
      <t>Frankfurt and Karlsrhue btn.</t>
    </r>
  </si>
  <si>
    <r>
      <rPr>
        <sz val="9"/>
        <rFont val="Times New Roman"/>
        <family val="1"/>
      </rPr>
      <t xml:space="preserve">Bright fuzzy round ball, twice the size of full moon; yellow, white, red tint that
</t>
    </r>
    <r>
      <rPr>
        <sz val="9"/>
        <rFont val="Times New Roman"/>
        <family val="1"/>
      </rPr>
      <t>was not solid color; no radar return. (Page 118-119 Ref.1)</t>
    </r>
  </si>
  <si>
    <r>
      <rPr>
        <sz val="9"/>
        <rFont val="Times New Roman"/>
        <family val="1"/>
      </rPr>
      <t>Strasbourg and Manheim Btn.</t>
    </r>
  </si>
  <si>
    <r>
      <rPr>
        <sz val="9"/>
        <rFont val="Times New Roman"/>
        <family val="1"/>
      </rPr>
      <t xml:space="preserve">Large white light; no radar contact; went straight up at a tremendous speed;
</t>
    </r>
    <r>
      <rPr>
        <sz val="9"/>
        <rFont val="Times New Roman"/>
        <family val="1"/>
      </rPr>
      <t>disappeared. (Page 108-110 Ref.1)</t>
    </r>
  </si>
  <si>
    <r>
      <rPr>
        <sz val="9"/>
        <rFont val="Times New Roman"/>
        <family val="1"/>
      </rPr>
      <t xml:space="preserve">A green ball about six inches in diameter; motionless and did not appear to have
</t>
    </r>
    <r>
      <rPr>
        <sz val="9"/>
        <rFont val="Times New Roman"/>
        <family val="1"/>
      </rPr>
      <t>anything supporting it. (Page 108 Ref.1)</t>
    </r>
  </si>
  <si>
    <r>
      <rPr>
        <sz val="9"/>
        <rFont val="Times New Roman"/>
        <family val="1"/>
      </rPr>
      <t>Neuwied / Koblenz</t>
    </r>
  </si>
  <si>
    <r>
      <rPr>
        <sz val="9"/>
        <rFont val="Times New Roman"/>
        <family val="1"/>
      </rPr>
      <t xml:space="preserve">Orange lights, singly and in pairs, suspended in air, moving slowly before
</t>
    </r>
    <r>
      <rPr>
        <sz val="9"/>
        <rFont val="Times New Roman"/>
        <family val="1"/>
      </rPr>
      <t>disappearing. (Page 108  Ref.1)</t>
    </r>
  </si>
  <si>
    <r>
      <rPr>
        <sz val="9"/>
        <rFont val="Times New Roman"/>
        <family val="1"/>
      </rPr>
      <t>Two sets of three red and white lights. (Page 107-108,131 Ref.1)</t>
    </r>
  </si>
  <si>
    <r>
      <rPr>
        <sz val="9"/>
        <rFont val="Times New Roman"/>
        <family val="1"/>
      </rPr>
      <t>Circular, fiery ball; triangle of ovals three circular, reddish-blue in color, vivid lights, looking like flames, in a tight inverted triangle formation. (Page 104-106 Ref.1)</t>
    </r>
  </si>
  <si>
    <r>
      <rPr>
        <sz val="9"/>
        <rFont val="Times New Roman"/>
        <family val="1"/>
      </rPr>
      <t>Worms</t>
    </r>
  </si>
  <si>
    <r>
      <rPr>
        <sz val="9"/>
        <rFont val="Times New Roman"/>
        <family val="1"/>
      </rPr>
      <t>441226-27</t>
    </r>
  </si>
  <si>
    <r>
      <rPr>
        <sz val="9"/>
        <rFont val="Times New Roman"/>
        <family val="1"/>
      </rPr>
      <t xml:space="preserve">Multiple sightings: red balls of fire; two yellow streaks of flame &amp; disappeared from view; the crew thought they felt prop wash; a group of lights that made distinct lines, somewhat like arrows; row of vertical white lights. (Page 103,131
</t>
    </r>
    <r>
      <rPr>
        <sz val="9"/>
        <rFont val="Times New Roman"/>
        <family val="1"/>
      </rPr>
      <t>Ref.1)</t>
    </r>
  </si>
  <si>
    <r>
      <rPr>
        <sz val="9"/>
        <rFont val="Times New Roman"/>
        <family val="1"/>
      </rPr>
      <t xml:space="preserve">Glowing red object shooting straight up; appeared to be aircraft doing a wingover
</t>
    </r>
    <r>
      <rPr>
        <sz val="9"/>
        <rFont val="Times New Roman"/>
        <family val="1"/>
      </rPr>
      <t>and going into a dive and disappearing. (Page 103,130 Ref.1)</t>
    </r>
  </si>
  <si>
    <r>
      <rPr>
        <sz val="9"/>
        <rFont val="Times New Roman"/>
        <family val="1"/>
      </rPr>
      <t>441223-24</t>
    </r>
  </si>
  <si>
    <r>
      <rPr>
        <sz val="9"/>
        <rFont val="Times New Roman"/>
        <family val="1"/>
      </rPr>
      <t>Red streak in sky. (Page 103,130 Ref.1)</t>
    </r>
  </si>
  <si>
    <r>
      <rPr>
        <sz val="9"/>
        <rFont val="Times New Roman"/>
        <family val="1"/>
      </rPr>
      <t>Two lights that appeared to be a large orange glow coming from ground - followed plane - appeared to be under perfect control (Page 102,130  Ref.1)</t>
    </r>
  </si>
  <si>
    <r>
      <rPr>
        <sz val="9"/>
        <rFont val="Times New Roman"/>
        <family val="1"/>
      </rPr>
      <t>Hagenau</t>
    </r>
  </si>
  <si>
    <r>
      <rPr>
        <sz val="9"/>
        <rFont val="Times New Roman"/>
        <family val="1"/>
      </rPr>
      <t>441222-23</t>
    </r>
  </si>
  <si>
    <r>
      <rPr>
        <sz val="9"/>
        <rFont val="Times New Roman"/>
        <family val="1"/>
      </rPr>
      <t>5 or 6 flashing red and green lights in T-shape. (Page 100,130  Ref.1)</t>
    </r>
  </si>
  <si>
    <r>
      <rPr>
        <sz val="9"/>
        <rFont val="Times New Roman"/>
        <family val="1"/>
      </rPr>
      <t>Breisach</t>
    </r>
  </si>
  <si>
    <r>
      <rPr>
        <sz val="9"/>
        <rFont val="Times New Roman"/>
        <family val="1"/>
      </rPr>
      <t xml:space="preserve">Amorphous reddish-glow that at times appeared cigar-shaped. (Page 103-104
</t>
    </r>
    <r>
      <rPr>
        <sz val="9"/>
        <rFont val="Times New Roman"/>
        <family val="1"/>
      </rPr>
      <t>Ref.1)</t>
    </r>
  </si>
  <si>
    <r>
      <rPr>
        <sz val="9"/>
        <rFont val="Times New Roman"/>
        <family val="1"/>
      </rPr>
      <t>441216-24</t>
    </r>
  </si>
  <si>
    <r>
      <rPr>
        <sz val="9"/>
        <rFont val="Times New Roman"/>
        <family val="1"/>
      </rPr>
      <t xml:space="preserve">Brilliant red light &amp; appeared to be 4 or 5 times larger than a star going 200 mph.
</t>
    </r>
    <r>
      <rPr>
        <sz val="9"/>
        <rFont val="Times New Roman"/>
        <family val="1"/>
      </rPr>
      <t>(Page 96,130 Ref.1)</t>
    </r>
  </si>
  <si>
    <r>
      <rPr>
        <sz val="9"/>
        <rFont val="Times New Roman"/>
        <family val="1"/>
      </rPr>
      <t>Erstein</t>
    </r>
  </si>
  <si>
    <r>
      <rPr>
        <sz val="9"/>
        <rFont val="Times New Roman"/>
        <family val="1"/>
      </rPr>
      <t>441214-15</t>
    </r>
  </si>
  <si>
    <r>
      <rPr>
        <sz val="9"/>
        <rFont val="Times New Roman"/>
        <family val="1"/>
      </rPr>
      <t>Alleged aircraft that climbed out of range in nothing flat. (Page 96 Ref.1)</t>
    </r>
  </si>
  <si>
    <r>
      <rPr>
        <sz val="9"/>
        <rFont val="Times New Roman"/>
        <family val="1"/>
      </rPr>
      <t>Rhine River area</t>
    </r>
  </si>
  <si>
    <r>
      <rPr>
        <sz val="9"/>
        <rFont val="Times New Roman"/>
        <family val="1"/>
      </rPr>
      <t>A steady, seemingly hanging light. (Page 96 Ref.1)  Ghedi Airdrome area</t>
    </r>
  </si>
  <si>
    <r>
      <rPr>
        <sz val="9"/>
        <rFont val="Times New Roman"/>
        <family val="1"/>
      </rPr>
      <t>Villafranca</t>
    </r>
  </si>
  <si>
    <r>
      <rPr>
        <sz val="9"/>
        <rFont val="Times New Roman"/>
        <family val="1"/>
      </rPr>
      <t>Amorphous reddish-glow that at times appeared cigar-shaped. (Page 97-98 Ref.1)</t>
    </r>
  </si>
  <si>
    <r>
      <rPr>
        <sz val="9"/>
        <rFont val="Times New Roman"/>
        <family val="1"/>
      </rPr>
      <t>Ardennes offensive</t>
    </r>
  </si>
  <si>
    <r>
      <rPr>
        <sz val="9"/>
        <rFont val="Times New Roman"/>
        <family val="1"/>
      </rPr>
      <t>B-17 pilot (William D. Leet) and crew, on a lone wolf mission, were followed by an amber-colored disc. [NICAP UFO Evidence, 1964, Hall, III]</t>
    </r>
  </si>
  <si>
    <r>
      <rPr>
        <sz val="9"/>
        <rFont val="Times New Roman"/>
        <family val="1"/>
      </rPr>
      <t>Bright green globe. (Page 95-96 Ref.1)</t>
    </r>
  </si>
  <si>
    <r>
      <rPr>
        <sz val="9"/>
        <rFont val="Times New Roman"/>
        <family val="1"/>
      </rPr>
      <t>Lingayen Gulf</t>
    </r>
  </si>
  <si>
    <r>
      <rPr>
        <sz val="9"/>
        <rFont val="Times New Roman"/>
        <family val="1"/>
      </rPr>
      <t>4410Late</t>
    </r>
  </si>
  <si>
    <r>
      <rPr>
        <sz val="9"/>
        <rFont val="Times New Roman"/>
        <family val="1"/>
      </rPr>
      <t xml:space="preserve">Eight to ten lights in a row, glowing orange, and moving at terrific speed. (Page 95
</t>
    </r>
    <r>
      <rPr>
        <sz val="9"/>
        <rFont val="Times New Roman"/>
        <family val="1"/>
      </rPr>
      <t>Ref.1)</t>
    </r>
  </si>
  <si>
    <r>
      <rPr>
        <sz val="9"/>
        <rFont val="Times New Roman"/>
        <family val="1"/>
      </rPr>
      <t>Strasbourg</t>
    </r>
  </si>
  <si>
    <r>
      <rPr>
        <sz val="9"/>
        <rFont val="Times New Roman"/>
        <family val="1"/>
      </rPr>
      <t>Red light that disappeared in long red streak. (Page 93-94 Ref.1)</t>
    </r>
  </si>
  <si>
    <r>
      <rPr>
        <sz val="9"/>
        <rFont val="Times New Roman"/>
        <family val="1"/>
      </rPr>
      <t>Mannheim</t>
    </r>
  </si>
  <si>
    <r>
      <rPr>
        <sz val="9"/>
        <rFont val="Times New Roman"/>
        <family val="1"/>
      </rPr>
      <t xml:space="preserve">Round amber light, luminous orange-yellow, blinding light; felt unbearable heat.
</t>
    </r>
    <r>
      <rPr>
        <sz val="9"/>
        <rFont val="Times New Roman"/>
        <family val="1"/>
      </rPr>
      <t>(Page  89-93 Ref.1)</t>
    </r>
  </si>
  <si>
    <r>
      <rPr>
        <sz val="9"/>
        <rFont val="Times New Roman"/>
        <family val="1"/>
      </rPr>
      <t>Spherical object, fluctuating in brightness, pyrotechnic pink in color, changing speeds violently, swift and jerking movements. (Page 89 Ref.1)</t>
    </r>
  </si>
  <si>
    <r>
      <rPr>
        <sz val="9"/>
        <rFont val="Times New Roman"/>
        <family val="1"/>
      </rPr>
      <t xml:space="preserve">Possible jet; single light; 5 free lance visuals on jets, no A.I. or G.C.I. contacts;
</t>
    </r>
    <r>
      <rPr>
        <sz val="9"/>
        <rFont val="Times New Roman"/>
        <family val="1"/>
      </rPr>
      <t>several flares similar to jets. (Page 86-87 Ref.1)</t>
    </r>
  </si>
  <si>
    <r>
      <rPr>
        <sz val="9"/>
        <rFont val="Times New Roman"/>
        <family val="1"/>
      </rPr>
      <t>Aachen/Bonn/Cologne</t>
    </r>
  </si>
  <si>
    <r>
      <rPr>
        <sz val="9"/>
        <rFont val="Times New Roman"/>
        <family val="1"/>
      </rPr>
      <t>441105-06</t>
    </r>
  </si>
  <si>
    <r>
      <rPr>
        <sz val="9"/>
        <rFont val="Times New Roman"/>
        <family val="1"/>
      </rPr>
      <t>A long purple-blue parabolic trail. (Page 77-78 Ref.1)</t>
    </r>
  </si>
  <si>
    <r>
      <rPr>
        <sz val="9"/>
        <rFont val="Times New Roman"/>
        <family val="1"/>
      </rPr>
      <t>Malaya</t>
    </r>
  </si>
  <si>
    <r>
      <rPr>
        <sz val="9"/>
        <rFont val="Times New Roman"/>
        <family val="1"/>
      </rPr>
      <t>Singapore</t>
    </r>
  </si>
  <si>
    <r>
      <rPr>
        <sz val="9"/>
        <rFont val="Times New Roman"/>
        <family val="1"/>
      </rPr>
      <t xml:space="preserve">415th Night Fighter Squadron pilot saw formation of round objects. [NICAP UFO
</t>
    </r>
    <r>
      <rPr>
        <sz val="9"/>
        <rFont val="Times New Roman"/>
        <family val="1"/>
      </rPr>
      <t>Evidence, 1964, Hall, III]</t>
    </r>
  </si>
  <si>
    <r>
      <rPr>
        <sz val="9"/>
        <rFont val="Times New Roman"/>
        <family val="1"/>
      </rPr>
      <t>A ball of fire; circular, pale orange, clean edged light. (Page 86 Ref.1)</t>
    </r>
  </si>
  <si>
    <r>
      <rPr>
        <sz val="9"/>
        <rFont val="Times New Roman"/>
        <family val="1"/>
      </rPr>
      <t>Cologne</t>
    </r>
  </si>
  <si>
    <r>
      <rPr>
        <sz val="9"/>
        <rFont val="Times New Roman"/>
        <family val="1"/>
      </rPr>
      <t>441030-31</t>
    </r>
  </si>
  <si>
    <r>
      <rPr>
        <sz val="9"/>
        <rFont val="Times New Roman"/>
        <family val="1"/>
      </rPr>
      <t xml:space="preserve">Light blue colored ball of fire approximately three feet in diameter. (Page 85-86
</t>
    </r>
    <r>
      <rPr>
        <sz val="9"/>
        <rFont val="Times New Roman"/>
        <family val="1"/>
      </rPr>
      <t>Ref.1)</t>
    </r>
  </si>
  <si>
    <r>
      <rPr>
        <sz val="9"/>
        <rFont val="Times New Roman"/>
        <family val="1"/>
      </rPr>
      <t>Multiple sightings of possible balloons. (Page 78 Ref.1)</t>
    </r>
  </si>
  <si>
    <r>
      <rPr>
        <sz val="9"/>
        <rFont val="Times New Roman"/>
        <family val="1"/>
      </rPr>
      <t>Omura</t>
    </r>
  </si>
  <si>
    <r>
      <rPr>
        <sz val="9"/>
        <rFont val="Times New Roman"/>
        <family val="1"/>
      </rPr>
      <t>Two orange balls diving into the hills. (Page 84 Ref.1)</t>
    </r>
  </si>
  <si>
    <r>
      <rPr>
        <sz val="9"/>
        <rFont val="Times New Roman"/>
        <family val="1"/>
      </rPr>
      <t>N. Florence</t>
    </r>
  </si>
  <si>
    <r>
      <rPr>
        <sz val="9"/>
        <rFont val="Times New Roman"/>
        <family val="1"/>
      </rPr>
      <t>Red light appearance of an aircraft light. (Page 84 Ref.1)</t>
    </r>
  </si>
  <si>
    <r>
      <rPr>
        <sz val="9"/>
        <rFont val="Times New Roman"/>
        <family val="1"/>
      </rPr>
      <t>Small black dot; hanging stationary. (Page  Ref.1)</t>
    </r>
  </si>
  <si>
    <r>
      <rPr>
        <sz val="9"/>
        <rFont val="Times New Roman"/>
        <family val="1"/>
      </rPr>
      <t>Formosa</t>
    </r>
  </si>
  <si>
    <r>
      <rPr>
        <sz val="9"/>
        <rFont val="Times New Roman"/>
        <family val="1"/>
      </rPr>
      <t>At 8:00 p.m. a man on a bicycle was suddenly illuminated by a light beam from the woods, then he saw a large shining sphere rise rapidly from the ground and hover at treetop height. It appeared moon-like; golden in color, and made no sound. After about 5 minutes the object abruptly disappeared.  (Ref. 3; Anders Liljegren AFU archives.)</t>
    </r>
  </si>
  <si>
    <r>
      <rPr>
        <sz val="9"/>
        <rFont val="Times New Roman"/>
        <family val="1"/>
      </rPr>
      <t>Alghut</t>
    </r>
  </si>
  <si>
    <r>
      <rPr>
        <sz val="9"/>
        <rFont val="Times New Roman"/>
        <family val="1"/>
      </rPr>
      <t xml:space="preserve">Field Artillery officer and men saw a brilliant object moving from NW to SW, crossing an arc of about 90 degrees in about 45 minutes. [NICAP UFO Evidence,
</t>
    </r>
    <r>
      <rPr>
        <sz val="9"/>
        <rFont val="Times New Roman"/>
        <family val="1"/>
      </rPr>
      <t>1964, Hall, IV]</t>
    </r>
  </si>
  <si>
    <r>
      <rPr>
        <sz val="9"/>
        <rFont val="Times New Roman"/>
        <family val="1"/>
      </rPr>
      <t>Southeast</t>
    </r>
  </si>
  <si>
    <r>
      <rPr>
        <sz val="9"/>
        <rFont val="Times New Roman"/>
        <family val="1"/>
      </rPr>
      <t>Light moving high in night sky. (Page 84 Ref.1)</t>
    </r>
  </si>
  <si>
    <r>
      <rPr>
        <sz val="9"/>
        <rFont val="Times New Roman"/>
        <family val="1"/>
      </rPr>
      <t>43Fall</t>
    </r>
  </si>
  <si>
    <r>
      <rPr>
        <sz val="9"/>
        <rFont val="Times New Roman"/>
        <family val="1"/>
      </rPr>
      <t>Solid black cylindrical-shaped; red glow emitting from rear. (Page 81-82 Ref.1)</t>
    </r>
  </si>
  <si>
    <r>
      <rPr>
        <sz val="9"/>
        <rFont val="Times New Roman"/>
        <family val="1"/>
      </rPr>
      <t>4409Late</t>
    </r>
  </si>
  <si>
    <r>
      <rPr>
        <sz val="9"/>
        <rFont val="Times New Roman"/>
        <family val="1"/>
      </rPr>
      <t xml:space="preserve">Glowing globe, cloudy gas with a light inside; &amp; three to four feet in diameter.
</t>
    </r>
    <r>
      <rPr>
        <sz val="9"/>
        <rFont val="Times New Roman"/>
        <family val="1"/>
      </rPr>
      <t>(Page 82-83 Ref.1)</t>
    </r>
  </si>
  <si>
    <r>
      <rPr>
        <sz val="9"/>
        <rFont val="Times New Roman"/>
        <family val="1"/>
      </rPr>
      <t>Antwerp</t>
    </r>
  </si>
  <si>
    <r>
      <rPr>
        <sz val="9"/>
        <rFont val="Times New Roman"/>
        <family val="1"/>
      </rPr>
      <t>Bright spherical object &amp; like a rolling ball. (Page 83 Ref.1)</t>
    </r>
  </si>
  <si>
    <r>
      <rPr>
        <sz val="9"/>
        <rFont val="Times New Roman"/>
        <family val="1"/>
      </rPr>
      <t xml:space="preserve">Around 9 p.m. in the evening a Canadian soldier, stationed near the front lines
</t>
    </r>
    <r>
      <rPr>
        <sz val="9"/>
        <rFont val="Times New Roman"/>
        <family val="1"/>
      </rPr>
      <t>close to Antwerp, observed "a glowing globe traveling from the direction of the front line towards Antwerp.</t>
    </r>
  </si>
  <si>
    <r>
      <rPr>
        <sz val="9"/>
        <rFont val="Times New Roman"/>
        <family val="1"/>
      </rPr>
      <t>White object &amp; egg-shaped &amp; very brilliant. (Page 76 Ref.1)</t>
    </r>
  </si>
  <si>
    <r>
      <rPr>
        <sz val="9"/>
        <rFont val="Times New Roman"/>
        <family val="1"/>
      </rPr>
      <t>Unknown Island</t>
    </r>
  </si>
  <si>
    <r>
      <rPr>
        <sz val="9"/>
        <rFont val="Times New Roman"/>
        <family val="1"/>
      </rPr>
      <t>Oak Ridge, TN. Metal tube hovers over gaseous diffusion plant</t>
    </r>
  </si>
  <si>
    <r>
      <rPr>
        <sz val="9"/>
        <rFont val="Times New Roman"/>
        <family val="1"/>
      </rPr>
      <t>A mysterious man appeared at windows, as if in search of someone. He stunned witnesses by pointing at them a device that "made consciousness dissolve" and left a strange cloying smell behind (Magonia #51, FSR 61, 3) (Needs to be checked. This did not check out, no newspaper reports could be found. Apparently the entire story was made up many years later.</t>
    </r>
  </si>
  <si>
    <r>
      <rPr>
        <sz val="9"/>
        <rFont val="Times New Roman"/>
        <family val="1"/>
      </rPr>
      <t>Mattoon</t>
    </r>
  </si>
  <si>
    <r>
      <rPr>
        <sz val="9"/>
        <rFont val="Times New Roman"/>
        <family val="1"/>
      </rPr>
      <t>4408End</t>
    </r>
  </si>
  <si>
    <r>
      <rPr>
        <sz val="9"/>
        <rFont val="Times New Roman"/>
        <family val="1"/>
      </rPr>
      <t xml:space="preserve">Very brilliant light appearing to hover in air for at least five minutes. (Page 76
</t>
    </r>
    <r>
      <rPr>
        <sz val="9"/>
        <rFont val="Times New Roman"/>
        <family val="1"/>
      </rPr>
      <t>Ref.1)</t>
    </r>
  </si>
  <si>
    <r>
      <rPr>
        <sz val="9"/>
        <rFont val="Times New Roman"/>
        <family val="1"/>
      </rPr>
      <t>Indonesia</t>
    </r>
  </si>
  <si>
    <r>
      <rPr>
        <sz val="9"/>
        <rFont val="Times New Roman"/>
        <family val="1"/>
      </rPr>
      <t>Kaoe Bay</t>
    </r>
  </si>
  <si>
    <r>
      <rPr>
        <sz val="9"/>
        <rFont val="Times New Roman"/>
        <family val="1"/>
      </rPr>
      <t xml:space="preserve">Enormous disc; circular lights (changing from bright yellow top white) like
</t>
    </r>
    <r>
      <rPr>
        <sz val="9"/>
        <rFont val="Times New Roman"/>
        <family val="1"/>
      </rPr>
      <t>portholes in a ship; motionless. (Page 75 Ref.1)</t>
    </r>
  </si>
  <si>
    <r>
      <rPr>
        <sz val="9"/>
        <rFont val="Times New Roman"/>
        <family val="1"/>
      </rPr>
      <t>Pelice</t>
    </r>
  </si>
  <si>
    <r>
      <rPr>
        <sz val="9"/>
        <rFont val="Times New Roman"/>
        <family val="1"/>
      </rPr>
      <t>Reida Case (M) Reddish orange balls, about the size of a baseball; spherical object, probably 5 or 6 feet in diameter, of a very bright and intense red or orange in color. (Page 71-74 Ref.1)</t>
    </r>
  </si>
  <si>
    <r>
      <rPr>
        <sz val="9"/>
        <rFont val="Times New Roman"/>
        <family val="1"/>
      </rPr>
      <t>Sumatra</t>
    </r>
  </si>
  <si>
    <r>
      <rPr>
        <sz val="9"/>
        <rFont val="Times New Roman"/>
        <family val="1"/>
      </rPr>
      <t>Palembang</t>
    </r>
  </si>
  <si>
    <r>
      <rPr>
        <sz val="9"/>
        <rFont val="Times New Roman"/>
        <family val="1"/>
      </rPr>
      <t>440810-11</t>
    </r>
  </si>
  <si>
    <r>
      <rPr>
        <sz val="9"/>
        <rFont val="Times New Roman"/>
        <family val="1"/>
      </rPr>
      <t xml:space="preserve">Sighting of maneuvering UFO which paced B-29 (Reida case) during mission.
</t>
    </r>
    <r>
      <rPr>
        <sz val="9"/>
        <rFont val="Times New Roman"/>
        <family val="1"/>
      </rPr>
      <t>[NICAP UFO Evidence, 1964, Hall, III]</t>
    </r>
  </si>
  <si>
    <r>
      <rPr>
        <sz val="9"/>
        <rFont val="Times New Roman"/>
        <family val="1"/>
      </rPr>
      <t xml:space="preserve">Reddish orange balls, about the size of a baseball; spherical object, probably 5 or 6
</t>
    </r>
    <r>
      <rPr>
        <sz val="9"/>
        <rFont val="Times New Roman"/>
        <family val="1"/>
      </rPr>
      <t>feet in diameter, of a very bright and intense red or orange in color. (Page 71-74 Ref.1)</t>
    </r>
  </si>
  <si>
    <r>
      <rPr>
        <sz val="9"/>
        <rFont val="Times New Roman"/>
        <family val="1"/>
      </rPr>
      <t>Rumania</t>
    </r>
  </si>
  <si>
    <r>
      <rPr>
        <sz val="9"/>
        <rFont val="Times New Roman"/>
        <family val="1"/>
      </rPr>
      <t>Ploesti</t>
    </r>
  </si>
  <si>
    <r>
      <rPr>
        <sz val="9"/>
        <rFont val="Times New Roman"/>
        <family val="1"/>
      </rPr>
      <t xml:space="preserve">Cherry-red light; size of large star; sat motionless in sky before disappearing into
</t>
    </r>
    <r>
      <rPr>
        <sz val="9"/>
        <rFont val="Times New Roman"/>
        <family val="1"/>
      </rPr>
      <t>clouds. (Page 79-80 Ref.1)</t>
    </r>
  </si>
  <si>
    <r>
      <rPr>
        <sz val="9"/>
        <rFont val="Times New Roman"/>
        <family val="1"/>
      </rPr>
      <t>Bt. St. Lo and Vire</t>
    </r>
  </si>
  <si>
    <r>
      <rPr>
        <sz val="9"/>
        <rFont val="Times New Roman"/>
        <family val="1"/>
      </rPr>
      <t>Egg-shaped, metallically glistening motionless object. (Page 78 Ref.1)</t>
    </r>
  </si>
  <si>
    <r>
      <rPr>
        <sz val="9"/>
        <rFont val="Times New Roman"/>
        <family val="1"/>
      </rPr>
      <t>44Summer</t>
    </r>
  </si>
  <si>
    <r>
      <rPr>
        <sz val="9"/>
        <rFont val="Times New Roman"/>
        <family val="1"/>
      </rPr>
      <t>Los Angeles columnist George Todt, in a party of four Army officers including a Lt. Col., watched a pulsating red fireball sail up to the front lines, hover for 15 minutes, then move away. [NICAP UFO Evidence, 1964, Hall, IV]</t>
    </r>
  </si>
  <si>
    <r>
      <rPr>
        <sz val="9"/>
        <rFont val="Times New Roman"/>
        <family val="1"/>
      </rPr>
      <t>Targets flying at extremely high altitudes. (Page 81 Ref.1)</t>
    </r>
  </si>
  <si>
    <r>
      <rPr>
        <sz val="9"/>
        <rFont val="Times New Roman"/>
        <family val="1"/>
      </rPr>
      <t>Two men of the 175th Infantry Regiment, 29th Infantry Division, saw a large rectangular object with no apparent source of propulsion move steadily over the front lines and out to sea. The UFO at one point passed in front of the moon, briefly obscuring it from view. [NICAP UFO Evidence, 1964, Hall, IV]</t>
    </r>
  </si>
  <si>
    <r>
      <rPr>
        <sz val="9"/>
        <rFont val="Times New Roman"/>
        <family val="1"/>
      </rPr>
      <t>Brest</t>
    </r>
  </si>
  <si>
    <r>
      <rPr>
        <sz val="9"/>
        <rFont val="Times New Roman"/>
        <family val="1"/>
      </rPr>
      <t>Spheres approximately the size of a football. (Page 70 Ref.1)</t>
    </r>
  </si>
  <si>
    <r>
      <rPr>
        <sz val="9"/>
        <rFont val="Times New Roman"/>
        <family val="1"/>
      </rPr>
      <t>44June/July</t>
    </r>
  </si>
  <si>
    <r>
      <rPr>
        <sz val="9"/>
        <rFont val="Times New Roman"/>
        <family val="1"/>
      </rPr>
      <t>Dark ellipsoidal object &amp; blunted on each end like sausage. (Page 67 Ref.1)</t>
    </r>
  </si>
  <si>
    <r>
      <rPr>
        <sz val="9"/>
        <rFont val="Times New Roman"/>
        <family val="1"/>
      </rPr>
      <t>Normandy Coast</t>
    </r>
  </si>
  <si>
    <r>
      <rPr>
        <sz val="9"/>
        <rFont val="Times New Roman"/>
        <family val="1"/>
      </rPr>
      <t>At 11:00 a.m. a flight of three P-38 fighters at 33,000 feet saw above them, at an estimated altitude of 50,000 feet, a silver disc. The object descended to about 40,000 feet and paced the fighters for 3 minutes, then accelerated and sped away. (Ref. 3; Jan Aldrich, Project ACUFOE, from CUFOS report form.)</t>
    </r>
  </si>
  <si>
    <r>
      <rPr>
        <sz val="9"/>
        <rFont val="Times New Roman"/>
        <family val="1"/>
      </rPr>
      <t>Adriatic Sea</t>
    </r>
  </si>
  <si>
    <r>
      <rPr>
        <sz val="9"/>
        <rFont val="Times New Roman"/>
        <family val="1"/>
      </rPr>
      <t>Luminescent discus-shaped object. (Page 67-68 Ref.1)</t>
    </r>
  </si>
  <si>
    <r>
      <rPr>
        <sz val="9"/>
        <rFont val="Times New Roman"/>
        <family val="1"/>
      </rPr>
      <t xml:space="preserve">Things; four orange glows; short stubby wings; football-sized¬; looking like large
</t>
    </r>
    <r>
      <rPr>
        <sz val="9"/>
        <rFont val="Times New Roman"/>
        <family val="1"/>
      </rPr>
      <t>oranges. (Page  64-65 Ref.1)</t>
    </r>
  </si>
  <si>
    <r>
      <rPr>
        <sz val="9"/>
        <rFont val="Times New Roman"/>
        <family val="1"/>
      </rPr>
      <t>Essen</t>
    </r>
  </si>
  <si>
    <r>
      <rPr>
        <sz val="9"/>
        <rFont val="Times New Roman"/>
        <family val="1"/>
      </rPr>
      <t>Black tear-dropped craft; probable Me-163. (Page 63 Ref.1)</t>
    </r>
  </si>
  <si>
    <r>
      <rPr>
        <sz val="9"/>
        <rFont val="Times New Roman"/>
        <family val="1"/>
      </rPr>
      <t xml:space="preserve">Projectiles resembling glider bombs; a large orange glow &amp; smoke trail. (Page  66
</t>
    </r>
    <r>
      <rPr>
        <sz val="9"/>
        <rFont val="Times New Roman"/>
        <family val="1"/>
      </rPr>
      <t>Ref.1)</t>
    </r>
  </si>
  <si>
    <r>
      <rPr>
        <sz val="9"/>
        <rFont val="Times New Roman"/>
        <family val="1"/>
      </rPr>
      <t>Location unknown, probably</t>
    </r>
  </si>
  <si>
    <r>
      <rPr>
        <sz val="9"/>
        <rFont val="Times New Roman"/>
        <family val="1"/>
      </rPr>
      <t xml:space="preserve">Air Force pilot saw fast-moving UFO speed out of sight over horizon. [NICAP
</t>
    </r>
    <r>
      <rPr>
        <sz val="9"/>
        <rFont val="Times New Roman"/>
        <family val="1"/>
      </rPr>
      <t>UFO Evidence, 1964, Hall, III]</t>
    </r>
  </si>
  <si>
    <r>
      <rPr>
        <sz val="9"/>
        <rFont val="Times New Roman"/>
        <family val="1"/>
      </rPr>
      <t>Carlsbad</t>
    </r>
  </si>
  <si>
    <r>
      <rPr>
        <sz val="9"/>
        <rFont val="Times New Roman"/>
        <family val="1"/>
      </rPr>
      <t xml:space="preserve">Three silver objects &amp; resembling zeppelins &amp; moving independently of the wind
</t>
    </r>
    <r>
      <rPr>
        <sz val="9"/>
        <rFont val="Times New Roman"/>
        <family val="1"/>
      </rPr>
      <t>&amp; not interconnected. (Page 60 Ref.1)</t>
    </r>
  </si>
  <si>
    <r>
      <rPr>
        <sz val="9"/>
        <rFont val="Times New Roman"/>
        <family val="1"/>
      </rPr>
      <t>St. Quentin</t>
    </r>
  </si>
  <si>
    <r>
      <rPr>
        <sz val="9"/>
        <rFont val="Times New Roman"/>
        <family val="1"/>
      </rPr>
      <t>440224-25</t>
    </r>
  </si>
  <si>
    <r>
      <rPr>
        <sz val="9"/>
        <rFont val="Times New Roman"/>
        <family val="1"/>
      </rPr>
      <t xml:space="preserve">Silvery cigar-shaped object like an airship; appeared to be a line of windows along
</t>
    </r>
    <r>
      <rPr>
        <sz val="9"/>
        <rFont val="Times New Roman"/>
        <family val="1"/>
      </rPr>
      <t>the bottom of the object. (Page 60 Ref.1)</t>
    </r>
  </si>
  <si>
    <r>
      <rPr>
        <sz val="9"/>
        <rFont val="Times New Roman"/>
        <family val="1"/>
      </rPr>
      <t>Coblence and Aachen</t>
    </r>
  </si>
  <si>
    <r>
      <rPr>
        <sz val="9"/>
        <rFont val="Times New Roman"/>
        <family val="1"/>
      </rPr>
      <t>440219-20</t>
    </r>
  </si>
  <si>
    <r>
      <rPr>
        <sz val="9"/>
        <rFont val="Times New Roman"/>
        <family val="1"/>
      </rPr>
      <t>Two objects: glowing balls; snake-like motion. (Page 59-60 Ref.1)</t>
    </r>
  </si>
  <si>
    <r>
      <rPr>
        <sz val="9"/>
        <rFont val="Times New Roman"/>
        <family val="1"/>
      </rPr>
      <t>Leipzig-Berlin area</t>
    </r>
  </si>
  <si>
    <r>
      <rPr>
        <sz val="9"/>
        <rFont val="Times New Roman"/>
        <family val="1"/>
      </rPr>
      <t>At 2:30 a.m.  a bomber crew at 4,500 feet altitude saw a dark shape pull alongside the plane and pace it at a distance of about 100 feet for about 18-20 minutes.  (Ref. 3; Bill Chalker, The Oz Files, 1996, pp. 35-36.)</t>
    </r>
  </si>
  <si>
    <r>
      <rPr>
        <sz val="9"/>
        <rFont val="Times New Roman"/>
        <family val="1"/>
      </rPr>
      <t xml:space="preserve">Red ball; yellow/red flames  followed aircraft through evasive action. (Page 56
</t>
    </r>
    <r>
      <rPr>
        <sz val="9"/>
        <rFont val="Times New Roman"/>
        <family val="1"/>
      </rPr>
      <t>Ref.1)</t>
    </r>
  </si>
  <si>
    <r>
      <rPr>
        <sz val="9"/>
        <rFont val="Times New Roman"/>
        <family val="1"/>
      </rPr>
      <t>Location Unknown</t>
    </r>
  </si>
  <si>
    <r>
      <rPr>
        <sz val="9"/>
        <rFont val="Times New Roman"/>
        <family val="1"/>
      </rPr>
      <t>Airborne red light. (Page 56 Ref.1)</t>
    </r>
  </si>
  <si>
    <r>
      <rPr>
        <sz val="9"/>
        <rFont val="Times New Roman"/>
        <family val="1"/>
      </rPr>
      <t>Somewhere over France</t>
    </r>
  </si>
  <si>
    <r>
      <rPr>
        <sz val="9"/>
        <rFont val="Times New Roman"/>
        <family val="1"/>
      </rPr>
      <t>Black plate-sized discs. (Page 55 Ref.1)</t>
    </r>
  </si>
  <si>
    <r>
      <rPr>
        <sz val="9"/>
        <rFont val="Times New Roman"/>
        <family val="1"/>
      </rPr>
      <t>Two rockets; altered course; fiery head and blazing stern. (Page 54  Ref.1)</t>
    </r>
  </si>
  <si>
    <r>
      <rPr>
        <sz val="9"/>
        <rFont val="Times New Roman"/>
        <family val="1"/>
      </rPr>
      <t>Halberstadt</t>
    </r>
  </si>
  <si>
    <r>
      <rPr>
        <sz val="9"/>
        <rFont val="Times New Roman"/>
        <family val="1"/>
      </rPr>
      <t>440102-03</t>
    </r>
  </si>
  <si>
    <r>
      <rPr>
        <sz val="9"/>
        <rFont val="Times New Roman"/>
        <family val="1"/>
      </rPr>
      <t>Object, international orange in color, elliptical shape; wobbled in unstable manner; no wings, jet exhaust, smoke, or vapor trails. (Page 51 Ref.1)</t>
    </r>
  </si>
  <si>
    <r>
      <rPr>
        <sz val="9"/>
        <rFont val="Times New Roman"/>
        <family val="1"/>
      </rPr>
      <t>43Approx</t>
    </r>
  </si>
  <si>
    <r>
      <rPr>
        <sz val="9"/>
        <rFont val="Times New Roman"/>
        <family val="1"/>
      </rPr>
      <t>Small round bright light. (Page 52  Ref.1)</t>
    </r>
  </si>
  <si>
    <r>
      <rPr>
        <sz val="9"/>
        <rFont val="Times New Roman"/>
        <family val="1"/>
      </rPr>
      <t>Naples</t>
    </r>
  </si>
  <si>
    <r>
      <rPr>
        <sz val="9"/>
        <rFont val="Times New Roman"/>
        <family val="1"/>
      </rPr>
      <t xml:space="preserve">Unidentified object; size of thunderbolt aircraft; streak-like vapor trail. (Page 51
</t>
    </r>
    <r>
      <rPr>
        <sz val="9"/>
        <rFont val="Times New Roman"/>
        <family val="1"/>
      </rPr>
      <t>Ref.1)</t>
    </r>
  </si>
  <si>
    <r>
      <rPr>
        <sz val="9"/>
        <rFont val="Times New Roman"/>
        <family val="1"/>
      </rPr>
      <t>Edmen</t>
    </r>
  </si>
  <si>
    <r>
      <rPr>
        <sz val="9"/>
        <rFont val="Times New Roman"/>
        <family val="1"/>
      </rPr>
      <t>At 10:30 p.m. four women in a car saw an orange bell-shaped object ascending. Three automobiles in the vicinity experienced EM effects and the engines stalled. A 1.5-meter diameter area of melted snow was found on the ground. (Ref. 3; Australian Flying Saucer Review, No. 7, 1967; cited by Project 1947.)</t>
    </r>
  </si>
  <si>
    <r>
      <rPr>
        <sz val="9"/>
        <rFont val="Times New Roman"/>
        <family val="1"/>
      </rPr>
      <t>On a dark moonless night a family heard a soft humming sound and saw a disc with dome and square windows hovering about 15 feet above the roof of their house. Human-like silhouettes were visible through the windows. When the woman shone a flashlight, the object blinked out and disappeared. (Ref. 3; Greenwood, UFO Historical Revue, June 1998.)</t>
    </r>
  </si>
  <si>
    <r>
      <rPr>
        <sz val="9"/>
        <rFont val="Times New Roman"/>
        <family val="1"/>
      </rPr>
      <t>Escondido</t>
    </r>
  </si>
  <si>
    <r>
      <rPr>
        <sz val="9"/>
        <rFont val="Times New Roman"/>
        <family val="1"/>
      </rPr>
      <t>Discs Put Up Protective Shield Around B-17 Formation ???</t>
    </r>
  </si>
  <si>
    <r>
      <rPr>
        <sz val="9"/>
        <rFont val="Times New Roman"/>
        <family val="1"/>
      </rPr>
      <t>Schweinfurt</t>
    </r>
  </si>
  <si>
    <r>
      <rPr>
        <sz val="9"/>
        <rFont val="Times New Roman"/>
        <family val="1"/>
      </rPr>
      <t xml:space="preserve">During a bombing run a B-17 crews of the 384th Group noticed, as fighter attacks
</t>
    </r>
    <r>
      <rPr>
        <sz val="9"/>
        <rFont val="Times New Roman"/>
        <family val="1"/>
      </rPr>
      <t>suddenly fell off, they encountered a cluster of small discs, described as 3" wide by 1" thick. (Martin Caiden/Andy Roberts)</t>
    </r>
  </si>
  <si>
    <r>
      <rPr>
        <sz val="9"/>
        <rFont val="Times New Roman"/>
        <family val="1"/>
      </rPr>
      <t>Objects resembling silver discs. (Page 43  Ref.1)</t>
    </r>
  </si>
  <si>
    <r>
      <rPr>
        <sz val="9"/>
        <rFont val="Times New Roman"/>
        <family val="1"/>
      </rPr>
      <t>4:00 a.m. Navarro Ocampo, driving between Rosario and Cordoba, saw a large, saucer-shaped object on the ground 500 m to the left of the road. It glowed with a bluish-green light, made a whistling sound, rose to 100 m altitude, then left at fantastic speed. A strange metal block is said to have been found at the spot. (Magonia #50, GEPA Dec., 68)</t>
    </r>
  </si>
  <si>
    <r>
      <rPr>
        <sz val="9"/>
        <rFont val="Times New Roman"/>
        <family val="1"/>
      </rPr>
      <t>Oncativo</t>
    </r>
  </si>
  <si>
    <r>
      <rPr>
        <sz val="9"/>
        <rFont val="Times New Roman"/>
        <family val="1"/>
      </rPr>
      <t>Large, stationary orange balloon on or near the sea. (Page 41 Ref.1)</t>
    </r>
  </si>
  <si>
    <r>
      <rPr>
        <sz val="9"/>
        <rFont val="Times New Roman"/>
        <family val="1"/>
      </rPr>
      <t>Cylindrical object, silvery-gold in color, with several portholes evenly spaced along its side; motionless until speeding away at several thousand miles per hour. (Page 40-41 Ref.1)</t>
    </r>
  </si>
  <si>
    <r>
      <rPr>
        <sz val="9"/>
        <rFont val="Times New Roman"/>
        <family val="1"/>
      </rPr>
      <t>430527-28</t>
    </r>
  </si>
  <si>
    <r>
      <rPr>
        <sz val="9"/>
        <rFont val="Times New Roman"/>
        <family val="1"/>
      </rPr>
      <t>Large number of so-called rockets (Page 39-40  Ref.1)</t>
    </r>
  </si>
  <si>
    <r>
      <rPr>
        <sz val="9"/>
        <rFont val="Times New Roman"/>
        <family val="1"/>
      </rPr>
      <t>Dortmund</t>
    </r>
  </si>
  <si>
    <r>
      <rPr>
        <sz val="9"/>
        <rFont val="Times New Roman"/>
        <family val="1"/>
      </rPr>
      <t>430523-24</t>
    </r>
  </si>
  <si>
    <r>
      <rPr>
        <sz val="9"/>
        <rFont val="Times New Roman"/>
        <family val="1"/>
      </rPr>
      <t xml:space="preserve">Object like meteor; reddish orange in color; emitted a burst giving off a green star.
</t>
    </r>
    <r>
      <rPr>
        <sz val="9"/>
        <rFont val="Times New Roman"/>
        <family val="1"/>
      </rPr>
      <t>(Ref. 1 Page 39)</t>
    </r>
  </si>
  <si>
    <r>
      <rPr>
        <sz val="9"/>
        <rFont val="Times New Roman"/>
        <family val="1"/>
      </rPr>
      <t>Duisburg</t>
    </r>
  </si>
  <si>
    <r>
      <rPr>
        <sz val="9"/>
        <rFont val="Times New Roman"/>
        <family val="1"/>
      </rPr>
      <t>430512-13</t>
    </r>
  </si>
  <si>
    <r>
      <rPr>
        <sz val="9"/>
        <rFont val="Times New Roman"/>
        <family val="1"/>
      </rPr>
      <t xml:space="preserve">Sighting of dome-shaped object and humanoid beings. (Ref. 3; Anders Liljegren,
</t>
    </r>
    <r>
      <rPr>
        <sz val="9"/>
        <rFont val="Times New Roman"/>
        <family val="1"/>
      </rPr>
      <t>AFU Bibliography.)</t>
    </r>
  </si>
  <si>
    <r>
      <rPr>
        <sz val="9"/>
        <rFont val="Times New Roman"/>
        <family val="1"/>
      </rPr>
      <t xml:space="preserve">Flight instructor and student pilot saw a glowing orange disc dive at their aircraft and hover alongside, then accelerate and climb away out of sight. (Ref. 3; Witness
</t>
    </r>
    <r>
      <rPr>
        <sz val="9"/>
        <rFont val="Times New Roman"/>
        <family val="1"/>
      </rPr>
      <t>report to Jan Aldrich, Project 1947.)</t>
    </r>
  </si>
  <si>
    <r>
      <rPr>
        <sz val="9"/>
        <rFont val="Times New Roman"/>
        <family val="1"/>
      </rPr>
      <t xml:space="preserve">Roman candlelights; bright very large red light that looked like a huge irregular
</t>
    </r>
    <r>
      <rPr>
        <sz val="9"/>
        <rFont val="Times New Roman"/>
        <family val="1"/>
      </rPr>
      <t>mass of neon. (Page 39, Ref. 1)</t>
    </r>
  </si>
  <si>
    <r>
      <rPr>
        <sz val="9"/>
        <rFont val="Times New Roman"/>
        <family val="1"/>
      </rPr>
      <t xml:space="preserve">Sighting of UFO formation by Metropolitan policeman. [NICAP UFO Evidence,
</t>
    </r>
    <r>
      <rPr>
        <sz val="9"/>
        <rFont val="Times New Roman"/>
        <family val="1"/>
      </rPr>
      <t>1964, Hall, VII]</t>
    </r>
  </si>
  <si>
    <r>
      <rPr>
        <sz val="9"/>
        <rFont val="Times New Roman"/>
        <family val="1"/>
      </rPr>
      <t>Two amber and orange lights, flying in unison; not aircraft. (Page 36 Ref.1)</t>
    </r>
  </si>
  <si>
    <r>
      <rPr>
        <sz val="9"/>
        <rFont val="Times New Roman"/>
        <family val="1"/>
      </rPr>
      <t>French coast (mouth of Somme River)</t>
    </r>
  </si>
  <si>
    <r>
      <rPr>
        <sz val="9"/>
        <rFont val="Times New Roman"/>
        <family val="1"/>
      </rPr>
      <t>Thing massive in size; no wings; electronic interference. (Page 35-36 Ref. 1)</t>
    </r>
  </si>
  <si>
    <r>
      <rPr>
        <sz val="9"/>
        <rFont val="Times New Roman"/>
        <family val="1"/>
      </rPr>
      <t>Bay of Biscay</t>
    </r>
  </si>
  <si>
    <r>
      <rPr>
        <sz val="9"/>
        <rFont val="Times New Roman"/>
        <family val="1"/>
      </rPr>
      <t xml:space="preserve">Object two to three hundred feet in length 500 mph &amp;.four red lights spaced at
</t>
    </r>
    <r>
      <rPr>
        <sz val="9"/>
        <rFont val="Times New Roman"/>
        <family val="1"/>
      </rPr>
      <t>equal distances along its body. (Page 34-35 Ref. 1)</t>
    </r>
  </si>
  <si>
    <r>
      <rPr>
        <sz val="9"/>
        <rFont val="Times New Roman"/>
        <family val="1"/>
      </rPr>
      <t>421128-29</t>
    </r>
  </si>
  <si>
    <r>
      <rPr>
        <sz val="9"/>
        <rFont val="Times New Roman"/>
        <family val="1"/>
      </rPr>
      <t>During the Guadalcanal invasion U.S. Navy fleet radar detected an incoming unidentified object which also was observed through binoculars. (Ref. 3; MUFON UFO Journal, No. 185, July 1983; tape-recorded witness interview.)</t>
    </r>
  </si>
  <si>
    <r>
      <rPr>
        <u/>
        <sz val="9"/>
        <color rgb="FF0000FF"/>
        <rFont val="Times New Roman"/>
        <family val="1"/>
      </rPr>
      <t>421009-10</t>
    </r>
  </si>
  <si>
    <r>
      <rPr>
        <sz val="9"/>
        <rFont val="Times New Roman"/>
        <family val="1"/>
      </rPr>
      <t>In the evening two witnesses saw an elongated object with a dome on top and lights at either end descend toward the ground. At the apparent landing site a circular burned area and footprints were found. (Ref. 3; Bougard, 1977.)</t>
    </r>
  </si>
  <si>
    <r>
      <rPr>
        <sz val="9"/>
        <rFont val="Times New Roman"/>
        <family val="1"/>
      </rPr>
      <t>Radway Green, Cheshire</t>
    </r>
  </si>
  <si>
    <r>
      <rPr>
        <sz val="9"/>
        <rFont val="Times New Roman"/>
        <family val="1"/>
      </rPr>
      <t>A research engineer saw a dark elliptical object sharply outlined against the star field in the night sky. A flickering light was visible at the trailing end as it sped from horizon to horizon in 10-15 seconds.  "I saw a nose view, side view, and tail view", the witness said. (Ref. 3; Report in NICAP files.)</t>
    </r>
  </si>
  <si>
    <r>
      <rPr>
        <sz val="9"/>
        <rFont val="Times New Roman"/>
        <family val="1"/>
      </rPr>
      <t>Long Branch</t>
    </r>
  </si>
  <si>
    <r>
      <rPr>
        <sz val="9"/>
        <rFont val="Times New Roman"/>
        <family val="1"/>
      </rPr>
      <t>42Fall</t>
    </r>
  </si>
  <si>
    <r>
      <rPr>
        <sz val="9"/>
        <rFont val="Times New Roman"/>
        <family val="1"/>
      </rPr>
      <t xml:space="preserve">A singular airfoil of glistening bronze color; domed upper surface; possible crew
</t>
    </r>
    <r>
      <rPr>
        <sz val="9"/>
        <rFont val="Times New Roman"/>
        <family val="1"/>
      </rPr>
      <t>member, Cheshire cat emblem on dome. (Page 29 Ref 1)</t>
    </r>
  </si>
  <si>
    <r>
      <rPr>
        <sz val="9"/>
        <rFont val="Times New Roman"/>
        <family val="1"/>
      </rPr>
      <t>Tasman Peninsula</t>
    </r>
  </si>
  <si>
    <r>
      <rPr>
        <sz val="9"/>
        <rFont val="Times New Roman"/>
        <family val="1"/>
      </rPr>
      <t>42Summer</t>
    </r>
  </si>
  <si>
    <r>
      <rPr>
        <sz val="9"/>
        <rFont val="Times New Roman"/>
        <family val="1"/>
      </rPr>
      <t xml:space="preserve">Control tower operator at Army Air Base saw two round reddish objects hover
</t>
    </r>
    <r>
      <rPr>
        <sz val="9"/>
        <rFont val="Times New Roman"/>
        <family val="1"/>
      </rPr>
      <t>over field. [NICAP UFO Evidence, 1964, Hall, III]</t>
    </r>
  </si>
  <si>
    <r>
      <rPr>
        <sz val="9"/>
        <rFont val="Times New Roman"/>
        <family val="1"/>
      </rPr>
      <t xml:space="preserve">Huge cigar-shaped object something like a Zeppelin, but much bulkier and rounder
</t>
    </r>
    <r>
      <rPr>
        <sz val="9"/>
        <rFont val="Times New Roman"/>
        <family val="1"/>
      </rPr>
      <t>at the front; aluminum hued color. (Page 30-31, Ref 1)</t>
    </r>
  </si>
  <si>
    <r>
      <rPr>
        <sz val="9"/>
        <rFont val="Times New Roman"/>
        <family val="1"/>
      </rPr>
      <t>Tula Region, near Moscow</t>
    </r>
  </si>
  <si>
    <r>
      <rPr>
        <sz val="9"/>
        <rFont val="Times New Roman"/>
        <family val="1"/>
      </rPr>
      <t>4208Mid</t>
    </r>
  </si>
  <si>
    <r>
      <rPr>
        <sz val="9"/>
        <rFont val="Times New Roman"/>
        <family val="1"/>
      </rPr>
      <t>A rocket with a long white tail of light (Page 30 Ref.1)</t>
    </r>
  </si>
  <si>
    <r>
      <rPr>
        <sz val="9"/>
        <rFont val="Times New Roman"/>
        <family val="1"/>
      </rPr>
      <t>Osnabruk</t>
    </r>
  </si>
  <si>
    <r>
      <rPr>
        <sz val="9"/>
        <rFont val="Times New Roman"/>
        <family val="1"/>
      </rPr>
      <t>420817-18</t>
    </r>
  </si>
  <si>
    <r>
      <rPr>
        <sz val="9"/>
        <rFont val="Times New Roman"/>
        <family val="1"/>
      </rPr>
      <t xml:space="preserve">Formation of silvery objects directly overhead, numbering close to 150; mighty
</t>
    </r>
    <r>
      <rPr>
        <sz val="9"/>
        <rFont val="Times New Roman"/>
        <family val="1"/>
      </rPr>
      <t>roaring sound (Page 28 Ref. 1)</t>
    </r>
  </si>
  <si>
    <r>
      <rPr>
        <sz val="9"/>
        <rFont val="Times New Roman"/>
        <family val="1"/>
      </rPr>
      <t>Solomon Isl</t>
    </r>
  </si>
  <si>
    <r>
      <rPr>
        <sz val="9"/>
        <rFont val="Times New Roman"/>
        <family val="1"/>
      </rPr>
      <t>A phenomenon described as a bright white light (Page 29-30 Ref. 1)</t>
    </r>
  </si>
  <si>
    <r>
      <rPr>
        <sz val="9"/>
        <rFont val="Times New Roman"/>
        <family val="1"/>
      </rPr>
      <t>Aachen (near)</t>
    </r>
  </si>
  <si>
    <r>
      <rPr>
        <sz val="9"/>
        <rFont val="Times New Roman"/>
        <family val="1"/>
      </rPr>
      <t>420811-12</t>
    </r>
  </si>
  <si>
    <r>
      <rPr>
        <sz val="9"/>
        <rFont val="Times New Roman"/>
        <family val="1"/>
      </rPr>
      <t xml:space="preserve">Saucer shaped cigar with round dome on  top; approximately ninety feet in
</t>
    </r>
    <r>
      <rPr>
        <sz val="9"/>
        <rFont val="Times New Roman"/>
        <family val="1"/>
      </rPr>
      <t>diameter (Page 27 Ref. 1)</t>
    </r>
  </si>
  <si>
    <r>
      <rPr>
        <sz val="9"/>
        <rFont val="Times New Roman"/>
        <family val="1"/>
      </rPr>
      <t>Several witnesses heard a motor-like sound and saw a blue-gray oval object with a dome on top hovering just above the ground in a wooded area. (Ref. 3; Michel Bougard, Des Soucoupes Volantes aux OVNI, 1977.)</t>
    </r>
  </si>
  <si>
    <r>
      <rPr>
        <sz val="9"/>
        <rFont val="Times New Roman"/>
        <family val="1"/>
      </rPr>
      <t>Cussey-sur-l'Ognon, Doubs</t>
    </r>
  </si>
  <si>
    <r>
      <rPr>
        <sz val="9"/>
        <rFont val="Times New Roman"/>
        <family val="1"/>
      </rPr>
      <t>4206-Late</t>
    </r>
  </si>
  <si>
    <r>
      <rPr>
        <sz val="9"/>
        <rFont val="Times New Roman"/>
        <family val="1"/>
      </rPr>
      <t>Shining copper object, like setting sun, the size of a full moon (Page 23-25 Ref. 1)</t>
    </r>
  </si>
  <si>
    <r>
      <rPr>
        <sz val="9"/>
        <rFont val="Times New Roman"/>
        <family val="1"/>
      </rPr>
      <t>Light gray, sharply defined rectangle; gray in color (Page 23 Ref. 1)</t>
    </r>
  </si>
  <si>
    <r>
      <rPr>
        <sz val="9"/>
        <rFont val="Times New Roman"/>
        <family val="1"/>
      </rPr>
      <t>42Spring</t>
    </r>
  </si>
  <si>
    <r>
      <rPr>
        <sz val="9"/>
        <rFont val="Times New Roman"/>
        <family val="1"/>
      </rPr>
      <t xml:space="preserve">Powerful searchlight shining down, emanating from unidentifiable object;
</t>
    </r>
    <r>
      <rPr>
        <sz val="9"/>
        <rFont val="Times New Roman"/>
        <family val="1"/>
      </rPr>
      <t>sometimes remained motionless (Page 23 Ref. 1)</t>
    </r>
  </si>
  <si>
    <r>
      <rPr>
        <sz val="9"/>
        <rFont val="Times New Roman"/>
        <family val="1"/>
      </rPr>
      <t>An RAF bomber returning from a raid on Essen, Germany, was followed by a luminous orange disc or sphere. As it came closer the tail gunner opened fire on it, to no apparent effect. Finally it sped away at an estimated 1,000 m.p.h. (Ref. 3; Flying Saucer Review, March-April 1962.)</t>
    </r>
  </si>
  <si>
    <r>
      <rPr>
        <sz val="9"/>
        <rFont val="Times New Roman"/>
        <family val="1"/>
      </rPr>
      <t>Zuider Zee</t>
    </r>
  </si>
  <si>
    <r>
      <rPr>
        <sz val="9"/>
        <rFont val="Times New Roman"/>
        <family val="1"/>
      </rPr>
      <t>Large disc; departed location at 3,500 miles per hour (Page 23 Ref. 1)</t>
    </r>
  </si>
  <si>
    <r>
      <rPr>
        <sz val="9"/>
        <rFont val="Times New Roman"/>
        <family val="1"/>
      </rPr>
      <t>Timor Sea</t>
    </r>
  </si>
  <si>
    <r>
      <rPr>
        <sz val="9"/>
        <rFont val="Times New Roman"/>
        <family val="1"/>
      </rPr>
      <t>Los Angeles, CA, searchlight case</t>
    </r>
  </si>
  <si>
    <r>
      <rPr>
        <sz val="9"/>
        <rFont val="Times New Roman"/>
        <family val="1"/>
      </rPr>
      <t>N. China</t>
    </r>
  </si>
  <si>
    <r>
      <rPr>
        <sz val="9"/>
        <rFont val="Times New Roman"/>
        <family val="1"/>
      </rPr>
      <t>Tientsien, Hopeh Province</t>
    </r>
  </si>
  <si>
    <r>
      <rPr>
        <sz val="9"/>
        <rFont val="Times New Roman"/>
        <family val="1"/>
      </rPr>
      <t xml:space="preserve">Round sharply outlined object with bright aluminum or chrome finish (Patrick,
</t>
    </r>
    <r>
      <rPr>
        <sz val="9"/>
        <rFont val="Times New Roman"/>
        <family val="1"/>
      </rPr>
      <t>delete single quotes) (Page 18 Ref. 1)</t>
    </r>
  </si>
  <si>
    <r>
      <rPr>
        <sz val="9"/>
        <rFont val="Times New Roman"/>
        <family val="1"/>
      </rPr>
      <t>Light moving in counterclockwise circles (Page 17-18 Ref. 1)</t>
    </r>
  </si>
  <si>
    <r>
      <rPr>
        <sz val="9"/>
        <rFont val="Times New Roman"/>
        <family val="1"/>
      </rPr>
      <t xml:space="preserve">Mozambique and Island of Madagascar strange globe glowing with greenish light
</t>
    </r>
    <r>
      <rPr>
        <sz val="9"/>
        <rFont val="Times New Roman"/>
        <family val="1"/>
      </rPr>
      <t>about half the size of full moon. (Page 17 Ref. 1)</t>
    </r>
  </si>
  <si>
    <r>
      <rPr>
        <sz val="9"/>
        <rFont val="Times New Roman"/>
        <family val="1"/>
      </rPr>
      <t>Mozambique</t>
    </r>
  </si>
  <si>
    <r>
      <rPr>
        <sz val="9"/>
        <rFont val="Times New Roman"/>
        <family val="1"/>
      </rPr>
      <t>Farmer abducted into submarine on Mississippi</t>
    </r>
  </si>
  <si>
    <r>
      <rPr>
        <sz val="9"/>
        <rFont val="Times New Roman"/>
        <family val="1"/>
      </rPr>
      <t>Charlotte Mann, a Texas woman whose grandfather was a pastor of the Red Star Baptist Church, told Leonard Stringfield, that her grandfather was called out to give last rights to some crash victims, who were described as from a crashed object. There were three bodies. All described as "not human".</t>
    </r>
  </si>
  <si>
    <r>
      <rPr>
        <sz val="9"/>
        <rFont val="Times New Roman"/>
        <family val="1"/>
      </rPr>
      <t>41Spring</t>
    </r>
  </si>
  <si>
    <r>
      <rPr>
        <sz val="9"/>
        <rFont val="Times New Roman"/>
        <family val="1"/>
      </rPr>
      <t>On a bright sunny day an anti-aircraft unit member focused a height- and range- finder on a flattened sphere moving rapidly on a horizontal course and tracked it for 10 seconds. It's height was computed to be 38,000 feet. (Ref. 3; Randles &amp; Warrington, 1985, p. 9.)</t>
    </r>
  </si>
  <si>
    <r>
      <rPr>
        <sz val="9"/>
        <rFont val="Times New Roman"/>
        <family val="1"/>
      </rPr>
      <t>Hoy Island, The Orkneys</t>
    </r>
  </si>
  <si>
    <r>
      <rPr>
        <sz val="9"/>
        <rFont val="Times New Roman"/>
        <family val="1"/>
      </rPr>
      <t>At sunrise a dark ellipse was seen moving northeast, then making a 90-degree turn. Color visible on the dark object changed from red to orange to yellow. (Ref. 3; Report in NICAP files.)</t>
    </r>
  </si>
  <si>
    <r>
      <rPr>
        <sz val="9"/>
        <rFont val="Times New Roman"/>
        <family val="1"/>
      </rPr>
      <t>William T. Powers (later associated with the Center for UFO Studies) saw five disc-shaped objects traveling at about 100-200 m.p.h. They disappeared into a cloud and did not re-emerge. (Ref. 3; Jerry Clark Encyclopedia, 1992, Vol. II, p. 380.)</t>
    </r>
  </si>
  <si>
    <r>
      <rPr>
        <sz val="9"/>
        <rFont val="Times New Roman"/>
        <family val="1"/>
      </rPr>
      <t>Hinsdale</t>
    </r>
  </si>
  <si>
    <r>
      <rPr>
        <sz val="9"/>
        <rFont val="Times New Roman"/>
        <family val="1"/>
      </rPr>
      <t>40Spring</t>
    </r>
  </si>
  <si>
    <r>
      <rPr>
        <sz val="9"/>
        <rFont val="Times New Roman"/>
        <family val="1"/>
      </rPr>
      <t>Motorist heard high-pitched humming sound, saw a gray bell-shaped object hovering over a field, dark window-like patches visible on its side.  (Ref. 3; Jenny Randles &amp; Peter Warrington, Sience &amp; The UFOs, 1985, p. 3.)</t>
    </r>
  </si>
  <si>
    <r>
      <rPr>
        <sz val="9"/>
        <rFont val="Times New Roman"/>
        <family val="1"/>
      </rPr>
      <t>Brockworth</t>
    </r>
  </si>
  <si>
    <r>
      <rPr>
        <sz val="9"/>
        <rFont val="Times New Roman"/>
        <family val="1"/>
      </rPr>
      <t xml:space="preserve">Egg-shaped object with spots like portholes observed through an astronomical
</t>
    </r>
    <r>
      <rPr>
        <sz val="9"/>
        <rFont val="Times New Roman"/>
        <family val="1"/>
      </rPr>
      <t>reflector telescope. (Ref. 3; Report in NICAP files.)</t>
    </r>
  </si>
  <si>
    <r>
      <rPr>
        <sz val="9"/>
        <rFont val="Times New Roman"/>
        <family val="1"/>
      </rPr>
      <t>Wisconsin Rapids</t>
    </r>
  </si>
  <si>
    <r>
      <rPr>
        <sz val="9"/>
        <rFont val="Times New Roman"/>
        <family val="1"/>
      </rPr>
      <t>Resembled a modern day jet airliner without wings; weird glow (Page 14 Ref. 1)</t>
    </r>
  </si>
  <si>
    <r>
      <rPr>
        <sz val="9"/>
        <rFont val="Times New Roman"/>
        <family val="1"/>
      </rPr>
      <t>Two persons saw a strange "frog-man" 1 m tall with a round head, no neck, and a hump in front of the body. The mouth was a large, straight slit, the eyes were like smaller slits.</t>
    </r>
  </si>
  <si>
    <r>
      <rPr>
        <sz val="9"/>
        <rFont val="Times New Roman"/>
        <family val="1"/>
      </rPr>
      <t>Juminda</t>
    </r>
  </si>
  <si>
    <r>
      <rPr>
        <sz val="9"/>
        <rFont val="Times New Roman"/>
        <family val="1"/>
      </rPr>
      <t>38Fall</t>
    </r>
  </si>
  <si>
    <r>
      <rPr>
        <sz val="9"/>
        <rFont val="Times New Roman"/>
        <family val="1"/>
      </rPr>
      <t>Silvery object with rectangular portholes (Page 12 Ref. 1)</t>
    </r>
  </si>
  <si>
    <r>
      <rPr>
        <sz val="9"/>
        <rFont val="Times New Roman"/>
        <family val="1"/>
      </rPr>
      <t>38Summer</t>
    </r>
  </si>
  <si>
    <r>
      <rPr>
        <sz val="9"/>
        <rFont val="Times New Roman"/>
        <family val="1"/>
      </rPr>
      <t>Soldiers at the Spanish Civil War battlefront were illuminated by a bright glow, then saw an oval object about 10-12 meters in diameter shaped like “two inverted plates” hovering near the ground. A cylindrical column came down from the center and two beings emerged.</t>
    </r>
  </si>
  <si>
    <r>
      <rPr>
        <sz val="9"/>
        <rFont val="Times New Roman"/>
        <family val="1"/>
      </rPr>
      <t>Guadalaraja</t>
    </r>
  </si>
  <si>
    <r>
      <rPr>
        <sz val="9"/>
        <rFont val="Times New Roman"/>
        <family val="1"/>
      </rPr>
      <t xml:space="preserve">Things like glowing spheres that were floating in the British sky (Page 11-12 Ref.
</t>
    </r>
    <r>
      <rPr>
        <sz val="9"/>
        <rFont val="Times New Roman"/>
        <family val="1"/>
      </rPr>
      <t>1)</t>
    </r>
  </si>
  <si>
    <r>
      <rPr>
        <sz val="9"/>
        <rFont val="Times New Roman"/>
        <family val="1"/>
      </rPr>
      <t>Objects described as coffins and swords (Page 11 Ref. 1)</t>
    </r>
  </si>
  <si>
    <r>
      <rPr>
        <sz val="9"/>
        <rFont val="Times New Roman"/>
        <family val="1"/>
      </rPr>
      <t>German-Polish border</t>
    </r>
  </si>
  <si>
    <r>
      <rPr>
        <sz val="9"/>
        <rFont val="Times New Roman"/>
        <family val="1"/>
      </rPr>
      <t>37Late</t>
    </r>
  </si>
  <si>
    <r>
      <rPr>
        <sz val="9"/>
        <rFont val="Times New Roman"/>
        <family val="1"/>
      </rPr>
      <t>Lights of alleged aircraft (Page 11 Ref. 1)</t>
    </r>
  </si>
  <si>
    <r>
      <rPr>
        <sz val="9"/>
        <rFont val="Times New Roman"/>
        <family val="1"/>
      </rPr>
      <t>500 miles off US coast</t>
    </r>
  </si>
  <si>
    <r>
      <rPr>
        <sz val="9"/>
        <rFont val="Times New Roman"/>
        <family val="1"/>
      </rPr>
      <t>Light (Nicknamed Ghost Flier) (Page 11 Ref. 1)</t>
    </r>
  </si>
  <si>
    <r>
      <rPr>
        <sz val="9"/>
        <rFont val="Times New Roman"/>
        <family val="1"/>
      </rPr>
      <t>Large aeroplane with red and green glowing lights (Page 11, Ref. 1)</t>
    </r>
  </si>
  <si>
    <r>
      <rPr>
        <sz val="9"/>
        <rFont val="Times New Roman"/>
        <family val="1"/>
      </rPr>
      <t>Kvalsik</t>
    </r>
  </si>
  <si>
    <r>
      <rPr>
        <sz val="9"/>
        <rFont val="Times New Roman"/>
        <family val="1"/>
      </rPr>
      <t>30-40 foot in diameter object, no propellers, gun metal color (Page 10-11 Ref. 1)</t>
    </r>
  </si>
  <si>
    <r>
      <rPr>
        <sz val="9"/>
        <rFont val="Times New Roman"/>
        <family val="1"/>
      </rPr>
      <t>Snake-like shafts of light hanging motionless in sky (Page 10 Ref. 1)</t>
    </r>
  </si>
  <si>
    <r>
      <rPr>
        <sz val="9"/>
        <rFont val="Times New Roman"/>
        <family val="1"/>
      </rPr>
      <t>Bright shaft of light (Page 10 Ref. 1)</t>
    </r>
  </si>
  <si>
    <r>
      <rPr>
        <sz val="9"/>
        <rFont val="Times New Roman"/>
        <family val="1"/>
      </rPr>
      <t>Palestine</t>
    </r>
  </si>
  <si>
    <r>
      <rPr>
        <sz val="9"/>
        <rFont val="Times New Roman"/>
        <family val="1"/>
      </rPr>
      <t>A very large aeroplane with eight propellers (Page 8 Ref. 1)</t>
    </r>
  </si>
  <si>
    <r>
      <rPr>
        <sz val="9"/>
        <rFont val="Times New Roman"/>
        <family val="1"/>
      </rPr>
      <t>Ghost aviators (as reported by the New York Times) (Page 8 Ref. 1)</t>
    </r>
  </si>
  <si>
    <r>
      <rPr>
        <sz val="9"/>
        <rFont val="Times New Roman"/>
        <family val="1"/>
      </rPr>
      <t>Sweden, Northern Finland, Norway</t>
    </r>
  </si>
  <si>
    <r>
      <rPr>
        <sz val="9"/>
        <rFont val="Times New Roman"/>
        <family val="1"/>
      </rPr>
      <t>Low-flying aeroplane (Page 7 Ref. 1)</t>
    </r>
  </si>
  <si>
    <r>
      <rPr>
        <sz val="9"/>
        <rFont val="Times New Roman"/>
        <family val="1"/>
      </rPr>
      <t>Beam of light coming from machine (Page 7 Ref. 1)</t>
    </r>
  </si>
  <si>
    <r>
      <rPr>
        <sz val="9"/>
        <rFont val="Times New Roman"/>
        <family val="1"/>
      </rPr>
      <t>Kalix</t>
    </r>
  </si>
  <si>
    <r>
      <rPr>
        <sz val="9"/>
        <rFont val="Times New Roman"/>
        <family val="1"/>
      </rPr>
      <t>East Coast and Britain, mysterious aircraft (Page 7 Ref. 1)</t>
    </r>
  </si>
  <si>
    <r>
      <rPr>
        <sz val="9"/>
        <rFont val="Times New Roman"/>
        <family val="1"/>
      </rPr>
      <t>East Coast</t>
    </r>
  </si>
  <si>
    <r>
      <rPr>
        <sz val="9"/>
        <rFont val="Times New Roman"/>
        <family val="1"/>
      </rPr>
      <t>East Coast United States</t>
    </r>
  </si>
  <si>
    <r>
      <rPr>
        <sz val="9"/>
        <rFont val="Times New Roman"/>
        <family val="1"/>
      </rPr>
      <t>33Aug-Dec</t>
    </r>
  </si>
  <si>
    <r>
      <rPr>
        <sz val="9"/>
        <rFont val="Times New Roman"/>
        <family val="1"/>
      </rPr>
      <t>Gigantic light (Page 6-7 Ref. 1)</t>
    </r>
  </si>
  <si>
    <r>
      <rPr>
        <sz val="9"/>
        <rFont val="Times New Roman"/>
        <family val="1"/>
      </rPr>
      <t>Sussex</t>
    </r>
  </si>
  <si>
    <r>
      <rPr>
        <sz val="9"/>
        <rFont val="Times New Roman"/>
        <family val="1"/>
      </rPr>
      <t>Morning. A man observed a faint violet light in a field between this town and Morrestown. Walking to it, he found an ovoid object 3 m in diameter and 2 m thick with a circular opening similar to a vault door.</t>
    </r>
  </si>
  <si>
    <r>
      <rPr>
        <sz val="9"/>
        <rFont val="Times New Roman"/>
        <family val="1"/>
      </rPr>
      <t>Chrysville</t>
    </r>
  </si>
  <si>
    <r>
      <rPr>
        <sz val="9"/>
        <rFont val="Times New Roman"/>
        <family val="1"/>
      </rPr>
      <t>33Summer</t>
    </r>
  </si>
  <si>
    <r>
      <rPr>
        <sz val="9"/>
        <rFont val="Times New Roman"/>
        <family val="1"/>
      </rPr>
      <t>Sutton photo of domed disc</t>
    </r>
  </si>
  <si>
    <r>
      <rPr>
        <sz val="9"/>
        <rFont val="Times New Roman"/>
        <family val="1"/>
      </rPr>
      <t>Airplane. (Page 6 Ref. 1)</t>
    </r>
  </si>
  <si>
    <r>
      <rPr>
        <sz val="9"/>
        <rFont val="Times New Roman"/>
        <family val="1"/>
      </rPr>
      <t>Durham</t>
    </r>
  </si>
  <si>
    <r>
      <rPr>
        <sz val="9"/>
        <rFont val="Times New Roman"/>
        <family val="1"/>
      </rPr>
      <t>32April/May</t>
    </r>
  </si>
  <si>
    <r>
      <rPr>
        <sz val="9"/>
        <rFont val="Times New Roman"/>
        <family val="1"/>
      </rPr>
      <t xml:space="preserve">Aluminum-like disc with periphery of yellowish lights or "portholes" on underside.
</t>
    </r>
    <r>
      <rPr>
        <sz val="9"/>
        <rFont val="Times New Roman"/>
        <family val="1"/>
      </rPr>
      <t>(NICAP UFO Evidence, 1964, Hall)</t>
    </r>
  </si>
  <si>
    <r>
      <rPr>
        <sz val="9"/>
        <rFont val="Times New Roman"/>
        <family val="1"/>
      </rPr>
      <t xml:space="preserve">The object was cigar-shaped, emitting a pink glow at its front and a light swirl of grey smoke along its sides. It was huge compared to any other plane, and it had no
</t>
    </r>
    <r>
      <rPr>
        <sz val="9"/>
        <rFont val="Times New Roman"/>
        <family val="1"/>
      </rPr>
      <t>rudder, [wings,] or elevator.</t>
    </r>
  </si>
  <si>
    <r>
      <rPr>
        <u/>
        <sz val="9"/>
        <color rgb="FF0000FF"/>
        <rFont val="Times New Roman"/>
        <family val="1"/>
      </rPr>
      <t>32 or 33</t>
    </r>
  </si>
  <si>
    <r>
      <rPr>
        <sz val="9"/>
        <rFont val="Times New Roman"/>
        <family val="1"/>
      </rPr>
      <t xml:space="preserve">About seven brilliant objects in a group flew from 30 degrees elevation in the east
</t>
    </r>
    <r>
      <rPr>
        <sz val="9"/>
        <rFont val="Times New Roman"/>
        <family val="1"/>
      </rPr>
      <t>to 45 degrees elevation in the west, in an arc.</t>
    </r>
  </si>
  <si>
    <r>
      <rPr>
        <sz val="9"/>
        <rFont val="Times New Roman"/>
        <family val="1"/>
      </rPr>
      <t>32 or 33</t>
    </r>
  </si>
  <si>
    <r>
      <rPr>
        <sz val="9"/>
        <rFont val="Times New Roman"/>
        <family val="1"/>
      </rPr>
      <t>Flaming, one-hundred foot blimp (Page 6 Ref. 1)</t>
    </r>
  </si>
  <si>
    <r>
      <rPr>
        <sz val="9"/>
        <rFont val="Times New Roman"/>
        <family val="1"/>
      </rPr>
      <t>UFO sighted in early morning, had bright light on front which lit up tree-tops, flashing lights on rear. Object made sweeping curve, sped up and climbed out of sight. (NICAP UFO Evidence, 1964, Hall)</t>
    </r>
  </si>
  <si>
    <r>
      <rPr>
        <sz val="9"/>
        <rFont val="Times New Roman"/>
        <family val="1"/>
      </rPr>
      <t>Cobden, Ont</t>
    </r>
  </si>
  <si>
    <r>
      <rPr>
        <sz val="9"/>
        <rFont val="Times New Roman"/>
        <family val="1"/>
      </rPr>
      <t xml:space="preserve">Five persons among them Einar Rostivold, saw a huge ball of light giving off fiery colors, 25 km from Robsart. It landed slowly, vanished gradually after illuminating
</t>
    </r>
    <r>
      <rPr>
        <sz val="9"/>
        <rFont val="Times New Roman"/>
        <family val="1"/>
      </rPr>
      <t>the whole countryside for 30 min.</t>
    </r>
  </si>
  <si>
    <r>
      <rPr>
        <sz val="9"/>
        <rFont val="Times New Roman"/>
        <family val="1"/>
      </rPr>
      <t>Robsart</t>
    </r>
  </si>
  <si>
    <r>
      <rPr>
        <sz val="9"/>
        <rFont val="Times New Roman"/>
        <family val="1"/>
      </rPr>
      <t>11:00 p.m. Levis Brosseau, 20 was returning home when he saw a dark object with a yellow light and his horse became very nervous. Within 6 m of the object four or five dwarfish figures were running back and forth.</t>
    </r>
  </si>
  <si>
    <r>
      <rPr>
        <sz val="9"/>
        <rFont val="Times New Roman"/>
        <family val="1"/>
      </rPr>
      <t>Fermeneuve</t>
    </r>
  </si>
  <si>
    <r>
      <rPr>
        <sz val="9"/>
        <rFont val="Times New Roman"/>
        <family val="1"/>
      </rPr>
      <t>Possible UFO In Old Photo</t>
    </r>
  </si>
  <si>
    <r>
      <rPr>
        <sz val="9"/>
        <rFont val="Times New Roman"/>
        <family val="1"/>
      </rPr>
      <t>Ward</t>
    </r>
  </si>
  <si>
    <r>
      <rPr>
        <u/>
        <sz val="9"/>
        <color rgb="FF0000FF"/>
        <rFont val="Times New Roman"/>
        <family val="1"/>
      </rPr>
      <t>2904xx</t>
    </r>
  </si>
  <si>
    <r>
      <rPr>
        <sz val="9"/>
        <rFont val="Times New Roman"/>
        <family val="1"/>
      </rPr>
      <t xml:space="preserve">A UFO, round "like an inverted soup plate," sped overhead emitting rays of light
</t>
    </r>
    <r>
      <rPr>
        <sz val="9"/>
        <rFont val="Times New Roman"/>
        <family val="1"/>
      </rPr>
      <t>which illuminated the ground and startled cattle. (NICAP UFO Evidence, 1964, Hall)</t>
    </r>
  </si>
  <si>
    <r>
      <rPr>
        <sz val="9"/>
        <rFont val="Times New Roman"/>
        <family val="1"/>
      </rPr>
      <t xml:space="preserve">We all saw, in the direction north to south, something big and shiny reflecting sun,
</t>
    </r>
    <r>
      <rPr>
        <sz val="9"/>
        <rFont val="Times New Roman"/>
        <family val="1"/>
      </rPr>
      <t>like a huge oval moving at great speed.</t>
    </r>
  </si>
  <si>
    <r>
      <rPr>
        <sz val="9"/>
        <rFont val="Times New Roman"/>
        <family val="1"/>
      </rPr>
      <t>Nepal</t>
    </r>
  </si>
  <si>
    <r>
      <rPr>
        <sz val="9"/>
        <rFont val="Times New Roman"/>
        <family val="1"/>
      </rPr>
      <t>Himalayan Mts.</t>
    </r>
  </si>
  <si>
    <r>
      <rPr>
        <sz val="9"/>
        <rFont val="Times New Roman"/>
        <family val="1"/>
      </rPr>
      <t>11:00 PM. An air mail pilot was repeatedly buzzed by a long, cylindrical object. Each time the object came within about 50 yards, the aircraft engine would begin to sputter and misfire, until the pilot was forced to make an emergency landing in a pasture.</t>
    </r>
  </si>
  <si>
    <r>
      <rPr>
        <sz val="9"/>
        <rFont val="Times New Roman"/>
        <family val="1"/>
      </rPr>
      <t>Salt Lake City (near)</t>
    </r>
  </si>
  <si>
    <r>
      <rPr>
        <sz val="10"/>
        <rFont val="Times New Roman"/>
        <family val="1"/>
      </rPr>
      <t>Several Circular Objects Surrounded Plane</t>
    </r>
  </si>
  <si>
    <r>
      <rPr>
        <sz val="9"/>
        <rFont val="Times New Roman"/>
        <family val="1"/>
      </rPr>
      <t>Witicha</t>
    </r>
  </si>
  <si>
    <r>
      <rPr>
        <sz val="9"/>
        <rFont val="Times New Roman"/>
        <family val="1"/>
      </rPr>
      <t xml:space="preserve">White oval-shaped object lit up ground, moved out of sight over horizon. (NICAP
</t>
    </r>
    <r>
      <rPr>
        <sz val="9"/>
        <rFont val="Times New Roman"/>
        <family val="1"/>
      </rPr>
      <t>UFO Evidence, 1964, Hall)</t>
    </r>
  </si>
  <si>
    <r>
      <rPr>
        <sz val="9"/>
        <rFont val="Times New Roman"/>
        <family val="1"/>
      </rPr>
      <t>Early Humanoid Report</t>
    </r>
  </si>
  <si>
    <r>
      <rPr>
        <sz val="9"/>
        <rFont val="Times New Roman"/>
        <family val="1"/>
      </rPr>
      <t>Northern Wayne County</t>
    </r>
  </si>
  <si>
    <r>
      <rPr>
        <u/>
        <sz val="9"/>
        <color rgb="FF0000FF"/>
        <rFont val="Times New Roman"/>
        <family val="1"/>
      </rPr>
      <t>2306xx</t>
    </r>
  </si>
  <si>
    <r>
      <rPr>
        <sz val="9"/>
        <rFont val="Times New Roman"/>
        <family val="1"/>
      </rPr>
      <t xml:space="preserve">Revolving red object passed over-head from NE to SW. Two witnesses were
</t>
    </r>
    <r>
      <rPr>
        <sz val="9"/>
        <rFont val="Times New Roman"/>
        <family val="1"/>
      </rPr>
      <t>college professors. (NICAP UFO Evidence, 1964, Hall)</t>
    </r>
  </si>
  <si>
    <r>
      <rPr>
        <sz val="9"/>
        <rFont val="Times New Roman"/>
        <family val="1"/>
      </rPr>
      <t>Greencastle</t>
    </r>
  </si>
  <si>
    <r>
      <rPr>
        <sz val="9"/>
        <rFont val="Times New Roman"/>
        <family val="1"/>
      </rPr>
      <t>John Morris and William James saw an object fall into the ocean so slowly that it was thought to be a plane. A boat was sent out, but nothing was found. (Magonia #45, Fort 639)</t>
    </r>
  </si>
  <si>
    <r>
      <rPr>
        <sz val="9"/>
        <rFont val="Times New Roman"/>
        <family val="1"/>
      </rPr>
      <t>Barmouth, Wales</t>
    </r>
  </si>
  <si>
    <r>
      <rPr>
        <sz val="9"/>
        <rFont val="Times New Roman"/>
        <family val="1"/>
      </rPr>
      <t>5:00 a.m. William C. Lamb was following strange tracks when he heard a high- pitched sound and saw a circular object intercepting starlight. It became brilliantly lighted and landed in a hollow. Soon afterword, a creature over 2.4 m tall was seen flying from the direction where the object had landed. It left tracks in the snow, which Lamb followed without results.</t>
    </r>
  </si>
  <si>
    <r>
      <rPr>
        <sz val="9"/>
        <rFont val="Times New Roman"/>
        <family val="1"/>
      </rPr>
      <t>Hubbell</t>
    </r>
  </si>
  <si>
    <r>
      <rPr>
        <sz val="9"/>
        <rFont val="Times New Roman"/>
        <family val="1"/>
      </rPr>
      <t>Undocumented report of an "abduction" by two beings. (Magonia #43, Quincy)</t>
    </r>
  </si>
  <si>
    <r>
      <rPr>
        <sz val="9"/>
        <rFont val="Times New Roman"/>
        <family val="1"/>
      </rPr>
      <t>Marseilles</t>
    </r>
  </si>
  <si>
    <r>
      <rPr>
        <sz val="9"/>
        <rFont val="Times New Roman"/>
        <family val="1"/>
      </rPr>
      <t xml:space="preserve">Reddish cigar-shaped object, with no motor or rigging, passed silently from SW to
</t>
    </r>
    <r>
      <rPr>
        <sz val="9"/>
        <rFont val="Times New Roman"/>
        <family val="1"/>
      </rPr>
      <t>NE. (NICAP UFO Evidence, 1964, Hall)</t>
    </r>
  </si>
  <si>
    <r>
      <rPr>
        <sz val="9"/>
        <rFont val="Times New Roman"/>
        <family val="1"/>
      </rPr>
      <t>Waco (near)</t>
    </r>
  </si>
  <si>
    <r>
      <rPr>
        <sz val="9"/>
        <rFont val="Times New Roman"/>
        <family val="1"/>
      </rPr>
      <t>18Early</t>
    </r>
  </si>
  <si>
    <r>
      <rPr>
        <sz val="9"/>
        <rFont val="Times New Roman"/>
        <family val="1"/>
      </rPr>
      <t xml:space="preserve">John Boback, 17, was walking along the railroad tracks between Youngstown and
</t>
    </r>
    <r>
      <rPr>
        <sz val="9"/>
        <rFont val="Times New Roman"/>
        <family val="1"/>
      </rPr>
      <t>Mt. Braddock when he saw a saucer-shaped object with a platform and rows of lights, sitting in a field 30 m to his left.</t>
    </r>
  </si>
  <si>
    <r>
      <rPr>
        <sz val="10"/>
        <rFont val="Times New Roman"/>
        <family val="1"/>
      </rPr>
      <t>Elongated Oval Object Hovers Near Ground</t>
    </r>
  </si>
  <si>
    <r>
      <rPr>
        <sz val="10"/>
        <rFont val="Times New Roman"/>
        <family val="1"/>
      </rPr>
      <t>British A/c Encounters Object With Row of Illuminated Windows</t>
    </r>
  </si>
  <si>
    <r>
      <rPr>
        <sz val="9"/>
        <rFont val="Times New Roman"/>
        <family val="1"/>
      </rPr>
      <t>Rochford, Essex</t>
    </r>
  </si>
  <si>
    <r>
      <rPr>
        <sz val="9"/>
        <rFont val="Times New Roman"/>
        <family val="1"/>
      </rPr>
      <t>During severe fighting in the Dardanelles a peculiar cloud engulfed a British regiment which was never seen again. This was observed by 22 men of the First Field Company, NZ Army Corps and stated in an affidavit.</t>
    </r>
  </si>
  <si>
    <r>
      <rPr>
        <sz val="9"/>
        <rFont val="Times New Roman"/>
        <family val="1"/>
      </rPr>
      <t>Gallipoli</t>
    </r>
  </si>
  <si>
    <r>
      <rPr>
        <sz val="9"/>
        <rFont val="Times New Roman"/>
        <family val="1"/>
      </rPr>
      <t xml:space="preserve">William J. Kiehl and seven other persons saw a spherical craft on the surface of the water. On its deck were two small men wearing green-purple clothes. They seemed to be busy with a hose, plunging it into the water. (This was shown to be as a hoax
</t>
    </r>
    <r>
      <rPr>
        <sz val="9"/>
        <rFont val="Times New Roman"/>
        <family val="1"/>
      </rPr>
      <t>a long time ago.)</t>
    </r>
  </si>
  <si>
    <r>
      <rPr>
        <sz val="9"/>
        <rFont val="Times New Roman"/>
        <family val="1"/>
      </rPr>
      <t>Georgian Bay</t>
    </r>
  </si>
  <si>
    <r>
      <rPr>
        <sz val="9"/>
        <rFont val="Times New Roman"/>
        <family val="1"/>
      </rPr>
      <t>William J. Kiehl and seven other persons saw a spherical craft on the surface of the water. On its deck were two small men wearing green-purple clothes. They seemed to be busy with a hose, plunging it into the water. (This was shown to be as a hoax a long time ago.)</t>
    </r>
  </si>
  <si>
    <r>
      <rPr>
        <sz val="9"/>
        <rFont val="Times New Roman"/>
        <family val="1"/>
      </rPr>
      <t>4:00 a.m. Gustav Herwagen opened the door of his house and saw in a field a shining cigar- shaped object with illuminated windows. Near it were four or five dwarfs 1.20 m tall, clad in light clothing.</t>
    </r>
  </si>
  <si>
    <r>
      <rPr>
        <sz val="9"/>
        <rFont val="Times New Roman"/>
        <family val="1"/>
      </rPr>
      <t xml:space="preserve">4:00 a.m. Gustav Herwagen opened the door of his house and saw in a field a shining cigar- shaped object with illuminated windows. Near it were four or five
</t>
    </r>
    <r>
      <rPr>
        <sz val="9"/>
        <rFont val="Times New Roman"/>
        <family val="1"/>
      </rPr>
      <t>dwarfs 1.20 m tall, clad in light clothing.</t>
    </r>
  </si>
  <si>
    <r>
      <rPr>
        <sz val="9"/>
        <rFont val="Times New Roman"/>
        <family val="1"/>
      </rPr>
      <t xml:space="preserve">A man on horseback at night dismounted when his horse became disturbed, and
</t>
    </r>
    <r>
      <rPr>
        <sz val="9"/>
        <rFont val="Times New Roman"/>
        <family val="1"/>
      </rPr>
      <t>walked to the edge of a clearing in the woods. There he saw a low-hovering disc with a row of lights.</t>
    </r>
  </si>
  <si>
    <r>
      <rPr>
        <sz val="9"/>
        <rFont val="Times New Roman"/>
        <family val="1"/>
      </rPr>
      <t>1910Summer</t>
    </r>
  </si>
  <si>
    <r>
      <rPr>
        <sz val="9"/>
        <rFont val="Times New Roman"/>
        <family val="1"/>
      </rPr>
      <t>11:00 p.m. Several witnesses among them the vicar, the Mayor, and a policeman saw a cigar-shaped object hovering at 30 m altitude. A man appeared at a lateral door and was heard shouting some words in an unknown language.</t>
    </r>
  </si>
  <si>
    <r>
      <rPr>
        <sz val="9"/>
        <rFont val="Times New Roman"/>
        <family val="1"/>
      </rPr>
      <t>Invercargill, New Zealand</t>
    </r>
  </si>
  <si>
    <r>
      <rPr>
        <sz val="9"/>
        <rFont val="Times New Roman"/>
        <family val="1"/>
      </rPr>
      <t xml:space="preserve">"Mysterious Airship" emitting a bright beam of light appeared moving SE to NW, hovered over city, moved away. Seen again two hours later; hovered, moved away
</t>
    </r>
    <r>
      <rPr>
        <sz val="9"/>
        <rFont val="Times New Roman"/>
        <family val="1"/>
      </rPr>
      <t>to south and turned east.</t>
    </r>
  </si>
  <si>
    <r>
      <rPr>
        <sz val="9"/>
        <rFont val="Times New Roman"/>
        <family val="1"/>
      </rPr>
      <t>Worcester</t>
    </r>
  </si>
  <si>
    <r>
      <rPr>
        <sz val="9"/>
        <rFont val="Times New Roman"/>
        <family val="1"/>
      </rPr>
      <t>4:10 a.m. An elongated object following a west to east trajectory flew over the town. It gave off a strong light and was seen by two fishermen to plunge into the sea 6 km away from the coast, after a steady flight of about 9 min.</t>
    </r>
  </si>
  <si>
    <r>
      <rPr>
        <sz val="9"/>
        <rFont val="Times New Roman"/>
        <family val="1"/>
      </rPr>
      <t>Annam</t>
    </r>
  </si>
  <si>
    <r>
      <rPr>
        <sz val="9"/>
        <rFont val="Times New Roman"/>
        <family val="1"/>
      </rPr>
      <t>Donghoi</t>
    </r>
  </si>
  <si>
    <r>
      <rPr>
        <sz val="9"/>
        <rFont val="Times New Roman"/>
        <family val="1"/>
      </rPr>
      <t>11:00 p.m. Mr. Lethbridge was walking along a road near the mountains when he saw on the grass a large tubelike machine. Aboard were two men wearing furs and talking excitedly in a language the witness could not understand. The grass was found depressed at the site after the object had flown off.</t>
    </r>
  </si>
  <si>
    <r>
      <rPr>
        <sz val="9"/>
        <rFont val="Times New Roman"/>
        <family val="1"/>
      </rPr>
      <t>Caerphilly, Wales</t>
    </r>
  </si>
  <si>
    <r>
      <rPr>
        <sz val="9"/>
        <rFont val="Times New Roman"/>
        <family val="1"/>
      </rPr>
      <t>9:45 PM. A cigar-shaped object illuminated the terrain brightly in King's Lynn. Looking up, he saw the airship-like object speed overhead, two men visible in an undercarriage, and disappear in the distance within a few minutes.</t>
    </r>
  </si>
  <si>
    <r>
      <rPr>
        <sz val="9"/>
        <rFont val="Times New Roman"/>
        <family val="1"/>
      </rPr>
      <t>King's Lynn</t>
    </r>
  </si>
  <si>
    <r>
      <rPr>
        <sz val="9"/>
        <rFont val="Times New Roman"/>
        <family val="1"/>
      </rPr>
      <t>Tunguska event. Mainstream scientists generally hold that it was a comet or asteroid (in actuality a comet could not have survived to such low altitude, but a stony asteroid might have, but the radioactivity remains unexplained).</t>
    </r>
  </si>
  <si>
    <r>
      <rPr>
        <sz val="9"/>
        <rFont val="Times New Roman"/>
        <family val="1"/>
      </rPr>
      <t>Podkamennaia Tunguska</t>
    </r>
  </si>
  <si>
    <r>
      <rPr>
        <sz val="9"/>
        <rFont val="Times New Roman"/>
        <family val="1"/>
      </rPr>
      <t>The English ship "Mohican," piloted by Capt. Urghart, was going to Philadelphia when it was surrounded by a thick, luminous cloud which "magnetized" everything on board. The compass was observed to swing wildly.</t>
    </r>
  </si>
  <si>
    <r>
      <rPr>
        <sz val="9"/>
        <rFont val="Times New Roman"/>
        <family val="1"/>
      </rPr>
      <t xml:space="preserve">Formation of three objects sighted by U.S.S. Supply in North Pacific off San Francisco. (NICAP UFO Evidence, 1964, Hall, II) (These were apparently fireball
</t>
    </r>
    <r>
      <rPr>
        <sz val="9"/>
        <rFont val="Times New Roman"/>
        <family val="1"/>
      </rPr>
      <t>meteors. See report and analysis by Brad Sparks.)</t>
    </r>
  </si>
  <si>
    <r>
      <rPr>
        <sz val="9"/>
        <rFont val="Times New Roman"/>
        <family val="1"/>
      </rPr>
      <t>San Francisco (North Pacific off)</t>
    </r>
  </si>
  <si>
    <r>
      <rPr>
        <sz val="9"/>
        <rFont val="Times New Roman"/>
        <family val="1"/>
      </rPr>
      <t>Tom Darby, with his brother and mother, saw two whitish-blue objects about 400 m away, from a point situated 3 km north of Rolling Prairie. The objects hovered 2 or 3 m above ground, flew toward a barn, came closer to each other, and were hidden from view by a hill.</t>
    </r>
  </si>
  <si>
    <r>
      <rPr>
        <sz val="9"/>
        <rFont val="Times New Roman"/>
        <family val="1"/>
      </rPr>
      <t>Rolling Prairie</t>
    </r>
  </si>
  <si>
    <r>
      <rPr>
        <sz val="9"/>
        <rFont val="Times New Roman"/>
        <family val="1"/>
      </rPr>
      <t>During the early evening a family watched a brilliantly glowing cigar-shaped object hovering at treetop level. It had two rows of evenly spaced windows.</t>
    </r>
  </si>
  <si>
    <r>
      <rPr>
        <sz val="9"/>
        <rFont val="Times New Roman"/>
        <family val="1"/>
      </rPr>
      <t>Helmer</t>
    </r>
  </si>
  <si>
    <r>
      <rPr>
        <sz val="9"/>
        <rFont val="Times New Roman"/>
        <family val="1"/>
      </rPr>
      <t xml:space="preserve">3:05 a.m. Three persons aboard the "Fort Salisbury," including Second Officer A.
</t>
    </r>
    <r>
      <rPr>
        <sz val="9"/>
        <rFont val="Times New Roman"/>
        <family val="1"/>
      </rPr>
      <t>H. Raymer, saw a huge, dark object bearing lights in the sea ahead. It was observed sinking slowly. Estimated length: 200 m.</t>
    </r>
  </si>
  <si>
    <r>
      <rPr>
        <sz val="9"/>
        <rFont val="Times New Roman"/>
        <family val="1"/>
      </rPr>
      <t>Gulf of Guinea</t>
    </r>
  </si>
  <si>
    <r>
      <rPr>
        <sz val="9"/>
        <rFont val="Times New Roman"/>
        <family val="1"/>
      </rPr>
      <t>Two policemen, Sumpter and McLenore, were riding northwest of Hot Springs when they saw a bright light in the sky. About 7 km farther they saw the light again coming down to the ground. One km farther the horses refused to walk.</t>
    </r>
  </si>
  <si>
    <r>
      <rPr>
        <sz val="9"/>
        <rFont val="Times New Roman"/>
        <family val="1"/>
      </rPr>
      <t xml:space="preserve">Approximate date. A lawyer was surprised to see a lighted object fly over. His
</t>
    </r>
    <r>
      <rPr>
        <sz val="9"/>
        <rFont val="Times New Roman"/>
        <family val="1"/>
      </rPr>
      <t>horse was scared and nearly toppled the carriage.</t>
    </r>
  </si>
  <si>
    <r>
      <rPr>
        <sz val="9"/>
        <rFont val="Times New Roman"/>
        <family val="1"/>
      </rPr>
      <t>Aquila-Hillsboro</t>
    </r>
  </si>
  <si>
    <r>
      <rPr>
        <sz val="9"/>
        <rFont val="Times New Roman"/>
        <family val="1"/>
      </rPr>
      <t>Evening. People returning from church observed a heavy object being dragged along the ground by a rope attached to a flying craft. The rope got caught in a railroad track. The craft was too high for its structure to be visible but protrusions and a light could be distinguished.</t>
    </r>
  </si>
  <si>
    <r>
      <rPr>
        <sz val="9"/>
        <rFont val="Times New Roman"/>
        <family val="1"/>
      </rPr>
      <t>Merkel</t>
    </r>
  </si>
  <si>
    <r>
      <rPr>
        <sz val="9"/>
        <rFont val="Times New Roman"/>
        <family val="1"/>
      </rPr>
      <t xml:space="preserve">Judge Lawrence A. Byrne of Texarkana, Arkansas, was surveying a tract of land when he saw a peculiar object anchored on the ground. "It was manned by three men who spoke a foreign language, but judging from their looks one would take
</t>
    </r>
    <r>
      <rPr>
        <sz val="9"/>
        <rFont val="Times New Roman"/>
        <family val="1"/>
      </rPr>
      <t>them to be Japs."</t>
    </r>
  </si>
  <si>
    <r>
      <rPr>
        <sz val="9"/>
        <rFont val="Times New Roman"/>
        <family val="1"/>
      </rPr>
      <t>McKinney Bayou</t>
    </r>
  </si>
  <si>
    <r>
      <rPr>
        <sz val="9"/>
        <rFont val="Times New Roman"/>
        <family val="1"/>
      </rPr>
      <t>Judge Lawrence A. Byrne of Texarkana, Arkansas, was surveying a tract of land when he saw a peculiar object anchored on the ground. "It was manned by three men who spoke a foreign language, but judging from their looks one would take them to be Japs."</t>
    </r>
  </si>
  <si>
    <r>
      <rPr>
        <sz val="9"/>
        <rFont val="Times New Roman"/>
        <family val="1"/>
      </rPr>
      <t>Midnight. Frank Nichols, who lived 3 km east of Josserand and was one of its most respected citizens, was awakened by a machine noise. Looking outside, he saw a heavy, lighted object land in his wheat field. He walked toward it, was stopped by two men who asked permission to draw water from his well.</t>
    </r>
  </si>
  <si>
    <r>
      <rPr>
        <sz val="9"/>
        <rFont val="Times New Roman"/>
        <family val="1"/>
      </rPr>
      <t>Josserand</t>
    </r>
  </si>
  <si>
    <r>
      <rPr>
        <sz val="9"/>
        <rFont val="Times New Roman"/>
        <family val="1"/>
      </rPr>
      <t xml:space="preserve">John M. Barclay was intrigued when his dog barked furiously and a high-pitched noise was heard. He went out, saw a flying object circling 5 m above ground.
</t>
    </r>
    <r>
      <rPr>
        <sz val="9"/>
        <rFont val="Times New Roman"/>
        <family val="1"/>
      </rPr>
      <t>Elongated with protrusions and blinding lights, it went dark when it landed.</t>
    </r>
  </si>
  <si>
    <r>
      <rPr>
        <sz val="9"/>
        <rFont val="Times New Roman"/>
        <family val="1"/>
      </rPr>
      <t>6:00 p.m.Capt. James Hooton was hunting in the vicinity of Homan when he heard the noise of a steam engine and found an object in a clearing. It looked like a cylinder with pointed ends, lateral wheels, and horizontal blade over it. Hooton spoke with a man who wore dark glasses and walked behind the craft. There were three or four occupants.</t>
    </r>
  </si>
  <si>
    <r>
      <rPr>
        <sz val="9"/>
        <rFont val="Times New Roman"/>
        <family val="1"/>
      </rPr>
      <t>Homan</t>
    </r>
  </si>
  <si>
    <r>
      <rPr>
        <sz val="9"/>
        <rFont val="Times New Roman"/>
        <family val="1"/>
      </rPr>
      <t>10:30 p.m. Alexander Hamilton was awakened by a noise among the cattle and went and saw an elongated cigar-shaped object, about 100 m long with a transparent cabin underneath showing narrow reddish bands, hovering 10 m above ground. Inside it were "six of the strangest beings" the witness had seen, also described as "hideous." A cow was dragged away by the object with the help of a strong red cable; it was found butchered in a field the next day.</t>
    </r>
  </si>
  <si>
    <r>
      <rPr>
        <sz val="9"/>
        <rFont val="Times New Roman"/>
        <family val="1"/>
      </rPr>
      <t>Leroy</t>
    </r>
  </si>
  <si>
    <r>
      <rPr>
        <sz val="9"/>
        <rFont val="Times New Roman"/>
        <family val="1"/>
      </rPr>
      <t xml:space="preserve">Morning. At least a dozen farmers saw an object maneuver in the sky for an hour before it landed. A strange man near 3 m tall, almost naked and suffering from the
</t>
    </r>
    <r>
      <rPr>
        <sz val="9"/>
        <rFont val="Times New Roman"/>
        <family val="1"/>
      </rPr>
      <t>heat, was the pilot of the craft.</t>
    </r>
  </si>
  <si>
    <r>
      <rPr>
        <sz val="9"/>
        <rFont val="Times New Roman"/>
        <family val="1"/>
      </rPr>
      <t>Williamston</t>
    </r>
  </si>
  <si>
    <r>
      <rPr>
        <sz val="9"/>
        <rFont val="Times New Roman"/>
        <family val="1"/>
      </rPr>
      <t>Morning. At least a dozen farmers saw an object maneuver in the sky for an hour before it landed. A strange man near 3 m tall, almost naked and suffering from the heat, was the pilot of the craft.</t>
    </r>
  </si>
  <si>
    <r>
      <rPr>
        <sz val="9"/>
        <rFont val="Times New Roman"/>
        <family val="1"/>
      </rPr>
      <t xml:space="preserve">9:00 p.m. A mysterious airship passed over the city twice on the night of Friday, April 16. According to the Vincennes Morning Commercial, the airship first appeared about nine oclock, traveling along the extreme eastern portion of the
</t>
    </r>
    <r>
      <rPr>
        <sz val="9"/>
        <rFont val="Times New Roman"/>
        <family val="1"/>
      </rPr>
      <t>horizon</t>
    </r>
  </si>
  <si>
    <r>
      <rPr>
        <sz val="9"/>
        <rFont val="Times New Roman"/>
        <family val="1"/>
      </rPr>
      <t xml:space="preserve">Approximate date. While working in his field, Haney Savidge saw an aerial craft
</t>
    </r>
    <r>
      <rPr>
        <sz val="9"/>
        <rFont val="Times New Roman"/>
        <family val="1"/>
      </rPr>
      <t>land near him. Six people emerged from it and spoke to him for a few minutes before leaving again.(Magonia #22, 191)</t>
    </r>
  </si>
  <si>
    <r>
      <rPr>
        <sz val="9"/>
        <rFont val="Times New Roman"/>
        <family val="1"/>
      </rPr>
      <t>Downs Township</t>
    </r>
  </si>
  <si>
    <r>
      <rPr>
        <sz val="9"/>
        <rFont val="Times New Roman"/>
        <family val="1"/>
      </rPr>
      <t>Two farm workers, Adolph Winkle and John Hulle, saw a strange craft in a field. They had a discussion with its occupants, a woman and two men, and were told the ship-had flown from Quincy to Springfield in 30 min and that the crew was making electrical repairs.</t>
    </r>
  </si>
  <si>
    <r>
      <rPr>
        <sz val="9"/>
        <rFont val="Times New Roman"/>
        <family val="1"/>
      </rPr>
      <t>9:00 p.m. A passenger train on the Wabash line, going toward Quincy, was followed by a low-flying object for 15 min between Perry Springs and Hersman. All the passengers saw the craft, which had a red and white light.</t>
    </r>
  </si>
  <si>
    <r>
      <rPr>
        <sz val="9"/>
        <rFont val="Times New Roman"/>
        <family val="1"/>
      </rPr>
      <t>Perry Springs</t>
    </r>
  </si>
  <si>
    <r>
      <rPr>
        <sz val="9"/>
        <rFont val="Times New Roman"/>
        <family val="1"/>
      </rPr>
      <t>7:45 p.m. This is the first report from the entire period to be declared a possible UFO. Dr. Eddie Bullard provided this report to Brad Sparks in Dec. 2006. A Medical doctor/amateur astronomer observed a cigar shaped object with a telescope.</t>
    </r>
  </si>
  <si>
    <r>
      <rPr>
        <sz val="9"/>
        <rFont val="Times New Roman"/>
        <family val="1"/>
      </rPr>
      <t>Nightfall. A flying object coming closer and closer to the ground followed a train, as reported by the engineer, Joe Wright (Magonia #19, FSR 66,4)</t>
    </r>
  </si>
  <si>
    <r>
      <rPr>
        <sz val="9"/>
        <rFont val="Times New Roman"/>
        <family val="1"/>
      </rPr>
      <t>Howard-Artesian</t>
    </r>
  </si>
  <si>
    <r>
      <rPr>
        <sz val="9"/>
        <rFont val="Times New Roman"/>
        <family val="1"/>
      </rPr>
      <t>Morning. A large object was seen to fly slowly toward the north. It seemed ready to land and five men drove toward it. About 7 km north of Linn Grove, they found the craft on the ground, came within 700 m of it but it "spread its four giant wings and rose towards the North." Two strange figures aboard the craft made efforts to conceal themselves.</t>
    </r>
  </si>
  <si>
    <r>
      <rPr>
        <sz val="9"/>
        <rFont val="Times New Roman"/>
        <family val="1"/>
      </rPr>
      <t>Linn Grove</t>
    </r>
  </si>
  <si>
    <r>
      <rPr>
        <sz val="9"/>
        <rFont val="Times New Roman"/>
        <family val="1"/>
      </rPr>
      <t xml:space="preserve">Joseph Singler, captain of the "Sea Wing," was fishing with S. H. Davis, of Detroit, when they saw on the lake what they thought was a  ship, about 13 m
</t>
    </r>
    <r>
      <rPr>
        <sz val="9"/>
        <rFont val="Times New Roman"/>
        <family val="1"/>
      </rPr>
      <t>long, with a canopy.</t>
    </r>
  </si>
  <si>
    <r>
      <rPr>
        <sz val="9"/>
        <rFont val="Times New Roman"/>
        <family val="1"/>
      </rPr>
      <t>3:00 p.m. An object landed 2 km south of Gas City on the property of John Roush, terrifying the farmers and causing the horses and cattle to stampede. Six occupants of the ship came out and seemed to make some repairs.</t>
    </r>
  </si>
  <si>
    <r>
      <rPr>
        <sz val="9"/>
        <rFont val="Times New Roman"/>
        <family val="1"/>
      </rPr>
      <t>Gas City</t>
    </r>
  </si>
  <si>
    <r>
      <rPr>
        <sz val="9"/>
        <rFont val="Times New Roman"/>
        <family val="1"/>
      </rPr>
      <t>6:00 p.m. A large crowd of miners saw an unknown object land 3 km north of Green Ridge and 4 km south of Girard. The night operator of the Chicago-and- Alton Railroad, Paul McCramer, stated that he came sufficiently close to the craft to see a man emerge from it to repair the machinery. Traces were found over a large area. The object itself was elongated like a ship with a roof and a double canopy.</t>
    </r>
  </si>
  <si>
    <r>
      <rPr>
        <sz val="9"/>
        <rFont val="Times New Roman"/>
        <family val="1"/>
      </rPr>
      <t>Girard (near Green Ridge)</t>
    </r>
  </si>
  <si>
    <r>
      <rPr>
        <sz val="9"/>
        <rFont val="Times New Roman"/>
        <family val="1"/>
      </rPr>
      <t>2:30 p.m. On the property of Z. Thacker, 19 km north of Carlinville, an unknown object landed. Before the three witnesses could reach it, the craft, which was shaped like a cigar with a dome, rose slowly and left majestically toward the north.</t>
    </r>
  </si>
  <si>
    <r>
      <rPr>
        <sz val="9"/>
        <rFont val="Times New Roman"/>
        <family val="1"/>
      </rPr>
      <t>Nilwood</t>
    </r>
  </si>
  <si>
    <r>
      <rPr>
        <sz val="9"/>
        <rFont val="Times New Roman"/>
        <family val="1"/>
      </rPr>
      <t xml:space="preserve">9:00 p.m. The whole town saw an object fly under the cloud ceiling. It came down slowly, then flew away very fast to the southeast. When directly over the town it
</t>
    </r>
    <r>
      <rPr>
        <sz val="9"/>
        <rFont val="Times New Roman"/>
        <family val="1"/>
      </rPr>
      <t>swept the ground with its powerful light.</t>
    </r>
  </si>
  <si>
    <r>
      <rPr>
        <sz val="9"/>
        <rFont val="Times New Roman"/>
        <family val="1"/>
      </rPr>
      <t>Everest</t>
    </r>
  </si>
  <si>
    <r>
      <rPr>
        <sz val="9"/>
        <rFont val="Times New Roman"/>
        <family val="1"/>
      </rPr>
      <t>10:30 p.m. The majority of the population observed an object arriving from the southeast. It  looked like a huge light, flew northwestward slowly, came to low altitude. A crowd gathered at a street corner to watch it.</t>
    </r>
  </si>
  <si>
    <r>
      <rPr>
        <sz val="9"/>
        <rFont val="Times New Roman"/>
        <family val="1"/>
      </rPr>
      <t xml:space="preserve">Approximate date. Robert Hibnight bard was caught by an anchor dropped from an unknown flying machine 22 km north of the town. He was dragged over 10 m and
</t>
    </r>
    <r>
      <rPr>
        <sz val="9"/>
        <rFont val="Times New Roman"/>
        <family val="1"/>
      </rPr>
      <t>fell as his clothes were torn.</t>
    </r>
  </si>
  <si>
    <r>
      <rPr>
        <sz val="9"/>
        <rFont val="Times New Roman"/>
        <family val="1"/>
      </rPr>
      <t>Aleister Crowley was walking in the mountains when he suddenly saw two little men. He made a gesture to them, but they did not seem to pay attention and disappeared among the rocks.</t>
    </r>
  </si>
  <si>
    <r>
      <rPr>
        <sz val="9"/>
        <rFont val="Times New Roman"/>
        <family val="1"/>
      </rPr>
      <t>Swiss Alps</t>
    </r>
  </si>
  <si>
    <r>
      <rPr>
        <sz val="9"/>
        <rFont val="Times New Roman"/>
        <family val="1"/>
      </rPr>
      <t>Arolla (near Zermatt)</t>
    </r>
  </si>
  <si>
    <r>
      <rPr>
        <sz val="9"/>
        <rFont val="Times New Roman"/>
        <family val="1"/>
      </rPr>
      <t xml:space="preserve">Midnight. A huge sphere of fire was observed rising out of the ocean by witnesses aboard the "Siberian." It rose to an altitude of 16 m, flew against the wind, and
</t>
    </r>
    <r>
      <rPr>
        <sz val="9"/>
        <rFont val="Times New Roman"/>
        <family val="1"/>
      </rPr>
      <t>came close to the ship, then "dashed oft" toward the southeast.</t>
    </r>
  </si>
  <si>
    <r>
      <rPr>
        <sz val="9"/>
        <rFont val="Times New Roman"/>
        <family val="1"/>
      </rPr>
      <t>Cape Race</t>
    </r>
  </si>
  <si>
    <r>
      <rPr>
        <sz val="9"/>
        <rFont val="Times New Roman"/>
        <family val="1"/>
      </rPr>
      <t xml:space="preserve">During the night, which was rainy and tempestuous, a family of nine persons, sleeping in a hut a few leagues from Maracaibo, were awakened by a loud humming noise and a vivid, dazzling light, which brilliantly illuminated the
</t>
    </r>
    <r>
      <rPr>
        <sz val="9"/>
        <rFont val="Times New Roman"/>
        <family val="1"/>
      </rPr>
      <t>interior of the house.</t>
    </r>
  </si>
  <si>
    <r>
      <rPr>
        <sz val="9"/>
        <rFont val="Times New Roman"/>
        <family val="1"/>
      </rPr>
      <t>Maracaibo</t>
    </r>
  </si>
  <si>
    <r>
      <rPr>
        <sz val="9"/>
        <rFont val="Times New Roman"/>
        <family val="1"/>
      </rPr>
      <t xml:space="preserve">Dawn. A luminous object circled the harbor. Altitude: 5-6 m. Illuminated the
</t>
    </r>
    <r>
      <rPr>
        <sz val="9"/>
        <rFont val="Times New Roman"/>
        <family val="1"/>
      </rPr>
      <t>whole town. Duration: 1 1/2 min, as a bluish-green flame. Then plunged into the sea. Made several circles above the ferry-boat pier.</t>
    </r>
  </si>
  <si>
    <r>
      <rPr>
        <sz val="9"/>
        <rFont val="Times New Roman"/>
        <family val="1"/>
      </rPr>
      <t>Scutari</t>
    </r>
  </si>
  <si>
    <r>
      <rPr>
        <sz val="9"/>
        <rFont val="Times New Roman"/>
        <family val="1"/>
      </rPr>
      <t xml:space="preserve">Saturn-shaped UFO (globe with central ring) flew slowly overhead. [Credit:
</t>
    </r>
    <r>
      <rPr>
        <sz val="9"/>
        <rFont val="Times New Roman"/>
        <family val="1"/>
      </rPr>
      <t>Charles Fort, from Science Monthly, 2-136]</t>
    </r>
  </si>
  <si>
    <r>
      <rPr>
        <sz val="9"/>
        <rFont val="Times New Roman"/>
        <family val="1"/>
      </rPr>
      <t xml:space="preserve">4:00 a.m. The two sons of the Prince of Wales, one of them the future king of England, were cruising aboard "LaBacchante" when an object resembling a fully
</t>
    </r>
    <r>
      <rPr>
        <sz val="9"/>
        <rFont val="Times New Roman"/>
        <family val="1"/>
      </rPr>
      <t>lighted ship was seen ("a phantom vessel all aglow").</t>
    </r>
  </si>
  <si>
    <r>
      <rPr>
        <sz val="9"/>
        <rFont val="Times New Roman"/>
        <family val="1"/>
      </rPr>
      <t>Between Melbourne and Sydney at sea</t>
    </r>
  </si>
  <si>
    <r>
      <rPr>
        <sz val="9"/>
        <rFont val="Times New Roman"/>
        <family val="1"/>
      </rPr>
      <t xml:space="preserve">Evening. Four men walking near Galisteo Junction were surprised as they heard voices coming from a "strange balloon," which flew over them. It was shaped like a fish and seemed to be guided by a large fanlike device. There were eight to ten
</t>
    </r>
    <r>
      <rPr>
        <sz val="9"/>
        <rFont val="Times New Roman"/>
        <family val="1"/>
      </rPr>
      <t>figures aboard.</t>
    </r>
  </si>
  <si>
    <r>
      <rPr>
        <sz val="9"/>
        <rFont val="Times New Roman"/>
        <family val="1"/>
      </rPr>
      <t>Lamy</t>
    </r>
  </si>
  <si>
    <r>
      <rPr>
        <sz val="9"/>
        <rFont val="Times New Roman"/>
        <family val="1"/>
      </rPr>
      <t xml:space="preserve">A 14-year-old boy saw a luminous ball descending from the sky and hovering near him. He felt somehow "drawn" to it, but succeeded in backing away in spite of his
</t>
    </r>
    <r>
      <rPr>
        <sz val="9"/>
        <rFont val="Times New Roman"/>
        <family val="1"/>
      </rPr>
      <t>terror.</t>
    </r>
  </si>
  <si>
    <r>
      <rPr>
        <sz val="9"/>
        <rFont val="Times New Roman"/>
        <family val="1"/>
      </rPr>
      <t>Eastern area</t>
    </r>
  </si>
  <si>
    <r>
      <rPr>
        <sz val="9"/>
        <rFont val="Times New Roman"/>
        <family val="1"/>
      </rPr>
      <t xml:space="preserve">A strange being dressed in tight-fitting clothes and shining helmet soared over the heads of two sentries, who fired without result. The apparition stunned them with
</t>
    </r>
    <r>
      <rPr>
        <sz val="9"/>
        <rFont val="Times New Roman"/>
        <family val="1"/>
      </rPr>
      <t>something described as "blue fire."</t>
    </r>
  </si>
  <si>
    <r>
      <rPr>
        <sz val="9"/>
        <rFont val="Times New Roman"/>
        <family val="1"/>
      </rPr>
      <t xml:space="preserve">9:40 p.m. Two very large "wheels" were seen spinning in the air and slowly
</t>
    </r>
    <r>
      <rPr>
        <sz val="9"/>
        <rFont val="Times New Roman"/>
        <family val="1"/>
      </rPr>
      <t>coming to the surface of the sea.</t>
    </r>
  </si>
  <si>
    <r>
      <rPr>
        <sz val="9"/>
        <rFont val="Times New Roman"/>
        <family val="1"/>
      </rPr>
      <t>Persian Gulf</t>
    </r>
  </si>
  <si>
    <r>
      <rPr>
        <sz val="9"/>
        <rFont val="Times New Roman"/>
        <family val="1"/>
      </rPr>
      <t xml:space="preserve">Three meteor-like objects moving together with "remarkable slowness" flew across the sky, visible about three minutes, "moving with the same velocity and grade of
</t>
    </r>
    <r>
      <rPr>
        <sz val="9"/>
        <rFont val="Times New Roman"/>
        <family val="1"/>
      </rPr>
      <t>regularity.</t>
    </r>
  </si>
  <si>
    <r>
      <rPr>
        <sz val="9"/>
        <rFont val="Times New Roman"/>
        <family val="1"/>
      </rPr>
      <t xml:space="preserve">1:00 a.m. At King's Sutton an object resembling a haystack flew on an irregular
</t>
    </r>
    <r>
      <rPr>
        <sz val="9"/>
        <rFont val="Times New Roman"/>
        <family val="1"/>
      </rPr>
      <t>course. Sometimes high, sometimes very low it was accompanied by fire and dense smoke. It produced the same effect as a tornado, felling trees and walls.</t>
    </r>
  </si>
  <si>
    <r>
      <rPr>
        <sz val="9"/>
        <rFont val="Times New Roman"/>
        <family val="1"/>
      </rPr>
      <t>Banbury</t>
    </r>
  </si>
  <si>
    <r>
      <rPr>
        <sz val="9"/>
        <rFont val="Times New Roman"/>
        <family val="1"/>
      </rPr>
      <t xml:space="preserve">A strange "aerial construction" bearing lights and making engine noises flew low over this town. Local people also described it as a giant bird covered with large
</t>
    </r>
    <r>
      <rPr>
        <sz val="9"/>
        <rFont val="Times New Roman"/>
        <family val="1"/>
      </rPr>
      <t>scales producing a metallic noise.</t>
    </r>
  </si>
  <si>
    <r>
      <rPr>
        <sz val="9"/>
        <rFont val="Times New Roman"/>
        <family val="1"/>
      </rPr>
      <t>Copiago</t>
    </r>
  </si>
  <si>
    <r>
      <rPr>
        <sz val="9"/>
        <rFont val="Times New Roman"/>
        <family val="1"/>
      </rPr>
      <t xml:space="preserve">Two objects, one red and one green, flew overhead together, moving with an
</t>
    </r>
    <r>
      <rPr>
        <sz val="9"/>
        <rFont val="Times New Roman"/>
        <family val="1"/>
      </rPr>
      <t>undulating motion. (NICAP UFO Evidence, 1964, Hall)</t>
    </r>
  </si>
  <si>
    <r>
      <rPr>
        <sz val="9"/>
        <rFont val="Times New Roman"/>
        <family val="1"/>
      </rPr>
      <t>Year unknown; B-57 photo</t>
    </r>
  </si>
  <si>
    <r>
      <rPr>
        <sz val="9"/>
        <rFont val="Times New Roman"/>
        <family val="1"/>
      </rPr>
      <t>No location Details</t>
    </r>
  </si>
  <si>
    <t>Year unknown; Belgium</t>
  </si>
  <si>
    <t>Date 2</t>
  </si>
  <si>
    <t>Column2</t>
  </si>
  <si>
    <t>starts with zero</t>
  </si>
  <si>
    <r>
      <rPr>
        <b/>
        <sz val="9"/>
        <rFont val="Times New Roman"/>
        <family val="1"/>
      </rPr>
      <t>Description</t>
    </r>
  </si>
  <si>
    <r>
      <rPr>
        <b/>
        <sz val="9"/>
        <color rgb="FF000080"/>
        <rFont val="Times New Roman"/>
        <family val="1"/>
      </rPr>
      <t xml:space="preserve">NC
</t>
    </r>
    <r>
      <rPr>
        <b/>
        <sz val="9"/>
        <color rgb="FF000080"/>
        <rFont val="Times New Roman"/>
        <family val="1"/>
      </rPr>
      <t>flag</t>
    </r>
  </si>
  <si>
    <r>
      <rPr>
        <b/>
        <sz val="9"/>
        <color rgb="FF9A3300"/>
        <rFont val="Times New Roman"/>
        <family val="1"/>
      </rPr>
      <t>BB</t>
    </r>
  </si>
  <si>
    <r>
      <rPr>
        <b/>
        <sz val="9"/>
        <color rgb="FF9A3300"/>
        <rFont val="Times New Roman"/>
        <family val="1"/>
      </rPr>
      <t>Rating</t>
    </r>
  </si>
  <si>
    <r>
      <rPr>
        <b/>
        <sz val="9"/>
        <rFont val="Times New Roman"/>
        <family val="1"/>
      </rPr>
      <t>Code</t>
    </r>
  </si>
  <si>
    <r>
      <rPr>
        <b/>
        <sz val="9"/>
        <rFont val="Times New Roman"/>
        <family val="1"/>
      </rPr>
      <t>Cat</t>
    </r>
  </si>
  <si>
    <r>
      <rPr>
        <b/>
        <sz val="9"/>
        <rFont val="Times New Roman"/>
        <family val="1"/>
      </rPr>
      <t>State or      Country</t>
    </r>
  </si>
  <si>
    <r>
      <rPr>
        <b/>
        <sz val="9"/>
        <rFont val="Times New Roman"/>
        <family val="1"/>
      </rPr>
      <t>City</t>
    </r>
  </si>
  <si>
    <r>
      <rPr>
        <b/>
        <sz val="9"/>
        <rFont val="Times New Roman"/>
        <family val="1"/>
      </rPr>
      <t>Date</t>
    </r>
  </si>
  <si>
    <t>Line ID</t>
  </si>
  <si>
    <t>LC = LaPaz Catalog</t>
  </si>
  <si>
    <t>NC = Nuclear Connection</t>
  </si>
  <si>
    <t>BBU = Blue Book Unknowns</t>
  </si>
  <si>
    <t>http://www.nicap.org/NSID/NSID_Menu.htm</t>
  </si>
  <si>
    <t>Download of referance data from NICAP</t>
  </si>
  <si>
    <t>NICAP number (refer NICAP tab) or page number form PDF document</t>
  </si>
  <si>
    <t>NICAP page referance is to Sparks BB Unk, NICAP Summary combined docs_1938-1975(2021)</t>
  </si>
  <si>
    <t>Final First paper 590</t>
  </si>
  <si>
    <t>Second Paper</t>
  </si>
  <si>
    <t>First/Second</t>
  </si>
  <si>
    <t>2:30 p.m. PST. L. G. Bernier, observed three flat objects that were faster that P-38's. The objects were flying on a level
course to the northwest. [Note: Richland is part of the Hanford site]. {Ted Bloecher/Dan Wilson)</t>
  </si>
  <si>
    <t>Needs Checking</t>
  </si>
  <si>
    <t>First</t>
  </si>
  <si>
    <t>451</t>
  </si>
  <si>
    <t>512</t>
  </si>
  <si>
    <t>Dec. 5, 1948; W of Las Vegas, New Mexico (BB!l).
9:05 p.m. (MST). USAF pilot Capt. William Goede, copilot Major Roger Carter, and S/Sgt. flight engineer, flying a C-47
from Lowry AFB, Denver, to Williams AFB, Chandler, Ariz., at 18,000 ft saw a green fireball. 2nd green fireball sighting E
of Sandia Mtns. (10 miles E of Albuquerque) at 9:27 p.m. shot up from the ground to 500 ft height. (Sparks; FOIA)</t>
  </si>
  <si>
    <t>526</t>
  </si>
  <si>
    <t>Page 423</t>
  </si>
  <si>
    <t>Jan. 14, 1950; Oak Ridge, TN
4:45 PM. Fairchild plant workers at the nuclear research facilities watched a brilliant fiery ball of light hover over
restricted military airspace for about two minutes. (Source: Loren E. Gross, UFOs: A History. 1951, p. 3).</t>
  </si>
  <si>
    <t>Check needed</t>
  </si>
  <si>
    <t>Page 439</t>
  </si>
  <si>
    <t>4:55 p.m. Not listed in either BB Unknown list, but has aspects that may ultimately classify it as an unknown. Larry
Riordan, the Superintendent of Security for the X-10 control zone became a witness. While driving to a residential area he
saw an object which he thought at first was a balloon which had lost its "basket." It was generally round, appeared to
"come together at the bottom in wrinkles (rather indistinct and something was hanging below." It appeared to be 8 to 10
feet long and lead or gunmetal colored. It didn't seem to be moving but, since he was traveling and only saw it for a
number of seconds, he couldn't be sure. He was sure it wasn't a weather balloon, although he thought it might have been a
gas bag balloon launched by the nearby University of Tennessee Agricultural Research Farm. On the same day at 3:27 PM
the radar unit at the Knoxville airport detected radar targets near the area of Mr. Riordan's sighting and scrambled a
fighter plane. The pilot searched the area for about an hour and a half, which included the time of Mr. Riordan's sighting,
and found nothing.</t>
  </si>
  <si>
    <t>6:30 p.m. FBI documents show several visual sightings at Oak Ridge and a radar track at Knoxville. An unidentified
object appeared at 6:30 PM at an altitude of approximately 5,000 feet in the same general vicinity as the object observed
by Fry (see FBI doc below). The radar target disappeared at 7:20 p.m .. The complete radar report to the CIC investigator
says that targets appeared at 6:23 p.m. moving over the restricted flight zone and at 6:26 a fighter was scrambled to the
area of the targets but failed to see anything. (Fran Ridge)</t>
  </si>
  <si>
    <t>774</t>
  </si>
  <si>
    <t>Nov. 29-30, 1950; Knoxville, Tenn. (BBU).
1755 hours. Numerous unidentified paints appeared on the radar scope at the 662nd AW Radar Detachment at the
McGhee Tyson Airport, Knoxville, Tennessee. These paints almost covered the "Restricted Area" at Oak Ridge,
Tennessee. A fighter aircraft was sent to the area but no visual contact was reported. Most of the targets were visible on
the radar scope for two to three hours. At 1900 hours the graph record of a background (Geiger) counter in the "Restricted
Area" indicated a pronounced rise in Alpha particles and a slight rise in Gamma rays at the same time. These readings
were unaccounted for. The AEC advised that there were no known "Argon releases" during 29 or 30 November 1950. On
November 30, 1950, at 1351 hours untill 1405 hours a single unidentified target appeared on the radar scopes ranging 12
to 21 miles west to northwest of the station. At 1630 hours, on November 30, 1950, numerous unaccountable paints
appeared on the radar scopes. The "paints" were so numerous they could not be counted or plotted. These paints remained
visible on the radar screens until approximately 2330 or 2400 hours. At least nine highly qualified persons witnessed these
targets. (McDonald list, Dan Wilson)</t>
  </si>
  <si>
    <t>784</t>
  </si>
  <si>
    <t>Dec. 14, 1950; Knoxville, Tennessee
4:05 p.m. A group of targets blanketed the radar scopes in the area directly over the government Atomic Energy
Commission projects at Oak Ridge. These objects could not be identified from the radar image and a perfect fighter
interception met with negative results. (Fran Ridge)</t>
  </si>
  <si>
    <t>786</t>
  </si>
  <si>
    <t>798</t>
  </si>
  <si>
    <t>Page 482</t>
  </si>
  <si>
    <t>1132</t>
  </si>
  <si>
    <t>1194</t>
  </si>
  <si>
    <t>Page 510</t>
  </si>
  <si>
    <t>page 513</t>
  </si>
  <si>
    <t>1292</t>
  </si>
  <si>
    <t>page 514</t>
  </si>
  <si>
    <t>1366</t>
  </si>
  <si>
    <t>1407</t>
  </si>
  <si>
    <t>1502</t>
  </si>
  <si>
    <t>page 652</t>
  </si>
  <si>
    <t>Page 676</t>
  </si>
  <si>
    <t>Page 704</t>
  </si>
  <si>
    <t>1795</t>
  </si>
  <si>
    <t>Page 709</t>
  </si>
  <si>
    <t>1886</t>
  </si>
  <si>
    <t>2025</t>
  </si>
  <si>
    <t>Page 748</t>
  </si>
  <si>
    <t>Page 758</t>
  </si>
  <si>
    <t>2415</t>
  </si>
  <si>
    <t>2732</t>
  </si>
  <si>
    <t>2760</t>
  </si>
  <si>
    <t>2782</t>
  </si>
  <si>
    <t>Page 846</t>
  </si>
  <si>
    <t>Page 979</t>
  </si>
  <si>
    <t>Needs checking</t>
  </si>
  <si>
    <t>Object was very bright and had saucer-like appearance; was the size of three aircraft carriers, side-by side, oval shaped, very streamlined like a stretched-out egg and, and pinkish in color; Hovered in fixed position and then went straight-up and disappeared. (Page 188 Ref.1)</t>
  </si>
  <si>
    <t>needs checking</t>
  </si>
  <si>
    <t>Page 404</t>
  </si>
  <si>
    <t>Jan. 5, 1949; Albuquerque, New Mexico
Briefly mentioned in report at Los Alamos below. No other data.
Jan. 6, 1949; Kirtland AFB, New Mexico (BBID.
OSI Case 16. Diamond shaped object in horizontal flight much faster than a jet.
Jan. 6, 1949; Los Alamos, New Mexico (BBU)
OSI Cases 16 &amp; 17 (mentions above incident again). Unusual sounds heard. Report mentions a Jan 5 incident)</t>
  </si>
  <si>
    <t>Second</t>
  </si>
  <si>
    <t>Page 746</t>
  </si>
  <si>
    <t>1006</t>
  </si>
  <si>
    <t>2020</t>
  </si>
  <si>
    <t>3103</t>
  </si>
  <si>
    <t>3281</t>
  </si>
  <si>
    <t>3314</t>
  </si>
  <si>
    <t>3071</t>
  </si>
  <si>
    <t>Portland</t>
  </si>
  <si>
    <t>Altoona</t>
  </si>
  <si>
    <t>Turner AFB</t>
  </si>
  <si>
    <t>Jackson</t>
  </si>
  <si>
    <t>Brookley AFB</t>
  </si>
  <si>
    <t>Plymouth</t>
  </si>
  <si>
    <t>Fort Benning</t>
  </si>
  <si>
    <t>Finland</t>
  </si>
  <si>
    <t>Mt. Diablo</t>
  </si>
  <si>
    <t xml:space="preserve">Cape Canaveral/Patrick AFB/Kennedy Space Center  </t>
  </si>
  <si>
    <t>Ontario</t>
  </si>
  <si>
    <t>Chickasaw (30°45' N, 88°4' W) and Brookley AFB (30°38' N, 88°5' W)</t>
  </si>
  <si>
    <t>Yaak</t>
  </si>
  <si>
    <t>Midway Airport, Chicago</t>
  </si>
  <si>
    <t>Near Allentown</t>
  </si>
  <si>
    <t>Enterprise</t>
  </si>
  <si>
    <t>Olmstead AFB</t>
  </si>
  <si>
    <t>Warner Robins AFB</t>
  </si>
  <si>
    <t>Fayetteville</t>
  </si>
  <si>
    <t>Washington, D.C</t>
  </si>
  <si>
    <t>100 miles S of Louisiana coast</t>
  </si>
  <si>
    <t>Ladd AFB</t>
  </si>
  <si>
    <t>Hanford</t>
  </si>
  <si>
    <t>Pittsburg-Stockton</t>
  </si>
  <si>
    <t>Luke AFB</t>
  </si>
  <si>
    <t>Scott AFB</t>
  </si>
  <si>
    <t>Tuscaloosa</t>
  </si>
  <si>
    <t>York</t>
  </si>
  <si>
    <t>Nouasseur AFB</t>
  </si>
  <si>
    <t>Cincinnati</t>
  </si>
  <si>
    <t>Fresno</t>
  </si>
  <si>
    <t>400 miles S to Minneapolis</t>
  </si>
  <si>
    <t>Near Bermuda</t>
  </si>
  <si>
    <t>Cochise</t>
  </si>
  <si>
    <t>Marianna</t>
  </si>
  <si>
    <t>Jacksonville</t>
  </si>
  <si>
    <t>N of Schenectady to W of Syracuse</t>
  </si>
  <si>
    <t>Point Arena</t>
  </si>
  <si>
    <t>El Toro Marine Corps Air Station</t>
  </si>
  <si>
    <t>Tierra Amarilla AFS</t>
  </si>
  <si>
    <t>Lincoln AFB, Lincoln</t>
  </si>
  <si>
    <t>Oxnard AFB</t>
  </si>
  <si>
    <t>Bering Sea</t>
  </si>
  <si>
    <t>Indian Head</t>
  </si>
  <si>
    <t>Houghton Lake (15 miles south of)</t>
  </si>
  <si>
    <t>Page 511</t>
  </si>
  <si>
    <t>Page 750</t>
  </si>
  <si>
    <t>Page 876</t>
  </si>
  <si>
    <t>page 769</t>
  </si>
  <si>
    <t>Page 760</t>
  </si>
  <si>
    <t>Page 759</t>
  </si>
  <si>
    <t xml:space="preserve">July 17, 1962, Edwards AFB, Cal.
X-15 flight, Maj. Bob White pilot. Photographs and visual sighting of unidentified object "like a
piece of paper," gray-white. Observed to left of aircraft "going along with the ship" for about 5
seconds, then "darted above and behind the plane." [NICAP UFO Evidence]
</t>
  </si>
  <si>
    <t>Oak Ridge, TN. Metal tube hovers over gaseous diffusion plant</t>
  </si>
  <si>
    <t>AFOSI Case 16: 17:50 - bright white diamond shaped obj faster than jet
disappeared</t>
  </si>
  <si>
    <t>Another Radar Sighting / Small Smoke Cloud</t>
  </si>
  <si>
    <t>F-82 Attempts Intercept of UFO Over AEC Plant / Radar</t>
  </si>
  <si>
    <t>Civilian AEC employees observed a slow moving wingless silver object at 5,000
feet altitude in the Hanford area</t>
  </si>
  <si>
    <t>Secretary Martha Milligan saw a bullet-shaped object with burnt-orange exhaust
fly straight and level. (Berliner)</t>
  </si>
  <si>
    <t>Hanford Atomic Works - perfect circular white disc above the site</t>
  </si>
  <si>
    <t>Hundreds of employees from AEC witnessed UFO cavort</t>
  </si>
  <si>
    <t>Air Force reserve colonel at Los Alamos saw a strange ellipse shaped light</t>
  </si>
  <si>
    <t>At 3:45 p.m. (EST), the assistant director of security at the Savannah River Project, Mr. J. Howard Jones, observed a silver crescent-shaped object at a very
high altitude over the project.</t>
  </si>
  <si>
    <t>Pilot reports domed disc near AEC area</t>
  </si>
  <si>
    <t>light-brown flat oval object that climbed to 28,000 ft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</si>
</sst>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 mmm\ yyyy"/>
    <numFmt numFmtId="165" formatCode="000000"/>
    <numFmt numFmtId="171" formatCode="yyyy\-mm\-dd"/>
  </numFmts>
  <fonts count="55" x14ac:knownFonts="1">
    <font>
      <sz val="11"/>
      <color theme="1"/>
      <name val="Calibri"/>
      <family val="2"/>
      <scheme val="minor"/>
    </font>
    <font>
      <b/>
      <sz val="8"/>
      <color theme="0"/>
      <name val="Arial"/>
      <family val="2"/>
    </font>
    <font>
      <sz val="11"/>
      <name val="Calibri"/>
      <family val="2"/>
      <scheme val="minor"/>
    </font>
    <font>
      <b/>
      <sz val="8"/>
      <name val="Arial"/>
      <family val="2"/>
    </font>
    <font>
      <b/>
      <sz val="14"/>
      <color theme="1"/>
      <name val="Calibri"/>
      <family val="2"/>
      <scheme val="minor"/>
    </font>
    <font>
      <b/>
      <sz val="14"/>
      <name val="Calibri"/>
      <family val="2"/>
      <scheme val="minor"/>
    </font>
    <font>
      <sz val="8"/>
      <name val="Arial"/>
      <family val="2"/>
    </font>
    <font>
      <sz val="14"/>
      <color theme="1"/>
      <name val="Arial"/>
      <family val="2"/>
    </font>
    <font>
      <sz val="12"/>
      <name val="Calibri"/>
      <family val="2"/>
    </font>
    <font>
      <sz val="12"/>
      <color theme="0"/>
      <name val="Calibri"/>
      <family val="2"/>
    </font>
    <font>
      <sz val="10"/>
      <color rgb="FF000000"/>
      <name val="Times New Roman"/>
      <family val="1"/>
    </font>
    <font>
      <sz val="9"/>
      <name val="Times New Roman"/>
      <family val="1"/>
    </font>
    <font>
      <sz val="9"/>
      <color rgb="FF9A3300"/>
      <name val="Times New Roman"/>
      <family val="2"/>
    </font>
    <font>
      <sz val="9"/>
      <color rgb="FF008000"/>
      <name val="Times New Roman"/>
      <family val="1"/>
    </font>
    <font>
      <sz val="9"/>
      <color rgb="FF000000"/>
      <name val="Times New Roman"/>
      <family val="2"/>
    </font>
    <font>
      <sz val="10"/>
      <color rgb="FF0000FF"/>
      <name val="Times New Roman"/>
      <family val="2"/>
    </font>
    <font>
      <sz val="9"/>
      <color rgb="FF0000FF"/>
      <name val="Times New Roman"/>
      <family val="2"/>
    </font>
    <font>
      <b/>
      <sz val="9"/>
      <name val="Times New Roman"/>
      <family val="1"/>
    </font>
    <font>
      <b/>
      <sz val="9"/>
      <color rgb="FF000080"/>
      <name val="Times New Roman"/>
      <family val="1"/>
    </font>
    <font>
      <u/>
      <sz val="9"/>
      <color rgb="FF0000FF"/>
      <name val="Times New Roman"/>
      <family val="1"/>
    </font>
    <font>
      <sz val="10"/>
      <name val="Times New Roman"/>
      <family val="1"/>
    </font>
    <font>
      <u/>
      <sz val="10"/>
      <color rgb="FF0000FF"/>
      <name val="Times New Roman"/>
      <family val="1"/>
    </font>
    <font>
      <sz val="9"/>
      <color rgb="FF0000FF"/>
      <name val="Times New Roman"/>
      <family val="1"/>
    </font>
    <font>
      <sz val="9"/>
      <color rgb="FF9A3365"/>
      <name val="Times New Roman"/>
      <family val="1"/>
    </font>
    <font>
      <sz val="9"/>
      <color rgb="FF9A3300"/>
      <name val="Times New Roman"/>
      <family val="1"/>
    </font>
    <font>
      <sz val="9"/>
      <color rgb="FF008000"/>
      <name val="Times New Roman"/>
      <family val="2"/>
    </font>
    <font>
      <sz val="9"/>
      <color rgb="FF800080"/>
      <name val="Times New Roman"/>
      <family val="2"/>
    </font>
    <font>
      <sz val="9"/>
      <color rgb="FF323232"/>
      <name val="Times New Roman"/>
      <family val="1"/>
    </font>
    <font>
      <sz val="10"/>
      <color rgb="FF000000"/>
      <name val="Times New Roman"/>
      <family val="2"/>
    </font>
    <font>
      <b/>
      <sz val="9"/>
      <color rgb="FFFF0000"/>
      <name val="Times New Roman"/>
      <family val="1"/>
    </font>
    <font>
      <sz val="9"/>
      <name val="Arial"/>
      <family val="2"/>
    </font>
    <font>
      <b/>
      <sz val="9"/>
      <color rgb="FFFF6500"/>
      <name val="Times New Roman"/>
      <family val="1"/>
    </font>
    <font>
      <sz val="9"/>
      <color rgb="FFFF0000"/>
      <name val="Times New Roman"/>
      <family val="1"/>
    </font>
    <font>
      <b/>
      <sz val="9"/>
      <color rgb="FF9A3300"/>
      <name val="Times New Roman"/>
      <family val="1"/>
    </font>
    <font>
      <sz val="14"/>
      <color rgb="FF000080"/>
      <name val="Times New Roman"/>
      <family val="1"/>
    </font>
    <font>
      <u/>
      <sz val="11"/>
      <color theme="10"/>
      <name val="Calibri"/>
      <family val="2"/>
      <scheme val="minor"/>
    </font>
    <font>
      <b/>
      <sz val="11"/>
      <color theme="0"/>
      <name val="Calibri"/>
      <family val="2"/>
      <scheme val="minor"/>
    </font>
    <font>
      <b/>
      <sz val="10"/>
      <color theme="0"/>
      <name val="Calibri"/>
      <family val="2"/>
    </font>
    <font>
      <sz val="10"/>
      <color theme="1"/>
      <name val="Calibri"/>
      <family val="2"/>
      <scheme val="minor"/>
    </font>
    <font>
      <i/>
      <sz val="11"/>
      <color rgb="FFFF0000"/>
      <name val="Calibri"/>
      <family val="2"/>
      <scheme val="minor"/>
    </font>
    <font>
      <sz val="14"/>
      <color theme="1"/>
      <name val="Calibri"/>
      <family val="2"/>
      <scheme val="minor"/>
    </font>
    <font>
      <b/>
      <sz val="10"/>
      <name val="Calibri"/>
      <family val="2"/>
      <scheme val="minor"/>
    </font>
    <font>
      <b/>
      <sz val="8"/>
      <color theme="1"/>
      <name val="Arial"/>
      <family val="2"/>
    </font>
    <font>
      <sz val="8"/>
      <color theme="1"/>
      <name val="Calibri"/>
      <family val="2"/>
    </font>
    <font>
      <sz val="11"/>
      <color theme="1"/>
      <name val="Arial"/>
      <family val="2"/>
    </font>
    <font>
      <sz val="8"/>
      <color theme="1"/>
      <name val="Arial"/>
      <family val="2"/>
    </font>
    <font>
      <sz val="8"/>
      <color theme="1"/>
      <name val="Calibri"/>
      <family val="2"/>
      <scheme val="minor"/>
    </font>
    <font>
      <sz val="11"/>
      <color theme="1"/>
      <name val="Calibri"/>
      <family val="2"/>
    </font>
    <font>
      <sz val="11"/>
      <color rgb="FF000000"/>
      <name val="Calibri"/>
      <family val="2"/>
    </font>
    <font>
      <sz val="8"/>
      <color theme="0"/>
      <name val="Calibri"/>
      <family val="2"/>
    </font>
    <font>
      <sz val="11"/>
      <color theme="0"/>
      <name val="Calibri"/>
      <family val="2"/>
    </font>
    <font>
      <sz val="8"/>
      <color theme="0"/>
      <name val="Arial"/>
      <family val="2"/>
    </font>
    <font>
      <sz val="8"/>
      <color theme="0"/>
      <name val="Calibri"/>
      <family val="2"/>
      <scheme val="minor"/>
    </font>
    <font>
      <sz val="11"/>
      <color theme="1"/>
      <name val="Times New Roman"/>
      <family val="1"/>
    </font>
    <font>
      <sz val="8"/>
      <color rgb="FFD8D8D8"/>
      <name val="Arial"/>
      <family val="2"/>
    </font>
  </fonts>
  <fills count="7">
    <fill>
      <patternFill patternType="none"/>
    </fill>
    <fill>
      <patternFill patternType="gray125"/>
    </fill>
    <fill>
      <patternFill patternType="solid">
        <fgColor theme="4"/>
        <bgColor theme="4"/>
      </patternFill>
    </fill>
    <fill>
      <patternFill patternType="solid">
        <fgColor theme="1"/>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8" tint="0.399975585192419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s>
  <cellStyleXfs count="5">
    <xf numFmtId="0" fontId="0" fillId="0" borderId="0"/>
    <xf numFmtId="0" fontId="10" fillId="0" borderId="0"/>
    <xf numFmtId="0" fontId="35" fillId="0" borderId="0" applyNumberFormat="0" applyFill="0" applyBorder="0" applyAlignment="0" applyProtection="0"/>
    <xf numFmtId="0" fontId="40" fillId="0" borderId="0"/>
    <xf numFmtId="0" fontId="7" fillId="0" borderId="0"/>
  </cellStyleXfs>
  <cellXfs count="217">
    <xf numFmtId="0" fontId="0" fillId="0" borderId="0" xfId="0"/>
    <xf numFmtId="49" fontId="1" fillId="2" borderId="1" xfId="0" applyNumberFormat="1" applyFont="1" applyFill="1" applyBorder="1" applyAlignment="1">
      <alignment horizontal="left" vertical="center" wrapText="1"/>
    </xf>
    <xf numFmtId="0" fontId="0" fillId="0" borderId="0" xfId="0" applyAlignment="1">
      <alignment horizontal="center"/>
    </xf>
    <xf numFmtId="0" fontId="1" fillId="2" borderId="1" xfId="0" applyFont="1" applyFill="1" applyBorder="1" applyAlignment="1">
      <alignment horizontal="left" vertical="center" wrapText="1"/>
    </xf>
    <xf numFmtId="0" fontId="2" fillId="0" borderId="0" xfId="0" applyFont="1"/>
    <xf numFmtId="0" fontId="3" fillId="0" borderId="1" xfId="0" applyFont="1" applyBorder="1" applyAlignment="1">
      <alignment horizontal="left" vertical="center" wrapText="1"/>
    </xf>
    <xf numFmtId="0" fontId="0" fillId="0" borderId="1" xfId="0" applyBorder="1"/>
    <xf numFmtId="49" fontId="3" fillId="0" borderId="1" xfId="0" applyNumberFormat="1" applyFont="1" applyBorder="1" applyAlignment="1">
      <alignment horizontal="left" vertical="center" wrapText="1"/>
    </xf>
    <xf numFmtId="0" fontId="4" fillId="0" borderId="0" xfId="0" applyFont="1"/>
    <xf numFmtId="0" fontId="5" fillId="0" borderId="0" xfId="0" applyFont="1"/>
    <xf numFmtId="0" fontId="6" fillId="0" borderId="0" xfId="0" applyFont="1"/>
    <xf numFmtId="0" fontId="6" fillId="0" borderId="0" xfId="0" applyFont="1" applyAlignment="1">
      <alignment wrapText="1"/>
    </xf>
    <xf numFmtId="0" fontId="6" fillId="0" borderId="0" xfId="0" applyFont="1" applyAlignment="1">
      <alignment horizontal="center" wrapText="1"/>
    </xf>
    <xf numFmtId="0" fontId="6" fillId="0" borderId="0" xfId="0" applyFont="1" applyAlignment="1">
      <alignment vertical="center"/>
    </xf>
    <xf numFmtId="0" fontId="6" fillId="0" borderId="0" xfId="0" applyFont="1" applyAlignment="1">
      <alignment vertical="center" wrapText="1"/>
    </xf>
    <xf numFmtId="0" fontId="3" fillId="0" borderId="0" xfId="0" applyFont="1" applyAlignment="1">
      <alignment horizontal="center" vertical="top" wrapText="1"/>
    </xf>
    <xf numFmtId="0" fontId="3" fillId="0" borderId="0" xfId="0" applyFont="1" applyAlignment="1">
      <alignment vertical="top" wrapText="1"/>
    </xf>
    <xf numFmtId="0" fontId="6" fillId="0" borderId="0" xfId="0" applyFont="1" applyAlignment="1">
      <alignment vertical="top" wrapText="1"/>
    </xf>
    <xf numFmtId="0" fontId="0" fillId="0" borderId="0" xfId="0" applyAlignment="1">
      <alignment horizontal="left"/>
    </xf>
    <xf numFmtId="0" fontId="7" fillId="0" borderId="0" xfId="0" applyFont="1" applyAlignment="1">
      <alignment horizontal="left"/>
    </xf>
    <xf numFmtId="0" fontId="7" fillId="0" borderId="0" xfId="0" applyFont="1" applyAlignment="1">
      <alignment horizontal="left" vertical="top"/>
    </xf>
    <xf numFmtId="0" fontId="8" fillId="0" borderId="0" xfId="0" applyFont="1" applyAlignment="1">
      <alignment horizontal="left"/>
    </xf>
    <xf numFmtId="0" fontId="9" fillId="3" borderId="0" xfId="0" applyFont="1" applyFill="1" applyAlignment="1">
      <alignment horizontal="left"/>
    </xf>
    <xf numFmtId="0" fontId="10" fillId="0" borderId="0" xfId="1" applyAlignment="1">
      <alignment horizontal="left" vertical="top"/>
    </xf>
    <xf numFmtId="0" fontId="11" fillId="0" borderId="5" xfId="1" applyFont="1" applyBorder="1" applyAlignment="1">
      <alignment horizontal="left" wrapText="1"/>
    </xf>
    <xf numFmtId="0" fontId="11" fillId="0" borderId="6" xfId="1" applyFont="1" applyBorder="1" applyAlignment="1">
      <alignment horizontal="left" wrapText="1"/>
    </xf>
    <xf numFmtId="164" fontId="10" fillId="4" borderId="7" xfId="1" applyNumberFormat="1" applyFill="1" applyBorder="1" applyAlignment="1">
      <alignment horizontal="left" wrapText="1"/>
    </xf>
    <xf numFmtId="0" fontId="11" fillId="0" borderId="6" xfId="1" applyFont="1" applyBorder="1" applyAlignment="1">
      <alignment horizontal="left" vertical="top" wrapText="1"/>
    </xf>
    <xf numFmtId="0" fontId="11" fillId="5" borderId="8" xfId="1" applyFont="1" applyFill="1" applyBorder="1" applyAlignment="1">
      <alignment horizontal="left" vertical="top" wrapText="1"/>
    </xf>
    <xf numFmtId="0" fontId="10" fillId="0" borderId="9" xfId="1" applyBorder="1" applyAlignment="1">
      <alignment horizontal="left" wrapText="1"/>
    </xf>
    <xf numFmtId="1" fontId="12" fillId="0" borderId="9" xfId="1" applyNumberFormat="1" applyFont="1" applyBorder="1" applyAlignment="1">
      <alignment horizontal="right" vertical="top" shrinkToFit="1"/>
    </xf>
    <xf numFmtId="0" fontId="11" fillId="0" borderId="9" xfId="1" applyFont="1" applyBorder="1" applyAlignment="1">
      <alignment horizontal="center" vertical="top" wrapText="1"/>
    </xf>
    <xf numFmtId="1" fontId="14" fillId="0" borderId="9" xfId="1" applyNumberFormat="1" applyFont="1" applyBorder="1" applyAlignment="1">
      <alignment horizontal="left" vertical="top" indent="1" shrinkToFit="1"/>
    </xf>
    <xf numFmtId="0" fontId="11" fillId="0" borderId="9" xfId="1" applyFont="1" applyBorder="1" applyAlignment="1">
      <alignment horizontal="left" vertical="top" wrapText="1"/>
    </xf>
    <xf numFmtId="165" fontId="15" fillId="0" borderId="10" xfId="1" applyNumberFormat="1" applyFont="1" applyBorder="1" applyAlignment="1">
      <alignment horizontal="right" vertical="top" indent="2" shrinkToFit="1"/>
    </xf>
    <xf numFmtId="0" fontId="11" fillId="0" borderId="8" xfId="1" applyFont="1" applyBorder="1" applyAlignment="1">
      <alignment horizontal="left" wrapText="1"/>
    </xf>
    <xf numFmtId="0" fontId="11" fillId="0" borderId="8" xfId="1" applyFont="1" applyBorder="1" applyAlignment="1">
      <alignment horizontal="left" vertical="top" wrapText="1"/>
    </xf>
    <xf numFmtId="0" fontId="10" fillId="0" borderId="7" xfId="1" applyBorder="1" applyAlignment="1">
      <alignment horizontal="left" wrapText="1"/>
    </xf>
    <xf numFmtId="1" fontId="14" fillId="0" borderId="7" xfId="1" applyNumberFormat="1" applyFont="1" applyBorder="1" applyAlignment="1">
      <alignment horizontal="left" vertical="top" indent="1" shrinkToFit="1"/>
    </xf>
    <xf numFmtId="0" fontId="11" fillId="0" borderId="7" xfId="1" applyFont="1" applyBorder="1" applyAlignment="1">
      <alignment horizontal="left" vertical="top" wrapText="1"/>
    </xf>
    <xf numFmtId="165" fontId="16" fillId="0" borderId="11" xfId="1" applyNumberFormat="1" applyFont="1" applyBorder="1" applyAlignment="1">
      <alignment horizontal="right" vertical="top" indent="3" shrinkToFit="1"/>
    </xf>
    <xf numFmtId="0" fontId="10" fillId="0" borderId="7" xfId="1" applyBorder="1" applyAlignment="1">
      <alignment horizontal="left" vertical="center" wrapText="1"/>
    </xf>
    <xf numFmtId="0" fontId="10" fillId="0" borderId="8" xfId="1" applyBorder="1" applyAlignment="1">
      <alignment horizontal="left" vertical="top" wrapText="1"/>
    </xf>
    <xf numFmtId="1" fontId="14" fillId="0" borderId="7" xfId="1" applyNumberFormat="1" applyFont="1" applyBorder="1" applyAlignment="1">
      <alignment horizontal="left" vertical="center" indent="1" shrinkToFit="1"/>
    </xf>
    <xf numFmtId="0" fontId="11" fillId="0" borderId="7" xfId="1" applyFont="1" applyBorder="1" applyAlignment="1">
      <alignment horizontal="left" vertical="center" wrapText="1"/>
    </xf>
    <xf numFmtId="165" fontId="16" fillId="0" borderId="11" xfId="1" applyNumberFormat="1" applyFont="1" applyBorder="1" applyAlignment="1">
      <alignment horizontal="right" vertical="center" indent="3" shrinkToFit="1"/>
    </xf>
    <xf numFmtId="1" fontId="12" fillId="0" borderId="7" xfId="1" applyNumberFormat="1" applyFont="1" applyBorder="1" applyAlignment="1">
      <alignment horizontal="right" vertical="top" shrinkToFit="1"/>
    </xf>
    <xf numFmtId="0" fontId="11" fillId="0" borderId="7" xfId="1" applyFont="1" applyBorder="1" applyAlignment="1">
      <alignment horizontal="center" vertical="top" wrapText="1"/>
    </xf>
    <xf numFmtId="0" fontId="10" fillId="0" borderId="7" xfId="1" applyBorder="1" applyAlignment="1">
      <alignment horizontal="left" vertical="top" wrapText="1"/>
    </xf>
    <xf numFmtId="1" fontId="14" fillId="0" borderId="7" xfId="1" applyNumberFormat="1" applyFont="1" applyBorder="1" applyAlignment="1">
      <alignment horizontal="left" indent="1" shrinkToFit="1"/>
    </xf>
    <xf numFmtId="0" fontId="11" fillId="0" borderId="7" xfId="1" applyFont="1" applyBorder="1" applyAlignment="1">
      <alignment horizontal="left" wrapText="1"/>
    </xf>
    <xf numFmtId="165" fontId="16" fillId="0" borderId="11" xfId="1" applyNumberFormat="1" applyFont="1" applyBorder="1" applyAlignment="1">
      <alignment horizontal="right" indent="3" shrinkToFit="1"/>
    </xf>
    <xf numFmtId="0" fontId="11" fillId="4" borderId="8" xfId="1" applyFont="1" applyFill="1" applyBorder="1" applyAlignment="1">
      <alignment horizontal="left" vertical="top" wrapText="1"/>
    </xf>
    <xf numFmtId="1" fontId="16" fillId="0" borderId="11" xfId="1" applyNumberFormat="1" applyFont="1" applyBorder="1" applyAlignment="1">
      <alignment horizontal="right" vertical="top" indent="3" shrinkToFit="1"/>
    </xf>
    <xf numFmtId="0" fontId="17" fillId="0" borderId="7" xfId="1" applyFont="1" applyBorder="1" applyAlignment="1">
      <alignment horizontal="left" vertical="top" wrapText="1"/>
    </xf>
    <xf numFmtId="1" fontId="14" fillId="0" borderId="11" xfId="1" applyNumberFormat="1" applyFont="1" applyBorder="1" applyAlignment="1">
      <alignment horizontal="right" vertical="top" indent="3" shrinkToFit="1"/>
    </xf>
    <xf numFmtId="1" fontId="15" fillId="0" borderId="11" xfId="1" applyNumberFormat="1" applyFont="1" applyBorder="1" applyAlignment="1">
      <alignment horizontal="right" vertical="top" indent="2" shrinkToFit="1"/>
    </xf>
    <xf numFmtId="1" fontId="14" fillId="0" borderId="11" xfId="1" applyNumberFormat="1" applyFont="1" applyBorder="1" applyAlignment="1">
      <alignment horizontal="right" indent="3" shrinkToFit="1"/>
    </xf>
    <xf numFmtId="1" fontId="16" fillId="0" borderId="11" xfId="1" applyNumberFormat="1" applyFont="1" applyBorder="1" applyAlignment="1">
      <alignment horizontal="right" vertical="center" indent="3" shrinkToFit="1"/>
    </xf>
    <xf numFmtId="0" fontId="11" fillId="0" borderId="8" xfId="1" applyFont="1" applyBorder="1" applyAlignment="1">
      <alignment horizontal="left" vertical="center" wrapText="1"/>
    </xf>
    <xf numFmtId="1" fontId="14" fillId="0" borderId="11" xfId="1" applyNumberFormat="1" applyFont="1" applyBorder="1" applyAlignment="1">
      <alignment horizontal="right" vertical="center" indent="3" shrinkToFit="1"/>
    </xf>
    <xf numFmtId="1" fontId="12" fillId="0" borderId="7" xfId="1" applyNumberFormat="1" applyFont="1" applyBorder="1" applyAlignment="1">
      <alignment horizontal="right" vertical="center" shrinkToFit="1"/>
    </xf>
    <xf numFmtId="0" fontId="11" fillId="0" borderId="7" xfId="1" applyFont="1" applyBorder="1" applyAlignment="1">
      <alignment horizontal="center" vertical="center" wrapText="1"/>
    </xf>
    <xf numFmtId="1" fontId="15" fillId="0" borderId="11" xfId="1" applyNumberFormat="1" applyFont="1" applyBorder="1" applyAlignment="1">
      <alignment horizontal="right" vertical="center" indent="2" shrinkToFit="1"/>
    </xf>
    <xf numFmtId="1" fontId="14" fillId="0" borderId="11" xfId="1" applyNumberFormat="1" applyFont="1" applyBorder="1" applyAlignment="1">
      <alignment horizontal="center" vertical="top" shrinkToFit="1"/>
    </xf>
    <xf numFmtId="1" fontId="12" fillId="0" borderId="7" xfId="1" applyNumberFormat="1" applyFont="1" applyBorder="1" applyAlignment="1">
      <alignment horizontal="center" vertical="top" shrinkToFit="1"/>
    </xf>
    <xf numFmtId="1" fontId="14" fillId="0" borderId="11" xfId="1" applyNumberFormat="1" applyFont="1" applyBorder="1" applyAlignment="1">
      <alignment horizontal="center" vertical="center" shrinkToFit="1"/>
    </xf>
    <xf numFmtId="1" fontId="14" fillId="0" borderId="11" xfId="1" applyNumberFormat="1" applyFont="1" applyBorder="1" applyAlignment="1">
      <alignment horizontal="center" shrinkToFit="1"/>
    </xf>
    <xf numFmtId="1" fontId="16" fillId="0" borderId="11" xfId="1" applyNumberFormat="1" applyFont="1" applyBorder="1" applyAlignment="1">
      <alignment horizontal="center" vertical="top" shrinkToFit="1"/>
    </xf>
    <xf numFmtId="0" fontId="11" fillId="0" borderId="11" xfId="1" applyFont="1" applyBorder="1" applyAlignment="1">
      <alignment horizontal="center" wrapText="1"/>
    </xf>
    <xf numFmtId="1" fontId="14" fillId="0" borderId="7" xfId="1" applyNumberFormat="1" applyFont="1" applyBorder="1" applyAlignment="1">
      <alignment horizontal="right" vertical="top" shrinkToFit="1"/>
    </xf>
    <xf numFmtId="0" fontId="11" fillId="0" borderId="7" xfId="1" applyFont="1" applyBorder="1" applyAlignment="1">
      <alignment horizontal="left" vertical="top" wrapText="1" indent="1"/>
    </xf>
    <xf numFmtId="0" fontId="17" fillId="0" borderId="7" xfId="1" applyFont="1" applyBorder="1" applyAlignment="1">
      <alignment horizontal="left" wrapText="1"/>
    </xf>
    <xf numFmtId="1" fontId="16" fillId="0" borderId="11" xfId="1" applyNumberFormat="1" applyFont="1" applyBorder="1" applyAlignment="1">
      <alignment horizontal="right" indent="3" shrinkToFit="1"/>
    </xf>
    <xf numFmtId="1" fontId="14" fillId="0" borderId="7" xfId="1" applyNumberFormat="1" applyFont="1" applyBorder="1" applyAlignment="1">
      <alignment horizontal="center" vertical="center" shrinkToFit="1"/>
    </xf>
    <xf numFmtId="1" fontId="14" fillId="0" borderId="7" xfId="1" applyNumberFormat="1" applyFont="1" applyBorder="1" applyAlignment="1">
      <alignment horizontal="center" shrinkToFit="1"/>
    </xf>
    <xf numFmtId="0" fontId="17" fillId="0" borderId="7" xfId="1" applyFont="1" applyBorder="1" applyAlignment="1">
      <alignment horizontal="left" vertical="center" wrapText="1"/>
    </xf>
    <xf numFmtId="1" fontId="12" fillId="0" borderId="7" xfId="1" applyNumberFormat="1" applyFont="1" applyBorder="1" applyAlignment="1">
      <alignment horizontal="center" vertical="center" shrinkToFit="1"/>
    </xf>
    <xf numFmtId="1" fontId="12" fillId="0" borderId="7" xfId="1" applyNumberFormat="1" applyFont="1" applyBorder="1" applyAlignment="1">
      <alignment horizontal="center" shrinkToFit="1"/>
    </xf>
    <xf numFmtId="1" fontId="14" fillId="0" borderId="7" xfId="1" applyNumberFormat="1" applyFont="1" applyBorder="1" applyAlignment="1">
      <alignment horizontal="center" vertical="top" shrinkToFit="1"/>
    </xf>
    <xf numFmtId="1" fontId="12" fillId="0" borderId="7" xfId="1" applyNumberFormat="1" applyFont="1" applyBorder="1" applyAlignment="1">
      <alignment horizontal="right" shrinkToFit="1"/>
    </xf>
    <xf numFmtId="1" fontId="15" fillId="0" borderId="11" xfId="1" applyNumberFormat="1" applyFont="1" applyBorder="1" applyAlignment="1">
      <alignment horizontal="center" vertical="top" shrinkToFit="1"/>
    </xf>
    <xf numFmtId="0" fontId="11" fillId="0" borderId="11" xfId="1" applyFont="1" applyBorder="1" applyAlignment="1">
      <alignment horizontal="center" vertical="top" wrapText="1"/>
    </xf>
    <xf numFmtId="0" fontId="11" fillId="0" borderId="11" xfId="1" applyFont="1" applyBorder="1" applyAlignment="1">
      <alignment horizontal="center" vertical="center" wrapText="1"/>
    </xf>
    <xf numFmtId="1" fontId="16" fillId="0" borderId="11" xfId="1" applyNumberFormat="1" applyFont="1" applyBorder="1" applyAlignment="1">
      <alignment horizontal="center" vertical="center" shrinkToFit="1"/>
    </xf>
    <xf numFmtId="1" fontId="16" fillId="0" borderId="11" xfId="1" applyNumberFormat="1" applyFont="1" applyBorder="1" applyAlignment="1">
      <alignment horizontal="center" shrinkToFit="1"/>
    </xf>
    <xf numFmtId="0" fontId="20" fillId="0" borderId="11" xfId="1" applyFont="1" applyBorder="1" applyAlignment="1">
      <alignment horizontal="right" vertical="top" wrapText="1" indent="2"/>
    </xf>
    <xf numFmtId="0" fontId="11" fillId="0" borderId="7" xfId="1" applyFont="1" applyBorder="1" applyAlignment="1">
      <alignment horizontal="left" wrapText="1" indent="1"/>
    </xf>
    <xf numFmtId="0" fontId="11" fillId="0" borderId="7" xfId="1" applyFont="1" applyBorder="1" applyAlignment="1">
      <alignment horizontal="left" vertical="center" wrapText="1" indent="1"/>
    </xf>
    <xf numFmtId="0" fontId="10" fillId="0" borderId="8" xfId="1" applyBorder="1" applyAlignment="1">
      <alignment horizontal="left" vertical="center" wrapText="1"/>
    </xf>
    <xf numFmtId="0" fontId="11" fillId="0" borderId="7" xfId="1" applyFont="1" applyBorder="1" applyAlignment="1">
      <alignment horizontal="center" wrapText="1"/>
    </xf>
    <xf numFmtId="1" fontId="15" fillId="0" borderId="11" xfId="1" applyNumberFormat="1" applyFont="1" applyBorder="1" applyAlignment="1">
      <alignment horizontal="right" indent="2" shrinkToFit="1"/>
    </xf>
    <xf numFmtId="1" fontId="12" fillId="0" borderId="7" xfId="1" applyNumberFormat="1" applyFont="1" applyBorder="1" applyAlignment="1">
      <alignment horizontal="left" shrinkToFit="1"/>
    </xf>
    <xf numFmtId="1" fontId="12" fillId="0" borderId="7" xfId="1" applyNumberFormat="1" applyFont="1" applyBorder="1" applyAlignment="1">
      <alignment horizontal="left" vertical="top" shrinkToFit="1"/>
    </xf>
    <xf numFmtId="1" fontId="12" fillId="0" borderId="7" xfId="1" applyNumberFormat="1" applyFont="1" applyBorder="1" applyAlignment="1">
      <alignment horizontal="left" vertical="top" indent="1" shrinkToFit="1"/>
    </xf>
    <xf numFmtId="1" fontId="14" fillId="0" borderId="11" xfId="1" applyNumberFormat="1" applyFont="1" applyBorder="1" applyAlignment="1">
      <alignment horizontal="left" indent="3" shrinkToFit="1"/>
    </xf>
    <xf numFmtId="1" fontId="16" fillId="0" borderId="11" xfId="1" applyNumberFormat="1" applyFont="1" applyBorder="1" applyAlignment="1">
      <alignment horizontal="left" indent="3" shrinkToFit="1"/>
    </xf>
    <xf numFmtId="1" fontId="16" fillId="0" borderId="11" xfId="1" applyNumberFormat="1" applyFont="1" applyBorder="1" applyAlignment="1">
      <alignment horizontal="left" vertical="top" indent="3" shrinkToFit="1"/>
    </xf>
    <xf numFmtId="1" fontId="14" fillId="0" borderId="11" xfId="1" applyNumberFormat="1" applyFont="1" applyBorder="1" applyAlignment="1">
      <alignment horizontal="left" vertical="top" indent="3" shrinkToFit="1"/>
    </xf>
    <xf numFmtId="0" fontId="11" fillId="0" borderId="11" xfId="1" applyFont="1" applyBorder="1" applyAlignment="1">
      <alignment horizontal="left" wrapText="1" indent="2"/>
    </xf>
    <xf numFmtId="0" fontId="11" fillId="0" borderId="11" xfId="1" applyFont="1" applyBorder="1" applyAlignment="1">
      <alignment horizontal="right" vertical="center" wrapText="1" indent="2"/>
    </xf>
    <xf numFmtId="0" fontId="11" fillId="0" borderId="7" xfId="1" applyFont="1" applyBorder="1" applyAlignment="1">
      <alignment horizontal="right" vertical="top" wrapText="1"/>
    </xf>
    <xf numFmtId="0" fontId="11" fillId="0" borderId="7" xfId="1" applyFont="1" applyBorder="1" applyAlignment="1">
      <alignment horizontal="right" vertical="top" wrapText="1" indent="1"/>
    </xf>
    <xf numFmtId="0" fontId="11" fillId="0" borderId="7" xfId="1" applyFont="1" applyBorder="1" applyAlignment="1">
      <alignment horizontal="right" wrapText="1"/>
    </xf>
    <xf numFmtId="0" fontId="20" fillId="0" borderId="8" xfId="1" applyFont="1" applyBorder="1" applyAlignment="1">
      <alignment horizontal="left" vertical="top" wrapText="1"/>
    </xf>
    <xf numFmtId="0" fontId="11" fillId="0" borderId="7" xfId="1" applyFont="1" applyBorder="1" applyAlignment="1">
      <alignment horizontal="right" vertical="center" wrapText="1"/>
    </xf>
    <xf numFmtId="1" fontId="15" fillId="0" borderId="11" xfId="1" applyNumberFormat="1" applyFont="1" applyBorder="1" applyAlignment="1">
      <alignment horizontal="center" vertical="center" shrinkToFit="1"/>
    </xf>
    <xf numFmtId="1" fontId="15" fillId="0" borderId="11" xfId="1" applyNumberFormat="1" applyFont="1" applyBorder="1" applyAlignment="1">
      <alignment horizontal="left" vertical="top" indent="2" shrinkToFit="1"/>
    </xf>
    <xf numFmtId="1" fontId="14" fillId="0" borderId="11" xfId="1" applyNumberFormat="1" applyFont="1" applyBorder="1" applyAlignment="1">
      <alignment horizontal="left" vertical="center" indent="3" shrinkToFit="1"/>
    </xf>
    <xf numFmtId="1" fontId="25" fillId="0" borderId="7" xfId="1" applyNumberFormat="1" applyFont="1" applyBorder="1" applyAlignment="1">
      <alignment horizontal="right" vertical="top" shrinkToFit="1"/>
    </xf>
    <xf numFmtId="1" fontId="16" fillId="0" borderId="11" xfId="1" applyNumberFormat="1" applyFont="1" applyBorder="1" applyAlignment="1">
      <alignment horizontal="left" vertical="center" indent="3" shrinkToFit="1"/>
    </xf>
    <xf numFmtId="0" fontId="11" fillId="0" borderId="11" xfId="1" applyFont="1" applyBorder="1" applyAlignment="1">
      <alignment horizontal="left" vertical="top" wrapText="1" indent="2"/>
    </xf>
    <xf numFmtId="0" fontId="11" fillId="0" borderId="11" xfId="1" applyFont="1" applyBorder="1" applyAlignment="1">
      <alignment horizontal="left" vertical="center" wrapText="1" indent="2"/>
    </xf>
    <xf numFmtId="0" fontId="11" fillId="0" borderId="11" xfId="1" applyFont="1" applyBorder="1" applyAlignment="1">
      <alignment horizontal="right" vertical="top" wrapText="1" indent="3"/>
    </xf>
    <xf numFmtId="0" fontId="20" fillId="0" borderId="11" xfId="1" applyFont="1" applyBorder="1" applyAlignment="1">
      <alignment horizontal="center" vertical="top" wrapText="1"/>
    </xf>
    <xf numFmtId="0" fontId="20" fillId="0" borderId="11" xfId="1" applyFont="1" applyBorder="1" applyAlignment="1">
      <alignment horizontal="center" vertical="center" wrapText="1"/>
    </xf>
    <xf numFmtId="0" fontId="11" fillId="0" borderId="11" xfId="1" applyFont="1" applyBorder="1" applyAlignment="1">
      <alignment horizontal="left" vertical="center" wrapText="1" indent="3"/>
    </xf>
    <xf numFmtId="1" fontId="26" fillId="0" borderId="7" xfId="1" applyNumberFormat="1" applyFont="1" applyBorder="1" applyAlignment="1">
      <alignment horizontal="right" vertical="top" shrinkToFit="1"/>
    </xf>
    <xf numFmtId="0" fontId="20" fillId="0" borderId="8" xfId="1" applyFont="1" applyBorder="1" applyAlignment="1">
      <alignment horizontal="left" vertical="center" wrapText="1"/>
    </xf>
    <xf numFmtId="1" fontId="28" fillId="0" borderId="11" xfId="1" applyNumberFormat="1" applyFont="1" applyBorder="1" applyAlignment="1">
      <alignment horizontal="center" vertical="top" shrinkToFit="1"/>
    </xf>
    <xf numFmtId="1" fontId="15" fillId="0" borderId="11" xfId="1" applyNumberFormat="1" applyFont="1" applyBorder="1" applyAlignment="1">
      <alignment horizontal="center" shrinkToFit="1"/>
    </xf>
    <xf numFmtId="1" fontId="15" fillId="0" borderId="11" xfId="1" applyNumberFormat="1" applyFont="1" applyBorder="1" applyAlignment="1">
      <alignment horizontal="left" indent="2" shrinkToFit="1"/>
    </xf>
    <xf numFmtId="1" fontId="15" fillId="0" borderId="11" xfId="1" applyNumberFormat="1" applyFont="1" applyBorder="1" applyAlignment="1">
      <alignment horizontal="left" vertical="center" indent="2" shrinkToFit="1"/>
    </xf>
    <xf numFmtId="0" fontId="20" fillId="0" borderId="11" xfId="1" applyFont="1" applyBorder="1" applyAlignment="1">
      <alignment horizontal="left" vertical="center" wrapText="1" indent="2"/>
    </xf>
    <xf numFmtId="0" fontId="17" fillId="0" borderId="7" xfId="1" applyFont="1" applyBorder="1" applyAlignment="1">
      <alignment horizontal="right" vertical="center" wrapText="1"/>
    </xf>
    <xf numFmtId="0" fontId="11" fillId="0" borderId="11" xfId="1" applyFont="1" applyBorder="1" applyAlignment="1">
      <alignment horizontal="left" vertical="top" wrapText="1" indent="3"/>
    </xf>
    <xf numFmtId="0" fontId="17" fillId="0" borderId="7" xfId="1" applyFont="1" applyBorder="1" applyAlignment="1">
      <alignment horizontal="right" vertical="top" wrapText="1"/>
    </xf>
    <xf numFmtId="1" fontId="26" fillId="0" borderId="7" xfId="1" applyNumberFormat="1" applyFont="1" applyBorder="1" applyAlignment="1">
      <alignment horizontal="right" vertical="center" shrinkToFit="1"/>
    </xf>
    <xf numFmtId="0" fontId="17" fillId="0" borderId="7" xfId="1" applyFont="1" applyBorder="1" applyAlignment="1">
      <alignment horizontal="right" wrapText="1"/>
    </xf>
    <xf numFmtId="1" fontId="14" fillId="0" borderId="7" xfId="1" applyNumberFormat="1" applyFont="1" applyBorder="1" applyAlignment="1">
      <alignment horizontal="right" vertical="center" shrinkToFit="1"/>
    </xf>
    <xf numFmtId="1" fontId="14" fillId="0" borderId="11" xfId="1" applyNumberFormat="1" applyFont="1" applyBorder="1" applyAlignment="1">
      <alignment horizontal="right" indent="2" shrinkToFit="1"/>
    </xf>
    <xf numFmtId="1" fontId="16" fillId="0" borderId="11" xfId="1" applyNumberFormat="1" applyFont="1" applyBorder="1" applyAlignment="1">
      <alignment horizontal="right" indent="2" shrinkToFit="1"/>
    </xf>
    <xf numFmtId="164" fontId="10" fillId="0" borderId="7" xfId="1" applyNumberFormat="1" applyBorder="1" applyAlignment="1">
      <alignment horizontal="left" wrapText="1"/>
    </xf>
    <xf numFmtId="1" fontId="14" fillId="0" borderId="11" xfId="1" applyNumberFormat="1" applyFont="1" applyBorder="1" applyAlignment="1">
      <alignment horizontal="right" vertical="center" indent="2" shrinkToFit="1"/>
    </xf>
    <xf numFmtId="165" fontId="14" fillId="0" borderId="11" xfId="1" applyNumberFormat="1" applyFont="1" applyBorder="1" applyAlignment="1">
      <alignment horizontal="center" vertical="top" shrinkToFit="1"/>
    </xf>
    <xf numFmtId="164" fontId="10" fillId="0" borderId="12" xfId="1" applyNumberFormat="1" applyBorder="1" applyAlignment="1">
      <alignment horizontal="left" wrapText="1"/>
    </xf>
    <xf numFmtId="0" fontId="11" fillId="0" borderId="5" xfId="1" applyFont="1" applyBorder="1" applyAlignment="1">
      <alignment horizontal="left" vertical="top" wrapText="1"/>
    </xf>
    <xf numFmtId="0" fontId="10" fillId="0" borderId="13" xfId="1" applyBorder="1" applyAlignment="1">
      <alignment horizontal="left" vertical="top"/>
    </xf>
    <xf numFmtId="0" fontId="17" fillId="0" borderId="13" xfId="1" applyFont="1" applyBorder="1" applyAlignment="1">
      <alignment horizontal="center" vertical="center" wrapText="1"/>
    </xf>
    <xf numFmtId="0" fontId="17" fillId="0" borderId="5" xfId="1" applyFont="1" applyBorder="1" applyAlignment="1">
      <alignment horizontal="center" vertical="center" wrapText="1"/>
    </xf>
    <xf numFmtId="0" fontId="17" fillId="0" borderId="12" xfId="1" applyFont="1" applyBorder="1" applyAlignment="1">
      <alignment horizontal="left" vertical="center" wrapText="1"/>
    </xf>
    <xf numFmtId="0" fontId="10" fillId="0" borderId="12" xfId="1" applyBorder="1" applyAlignment="1">
      <alignment horizontal="left" vertical="top" wrapText="1"/>
    </xf>
    <xf numFmtId="0" fontId="17" fillId="0" borderId="12" xfId="1" applyFont="1" applyBorder="1" applyAlignment="1">
      <alignment horizontal="left" vertical="center" wrapText="1" indent="1"/>
    </xf>
    <xf numFmtId="0" fontId="17" fillId="0" borderId="12" xfId="1" applyFont="1" applyBorder="1" applyAlignment="1">
      <alignment horizontal="left" textRotation="90" wrapText="1"/>
    </xf>
    <xf numFmtId="0" fontId="17" fillId="0" borderId="12" xfId="1" applyFont="1" applyBorder="1" applyAlignment="1">
      <alignment horizontal="center" vertical="center" wrapText="1"/>
    </xf>
    <xf numFmtId="0" fontId="17" fillId="0" borderId="14" xfId="1" applyFont="1" applyBorder="1" applyAlignment="1">
      <alignment horizontal="center" vertical="center" wrapText="1"/>
    </xf>
    <xf numFmtId="0" fontId="34" fillId="0" borderId="0" xfId="0" applyFont="1"/>
    <xf numFmtId="0" fontId="35" fillId="0" borderId="0" xfId="2" applyAlignment="1">
      <alignment horizontal="left" vertical="top"/>
    </xf>
    <xf numFmtId="0" fontId="0" fillId="0" borderId="1" xfId="0" applyBorder="1" applyAlignment="1">
      <alignment horizontal="left" vertical="center"/>
    </xf>
    <xf numFmtId="0" fontId="0" fillId="0" borderId="4" xfId="0"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39" fillId="0" borderId="0" xfId="0" applyFont="1"/>
    <xf numFmtId="0" fontId="0" fillId="0" borderId="0" xfId="0" applyFill="1"/>
    <xf numFmtId="0" fontId="2" fillId="0" borderId="0" xfId="0" applyFont="1" applyFill="1"/>
    <xf numFmtId="0" fontId="38" fillId="0" borderId="0" xfId="0" applyFont="1" applyAlignment="1">
      <alignment vertical="center" wrapText="1"/>
    </xf>
    <xf numFmtId="0" fontId="37" fillId="2" borderId="15" xfId="0" applyFont="1" applyFill="1" applyBorder="1" applyAlignment="1">
      <alignment horizontal="left" vertical="center" wrapText="1"/>
    </xf>
    <xf numFmtId="0" fontId="36" fillId="2" borderId="15" xfId="0" applyFont="1" applyFill="1" applyBorder="1" applyAlignment="1">
      <alignment horizontal="left" vertical="center"/>
    </xf>
    <xf numFmtId="0" fontId="41" fillId="6" borderId="15" xfId="3" applyNumberFormat="1" applyFont="1" applyFill="1" applyBorder="1" applyAlignment="1">
      <alignment horizontal="left" vertical="center" wrapText="1"/>
    </xf>
    <xf numFmtId="0" fontId="41" fillId="6" borderId="16" xfId="3" applyNumberFormat="1" applyFont="1" applyFill="1" applyBorder="1" applyAlignment="1">
      <alignment horizontal="left" vertical="center" wrapText="1"/>
    </xf>
    <xf numFmtId="0" fontId="0" fillId="0" borderId="4" xfId="0" applyBorder="1"/>
    <xf numFmtId="0" fontId="2" fillId="0" borderId="1" xfId="0" applyFont="1" applyBorder="1" applyAlignment="1">
      <alignment wrapText="1"/>
    </xf>
    <xf numFmtId="0" fontId="1" fillId="2" borderId="18" xfId="0" applyFont="1" applyFill="1" applyBorder="1" applyAlignment="1">
      <alignment horizontal="center" vertical="center" wrapText="1"/>
    </xf>
    <xf numFmtId="49" fontId="1" fillId="2" borderId="2" xfId="0" applyNumberFormat="1" applyFont="1" applyFill="1" applyBorder="1" applyAlignment="1">
      <alignment horizontal="center" vertical="center" wrapText="1"/>
    </xf>
    <xf numFmtId="49" fontId="1" fillId="2" borderId="2" xfId="0" applyNumberFormat="1" applyFont="1" applyFill="1" applyBorder="1" applyAlignment="1">
      <alignment horizontal="left" vertical="center" wrapText="1"/>
    </xf>
    <xf numFmtId="0" fontId="37" fillId="2" borderId="2" xfId="0" applyFont="1" applyFill="1" applyBorder="1" applyAlignment="1">
      <alignment horizontal="center" vertical="center" wrapText="1"/>
    </xf>
    <xf numFmtId="49" fontId="1" fillId="2" borderId="2" xfId="0" applyNumberFormat="1" applyFont="1" applyFill="1" applyBorder="1" applyAlignment="1">
      <alignment vertical="center" wrapText="1"/>
    </xf>
    <xf numFmtId="0" fontId="36" fillId="2" borderId="2" xfId="0" applyFont="1" applyFill="1" applyBorder="1" applyAlignment="1">
      <alignment vertical="center"/>
    </xf>
    <xf numFmtId="0" fontId="36" fillId="2" borderId="2"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2" xfId="0" applyFont="1" applyFill="1" applyBorder="1" applyAlignment="1">
      <alignment horizontal="left" vertical="center" wrapText="1"/>
    </xf>
    <xf numFmtId="0" fontId="41" fillId="6" borderId="2" xfId="3" applyFont="1" applyFill="1" applyBorder="1" applyAlignment="1">
      <alignment vertical="center" wrapText="1"/>
    </xf>
    <xf numFmtId="0" fontId="41" fillId="6" borderId="19" xfId="3" applyFont="1" applyFill="1" applyBorder="1" applyAlignment="1">
      <alignment vertical="center" wrapText="1"/>
    </xf>
    <xf numFmtId="0" fontId="42" fillId="0" borderId="20" xfId="0" applyFont="1" applyFill="1" applyBorder="1" applyAlignment="1">
      <alignment horizontal="left"/>
    </xf>
    <xf numFmtId="49" fontId="43" fillId="0" borderId="1" xfId="0" applyNumberFormat="1" applyFont="1" applyFill="1" applyBorder="1" applyAlignment="1">
      <alignment horizontal="left"/>
    </xf>
    <xf numFmtId="0" fontId="43" fillId="0" borderId="1" xfId="0" applyFont="1" applyFill="1" applyBorder="1" applyAlignment="1">
      <alignment horizontal="left"/>
    </xf>
    <xf numFmtId="1" fontId="43" fillId="0" borderId="1" xfId="0" applyNumberFormat="1" applyFont="1" applyFill="1" applyBorder="1" applyAlignment="1">
      <alignment horizontal="left"/>
    </xf>
    <xf numFmtId="0" fontId="44" fillId="0" borderId="1" xfId="1" applyFont="1" applyFill="1" applyBorder="1" applyAlignment="1">
      <alignment wrapText="1"/>
    </xf>
    <xf numFmtId="0" fontId="45" fillId="0" borderId="1" xfId="0" applyFont="1" applyFill="1" applyBorder="1" applyAlignment="1">
      <alignment horizontal="left"/>
    </xf>
    <xf numFmtId="0" fontId="45" fillId="0" borderId="1" xfId="0" applyFont="1" applyFill="1" applyBorder="1" applyAlignment="1">
      <alignment horizontal="center"/>
    </xf>
    <xf numFmtId="0" fontId="46" fillId="0" borderId="1" xfId="0" applyFont="1" applyFill="1" applyBorder="1" applyAlignment="1">
      <alignment horizontal="center"/>
    </xf>
    <xf numFmtId="0" fontId="46" fillId="0" borderId="1" xfId="0" applyFont="1" applyFill="1" applyBorder="1" applyAlignment="1">
      <alignment horizontal="left"/>
    </xf>
    <xf numFmtId="0" fontId="40" fillId="0" borderId="1" xfId="3" applyFill="1" applyBorder="1" applyAlignment="1">
      <alignment horizontal="center"/>
    </xf>
    <xf numFmtId="0" fontId="40" fillId="0" borderId="21" xfId="3" applyFill="1" applyBorder="1" applyAlignment="1">
      <alignment horizontal="center"/>
    </xf>
    <xf numFmtId="1" fontId="47" fillId="0" borderId="1" xfId="0" applyNumberFormat="1" applyFont="1" applyFill="1" applyBorder="1" applyAlignment="1">
      <alignment wrapText="1"/>
    </xf>
    <xf numFmtId="0" fontId="48" fillId="0" borderId="1" xfId="0" applyFont="1" applyFill="1" applyBorder="1" applyAlignment="1">
      <alignment wrapText="1"/>
    </xf>
    <xf numFmtId="0" fontId="45" fillId="0" borderId="20" xfId="0" applyFont="1" applyFill="1" applyBorder="1" applyAlignment="1">
      <alignment horizontal="left"/>
    </xf>
    <xf numFmtId="0" fontId="44" fillId="0" borderId="1" xfId="0" applyFont="1" applyFill="1" applyBorder="1" applyAlignment="1">
      <alignment wrapText="1"/>
    </xf>
    <xf numFmtId="0" fontId="54" fillId="0" borderId="1" xfId="0" applyFont="1" applyFill="1" applyBorder="1" applyAlignment="1">
      <alignment horizontal="left"/>
    </xf>
    <xf numFmtId="49" fontId="43" fillId="0" borderId="1" xfId="0" applyNumberFormat="1" applyFont="1" applyFill="1" applyBorder="1" applyAlignment="1">
      <alignment horizontal="left" vertical="center"/>
    </xf>
    <xf numFmtId="0" fontId="47" fillId="0" borderId="1" xfId="0" applyFont="1" applyFill="1" applyBorder="1" applyAlignment="1">
      <alignment vertical="top" wrapText="1"/>
    </xf>
    <xf numFmtId="0" fontId="53" fillId="0" borderId="1" xfId="0" applyFont="1" applyFill="1" applyBorder="1" applyAlignment="1">
      <alignment vertical="top" wrapText="1"/>
    </xf>
    <xf numFmtId="171" fontId="43" fillId="0" borderId="1" xfId="0" applyNumberFormat="1" applyFont="1" applyFill="1" applyBorder="1" applyAlignment="1">
      <alignment horizontal="left"/>
    </xf>
    <xf numFmtId="0" fontId="1" fillId="0" borderId="20" xfId="0" applyFont="1" applyFill="1" applyBorder="1" applyAlignment="1">
      <alignment horizontal="left"/>
    </xf>
    <xf numFmtId="49" fontId="49" fillId="0" borderId="1" xfId="0" applyNumberFormat="1" applyFont="1" applyFill="1" applyBorder="1" applyAlignment="1">
      <alignment horizontal="left"/>
    </xf>
    <xf numFmtId="1" fontId="49" fillId="0" borderId="1" xfId="0" applyNumberFormat="1" applyFont="1" applyFill="1" applyBorder="1" applyAlignment="1">
      <alignment horizontal="left"/>
    </xf>
    <xf numFmtId="1" fontId="50" fillId="0" borderId="1" xfId="0" applyNumberFormat="1" applyFont="1" applyFill="1" applyBorder="1" applyAlignment="1">
      <alignment wrapText="1"/>
    </xf>
    <xf numFmtId="0" fontId="51" fillId="0" borderId="1" xfId="0" applyFont="1" applyFill="1" applyBorder="1" applyAlignment="1">
      <alignment horizontal="left"/>
    </xf>
    <xf numFmtId="0" fontId="51" fillId="0" borderId="1" xfId="0" applyFont="1" applyFill="1" applyBorder="1" applyAlignment="1">
      <alignment horizontal="center"/>
    </xf>
    <xf numFmtId="0" fontId="49" fillId="0" borderId="1" xfId="0" applyFont="1" applyFill="1" applyBorder="1" applyAlignment="1">
      <alignment horizontal="left"/>
    </xf>
    <xf numFmtId="0" fontId="52" fillId="0" borderId="1" xfId="0" applyFont="1" applyFill="1" applyBorder="1" applyAlignment="1">
      <alignment horizontal="center"/>
    </xf>
    <xf numFmtId="0" fontId="52" fillId="0" borderId="1" xfId="0" applyFont="1" applyFill="1" applyBorder="1" applyAlignment="1">
      <alignment horizontal="left"/>
    </xf>
    <xf numFmtId="0" fontId="45" fillId="0" borderId="1" xfId="4" applyFont="1" applyFill="1" applyBorder="1" applyAlignment="1">
      <alignment horizontal="left"/>
    </xf>
    <xf numFmtId="49" fontId="45" fillId="0" borderId="1" xfId="4" applyNumberFormat="1" applyFont="1" applyFill="1" applyBorder="1" applyAlignment="1">
      <alignment horizontal="left"/>
    </xf>
    <xf numFmtId="0" fontId="6" fillId="0" borderId="20" xfId="0" applyFont="1" applyFill="1" applyBorder="1" applyAlignment="1">
      <alignment horizontal="left"/>
    </xf>
    <xf numFmtId="0" fontId="6" fillId="0" borderId="1" xfId="0" applyFont="1" applyFill="1" applyBorder="1" applyAlignment="1">
      <alignment horizontal="left"/>
    </xf>
    <xf numFmtId="0" fontId="45" fillId="0" borderId="22" xfId="0" applyFont="1" applyFill="1" applyBorder="1" applyAlignment="1">
      <alignment horizontal="left"/>
    </xf>
    <xf numFmtId="0" fontId="45" fillId="0" borderId="4" xfId="0" applyFont="1" applyFill="1" applyBorder="1" applyAlignment="1">
      <alignment horizontal="left"/>
    </xf>
    <xf numFmtId="1" fontId="43" fillId="0" borderId="4" xfId="0" applyNumberFormat="1" applyFont="1" applyFill="1" applyBorder="1" applyAlignment="1">
      <alignment horizontal="left"/>
    </xf>
    <xf numFmtId="0" fontId="44" fillId="0" borderId="4" xfId="0" applyFont="1" applyFill="1" applyBorder="1" applyAlignment="1">
      <alignment wrapText="1"/>
    </xf>
    <xf numFmtId="0" fontId="45" fillId="0" borderId="4" xfId="0" applyFont="1" applyFill="1" applyBorder="1" applyAlignment="1">
      <alignment horizontal="center"/>
    </xf>
    <xf numFmtId="0" fontId="43" fillId="0" borderId="4" xfId="0" applyFont="1" applyFill="1" applyBorder="1" applyAlignment="1">
      <alignment horizontal="left"/>
    </xf>
    <xf numFmtId="0" fontId="54" fillId="0" borderId="4" xfId="0" applyFont="1" applyFill="1" applyBorder="1" applyAlignment="1">
      <alignment horizontal="left"/>
    </xf>
    <xf numFmtId="0" fontId="46" fillId="0" borderId="4" xfId="0" applyFont="1" applyFill="1" applyBorder="1" applyAlignment="1">
      <alignment horizontal="center"/>
    </xf>
    <xf numFmtId="0" fontId="46" fillId="0" borderId="4" xfId="0" applyFont="1" applyFill="1" applyBorder="1" applyAlignment="1">
      <alignment horizontal="left"/>
    </xf>
    <xf numFmtId="0" fontId="40" fillId="0" borderId="4" xfId="3" applyFill="1" applyBorder="1" applyAlignment="1">
      <alignment horizontal="center"/>
    </xf>
    <xf numFmtId="0" fontId="40" fillId="0" borderId="17" xfId="3" applyFill="1" applyBorder="1" applyAlignment="1">
      <alignment horizontal="center"/>
    </xf>
  </cellXfs>
  <cellStyles count="5">
    <cellStyle name="Hyperlink" xfId="2" builtinId="8"/>
    <cellStyle name="Normal" xfId="0" builtinId="0"/>
    <cellStyle name="Normal 2" xfId="3" xr:uid="{60949593-FD4A-4DF8-8875-0621BED823A2}"/>
    <cellStyle name="Normal 5" xfId="4" xr:uid="{26B00CA5-083A-418D-A345-219B9D530771}"/>
    <cellStyle name="Normal 6" xfId="1" xr:uid="{260F653E-221F-4712-94C4-4F1E0C25AF32}"/>
  </cellStyles>
  <dxfs count="136">
    <dxf>
      <font>
        <b/>
        <i val="0"/>
        <strike val="0"/>
        <condense val="0"/>
        <extend val="0"/>
        <outline val="0"/>
        <shadow val="0"/>
        <u val="none"/>
        <vertAlign val="baseline"/>
        <sz val="10"/>
        <color auto="1"/>
        <name val="Calibri"/>
        <family val="2"/>
        <scheme val="minor"/>
      </font>
      <fill>
        <patternFill patternType="solid">
          <fgColor theme="4"/>
          <bgColor theme="9" tint="-0.249977111117893"/>
        </patternFill>
      </fill>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ill>
        <patternFill patternType="none">
          <fgColor indexed="64"/>
          <bgColor auto="1"/>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family val="2"/>
        <scheme val="minor"/>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family val="2"/>
        <scheme val="minor"/>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family val="2"/>
        <scheme val="minor"/>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family val="2"/>
        <scheme val="minor"/>
      </font>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family val="2"/>
        <scheme val="minor"/>
      </font>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rgb="FFD8D8D8"/>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rgb="FFD8D8D8"/>
        <name val="Arial"/>
        <family val="2"/>
        <scheme val="none"/>
      </font>
      <fill>
        <patternFill patternType="none">
          <fgColor indexed="64"/>
          <bgColor indexed="65"/>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rgb="FFD8D8D8"/>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rgb="FFD8D8D8"/>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rgb="FFD8D8D8"/>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fill>
        <patternFill patternType="none">
          <fgColor indexed="64"/>
          <bgColor auto="1"/>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family val="2"/>
        <scheme val="none"/>
      </font>
      <numFmt numFmtId="1" formatCode="0"/>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family val="2"/>
        <scheme val="none"/>
      </font>
      <numFmt numFmtId="1" formatCode="0"/>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family val="2"/>
        <scheme val="none"/>
      </font>
      <numFmt numFmtId="1" formatCode="0"/>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family val="2"/>
        <scheme val="none"/>
      </font>
      <fill>
        <patternFill patternType="none">
          <fgColor indexed="64"/>
          <bgColor auto="1"/>
        </patternFill>
      </fill>
      <alignment horizontal="left" vertical="bottom"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Calibri"/>
        <family val="2"/>
        <scheme val="minor"/>
      </font>
      <fill>
        <patternFill patternType="none">
          <fgColor indexed="64"/>
          <bgColor auto="1"/>
        </patternFill>
      </fill>
      <alignment horizontal="left" vertical="bottom" textRotation="0" wrapText="0" indent="0" justifyLastLine="0" shrinkToFit="0" readingOrder="0"/>
    </dxf>
    <dxf>
      <font>
        <b val="0"/>
        <i val="0"/>
        <strike val="0"/>
        <condense val="0"/>
        <extend val="0"/>
        <outline val="0"/>
        <shadow val="0"/>
        <u val="none"/>
        <vertAlign val="baseline"/>
        <sz val="9"/>
        <color auto="1"/>
        <name val="Times New Roman"/>
        <family val="1"/>
        <scheme val="none"/>
      </font>
      <numFmt numFmtId="0" formatCode="General"/>
      <fill>
        <patternFill patternType="none">
          <fgColor indexed="64"/>
          <bgColor indexed="65"/>
        </patternFill>
      </fill>
      <alignment horizontal="left" vertical="bottom" textRotation="0" wrapText="1" indent="0" justifyLastLine="0" shrinkToFit="0" readingOrder="0"/>
      <border diagonalUp="0" diagonalDown="0">
        <left style="thin">
          <color rgb="FF000000"/>
        </left>
        <right/>
        <top/>
        <bottom style="thin">
          <color rgb="FF000000"/>
        </bottom>
        <vertical/>
        <horizontal/>
      </border>
    </dxf>
    <dxf>
      <font>
        <b val="0"/>
        <i val="0"/>
        <strike val="0"/>
        <condense val="0"/>
        <extend val="0"/>
        <outline val="0"/>
        <shadow val="0"/>
        <u val="none"/>
        <vertAlign val="baseline"/>
        <sz val="9"/>
        <color auto="1"/>
        <name val="Times New Roman"/>
        <scheme val="none"/>
      </font>
      <numFmt numFmtId="0" formatCode="General"/>
      <fill>
        <patternFill patternType="none">
          <fgColor indexed="64"/>
          <bgColor indexed="65"/>
        </patternFill>
      </fill>
      <alignment horizontal="left" vertical="bottom" textRotation="0" wrapText="1" indent="0" justifyLastLine="0" shrinkToFit="0" readingOrder="0"/>
      <border diagonalUp="0" diagonalDown="0">
        <left style="thin">
          <color rgb="FF000000"/>
        </left>
        <right/>
        <top style="thin">
          <color rgb="FF000000"/>
        </top>
        <bottom style="thin">
          <color rgb="FF000000"/>
        </bottom>
        <vertical/>
        <horizontal/>
      </border>
    </dxf>
    <dxf>
      <numFmt numFmtId="164" formatCode="dd\ mmm\ yyyy"/>
      <fill>
        <patternFill patternType="none">
          <fgColor indexed="64"/>
          <bgColor indexed="65"/>
        </patternFill>
      </fill>
      <alignment horizontal="left"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9"/>
        <color auto="1"/>
        <name val="Times New Roman"/>
        <scheme val="none"/>
      </font>
      <numFmt numFmtId="0" formatCode="General"/>
      <fill>
        <patternFill patternType="none">
          <fgColor indexed="64"/>
          <bgColor indexed="65"/>
        </patternFill>
      </fill>
      <alignment horizontal="left"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9"/>
        <color auto="1"/>
        <name val="Times New Roman"/>
        <scheme val="none"/>
      </font>
      <numFmt numFmtId="0" formatCode="General"/>
      <fill>
        <patternFill patternType="none">
          <fgColor indexed="64"/>
          <bgColor indexed="65"/>
        </patternFill>
      </fill>
      <alignment horizontal="left"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9"/>
        <color auto="1"/>
        <name val="Times New Roman"/>
        <scheme val="none"/>
      </font>
      <numFmt numFmtId="0" formatCode="General"/>
      <fill>
        <patternFill patternType="none">
          <fgColor indexed="64"/>
          <bgColor indexed="65"/>
        </patternFill>
      </fill>
      <alignment horizontal="left"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9"/>
        <color auto="1"/>
        <name val="Times New Roman"/>
        <scheme val="none"/>
      </font>
      <fill>
        <patternFill patternType="none">
          <fgColor indexed="64"/>
          <bgColor indexed="65"/>
        </patternFill>
      </fill>
      <alignment horizontal="left"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9"/>
        <color auto="1"/>
        <name val="Times New Roman"/>
        <scheme val="none"/>
      </font>
      <numFmt numFmtId="0" formatCode="General"/>
      <fill>
        <patternFill patternType="none">
          <fgColor indexed="64"/>
          <bgColor indexed="65"/>
        </patternFill>
      </fill>
      <alignment horizontal="left"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9"/>
        <color auto="1"/>
        <name val="Times New Roman"/>
        <scheme val="none"/>
      </font>
      <fill>
        <patternFill patternType="none">
          <fgColor indexed="64"/>
          <bgColor indexed="65"/>
        </patternFill>
      </fill>
      <alignment horizontal="left"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ill>
        <patternFill patternType="none">
          <fgColor indexed="64"/>
          <bgColor indexed="65"/>
        </patternFill>
      </fill>
      <alignment horizontal="left"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ill>
        <patternFill patternType="none">
          <fgColor indexed="64"/>
          <bgColor indexed="65"/>
        </patternFill>
      </fill>
      <alignment horizontal="left"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ill>
        <patternFill patternType="none">
          <fgColor indexed="64"/>
          <bgColor indexed="65"/>
        </patternFill>
      </fill>
      <alignment horizontal="left"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ill>
        <patternFill patternType="none">
          <fgColor indexed="64"/>
          <bgColor indexed="65"/>
        </patternFill>
      </fill>
      <alignment horizontal="left"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ill>
        <patternFill patternType="none">
          <fgColor indexed="64"/>
          <bgColor indexed="65"/>
        </patternFill>
      </fill>
      <alignment horizontal="left"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9"/>
        <color rgb="FF000000"/>
        <name val="Times New Roman"/>
        <family val="2"/>
        <scheme val="none"/>
      </font>
      <numFmt numFmtId="1" formatCode="0"/>
      <fill>
        <patternFill patternType="none">
          <fgColor indexed="64"/>
          <bgColor indexed="65"/>
        </patternFill>
      </fill>
      <alignment horizontal="left" vertical="top" textRotation="0" wrapText="0" indent="1" justifyLastLine="0" shrinkToFit="1"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9"/>
        <color auto="1"/>
        <name val="Times New Roman"/>
        <family val="1"/>
        <scheme val="none"/>
      </font>
      <numFmt numFmtId="0" formatCode="General"/>
      <alignment horizontal="left"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9"/>
        <color auto="1"/>
        <name val="Times New Roman"/>
        <scheme val="none"/>
      </font>
      <fill>
        <patternFill patternType="none">
          <fgColor indexed="64"/>
          <bgColor indexed="65"/>
        </patternFill>
      </fill>
      <alignment horizontal="left"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9"/>
        <color auto="1"/>
        <name val="Times New Roman"/>
        <scheme val="none"/>
      </font>
      <fill>
        <patternFill patternType="none">
          <fgColor indexed="64"/>
          <bgColor indexed="65"/>
        </patternFill>
      </fill>
      <alignment horizontal="left"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9"/>
        <color rgb="FF0000FF"/>
        <name val="Times New Roman"/>
        <family val="2"/>
        <scheme val="none"/>
      </font>
      <numFmt numFmtId="165" formatCode="000000"/>
      <fill>
        <patternFill patternType="none">
          <fgColor indexed="64"/>
          <bgColor indexed="65"/>
        </patternFill>
      </fill>
      <alignment horizontal="right" vertical="top" textRotation="0" wrapText="0" indent="3" justifyLastLine="0" shrinkToFit="1" readingOrder="0"/>
      <border diagonalUp="0" diagonalDown="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9"/>
        <color auto="1"/>
        <name val="Times New Roman"/>
        <scheme val="none"/>
      </font>
      <numFmt numFmtId="0" formatCode="General"/>
      <fill>
        <patternFill patternType="none">
          <fgColor indexed="64"/>
          <bgColor indexed="65"/>
        </patternFill>
      </fill>
      <alignment horizontal="left" vertical="bottom" textRotation="0" wrapText="1" indent="0" justifyLastLine="0" shrinkToFit="0" readingOrder="0"/>
      <border diagonalUp="0" diagonalDown="0">
        <left style="thin">
          <color rgb="FF000000"/>
        </left>
        <right/>
        <top style="thin">
          <color rgb="FF000000"/>
        </top>
        <bottom style="thin">
          <color rgb="FF000000"/>
        </bottom>
        <vertical/>
        <horizontal/>
      </border>
    </dxf>
    <dxf>
      <border outline="0">
        <top style="thin">
          <color rgb="FF000000"/>
        </top>
      </border>
    </dxf>
    <dxf>
      <border outline="0">
        <left style="thin">
          <color rgb="FF000000"/>
        </left>
        <right style="thin">
          <color rgb="FF000000"/>
        </right>
        <top style="thin">
          <color rgb="FF000000"/>
        </top>
        <bottom style="thin">
          <color rgb="FF000000"/>
        </bottom>
      </border>
    </dxf>
    <dxf>
      <fill>
        <patternFill patternType="none">
          <fgColor indexed="64"/>
          <bgColor indexed="65"/>
        </patternFill>
      </fill>
      <alignment horizontal="left" vertical="bottom" textRotation="0" wrapText="1" indent="0" justifyLastLine="0" shrinkToFit="0" readingOrder="0"/>
    </dxf>
    <dxf>
      <border outline="0">
        <bottom style="thin">
          <color rgb="FF000000"/>
        </bottom>
      </border>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font>
        <b val="0"/>
        <i val="0"/>
        <strike val="0"/>
        <condense val="0"/>
        <extend val="0"/>
        <outline val="0"/>
        <shadow val="0"/>
        <u val="none"/>
        <vertAlign val="baseline"/>
        <sz val="8"/>
        <color auto="1"/>
        <name val="Arial"/>
        <family val="2"/>
        <scheme val="none"/>
      </font>
      <fill>
        <patternFill patternType="none">
          <fgColor indexed="64"/>
          <bgColor auto="1"/>
        </patternFill>
      </fill>
      <alignment horizontal="general" vertical="bottom" textRotation="0" wrapText="1" indent="0" justifyLastLine="0" shrinkToFit="0" readingOrder="0"/>
    </dxf>
    <dxf>
      <font>
        <strike val="0"/>
        <outline val="0"/>
        <shadow val="0"/>
        <u val="none"/>
        <vertAlign val="baseline"/>
        <sz val="8"/>
        <color auto="1"/>
        <name val="Arial"/>
        <family val="2"/>
        <scheme val="none"/>
      </font>
      <fill>
        <patternFill patternType="none">
          <fgColor indexed="64"/>
          <bgColor auto="1"/>
        </patternFill>
      </fill>
    </dxf>
    <dxf>
      <font>
        <strike val="0"/>
        <outline val="0"/>
        <shadow val="0"/>
        <u val="none"/>
        <vertAlign val="baseline"/>
        <sz val="8"/>
        <color auto="1"/>
        <name val="Arial"/>
        <family val="2"/>
        <scheme val="none"/>
      </font>
      <fill>
        <patternFill patternType="none">
          <fgColor indexed="64"/>
          <bgColor auto="1"/>
        </patternFill>
      </fill>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8"/>
        <color auto="1"/>
        <name val="Arial"/>
        <family val="2"/>
        <scheme val="none"/>
      </font>
      <fill>
        <patternFill patternType="none">
          <fgColor indexed="64"/>
          <bgColor auto="1"/>
        </patternFill>
      </fill>
    </dxf>
    <dxf>
      <border>
        <bottom style="thin">
          <color indexed="64"/>
        </bottom>
      </border>
    </dxf>
    <dxf>
      <font>
        <b/>
        <i val="0"/>
        <strike val="0"/>
        <condense val="0"/>
        <extend val="0"/>
        <outline val="0"/>
        <shadow val="0"/>
        <u val="none"/>
        <vertAlign val="baseline"/>
        <sz val="8"/>
        <color auto="1"/>
        <name val="Arial"/>
        <family val="2"/>
        <scheme val="none"/>
      </font>
      <fill>
        <patternFill patternType="none">
          <fgColor indexed="64"/>
          <bgColor auto="1"/>
        </patternFill>
      </fill>
      <alignment horizontal="center" vertical="top"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auto="1"/>
        <name val="Calibri"/>
        <family val="2"/>
        <scheme val="none"/>
      </font>
      <fill>
        <patternFill patternType="none">
          <fgColor indexed="64"/>
          <bgColor auto="1"/>
        </patternFill>
      </fill>
      <alignment horizontal="left" vertical="bottom" textRotation="0" wrapText="0" indent="0" justifyLastLine="0" shrinkToFit="0" readingOrder="0"/>
    </dxf>
    <dxf>
      <font>
        <b val="0"/>
        <i val="0"/>
        <strike val="0"/>
        <condense val="0"/>
        <extend val="0"/>
        <outline val="0"/>
        <shadow val="0"/>
        <u val="none"/>
        <vertAlign val="baseline"/>
        <sz val="12"/>
        <color auto="1"/>
        <name val="Calibri"/>
        <family val="2"/>
        <scheme val="none"/>
      </font>
      <fill>
        <patternFill patternType="none">
          <fgColor indexed="64"/>
          <bgColor auto="1"/>
        </patternFill>
      </fill>
      <alignment horizontal="left" vertical="bottom" textRotation="0" wrapText="0" indent="0" justifyLastLine="0" shrinkToFit="0" readingOrder="0"/>
    </dxf>
    <dxf>
      <font>
        <b val="0"/>
        <i val="0"/>
        <strike val="0"/>
        <condense val="0"/>
        <extend val="0"/>
        <outline val="0"/>
        <shadow val="0"/>
        <u val="none"/>
        <vertAlign val="baseline"/>
        <sz val="12"/>
        <color auto="1"/>
        <name val="Calibri"/>
        <family val="2"/>
        <scheme val="none"/>
      </font>
      <fill>
        <patternFill patternType="none">
          <fgColor indexed="64"/>
          <bgColor auto="1"/>
        </patternFill>
      </fill>
      <alignment horizontal="left" vertical="bottom" textRotation="0" wrapText="0" indent="0" justifyLastLine="0" shrinkToFit="0" readingOrder="0"/>
    </dxf>
    <dxf>
      <font>
        <b val="0"/>
        <i val="0"/>
        <strike val="0"/>
        <condense val="0"/>
        <extend val="0"/>
        <outline val="0"/>
        <shadow val="0"/>
        <u val="none"/>
        <vertAlign val="baseline"/>
        <sz val="12"/>
        <color auto="1"/>
        <name val="Calibri"/>
        <family val="2"/>
        <scheme val="none"/>
      </font>
      <fill>
        <patternFill patternType="none">
          <fgColor indexed="64"/>
          <bgColor auto="1"/>
        </patternFill>
      </fill>
      <alignment horizontal="left" vertical="bottom" textRotation="0" wrapText="0" indent="0" justifyLastLine="0" shrinkToFit="0" readingOrder="0"/>
    </dxf>
    <dxf>
      <border outline="0">
        <top style="medium">
          <color rgb="FFCCCCCC"/>
        </top>
      </border>
    </dxf>
    <dxf>
      <border outline="0">
        <left style="medium">
          <color rgb="FFCCCCCC"/>
        </left>
        <right style="medium">
          <color rgb="FFCCCCCC"/>
        </right>
        <top style="medium">
          <color rgb="FFCCCCCC"/>
        </top>
        <bottom style="medium">
          <color rgb="FFCCCCCC"/>
        </bottom>
      </border>
    </dxf>
    <dxf>
      <font>
        <strike val="0"/>
        <outline val="0"/>
        <shadow val="0"/>
        <u val="none"/>
        <vertAlign val="baseline"/>
        <sz val="12"/>
        <color auto="1"/>
        <name val="Calibri"/>
        <family val="2"/>
        <scheme val="none"/>
      </font>
      <fill>
        <patternFill patternType="none">
          <fgColor indexed="64"/>
          <bgColor auto="1"/>
        </patternFill>
      </fill>
      <alignment horizontal="left" textRotation="0" wrapText="0" indent="0" justifyLastLine="0" shrinkToFit="0" readingOrder="0"/>
    </dxf>
    <dxf>
      <border outline="0">
        <bottom style="medium">
          <color rgb="FFCCCCCC"/>
        </bottom>
      </border>
    </dxf>
    <dxf>
      <font>
        <b val="0"/>
        <i val="0"/>
        <strike val="0"/>
        <condense val="0"/>
        <extend val="0"/>
        <outline val="0"/>
        <shadow val="0"/>
        <u val="none"/>
        <vertAlign val="baseline"/>
        <sz val="12"/>
        <color theme="0"/>
        <name val="Calibri"/>
        <family val="2"/>
        <scheme val="none"/>
      </font>
      <fill>
        <patternFill patternType="solid">
          <fgColor indexed="64"/>
          <bgColor theme="1"/>
        </patternFill>
      </fill>
      <alignment horizontal="left" vertical="bottom" textRotation="0" wrapText="0" indent="0" justifyLastLine="0" shrinkToFit="0" readingOrder="0"/>
      <border diagonalUp="0" diagonalDown="0" outline="0">
        <left style="medium">
          <color rgb="FFCCCCCC"/>
        </left>
        <right style="medium">
          <color rgb="FFCCCCCC"/>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104775</xdr:colOff>
      <xdr:row>2</xdr:row>
      <xdr:rowOff>0</xdr:rowOff>
    </xdr:from>
    <xdr:ext cx="4570719" cy="1815719"/>
    <xdr:pic>
      <xdr:nvPicPr>
        <xdr:cNvPr id="2" name="Picture 1">
          <a:extLst>
            <a:ext uri="{FF2B5EF4-FFF2-40B4-BE49-F238E27FC236}">
              <a16:creationId xmlns:a16="http://schemas.microsoft.com/office/drawing/2014/main" id="{2B0C4B58-CFDB-4F91-909F-A362BAF5F08D}"/>
            </a:ext>
          </a:extLst>
        </xdr:cNvPr>
        <xdr:cNvPicPr>
          <a:picLocks noChangeAspect="1"/>
        </xdr:cNvPicPr>
      </xdr:nvPicPr>
      <xdr:blipFill>
        <a:blip xmlns:r="http://schemas.openxmlformats.org/officeDocument/2006/relationships" r:embed="rId1"/>
        <a:stretch>
          <a:fillRect/>
        </a:stretch>
      </xdr:blipFill>
      <xdr:spPr>
        <a:xfrm>
          <a:off x="102870" y="0"/>
          <a:ext cx="4570719" cy="1815719"/>
        </a:xfrm>
        <a:prstGeom prst="rect">
          <a:avLst/>
        </a:prstGeom>
      </xdr:spPr>
    </xdr:pic>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715C25A-8B5D-4EE7-89EE-D250C5E6C76A}" name="Table7" displayName="Table7" ref="A3:AM877" totalsRowShown="0" headerRowDxfId="0" dataDxfId="43" headerRowBorderDxfId="41" tableBorderDxfId="42" totalsRowBorderDxfId="40">
  <autoFilter ref="A3:AM877" xr:uid="{C715C25A-8B5D-4EE7-89EE-D250C5E6C76A}"/>
  <sortState xmlns:xlrd2="http://schemas.microsoft.com/office/spreadsheetml/2017/richdata2" ref="A4:AM877">
    <sortCondition ref="F4:F877"/>
    <sortCondition ref="G4:G877"/>
    <sortCondition ref="H4:H877"/>
  </sortState>
  <tableColumns count="39">
    <tableColumn id="1" xr3:uid="{0C3DFA30-F2A3-46E4-9943-16971E404CFA}" name="Internal Number" dataDxfId="39"/>
    <tableColumn id="2" xr3:uid="{26003012-6B72-4668-A1E0-7D0F013D9AAE}" name="SPARKS  #" dataDxfId="38"/>
    <tableColumn id="3" xr3:uid="{9CFADECE-0E8E-4949-987E-B012C451276C}" name="BB Case #" dataDxfId="37"/>
    <tableColumn id="4" xr3:uid="{2B11EF34-5701-4D29-90B8-5BC1407A821F}" name="NICAP" dataDxfId="36"/>
    <tableColumn id="5" xr3:uid="{99F588AD-B88C-432E-9F06-A16893A49403}" name="Other Source" dataDxfId="35"/>
    <tableColumn id="6" xr3:uid="{C7ED4611-01DF-471D-87FE-555E673885E5}" name="Year" dataDxfId="34"/>
    <tableColumn id="7" xr3:uid="{7C27BA48-7455-4206-9CC2-4E1A81D19EA2}" name="Month" dataDxfId="33"/>
    <tableColumn id="8" xr3:uid="{23DE0E33-19D3-4BFD-9995-69F6589F9FC4}" name="Day" dataDxfId="32"/>
    <tableColumn id="9" xr3:uid="{20963A73-6EA2-4B16-812A-75E166DBEA08}" name="State or Area" dataDxfId="31"/>
    <tableColumn id="10" xr3:uid="{2281C5BA-85FA-433F-B565-D529FD1BECA0}" name="City or Closest City" dataDxfId="30"/>
    <tableColumn id="11" xr3:uid="{63C74A79-2442-4258-B2A1-B5A79F3DF177}" name="Country" dataDxfId="29"/>
    <tableColumn id="12" xr3:uid="{47503C0B-7080-46EC-80BF-CE3733012383}" name="Primary Facility Descriptions" dataDxfId="28"/>
    <tableColumn id="13" xr3:uid="{1FDA7DD6-3BBE-498B-A53C-17D72017493A}" name="Secondary Facility/Location Description" dataDxfId="27"/>
    <tableColumn id="14" xr3:uid="{E5DF5955-43CE-4167-841B-20DE8308D05F}" name="Comments From Source" dataDxfId="26"/>
    <tableColumn id="15" xr3:uid="{B015F2E7-9A91-4548-93D0-BA17AAC5CF81}" name="FTYPE" dataDxfId="25"/>
    <tableColumn id="16" xr3:uid="{91573A3D-DE84-4875-A614-2FCD53382854}" name="Site Start" dataDxfId="24"/>
    <tableColumn id="17" xr3:uid="{62DFDC5D-1898-49AF-95A8-B7B1DC8F885C}" name="P1 GROUP" dataDxfId="23"/>
    <tableColumn id="18" xr3:uid="{04A7B911-21E1-4963-8082-A4CD58E9F8C5}" name="P2 GROUP" dataDxfId="22"/>
    <tableColumn id="19" xr3:uid="{A654C45B-26D2-481B-B3D8-5C3AED8AC8C3}" name="P3 GROUP" dataDxfId="21"/>
    <tableColumn id="20" xr3:uid="{E92EDF51-82CD-430F-9B2B-FF65E9D48384}" name="P4 GROUP" dataDxfId="20"/>
    <tableColumn id="21" xr3:uid="{6EA2E0BF-8758-4244-BF00-B75818666C66}" name="P5 Group" dataDxfId="19"/>
    <tableColumn id="22" xr3:uid="{E1648BA2-D05D-464E-BBCF-F6A0ADEE5F6C}" name="P1 GROUP Name" dataDxfId="18"/>
    <tableColumn id="23" xr3:uid="{2051F387-1399-4956-8D73-F3B866E96520}" name="P2 GROUP Name" dataDxfId="17"/>
    <tableColumn id="24" xr3:uid="{03E37A46-1032-4FC1-A978-BDC0E5CCBBEF}" name="P3 GROUP Name" dataDxfId="16"/>
    <tableColumn id="25" xr3:uid="{D82DFC42-F40B-494A-8542-3F9CBF0C8CED}" name="P4 GROUP Name" dataDxfId="15"/>
    <tableColumn id="26" xr3:uid="{B3A26BDA-8108-4318-96FD-3FC6E572B666}" name="P5 GROUP Name" dataDxfId="14"/>
    <tableColumn id="27" xr3:uid="{C4FC787F-591B-4B5A-89DD-6F46E27CA804}" name="Aircraft Engagement" dataDxfId="13"/>
    <tableColumn id="28" xr3:uid="{EB4DAD29-4BCC-4109-997E-2DC96144F893}" name="Aircraft Encounters" dataDxfId="12"/>
    <tableColumn id="29" xr3:uid="{4438478E-78FD-4D25-A943-9DE97E436411}" name="Active Radar jamming" dataDxfId="11"/>
    <tableColumn id="30" xr3:uid="{CE9E38CB-B289-4302-AFA5-1EB96FBDD54C}" name="Over Military Installation" dataDxfId="10"/>
    <tableColumn id="31" xr3:uid="{650F5212-59FF-4143-9805-1828A98E4370}" name="During missile, rocket and high-altitude balloon tests" dataDxfId="9"/>
    <tableColumn id="32" xr3:uid="{33998380-58A4-4A0B-93B2-4C8CCF8815F2}" name="Atomic" dataDxfId="8"/>
    <tableColumn id="33" xr3:uid="{215860DE-2A64-49A0-B3C9-9CE376654DF7}" name="Radar Tracking" dataDxfId="7"/>
    <tableColumn id="34" xr3:uid="{B19FD644-3DEF-498A-8F7B-7B114736D439}" name="Radio interference in the form of noise on audio receivers" dataDxfId="6"/>
    <tableColumn id="35" xr3:uid="{8D1618C3-E348-471B-BFBC-85F0A23C5944}" name="Radar Interference / jamming of receivers-displays" dataDxfId="5"/>
    <tableColumn id="36" xr3:uid="{A02DDF59-7ACC-40C8-8B0A-8278B383E216}" name="Directed radar frequence transmissions – mimicking the frequencies used" dataDxfId="4"/>
    <tableColumn id="37" xr3:uid="{B8CD81A5-7917-41E4-8D46-CC2E4D4B8436}" name="Coded radar frequence transmissions:   Identification Friend or Foe" dataDxfId="3"/>
    <tableColumn id="38" xr3:uid="{7646FC5B-5865-4EA6-8FA5-6259B302F12F}" name="Final First paper 590" dataDxfId="2" dataCellStyle="Normal 2"/>
    <tableColumn id="39" xr3:uid="{F15855D9-39F8-4B22-AC1F-8478D6D0FA9C}" name="Second Paper" dataDxfId="1" dataCellStyle="Normal 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8C49229-1A7A-438A-A479-A7C1FD5E29A6}" name="FacilityNumber" displayName="FacilityNumber" ref="A1:D23" totalsRowShown="0" headerRowDxfId="135" dataDxfId="133" headerRowBorderDxfId="134" tableBorderDxfId="132" totalsRowBorderDxfId="131">
  <autoFilter ref="A1:D23" xr:uid="{4890B13D-D927-42CA-8F12-19C3E879180A}"/>
  <tableColumns count="4">
    <tableColumn id="1" xr3:uid="{D6125A9E-FC81-45E8-B13D-8A7ABB5F1D6A}" name="Facility Type" dataDxfId="130"/>
    <tableColumn id="2" xr3:uid="{6AD82401-DD53-4C02-9064-4ABDDCE8D426}" name="First Level Type" dataDxfId="129"/>
    <tableColumn id="3" xr3:uid="{65886CF4-9DFB-4D55-A0E2-2810429C0F54}" name="Sub Level Type" dataDxfId="128"/>
    <tableColumn id="4" xr3:uid="{E6F22CAC-B6B1-4543-AA25-3265B1EB2F7C}" name="Construction" dataDxfId="12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FD2AD8D-A4DF-4572-B145-C6C4A9535E48}" name="FacilityMatrix" displayName="FacilityMatrix" ref="A1:BB120" totalsRowShown="0" headerRowDxfId="126" dataDxfId="124" headerRowBorderDxfId="125" tableBorderDxfId="123" totalsRowBorderDxfId="122">
  <autoFilter ref="A1:BB120" xr:uid="{47FC58C5-730D-4502-8272-0E5DD39B0A50}"/>
  <sortState xmlns:xlrd2="http://schemas.microsoft.com/office/spreadsheetml/2017/richdata2" ref="A2:BB120">
    <sortCondition ref="A1:A120"/>
  </sortState>
  <tableColumns count="54">
    <tableColumn id="1" xr3:uid="{1CEF14A9-75EB-4511-B189-31921B970B84}" name="Site Number" dataDxfId="121"/>
    <tableColumn id="2" xr3:uid="{3EDE0965-4FAC-4A1B-9681-5D6DE72AF41E}" name="Lable" dataDxfId="120"/>
    <tableColumn id="3" xr3:uid="{3CDA8D25-DC19-4AD6-88A9-17FA7871DF69}" name="Primary Interest" dataDxfId="119"/>
    <tableColumn id="4" xr3:uid="{E689A90F-A664-4EDA-8F46-17B75836336A}" name="1940" dataDxfId="118"/>
    <tableColumn id="5" xr3:uid="{12F64127-7839-4145-8A28-77ED723B4CFE}" name="1941" dataDxfId="117"/>
    <tableColumn id="6" xr3:uid="{02DC7E4E-7439-4E44-8476-5DFEE5EF1B29}" name="1942" dataDxfId="116"/>
    <tableColumn id="7" xr3:uid="{BB96556A-0DA6-49C0-8D8F-89437C5048B9}" name="1943" dataDxfId="115"/>
    <tableColumn id="8" xr3:uid="{016CD58D-EEF4-4ED9-A8F9-54B17B516573}" name="1944" dataDxfId="114"/>
    <tableColumn id="9" xr3:uid="{F76AA5F8-42AE-42B8-9370-DEF6FF27580B}" name="1945" dataDxfId="113"/>
    <tableColumn id="10" xr3:uid="{554AF219-5E66-448D-BF50-2A80EB65CC1C}" name="1946" dataDxfId="112"/>
    <tableColumn id="11" xr3:uid="{C2E31FC2-4C19-43CB-89AE-C846D92A2568}" name="1947" dataDxfId="111"/>
    <tableColumn id="12" xr3:uid="{DD3A7AE8-653D-4159-8E31-36D7B2D23B28}" name="1948" dataDxfId="110"/>
    <tableColumn id="13" xr3:uid="{FD257DBF-00AE-4E70-8328-21B01F109AB2}" name="1949" dataDxfId="109"/>
    <tableColumn id="14" xr3:uid="{1BB71537-FF30-40BC-BECC-995151A11DBF}" name="1950" dataDxfId="108"/>
    <tableColumn id="15" xr3:uid="{491DAF28-EEDF-45FB-9984-77715603E04A}" name="1951" dataDxfId="107"/>
    <tableColumn id="16" xr3:uid="{701004B8-B65F-44F2-900D-1C0BDFB02158}" name="1952" dataDxfId="106"/>
    <tableColumn id="17" xr3:uid="{E1A90E55-EC2F-4B92-8A8E-4F884066DC9C}" name="1953" dataDxfId="105"/>
    <tableColumn id="18" xr3:uid="{CC066EB6-9F4F-45C9-8BD6-2F2CDAF176D2}" name="1954" dataDxfId="104"/>
    <tableColumn id="19" xr3:uid="{A80B71AE-8127-429F-B0A7-689A795BA1E9}" name="1955" dataDxfId="103"/>
    <tableColumn id="20" xr3:uid="{919E6AD6-108F-4990-9E2D-FC012868422F}" name="1956" dataDxfId="102"/>
    <tableColumn id="21" xr3:uid="{B9E0F676-8272-47A0-B99E-6BD39CB9A5E4}" name="1957" dataDxfId="101"/>
    <tableColumn id="22" xr3:uid="{9C697AFC-9AE4-4A90-8B91-FF25A4173BA5}" name="1958" dataDxfId="100"/>
    <tableColumn id="23" xr3:uid="{FA5FE214-0A34-4D82-B18B-0BBFDA0096F9}" name="1959" dataDxfId="99"/>
    <tableColumn id="24" xr3:uid="{0EF67227-8DAB-46D2-B36D-3DDA5253911A}" name="1960" dataDxfId="98"/>
    <tableColumn id="25" xr3:uid="{0C77131B-4C0B-4ADE-A7F3-1145B25594A3}" name="1961" dataDxfId="97"/>
    <tableColumn id="26" xr3:uid="{4D97DCBA-0B9A-4DD3-AC6A-5187A93AFAD3}" name="1962" dataDxfId="96"/>
    <tableColumn id="27" xr3:uid="{2C7FF523-7B0C-4A36-BC20-B2E38B4BDA45}" name="1963" dataDxfId="95"/>
    <tableColumn id="28" xr3:uid="{C7DB62D8-21D3-4CCC-B9D0-7F9437E40A09}" name="1964" dataDxfId="94"/>
    <tableColumn id="29" xr3:uid="{3BA0796F-63A5-4ACF-BE44-CC3E1E90E480}" name="1965" dataDxfId="93"/>
    <tableColumn id="30" xr3:uid="{3E29DD82-A06E-4CEC-AC28-27A037BEB30C}" name="1966" dataDxfId="92"/>
    <tableColumn id="31" xr3:uid="{56D9DF7B-70D5-4431-B2F0-6D44C815373D}" name="1967" dataDxfId="91"/>
    <tableColumn id="32" xr3:uid="{A570E200-8CC0-4234-ADAF-52A541A02A3B}" name="1968" dataDxfId="90"/>
    <tableColumn id="33" xr3:uid="{086EB031-2053-4F25-82B4-C39B83B4145C}" name="1969" dataDxfId="89"/>
    <tableColumn id="34" xr3:uid="{588E8BA0-7DBF-4E7C-B4EA-3CC847ECEC36}" name="1970" dataDxfId="88"/>
    <tableColumn id="35" xr3:uid="{B4A91DD5-0B45-46DE-8CBA-DE12DF7B3540}" name="1971" dataDxfId="87"/>
    <tableColumn id="36" xr3:uid="{4A47BC32-CE6F-4242-AB89-CFFE4CA8B3B5}" name="1972" dataDxfId="86"/>
    <tableColumn id="37" xr3:uid="{FB386DB7-9954-4E00-AF38-EC4548838048}" name="1973" dataDxfId="85"/>
    <tableColumn id="38" xr3:uid="{EDAD175B-C9CB-46E6-AE2E-A635B817B59F}" name="1974" dataDxfId="84"/>
    <tableColumn id="39" xr3:uid="{E2F8E6D1-F486-4367-A76B-A7C1D110EE16}" name="1975" dataDxfId="83"/>
    <tableColumn id="40" xr3:uid="{ED01E0B0-859E-4B98-AECA-F624E9AE21CC}" name="1976" dataDxfId="82"/>
    <tableColumn id="41" xr3:uid="{9AB963EF-520B-412A-8628-5FE457FFDF4D}" name="1977" dataDxfId="81"/>
    <tableColumn id="42" xr3:uid="{E7A251F8-AE7F-4F23-8375-2F7C6434A3A0}" name="1978" dataDxfId="80"/>
    <tableColumn id="43" xr3:uid="{EB46AD45-C537-4B99-B843-D949C6D4E011}" name="1979" dataDxfId="79"/>
    <tableColumn id="44" xr3:uid="{2833B702-91AC-4343-ABBB-50A63740586C}" name="1980" dataDxfId="78"/>
    <tableColumn id="45" xr3:uid="{9A0663F8-39F1-46A0-BC53-544502C8CA52}" name="1981" dataDxfId="77"/>
    <tableColumn id="46" xr3:uid="{146FFF8A-E641-4FF3-B122-AFDC59C3CB89}" name="1982" dataDxfId="76"/>
    <tableColumn id="47" xr3:uid="{862FD7FD-A843-4DC0-9C26-EF2FCE602D2D}" name="1983" dataDxfId="75"/>
    <tableColumn id="48" xr3:uid="{863AA63F-623F-4F86-BC44-91DC709FDB75}" name="1984" dataDxfId="74"/>
    <tableColumn id="49" xr3:uid="{135F3D2F-A510-44EE-9E06-EDBA9E9DA2A7}" name="1985" dataDxfId="73"/>
    <tableColumn id="50" xr3:uid="{9467F9C1-133D-4825-AB8D-7174D139E0ED}" name="1986" dataDxfId="72"/>
    <tableColumn id="51" xr3:uid="{DC8C9A97-C116-4101-A22C-F2B5ECE97638}" name="1987" dataDxfId="71"/>
    <tableColumn id="52" xr3:uid="{00933C91-7562-40F4-9816-6F8208336BCA}" name="1988" dataDxfId="70"/>
    <tableColumn id="53" xr3:uid="{41058067-368F-4F82-9541-86A0803B0C89}" name="1989" dataDxfId="69"/>
    <tableColumn id="54" xr3:uid="{2DF96DB3-AA68-4B5D-AEA8-A7B7C8A044A9}" name="1990" dataDxfId="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E527C99-3DEB-425C-85AF-7225C6026713}" name="NICAP" displayName="NICAP" ref="A9:T5929" totalsRowShown="0" dataDxfId="66" headerRowBorderDxfId="67" tableBorderDxfId="65" totalsRowBorderDxfId="64">
  <autoFilter ref="A9:T5929" xr:uid="{A74958EB-6081-4539-903A-9BA09DDE4EE4}"/>
  <sortState xmlns:xlrd2="http://schemas.microsoft.com/office/spreadsheetml/2017/richdata2" ref="A406:T531">
    <sortCondition ref="C9:C5929"/>
  </sortState>
  <tableColumns count="20">
    <tableColumn id="18" xr3:uid="{E674BD95-209D-4805-89ED-10782F6BF9BC}" name="Line ID" dataDxfId="63"/>
    <tableColumn id="1" xr3:uid="{BEC6C876-0CA8-4424-BE55-B936C35241A3}" name="Date" dataDxfId="62"/>
    <tableColumn id="2" xr3:uid="{3D7CC4A5-E16F-4366-A064-0905E826C0CD}" name="City" dataDxfId="61"/>
    <tableColumn id="3" xr3:uid="{247BF865-A3EB-41FD-A196-52D3F256A688}" name="State or      Country" dataDxfId="60"/>
    <tableColumn id="15" xr3:uid="{7311F3E8-A411-4CF0-87EC-3A102C3D6770}" name="US" dataDxfId="59" dataCellStyle="Normal 6">
      <calculatedColumnFormula>IF(AND(LEN(NICAP[[#This Row],[State or      Country]])=2,NICAP[[#This Row],[State or      Country]]&lt;&gt;"UK"),"US","Other")</calculatedColumnFormula>
    </tableColumn>
    <tableColumn id="4" xr3:uid="{63ED060A-DDB6-463D-BB61-D34D443A3D41}" name="Cat" dataDxfId="58"/>
    <tableColumn id="5" xr3:uid="{1A8431B1-A3A4-46B9-8423-44F3DFFC7E70}" name="Code" dataDxfId="57"/>
    <tableColumn id="6" xr3:uid="{54E92142-D207-4C37-B53F-2259CD71182D}" name="Rating" dataDxfId="56"/>
    <tableColumn id="7" xr3:uid="{2204B4B1-10EF-41EB-BEB2-010A49A7327E}" name="BB" dataDxfId="55"/>
    <tableColumn id="8" xr3:uid="{D02D442F-0FC1-445B-867A-8D0B7F1907CA}" name="NC_x000a_flag" dataDxfId="54"/>
    <tableColumn id="9" xr3:uid="{B2F4B0BB-ACC9-408E-8F3E-3AF19A1AF854}" name="LC" dataDxfId="53"/>
    <tableColumn id="10" xr3:uid="{592F6066-941B-417D-AE33-9582C2AAAA90}" name="Description" dataDxfId="52"/>
    <tableColumn id="14" xr3:uid="{D266A0EF-89FF-48C1-A8A8-BBBB6213963E}" name="starts with zero" dataDxfId="51">
      <calculatedColumnFormula>IF(LEFT(NICAP[[#This Row],[Date]],1)=0,"Y","N")</calculatedColumnFormula>
    </tableColumn>
    <tableColumn id="17" xr3:uid="{D02A69F3-0DF9-432A-9D43-5E0586A3E280}" name="Column2" dataDxfId="50"/>
    <tableColumn id="16" xr3:uid="{321E31E7-CB97-45C3-AC8C-24A606A5C679}" name="Year" dataDxfId="49">
      <calculatedColumnFormula>19&amp;LEFT(NICAP[[#This Row],[Date]],2)</calculatedColumnFormula>
    </tableColumn>
    <tableColumn id="13" xr3:uid="{E8A868FA-DB8E-4C20-B3B5-B35DC0D07C00}" name="Month" dataDxfId="48">
      <calculatedColumnFormula>MID(NICAP[[#This Row],[Date]],3,2)</calculatedColumnFormula>
    </tableColumn>
    <tableColumn id="12" xr3:uid="{994DEC83-8EB1-4C1C-9357-A41EB80ECB5F}" name="Day" dataDxfId="47">
      <calculatedColumnFormula>RIGHT(NICAP[[#This Row],[Date]],2)</calculatedColumnFormula>
    </tableColumn>
    <tableColumn id="11" xr3:uid="{6EAA6179-309B-467D-BB36-FF0C565D10C4}" name="Date 2" dataDxfId="46">
      <calculatedColumnFormula>DATE(NICAP[[#This Row],[Year]],NICAP[[#This Row],[Month]],NICAP[[#This Row],[Day]])</calculatedColumnFormula>
    </tableColumn>
    <tableColumn id="21" xr3:uid="{980548A2-F04E-4919-833D-2CBE2623CF1F}" name="State" dataDxfId="45">
      <calculatedColumnFormula>IF(E10="US",D10,"")</calculatedColumnFormula>
    </tableColumn>
    <tableColumn id="22" xr3:uid="{6A822BE8-5927-42A3-92CE-266DAAFA39EB}" name="Country" dataDxfId="44" dataCellStyle="Normal 6">
      <calculatedColumnFormula>IF(E10="US","US",D10)</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3" Type="http://schemas.openxmlformats.org/officeDocument/2006/relationships/hyperlink" Target="http://nicap.org/vaughn481103dir.htm" TargetMode="External"/><Relationship Id="rId18" Type="http://schemas.openxmlformats.org/officeDocument/2006/relationships/hyperlink" Target="http://www.nicap.org/501129oakridge_dir.htm" TargetMode="External"/><Relationship Id="rId26" Type="http://schemas.openxmlformats.org/officeDocument/2006/relationships/hyperlink" Target="http://www.nicap.org/520726wnsdir.htm" TargetMode="External"/><Relationship Id="rId39" Type="http://schemas.openxmlformats.org/officeDocument/2006/relationships/hyperlink" Target="http://www.nicap.org/550821hopkinsville_dir.htm" TargetMode="External"/><Relationship Id="rId21" Type="http://schemas.openxmlformats.org/officeDocument/2006/relationships/hyperlink" Target="http://www.nicap.org/f-86dir.htm" TargetMode="External"/><Relationship Id="rId34" Type="http://schemas.openxmlformats.org/officeDocument/2006/relationships/hyperlink" Target="http://www.nicap.org/530611goosedir.htm" TargetMode="External"/><Relationship Id="rId42" Type="http://schemas.openxmlformats.org/officeDocument/2006/relationships/hyperlink" Target="http://www.nicap.org/561124pierre_dir.htm" TargetMode="External"/><Relationship Id="rId47" Type="http://schemas.openxmlformats.org/officeDocument/2006/relationships/hyperlink" Target="http://www.nicap.org/590104taft_dir.htm" TargetMode="External"/><Relationship Id="rId50" Type="http://schemas.openxmlformats.org/officeDocument/2006/relationships/hyperlink" Target="http://www.nicap.org/620622columbus_dir.htm" TargetMode="External"/><Relationship Id="rId55" Type="http://schemas.openxmlformats.org/officeDocument/2006/relationships/hyperlink" Target="http://www.nicap.org/670410houma_dir.htm" TargetMode="External"/><Relationship Id="rId63" Type="http://schemas.openxmlformats.org/officeDocument/2006/relationships/hyperlink" Target="http://www.nicap.org/waves/1977_sussex.htm" TargetMode="External"/><Relationship Id="rId68" Type="http://schemas.openxmlformats.org/officeDocument/2006/relationships/printerSettings" Target="../printerSettings/printerSettings1.bin"/><Relationship Id="rId7" Type="http://schemas.openxmlformats.org/officeDocument/2006/relationships/hyperlink" Target="http://www.nicap.org/4705XXbeaufort_dir.htm" TargetMode="External"/><Relationship Id="rId2" Type="http://schemas.openxmlformats.org/officeDocument/2006/relationships/hyperlink" Target="http://www.nicap.org/2904XXward_dir.htm" TargetMode="External"/><Relationship Id="rId16" Type="http://schemas.openxmlformats.org/officeDocument/2006/relationships/hyperlink" Target="http://nicap.org/keywest501114dir.htm" TargetMode="External"/><Relationship Id="rId29" Type="http://schemas.openxmlformats.org/officeDocument/2006/relationships/hyperlink" Target="http://www.nicap.org/520729dir.htm" TargetMode="External"/><Relationship Id="rId1" Type="http://schemas.openxmlformats.org/officeDocument/2006/relationships/hyperlink" Target="http://www.nicap.org/2306XXmterie_dir.htm" TargetMode="External"/><Relationship Id="rId6" Type="http://schemas.openxmlformats.org/officeDocument/2006/relationships/hyperlink" Target="http://www.nicap.org/4704XXrichmond_dir.htm" TargetMode="External"/><Relationship Id="rId11" Type="http://schemas.openxmlformats.org/officeDocument/2006/relationships/hyperlink" Target="http://www.nicap.org/lvegas471008dir.htm" TargetMode="External"/><Relationship Id="rId24" Type="http://schemas.openxmlformats.org/officeDocument/2006/relationships/hyperlink" Target="http://www.nicap.org/520719wnsdir.htm" TargetMode="External"/><Relationship Id="rId32" Type="http://schemas.openxmlformats.org/officeDocument/2006/relationships/hyperlink" Target="http://www.nicap.org/52WINT_goosedir.htm" TargetMode="External"/><Relationship Id="rId37" Type="http://schemas.openxmlformats.org/officeDocument/2006/relationships/hyperlink" Target="http://www.nicap.org/540629boac_dir.htm" TargetMode="External"/><Relationship Id="rId40" Type="http://schemas.openxmlformats.org/officeDocument/2006/relationships/hyperlink" Target="http://www.nicap.org/5602XXfishguard_dir.htm" TargetMode="External"/><Relationship Id="rId45" Type="http://schemas.openxmlformats.org/officeDocument/2006/relationships/hyperlink" Target="http://www.nicap.org/58XXXXacc_fdr_dir.htm" TargetMode="External"/><Relationship Id="rId53" Type="http://schemas.openxmlformats.org/officeDocument/2006/relationships/hyperlink" Target="http://www.nicap.org/6607XXpacific_dir.htm" TargetMode="External"/><Relationship Id="rId58" Type="http://schemas.openxmlformats.org/officeDocument/2006/relationships/hyperlink" Target="http://www.nicap.org/741020elkhart2.jpg" TargetMode="External"/><Relationship Id="rId66" Type="http://schemas.openxmlformats.org/officeDocument/2006/relationships/hyperlink" Target="http://www.nicap.org/801227rendledir.htm" TargetMode="External"/><Relationship Id="rId5" Type="http://schemas.openxmlformats.org/officeDocument/2006/relationships/hyperlink" Target="http://www.nicap.org/tokyo450525dir.htm" TargetMode="External"/><Relationship Id="rId15" Type="http://schemas.openxmlformats.org/officeDocument/2006/relationships/hyperlink" Target="http://www.nicap.org/49FALLnmexico_dir.htm" TargetMode="External"/><Relationship Id="rId23" Type="http://schemas.openxmlformats.org/officeDocument/2006/relationships/hyperlink" Target="http://www.nicap.org/520719wnsdir.htm" TargetMode="External"/><Relationship Id="rId28" Type="http://schemas.openxmlformats.org/officeDocument/2006/relationships/hyperlink" Target="http://www.nicap.org/pent520727dir.htm" TargetMode="External"/><Relationship Id="rId36" Type="http://schemas.openxmlformats.org/officeDocument/2006/relationships/hyperlink" Target="http://www.nicap.org/540311pittsburgh_dir.htm" TargetMode="External"/><Relationship Id="rId49" Type="http://schemas.openxmlformats.org/officeDocument/2006/relationships/hyperlink" Target="http://www.nicap.org/hollywood600205dir.htm" TargetMode="External"/><Relationship Id="rId57" Type="http://schemas.openxmlformats.org/officeDocument/2006/relationships/hyperlink" Target="http://www.rense.com/ufo3/ufomine.htm" TargetMode="External"/><Relationship Id="rId61" Type="http://schemas.openxmlformats.org/officeDocument/2006/relationships/hyperlink" Target="http://www.nicap.org/docs/7503kissinger.htm" TargetMode="External"/><Relationship Id="rId10" Type="http://schemas.openxmlformats.org/officeDocument/2006/relationships/hyperlink" Target="http://www.nicap.org/vaughn47latedir.htm" TargetMode="External"/><Relationship Id="rId19" Type="http://schemas.openxmlformats.org/officeDocument/2006/relationships/hyperlink" Target="http://www.nicap.org/520129sunchon_dir.htm" TargetMode="External"/><Relationship Id="rId31" Type="http://schemas.openxmlformats.org/officeDocument/2006/relationships/hyperlink" Target="http://www.nicap.org/5209XXalbuquerque_dir.htm" TargetMode="External"/><Relationship Id="rId44" Type="http://schemas.openxmlformats.org/officeDocument/2006/relationships/hyperlink" Target="http://www.nicap.org/571212misawa_dir.htm" TargetMode="External"/><Relationship Id="rId52" Type="http://schemas.openxmlformats.org/officeDocument/2006/relationships/hyperlink" Target="http://www.nicap.org/6510XXlakenorman_dir.htm" TargetMode="External"/><Relationship Id="rId60" Type="http://schemas.openxmlformats.org/officeDocument/2006/relationships/hyperlink" Target="http://www.nicap.org/docs/7503kissinger.htm" TargetMode="External"/><Relationship Id="rId65" Type="http://schemas.openxmlformats.org/officeDocument/2006/relationships/hyperlink" Target="http://www.nicap.org/801227rendledir.htm" TargetMode="External"/><Relationship Id="rId4" Type="http://schemas.openxmlformats.org/officeDocument/2006/relationships/hyperlink" Target="http://www.nicap.org/421019guadalcanaldir.htm" TargetMode="External"/><Relationship Id="rId9" Type="http://schemas.openxmlformats.org/officeDocument/2006/relationships/hyperlink" Target="http://www.nicap.org/4708XXalamogordo_dir.htm" TargetMode="External"/><Relationship Id="rId14" Type="http://schemas.openxmlformats.org/officeDocument/2006/relationships/hyperlink" Target="http://www.nicap.org/memphis490406dir.htm" TargetMode="External"/><Relationship Id="rId22" Type="http://schemas.openxmlformats.org/officeDocument/2006/relationships/hyperlink" Target="http://www.nicap.org/52SUMRmacdillafb_dir.htm" TargetMode="External"/><Relationship Id="rId27" Type="http://schemas.openxmlformats.org/officeDocument/2006/relationships/hyperlink" Target="http://www.nicap.org/520726wnsdir.htm" TargetMode="External"/><Relationship Id="rId30" Type="http://schemas.openxmlformats.org/officeDocument/2006/relationships/hyperlink" Target="http://www.nicap.org/520805washington_dir.htm" TargetMode="External"/><Relationship Id="rId35" Type="http://schemas.openxmlformats.org/officeDocument/2006/relationships/hyperlink" Target="http://www.nicap.org/530805ellsworth_dir.htm" TargetMode="External"/><Relationship Id="rId43" Type="http://schemas.openxmlformats.org/officeDocument/2006/relationships/hyperlink" Target="http://www.nicap.org/570822cambriaAFS_dir.htm" TargetMode="External"/><Relationship Id="rId48" Type="http://schemas.openxmlformats.org/officeDocument/2006/relationships/hyperlink" Target="http://www.nicap.org/5909XXwestover_dir.htm" TargetMode="External"/><Relationship Id="rId56" Type="http://schemas.openxmlformats.org/officeDocument/2006/relationships/hyperlink" Target="http://www.nicap.org/aurora68sprgdir.htm" TargetMode="External"/><Relationship Id="rId64" Type="http://schemas.openxmlformats.org/officeDocument/2006/relationships/hyperlink" Target="http://www.nicap.org/7908XXmerom1_dir.htm" TargetMode="External"/><Relationship Id="rId69" Type="http://schemas.openxmlformats.org/officeDocument/2006/relationships/drawing" Target="../drawings/drawing1.xml"/><Relationship Id="rId8" Type="http://schemas.openxmlformats.org/officeDocument/2006/relationships/hyperlink" Target="http://www.nicap.org/470815rapidcity_dir.htm" TargetMode="External"/><Relationship Id="rId51" Type="http://schemas.openxmlformats.org/officeDocument/2006/relationships/hyperlink" Target="http://www.nicap.org/650410misawa_dir.htm" TargetMode="External"/><Relationship Id="rId3" Type="http://schemas.openxmlformats.org/officeDocument/2006/relationships/hyperlink" Target="http://www.nicap.org/hawthorne32xxxxdir.htm" TargetMode="External"/><Relationship Id="rId12" Type="http://schemas.openxmlformats.org/officeDocument/2006/relationships/hyperlink" Target="http://www.nicap.org/48XXXXgoosedir.htm" TargetMode="External"/><Relationship Id="rId17" Type="http://schemas.openxmlformats.org/officeDocument/2006/relationships/hyperlink" Target="http://nicap.org/keywest501114dir.htm" TargetMode="External"/><Relationship Id="rId25" Type="http://schemas.openxmlformats.org/officeDocument/2006/relationships/hyperlink" Target="http://www.nicap.org/52SUMRmacdillafb_dir.htm" TargetMode="External"/><Relationship Id="rId33" Type="http://schemas.openxmlformats.org/officeDocument/2006/relationships/hyperlink" Target="http://www.nicap.org/musk5307XXdir.htm" TargetMode="External"/><Relationship Id="rId38" Type="http://schemas.openxmlformats.org/officeDocument/2006/relationships/hyperlink" Target="http://www.nicap.org/5408XXnewyork_dir.htm" TargetMode="External"/><Relationship Id="rId46" Type="http://schemas.openxmlformats.org/officeDocument/2006/relationships/hyperlink" Target="http://www.nicap.org/58SUMRswUS_dir.htm" TargetMode="External"/><Relationship Id="rId59" Type="http://schemas.openxmlformats.org/officeDocument/2006/relationships/hyperlink" Target="http://www.nicap.org/docs/7503kissinger.htm" TargetMode="External"/><Relationship Id="rId67" Type="http://schemas.openxmlformats.org/officeDocument/2006/relationships/hyperlink" Target="http://www.nicap.org/NSID/NSID_Menu.htm" TargetMode="External"/><Relationship Id="rId20" Type="http://schemas.openxmlformats.org/officeDocument/2006/relationships/hyperlink" Target="http://www.nicap.org/5302XXfinland_dir.htm" TargetMode="External"/><Relationship Id="rId41" Type="http://schemas.openxmlformats.org/officeDocument/2006/relationships/hyperlink" Target="http://www.nicap.org/560810duncanville_dir.htm" TargetMode="External"/><Relationship Id="rId54" Type="http://schemas.openxmlformats.org/officeDocument/2006/relationships/hyperlink" Target="http://www.nicap.org/670311tillamook_dir.htm" TargetMode="External"/><Relationship Id="rId62" Type="http://schemas.openxmlformats.org/officeDocument/2006/relationships/hyperlink" Target="http://www.nicap.org/7510XXnorad_dir.htm" TargetMode="External"/><Relationship Id="rId70"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709F2-A8EC-43DC-8675-EC11CD41433B}">
  <dimension ref="A1:FA877"/>
  <sheetViews>
    <sheetView showGridLines="0" tabSelected="1" workbookViewId="0">
      <selection activeCell="I30" sqref="I30"/>
    </sheetView>
  </sheetViews>
  <sheetFormatPr defaultRowHeight="15" outlineLevelCol="1" x14ac:dyDescent="0.25"/>
  <cols>
    <col min="2" max="2" width="28.42578125" customWidth="1"/>
    <col min="3" max="3" width="13.140625" customWidth="1"/>
    <col min="4" max="4" width="11.85546875" customWidth="1"/>
    <col min="5" max="5" width="34.42578125" customWidth="1"/>
    <col min="6" max="7" width="8.85546875" customWidth="1"/>
    <col min="8" max="8" width="9.5703125" customWidth="1"/>
    <col min="9" max="9" width="13.5703125" customWidth="1"/>
    <col min="10" max="10" width="17.7109375" customWidth="1"/>
    <col min="11" max="11" width="11.140625" customWidth="1"/>
    <col min="12" max="12" width="37.7109375" bestFit="1" customWidth="1" outlineLevel="1"/>
    <col min="13" max="13" width="33.7109375" customWidth="1" outlineLevel="1"/>
    <col min="14" max="14" width="70.28515625" customWidth="1"/>
    <col min="15" max="15" width="10.28515625" customWidth="1"/>
    <col min="16" max="16" width="13.140625" style="2" customWidth="1"/>
    <col min="17" max="20" width="11.5703125" customWidth="1"/>
    <col min="21" max="21" width="10.7109375" customWidth="1"/>
    <col min="22" max="22" width="24.140625" customWidth="1"/>
    <col min="23" max="23" width="26.140625" customWidth="1"/>
    <col min="24" max="24" width="25.85546875" customWidth="1"/>
    <col min="25" max="25" width="37" bestFit="1" customWidth="1"/>
    <col min="26" max="26" width="38.7109375" bestFit="1" customWidth="1"/>
    <col min="27" max="27" width="19.140625" customWidth="1"/>
    <col min="28" max="28" width="18.140625" customWidth="1"/>
    <col min="29" max="29" width="20" customWidth="1"/>
    <col min="30" max="30" width="22.42578125" customWidth="1"/>
    <col min="31" max="31" width="44" customWidth="1"/>
    <col min="32" max="32" width="9" customWidth="1"/>
    <col min="33" max="33" width="14.28515625" customWidth="1"/>
    <col min="34" max="34" width="48.28515625" customWidth="1"/>
    <col min="35" max="35" width="42.42578125" customWidth="1"/>
    <col min="36" max="36" width="60.28515625" customWidth="1"/>
    <col min="37" max="37" width="55.140625" customWidth="1"/>
    <col min="38" max="38" width="19" customWidth="1"/>
    <col min="39" max="39" width="17.7109375" customWidth="1"/>
  </cols>
  <sheetData>
    <row r="1" spans="1:39" ht="15.6" customHeight="1" x14ac:dyDescent="0.25">
      <c r="D1" s="152" t="s">
        <v>11204</v>
      </c>
    </row>
    <row r="2" spans="1:39" ht="15.6" customHeight="1" x14ac:dyDescent="0.25"/>
    <row r="3" spans="1:39" s="155" customFormat="1" ht="72" customHeight="1" x14ac:dyDescent="0.25">
      <c r="A3" s="162" t="s">
        <v>1535</v>
      </c>
      <c r="B3" s="163" t="s">
        <v>1536</v>
      </c>
      <c r="C3" s="163" t="s">
        <v>0</v>
      </c>
      <c r="D3" s="163" t="s">
        <v>1</v>
      </c>
      <c r="E3" s="164" t="s">
        <v>2</v>
      </c>
      <c r="F3" s="165" t="s">
        <v>3</v>
      </c>
      <c r="G3" s="165" t="s">
        <v>4</v>
      </c>
      <c r="H3" s="165" t="s">
        <v>5</v>
      </c>
      <c r="I3" s="163" t="s">
        <v>6</v>
      </c>
      <c r="J3" s="166" t="s">
        <v>7</v>
      </c>
      <c r="K3" s="163" t="s">
        <v>8</v>
      </c>
      <c r="L3" s="164" t="s">
        <v>9</v>
      </c>
      <c r="M3" s="164" t="s">
        <v>10</v>
      </c>
      <c r="N3" s="164" t="s">
        <v>1537</v>
      </c>
      <c r="O3" s="167" t="s">
        <v>12</v>
      </c>
      <c r="P3" s="168" t="s">
        <v>13</v>
      </c>
      <c r="Q3" s="169" t="s">
        <v>14</v>
      </c>
      <c r="R3" s="169" t="s">
        <v>15</v>
      </c>
      <c r="S3" s="169" t="s">
        <v>16</v>
      </c>
      <c r="T3" s="169" t="s">
        <v>17</v>
      </c>
      <c r="U3" s="169" t="s">
        <v>18</v>
      </c>
      <c r="V3" s="170" t="s">
        <v>20</v>
      </c>
      <c r="W3" s="170" t="s">
        <v>21</v>
      </c>
      <c r="X3" s="170" t="s">
        <v>22</v>
      </c>
      <c r="Y3" s="170" t="s">
        <v>23</v>
      </c>
      <c r="Z3" s="170" t="s">
        <v>24</v>
      </c>
      <c r="AA3" s="169" t="s">
        <v>25</v>
      </c>
      <c r="AB3" s="169" t="s">
        <v>26</v>
      </c>
      <c r="AC3" s="169" t="s">
        <v>27</v>
      </c>
      <c r="AD3" s="169" t="s">
        <v>28</v>
      </c>
      <c r="AE3" s="169" t="s">
        <v>29</v>
      </c>
      <c r="AF3" s="169" t="s">
        <v>30</v>
      </c>
      <c r="AG3" s="169" t="s">
        <v>32</v>
      </c>
      <c r="AH3" s="169" t="s">
        <v>33</v>
      </c>
      <c r="AI3" s="169" t="s">
        <v>34</v>
      </c>
      <c r="AJ3" s="169" t="s">
        <v>35</v>
      </c>
      <c r="AK3" s="169" t="s">
        <v>36</v>
      </c>
      <c r="AL3" s="171" t="s">
        <v>11205</v>
      </c>
      <c r="AM3" s="172" t="s">
        <v>11206</v>
      </c>
    </row>
    <row r="4" spans="1:39" s="153" customFormat="1" ht="15.6" customHeight="1" x14ac:dyDescent="0.3">
      <c r="A4" s="173">
        <v>2</v>
      </c>
      <c r="B4" s="174"/>
      <c r="C4" s="174"/>
      <c r="D4" s="175">
        <v>201</v>
      </c>
      <c r="E4" s="174"/>
      <c r="F4" s="176">
        <v>1944</v>
      </c>
      <c r="G4" s="176">
        <v>9</v>
      </c>
      <c r="H4" s="176">
        <v>18</v>
      </c>
      <c r="I4" s="174" t="s">
        <v>58</v>
      </c>
      <c r="J4" s="174" t="s">
        <v>59</v>
      </c>
      <c r="K4" s="174" t="s">
        <v>31</v>
      </c>
      <c r="L4" s="174" t="s">
        <v>60</v>
      </c>
      <c r="M4" s="174" t="s">
        <v>61</v>
      </c>
      <c r="N4" s="177" t="s">
        <v>11317</v>
      </c>
      <c r="O4" s="178" t="s">
        <v>62</v>
      </c>
      <c r="P4" s="179">
        <v>-1</v>
      </c>
      <c r="Q4" s="175" t="s">
        <v>63</v>
      </c>
      <c r="R4" s="175"/>
      <c r="S4" s="175"/>
      <c r="T4" s="175" t="s">
        <v>38</v>
      </c>
      <c r="U4" s="175" t="s">
        <v>38</v>
      </c>
      <c r="V4" s="175" t="s">
        <v>60</v>
      </c>
      <c r="W4" s="175" t="s">
        <v>38</v>
      </c>
      <c r="X4" s="178" t="s">
        <v>38</v>
      </c>
      <c r="Y4" s="178" t="s">
        <v>38</v>
      </c>
      <c r="Z4" s="178"/>
      <c r="AA4" s="178"/>
      <c r="AB4" s="178"/>
      <c r="AC4" s="178"/>
      <c r="AD4" s="178"/>
      <c r="AE4" s="178"/>
      <c r="AF4" s="178" t="s">
        <v>30</v>
      </c>
      <c r="AG4" s="180"/>
      <c r="AH4" s="180"/>
      <c r="AI4" s="181"/>
      <c r="AJ4" s="181"/>
      <c r="AK4" s="181"/>
      <c r="AL4" s="182">
        <v>2</v>
      </c>
      <c r="AM4" s="183" t="s">
        <v>11207</v>
      </c>
    </row>
    <row r="5" spans="1:39" s="153" customFormat="1" ht="15.6" customHeight="1" x14ac:dyDescent="0.3">
      <c r="A5" s="173">
        <v>309</v>
      </c>
      <c r="B5" s="175"/>
      <c r="C5" s="174"/>
      <c r="D5" s="174"/>
      <c r="E5" s="175" t="s">
        <v>483</v>
      </c>
      <c r="F5" s="176">
        <v>1944</v>
      </c>
      <c r="G5" s="176">
        <v>10</v>
      </c>
      <c r="H5" s="176">
        <v>0</v>
      </c>
      <c r="I5" s="176" t="s">
        <v>66</v>
      </c>
      <c r="J5" s="176" t="s">
        <v>74</v>
      </c>
      <c r="K5" s="174" t="s">
        <v>31</v>
      </c>
      <c r="L5" s="174" t="s">
        <v>75</v>
      </c>
      <c r="M5" s="176" t="s">
        <v>482</v>
      </c>
      <c r="N5" s="184"/>
      <c r="O5" s="178" t="s">
        <v>62</v>
      </c>
      <c r="P5" s="179">
        <v>-1</v>
      </c>
      <c r="Q5" s="175" t="s">
        <v>79</v>
      </c>
      <c r="R5" s="175"/>
      <c r="S5" s="175"/>
      <c r="T5" s="175" t="s">
        <v>38</v>
      </c>
      <c r="U5" s="175" t="s">
        <v>38</v>
      </c>
      <c r="V5" s="175" t="s">
        <v>75</v>
      </c>
      <c r="W5" s="175" t="s">
        <v>38</v>
      </c>
      <c r="X5" s="178" t="s">
        <v>38</v>
      </c>
      <c r="Y5" s="178" t="s">
        <v>38</v>
      </c>
      <c r="Z5" s="178" t="s">
        <v>38</v>
      </c>
      <c r="AA5" s="178"/>
      <c r="AB5" s="178"/>
      <c r="AC5" s="178"/>
      <c r="AD5" s="178"/>
      <c r="AE5" s="178"/>
      <c r="AF5" s="178" t="s">
        <v>30</v>
      </c>
      <c r="AG5" s="180"/>
      <c r="AH5" s="180"/>
      <c r="AI5" s="181"/>
      <c r="AJ5" s="181"/>
      <c r="AK5" s="181"/>
      <c r="AL5" s="182">
        <v>309</v>
      </c>
      <c r="AM5" s="183" t="s">
        <v>11207</v>
      </c>
    </row>
    <row r="6" spans="1:39" s="153" customFormat="1" ht="15.6" customHeight="1" x14ac:dyDescent="0.3">
      <c r="A6" s="173">
        <v>316</v>
      </c>
      <c r="B6" s="175"/>
      <c r="C6" s="175"/>
      <c r="D6" s="175">
        <v>1945</v>
      </c>
      <c r="E6" s="175" t="s">
        <v>11209</v>
      </c>
      <c r="F6" s="176">
        <v>1945</v>
      </c>
      <c r="G6" s="176">
        <v>0</v>
      </c>
      <c r="H6" s="176">
        <v>0</v>
      </c>
      <c r="I6" s="174" t="s">
        <v>66</v>
      </c>
      <c r="J6" s="174" t="s">
        <v>74</v>
      </c>
      <c r="K6" s="174" t="s">
        <v>31</v>
      </c>
      <c r="L6" s="174" t="s">
        <v>75</v>
      </c>
      <c r="M6" s="174" t="s">
        <v>76</v>
      </c>
      <c r="N6" s="185" t="s">
        <v>486</v>
      </c>
      <c r="O6" s="178" t="s">
        <v>78</v>
      </c>
      <c r="P6" s="179">
        <v>0</v>
      </c>
      <c r="Q6" s="175" t="s">
        <v>79</v>
      </c>
      <c r="R6" s="175"/>
      <c r="S6" s="175"/>
      <c r="T6" s="175" t="s">
        <v>38</v>
      </c>
      <c r="U6" s="175" t="s">
        <v>38</v>
      </c>
      <c r="V6" s="175" t="s">
        <v>75</v>
      </c>
      <c r="W6" s="175" t="s">
        <v>38</v>
      </c>
      <c r="X6" s="178" t="s">
        <v>38</v>
      </c>
      <c r="Y6" s="178" t="s">
        <v>38</v>
      </c>
      <c r="Z6" s="178" t="s">
        <v>38</v>
      </c>
      <c r="AA6" s="178"/>
      <c r="AB6" s="178"/>
      <c r="AC6" s="178"/>
      <c r="AD6" s="178"/>
      <c r="AE6" s="178"/>
      <c r="AF6" s="178" t="s">
        <v>30</v>
      </c>
      <c r="AG6" s="180"/>
      <c r="AH6" s="180"/>
      <c r="AI6" s="181"/>
      <c r="AJ6" s="181"/>
      <c r="AK6" s="181"/>
      <c r="AL6" s="182">
        <v>316</v>
      </c>
      <c r="AM6" s="183" t="s">
        <v>11207</v>
      </c>
    </row>
    <row r="7" spans="1:39" s="153" customFormat="1" ht="15.6" customHeight="1" x14ac:dyDescent="0.3">
      <c r="A7" s="173">
        <v>308</v>
      </c>
      <c r="B7" s="175"/>
      <c r="C7" s="174"/>
      <c r="D7" s="174"/>
      <c r="E7" s="175" t="s">
        <v>481</v>
      </c>
      <c r="F7" s="176">
        <v>1945</v>
      </c>
      <c r="G7" s="176">
        <v>1</v>
      </c>
      <c r="H7" s="176">
        <v>0</v>
      </c>
      <c r="I7" s="176" t="s">
        <v>66</v>
      </c>
      <c r="J7" s="174" t="s">
        <v>74</v>
      </c>
      <c r="K7" s="174" t="s">
        <v>31</v>
      </c>
      <c r="L7" s="174" t="s">
        <v>75</v>
      </c>
      <c r="M7" s="176" t="s">
        <v>482</v>
      </c>
      <c r="N7" s="184"/>
      <c r="O7" s="178" t="s">
        <v>78</v>
      </c>
      <c r="P7" s="179">
        <v>0</v>
      </c>
      <c r="Q7" s="175" t="s">
        <v>79</v>
      </c>
      <c r="R7" s="175"/>
      <c r="S7" s="175"/>
      <c r="T7" s="175" t="s">
        <v>38</v>
      </c>
      <c r="U7" s="175" t="s">
        <v>38</v>
      </c>
      <c r="V7" s="175" t="s">
        <v>75</v>
      </c>
      <c r="W7" s="175" t="s">
        <v>38</v>
      </c>
      <c r="X7" s="178" t="s">
        <v>38</v>
      </c>
      <c r="Y7" s="178" t="s">
        <v>38</v>
      </c>
      <c r="Z7" s="178" t="s">
        <v>38</v>
      </c>
      <c r="AA7" s="178"/>
      <c r="AB7" s="178"/>
      <c r="AC7" s="178"/>
      <c r="AD7" s="178"/>
      <c r="AE7" s="178"/>
      <c r="AF7" s="178" t="s">
        <v>30</v>
      </c>
      <c r="AG7" s="180"/>
      <c r="AH7" s="180"/>
      <c r="AI7" s="181"/>
      <c r="AJ7" s="181"/>
      <c r="AK7" s="181"/>
      <c r="AL7" s="182">
        <v>308</v>
      </c>
      <c r="AM7" s="183" t="s">
        <v>11207</v>
      </c>
    </row>
    <row r="8" spans="1:39" s="153" customFormat="1" ht="15.6" customHeight="1" x14ac:dyDescent="0.3">
      <c r="A8" s="173">
        <v>310</v>
      </c>
      <c r="B8" s="175"/>
      <c r="C8" s="174"/>
      <c r="D8" s="174"/>
      <c r="E8" s="176" t="s">
        <v>481</v>
      </c>
      <c r="F8" s="176">
        <v>1945</v>
      </c>
      <c r="G8" s="176">
        <v>2</v>
      </c>
      <c r="H8" s="176">
        <v>0</v>
      </c>
      <c r="I8" s="176" t="s">
        <v>66</v>
      </c>
      <c r="J8" s="176" t="s">
        <v>74</v>
      </c>
      <c r="K8" s="174" t="s">
        <v>31</v>
      </c>
      <c r="L8" s="174" t="s">
        <v>75</v>
      </c>
      <c r="M8" s="176" t="s">
        <v>482</v>
      </c>
      <c r="N8" s="184"/>
      <c r="O8" s="178" t="s">
        <v>78</v>
      </c>
      <c r="P8" s="179">
        <v>0</v>
      </c>
      <c r="Q8" s="175" t="s">
        <v>79</v>
      </c>
      <c r="R8" s="175"/>
      <c r="S8" s="175"/>
      <c r="T8" s="175" t="s">
        <v>38</v>
      </c>
      <c r="U8" s="175" t="s">
        <v>38</v>
      </c>
      <c r="V8" s="175" t="s">
        <v>75</v>
      </c>
      <c r="W8" s="175" t="s">
        <v>38</v>
      </c>
      <c r="X8" s="178" t="s">
        <v>38</v>
      </c>
      <c r="Y8" s="178" t="s">
        <v>38</v>
      </c>
      <c r="Z8" s="178" t="s">
        <v>38</v>
      </c>
      <c r="AA8" s="178"/>
      <c r="AB8" s="178"/>
      <c r="AC8" s="178"/>
      <c r="AD8" s="178"/>
      <c r="AE8" s="178"/>
      <c r="AF8" s="178" t="s">
        <v>30</v>
      </c>
      <c r="AG8" s="180"/>
      <c r="AH8" s="180"/>
      <c r="AI8" s="181"/>
      <c r="AJ8" s="181"/>
      <c r="AK8" s="181"/>
      <c r="AL8" s="182">
        <v>310</v>
      </c>
      <c r="AM8" s="183" t="s">
        <v>11207</v>
      </c>
    </row>
    <row r="9" spans="1:39" s="153" customFormat="1" ht="15.6" customHeight="1" x14ac:dyDescent="0.3">
      <c r="A9" s="173">
        <v>313.10000000000002</v>
      </c>
      <c r="B9" s="175"/>
      <c r="C9" s="175"/>
      <c r="D9" s="175">
        <v>304</v>
      </c>
      <c r="E9" s="175"/>
      <c r="F9" s="176">
        <v>1945</v>
      </c>
      <c r="G9" s="176">
        <v>7</v>
      </c>
      <c r="H9" s="176">
        <v>0</v>
      </c>
      <c r="I9" s="174" t="s">
        <v>66</v>
      </c>
      <c r="J9" s="174" t="s">
        <v>74</v>
      </c>
      <c r="K9" s="174" t="s">
        <v>31</v>
      </c>
      <c r="L9" s="174" t="s">
        <v>75</v>
      </c>
      <c r="M9" s="174" t="s">
        <v>76</v>
      </c>
      <c r="N9" s="177" t="s">
        <v>11253</v>
      </c>
      <c r="O9" s="178" t="s">
        <v>78</v>
      </c>
      <c r="P9" s="179">
        <v>0</v>
      </c>
      <c r="Q9" s="175" t="s">
        <v>79</v>
      </c>
      <c r="R9" s="175"/>
      <c r="S9" s="175"/>
      <c r="T9" s="175" t="s">
        <v>38</v>
      </c>
      <c r="U9" s="175" t="s">
        <v>38</v>
      </c>
      <c r="V9" s="175" t="s">
        <v>75</v>
      </c>
      <c r="W9" s="175" t="s">
        <v>38</v>
      </c>
      <c r="X9" s="178" t="s">
        <v>38</v>
      </c>
      <c r="Y9" s="178" t="s">
        <v>38</v>
      </c>
      <c r="Z9" s="178" t="s">
        <v>38</v>
      </c>
      <c r="AA9" s="178"/>
      <c r="AB9" s="178"/>
      <c r="AC9" s="178"/>
      <c r="AD9" s="178"/>
      <c r="AE9" s="178"/>
      <c r="AF9" s="178" t="s">
        <v>30</v>
      </c>
      <c r="AG9" s="180"/>
      <c r="AH9" s="180"/>
      <c r="AI9" s="181"/>
      <c r="AJ9" s="181"/>
      <c r="AK9" s="181"/>
      <c r="AL9" s="182">
        <v>313.10000000000002</v>
      </c>
      <c r="AM9" s="183" t="s">
        <v>11207</v>
      </c>
    </row>
    <row r="10" spans="1:39" s="153" customFormat="1" ht="15.6" customHeight="1" x14ac:dyDescent="0.3">
      <c r="A10" s="186">
        <v>410</v>
      </c>
      <c r="B10" s="178">
        <v>1</v>
      </c>
      <c r="C10" s="178"/>
      <c r="D10" s="178"/>
      <c r="E10" s="178"/>
      <c r="F10" s="176">
        <v>1947</v>
      </c>
      <c r="G10" s="176">
        <v>1</v>
      </c>
      <c r="H10" s="176">
        <v>16</v>
      </c>
      <c r="I10" s="178"/>
      <c r="J10" s="178"/>
      <c r="K10" s="178" t="s">
        <v>673</v>
      </c>
      <c r="L10" s="178"/>
      <c r="M10" s="178"/>
      <c r="N10" s="187" t="s">
        <v>674</v>
      </c>
      <c r="O10" s="178"/>
      <c r="P10" s="179"/>
      <c r="Q10" s="178"/>
      <c r="R10" s="178"/>
      <c r="S10" s="178"/>
      <c r="T10" s="175" t="s">
        <v>38</v>
      </c>
      <c r="U10" s="178" t="s">
        <v>38</v>
      </c>
      <c r="V10" s="188"/>
      <c r="W10" s="188"/>
      <c r="X10" s="188"/>
      <c r="Y10" s="178" t="s">
        <v>38</v>
      </c>
      <c r="Z10" s="188"/>
      <c r="AA10" s="178"/>
      <c r="AB10" s="178"/>
      <c r="AC10" s="178"/>
      <c r="AD10" s="178"/>
      <c r="AE10" s="178"/>
      <c r="AF10" s="178"/>
      <c r="AG10" s="180" t="s">
        <v>42</v>
      </c>
      <c r="AH10" s="180"/>
      <c r="AI10" s="181"/>
      <c r="AJ10" s="181"/>
      <c r="AK10" s="181"/>
      <c r="AL10" s="182"/>
      <c r="AM10" s="183" t="s">
        <v>11257</v>
      </c>
    </row>
    <row r="11" spans="1:39" s="153" customFormat="1" ht="15.6" customHeight="1" x14ac:dyDescent="0.3">
      <c r="A11" s="173">
        <v>3</v>
      </c>
      <c r="B11" s="174">
        <v>7</v>
      </c>
      <c r="C11" s="174"/>
      <c r="D11" s="175"/>
      <c r="E11" s="175"/>
      <c r="F11" s="176">
        <v>1947</v>
      </c>
      <c r="G11" s="176">
        <v>1</v>
      </c>
      <c r="H11" s="176">
        <v>21</v>
      </c>
      <c r="I11" s="174" t="s">
        <v>66</v>
      </c>
      <c r="J11" s="174" t="s">
        <v>67</v>
      </c>
      <c r="K11" s="174" t="s">
        <v>31</v>
      </c>
      <c r="L11" s="174" t="s">
        <v>68</v>
      </c>
      <c r="M11" s="174" t="s">
        <v>69</v>
      </c>
      <c r="N11" s="184" t="s">
        <v>70</v>
      </c>
      <c r="O11" s="178">
        <v>11</v>
      </c>
      <c r="P11" s="179">
        <v>0</v>
      </c>
      <c r="Q11" s="175" t="s">
        <v>71</v>
      </c>
      <c r="R11" s="175"/>
      <c r="S11" s="175"/>
      <c r="T11" s="175" t="s">
        <v>72</v>
      </c>
      <c r="U11" s="175" t="s">
        <v>38</v>
      </c>
      <c r="V11" s="175" t="s">
        <v>68</v>
      </c>
      <c r="W11" s="175" t="s">
        <v>38</v>
      </c>
      <c r="X11" s="178" t="s">
        <v>38</v>
      </c>
      <c r="Y11" s="178" t="s">
        <v>68</v>
      </c>
      <c r="Z11" s="178"/>
      <c r="AA11" s="178"/>
      <c r="AB11" s="178"/>
      <c r="AC11" s="178"/>
      <c r="AD11" s="178"/>
      <c r="AE11" s="178"/>
      <c r="AF11" s="178" t="s">
        <v>30</v>
      </c>
      <c r="AG11" s="180"/>
      <c r="AH11" s="180"/>
      <c r="AI11" s="181"/>
      <c r="AJ11" s="181"/>
      <c r="AK11" s="181"/>
      <c r="AL11" s="182">
        <v>3</v>
      </c>
      <c r="AM11" s="183" t="s">
        <v>11207</v>
      </c>
    </row>
    <row r="12" spans="1:39" s="153" customFormat="1" ht="15.6" customHeight="1" x14ac:dyDescent="0.3">
      <c r="A12" s="173">
        <v>331</v>
      </c>
      <c r="B12" s="174">
        <v>3</v>
      </c>
      <c r="C12" s="174"/>
      <c r="D12" s="174"/>
      <c r="E12" s="174"/>
      <c r="F12" s="176">
        <v>1947</v>
      </c>
      <c r="G12" s="176">
        <v>5</v>
      </c>
      <c r="H12" s="176">
        <v>17</v>
      </c>
      <c r="I12" s="174" t="s">
        <v>510</v>
      </c>
      <c r="J12" s="174" t="s">
        <v>511</v>
      </c>
      <c r="K12" s="174" t="s">
        <v>31</v>
      </c>
      <c r="L12" s="174" t="s">
        <v>512</v>
      </c>
      <c r="M12" s="174"/>
      <c r="N12" s="184" t="s">
        <v>513</v>
      </c>
      <c r="O12" s="178">
        <v>20</v>
      </c>
      <c r="P12" s="179" t="s">
        <v>281</v>
      </c>
      <c r="Q12" s="175"/>
      <c r="R12" s="175" t="s">
        <v>514</v>
      </c>
      <c r="S12" s="175"/>
      <c r="T12" s="175" t="s">
        <v>38</v>
      </c>
      <c r="U12" s="175" t="s">
        <v>38</v>
      </c>
      <c r="V12" s="175" t="s">
        <v>38</v>
      </c>
      <c r="W12" s="175" t="s">
        <v>512</v>
      </c>
      <c r="X12" s="178" t="s">
        <v>38</v>
      </c>
      <c r="Y12" s="178" t="s">
        <v>38</v>
      </c>
      <c r="Z12" s="178" t="s">
        <v>38</v>
      </c>
      <c r="AA12" s="178"/>
      <c r="AB12" s="178"/>
      <c r="AC12" s="178"/>
      <c r="AD12" s="178"/>
      <c r="AE12" s="178"/>
      <c r="AF12" s="178" t="s">
        <v>87</v>
      </c>
      <c r="AG12" s="180"/>
      <c r="AH12" s="180"/>
      <c r="AI12" s="181"/>
      <c r="AJ12" s="181"/>
      <c r="AK12" s="181"/>
      <c r="AL12" s="182">
        <v>331</v>
      </c>
      <c r="AM12" s="183" t="s">
        <v>11207</v>
      </c>
    </row>
    <row r="13" spans="1:39" s="153" customFormat="1" ht="15.6" customHeight="1" x14ac:dyDescent="0.3">
      <c r="A13" s="173">
        <v>5.0999999999999996</v>
      </c>
      <c r="B13" s="176"/>
      <c r="C13" s="174"/>
      <c r="D13" s="176">
        <v>333</v>
      </c>
      <c r="E13" s="176"/>
      <c r="F13" s="176">
        <v>1947</v>
      </c>
      <c r="G13" s="176">
        <v>6</v>
      </c>
      <c r="H13" s="176">
        <v>24</v>
      </c>
      <c r="I13" s="176" t="s">
        <v>66</v>
      </c>
      <c r="J13" s="176" t="s">
        <v>74</v>
      </c>
      <c r="K13" s="174" t="s">
        <v>31</v>
      </c>
      <c r="L13" s="174" t="s">
        <v>75</v>
      </c>
      <c r="M13" s="176" t="s">
        <v>77</v>
      </c>
      <c r="N13" s="185" t="s">
        <v>11208</v>
      </c>
      <c r="O13" s="178" t="s">
        <v>78</v>
      </c>
      <c r="P13" s="179">
        <v>2</v>
      </c>
      <c r="Q13" s="175" t="s">
        <v>79</v>
      </c>
      <c r="R13" s="175"/>
      <c r="S13" s="175"/>
      <c r="T13" s="175" t="s">
        <v>38</v>
      </c>
      <c r="U13" s="175" t="s">
        <v>38</v>
      </c>
      <c r="V13" s="175" t="s">
        <v>75</v>
      </c>
      <c r="W13" s="175" t="s">
        <v>38</v>
      </c>
      <c r="X13" s="178" t="s">
        <v>38</v>
      </c>
      <c r="Y13" s="178" t="s">
        <v>38</v>
      </c>
      <c r="Z13" s="178"/>
      <c r="AA13" s="178"/>
      <c r="AB13" s="178"/>
      <c r="AC13" s="178"/>
      <c r="AD13" s="178"/>
      <c r="AE13" s="178"/>
      <c r="AF13" s="178" t="s">
        <v>30</v>
      </c>
      <c r="AG13" s="180"/>
      <c r="AH13" s="180"/>
      <c r="AI13" s="181"/>
      <c r="AJ13" s="181"/>
      <c r="AK13" s="181"/>
      <c r="AL13" s="182">
        <v>5.0999999999999996</v>
      </c>
      <c r="AM13" s="183" t="s">
        <v>11207</v>
      </c>
    </row>
    <row r="14" spans="1:39" s="153" customFormat="1" ht="15.6" customHeight="1" x14ac:dyDescent="0.3">
      <c r="A14" s="186">
        <v>420</v>
      </c>
      <c r="B14" s="178">
        <v>13</v>
      </c>
      <c r="C14" s="178"/>
      <c r="D14" s="178"/>
      <c r="E14" s="178"/>
      <c r="F14" s="176">
        <v>1947</v>
      </c>
      <c r="G14" s="176">
        <v>6</v>
      </c>
      <c r="H14" s="176">
        <v>29</v>
      </c>
      <c r="I14" s="178" t="s">
        <v>80</v>
      </c>
      <c r="J14" s="178" t="s">
        <v>680</v>
      </c>
      <c r="K14" s="178" t="s">
        <v>31</v>
      </c>
      <c r="L14" s="178" t="s">
        <v>681</v>
      </c>
      <c r="M14" s="178"/>
      <c r="N14" s="187" t="s">
        <v>682</v>
      </c>
      <c r="O14" s="178">
        <v>8</v>
      </c>
      <c r="P14" s="179">
        <v>0</v>
      </c>
      <c r="Q14" s="178"/>
      <c r="R14" s="178"/>
      <c r="S14" s="178"/>
      <c r="T14" s="175" t="s">
        <v>38</v>
      </c>
      <c r="U14" s="178" t="s">
        <v>683</v>
      </c>
      <c r="V14" s="188"/>
      <c r="W14" s="188"/>
      <c r="X14" s="188"/>
      <c r="Y14" s="178" t="s">
        <v>38</v>
      </c>
      <c r="Z14" s="178" t="s">
        <v>681</v>
      </c>
      <c r="AA14" s="178"/>
      <c r="AB14" s="178"/>
      <c r="AC14" s="178"/>
      <c r="AD14" s="178"/>
      <c r="AE14" s="178"/>
      <c r="AF14" s="178" t="s">
        <v>87</v>
      </c>
      <c r="AG14" s="180"/>
      <c r="AH14" s="180"/>
      <c r="AI14" s="181"/>
      <c r="AJ14" s="181"/>
      <c r="AK14" s="181"/>
      <c r="AL14" s="182">
        <v>420</v>
      </c>
      <c r="AM14" s="183" t="s">
        <v>11207</v>
      </c>
    </row>
    <row r="15" spans="1:39" s="153" customFormat="1" ht="15.6" customHeight="1" x14ac:dyDescent="0.3">
      <c r="A15" s="186">
        <v>422</v>
      </c>
      <c r="B15" s="178">
        <v>15</v>
      </c>
      <c r="C15" s="178"/>
      <c r="D15" s="178"/>
      <c r="E15" s="178"/>
      <c r="F15" s="176">
        <v>1947</v>
      </c>
      <c r="G15" s="176">
        <v>7</v>
      </c>
      <c r="H15" s="176">
        <v>1</v>
      </c>
      <c r="I15" s="178"/>
      <c r="J15" s="178"/>
      <c r="K15" s="178" t="s">
        <v>687</v>
      </c>
      <c r="L15" s="178"/>
      <c r="M15" s="178"/>
      <c r="N15" s="187" t="s">
        <v>688</v>
      </c>
      <c r="O15" s="178"/>
      <c r="P15" s="179"/>
      <c r="Q15" s="178"/>
      <c r="R15" s="178"/>
      <c r="S15" s="178"/>
      <c r="T15" s="175" t="s">
        <v>38</v>
      </c>
      <c r="U15" s="178" t="s">
        <v>38</v>
      </c>
      <c r="V15" s="188"/>
      <c r="W15" s="188"/>
      <c r="X15" s="188"/>
      <c r="Y15" s="178" t="s">
        <v>38</v>
      </c>
      <c r="Z15" s="188"/>
      <c r="AA15" s="178"/>
      <c r="AB15" s="178"/>
      <c r="AC15" s="178"/>
      <c r="AD15" s="178"/>
      <c r="AE15" s="178"/>
      <c r="AF15" s="178"/>
      <c r="AG15" s="180" t="s">
        <v>42</v>
      </c>
      <c r="AH15" s="180"/>
      <c r="AI15" s="181"/>
      <c r="AJ15" s="181"/>
      <c r="AK15" s="181"/>
      <c r="AL15" s="182"/>
      <c r="AM15" s="183" t="s">
        <v>11257</v>
      </c>
    </row>
    <row r="16" spans="1:39" s="153" customFormat="1" ht="15.6" customHeight="1" x14ac:dyDescent="0.3">
      <c r="A16" s="173">
        <v>6</v>
      </c>
      <c r="B16" s="174">
        <v>16</v>
      </c>
      <c r="C16" s="174"/>
      <c r="D16" s="175"/>
      <c r="E16" s="175"/>
      <c r="F16" s="176">
        <v>1947</v>
      </c>
      <c r="G16" s="176">
        <v>7</v>
      </c>
      <c r="H16" s="176">
        <v>2</v>
      </c>
      <c r="I16" s="174" t="s">
        <v>80</v>
      </c>
      <c r="J16" s="174" t="s">
        <v>81</v>
      </c>
      <c r="K16" s="174" t="s">
        <v>31</v>
      </c>
      <c r="L16" s="174" t="s">
        <v>82</v>
      </c>
      <c r="M16" s="174"/>
      <c r="N16" s="184" t="s">
        <v>83</v>
      </c>
      <c r="O16" s="178">
        <v>7</v>
      </c>
      <c r="P16" s="179">
        <v>-4</v>
      </c>
      <c r="Q16" s="175"/>
      <c r="R16" s="175" t="s">
        <v>84</v>
      </c>
      <c r="S16" s="175"/>
      <c r="T16" s="175" t="s">
        <v>85</v>
      </c>
      <c r="U16" s="175" t="s">
        <v>38</v>
      </c>
      <c r="V16" s="175" t="s">
        <v>38</v>
      </c>
      <c r="W16" s="175" t="s">
        <v>82</v>
      </c>
      <c r="X16" s="178" t="s">
        <v>38</v>
      </c>
      <c r="Y16" s="178" t="s">
        <v>82</v>
      </c>
      <c r="Z16" s="178"/>
      <c r="AA16" s="178"/>
      <c r="AB16" s="178"/>
      <c r="AC16" s="178"/>
      <c r="AD16" s="178"/>
      <c r="AE16" s="178"/>
      <c r="AF16" s="178" t="s">
        <v>87</v>
      </c>
      <c r="AG16" s="180"/>
      <c r="AH16" s="180"/>
      <c r="AI16" s="181"/>
      <c r="AJ16" s="181"/>
      <c r="AK16" s="181"/>
      <c r="AL16" s="182">
        <v>6</v>
      </c>
      <c r="AM16" s="183" t="s">
        <v>11207</v>
      </c>
    </row>
    <row r="17" spans="1:39" s="153" customFormat="1" ht="15.6" customHeight="1" x14ac:dyDescent="0.3">
      <c r="A17" s="173">
        <v>7</v>
      </c>
      <c r="B17" s="176"/>
      <c r="C17" s="174"/>
      <c r="D17" s="176">
        <v>1947</v>
      </c>
      <c r="E17" s="176" t="s">
        <v>11209</v>
      </c>
      <c r="F17" s="176">
        <v>1947</v>
      </c>
      <c r="G17" s="176">
        <v>7</v>
      </c>
      <c r="H17" s="176">
        <v>4</v>
      </c>
      <c r="I17" s="176" t="s">
        <v>66</v>
      </c>
      <c r="J17" s="176" t="s">
        <v>74</v>
      </c>
      <c r="K17" s="174" t="s">
        <v>31</v>
      </c>
      <c r="L17" s="174" t="s">
        <v>75</v>
      </c>
      <c r="M17" s="176"/>
      <c r="N17" s="184"/>
      <c r="O17" s="178" t="s">
        <v>78</v>
      </c>
      <c r="P17" s="179">
        <v>2</v>
      </c>
      <c r="Q17" s="175" t="s">
        <v>79</v>
      </c>
      <c r="R17" s="175"/>
      <c r="S17" s="175"/>
      <c r="T17" s="175" t="s">
        <v>38</v>
      </c>
      <c r="U17" s="175" t="s">
        <v>38</v>
      </c>
      <c r="V17" s="175" t="s">
        <v>75</v>
      </c>
      <c r="W17" s="175" t="s">
        <v>38</v>
      </c>
      <c r="X17" s="178" t="s">
        <v>38</v>
      </c>
      <c r="Y17" s="178" t="s">
        <v>38</v>
      </c>
      <c r="Z17" s="178"/>
      <c r="AA17" s="178"/>
      <c r="AB17" s="178"/>
      <c r="AC17" s="178"/>
      <c r="AD17" s="178"/>
      <c r="AE17" s="178"/>
      <c r="AF17" s="178" t="s">
        <v>30</v>
      </c>
      <c r="AG17" s="180"/>
      <c r="AH17" s="180"/>
      <c r="AI17" s="181"/>
      <c r="AJ17" s="181"/>
      <c r="AK17" s="181"/>
      <c r="AL17" s="182">
        <v>7</v>
      </c>
      <c r="AM17" s="183" t="s">
        <v>11207</v>
      </c>
    </row>
    <row r="18" spans="1:39" s="153" customFormat="1" ht="15.6" customHeight="1" x14ac:dyDescent="0.3">
      <c r="A18" s="186">
        <v>430</v>
      </c>
      <c r="B18" s="178">
        <v>24</v>
      </c>
      <c r="C18" s="178">
        <v>36</v>
      </c>
      <c r="D18" s="178"/>
      <c r="E18" s="178"/>
      <c r="F18" s="176">
        <v>1947</v>
      </c>
      <c r="G18" s="176">
        <v>7</v>
      </c>
      <c r="H18" s="176">
        <v>6</v>
      </c>
      <c r="I18" s="178" t="s">
        <v>675</v>
      </c>
      <c r="J18" s="178" t="s">
        <v>691</v>
      </c>
      <c r="K18" s="178" t="s">
        <v>31</v>
      </c>
      <c r="L18" s="178" t="s">
        <v>692</v>
      </c>
      <c r="M18" s="178"/>
      <c r="N18" s="187" t="s">
        <v>693</v>
      </c>
      <c r="O18" s="178">
        <v>7</v>
      </c>
      <c r="P18" s="179">
        <v>-2</v>
      </c>
      <c r="Q18" s="178"/>
      <c r="R18" s="178"/>
      <c r="S18" s="178"/>
      <c r="T18" s="175" t="s">
        <v>694</v>
      </c>
      <c r="U18" s="178" t="s">
        <v>38</v>
      </c>
      <c r="V18" s="188"/>
      <c r="W18" s="188"/>
      <c r="X18" s="188"/>
      <c r="Y18" s="178" t="s">
        <v>692</v>
      </c>
      <c r="Z18" s="188"/>
      <c r="AA18" s="178"/>
      <c r="AB18" s="178"/>
      <c r="AC18" s="178"/>
      <c r="AD18" s="178" t="s">
        <v>42</v>
      </c>
      <c r="AE18" s="178"/>
      <c r="AF18" s="178" t="s">
        <v>87</v>
      </c>
      <c r="AG18" s="180"/>
      <c r="AH18" s="180"/>
      <c r="AI18" s="181"/>
      <c r="AJ18" s="181"/>
      <c r="AK18" s="181"/>
      <c r="AL18" s="182">
        <v>430</v>
      </c>
      <c r="AM18" s="183" t="s">
        <v>11207</v>
      </c>
    </row>
    <row r="19" spans="1:39" s="153" customFormat="1" ht="15.6" customHeight="1" x14ac:dyDescent="0.3">
      <c r="A19" s="173">
        <v>9</v>
      </c>
      <c r="B19" s="175">
        <v>28</v>
      </c>
      <c r="C19" s="175"/>
      <c r="D19" s="175"/>
      <c r="E19" s="175"/>
      <c r="F19" s="176">
        <v>1947</v>
      </c>
      <c r="G19" s="176">
        <v>7</v>
      </c>
      <c r="H19" s="176">
        <v>7</v>
      </c>
      <c r="I19" s="174" t="s">
        <v>89</v>
      </c>
      <c r="J19" s="174" t="s">
        <v>90</v>
      </c>
      <c r="K19" s="174" t="s">
        <v>31</v>
      </c>
      <c r="L19" s="174" t="s">
        <v>91</v>
      </c>
      <c r="M19" s="174"/>
      <c r="N19" s="184" t="s">
        <v>92</v>
      </c>
      <c r="O19" s="178" t="s">
        <v>37</v>
      </c>
      <c r="P19" s="179">
        <v>-4</v>
      </c>
      <c r="Q19" s="175"/>
      <c r="R19" s="175"/>
      <c r="S19" s="175" t="s">
        <v>93</v>
      </c>
      <c r="T19" s="175" t="s">
        <v>94</v>
      </c>
      <c r="U19" s="175" t="s">
        <v>38</v>
      </c>
      <c r="V19" s="175" t="s">
        <v>38</v>
      </c>
      <c r="W19" s="175" t="s">
        <v>38</v>
      </c>
      <c r="X19" s="178" t="s">
        <v>95</v>
      </c>
      <c r="Y19" s="178" t="s">
        <v>91</v>
      </c>
      <c r="Z19" s="178"/>
      <c r="AA19" s="178"/>
      <c r="AB19" s="178"/>
      <c r="AC19" s="178"/>
      <c r="AD19" s="178"/>
      <c r="AE19" s="178"/>
      <c r="AF19" s="178"/>
      <c r="AG19" s="180"/>
      <c r="AH19" s="180"/>
      <c r="AI19" s="181"/>
      <c r="AJ19" s="181"/>
      <c r="AK19" s="181"/>
      <c r="AL19" s="182">
        <v>9</v>
      </c>
      <c r="AM19" s="183" t="s">
        <v>11210</v>
      </c>
    </row>
    <row r="20" spans="1:39" s="153" customFormat="1" ht="15.6" customHeight="1" x14ac:dyDescent="0.3">
      <c r="A20" s="186">
        <v>433</v>
      </c>
      <c r="B20" s="178">
        <v>29</v>
      </c>
      <c r="C20" s="178"/>
      <c r="D20" s="178"/>
      <c r="E20" s="178"/>
      <c r="F20" s="176">
        <v>1947</v>
      </c>
      <c r="G20" s="176">
        <v>7</v>
      </c>
      <c r="H20" s="176">
        <v>7</v>
      </c>
      <c r="I20" s="178" t="s">
        <v>675</v>
      </c>
      <c r="J20" s="178" t="s">
        <v>699</v>
      </c>
      <c r="K20" s="178" t="s">
        <v>31</v>
      </c>
      <c r="L20" s="178" t="s">
        <v>700</v>
      </c>
      <c r="M20" s="178"/>
      <c r="N20" s="187" t="s">
        <v>701</v>
      </c>
      <c r="O20" s="178">
        <v>9</v>
      </c>
      <c r="P20" s="179">
        <v>2</v>
      </c>
      <c r="Q20" s="178"/>
      <c r="R20" s="178"/>
      <c r="S20" s="178"/>
      <c r="T20" s="175" t="s">
        <v>38</v>
      </c>
      <c r="U20" s="178" t="s">
        <v>702</v>
      </c>
      <c r="V20" s="188"/>
      <c r="W20" s="188"/>
      <c r="X20" s="188"/>
      <c r="Y20" s="178" t="s">
        <v>38</v>
      </c>
      <c r="Z20" s="178" t="s">
        <v>700</v>
      </c>
      <c r="AA20" s="178"/>
      <c r="AB20" s="178"/>
      <c r="AC20" s="178"/>
      <c r="AD20" s="178"/>
      <c r="AE20" s="178"/>
      <c r="AF20" s="178" t="s">
        <v>87</v>
      </c>
      <c r="AG20" s="180"/>
      <c r="AH20" s="180"/>
      <c r="AI20" s="181"/>
      <c r="AJ20" s="181"/>
      <c r="AK20" s="181"/>
      <c r="AL20" s="182">
        <v>433</v>
      </c>
      <c r="AM20" s="183" t="s">
        <v>11207</v>
      </c>
    </row>
    <row r="21" spans="1:39" s="153" customFormat="1" ht="15.6" customHeight="1" x14ac:dyDescent="0.3">
      <c r="A21" s="186">
        <v>437</v>
      </c>
      <c r="B21" s="178">
        <v>33</v>
      </c>
      <c r="C21" s="178"/>
      <c r="D21" s="178"/>
      <c r="E21" s="178"/>
      <c r="F21" s="176">
        <v>1947</v>
      </c>
      <c r="G21" s="176">
        <v>7</v>
      </c>
      <c r="H21" s="176">
        <v>8</v>
      </c>
      <c r="I21" s="178" t="s">
        <v>675</v>
      </c>
      <c r="J21" s="178" t="s">
        <v>699</v>
      </c>
      <c r="K21" s="178" t="s">
        <v>31</v>
      </c>
      <c r="L21" s="178" t="s">
        <v>700</v>
      </c>
      <c r="M21" s="178"/>
      <c r="N21" s="187" t="s">
        <v>704</v>
      </c>
      <c r="O21" s="178">
        <v>9</v>
      </c>
      <c r="P21" s="179">
        <v>2</v>
      </c>
      <c r="Q21" s="178"/>
      <c r="R21" s="178"/>
      <c r="S21" s="178"/>
      <c r="T21" s="175" t="s">
        <v>38</v>
      </c>
      <c r="U21" s="178" t="s">
        <v>702</v>
      </c>
      <c r="V21" s="188"/>
      <c r="W21" s="188"/>
      <c r="X21" s="188"/>
      <c r="Y21" s="178" t="s">
        <v>38</v>
      </c>
      <c r="Z21" s="178" t="s">
        <v>700</v>
      </c>
      <c r="AA21" s="178"/>
      <c r="AB21" s="178"/>
      <c r="AC21" s="178"/>
      <c r="AD21" s="178" t="s">
        <v>42</v>
      </c>
      <c r="AE21" s="178"/>
      <c r="AF21" s="178" t="s">
        <v>87</v>
      </c>
      <c r="AG21" s="180"/>
      <c r="AH21" s="180"/>
      <c r="AI21" s="181"/>
      <c r="AJ21" s="181"/>
      <c r="AK21" s="181"/>
      <c r="AL21" s="182">
        <v>437</v>
      </c>
      <c r="AM21" s="183" t="s">
        <v>11207</v>
      </c>
    </row>
    <row r="22" spans="1:39" s="153" customFormat="1" ht="15.6" customHeight="1" x14ac:dyDescent="0.3">
      <c r="A22" s="186">
        <v>438</v>
      </c>
      <c r="B22" s="178">
        <v>34</v>
      </c>
      <c r="C22" s="178"/>
      <c r="D22" s="178"/>
      <c r="E22" s="178"/>
      <c r="F22" s="176">
        <v>1947</v>
      </c>
      <c r="G22" s="176">
        <v>7</v>
      </c>
      <c r="H22" s="176">
        <v>8</v>
      </c>
      <c r="I22" s="178" t="s">
        <v>675</v>
      </c>
      <c r="J22" s="178" t="s">
        <v>699</v>
      </c>
      <c r="K22" s="178" t="s">
        <v>31</v>
      </c>
      <c r="L22" s="178" t="s">
        <v>700</v>
      </c>
      <c r="M22" s="178"/>
      <c r="N22" s="187" t="s">
        <v>705</v>
      </c>
      <c r="O22" s="178">
        <v>9</v>
      </c>
      <c r="P22" s="179">
        <v>2</v>
      </c>
      <c r="Q22" s="178"/>
      <c r="R22" s="178"/>
      <c r="S22" s="178"/>
      <c r="T22" s="175" t="s">
        <v>38</v>
      </c>
      <c r="U22" s="178" t="s">
        <v>702</v>
      </c>
      <c r="V22" s="188"/>
      <c r="W22" s="188"/>
      <c r="X22" s="188"/>
      <c r="Y22" s="178" t="s">
        <v>38</v>
      </c>
      <c r="Z22" s="178" t="s">
        <v>700</v>
      </c>
      <c r="AA22" s="178"/>
      <c r="AB22" s="178"/>
      <c r="AC22" s="178"/>
      <c r="AD22" s="178"/>
      <c r="AE22" s="178"/>
      <c r="AF22" s="178" t="s">
        <v>87</v>
      </c>
      <c r="AG22" s="180"/>
      <c r="AH22" s="180"/>
      <c r="AI22" s="181"/>
      <c r="AJ22" s="181"/>
      <c r="AK22" s="181"/>
      <c r="AL22" s="182">
        <v>438</v>
      </c>
      <c r="AM22" s="183" t="s">
        <v>11207</v>
      </c>
    </row>
    <row r="23" spans="1:39" s="153" customFormat="1" ht="15.6" customHeight="1" x14ac:dyDescent="0.3">
      <c r="A23" s="186">
        <v>439</v>
      </c>
      <c r="B23" s="178">
        <v>35</v>
      </c>
      <c r="C23" s="178"/>
      <c r="D23" s="178"/>
      <c r="E23" s="178"/>
      <c r="F23" s="176">
        <v>1947</v>
      </c>
      <c r="G23" s="176">
        <v>7</v>
      </c>
      <c r="H23" s="176">
        <v>8</v>
      </c>
      <c r="I23" s="178" t="s">
        <v>675</v>
      </c>
      <c r="J23" s="178" t="s">
        <v>699</v>
      </c>
      <c r="K23" s="178" t="s">
        <v>31</v>
      </c>
      <c r="L23" s="178" t="s">
        <v>700</v>
      </c>
      <c r="M23" s="178"/>
      <c r="N23" s="187" t="s">
        <v>706</v>
      </c>
      <c r="O23" s="178">
        <v>9</v>
      </c>
      <c r="P23" s="179">
        <v>2</v>
      </c>
      <c r="Q23" s="178"/>
      <c r="R23" s="178"/>
      <c r="S23" s="178"/>
      <c r="T23" s="175" t="s">
        <v>38</v>
      </c>
      <c r="U23" s="178" t="s">
        <v>702</v>
      </c>
      <c r="V23" s="188"/>
      <c r="W23" s="188"/>
      <c r="X23" s="188"/>
      <c r="Y23" s="178" t="s">
        <v>38</v>
      </c>
      <c r="Z23" s="178" t="s">
        <v>700</v>
      </c>
      <c r="AA23" s="178"/>
      <c r="AB23" s="178"/>
      <c r="AC23" s="178"/>
      <c r="AD23" s="178" t="s">
        <v>42</v>
      </c>
      <c r="AE23" s="178"/>
      <c r="AF23" s="178" t="s">
        <v>87</v>
      </c>
      <c r="AG23" s="180"/>
      <c r="AH23" s="180"/>
      <c r="AI23" s="181"/>
      <c r="AJ23" s="181"/>
      <c r="AK23" s="181"/>
      <c r="AL23" s="182">
        <v>439</v>
      </c>
      <c r="AM23" s="183" t="s">
        <v>11207</v>
      </c>
    </row>
    <row r="24" spans="1:39" s="153" customFormat="1" ht="15.6" customHeight="1" x14ac:dyDescent="0.3">
      <c r="A24" s="186">
        <v>441</v>
      </c>
      <c r="B24" s="178">
        <v>37</v>
      </c>
      <c r="C24" s="178"/>
      <c r="D24" s="178"/>
      <c r="E24" s="178"/>
      <c r="F24" s="176">
        <v>1947</v>
      </c>
      <c r="G24" s="176">
        <v>7</v>
      </c>
      <c r="H24" s="176">
        <v>10</v>
      </c>
      <c r="I24" s="178"/>
      <c r="J24" s="178"/>
      <c r="K24" s="178" t="s">
        <v>707</v>
      </c>
      <c r="L24" s="178"/>
      <c r="M24" s="178"/>
      <c r="N24" s="187" t="s">
        <v>708</v>
      </c>
      <c r="O24" s="178"/>
      <c r="P24" s="179"/>
      <c r="Q24" s="178"/>
      <c r="R24" s="178"/>
      <c r="S24" s="178"/>
      <c r="T24" s="175" t="s">
        <v>38</v>
      </c>
      <c r="U24" s="178" t="s">
        <v>38</v>
      </c>
      <c r="V24" s="188"/>
      <c r="W24" s="188"/>
      <c r="X24" s="188"/>
      <c r="Y24" s="178" t="s">
        <v>38</v>
      </c>
      <c r="Z24" s="188"/>
      <c r="AA24" s="178"/>
      <c r="AB24" s="178"/>
      <c r="AC24" s="178"/>
      <c r="AD24" s="178" t="s">
        <v>42</v>
      </c>
      <c r="AE24" s="178"/>
      <c r="AF24" s="178"/>
      <c r="AG24" s="180"/>
      <c r="AH24" s="180"/>
      <c r="AI24" s="181"/>
      <c r="AJ24" s="181"/>
      <c r="AK24" s="181"/>
      <c r="AL24" s="182"/>
      <c r="AM24" s="183" t="s">
        <v>11257</v>
      </c>
    </row>
    <row r="25" spans="1:39" s="153" customFormat="1" ht="15.6" customHeight="1" x14ac:dyDescent="0.3">
      <c r="A25" s="186">
        <v>446</v>
      </c>
      <c r="B25" s="178">
        <v>42</v>
      </c>
      <c r="C25" s="178"/>
      <c r="D25" s="178"/>
      <c r="E25" s="178"/>
      <c r="F25" s="176">
        <v>1947</v>
      </c>
      <c r="G25" s="176">
        <v>7</v>
      </c>
      <c r="H25" s="176">
        <v>29</v>
      </c>
      <c r="I25" s="178" t="s">
        <v>675</v>
      </c>
      <c r="J25" s="178" t="s">
        <v>711</v>
      </c>
      <c r="K25" s="178" t="s">
        <v>31</v>
      </c>
      <c r="L25" s="178" t="s">
        <v>712</v>
      </c>
      <c r="M25" s="178"/>
      <c r="N25" s="187" t="s">
        <v>713</v>
      </c>
      <c r="O25" s="178">
        <v>7</v>
      </c>
      <c r="P25" s="179" t="s">
        <v>110</v>
      </c>
      <c r="Q25" s="178"/>
      <c r="R25" s="178"/>
      <c r="S25" s="178"/>
      <c r="T25" s="175" t="s">
        <v>714</v>
      </c>
      <c r="U25" s="178" t="s">
        <v>38</v>
      </c>
      <c r="V25" s="188"/>
      <c r="W25" s="188"/>
      <c r="X25" s="188"/>
      <c r="Y25" s="178" t="s">
        <v>712</v>
      </c>
      <c r="Z25" s="188"/>
      <c r="AA25" s="178"/>
      <c r="AB25" s="178"/>
      <c r="AC25" s="178"/>
      <c r="AD25" s="178" t="s">
        <v>42</v>
      </c>
      <c r="AE25" s="178"/>
      <c r="AF25" s="178" t="s">
        <v>87</v>
      </c>
      <c r="AG25" s="180"/>
      <c r="AH25" s="180"/>
      <c r="AI25" s="181"/>
      <c r="AJ25" s="181"/>
      <c r="AK25" s="181"/>
      <c r="AL25" s="182">
        <v>446</v>
      </c>
      <c r="AM25" s="183" t="s">
        <v>11207</v>
      </c>
    </row>
    <row r="26" spans="1:39" s="153" customFormat="1" ht="15.6" customHeight="1" x14ac:dyDescent="0.3">
      <c r="A26" s="186">
        <v>458</v>
      </c>
      <c r="B26" s="178">
        <v>54</v>
      </c>
      <c r="C26" s="178"/>
      <c r="D26" s="178"/>
      <c r="E26" s="178"/>
      <c r="F26" s="176">
        <v>1947</v>
      </c>
      <c r="G26" s="176">
        <v>7</v>
      </c>
      <c r="H26" s="176">
        <v>31</v>
      </c>
      <c r="I26" s="178" t="s">
        <v>80</v>
      </c>
      <c r="J26" s="178" t="s">
        <v>724</v>
      </c>
      <c r="K26" s="178" t="s">
        <v>31</v>
      </c>
      <c r="L26" s="178" t="s">
        <v>681</v>
      </c>
      <c r="M26" s="178"/>
      <c r="N26" s="187" t="s">
        <v>725</v>
      </c>
      <c r="O26" s="178">
        <v>8</v>
      </c>
      <c r="P26" s="179">
        <v>0</v>
      </c>
      <c r="Q26" s="178"/>
      <c r="R26" s="178"/>
      <c r="S26" s="178"/>
      <c r="T26" s="175" t="s">
        <v>38</v>
      </c>
      <c r="U26" s="178" t="s">
        <v>683</v>
      </c>
      <c r="V26" s="188"/>
      <c r="W26" s="188"/>
      <c r="X26" s="188"/>
      <c r="Y26" s="178" t="s">
        <v>38</v>
      </c>
      <c r="Z26" s="178" t="s">
        <v>681</v>
      </c>
      <c r="AA26" s="178"/>
      <c r="AB26" s="178"/>
      <c r="AC26" s="178"/>
      <c r="AD26" s="178"/>
      <c r="AE26" s="178"/>
      <c r="AF26" s="178" t="s">
        <v>87</v>
      </c>
      <c r="AG26" s="180" t="s">
        <v>42</v>
      </c>
      <c r="AH26" s="180"/>
      <c r="AI26" s="181"/>
      <c r="AJ26" s="181"/>
      <c r="AK26" s="181"/>
      <c r="AL26" s="182">
        <v>458</v>
      </c>
      <c r="AM26" s="183" t="s">
        <v>11207</v>
      </c>
    </row>
    <row r="27" spans="1:39" s="153" customFormat="1" ht="15.6" customHeight="1" x14ac:dyDescent="0.3">
      <c r="A27" s="186">
        <v>459</v>
      </c>
      <c r="B27" s="178">
        <v>55</v>
      </c>
      <c r="C27" s="178"/>
      <c r="D27" s="178"/>
      <c r="E27" s="178"/>
      <c r="F27" s="176">
        <v>1947</v>
      </c>
      <c r="G27" s="176">
        <v>7</v>
      </c>
      <c r="H27" s="176">
        <v>31</v>
      </c>
      <c r="I27" s="178" t="s">
        <v>80</v>
      </c>
      <c r="J27" s="178" t="s">
        <v>724</v>
      </c>
      <c r="K27" s="178" t="s">
        <v>31</v>
      </c>
      <c r="L27" s="178" t="s">
        <v>681</v>
      </c>
      <c r="M27" s="178"/>
      <c r="N27" s="187" t="s">
        <v>726</v>
      </c>
      <c r="O27" s="178">
        <v>8</v>
      </c>
      <c r="P27" s="179">
        <v>0</v>
      </c>
      <c r="Q27" s="178"/>
      <c r="R27" s="178"/>
      <c r="S27" s="178"/>
      <c r="T27" s="175" t="s">
        <v>38</v>
      </c>
      <c r="U27" s="178" t="s">
        <v>683</v>
      </c>
      <c r="V27" s="188"/>
      <c r="W27" s="188"/>
      <c r="X27" s="188"/>
      <c r="Y27" s="178" t="s">
        <v>38</v>
      </c>
      <c r="Z27" s="178" t="s">
        <v>681</v>
      </c>
      <c r="AA27" s="178"/>
      <c r="AB27" s="178"/>
      <c r="AC27" s="178"/>
      <c r="AD27" s="178"/>
      <c r="AE27" s="178"/>
      <c r="AF27" s="178" t="s">
        <v>87</v>
      </c>
      <c r="AG27" s="180"/>
      <c r="AH27" s="180"/>
      <c r="AI27" s="181"/>
      <c r="AJ27" s="181"/>
      <c r="AK27" s="181"/>
      <c r="AL27" s="182">
        <v>459</v>
      </c>
      <c r="AM27" s="183" t="s">
        <v>11207</v>
      </c>
    </row>
    <row r="28" spans="1:39" s="153" customFormat="1" ht="15.6" customHeight="1" x14ac:dyDescent="0.3">
      <c r="A28" s="186">
        <v>451</v>
      </c>
      <c r="B28" s="178">
        <v>47</v>
      </c>
      <c r="C28" s="178"/>
      <c r="D28" s="178"/>
      <c r="E28" s="178"/>
      <c r="F28" s="176">
        <v>1947</v>
      </c>
      <c r="G28" s="176">
        <v>8</v>
      </c>
      <c r="H28" s="176">
        <v>14</v>
      </c>
      <c r="I28" s="178"/>
      <c r="J28" s="178"/>
      <c r="K28" s="178" t="s">
        <v>707</v>
      </c>
      <c r="L28" s="178"/>
      <c r="M28" s="178"/>
      <c r="N28" s="187" t="s">
        <v>717</v>
      </c>
      <c r="O28" s="178"/>
      <c r="P28" s="179"/>
      <c r="Q28" s="178"/>
      <c r="R28" s="178"/>
      <c r="S28" s="178"/>
      <c r="T28" s="175" t="s">
        <v>38</v>
      </c>
      <c r="U28" s="178" t="s">
        <v>38</v>
      </c>
      <c r="V28" s="188"/>
      <c r="W28" s="188"/>
      <c r="X28" s="188"/>
      <c r="Y28" s="178" t="s">
        <v>38</v>
      </c>
      <c r="Z28" s="188"/>
      <c r="AA28" s="178"/>
      <c r="AB28" s="178"/>
      <c r="AC28" s="178"/>
      <c r="AD28" s="178" t="s">
        <v>42</v>
      </c>
      <c r="AE28" s="178"/>
      <c r="AF28" s="178"/>
      <c r="AG28" s="180"/>
      <c r="AH28" s="180"/>
      <c r="AI28" s="181"/>
      <c r="AJ28" s="181"/>
      <c r="AK28" s="181"/>
      <c r="AL28" s="182"/>
      <c r="AM28" s="183" t="s">
        <v>11257</v>
      </c>
    </row>
    <row r="29" spans="1:39" s="153" customFormat="1" ht="15.6" customHeight="1" x14ac:dyDescent="0.3">
      <c r="A29" s="186">
        <v>454</v>
      </c>
      <c r="B29" s="178">
        <v>50</v>
      </c>
      <c r="C29" s="178"/>
      <c r="D29" s="178"/>
      <c r="E29" s="178"/>
      <c r="F29" s="176">
        <v>1947</v>
      </c>
      <c r="G29" s="176">
        <v>8</v>
      </c>
      <c r="H29" s="176">
        <v>15</v>
      </c>
      <c r="I29" s="178" t="s">
        <v>719</v>
      </c>
      <c r="J29" s="178" t="s">
        <v>720</v>
      </c>
      <c r="K29" s="178" t="s">
        <v>31</v>
      </c>
      <c r="L29" s="178" t="s">
        <v>721</v>
      </c>
      <c r="M29" s="178"/>
      <c r="N29" s="187" t="s">
        <v>722</v>
      </c>
      <c r="O29" s="178">
        <v>11</v>
      </c>
      <c r="P29" s="179">
        <v>1</v>
      </c>
      <c r="Q29" s="178"/>
      <c r="R29" s="178"/>
      <c r="S29" s="178"/>
      <c r="T29" s="175" t="s">
        <v>723</v>
      </c>
      <c r="U29" s="178" t="s">
        <v>38</v>
      </c>
      <c r="V29" s="188"/>
      <c r="W29" s="188"/>
      <c r="X29" s="188"/>
      <c r="Y29" s="178" t="s">
        <v>721</v>
      </c>
      <c r="Z29" s="188"/>
      <c r="AA29" s="178"/>
      <c r="AB29" s="178"/>
      <c r="AC29" s="178"/>
      <c r="AD29" s="178" t="s">
        <v>42</v>
      </c>
      <c r="AE29" s="178"/>
      <c r="AF29" s="178" t="s">
        <v>30</v>
      </c>
      <c r="AG29" s="180"/>
      <c r="AH29" s="180"/>
      <c r="AI29" s="181"/>
      <c r="AJ29" s="181"/>
      <c r="AK29" s="181"/>
      <c r="AL29" s="182">
        <v>454</v>
      </c>
      <c r="AM29" s="183" t="s">
        <v>11207</v>
      </c>
    </row>
    <row r="30" spans="1:39" s="153" customFormat="1" ht="15.6" customHeight="1" x14ac:dyDescent="0.3">
      <c r="A30" s="173">
        <v>364</v>
      </c>
      <c r="B30" s="174">
        <v>65</v>
      </c>
      <c r="C30" s="174"/>
      <c r="D30" s="174"/>
      <c r="E30" s="174"/>
      <c r="F30" s="176">
        <v>1947</v>
      </c>
      <c r="G30" s="176">
        <v>11</v>
      </c>
      <c r="H30" s="176">
        <v>2</v>
      </c>
      <c r="I30" s="174" t="s">
        <v>129</v>
      </c>
      <c r="J30" s="174" t="s">
        <v>598</v>
      </c>
      <c r="K30" s="174" t="s">
        <v>31</v>
      </c>
      <c r="L30" s="174" t="s">
        <v>599</v>
      </c>
      <c r="M30" s="174"/>
      <c r="N30" s="184" t="s">
        <v>600</v>
      </c>
      <c r="O30" s="178">
        <v>20</v>
      </c>
      <c r="P30" s="179" t="s">
        <v>281</v>
      </c>
      <c r="Q30" s="175"/>
      <c r="R30" s="175"/>
      <c r="S30" s="175" t="s">
        <v>601</v>
      </c>
      <c r="T30" s="175" t="s">
        <v>38</v>
      </c>
      <c r="U30" s="175" t="s">
        <v>38</v>
      </c>
      <c r="V30" s="175" t="s">
        <v>38</v>
      </c>
      <c r="W30" s="175" t="s">
        <v>38</v>
      </c>
      <c r="X30" s="178" t="s">
        <v>599</v>
      </c>
      <c r="Y30" s="178" t="s">
        <v>38</v>
      </c>
      <c r="Z30" s="178" t="s">
        <v>38</v>
      </c>
      <c r="AA30" s="178"/>
      <c r="AB30" s="178"/>
      <c r="AC30" s="178"/>
      <c r="AD30" s="178"/>
      <c r="AE30" s="178"/>
      <c r="AF30" s="178" t="s">
        <v>87</v>
      </c>
      <c r="AG30" s="180"/>
      <c r="AH30" s="180"/>
      <c r="AI30" s="181"/>
      <c r="AJ30" s="181"/>
      <c r="AK30" s="181"/>
      <c r="AL30" s="182">
        <v>364</v>
      </c>
      <c r="AM30" s="183" t="s">
        <v>11207</v>
      </c>
    </row>
    <row r="31" spans="1:39" s="153" customFormat="1" ht="15.6" customHeight="1" x14ac:dyDescent="0.3">
      <c r="A31" s="186">
        <v>480</v>
      </c>
      <c r="B31" s="178">
        <v>77</v>
      </c>
      <c r="C31" s="178"/>
      <c r="D31" s="178"/>
      <c r="E31" s="178"/>
      <c r="F31" s="176">
        <v>1948</v>
      </c>
      <c r="G31" s="176">
        <v>4</v>
      </c>
      <c r="H31" s="176">
        <v>5</v>
      </c>
      <c r="I31" s="178" t="s">
        <v>80</v>
      </c>
      <c r="J31" s="178" t="s">
        <v>685</v>
      </c>
      <c r="K31" s="178" t="s">
        <v>31</v>
      </c>
      <c r="L31" s="178" t="s">
        <v>681</v>
      </c>
      <c r="M31" s="178"/>
      <c r="N31" s="187" t="s">
        <v>731</v>
      </c>
      <c r="O31" s="178">
        <v>8</v>
      </c>
      <c r="P31" s="179">
        <v>1</v>
      </c>
      <c r="Q31" s="178"/>
      <c r="R31" s="178"/>
      <c r="S31" s="178"/>
      <c r="T31" s="175" t="s">
        <v>38</v>
      </c>
      <c r="U31" s="178" t="s">
        <v>683</v>
      </c>
      <c r="V31" s="188"/>
      <c r="W31" s="188"/>
      <c r="X31" s="188"/>
      <c r="Y31" s="178" t="s">
        <v>38</v>
      </c>
      <c r="Z31" s="178" t="s">
        <v>681</v>
      </c>
      <c r="AA31" s="178"/>
      <c r="AB31" s="178"/>
      <c r="AC31" s="178"/>
      <c r="AD31" s="178"/>
      <c r="AE31" s="178"/>
      <c r="AF31" s="178" t="s">
        <v>87</v>
      </c>
      <c r="AG31" s="180"/>
      <c r="AH31" s="180"/>
      <c r="AI31" s="181"/>
      <c r="AJ31" s="181"/>
      <c r="AK31" s="181"/>
      <c r="AL31" s="182">
        <v>480</v>
      </c>
      <c r="AM31" s="183" t="s">
        <v>11207</v>
      </c>
    </row>
    <row r="32" spans="1:39" s="153" customFormat="1" ht="15.6" customHeight="1" x14ac:dyDescent="0.3">
      <c r="A32" s="186">
        <v>482</v>
      </c>
      <c r="B32" s="178">
        <v>79</v>
      </c>
      <c r="C32" s="178"/>
      <c r="D32" s="178"/>
      <c r="E32" s="178"/>
      <c r="F32" s="176">
        <v>1948</v>
      </c>
      <c r="G32" s="176">
        <v>4</v>
      </c>
      <c r="H32" s="176">
        <v>9</v>
      </c>
      <c r="I32" s="178" t="s">
        <v>80</v>
      </c>
      <c r="J32" s="178" t="s">
        <v>724</v>
      </c>
      <c r="K32" s="178" t="s">
        <v>31</v>
      </c>
      <c r="L32" s="178" t="s">
        <v>681</v>
      </c>
      <c r="M32" s="178"/>
      <c r="N32" s="187" t="s">
        <v>732</v>
      </c>
      <c r="O32" s="178">
        <v>8</v>
      </c>
      <c r="P32" s="179">
        <v>1</v>
      </c>
      <c r="Q32" s="178"/>
      <c r="R32" s="178"/>
      <c r="S32" s="178"/>
      <c r="T32" s="175" t="s">
        <v>38</v>
      </c>
      <c r="U32" s="178" t="s">
        <v>683</v>
      </c>
      <c r="V32" s="188"/>
      <c r="W32" s="188"/>
      <c r="X32" s="188"/>
      <c r="Y32" s="178" t="s">
        <v>38</v>
      </c>
      <c r="Z32" s="178" t="s">
        <v>681</v>
      </c>
      <c r="AA32" s="178"/>
      <c r="AB32" s="178"/>
      <c r="AC32" s="178"/>
      <c r="AD32" s="178"/>
      <c r="AE32" s="178"/>
      <c r="AF32" s="178" t="s">
        <v>87</v>
      </c>
      <c r="AG32" s="180"/>
      <c r="AH32" s="180"/>
      <c r="AI32" s="181"/>
      <c r="AJ32" s="181"/>
      <c r="AK32" s="181"/>
      <c r="AL32" s="182">
        <v>482</v>
      </c>
      <c r="AM32" s="183" t="s">
        <v>11207</v>
      </c>
    </row>
    <row r="33" spans="1:39" s="153" customFormat="1" ht="15.6" customHeight="1" x14ac:dyDescent="0.3">
      <c r="A33" s="186">
        <v>485</v>
      </c>
      <c r="B33" s="178">
        <v>82</v>
      </c>
      <c r="C33" s="178"/>
      <c r="D33" s="178"/>
      <c r="E33" s="178"/>
      <c r="F33" s="176">
        <v>1948</v>
      </c>
      <c r="G33" s="176">
        <v>4</v>
      </c>
      <c r="H33" s="176">
        <v>18</v>
      </c>
      <c r="I33" s="178"/>
      <c r="J33" s="178"/>
      <c r="K33" s="178" t="s">
        <v>734</v>
      </c>
      <c r="L33" s="178"/>
      <c r="M33" s="178"/>
      <c r="N33" s="187" t="s">
        <v>735</v>
      </c>
      <c r="O33" s="178"/>
      <c r="P33" s="179"/>
      <c r="Q33" s="178"/>
      <c r="R33" s="178"/>
      <c r="S33" s="178"/>
      <c r="T33" s="175" t="s">
        <v>38</v>
      </c>
      <c r="U33" s="178" t="s">
        <v>38</v>
      </c>
      <c r="V33" s="188"/>
      <c r="W33" s="188"/>
      <c r="X33" s="188"/>
      <c r="Y33" s="178" t="s">
        <v>38</v>
      </c>
      <c r="Z33" s="188"/>
      <c r="AA33" s="178"/>
      <c r="AB33" s="178"/>
      <c r="AC33" s="178"/>
      <c r="AD33" s="178"/>
      <c r="AE33" s="178"/>
      <c r="AF33" s="178"/>
      <c r="AG33" s="180" t="s">
        <v>42</v>
      </c>
      <c r="AH33" s="180"/>
      <c r="AI33" s="181"/>
      <c r="AJ33" s="181"/>
      <c r="AK33" s="181"/>
      <c r="AL33" s="182"/>
      <c r="AM33" s="183" t="s">
        <v>11257</v>
      </c>
    </row>
    <row r="34" spans="1:39" s="153" customFormat="1" ht="15.6" customHeight="1" x14ac:dyDescent="0.3">
      <c r="A34" s="186">
        <v>487</v>
      </c>
      <c r="B34" s="178">
        <v>84</v>
      </c>
      <c r="C34" s="178"/>
      <c r="D34" s="178"/>
      <c r="E34" s="178"/>
      <c r="F34" s="176">
        <v>1948</v>
      </c>
      <c r="G34" s="176">
        <v>4</v>
      </c>
      <c r="H34" s="176">
        <v>19</v>
      </c>
      <c r="I34" s="178" t="s">
        <v>264</v>
      </c>
      <c r="J34" s="178" t="s">
        <v>736</v>
      </c>
      <c r="K34" s="178" t="s">
        <v>31</v>
      </c>
      <c r="L34" s="178" t="s">
        <v>737</v>
      </c>
      <c r="M34" s="178"/>
      <c r="N34" s="187" t="s">
        <v>738</v>
      </c>
      <c r="O34" s="178">
        <v>7</v>
      </c>
      <c r="P34" s="179" t="s">
        <v>110</v>
      </c>
      <c r="Q34" s="178"/>
      <c r="R34" s="178"/>
      <c r="S34" s="178"/>
      <c r="T34" s="175" t="s">
        <v>739</v>
      </c>
      <c r="U34" s="178" t="s">
        <v>38</v>
      </c>
      <c r="V34" s="188"/>
      <c r="W34" s="188"/>
      <c r="X34" s="188"/>
      <c r="Y34" s="178" t="s">
        <v>737</v>
      </c>
      <c r="Z34" s="188"/>
      <c r="AA34" s="178"/>
      <c r="AB34" s="178"/>
      <c r="AC34" s="178"/>
      <c r="AD34" s="178"/>
      <c r="AE34" s="178"/>
      <c r="AF34" s="178" t="s">
        <v>87</v>
      </c>
      <c r="AG34" s="180"/>
      <c r="AH34" s="180"/>
      <c r="AI34" s="181"/>
      <c r="AJ34" s="181"/>
      <c r="AK34" s="181"/>
      <c r="AL34" s="182">
        <v>487</v>
      </c>
      <c r="AM34" s="183" t="s">
        <v>11207</v>
      </c>
    </row>
    <row r="35" spans="1:39" s="153" customFormat="1" ht="15.6" customHeight="1" x14ac:dyDescent="0.3">
      <c r="A35" s="186">
        <v>489</v>
      </c>
      <c r="B35" s="178">
        <v>86</v>
      </c>
      <c r="C35" s="178"/>
      <c r="D35" s="178"/>
      <c r="E35" s="178"/>
      <c r="F35" s="176">
        <v>1948</v>
      </c>
      <c r="G35" s="176">
        <v>4</v>
      </c>
      <c r="H35" s="176">
        <v>30</v>
      </c>
      <c r="I35" s="178" t="s">
        <v>741</v>
      </c>
      <c r="J35" s="178" t="s">
        <v>742</v>
      </c>
      <c r="K35" s="178" t="s">
        <v>31</v>
      </c>
      <c r="L35" s="178" t="s">
        <v>743</v>
      </c>
      <c r="M35" s="178"/>
      <c r="N35" s="187" t="s">
        <v>744</v>
      </c>
      <c r="O35" s="178">
        <v>7</v>
      </c>
      <c r="P35" s="179" t="s">
        <v>110</v>
      </c>
      <c r="Q35" s="178"/>
      <c r="R35" s="178"/>
      <c r="S35" s="178"/>
      <c r="T35" s="175" t="s">
        <v>745</v>
      </c>
      <c r="U35" s="178" t="s">
        <v>38</v>
      </c>
      <c r="V35" s="188"/>
      <c r="W35" s="188"/>
      <c r="X35" s="188"/>
      <c r="Y35" s="178" t="s">
        <v>743</v>
      </c>
      <c r="Z35" s="188"/>
      <c r="AA35" s="178"/>
      <c r="AB35" s="178"/>
      <c r="AC35" s="178"/>
      <c r="AD35" s="178"/>
      <c r="AE35" s="178"/>
      <c r="AF35" s="178" t="s">
        <v>87</v>
      </c>
      <c r="AG35" s="180" t="s">
        <v>42</v>
      </c>
      <c r="AH35" s="180"/>
      <c r="AI35" s="181"/>
      <c r="AJ35" s="181"/>
      <c r="AK35" s="181"/>
      <c r="AL35" s="182">
        <v>489</v>
      </c>
      <c r="AM35" s="183" t="s">
        <v>11207</v>
      </c>
    </row>
    <row r="36" spans="1:39" s="153" customFormat="1" ht="15.6" customHeight="1" x14ac:dyDescent="0.3">
      <c r="A36" s="173">
        <v>10</v>
      </c>
      <c r="B36" s="176"/>
      <c r="C36" s="174"/>
      <c r="D36" s="176">
        <v>1948</v>
      </c>
      <c r="E36" s="176" t="s">
        <v>11209</v>
      </c>
      <c r="F36" s="176">
        <v>1948</v>
      </c>
      <c r="G36" s="176">
        <v>5</v>
      </c>
      <c r="H36" s="176">
        <v>21</v>
      </c>
      <c r="I36" s="176" t="s">
        <v>66</v>
      </c>
      <c r="J36" s="176" t="s">
        <v>74</v>
      </c>
      <c r="K36" s="174" t="s">
        <v>31</v>
      </c>
      <c r="L36" s="174" t="s">
        <v>75</v>
      </c>
      <c r="M36" s="176" t="s">
        <v>77</v>
      </c>
      <c r="N36" s="184"/>
      <c r="O36" s="178" t="s">
        <v>78</v>
      </c>
      <c r="P36" s="179">
        <v>3</v>
      </c>
      <c r="Q36" s="175" t="s">
        <v>79</v>
      </c>
      <c r="R36" s="175"/>
      <c r="S36" s="175"/>
      <c r="T36" s="175" t="s">
        <v>38</v>
      </c>
      <c r="U36" s="175" t="s">
        <v>38</v>
      </c>
      <c r="V36" s="175" t="s">
        <v>75</v>
      </c>
      <c r="W36" s="175" t="s">
        <v>38</v>
      </c>
      <c r="X36" s="178" t="s">
        <v>38</v>
      </c>
      <c r="Y36" s="178" t="s">
        <v>38</v>
      </c>
      <c r="Z36" s="178"/>
      <c r="AA36" s="178"/>
      <c r="AB36" s="178"/>
      <c r="AC36" s="178"/>
      <c r="AD36" s="178"/>
      <c r="AE36" s="178"/>
      <c r="AF36" s="178" t="s">
        <v>30</v>
      </c>
      <c r="AG36" s="180"/>
      <c r="AH36" s="180"/>
      <c r="AI36" s="181"/>
      <c r="AJ36" s="181"/>
      <c r="AK36" s="181"/>
      <c r="AL36" s="182">
        <v>10</v>
      </c>
      <c r="AM36" s="183" t="s">
        <v>11207</v>
      </c>
    </row>
    <row r="37" spans="1:39" s="153" customFormat="1" ht="15.6" customHeight="1" x14ac:dyDescent="0.3">
      <c r="A37" s="173">
        <v>11.1</v>
      </c>
      <c r="B37" s="175">
        <v>93</v>
      </c>
      <c r="C37" s="175"/>
      <c r="D37" s="174" t="s">
        <v>11211</v>
      </c>
      <c r="E37" s="175"/>
      <c r="F37" s="176">
        <v>1948</v>
      </c>
      <c r="G37" s="176">
        <v>6</v>
      </c>
      <c r="H37" s="176">
        <v>30</v>
      </c>
      <c r="I37" s="174" t="s">
        <v>58</v>
      </c>
      <c r="J37" s="174" t="s">
        <v>96</v>
      </c>
      <c r="K37" s="174" t="s">
        <v>31</v>
      </c>
      <c r="L37" s="174" t="s">
        <v>60</v>
      </c>
      <c r="M37" s="174"/>
      <c r="N37" s="184" t="s">
        <v>97</v>
      </c>
      <c r="O37" s="178" t="s">
        <v>78</v>
      </c>
      <c r="P37" s="179">
        <v>3</v>
      </c>
      <c r="Q37" s="175" t="s">
        <v>63</v>
      </c>
      <c r="R37" s="175"/>
      <c r="S37" s="175"/>
      <c r="T37" s="175" t="s">
        <v>38</v>
      </c>
      <c r="U37" s="175" t="s">
        <v>38</v>
      </c>
      <c r="V37" s="175" t="s">
        <v>60</v>
      </c>
      <c r="W37" s="175" t="s">
        <v>38</v>
      </c>
      <c r="X37" s="178" t="s">
        <v>38</v>
      </c>
      <c r="Y37" s="178" t="s">
        <v>38</v>
      </c>
      <c r="Z37" s="178"/>
      <c r="AA37" s="178"/>
      <c r="AB37" s="178"/>
      <c r="AC37" s="178"/>
      <c r="AD37" s="178"/>
      <c r="AE37" s="178"/>
      <c r="AF37" s="178" t="s">
        <v>30</v>
      </c>
      <c r="AG37" s="180"/>
      <c r="AH37" s="180"/>
      <c r="AI37" s="181"/>
      <c r="AJ37" s="181"/>
      <c r="AK37" s="181"/>
      <c r="AL37" s="182">
        <v>11.1</v>
      </c>
      <c r="AM37" s="183" t="s">
        <v>11207</v>
      </c>
    </row>
    <row r="38" spans="1:39" s="153" customFormat="1" ht="15.6" customHeight="1" x14ac:dyDescent="0.3">
      <c r="A38" s="173">
        <v>314</v>
      </c>
      <c r="B38" s="176"/>
      <c r="C38" s="174"/>
      <c r="D38" s="176">
        <v>453</v>
      </c>
      <c r="E38" s="176"/>
      <c r="F38" s="176">
        <v>1948</v>
      </c>
      <c r="G38" s="176">
        <v>7</v>
      </c>
      <c r="H38" s="176">
        <v>0</v>
      </c>
      <c r="I38" s="176" t="s">
        <v>66</v>
      </c>
      <c r="J38" s="176" t="s">
        <v>184</v>
      </c>
      <c r="K38" s="174" t="s">
        <v>31</v>
      </c>
      <c r="L38" s="174" t="s">
        <v>75</v>
      </c>
      <c r="M38" s="176"/>
      <c r="N38" s="177" t="s">
        <v>11327</v>
      </c>
      <c r="O38" s="178" t="s">
        <v>78</v>
      </c>
      <c r="P38" s="179">
        <v>3</v>
      </c>
      <c r="Q38" s="175" t="s">
        <v>79</v>
      </c>
      <c r="R38" s="175"/>
      <c r="S38" s="175"/>
      <c r="T38" s="175" t="s">
        <v>38</v>
      </c>
      <c r="U38" s="175" t="s">
        <v>38</v>
      </c>
      <c r="V38" s="175" t="s">
        <v>75</v>
      </c>
      <c r="W38" s="175" t="s">
        <v>38</v>
      </c>
      <c r="X38" s="178" t="s">
        <v>38</v>
      </c>
      <c r="Y38" s="178" t="s">
        <v>38</v>
      </c>
      <c r="Z38" s="178" t="s">
        <v>38</v>
      </c>
      <c r="AA38" s="178"/>
      <c r="AB38" s="178"/>
      <c r="AC38" s="178"/>
      <c r="AD38" s="178"/>
      <c r="AE38" s="178"/>
      <c r="AF38" s="178" t="s">
        <v>30</v>
      </c>
      <c r="AG38" s="180"/>
      <c r="AH38" s="180"/>
      <c r="AI38" s="181"/>
      <c r="AJ38" s="181"/>
      <c r="AK38" s="181"/>
      <c r="AL38" s="182">
        <v>314</v>
      </c>
      <c r="AM38" s="183" t="s">
        <v>11207</v>
      </c>
    </row>
    <row r="39" spans="1:39" s="153" customFormat="1" ht="15.6" customHeight="1" x14ac:dyDescent="0.3">
      <c r="A39" s="186">
        <v>497</v>
      </c>
      <c r="B39" s="178">
        <v>95</v>
      </c>
      <c r="C39" s="178"/>
      <c r="D39" s="178"/>
      <c r="E39" s="178"/>
      <c r="F39" s="176">
        <v>1948</v>
      </c>
      <c r="G39" s="176">
        <v>7</v>
      </c>
      <c r="H39" s="176">
        <v>1</v>
      </c>
      <c r="I39" s="178" t="s">
        <v>719</v>
      </c>
      <c r="J39" s="178" t="s">
        <v>720</v>
      </c>
      <c r="K39" s="178" t="s">
        <v>31</v>
      </c>
      <c r="L39" s="178" t="s">
        <v>721</v>
      </c>
      <c r="M39" s="178"/>
      <c r="N39" s="187" t="s">
        <v>750</v>
      </c>
      <c r="O39" s="178">
        <v>11</v>
      </c>
      <c r="P39" s="179">
        <v>2</v>
      </c>
      <c r="Q39" s="178"/>
      <c r="R39" s="178"/>
      <c r="S39" s="178"/>
      <c r="T39" s="175" t="s">
        <v>723</v>
      </c>
      <c r="U39" s="178" t="s">
        <v>38</v>
      </c>
      <c r="V39" s="188"/>
      <c r="W39" s="188"/>
      <c r="X39" s="188"/>
      <c r="Y39" s="178" t="s">
        <v>721</v>
      </c>
      <c r="Z39" s="188"/>
      <c r="AA39" s="178"/>
      <c r="AB39" s="178"/>
      <c r="AC39" s="178"/>
      <c r="AD39" s="178"/>
      <c r="AE39" s="178"/>
      <c r="AF39" s="178" t="s">
        <v>30</v>
      </c>
      <c r="AG39" s="180"/>
      <c r="AH39" s="180"/>
      <c r="AI39" s="181"/>
      <c r="AJ39" s="181"/>
      <c r="AK39" s="181"/>
      <c r="AL39" s="182">
        <v>497</v>
      </c>
      <c r="AM39" s="183" t="s">
        <v>11207</v>
      </c>
    </row>
    <row r="40" spans="1:39" s="153" customFormat="1" ht="15.6" customHeight="1" x14ac:dyDescent="0.3">
      <c r="A40" s="173">
        <v>13</v>
      </c>
      <c r="B40" s="175">
        <v>100</v>
      </c>
      <c r="C40" s="175"/>
      <c r="D40" s="175"/>
      <c r="E40" s="175"/>
      <c r="F40" s="176">
        <v>1948</v>
      </c>
      <c r="G40" s="176">
        <v>7</v>
      </c>
      <c r="H40" s="176">
        <v>17</v>
      </c>
      <c r="I40" s="174" t="s">
        <v>80</v>
      </c>
      <c r="J40" s="174" t="s">
        <v>98</v>
      </c>
      <c r="K40" s="174" t="s">
        <v>31</v>
      </c>
      <c r="L40" s="174" t="s">
        <v>99</v>
      </c>
      <c r="M40" s="174"/>
      <c r="N40" s="184" t="s">
        <v>100</v>
      </c>
      <c r="O40" s="178" t="s">
        <v>101</v>
      </c>
      <c r="P40" s="179">
        <v>0</v>
      </c>
      <c r="Q40" s="175"/>
      <c r="R40" s="175" t="s">
        <v>102</v>
      </c>
      <c r="S40" s="175"/>
      <c r="T40" s="175" t="s">
        <v>103</v>
      </c>
      <c r="U40" s="175" t="s">
        <v>38</v>
      </c>
      <c r="V40" s="175" t="s">
        <v>38</v>
      </c>
      <c r="W40" s="175" t="s">
        <v>99</v>
      </c>
      <c r="X40" s="178" t="s">
        <v>38</v>
      </c>
      <c r="Y40" s="178" t="s">
        <v>99</v>
      </c>
      <c r="Z40" s="178"/>
      <c r="AA40" s="178"/>
      <c r="AB40" s="178"/>
      <c r="AC40" s="178"/>
      <c r="AD40" s="178"/>
      <c r="AE40" s="178"/>
      <c r="AF40" s="178" t="s">
        <v>30</v>
      </c>
      <c r="AG40" s="180"/>
      <c r="AH40" s="180"/>
      <c r="AI40" s="181"/>
      <c r="AJ40" s="181"/>
      <c r="AK40" s="181"/>
      <c r="AL40" s="182">
        <v>13</v>
      </c>
      <c r="AM40" s="183" t="s">
        <v>11207</v>
      </c>
    </row>
    <row r="41" spans="1:39" s="153" customFormat="1" ht="15.6" customHeight="1" x14ac:dyDescent="0.3">
      <c r="A41" s="173">
        <v>322</v>
      </c>
      <c r="B41" s="174">
        <v>105</v>
      </c>
      <c r="C41" s="174"/>
      <c r="D41" s="174"/>
      <c r="E41" s="174"/>
      <c r="F41" s="176">
        <v>1948</v>
      </c>
      <c r="G41" s="176">
        <v>7</v>
      </c>
      <c r="H41" s="176">
        <v>27</v>
      </c>
      <c r="I41" s="174" t="s">
        <v>80</v>
      </c>
      <c r="J41" s="174" t="s">
        <v>105</v>
      </c>
      <c r="K41" s="174" t="s">
        <v>31</v>
      </c>
      <c r="L41" s="174" t="s">
        <v>99</v>
      </c>
      <c r="M41" s="174" t="s">
        <v>153</v>
      </c>
      <c r="N41" s="184" t="s">
        <v>501</v>
      </c>
      <c r="O41" s="178" t="s">
        <v>101</v>
      </c>
      <c r="P41" s="179">
        <v>0</v>
      </c>
      <c r="Q41" s="175"/>
      <c r="R41" s="175" t="s">
        <v>102</v>
      </c>
      <c r="S41" s="175"/>
      <c r="T41" s="175" t="s">
        <v>103</v>
      </c>
      <c r="U41" s="175" t="s">
        <v>38</v>
      </c>
      <c r="V41" s="175" t="s">
        <v>38</v>
      </c>
      <c r="W41" s="175" t="s">
        <v>99</v>
      </c>
      <c r="X41" s="178" t="s">
        <v>38</v>
      </c>
      <c r="Y41" s="178" t="s">
        <v>99</v>
      </c>
      <c r="Z41" s="178" t="s">
        <v>38</v>
      </c>
      <c r="AA41" s="178"/>
      <c r="AB41" s="178"/>
      <c r="AC41" s="178"/>
      <c r="AD41" s="178"/>
      <c r="AE41" s="178"/>
      <c r="AF41" s="178" t="s">
        <v>30</v>
      </c>
      <c r="AG41" s="180"/>
      <c r="AH41" s="180"/>
      <c r="AI41" s="181"/>
      <c r="AJ41" s="181"/>
      <c r="AK41" s="181"/>
      <c r="AL41" s="182">
        <v>322</v>
      </c>
      <c r="AM41" s="183" t="s">
        <v>11207</v>
      </c>
    </row>
    <row r="42" spans="1:39" s="153" customFormat="1" ht="15.6" customHeight="1" x14ac:dyDescent="0.3">
      <c r="A42" s="173">
        <v>14</v>
      </c>
      <c r="B42" s="175">
        <v>114</v>
      </c>
      <c r="C42" s="175"/>
      <c r="D42" s="174"/>
      <c r="E42" s="174"/>
      <c r="F42" s="176">
        <v>1948</v>
      </c>
      <c r="G42" s="176">
        <v>9</v>
      </c>
      <c r="H42" s="176">
        <v>18</v>
      </c>
      <c r="I42" s="174" t="s">
        <v>89</v>
      </c>
      <c r="J42" s="174" t="s">
        <v>90</v>
      </c>
      <c r="K42" s="174" t="s">
        <v>31</v>
      </c>
      <c r="L42" s="174" t="s">
        <v>91</v>
      </c>
      <c r="M42" s="174"/>
      <c r="N42" s="184" t="s">
        <v>106</v>
      </c>
      <c r="O42" s="178" t="s">
        <v>107</v>
      </c>
      <c r="P42" s="179">
        <v>-3</v>
      </c>
      <c r="Q42" s="175"/>
      <c r="R42" s="175"/>
      <c r="S42" s="175" t="s">
        <v>93</v>
      </c>
      <c r="T42" s="175" t="s">
        <v>94</v>
      </c>
      <c r="U42" s="175" t="s">
        <v>38</v>
      </c>
      <c r="V42" s="175" t="s">
        <v>38</v>
      </c>
      <c r="W42" s="175" t="s">
        <v>38</v>
      </c>
      <c r="X42" s="178" t="s">
        <v>95</v>
      </c>
      <c r="Y42" s="178" t="s">
        <v>91</v>
      </c>
      <c r="Z42" s="178"/>
      <c r="AA42" s="178"/>
      <c r="AB42" s="178"/>
      <c r="AC42" s="178"/>
      <c r="AD42" s="178"/>
      <c r="AE42" s="178"/>
      <c r="AF42" s="178" t="s">
        <v>30</v>
      </c>
      <c r="AG42" s="180"/>
      <c r="AH42" s="180"/>
      <c r="AI42" s="181"/>
      <c r="AJ42" s="181"/>
      <c r="AK42" s="181"/>
      <c r="AL42" s="182">
        <v>14</v>
      </c>
      <c r="AM42" s="183" t="s">
        <v>11207</v>
      </c>
    </row>
    <row r="43" spans="1:39" s="153" customFormat="1" ht="15.6" customHeight="1" x14ac:dyDescent="0.3">
      <c r="A43" s="173">
        <v>15.1</v>
      </c>
      <c r="B43" s="175">
        <v>117</v>
      </c>
      <c r="C43" s="175"/>
      <c r="D43" s="175"/>
      <c r="E43" s="175"/>
      <c r="F43" s="176">
        <v>1948</v>
      </c>
      <c r="G43" s="176">
        <v>9</v>
      </c>
      <c r="H43" s="176">
        <v>23</v>
      </c>
      <c r="I43" s="174" t="s">
        <v>80</v>
      </c>
      <c r="J43" s="174" t="s">
        <v>108</v>
      </c>
      <c r="K43" s="174" t="s">
        <v>31</v>
      </c>
      <c r="L43" s="174" t="s">
        <v>109</v>
      </c>
      <c r="M43" s="174"/>
      <c r="N43" s="184" t="s">
        <v>111</v>
      </c>
      <c r="O43" s="178" t="s">
        <v>101</v>
      </c>
      <c r="P43" s="179">
        <v>3</v>
      </c>
      <c r="Q43" s="175"/>
      <c r="R43" s="175" t="s">
        <v>112</v>
      </c>
      <c r="S43" s="175"/>
      <c r="T43" s="175" t="s">
        <v>38</v>
      </c>
      <c r="U43" s="175" t="s">
        <v>38</v>
      </c>
      <c r="V43" s="175" t="s">
        <v>38</v>
      </c>
      <c r="W43" s="175" t="s">
        <v>109</v>
      </c>
      <c r="X43" s="178" t="s">
        <v>38</v>
      </c>
      <c r="Y43" s="178" t="s">
        <v>38</v>
      </c>
      <c r="Z43" s="178"/>
      <c r="AA43" s="178"/>
      <c r="AB43" s="178"/>
      <c r="AC43" s="178"/>
      <c r="AD43" s="178"/>
      <c r="AE43" s="178"/>
      <c r="AF43" s="178" t="s">
        <v>30</v>
      </c>
      <c r="AG43" s="180"/>
      <c r="AH43" s="180"/>
      <c r="AI43" s="181"/>
      <c r="AJ43" s="181"/>
      <c r="AK43" s="181"/>
      <c r="AL43" s="182">
        <v>15.1</v>
      </c>
      <c r="AM43" s="183" t="s">
        <v>11207</v>
      </c>
    </row>
    <row r="44" spans="1:39" s="153" customFormat="1" ht="15.6" customHeight="1" x14ac:dyDescent="0.3">
      <c r="A44" s="186">
        <v>517</v>
      </c>
      <c r="B44" s="178">
        <v>120</v>
      </c>
      <c r="C44" s="178"/>
      <c r="D44" s="178"/>
      <c r="E44" s="178"/>
      <c r="F44" s="176">
        <v>1948</v>
      </c>
      <c r="G44" s="176">
        <v>10</v>
      </c>
      <c r="H44" s="176">
        <v>1</v>
      </c>
      <c r="I44" s="178" t="s">
        <v>752</v>
      </c>
      <c r="J44" s="178" t="s">
        <v>753</v>
      </c>
      <c r="K44" s="178"/>
      <c r="L44" s="178"/>
      <c r="M44" s="178"/>
      <c r="N44" s="187" t="s">
        <v>754</v>
      </c>
      <c r="O44" s="178"/>
      <c r="P44" s="179"/>
      <c r="Q44" s="178"/>
      <c r="R44" s="178"/>
      <c r="S44" s="178"/>
      <c r="T44" s="175" t="s">
        <v>38</v>
      </c>
      <c r="U44" s="178" t="s">
        <v>38</v>
      </c>
      <c r="V44" s="188"/>
      <c r="W44" s="188"/>
      <c r="X44" s="188"/>
      <c r="Y44" s="178" t="s">
        <v>38</v>
      </c>
      <c r="Z44" s="188"/>
      <c r="AA44" s="178" t="s">
        <v>42</v>
      </c>
      <c r="AB44" s="178"/>
      <c r="AC44" s="178"/>
      <c r="AD44" s="178"/>
      <c r="AE44" s="178"/>
      <c r="AF44" s="178"/>
      <c r="AG44" s="180"/>
      <c r="AH44" s="180"/>
      <c r="AI44" s="181"/>
      <c r="AJ44" s="181"/>
      <c r="AK44" s="181"/>
      <c r="AL44" s="182"/>
      <c r="AM44" s="183" t="s">
        <v>11257</v>
      </c>
    </row>
    <row r="45" spans="1:39" s="153" customFormat="1" ht="15.6" customHeight="1" x14ac:dyDescent="0.3">
      <c r="A45" s="186">
        <v>520</v>
      </c>
      <c r="B45" s="178">
        <v>123</v>
      </c>
      <c r="C45" s="178"/>
      <c r="D45" s="178"/>
      <c r="E45" s="178"/>
      <c r="F45" s="176">
        <v>1948</v>
      </c>
      <c r="G45" s="176">
        <v>10</v>
      </c>
      <c r="H45" s="176">
        <v>15</v>
      </c>
      <c r="I45" s="178"/>
      <c r="J45" s="178"/>
      <c r="K45" s="178" t="s">
        <v>687</v>
      </c>
      <c r="L45" s="178"/>
      <c r="M45" s="178"/>
      <c r="N45" s="187" t="s">
        <v>756</v>
      </c>
      <c r="O45" s="178"/>
      <c r="P45" s="179"/>
      <c r="Q45" s="178"/>
      <c r="R45" s="178"/>
      <c r="S45" s="178"/>
      <c r="T45" s="175" t="s">
        <v>38</v>
      </c>
      <c r="U45" s="178" t="s">
        <v>38</v>
      </c>
      <c r="V45" s="188"/>
      <c r="W45" s="188"/>
      <c r="X45" s="188"/>
      <c r="Y45" s="178" t="s">
        <v>38</v>
      </c>
      <c r="Z45" s="188"/>
      <c r="AA45" s="178" t="s">
        <v>42</v>
      </c>
      <c r="AB45" s="178"/>
      <c r="AC45" s="178"/>
      <c r="AD45" s="178"/>
      <c r="AE45" s="178"/>
      <c r="AF45" s="178"/>
      <c r="AG45" s="180"/>
      <c r="AH45" s="180"/>
      <c r="AI45" s="181"/>
      <c r="AJ45" s="181"/>
      <c r="AK45" s="181"/>
      <c r="AL45" s="182"/>
      <c r="AM45" s="183" t="s">
        <v>11257</v>
      </c>
    </row>
    <row r="46" spans="1:39" s="153" customFormat="1" ht="15.6" customHeight="1" x14ac:dyDescent="0.3">
      <c r="A46" s="186">
        <v>528</v>
      </c>
      <c r="B46" s="178">
        <v>131</v>
      </c>
      <c r="C46" s="178"/>
      <c r="D46" s="178"/>
      <c r="E46" s="178"/>
      <c r="F46" s="176">
        <v>1948</v>
      </c>
      <c r="G46" s="176">
        <v>10</v>
      </c>
      <c r="H46" s="176">
        <v>29</v>
      </c>
      <c r="I46" s="178"/>
      <c r="J46" s="178"/>
      <c r="K46" s="178" t="s">
        <v>707</v>
      </c>
      <c r="L46" s="178"/>
      <c r="M46" s="178"/>
      <c r="N46" s="187" t="s">
        <v>758</v>
      </c>
      <c r="O46" s="178"/>
      <c r="P46" s="179"/>
      <c r="Q46" s="178"/>
      <c r="R46" s="178"/>
      <c r="S46" s="178"/>
      <c r="T46" s="175" t="s">
        <v>38</v>
      </c>
      <c r="U46" s="178" t="s">
        <v>38</v>
      </c>
      <c r="V46" s="188"/>
      <c r="W46" s="188"/>
      <c r="X46" s="188"/>
      <c r="Y46" s="178" t="s">
        <v>38</v>
      </c>
      <c r="Z46" s="188"/>
      <c r="AA46" s="178"/>
      <c r="AB46" s="178"/>
      <c r="AC46" s="178"/>
      <c r="AD46" s="178" t="s">
        <v>42</v>
      </c>
      <c r="AE46" s="178"/>
      <c r="AF46" s="178"/>
      <c r="AG46" s="180" t="s">
        <v>42</v>
      </c>
      <c r="AH46" s="180"/>
      <c r="AI46" s="181"/>
      <c r="AJ46" s="181"/>
      <c r="AK46" s="181"/>
      <c r="AL46" s="182"/>
      <c r="AM46" s="183" t="s">
        <v>11257</v>
      </c>
    </row>
    <row r="47" spans="1:39" s="153" customFormat="1" ht="15.6" customHeight="1" x14ac:dyDescent="0.3">
      <c r="A47" s="173">
        <v>17</v>
      </c>
      <c r="B47" s="174">
        <v>132</v>
      </c>
      <c r="C47" s="174"/>
      <c r="D47" s="175"/>
      <c r="E47" s="175"/>
      <c r="F47" s="176">
        <v>1948</v>
      </c>
      <c r="G47" s="176">
        <v>10</v>
      </c>
      <c r="H47" s="176">
        <v>30</v>
      </c>
      <c r="I47" s="174" t="s">
        <v>66</v>
      </c>
      <c r="J47" s="174" t="s">
        <v>114</v>
      </c>
      <c r="K47" s="174" t="s">
        <v>31</v>
      </c>
      <c r="L47" s="174" t="s">
        <v>115</v>
      </c>
      <c r="M47" s="174"/>
      <c r="N47" s="184" t="s">
        <v>116</v>
      </c>
      <c r="O47" s="178">
        <v>7</v>
      </c>
      <c r="P47" s="179" t="s">
        <v>110</v>
      </c>
      <c r="Q47" s="175" t="s">
        <v>117</v>
      </c>
      <c r="R47" s="175"/>
      <c r="S47" s="175"/>
      <c r="T47" s="175" t="s">
        <v>118</v>
      </c>
      <c r="U47" s="175" t="s">
        <v>38</v>
      </c>
      <c r="V47" s="175" t="s">
        <v>120</v>
      </c>
      <c r="W47" s="175" t="s">
        <v>38</v>
      </c>
      <c r="X47" s="178" t="s">
        <v>38</v>
      </c>
      <c r="Y47" s="178" t="s">
        <v>115</v>
      </c>
      <c r="Z47" s="178"/>
      <c r="AA47" s="178"/>
      <c r="AB47" s="178"/>
      <c r="AC47" s="178"/>
      <c r="AD47" s="178"/>
      <c r="AE47" s="178"/>
      <c r="AF47" s="178" t="s">
        <v>87</v>
      </c>
      <c r="AG47" s="180"/>
      <c r="AH47" s="180"/>
      <c r="AI47" s="181"/>
      <c r="AJ47" s="181"/>
      <c r="AK47" s="181"/>
      <c r="AL47" s="182">
        <v>17</v>
      </c>
      <c r="AM47" s="183" t="s">
        <v>11207</v>
      </c>
    </row>
    <row r="48" spans="1:39" s="153" customFormat="1" ht="15.6" customHeight="1" x14ac:dyDescent="0.3">
      <c r="A48" s="186">
        <v>529</v>
      </c>
      <c r="B48" s="178">
        <v>133</v>
      </c>
      <c r="C48" s="178"/>
      <c r="D48" s="178"/>
      <c r="E48" s="178"/>
      <c r="F48" s="176">
        <v>1948</v>
      </c>
      <c r="G48" s="176">
        <v>10</v>
      </c>
      <c r="H48" s="176">
        <v>31</v>
      </c>
      <c r="I48" s="178"/>
      <c r="J48" s="178"/>
      <c r="K48" s="178" t="s">
        <v>707</v>
      </c>
      <c r="L48" s="178"/>
      <c r="M48" s="178"/>
      <c r="N48" s="187" t="s">
        <v>759</v>
      </c>
      <c r="O48" s="178"/>
      <c r="P48" s="179"/>
      <c r="Q48" s="178"/>
      <c r="R48" s="178"/>
      <c r="S48" s="178"/>
      <c r="T48" s="175" t="s">
        <v>38</v>
      </c>
      <c r="U48" s="178" t="s">
        <v>38</v>
      </c>
      <c r="V48" s="188"/>
      <c r="W48" s="188"/>
      <c r="X48" s="188"/>
      <c r="Y48" s="178" t="s">
        <v>38</v>
      </c>
      <c r="Z48" s="188"/>
      <c r="AA48" s="178"/>
      <c r="AB48" s="178"/>
      <c r="AC48" s="178"/>
      <c r="AD48" s="178"/>
      <c r="AE48" s="178"/>
      <c r="AF48" s="178"/>
      <c r="AG48" s="180" t="s">
        <v>42</v>
      </c>
      <c r="AH48" s="180"/>
      <c r="AI48" s="181"/>
      <c r="AJ48" s="181"/>
      <c r="AK48" s="181"/>
      <c r="AL48" s="182"/>
      <c r="AM48" s="183" t="s">
        <v>11257</v>
      </c>
    </row>
    <row r="49" spans="1:39" s="153" customFormat="1" ht="15.6" customHeight="1" x14ac:dyDescent="0.3">
      <c r="A49" s="186">
        <v>531</v>
      </c>
      <c r="B49" s="178">
        <v>135</v>
      </c>
      <c r="C49" s="178"/>
      <c r="D49" s="178"/>
      <c r="E49" s="178"/>
      <c r="F49" s="176">
        <v>1948</v>
      </c>
      <c r="G49" s="176">
        <v>11</v>
      </c>
      <c r="H49" s="176">
        <v>1</v>
      </c>
      <c r="I49" s="178"/>
      <c r="J49" s="178"/>
      <c r="K49" s="178" t="s">
        <v>707</v>
      </c>
      <c r="L49" s="178"/>
      <c r="M49" s="178"/>
      <c r="N49" s="187" t="s">
        <v>761</v>
      </c>
      <c r="O49" s="178"/>
      <c r="P49" s="179"/>
      <c r="Q49" s="178"/>
      <c r="R49" s="178"/>
      <c r="S49" s="178"/>
      <c r="T49" s="175" t="s">
        <v>38</v>
      </c>
      <c r="U49" s="178" t="s">
        <v>38</v>
      </c>
      <c r="V49" s="188"/>
      <c r="W49" s="188"/>
      <c r="X49" s="188"/>
      <c r="Y49" s="178" t="s">
        <v>38</v>
      </c>
      <c r="Z49" s="188"/>
      <c r="AA49" s="178"/>
      <c r="AB49" s="178"/>
      <c r="AC49" s="178"/>
      <c r="AD49" s="178" t="s">
        <v>42</v>
      </c>
      <c r="AE49" s="178"/>
      <c r="AF49" s="178"/>
      <c r="AG49" s="180"/>
      <c r="AH49" s="180"/>
      <c r="AI49" s="181"/>
      <c r="AJ49" s="181"/>
      <c r="AK49" s="181"/>
      <c r="AL49" s="182"/>
      <c r="AM49" s="183" t="s">
        <v>11257</v>
      </c>
    </row>
    <row r="50" spans="1:39" s="153" customFormat="1" ht="15.6" customHeight="1" x14ac:dyDescent="0.3">
      <c r="A50" s="186">
        <v>533</v>
      </c>
      <c r="B50" s="178">
        <v>137</v>
      </c>
      <c r="C50" s="178"/>
      <c r="D50" s="178"/>
      <c r="E50" s="178"/>
      <c r="F50" s="176">
        <v>1948</v>
      </c>
      <c r="G50" s="176">
        <v>11</v>
      </c>
      <c r="H50" s="176">
        <v>6</v>
      </c>
      <c r="I50" s="178"/>
      <c r="J50" s="178"/>
      <c r="K50" s="178" t="s">
        <v>687</v>
      </c>
      <c r="L50" s="178"/>
      <c r="M50" s="178"/>
      <c r="N50" s="187" t="s">
        <v>762</v>
      </c>
      <c r="O50" s="178"/>
      <c r="P50" s="179"/>
      <c r="Q50" s="178"/>
      <c r="R50" s="178"/>
      <c r="S50" s="178"/>
      <c r="T50" s="175" t="s">
        <v>38</v>
      </c>
      <c r="U50" s="178" t="s">
        <v>38</v>
      </c>
      <c r="V50" s="188"/>
      <c r="W50" s="188"/>
      <c r="X50" s="188"/>
      <c r="Y50" s="178" t="s">
        <v>38</v>
      </c>
      <c r="Z50" s="188"/>
      <c r="AA50" s="178"/>
      <c r="AB50" s="178"/>
      <c r="AC50" s="178"/>
      <c r="AD50" s="178"/>
      <c r="AE50" s="178"/>
      <c r="AF50" s="178"/>
      <c r="AG50" s="180" t="s">
        <v>42</v>
      </c>
      <c r="AH50" s="180"/>
      <c r="AI50" s="181"/>
      <c r="AJ50" s="181"/>
      <c r="AK50" s="181"/>
      <c r="AL50" s="182"/>
      <c r="AM50" s="183" t="s">
        <v>11257</v>
      </c>
    </row>
    <row r="51" spans="1:39" s="153" customFormat="1" ht="15.6" customHeight="1" x14ac:dyDescent="0.3">
      <c r="A51" s="186">
        <v>536</v>
      </c>
      <c r="B51" s="178">
        <v>140</v>
      </c>
      <c r="C51" s="178"/>
      <c r="D51" s="178"/>
      <c r="E51" s="178"/>
      <c r="F51" s="176">
        <v>1948</v>
      </c>
      <c r="G51" s="176">
        <v>11</v>
      </c>
      <c r="H51" s="176">
        <v>18</v>
      </c>
      <c r="I51" s="178" t="s">
        <v>741</v>
      </c>
      <c r="J51" s="178" t="s">
        <v>763</v>
      </c>
      <c r="K51" s="178" t="s">
        <v>31</v>
      </c>
      <c r="L51" s="178" t="s">
        <v>743</v>
      </c>
      <c r="M51" s="178"/>
      <c r="N51" s="187" t="s">
        <v>764</v>
      </c>
      <c r="O51" s="178">
        <v>7</v>
      </c>
      <c r="P51" s="179" t="s">
        <v>110</v>
      </c>
      <c r="Q51" s="178"/>
      <c r="R51" s="178"/>
      <c r="S51" s="178"/>
      <c r="T51" s="175" t="s">
        <v>745</v>
      </c>
      <c r="U51" s="178" t="s">
        <v>38</v>
      </c>
      <c r="V51" s="188"/>
      <c r="W51" s="188"/>
      <c r="X51" s="188"/>
      <c r="Y51" s="178" t="s">
        <v>743</v>
      </c>
      <c r="Z51" s="188"/>
      <c r="AA51" s="178" t="s">
        <v>42</v>
      </c>
      <c r="AB51" s="178"/>
      <c r="AC51" s="178"/>
      <c r="AD51" s="178"/>
      <c r="AE51" s="178"/>
      <c r="AF51" s="178" t="s">
        <v>87</v>
      </c>
      <c r="AG51" s="180"/>
      <c r="AH51" s="180"/>
      <c r="AI51" s="181"/>
      <c r="AJ51" s="181"/>
      <c r="AK51" s="181"/>
      <c r="AL51" s="182">
        <v>536</v>
      </c>
      <c r="AM51" s="183" t="s">
        <v>11207</v>
      </c>
    </row>
    <row r="52" spans="1:39" s="153" customFormat="1" ht="15.6" customHeight="1" x14ac:dyDescent="0.3">
      <c r="A52" s="186">
        <v>540</v>
      </c>
      <c r="B52" s="178">
        <v>144</v>
      </c>
      <c r="C52" s="178"/>
      <c r="D52" s="178"/>
      <c r="E52" s="178"/>
      <c r="F52" s="176">
        <v>1948</v>
      </c>
      <c r="G52" s="176">
        <v>12</v>
      </c>
      <c r="H52" s="176">
        <v>3</v>
      </c>
      <c r="I52" s="178" t="s">
        <v>675</v>
      </c>
      <c r="J52" s="178" t="s">
        <v>691</v>
      </c>
      <c r="K52" s="178" t="s">
        <v>31</v>
      </c>
      <c r="L52" s="178" t="s">
        <v>692</v>
      </c>
      <c r="M52" s="178"/>
      <c r="N52" s="187" t="s">
        <v>765</v>
      </c>
      <c r="O52" s="178">
        <v>7</v>
      </c>
      <c r="P52" s="179">
        <v>-1</v>
      </c>
      <c r="Q52" s="178"/>
      <c r="R52" s="178"/>
      <c r="S52" s="178"/>
      <c r="T52" s="175" t="s">
        <v>694</v>
      </c>
      <c r="U52" s="178" t="s">
        <v>38</v>
      </c>
      <c r="V52" s="188"/>
      <c r="W52" s="188"/>
      <c r="X52" s="188"/>
      <c r="Y52" s="178" t="s">
        <v>692</v>
      </c>
      <c r="Z52" s="188"/>
      <c r="AA52" s="178"/>
      <c r="AB52" s="178"/>
      <c r="AC52" s="178"/>
      <c r="AD52" s="178" t="s">
        <v>42</v>
      </c>
      <c r="AE52" s="178"/>
      <c r="AF52" s="178" t="s">
        <v>87</v>
      </c>
      <c r="AG52" s="180"/>
      <c r="AH52" s="180"/>
      <c r="AI52" s="181"/>
      <c r="AJ52" s="181"/>
      <c r="AK52" s="181"/>
      <c r="AL52" s="182">
        <v>540</v>
      </c>
      <c r="AM52" s="183" t="s">
        <v>11207</v>
      </c>
    </row>
    <row r="53" spans="1:39" s="153" customFormat="1" ht="15.6" customHeight="1" x14ac:dyDescent="0.3">
      <c r="A53" s="173">
        <v>18</v>
      </c>
      <c r="B53" s="174"/>
      <c r="C53" s="174"/>
      <c r="D53" s="189" t="s">
        <v>11212</v>
      </c>
      <c r="E53" s="189"/>
      <c r="F53" s="176">
        <v>1948</v>
      </c>
      <c r="G53" s="176">
        <v>12</v>
      </c>
      <c r="H53" s="176">
        <v>5</v>
      </c>
      <c r="I53" s="174" t="s">
        <v>80</v>
      </c>
      <c r="J53" s="174" t="s">
        <v>113</v>
      </c>
      <c r="K53" s="174" t="s">
        <v>31</v>
      </c>
      <c r="L53" s="174" t="s">
        <v>109</v>
      </c>
      <c r="M53" s="174"/>
      <c r="N53" s="184" t="s">
        <v>11213</v>
      </c>
      <c r="O53" s="178" t="s">
        <v>101</v>
      </c>
      <c r="P53" s="179">
        <v>3</v>
      </c>
      <c r="Q53" s="175"/>
      <c r="R53" s="175" t="s">
        <v>112</v>
      </c>
      <c r="S53" s="175"/>
      <c r="T53" s="175" t="s">
        <v>38</v>
      </c>
      <c r="U53" s="175" t="s">
        <v>38</v>
      </c>
      <c r="V53" s="175" t="s">
        <v>38</v>
      </c>
      <c r="W53" s="175" t="s">
        <v>109</v>
      </c>
      <c r="X53" s="178" t="s">
        <v>38</v>
      </c>
      <c r="Y53" s="178" t="s">
        <v>38</v>
      </c>
      <c r="Z53" s="178"/>
      <c r="AA53" s="178"/>
      <c r="AB53" s="178"/>
      <c r="AC53" s="178"/>
      <c r="AD53" s="178"/>
      <c r="AE53" s="178"/>
      <c r="AF53" s="178" t="s">
        <v>30</v>
      </c>
      <c r="AG53" s="180"/>
      <c r="AH53" s="180"/>
      <c r="AI53" s="181"/>
      <c r="AJ53" s="181"/>
      <c r="AK53" s="181"/>
      <c r="AL53" s="182">
        <v>18</v>
      </c>
      <c r="AM53" s="183" t="s">
        <v>11207</v>
      </c>
    </row>
    <row r="54" spans="1:39" s="153" customFormat="1" ht="15.6" customHeight="1" x14ac:dyDescent="0.3">
      <c r="A54" s="173">
        <v>19</v>
      </c>
      <c r="B54" s="175">
        <v>148</v>
      </c>
      <c r="C54" s="175"/>
      <c r="D54" s="175"/>
      <c r="E54" s="175"/>
      <c r="F54" s="176">
        <v>1948</v>
      </c>
      <c r="G54" s="176">
        <v>12</v>
      </c>
      <c r="H54" s="176">
        <v>6</v>
      </c>
      <c r="I54" s="174" t="s">
        <v>80</v>
      </c>
      <c r="J54" s="174" t="s">
        <v>105</v>
      </c>
      <c r="K54" s="174" t="s">
        <v>31</v>
      </c>
      <c r="L54" s="174" t="s">
        <v>99</v>
      </c>
      <c r="M54" s="174"/>
      <c r="N54" s="184" t="s">
        <v>123</v>
      </c>
      <c r="O54" s="178" t="s">
        <v>101</v>
      </c>
      <c r="P54" s="179">
        <v>0</v>
      </c>
      <c r="Q54" s="175"/>
      <c r="R54" s="175" t="s">
        <v>102</v>
      </c>
      <c r="S54" s="175"/>
      <c r="T54" s="175" t="s">
        <v>103</v>
      </c>
      <c r="U54" s="175" t="s">
        <v>38</v>
      </c>
      <c r="V54" s="175" t="s">
        <v>38</v>
      </c>
      <c r="W54" s="175" t="s">
        <v>99</v>
      </c>
      <c r="X54" s="178" t="s">
        <v>38</v>
      </c>
      <c r="Y54" s="178" t="s">
        <v>99</v>
      </c>
      <c r="Z54" s="178"/>
      <c r="AA54" s="178"/>
      <c r="AB54" s="178"/>
      <c r="AC54" s="178"/>
      <c r="AD54" s="178"/>
      <c r="AE54" s="178"/>
      <c r="AF54" s="178" t="s">
        <v>30</v>
      </c>
      <c r="AG54" s="180"/>
      <c r="AH54" s="180"/>
      <c r="AI54" s="181"/>
      <c r="AJ54" s="181"/>
      <c r="AK54" s="181"/>
      <c r="AL54" s="182">
        <v>19</v>
      </c>
      <c r="AM54" s="183" t="s">
        <v>11207</v>
      </c>
    </row>
    <row r="55" spans="1:39" s="153" customFormat="1" ht="15.6" customHeight="1" x14ac:dyDescent="0.3">
      <c r="A55" s="186">
        <v>546</v>
      </c>
      <c r="B55" s="178">
        <v>151</v>
      </c>
      <c r="C55" s="178"/>
      <c r="D55" s="178"/>
      <c r="E55" s="178"/>
      <c r="F55" s="176">
        <v>1948</v>
      </c>
      <c r="G55" s="176">
        <v>12</v>
      </c>
      <c r="H55" s="176">
        <v>9</v>
      </c>
      <c r="I55" s="178" t="s">
        <v>749</v>
      </c>
      <c r="J55" s="178" t="s">
        <v>766</v>
      </c>
      <c r="K55" s="178"/>
      <c r="L55" s="178"/>
      <c r="M55" s="178"/>
      <c r="N55" s="187" t="s">
        <v>767</v>
      </c>
      <c r="O55" s="178"/>
      <c r="P55" s="179"/>
      <c r="Q55" s="178"/>
      <c r="R55" s="178"/>
      <c r="S55" s="178"/>
      <c r="T55" s="175" t="s">
        <v>38</v>
      </c>
      <c r="U55" s="178" t="s">
        <v>38</v>
      </c>
      <c r="V55" s="188"/>
      <c r="W55" s="188"/>
      <c r="X55" s="188"/>
      <c r="Y55" s="178" t="s">
        <v>38</v>
      </c>
      <c r="Z55" s="188"/>
      <c r="AA55" s="178"/>
      <c r="AB55" s="178" t="s">
        <v>42</v>
      </c>
      <c r="AC55" s="178"/>
      <c r="AD55" s="178"/>
      <c r="AE55" s="178"/>
      <c r="AF55" s="178"/>
      <c r="AG55" s="180"/>
      <c r="AH55" s="180"/>
      <c r="AI55" s="181"/>
      <c r="AJ55" s="181"/>
      <c r="AK55" s="181"/>
      <c r="AL55" s="182"/>
      <c r="AM55" s="183" t="s">
        <v>11257</v>
      </c>
    </row>
    <row r="56" spans="1:39" s="153" customFormat="1" ht="15.6" customHeight="1" x14ac:dyDescent="0.3">
      <c r="A56" s="173">
        <v>20</v>
      </c>
      <c r="B56" s="175">
        <v>153</v>
      </c>
      <c r="C56" s="175"/>
      <c r="D56" s="175"/>
      <c r="E56" s="175"/>
      <c r="F56" s="176">
        <v>1948</v>
      </c>
      <c r="G56" s="176">
        <v>12</v>
      </c>
      <c r="H56" s="176">
        <v>12</v>
      </c>
      <c r="I56" s="174" t="s">
        <v>80</v>
      </c>
      <c r="J56" s="174" t="s">
        <v>43</v>
      </c>
      <c r="K56" s="174" t="s">
        <v>31</v>
      </c>
      <c r="L56" s="174" t="s">
        <v>109</v>
      </c>
      <c r="M56" s="174"/>
      <c r="N56" s="184" t="s">
        <v>124</v>
      </c>
      <c r="O56" s="178" t="s">
        <v>101</v>
      </c>
      <c r="P56" s="179">
        <v>3</v>
      </c>
      <c r="Q56" s="175"/>
      <c r="R56" s="175" t="s">
        <v>112</v>
      </c>
      <c r="S56" s="175"/>
      <c r="T56" s="175" t="s">
        <v>38</v>
      </c>
      <c r="U56" s="175" t="s">
        <v>38</v>
      </c>
      <c r="V56" s="175" t="s">
        <v>38</v>
      </c>
      <c r="W56" s="175" t="s">
        <v>109</v>
      </c>
      <c r="X56" s="178" t="s">
        <v>38</v>
      </c>
      <c r="Y56" s="178" t="s">
        <v>38</v>
      </c>
      <c r="Z56" s="178"/>
      <c r="AA56" s="178"/>
      <c r="AB56" s="178"/>
      <c r="AC56" s="178"/>
      <c r="AD56" s="178"/>
      <c r="AE56" s="178"/>
      <c r="AF56" s="178" t="s">
        <v>30</v>
      </c>
      <c r="AG56" s="180"/>
      <c r="AH56" s="180"/>
      <c r="AI56" s="181"/>
      <c r="AJ56" s="181"/>
      <c r="AK56" s="181"/>
      <c r="AL56" s="182">
        <v>20</v>
      </c>
      <c r="AM56" s="183" t="s">
        <v>11207</v>
      </c>
    </row>
    <row r="57" spans="1:39" s="153" customFormat="1" ht="15.6" customHeight="1" x14ac:dyDescent="0.3">
      <c r="A57" s="173">
        <v>21</v>
      </c>
      <c r="B57" s="175">
        <v>155</v>
      </c>
      <c r="C57" s="175"/>
      <c r="D57" s="175"/>
      <c r="E57" s="175"/>
      <c r="F57" s="176">
        <v>1948</v>
      </c>
      <c r="G57" s="176">
        <v>12</v>
      </c>
      <c r="H57" s="176">
        <v>20</v>
      </c>
      <c r="I57" s="174" t="s">
        <v>80</v>
      </c>
      <c r="J57" s="174" t="s">
        <v>113</v>
      </c>
      <c r="K57" s="174" t="s">
        <v>31</v>
      </c>
      <c r="L57" s="174" t="s">
        <v>109</v>
      </c>
      <c r="M57" s="174"/>
      <c r="N57" s="184" t="s">
        <v>125</v>
      </c>
      <c r="O57" s="178" t="s">
        <v>101</v>
      </c>
      <c r="P57" s="179">
        <v>3</v>
      </c>
      <c r="Q57" s="175"/>
      <c r="R57" s="175" t="s">
        <v>112</v>
      </c>
      <c r="S57" s="175"/>
      <c r="T57" s="175" t="s">
        <v>38</v>
      </c>
      <c r="U57" s="175" t="s">
        <v>38</v>
      </c>
      <c r="V57" s="175" t="s">
        <v>38</v>
      </c>
      <c r="W57" s="175" t="s">
        <v>109</v>
      </c>
      <c r="X57" s="178" t="s">
        <v>38</v>
      </c>
      <c r="Y57" s="178" t="s">
        <v>38</v>
      </c>
      <c r="Z57" s="178"/>
      <c r="AA57" s="178"/>
      <c r="AB57" s="178"/>
      <c r="AC57" s="178"/>
      <c r="AD57" s="178"/>
      <c r="AE57" s="178"/>
      <c r="AF57" s="178" t="s">
        <v>30</v>
      </c>
      <c r="AG57" s="180"/>
      <c r="AH57" s="180"/>
      <c r="AI57" s="181"/>
      <c r="AJ57" s="181"/>
      <c r="AK57" s="181"/>
      <c r="AL57" s="182">
        <v>21</v>
      </c>
      <c r="AM57" s="183" t="s">
        <v>11207</v>
      </c>
    </row>
    <row r="58" spans="1:39" s="153" customFormat="1" ht="15.6" customHeight="1" x14ac:dyDescent="0.3">
      <c r="A58" s="173">
        <v>22</v>
      </c>
      <c r="B58" s="175">
        <v>156</v>
      </c>
      <c r="C58" s="175"/>
      <c r="D58" s="175"/>
      <c r="E58" s="175"/>
      <c r="F58" s="176">
        <v>1948</v>
      </c>
      <c r="G58" s="176">
        <v>12</v>
      </c>
      <c r="H58" s="176">
        <v>28</v>
      </c>
      <c r="I58" s="174" t="s">
        <v>80</v>
      </c>
      <c r="J58" s="174" t="s">
        <v>113</v>
      </c>
      <c r="K58" s="174" t="s">
        <v>31</v>
      </c>
      <c r="L58" s="174" t="s">
        <v>109</v>
      </c>
      <c r="M58" s="174"/>
      <c r="N58" s="184" t="s">
        <v>126</v>
      </c>
      <c r="O58" s="178" t="s">
        <v>101</v>
      </c>
      <c r="P58" s="179">
        <v>3</v>
      </c>
      <c r="Q58" s="175"/>
      <c r="R58" s="175" t="s">
        <v>112</v>
      </c>
      <c r="S58" s="175"/>
      <c r="T58" s="175" t="s">
        <v>38</v>
      </c>
      <c r="U58" s="175" t="s">
        <v>38</v>
      </c>
      <c r="V58" s="175" t="s">
        <v>38</v>
      </c>
      <c r="W58" s="175" t="s">
        <v>109</v>
      </c>
      <c r="X58" s="178" t="s">
        <v>38</v>
      </c>
      <c r="Y58" s="178" t="s">
        <v>38</v>
      </c>
      <c r="Z58" s="178"/>
      <c r="AA58" s="178"/>
      <c r="AB58" s="178"/>
      <c r="AC58" s="178"/>
      <c r="AD58" s="178"/>
      <c r="AE58" s="178"/>
      <c r="AF58" s="178" t="s">
        <v>30</v>
      </c>
      <c r="AG58" s="180"/>
      <c r="AH58" s="180"/>
      <c r="AI58" s="181"/>
      <c r="AJ58" s="181"/>
      <c r="AK58" s="181"/>
      <c r="AL58" s="182">
        <v>22</v>
      </c>
      <c r="AM58" s="183" t="s">
        <v>11207</v>
      </c>
    </row>
    <row r="59" spans="1:39" s="153" customFormat="1" ht="15.6" customHeight="1" x14ac:dyDescent="0.3">
      <c r="A59" s="186">
        <v>551</v>
      </c>
      <c r="B59" s="178">
        <v>159</v>
      </c>
      <c r="C59" s="178"/>
      <c r="D59" s="178"/>
      <c r="E59" s="178"/>
      <c r="F59" s="176">
        <v>1949</v>
      </c>
      <c r="G59" s="176">
        <v>1</v>
      </c>
      <c r="H59" s="176">
        <v>4</v>
      </c>
      <c r="I59" s="178" t="s">
        <v>697</v>
      </c>
      <c r="J59" s="178" t="s">
        <v>698</v>
      </c>
      <c r="K59" s="178"/>
      <c r="L59" s="178"/>
      <c r="M59" s="178"/>
      <c r="N59" s="187" t="s">
        <v>769</v>
      </c>
      <c r="O59" s="178"/>
      <c r="P59" s="179"/>
      <c r="Q59" s="178"/>
      <c r="R59" s="178"/>
      <c r="S59" s="178"/>
      <c r="T59" s="175" t="s">
        <v>38</v>
      </c>
      <c r="U59" s="178" t="s">
        <v>38</v>
      </c>
      <c r="V59" s="188"/>
      <c r="W59" s="188"/>
      <c r="X59" s="188"/>
      <c r="Y59" s="178" t="s">
        <v>38</v>
      </c>
      <c r="Z59" s="188"/>
      <c r="AA59" s="178"/>
      <c r="AB59" s="178"/>
      <c r="AC59" s="178"/>
      <c r="AD59" s="178" t="s">
        <v>42</v>
      </c>
      <c r="AE59" s="178"/>
      <c r="AF59" s="178"/>
      <c r="AG59" s="180"/>
      <c r="AH59" s="180"/>
      <c r="AI59" s="181"/>
      <c r="AJ59" s="181"/>
      <c r="AK59" s="181"/>
      <c r="AL59" s="182"/>
      <c r="AM59" s="183" t="s">
        <v>11257</v>
      </c>
    </row>
    <row r="60" spans="1:39" s="153" customFormat="1" ht="15.6" customHeight="1" x14ac:dyDescent="0.3">
      <c r="A60" s="173">
        <v>317</v>
      </c>
      <c r="B60" s="174"/>
      <c r="C60" s="174"/>
      <c r="D60" s="174" t="s">
        <v>11255</v>
      </c>
      <c r="E60" s="178"/>
      <c r="F60" s="176">
        <v>1949</v>
      </c>
      <c r="G60" s="176">
        <v>1</v>
      </c>
      <c r="H60" s="176">
        <v>5</v>
      </c>
      <c r="I60" s="174" t="s">
        <v>80</v>
      </c>
      <c r="J60" s="174" t="s">
        <v>113</v>
      </c>
      <c r="K60" s="174" t="s">
        <v>31</v>
      </c>
      <c r="L60" s="174" t="s">
        <v>109</v>
      </c>
      <c r="M60" s="174"/>
      <c r="N60" s="184" t="s">
        <v>11256</v>
      </c>
      <c r="O60" s="178" t="s">
        <v>101</v>
      </c>
      <c r="P60" s="179">
        <v>4</v>
      </c>
      <c r="Q60" s="175"/>
      <c r="R60" s="175" t="s">
        <v>112</v>
      </c>
      <c r="S60" s="175"/>
      <c r="T60" s="175" t="s">
        <v>38</v>
      </c>
      <c r="U60" s="175" t="s">
        <v>38</v>
      </c>
      <c r="V60" s="175" t="s">
        <v>38</v>
      </c>
      <c r="W60" s="175" t="s">
        <v>109</v>
      </c>
      <c r="X60" s="178" t="s">
        <v>38</v>
      </c>
      <c r="Y60" s="178" t="s">
        <v>38</v>
      </c>
      <c r="Z60" s="178" t="s">
        <v>38</v>
      </c>
      <c r="AA60" s="178"/>
      <c r="AB60" s="178"/>
      <c r="AC60" s="178"/>
      <c r="AD60" s="178"/>
      <c r="AE60" s="178"/>
      <c r="AF60" s="178" t="s">
        <v>30</v>
      </c>
      <c r="AG60" s="180"/>
      <c r="AH60" s="180"/>
      <c r="AI60" s="181"/>
      <c r="AJ60" s="181"/>
      <c r="AK60" s="181"/>
      <c r="AL60" s="182">
        <v>317</v>
      </c>
      <c r="AM60" s="183" t="s">
        <v>11207</v>
      </c>
    </row>
    <row r="61" spans="1:39" s="153" customFormat="1" ht="15.6" customHeight="1" x14ac:dyDescent="0.3">
      <c r="A61" s="173">
        <v>24</v>
      </c>
      <c r="B61" s="175">
        <v>160</v>
      </c>
      <c r="C61" s="175"/>
      <c r="D61" s="175"/>
      <c r="E61" s="178"/>
      <c r="F61" s="176">
        <v>1949</v>
      </c>
      <c r="G61" s="176">
        <v>1</v>
      </c>
      <c r="H61" s="176">
        <v>6</v>
      </c>
      <c r="I61" s="174" t="s">
        <v>80</v>
      </c>
      <c r="J61" s="174" t="s">
        <v>113</v>
      </c>
      <c r="K61" s="174" t="s">
        <v>31</v>
      </c>
      <c r="L61" s="174" t="s">
        <v>109</v>
      </c>
      <c r="M61" s="174"/>
      <c r="N61" s="184" t="s">
        <v>127</v>
      </c>
      <c r="O61" s="178" t="s">
        <v>101</v>
      </c>
      <c r="P61" s="179">
        <v>4</v>
      </c>
      <c r="Q61" s="175"/>
      <c r="R61" s="175" t="s">
        <v>112</v>
      </c>
      <c r="S61" s="175"/>
      <c r="T61" s="175" t="s">
        <v>38</v>
      </c>
      <c r="U61" s="175" t="s">
        <v>38</v>
      </c>
      <c r="V61" s="175" t="s">
        <v>38</v>
      </c>
      <c r="W61" s="175" t="s">
        <v>109</v>
      </c>
      <c r="X61" s="178" t="s">
        <v>38</v>
      </c>
      <c r="Y61" s="178" t="s">
        <v>38</v>
      </c>
      <c r="Z61" s="178"/>
      <c r="AA61" s="178"/>
      <c r="AB61" s="178"/>
      <c r="AC61" s="178"/>
      <c r="AD61" s="178"/>
      <c r="AE61" s="178"/>
      <c r="AF61" s="178" t="s">
        <v>30</v>
      </c>
      <c r="AG61" s="180"/>
      <c r="AH61" s="180"/>
      <c r="AI61" s="181"/>
      <c r="AJ61" s="181"/>
      <c r="AK61" s="181"/>
      <c r="AL61" s="182">
        <v>24</v>
      </c>
      <c r="AM61" s="183" t="s">
        <v>11207</v>
      </c>
    </row>
    <row r="62" spans="1:39" s="153" customFormat="1" ht="15.6" customHeight="1" x14ac:dyDescent="0.3">
      <c r="A62" s="173">
        <v>25.1</v>
      </c>
      <c r="B62" s="174"/>
      <c r="C62" s="174"/>
      <c r="D62" s="174" t="s">
        <v>11214</v>
      </c>
      <c r="E62" s="174"/>
      <c r="F62" s="176">
        <v>1949</v>
      </c>
      <c r="G62" s="176">
        <v>1</v>
      </c>
      <c r="H62" s="176">
        <v>6</v>
      </c>
      <c r="I62" s="174" t="s">
        <v>80</v>
      </c>
      <c r="J62" s="174" t="s">
        <v>105</v>
      </c>
      <c r="K62" s="174" t="s">
        <v>31</v>
      </c>
      <c r="L62" s="174" t="s">
        <v>99</v>
      </c>
      <c r="M62" s="174"/>
      <c r="N62" s="177" t="s">
        <v>11318</v>
      </c>
      <c r="O62" s="178" t="s">
        <v>101</v>
      </c>
      <c r="P62" s="179">
        <v>1</v>
      </c>
      <c r="Q62" s="175"/>
      <c r="R62" s="175" t="s">
        <v>102</v>
      </c>
      <c r="S62" s="175"/>
      <c r="T62" s="175" t="s">
        <v>103</v>
      </c>
      <c r="U62" s="175" t="s">
        <v>38</v>
      </c>
      <c r="V62" s="175" t="s">
        <v>38</v>
      </c>
      <c r="W62" s="175" t="s">
        <v>99</v>
      </c>
      <c r="X62" s="178" t="s">
        <v>38</v>
      </c>
      <c r="Y62" s="178" t="s">
        <v>99</v>
      </c>
      <c r="Z62" s="178"/>
      <c r="AA62" s="178"/>
      <c r="AB62" s="178"/>
      <c r="AC62" s="178"/>
      <c r="AD62" s="178"/>
      <c r="AE62" s="178"/>
      <c r="AF62" s="178" t="s">
        <v>30</v>
      </c>
      <c r="AG62" s="180"/>
      <c r="AH62" s="180"/>
      <c r="AI62" s="181"/>
      <c r="AJ62" s="181"/>
      <c r="AK62" s="181"/>
      <c r="AL62" s="182">
        <v>25.1</v>
      </c>
      <c r="AM62" s="183" t="s">
        <v>11207</v>
      </c>
    </row>
    <row r="63" spans="1:39" s="153" customFormat="1" ht="15.6" customHeight="1" x14ac:dyDescent="0.3">
      <c r="A63" s="173">
        <v>26.1</v>
      </c>
      <c r="B63" s="175">
        <v>165</v>
      </c>
      <c r="C63" s="175"/>
      <c r="D63" s="175"/>
      <c r="E63" s="175"/>
      <c r="F63" s="176">
        <v>1949</v>
      </c>
      <c r="G63" s="176">
        <v>1</v>
      </c>
      <c r="H63" s="176">
        <v>30</v>
      </c>
      <c r="I63" s="174" t="s">
        <v>129</v>
      </c>
      <c r="J63" s="174" t="s">
        <v>130</v>
      </c>
      <c r="K63" s="174" t="s">
        <v>31</v>
      </c>
      <c r="L63" s="175" t="s">
        <v>131</v>
      </c>
      <c r="M63" s="175"/>
      <c r="N63" s="184" t="s">
        <v>132</v>
      </c>
      <c r="O63" s="178" t="s">
        <v>37</v>
      </c>
      <c r="P63" s="179">
        <v>-7</v>
      </c>
      <c r="Q63" s="175"/>
      <c r="R63" s="175" t="s">
        <v>133</v>
      </c>
      <c r="S63" s="175"/>
      <c r="T63" s="175" t="s">
        <v>38</v>
      </c>
      <c r="U63" s="175" t="s">
        <v>38</v>
      </c>
      <c r="V63" s="175" t="s">
        <v>38</v>
      </c>
      <c r="W63" s="175" t="s">
        <v>134</v>
      </c>
      <c r="X63" s="178" t="s">
        <v>38</v>
      </c>
      <c r="Y63" s="178" t="s">
        <v>38</v>
      </c>
      <c r="Z63" s="178"/>
      <c r="AA63" s="178"/>
      <c r="AB63" s="178"/>
      <c r="AC63" s="178"/>
      <c r="AD63" s="178"/>
      <c r="AE63" s="178"/>
      <c r="AF63" s="178"/>
      <c r="AG63" s="180"/>
      <c r="AH63" s="180"/>
      <c r="AI63" s="181"/>
      <c r="AJ63" s="181"/>
      <c r="AK63" s="181"/>
      <c r="AL63" s="182">
        <v>26.1</v>
      </c>
      <c r="AM63" s="183" t="s">
        <v>11210</v>
      </c>
    </row>
    <row r="64" spans="1:39" s="153" customFormat="1" ht="15.6" customHeight="1" x14ac:dyDescent="0.3">
      <c r="A64" s="173">
        <v>28</v>
      </c>
      <c r="B64" s="175">
        <v>167</v>
      </c>
      <c r="C64" s="175"/>
      <c r="D64" s="175"/>
      <c r="E64" s="175"/>
      <c r="F64" s="176">
        <v>1949</v>
      </c>
      <c r="G64" s="176">
        <v>2</v>
      </c>
      <c r="H64" s="176">
        <v>17</v>
      </c>
      <c r="I64" s="174" t="s">
        <v>80</v>
      </c>
      <c r="J64" s="174" t="s">
        <v>105</v>
      </c>
      <c r="K64" s="174" t="s">
        <v>31</v>
      </c>
      <c r="L64" s="174" t="s">
        <v>99</v>
      </c>
      <c r="M64" s="174"/>
      <c r="N64" s="184" t="s">
        <v>135</v>
      </c>
      <c r="O64" s="178" t="s">
        <v>101</v>
      </c>
      <c r="P64" s="179">
        <v>1</v>
      </c>
      <c r="Q64" s="175"/>
      <c r="R64" s="175" t="s">
        <v>102</v>
      </c>
      <c r="S64" s="175"/>
      <c r="T64" s="175" t="s">
        <v>103</v>
      </c>
      <c r="U64" s="175" t="s">
        <v>38</v>
      </c>
      <c r="V64" s="175" t="s">
        <v>38</v>
      </c>
      <c r="W64" s="175" t="s">
        <v>99</v>
      </c>
      <c r="X64" s="178" t="s">
        <v>38</v>
      </c>
      <c r="Y64" s="178" t="s">
        <v>99</v>
      </c>
      <c r="Z64" s="178"/>
      <c r="AA64" s="178"/>
      <c r="AB64" s="178"/>
      <c r="AC64" s="178"/>
      <c r="AD64" s="178"/>
      <c r="AE64" s="178"/>
      <c r="AF64" s="178" t="s">
        <v>30</v>
      </c>
      <c r="AG64" s="180"/>
      <c r="AH64" s="180"/>
      <c r="AI64" s="181"/>
      <c r="AJ64" s="181"/>
      <c r="AK64" s="181"/>
      <c r="AL64" s="182">
        <v>28</v>
      </c>
      <c r="AM64" s="183" t="s">
        <v>11207</v>
      </c>
    </row>
    <row r="65" spans="1:39" s="153" customFormat="1" ht="15.6" customHeight="1" x14ac:dyDescent="0.3">
      <c r="A65" s="186">
        <v>556</v>
      </c>
      <c r="B65" s="178">
        <v>168</v>
      </c>
      <c r="C65" s="178"/>
      <c r="D65" s="178"/>
      <c r="E65" s="178"/>
      <c r="F65" s="176">
        <v>1949</v>
      </c>
      <c r="G65" s="176">
        <v>2</v>
      </c>
      <c r="H65" s="176">
        <v>23</v>
      </c>
      <c r="I65" s="178" t="s">
        <v>675</v>
      </c>
      <c r="J65" s="178" t="s">
        <v>771</v>
      </c>
      <c r="K65" s="178"/>
      <c r="L65" s="178"/>
      <c r="M65" s="178"/>
      <c r="N65" s="187" t="s">
        <v>772</v>
      </c>
      <c r="O65" s="178"/>
      <c r="P65" s="179"/>
      <c r="Q65" s="178"/>
      <c r="R65" s="178"/>
      <c r="S65" s="178"/>
      <c r="T65" s="175" t="s">
        <v>38</v>
      </c>
      <c r="U65" s="178" t="s">
        <v>38</v>
      </c>
      <c r="V65" s="188"/>
      <c r="W65" s="188"/>
      <c r="X65" s="188"/>
      <c r="Y65" s="178" t="s">
        <v>38</v>
      </c>
      <c r="Z65" s="188"/>
      <c r="AA65" s="178" t="s">
        <v>42</v>
      </c>
      <c r="AB65" s="178"/>
      <c r="AC65" s="178"/>
      <c r="AD65" s="178"/>
      <c r="AE65" s="178"/>
      <c r="AF65" s="178"/>
      <c r="AG65" s="180"/>
      <c r="AH65" s="180"/>
      <c r="AI65" s="181"/>
      <c r="AJ65" s="181"/>
      <c r="AK65" s="181"/>
      <c r="AL65" s="182"/>
      <c r="AM65" s="183" t="s">
        <v>11257</v>
      </c>
    </row>
    <row r="66" spans="1:39" s="153" customFormat="1" ht="15.6" customHeight="1" x14ac:dyDescent="0.3">
      <c r="A66" s="173">
        <v>29</v>
      </c>
      <c r="B66" s="175">
        <v>169</v>
      </c>
      <c r="C66" s="175"/>
      <c r="D66" s="175"/>
      <c r="E66" s="175"/>
      <c r="F66" s="176">
        <v>1949</v>
      </c>
      <c r="G66" s="176">
        <v>2</v>
      </c>
      <c r="H66" s="176">
        <v>27</v>
      </c>
      <c r="I66" s="174" t="s">
        <v>80</v>
      </c>
      <c r="J66" s="174" t="s">
        <v>113</v>
      </c>
      <c r="K66" s="174" t="s">
        <v>31</v>
      </c>
      <c r="L66" s="174" t="s">
        <v>109</v>
      </c>
      <c r="M66" s="174"/>
      <c r="N66" s="184" t="s">
        <v>136</v>
      </c>
      <c r="O66" s="178" t="s">
        <v>101</v>
      </c>
      <c r="P66" s="179">
        <v>4</v>
      </c>
      <c r="Q66" s="175"/>
      <c r="R66" s="175" t="s">
        <v>112</v>
      </c>
      <c r="S66" s="175"/>
      <c r="T66" s="175" t="s">
        <v>38</v>
      </c>
      <c r="U66" s="175" t="s">
        <v>38</v>
      </c>
      <c r="V66" s="175" t="s">
        <v>38</v>
      </c>
      <c r="W66" s="175" t="s">
        <v>109</v>
      </c>
      <c r="X66" s="178" t="s">
        <v>38</v>
      </c>
      <c r="Y66" s="178" t="s">
        <v>38</v>
      </c>
      <c r="Z66" s="178"/>
      <c r="AA66" s="178"/>
      <c r="AB66" s="178"/>
      <c r="AC66" s="178"/>
      <c r="AD66" s="178"/>
      <c r="AE66" s="178"/>
      <c r="AF66" s="178" t="s">
        <v>30</v>
      </c>
      <c r="AG66" s="180"/>
      <c r="AH66" s="180"/>
      <c r="AI66" s="181"/>
      <c r="AJ66" s="181"/>
      <c r="AK66" s="181"/>
      <c r="AL66" s="182">
        <v>29</v>
      </c>
      <c r="AM66" s="183" t="s">
        <v>11207</v>
      </c>
    </row>
    <row r="67" spans="1:39" s="153" customFormat="1" ht="15.6" customHeight="1" x14ac:dyDescent="0.3">
      <c r="A67" s="173">
        <v>30</v>
      </c>
      <c r="B67" s="175">
        <v>170</v>
      </c>
      <c r="C67" s="175"/>
      <c r="D67" s="175"/>
      <c r="E67" s="175"/>
      <c r="F67" s="176">
        <v>1949</v>
      </c>
      <c r="G67" s="176">
        <v>3</v>
      </c>
      <c r="H67" s="176">
        <v>2</v>
      </c>
      <c r="I67" s="174" t="s">
        <v>80</v>
      </c>
      <c r="J67" s="174" t="s">
        <v>113</v>
      </c>
      <c r="K67" s="174" t="s">
        <v>31</v>
      </c>
      <c r="L67" s="174" t="s">
        <v>109</v>
      </c>
      <c r="M67" s="174"/>
      <c r="N67" s="184" t="s">
        <v>137</v>
      </c>
      <c r="O67" s="178" t="s">
        <v>101</v>
      </c>
      <c r="P67" s="179">
        <v>4</v>
      </c>
      <c r="Q67" s="175"/>
      <c r="R67" s="175" t="s">
        <v>112</v>
      </c>
      <c r="S67" s="175"/>
      <c r="T67" s="175" t="s">
        <v>38</v>
      </c>
      <c r="U67" s="175" t="s">
        <v>38</v>
      </c>
      <c r="V67" s="175" t="s">
        <v>38</v>
      </c>
      <c r="W67" s="175" t="s">
        <v>109</v>
      </c>
      <c r="X67" s="178" t="s">
        <v>38</v>
      </c>
      <c r="Y67" s="178" t="s">
        <v>38</v>
      </c>
      <c r="Z67" s="178"/>
      <c r="AA67" s="178"/>
      <c r="AB67" s="178"/>
      <c r="AC67" s="178"/>
      <c r="AD67" s="178"/>
      <c r="AE67" s="178"/>
      <c r="AF67" s="178" t="s">
        <v>30</v>
      </c>
      <c r="AG67" s="180"/>
      <c r="AH67" s="180"/>
      <c r="AI67" s="181"/>
      <c r="AJ67" s="181"/>
      <c r="AK67" s="181"/>
      <c r="AL67" s="182">
        <v>30</v>
      </c>
      <c r="AM67" s="183" t="s">
        <v>11207</v>
      </c>
    </row>
    <row r="68" spans="1:39" s="153" customFormat="1" ht="15.6" customHeight="1" x14ac:dyDescent="0.3">
      <c r="A68" s="173">
        <v>31</v>
      </c>
      <c r="B68" s="175">
        <v>171</v>
      </c>
      <c r="C68" s="175"/>
      <c r="D68" s="175"/>
      <c r="E68" s="175"/>
      <c r="F68" s="176">
        <v>1949</v>
      </c>
      <c r="G68" s="176">
        <v>3</v>
      </c>
      <c r="H68" s="176">
        <v>3</v>
      </c>
      <c r="I68" s="174" t="s">
        <v>80</v>
      </c>
      <c r="J68" s="174" t="s">
        <v>113</v>
      </c>
      <c r="K68" s="174" t="s">
        <v>31</v>
      </c>
      <c r="L68" s="174" t="s">
        <v>109</v>
      </c>
      <c r="M68" s="174"/>
      <c r="N68" s="184" t="s">
        <v>138</v>
      </c>
      <c r="O68" s="178" t="s">
        <v>101</v>
      </c>
      <c r="P68" s="179">
        <v>4</v>
      </c>
      <c r="Q68" s="175"/>
      <c r="R68" s="175" t="s">
        <v>112</v>
      </c>
      <c r="S68" s="175"/>
      <c r="T68" s="175" t="s">
        <v>38</v>
      </c>
      <c r="U68" s="175" t="s">
        <v>38</v>
      </c>
      <c r="V68" s="175" t="s">
        <v>38</v>
      </c>
      <c r="W68" s="175" t="s">
        <v>109</v>
      </c>
      <c r="X68" s="178" t="s">
        <v>38</v>
      </c>
      <c r="Y68" s="178" t="s">
        <v>38</v>
      </c>
      <c r="Z68" s="178"/>
      <c r="AA68" s="178"/>
      <c r="AB68" s="178"/>
      <c r="AC68" s="178"/>
      <c r="AD68" s="178"/>
      <c r="AE68" s="178"/>
      <c r="AF68" s="178" t="s">
        <v>30</v>
      </c>
      <c r="AG68" s="180"/>
      <c r="AH68" s="180"/>
      <c r="AI68" s="181"/>
      <c r="AJ68" s="181"/>
      <c r="AK68" s="181"/>
      <c r="AL68" s="182">
        <v>31</v>
      </c>
      <c r="AM68" s="183" t="s">
        <v>11207</v>
      </c>
    </row>
    <row r="69" spans="1:39" s="153" customFormat="1" ht="15.6" customHeight="1" x14ac:dyDescent="0.3">
      <c r="A69" s="173">
        <v>32</v>
      </c>
      <c r="B69" s="175">
        <v>172</v>
      </c>
      <c r="C69" s="175"/>
      <c r="D69" s="175"/>
      <c r="E69" s="175"/>
      <c r="F69" s="176">
        <v>1949</v>
      </c>
      <c r="G69" s="176">
        <v>3</v>
      </c>
      <c r="H69" s="176">
        <v>6</v>
      </c>
      <c r="I69" s="174" t="s">
        <v>129</v>
      </c>
      <c r="J69" s="174" t="s">
        <v>139</v>
      </c>
      <c r="K69" s="174" t="s">
        <v>31</v>
      </c>
      <c r="L69" s="174" t="s">
        <v>140</v>
      </c>
      <c r="M69" s="174" t="s">
        <v>141</v>
      </c>
      <c r="N69" s="184" t="s">
        <v>142</v>
      </c>
      <c r="O69" s="178" t="s">
        <v>143</v>
      </c>
      <c r="P69" s="179">
        <v>0</v>
      </c>
      <c r="Q69" s="175"/>
      <c r="R69" s="175"/>
      <c r="S69" s="175" t="s">
        <v>144</v>
      </c>
      <c r="T69" s="175" t="s">
        <v>38</v>
      </c>
      <c r="U69" s="175" t="s">
        <v>38</v>
      </c>
      <c r="V69" s="175" t="s">
        <v>38</v>
      </c>
      <c r="W69" s="175" t="s">
        <v>38</v>
      </c>
      <c r="X69" s="178" t="s">
        <v>145</v>
      </c>
      <c r="Y69" s="178" t="s">
        <v>38</v>
      </c>
      <c r="Z69" s="178"/>
      <c r="AA69" s="178"/>
      <c r="AB69" s="178"/>
      <c r="AC69" s="178"/>
      <c r="AD69" s="178" t="s">
        <v>42</v>
      </c>
      <c r="AE69" s="178"/>
      <c r="AF69" s="178" t="s">
        <v>30</v>
      </c>
      <c r="AG69" s="180"/>
      <c r="AH69" s="180"/>
      <c r="AI69" s="181"/>
      <c r="AJ69" s="181"/>
      <c r="AK69" s="181"/>
      <c r="AL69" s="182">
        <v>32</v>
      </c>
      <c r="AM69" s="183" t="s">
        <v>11207</v>
      </c>
    </row>
    <row r="70" spans="1:39" s="153" customFormat="1" ht="15.6" customHeight="1" x14ac:dyDescent="0.3">
      <c r="A70" s="173">
        <v>34.1</v>
      </c>
      <c r="B70" s="175">
        <v>174</v>
      </c>
      <c r="C70" s="175"/>
      <c r="D70" s="175"/>
      <c r="E70" s="175"/>
      <c r="F70" s="176">
        <v>1949</v>
      </c>
      <c r="G70" s="176">
        <v>3</v>
      </c>
      <c r="H70" s="176">
        <v>6</v>
      </c>
      <c r="I70" s="174" t="s">
        <v>129</v>
      </c>
      <c r="J70" s="174" t="s">
        <v>139</v>
      </c>
      <c r="K70" s="174" t="s">
        <v>31</v>
      </c>
      <c r="L70" s="174" t="s">
        <v>140</v>
      </c>
      <c r="M70" s="174" t="s">
        <v>141</v>
      </c>
      <c r="N70" s="184" t="s">
        <v>146</v>
      </c>
      <c r="O70" s="178" t="s">
        <v>143</v>
      </c>
      <c r="P70" s="179">
        <v>0</v>
      </c>
      <c r="Q70" s="175"/>
      <c r="R70" s="175"/>
      <c r="S70" s="175" t="s">
        <v>144</v>
      </c>
      <c r="T70" s="175" t="s">
        <v>38</v>
      </c>
      <c r="U70" s="175" t="s">
        <v>38</v>
      </c>
      <c r="V70" s="175" t="s">
        <v>38</v>
      </c>
      <c r="W70" s="175" t="s">
        <v>38</v>
      </c>
      <c r="X70" s="178" t="s">
        <v>145</v>
      </c>
      <c r="Y70" s="178" t="s">
        <v>38</v>
      </c>
      <c r="Z70" s="178"/>
      <c r="AA70" s="178"/>
      <c r="AB70" s="178"/>
      <c r="AC70" s="178"/>
      <c r="AD70" s="178"/>
      <c r="AE70" s="178"/>
      <c r="AF70" s="178" t="s">
        <v>30</v>
      </c>
      <c r="AG70" s="180"/>
      <c r="AH70" s="180"/>
      <c r="AI70" s="181"/>
      <c r="AJ70" s="181"/>
      <c r="AK70" s="181"/>
      <c r="AL70" s="182">
        <v>34.1</v>
      </c>
      <c r="AM70" s="183" t="s">
        <v>11207</v>
      </c>
    </row>
    <row r="71" spans="1:39" s="153" customFormat="1" ht="15.6" customHeight="1" x14ac:dyDescent="0.3">
      <c r="A71" s="173">
        <v>35</v>
      </c>
      <c r="B71" s="175">
        <v>175</v>
      </c>
      <c r="C71" s="175"/>
      <c r="D71" s="175"/>
      <c r="E71" s="175"/>
      <c r="F71" s="176">
        <v>1949</v>
      </c>
      <c r="G71" s="176">
        <v>3</v>
      </c>
      <c r="H71" s="176">
        <v>7</v>
      </c>
      <c r="I71" s="174" t="s">
        <v>129</v>
      </c>
      <c r="J71" s="174" t="s">
        <v>139</v>
      </c>
      <c r="K71" s="174" t="s">
        <v>31</v>
      </c>
      <c r="L71" s="174" t="s">
        <v>140</v>
      </c>
      <c r="M71" s="174" t="s">
        <v>141</v>
      </c>
      <c r="N71" s="184" t="s">
        <v>147</v>
      </c>
      <c r="O71" s="178" t="s">
        <v>143</v>
      </c>
      <c r="P71" s="179">
        <v>0</v>
      </c>
      <c r="Q71" s="175"/>
      <c r="R71" s="175"/>
      <c r="S71" s="175" t="s">
        <v>144</v>
      </c>
      <c r="T71" s="175" t="s">
        <v>38</v>
      </c>
      <c r="U71" s="175" t="s">
        <v>38</v>
      </c>
      <c r="V71" s="175" t="s">
        <v>38</v>
      </c>
      <c r="W71" s="175" t="s">
        <v>38</v>
      </c>
      <c r="X71" s="178" t="s">
        <v>145</v>
      </c>
      <c r="Y71" s="178" t="s">
        <v>38</v>
      </c>
      <c r="Z71" s="178"/>
      <c r="AA71" s="178"/>
      <c r="AB71" s="178"/>
      <c r="AC71" s="178"/>
      <c r="AD71" s="178"/>
      <c r="AE71" s="178"/>
      <c r="AF71" s="178" t="s">
        <v>30</v>
      </c>
      <c r="AG71" s="180"/>
      <c r="AH71" s="180"/>
      <c r="AI71" s="181"/>
      <c r="AJ71" s="181"/>
      <c r="AK71" s="181"/>
      <c r="AL71" s="182">
        <v>35</v>
      </c>
      <c r="AM71" s="183" t="s">
        <v>11207</v>
      </c>
    </row>
    <row r="72" spans="1:39" s="153" customFormat="1" ht="15.6" customHeight="1" x14ac:dyDescent="0.3">
      <c r="A72" s="173">
        <v>37.1</v>
      </c>
      <c r="B72" s="175">
        <v>177</v>
      </c>
      <c r="C72" s="175"/>
      <c r="D72" s="174"/>
      <c r="E72" s="174"/>
      <c r="F72" s="176">
        <v>1949</v>
      </c>
      <c r="G72" s="176">
        <v>3</v>
      </c>
      <c r="H72" s="176">
        <v>7</v>
      </c>
      <c r="I72" s="174" t="s">
        <v>129</v>
      </c>
      <c r="J72" s="174" t="s">
        <v>139</v>
      </c>
      <c r="K72" s="174" t="s">
        <v>31</v>
      </c>
      <c r="L72" s="174" t="s">
        <v>140</v>
      </c>
      <c r="M72" s="174" t="s">
        <v>141</v>
      </c>
      <c r="N72" s="190" t="s">
        <v>148</v>
      </c>
      <c r="O72" s="178" t="s">
        <v>143</v>
      </c>
      <c r="P72" s="179">
        <v>0</v>
      </c>
      <c r="Q72" s="175"/>
      <c r="R72" s="175"/>
      <c r="S72" s="175" t="s">
        <v>144</v>
      </c>
      <c r="T72" s="175" t="s">
        <v>38</v>
      </c>
      <c r="U72" s="175" t="s">
        <v>38</v>
      </c>
      <c r="V72" s="175" t="s">
        <v>38</v>
      </c>
      <c r="W72" s="175" t="s">
        <v>38</v>
      </c>
      <c r="X72" s="178" t="s">
        <v>145</v>
      </c>
      <c r="Y72" s="178" t="s">
        <v>38</v>
      </c>
      <c r="Z72" s="178"/>
      <c r="AA72" s="178"/>
      <c r="AB72" s="178"/>
      <c r="AC72" s="178"/>
      <c r="AD72" s="178"/>
      <c r="AE72" s="178"/>
      <c r="AF72" s="178" t="s">
        <v>30</v>
      </c>
      <c r="AG72" s="180"/>
      <c r="AH72" s="180"/>
      <c r="AI72" s="181"/>
      <c r="AJ72" s="181"/>
      <c r="AK72" s="181"/>
      <c r="AL72" s="182">
        <v>37.1</v>
      </c>
      <c r="AM72" s="183" t="s">
        <v>11207</v>
      </c>
    </row>
    <row r="73" spans="1:39" s="153" customFormat="1" ht="15.6" customHeight="1" x14ac:dyDescent="0.3">
      <c r="A73" s="173">
        <v>38</v>
      </c>
      <c r="B73" s="175">
        <v>178</v>
      </c>
      <c r="C73" s="175"/>
      <c r="D73" s="175"/>
      <c r="E73" s="175"/>
      <c r="F73" s="176">
        <v>1949</v>
      </c>
      <c r="G73" s="176">
        <v>3</v>
      </c>
      <c r="H73" s="176">
        <v>7</v>
      </c>
      <c r="I73" s="174" t="s">
        <v>129</v>
      </c>
      <c r="J73" s="174" t="s">
        <v>139</v>
      </c>
      <c r="K73" s="174" t="s">
        <v>31</v>
      </c>
      <c r="L73" s="174" t="s">
        <v>140</v>
      </c>
      <c r="M73" s="174" t="s">
        <v>141</v>
      </c>
      <c r="N73" s="190" t="s">
        <v>149</v>
      </c>
      <c r="O73" s="178" t="s">
        <v>143</v>
      </c>
      <c r="P73" s="179">
        <v>0</v>
      </c>
      <c r="Q73" s="175"/>
      <c r="R73" s="175"/>
      <c r="S73" s="175" t="s">
        <v>144</v>
      </c>
      <c r="T73" s="175" t="s">
        <v>38</v>
      </c>
      <c r="U73" s="175" t="s">
        <v>38</v>
      </c>
      <c r="V73" s="175" t="s">
        <v>38</v>
      </c>
      <c r="W73" s="175" t="s">
        <v>38</v>
      </c>
      <c r="X73" s="178" t="s">
        <v>145</v>
      </c>
      <c r="Y73" s="178" t="s">
        <v>38</v>
      </c>
      <c r="Z73" s="178"/>
      <c r="AA73" s="178"/>
      <c r="AB73" s="178"/>
      <c r="AC73" s="178"/>
      <c r="AD73" s="178" t="s">
        <v>42</v>
      </c>
      <c r="AE73" s="178"/>
      <c r="AF73" s="178" t="s">
        <v>30</v>
      </c>
      <c r="AG73" s="180"/>
      <c r="AH73" s="180"/>
      <c r="AI73" s="181"/>
      <c r="AJ73" s="181"/>
      <c r="AK73" s="181"/>
      <c r="AL73" s="182">
        <v>38</v>
      </c>
      <c r="AM73" s="183" t="s">
        <v>11207</v>
      </c>
    </row>
    <row r="74" spans="1:39" s="153" customFormat="1" ht="15.6" customHeight="1" x14ac:dyDescent="0.3">
      <c r="A74" s="173">
        <v>39</v>
      </c>
      <c r="B74" s="175">
        <v>181</v>
      </c>
      <c r="C74" s="175"/>
      <c r="D74" s="175"/>
      <c r="E74" s="175"/>
      <c r="F74" s="176">
        <v>1949</v>
      </c>
      <c r="G74" s="176">
        <v>3</v>
      </c>
      <c r="H74" s="176">
        <v>8</v>
      </c>
      <c r="I74" s="174" t="s">
        <v>80</v>
      </c>
      <c r="J74" s="174" t="s">
        <v>105</v>
      </c>
      <c r="K74" s="174" t="s">
        <v>31</v>
      </c>
      <c r="L74" s="174" t="s">
        <v>99</v>
      </c>
      <c r="M74" s="174"/>
      <c r="N74" s="190" t="s">
        <v>150</v>
      </c>
      <c r="O74" s="178" t="s">
        <v>101</v>
      </c>
      <c r="P74" s="179">
        <v>1</v>
      </c>
      <c r="Q74" s="175"/>
      <c r="R74" s="175" t="s">
        <v>102</v>
      </c>
      <c r="S74" s="175"/>
      <c r="T74" s="175" t="s">
        <v>103</v>
      </c>
      <c r="U74" s="175" t="s">
        <v>38</v>
      </c>
      <c r="V74" s="175" t="s">
        <v>38</v>
      </c>
      <c r="W74" s="175" t="s">
        <v>99</v>
      </c>
      <c r="X74" s="178" t="s">
        <v>38</v>
      </c>
      <c r="Y74" s="178" t="s">
        <v>99</v>
      </c>
      <c r="Z74" s="178"/>
      <c r="AA74" s="178"/>
      <c r="AB74" s="178"/>
      <c r="AC74" s="178"/>
      <c r="AD74" s="178"/>
      <c r="AE74" s="178"/>
      <c r="AF74" s="178" t="s">
        <v>30</v>
      </c>
      <c r="AG74" s="180"/>
      <c r="AH74" s="180"/>
      <c r="AI74" s="181"/>
      <c r="AJ74" s="181"/>
      <c r="AK74" s="181"/>
      <c r="AL74" s="182">
        <v>39</v>
      </c>
      <c r="AM74" s="183" t="s">
        <v>11207</v>
      </c>
    </row>
    <row r="75" spans="1:39" s="153" customFormat="1" ht="15.6" customHeight="1" x14ac:dyDescent="0.3">
      <c r="A75" s="173">
        <v>40</v>
      </c>
      <c r="B75" s="175">
        <v>180</v>
      </c>
      <c r="C75" s="175"/>
      <c r="D75" s="175"/>
      <c r="E75" s="175"/>
      <c r="F75" s="176">
        <v>1949</v>
      </c>
      <c r="G75" s="176">
        <v>3</v>
      </c>
      <c r="H75" s="176">
        <v>8</v>
      </c>
      <c r="I75" s="174" t="s">
        <v>129</v>
      </c>
      <c r="J75" s="174" t="s">
        <v>139</v>
      </c>
      <c r="K75" s="174" t="s">
        <v>31</v>
      </c>
      <c r="L75" s="174" t="s">
        <v>140</v>
      </c>
      <c r="M75" s="174" t="s">
        <v>141</v>
      </c>
      <c r="N75" s="190" t="s">
        <v>151</v>
      </c>
      <c r="O75" s="178" t="s">
        <v>143</v>
      </c>
      <c r="P75" s="179">
        <v>0</v>
      </c>
      <c r="Q75" s="175"/>
      <c r="R75" s="175"/>
      <c r="S75" s="175" t="s">
        <v>144</v>
      </c>
      <c r="T75" s="175" t="s">
        <v>38</v>
      </c>
      <c r="U75" s="175" t="s">
        <v>38</v>
      </c>
      <c r="V75" s="175" t="s">
        <v>38</v>
      </c>
      <c r="W75" s="175" t="s">
        <v>38</v>
      </c>
      <c r="X75" s="178" t="s">
        <v>145</v>
      </c>
      <c r="Y75" s="178" t="s">
        <v>38</v>
      </c>
      <c r="Z75" s="178"/>
      <c r="AA75" s="178"/>
      <c r="AB75" s="178"/>
      <c r="AC75" s="178"/>
      <c r="AD75" s="178" t="s">
        <v>42</v>
      </c>
      <c r="AE75" s="178"/>
      <c r="AF75" s="178" t="s">
        <v>30</v>
      </c>
      <c r="AG75" s="180"/>
      <c r="AH75" s="180"/>
      <c r="AI75" s="181"/>
      <c r="AJ75" s="181"/>
      <c r="AK75" s="181"/>
      <c r="AL75" s="182">
        <v>40</v>
      </c>
      <c r="AM75" s="183" t="s">
        <v>11207</v>
      </c>
    </row>
    <row r="76" spans="1:39" s="153" customFormat="1" ht="15.6" customHeight="1" x14ac:dyDescent="0.3">
      <c r="A76" s="173">
        <v>41</v>
      </c>
      <c r="B76" s="175"/>
      <c r="C76" s="175"/>
      <c r="D76" s="175">
        <v>546</v>
      </c>
      <c r="E76" s="175"/>
      <c r="F76" s="176">
        <v>1949</v>
      </c>
      <c r="G76" s="176">
        <v>3</v>
      </c>
      <c r="H76" s="176">
        <v>13</v>
      </c>
      <c r="I76" s="174" t="s">
        <v>80</v>
      </c>
      <c r="J76" s="174" t="s">
        <v>105</v>
      </c>
      <c r="K76" s="174" t="s">
        <v>31</v>
      </c>
      <c r="L76" s="174" t="s">
        <v>99</v>
      </c>
      <c r="M76" s="174"/>
      <c r="N76" s="185" t="s">
        <v>152</v>
      </c>
      <c r="O76" s="178" t="s">
        <v>101</v>
      </c>
      <c r="P76" s="179">
        <v>1</v>
      </c>
      <c r="Q76" s="175"/>
      <c r="R76" s="175" t="s">
        <v>102</v>
      </c>
      <c r="S76" s="175"/>
      <c r="T76" s="175" t="s">
        <v>103</v>
      </c>
      <c r="U76" s="175" t="s">
        <v>38</v>
      </c>
      <c r="V76" s="175" t="s">
        <v>38</v>
      </c>
      <c r="W76" s="175" t="s">
        <v>99</v>
      </c>
      <c r="X76" s="178" t="s">
        <v>38</v>
      </c>
      <c r="Y76" s="178" t="s">
        <v>99</v>
      </c>
      <c r="Z76" s="178"/>
      <c r="AA76" s="178"/>
      <c r="AB76" s="178"/>
      <c r="AC76" s="178"/>
      <c r="AD76" s="178"/>
      <c r="AE76" s="178"/>
      <c r="AF76" s="178" t="s">
        <v>30</v>
      </c>
      <c r="AG76" s="180"/>
      <c r="AH76" s="180"/>
      <c r="AI76" s="181"/>
      <c r="AJ76" s="181"/>
      <c r="AK76" s="181"/>
      <c r="AL76" s="182">
        <v>41</v>
      </c>
      <c r="AM76" s="183" t="s">
        <v>11207</v>
      </c>
    </row>
    <row r="77" spans="1:39" s="153" customFormat="1" ht="15.6" customHeight="1" x14ac:dyDescent="0.3">
      <c r="A77" s="173">
        <v>42</v>
      </c>
      <c r="B77" s="175">
        <v>182</v>
      </c>
      <c r="C77" s="175"/>
      <c r="D77" s="174"/>
      <c r="E77" s="174"/>
      <c r="F77" s="176">
        <v>1949</v>
      </c>
      <c r="G77" s="176">
        <v>3</v>
      </c>
      <c r="H77" s="176">
        <v>13</v>
      </c>
      <c r="I77" s="174" t="s">
        <v>80</v>
      </c>
      <c r="J77" s="174" t="s">
        <v>105</v>
      </c>
      <c r="K77" s="174" t="s">
        <v>31</v>
      </c>
      <c r="L77" s="174" t="s">
        <v>99</v>
      </c>
      <c r="M77" s="174" t="s">
        <v>153</v>
      </c>
      <c r="N77" s="190" t="s">
        <v>154</v>
      </c>
      <c r="O77" s="178" t="s">
        <v>101</v>
      </c>
      <c r="P77" s="179">
        <v>1</v>
      </c>
      <c r="Q77" s="175"/>
      <c r="R77" s="175" t="s">
        <v>102</v>
      </c>
      <c r="S77" s="175"/>
      <c r="T77" s="175" t="s">
        <v>103</v>
      </c>
      <c r="U77" s="175" t="s">
        <v>38</v>
      </c>
      <c r="V77" s="175" t="s">
        <v>38</v>
      </c>
      <c r="W77" s="175" t="s">
        <v>99</v>
      </c>
      <c r="X77" s="178" t="s">
        <v>38</v>
      </c>
      <c r="Y77" s="178" t="s">
        <v>99</v>
      </c>
      <c r="Z77" s="178"/>
      <c r="AA77" s="178"/>
      <c r="AB77" s="178"/>
      <c r="AC77" s="178"/>
      <c r="AD77" s="178"/>
      <c r="AE77" s="178"/>
      <c r="AF77" s="178" t="s">
        <v>30</v>
      </c>
      <c r="AG77" s="180"/>
      <c r="AH77" s="180"/>
      <c r="AI77" s="181"/>
      <c r="AJ77" s="181"/>
      <c r="AK77" s="181"/>
      <c r="AL77" s="182">
        <v>42</v>
      </c>
      <c r="AM77" s="183" t="s">
        <v>11207</v>
      </c>
    </row>
    <row r="78" spans="1:39" s="153" customFormat="1" ht="15.6" customHeight="1" x14ac:dyDescent="0.3">
      <c r="A78" s="173">
        <v>43</v>
      </c>
      <c r="B78" s="175">
        <v>184</v>
      </c>
      <c r="C78" s="175">
        <v>319</v>
      </c>
      <c r="D78" s="175"/>
      <c r="E78" s="175"/>
      <c r="F78" s="176">
        <v>1949</v>
      </c>
      <c r="G78" s="176">
        <v>3</v>
      </c>
      <c r="H78" s="176">
        <v>17</v>
      </c>
      <c r="I78" s="174" t="s">
        <v>129</v>
      </c>
      <c r="J78" s="174" t="s">
        <v>139</v>
      </c>
      <c r="K78" s="174" t="s">
        <v>31</v>
      </c>
      <c r="L78" s="174" t="s">
        <v>140</v>
      </c>
      <c r="M78" s="174" t="s">
        <v>141</v>
      </c>
      <c r="N78" s="190" t="s">
        <v>155</v>
      </c>
      <c r="O78" s="178" t="s">
        <v>143</v>
      </c>
      <c r="P78" s="179">
        <v>0</v>
      </c>
      <c r="Q78" s="175"/>
      <c r="R78" s="175"/>
      <c r="S78" s="175" t="s">
        <v>144</v>
      </c>
      <c r="T78" s="175" t="s">
        <v>38</v>
      </c>
      <c r="U78" s="175" t="s">
        <v>38</v>
      </c>
      <c r="V78" s="175" t="s">
        <v>38</v>
      </c>
      <c r="W78" s="175" t="s">
        <v>38</v>
      </c>
      <c r="X78" s="178" t="s">
        <v>145</v>
      </c>
      <c r="Y78" s="178" t="s">
        <v>38</v>
      </c>
      <c r="Z78" s="178"/>
      <c r="AA78" s="178"/>
      <c r="AB78" s="178"/>
      <c r="AC78" s="178"/>
      <c r="AD78" s="178" t="s">
        <v>42</v>
      </c>
      <c r="AE78" s="178"/>
      <c r="AF78" s="178" t="s">
        <v>30</v>
      </c>
      <c r="AG78" s="180"/>
      <c r="AH78" s="180"/>
      <c r="AI78" s="181"/>
      <c r="AJ78" s="181"/>
      <c r="AK78" s="181"/>
      <c r="AL78" s="182">
        <v>43</v>
      </c>
      <c r="AM78" s="183" t="s">
        <v>11207</v>
      </c>
    </row>
    <row r="79" spans="1:39" s="153" customFormat="1" ht="15.6" customHeight="1" x14ac:dyDescent="0.3">
      <c r="A79" s="173">
        <v>44</v>
      </c>
      <c r="B79" s="174"/>
      <c r="C79" s="174"/>
      <c r="D79" s="174"/>
      <c r="E79" s="176" t="s">
        <v>156</v>
      </c>
      <c r="F79" s="176">
        <v>1949</v>
      </c>
      <c r="G79" s="176">
        <v>3</v>
      </c>
      <c r="H79" s="176">
        <v>17</v>
      </c>
      <c r="I79" s="176" t="s">
        <v>129</v>
      </c>
      <c r="J79" s="176" t="s">
        <v>139</v>
      </c>
      <c r="K79" s="174" t="s">
        <v>31</v>
      </c>
      <c r="L79" s="174" t="s">
        <v>140</v>
      </c>
      <c r="M79" s="176" t="s">
        <v>157</v>
      </c>
      <c r="N79" s="184"/>
      <c r="O79" s="178" t="s">
        <v>143</v>
      </c>
      <c r="P79" s="179">
        <v>0</v>
      </c>
      <c r="Q79" s="175"/>
      <c r="R79" s="175"/>
      <c r="S79" s="175" t="s">
        <v>144</v>
      </c>
      <c r="T79" s="175" t="s">
        <v>38</v>
      </c>
      <c r="U79" s="175" t="s">
        <v>38</v>
      </c>
      <c r="V79" s="175" t="s">
        <v>38</v>
      </c>
      <c r="W79" s="175" t="s">
        <v>38</v>
      </c>
      <c r="X79" s="178" t="s">
        <v>145</v>
      </c>
      <c r="Y79" s="178" t="s">
        <v>38</v>
      </c>
      <c r="Z79" s="178"/>
      <c r="AA79" s="178"/>
      <c r="AB79" s="178"/>
      <c r="AC79" s="178"/>
      <c r="AD79" s="178"/>
      <c r="AE79" s="178"/>
      <c r="AF79" s="178" t="s">
        <v>30</v>
      </c>
      <c r="AG79" s="180"/>
      <c r="AH79" s="180"/>
      <c r="AI79" s="181"/>
      <c r="AJ79" s="181"/>
      <c r="AK79" s="181"/>
      <c r="AL79" s="182">
        <v>44</v>
      </c>
      <c r="AM79" s="183" t="s">
        <v>11207</v>
      </c>
    </row>
    <row r="80" spans="1:39" s="153" customFormat="1" ht="15.6" customHeight="1" x14ac:dyDescent="0.3">
      <c r="A80" s="173">
        <v>341</v>
      </c>
      <c r="B80" s="174">
        <v>186</v>
      </c>
      <c r="C80" s="174"/>
      <c r="D80" s="174"/>
      <c r="E80" s="174"/>
      <c r="F80" s="176">
        <v>1949</v>
      </c>
      <c r="G80" s="176">
        <v>3</v>
      </c>
      <c r="H80" s="176">
        <v>27</v>
      </c>
      <c r="I80" s="174" t="s">
        <v>80</v>
      </c>
      <c r="J80" s="174" t="s">
        <v>531</v>
      </c>
      <c r="K80" s="174" t="s">
        <v>31</v>
      </c>
      <c r="L80" s="174" t="s">
        <v>532</v>
      </c>
      <c r="M80" s="174"/>
      <c r="N80" s="184" t="s">
        <v>533</v>
      </c>
      <c r="O80" s="178">
        <v>20</v>
      </c>
      <c r="P80" s="179" t="s">
        <v>281</v>
      </c>
      <c r="Q80" s="175"/>
      <c r="R80" s="175" t="s">
        <v>534</v>
      </c>
      <c r="S80" s="175"/>
      <c r="T80" s="175" t="s">
        <v>38</v>
      </c>
      <c r="U80" s="175" t="s">
        <v>38</v>
      </c>
      <c r="V80" s="175" t="s">
        <v>38</v>
      </c>
      <c r="W80" s="175" t="s">
        <v>532</v>
      </c>
      <c r="X80" s="178" t="s">
        <v>38</v>
      </c>
      <c r="Y80" s="178" t="s">
        <v>38</v>
      </c>
      <c r="Z80" s="178" t="s">
        <v>38</v>
      </c>
      <c r="AA80" s="178"/>
      <c r="AB80" s="178"/>
      <c r="AC80" s="178"/>
      <c r="AD80" s="178"/>
      <c r="AE80" s="178"/>
      <c r="AF80" s="178" t="s">
        <v>87</v>
      </c>
      <c r="AG80" s="180"/>
      <c r="AH80" s="180"/>
      <c r="AI80" s="181"/>
      <c r="AJ80" s="181"/>
      <c r="AK80" s="181"/>
      <c r="AL80" s="182">
        <v>341</v>
      </c>
      <c r="AM80" s="183" t="s">
        <v>11207</v>
      </c>
    </row>
    <row r="81" spans="1:39" s="153" customFormat="1" ht="15.6" customHeight="1" x14ac:dyDescent="0.3">
      <c r="A81" s="173">
        <v>45</v>
      </c>
      <c r="B81" s="175">
        <v>188</v>
      </c>
      <c r="C81" s="175"/>
      <c r="D81" s="174"/>
      <c r="E81" s="174"/>
      <c r="F81" s="176">
        <v>1949</v>
      </c>
      <c r="G81" s="176">
        <v>3</v>
      </c>
      <c r="H81" s="176">
        <v>31</v>
      </c>
      <c r="I81" s="174" t="s">
        <v>129</v>
      </c>
      <c r="J81" s="174" t="s">
        <v>139</v>
      </c>
      <c r="K81" s="174" t="s">
        <v>31</v>
      </c>
      <c r="L81" s="174" t="s">
        <v>140</v>
      </c>
      <c r="M81" s="174" t="s">
        <v>141</v>
      </c>
      <c r="N81" s="190" t="s">
        <v>158</v>
      </c>
      <c r="O81" s="178" t="s">
        <v>143</v>
      </c>
      <c r="P81" s="179">
        <v>0</v>
      </c>
      <c r="Q81" s="175"/>
      <c r="R81" s="175"/>
      <c r="S81" s="175" t="s">
        <v>144</v>
      </c>
      <c r="T81" s="175" t="s">
        <v>38</v>
      </c>
      <c r="U81" s="175" t="s">
        <v>38</v>
      </c>
      <c r="V81" s="175" t="s">
        <v>38</v>
      </c>
      <c r="W81" s="175" t="s">
        <v>38</v>
      </c>
      <c r="X81" s="178" t="s">
        <v>145</v>
      </c>
      <c r="Y81" s="178" t="s">
        <v>38</v>
      </c>
      <c r="Z81" s="178"/>
      <c r="AA81" s="178"/>
      <c r="AB81" s="178"/>
      <c r="AC81" s="178"/>
      <c r="AD81" s="178" t="s">
        <v>42</v>
      </c>
      <c r="AE81" s="178"/>
      <c r="AF81" s="178" t="s">
        <v>30</v>
      </c>
      <c r="AG81" s="180"/>
      <c r="AH81" s="180" t="s">
        <v>42</v>
      </c>
      <c r="AI81" s="181"/>
      <c r="AJ81" s="181"/>
      <c r="AK81" s="181"/>
      <c r="AL81" s="182">
        <v>45</v>
      </c>
      <c r="AM81" s="183" t="s">
        <v>11207</v>
      </c>
    </row>
    <row r="82" spans="1:39" s="153" customFormat="1" ht="15.6" customHeight="1" x14ac:dyDescent="0.3">
      <c r="A82" s="186">
        <v>562</v>
      </c>
      <c r="B82" s="178">
        <v>190</v>
      </c>
      <c r="C82" s="178"/>
      <c r="D82" s="178"/>
      <c r="E82" s="178"/>
      <c r="F82" s="176">
        <v>1949</v>
      </c>
      <c r="G82" s="176">
        <v>4</v>
      </c>
      <c r="H82" s="176">
        <v>4</v>
      </c>
      <c r="I82" s="178" t="s">
        <v>675</v>
      </c>
      <c r="J82" s="178" t="s">
        <v>773</v>
      </c>
      <c r="K82" s="178" t="s">
        <v>31</v>
      </c>
      <c r="L82" s="178" t="s">
        <v>774</v>
      </c>
      <c r="M82" s="178"/>
      <c r="N82" s="187" t="s">
        <v>775</v>
      </c>
      <c r="O82" s="178">
        <v>7</v>
      </c>
      <c r="P82" s="179" t="s">
        <v>110</v>
      </c>
      <c r="Q82" s="178"/>
      <c r="R82" s="178"/>
      <c r="S82" s="178"/>
      <c r="T82" s="175" t="s">
        <v>776</v>
      </c>
      <c r="U82" s="178" t="s">
        <v>38</v>
      </c>
      <c r="V82" s="188"/>
      <c r="W82" s="188"/>
      <c r="X82" s="188"/>
      <c r="Y82" s="178" t="s">
        <v>774</v>
      </c>
      <c r="Z82" s="188"/>
      <c r="AA82" s="178"/>
      <c r="AB82" s="178"/>
      <c r="AC82" s="178"/>
      <c r="AD82" s="178"/>
      <c r="AE82" s="178"/>
      <c r="AF82" s="178" t="s">
        <v>87</v>
      </c>
      <c r="AG82" s="180"/>
      <c r="AH82" s="180"/>
      <c r="AI82" s="181"/>
      <c r="AJ82" s="181"/>
      <c r="AK82" s="181"/>
      <c r="AL82" s="182">
        <v>562</v>
      </c>
      <c r="AM82" s="183" t="s">
        <v>11207</v>
      </c>
    </row>
    <row r="83" spans="1:39" s="153" customFormat="1" ht="15.6" customHeight="1" x14ac:dyDescent="0.3">
      <c r="A83" s="173">
        <v>46</v>
      </c>
      <c r="B83" s="175">
        <v>191</v>
      </c>
      <c r="C83" s="175"/>
      <c r="D83" s="175"/>
      <c r="E83" s="175"/>
      <c r="F83" s="176">
        <v>1949</v>
      </c>
      <c r="G83" s="176">
        <v>4</v>
      </c>
      <c r="H83" s="176">
        <v>5</v>
      </c>
      <c r="I83" s="174" t="s">
        <v>80</v>
      </c>
      <c r="J83" s="174" t="s">
        <v>113</v>
      </c>
      <c r="K83" s="174" t="s">
        <v>31</v>
      </c>
      <c r="L83" s="174" t="s">
        <v>109</v>
      </c>
      <c r="M83" s="174"/>
      <c r="N83" s="190" t="s">
        <v>159</v>
      </c>
      <c r="O83" s="178" t="s">
        <v>101</v>
      </c>
      <c r="P83" s="179">
        <v>4</v>
      </c>
      <c r="Q83" s="175"/>
      <c r="R83" s="175" t="s">
        <v>112</v>
      </c>
      <c r="S83" s="175"/>
      <c r="T83" s="175" t="s">
        <v>38</v>
      </c>
      <c r="U83" s="175" t="s">
        <v>38</v>
      </c>
      <c r="V83" s="175" t="s">
        <v>38</v>
      </c>
      <c r="W83" s="175" t="s">
        <v>109</v>
      </c>
      <c r="X83" s="178" t="s">
        <v>38</v>
      </c>
      <c r="Y83" s="178" t="s">
        <v>38</v>
      </c>
      <c r="Z83" s="178"/>
      <c r="AA83" s="178"/>
      <c r="AB83" s="178"/>
      <c r="AC83" s="178"/>
      <c r="AD83" s="178"/>
      <c r="AE83" s="178"/>
      <c r="AF83" s="178" t="s">
        <v>30</v>
      </c>
      <c r="AG83" s="180"/>
      <c r="AH83" s="180"/>
      <c r="AI83" s="181"/>
      <c r="AJ83" s="181"/>
      <c r="AK83" s="181"/>
      <c r="AL83" s="182">
        <v>46</v>
      </c>
      <c r="AM83" s="183" t="s">
        <v>11207</v>
      </c>
    </row>
    <row r="84" spans="1:39" s="153" customFormat="1" ht="15.6" customHeight="1" x14ac:dyDescent="0.3">
      <c r="A84" s="173">
        <v>47</v>
      </c>
      <c r="B84" s="175">
        <v>192</v>
      </c>
      <c r="C84" s="175"/>
      <c r="D84" s="175"/>
      <c r="E84" s="175"/>
      <c r="F84" s="176">
        <v>1949</v>
      </c>
      <c r="G84" s="176">
        <v>4</v>
      </c>
      <c r="H84" s="176">
        <v>6</v>
      </c>
      <c r="I84" s="174" t="s">
        <v>80</v>
      </c>
      <c r="J84" s="174" t="s">
        <v>113</v>
      </c>
      <c r="K84" s="174" t="s">
        <v>31</v>
      </c>
      <c r="L84" s="174" t="s">
        <v>109</v>
      </c>
      <c r="M84" s="174"/>
      <c r="N84" s="190" t="s">
        <v>160</v>
      </c>
      <c r="O84" s="178" t="s">
        <v>101</v>
      </c>
      <c r="P84" s="179">
        <v>4</v>
      </c>
      <c r="Q84" s="175"/>
      <c r="R84" s="175" t="s">
        <v>112</v>
      </c>
      <c r="S84" s="175"/>
      <c r="T84" s="175" t="s">
        <v>38</v>
      </c>
      <c r="U84" s="175" t="s">
        <v>38</v>
      </c>
      <c r="V84" s="175" t="s">
        <v>38</v>
      </c>
      <c r="W84" s="175" t="s">
        <v>109</v>
      </c>
      <c r="X84" s="178" t="s">
        <v>38</v>
      </c>
      <c r="Y84" s="178" t="s">
        <v>38</v>
      </c>
      <c r="Z84" s="178"/>
      <c r="AA84" s="178"/>
      <c r="AB84" s="178"/>
      <c r="AC84" s="178"/>
      <c r="AD84" s="178"/>
      <c r="AE84" s="178"/>
      <c r="AF84" s="178" t="s">
        <v>30</v>
      </c>
      <c r="AG84" s="180"/>
      <c r="AH84" s="180"/>
      <c r="AI84" s="181"/>
      <c r="AJ84" s="181"/>
      <c r="AK84" s="181"/>
      <c r="AL84" s="182">
        <v>47</v>
      </c>
      <c r="AM84" s="183" t="s">
        <v>11207</v>
      </c>
    </row>
    <row r="85" spans="1:39" s="153" customFormat="1" ht="15.6" customHeight="1" x14ac:dyDescent="0.3">
      <c r="A85" s="173">
        <v>48</v>
      </c>
      <c r="B85" s="175">
        <v>193</v>
      </c>
      <c r="C85" s="175"/>
      <c r="D85" s="174"/>
      <c r="E85" s="174"/>
      <c r="F85" s="176">
        <v>1949</v>
      </c>
      <c r="G85" s="176">
        <v>4</v>
      </c>
      <c r="H85" s="176">
        <v>7</v>
      </c>
      <c r="I85" s="174" t="s">
        <v>80</v>
      </c>
      <c r="J85" s="174" t="s">
        <v>113</v>
      </c>
      <c r="K85" s="174" t="s">
        <v>31</v>
      </c>
      <c r="L85" s="174" t="s">
        <v>109</v>
      </c>
      <c r="M85" s="174"/>
      <c r="N85" s="190" t="s">
        <v>161</v>
      </c>
      <c r="O85" s="178" t="s">
        <v>101</v>
      </c>
      <c r="P85" s="179">
        <v>4</v>
      </c>
      <c r="Q85" s="175"/>
      <c r="R85" s="175" t="s">
        <v>112</v>
      </c>
      <c r="S85" s="175"/>
      <c r="T85" s="175" t="s">
        <v>38</v>
      </c>
      <c r="U85" s="175" t="s">
        <v>38</v>
      </c>
      <c r="V85" s="175" t="s">
        <v>38</v>
      </c>
      <c r="W85" s="175" t="s">
        <v>109</v>
      </c>
      <c r="X85" s="178" t="s">
        <v>38</v>
      </c>
      <c r="Y85" s="178" t="s">
        <v>38</v>
      </c>
      <c r="Z85" s="178"/>
      <c r="AA85" s="178"/>
      <c r="AB85" s="178"/>
      <c r="AC85" s="178"/>
      <c r="AD85" s="178"/>
      <c r="AE85" s="178"/>
      <c r="AF85" s="178" t="s">
        <v>30</v>
      </c>
      <c r="AG85" s="180"/>
      <c r="AH85" s="180"/>
      <c r="AI85" s="181"/>
      <c r="AJ85" s="181"/>
      <c r="AK85" s="181"/>
      <c r="AL85" s="182">
        <v>48</v>
      </c>
      <c r="AM85" s="183" t="s">
        <v>11207</v>
      </c>
    </row>
    <row r="86" spans="1:39" s="153" customFormat="1" ht="15.6" customHeight="1" x14ac:dyDescent="0.3">
      <c r="A86" s="173">
        <v>323</v>
      </c>
      <c r="B86" s="174">
        <v>196</v>
      </c>
      <c r="C86" s="174"/>
      <c r="D86" s="174"/>
      <c r="E86" s="174"/>
      <c r="F86" s="176">
        <v>1949</v>
      </c>
      <c r="G86" s="176">
        <v>4</v>
      </c>
      <c r="H86" s="176">
        <v>12</v>
      </c>
      <c r="I86" s="174" t="s">
        <v>80</v>
      </c>
      <c r="J86" s="174" t="s">
        <v>105</v>
      </c>
      <c r="K86" s="174" t="s">
        <v>31</v>
      </c>
      <c r="L86" s="174" t="s">
        <v>99</v>
      </c>
      <c r="M86" s="174" t="s">
        <v>153</v>
      </c>
      <c r="N86" s="184" t="s">
        <v>502</v>
      </c>
      <c r="O86" s="178" t="s">
        <v>101</v>
      </c>
      <c r="P86" s="179">
        <v>1</v>
      </c>
      <c r="Q86" s="175"/>
      <c r="R86" s="175" t="s">
        <v>102</v>
      </c>
      <c r="S86" s="175"/>
      <c r="T86" s="175" t="s">
        <v>103</v>
      </c>
      <c r="U86" s="175" t="s">
        <v>38</v>
      </c>
      <c r="V86" s="175" t="s">
        <v>38</v>
      </c>
      <c r="W86" s="175" t="s">
        <v>99</v>
      </c>
      <c r="X86" s="178" t="s">
        <v>38</v>
      </c>
      <c r="Y86" s="178" t="s">
        <v>99</v>
      </c>
      <c r="Z86" s="178" t="s">
        <v>38</v>
      </c>
      <c r="AA86" s="178"/>
      <c r="AB86" s="178"/>
      <c r="AC86" s="178"/>
      <c r="AD86" s="178"/>
      <c r="AE86" s="178"/>
      <c r="AF86" s="178" t="s">
        <v>30</v>
      </c>
      <c r="AG86" s="180"/>
      <c r="AH86" s="180"/>
      <c r="AI86" s="181"/>
      <c r="AJ86" s="181"/>
      <c r="AK86" s="181"/>
      <c r="AL86" s="182">
        <v>323</v>
      </c>
      <c r="AM86" s="183" t="s">
        <v>11207</v>
      </c>
    </row>
    <row r="87" spans="1:39" s="153" customFormat="1" ht="15.6" customHeight="1" x14ac:dyDescent="0.3">
      <c r="A87" s="186">
        <v>569</v>
      </c>
      <c r="B87" s="178">
        <v>202</v>
      </c>
      <c r="C87" s="178"/>
      <c r="D87" s="178"/>
      <c r="E87" s="178"/>
      <c r="F87" s="176">
        <v>1949</v>
      </c>
      <c r="G87" s="176">
        <v>4</v>
      </c>
      <c r="H87" s="176">
        <v>24</v>
      </c>
      <c r="I87" s="178" t="s">
        <v>80</v>
      </c>
      <c r="J87" s="178" t="s">
        <v>778</v>
      </c>
      <c r="K87" s="178" t="s">
        <v>31</v>
      </c>
      <c r="L87" s="178" t="s">
        <v>681</v>
      </c>
      <c r="M87" s="178"/>
      <c r="N87" s="187" t="s">
        <v>779</v>
      </c>
      <c r="O87" s="178">
        <v>8</v>
      </c>
      <c r="P87" s="179">
        <v>2</v>
      </c>
      <c r="Q87" s="178"/>
      <c r="R87" s="178"/>
      <c r="S87" s="178"/>
      <c r="T87" s="175" t="s">
        <v>38</v>
      </c>
      <c r="U87" s="178" t="s">
        <v>683</v>
      </c>
      <c r="V87" s="188"/>
      <c r="W87" s="188"/>
      <c r="X87" s="188"/>
      <c r="Y87" s="178" t="s">
        <v>38</v>
      </c>
      <c r="Z87" s="178" t="s">
        <v>681</v>
      </c>
      <c r="AA87" s="178"/>
      <c r="AB87" s="178"/>
      <c r="AC87" s="178"/>
      <c r="AD87" s="178"/>
      <c r="AE87" s="178"/>
      <c r="AF87" s="178" t="s">
        <v>87</v>
      </c>
      <c r="AG87" s="180"/>
      <c r="AH87" s="180"/>
      <c r="AI87" s="181"/>
      <c r="AJ87" s="181"/>
      <c r="AK87" s="181"/>
      <c r="AL87" s="182">
        <v>569</v>
      </c>
      <c r="AM87" s="183" t="s">
        <v>11207</v>
      </c>
    </row>
    <row r="88" spans="1:39" s="153" customFormat="1" ht="15.6" customHeight="1" x14ac:dyDescent="0.3">
      <c r="A88" s="173">
        <v>49</v>
      </c>
      <c r="B88" s="175">
        <v>204</v>
      </c>
      <c r="C88" s="175"/>
      <c r="D88" s="174"/>
      <c r="E88" s="174"/>
      <c r="F88" s="176">
        <v>1949</v>
      </c>
      <c r="G88" s="176">
        <v>4</v>
      </c>
      <c r="H88" s="176">
        <v>27</v>
      </c>
      <c r="I88" s="174" t="s">
        <v>129</v>
      </c>
      <c r="J88" s="174" t="s">
        <v>139</v>
      </c>
      <c r="K88" s="174" t="s">
        <v>31</v>
      </c>
      <c r="L88" s="174" t="s">
        <v>140</v>
      </c>
      <c r="M88" s="174" t="s">
        <v>141</v>
      </c>
      <c r="N88" s="190" t="s">
        <v>162</v>
      </c>
      <c r="O88" s="178" t="s">
        <v>143</v>
      </c>
      <c r="P88" s="179">
        <v>0</v>
      </c>
      <c r="Q88" s="175"/>
      <c r="R88" s="175"/>
      <c r="S88" s="175" t="s">
        <v>144</v>
      </c>
      <c r="T88" s="175" t="s">
        <v>38</v>
      </c>
      <c r="U88" s="175" t="s">
        <v>38</v>
      </c>
      <c r="V88" s="175" t="s">
        <v>38</v>
      </c>
      <c r="W88" s="175" t="s">
        <v>38</v>
      </c>
      <c r="X88" s="178" t="s">
        <v>145</v>
      </c>
      <c r="Y88" s="178" t="s">
        <v>38</v>
      </c>
      <c r="Z88" s="178"/>
      <c r="AA88" s="178"/>
      <c r="AB88" s="178"/>
      <c r="AC88" s="178"/>
      <c r="AD88" s="178" t="s">
        <v>42</v>
      </c>
      <c r="AE88" s="178"/>
      <c r="AF88" s="178" t="s">
        <v>30</v>
      </c>
      <c r="AG88" s="180"/>
      <c r="AH88" s="180"/>
      <c r="AI88" s="181"/>
      <c r="AJ88" s="181"/>
      <c r="AK88" s="181"/>
      <c r="AL88" s="182">
        <v>49</v>
      </c>
      <c r="AM88" s="183" t="s">
        <v>11207</v>
      </c>
    </row>
    <row r="89" spans="1:39" s="153" customFormat="1" ht="15.6" customHeight="1" x14ac:dyDescent="0.3">
      <c r="A89" s="173">
        <v>50</v>
      </c>
      <c r="B89" s="175">
        <v>205</v>
      </c>
      <c r="C89" s="175"/>
      <c r="D89" s="175"/>
      <c r="E89" s="175"/>
      <c r="F89" s="176">
        <v>1949</v>
      </c>
      <c r="G89" s="176">
        <v>4</v>
      </c>
      <c r="H89" s="176">
        <v>27</v>
      </c>
      <c r="I89" s="174" t="s">
        <v>129</v>
      </c>
      <c r="J89" s="174" t="s">
        <v>139</v>
      </c>
      <c r="K89" s="174" t="s">
        <v>31</v>
      </c>
      <c r="L89" s="174" t="s">
        <v>140</v>
      </c>
      <c r="M89" s="174" t="s">
        <v>141</v>
      </c>
      <c r="N89" s="190" t="s">
        <v>163</v>
      </c>
      <c r="O89" s="178" t="s">
        <v>143</v>
      </c>
      <c r="P89" s="179">
        <v>0</v>
      </c>
      <c r="Q89" s="175"/>
      <c r="R89" s="175"/>
      <c r="S89" s="175" t="s">
        <v>144</v>
      </c>
      <c r="T89" s="175" t="s">
        <v>38</v>
      </c>
      <c r="U89" s="175" t="s">
        <v>38</v>
      </c>
      <c r="V89" s="175" t="s">
        <v>38</v>
      </c>
      <c r="W89" s="175" t="s">
        <v>38</v>
      </c>
      <c r="X89" s="178" t="s">
        <v>145</v>
      </c>
      <c r="Y89" s="178" t="s">
        <v>38</v>
      </c>
      <c r="Z89" s="178"/>
      <c r="AA89" s="178"/>
      <c r="AB89" s="178"/>
      <c r="AC89" s="178"/>
      <c r="AD89" s="178" t="s">
        <v>42</v>
      </c>
      <c r="AE89" s="178"/>
      <c r="AF89" s="178" t="s">
        <v>30</v>
      </c>
      <c r="AG89" s="180"/>
      <c r="AH89" s="180"/>
      <c r="AI89" s="181"/>
      <c r="AJ89" s="181"/>
      <c r="AK89" s="181"/>
      <c r="AL89" s="182">
        <v>50</v>
      </c>
      <c r="AM89" s="183" t="s">
        <v>11207</v>
      </c>
    </row>
    <row r="90" spans="1:39" s="153" customFormat="1" ht="15.6" customHeight="1" x14ac:dyDescent="0.3">
      <c r="A90" s="173">
        <v>51</v>
      </c>
      <c r="B90" s="175">
        <v>208</v>
      </c>
      <c r="C90" s="175"/>
      <c r="D90" s="175"/>
      <c r="E90" s="175"/>
      <c r="F90" s="176">
        <v>1949</v>
      </c>
      <c r="G90" s="176">
        <v>4</v>
      </c>
      <c r="H90" s="176">
        <v>28</v>
      </c>
      <c r="I90" s="174" t="s">
        <v>129</v>
      </c>
      <c r="J90" s="174" t="s">
        <v>139</v>
      </c>
      <c r="K90" s="174" t="s">
        <v>31</v>
      </c>
      <c r="L90" s="174" t="s">
        <v>140</v>
      </c>
      <c r="M90" s="174" t="s">
        <v>141</v>
      </c>
      <c r="N90" s="191" t="s">
        <v>164</v>
      </c>
      <c r="O90" s="178" t="s">
        <v>143</v>
      </c>
      <c r="P90" s="179">
        <v>0</v>
      </c>
      <c r="Q90" s="175"/>
      <c r="R90" s="175"/>
      <c r="S90" s="175" t="s">
        <v>144</v>
      </c>
      <c r="T90" s="175" t="s">
        <v>38</v>
      </c>
      <c r="U90" s="175" t="s">
        <v>38</v>
      </c>
      <c r="V90" s="175" t="s">
        <v>38</v>
      </c>
      <c r="W90" s="175" t="s">
        <v>38</v>
      </c>
      <c r="X90" s="178" t="s">
        <v>145</v>
      </c>
      <c r="Y90" s="178" t="s">
        <v>38</v>
      </c>
      <c r="Z90" s="178"/>
      <c r="AA90" s="178"/>
      <c r="AB90" s="178"/>
      <c r="AC90" s="178"/>
      <c r="AD90" s="178" t="s">
        <v>42</v>
      </c>
      <c r="AE90" s="178"/>
      <c r="AF90" s="178" t="s">
        <v>30</v>
      </c>
      <c r="AG90" s="180"/>
      <c r="AH90" s="180"/>
      <c r="AI90" s="181"/>
      <c r="AJ90" s="181"/>
      <c r="AK90" s="181"/>
      <c r="AL90" s="182">
        <v>51</v>
      </c>
      <c r="AM90" s="183" t="s">
        <v>11207</v>
      </c>
    </row>
    <row r="91" spans="1:39" s="153" customFormat="1" ht="15.6" customHeight="1" x14ac:dyDescent="0.3">
      <c r="A91" s="186">
        <v>572</v>
      </c>
      <c r="B91" s="178">
        <v>207</v>
      </c>
      <c r="C91" s="178"/>
      <c r="D91" s="178"/>
      <c r="E91" s="178"/>
      <c r="F91" s="176">
        <v>1949</v>
      </c>
      <c r="G91" s="176">
        <v>4</v>
      </c>
      <c r="H91" s="176">
        <v>28</v>
      </c>
      <c r="I91" s="178" t="s">
        <v>686</v>
      </c>
      <c r="J91" s="178" t="s">
        <v>780</v>
      </c>
      <c r="K91" s="178" t="s">
        <v>31</v>
      </c>
      <c r="L91" s="178" t="s">
        <v>781</v>
      </c>
      <c r="M91" s="178"/>
      <c r="N91" s="187" t="s">
        <v>782</v>
      </c>
      <c r="O91" s="178">
        <v>7</v>
      </c>
      <c r="P91" s="179">
        <v>-4</v>
      </c>
      <c r="Q91" s="178"/>
      <c r="R91" s="178"/>
      <c r="S91" s="178"/>
      <c r="T91" s="175" t="s">
        <v>783</v>
      </c>
      <c r="U91" s="178" t="s">
        <v>38</v>
      </c>
      <c r="V91" s="188"/>
      <c r="W91" s="188"/>
      <c r="X91" s="188"/>
      <c r="Y91" s="178" t="s">
        <v>781</v>
      </c>
      <c r="Z91" s="188"/>
      <c r="AA91" s="178"/>
      <c r="AB91" s="178"/>
      <c r="AC91" s="178"/>
      <c r="AD91" s="178"/>
      <c r="AE91" s="178"/>
      <c r="AF91" s="178" t="s">
        <v>87</v>
      </c>
      <c r="AG91" s="180"/>
      <c r="AH91" s="180"/>
      <c r="AI91" s="181"/>
      <c r="AJ91" s="181"/>
      <c r="AK91" s="181"/>
      <c r="AL91" s="182">
        <v>572</v>
      </c>
      <c r="AM91" s="183" t="s">
        <v>11207</v>
      </c>
    </row>
    <row r="92" spans="1:39" s="153" customFormat="1" ht="15.6" customHeight="1" x14ac:dyDescent="0.3">
      <c r="A92" s="173">
        <v>324</v>
      </c>
      <c r="B92" s="174">
        <v>209</v>
      </c>
      <c r="C92" s="174"/>
      <c r="D92" s="174"/>
      <c r="E92" s="174"/>
      <c r="F92" s="176">
        <v>1949</v>
      </c>
      <c r="G92" s="176">
        <v>4</v>
      </c>
      <c r="H92" s="176">
        <v>30</v>
      </c>
      <c r="I92" s="174" t="s">
        <v>80</v>
      </c>
      <c r="J92" s="174" t="s">
        <v>105</v>
      </c>
      <c r="K92" s="174" t="s">
        <v>31</v>
      </c>
      <c r="L92" s="174" t="s">
        <v>99</v>
      </c>
      <c r="M92" s="174" t="s">
        <v>153</v>
      </c>
      <c r="N92" s="184" t="s">
        <v>503</v>
      </c>
      <c r="O92" s="178" t="s">
        <v>101</v>
      </c>
      <c r="P92" s="179">
        <v>1</v>
      </c>
      <c r="Q92" s="175"/>
      <c r="R92" s="175" t="s">
        <v>102</v>
      </c>
      <c r="S92" s="175"/>
      <c r="T92" s="175" t="s">
        <v>103</v>
      </c>
      <c r="U92" s="175" t="s">
        <v>38</v>
      </c>
      <c r="V92" s="175" t="s">
        <v>38</v>
      </c>
      <c r="W92" s="175" t="s">
        <v>99</v>
      </c>
      <c r="X92" s="178" t="s">
        <v>38</v>
      </c>
      <c r="Y92" s="178" t="s">
        <v>99</v>
      </c>
      <c r="Z92" s="178" t="s">
        <v>38</v>
      </c>
      <c r="AA92" s="178"/>
      <c r="AB92" s="178"/>
      <c r="AC92" s="178"/>
      <c r="AD92" s="178"/>
      <c r="AE92" s="178"/>
      <c r="AF92" s="178" t="s">
        <v>30</v>
      </c>
      <c r="AG92" s="180"/>
      <c r="AH92" s="180"/>
      <c r="AI92" s="181"/>
      <c r="AJ92" s="181"/>
      <c r="AK92" s="181"/>
      <c r="AL92" s="182">
        <v>324</v>
      </c>
      <c r="AM92" s="183" t="s">
        <v>11207</v>
      </c>
    </row>
    <row r="93" spans="1:39" s="153" customFormat="1" ht="15.6" customHeight="1" x14ac:dyDescent="0.3">
      <c r="A93" s="173">
        <v>52</v>
      </c>
      <c r="B93" s="175">
        <v>211</v>
      </c>
      <c r="C93" s="175"/>
      <c r="D93" s="175"/>
      <c r="E93" s="175"/>
      <c r="F93" s="176">
        <v>1949</v>
      </c>
      <c r="G93" s="176">
        <v>5</v>
      </c>
      <c r="H93" s="176">
        <v>3</v>
      </c>
      <c r="I93" s="174" t="s">
        <v>80</v>
      </c>
      <c r="J93" s="174" t="s">
        <v>113</v>
      </c>
      <c r="K93" s="174" t="s">
        <v>31</v>
      </c>
      <c r="L93" s="174" t="s">
        <v>109</v>
      </c>
      <c r="M93" s="174"/>
      <c r="N93" s="190" t="s">
        <v>165</v>
      </c>
      <c r="O93" s="178" t="s">
        <v>101</v>
      </c>
      <c r="P93" s="179">
        <v>4</v>
      </c>
      <c r="Q93" s="175"/>
      <c r="R93" s="175" t="s">
        <v>112</v>
      </c>
      <c r="S93" s="175"/>
      <c r="T93" s="175" t="s">
        <v>38</v>
      </c>
      <c r="U93" s="175" t="s">
        <v>38</v>
      </c>
      <c r="V93" s="175" t="s">
        <v>38</v>
      </c>
      <c r="W93" s="175" t="s">
        <v>109</v>
      </c>
      <c r="X93" s="178" t="s">
        <v>38</v>
      </c>
      <c r="Y93" s="178" t="s">
        <v>38</v>
      </c>
      <c r="Z93" s="178"/>
      <c r="AA93" s="178"/>
      <c r="AB93" s="178"/>
      <c r="AC93" s="178"/>
      <c r="AD93" s="178"/>
      <c r="AE93" s="178"/>
      <c r="AF93" s="178" t="s">
        <v>30</v>
      </c>
      <c r="AG93" s="180"/>
      <c r="AH93" s="180"/>
      <c r="AI93" s="181"/>
      <c r="AJ93" s="181"/>
      <c r="AK93" s="181"/>
      <c r="AL93" s="182">
        <v>52</v>
      </c>
      <c r="AM93" s="183" t="s">
        <v>11207</v>
      </c>
    </row>
    <row r="94" spans="1:39" s="153" customFormat="1" ht="15.6" customHeight="1" x14ac:dyDescent="0.3">
      <c r="A94" s="173">
        <v>53</v>
      </c>
      <c r="B94" s="174">
        <v>214</v>
      </c>
      <c r="C94" s="174" t="s">
        <v>166</v>
      </c>
      <c r="D94" s="175"/>
      <c r="E94" s="175"/>
      <c r="F94" s="176">
        <v>1949</v>
      </c>
      <c r="G94" s="176">
        <v>5</v>
      </c>
      <c r="H94" s="176">
        <v>5</v>
      </c>
      <c r="I94" s="174" t="s">
        <v>129</v>
      </c>
      <c r="J94" s="176" t="s">
        <v>139</v>
      </c>
      <c r="K94" s="174" t="s">
        <v>31</v>
      </c>
      <c r="L94" s="174" t="s">
        <v>140</v>
      </c>
      <c r="M94" s="176" t="s">
        <v>157</v>
      </c>
      <c r="N94" s="184" t="s">
        <v>167</v>
      </c>
      <c r="O94" s="178" t="s">
        <v>143</v>
      </c>
      <c r="P94" s="179">
        <v>0</v>
      </c>
      <c r="Q94" s="175"/>
      <c r="R94" s="175"/>
      <c r="S94" s="175" t="s">
        <v>144</v>
      </c>
      <c r="T94" s="175" t="s">
        <v>38</v>
      </c>
      <c r="U94" s="175" t="s">
        <v>38</v>
      </c>
      <c r="V94" s="175" t="s">
        <v>38</v>
      </c>
      <c r="W94" s="175" t="s">
        <v>38</v>
      </c>
      <c r="X94" s="178" t="s">
        <v>145</v>
      </c>
      <c r="Y94" s="178" t="s">
        <v>38</v>
      </c>
      <c r="Z94" s="178"/>
      <c r="AA94" s="178"/>
      <c r="AB94" s="178"/>
      <c r="AC94" s="178"/>
      <c r="AD94" s="178"/>
      <c r="AE94" s="178"/>
      <c r="AF94" s="178" t="s">
        <v>30</v>
      </c>
      <c r="AG94" s="180"/>
      <c r="AH94" s="180"/>
      <c r="AI94" s="181"/>
      <c r="AJ94" s="181"/>
      <c r="AK94" s="181"/>
      <c r="AL94" s="182">
        <v>53</v>
      </c>
      <c r="AM94" s="183" t="s">
        <v>11207</v>
      </c>
    </row>
    <row r="95" spans="1:39" s="153" customFormat="1" ht="15.6" customHeight="1" x14ac:dyDescent="0.3">
      <c r="A95" s="173">
        <v>54</v>
      </c>
      <c r="B95" s="175">
        <v>217</v>
      </c>
      <c r="C95" s="175"/>
      <c r="D95" s="174"/>
      <c r="E95" s="174"/>
      <c r="F95" s="176">
        <v>1949</v>
      </c>
      <c r="G95" s="176">
        <v>5</v>
      </c>
      <c r="H95" s="176">
        <v>6</v>
      </c>
      <c r="I95" s="174" t="s">
        <v>80</v>
      </c>
      <c r="J95" s="174" t="s">
        <v>113</v>
      </c>
      <c r="K95" s="174" t="s">
        <v>31</v>
      </c>
      <c r="L95" s="174" t="s">
        <v>109</v>
      </c>
      <c r="M95" s="174"/>
      <c r="N95" s="190" t="s">
        <v>168</v>
      </c>
      <c r="O95" s="178" t="s">
        <v>101</v>
      </c>
      <c r="P95" s="179">
        <v>4</v>
      </c>
      <c r="Q95" s="175"/>
      <c r="R95" s="175" t="s">
        <v>112</v>
      </c>
      <c r="S95" s="175"/>
      <c r="T95" s="175" t="s">
        <v>38</v>
      </c>
      <c r="U95" s="175" t="s">
        <v>38</v>
      </c>
      <c r="V95" s="175" t="s">
        <v>38</v>
      </c>
      <c r="W95" s="175" t="s">
        <v>109</v>
      </c>
      <c r="X95" s="178" t="s">
        <v>38</v>
      </c>
      <c r="Y95" s="178" t="s">
        <v>38</v>
      </c>
      <c r="Z95" s="178"/>
      <c r="AA95" s="178"/>
      <c r="AB95" s="178"/>
      <c r="AC95" s="178"/>
      <c r="AD95" s="178"/>
      <c r="AE95" s="178"/>
      <c r="AF95" s="178" t="s">
        <v>30</v>
      </c>
      <c r="AG95" s="180"/>
      <c r="AH95" s="180"/>
      <c r="AI95" s="181"/>
      <c r="AJ95" s="181"/>
      <c r="AK95" s="181"/>
      <c r="AL95" s="182">
        <v>54</v>
      </c>
      <c r="AM95" s="183" t="s">
        <v>11207</v>
      </c>
    </row>
    <row r="96" spans="1:39" s="153" customFormat="1" ht="15.6" customHeight="1" x14ac:dyDescent="0.3">
      <c r="A96" s="173">
        <v>55</v>
      </c>
      <c r="B96" s="175">
        <v>218</v>
      </c>
      <c r="C96" s="175"/>
      <c r="D96" s="175"/>
      <c r="E96" s="175"/>
      <c r="F96" s="176">
        <v>1949</v>
      </c>
      <c r="G96" s="176">
        <v>5</v>
      </c>
      <c r="H96" s="176">
        <v>6</v>
      </c>
      <c r="I96" s="174" t="s">
        <v>129</v>
      </c>
      <c r="J96" s="174" t="s">
        <v>139</v>
      </c>
      <c r="K96" s="174" t="s">
        <v>31</v>
      </c>
      <c r="L96" s="174" t="s">
        <v>140</v>
      </c>
      <c r="M96" s="174" t="s">
        <v>141</v>
      </c>
      <c r="N96" s="190" t="s">
        <v>169</v>
      </c>
      <c r="O96" s="178" t="s">
        <v>143</v>
      </c>
      <c r="P96" s="179">
        <v>0</v>
      </c>
      <c r="Q96" s="175"/>
      <c r="R96" s="175"/>
      <c r="S96" s="175" t="s">
        <v>144</v>
      </c>
      <c r="T96" s="175" t="s">
        <v>38</v>
      </c>
      <c r="U96" s="175" t="s">
        <v>38</v>
      </c>
      <c r="V96" s="175" t="s">
        <v>38</v>
      </c>
      <c r="W96" s="175" t="s">
        <v>38</v>
      </c>
      <c r="X96" s="178" t="s">
        <v>145</v>
      </c>
      <c r="Y96" s="178" t="s">
        <v>38</v>
      </c>
      <c r="Z96" s="178"/>
      <c r="AA96" s="178"/>
      <c r="AB96" s="178"/>
      <c r="AC96" s="178"/>
      <c r="AD96" s="178" t="s">
        <v>42</v>
      </c>
      <c r="AE96" s="178"/>
      <c r="AF96" s="178" t="s">
        <v>30</v>
      </c>
      <c r="AG96" s="180"/>
      <c r="AH96" s="180"/>
      <c r="AI96" s="181"/>
      <c r="AJ96" s="181"/>
      <c r="AK96" s="181"/>
      <c r="AL96" s="182">
        <v>55</v>
      </c>
      <c r="AM96" s="183" t="s">
        <v>11207</v>
      </c>
    </row>
    <row r="97" spans="1:39" s="153" customFormat="1" ht="15.6" customHeight="1" x14ac:dyDescent="0.3">
      <c r="A97" s="173">
        <v>56</v>
      </c>
      <c r="B97" s="175">
        <v>220</v>
      </c>
      <c r="C97" s="175"/>
      <c r="D97" s="174"/>
      <c r="E97" s="174"/>
      <c r="F97" s="176">
        <v>1949</v>
      </c>
      <c r="G97" s="176">
        <v>5</v>
      </c>
      <c r="H97" s="176">
        <v>7</v>
      </c>
      <c r="I97" s="174" t="s">
        <v>129</v>
      </c>
      <c r="J97" s="174" t="s">
        <v>139</v>
      </c>
      <c r="K97" s="174" t="s">
        <v>31</v>
      </c>
      <c r="L97" s="174" t="s">
        <v>140</v>
      </c>
      <c r="M97" s="174" t="s">
        <v>141</v>
      </c>
      <c r="N97" s="190" t="s">
        <v>170</v>
      </c>
      <c r="O97" s="178" t="s">
        <v>143</v>
      </c>
      <c r="P97" s="179">
        <v>0</v>
      </c>
      <c r="Q97" s="175"/>
      <c r="R97" s="175"/>
      <c r="S97" s="175" t="s">
        <v>144</v>
      </c>
      <c r="T97" s="175" t="s">
        <v>38</v>
      </c>
      <c r="U97" s="175" t="s">
        <v>38</v>
      </c>
      <c r="V97" s="175" t="s">
        <v>38</v>
      </c>
      <c r="W97" s="175" t="s">
        <v>38</v>
      </c>
      <c r="X97" s="178" t="s">
        <v>145</v>
      </c>
      <c r="Y97" s="178" t="s">
        <v>38</v>
      </c>
      <c r="Z97" s="178"/>
      <c r="AA97" s="178"/>
      <c r="AB97" s="178"/>
      <c r="AC97" s="178"/>
      <c r="AD97" s="178"/>
      <c r="AE97" s="178"/>
      <c r="AF97" s="178" t="s">
        <v>30</v>
      </c>
      <c r="AG97" s="180"/>
      <c r="AH97" s="180"/>
      <c r="AI97" s="181"/>
      <c r="AJ97" s="181"/>
      <c r="AK97" s="181"/>
      <c r="AL97" s="182">
        <v>56</v>
      </c>
      <c r="AM97" s="183" t="s">
        <v>11207</v>
      </c>
    </row>
    <row r="98" spans="1:39" s="153" customFormat="1" ht="15.6" customHeight="1" x14ac:dyDescent="0.3">
      <c r="A98" s="173">
        <v>57</v>
      </c>
      <c r="B98" s="175">
        <v>221</v>
      </c>
      <c r="C98" s="175"/>
      <c r="D98" s="175"/>
      <c r="E98" s="175"/>
      <c r="F98" s="176">
        <v>1949</v>
      </c>
      <c r="G98" s="176">
        <v>5</v>
      </c>
      <c r="H98" s="176">
        <v>7</v>
      </c>
      <c r="I98" s="174" t="s">
        <v>129</v>
      </c>
      <c r="J98" s="174" t="s">
        <v>139</v>
      </c>
      <c r="K98" s="174" t="s">
        <v>31</v>
      </c>
      <c r="L98" s="174" t="s">
        <v>140</v>
      </c>
      <c r="M98" s="174" t="s">
        <v>141</v>
      </c>
      <c r="N98" s="190" t="s">
        <v>171</v>
      </c>
      <c r="O98" s="178" t="s">
        <v>143</v>
      </c>
      <c r="P98" s="179">
        <v>0</v>
      </c>
      <c r="Q98" s="175"/>
      <c r="R98" s="175"/>
      <c r="S98" s="175" t="s">
        <v>144</v>
      </c>
      <c r="T98" s="175" t="s">
        <v>38</v>
      </c>
      <c r="U98" s="175" t="s">
        <v>38</v>
      </c>
      <c r="V98" s="175" t="s">
        <v>38</v>
      </c>
      <c r="W98" s="175" t="s">
        <v>38</v>
      </c>
      <c r="X98" s="178" t="s">
        <v>145</v>
      </c>
      <c r="Y98" s="178" t="s">
        <v>38</v>
      </c>
      <c r="Z98" s="178"/>
      <c r="AA98" s="178"/>
      <c r="AB98" s="178"/>
      <c r="AC98" s="178"/>
      <c r="AD98" s="178" t="s">
        <v>42</v>
      </c>
      <c r="AE98" s="178"/>
      <c r="AF98" s="178" t="s">
        <v>30</v>
      </c>
      <c r="AG98" s="180"/>
      <c r="AH98" s="180"/>
      <c r="AI98" s="181"/>
      <c r="AJ98" s="181"/>
      <c r="AK98" s="181"/>
      <c r="AL98" s="182">
        <v>57</v>
      </c>
      <c r="AM98" s="183" t="s">
        <v>11207</v>
      </c>
    </row>
    <row r="99" spans="1:39" s="153" customFormat="1" ht="15.6" customHeight="1" x14ac:dyDescent="0.3">
      <c r="A99" s="173">
        <v>58</v>
      </c>
      <c r="B99" s="175">
        <v>222</v>
      </c>
      <c r="C99" s="175"/>
      <c r="D99" s="175"/>
      <c r="E99" s="175"/>
      <c r="F99" s="176">
        <v>1949</v>
      </c>
      <c r="G99" s="176">
        <v>5</v>
      </c>
      <c r="H99" s="176">
        <v>8</v>
      </c>
      <c r="I99" s="174" t="s">
        <v>129</v>
      </c>
      <c r="J99" s="174" t="s">
        <v>139</v>
      </c>
      <c r="K99" s="174" t="s">
        <v>31</v>
      </c>
      <c r="L99" s="174" t="s">
        <v>140</v>
      </c>
      <c r="M99" s="174" t="s">
        <v>141</v>
      </c>
      <c r="N99" s="190" t="s">
        <v>172</v>
      </c>
      <c r="O99" s="178" t="s">
        <v>143</v>
      </c>
      <c r="P99" s="179">
        <v>0</v>
      </c>
      <c r="Q99" s="175"/>
      <c r="R99" s="175"/>
      <c r="S99" s="175" t="s">
        <v>144</v>
      </c>
      <c r="T99" s="175" t="s">
        <v>38</v>
      </c>
      <c r="U99" s="175" t="s">
        <v>38</v>
      </c>
      <c r="V99" s="175" t="s">
        <v>38</v>
      </c>
      <c r="W99" s="175" t="s">
        <v>38</v>
      </c>
      <c r="X99" s="178" t="s">
        <v>145</v>
      </c>
      <c r="Y99" s="178" t="s">
        <v>38</v>
      </c>
      <c r="Z99" s="178"/>
      <c r="AA99" s="178"/>
      <c r="AB99" s="178"/>
      <c r="AC99" s="178"/>
      <c r="AD99" s="178" t="s">
        <v>42</v>
      </c>
      <c r="AE99" s="178"/>
      <c r="AF99" s="178" t="s">
        <v>30</v>
      </c>
      <c r="AG99" s="180"/>
      <c r="AH99" s="180"/>
      <c r="AI99" s="181"/>
      <c r="AJ99" s="181"/>
      <c r="AK99" s="181"/>
      <c r="AL99" s="182">
        <v>58</v>
      </c>
      <c r="AM99" s="183" t="s">
        <v>11207</v>
      </c>
    </row>
    <row r="100" spans="1:39" s="153" customFormat="1" ht="15.6" customHeight="1" x14ac:dyDescent="0.3">
      <c r="A100" s="186">
        <v>579</v>
      </c>
      <c r="B100" s="178">
        <v>223</v>
      </c>
      <c r="C100" s="178"/>
      <c r="D100" s="178"/>
      <c r="E100" s="178"/>
      <c r="F100" s="176">
        <v>1949</v>
      </c>
      <c r="G100" s="176">
        <v>5</v>
      </c>
      <c r="H100" s="176">
        <v>8</v>
      </c>
      <c r="I100" s="178" t="s">
        <v>686</v>
      </c>
      <c r="J100" s="178" t="s">
        <v>780</v>
      </c>
      <c r="K100" s="178" t="s">
        <v>31</v>
      </c>
      <c r="L100" s="178" t="s">
        <v>781</v>
      </c>
      <c r="M100" s="178"/>
      <c r="N100" s="187" t="s">
        <v>784</v>
      </c>
      <c r="O100" s="178">
        <v>7</v>
      </c>
      <c r="P100" s="179">
        <v>-4</v>
      </c>
      <c r="Q100" s="178"/>
      <c r="R100" s="178"/>
      <c r="S100" s="178"/>
      <c r="T100" s="175" t="s">
        <v>783</v>
      </c>
      <c r="U100" s="178" t="s">
        <v>38</v>
      </c>
      <c r="V100" s="188"/>
      <c r="W100" s="188"/>
      <c r="X100" s="188"/>
      <c r="Y100" s="178" t="s">
        <v>781</v>
      </c>
      <c r="Z100" s="188"/>
      <c r="AA100" s="178"/>
      <c r="AB100" s="178"/>
      <c r="AC100" s="178"/>
      <c r="AD100" s="178"/>
      <c r="AE100" s="178"/>
      <c r="AF100" s="178" t="s">
        <v>87</v>
      </c>
      <c r="AG100" s="180"/>
      <c r="AH100" s="180"/>
      <c r="AI100" s="181"/>
      <c r="AJ100" s="181"/>
      <c r="AK100" s="181"/>
      <c r="AL100" s="182">
        <v>579</v>
      </c>
      <c r="AM100" s="183" t="s">
        <v>11207</v>
      </c>
    </row>
    <row r="101" spans="1:39" s="153" customFormat="1" ht="15.6" customHeight="1" x14ac:dyDescent="0.3">
      <c r="A101" s="186">
        <v>580</v>
      </c>
      <c r="B101" s="178">
        <v>224</v>
      </c>
      <c r="C101" s="178"/>
      <c r="D101" s="178"/>
      <c r="E101" s="178"/>
      <c r="F101" s="176">
        <v>1949</v>
      </c>
      <c r="G101" s="176">
        <v>5</v>
      </c>
      <c r="H101" s="176">
        <v>9</v>
      </c>
      <c r="I101" s="178" t="s">
        <v>686</v>
      </c>
      <c r="J101" s="178" t="s">
        <v>780</v>
      </c>
      <c r="K101" s="178" t="s">
        <v>31</v>
      </c>
      <c r="L101" s="178" t="s">
        <v>781</v>
      </c>
      <c r="M101" s="178"/>
      <c r="N101" s="187" t="s">
        <v>785</v>
      </c>
      <c r="O101" s="178">
        <v>7</v>
      </c>
      <c r="P101" s="179">
        <v>-4</v>
      </c>
      <c r="Q101" s="178"/>
      <c r="R101" s="178"/>
      <c r="S101" s="178"/>
      <c r="T101" s="175" t="s">
        <v>783</v>
      </c>
      <c r="U101" s="178" t="s">
        <v>38</v>
      </c>
      <c r="V101" s="188"/>
      <c r="W101" s="188"/>
      <c r="X101" s="188"/>
      <c r="Y101" s="178" t="s">
        <v>781</v>
      </c>
      <c r="Z101" s="188"/>
      <c r="AA101" s="178"/>
      <c r="AB101" s="178"/>
      <c r="AC101" s="178"/>
      <c r="AD101" s="178"/>
      <c r="AE101" s="178"/>
      <c r="AF101" s="178" t="s">
        <v>87</v>
      </c>
      <c r="AG101" s="180"/>
      <c r="AH101" s="180"/>
      <c r="AI101" s="181"/>
      <c r="AJ101" s="181"/>
      <c r="AK101" s="181"/>
      <c r="AL101" s="182">
        <v>580</v>
      </c>
      <c r="AM101" s="183" t="s">
        <v>11207</v>
      </c>
    </row>
    <row r="102" spans="1:39" s="153" customFormat="1" ht="15.6" customHeight="1" x14ac:dyDescent="0.3">
      <c r="A102" s="186">
        <v>581</v>
      </c>
      <c r="B102" s="178">
        <v>225</v>
      </c>
      <c r="C102" s="178"/>
      <c r="D102" s="178"/>
      <c r="E102" s="178"/>
      <c r="F102" s="176">
        <v>1949</v>
      </c>
      <c r="G102" s="176">
        <v>5</v>
      </c>
      <c r="H102" s="176">
        <v>9</v>
      </c>
      <c r="I102" s="178" t="s">
        <v>80</v>
      </c>
      <c r="J102" s="178" t="s">
        <v>786</v>
      </c>
      <c r="K102" s="178" t="s">
        <v>31</v>
      </c>
      <c r="L102" s="178" t="s">
        <v>681</v>
      </c>
      <c r="M102" s="178"/>
      <c r="N102" s="187" t="s">
        <v>787</v>
      </c>
      <c r="O102" s="178">
        <v>8</v>
      </c>
      <c r="P102" s="179">
        <v>2</v>
      </c>
      <c r="Q102" s="178"/>
      <c r="R102" s="178"/>
      <c r="S102" s="178"/>
      <c r="T102" s="175" t="s">
        <v>38</v>
      </c>
      <c r="U102" s="178" t="s">
        <v>683</v>
      </c>
      <c r="V102" s="188"/>
      <c r="W102" s="188"/>
      <c r="X102" s="188"/>
      <c r="Y102" s="178" t="s">
        <v>38</v>
      </c>
      <c r="Z102" s="178" t="s">
        <v>681</v>
      </c>
      <c r="AA102" s="178"/>
      <c r="AB102" s="178"/>
      <c r="AC102" s="178"/>
      <c r="AD102" s="178"/>
      <c r="AE102" s="178" t="s">
        <v>42</v>
      </c>
      <c r="AF102" s="178" t="s">
        <v>87</v>
      </c>
      <c r="AG102" s="180"/>
      <c r="AH102" s="180"/>
      <c r="AI102" s="181"/>
      <c r="AJ102" s="181"/>
      <c r="AK102" s="181"/>
      <c r="AL102" s="182">
        <v>581</v>
      </c>
      <c r="AM102" s="183" t="s">
        <v>11207</v>
      </c>
    </row>
    <row r="103" spans="1:39" s="153" customFormat="1" ht="15.6" customHeight="1" x14ac:dyDescent="0.3">
      <c r="A103" s="186">
        <v>583</v>
      </c>
      <c r="B103" s="178">
        <v>227</v>
      </c>
      <c r="C103" s="178"/>
      <c r="D103" s="178"/>
      <c r="E103" s="178"/>
      <c r="F103" s="176">
        <v>1949</v>
      </c>
      <c r="G103" s="176">
        <v>5</v>
      </c>
      <c r="H103" s="176">
        <v>12</v>
      </c>
      <c r="I103" s="178" t="s">
        <v>80</v>
      </c>
      <c r="J103" s="178" t="s">
        <v>685</v>
      </c>
      <c r="K103" s="178" t="s">
        <v>31</v>
      </c>
      <c r="L103" s="178" t="s">
        <v>681</v>
      </c>
      <c r="M103" s="178"/>
      <c r="N103" s="187" t="s">
        <v>788</v>
      </c>
      <c r="O103" s="178">
        <v>8</v>
      </c>
      <c r="P103" s="179">
        <v>2</v>
      </c>
      <c r="Q103" s="178"/>
      <c r="R103" s="178"/>
      <c r="S103" s="178"/>
      <c r="T103" s="175" t="s">
        <v>38</v>
      </c>
      <c r="U103" s="178" t="s">
        <v>683</v>
      </c>
      <c r="V103" s="188"/>
      <c r="W103" s="188"/>
      <c r="X103" s="188"/>
      <c r="Y103" s="178" t="s">
        <v>38</v>
      </c>
      <c r="Z103" s="178" t="s">
        <v>681</v>
      </c>
      <c r="AA103" s="178"/>
      <c r="AB103" s="178"/>
      <c r="AC103" s="178"/>
      <c r="AD103" s="178"/>
      <c r="AE103" s="178"/>
      <c r="AF103" s="178" t="s">
        <v>87</v>
      </c>
      <c r="AG103" s="180"/>
      <c r="AH103" s="180"/>
      <c r="AI103" s="181"/>
      <c r="AJ103" s="181"/>
      <c r="AK103" s="181"/>
      <c r="AL103" s="182">
        <v>583</v>
      </c>
      <c r="AM103" s="183" t="s">
        <v>11207</v>
      </c>
    </row>
    <row r="104" spans="1:39" s="153" customFormat="1" ht="15.6" customHeight="1" x14ac:dyDescent="0.3">
      <c r="A104" s="186">
        <v>584</v>
      </c>
      <c r="B104" s="178">
        <v>228</v>
      </c>
      <c r="C104" s="178"/>
      <c r="D104" s="178"/>
      <c r="E104" s="178"/>
      <c r="F104" s="176">
        <v>1949</v>
      </c>
      <c r="G104" s="176">
        <v>5</v>
      </c>
      <c r="H104" s="176">
        <v>16</v>
      </c>
      <c r="I104" s="178" t="s">
        <v>686</v>
      </c>
      <c r="J104" s="178" t="s">
        <v>780</v>
      </c>
      <c r="K104" s="178" t="s">
        <v>31</v>
      </c>
      <c r="L104" s="178" t="s">
        <v>781</v>
      </c>
      <c r="M104" s="178"/>
      <c r="N104" s="187" t="s">
        <v>789</v>
      </c>
      <c r="O104" s="178">
        <v>7</v>
      </c>
      <c r="P104" s="179">
        <v>-4</v>
      </c>
      <c r="Q104" s="178"/>
      <c r="R104" s="178"/>
      <c r="S104" s="178"/>
      <c r="T104" s="175" t="s">
        <v>783</v>
      </c>
      <c r="U104" s="178" t="s">
        <v>38</v>
      </c>
      <c r="V104" s="188"/>
      <c r="W104" s="188"/>
      <c r="X104" s="188"/>
      <c r="Y104" s="178" t="s">
        <v>781</v>
      </c>
      <c r="Z104" s="188"/>
      <c r="AA104" s="178"/>
      <c r="AB104" s="178"/>
      <c r="AC104" s="178"/>
      <c r="AD104" s="178" t="s">
        <v>42</v>
      </c>
      <c r="AE104" s="178"/>
      <c r="AF104" s="178" t="s">
        <v>87</v>
      </c>
      <c r="AG104" s="180"/>
      <c r="AH104" s="180"/>
      <c r="AI104" s="181"/>
      <c r="AJ104" s="181"/>
      <c r="AK104" s="181"/>
      <c r="AL104" s="182">
        <v>584</v>
      </c>
      <c r="AM104" s="183" t="s">
        <v>11207</v>
      </c>
    </row>
    <row r="105" spans="1:39" s="153" customFormat="1" ht="15.6" customHeight="1" x14ac:dyDescent="0.3">
      <c r="A105" s="173">
        <v>375</v>
      </c>
      <c r="B105" s="174">
        <v>229</v>
      </c>
      <c r="C105" s="174"/>
      <c r="D105" s="174"/>
      <c r="E105" s="174"/>
      <c r="F105" s="176">
        <v>1949</v>
      </c>
      <c r="G105" s="176">
        <v>5</v>
      </c>
      <c r="H105" s="176">
        <v>18</v>
      </c>
      <c r="I105" s="174" t="s">
        <v>89</v>
      </c>
      <c r="J105" s="174" t="s">
        <v>625</v>
      </c>
      <c r="K105" s="174" t="s">
        <v>31</v>
      </c>
      <c r="L105" s="174" t="s">
        <v>626</v>
      </c>
      <c r="M105" s="174"/>
      <c r="N105" s="184" t="s">
        <v>627</v>
      </c>
      <c r="O105" s="178">
        <v>20</v>
      </c>
      <c r="P105" s="179" t="s">
        <v>281</v>
      </c>
      <c r="Q105" s="175"/>
      <c r="R105" s="175"/>
      <c r="S105" s="175" t="s">
        <v>628</v>
      </c>
      <c r="T105" s="175" t="s">
        <v>38</v>
      </c>
      <c r="U105" s="175" t="s">
        <v>38</v>
      </c>
      <c r="V105" s="175" t="s">
        <v>38</v>
      </c>
      <c r="W105" s="175" t="s">
        <v>38</v>
      </c>
      <c r="X105" s="178" t="s">
        <v>626</v>
      </c>
      <c r="Y105" s="178" t="s">
        <v>38</v>
      </c>
      <c r="Z105" s="178" t="s">
        <v>38</v>
      </c>
      <c r="AA105" s="178"/>
      <c r="AB105" s="178"/>
      <c r="AC105" s="178"/>
      <c r="AD105" s="178"/>
      <c r="AE105" s="178"/>
      <c r="AF105" s="178" t="s">
        <v>87</v>
      </c>
      <c r="AG105" s="180"/>
      <c r="AH105" s="180"/>
      <c r="AI105" s="181"/>
      <c r="AJ105" s="181"/>
      <c r="AK105" s="181"/>
      <c r="AL105" s="182">
        <v>375</v>
      </c>
      <c r="AM105" s="183" t="s">
        <v>11207</v>
      </c>
    </row>
    <row r="106" spans="1:39" s="153" customFormat="1" ht="15.6" customHeight="1" x14ac:dyDescent="0.3">
      <c r="A106" s="173">
        <v>376</v>
      </c>
      <c r="B106" s="174">
        <v>230</v>
      </c>
      <c r="C106" s="174"/>
      <c r="D106" s="174"/>
      <c r="E106" s="174"/>
      <c r="F106" s="176">
        <v>1949</v>
      </c>
      <c r="G106" s="176">
        <v>5</v>
      </c>
      <c r="H106" s="176">
        <v>19</v>
      </c>
      <c r="I106" s="174" t="s">
        <v>89</v>
      </c>
      <c r="J106" s="174" t="s">
        <v>625</v>
      </c>
      <c r="K106" s="174" t="s">
        <v>31</v>
      </c>
      <c r="L106" s="174" t="s">
        <v>626</v>
      </c>
      <c r="M106" s="174"/>
      <c r="N106" s="184" t="s">
        <v>629</v>
      </c>
      <c r="O106" s="178">
        <v>20</v>
      </c>
      <c r="P106" s="179" t="s">
        <v>281</v>
      </c>
      <c r="Q106" s="175"/>
      <c r="R106" s="175"/>
      <c r="S106" s="175" t="s">
        <v>628</v>
      </c>
      <c r="T106" s="175" t="s">
        <v>38</v>
      </c>
      <c r="U106" s="175" t="s">
        <v>38</v>
      </c>
      <c r="V106" s="175" t="s">
        <v>38</v>
      </c>
      <c r="W106" s="175" t="s">
        <v>38</v>
      </c>
      <c r="X106" s="178" t="s">
        <v>626</v>
      </c>
      <c r="Y106" s="178" t="s">
        <v>38</v>
      </c>
      <c r="Z106" s="178" t="s">
        <v>38</v>
      </c>
      <c r="AA106" s="178"/>
      <c r="AB106" s="178"/>
      <c r="AC106" s="178"/>
      <c r="AD106" s="178"/>
      <c r="AE106" s="178"/>
      <c r="AF106" s="178" t="s">
        <v>87</v>
      </c>
      <c r="AG106" s="180"/>
      <c r="AH106" s="180"/>
      <c r="AI106" s="181"/>
      <c r="AJ106" s="181"/>
      <c r="AK106" s="181"/>
      <c r="AL106" s="182">
        <v>376</v>
      </c>
      <c r="AM106" s="183" t="s">
        <v>11207</v>
      </c>
    </row>
    <row r="107" spans="1:39" s="153" customFormat="1" ht="15.6" customHeight="1" x14ac:dyDescent="0.3">
      <c r="A107" s="173">
        <v>377</v>
      </c>
      <c r="B107" s="174">
        <v>231</v>
      </c>
      <c r="C107" s="174"/>
      <c r="D107" s="174"/>
      <c r="E107" s="174"/>
      <c r="F107" s="176">
        <v>1949</v>
      </c>
      <c r="G107" s="176">
        <v>5</v>
      </c>
      <c r="H107" s="176">
        <v>20</v>
      </c>
      <c r="I107" s="174" t="s">
        <v>89</v>
      </c>
      <c r="J107" s="174" t="s">
        <v>625</v>
      </c>
      <c r="K107" s="174" t="s">
        <v>31</v>
      </c>
      <c r="L107" s="174" t="s">
        <v>626</v>
      </c>
      <c r="M107" s="174"/>
      <c r="N107" s="184" t="s">
        <v>630</v>
      </c>
      <c r="O107" s="178">
        <v>20</v>
      </c>
      <c r="P107" s="179" t="s">
        <v>281</v>
      </c>
      <c r="Q107" s="175"/>
      <c r="R107" s="175"/>
      <c r="S107" s="175" t="s">
        <v>628</v>
      </c>
      <c r="T107" s="175" t="s">
        <v>38</v>
      </c>
      <c r="U107" s="175" t="s">
        <v>38</v>
      </c>
      <c r="V107" s="175" t="s">
        <v>38</v>
      </c>
      <c r="W107" s="175" t="s">
        <v>38</v>
      </c>
      <c r="X107" s="178" t="s">
        <v>626</v>
      </c>
      <c r="Y107" s="178" t="s">
        <v>38</v>
      </c>
      <c r="Z107" s="178" t="s">
        <v>38</v>
      </c>
      <c r="AA107" s="178"/>
      <c r="AB107" s="178"/>
      <c r="AC107" s="178"/>
      <c r="AD107" s="178"/>
      <c r="AE107" s="178"/>
      <c r="AF107" s="178" t="s">
        <v>87</v>
      </c>
      <c r="AG107" s="180"/>
      <c r="AH107" s="180"/>
      <c r="AI107" s="181"/>
      <c r="AJ107" s="181"/>
      <c r="AK107" s="181"/>
      <c r="AL107" s="182">
        <v>377</v>
      </c>
      <c r="AM107" s="183" t="s">
        <v>11207</v>
      </c>
    </row>
    <row r="108" spans="1:39" s="153" customFormat="1" ht="15.6" customHeight="1" x14ac:dyDescent="0.3">
      <c r="A108" s="173">
        <v>59</v>
      </c>
      <c r="B108" s="175">
        <v>232</v>
      </c>
      <c r="C108" s="175"/>
      <c r="D108" s="175"/>
      <c r="E108" s="175"/>
      <c r="F108" s="176">
        <v>1949</v>
      </c>
      <c r="G108" s="176">
        <v>5</v>
      </c>
      <c r="H108" s="176">
        <v>21</v>
      </c>
      <c r="I108" s="174" t="s">
        <v>66</v>
      </c>
      <c r="J108" s="174" t="s">
        <v>74</v>
      </c>
      <c r="K108" s="174" t="s">
        <v>31</v>
      </c>
      <c r="L108" s="174" t="s">
        <v>75</v>
      </c>
      <c r="M108" s="174" t="s">
        <v>76</v>
      </c>
      <c r="N108" s="190" t="s">
        <v>173</v>
      </c>
      <c r="O108" s="178" t="s">
        <v>78</v>
      </c>
      <c r="P108" s="179">
        <v>4</v>
      </c>
      <c r="Q108" s="175" t="s">
        <v>79</v>
      </c>
      <c r="R108" s="175"/>
      <c r="S108" s="175"/>
      <c r="T108" s="175" t="s">
        <v>38</v>
      </c>
      <c r="U108" s="175" t="s">
        <v>38</v>
      </c>
      <c r="V108" s="175" t="s">
        <v>75</v>
      </c>
      <c r="W108" s="175" t="s">
        <v>38</v>
      </c>
      <c r="X108" s="178" t="s">
        <v>38</v>
      </c>
      <c r="Y108" s="178" t="s">
        <v>38</v>
      </c>
      <c r="Z108" s="178"/>
      <c r="AA108" s="178"/>
      <c r="AB108" s="178"/>
      <c r="AC108" s="178"/>
      <c r="AD108" s="178"/>
      <c r="AE108" s="178"/>
      <c r="AF108" s="178" t="s">
        <v>30</v>
      </c>
      <c r="AG108" s="180"/>
      <c r="AH108" s="180"/>
      <c r="AI108" s="181"/>
      <c r="AJ108" s="181"/>
      <c r="AK108" s="181"/>
      <c r="AL108" s="182">
        <v>59</v>
      </c>
      <c r="AM108" s="183" t="s">
        <v>11207</v>
      </c>
    </row>
    <row r="109" spans="1:39" s="153" customFormat="1" ht="15.6" customHeight="1" x14ac:dyDescent="0.3">
      <c r="A109" s="173">
        <v>60</v>
      </c>
      <c r="B109" s="174">
        <v>233</v>
      </c>
      <c r="C109" s="174"/>
      <c r="D109" s="175"/>
      <c r="E109" s="175"/>
      <c r="F109" s="176">
        <v>1949</v>
      </c>
      <c r="G109" s="176">
        <v>5</v>
      </c>
      <c r="H109" s="176">
        <v>23</v>
      </c>
      <c r="I109" s="176" t="s">
        <v>66</v>
      </c>
      <c r="J109" s="176" t="s">
        <v>174</v>
      </c>
      <c r="K109" s="174" t="s">
        <v>31</v>
      </c>
      <c r="L109" s="174" t="s">
        <v>75</v>
      </c>
      <c r="M109" s="176" t="s">
        <v>77</v>
      </c>
      <c r="N109" s="184" t="s">
        <v>175</v>
      </c>
      <c r="O109" s="178" t="s">
        <v>78</v>
      </c>
      <c r="P109" s="179">
        <v>4</v>
      </c>
      <c r="Q109" s="175" t="s">
        <v>79</v>
      </c>
      <c r="R109" s="175"/>
      <c r="S109" s="175"/>
      <c r="T109" s="175" t="s">
        <v>38</v>
      </c>
      <c r="U109" s="175" t="s">
        <v>38</v>
      </c>
      <c r="V109" s="175" t="s">
        <v>75</v>
      </c>
      <c r="W109" s="175" t="s">
        <v>38</v>
      </c>
      <c r="X109" s="178" t="s">
        <v>38</v>
      </c>
      <c r="Y109" s="178" t="s">
        <v>38</v>
      </c>
      <c r="Z109" s="178"/>
      <c r="AA109" s="178"/>
      <c r="AB109" s="178"/>
      <c r="AC109" s="178"/>
      <c r="AD109" s="178"/>
      <c r="AE109" s="178"/>
      <c r="AF109" s="178" t="s">
        <v>30</v>
      </c>
      <c r="AG109" s="180"/>
      <c r="AH109" s="180"/>
      <c r="AI109" s="181"/>
      <c r="AJ109" s="181"/>
      <c r="AK109" s="181"/>
      <c r="AL109" s="182">
        <v>60</v>
      </c>
      <c r="AM109" s="183" t="s">
        <v>11207</v>
      </c>
    </row>
    <row r="110" spans="1:39" s="153" customFormat="1" ht="15.6" customHeight="1" x14ac:dyDescent="0.3">
      <c r="A110" s="173">
        <v>61</v>
      </c>
      <c r="B110" s="175">
        <v>234</v>
      </c>
      <c r="C110" s="175"/>
      <c r="D110" s="175"/>
      <c r="E110" s="175"/>
      <c r="F110" s="176">
        <v>1949</v>
      </c>
      <c r="G110" s="176">
        <v>5</v>
      </c>
      <c r="H110" s="176">
        <v>24</v>
      </c>
      <c r="I110" s="174" t="s">
        <v>129</v>
      </c>
      <c r="J110" s="174" t="s">
        <v>139</v>
      </c>
      <c r="K110" s="174" t="s">
        <v>31</v>
      </c>
      <c r="L110" s="174" t="s">
        <v>140</v>
      </c>
      <c r="M110" s="174" t="s">
        <v>141</v>
      </c>
      <c r="N110" s="190" t="s">
        <v>176</v>
      </c>
      <c r="O110" s="178" t="s">
        <v>143</v>
      </c>
      <c r="P110" s="179">
        <v>0</v>
      </c>
      <c r="Q110" s="175"/>
      <c r="R110" s="175"/>
      <c r="S110" s="175" t="s">
        <v>144</v>
      </c>
      <c r="T110" s="175" t="s">
        <v>38</v>
      </c>
      <c r="U110" s="175" t="s">
        <v>38</v>
      </c>
      <c r="V110" s="175" t="s">
        <v>38</v>
      </c>
      <c r="W110" s="175" t="s">
        <v>38</v>
      </c>
      <c r="X110" s="178" t="s">
        <v>145</v>
      </c>
      <c r="Y110" s="178" t="s">
        <v>38</v>
      </c>
      <c r="Z110" s="178"/>
      <c r="AA110" s="178"/>
      <c r="AB110" s="178"/>
      <c r="AC110" s="178"/>
      <c r="AD110" s="178" t="s">
        <v>42</v>
      </c>
      <c r="AE110" s="178"/>
      <c r="AF110" s="178" t="s">
        <v>30</v>
      </c>
      <c r="AG110" s="180"/>
      <c r="AH110" s="180"/>
      <c r="AI110" s="181"/>
      <c r="AJ110" s="181"/>
      <c r="AK110" s="181"/>
      <c r="AL110" s="182">
        <v>61</v>
      </c>
      <c r="AM110" s="183" t="s">
        <v>11207</v>
      </c>
    </row>
    <row r="111" spans="1:39" s="153" customFormat="1" ht="15.6" customHeight="1" x14ac:dyDescent="0.3">
      <c r="A111" s="173">
        <v>62</v>
      </c>
      <c r="B111" s="175">
        <v>236</v>
      </c>
      <c r="C111" s="175"/>
      <c r="D111" s="175"/>
      <c r="E111" s="175"/>
      <c r="F111" s="176">
        <v>1949</v>
      </c>
      <c r="G111" s="176">
        <v>5</v>
      </c>
      <c r="H111" s="176">
        <v>24</v>
      </c>
      <c r="I111" s="174" t="s">
        <v>129</v>
      </c>
      <c r="J111" s="174" t="s">
        <v>139</v>
      </c>
      <c r="K111" s="174" t="s">
        <v>31</v>
      </c>
      <c r="L111" s="174" t="s">
        <v>140</v>
      </c>
      <c r="M111" s="174" t="s">
        <v>141</v>
      </c>
      <c r="N111" s="190" t="s">
        <v>177</v>
      </c>
      <c r="O111" s="178" t="s">
        <v>143</v>
      </c>
      <c r="P111" s="179">
        <v>0</v>
      </c>
      <c r="Q111" s="175"/>
      <c r="R111" s="175"/>
      <c r="S111" s="175" t="s">
        <v>144</v>
      </c>
      <c r="T111" s="175" t="s">
        <v>38</v>
      </c>
      <c r="U111" s="175" t="s">
        <v>38</v>
      </c>
      <c r="V111" s="175" t="s">
        <v>38</v>
      </c>
      <c r="W111" s="175" t="s">
        <v>38</v>
      </c>
      <c r="X111" s="178" t="s">
        <v>145</v>
      </c>
      <c r="Y111" s="178" t="s">
        <v>38</v>
      </c>
      <c r="Z111" s="178"/>
      <c r="AA111" s="178"/>
      <c r="AB111" s="178"/>
      <c r="AC111" s="178"/>
      <c r="AD111" s="178"/>
      <c r="AE111" s="178"/>
      <c r="AF111" s="178" t="s">
        <v>30</v>
      </c>
      <c r="AG111" s="180"/>
      <c r="AH111" s="180"/>
      <c r="AI111" s="181"/>
      <c r="AJ111" s="181"/>
      <c r="AK111" s="181"/>
      <c r="AL111" s="182">
        <v>62</v>
      </c>
      <c r="AM111" s="183" t="s">
        <v>11207</v>
      </c>
    </row>
    <row r="112" spans="1:39" s="153" customFormat="1" ht="15.6" customHeight="1" x14ac:dyDescent="0.3">
      <c r="A112" s="186">
        <v>586</v>
      </c>
      <c r="B112" s="178">
        <v>237</v>
      </c>
      <c r="C112" s="178"/>
      <c r="D112" s="178"/>
      <c r="E112" s="178"/>
      <c r="F112" s="176">
        <v>1949</v>
      </c>
      <c r="G112" s="176">
        <v>5</v>
      </c>
      <c r="H112" s="176">
        <v>27</v>
      </c>
      <c r="I112" s="178" t="s">
        <v>690</v>
      </c>
      <c r="J112" s="178" t="s">
        <v>790</v>
      </c>
      <c r="K112" s="178" t="s">
        <v>31</v>
      </c>
      <c r="L112" s="178"/>
      <c r="M112" s="178"/>
      <c r="N112" s="187" t="s">
        <v>791</v>
      </c>
      <c r="O112" s="178"/>
      <c r="P112" s="179"/>
      <c r="Q112" s="178"/>
      <c r="R112" s="178"/>
      <c r="S112" s="178"/>
      <c r="T112" s="175" t="s">
        <v>38</v>
      </c>
      <c r="U112" s="178" t="s">
        <v>38</v>
      </c>
      <c r="V112" s="188"/>
      <c r="W112" s="188"/>
      <c r="X112" s="188"/>
      <c r="Y112" s="178" t="s">
        <v>38</v>
      </c>
      <c r="Z112" s="188"/>
      <c r="AA112" s="178"/>
      <c r="AB112" s="178" t="s">
        <v>42</v>
      </c>
      <c r="AC112" s="178"/>
      <c r="AD112" s="178"/>
      <c r="AE112" s="178"/>
      <c r="AF112" s="178"/>
      <c r="AG112" s="180"/>
      <c r="AH112" s="180"/>
      <c r="AI112" s="181"/>
      <c r="AJ112" s="181"/>
      <c r="AK112" s="181"/>
      <c r="AL112" s="182"/>
      <c r="AM112" s="183" t="s">
        <v>11257</v>
      </c>
    </row>
    <row r="113" spans="1:39" s="153" customFormat="1" ht="15.6" customHeight="1" x14ac:dyDescent="0.3">
      <c r="A113" s="173">
        <v>63</v>
      </c>
      <c r="B113" s="175">
        <v>240</v>
      </c>
      <c r="C113" s="175"/>
      <c r="D113" s="175"/>
      <c r="E113" s="175"/>
      <c r="F113" s="176">
        <v>1949</v>
      </c>
      <c r="G113" s="176">
        <v>6</v>
      </c>
      <c r="H113" s="176">
        <v>2</v>
      </c>
      <c r="I113" s="174" t="s">
        <v>80</v>
      </c>
      <c r="J113" s="174" t="s">
        <v>113</v>
      </c>
      <c r="K113" s="174" t="s">
        <v>31</v>
      </c>
      <c r="L113" s="174" t="s">
        <v>109</v>
      </c>
      <c r="M113" s="174"/>
      <c r="N113" s="190" t="s">
        <v>178</v>
      </c>
      <c r="O113" s="178" t="s">
        <v>101</v>
      </c>
      <c r="P113" s="179">
        <v>4</v>
      </c>
      <c r="Q113" s="175"/>
      <c r="R113" s="175" t="s">
        <v>112</v>
      </c>
      <c r="S113" s="175"/>
      <c r="T113" s="175" t="s">
        <v>38</v>
      </c>
      <c r="U113" s="175" t="s">
        <v>38</v>
      </c>
      <c r="V113" s="175" t="s">
        <v>38</v>
      </c>
      <c r="W113" s="175" t="s">
        <v>109</v>
      </c>
      <c r="X113" s="178" t="s">
        <v>38</v>
      </c>
      <c r="Y113" s="178" t="s">
        <v>38</v>
      </c>
      <c r="Z113" s="178"/>
      <c r="AA113" s="178"/>
      <c r="AB113" s="178"/>
      <c r="AC113" s="178"/>
      <c r="AD113" s="178"/>
      <c r="AE113" s="178"/>
      <c r="AF113" s="178" t="s">
        <v>30</v>
      </c>
      <c r="AG113" s="180"/>
      <c r="AH113" s="180"/>
      <c r="AI113" s="181"/>
      <c r="AJ113" s="181"/>
      <c r="AK113" s="181"/>
      <c r="AL113" s="182">
        <v>63</v>
      </c>
      <c r="AM113" s="183" t="s">
        <v>11207</v>
      </c>
    </row>
    <row r="114" spans="1:39" s="153" customFormat="1" ht="15.6" customHeight="1" x14ac:dyDescent="0.3">
      <c r="A114" s="173">
        <v>64</v>
      </c>
      <c r="B114" s="175">
        <v>241</v>
      </c>
      <c r="C114" s="175"/>
      <c r="D114" s="175"/>
      <c r="E114" s="175"/>
      <c r="F114" s="176">
        <v>1949</v>
      </c>
      <c r="G114" s="176">
        <v>6</v>
      </c>
      <c r="H114" s="176">
        <v>6</v>
      </c>
      <c r="I114" s="174" t="s">
        <v>129</v>
      </c>
      <c r="J114" s="174" t="s">
        <v>139</v>
      </c>
      <c r="K114" s="174" t="s">
        <v>31</v>
      </c>
      <c r="L114" s="174" t="s">
        <v>140</v>
      </c>
      <c r="M114" s="174" t="s">
        <v>141</v>
      </c>
      <c r="N114" s="190" t="s">
        <v>179</v>
      </c>
      <c r="O114" s="178" t="s">
        <v>143</v>
      </c>
      <c r="P114" s="179">
        <v>0</v>
      </c>
      <c r="Q114" s="175"/>
      <c r="R114" s="175"/>
      <c r="S114" s="175" t="s">
        <v>144</v>
      </c>
      <c r="T114" s="175" t="s">
        <v>38</v>
      </c>
      <c r="U114" s="175" t="s">
        <v>38</v>
      </c>
      <c r="V114" s="175" t="s">
        <v>38</v>
      </c>
      <c r="W114" s="175" t="s">
        <v>38</v>
      </c>
      <c r="X114" s="178" t="s">
        <v>145</v>
      </c>
      <c r="Y114" s="178" t="s">
        <v>38</v>
      </c>
      <c r="Z114" s="178"/>
      <c r="AA114" s="178"/>
      <c r="AB114" s="178"/>
      <c r="AC114" s="178"/>
      <c r="AD114" s="178" t="s">
        <v>42</v>
      </c>
      <c r="AE114" s="178"/>
      <c r="AF114" s="178" t="s">
        <v>30</v>
      </c>
      <c r="AG114" s="180"/>
      <c r="AH114" s="180"/>
      <c r="AI114" s="181"/>
      <c r="AJ114" s="181"/>
      <c r="AK114" s="181"/>
      <c r="AL114" s="182">
        <v>64</v>
      </c>
      <c r="AM114" s="183" t="s">
        <v>11207</v>
      </c>
    </row>
    <row r="115" spans="1:39" s="153" customFormat="1" ht="15.6" customHeight="1" x14ac:dyDescent="0.3">
      <c r="A115" s="173">
        <v>65</v>
      </c>
      <c r="B115" s="175">
        <v>243</v>
      </c>
      <c r="C115" s="175"/>
      <c r="D115" s="175"/>
      <c r="E115" s="175"/>
      <c r="F115" s="176">
        <v>1949</v>
      </c>
      <c r="G115" s="176">
        <v>6</v>
      </c>
      <c r="H115" s="176">
        <v>11</v>
      </c>
      <c r="I115" s="174" t="s">
        <v>80</v>
      </c>
      <c r="J115" s="174" t="s">
        <v>113</v>
      </c>
      <c r="K115" s="174" t="s">
        <v>31</v>
      </c>
      <c r="L115" s="174" t="s">
        <v>109</v>
      </c>
      <c r="M115" s="174"/>
      <c r="N115" s="190" t="s">
        <v>180</v>
      </c>
      <c r="O115" s="178" t="s">
        <v>101</v>
      </c>
      <c r="P115" s="179">
        <v>4</v>
      </c>
      <c r="Q115" s="175"/>
      <c r="R115" s="175" t="s">
        <v>112</v>
      </c>
      <c r="S115" s="175"/>
      <c r="T115" s="175" t="s">
        <v>38</v>
      </c>
      <c r="U115" s="175" t="s">
        <v>38</v>
      </c>
      <c r="V115" s="175" t="s">
        <v>38</v>
      </c>
      <c r="W115" s="175" t="s">
        <v>109</v>
      </c>
      <c r="X115" s="178" t="s">
        <v>38</v>
      </c>
      <c r="Y115" s="178" t="s">
        <v>38</v>
      </c>
      <c r="Z115" s="178"/>
      <c r="AA115" s="178"/>
      <c r="AB115" s="178"/>
      <c r="AC115" s="178"/>
      <c r="AD115" s="178"/>
      <c r="AE115" s="178"/>
      <c r="AF115" s="178" t="s">
        <v>30</v>
      </c>
      <c r="AG115" s="180"/>
      <c r="AH115" s="180"/>
      <c r="AI115" s="181"/>
      <c r="AJ115" s="181"/>
      <c r="AK115" s="181"/>
      <c r="AL115" s="182">
        <v>65</v>
      </c>
      <c r="AM115" s="183" t="s">
        <v>11207</v>
      </c>
    </row>
    <row r="116" spans="1:39" s="153" customFormat="1" ht="15.6" customHeight="1" x14ac:dyDescent="0.3">
      <c r="A116" s="186">
        <v>590</v>
      </c>
      <c r="B116" s="178">
        <v>244</v>
      </c>
      <c r="C116" s="178"/>
      <c r="D116" s="178"/>
      <c r="E116" s="178"/>
      <c r="F116" s="176">
        <v>1949</v>
      </c>
      <c r="G116" s="176">
        <v>6</v>
      </c>
      <c r="H116" s="176">
        <v>14</v>
      </c>
      <c r="I116" s="178" t="s">
        <v>80</v>
      </c>
      <c r="J116" s="178" t="s">
        <v>786</v>
      </c>
      <c r="K116" s="178" t="s">
        <v>31</v>
      </c>
      <c r="L116" s="178" t="s">
        <v>681</v>
      </c>
      <c r="M116" s="178"/>
      <c r="N116" s="187" t="s">
        <v>793</v>
      </c>
      <c r="O116" s="178">
        <v>8</v>
      </c>
      <c r="P116" s="179">
        <v>2</v>
      </c>
      <c r="Q116" s="178"/>
      <c r="R116" s="178"/>
      <c r="S116" s="178"/>
      <c r="T116" s="175" t="s">
        <v>38</v>
      </c>
      <c r="U116" s="178" t="s">
        <v>683</v>
      </c>
      <c r="V116" s="188"/>
      <c r="W116" s="188"/>
      <c r="X116" s="188"/>
      <c r="Y116" s="178" t="s">
        <v>38</v>
      </c>
      <c r="Z116" s="178" t="s">
        <v>681</v>
      </c>
      <c r="AA116" s="178"/>
      <c r="AB116" s="178"/>
      <c r="AC116" s="178"/>
      <c r="AD116" s="178"/>
      <c r="AE116" s="178" t="s">
        <v>42</v>
      </c>
      <c r="AF116" s="178" t="s">
        <v>87</v>
      </c>
      <c r="AG116" s="180"/>
      <c r="AH116" s="180"/>
      <c r="AI116" s="181"/>
      <c r="AJ116" s="181"/>
      <c r="AK116" s="181"/>
      <c r="AL116" s="182">
        <v>590</v>
      </c>
      <c r="AM116" s="183" t="s">
        <v>11207</v>
      </c>
    </row>
    <row r="117" spans="1:39" s="153" customFormat="1" ht="15.6" customHeight="1" x14ac:dyDescent="0.3">
      <c r="A117" s="173">
        <v>66</v>
      </c>
      <c r="B117" s="175">
        <v>245</v>
      </c>
      <c r="C117" s="175"/>
      <c r="D117" s="174"/>
      <c r="E117" s="174"/>
      <c r="F117" s="176">
        <v>1949</v>
      </c>
      <c r="G117" s="176">
        <v>6</v>
      </c>
      <c r="H117" s="176">
        <v>19</v>
      </c>
      <c r="I117" s="174" t="s">
        <v>58</v>
      </c>
      <c r="J117" s="174" t="s">
        <v>59</v>
      </c>
      <c r="K117" s="174" t="s">
        <v>31</v>
      </c>
      <c r="L117" s="174" t="s">
        <v>60</v>
      </c>
      <c r="M117" s="174"/>
      <c r="N117" s="190" t="s">
        <v>181</v>
      </c>
      <c r="O117" s="178" t="s">
        <v>78</v>
      </c>
      <c r="P117" s="179">
        <v>4</v>
      </c>
      <c r="Q117" s="175" t="s">
        <v>63</v>
      </c>
      <c r="R117" s="175"/>
      <c r="S117" s="175"/>
      <c r="T117" s="175" t="s">
        <v>38</v>
      </c>
      <c r="U117" s="175" t="s">
        <v>38</v>
      </c>
      <c r="V117" s="175" t="s">
        <v>60</v>
      </c>
      <c r="W117" s="175" t="s">
        <v>38</v>
      </c>
      <c r="X117" s="178" t="s">
        <v>38</v>
      </c>
      <c r="Y117" s="178" t="s">
        <v>38</v>
      </c>
      <c r="Z117" s="178"/>
      <c r="AA117" s="178"/>
      <c r="AB117" s="178"/>
      <c r="AC117" s="178"/>
      <c r="AD117" s="178" t="s">
        <v>42</v>
      </c>
      <c r="AE117" s="178"/>
      <c r="AF117" s="178" t="s">
        <v>30</v>
      </c>
      <c r="AG117" s="180"/>
      <c r="AH117" s="180"/>
      <c r="AI117" s="181"/>
      <c r="AJ117" s="181"/>
      <c r="AK117" s="181"/>
      <c r="AL117" s="182">
        <v>66</v>
      </c>
      <c r="AM117" s="183" t="s">
        <v>11207</v>
      </c>
    </row>
    <row r="118" spans="1:39" s="153" customFormat="1" ht="15.6" customHeight="1" x14ac:dyDescent="0.3">
      <c r="A118" s="173">
        <v>67</v>
      </c>
      <c r="B118" s="175">
        <v>246</v>
      </c>
      <c r="C118" s="175"/>
      <c r="D118" s="174"/>
      <c r="E118" s="174"/>
      <c r="F118" s="176">
        <v>1949</v>
      </c>
      <c r="G118" s="176">
        <v>6</v>
      </c>
      <c r="H118" s="176">
        <v>20</v>
      </c>
      <c r="I118" s="174" t="s">
        <v>80</v>
      </c>
      <c r="J118" s="174" t="s">
        <v>113</v>
      </c>
      <c r="K118" s="174" t="s">
        <v>31</v>
      </c>
      <c r="L118" s="174" t="s">
        <v>109</v>
      </c>
      <c r="M118" s="174"/>
      <c r="N118" s="190" t="s">
        <v>182</v>
      </c>
      <c r="O118" s="178" t="s">
        <v>101</v>
      </c>
      <c r="P118" s="179">
        <v>4</v>
      </c>
      <c r="Q118" s="175"/>
      <c r="R118" s="175" t="s">
        <v>112</v>
      </c>
      <c r="S118" s="175"/>
      <c r="T118" s="175" t="s">
        <v>38</v>
      </c>
      <c r="U118" s="175" t="s">
        <v>38</v>
      </c>
      <c r="V118" s="175" t="s">
        <v>38</v>
      </c>
      <c r="W118" s="175" t="s">
        <v>109</v>
      </c>
      <c r="X118" s="178" t="s">
        <v>38</v>
      </c>
      <c r="Y118" s="178" t="s">
        <v>38</v>
      </c>
      <c r="Z118" s="178"/>
      <c r="AA118" s="178"/>
      <c r="AB118" s="178"/>
      <c r="AC118" s="178"/>
      <c r="AD118" s="178"/>
      <c r="AE118" s="178"/>
      <c r="AF118" s="178" t="s">
        <v>30</v>
      </c>
      <c r="AG118" s="180"/>
      <c r="AH118" s="180"/>
      <c r="AI118" s="181"/>
      <c r="AJ118" s="181"/>
      <c r="AK118" s="181"/>
      <c r="AL118" s="182">
        <v>67</v>
      </c>
      <c r="AM118" s="183" t="s">
        <v>11207</v>
      </c>
    </row>
    <row r="119" spans="1:39" s="153" customFormat="1" ht="15.6" customHeight="1" x14ac:dyDescent="0.3">
      <c r="A119" s="173">
        <v>325</v>
      </c>
      <c r="B119" s="174">
        <v>248</v>
      </c>
      <c r="C119" s="174"/>
      <c r="D119" s="174"/>
      <c r="E119" s="174"/>
      <c r="F119" s="176">
        <v>1949</v>
      </c>
      <c r="G119" s="176">
        <v>6</v>
      </c>
      <c r="H119" s="176">
        <v>27</v>
      </c>
      <c r="I119" s="174" t="s">
        <v>80</v>
      </c>
      <c r="J119" s="174" t="s">
        <v>105</v>
      </c>
      <c r="K119" s="174" t="s">
        <v>31</v>
      </c>
      <c r="L119" s="174" t="s">
        <v>99</v>
      </c>
      <c r="M119" s="174" t="s">
        <v>153</v>
      </c>
      <c r="N119" s="184" t="s">
        <v>504</v>
      </c>
      <c r="O119" s="178" t="s">
        <v>101</v>
      </c>
      <c r="P119" s="179">
        <v>1</v>
      </c>
      <c r="Q119" s="175"/>
      <c r="R119" s="175" t="s">
        <v>102</v>
      </c>
      <c r="S119" s="175"/>
      <c r="T119" s="175" t="s">
        <v>103</v>
      </c>
      <c r="U119" s="175" t="s">
        <v>38</v>
      </c>
      <c r="V119" s="175" t="s">
        <v>38</v>
      </c>
      <c r="W119" s="175" t="s">
        <v>99</v>
      </c>
      <c r="X119" s="178" t="s">
        <v>38</v>
      </c>
      <c r="Y119" s="178" t="s">
        <v>99</v>
      </c>
      <c r="Z119" s="178" t="s">
        <v>38</v>
      </c>
      <c r="AA119" s="178"/>
      <c r="AB119" s="178"/>
      <c r="AC119" s="178"/>
      <c r="AD119" s="178"/>
      <c r="AE119" s="178"/>
      <c r="AF119" s="178" t="s">
        <v>30</v>
      </c>
      <c r="AG119" s="180"/>
      <c r="AH119" s="180"/>
      <c r="AI119" s="181"/>
      <c r="AJ119" s="181"/>
      <c r="AK119" s="181"/>
      <c r="AL119" s="182">
        <v>325</v>
      </c>
      <c r="AM119" s="183" t="s">
        <v>11207</v>
      </c>
    </row>
    <row r="120" spans="1:39" s="153" customFormat="1" ht="15.6" customHeight="1" x14ac:dyDescent="0.3">
      <c r="A120" s="173">
        <v>68</v>
      </c>
      <c r="B120" s="175"/>
      <c r="C120" s="174"/>
      <c r="D120" s="174"/>
      <c r="E120" s="175" t="s">
        <v>183</v>
      </c>
      <c r="F120" s="176">
        <v>1949</v>
      </c>
      <c r="G120" s="176">
        <v>7</v>
      </c>
      <c r="H120" s="176">
        <v>7</v>
      </c>
      <c r="I120" s="176" t="s">
        <v>66</v>
      </c>
      <c r="J120" s="176" t="s">
        <v>184</v>
      </c>
      <c r="K120" s="174" t="s">
        <v>31</v>
      </c>
      <c r="L120" s="174" t="s">
        <v>75</v>
      </c>
      <c r="M120" s="176" t="s">
        <v>77</v>
      </c>
      <c r="N120" s="184"/>
      <c r="O120" s="178" t="s">
        <v>78</v>
      </c>
      <c r="P120" s="179">
        <v>4</v>
      </c>
      <c r="Q120" s="175" t="s">
        <v>79</v>
      </c>
      <c r="R120" s="175"/>
      <c r="S120" s="175"/>
      <c r="T120" s="175" t="s">
        <v>38</v>
      </c>
      <c r="U120" s="175" t="s">
        <v>38</v>
      </c>
      <c r="V120" s="175" t="s">
        <v>75</v>
      </c>
      <c r="W120" s="175" t="s">
        <v>38</v>
      </c>
      <c r="X120" s="178" t="s">
        <v>38</v>
      </c>
      <c r="Y120" s="178" t="s">
        <v>38</v>
      </c>
      <c r="Z120" s="178"/>
      <c r="AA120" s="178"/>
      <c r="AB120" s="178"/>
      <c r="AC120" s="178"/>
      <c r="AD120" s="178"/>
      <c r="AE120" s="178"/>
      <c r="AF120" s="178" t="s">
        <v>30</v>
      </c>
      <c r="AG120" s="180"/>
      <c r="AH120" s="180"/>
      <c r="AI120" s="181"/>
      <c r="AJ120" s="181"/>
      <c r="AK120" s="181"/>
      <c r="AL120" s="182">
        <v>68</v>
      </c>
      <c r="AM120" s="183" t="s">
        <v>11207</v>
      </c>
    </row>
    <row r="121" spans="1:39" s="153" customFormat="1" ht="15.6" customHeight="1" x14ac:dyDescent="0.3">
      <c r="A121" s="173">
        <v>69</v>
      </c>
      <c r="B121" s="175">
        <v>252</v>
      </c>
      <c r="C121" s="175"/>
      <c r="D121" s="174"/>
      <c r="E121" s="174"/>
      <c r="F121" s="176">
        <v>1949</v>
      </c>
      <c r="G121" s="176">
        <v>7</v>
      </c>
      <c r="H121" s="176">
        <v>11</v>
      </c>
      <c r="I121" s="174" t="s">
        <v>129</v>
      </c>
      <c r="J121" s="174" t="s">
        <v>139</v>
      </c>
      <c r="K121" s="174" t="s">
        <v>31</v>
      </c>
      <c r="L121" s="174" t="s">
        <v>140</v>
      </c>
      <c r="M121" s="174" t="s">
        <v>141</v>
      </c>
      <c r="N121" s="190" t="s">
        <v>185</v>
      </c>
      <c r="O121" s="178" t="s">
        <v>143</v>
      </c>
      <c r="P121" s="179">
        <v>0</v>
      </c>
      <c r="Q121" s="175"/>
      <c r="R121" s="175"/>
      <c r="S121" s="175" t="s">
        <v>144</v>
      </c>
      <c r="T121" s="175" t="s">
        <v>38</v>
      </c>
      <c r="U121" s="175" t="s">
        <v>38</v>
      </c>
      <c r="V121" s="175" t="s">
        <v>38</v>
      </c>
      <c r="W121" s="175" t="s">
        <v>38</v>
      </c>
      <c r="X121" s="178" t="s">
        <v>145</v>
      </c>
      <c r="Y121" s="178" t="s">
        <v>38</v>
      </c>
      <c r="Z121" s="178"/>
      <c r="AA121" s="178"/>
      <c r="AB121" s="178"/>
      <c r="AC121" s="178"/>
      <c r="AD121" s="178"/>
      <c r="AE121" s="178"/>
      <c r="AF121" s="178" t="s">
        <v>30</v>
      </c>
      <c r="AG121" s="180"/>
      <c r="AH121" s="180"/>
      <c r="AI121" s="181"/>
      <c r="AJ121" s="181"/>
      <c r="AK121" s="181"/>
      <c r="AL121" s="182">
        <v>69</v>
      </c>
      <c r="AM121" s="183" t="s">
        <v>11207</v>
      </c>
    </row>
    <row r="122" spans="1:39" s="153" customFormat="1" ht="15.6" customHeight="1" x14ac:dyDescent="0.3">
      <c r="A122" s="173">
        <v>70</v>
      </c>
      <c r="B122" s="175">
        <v>256</v>
      </c>
      <c r="C122" s="175"/>
      <c r="D122" s="175"/>
      <c r="E122" s="175"/>
      <c r="F122" s="176">
        <v>1949</v>
      </c>
      <c r="G122" s="176">
        <v>7</v>
      </c>
      <c r="H122" s="176">
        <v>28</v>
      </c>
      <c r="I122" s="174" t="s">
        <v>129</v>
      </c>
      <c r="J122" s="174" t="s">
        <v>139</v>
      </c>
      <c r="K122" s="174" t="s">
        <v>31</v>
      </c>
      <c r="L122" s="174" t="s">
        <v>140</v>
      </c>
      <c r="M122" s="174" t="s">
        <v>141</v>
      </c>
      <c r="N122" s="190" t="s">
        <v>186</v>
      </c>
      <c r="O122" s="178" t="s">
        <v>143</v>
      </c>
      <c r="P122" s="179">
        <v>0</v>
      </c>
      <c r="Q122" s="175"/>
      <c r="R122" s="175"/>
      <c r="S122" s="175" t="s">
        <v>144</v>
      </c>
      <c r="T122" s="175" t="s">
        <v>38</v>
      </c>
      <c r="U122" s="175" t="s">
        <v>38</v>
      </c>
      <c r="V122" s="175" t="s">
        <v>38</v>
      </c>
      <c r="W122" s="175" t="s">
        <v>38</v>
      </c>
      <c r="X122" s="178" t="s">
        <v>145</v>
      </c>
      <c r="Y122" s="178" t="s">
        <v>38</v>
      </c>
      <c r="Z122" s="178"/>
      <c r="AA122" s="178"/>
      <c r="AB122" s="178"/>
      <c r="AC122" s="178"/>
      <c r="AD122" s="178"/>
      <c r="AE122" s="178"/>
      <c r="AF122" s="178" t="s">
        <v>30</v>
      </c>
      <c r="AG122" s="180"/>
      <c r="AH122" s="180"/>
      <c r="AI122" s="181"/>
      <c r="AJ122" s="181"/>
      <c r="AK122" s="181"/>
      <c r="AL122" s="182">
        <v>70</v>
      </c>
      <c r="AM122" s="183" t="s">
        <v>11207</v>
      </c>
    </row>
    <row r="123" spans="1:39" s="153" customFormat="1" ht="15.6" customHeight="1" x14ac:dyDescent="0.3">
      <c r="A123" s="173">
        <v>72.099999999999994</v>
      </c>
      <c r="B123" s="175">
        <v>258</v>
      </c>
      <c r="C123" s="175"/>
      <c r="D123" s="175"/>
      <c r="E123" s="175"/>
      <c r="F123" s="176">
        <v>1949</v>
      </c>
      <c r="G123" s="176">
        <v>7</v>
      </c>
      <c r="H123" s="176">
        <v>28</v>
      </c>
      <c r="I123" s="174" t="s">
        <v>129</v>
      </c>
      <c r="J123" s="174" t="s">
        <v>139</v>
      </c>
      <c r="K123" s="174" t="s">
        <v>31</v>
      </c>
      <c r="L123" s="174" t="s">
        <v>140</v>
      </c>
      <c r="M123" s="174" t="s">
        <v>141</v>
      </c>
      <c r="N123" s="190" t="s">
        <v>187</v>
      </c>
      <c r="O123" s="178" t="s">
        <v>143</v>
      </c>
      <c r="P123" s="179">
        <v>0</v>
      </c>
      <c r="Q123" s="175"/>
      <c r="R123" s="175"/>
      <c r="S123" s="175" t="s">
        <v>144</v>
      </c>
      <c r="T123" s="175" t="s">
        <v>38</v>
      </c>
      <c r="U123" s="175" t="s">
        <v>38</v>
      </c>
      <c r="V123" s="175" t="s">
        <v>38</v>
      </c>
      <c r="W123" s="175" t="s">
        <v>38</v>
      </c>
      <c r="X123" s="178" t="s">
        <v>145</v>
      </c>
      <c r="Y123" s="178" t="s">
        <v>38</v>
      </c>
      <c r="Z123" s="178"/>
      <c r="AA123" s="178"/>
      <c r="AB123" s="178"/>
      <c r="AC123" s="178"/>
      <c r="AD123" s="178" t="s">
        <v>42</v>
      </c>
      <c r="AE123" s="178"/>
      <c r="AF123" s="178" t="s">
        <v>30</v>
      </c>
      <c r="AG123" s="180"/>
      <c r="AH123" s="180"/>
      <c r="AI123" s="181"/>
      <c r="AJ123" s="181"/>
      <c r="AK123" s="181"/>
      <c r="AL123" s="182">
        <v>72.099999999999994</v>
      </c>
      <c r="AM123" s="183" t="s">
        <v>11207</v>
      </c>
    </row>
    <row r="124" spans="1:39" s="153" customFormat="1" ht="15.6" customHeight="1" x14ac:dyDescent="0.3">
      <c r="A124" s="173">
        <v>73</v>
      </c>
      <c r="B124" s="175">
        <v>260</v>
      </c>
      <c r="C124" s="175"/>
      <c r="D124" s="175"/>
      <c r="E124" s="175"/>
      <c r="F124" s="176">
        <v>1949</v>
      </c>
      <c r="G124" s="176">
        <v>7</v>
      </c>
      <c r="H124" s="176">
        <v>30</v>
      </c>
      <c r="I124" s="174" t="s">
        <v>129</v>
      </c>
      <c r="J124" s="174" t="s">
        <v>139</v>
      </c>
      <c r="K124" s="174" t="s">
        <v>31</v>
      </c>
      <c r="L124" s="174" t="s">
        <v>140</v>
      </c>
      <c r="M124" s="174" t="s">
        <v>141</v>
      </c>
      <c r="N124" s="190" t="s">
        <v>188</v>
      </c>
      <c r="O124" s="178" t="s">
        <v>143</v>
      </c>
      <c r="P124" s="179">
        <v>0</v>
      </c>
      <c r="Q124" s="175"/>
      <c r="R124" s="175"/>
      <c r="S124" s="175" t="s">
        <v>144</v>
      </c>
      <c r="T124" s="175" t="s">
        <v>38</v>
      </c>
      <c r="U124" s="175" t="s">
        <v>38</v>
      </c>
      <c r="V124" s="175" t="s">
        <v>38</v>
      </c>
      <c r="W124" s="175" t="s">
        <v>38</v>
      </c>
      <c r="X124" s="178" t="s">
        <v>145</v>
      </c>
      <c r="Y124" s="178" t="s">
        <v>38</v>
      </c>
      <c r="Z124" s="178"/>
      <c r="AA124" s="178"/>
      <c r="AB124" s="178"/>
      <c r="AC124" s="178"/>
      <c r="AD124" s="178"/>
      <c r="AE124" s="178"/>
      <c r="AF124" s="178" t="s">
        <v>30</v>
      </c>
      <c r="AG124" s="180"/>
      <c r="AH124" s="180"/>
      <c r="AI124" s="181"/>
      <c r="AJ124" s="181"/>
      <c r="AK124" s="181"/>
      <c r="AL124" s="182">
        <v>73</v>
      </c>
      <c r="AM124" s="183" t="s">
        <v>11207</v>
      </c>
    </row>
    <row r="125" spans="1:39" s="153" customFormat="1" ht="15.6" customHeight="1" x14ac:dyDescent="0.3">
      <c r="A125" s="173">
        <v>74</v>
      </c>
      <c r="B125" s="175">
        <v>261</v>
      </c>
      <c r="C125" s="175"/>
      <c r="D125" s="175"/>
      <c r="E125" s="175"/>
      <c r="F125" s="176">
        <v>1949</v>
      </c>
      <c r="G125" s="176">
        <v>7</v>
      </c>
      <c r="H125" s="176">
        <v>30</v>
      </c>
      <c r="I125" s="174" t="s">
        <v>129</v>
      </c>
      <c r="J125" s="174" t="s">
        <v>139</v>
      </c>
      <c r="K125" s="174" t="s">
        <v>31</v>
      </c>
      <c r="L125" s="174" t="s">
        <v>140</v>
      </c>
      <c r="M125" s="174" t="s">
        <v>141</v>
      </c>
      <c r="N125" s="190" t="s">
        <v>189</v>
      </c>
      <c r="O125" s="178" t="s">
        <v>143</v>
      </c>
      <c r="P125" s="179">
        <v>0</v>
      </c>
      <c r="Q125" s="175"/>
      <c r="R125" s="175"/>
      <c r="S125" s="175" t="s">
        <v>144</v>
      </c>
      <c r="T125" s="175" t="s">
        <v>38</v>
      </c>
      <c r="U125" s="175" t="s">
        <v>38</v>
      </c>
      <c r="V125" s="175" t="s">
        <v>38</v>
      </c>
      <c r="W125" s="175" t="s">
        <v>38</v>
      </c>
      <c r="X125" s="178" t="s">
        <v>145</v>
      </c>
      <c r="Y125" s="178" t="s">
        <v>38</v>
      </c>
      <c r="Z125" s="178"/>
      <c r="AA125" s="178"/>
      <c r="AB125" s="178"/>
      <c r="AC125" s="178"/>
      <c r="AD125" s="178" t="s">
        <v>42</v>
      </c>
      <c r="AE125" s="178"/>
      <c r="AF125" s="178" t="s">
        <v>30</v>
      </c>
      <c r="AG125" s="180"/>
      <c r="AH125" s="180"/>
      <c r="AI125" s="181"/>
      <c r="AJ125" s="181"/>
      <c r="AK125" s="181"/>
      <c r="AL125" s="182">
        <v>74</v>
      </c>
      <c r="AM125" s="183" t="s">
        <v>11207</v>
      </c>
    </row>
    <row r="126" spans="1:39" s="153" customFormat="1" ht="15.6" customHeight="1" x14ac:dyDescent="0.3">
      <c r="A126" s="173">
        <v>326</v>
      </c>
      <c r="B126" s="174">
        <v>265</v>
      </c>
      <c r="C126" s="174"/>
      <c r="D126" s="174"/>
      <c r="E126" s="174"/>
      <c r="F126" s="176">
        <v>1949</v>
      </c>
      <c r="G126" s="176">
        <v>8</v>
      </c>
      <c r="H126" s="176">
        <v>6</v>
      </c>
      <c r="I126" s="174" t="s">
        <v>80</v>
      </c>
      <c r="J126" s="174" t="s">
        <v>105</v>
      </c>
      <c r="K126" s="174" t="s">
        <v>31</v>
      </c>
      <c r="L126" s="174" t="s">
        <v>99</v>
      </c>
      <c r="M126" s="174" t="s">
        <v>153</v>
      </c>
      <c r="N126" s="184" t="s">
        <v>505</v>
      </c>
      <c r="O126" s="178" t="s">
        <v>101</v>
      </c>
      <c r="P126" s="179">
        <v>1</v>
      </c>
      <c r="Q126" s="175"/>
      <c r="R126" s="175" t="s">
        <v>102</v>
      </c>
      <c r="S126" s="175"/>
      <c r="T126" s="175" t="s">
        <v>103</v>
      </c>
      <c r="U126" s="175" t="s">
        <v>38</v>
      </c>
      <c r="V126" s="175" t="s">
        <v>38</v>
      </c>
      <c r="W126" s="175" t="s">
        <v>99</v>
      </c>
      <c r="X126" s="178" t="s">
        <v>38</v>
      </c>
      <c r="Y126" s="178" t="s">
        <v>99</v>
      </c>
      <c r="Z126" s="178" t="s">
        <v>38</v>
      </c>
      <c r="AA126" s="178"/>
      <c r="AB126" s="178"/>
      <c r="AC126" s="178"/>
      <c r="AD126" s="178"/>
      <c r="AE126" s="178"/>
      <c r="AF126" s="178" t="s">
        <v>30</v>
      </c>
      <c r="AG126" s="180"/>
      <c r="AH126" s="180"/>
      <c r="AI126" s="181"/>
      <c r="AJ126" s="181"/>
      <c r="AK126" s="181"/>
      <c r="AL126" s="182">
        <v>326</v>
      </c>
      <c r="AM126" s="183" t="s">
        <v>11207</v>
      </c>
    </row>
    <row r="127" spans="1:39" s="153" customFormat="1" ht="15.6" customHeight="1" x14ac:dyDescent="0.3">
      <c r="A127" s="186">
        <v>599</v>
      </c>
      <c r="B127" s="178">
        <v>262</v>
      </c>
      <c r="C127" s="178"/>
      <c r="D127" s="178"/>
      <c r="E127" s="178"/>
      <c r="F127" s="176">
        <v>1949</v>
      </c>
      <c r="G127" s="176">
        <v>8</v>
      </c>
      <c r="H127" s="176">
        <v>6</v>
      </c>
      <c r="I127" s="178" t="s">
        <v>80</v>
      </c>
      <c r="J127" s="178" t="s">
        <v>724</v>
      </c>
      <c r="K127" s="178" t="s">
        <v>31</v>
      </c>
      <c r="L127" s="178" t="s">
        <v>681</v>
      </c>
      <c r="M127" s="178"/>
      <c r="N127" s="187" t="s">
        <v>794</v>
      </c>
      <c r="O127" s="178">
        <v>8</v>
      </c>
      <c r="P127" s="179">
        <v>2</v>
      </c>
      <c r="Q127" s="178"/>
      <c r="R127" s="178"/>
      <c r="S127" s="178"/>
      <c r="T127" s="175" t="s">
        <v>38</v>
      </c>
      <c r="U127" s="178" t="s">
        <v>683</v>
      </c>
      <c r="V127" s="188"/>
      <c r="W127" s="188"/>
      <c r="X127" s="188"/>
      <c r="Y127" s="178" t="s">
        <v>38</v>
      </c>
      <c r="Z127" s="178" t="s">
        <v>681</v>
      </c>
      <c r="AA127" s="178"/>
      <c r="AB127" s="178"/>
      <c r="AC127" s="178"/>
      <c r="AD127" s="178"/>
      <c r="AE127" s="178"/>
      <c r="AF127" s="178" t="s">
        <v>87</v>
      </c>
      <c r="AG127" s="180"/>
      <c r="AH127" s="180"/>
      <c r="AI127" s="181"/>
      <c r="AJ127" s="181"/>
      <c r="AK127" s="181"/>
      <c r="AL127" s="182">
        <v>599</v>
      </c>
      <c r="AM127" s="183" t="s">
        <v>11207</v>
      </c>
    </row>
    <row r="128" spans="1:39" s="153" customFormat="1" ht="15.6" customHeight="1" x14ac:dyDescent="0.3">
      <c r="A128" s="186">
        <v>600</v>
      </c>
      <c r="B128" s="178">
        <v>263</v>
      </c>
      <c r="C128" s="178"/>
      <c r="D128" s="178"/>
      <c r="E128" s="178"/>
      <c r="F128" s="176">
        <v>1949</v>
      </c>
      <c r="G128" s="176">
        <v>8</v>
      </c>
      <c r="H128" s="176">
        <v>6</v>
      </c>
      <c r="I128" s="178" t="s">
        <v>80</v>
      </c>
      <c r="J128" s="178" t="s">
        <v>724</v>
      </c>
      <c r="K128" s="178" t="s">
        <v>31</v>
      </c>
      <c r="L128" s="178" t="s">
        <v>681</v>
      </c>
      <c r="M128" s="178"/>
      <c r="N128" s="187" t="s">
        <v>795</v>
      </c>
      <c r="O128" s="178">
        <v>8</v>
      </c>
      <c r="P128" s="179">
        <v>2</v>
      </c>
      <c r="Q128" s="178"/>
      <c r="R128" s="178"/>
      <c r="S128" s="178"/>
      <c r="T128" s="175" t="s">
        <v>38</v>
      </c>
      <c r="U128" s="178" t="s">
        <v>683</v>
      </c>
      <c r="V128" s="188"/>
      <c r="W128" s="188"/>
      <c r="X128" s="188"/>
      <c r="Y128" s="178" t="s">
        <v>38</v>
      </c>
      <c r="Z128" s="178" t="s">
        <v>681</v>
      </c>
      <c r="AA128" s="178"/>
      <c r="AB128" s="178"/>
      <c r="AC128" s="178"/>
      <c r="AD128" s="178"/>
      <c r="AE128" s="178"/>
      <c r="AF128" s="178" t="s">
        <v>87</v>
      </c>
      <c r="AG128" s="180"/>
      <c r="AH128" s="180"/>
      <c r="AI128" s="181"/>
      <c r="AJ128" s="181"/>
      <c r="AK128" s="181"/>
      <c r="AL128" s="182">
        <v>600</v>
      </c>
      <c r="AM128" s="183" t="s">
        <v>11207</v>
      </c>
    </row>
    <row r="129" spans="1:39" s="153" customFormat="1" ht="15.6" customHeight="1" x14ac:dyDescent="0.3">
      <c r="A129" s="186">
        <v>601</v>
      </c>
      <c r="B129" s="178">
        <v>264</v>
      </c>
      <c r="C129" s="178"/>
      <c r="D129" s="178"/>
      <c r="E129" s="178"/>
      <c r="F129" s="176">
        <v>1949</v>
      </c>
      <c r="G129" s="176">
        <v>8</v>
      </c>
      <c r="H129" s="176">
        <v>6</v>
      </c>
      <c r="I129" s="178" t="s">
        <v>80</v>
      </c>
      <c r="J129" s="178" t="s">
        <v>724</v>
      </c>
      <c r="K129" s="178" t="s">
        <v>31</v>
      </c>
      <c r="L129" s="178" t="s">
        <v>681</v>
      </c>
      <c r="M129" s="178"/>
      <c r="N129" s="187" t="s">
        <v>796</v>
      </c>
      <c r="O129" s="178">
        <v>8</v>
      </c>
      <c r="P129" s="179">
        <v>2</v>
      </c>
      <c r="Q129" s="178"/>
      <c r="R129" s="178"/>
      <c r="S129" s="178"/>
      <c r="T129" s="175" t="s">
        <v>38</v>
      </c>
      <c r="U129" s="178" t="s">
        <v>683</v>
      </c>
      <c r="V129" s="188"/>
      <c r="W129" s="188"/>
      <c r="X129" s="188"/>
      <c r="Y129" s="178" t="s">
        <v>38</v>
      </c>
      <c r="Z129" s="178" t="s">
        <v>681</v>
      </c>
      <c r="AA129" s="178"/>
      <c r="AB129" s="178"/>
      <c r="AC129" s="178"/>
      <c r="AD129" s="178"/>
      <c r="AE129" s="178"/>
      <c r="AF129" s="178" t="s">
        <v>87</v>
      </c>
      <c r="AG129" s="180"/>
      <c r="AH129" s="180"/>
      <c r="AI129" s="181"/>
      <c r="AJ129" s="181"/>
      <c r="AK129" s="181"/>
      <c r="AL129" s="182">
        <v>601</v>
      </c>
      <c r="AM129" s="183" t="s">
        <v>11207</v>
      </c>
    </row>
    <row r="130" spans="1:39" s="153" customFormat="1" ht="15.6" customHeight="1" x14ac:dyDescent="0.3">
      <c r="A130" s="186">
        <v>602</v>
      </c>
      <c r="B130" s="178">
        <v>266</v>
      </c>
      <c r="C130" s="178"/>
      <c r="D130" s="178"/>
      <c r="E130" s="178"/>
      <c r="F130" s="176">
        <v>1949</v>
      </c>
      <c r="G130" s="176">
        <v>8</v>
      </c>
      <c r="H130" s="176">
        <v>6</v>
      </c>
      <c r="I130" s="178" t="s">
        <v>80</v>
      </c>
      <c r="J130" s="178" t="s">
        <v>724</v>
      </c>
      <c r="K130" s="178" t="s">
        <v>31</v>
      </c>
      <c r="L130" s="178" t="s">
        <v>681</v>
      </c>
      <c r="M130" s="178"/>
      <c r="N130" s="187" t="s">
        <v>797</v>
      </c>
      <c r="O130" s="178">
        <v>8</v>
      </c>
      <c r="P130" s="179">
        <v>2</v>
      </c>
      <c r="Q130" s="178"/>
      <c r="R130" s="178"/>
      <c r="S130" s="178"/>
      <c r="T130" s="175" t="s">
        <v>38</v>
      </c>
      <c r="U130" s="178" t="s">
        <v>683</v>
      </c>
      <c r="V130" s="188"/>
      <c r="W130" s="188"/>
      <c r="X130" s="188"/>
      <c r="Y130" s="178" t="s">
        <v>38</v>
      </c>
      <c r="Z130" s="178" t="s">
        <v>681</v>
      </c>
      <c r="AA130" s="178"/>
      <c r="AB130" s="178"/>
      <c r="AC130" s="178"/>
      <c r="AD130" s="178"/>
      <c r="AE130" s="178"/>
      <c r="AF130" s="178" t="s">
        <v>87</v>
      </c>
      <c r="AG130" s="180"/>
      <c r="AH130" s="180"/>
      <c r="AI130" s="181"/>
      <c r="AJ130" s="181"/>
      <c r="AK130" s="181"/>
      <c r="AL130" s="182">
        <v>602</v>
      </c>
      <c r="AM130" s="183" t="s">
        <v>11207</v>
      </c>
    </row>
    <row r="131" spans="1:39" s="153" customFormat="1" ht="15.6" customHeight="1" x14ac:dyDescent="0.3">
      <c r="A131" s="186">
        <v>603</v>
      </c>
      <c r="B131" s="178">
        <v>267</v>
      </c>
      <c r="C131" s="178"/>
      <c r="D131" s="178"/>
      <c r="E131" s="178"/>
      <c r="F131" s="176">
        <v>1949</v>
      </c>
      <c r="G131" s="176">
        <v>8</v>
      </c>
      <c r="H131" s="176">
        <v>14</v>
      </c>
      <c r="I131" s="178" t="s">
        <v>80</v>
      </c>
      <c r="J131" s="178" t="s">
        <v>724</v>
      </c>
      <c r="K131" s="178" t="s">
        <v>31</v>
      </c>
      <c r="L131" s="178" t="s">
        <v>681</v>
      </c>
      <c r="M131" s="178"/>
      <c r="N131" s="187" t="s">
        <v>798</v>
      </c>
      <c r="O131" s="178">
        <v>8</v>
      </c>
      <c r="P131" s="179">
        <v>2</v>
      </c>
      <c r="Q131" s="178"/>
      <c r="R131" s="178"/>
      <c r="S131" s="178"/>
      <c r="T131" s="175" t="s">
        <v>38</v>
      </c>
      <c r="U131" s="178" t="s">
        <v>683</v>
      </c>
      <c r="V131" s="188"/>
      <c r="W131" s="188"/>
      <c r="X131" s="188"/>
      <c r="Y131" s="178" t="s">
        <v>38</v>
      </c>
      <c r="Z131" s="178" t="s">
        <v>681</v>
      </c>
      <c r="AA131" s="178"/>
      <c r="AB131" s="178"/>
      <c r="AC131" s="178"/>
      <c r="AD131" s="178"/>
      <c r="AE131" s="178"/>
      <c r="AF131" s="178" t="s">
        <v>87</v>
      </c>
      <c r="AG131" s="180"/>
      <c r="AH131" s="180"/>
      <c r="AI131" s="181"/>
      <c r="AJ131" s="181"/>
      <c r="AK131" s="181"/>
      <c r="AL131" s="182">
        <v>603</v>
      </c>
      <c r="AM131" s="183" t="s">
        <v>11207</v>
      </c>
    </row>
    <row r="132" spans="1:39" s="153" customFormat="1" ht="15.6" customHeight="1" x14ac:dyDescent="0.3">
      <c r="A132" s="173">
        <v>343</v>
      </c>
      <c r="B132" s="174">
        <v>197</v>
      </c>
      <c r="C132" s="174"/>
      <c r="D132" s="174"/>
      <c r="E132" s="174"/>
      <c r="F132" s="176">
        <v>1949</v>
      </c>
      <c r="G132" s="176">
        <v>8</v>
      </c>
      <c r="H132" s="176">
        <v>15</v>
      </c>
      <c r="I132" s="174" t="s">
        <v>535</v>
      </c>
      <c r="J132" s="174" t="s">
        <v>542</v>
      </c>
      <c r="K132" s="174" t="s">
        <v>31</v>
      </c>
      <c r="L132" s="174" t="s">
        <v>543</v>
      </c>
      <c r="M132" s="174"/>
      <c r="N132" s="184" t="s">
        <v>544</v>
      </c>
      <c r="O132" s="178">
        <v>7</v>
      </c>
      <c r="P132" s="179" t="s">
        <v>110</v>
      </c>
      <c r="Q132" s="175"/>
      <c r="R132" s="175" t="s">
        <v>545</v>
      </c>
      <c r="S132" s="175" t="s">
        <v>546</v>
      </c>
      <c r="T132" s="175" t="s">
        <v>547</v>
      </c>
      <c r="U132" s="175" t="s">
        <v>38</v>
      </c>
      <c r="V132" s="175" t="s">
        <v>38</v>
      </c>
      <c r="W132" s="175" t="s">
        <v>543</v>
      </c>
      <c r="X132" s="178" t="s">
        <v>543</v>
      </c>
      <c r="Y132" s="178" t="s">
        <v>543</v>
      </c>
      <c r="Z132" s="178" t="s">
        <v>38</v>
      </c>
      <c r="AA132" s="178"/>
      <c r="AB132" s="178"/>
      <c r="AC132" s="178"/>
      <c r="AD132" s="178"/>
      <c r="AE132" s="178"/>
      <c r="AF132" s="178" t="s">
        <v>87</v>
      </c>
      <c r="AG132" s="180"/>
      <c r="AH132" s="180"/>
      <c r="AI132" s="181"/>
      <c r="AJ132" s="181"/>
      <c r="AK132" s="181"/>
      <c r="AL132" s="182">
        <v>343</v>
      </c>
      <c r="AM132" s="183" t="s">
        <v>11207</v>
      </c>
    </row>
    <row r="133" spans="1:39" s="153" customFormat="1" ht="15.6" customHeight="1" x14ac:dyDescent="0.3">
      <c r="A133" s="186">
        <v>605</v>
      </c>
      <c r="B133" s="178">
        <v>269</v>
      </c>
      <c r="C133" s="178"/>
      <c r="D133" s="178"/>
      <c r="E133" s="178"/>
      <c r="F133" s="176">
        <v>1949</v>
      </c>
      <c r="G133" s="176">
        <v>8</v>
      </c>
      <c r="H133" s="176">
        <v>20</v>
      </c>
      <c r="I133" s="178" t="s">
        <v>80</v>
      </c>
      <c r="J133" s="178" t="s">
        <v>680</v>
      </c>
      <c r="K133" s="178" t="s">
        <v>31</v>
      </c>
      <c r="L133" s="178" t="s">
        <v>681</v>
      </c>
      <c r="M133" s="178"/>
      <c r="N133" s="187" t="s">
        <v>799</v>
      </c>
      <c r="O133" s="178">
        <v>8</v>
      </c>
      <c r="P133" s="179">
        <v>2</v>
      </c>
      <c r="Q133" s="178"/>
      <c r="R133" s="178"/>
      <c r="S133" s="178"/>
      <c r="T133" s="175" t="s">
        <v>38</v>
      </c>
      <c r="U133" s="178" t="s">
        <v>683</v>
      </c>
      <c r="V133" s="188"/>
      <c r="W133" s="188"/>
      <c r="X133" s="188"/>
      <c r="Y133" s="178" t="s">
        <v>38</v>
      </c>
      <c r="Z133" s="178" t="s">
        <v>681</v>
      </c>
      <c r="AA133" s="178"/>
      <c r="AB133" s="178"/>
      <c r="AC133" s="178"/>
      <c r="AD133" s="178"/>
      <c r="AE133" s="178"/>
      <c r="AF133" s="178" t="s">
        <v>87</v>
      </c>
      <c r="AG133" s="180"/>
      <c r="AH133" s="180"/>
      <c r="AI133" s="181"/>
      <c r="AJ133" s="181"/>
      <c r="AK133" s="181"/>
      <c r="AL133" s="182">
        <v>605</v>
      </c>
      <c r="AM133" s="183" t="s">
        <v>11207</v>
      </c>
    </row>
    <row r="134" spans="1:39" s="153" customFormat="1" ht="15.6" customHeight="1" x14ac:dyDescent="0.3">
      <c r="A134" s="186">
        <v>607</v>
      </c>
      <c r="B134" s="178">
        <v>271</v>
      </c>
      <c r="C134" s="178"/>
      <c r="D134" s="178"/>
      <c r="E134" s="178"/>
      <c r="F134" s="176">
        <v>1949</v>
      </c>
      <c r="G134" s="176">
        <v>8</v>
      </c>
      <c r="H134" s="176">
        <v>26</v>
      </c>
      <c r="I134" s="178" t="s">
        <v>80</v>
      </c>
      <c r="J134" s="178" t="s">
        <v>786</v>
      </c>
      <c r="K134" s="178" t="s">
        <v>31</v>
      </c>
      <c r="L134" s="178" t="s">
        <v>681</v>
      </c>
      <c r="M134" s="178"/>
      <c r="N134" s="187" t="s">
        <v>800</v>
      </c>
      <c r="O134" s="178">
        <v>8</v>
      </c>
      <c r="P134" s="179">
        <v>2</v>
      </c>
      <c r="Q134" s="178"/>
      <c r="R134" s="178"/>
      <c r="S134" s="178"/>
      <c r="T134" s="175" t="s">
        <v>38</v>
      </c>
      <c r="U134" s="178" t="s">
        <v>683</v>
      </c>
      <c r="V134" s="188"/>
      <c r="W134" s="188"/>
      <c r="X134" s="188"/>
      <c r="Y134" s="178" t="s">
        <v>38</v>
      </c>
      <c r="Z134" s="178" t="s">
        <v>681</v>
      </c>
      <c r="AA134" s="178"/>
      <c r="AB134" s="178"/>
      <c r="AC134" s="178"/>
      <c r="AD134" s="178"/>
      <c r="AE134" s="178" t="s">
        <v>42</v>
      </c>
      <c r="AF134" s="178" t="s">
        <v>87</v>
      </c>
      <c r="AG134" s="180"/>
      <c r="AH134" s="180"/>
      <c r="AI134" s="181"/>
      <c r="AJ134" s="181"/>
      <c r="AK134" s="181"/>
      <c r="AL134" s="182">
        <v>607</v>
      </c>
      <c r="AM134" s="183" t="s">
        <v>11207</v>
      </c>
    </row>
    <row r="135" spans="1:39" s="153" customFormat="1" ht="15.6" customHeight="1" x14ac:dyDescent="0.3">
      <c r="A135" s="186">
        <v>608</v>
      </c>
      <c r="B135" s="178">
        <v>272</v>
      </c>
      <c r="C135" s="178"/>
      <c r="D135" s="178"/>
      <c r="E135" s="178"/>
      <c r="F135" s="176">
        <v>1949</v>
      </c>
      <c r="G135" s="176">
        <v>8</v>
      </c>
      <c r="H135" s="176">
        <v>26</v>
      </c>
      <c r="I135" s="178" t="s">
        <v>686</v>
      </c>
      <c r="J135" s="178" t="s">
        <v>780</v>
      </c>
      <c r="K135" s="178" t="s">
        <v>31</v>
      </c>
      <c r="L135" s="178" t="s">
        <v>781</v>
      </c>
      <c r="M135" s="178"/>
      <c r="N135" s="187" t="s">
        <v>801</v>
      </c>
      <c r="O135" s="178">
        <v>7</v>
      </c>
      <c r="P135" s="179">
        <v>-4</v>
      </c>
      <c r="Q135" s="178"/>
      <c r="R135" s="178"/>
      <c r="S135" s="178"/>
      <c r="T135" s="175" t="s">
        <v>783</v>
      </c>
      <c r="U135" s="178" t="s">
        <v>38</v>
      </c>
      <c r="V135" s="188"/>
      <c r="W135" s="188"/>
      <c r="X135" s="188"/>
      <c r="Y135" s="178" t="s">
        <v>781</v>
      </c>
      <c r="Z135" s="188"/>
      <c r="AA135" s="178"/>
      <c r="AB135" s="178"/>
      <c r="AC135" s="178"/>
      <c r="AD135" s="178"/>
      <c r="AE135" s="178"/>
      <c r="AF135" s="178" t="s">
        <v>87</v>
      </c>
      <c r="AG135" s="180"/>
      <c r="AH135" s="180"/>
      <c r="AI135" s="181"/>
      <c r="AJ135" s="181"/>
      <c r="AK135" s="181"/>
      <c r="AL135" s="182">
        <v>608</v>
      </c>
      <c r="AM135" s="183" t="s">
        <v>11207</v>
      </c>
    </row>
    <row r="136" spans="1:39" s="153" customFormat="1" ht="15.6" customHeight="1" x14ac:dyDescent="0.3">
      <c r="A136" s="173">
        <v>75</v>
      </c>
      <c r="B136" s="175">
        <v>273</v>
      </c>
      <c r="C136" s="175"/>
      <c r="D136" s="175"/>
      <c r="E136" s="175"/>
      <c r="F136" s="176">
        <v>1949</v>
      </c>
      <c r="G136" s="176">
        <v>8</v>
      </c>
      <c r="H136" s="176">
        <v>30</v>
      </c>
      <c r="I136" s="174" t="s">
        <v>80</v>
      </c>
      <c r="J136" s="174" t="s">
        <v>113</v>
      </c>
      <c r="K136" s="174" t="s">
        <v>31</v>
      </c>
      <c r="L136" s="174" t="s">
        <v>109</v>
      </c>
      <c r="M136" s="174"/>
      <c r="N136" s="190" t="s">
        <v>190</v>
      </c>
      <c r="O136" s="178" t="s">
        <v>101</v>
      </c>
      <c r="P136" s="179">
        <v>4</v>
      </c>
      <c r="Q136" s="175"/>
      <c r="R136" s="175" t="s">
        <v>112</v>
      </c>
      <c r="S136" s="175"/>
      <c r="T136" s="175" t="s">
        <v>38</v>
      </c>
      <c r="U136" s="175" t="s">
        <v>38</v>
      </c>
      <c r="V136" s="175" t="s">
        <v>38</v>
      </c>
      <c r="W136" s="175" t="s">
        <v>109</v>
      </c>
      <c r="X136" s="178" t="s">
        <v>38</v>
      </c>
      <c r="Y136" s="178" t="s">
        <v>38</v>
      </c>
      <c r="Z136" s="178"/>
      <c r="AA136" s="178"/>
      <c r="AB136" s="178"/>
      <c r="AC136" s="178"/>
      <c r="AD136" s="178"/>
      <c r="AE136" s="178"/>
      <c r="AF136" s="178" t="s">
        <v>30</v>
      </c>
      <c r="AG136" s="180"/>
      <c r="AH136" s="180"/>
      <c r="AI136" s="181"/>
      <c r="AJ136" s="181"/>
      <c r="AK136" s="181"/>
      <c r="AL136" s="182">
        <v>75</v>
      </c>
      <c r="AM136" s="183" t="s">
        <v>11207</v>
      </c>
    </row>
    <row r="137" spans="1:39" s="153" customFormat="1" ht="15.6" customHeight="1" x14ac:dyDescent="0.3">
      <c r="A137" s="173">
        <v>76</v>
      </c>
      <c r="B137" s="175">
        <v>276</v>
      </c>
      <c r="C137" s="175"/>
      <c r="D137" s="175"/>
      <c r="E137" s="175"/>
      <c r="F137" s="176">
        <v>1949</v>
      </c>
      <c r="G137" s="176">
        <v>9</v>
      </c>
      <c r="H137" s="176">
        <v>18</v>
      </c>
      <c r="I137" s="174" t="s">
        <v>80</v>
      </c>
      <c r="J137" s="174" t="s">
        <v>105</v>
      </c>
      <c r="K137" s="174" t="s">
        <v>31</v>
      </c>
      <c r="L137" s="174" t="s">
        <v>99</v>
      </c>
      <c r="M137" s="174"/>
      <c r="N137" s="191" t="s">
        <v>191</v>
      </c>
      <c r="O137" s="178" t="s">
        <v>101</v>
      </c>
      <c r="P137" s="179">
        <v>1</v>
      </c>
      <c r="Q137" s="175"/>
      <c r="R137" s="175" t="s">
        <v>102</v>
      </c>
      <c r="S137" s="175"/>
      <c r="T137" s="175" t="s">
        <v>103</v>
      </c>
      <c r="U137" s="175" t="s">
        <v>38</v>
      </c>
      <c r="V137" s="175" t="s">
        <v>38</v>
      </c>
      <c r="W137" s="175" t="s">
        <v>99</v>
      </c>
      <c r="X137" s="178" t="s">
        <v>38</v>
      </c>
      <c r="Y137" s="178" t="s">
        <v>99</v>
      </c>
      <c r="Z137" s="178"/>
      <c r="AA137" s="178"/>
      <c r="AB137" s="178"/>
      <c r="AC137" s="178"/>
      <c r="AD137" s="178"/>
      <c r="AE137" s="178"/>
      <c r="AF137" s="178" t="s">
        <v>30</v>
      </c>
      <c r="AG137" s="180"/>
      <c r="AH137" s="180"/>
      <c r="AI137" s="181"/>
      <c r="AJ137" s="181"/>
      <c r="AK137" s="181"/>
      <c r="AL137" s="182">
        <v>76</v>
      </c>
      <c r="AM137" s="183" t="s">
        <v>11207</v>
      </c>
    </row>
    <row r="138" spans="1:39" s="153" customFormat="1" ht="15.6" customHeight="1" x14ac:dyDescent="0.3">
      <c r="A138" s="186">
        <v>611</v>
      </c>
      <c r="B138" s="178">
        <v>277</v>
      </c>
      <c r="C138" s="178"/>
      <c r="D138" s="178"/>
      <c r="E138" s="178"/>
      <c r="F138" s="176">
        <v>1949</v>
      </c>
      <c r="G138" s="176">
        <v>9</v>
      </c>
      <c r="H138" s="176">
        <v>19</v>
      </c>
      <c r="I138" s="178" t="s">
        <v>686</v>
      </c>
      <c r="J138" s="178" t="s">
        <v>780</v>
      </c>
      <c r="K138" s="178" t="s">
        <v>31</v>
      </c>
      <c r="L138" s="178" t="s">
        <v>781</v>
      </c>
      <c r="M138" s="178"/>
      <c r="N138" s="187" t="s">
        <v>802</v>
      </c>
      <c r="O138" s="178">
        <v>7</v>
      </c>
      <c r="P138" s="179">
        <v>-4</v>
      </c>
      <c r="Q138" s="178"/>
      <c r="R138" s="178"/>
      <c r="S138" s="178"/>
      <c r="T138" s="175" t="s">
        <v>783</v>
      </c>
      <c r="U138" s="178" t="s">
        <v>38</v>
      </c>
      <c r="V138" s="188"/>
      <c r="W138" s="188"/>
      <c r="X138" s="188"/>
      <c r="Y138" s="178" t="s">
        <v>781</v>
      </c>
      <c r="Z138" s="188"/>
      <c r="AA138" s="178"/>
      <c r="AB138" s="178"/>
      <c r="AC138" s="178"/>
      <c r="AD138" s="178"/>
      <c r="AE138" s="178"/>
      <c r="AF138" s="178" t="s">
        <v>87</v>
      </c>
      <c r="AG138" s="180"/>
      <c r="AH138" s="180"/>
      <c r="AI138" s="181"/>
      <c r="AJ138" s="181"/>
      <c r="AK138" s="181"/>
      <c r="AL138" s="182">
        <v>611</v>
      </c>
      <c r="AM138" s="183" t="s">
        <v>11207</v>
      </c>
    </row>
    <row r="139" spans="1:39" s="153" customFormat="1" ht="15.6" customHeight="1" x14ac:dyDescent="0.3">
      <c r="A139" s="173">
        <v>77</v>
      </c>
      <c r="B139" s="175">
        <v>278</v>
      </c>
      <c r="C139" s="175"/>
      <c r="D139" s="175"/>
      <c r="E139" s="175"/>
      <c r="F139" s="176">
        <v>1949</v>
      </c>
      <c r="G139" s="176">
        <v>9</v>
      </c>
      <c r="H139" s="176">
        <v>27</v>
      </c>
      <c r="I139" s="174" t="s">
        <v>80</v>
      </c>
      <c r="J139" s="174" t="s">
        <v>105</v>
      </c>
      <c r="K139" s="174" t="s">
        <v>31</v>
      </c>
      <c r="L139" s="174" t="s">
        <v>99</v>
      </c>
      <c r="M139" s="174"/>
      <c r="N139" s="191" t="s">
        <v>192</v>
      </c>
      <c r="O139" s="178" t="s">
        <v>101</v>
      </c>
      <c r="P139" s="179">
        <v>1</v>
      </c>
      <c r="Q139" s="175"/>
      <c r="R139" s="175" t="s">
        <v>102</v>
      </c>
      <c r="S139" s="175"/>
      <c r="T139" s="175" t="s">
        <v>103</v>
      </c>
      <c r="U139" s="175" t="s">
        <v>38</v>
      </c>
      <c r="V139" s="175" t="s">
        <v>38</v>
      </c>
      <c r="W139" s="175" t="s">
        <v>99</v>
      </c>
      <c r="X139" s="178" t="s">
        <v>38</v>
      </c>
      <c r="Y139" s="178" t="s">
        <v>99</v>
      </c>
      <c r="Z139" s="178"/>
      <c r="AA139" s="178"/>
      <c r="AB139" s="178"/>
      <c r="AC139" s="178"/>
      <c r="AD139" s="178"/>
      <c r="AE139" s="178"/>
      <c r="AF139" s="178" t="s">
        <v>30</v>
      </c>
      <c r="AG139" s="180"/>
      <c r="AH139" s="180"/>
      <c r="AI139" s="181"/>
      <c r="AJ139" s="181"/>
      <c r="AK139" s="181"/>
      <c r="AL139" s="182">
        <v>77</v>
      </c>
      <c r="AM139" s="183" t="s">
        <v>11207</v>
      </c>
    </row>
    <row r="140" spans="1:39" s="153" customFormat="1" ht="15.6" customHeight="1" x14ac:dyDescent="0.3">
      <c r="A140" s="173">
        <v>78</v>
      </c>
      <c r="B140" s="175">
        <v>279</v>
      </c>
      <c r="C140" s="175"/>
      <c r="D140" s="175"/>
      <c r="E140" s="175"/>
      <c r="F140" s="176">
        <v>1949</v>
      </c>
      <c r="G140" s="176">
        <v>9</v>
      </c>
      <c r="H140" s="176">
        <v>27</v>
      </c>
      <c r="I140" s="174" t="s">
        <v>80</v>
      </c>
      <c r="J140" s="174" t="s">
        <v>105</v>
      </c>
      <c r="K140" s="174" t="s">
        <v>31</v>
      </c>
      <c r="L140" s="174" t="s">
        <v>99</v>
      </c>
      <c r="M140" s="174"/>
      <c r="N140" s="190" t="s">
        <v>193</v>
      </c>
      <c r="O140" s="178" t="s">
        <v>101</v>
      </c>
      <c r="P140" s="179">
        <v>1</v>
      </c>
      <c r="Q140" s="175"/>
      <c r="R140" s="175" t="s">
        <v>102</v>
      </c>
      <c r="S140" s="175"/>
      <c r="T140" s="175" t="s">
        <v>103</v>
      </c>
      <c r="U140" s="175" t="s">
        <v>38</v>
      </c>
      <c r="V140" s="175" t="s">
        <v>38</v>
      </c>
      <c r="W140" s="175" t="s">
        <v>99</v>
      </c>
      <c r="X140" s="178" t="s">
        <v>38</v>
      </c>
      <c r="Y140" s="178" t="s">
        <v>99</v>
      </c>
      <c r="Z140" s="178"/>
      <c r="AA140" s="178"/>
      <c r="AB140" s="178"/>
      <c r="AC140" s="178"/>
      <c r="AD140" s="178"/>
      <c r="AE140" s="178"/>
      <c r="AF140" s="178" t="s">
        <v>30</v>
      </c>
      <c r="AG140" s="180"/>
      <c r="AH140" s="180"/>
      <c r="AI140" s="181"/>
      <c r="AJ140" s="181"/>
      <c r="AK140" s="181"/>
      <c r="AL140" s="182">
        <v>78</v>
      </c>
      <c r="AM140" s="183" t="s">
        <v>11207</v>
      </c>
    </row>
    <row r="141" spans="1:39" s="153" customFormat="1" ht="15.6" customHeight="1" x14ac:dyDescent="0.3">
      <c r="A141" s="173">
        <v>79</v>
      </c>
      <c r="B141" s="175">
        <v>280</v>
      </c>
      <c r="C141" s="175"/>
      <c r="D141" s="175"/>
      <c r="E141" s="175"/>
      <c r="F141" s="176">
        <v>1949</v>
      </c>
      <c r="G141" s="176">
        <v>9</v>
      </c>
      <c r="H141" s="176">
        <v>30</v>
      </c>
      <c r="I141" s="174" t="s">
        <v>80</v>
      </c>
      <c r="J141" s="174" t="s">
        <v>105</v>
      </c>
      <c r="K141" s="174" t="s">
        <v>31</v>
      </c>
      <c r="L141" s="174" t="s">
        <v>99</v>
      </c>
      <c r="M141" s="174"/>
      <c r="N141" s="190" t="s">
        <v>194</v>
      </c>
      <c r="O141" s="178" t="s">
        <v>101</v>
      </c>
      <c r="P141" s="179">
        <v>1</v>
      </c>
      <c r="Q141" s="175"/>
      <c r="R141" s="175" t="s">
        <v>102</v>
      </c>
      <c r="S141" s="175"/>
      <c r="T141" s="175" t="s">
        <v>103</v>
      </c>
      <c r="U141" s="175" t="s">
        <v>38</v>
      </c>
      <c r="V141" s="175" t="s">
        <v>38</v>
      </c>
      <c r="W141" s="175" t="s">
        <v>99</v>
      </c>
      <c r="X141" s="178" t="s">
        <v>38</v>
      </c>
      <c r="Y141" s="178" t="s">
        <v>99</v>
      </c>
      <c r="Z141" s="178"/>
      <c r="AA141" s="178"/>
      <c r="AB141" s="178"/>
      <c r="AC141" s="178"/>
      <c r="AD141" s="178"/>
      <c r="AE141" s="178"/>
      <c r="AF141" s="178" t="s">
        <v>30</v>
      </c>
      <c r="AG141" s="180"/>
      <c r="AH141" s="180"/>
      <c r="AI141" s="181"/>
      <c r="AJ141" s="181"/>
      <c r="AK141" s="181"/>
      <c r="AL141" s="182">
        <v>79</v>
      </c>
      <c r="AM141" s="183" t="s">
        <v>11207</v>
      </c>
    </row>
    <row r="142" spans="1:39" s="153" customFormat="1" ht="15.6" customHeight="1" x14ac:dyDescent="0.3">
      <c r="A142" s="173">
        <v>81.099999999999994</v>
      </c>
      <c r="B142" s="175">
        <v>282</v>
      </c>
      <c r="C142" s="175"/>
      <c r="D142" s="175"/>
      <c r="E142" s="175"/>
      <c r="F142" s="176">
        <v>1949</v>
      </c>
      <c r="G142" s="176">
        <v>10</v>
      </c>
      <c r="H142" s="176">
        <v>2</v>
      </c>
      <c r="I142" s="174" t="s">
        <v>80</v>
      </c>
      <c r="J142" s="174" t="s">
        <v>113</v>
      </c>
      <c r="K142" s="174" t="s">
        <v>31</v>
      </c>
      <c r="L142" s="174" t="s">
        <v>109</v>
      </c>
      <c r="M142" s="174"/>
      <c r="N142" s="190" t="s">
        <v>195</v>
      </c>
      <c r="O142" s="178" t="s">
        <v>101</v>
      </c>
      <c r="P142" s="179">
        <v>4</v>
      </c>
      <c r="Q142" s="175"/>
      <c r="R142" s="175" t="s">
        <v>112</v>
      </c>
      <c r="S142" s="175"/>
      <c r="T142" s="175" t="s">
        <v>38</v>
      </c>
      <c r="U142" s="175" t="s">
        <v>38</v>
      </c>
      <c r="V142" s="175" t="s">
        <v>38</v>
      </c>
      <c r="W142" s="175" t="s">
        <v>109</v>
      </c>
      <c r="X142" s="178" t="s">
        <v>38</v>
      </c>
      <c r="Y142" s="178" t="s">
        <v>38</v>
      </c>
      <c r="Z142" s="178"/>
      <c r="AA142" s="178"/>
      <c r="AB142" s="178"/>
      <c r="AC142" s="178"/>
      <c r="AD142" s="178"/>
      <c r="AE142" s="178"/>
      <c r="AF142" s="178" t="s">
        <v>30</v>
      </c>
      <c r="AG142" s="180"/>
      <c r="AH142" s="180"/>
      <c r="AI142" s="181"/>
      <c r="AJ142" s="181"/>
      <c r="AK142" s="181"/>
      <c r="AL142" s="182">
        <v>81.099999999999994</v>
      </c>
      <c r="AM142" s="183" t="s">
        <v>11207</v>
      </c>
    </row>
    <row r="143" spans="1:39" s="153" customFormat="1" ht="15.6" customHeight="1" x14ac:dyDescent="0.3">
      <c r="A143" s="173">
        <v>82</v>
      </c>
      <c r="B143" s="175">
        <v>287</v>
      </c>
      <c r="C143" s="175"/>
      <c r="D143" s="175"/>
      <c r="E143" s="175"/>
      <c r="F143" s="176">
        <v>1949</v>
      </c>
      <c r="G143" s="176">
        <v>10</v>
      </c>
      <c r="H143" s="176">
        <v>7</v>
      </c>
      <c r="I143" s="174" t="s">
        <v>80</v>
      </c>
      <c r="J143" s="174" t="s">
        <v>105</v>
      </c>
      <c r="K143" s="174" t="s">
        <v>31</v>
      </c>
      <c r="L143" s="174" t="s">
        <v>99</v>
      </c>
      <c r="M143" s="174"/>
      <c r="N143" s="190" t="s">
        <v>196</v>
      </c>
      <c r="O143" s="178" t="s">
        <v>101</v>
      </c>
      <c r="P143" s="179">
        <v>1</v>
      </c>
      <c r="Q143" s="175"/>
      <c r="R143" s="175" t="s">
        <v>102</v>
      </c>
      <c r="S143" s="175"/>
      <c r="T143" s="175" t="s">
        <v>103</v>
      </c>
      <c r="U143" s="175" t="s">
        <v>38</v>
      </c>
      <c r="V143" s="175" t="s">
        <v>38</v>
      </c>
      <c r="W143" s="175" t="s">
        <v>99</v>
      </c>
      <c r="X143" s="178" t="s">
        <v>38</v>
      </c>
      <c r="Y143" s="178" t="s">
        <v>99</v>
      </c>
      <c r="Z143" s="178"/>
      <c r="AA143" s="178"/>
      <c r="AB143" s="178"/>
      <c r="AC143" s="178"/>
      <c r="AD143" s="178"/>
      <c r="AE143" s="178"/>
      <c r="AF143" s="178" t="s">
        <v>30</v>
      </c>
      <c r="AG143" s="180"/>
      <c r="AH143" s="180"/>
      <c r="AI143" s="181"/>
      <c r="AJ143" s="181"/>
      <c r="AK143" s="181"/>
      <c r="AL143" s="182">
        <v>82</v>
      </c>
      <c r="AM143" s="183" t="s">
        <v>11207</v>
      </c>
    </row>
    <row r="144" spans="1:39" s="153" customFormat="1" ht="15.6" customHeight="1" x14ac:dyDescent="0.3">
      <c r="A144" s="173">
        <v>83</v>
      </c>
      <c r="B144" s="175">
        <v>288</v>
      </c>
      <c r="C144" s="175"/>
      <c r="D144" s="175"/>
      <c r="E144" s="175"/>
      <c r="F144" s="176">
        <v>1949</v>
      </c>
      <c r="G144" s="176">
        <v>10</v>
      </c>
      <c r="H144" s="176">
        <v>7</v>
      </c>
      <c r="I144" s="174" t="s">
        <v>80</v>
      </c>
      <c r="J144" s="174" t="s">
        <v>105</v>
      </c>
      <c r="K144" s="174" t="s">
        <v>31</v>
      </c>
      <c r="L144" s="174" t="s">
        <v>99</v>
      </c>
      <c r="M144" s="174"/>
      <c r="N144" s="190" t="s">
        <v>197</v>
      </c>
      <c r="O144" s="178" t="s">
        <v>101</v>
      </c>
      <c r="P144" s="179">
        <v>1</v>
      </c>
      <c r="Q144" s="175"/>
      <c r="R144" s="175" t="s">
        <v>102</v>
      </c>
      <c r="S144" s="175"/>
      <c r="T144" s="175" t="s">
        <v>103</v>
      </c>
      <c r="U144" s="175" t="s">
        <v>38</v>
      </c>
      <c r="V144" s="175" t="s">
        <v>38</v>
      </c>
      <c r="W144" s="175" t="s">
        <v>99</v>
      </c>
      <c r="X144" s="178" t="s">
        <v>38</v>
      </c>
      <c r="Y144" s="178" t="s">
        <v>99</v>
      </c>
      <c r="Z144" s="178"/>
      <c r="AA144" s="178"/>
      <c r="AB144" s="178"/>
      <c r="AC144" s="178"/>
      <c r="AD144" s="178"/>
      <c r="AE144" s="178"/>
      <c r="AF144" s="178" t="s">
        <v>30</v>
      </c>
      <c r="AG144" s="180"/>
      <c r="AH144" s="180"/>
      <c r="AI144" s="181"/>
      <c r="AJ144" s="181"/>
      <c r="AK144" s="181"/>
      <c r="AL144" s="182">
        <v>83</v>
      </c>
      <c r="AM144" s="183" t="s">
        <v>11207</v>
      </c>
    </row>
    <row r="145" spans="1:39" s="153" customFormat="1" ht="15.6" customHeight="1" x14ac:dyDescent="0.3">
      <c r="A145" s="186">
        <v>616</v>
      </c>
      <c r="B145" s="178">
        <v>289</v>
      </c>
      <c r="C145" s="178"/>
      <c r="D145" s="178"/>
      <c r="E145" s="178"/>
      <c r="F145" s="176">
        <v>1949</v>
      </c>
      <c r="G145" s="176">
        <v>10</v>
      </c>
      <c r="H145" s="176">
        <v>11</v>
      </c>
      <c r="I145" s="178" t="s">
        <v>80</v>
      </c>
      <c r="J145" s="178" t="s">
        <v>685</v>
      </c>
      <c r="K145" s="178" t="s">
        <v>31</v>
      </c>
      <c r="L145" s="178" t="s">
        <v>681</v>
      </c>
      <c r="M145" s="178"/>
      <c r="N145" s="187" t="s">
        <v>803</v>
      </c>
      <c r="O145" s="178">
        <v>8</v>
      </c>
      <c r="P145" s="179">
        <v>2</v>
      </c>
      <c r="Q145" s="178"/>
      <c r="R145" s="178"/>
      <c r="S145" s="178"/>
      <c r="T145" s="175" t="s">
        <v>38</v>
      </c>
      <c r="U145" s="178" t="s">
        <v>683</v>
      </c>
      <c r="V145" s="188"/>
      <c r="W145" s="188"/>
      <c r="X145" s="188"/>
      <c r="Y145" s="178" t="s">
        <v>38</v>
      </c>
      <c r="Z145" s="178" t="s">
        <v>681</v>
      </c>
      <c r="AA145" s="178"/>
      <c r="AB145" s="178"/>
      <c r="AC145" s="178"/>
      <c r="AD145" s="178"/>
      <c r="AE145" s="178"/>
      <c r="AF145" s="178" t="s">
        <v>87</v>
      </c>
      <c r="AG145" s="180"/>
      <c r="AH145" s="180"/>
      <c r="AI145" s="181"/>
      <c r="AJ145" s="181"/>
      <c r="AK145" s="181"/>
      <c r="AL145" s="182">
        <v>616</v>
      </c>
      <c r="AM145" s="183" t="s">
        <v>11207</v>
      </c>
    </row>
    <row r="146" spans="1:39" s="153" customFormat="1" ht="15.6" customHeight="1" x14ac:dyDescent="0.3">
      <c r="A146" s="186">
        <v>617</v>
      </c>
      <c r="B146" s="178">
        <v>290</v>
      </c>
      <c r="C146" s="178"/>
      <c r="D146" s="178"/>
      <c r="E146" s="178"/>
      <c r="F146" s="176">
        <v>1949</v>
      </c>
      <c r="G146" s="176">
        <v>10</v>
      </c>
      <c r="H146" s="176">
        <v>12</v>
      </c>
      <c r="I146" s="178" t="s">
        <v>80</v>
      </c>
      <c r="J146" s="178" t="s">
        <v>724</v>
      </c>
      <c r="K146" s="178" t="s">
        <v>31</v>
      </c>
      <c r="L146" s="178" t="s">
        <v>681</v>
      </c>
      <c r="M146" s="178"/>
      <c r="N146" s="187" t="s">
        <v>804</v>
      </c>
      <c r="O146" s="178">
        <v>8</v>
      </c>
      <c r="P146" s="179">
        <v>2</v>
      </c>
      <c r="Q146" s="178"/>
      <c r="R146" s="178"/>
      <c r="S146" s="178"/>
      <c r="T146" s="175" t="s">
        <v>38</v>
      </c>
      <c r="U146" s="178" t="s">
        <v>683</v>
      </c>
      <c r="V146" s="188"/>
      <c r="W146" s="188"/>
      <c r="X146" s="188"/>
      <c r="Y146" s="178" t="s">
        <v>38</v>
      </c>
      <c r="Z146" s="178" t="s">
        <v>681</v>
      </c>
      <c r="AA146" s="178"/>
      <c r="AB146" s="178"/>
      <c r="AC146" s="178"/>
      <c r="AD146" s="178"/>
      <c r="AE146" s="178"/>
      <c r="AF146" s="178" t="s">
        <v>87</v>
      </c>
      <c r="AG146" s="180"/>
      <c r="AH146" s="180"/>
      <c r="AI146" s="181"/>
      <c r="AJ146" s="181"/>
      <c r="AK146" s="181"/>
      <c r="AL146" s="182">
        <v>617</v>
      </c>
      <c r="AM146" s="183" t="s">
        <v>11207</v>
      </c>
    </row>
    <row r="147" spans="1:39" s="153" customFormat="1" ht="15.6" customHeight="1" x14ac:dyDescent="0.3">
      <c r="A147" s="186">
        <v>618</v>
      </c>
      <c r="B147" s="178">
        <v>291</v>
      </c>
      <c r="C147" s="178"/>
      <c r="D147" s="178"/>
      <c r="E147" s="178"/>
      <c r="F147" s="176">
        <v>1949</v>
      </c>
      <c r="G147" s="176">
        <v>10</v>
      </c>
      <c r="H147" s="176">
        <v>12</v>
      </c>
      <c r="I147" s="178" t="s">
        <v>686</v>
      </c>
      <c r="J147" s="178" t="s">
        <v>780</v>
      </c>
      <c r="K147" s="178" t="s">
        <v>31</v>
      </c>
      <c r="L147" s="178" t="s">
        <v>781</v>
      </c>
      <c r="M147" s="178"/>
      <c r="N147" s="187" t="s">
        <v>805</v>
      </c>
      <c r="O147" s="178">
        <v>7</v>
      </c>
      <c r="P147" s="179">
        <v>-4</v>
      </c>
      <c r="Q147" s="178"/>
      <c r="R147" s="178"/>
      <c r="S147" s="178"/>
      <c r="T147" s="175" t="s">
        <v>783</v>
      </c>
      <c r="U147" s="178" t="s">
        <v>38</v>
      </c>
      <c r="V147" s="188"/>
      <c r="W147" s="188"/>
      <c r="X147" s="188"/>
      <c r="Y147" s="178" t="s">
        <v>781</v>
      </c>
      <c r="Z147" s="188"/>
      <c r="AA147" s="178"/>
      <c r="AB147" s="178"/>
      <c r="AC147" s="178"/>
      <c r="AD147" s="178"/>
      <c r="AE147" s="178"/>
      <c r="AF147" s="178" t="s">
        <v>87</v>
      </c>
      <c r="AG147" s="180"/>
      <c r="AH147" s="180"/>
      <c r="AI147" s="181"/>
      <c r="AJ147" s="181"/>
      <c r="AK147" s="181"/>
      <c r="AL147" s="182">
        <v>618</v>
      </c>
      <c r="AM147" s="183" t="s">
        <v>11207</v>
      </c>
    </row>
    <row r="148" spans="1:39" s="153" customFormat="1" ht="15.6" customHeight="1" x14ac:dyDescent="0.3">
      <c r="A148" s="186">
        <v>619</v>
      </c>
      <c r="B148" s="178">
        <v>292</v>
      </c>
      <c r="C148" s="178"/>
      <c r="D148" s="178"/>
      <c r="E148" s="178"/>
      <c r="F148" s="176">
        <v>1949</v>
      </c>
      <c r="G148" s="176">
        <v>10</v>
      </c>
      <c r="H148" s="176">
        <v>12</v>
      </c>
      <c r="I148" s="178" t="s">
        <v>88</v>
      </c>
      <c r="J148" s="178" t="s">
        <v>806</v>
      </c>
      <c r="K148" s="178"/>
      <c r="L148" s="178"/>
      <c r="M148" s="178"/>
      <c r="N148" s="187" t="s">
        <v>807</v>
      </c>
      <c r="O148" s="178"/>
      <c r="P148" s="179"/>
      <c r="Q148" s="178"/>
      <c r="R148" s="178"/>
      <c r="S148" s="178"/>
      <c r="T148" s="175" t="s">
        <v>38</v>
      </c>
      <c r="U148" s="178" t="s">
        <v>38</v>
      </c>
      <c r="V148" s="188"/>
      <c r="W148" s="188"/>
      <c r="X148" s="188"/>
      <c r="Y148" s="178" t="s">
        <v>38</v>
      </c>
      <c r="Z148" s="188"/>
      <c r="AA148" s="178"/>
      <c r="AB148" s="178" t="s">
        <v>42</v>
      </c>
      <c r="AC148" s="178"/>
      <c r="AD148" s="178"/>
      <c r="AE148" s="178"/>
      <c r="AF148" s="178"/>
      <c r="AG148" s="180"/>
      <c r="AH148" s="180"/>
      <c r="AI148" s="181"/>
      <c r="AJ148" s="181"/>
      <c r="AK148" s="181"/>
      <c r="AL148" s="182"/>
      <c r="AM148" s="183" t="s">
        <v>11257</v>
      </c>
    </row>
    <row r="149" spans="1:39" s="153" customFormat="1" ht="15.6" customHeight="1" x14ac:dyDescent="0.3">
      <c r="A149" s="173">
        <v>84</v>
      </c>
      <c r="B149" s="175">
        <v>295</v>
      </c>
      <c r="C149" s="175"/>
      <c r="D149" s="175"/>
      <c r="E149" s="175"/>
      <c r="F149" s="176">
        <v>1949</v>
      </c>
      <c r="G149" s="176">
        <v>10</v>
      </c>
      <c r="H149" s="176">
        <v>14</v>
      </c>
      <c r="I149" s="174" t="s">
        <v>80</v>
      </c>
      <c r="J149" s="174" t="s">
        <v>113</v>
      </c>
      <c r="K149" s="174" t="s">
        <v>31</v>
      </c>
      <c r="L149" s="174" t="s">
        <v>109</v>
      </c>
      <c r="M149" s="174"/>
      <c r="N149" s="190" t="s">
        <v>198</v>
      </c>
      <c r="O149" s="178" t="s">
        <v>101</v>
      </c>
      <c r="P149" s="179">
        <v>4</v>
      </c>
      <c r="Q149" s="175"/>
      <c r="R149" s="175" t="s">
        <v>112</v>
      </c>
      <c r="S149" s="175"/>
      <c r="T149" s="175" t="s">
        <v>38</v>
      </c>
      <c r="U149" s="175" t="s">
        <v>38</v>
      </c>
      <c r="V149" s="175" t="s">
        <v>38</v>
      </c>
      <c r="W149" s="175" t="s">
        <v>109</v>
      </c>
      <c r="X149" s="178" t="s">
        <v>38</v>
      </c>
      <c r="Y149" s="178" t="s">
        <v>38</v>
      </c>
      <c r="Z149" s="178"/>
      <c r="AA149" s="178"/>
      <c r="AB149" s="178"/>
      <c r="AC149" s="178"/>
      <c r="AD149" s="178"/>
      <c r="AE149" s="178"/>
      <c r="AF149" s="178" t="s">
        <v>30</v>
      </c>
      <c r="AG149" s="180"/>
      <c r="AH149" s="180"/>
      <c r="AI149" s="181"/>
      <c r="AJ149" s="181"/>
      <c r="AK149" s="181"/>
      <c r="AL149" s="182">
        <v>84</v>
      </c>
      <c r="AM149" s="183" t="s">
        <v>11207</v>
      </c>
    </row>
    <row r="150" spans="1:39" s="153" customFormat="1" ht="15.6" customHeight="1" x14ac:dyDescent="0.3">
      <c r="A150" s="173">
        <v>85</v>
      </c>
      <c r="B150" s="174">
        <v>296</v>
      </c>
      <c r="C150" s="174"/>
      <c r="D150" s="175"/>
      <c r="E150" s="175"/>
      <c r="F150" s="176">
        <v>1949</v>
      </c>
      <c r="G150" s="176">
        <v>10</v>
      </c>
      <c r="H150" s="176">
        <v>16</v>
      </c>
      <c r="I150" s="176" t="s">
        <v>66</v>
      </c>
      <c r="J150" s="176" t="s">
        <v>174</v>
      </c>
      <c r="K150" s="174" t="s">
        <v>31</v>
      </c>
      <c r="L150" s="174" t="s">
        <v>75</v>
      </c>
      <c r="M150" s="176" t="s">
        <v>77</v>
      </c>
      <c r="N150" s="184" t="s">
        <v>199</v>
      </c>
      <c r="O150" s="178" t="s">
        <v>78</v>
      </c>
      <c r="P150" s="179">
        <v>4</v>
      </c>
      <c r="Q150" s="175" t="s">
        <v>79</v>
      </c>
      <c r="R150" s="175"/>
      <c r="S150" s="175"/>
      <c r="T150" s="175" t="s">
        <v>38</v>
      </c>
      <c r="U150" s="175" t="s">
        <v>38</v>
      </c>
      <c r="V150" s="175" t="s">
        <v>75</v>
      </c>
      <c r="W150" s="175" t="s">
        <v>38</v>
      </c>
      <c r="X150" s="178" t="s">
        <v>38</v>
      </c>
      <c r="Y150" s="178" t="s">
        <v>38</v>
      </c>
      <c r="Z150" s="178"/>
      <c r="AA150" s="178"/>
      <c r="AB150" s="178"/>
      <c r="AC150" s="178"/>
      <c r="AD150" s="178"/>
      <c r="AE150" s="178"/>
      <c r="AF150" s="178" t="s">
        <v>30</v>
      </c>
      <c r="AG150" s="180"/>
      <c r="AH150" s="180"/>
      <c r="AI150" s="181"/>
      <c r="AJ150" s="181"/>
      <c r="AK150" s="181"/>
      <c r="AL150" s="182">
        <v>85</v>
      </c>
      <c r="AM150" s="183" t="s">
        <v>11207</v>
      </c>
    </row>
    <row r="151" spans="1:39" s="153" customFormat="1" ht="15.6" customHeight="1" x14ac:dyDescent="0.3">
      <c r="A151" s="173">
        <v>86</v>
      </c>
      <c r="B151" s="174">
        <v>299</v>
      </c>
      <c r="C151" s="174"/>
      <c r="D151" s="175"/>
      <c r="E151" s="175"/>
      <c r="F151" s="176">
        <v>1949</v>
      </c>
      <c r="G151" s="176">
        <v>10</v>
      </c>
      <c r="H151" s="176">
        <v>21</v>
      </c>
      <c r="I151" s="174" t="s">
        <v>80</v>
      </c>
      <c r="J151" s="174" t="s">
        <v>81</v>
      </c>
      <c r="K151" s="174" t="s">
        <v>31</v>
      </c>
      <c r="L151" s="174" t="s">
        <v>82</v>
      </c>
      <c r="M151" s="174"/>
      <c r="N151" s="184" t="s">
        <v>200</v>
      </c>
      <c r="O151" s="178">
        <v>7</v>
      </c>
      <c r="P151" s="179">
        <v>-2</v>
      </c>
      <c r="Q151" s="175"/>
      <c r="R151" s="175" t="s">
        <v>84</v>
      </c>
      <c r="S151" s="175"/>
      <c r="T151" s="175" t="s">
        <v>85</v>
      </c>
      <c r="U151" s="175" t="s">
        <v>38</v>
      </c>
      <c r="V151" s="175" t="s">
        <v>38</v>
      </c>
      <c r="W151" s="175" t="s">
        <v>82</v>
      </c>
      <c r="X151" s="178" t="s">
        <v>38</v>
      </c>
      <c r="Y151" s="178" t="s">
        <v>82</v>
      </c>
      <c r="Z151" s="178"/>
      <c r="AA151" s="178"/>
      <c r="AB151" s="178"/>
      <c r="AC151" s="178"/>
      <c r="AD151" s="178"/>
      <c r="AE151" s="178"/>
      <c r="AF151" s="178" t="s">
        <v>87</v>
      </c>
      <c r="AG151" s="180"/>
      <c r="AH151" s="180"/>
      <c r="AI151" s="181"/>
      <c r="AJ151" s="181"/>
      <c r="AK151" s="181"/>
      <c r="AL151" s="182">
        <v>86</v>
      </c>
      <c r="AM151" s="183" t="s">
        <v>11207</v>
      </c>
    </row>
    <row r="152" spans="1:39" s="153" customFormat="1" ht="15.6" customHeight="1" x14ac:dyDescent="0.3">
      <c r="A152" s="173">
        <v>87</v>
      </c>
      <c r="B152" s="175">
        <v>300</v>
      </c>
      <c r="C152" s="175"/>
      <c r="D152" s="175"/>
      <c r="E152" s="175"/>
      <c r="F152" s="176">
        <v>1949</v>
      </c>
      <c r="G152" s="176">
        <v>10</v>
      </c>
      <c r="H152" s="176">
        <v>22</v>
      </c>
      <c r="I152" s="174" t="s">
        <v>80</v>
      </c>
      <c r="J152" s="174" t="s">
        <v>113</v>
      </c>
      <c r="K152" s="174" t="s">
        <v>31</v>
      </c>
      <c r="L152" s="174" t="s">
        <v>109</v>
      </c>
      <c r="M152" s="174"/>
      <c r="N152" s="190" t="s">
        <v>201</v>
      </c>
      <c r="O152" s="178" t="s">
        <v>101</v>
      </c>
      <c r="P152" s="179">
        <v>4</v>
      </c>
      <c r="Q152" s="175"/>
      <c r="R152" s="175" t="s">
        <v>112</v>
      </c>
      <c r="S152" s="175"/>
      <c r="T152" s="175" t="s">
        <v>38</v>
      </c>
      <c r="U152" s="175" t="s">
        <v>38</v>
      </c>
      <c r="V152" s="175" t="s">
        <v>38</v>
      </c>
      <c r="W152" s="175" t="s">
        <v>109</v>
      </c>
      <c r="X152" s="178" t="s">
        <v>38</v>
      </c>
      <c r="Y152" s="178" t="s">
        <v>38</v>
      </c>
      <c r="Z152" s="178"/>
      <c r="AA152" s="178"/>
      <c r="AB152" s="178"/>
      <c r="AC152" s="178"/>
      <c r="AD152" s="178"/>
      <c r="AE152" s="178"/>
      <c r="AF152" s="178" t="s">
        <v>30</v>
      </c>
      <c r="AG152" s="180"/>
      <c r="AH152" s="180"/>
      <c r="AI152" s="181"/>
      <c r="AJ152" s="181"/>
      <c r="AK152" s="181"/>
      <c r="AL152" s="182">
        <v>87</v>
      </c>
      <c r="AM152" s="183" t="s">
        <v>11207</v>
      </c>
    </row>
    <row r="153" spans="1:39" s="153" customFormat="1" ht="15.6" customHeight="1" x14ac:dyDescent="0.3">
      <c r="A153" s="186">
        <v>626</v>
      </c>
      <c r="B153" s="178">
        <v>303</v>
      </c>
      <c r="C153" s="178"/>
      <c r="D153" s="178"/>
      <c r="E153" s="178"/>
      <c r="F153" s="176">
        <v>1949</v>
      </c>
      <c r="G153" s="176">
        <v>10</v>
      </c>
      <c r="H153" s="176">
        <v>30</v>
      </c>
      <c r="I153" s="178" t="s">
        <v>675</v>
      </c>
      <c r="J153" s="178" t="s">
        <v>711</v>
      </c>
      <c r="K153" s="178" t="s">
        <v>31</v>
      </c>
      <c r="L153" s="178" t="s">
        <v>712</v>
      </c>
      <c r="M153" s="178"/>
      <c r="N153" s="187" t="s">
        <v>808</v>
      </c>
      <c r="O153" s="178">
        <v>7</v>
      </c>
      <c r="P153" s="179" t="s">
        <v>110</v>
      </c>
      <c r="Q153" s="178"/>
      <c r="R153" s="178"/>
      <c r="S153" s="178"/>
      <c r="T153" s="175" t="s">
        <v>714</v>
      </c>
      <c r="U153" s="178" t="s">
        <v>38</v>
      </c>
      <c r="V153" s="188"/>
      <c r="W153" s="188"/>
      <c r="X153" s="188"/>
      <c r="Y153" s="178" t="s">
        <v>712</v>
      </c>
      <c r="Z153" s="188"/>
      <c r="AA153" s="178"/>
      <c r="AB153" s="178"/>
      <c r="AC153" s="178"/>
      <c r="AD153" s="178"/>
      <c r="AE153" s="178"/>
      <c r="AF153" s="178" t="s">
        <v>87</v>
      </c>
      <c r="AG153" s="180"/>
      <c r="AH153" s="180"/>
      <c r="AI153" s="181"/>
      <c r="AJ153" s="181"/>
      <c r="AK153" s="181"/>
      <c r="AL153" s="182">
        <v>626</v>
      </c>
      <c r="AM153" s="183" t="s">
        <v>11207</v>
      </c>
    </row>
    <row r="154" spans="1:39" s="153" customFormat="1" ht="15.6" customHeight="1" x14ac:dyDescent="0.3">
      <c r="A154" s="173">
        <v>88</v>
      </c>
      <c r="B154" s="175">
        <v>305</v>
      </c>
      <c r="C154" s="175"/>
      <c r="D154" s="175"/>
      <c r="E154" s="175"/>
      <c r="F154" s="176">
        <v>1949</v>
      </c>
      <c r="G154" s="176">
        <v>11</v>
      </c>
      <c r="H154" s="176">
        <v>16</v>
      </c>
      <c r="I154" s="174" t="s">
        <v>80</v>
      </c>
      <c r="J154" s="174" t="s">
        <v>113</v>
      </c>
      <c r="K154" s="174" t="s">
        <v>31</v>
      </c>
      <c r="L154" s="174" t="s">
        <v>109</v>
      </c>
      <c r="M154" s="174"/>
      <c r="N154" s="190" t="s">
        <v>202</v>
      </c>
      <c r="O154" s="178" t="s">
        <v>101</v>
      </c>
      <c r="P154" s="179">
        <v>4</v>
      </c>
      <c r="Q154" s="175"/>
      <c r="R154" s="175" t="s">
        <v>112</v>
      </c>
      <c r="S154" s="175"/>
      <c r="T154" s="175" t="s">
        <v>38</v>
      </c>
      <c r="U154" s="175" t="s">
        <v>38</v>
      </c>
      <c r="V154" s="175" t="s">
        <v>38</v>
      </c>
      <c r="W154" s="175" t="s">
        <v>109</v>
      </c>
      <c r="X154" s="178" t="s">
        <v>38</v>
      </c>
      <c r="Y154" s="178" t="s">
        <v>38</v>
      </c>
      <c r="Z154" s="178"/>
      <c r="AA154" s="178"/>
      <c r="AB154" s="178"/>
      <c r="AC154" s="178"/>
      <c r="AD154" s="178"/>
      <c r="AE154" s="178"/>
      <c r="AF154" s="178" t="s">
        <v>30</v>
      </c>
      <c r="AG154" s="180"/>
      <c r="AH154" s="180"/>
      <c r="AI154" s="181"/>
      <c r="AJ154" s="181"/>
      <c r="AK154" s="181"/>
      <c r="AL154" s="182">
        <v>88</v>
      </c>
      <c r="AM154" s="183" t="s">
        <v>11207</v>
      </c>
    </row>
    <row r="155" spans="1:39" s="153" customFormat="1" ht="15.6" customHeight="1" x14ac:dyDescent="0.3">
      <c r="A155" s="173">
        <v>89</v>
      </c>
      <c r="B155" s="175">
        <v>306</v>
      </c>
      <c r="C155" s="175"/>
      <c r="D155" s="175"/>
      <c r="E155" s="175"/>
      <c r="F155" s="176">
        <v>1949</v>
      </c>
      <c r="G155" s="176">
        <v>11</v>
      </c>
      <c r="H155" s="176">
        <v>19</v>
      </c>
      <c r="I155" s="174" t="s">
        <v>80</v>
      </c>
      <c r="J155" s="174" t="s">
        <v>113</v>
      </c>
      <c r="K155" s="174" t="s">
        <v>31</v>
      </c>
      <c r="L155" s="174" t="s">
        <v>109</v>
      </c>
      <c r="M155" s="174"/>
      <c r="N155" s="190" t="s">
        <v>203</v>
      </c>
      <c r="O155" s="178" t="s">
        <v>101</v>
      </c>
      <c r="P155" s="179">
        <v>4</v>
      </c>
      <c r="Q155" s="175"/>
      <c r="R155" s="175" t="s">
        <v>112</v>
      </c>
      <c r="S155" s="175"/>
      <c r="T155" s="175" t="s">
        <v>38</v>
      </c>
      <c r="U155" s="175" t="s">
        <v>38</v>
      </c>
      <c r="V155" s="175" t="s">
        <v>38</v>
      </c>
      <c r="W155" s="175" t="s">
        <v>109</v>
      </c>
      <c r="X155" s="178" t="s">
        <v>38</v>
      </c>
      <c r="Y155" s="178" t="s">
        <v>38</v>
      </c>
      <c r="Z155" s="178"/>
      <c r="AA155" s="178"/>
      <c r="AB155" s="178"/>
      <c r="AC155" s="178"/>
      <c r="AD155" s="178"/>
      <c r="AE155" s="178"/>
      <c r="AF155" s="178" t="s">
        <v>30</v>
      </c>
      <c r="AG155" s="180"/>
      <c r="AH155" s="180"/>
      <c r="AI155" s="181"/>
      <c r="AJ155" s="181"/>
      <c r="AK155" s="181"/>
      <c r="AL155" s="182">
        <v>89</v>
      </c>
      <c r="AM155" s="183" t="s">
        <v>11207</v>
      </c>
    </row>
    <row r="156" spans="1:39" s="153" customFormat="1" ht="15.6" customHeight="1" x14ac:dyDescent="0.3">
      <c r="A156" s="173">
        <v>90</v>
      </c>
      <c r="B156" s="175">
        <v>308</v>
      </c>
      <c r="C156" s="175"/>
      <c r="D156" s="175"/>
      <c r="E156" s="175"/>
      <c r="F156" s="176">
        <v>1949</v>
      </c>
      <c r="G156" s="176">
        <v>11</v>
      </c>
      <c r="H156" s="176">
        <v>25</v>
      </c>
      <c r="I156" s="174" t="s">
        <v>80</v>
      </c>
      <c r="J156" s="174" t="s">
        <v>113</v>
      </c>
      <c r="K156" s="174" t="s">
        <v>31</v>
      </c>
      <c r="L156" s="174" t="s">
        <v>109</v>
      </c>
      <c r="M156" s="174"/>
      <c r="N156" s="190" t="s">
        <v>204</v>
      </c>
      <c r="O156" s="178" t="s">
        <v>101</v>
      </c>
      <c r="P156" s="179">
        <v>4</v>
      </c>
      <c r="Q156" s="175"/>
      <c r="R156" s="175" t="s">
        <v>112</v>
      </c>
      <c r="S156" s="175"/>
      <c r="T156" s="175" t="s">
        <v>38</v>
      </c>
      <c r="U156" s="175" t="s">
        <v>38</v>
      </c>
      <c r="V156" s="175" t="s">
        <v>38</v>
      </c>
      <c r="W156" s="175" t="s">
        <v>109</v>
      </c>
      <c r="X156" s="178" t="s">
        <v>38</v>
      </c>
      <c r="Y156" s="178" t="s">
        <v>38</v>
      </c>
      <c r="Z156" s="178"/>
      <c r="AA156" s="178"/>
      <c r="AB156" s="178"/>
      <c r="AC156" s="178"/>
      <c r="AD156" s="178"/>
      <c r="AE156" s="178"/>
      <c r="AF156" s="178" t="s">
        <v>30</v>
      </c>
      <c r="AG156" s="180"/>
      <c r="AH156" s="180"/>
      <c r="AI156" s="181"/>
      <c r="AJ156" s="181"/>
      <c r="AK156" s="181"/>
      <c r="AL156" s="182">
        <v>90</v>
      </c>
      <c r="AM156" s="183" t="s">
        <v>11207</v>
      </c>
    </row>
    <row r="157" spans="1:39" s="153" customFormat="1" ht="15.6" customHeight="1" x14ac:dyDescent="0.3">
      <c r="A157" s="173">
        <v>91</v>
      </c>
      <c r="B157" s="175">
        <v>311</v>
      </c>
      <c r="C157" s="175"/>
      <c r="D157" s="175"/>
      <c r="E157" s="175"/>
      <c r="F157" s="176">
        <v>1949</v>
      </c>
      <c r="G157" s="176">
        <v>12</v>
      </c>
      <c r="H157" s="176">
        <v>4</v>
      </c>
      <c r="I157" s="174" t="s">
        <v>80</v>
      </c>
      <c r="J157" s="174" t="s">
        <v>113</v>
      </c>
      <c r="K157" s="174" t="s">
        <v>31</v>
      </c>
      <c r="L157" s="174" t="s">
        <v>109</v>
      </c>
      <c r="M157" s="174"/>
      <c r="N157" s="190" t="s">
        <v>205</v>
      </c>
      <c r="O157" s="178" t="s">
        <v>101</v>
      </c>
      <c r="P157" s="179">
        <v>4</v>
      </c>
      <c r="Q157" s="175"/>
      <c r="R157" s="175" t="s">
        <v>112</v>
      </c>
      <c r="S157" s="175"/>
      <c r="T157" s="175" t="s">
        <v>38</v>
      </c>
      <c r="U157" s="175" t="s">
        <v>38</v>
      </c>
      <c r="V157" s="175" t="s">
        <v>38</v>
      </c>
      <c r="W157" s="175" t="s">
        <v>109</v>
      </c>
      <c r="X157" s="178" t="s">
        <v>38</v>
      </c>
      <c r="Y157" s="178" t="s">
        <v>38</v>
      </c>
      <c r="Z157" s="178"/>
      <c r="AA157" s="178"/>
      <c r="AB157" s="178"/>
      <c r="AC157" s="178"/>
      <c r="AD157" s="178"/>
      <c r="AE157" s="178"/>
      <c r="AF157" s="178" t="s">
        <v>30</v>
      </c>
      <c r="AG157" s="180"/>
      <c r="AH157" s="180"/>
      <c r="AI157" s="181"/>
      <c r="AJ157" s="181"/>
      <c r="AK157" s="181"/>
      <c r="AL157" s="182">
        <v>91</v>
      </c>
      <c r="AM157" s="183" t="s">
        <v>11207</v>
      </c>
    </row>
    <row r="158" spans="1:39" s="153" customFormat="1" ht="15.6" customHeight="1" x14ac:dyDescent="0.3">
      <c r="A158" s="173">
        <v>378</v>
      </c>
      <c r="B158" s="174">
        <v>310</v>
      </c>
      <c r="C158" s="174"/>
      <c r="D158" s="174"/>
      <c r="E158" s="174"/>
      <c r="F158" s="176">
        <v>1949</v>
      </c>
      <c r="G158" s="176">
        <v>12</v>
      </c>
      <c r="H158" s="176">
        <v>4</v>
      </c>
      <c r="I158" s="174" t="s">
        <v>89</v>
      </c>
      <c r="J158" s="174" t="s">
        <v>631</v>
      </c>
      <c r="K158" s="174" t="s">
        <v>31</v>
      </c>
      <c r="L158" s="174" t="s">
        <v>626</v>
      </c>
      <c r="M158" s="174"/>
      <c r="N158" s="184" t="s">
        <v>632</v>
      </c>
      <c r="O158" s="178">
        <v>20</v>
      </c>
      <c r="P158" s="179" t="s">
        <v>281</v>
      </c>
      <c r="Q158" s="175"/>
      <c r="R158" s="175"/>
      <c r="S158" s="175" t="s">
        <v>628</v>
      </c>
      <c r="T158" s="175" t="s">
        <v>38</v>
      </c>
      <c r="U158" s="175" t="s">
        <v>38</v>
      </c>
      <c r="V158" s="175" t="s">
        <v>38</v>
      </c>
      <c r="W158" s="175" t="s">
        <v>38</v>
      </c>
      <c r="X158" s="178" t="s">
        <v>626</v>
      </c>
      <c r="Y158" s="178" t="s">
        <v>38</v>
      </c>
      <c r="Z158" s="178" t="s">
        <v>38</v>
      </c>
      <c r="AA158" s="178"/>
      <c r="AB158" s="178"/>
      <c r="AC158" s="178"/>
      <c r="AD158" s="178"/>
      <c r="AE158" s="178"/>
      <c r="AF158" s="178" t="s">
        <v>87</v>
      </c>
      <c r="AG158" s="180"/>
      <c r="AH158" s="180"/>
      <c r="AI158" s="181"/>
      <c r="AJ158" s="181"/>
      <c r="AK158" s="181"/>
      <c r="AL158" s="182">
        <v>378</v>
      </c>
      <c r="AM158" s="183" t="s">
        <v>11207</v>
      </c>
    </row>
    <row r="159" spans="1:39" s="153" customFormat="1" ht="15.6" customHeight="1" x14ac:dyDescent="0.3">
      <c r="A159" s="173">
        <v>339</v>
      </c>
      <c r="B159" s="174">
        <v>312</v>
      </c>
      <c r="C159" s="174"/>
      <c r="D159" s="174"/>
      <c r="E159" s="174"/>
      <c r="F159" s="176">
        <v>1949</v>
      </c>
      <c r="G159" s="176">
        <v>12</v>
      </c>
      <c r="H159" s="176">
        <v>9</v>
      </c>
      <c r="I159" s="174" t="s">
        <v>80</v>
      </c>
      <c r="J159" s="174" t="s">
        <v>526</v>
      </c>
      <c r="K159" s="174" t="s">
        <v>31</v>
      </c>
      <c r="L159" s="174" t="s">
        <v>527</v>
      </c>
      <c r="M159" s="174"/>
      <c r="N159" s="184" t="s">
        <v>528</v>
      </c>
      <c r="O159" s="178">
        <v>20</v>
      </c>
      <c r="P159" s="179" t="s">
        <v>281</v>
      </c>
      <c r="Q159" s="175"/>
      <c r="R159" s="175" t="s">
        <v>529</v>
      </c>
      <c r="S159" s="175"/>
      <c r="T159" s="175" t="s">
        <v>38</v>
      </c>
      <c r="U159" s="175" t="s">
        <v>38</v>
      </c>
      <c r="V159" s="175" t="s">
        <v>38</v>
      </c>
      <c r="W159" s="175" t="s">
        <v>527</v>
      </c>
      <c r="X159" s="178" t="s">
        <v>38</v>
      </c>
      <c r="Y159" s="178" t="s">
        <v>38</v>
      </c>
      <c r="Z159" s="178" t="s">
        <v>38</v>
      </c>
      <c r="AA159" s="178"/>
      <c r="AB159" s="178"/>
      <c r="AC159" s="178"/>
      <c r="AD159" s="178"/>
      <c r="AE159" s="178"/>
      <c r="AF159" s="178" t="s">
        <v>87</v>
      </c>
      <c r="AG159" s="180"/>
      <c r="AH159" s="180"/>
      <c r="AI159" s="181"/>
      <c r="AJ159" s="181"/>
      <c r="AK159" s="181"/>
      <c r="AL159" s="182">
        <v>339</v>
      </c>
      <c r="AM159" s="183" t="s">
        <v>11207</v>
      </c>
    </row>
    <row r="160" spans="1:39" s="153" customFormat="1" ht="15.6" customHeight="1" x14ac:dyDescent="0.3">
      <c r="A160" s="186">
        <v>632</v>
      </c>
      <c r="B160" s="178">
        <v>315</v>
      </c>
      <c r="C160" s="178"/>
      <c r="D160" s="178"/>
      <c r="E160" s="178"/>
      <c r="F160" s="176">
        <v>1949</v>
      </c>
      <c r="G160" s="176">
        <v>12</v>
      </c>
      <c r="H160" s="176">
        <v>31</v>
      </c>
      <c r="I160" s="178" t="s">
        <v>809</v>
      </c>
      <c r="J160" s="178" t="s">
        <v>742</v>
      </c>
      <c r="K160" s="178" t="s">
        <v>31</v>
      </c>
      <c r="L160" s="178" t="s">
        <v>743</v>
      </c>
      <c r="M160" s="178"/>
      <c r="N160" s="187" t="s">
        <v>810</v>
      </c>
      <c r="O160" s="178">
        <v>7</v>
      </c>
      <c r="P160" s="179" t="s">
        <v>110</v>
      </c>
      <c r="Q160" s="178"/>
      <c r="R160" s="178"/>
      <c r="S160" s="178"/>
      <c r="T160" s="175" t="s">
        <v>745</v>
      </c>
      <c r="U160" s="178" t="s">
        <v>38</v>
      </c>
      <c r="V160" s="188"/>
      <c r="W160" s="188"/>
      <c r="X160" s="188"/>
      <c r="Y160" s="178" t="s">
        <v>743</v>
      </c>
      <c r="Z160" s="188"/>
      <c r="AA160" s="178"/>
      <c r="AB160" s="178"/>
      <c r="AC160" s="178"/>
      <c r="AD160" s="178"/>
      <c r="AE160" s="178"/>
      <c r="AF160" s="178" t="s">
        <v>87</v>
      </c>
      <c r="AG160" s="180"/>
      <c r="AH160" s="180"/>
      <c r="AI160" s="181"/>
      <c r="AJ160" s="181"/>
      <c r="AK160" s="181"/>
      <c r="AL160" s="182">
        <v>632</v>
      </c>
      <c r="AM160" s="183" t="s">
        <v>11207</v>
      </c>
    </row>
    <row r="161" spans="1:39" s="153" customFormat="1" ht="15.6" customHeight="1" x14ac:dyDescent="0.3">
      <c r="A161" s="173">
        <v>92</v>
      </c>
      <c r="B161" s="175">
        <v>319</v>
      </c>
      <c r="C161" s="175"/>
      <c r="D161" s="175"/>
      <c r="E161" s="175"/>
      <c r="F161" s="176">
        <v>1950</v>
      </c>
      <c r="G161" s="176">
        <v>1</v>
      </c>
      <c r="H161" s="176">
        <v>9</v>
      </c>
      <c r="I161" s="174" t="s">
        <v>80</v>
      </c>
      <c r="J161" s="174" t="s">
        <v>113</v>
      </c>
      <c r="K161" s="174" t="s">
        <v>31</v>
      </c>
      <c r="L161" s="174" t="s">
        <v>109</v>
      </c>
      <c r="M161" s="174"/>
      <c r="N161" s="190" t="s">
        <v>206</v>
      </c>
      <c r="O161" s="178" t="s">
        <v>101</v>
      </c>
      <c r="P161" s="179">
        <v>5</v>
      </c>
      <c r="Q161" s="175"/>
      <c r="R161" s="175" t="s">
        <v>112</v>
      </c>
      <c r="S161" s="175"/>
      <c r="T161" s="175" t="s">
        <v>38</v>
      </c>
      <c r="U161" s="175" t="s">
        <v>38</v>
      </c>
      <c r="V161" s="175" t="s">
        <v>38</v>
      </c>
      <c r="W161" s="175" t="s">
        <v>109</v>
      </c>
      <c r="X161" s="178" t="s">
        <v>38</v>
      </c>
      <c r="Y161" s="178" t="s">
        <v>38</v>
      </c>
      <c r="Z161" s="178"/>
      <c r="AA161" s="178"/>
      <c r="AB161" s="178"/>
      <c r="AC161" s="178"/>
      <c r="AD161" s="178"/>
      <c r="AE161" s="178"/>
      <c r="AF161" s="178" t="s">
        <v>30</v>
      </c>
      <c r="AG161" s="180"/>
      <c r="AH161" s="180"/>
      <c r="AI161" s="181"/>
      <c r="AJ161" s="181"/>
      <c r="AK161" s="181"/>
      <c r="AL161" s="182">
        <v>92</v>
      </c>
      <c r="AM161" s="183" t="s">
        <v>11207</v>
      </c>
    </row>
    <row r="162" spans="1:39" s="153" customFormat="1" ht="15.6" customHeight="1" x14ac:dyDescent="0.3">
      <c r="A162" s="186">
        <v>638</v>
      </c>
      <c r="B162" s="178">
        <v>322</v>
      </c>
      <c r="C162" s="178"/>
      <c r="D162" s="178"/>
      <c r="E162" s="178"/>
      <c r="F162" s="176">
        <v>1950</v>
      </c>
      <c r="G162" s="176">
        <v>1</v>
      </c>
      <c r="H162" s="176">
        <v>12</v>
      </c>
      <c r="I162" s="178" t="s">
        <v>80</v>
      </c>
      <c r="J162" s="178" t="s">
        <v>685</v>
      </c>
      <c r="K162" s="178" t="s">
        <v>31</v>
      </c>
      <c r="L162" s="178" t="s">
        <v>681</v>
      </c>
      <c r="M162" s="178"/>
      <c r="N162" s="187" t="s">
        <v>813</v>
      </c>
      <c r="O162" s="178">
        <v>8</v>
      </c>
      <c r="P162" s="179">
        <v>3</v>
      </c>
      <c r="Q162" s="178"/>
      <c r="R162" s="178"/>
      <c r="S162" s="178"/>
      <c r="T162" s="175" t="s">
        <v>38</v>
      </c>
      <c r="U162" s="178" t="s">
        <v>683</v>
      </c>
      <c r="V162" s="188"/>
      <c r="W162" s="188"/>
      <c r="X162" s="188"/>
      <c r="Y162" s="178" t="s">
        <v>38</v>
      </c>
      <c r="Z162" s="178" t="s">
        <v>681</v>
      </c>
      <c r="AA162" s="178"/>
      <c r="AB162" s="178"/>
      <c r="AC162" s="178"/>
      <c r="AD162" s="178"/>
      <c r="AE162" s="178"/>
      <c r="AF162" s="178" t="s">
        <v>87</v>
      </c>
      <c r="AG162" s="180"/>
      <c r="AH162" s="180"/>
      <c r="AI162" s="181"/>
      <c r="AJ162" s="181"/>
      <c r="AK162" s="181"/>
      <c r="AL162" s="182">
        <v>638</v>
      </c>
      <c r="AM162" s="183" t="s">
        <v>11207</v>
      </c>
    </row>
    <row r="163" spans="1:39" s="153" customFormat="1" ht="15.6" customHeight="1" x14ac:dyDescent="0.3">
      <c r="A163" s="186">
        <v>637</v>
      </c>
      <c r="B163" s="178">
        <v>321</v>
      </c>
      <c r="C163" s="178"/>
      <c r="D163" s="178"/>
      <c r="E163" s="178"/>
      <c r="F163" s="176">
        <v>1950</v>
      </c>
      <c r="G163" s="176">
        <v>1</v>
      </c>
      <c r="H163" s="176">
        <v>12</v>
      </c>
      <c r="I163" s="178" t="s">
        <v>696</v>
      </c>
      <c r="J163" s="178" t="s">
        <v>811</v>
      </c>
      <c r="K163" s="178" t="s">
        <v>31</v>
      </c>
      <c r="L163" s="178"/>
      <c r="M163" s="178"/>
      <c r="N163" s="187" t="s">
        <v>812</v>
      </c>
      <c r="O163" s="178"/>
      <c r="P163" s="179"/>
      <c r="Q163" s="178"/>
      <c r="R163" s="178"/>
      <c r="S163" s="178"/>
      <c r="T163" s="175" t="s">
        <v>38</v>
      </c>
      <c r="U163" s="178" t="s">
        <v>38</v>
      </c>
      <c r="V163" s="188"/>
      <c r="W163" s="188"/>
      <c r="X163" s="188"/>
      <c r="Y163" s="178" t="s">
        <v>38</v>
      </c>
      <c r="Z163" s="188"/>
      <c r="AA163" s="178" t="s">
        <v>42</v>
      </c>
      <c r="AB163" s="178"/>
      <c r="AC163" s="178" t="s">
        <v>42</v>
      </c>
      <c r="AD163" s="178"/>
      <c r="AE163" s="178"/>
      <c r="AF163" s="178"/>
      <c r="AG163" s="180" t="s">
        <v>42</v>
      </c>
      <c r="AH163" s="180"/>
      <c r="AI163" s="181" t="s">
        <v>42</v>
      </c>
      <c r="AJ163" s="181"/>
      <c r="AK163" s="181"/>
      <c r="AL163" s="182"/>
      <c r="AM163" s="183" t="s">
        <v>11257</v>
      </c>
    </row>
    <row r="164" spans="1:39" s="153" customFormat="1" ht="15.6" customHeight="1" x14ac:dyDescent="0.3">
      <c r="A164" s="173">
        <v>93</v>
      </c>
      <c r="B164" s="174"/>
      <c r="C164" s="174"/>
      <c r="D164" s="174" t="s">
        <v>11215</v>
      </c>
      <c r="E164" s="174"/>
      <c r="F164" s="176">
        <v>1950</v>
      </c>
      <c r="G164" s="176">
        <v>1</v>
      </c>
      <c r="H164" s="176">
        <v>14</v>
      </c>
      <c r="I164" s="174" t="s">
        <v>58</v>
      </c>
      <c r="J164" s="174" t="s">
        <v>59</v>
      </c>
      <c r="K164" s="174" t="s">
        <v>31</v>
      </c>
      <c r="L164" s="174" t="s">
        <v>60</v>
      </c>
      <c r="M164" s="174"/>
      <c r="N164" s="184" t="s">
        <v>11216</v>
      </c>
      <c r="O164" s="178" t="s">
        <v>78</v>
      </c>
      <c r="P164" s="179">
        <v>5</v>
      </c>
      <c r="Q164" s="175" t="s">
        <v>63</v>
      </c>
      <c r="R164" s="175"/>
      <c r="S164" s="175"/>
      <c r="T164" s="175" t="s">
        <v>38</v>
      </c>
      <c r="U164" s="175" t="s">
        <v>38</v>
      </c>
      <c r="V164" s="175" t="s">
        <v>60</v>
      </c>
      <c r="W164" s="175" t="s">
        <v>38</v>
      </c>
      <c r="X164" s="178" t="s">
        <v>38</v>
      </c>
      <c r="Y164" s="178" t="s">
        <v>38</v>
      </c>
      <c r="Z164" s="178"/>
      <c r="AA164" s="178"/>
      <c r="AB164" s="178"/>
      <c r="AC164" s="178"/>
      <c r="AD164" s="178"/>
      <c r="AE164" s="178"/>
      <c r="AF164" s="178" t="s">
        <v>30</v>
      </c>
      <c r="AG164" s="180"/>
      <c r="AH164" s="180"/>
      <c r="AI164" s="181"/>
      <c r="AJ164" s="181"/>
      <c r="AK164" s="181"/>
      <c r="AL164" s="182">
        <v>93</v>
      </c>
      <c r="AM164" s="183" t="s">
        <v>11207</v>
      </c>
    </row>
    <row r="165" spans="1:39" s="153" customFormat="1" ht="15.6" customHeight="1" x14ac:dyDescent="0.3">
      <c r="A165" s="173">
        <v>342</v>
      </c>
      <c r="B165" s="174">
        <v>323</v>
      </c>
      <c r="C165" s="174"/>
      <c r="D165" s="174"/>
      <c r="E165" s="174"/>
      <c r="F165" s="176">
        <v>1950</v>
      </c>
      <c r="G165" s="176">
        <v>1</v>
      </c>
      <c r="H165" s="176">
        <v>18</v>
      </c>
      <c r="I165" s="174" t="s">
        <v>535</v>
      </c>
      <c r="J165" s="174" t="s">
        <v>536</v>
      </c>
      <c r="K165" s="174" t="s">
        <v>31</v>
      </c>
      <c r="L165" s="174" t="s">
        <v>537</v>
      </c>
      <c r="M165" s="174" t="s">
        <v>538</v>
      </c>
      <c r="N165" s="184" t="s">
        <v>539</v>
      </c>
      <c r="O165" s="178">
        <v>7</v>
      </c>
      <c r="P165" s="179">
        <v>-12</v>
      </c>
      <c r="Q165" s="175"/>
      <c r="R165" s="175"/>
      <c r="S165" s="175" t="s">
        <v>540</v>
      </c>
      <c r="T165" s="175" t="s">
        <v>541</v>
      </c>
      <c r="U165" s="175" t="s">
        <v>38</v>
      </c>
      <c r="V165" s="175" t="s">
        <v>38</v>
      </c>
      <c r="W165" s="175" t="s">
        <v>38</v>
      </c>
      <c r="X165" s="178" t="s">
        <v>537</v>
      </c>
      <c r="Y165" s="178" t="s">
        <v>537</v>
      </c>
      <c r="Z165" s="178" t="s">
        <v>38</v>
      </c>
      <c r="AA165" s="178"/>
      <c r="AB165" s="178"/>
      <c r="AC165" s="178"/>
      <c r="AD165" s="178"/>
      <c r="AE165" s="178"/>
      <c r="AF165" s="178" t="s">
        <v>87</v>
      </c>
      <c r="AG165" s="180"/>
      <c r="AH165" s="180"/>
      <c r="AI165" s="181"/>
      <c r="AJ165" s="181"/>
      <c r="AK165" s="181"/>
      <c r="AL165" s="182">
        <v>342</v>
      </c>
      <c r="AM165" s="183" t="s">
        <v>11207</v>
      </c>
    </row>
    <row r="166" spans="1:39" s="153" customFormat="1" ht="15.6" customHeight="1" x14ac:dyDescent="0.3">
      <c r="A166" s="186">
        <v>639</v>
      </c>
      <c r="B166" s="178">
        <v>324</v>
      </c>
      <c r="C166" s="178"/>
      <c r="D166" s="178"/>
      <c r="E166" s="178"/>
      <c r="F166" s="176">
        <v>1950</v>
      </c>
      <c r="G166" s="176">
        <v>1</v>
      </c>
      <c r="H166" s="176">
        <v>22</v>
      </c>
      <c r="I166" s="178" t="s">
        <v>709</v>
      </c>
      <c r="J166" s="178" t="s">
        <v>814</v>
      </c>
      <c r="K166" s="178" t="s">
        <v>31</v>
      </c>
      <c r="L166" s="178"/>
      <c r="M166" s="178"/>
      <c r="N166" s="187" t="s">
        <v>815</v>
      </c>
      <c r="O166" s="178"/>
      <c r="P166" s="179"/>
      <c r="Q166" s="178"/>
      <c r="R166" s="178"/>
      <c r="S166" s="178"/>
      <c r="T166" s="175" t="s">
        <v>38</v>
      </c>
      <c r="U166" s="178" t="s">
        <v>38</v>
      </c>
      <c r="V166" s="188"/>
      <c r="W166" s="188"/>
      <c r="X166" s="188"/>
      <c r="Y166" s="178" t="s">
        <v>38</v>
      </c>
      <c r="Z166" s="188"/>
      <c r="AA166" s="178" t="s">
        <v>42</v>
      </c>
      <c r="AB166" s="178"/>
      <c r="AC166" s="178"/>
      <c r="AD166" s="178"/>
      <c r="AE166" s="178"/>
      <c r="AF166" s="178"/>
      <c r="AG166" s="180" t="s">
        <v>42</v>
      </c>
      <c r="AH166" s="180"/>
      <c r="AI166" s="181" t="s">
        <v>42</v>
      </c>
      <c r="AJ166" s="181"/>
      <c r="AK166" s="181"/>
      <c r="AL166" s="182"/>
      <c r="AM166" s="183" t="s">
        <v>11257</v>
      </c>
    </row>
    <row r="167" spans="1:39" s="153" customFormat="1" ht="15.6" customHeight="1" x14ac:dyDescent="0.3">
      <c r="A167" s="186">
        <v>642</v>
      </c>
      <c r="B167" s="178">
        <v>327</v>
      </c>
      <c r="C167" s="178"/>
      <c r="D167" s="178"/>
      <c r="E167" s="178"/>
      <c r="F167" s="176">
        <v>1950</v>
      </c>
      <c r="G167" s="176">
        <v>2</v>
      </c>
      <c r="H167" s="176">
        <v>2</v>
      </c>
      <c r="I167" s="178" t="s">
        <v>686</v>
      </c>
      <c r="J167" s="178" t="s">
        <v>780</v>
      </c>
      <c r="K167" s="178" t="s">
        <v>31</v>
      </c>
      <c r="L167" s="178" t="s">
        <v>781</v>
      </c>
      <c r="M167" s="178"/>
      <c r="N167" s="187" t="s">
        <v>816</v>
      </c>
      <c r="O167" s="178">
        <v>7</v>
      </c>
      <c r="P167" s="179">
        <v>-3</v>
      </c>
      <c r="Q167" s="178"/>
      <c r="R167" s="178"/>
      <c r="S167" s="178"/>
      <c r="T167" s="175" t="s">
        <v>783</v>
      </c>
      <c r="U167" s="178" t="s">
        <v>38</v>
      </c>
      <c r="V167" s="188"/>
      <c r="W167" s="188"/>
      <c r="X167" s="188"/>
      <c r="Y167" s="178" t="s">
        <v>781</v>
      </c>
      <c r="Z167" s="188"/>
      <c r="AA167" s="178"/>
      <c r="AB167" s="178"/>
      <c r="AC167" s="178"/>
      <c r="AD167" s="178"/>
      <c r="AE167" s="178"/>
      <c r="AF167" s="178" t="s">
        <v>87</v>
      </c>
      <c r="AG167" s="180"/>
      <c r="AH167" s="180"/>
      <c r="AI167" s="181"/>
      <c r="AJ167" s="181"/>
      <c r="AK167" s="181"/>
      <c r="AL167" s="182">
        <v>642</v>
      </c>
      <c r="AM167" s="183" t="s">
        <v>11207</v>
      </c>
    </row>
    <row r="168" spans="1:39" s="153" customFormat="1" ht="15.6" customHeight="1" x14ac:dyDescent="0.3">
      <c r="A168" s="186">
        <v>643</v>
      </c>
      <c r="B168" s="178">
        <v>328</v>
      </c>
      <c r="C168" s="178"/>
      <c r="D168" s="178"/>
      <c r="E168" s="178"/>
      <c r="F168" s="176">
        <v>1950</v>
      </c>
      <c r="G168" s="176">
        <v>2</v>
      </c>
      <c r="H168" s="176">
        <v>5</v>
      </c>
      <c r="I168" s="178" t="s">
        <v>716</v>
      </c>
      <c r="J168" s="178" t="s">
        <v>817</v>
      </c>
      <c r="K168" s="178" t="s">
        <v>31</v>
      </c>
      <c r="L168" s="178" t="s">
        <v>818</v>
      </c>
      <c r="M168" s="178"/>
      <c r="N168" s="187" t="s">
        <v>819</v>
      </c>
      <c r="O168" s="178">
        <v>7</v>
      </c>
      <c r="P168" s="179" t="s">
        <v>110</v>
      </c>
      <c r="Q168" s="178"/>
      <c r="R168" s="178"/>
      <c r="S168" s="178"/>
      <c r="T168" s="175" t="s">
        <v>820</v>
      </c>
      <c r="U168" s="178" t="s">
        <v>38</v>
      </c>
      <c r="V168" s="188"/>
      <c r="W168" s="188"/>
      <c r="X168" s="188"/>
      <c r="Y168" s="178" t="s">
        <v>818</v>
      </c>
      <c r="Z168" s="188"/>
      <c r="AA168" s="178"/>
      <c r="AB168" s="178"/>
      <c r="AC168" s="178"/>
      <c r="AD168" s="178"/>
      <c r="AE168" s="178"/>
      <c r="AF168" s="178" t="s">
        <v>87</v>
      </c>
      <c r="AG168" s="180"/>
      <c r="AH168" s="180"/>
      <c r="AI168" s="181"/>
      <c r="AJ168" s="181"/>
      <c r="AK168" s="181"/>
      <c r="AL168" s="182">
        <v>643</v>
      </c>
      <c r="AM168" s="183" t="s">
        <v>11207</v>
      </c>
    </row>
    <row r="169" spans="1:39" s="153" customFormat="1" ht="15.6" customHeight="1" x14ac:dyDescent="0.3">
      <c r="A169" s="186">
        <v>645</v>
      </c>
      <c r="B169" s="178">
        <v>330</v>
      </c>
      <c r="C169" s="178"/>
      <c r="D169" s="178"/>
      <c r="E169" s="178"/>
      <c r="F169" s="176">
        <v>1950</v>
      </c>
      <c r="G169" s="176">
        <v>2</v>
      </c>
      <c r="H169" s="176">
        <v>22</v>
      </c>
      <c r="I169" s="178" t="s">
        <v>696</v>
      </c>
      <c r="J169" s="178" t="s">
        <v>824</v>
      </c>
      <c r="K169" s="178"/>
      <c r="L169" s="178"/>
      <c r="M169" s="178"/>
      <c r="N169" s="187" t="s">
        <v>825</v>
      </c>
      <c r="O169" s="178"/>
      <c r="P169" s="179"/>
      <c r="Q169" s="178"/>
      <c r="R169" s="178"/>
      <c r="S169" s="178"/>
      <c r="T169" s="175" t="s">
        <v>38</v>
      </c>
      <c r="U169" s="178" t="s">
        <v>38</v>
      </c>
      <c r="V169" s="188"/>
      <c r="W169" s="188"/>
      <c r="X169" s="188"/>
      <c r="Y169" s="178" t="s">
        <v>38</v>
      </c>
      <c r="Z169" s="188"/>
      <c r="AA169" s="178"/>
      <c r="AB169" s="178"/>
      <c r="AC169" s="178"/>
      <c r="AD169" s="178"/>
      <c r="AE169" s="178"/>
      <c r="AF169" s="178"/>
      <c r="AG169" s="180" t="s">
        <v>42</v>
      </c>
      <c r="AH169" s="180"/>
      <c r="AI169" s="181"/>
      <c r="AJ169" s="181"/>
      <c r="AK169" s="181"/>
      <c r="AL169" s="182"/>
      <c r="AM169" s="183" t="s">
        <v>11257</v>
      </c>
    </row>
    <row r="170" spans="1:39" s="153" customFormat="1" ht="15.6" customHeight="1" x14ac:dyDescent="0.3">
      <c r="A170" s="173">
        <v>95</v>
      </c>
      <c r="B170" s="175">
        <v>332</v>
      </c>
      <c r="C170" s="192"/>
      <c r="D170" s="175"/>
      <c r="E170" s="175"/>
      <c r="F170" s="176">
        <v>1950</v>
      </c>
      <c r="G170" s="176">
        <v>2</v>
      </c>
      <c r="H170" s="176">
        <v>24</v>
      </c>
      <c r="I170" s="174" t="s">
        <v>80</v>
      </c>
      <c r="J170" s="174" t="s">
        <v>105</v>
      </c>
      <c r="K170" s="174" t="s">
        <v>31</v>
      </c>
      <c r="L170" s="174" t="s">
        <v>99</v>
      </c>
      <c r="M170" s="174" t="s">
        <v>153</v>
      </c>
      <c r="N170" s="184" t="s">
        <v>208</v>
      </c>
      <c r="O170" s="178" t="s">
        <v>101</v>
      </c>
      <c r="P170" s="179">
        <v>2</v>
      </c>
      <c r="Q170" s="175"/>
      <c r="R170" s="175" t="s">
        <v>102</v>
      </c>
      <c r="S170" s="175"/>
      <c r="T170" s="175" t="s">
        <v>103</v>
      </c>
      <c r="U170" s="175" t="s">
        <v>38</v>
      </c>
      <c r="V170" s="175" t="s">
        <v>38</v>
      </c>
      <c r="W170" s="175" t="s">
        <v>99</v>
      </c>
      <c r="X170" s="178" t="s">
        <v>38</v>
      </c>
      <c r="Y170" s="178" t="s">
        <v>99</v>
      </c>
      <c r="Z170" s="178"/>
      <c r="AA170" s="178"/>
      <c r="AB170" s="178"/>
      <c r="AC170" s="178"/>
      <c r="AD170" s="178"/>
      <c r="AE170" s="178"/>
      <c r="AF170" s="178" t="s">
        <v>30</v>
      </c>
      <c r="AG170" s="180"/>
      <c r="AH170" s="180"/>
      <c r="AI170" s="181"/>
      <c r="AJ170" s="181"/>
      <c r="AK170" s="181"/>
      <c r="AL170" s="182">
        <v>95</v>
      </c>
      <c r="AM170" s="183" t="s">
        <v>11207</v>
      </c>
    </row>
    <row r="171" spans="1:39" s="153" customFormat="1" ht="15.6" customHeight="1" x14ac:dyDescent="0.3">
      <c r="A171" s="173">
        <v>96</v>
      </c>
      <c r="B171" s="175">
        <v>331</v>
      </c>
      <c r="C171" s="175"/>
      <c r="D171" s="175"/>
      <c r="E171" s="175"/>
      <c r="F171" s="176">
        <v>1950</v>
      </c>
      <c r="G171" s="176">
        <v>2</v>
      </c>
      <c r="H171" s="176">
        <v>24</v>
      </c>
      <c r="I171" s="174" t="s">
        <v>80</v>
      </c>
      <c r="J171" s="174" t="s">
        <v>113</v>
      </c>
      <c r="K171" s="174" t="s">
        <v>31</v>
      </c>
      <c r="L171" s="174" t="s">
        <v>109</v>
      </c>
      <c r="M171" s="174"/>
      <c r="N171" s="190" t="s">
        <v>209</v>
      </c>
      <c r="O171" s="178" t="s">
        <v>101</v>
      </c>
      <c r="P171" s="179">
        <v>5</v>
      </c>
      <c r="Q171" s="175"/>
      <c r="R171" s="175" t="s">
        <v>112</v>
      </c>
      <c r="S171" s="175"/>
      <c r="T171" s="175" t="s">
        <v>38</v>
      </c>
      <c r="U171" s="175" t="s">
        <v>38</v>
      </c>
      <c r="V171" s="175" t="s">
        <v>38</v>
      </c>
      <c r="W171" s="175" t="s">
        <v>109</v>
      </c>
      <c r="X171" s="178" t="s">
        <v>38</v>
      </c>
      <c r="Y171" s="178" t="s">
        <v>38</v>
      </c>
      <c r="Z171" s="178"/>
      <c r="AA171" s="178"/>
      <c r="AB171" s="178"/>
      <c r="AC171" s="178"/>
      <c r="AD171" s="178"/>
      <c r="AE171" s="178"/>
      <c r="AF171" s="178" t="s">
        <v>30</v>
      </c>
      <c r="AG171" s="180"/>
      <c r="AH171" s="180"/>
      <c r="AI171" s="181"/>
      <c r="AJ171" s="181"/>
      <c r="AK171" s="181"/>
      <c r="AL171" s="182">
        <v>96</v>
      </c>
      <c r="AM171" s="183" t="s">
        <v>11207</v>
      </c>
    </row>
    <row r="172" spans="1:39" s="153" customFormat="1" ht="15.6" customHeight="1" x14ac:dyDescent="0.3">
      <c r="A172" s="186">
        <v>646</v>
      </c>
      <c r="B172" s="178">
        <v>333</v>
      </c>
      <c r="C172" s="178"/>
      <c r="D172" s="178"/>
      <c r="E172" s="178"/>
      <c r="F172" s="176">
        <v>1950</v>
      </c>
      <c r="G172" s="176">
        <v>2</v>
      </c>
      <c r="H172" s="176">
        <v>24</v>
      </c>
      <c r="I172" s="178" t="s">
        <v>80</v>
      </c>
      <c r="J172" s="178" t="s">
        <v>826</v>
      </c>
      <c r="K172" s="178" t="s">
        <v>31</v>
      </c>
      <c r="L172" s="178" t="s">
        <v>681</v>
      </c>
      <c r="M172" s="178"/>
      <c r="N172" s="187" t="s">
        <v>827</v>
      </c>
      <c r="O172" s="178">
        <v>8</v>
      </c>
      <c r="P172" s="179">
        <v>3</v>
      </c>
      <c r="Q172" s="178"/>
      <c r="R172" s="178"/>
      <c r="S172" s="178"/>
      <c r="T172" s="175" t="s">
        <v>38</v>
      </c>
      <c r="U172" s="178" t="s">
        <v>683</v>
      </c>
      <c r="V172" s="188"/>
      <c r="W172" s="188"/>
      <c r="X172" s="188"/>
      <c r="Y172" s="178" t="s">
        <v>38</v>
      </c>
      <c r="Z172" s="178" t="s">
        <v>681</v>
      </c>
      <c r="AA172" s="178"/>
      <c r="AB172" s="178"/>
      <c r="AC172" s="178"/>
      <c r="AD172" s="178"/>
      <c r="AE172" s="178"/>
      <c r="AF172" s="178" t="s">
        <v>87</v>
      </c>
      <c r="AG172" s="180"/>
      <c r="AH172" s="180"/>
      <c r="AI172" s="181"/>
      <c r="AJ172" s="181"/>
      <c r="AK172" s="181"/>
      <c r="AL172" s="182">
        <v>646</v>
      </c>
      <c r="AM172" s="183" t="s">
        <v>11207</v>
      </c>
    </row>
    <row r="173" spans="1:39" s="153" customFormat="1" ht="15.6" customHeight="1" x14ac:dyDescent="0.3">
      <c r="A173" s="173">
        <v>97</v>
      </c>
      <c r="B173" s="175">
        <v>336</v>
      </c>
      <c r="C173" s="175">
        <v>645</v>
      </c>
      <c r="D173" s="175"/>
      <c r="E173" s="175"/>
      <c r="F173" s="176">
        <v>1950</v>
      </c>
      <c r="G173" s="176">
        <v>2</v>
      </c>
      <c r="H173" s="176">
        <v>25</v>
      </c>
      <c r="I173" s="174" t="s">
        <v>80</v>
      </c>
      <c r="J173" s="174" t="s">
        <v>113</v>
      </c>
      <c r="K173" s="174" t="s">
        <v>31</v>
      </c>
      <c r="L173" s="174" t="s">
        <v>109</v>
      </c>
      <c r="M173" s="174"/>
      <c r="N173" s="190" t="s">
        <v>210</v>
      </c>
      <c r="O173" s="178" t="s">
        <v>101</v>
      </c>
      <c r="P173" s="179">
        <v>5</v>
      </c>
      <c r="Q173" s="175"/>
      <c r="R173" s="175" t="s">
        <v>112</v>
      </c>
      <c r="S173" s="175"/>
      <c r="T173" s="175" t="s">
        <v>38</v>
      </c>
      <c r="U173" s="175" t="s">
        <v>38</v>
      </c>
      <c r="V173" s="175" t="s">
        <v>38</v>
      </c>
      <c r="W173" s="175" t="s">
        <v>109</v>
      </c>
      <c r="X173" s="178" t="s">
        <v>38</v>
      </c>
      <c r="Y173" s="178" t="s">
        <v>38</v>
      </c>
      <c r="Z173" s="178"/>
      <c r="AA173" s="178"/>
      <c r="AB173" s="178"/>
      <c r="AC173" s="178"/>
      <c r="AD173" s="178" t="s">
        <v>42</v>
      </c>
      <c r="AE173" s="178"/>
      <c r="AF173" s="178" t="s">
        <v>30</v>
      </c>
      <c r="AG173" s="180"/>
      <c r="AH173" s="180"/>
      <c r="AI173" s="181"/>
      <c r="AJ173" s="181"/>
      <c r="AK173" s="181"/>
      <c r="AL173" s="182">
        <v>97</v>
      </c>
      <c r="AM173" s="183" t="s">
        <v>11207</v>
      </c>
    </row>
    <row r="174" spans="1:39" s="153" customFormat="1" ht="15.6" customHeight="1" x14ac:dyDescent="0.3">
      <c r="A174" s="173">
        <v>327</v>
      </c>
      <c r="B174" s="174">
        <v>335</v>
      </c>
      <c r="C174" s="174"/>
      <c r="D174" s="174"/>
      <c r="E174" s="174"/>
      <c r="F174" s="176">
        <v>1950</v>
      </c>
      <c r="G174" s="176">
        <v>2</v>
      </c>
      <c r="H174" s="176">
        <v>25</v>
      </c>
      <c r="I174" s="174" t="s">
        <v>80</v>
      </c>
      <c r="J174" s="174" t="s">
        <v>105</v>
      </c>
      <c r="K174" s="174" t="s">
        <v>31</v>
      </c>
      <c r="L174" s="174" t="s">
        <v>99</v>
      </c>
      <c r="M174" s="174" t="s">
        <v>153</v>
      </c>
      <c r="N174" s="184" t="s">
        <v>506</v>
      </c>
      <c r="O174" s="178" t="s">
        <v>101</v>
      </c>
      <c r="P174" s="179">
        <v>2</v>
      </c>
      <c r="Q174" s="175"/>
      <c r="R174" s="175" t="s">
        <v>102</v>
      </c>
      <c r="S174" s="175"/>
      <c r="T174" s="175" t="s">
        <v>103</v>
      </c>
      <c r="U174" s="175" t="s">
        <v>38</v>
      </c>
      <c r="V174" s="175" t="s">
        <v>38</v>
      </c>
      <c r="W174" s="175" t="s">
        <v>99</v>
      </c>
      <c r="X174" s="178" t="s">
        <v>38</v>
      </c>
      <c r="Y174" s="178" t="s">
        <v>99</v>
      </c>
      <c r="Z174" s="178" t="s">
        <v>38</v>
      </c>
      <c r="AA174" s="178"/>
      <c r="AB174" s="178"/>
      <c r="AC174" s="178"/>
      <c r="AD174" s="178"/>
      <c r="AE174" s="178"/>
      <c r="AF174" s="178" t="s">
        <v>30</v>
      </c>
      <c r="AG174" s="180"/>
      <c r="AH174" s="180"/>
      <c r="AI174" s="181"/>
      <c r="AJ174" s="181"/>
      <c r="AK174" s="181"/>
      <c r="AL174" s="182">
        <v>327</v>
      </c>
      <c r="AM174" s="183" t="s">
        <v>11207</v>
      </c>
    </row>
    <row r="175" spans="1:39" s="153" customFormat="1" ht="15.6" customHeight="1" x14ac:dyDescent="0.3">
      <c r="A175" s="186">
        <v>647</v>
      </c>
      <c r="B175" s="178">
        <v>334</v>
      </c>
      <c r="C175" s="178"/>
      <c r="D175" s="178"/>
      <c r="E175" s="178"/>
      <c r="F175" s="176">
        <v>1950</v>
      </c>
      <c r="G175" s="176">
        <v>2</v>
      </c>
      <c r="H175" s="176">
        <v>25</v>
      </c>
      <c r="I175" s="178" t="s">
        <v>80</v>
      </c>
      <c r="J175" s="178" t="s">
        <v>826</v>
      </c>
      <c r="K175" s="178" t="s">
        <v>31</v>
      </c>
      <c r="L175" s="178" t="s">
        <v>681</v>
      </c>
      <c r="M175" s="178"/>
      <c r="N175" s="187" t="s">
        <v>828</v>
      </c>
      <c r="O175" s="178">
        <v>8</v>
      </c>
      <c r="P175" s="179">
        <v>3</v>
      </c>
      <c r="Q175" s="178"/>
      <c r="R175" s="178"/>
      <c r="S175" s="178"/>
      <c r="T175" s="175" t="s">
        <v>38</v>
      </c>
      <c r="U175" s="178" t="s">
        <v>683</v>
      </c>
      <c r="V175" s="188"/>
      <c r="W175" s="188"/>
      <c r="X175" s="188"/>
      <c r="Y175" s="178" t="s">
        <v>38</v>
      </c>
      <c r="Z175" s="178" t="s">
        <v>681</v>
      </c>
      <c r="AA175" s="178"/>
      <c r="AB175" s="178"/>
      <c r="AC175" s="178"/>
      <c r="AD175" s="178"/>
      <c r="AE175" s="178"/>
      <c r="AF175" s="178" t="s">
        <v>87</v>
      </c>
      <c r="AG175" s="180"/>
      <c r="AH175" s="180"/>
      <c r="AI175" s="181"/>
      <c r="AJ175" s="181"/>
      <c r="AK175" s="181"/>
      <c r="AL175" s="182">
        <v>647</v>
      </c>
      <c r="AM175" s="183" t="s">
        <v>11207</v>
      </c>
    </row>
    <row r="176" spans="1:39" s="153" customFormat="1" ht="15.6" customHeight="1" x14ac:dyDescent="0.3">
      <c r="A176" s="173">
        <v>98</v>
      </c>
      <c r="B176" s="175">
        <v>339</v>
      </c>
      <c r="C176" s="175"/>
      <c r="D176" s="175"/>
      <c r="E176" s="175"/>
      <c r="F176" s="176">
        <v>1950</v>
      </c>
      <c r="G176" s="176">
        <v>3</v>
      </c>
      <c r="H176" s="176">
        <v>4</v>
      </c>
      <c r="I176" s="174" t="s">
        <v>80</v>
      </c>
      <c r="J176" s="174" t="s">
        <v>113</v>
      </c>
      <c r="K176" s="174" t="s">
        <v>31</v>
      </c>
      <c r="L176" s="174" t="s">
        <v>109</v>
      </c>
      <c r="M176" s="174"/>
      <c r="N176" s="190" t="s">
        <v>211</v>
      </c>
      <c r="O176" s="178" t="s">
        <v>101</v>
      </c>
      <c r="P176" s="179">
        <v>5</v>
      </c>
      <c r="Q176" s="175"/>
      <c r="R176" s="175" t="s">
        <v>112</v>
      </c>
      <c r="S176" s="175"/>
      <c r="T176" s="175" t="s">
        <v>38</v>
      </c>
      <c r="U176" s="175" t="s">
        <v>38</v>
      </c>
      <c r="V176" s="175" t="s">
        <v>38</v>
      </c>
      <c r="W176" s="175" t="s">
        <v>109</v>
      </c>
      <c r="X176" s="178" t="s">
        <v>38</v>
      </c>
      <c r="Y176" s="178" t="s">
        <v>38</v>
      </c>
      <c r="Z176" s="178"/>
      <c r="AA176" s="178"/>
      <c r="AB176" s="178"/>
      <c r="AC176" s="178"/>
      <c r="AD176" s="178"/>
      <c r="AE176" s="178"/>
      <c r="AF176" s="178" t="s">
        <v>30</v>
      </c>
      <c r="AG176" s="180"/>
      <c r="AH176" s="180"/>
      <c r="AI176" s="181"/>
      <c r="AJ176" s="181"/>
      <c r="AK176" s="181"/>
      <c r="AL176" s="182">
        <v>98</v>
      </c>
      <c r="AM176" s="183" t="s">
        <v>11207</v>
      </c>
    </row>
    <row r="177" spans="1:39" s="153" customFormat="1" ht="15.6" customHeight="1" x14ac:dyDescent="0.3">
      <c r="A177" s="186">
        <v>651</v>
      </c>
      <c r="B177" s="178">
        <v>341</v>
      </c>
      <c r="C177" s="178"/>
      <c r="D177" s="178"/>
      <c r="E177" s="178"/>
      <c r="F177" s="176">
        <v>1950</v>
      </c>
      <c r="G177" s="176">
        <v>3</v>
      </c>
      <c r="H177" s="176">
        <v>9</v>
      </c>
      <c r="I177" s="178" t="s">
        <v>777</v>
      </c>
      <c r="J177" s="178" t="s">
        <v>829</v>
      </c>
      <c r="K177" s="178" t="s">
        <v>31</v>
      </c>
      <c r="L177" s="178"/>
      <c r="M177" s="178"/>
      <c r="N177" s="187" t="s">
        <v>830</v>
      </c>
      <c r="O177" s="178"/>
      <c r="P177" s="179"/>
      <c r="Q177" s="178"/>
      <c r="R177" s="178"/>
      <c r="S177" s="178"/>
      <c r="T177" s="175" t="s">
        <v>38</v>
      </c>
      <c r="U177" s="178" t="s">
        <v>38</v>
      </c>
      <c r="V177" s="188"/>
      <c r="W177" s="188"/>
      <c r="X177" s="188"/>
      <c r="Y177" s="178" t="s">
        <v>38</v>
      </c>
      <c r="Z177" s="188"/>
      <c r="AA177" s="178"/>
      <c r="AB177" s="178"/>
      <c r="AC177" s="178"/>
      <c r="AD177" s="178"/>
      <c r="AE177" s="178"/>
      <c r="AF177" s="178"/>
      <c r="AG177" s="180" t="s">
        <v>42</v>
      </c>
      <c r="AH177" s="180"/>
      <c r="AI177" s="181"/>
      <c r="AJ177" s="181"/>
      <c r="AK177" s="181"/>
      <c r="AL177" s="182"/>
      <c r="AM177" s="183" t="s">
        <v>11257</v>
      </c>
    </row>
    <row r="178" spans="1:39" s="153" customFormat="1" ht="15.6" customHeight="1" x14ac:dyDescent="0.3">
      <c r="A178" s="186">
        <v>653</v>
      </c>
      <c r="B178" s="178">
        <v>343</v>
      </c>
      <c r="C178" s="178"/>
      <c r="D178" s="178"/>
      <c r="E178" s="178"/>
      <c r="F178" s="176">
        <v>1950</v>
      </c>
      <c r="G178" s="176">
        <v>3</v>
      </c>
      <c r="H178" s="176">
        <v>11</v>
      </c>
      <c r="I178" s="178" t="s">
        <v>80</v>
      </c>
      <c r="J178" s="178" t="s">
        <v>685</v>
      </c>
      <c r="K178" s="178" t="s">
        <v>31</v>
      </c>
      <c r="L178" s="178" t="s">
        <v>681</v>
      </c>
      <c r="M178" s="178"/>
      <c r="N178" s="187" t="s">
        <v>831</v>
      </c>
      <c r="O178" s="178">
        <v>8</v>
      </c>
      <c r="P178" s="179">
        <v>3</v>
      </c>
      <c r="Q178" s="178"/>
      <c r="R178" s="178"/>
      <c r="S178" s="178"/>
      <c r="T178" s="175" t="s">
        <v>38</v>
      </c>
      <c r="U178" s="178" t="s">
        <v>683</v>
      </c>
      <c r="V178" s="188"/>
      <c r="W178" s="188"/>
      <c r="X178" s="188"/>
      <c r="Y178" s="178" t="s">
        <v>38</v>
      </c>
      <c r="Z178" s="178" t="s">
        <v>681</v>
      </c>
      <c r="AA178" s="178"/>
      <c r="AB178" s="178"/>
      <c r="AC178" s="178"/>
      <c r="AD178" s="178"/>
      <c r="AE178" s="178"/>
      <c r="AF178" s="178" t="s">
        <v>87</v>
      </c>
      <c r="AG178" s="180"/>
      <c r="AH178" s="180"/>
      <c r="AI178" s="181"/>
      <c r="AJ178" s="181"/>
      <c r="AK178" s="181"/>
      <c r="AL178" s="182">
        <v>653</v>
      </c>
      <c r="AM178" s="183" t="s">
        <v>11207</v>
      </c>
    </row>
    <row r="179" spans="1:39" s="153" customFormat="1" ht="15.6" customHeight="1" x14ac:dyDescent="0.3">
      <c r="A179" s="173">
        <v>340</v>
      </c>
      <c r="B179" s="174">
        <v>345</v>
      </c>
      <c r="C179" s="174"/>
      <c r="D179" s="174"/>
      <c r="E179" s="174"/>
      <c r="F179" s="176">
        <v>1950</v>
      </c>
      <c r="G179" s="176">
        <v>3</v>
      </c>
      <c r="H179" s="176">
        <v>16</v>
      </c>
      <c r="I179" s="174" t="s">
        <v>80</v>
      </c>
      <c r="J179" s="174" t="s">
        <v>526</v>
      </c>
      <c r="K179" s="174" t="s">
        <v>31</v>
      </c>
      <c r="L179" s="174" t="s">
        <v>527</v>
      </c>
      <c r="M179" s="174"/>
      <c r="N179" s="184" t="s">
        <v>530</v>
      </c>
      <c r="O179" s="178">
        <v>20</v>
      </c>
      <c r="P179" s="179" t="s">
        <v>281</v>
      </c>
      <c r="Q179" s="175"/>
      <c r="R179" s="175" t="s">
        <v>529</v>
      </c>
      <c r="S179" s="175"/>
      <c r="T179" s="175" t="s">
        <v>38</v>
      </c>
      <c r="U179" s="175" t="s">
        <v>38</v>
      </c>
      <c r="V179" s="175" t="s">
        <v>38</v>
      </c>
      <c r="W179" s="175" t="s">
        <v>527</v>
      </c>
      <c r="X179" s="178" t="s">
        <v>38</v>
      </c>
      <c r="Y179" s="178" t="s">
        <v>38</v>
      </c>
      <c r="Z179" s="178" t="s">
        <v>38</v>
      </c>
      <c r="AA179" s="178"/>
      <c r="AB179" s="178"/>
      <c r="AC179" s="178"/>
      <c r="AD179" s="178"/>
      <c r="AE179" s="178"/>
      <c r="AF179" s="178" t="s">
        <v>87</v>
      </c>
      <c r="AG179" s="180"/>
      <c r="AH179" s="180"/>
      <c r="AI179" s="181"/>
      <c r="AJ179" s="181"/>
      <c r="AK179" s="181"/>
      <c r="AL179" s="182">
        <v>340</v>
      </c>
      <c r="AM179" s="183" t="s">
        <v>11207</v>
      </c>
    </row>
    <row r="180" spans="1:39" s="153" customFormat="1" ht="15.6" customHeight="1" x14ac:dyDescent="0.3">
      <c r="A180" s="173">
        <v>99</v>
      </c>
      <c r="B180" s="175">
        <v>346</v>
      </c>
      <c r="C180" s="175"/>
      <c r="D180" s="175"/>
      <c r="E180" s="175"/>
      <c r="F180" s="176">
        <v>1950</v>
      </c>
      <c r="G180" s="176">
        <v>3</v>
      </c>
      <c r="H180" s="176">
        <v>17</v>
      </c>
      <c r="I180" s="174" t="s">
        <v>80</v>
      </c>
      <c r="J180" s="174" t="s">
        <v>113</v>
      </c>
      <c r="K180" s="174" t="s">
        <v>31</v>
      </c>
      <c r="L180" s="174" t="s">
        <v>109</v>
      </c>
      <c r="M180" s="174"/>
      <c r="N180" s="190" t="s">
        <v>212</v>
      </c>
      <c r="O180" s="178" t="s">
        <v>101</v>
      </c>
      <c r="P180" s="179">
        <v>5</v>
      </c>
      <c r="Q180" s="175"/>
      <c r="R180" s="175" t="s">
        <v>112</v>
      </c>
      <c r="S180" s="175"/>
      <c r="T180" s="175" t="s">
        <v>38</v>
      </c>
      <c r="U180" s="175" t="s">
        <v>38</v>
      </c>
      <c r="V180" s="175" t="s">
        <v>38</v>
      </c>
      <c r="W180" s="175" t="s">
        <v>109</v>
      </c>
      <c r="X180" s="178" t="s">
        <v>38</v>
      </c>
      <c r="Y180" s="178" t="s">
        <v>38</v>
      </c>
      <c r="Z180" s="178"/>
      <c r="AA180" s="178"/>
      <c r="AB180" s="178"/>
      <c r="AC180" s="178"/>
      <c r="AD180" s="178"/>
      <c r="AE180" s="178"/>
      <c r="AF180" s="178" t="s">
        <v>30</v>
      </c>
      <c r="AG180" s="180"/>
      <c r="AH180" s="180"/>
      <c r="AI180" s="181"/>
      <c r="AJ180" s="181"/>
      <c r="AK180" s="181"/>
      <c r="AL180" s="182">
        <v>99</v>
      </c>
      <c r="AM180" s="183" t="s">
        <v>11207</v>
      </c>
    </row>
    <row r="181" spans="1:39" s="153" customFormat="1" ht="15.6" customHeight="1" x14ac:dyDescent="0.3">
      <c r="A181" s="173">
        <v>100</v>
      </c>
      <c r="B181" s="175">
        <v>347</v>
      </c>
      <c r="C181" s="175"/>
      <c r="D181" s="175"/>
      <c r="E181" s="175"/>
      <c r="F181" s="176">
        <v>1950</v>
      </c>
      <c r="G181" s="176">
        <v>3</v>
      </c>
      <c r="H181" s="176">
        <v>17</v>
      </c>
      <c r="I181" s="174" t="s">
        <v>80</v>
      </c>
      <c r="J181" s="174" t="s">
        <v>113</v>
      </c>
      <c r="K181" s="174" t="s">
        <v>31</v>
      </c>
      <c r="L181" s="174" t="s">
        <v>109</v>
      </c>
      <c r="M181" s="174"/>
      <c r="N181" s="190" t="s">
        <v>213</v>
      </c>
      <c r="O181" s="178" t="s">
        <v>101</v>
      </c>
      <c r="P181" s="179">
        <v>5</v>
      </c>
      <c r="Q181" s="175"/>
      <c r="R181" s="175" t="s">
        <v>112</v>
      </c>
      <c r="S181" s="175"/>
      <c r="T181" s="175" t="s">
        <v>38</v>
      </c>
      <c r="U181" s="175" t="s">
        <v>38</v>
      </c>
      <c r="V181" s="175" t="s">
        <v>38</v>
      </c>
      <c r="W181" s="175" t="s">
        <v>109</v>
      </c>
      <c r="X181" s="178" t="s">
        <v>38</v>
      </c>
      <c r="Y181" s="178" t="s">
        <v>38</v>
      </c>
      <c r="Z181" s="178"/>
      <c r="AA181" s="178"/>
      <c r="AB181" s="178"/>
      <c r="AC181" s="178"/>
      <c r="AD181" s="178"/>
      <c r="AE181" s="178"/>
      <c r="AF181" s="178" t="s">
        <v>30</v>
      </c>
      <c r="AG181" s="180"/>
      <c r="AH181" s="180"/>
      <c r="AI181" s="181"/>
      <c r="AJ181" s="181"/>
      <c r="AK181" s="181"/>
      <c r="AL181" s="182">
        <v>100</v>
      </c>
      <c r="AM181" s="183" t="s">
        <v>11207</v>
      </c>
    </row>
    <row r="182" spans="1:39" s="153" customFormat="1" ht="15.6" customHeight="1" x14ac:dyDescent="0.3">
      <c r="A182" s="186">
        <v>656</v>
      </c>
      <c r="B182" s="178">
        <v>349</v>
      </c>
      <c r="C182" s="178">
        <v>671</v>
      </c>
      <c r="D182" s="178"/>
      <c r="E182" s="178"/>
      <c r="F182" s="176">
        <v>1950</v>
      </c>
      <c r="G182" s="176">
        <v>3</v>
      </c>
      <c r="H182" s="176">
        <v>20</v>
      </c>
      <c r="I182" s="178" t="s">
        <v>832</v>
      </c>
      <c r="J182" s="178" t="s">
        <v>833</v>
      </c>
      <c r="K182" s="178" t="s">
        <v>31</v>
      </c>
      <c r="L182" s="178" t="s">
        <v>834</v>
      </c>
      <c r="M182" s="178"/>
      <c r="N182" s="187" t="s">
        <v>835</v>
      </c>
      <c r="O182" s="178">
        <v>7</v>
      </c>
      <c r="P182" s="179">
        <v>-5</v>
      </c>
      <c r="Q182" s="178"/>
      <c r="R182" s="178"/>
      <c r="S182" s="178"/>
      <c r="T182" s="175" t="s">
        <v>836</v>
      </c>
      <c r="U182" s="178" t="s">
        <v>38</v>
      </c>
      <c r="V182" s="188"/>
      <c r="W182" s="188"/>
      <c r="X182" s="188"/>
      <c r="Y182" s="178" t="s">
        <v>834</v>
      </c>
      <c r="Z182" s="188"/>
      <c r="AA182" s="178"/>
      <c r="AB182" s="178"/>
      <c r="AC182" s="178"/>
      <c r="AD182" s="178"/>
      <c r="AE182" s="178"/>
      <c r="AF182" s="178" t="s">
        <v>87</v>
      </c>
      <c r="AG182" s="180"/>
      <c r="AH182" s="180"/>
      <c r="AI182" s="181"/>
      <c r="AJ182" s="181"/>
      <c r="AK182" s="181"/>
      <c r="AL182" s="182">
        <v>656</v>
      </c>
      <c r="AM182" s="183" t="s">
        <v>11207</v>
      </c>
    </row>
    <row r="183" spans="1:39" s="154" customFormat="1" ht="15.6" customHeight="1" x14ac:dyDescent="0.3">
      <c r="A183" s="173">
        <v>101</v>
      </c>
      <c r="B183" s="175">
        <v>350</v>
      </c>
      <c r="C183" s="175"/>
      <c r="D183" s="175"/>
      <c r="E183" s="175"/>
      <c r="F183" s="176">
        <v>1950</v>
      </c>
      <c r="G183" s="176">
        <v>3</v>
      </c>
      <c r="H183" s="176">
        <v>21</v>
      </c>
      <c r="I183" s="174" t="s">
        <v>80</v>
      </c>
      <c r="J183" s="174" t="s">
        <v>105</v>
      </c>
      <c r="K183" s="174" t="s">
        <v>31</v>
      </c>
      <c r="L183" s="174" t="s">
        <v>99</v>
      </c>
      <c r="M183" s="174"/>
      <c r="N183" s="190" t="s">
        <v>214</v>
      </c>
      <c r="O183" s="178" t="s">
        <v>101</v>
      </c>
      <c r="P183" s="179">
        <v>2</v>
      </c>
      <c r="Q183" s="175"/>
      <c r="R183" s="175" t="s">
        <v>102</v>
      </c>
      <c r="S183" s="175"/>
      <c r="T183" s="175" t="s">
        <v>103</v>
      </c>
      <c r="U183" s="175" t="s">
        <v>38</v>
      </c>
      <c r="V183" s="175" t="s">
        <v>38</v>
      </c>
      <c r="W183" s="175" t="s">
        <v>99</v>
      </c>
      <c r="X183" s="178" t="s">
        <v>38</v>
      </c>
      <c r="Y183" s="178" t="s">
        <v>99</v>
      </c>
      <c r="Z183" s="178"/>
      <c r="AA183" s="178"/>
      <c r="AB183" s="178"/>
      <c r="AC183" s="178"/>
      <c r="AD183" s="178"/>
      <c r="AE183" s="178"/>
      <c r="AF183" s="178" t="s">
        <v>30</v>
      </c>
      <c r="AG183" s="180"/>
      <c r="AH183" s="180"/>
      <c r="AI183" s="181"/>
      <c r="AJ183" s="181"/>
      <c r="AK183" s="181"/>
      <c r="AL183" s="182">
        <v>101</v>
      </c>
      <c r="AM183" s="183" t="s">
        <v>11207</v>
      </c>
    </row>
    <row r="184" spans="1:39" s="153" customFormat="1" ht="15.6" customHeight="1" x14ac:dyDescent="0.3">
      <c r="A184" s="173">
        <v>102</v>
      </c>
      <c r="B184" s="175">
        <v>352</v>
      </c>
      <c r="C184" s="175"/>
      <c r="D184" s="175"/>
      <c r="E184" s="175"/>
      <c r="F184" s="176">
        <v>1950</v>
      </c>
      <c r="G184" s="176">
        <v>3</v>
      </c>
      <c r="H184" s="176">
        <v>22</v>
      </c>
      <c r="I184" s="174" t="s">
        <v>80</v>
      </c>
      <c r="J184" s="174" t="s">
        <v>105</v>
      </c>
      <c r="K184" s="174" t="s">
        <v>31</v>
      </c>
      <c r="L184" s="174" t="s">
        <v>99</v>
      </c>
      <c r="M184" s="174"/>
      <c r="N184" s="190" t="s">
        <v>215</v>
      </c>
      <c r="O184" s="178" t="s">
        <v>101</v>
      </c>
      <c r="P184" s="179">
        <v>2</v>
      </c>
      <c r="Q184" s="175"/>
      <c r="R184" s="175" t="s">
        <v>102</v>
      </c>
      <c r="S184" s="175"/>
      <c r="T184" s="175" t="s">
        <v>103</v>
      </c>
      <c r="U184" s="175" t="s">
        <v>38</v>
      </c>
      <c r="V184" s="175" t="s">
        <v>38</v>
      </c>
      <c r="W184" s="175" t="s">
        <v>99</v>
      </c>
      <c r="X184" s="178" t="s">
        <v>38</v>
      </c>
      <c r="Y184" s="178" t="s">
        <v>99</v>
      </c>
      <c r="Z184" s="178"/>
      <c r="AA184" s="178"/>
      <c r="AB184" s="178"/>
      <c r="AC184" s="178"/>
      <c r="AD184" s="178"/>
      <c r="AE184" s="178"/>
      <c r="AF184" s="178" t="s">
        <v>30</v>
      </c>
      <c r="AG184" s="180"/>
      <c r="AH184" s="180"/>
      <c r="AI184" s="181"/>
      <c r="AJ184" s="181"/>
      <c r="AK184" s="181"/>
      <c r="AL184" s="182">
        <v>102</v>
      </c>
      <c r="AM184" s="183" t="s">
        <v>11207</v>
      </c>
    </row>
    <row r="185" spans="1:39" s="153" customFormat="1" ht="15.6" customHeight="1" x14ac:dyDescent="0.3">
      <c r="A185" s="173">
        <v>103</v>
      </c>
      <c r="B185" s="175">
        <v>351</v>
      </c>
      <c r="C185" s="175"/>
      <c r="D185" s="175"/>
      <c r="E185" s="175"/>
      <c r="F185" s="176">
        <v>1950</v>
      </c>
      <c r="G185" s="176">
        <v>3</v>
      </c>
      <c r="H185" s="176">
        <v>22</v>
      </c>
      <c r="I185" s="174" t="s">
        <v>80</v>
      </c>
      <c r="J185" s="174" t="s">
        <v>105</v>
      </c>
      <c r="K185" s="174" t="s">
        <v>31</v>
      </c>
      <c r="L185" s="174" t="s">
        <v>99</v>
      </c>
      <c r="M185" s="174"/>
      <c r="N185" s="190" t="s">
        <v>216</v>
      </c>
      <c r="O185" s="178" t="s">
        <v>101</v>
      </c>
      <c r="P185" s="179">
        <v>2</v>
      </c>
      <c r="Q185" s="175"/>
      <c r="R185" s="175" t="s">
        <v>102</v>
      </c>
      <c r="S185" s="175"/>
      <c r="T185" s="175" t="s">
        <v>103</v>
      </c>
      <c r="U185" s="175" t="s">
        <v>38</v>
      </c>
      <c r="V185" s="175" t="s">
        <v>38</v>
      </c>
      <c r="W185" s="175" t="s">
        <v>99</v>
      </c>
      <c r="X185" s="178" t="s">
        <v>38</v>
      </c>
      <c r="Y185" s="178" t="s">
        <v>99</v>
      </c>
      <c r="Z185" s="178"/>
      <c r="AA185" s="178"/>
      <c r="AB185" s="178"/>
      <c r="AC185" s="178"/>
      <c r="AD185" s="178"/>
      <c r="AE185" s="178"/>
      <c r="AF185" s="178" t="s">
        <v>30</v>
      </c>
      <c r="AG185" s="180"/>
      <c r="AH185" s="180"/>
      <c r="AI185" s="181"/>
      <c r="AJ185" s="181"/>
      <c r="AK185" s="181"/>
      <c r="AL185" s="182">
        <v>103</v>
      </c>
      <c r="AM185" s="183" t="s">
        <v>11207</v>
      </c>
    </row>
    <row r="186" spans="1:39" s="153" customFormat="1" ht="15.6" customHeight="1" x14ac:dyDescent="0.3">
      <c r="A186" s="173">
        <v>104</v>
      </c>
      <c r="B186" s="175">
        <v>356</v>
      </c>
      <c r="C186" s="175"/>
      <c r="D186" s="175"/>
      <c r="E186" s="175"/>
      <c r="F186" s="176">
        <v>1950</v>
      </c>
      <c r="G186" s="176">
        <v>4</v>
      </c>
      <c r="H186" s="176">
        <v>1</v>
      </c>
      <c r="I186" s="174" t="s">
        <v>80</v>
      </c>
      <c r="J186" s="174" t="s">
        <v>113</v>
      </c>
      <c r="K186" s="174" t="s">
        <v>31</v>
      </c>
      <c r="L186" s="174" t="s">
        <v>109</v>
      </c>
      <c r="M186" s="174"/>
      <c r="N186" s="191" t="s">
        <v>217</v>
      </c>
      <c r="O186" s="178" t="s">
        <v>101</v>
      </c>
      <c r="P186" s="179">
        <v>5</v>
      </c>
      <c r="Q186" s="175"/>
      <c r="R186" s="175" t="s">
        <v>112</v>
      </c>
      <c r="S186" s="175"/>
      <c r="T186" s="175" t="s">
        <v>38</v>
      </c>
      <c r="U186" s="175" t="s">
        <v>38</v>
      </c>
      <c r="V186" s="175" t="s">
        <v>38</v>
      </c>
      <c r="W186" s="175" t="s">
        <v>109</v>
      </c>
      <c r="X186" s="178" t="s">
        <v>38</v>
      </c>
      <c r="Y186" s="178" t="s">
        <v>38</v>
      </c>
      <c r="Z186" s="178"/>
      <c r="AA186" s="178"/>
      <c r="AB186" s="178"/>
      <c r="AC186" s="178"/>
      <c r="AD186" s="178"/>
      <c r="AE186" s="178"/>
      <c r="AF186" s="178" t="s">
        <v>30</v>
      </c>
      <c r="AG186" s="180"/>
      <c r="AH186" s="180"/>
      <c r="AI186" s="181"/>
      <c r="AJ186" s="181"/>
      <c r="AK186" s="181"/>
      <c r="AL186" s="182">
        <v>104</v>
      </c>
      <c r="AM186" s="183" t="s">
        <v>11207</v>
      </c>
    </row>
    <row r="187" spans="1:39" s="153" customFormat="1" ht="15.6" customHeight="1" x14ac:dyDescent="0.3">
      <c r="A187" s="173">
        <v>105</v>
      </c>
      <c r="B187" s="175">
        <v>362</v>
      </c>
      <c r="C187" s="175"/>
      <c r="D187" s="175"/>
      <c r="E187" s="175"/>
      <c r="F187" s="176">
        <v>1950</v>
      </c>
      <c r="G187" s="176">
        <v>4</v>
      </c>
      <c r="H187" s="176">
        <v>8</v>
      </c>
      <c r="I187" s="174" t="s">
        <v>129</v>
      </c>
      <c r="J187" s="174" t="s">
        <v>130</v>
      </c>
      <c r="K187" s="174" t="s">
        <v>31</v>
      </c>
      <c r="L187" s="175" t="s">
        <v>131</v>
      </c>
      <c r="M187" s="175"/>
      <c r="N187" s="184" t="s">
        <v>218</v>
      </c>
      <c r="O187" s="178" t="s">
        <v>37</v>
      </c>
      <c r="P187" s="179">
        <v>-6</v>
      </c>
      <c r="Q187" s="175"/>
      <c r="R187" s="175" t="s">
        <v>133</v>
      </c>
      <c r="S187" s="175"/>
      <c r="T187" s="175" t="s">
        <v>38</v>
      </c>
      <c r="U187" s="175" t="s">
        <v>38</v>
      </c>
      <c r="V187" s="175" t="s">
        <v>38</v>
      </c>
      <c r="W187" s="175" t="s">
        <v>134</v>
      </c>
      <c r="X187" s="178" t="s">
        <v>38</v>
      </c>
      <c r="Y187" s="178" t="s">
        <v>38</v>
      </c>
      <c r="Z187" s="178"/>
      <c r="AA187" s="178"/>
      <c r="AB187" s="178"/>
      <c r="AC187" s="178"/>
      <c r="AD187" s="178"/>
      <c r="AE187" s="178"/>
      <c r="AF187" s="178"/>
      <c r="AG187" s="180"/>
      <c r="AH187" s="180"/>
      <c r="AI187" s="181"/>
      <c r="AJ187" s="181"/>
      <c r="AK187" s="181"/>
      <c r="AL187" s="182">
        <v>105</v>
      </c>
      <c r="AM187" s="183" t="s">
        <v>11210</v>
      </c>
    </row>
    <row r="188" spans="1:39" s="153" customFormat="1" ht="15.6" customHeight="1" x14ac:dyDescent="0.3">
      <c r="A188" s="173">
        <v>106</v>
      </c>
      <c r="B188" s="175">
        <v>361</v>
      </c>
      <c r="C188" s="175"/>
      <c r="D188" s="175"/>
      <c r="E188" s="175"/>
      <c r="F188" s="176">
        <v>1950</v>
      </c>
      <c r="G188" s="176">
        <v>4</v>
      </c>
      <c r="H188" s="176">
        <v>17</v>
      </c>
      <c r="I188" s="174" t="s">
        <v>80</v>
      </c>
      <c r="J188" s="174" t="s">
        <v>113</v>
      </c>
      <c r="K188" s="174" t="s">
        <v>31</v>
      </c>
      <c r="L188" s="174" t="s">
        <v>109</v>
      </c>
      <c r="M188" s="174"/>
      <c r="N188" s="191" t="s">
        <v>219</v>
      </c>
      <c r="O188" s="178" t="s">
        <v>101</v>
      </c>
      <c r="P188" s="179">
        <v>5</v>
      </c>
      <c r="Q188" s="175"/>
      <c r="R188" s="175" t="s">
        <v>112</v>
      </c>
      <c r="S188" s="175"/>
      <c r="T188" s="175" t="s">
        <v>38</v>
      </c>
      <c r="U188" s="175" t="s">
        <v>38</v>
      </c>
      <c r="V188" s="175" t="s">
        <v>38</v>
      </c>
      <c r="W188" s="175" t="s">
        <v>109</v>
      </c>
      <c r="X188" s="178" t="s">
        <v>38</v>
      </c>
      <c r="Y188" s="178" t="s">
        <v>38</v>
      </c>
      <c r="Z188" s="178"/>
      <c r="AA188" s="178"/>
      <c r="AB188" s="178"/>
      <c r="AC188" s="178"/>
      <c r="AD188" s="178"/>
      <c r="AE188" s="178"/>
      <c r="AF188" s="178" t="s">
        <v>30</v>
      </c>
      <c r="AG188" s="180"/>
      <c r="AH188" s="180"/>
      <c r="AI188" s="181"/>
      <c r="AJ188" s="181"/>
      <c r="AK188" s="181"/>
      <c r="AL188" s="182">
        <v>106</v>
      </c>
      <c r="AM188" s="183" t="s">
        <v>11207</v>
      </c>
    </row>
    <row r="189" spans="1:39" s="153" customFormat="1" ht="15.6" customHeight="1" x14ac:dyDescent="0.3">
      <c r="A189" s="173">
        <v>107</v>
      </c>
      <c r="B189" s="175">
        <v>363</v>
      </c>
      <c r="C189" s="175"/>
      <c r="D189" s="175"/>
      <c r="E189" s="175"/>
      <c r="F189" s="176">
        <v>1950</v>
      </c>
      <c r="G189" s="176">
        <v>4</v>
      </c>
      <c r="H189" s="176">
        <v>20</v>
      </c>
      <c r="I189" s="174" t="s">
        <v>80</v>
      </c>
      <c r="J189" s="174" t="s">
        <v>113</v>
      </c>
      <c r="K189" s="174" t="s">
        <v>31</v>
      </c>
      <c r="L189" s="174" t="s">
        <v>109</v>
      </c>
      <c r="M189" s="174"/>
      <c r="N189" s="190" t="s">
        <v>220</v>
      </c>
      <c r="O189" s="178" t="s">
        <v>101</v>
      </c>
      <c r="P189" s="179">
        <v>5</v>
      </c>
      <c r="Q189" s="175"/>
      <c r="R189" s="175" t="s">
        <v>112</v>
      </c>
      <c r="S189" s="175"/>
      <c r="T189" s="175" t="s">
        <v>38</v>
      </c>
      <c r="U189" s="175" t="s">
        <v>38</v>
      </c>
      <c r="V189" s="175" t="s">
        <v>38</v>
      </c>
      <c r="W189" s="175" t="s">
        <v>109</v>
      </c>
      <c r="X189" s="178" t="s">
        <v>38</v>
      </c>
      <c r="Y189" s="178" t="s">
        <v>38</v>
      </c>
      <c r="Z189" s="178"/>
      <c r="AA189" s="178"/>
      <c r="AB189" s="178"/>
      <c r="AC189" s="178"/>
      <c r="AD189" s="178"/>
      <c r="AE189" s="178"/>
      <c r="AF189" s="178" t="s">
        <v>30</v>
      </c>
      <c r="AG189" s="180"/>
      <c r="AH189" s="180"/>
      <c r="AI189" s="181"/>
      <c r="AJ189" s="181"/>
      <c r="AK189" s="181"/>
      <c r="AL189" s="182">
        <v>107</v>
      </c>
      <c r="AM189" s="183" t="s">
        <v>11207</v>
      </c>
    </row>
    <row r="190" spans="1:39" s="153" customFormat="1" ht="15.6" customHeight="1" x14ac:dyDescent="0.3">
      <c r="A190" s="186">
        <v>667</v>
      </c>
      <c r="B190" s="178">
        <v>367</v>
      </c>
      <c r="C190" s="178"/>
      <c r="D190" s="178"/>
      <c r="E190" s="178"/>
      <c r="F190" s="176">
        <v>1950</v>
      </c>
      <c r="G190" s="176">
        <v>4</v>
      </c>
      <c r="H190" s="176">
        <v>27</v>
      </c>
      <c r="I190" s="178" t="s">
        <v>80</v>
      </c>
      <c r="J190" s="178" t="s">
        <v>685</v>
      </c>
      <c r="K190" s="178" t="s">
        <v>31</v>
      </c>
      <c r="L190" s="178" t="s">
        <v>681</v>
      </c>
      <c r="M190" s="178"/>
      <c r="N190" s="187" t="s">
        <v>840</v>
      </c>
      <c r="O190" s="178">
        <v>8</v>
      </c>
      <c r="P190" s="179">
        <v>3</v>
      </c>
      <c r="Q190" s="178"/>
      <c r="R190" s="178"/>
      <c r="S190" s="178"/>
      <c r="T190" s="175" t="s">
        <v>38</v>
      </c>
      <c r="U190" s="178" t="s">
        <v>683</v>
      </c>
      <c r="V190" s="188"/>
      <c r="W190" s="188"/>
      <c r="X190" s="188"/>
      <c r="Y190" s="178" t="s">
        <v>38</v>
      </c>
      <c r="Z190" s="178" t="s">
        <v>681</v>
      </c>
      <c r="AA190" s="178"/>
      <c r="AB190" s="178"/>
      <c r="AC190" s="178"/>
      <c r="AD190" s="178"/>
      <c r="AE190" s="178" t="s">
        <v>42</v>
      </c>
      <c r="AF190" s="178" t="s">
        <v>87</v>
      </c>
      <c r="AG190" s="180"/>
      <c r="AH190" s="180"/>
      <c r="AI190" s="181"/>
      <c r="AJ190" s="181"/>
      <c r="AK190" s="181"/>
      <c r="AL190" s="182">
        <v>667</v>
      </c>
      <c r="AM190" s="183" t="s">
        <v>11207</v>
      </c>
    </row>
    <row r="191" spans="1:39" s="153" customFormat="1" ht="15.6" customHeight="1" x14ac:dyDescent="0.3">
      <c r="A191" s="186">
        <v>1918</v>
      </c>
      <c r="B191" s="178"/>
      <c r="C191" s="178"/>
      <c r="D191" s="178">
        <v>701</v>
      </c>
      <c r="E191" s="178"/>
      <c r="F191" s="176">
        <v>1950</v>
      </c>
      <c r="G191" s="176">
        <v>4</v>
      </c>
      <c r="H191" s="176">
        <v>27</v>
      </c>
      <c r="I191" s="178" t="s">
        <v>716</v>
      </c>
      <c r="J191" s="178" t="s">
        <v>11270</v>
      </c>
      <c r="K191" s="178" t="s">
        <v>31</v>
      </c>
      <c r="L191" s="178" t="s">
        <v>818</v>
      </c>
      <c r="M191" s="178"/>
      <c r="N191" s="177" t="s">
        <v>11328</v>
      </c>
      <c r="O191" s="178">
        <v>7</v>
      </c>
      <c r="P191" s="179" t="s">
        <v>110</v>
      </c>
      <c r="Q191" s="178"/>
      <c r="R191" s="178"/>
      <c r="S191" s="178"/>
      <c r="T191" s="175" t="s">
        <v>820</v>
      </c>
      <c r="U191" s="178" t="s">
        <v>38</v>
      </c>
      <c r="V191" s="188"/>
      <c r="W191" s="188"/>
      <c r="X191" s="188"/>
      <c r="Y191" s="178" t="s">
        <v>818</v>
      </c>
      <c r="Z191" s="188"/>
      <c r="AA191" s="178"/>
      <c r="AB191" s="178"/>
      <c r="AC191" s="178"/>
      <c r="AD191" s="178"/>
      <c r="AE191" s="178"/>
      <c r="AF191" s="178" t="s">
        <v>87</v>
      </c>
      <c r="AG191" s="180"/>
      <c r="AH191" s="180"/>
      <c r="AI191" s="181"/>
      <c r="AJ191" s="181"/>
      <c r="AK191" s="181"/>
      <c r="AL191" s="182">
        <v>1918</v>
      </c>
      <c r="AM191" s="183" t="s">
        <v>11207</v>
      </c>
    </row>
    <row r="192" spans="1:39" s="153" customFormat="1" ht="15.6" customHeight="1" x14ac:dyDescent="0.3">
      <c r="A192" s="186">
        <v>665</v>
      </c>
      <c r="B192" s="178">
        <v>365</v>
      </c>
      <c r="C192" s="178"/>
      <c r="D192" s="178"/>
      <c r="E192" s="178"/>
      <c r="F192" s="176">
        <v>1950</v>
      </c>
      <c r="G192" s="176">
        <v>4</v>
      </c>
      <c r="H192" s="176">
        <v>27</v>
      </c>
      <c r="I192" s="178"/>
      <c r="J192" s="178"/>
      <c r="K192" s="178" t="s">
        <v>687</v>
      </c>
      <c r="L192" s="178"/>
      <c r="M192" s="178"/>
      <c r="N192" s="187" t="s">
        <v>839</v>
      </c>
      <c r="O192" s="178"/>
      <c r="P192" s="179"/>
      <c r="Q192" s="178"/>
      <c r="R192" s="178"/>
      <c r="S192" s="178"/>
      <c r="T192" s="175" t="s">
        <v>38</v>
      </c>
      <c r="U192" s="178" t="s">
        <v>38</v>
      </c>
      <c r="V192" s="188"/>
      <c r="W192" s="188"/>
      <c r="X192" s="188"/>
      <c r="Y192" s="178" t="s">
        <v>38</v>
      </c>
      <c r="Z192" s="188"/>
      <c r="AA192" s="178" t="s">
        <v>42</v>
      </c>
      <c r="AB192" s="178"/>
      <c r="AC192" s="178"/>
      <c r="AD192" s="178"/>
      <c r="AE192" s="178"/>
      <c r="AF192" s="178"/>
      <c r="AG192" s="180"/>
      <c r="AH192" s="180"/>
      <c r="AI192" s="181"/>
      <c r="AJ192" s="181"/>
      <c r="AK192" s="181"/>
      <c r="AL192" s="182"/>
      <c r="AM192" s="183" t="s">
        <v>11257</v>
      </c>
    </row>
    <row r="193" spans="1:39" s="153" customFormat="1" ht="15.6" customHeight="1" x14ac:dyDescent="0.3">
      <c r="A193" s="186">
        <v>669</v>
      </c>
      <c r="B193" s="178">
        <v>369</v>
      </c>
      <c r="C193" s="178"/>
      <c r="D193" s="178"/>
      <c r="E193" s="178"/>
      <c r="F193" s="176">
        <v>1950</v>
      </c>
      <c r="G193" s="176">
        <v>4</v>
      </c>
      <c r="H193" s="176">
        <v>28</v>
      </c>
      <c r="I193" s="178"/>
      <c r="J193" s="178"/>
      <c r="K193" s="178" t="s">
        <v>687</v>
      </c>
      <c r="L193" s="178"/>
      <c r="M193" s="178"/>
      <c r="N193" s="187" t="s">
        <v>841</v>
      </c>
      <c r="O193" s="178"/>
      <c r="P193" s="179"/>
      <c r="Q193" s="178"/>
      <c r="R193" s="178"/>
      <c r="S193" s="178"/>
      <c r="T193" s="175" t="s">
        <v>38</v>
      </c>
      <c r="U193" s="178" t="s">
        <v>38</v>
      </c>
      <c r="V193" s="188"/>
      <c r="W193" s="188"/>
      <c r="X193" s="188"/>
      <c r="Y193" s="178" t="s">
        <v>38</v>
      </c>
      <c r="Z193" s="188"/>
      <c r="AA193" s="178"/>
      <c r="AB193" s="178"/>
      <c r="AC193" s="178"/>
      <c r="AD193" s="178"/>
      <c r="AE193" s="178"/>
      <c r="AF193" s="178"/>
      <c r="AG193" s="180" t="s">
        <v>42</v>
      </c>
      <c r="AH193" s="180"/>
      <c r="AI193" s="181"/>
      <c r="AJ193" s="181"/>
      <c r="AK193" s="181"/>
      <c r="AL193" s="182"/>
      <c r="AM193" s="183" t="s">
        <v>11257</v>
      </c>
    </row>
    <row r="194" spans="1:39" s="153" customFormat="1" ht="15.6" customHeight="1" x14ac:dyDescent="0.3">
      <c r="A194" s="173">
        <v>108</v>
      </c>
      <c r="B194" s="175">
        <v>370</v>
      </c>
      <c r="C194" s="175"/>
      <c r="D194" s="175"/>
      <c r="E194" s="175"/>
      <c r="F194" s="176">
        <v>1950</v>
      </c>
      <c r="G194" s="176">
        <v>5</v>
      </c>
      <c r="H194" s="176">
        <v>1</v>
      </c>
      <c r="I194" s="174" t="s">
        <v>80</v>
      </c>
      <c r="J194" s="174" t="s">
        <v>105</v>
      </c>
      <c r="K194" s="174" t="s">
        <v>31</v>
      </c>
      <c r="L194" s="174" t="s">
        <v>99</v>
      </c>
      <c r="M194" s="174"/>
      <c r="N194" s="190" t="s">
        <v>221</v>
      </c>
      <c r="O194" s="178" t="s">
        <v>101</v>
      </c>
      <c r="P194" s="179">
        <v>2</v>
      </c>
      <c r="Q194" s="175"/>
      <c r="R194" s="175" t="s">
        <v>102</v>
      </c>
      <c r="S194" s="175"/>
      <c r="T194" s="175" t="s">
        <v>103</v>
      </c>
      <c r="U194" s="175" t="s">
        <v>38</v>
      </c>
      <c r="V194" s="175" t="s">
        <v>38</v>
      </c>
      <c r="W194" s="175" t="s">
        <v>99</v>
      </c>
      <c r="X194" s="178" t="s">
        <v>38</v>
      </c>
      <c r="Y194" s="178" t="s">
        <v>99</v>
      </c>
      <c r="Z194" s="178"/>
      <c r="AA194" s="178"/>
      <c r="AB194" s="178"/>
      <c r="AC194" s="178"/>
      <c r="AD194" s="178" t="s">
        <v>42</v>
      </c>
      <c r="AE194" s="178"/>
      <c r="AF194" s="178" t="s">
        <v>30</v>
      </c>
      <c r="AG194" s="180"/>
      <c r="AH194" s="180"/>
      <c r="AI194" s="181"/>
      <c r="AJ194" s="181"/>
      <c r="AK194" s="181"/>
      <c r="AL194" s="182">
        <v>108</v>
      </c>
      <c r="AM194" s="183" t="s">
        <v>11207</v>
      </c>
    </row>
    <row r="195" spans="1:39" s="153" customFormat="1" ht="15.6" customHeight="1" x14ac:dyDescent="0.3">
      <c r="A195" s="186">
        <v>674</v>
      </c>
      <c r="B195" s="178">
        <v>375</v>
      </c>
      <c r="C195" s="178"/>
      <c r="D195" s="178"/>
      <c r="E195" s="178"/>
      <c r="F195" s="176">
        <v>1950</v>
      </c>
      <c r="G195" s="176">
        <v>5</v>
      </c>
      <c r="H195" s="176">
        <v>24</v>
      </c>
      <c r="I195" s="178" t="s">
        <v>80</v>
      </c>
      <c r="J195" s="178" t="s">
        <v>685</v>
      </c>
      <c r="K195" s="178" t="s">
        <v>31</v>
      </c>
      <c r="L195" s="178" t="s">
        <v>681</v>
      </c>
      <c r="M195" s="178"/>
      <c r="N195" s="187" t="s">
        <v>843</v>
      </c>
      <c r="O195" s="178">
        <v>8</v>
      </c>
      <c r="P195" s="179">
        <v>3</v>
      </c>
      <c r="Q195" s="178"/>
      <c r="R195" s="178"/>
      <c r="S195" s="178"/>
      <c r="T195" s="175" t="s">
        <v>38</v>
      </c>
      <c r="U195" s="178" t="s">
        <v>683</v>
      </c>
      <c r="V195" s="188"/>
      <c r="W195" s="188"/>
      <c r="X195" s="188"/>
      <c r="Y195" s="178" t="s">
        <v>38</v>
      </c>
      <c r="Z195" s="178" t="s">
        <v>681</v>
      </c>
      <c r="AA195" s="178"/>
      <c r="AB195" s="178"/>
      <c r="AC195" s="178"/>
      <c r="AD195" s="178"/>
      <c r="AE195" s="178" t="s">
        <v>42</v>
      </c>
      <c r="AF195" s="178" t="s">
        <v>87</v>
      </c>
      <c r="AG195" s="180"/>
      <c r="AH195" s="180"/>
      <c r="AI195" s="181"/>
      <c r="AJ195" s="181"/>
      <c r="AK195" s="181"/>
      <c r="AL195" s="182">
        <v>674</v>
      </c>
      <c r="AM195" s="183" t="s">
        <v>11207</v>
      </c>
    </row>
    <row r="196" spans="1:39" s="153" customFormat="1" ht="15.6" customHeight="1" x14ac:dyDescent="0.3">
      <c r="A196" s="186">
        <v>675</v>
      </c>
      <c r="B196" s="178">
        <v>376</v>
      </c>
      <c r="C196" s="178"/>
      <c r="D196" s="178"/>
      <c r="E196" s="178"/>
      <c r="F196" s="176">
        <v>1950</v>
      </c>
      <c r="G196" s="176">
        <v>5</v>
      </c>
      <c r="H196" s="176">
        <v>29</v>
      </c>
      <c r="I196" s="178" t="s">
        <v>313</v>
      </c>
      <c r="J196" s="178" t="s">
        <v>844</v>
      </c>
      <c r="K196" s="178"/>
      <c r="L196" s="178"/>
      <c r="M196" s="178"/>
      <c r="N196" s="187" t="s">
        <v>845</v>
      </c>
      <c r="O196" s="178"/>
      <c r="P196" s="179"/>
      <c r="Q196" s="178"/>
      <c r="R196" s="178"/>
      <c r="S196" s="178"/>
      <c r="T196" s="175" t="s">
        <v>38</v>
      </c>
      <c r="U196" s="178" t="s">
        <v>38</v>
      </c>
      <c r="V196" s="188"/>
      <c r="W196" s="188"/>
      <c r="X196" s="188"/>
      <c r="Y196" s="178" t="s">
        <v>38</v>
      </c>
      <c r="Z196" s="188"/>
      <c r="AA196" s="178"/>
      <c r="AB196" s="178" t="s">
        <v>42</v>
      </c>
      <c r="AC196" s="178"/>
      <c r="AD196" s="178"/>
      <c r="AE196" s="178"/>
      <c r="AF196" s="178"/>
      <c r="AG196" s="180"/>
      <c r="AH196" s="180"/>
      <c r="AI196" s="181"/>
      <c r="AJ196" s="181"/>
      <c r="AK196" s="181"/>
      <c r="AL196" s="182"/>
      <c r="AM196" s="183" t="s">
        <v>11257</v>
      </c>
    </row>
    <row r="197" spans="1:39" s="153" customFormat="1" ht="15.6" customHeight="1" x14ac:dyDescent="0.3">
      <c r="A197" s="186">
        <v>676</v>
      </c>
      <c r="B197" s="178">
        <v>377</v>
      </c>
      <c r="C197" s="178"/>
      <c r="D197" s="178"/>
      <c r="E197" s="178"/>
      <c r="F197" s="176">
        <v>1950</v>
      </c>
      <c r="G197" s="176">
        <v>6</v>
      </c>
      <c r="H197" s="176">
        <v>16</v>
      </c>
      <c r="I197" s="178" t="s">
        <v>686</v>
      </c>
      <c r="J197" s="178" t="s">
        <v>780</v>
      </c>
      <c r="K197" s="178" t="s">
        <v>31</v>
      </c>
      <c r="L197" s="178" t="s">
        <v>781</v>
      </c>
      <c r="M197" s="178"/>
      <c r="N197" s="187" t="s">
        <v>846</v>
      </c>
      <c r="O197" s="178">
        <v>7</v>
      </c>
      <c r="P197" s="179">
        <v>-3</v>
      </c>
      <c r="Q197" s="178"/>
      <c r="R197" s="178"/>
      <c r="S197" s="178"/>
      <c r="T197" s="175" t="s">
        <v>783</v>
      </c>
      <c r="U197" s="178" t="s">
        <v>38</v>
      </c>
      <c r="V197" s="188"/>
      <c r="W197" s="188"/>
      <c r="X197" s="188"/>
      <c r="Y197" s="178" t="s">
        <v>781</v>
      </c>
      <c r="Z197" s="188"/>
      <c r="AA197" s="178"/>
      <c r="AB197" s="178"/>
      <c r="AC197" s="178"/>
      <c r="AD197" s="178"/>
      <c r="AE197" s="178"/>
      <c r="AF197" s="178" t="s">
        <v>87</v>
      </c>
      <c r="AG197" s="180"/>
      <c r="AH197" s="180"/>
      <c r="AI197" s="181"/>
      <c r="AJ197" s="181"/>
      <c r="AK197" s="181"/>
      <c r="AL197" s="182">
        <v>676</v>
      </c>
      <c r="AM197" s="183" t="s">
        <v>11207</v>
      </c>
    </row>
    <row r="198" spans="1:39" s="153" customFormat="1" ht="15.6" customHeight="1" x14ac:dyDescent="0.3">
      <c r="A198" s="186">
        <v>678</v>
      </c>
      <c r="B198" s="178">
        <v>379</v>
      </c>
      <c r="C198" s="178"/>
      <c r="D198" s="178"/>
      <c r="E198" s="178"/>
      <c r="F198" s="176">
        <v>1950</v>
      </c>
      <c r="G198" s="176">
        <v>6</v>
      </c>
      <c r="H198" s="176">
        <v>21</v>
      </c>
      <c r="I198" s="178" t="s">
        <v>675</v>
      </c>
      <c r="J198" s="178" t="s">
        <v>711</v>
      </c>
      <c r="K198" s="178" t="s">
        <v>31</v>
      </c>
      <c r="L198" s="178" t="s">
        <v>712</v>
      </c>
      <c r="M198" s="178"/>
      <c r="N198" s="187" t="s">
        <v>847</v>
      </c>
      <c r="O198" s="178">
        <v>7</v>
      </c>
      <c r="P198" s="179" t="s">
        <v>110</v>
      </c>
      <c r="Q198" s="178"/>
      <c r="R198" s="178"/>
      <c r="S198" s="178"/>
      <c r="T198" s="175" t="s">
        <v>714</v>
      </c>
      <c r="U198" s="178" t="s">
        <v>38</v>
      </c>
      <c r="V198" s="188"/>
      <c r="W198" s="188"/>
      <c r="X198" s="188"/>
      <c r="Y198" s="178" t="s">
        <v>712</v>
      </c>
      <c r="Z198" s="188"/>
      <c r="AA198" s="178"/>
      <c r="AB198" s="178"/>
      <c r="AC198" s="178"/>
      <c r="AD198" s="178"/>
      <c r="AE198" s="178"/>
      <c r="AF198" s="178" t="s">
        <v>87</v>
      </c>
      <c r="AG198" s="180"/>
      <c r="AH198" s="180"/>
      <c r="AI198" s="181"/>
      <c r="AJ198" s="181"/>
      <c r="AK198" s="181"/>
      <c r="AL198" s="182">
        <v>678</v>
      </c>
      <c r="AM198" s="183" t="s">
        <v>11207</v>
      </c>
    </row>
    <row r="199" spans="1:39" s="153" customFormat="1" ht="15.6" customHeight="1" x14ac:dyDescent="0.3">
      <c r="A199" s="186">
        <v>680</v>
      </c>
      <c r="B199" s="178">
        <v>381</v>
      </c>
      <c r="C199" s="178"/>
      <c r="D199" s="178"/>
      <c r="E199" s="178"/>
      <c r="F199" s="176">
        <v>1950</v>
      </c>
      <c r="G199" s="176">
        <v>6</v>
      </c>
      <c r="H199" s="176">
        <v>24</v>
      </c>
      <c r="I199" s="178" t="s">
        <v>675</v>
      </c>
      <c r="J199" s="178" t="s">
        <v>848</v>
      </c>
      <c r="K199" s="178" t="s">
        <v>31</v>
      </c>
      <c r="L199" s="178"/>
      <c r="M199" s="178"/>
      <c r="N199" s="187" t="s">
        <v>849</v>
      </c>
      <c r="O199" s="178"/>
      <c r="P199" s="179"/>
      <c r="Q199" s="178"/>
      <c r="R199" s="178"/>
      <c r="S199" s="178"/>
      <c r="T199" s="175" t="s">
        <v>38</v>
      </c>
      <c r="U199" s="178" t="s">
        <v>38</v>
      </c>
      <c r="V199" s="188"/>
      <c r="W199" s="188"/>
      <c r="X199" s="188"/>
      <c r="Y199" s="178" t="s">
        <v>38</v>
      </c>
      <c r="Z199" s="188"/>
      <c r="AA199" s="178"/>
      <c r="AB199" s="178" t="s">
        <v>42</v>
      </c>
      <c r="AC199" s="178"/>
      <c r="AD199" s="178"/>
      <c r="AE199" s="178"/>
      <c r="AF199" s="178"/>
      <c r="AG199" s="180"/>
      <c r="AH199" s="180"/>
      <c r="AI199" s="181"/>
      <c r="AJ199" s="181"/>
      <c r="AK199" s="181"/>
      <c r="AL199" s="182"/>
      <c r="AM199" s="183" t="s">
        <v>11257</v>
      </c>
    </row>
    <row r="200" spans="1:39" s="153" customFormat="1" ht="15.6" customHeight="1" x14ac:dyDescent="0.3">
      <c r="A200" s="173">
        <v>386</v>
      </c>
      <c r="B200" s="174">
        <v>382</v>
      </c>
      <c r="C200" s="174" t="s">
        <v>643</v>
      </c>
      <c r="D200" s="174"/>
      <c r="E200" s="174"/>
      <c r="F200" s="176">
        <v>1950</v>
      </c>
      <c r="G200" s="176">
        <v>6</v>
      </c>
      <c r="H200" s="176">
        <v>27</v>
      </c>
      <c r="I200" s="174" t="s">
        <v>129</v>
      </c>
      <c r="J200" s="174" t="s">
        <v>51</v>
      </c>
      <c r="K200" s="174" t="s">
        <v>31</v>
      </c>
      <c r="L200" s="174" t="s">
        <v>52</v>
      </c>
      <c r="M200" s="174"/>
      <c r="N200" s="184" t="s">
        <v>644</v>
      </c>
      <c r="O200" s="178">
        <v>20</v>
      </c>
      <c r="P200" s="179" t="s">
        <v>281</v>
      </c>
      <c r="Q200" s="175"/>
      <c r="R200" s="175"/>
      <c r="S200" s="175" t="s">
        <v>645</v>
      </c>
      <c r="T200" s="175" t="s">
        <v>38</v>
      </c>
      <c r="U200" s="175" t="s">
        <v>38</v>
      </c>
      <c r="V200" s="175" t="s">
        <v>38</v>
      </c>
      <c r="W200" s="175" t="s">
        <v>38</v>
      </c>
      <c r="X200" s="178" t="s">
        <v>52</v>
      </c>
      <c r="Y200" s="178" t="s">
        <v>38</v>
      </c>
      <c r="Z200" s="178" t="s">
        <v>38</v>
      </c>
      <c r="AA200" s="178"/>
      <c r="AB200" s="178"/>
      <c r="AC200" s="178"/>
      <c r="AD200" s="178"/>
      <c r="AE200" s="178"/>
      <c r="AF200" s="178" t="s">
        <v>87</v>
      </c>
      <c r="AG200" s="180"/>
      <c r="AH200" s="180"/>
      <c r="AI200" s="181"/>
      <c r="AJ200" s="181"/>
      <c r="AK200" s="181"/>
      <c r="AL200" s="182">
        <v>386</v>
      </c>
      <c r="AM200" s="183" t="s">
        <v>11207</v>
      </c>
    </row>
    <row r="201" spans="1:39" s="153" customFormat="1" ht="15.6" customHeight="1" x14ac:dyDescent="0.3">
      <c r="A201" s="173">
        <v>109</v>
      </c>
      <c r="B201" s="175">
        <v>388</v>
      </c>
      <c r="C201" s="175"/>
      <c r="D201" s="175"/>
      <c r="E201" s="175"/>
      <c r="F201" s="176">
        <v>1950</v>
      </c>
      <c r="G201" s="176">
        <v>7</v>
      </c>
      <c r="H201" s="176">
        <v>15</v>
      </c>
      <c r="I201" s="174" t="s">
        <v>80</v>
      </c>
      <c r="J201" s="174" t="s">
        <v>113</v>
      </c>
      <c r="K201" s="174" t="s">
        <v>31</v>
      </c>
      <c r="L201" s="174" t="s">
        <v>109</v>
      </c>
      <c r="M201" s="174"/>
      <c r="N201" s="190" t="s">
        <v>222</v>
      </c>
      <c r="O201" s="178" t="s">
        <v>101</v>
      </c>
      <c r="P201" s="179">
        <v>5</v>
      </c>
      <c r="Q201" s="175"/>
      <c r="R201" s="175" t="s">
        <v>112</v>
      </c>
      <c r="S201" s="175"/>
      <c r="T201" s="175" t="s">
        <v>38</v>
      </c>
      <c r="U201" s="175" t="s">
        <v>38</v>
      </c>
      <c r="V201" s="175" t="s">
        <v>38</v>
      </c>
      <c r="W201" s="175" t="s">
        <v>109</v>
      </c>
      <c r="X201" s="178" t="s">
        <v>38</v>
      </c>
      <c r="Y201" s="178" t="s">
        <v>38</v>
      </c>
      <c r="Z201" s="178"/>
      <c r="AA201" s="178"/>
      <c r="AB201" s="178"/>
      <c r="AC201" s="178"/>
      <c r="AD201" s="178"/>
      <c r="AE201" s="178"/>
      <c r="AF201" s="178" t="s">
        <v>30</v>
      </c>
      <c r="AG201" s="180"/>
      <c r="AH201" s="180"/>
      <c r="AI201" s="181"/>
      <c r="AJ201" s="181"/>
      <c r="AK201" s="181"/>
      <c r="AL201" s="182">
        <v>109</v>
      </c>
      <c r="AM201" s="183" t="s">
        <v>11207</v>
      </c>
    </row>
    <row r="202" spans="1:39" s="153" customFormat="1" ht="15.6" customHeight="1" x14ac:dyDescent="0.3">
      <c r="A202" s="173">
        <v>111.1</v>
      </c>
      <c r="B202" s="176"/>
      <c r="C202" s="174"/>
      <c r="D202" s="176">
        <v>1950</v>
      </c>
      <c r="E202" s="176" t="s">
        <v>11217</v>
      </c>
      <c r="F202" s="176">
        <v>1950</v>
      </c>
      <c r="G202" s="176">
        <v>7</v>
      </c>
      <c r="H202" s="176">
        <v>30</v>
      </c>
      <c r="I202" s="176" t="s">
        <v>66</v>
      </c>
      <c r="J202" s="176" t="s">
        <v>74</v>
      </c>
      <c r="K202" s="174" t="s">
        <v>31</v>
      </c>
      <c r="L202" s="174" t="s">
        <v>75</v>
      </c>
      <c r="M202" s="176" t="s">
        <v>77</v>
      </c>
      <c r="N202" s="184"/>
      <c r="O202" s="178" t="s">
        <v>78</v>
      </c>
      <c r="P202" s="179">
        <v>5</v>
      </c>
      <c r="Q202" s="175" t="s">
        <v>79</v>
      </c>
      <c r="R202" s="175"/>
      <c r="S202" s="175"/>
      <c r="T202" s="175" t="s">
        <v>38</v>
      </c>
      <c r="U202" s="175" t="s">
        <v>38</v>
      </c>
      <c r="V202" s="175" t="s">
        <v>75</v>
      </c>
      <c r="W202" s="175" t="s">
        <v>38</v>
      </c>
      <c r="X202" s="178" t="s">
        <v>38</v>
      </c>
      <c r="Y202" s="178" t="s">
        <v>38</v>
      </c>
      <c r="Z202" s="178"/>
      <c r="AA202" s="178"/>
      <c r="AB202" s="178"/>
      <c r="AC202" s="178"/>
      <c r="AD202" s="178"/>
      <c r="AE202" s="178"/>
      <c r="AF202" s="178" t="s">
        <v>30</v>
      </c>
      <c r="AG202" s="180"/>
      <c r="AH202" s="180"/>
      <c r="AI202" s="181"/>
      <c r="AJ202" s="181"/>
      <c r="AK202" s="181"/>
      <c r="AL202" s="182">
        <v>111.1</v>
      </c>
      <c r="AM202" s="183" t="s">
        <v>11207</v>
      </c>
    </row>
    <row r="203" spans="1:39" s="153" customFormat="1" ht="15.6" customHeight="1" x14ac:dyDescent="0.3">
      <c r="A203" s="173">
        <v>112</v>
      </c>
      <c r="B203" s="174">
        <v>389</v>
      </c>
      <c r="C203" s="174"/>
      <c r="D203" s="175"/>
      <c r="E203" s="175"/>
      <c r="F203" s="176">
        <v>1950</v>
      </c>
      <c r="G203" s="176">
        <v>7</v>
      </c>
      <c r="H203" s="176">
        <v>31</v>
      </c>
      <c r="I203" s="174" t="s">
        <v>80</v>
      </c>
      <c r="J203" s="174" t="s">
        <v>43</v>
      </c>
      <c r="K203" s="174" t="s">
        <v>31</v>
      </c>
      <c r="L203" s="174" t="s">
        <v>99</v>
      </c>
      <c r="M203" s="174"/>
      <c r="N203" s="184" t="s">
        <v>223</v>
      </c>
      <c r="O203" s="178" t="s">
        <v>101</v>
      </c>
      <c r="P203" s="179">
        <v>2</v>
      </c>
      <c r="Q203" s="175"/>
      <c r="R203" s="175" t="s">
        <v>102</v>
      </c>
      <c r="S203" s="175"/>
      <c r="T203" s="175" t="s">
        <v>103</v>
      </c>
      <c r="U203" s="175" t="s">
        <v>38</v>
      </c>
      <c r="V203" s="175" t="s">
        <v>38</v>
      </c>
      <c r="W203" s="175" t="s">
        <v>99</v>
      </c>
      <c r="X203" s="178" t="s">
        <v>38</v>
      </c>
      <c r="Y203" s="178" t="s">
        <v>99</v>
      </c>
      <c r="Z203" s="178"/>
      <c r="AA203" s="178"/>
      <c r="AB203" s="178"/>
      <c r="AC203" s="178"/>
      <c r="AD203" s="178"/>
      <c r="AE203" s="178"/>
      <c r="AF203" s="178" t="s">
        <v>30</v>
      </c>
      <c r="AG203" s="180"/>
      <c r="AH203" s="180"/>
      <c r="AI203" s="181"/>
      <c r="AJ203" s="181"/>
      <c r="AK203" s="181"/>
      <c r="AL203" s="182">
        <v>112</v>
      </c>
      <c r="AM203" s="183" t="s">
        <v>11207</v>
      </c>
    </row>
    <row r="204" spans="1:39" s="153" customFormat="1" ht="15.6" customHeight="1" x14ac:dyDescent="0.3">
      <c r="A204" s="173">
        <v>113</v>
      </c>
      <c r="B204" s="175"/>
      <c r="C204" s="174"/>
      <c r="D204" s="174"/>
      <c r="E204" s="175" t="s">
        <v>224</v>
      </c>
      <c r="F204" s="176">
        <v>1950</v>
      </c>
      <c r="G204" s="176">
        <v>8</v>
      </c>
      <c r="H204" s="176">
        <v>2</v>
      </c>
      <c r="I204" s="176" t="s">
        <v>66</v>
      </c>
      <c r="J204" s="176" t="s">
        <v>74</v>
      </c>
      <c r="K204" s="174" t="s">
        <v>31</v>
      </c>
      <c r="L204" s="174" t="s">
        <v>75</v>
      </c>
      <c r="M204" s="176" t="s">
        <v>77</v>
      </c>
      <c r="N204" s="184"/>
      <c r="O204" s="178" t="s">
        <v>78</v>
      </c>
      <c r="P204" s="179">
        <v>5</v>
      </c>
      <c r="Q204" s="175" t="s">
        <v>79</v>
      </c>
      <c r="R204" s="175"/>
      <c r="S204" s="175"/>
      <c r="T204" s="175" t="s">
        <v>38</v>
      </c>
      <c r="U204" s="175" t="s">
        <v>38</v>
      </c>
      <c r="V204" s="175" t="s">
        <v>75</v>
      </c>
      <c r="W204" s="175" t="s">
        <v>38</v>
      </c>
      <c r="X204" s="178" t="s">
        <v>38</v>
      </c>
      <c r="Y204" s="178" t="s">
        <v>38</v>
      </c>
      <c r="Z204" s="178"/>
      <c r="AA204" s="178"/>
      <c r="AB204" s="178"/>
      <c r="AC204" s="178"/>
      <c r="AD204" s="178"/>
      <c r="AE204" s="178"/>
      <c r="AF204" s="178" t="s">
        <v>30</v>
      </c>
      <c r="AG204" s="180"/>
      <c r="AH204" s="180"/>
      <c r="AI204" s="181"/>
      <c r="AJ204" s="181"/>
      <c r="AK204" s="181"/>
      <c r="AL204" s="182">
        <v>113</v>
      </c>
      <c r="AM204" s="183" t="s">
        <v>11207</v>
      </c>
    </row>
    <row r="205" spans="1:39" s="153" customFormat="1" ht="15.6" customHeight="1" x14ac:dyDescent="0.3">
      <c r="A205" s="173">
        <v>114</v>
      </c>
      <c r="B205" s="175"/>
      <c r="C205" s="174"/>
      <c r="D205" s="174"/>
      <c r="E205" s="175" t="s">
        <v>224</v>
      </c>
      <c r="F205" s="176">
        <v>1950</v>
      </c>
      <c r="G205" s="176">
        <v>8</v>
      </c>
      <c r="H205" s="176">
        <v>4</v>
      </c>
      <c r="I205" s="176" t="s">
        <v>66</v>
      </c>
      <c r="J205" s="176" t="s">
        <v>74</v>
      </c>
      <c r="K205" s="174" t="s">
        <v>31</v>
      </c>
      <c r="L205" s="174" t="s">
        <v>75</v>
      </c>
      <c r="M205" s="176" t="s">
        <v>77</v>
      </c>
      <c r="N205" s="184"/>
      <c r="O205" s="178" t="s">
        <v>78</v>
      </c>
      <c r="P205" s="179">
        <v>5</v>
      </c>
      <c r="Q205" s="175" t="s">
        <v>79</v>
      </c>
      <c r="R205" s="175"/>
      <c r="S205" s="175"/>
      <c r="T205" s="175" t="s">
        <v>38</v>
      </c>
      <c r="U205" s="175" t="s">
        <v>38</v>
      </c>
      <c r="V205" s="175" t="s">
        <v>75</v>
      </c>
      <c r="W205" s="175" t="s">
        <v>38</v>
      </c>
      <c r="X205" s="178" t="s">
        <v>38</v>
      </c>
      <c r="Y205" s="178" t="s">
        <v>38</v>
      </c>
      <c r="Z205" s="178"/>
      <c r="AA205" s="178"/>
      <c r="AB205" s="178"/>
      <c r="AC205" s="178"/>
      <c r="AD205" s="178"/>
      <c r="AE205" s="178"/>
      <c r="AF205" s="178" t="s">
        <v>30</v>
      </c>
      <c r="AG205" s="180"/>
      <c r="AH205" s="180"/>
      <c r="AI205" s="181"/>
      <c r="AJ205" s="181"/>
      <c r="AK205" s="181"/>
      <c r="AL205" s="182">
        <v>114</v>
      </c>
      <c r="AM205" s="183" t="s">
        <v>11207</v>
      </c>
    </row>
    <row r="206" spans="1:39" s="153" customFormat="1" ht="15.6" customHeight="1" x14ac:dyDescent="0.3">
      <c r="A206" s="173">
        <v>320</v>
      </c>
      <c r="B206" s="174">
        <v>391</v>
      </c>
      <c r="C206" s="174"/>
      <c r="D206" s="174"/>
      <c r="E206" s="174"/>
      <c r="F206" s="176">
        <v>1950</v>
      </c>
      <c r="G206" s="176">
        <v>8</v>
      </c>
      <c r="H206" s="176">
        <v>7</v>
      </c>
      <c r="I206" s="174" t="s">
        <v>80</v>
      </c>
      <c r="J206" s="174" t="s">
        <v>108</v>
      </c>
      <c r="K206" s="174" t="s">
        <v>31</v>
      </c>
      <c r="L206" s="174" t="s">
        <v>496</v>
      </c>
      <c r="M206" s="174"/>
      <c r="N206" s="184" t="s">
        <v>497</v>
      </c>
      <c r="O206" s="178">
        <v>20</v>
      </c>
      <c r="P206" s="179" t="s">
        <v>281</v>
      </c>
      <c r="Q206" s="175"/>
      <c r="R206" s="175" t="s">
        <v>498</v>
      </c>
      <c r="S206" s="175" t="s">
        <v>499</v>
      </c>
      <c r="T206" s="175" t="s">
        <v>38</v>
      </c>
      <c r="U206" s="175" t="s">
        <v>38</v>
      </c>
      <c r="V206" s="175" t="s">
        <v>38</v>
      </c>
      <c r="W206" s="175" t="s">
        <v>496</v>
      </c>
      <c r="X206" s="178" t="s">
        <v>496</v>
      </c>
      <c r="Y206" s="178" t="s">
        <v>38</v>
      </c>
      <c r="Z206" s="178" t="s">
        <v>38</v>
      </c>
      <c r="AA206" s="178"/>
      <c r="AB206" s="178"/>
      <c r="AC206" s="178"/>
      <c r="AD206" s="178"/>
      <c r="AE206" s="178"/>
      <c r="AF206" s="178" t="s">
        <v>87</v>
      </c>
      <c r="AG206" s="180"/>
      <c r="AH206" s="180"/>
      <c r="AI206" s="181"/>
      <c r="AJ206" s="181"/>
      <c r="AK206" s="181"/>
      <c r="AL206" s="182">
        <v>320</v>
      </c>
      <c r="AM206" s="183" t="s">
        <v>11207</v>
      </c>
    </row>
    <row r="207" spans="1:39" s="153" customFormat="1" ht="15.6" customHeight="1" x14ac:dyDescent="0.3">
      <c r="A207" s="186">
        <v>691</v>
      </c>
      <c r="B207" s="178">
        <v>396</v>
      </c>
      <c r="C207" s="178"/>
      <c r="D207" s="178"/>
      <c r="E207" s="178"/>
      <c r="F207" s="176">
        <v>1950</v>
      </c>
      <c r="G207" s="176">
        <v>8</v>
      </c>
      <c r="H207" s="176">
        <v>24</v>
      </c>
      <c r="I207" s="178"/>
      <c r="J207" s="178"/>
      <c r="K207" s="178" t="s">
        <v>770</v>
      </c>
      <c r="L207" s="178"/>
      <c r="M207" s="178"/>
      <c r="N207" s="187" t="s">
        <v>852</v>
      </c>
      <c r="O207" s="178"/>
      <c r="P207" s="179"/>
      <c r="Q207" s="178"/>
      <c r="R207" s="178"/>
      <c r="S207" s="178"/>
      <c r="T207" s="175" t="s">
        <v>38</v>
      </c>
      <c r="U207" s="178" t="s">
        <v>38</v>
      </c>
      <c r="V207" s="188"/>
      <c r="W207" s="188"/>
      <c r="X207" s="188"/>
      <c r="Y207" s="178" t="s">
        <v>38</v>
      </c>
      <c r="Z207" s="188"/>
      <c r="AA207" s="178"/>
      <c r="AB207" s="178" t="s">
        <v>42</v>
      </c>
      <c r="AC207" s="178"/>
      <c r="AD207" s="178"/>
      <c r="AE207" s="178"/>
      <c r="AF207" s="178"/>
      <c r="AG207" s="180" t="s">
        <v>42</v>
      </c>
      <c r="AH207" s="180"/>
      <c r="AI207" s="181"/>
      <c r="AJ207" s="181"/>
      <c r="AK207" s="181"/>
      <c r="AL207" s="182"/>
      <c r="AM207" s="183" t="s">
        <v>11257</v>
      </c>
    </row>
    <row r="208" spans="1:39" s="153" customFormat="1" ht="15.6" customHeight="1" x14ac:dyDescent="0.3">
      <c r="A208" s="186">
        <v>695</v>
      </c>
      <c r="B208" s="178">
        <v>400</v>
      </c>
      <c r="C208" s="178"/>
      <c r="D208" s="178"/>
      <c r="E208" s="178"/>
      <c r="F208" s="176">
        <v>1950</v>
      </c>
      <c r="G208" s="176">
        <v>8</v>
      </c>
      <c r="H208" s="176">
        <v>30</v>
      </c>
      <c r="I208" s="178" t="s">
        <v>80</v>
      </c>
      <c r="J208" s="178" t="s">
        <v>685</v>
      </c>
      <c r="K208" s="178" t="s">
        <v>31</v>
      </c>
      <c r="L208" s="178" t="s">
        <v>681</v>
      </c>
      <c r="M208" s="178"/>
      <c r="N208" s="187" t="s">
        <v>853</v>
      </c>
      <c r="O208" s="178">
        <v>8</v>
      </c>
      <c r="P208" s="179">
        <v>3</v>
      </c>
      <c r="Q208" s="178"/>
      <c r="R208" s="178"/>
      <c r="S208" s="178"/>
      <c r="T208" s="175" t="s">
        <v>38</v>
      </c>
      <c r="U208" s="178" t="s">
        <v>683</v>
      </c>
      <c r="V208" s="188"/>
      <c r="W208" s="188"/>
      <c r="X208" s="188"/>
      <c r="Y208" s="178" t="s">
        <v>38</v>
      </c>
      <c r="Z208" s="178" t="s">
        <v>681</v>
      </c>
      <c r="AA208" s="178"/>
      <c r="AB208" s="178"/>
      <c r="AC208" s="178"/>
      <c r="AD208" s="178"/>
      <c r="AE208" s="178" t="s">
        <v>42</v>
      </c>
      <c r="AF208" s="178" t="s">
        <v>87</v>
      </c>
      <c r="AG208" s="180"/>
      <c r="AH208" s="180"/>
      <c r="AI208" s="181"/>
      <c r="AJ208" s="181"/>
      <c r="AK208" s="181"/>
      <c r="AL208" s="182">
        <v>695</v>
      </c>
      <c r="AM208" s="183" t="s">
        <v>11207</v>
      </c>
    </row>
    <row r="209" spans="1:39" s="153" customFormat="1" ht="15.6" customHeight="1" x14ac:dyDescent="0.3">
      <c r="A209" s="186">
        <v>696</v>
      </c>
      <c r="B209" s="178">
        <v>401</v>
      </c>
      <c r="C209" s="178"/>
      <c r="D209" s="178"/>
      <c r="E209" s="178"/>
      <c r="F209" s="176">
        <v>1950</v>
      </c>
      <c r="G209" s="176">
        <v>8</v>
      </c>
      <c r="H209" s="176">
        <v>31</v>
      </c>
      <c r="I209" s="178" t="s">
        <v>80</v>
      </c>
      <c r="J209" s="178" t="s">
        <v>685</v>
      </c>
      <c r="K209" s="178" t="s">
        <v>31</v>
      </c>
      <c r="L209" s="178" t="s">
        <v>681</v>
      </c>
      <c r="M209" s="178"/>
      <c r="N209" s="187" t="s">
        <v>854</v>
      </c>
      <c r="O209" s="178">
        <v>8</v>
      </c>
      <c r="P209" s="179">
        <v>3</v>
      </c>
      <c r="Q209" s="178"/>
      <c r="R209" s="178"/>
      <c r="S209" s="178"/>
      <c r="T209" s="175" t="s">
        <v>38</v>
      </c>
      <c r="U209" s="178" t="s">
        <v>683</v>
      </c>
      <c r="V209" s="188"/>
      <c r="W209" s="188"/>
      <c r="X209" s="188"/>
      <c r="Y209" s="178" t="s">
        <v>38</v>
      </c>
      <c r="Z209" s="178" t="s">
        <v>681</v>
      </c>
      <c r="AA209" s="178"/>
      <c r="AB209" s="178"/>
      <c r="AC209" s="178"/>
      <c r="AD209" s="178"/>
      <c r="AE209" s="178" t="s">
        <v>42</v>
      </c>
      <c r="AF209" s="178" t="s">
        <v>87</v>
      </c>
      <c r="AG209" s="180"/>
      <c r="AH209" s="180"/>
      <c r="AI209" s="181"/>
      <c r="AJ209" s="181"/>
      <c r="AK209" s="181"/>
      <c r="AL209" s="182">
        <v>696</v>
      </c>
      <c r="AM209" s="183" t="s">
        <v>11207</v>
      </c>
    </row>
    <row r="210" spans="1:39" s="153" customFormat="1" ht="15.6" customHeight="1" x14ac:dyDescent="0.3">
      <c r="A210" s="173">
        <v>115</v>
      </c>
      <c r="B210" s="174">
        <v>403</v>
      </c>
      <c r="C210" s="174" t="s">
        <v>225</v>
      </c>
      <c r="D210" s="175"/>
      <c r="E210" s="175"/>
      <c r="F210" s="176">
        <v>1950</v>
      </c>
      <c r="G210" s="176">
        <v>9</v>
      </c>
      <c r="H210" s="176">
        <v>3</v>
      </c>
      <c r="I210" s="174" t="s">
        <v>66</v>
      </c>
      <c r="J210" s="174" t="s">
        <v>67</v>
      </c>
      <c r="K210" s="174" t="s">
        <v>31</v>
      </c>
      <c r="L210" s="174" t="s">
        <v>68</v>
      </c>
      <c r="M210" s="174" t="s">
        <v>69</v>
      </c>
      <c r="N210" s="184" t="s">
        <v>226</v>
      </c>
      <c r="O210" s="178">
        <v>11</v>
      </c>
      <c r="P210" s="179">
        <v>3</v>
      </c>
      <c r="Q210" s="175" t="s">
        <v>71</v>
      </c>
      <c r="R210" s="175"/>
      <c r="S210" s="175"/>
      <c r="T210" s="175" t="s">
        <v>72</v>
      </c>
      <c r="U210" s="175" t="s">
        <v>38</v>
      </c>
      <c r="V210" s="175" t="s">
        <v>68</v>
      </c>
      <c r="W210" s="175" t="s">
        <v>38</v>
      </c>
      <c r="X210" s="178" t="s">
        <v>38</v>
      </c>
      <c r="Y210" s="178" t="s">
        <v>68</v>
      </c>
      <c r="Z210" s="178"/>
      <c r="AA210" s="178"/>
      <c r="AB210" s="178"/>
      <c r="AC210" s="178"/>
      <c r="AD210" s="178"/>
      <c r="AE210" s="178"/>
      <c r="AF210" s="178" t="s">
        <v>30</v>
      </c>
      <c r="AG210" s="180"/>
      <c r="AH210" s="180"/>
      <c r="AI210" s="181"/>
      <c r="AJ210" s="181"/>
      <c r="AK210" s="181"/>
      <c r="AL210" s="182">
        <v>115</v>
      </c>
      <c r="AM210" s="183" t="s">
        <v>11207</v>
      </c>
    </row>
    <row r="211" spans="1:39" s="153" customFormat="1" ht="15.6" customHeight="1" x14ac:dyDescent="0.3">
      <c r="A211" s="186">
        <v>702</v>
      </c>
      <c r="B211" s="178">
        <v>408</v>
      </c>
      <c r="C211" s="178"/>
      <c r="D211" s="178"/>
      <c r="E211" s="178"/>
      <c r="F211" s="176">
        <v>1950</v>
      </c>
      <c r="G211" s="176">
        <v>9</v>
      </c>
      <c r="H211" s="176">
        <v>21</v>
      </c>
      <c r="I211" s="178" t="s">
        <v>716</v>
      </c>
      <c r="J211" s="178" t="s">
        <v>822</v>
      </c>
      <c r="K211" s="178" t="s">
        <v>31</v>
      </c>
      <c r="L211" s="178" t="s">
        <v>818</v>
      </c>
      <c r="M211" s="178"/>
      <c r="N211" s="187" t="s">
        <v>855</v>
      </c>
      <c r="O211" s="178">
        <v>7</v>
      </c>
      <c r="P211" s="179" t="s">
        <v>110</v>
      </c>
      <c r="Q211" s="178"/>
      <c r="R211" s="178"/>
      <c r="S211" s="178"/>
      <c r="T211" s="175" t="s">
        <v>820</v>
      </c>
      <c r="U211" s="178" t="s">
        <v>38</v>
      </c>
      <c r="V211" s="188"/>
      <c r="W211" s="188"/>
      <c r="X211" s="188"/>
      <c r="Y211" s="178" t="s">
        <v>818</v>
      </c>
      <c r="Z211" s="188"/>
      <c r="AA211" s="178"/>
      <c r="AB211" s="178" t="s">
        <v>42</v>
      </c>
      <c r="AC211" s="178"/>
      <c r="AD211" s="178"/>
      <c r="AE211" s="178"/>
      <c r="AF211" s="178" t="s">
        <v>87</v>
      </c>
      <c r="AG211" s="180" t="s">
        <v>42</v>
      </c>
      <c r="AH211" s="180"/>
      <c r="AI211" s="181"/>
      <c r="AJ211" s="181"/>
      <c r="AK211" s="181"/>
      <c r="AL211" s="182">
        <v>702</v>
      </c>
      <c r="AM211" s="183" t="s">
        <v>11207</v>
      </c>
    </row>
    <row r="212" spans="1:39" s="153" customFormat="1" ht="15.6" customHeight="1" x14ac:dyDescent="0.3">
      <c r="A212" s="173">
        <v>118.1</v>
      </c>
      <c r="B212" s="175">
        <v>410</v>
      </c>
      <c r="C212" s="175"/>
      <c r="D212" s="175"/>
      <c r="E212" s="175"/>
      <c r="F212" s="176">
        <v>1950</v>
      </c>
      <c r="G212" s="176">
        <v>10</v>
      </c>
      <c r="H212" s="176">
        <v>12</v>
      </c>
      <c r="I212" s="174" t="s">
        <v>58</v>
      </c>
      <c r="J212" s="174" t="s">
        <v>59</v>
      </c>
      <c r="K212" s="174" t="s">
        <v>31</v>
      </c>
      <c r="L212" s="174" t="s">
        <v>60</v>
      </c>
      <c r="M212" s="174"/>
      <c r="N212" s="190" t="s">
        <v>227</v>
      </c>
      <c r="O212" s="178" t="s">
        <v>78</v>
      </c>
      <c r="P212" s="179">
        <v>5</v>
      </c>
      <c r="Q212" s="175" t="s">
        <v>63</v>
      </c>
      <c r="R212" s="175"/>
      <c r="S212" s="175"/>
      <c r="T212" s="175" t="s">
        <v>38</v>
      </c>
      <c r="U212" s="175" t="s">
        <v>38</v>
      </c>
      <c r="V212" s="175" t="s">
        <v>60</v>
      </c>
      <c r="W212" s="175" t="s">
        <v>38</v>
      </c>
      <c r="X212" s="178" t="s">
        <v>38</v>
      </c>
      <c r="Y212" s="178" t="s">
        <v>38</v>
      </c>
      <c r="Z212" s="178"/>
      <c r="AA212" s="178"/>
      <c r="AB212" s="178"/>
      <c r="AC212" s="178"/>
      <c r="AD212" s="178" t="s">
        <v>42</v>
      </c>
      <c r="AE212" s="178"/>
      <c r="AF212" s="178" t="s">
        <v>30</v>
      </c>
      <c r="AG212" s="180"/>
      <c r="AH212" s="180"/>
      <c r="AI212" s="181"/>
      <c r="AJ212" s="181"/>
      <c r="AK212" s="181"/>
      <c r="AL212" s="182">
        <v>118.1</v>
      </c>
      <c r="AM212" s="183" t="s">
        <v>11207</v>
      </c>
    </row>
    <row r="213" spans="1:39" s="153" customFormat="1" ht="15.6" customHeight="1" x14ac:dyDescent="0.3">
      <c r="A213" s="173">
        <v>119.1</v>
      </c>
      <c r="B213" s="175"/>
      <c r="C213" s="175"/>
      <c r="D213" s="175">
        <v>754</v>
      </c>
      <c r="E213" s="175"/>
      <c r="F213" s="176">
        <v>1950</v>
      </c>
      <c r="G213" s="176">
        <v>10</v>
      </c>
      <c r="H213" s="176">
        <v>12</v>
      </c>
      <c r="I213" s="174" t="s">
        <v>58</v>
      </c>
      <c r="J213" s="174" t="s">
        <v>59</v>
      </c>
      <c r="K213" s="174" t="s">
        <v>31</v>
      </c>
      <c r="L213" s="174" t="s">
        <v>60</v>
      </c>
      <c r="M213" s="174"/>
      <c r="N213" s="185" t="s">
        <v>228</v>
      </c>
      <c r="O213" s="178" t="s">
        <v>78</v>
      </c>
      <c r="P213" s="179">
        <v>5</v>
      </c>
      <c r="Q213" s="175" t="s">
        <v>63</v>
      </c>
      <c r="R213" s="175"/>
      <c r="S213" s="175"/>
      <c r="T213" s="175" t="s">
        <v>38</v>
      </c>
      <c r="U213" s="175" t="s">
        <v>38</v>
      </c>
      <c r="V213" s="175" t="s">
        <v>60</v>
      </c>
      <c r="W213" s="175" t="s">
        <v>38</v>
      </c>
      <c r="X213" s="178" t="s">
        <v>38</v>
      </c>
      <c r="Y213" s="178" t="s">
        <v>38</v>
      </c>
      <c r="Z213" s="178"/>
      <c r="AA213" s="178"/>
      <c r="AB213" s="178"/>
      <c r="AC213" s="178"/>
      <c r="AD213" s="178"/>
      <c r="AE213" s="178"/>
      <c r="AF213" s="178" t="s">
        <v>30</v>
      </c>
      <c r="AG213" s="180"/>
      <c r="AH213" s="180"/>
      <c r="AI213" s="181"/>
      <c r="AJ213" s="181"/>
      <c r="AK213" s="181"/>
      <c r="AL213" s="182">
        <v>119.1</v>
      </c>
      <c r="AM213" s="183" t="s">
        <v>11207</v>
      </c>
    </row>
    <row r="214" spans="1:39" s="153" customFormat="1" ht="15.6" customHeight="1" x14ac:dyDescent="0.3">
      <c r="A214" s="173">
        <v>120</v>
      </c>
      <c r="B214" s="175"/>
      <c r="C214" s="175"/>
      <c r="D214" s="175">
        <v>755</v>
      </c>
      <c r="E214" s="175"/>
      <c r="F214" s="176">
        <v>1950</v>
      </c>
      <c r="G214" s="176">
        <v>10</v>
      </c>
      <c r="H214" s="176">
        <v>13</v>
      </c>
      <c r="I214" s="174" t="s">
        <v>58</v>
      </c>
      <c r="J214" s="174" t="s">
        <v>59</v>
      </c>
      <c r="K214" s="174" t="s">
        <v>31</v>
      </c>
      <c r="L214" s="174" t="s">
        <v>60</v>
      </c>
      <c r="M214" s="174"/>
      <c r="N214" s="185" t="s">
        <v>229</v>
      </c>
      <c r="O214" s="178" t="s">
        <v>78</v>
      </c>
      <c r="P214" s="179">
        <v>5</v>
      </c>
      <c r="Q214" s="175" t="s">
        <v>63</v>
      </c>
      <c r="R214" s="175"/>
      <c r="S214" s="175"/>
      <c r="T214" s="175" t="s">
        <v>38</v>
      </c>
      <c r="U214" s="175" t="s">
        <v>38</v>
      </c>
      <c r="V214" s="175" t="s">
        <v>60</v>
      </c>
      <c r="W214" s="175" t="s">
        <v>38</v>
      </c>
      <c r="X214" s="178" t="s">
        <v>38</v>
      </c>
      <c r="Y214" s="178" t="s">
        <v>38</v>
      </c>
      <c r="Z214" s="178"/>
      <c r="AA214" s="178"/>
      <c r="AB214" s="178"/>
      <c r="AC214" s="178"/>
      <c r="AD214" s="178"/>
      <c r="AE214" s="178"/>
      <c r="AF214" s="178" t="s">
        <v>30</v>
      </c>
      <c r="AG214" s="180"/>
      <c r="AH214" s="180"/>
      <c r="AI214" s="181"/>
      <c r="AJ214" s="181"/>
      <c r="AK214" s="181"/>
      <c r="AL214" s="182">
        <v>120</v>
      </c>
      <c r="AM214" s="183" t="s">
        <v>11207</v>
      </c>
    </row>
    <row r="215" spans="1:39" s="153" customFormat="1" ht="15.6" customHeight="1" x14ac:dyDescent="0.3">
      <c r="A215" s="173">
        <v>121</v>
      </c>
      <c r="B215" s="175">
        <v>411</v>
      </c>
      <c r="C215" s="175">
        <v>819</v>
      </c>
      <c r="D215" s="175"/>
      <c r="E215" s="175"/>
      <c r="F215" s="176">
        <v>1950</v>
      </c>
      <c r="G215" s="176">
        <v>10</v>
      </c>
      <c r="H215" s="176">
        <v>15</v>
      </c>
      <c r="I215" s="174" t="s">
        <v>58</v>
      </c>
      <c r="J215" s="174" t="s">
        <v>59</v>
      </c>
      <c r="K215" s="174" t="s">
        <v>31</v>
      </c>
      <c r="L215" s="174" t="s">
        <v>60</v>
      </c>
      <c r="M215" s="174"/>
      <c r="N215" s="190" t="s">
        <v>230</v>
      </c>
      <c r="O215" s="178" t="s">
        <v>78</v>
      </c>
      <c r="P215" s="179">
        <v>5</v>
      </c>
      <c r="Q215" s="175" t="s">
        <v>63</v>
      </c>
      <c r="R215" s="175"/>
      <c r="S215" s="175"/>
      <c r="T215" s="175" t="s">
        <v>38</v>
      </c>
      <c r="U215" s="175" t="s">
        <v>38</v>
      </c>
      <c r="V215" s="175" t="s">
        <v>60</v>
      </c>
      <c r="W215" s="175" t="s">
        <v>38</v>
      </c>
      <c r="X215" s="178" t="s">
        <v>38</v>
      </c>
      <c r="Y215" s="178" t="s">
        <v>38</v>
      </c>
      <c r="Z215" s="178"/>
      <c r="AA215" s="178"/>
      <c r="AB215" s="178"/>
      <c r="AC215" s="178"/>
      <c r="AD215" s="178" t="s">
        <v>42</v>
      </c>
      <c r="AE215" s="178"/>
      <c r="AF215" s="178" t="s">
        <v>30</v>
      </c>
      <c r="AG215" s="180"/>
      <c r="AH215" s="180"/>
      <c r="AI215" s="181"/>
      <c r="AJ215" s="181"/>
      <c r="AK215" s="181"/>
      <c r="AL215" s="182">
        <v>121</v>
      </c>
      <c r="AM215" s="183" t="s">
        <v>11207</v>
      </c>
    </row>
    <row r="216" spans="1:39" s="153" customFormat="1" ht="15.6" customHeight="1" x14ac:dyDescent="0.3">
      <c r="A216" s="173">
        <v>122</v>
      </c>
      <c r="B216" s="175">
        <v>413</v>
      </c>
      <c r="C216" s="175"/>
      <c r="D216" s="175"/>
      <c r="E216" s="175"/>
      <c r="F216" s="176">
        <v>1950</v>
      </c>
      <c r="G216" s="176">
        <v>10</v>
      </c>
      <c r="H216" s="176">
        <v>16</v>
      </c>
      <c r="I216" s="174" t="s">
        <v>58</v>
      </c>
      <c r="J216" s="174" t="s">
        <v>59</v>
      </c>
      <c r="K216" s="174" t="s">
        <v>31</v>
      </c>
      <c r="L216" s="174" t="s">
        <v>60</v>
      </c>
      <c r="M216" s="174"/>
      <c r="N216" s="191" t="s">
        <v>231</v>
      </c>
      <c r="O216" s="178" t="s">
        <v>78</v>
      </c>
      <c r="P216" s="179">
        <v>5</v>
      </c>
      <c r="Q216" s="175" t="s">
        <v>63</v>
      </c>
      <c r="R216" s="175"/>
      <c r="S216" s="175"/>
      <c r="T216" s="175" t="s">
        <v>38</v>
      </c>
      <c r="U216" s="175" t="s">
        <v>38</v>
      </c>
      <c r="V216" s="175" t="s">
        <v>60</v>
      </c>
      <c r="W216" s="175" t="s">
        <v>38</v>
      </c>
      <c r="X216" s="178" t="s">
        <v>38</v>
      </c>
      <c r="Y216" s="178" t="s">
        <v>38</v>
      </c>
      <c r="Z216" s="178"/>
      <c r="AA216" s="178"/>
      <c r="AB216" s="178"/>
      <c r="AC216" s="178"/>
      <c r="AD216" s="178" t="s">
        <v>42</v>
      </c>
      <c r="AE216" s="178"/>
      <c r="AF216" s="178" t="s">
        <v>30</v>
      </c>
      <c r="AG216" s="180"/>
      <c r="AH216" s="180"/>
      <c r="AI216" s="181"/>
      <c r="AJ216" s="181"/>
      <c r="AK216" s="181"/>
      <c r="AL216" s="182">
        <v>122</v>
      </c>
      <c r="AM216" s="183" t="s">
        <v>11207</v>
      </c>
    </row>
    <row r="217" spans="1:39" s="153" customFormat="1" ht="15.6" customHeight="1" x14ac:dyDescent="0.3">
      <c r="A217" s="173">
        <v>123</v>
      </c>
      <c r="B217" s="175"/>
      <c r="C217" s="175"/>
      <c r="D217" s="175">
        <v>759</v>
      </c>
      <c r="E217" s="175"/>
      <c r="F217" s="176">
        <v>1950</v>
      </c>
      <c r="G217" s="176">
        <v>10</v>
      </c>
      <c r="H217" s="176">
        <v>16</v>
      </c>
      <c r="I217" s="174" t="s">
        <v>58</v>
      </c>
      <c r="J217" s="174" t="s">
        <v>59</v>
      </c>
      <c r="K217" s="174" t="s">
        <v>31</v>
      </c>
      <c r="L217" s="174" t="s">
        <v>60</v>
      </c>
      <c r="M217" s="174"/>
      <c r="N217" s="185" t="s">
        <v>232</v>
      </c>
      <c r="O217" s="178" t="s">
        <v>78</v>
      </c>
      <c r="P217" s="179">
        <v>5</v>
      </c>
      <c r="Q217" s="175" t="s">
        <v>63</v>
      </c>
      <c r="R217" s="175"/>
      <c r="S217" s="175"/>
      <c r="T217" s="175" t="s">
        <v>38</v>
      </c>
      <c r="U217" s="175" t="s">
        <v>38</v>
      </c>
      <c r="V217" s="175" t="s">
        <v>60</v>
      </c>
      <c r="W217" s="175" t="s">
        <v>38</v>
      </c>
      <c r="X217" s="178" t="s">
        <v>38</v>
      </c>
      <c r="Y217" s="178" t="s">
        <v>38</v>
      </c>
      <c r="Z217" s="178"/>
      <c r="AA217" s="178"/>
      <c r="AB217" s="178"/>
      <c r="AC217" s="178"/>
      <c r="AD217" s="178"/>
      <c r="AE217" s="178"/>
      <c r="AF217" s="178" t="s">
        <v>30</v>
      </c>
      <c r="AG217" s="180"/>
      <c r="AH217" s="180"/>
      <c r="AI217" s="181"/>
      <c r="AJ217" s="181"/>
      <c r="AK217" s="181"/>
      <c r="AL217" s="182">
        <v>123</v>
      </c>
      <c r="AM217" s="183" t="s">
        <v>11207</v>
      </c>
    </row>
    <row r="218" spans="1:39" s="153" customFormat="1" ht="15.6" customHeight="1" x14ac:dyDescent="0.3">
      <c r="A218" s="173">
        <v>124</v>
      </c>
      <c r="B218" s="174"/>
      <c r="C218" s="174"/>
      <c r="D218" s="176">
        <v>761</v>
      </c>
      <c r="E218" s="174" t="s">
        <v>11218</v>
      </c>
      <c r="F218" s="176">
        <v>1950</v>
      </c>
      <c r="G218" s="176">
        <v>10</v>
      </c>
      <c r="H218" s="176">
        <v>20</v>
      </c>
      <c r="I218" s="174" t="s">
        <v>58</v>
      </c>
      <c r="J218" s="174" t="s">
        <v>59</v>
      </c>
      <c r="K218" s="174" t="s">
        <v>31</v>
      </c>
      <c r="L218" s="174" t="s">
        <v>60</v>
      </c>
      <c r="M218" s="174" t="s">
        <v>233</v>
      </c>
      <c r="N218" s="184" t="s">
        <v>11219</v>
      </c>
      <c r="O218" s="178" t="s">
        <v>78</v>
      </c>
      <c r="P218" s="179">
        <v>5</v>
      </c>
      <c r="Q218" s="175" t="s">
        <v>63</v>
      </c>
      <c r="R218" s="175"/>
      <c r="S218" s="175"/>
      <c r="T218" s="175" t="s">
        <v>38</v>
      </c>
      <c r="U218" s="175" t="s">
        <v>38</v>
      </c>
      <c r="V218" s="175" t="s">
        <v>60</v>
      </c>
      <c r="W218" s="175" t="s">
        <v>38</v>
      </c>
      <c r="X218" s="178" t="s">
        <v>38</v>
      </c>
      <c r="Y218" s="178" t="s">
        <v>38</v>
      </c>
      <c r="Z218" s="178"/>
      <c r="AA218" s="178"/>
      <c r="AB218" s="178"/>
      <c r="AC218" s="178"/>
      <c r="AD218" s="178"/>
      <c r="AE218" s="178"/>
      <c r="AF218" s="178" t="s">
        <v>30</v>
      </c>
      <c r="AG218" s="180"/>
      <c r="AH218" s="180"/>
      <c r="AI218" s="181"/>
      <c r="AJ218" s="181"/>
      <c r="AK218" s="181"/>
      <c r="AL218" s="182">
        <v>124</v>
      </c>
      <c r="AM218" s="183" t="s">
        <v>11207</v>
      </c>
    </row>
    <row r="219" spans="1:39" s="153" customFormat="1" ht="15.6" customHeight="1" x14ac:dyDescent="0.3">
      <c r="A219" s="173">
        <v>125</v>
      </c>
      <c r="B219" s="175"/>
      <c r="C219" s="175"/>
      <c r="D219" s="175">
        <v>765</v>
      </c>
      <c r="E219" s="175" t="s">
        <v>11218</v>
      </c>
      <c r="F219" s="176">
        <v>1950</v>
      </c>
      <c r="G219" s="176">
        <v>10</v>
      </c>
      <c r="H219" s="176">
        <v>24</v>
      </c>
      <c r="I219" s="174" t="s">
        <v>58</v>
      </c>
      <c r="J219" s="174" t="s">
        <v>59</v>
      </c>
      <c r="K219" s="174" t="s">
        <v>31</v>
      </c>
      <c r="L219" s="174" t="s">
        <v>60</v>
      </c>
      <c r="M219" s="174"/>
      <c r="N219" s="185" t="s">
        <v>11220</v>
      </c>
      <c r="O219" s="178" t="s">
        <v>78</v>
      </c>
      <c r="P219" s="179">
        <v>5</v>
      </c>
      <c r="Q219" s="175" t="s">
        <v>63</v>
      </c>
      <c r="R219" s="175"/>
      <c r="S219" s="175"/>
      <c r="T219" s="175" t="s">
        <v>38</v>
      </c>
      <c r="U219" s="175" t="s">
        <v>38</v>
      </c>
      <c r="V219" s="175" t="s">
        <v>60</v>
      </c>
      <c r="W219" s="175" t="s">
        <v>38</v>
      </c>
      <c r="X219" s="178" t="s">
        <v>38</v>
      </c>
      <c r="Y219" s="178" t="s">
        <v>38</v>
      </c>
      <c r="Z219" s="178"/>
      <c r="AA219" s="178"/>
      <c r="AB219" s="178"/>
      <c r="AC219" s="178"/>
      <c r="AD219" s="178"/>
      <c r="AE219" s="178"/>
      <c r="AF219" s="178" t="s">
        <v>30</v>
      </c>
      <c r="AG219" s="180"/>
      <c r="AH219" s="180"/>
      <c r="AI219" s="181"/>
      <c r="AJ219" s="181"/>
      <c r="AK219" s="181"/>
      <c r="AL219" s="182">
        <v>125</v>
      </c>
      <c r="AM219" s="183" t="s">
        <v>11207</v>
      </c>
    </row>
    <row r="220" spans="1:39" s="153" customFormat="1" ht="15.6" customHeight="1" x14ac:dyDescent="0.3">
      <c r="A220" s="173">
        <v>126</v>
      </c>
      <c r="B220" s="175">
        <v>416</v>
      </c>
      <c r="C220" s="175">
        <v>829</v>
      </c>
      <c r="D220" s="175"/>
      <c r="E220" s="175"/>
      <c r="F220" s="176">
        <v>1950</v>
      </c>
      <c r="G220" s="176">
        <v>11</v>
      </c>
      <c r="H220" s="176">
        <v>5</v>
      </c>
      <c r="I220" s="174" t="s">
        <v>58</v>
      </c>
      <c r="J220" s="174" t="s">
        <v>59</v>
      </c>
      <c r="K220" s="174" t="s">
        <v>31</v>
      </c>
      <c r="L220" s="174" t="s">
        <v>60</v>
      </c>
      <c r="M220" s="174"/>
      <c r="N220" s="190" t="s">
        <v>234</v>
      </c>
      <c r="O220" s="178" t="s">
        <v>78</v>
      </c>
      <c r="P220" s="179">
        <v>5</v>
      </c>
      <c r="Q220" s="175" t="s">
        <v>63</v>
      </c>
      <c r="R220" s="175"/>
      <c r="S220" s="175"/>
      <c r="T220" s="175" t="s">
        <v>38</v>
      </c>
      <c r="U220" s="175" t="s">
        <v>38</v>
      </c>
      <c r="V220" s="175" t="s">
        <v>60</v>
      </c>
      <c r="W220" s="175" t="s">
        <v>38</v>
      </c>
      <c r="X220" s="178" t="s">
        <v>38</v>
      </c>
      <c r="Y220" s="178" t="s">
        <v>38</v>
      </c>
      <c r="Z220" s="178"/>
      <c r="AA220" s="178"/>
      <c r="AB220" s="178" t="s">
        <v>42</v>
      </c>
      <c r="AC220" s="178"/>
      <c r="AD220" s="178"/>
      <c r="AE220" s="178"/>
      <c r="AF220" s="178" t="s">
        <v>30</v>
      </c>
      <c r="AG220" s="180"/>
      <c r="AH220" s="180"/>
      <c r="AI220" s="181"/>
      <c r="AJ220" s="181"/>
      <c r="AK220" s="181"/>
      <c r="AL220" s="182">
        <v>126</v>
      </c>
      <c r="AM220" s="183" t="s">
        <v>11207</v>
      </c>
    </row>
    <row r="221" spans="1:39" s="153" customFormat="1" ht="15.6" customHeight="1" x14ac:dyDescent="0.3">
      <c r="A221" s="186">
        <v>705</v>
      </c>
      <c r="B221" s="178">
        <v>415</v>
      </c>
      <c r="C221" s="178"/>
      <c r="D221" s="178"/>
      <c r="E221" s="178"/>
      <c r="F221" s="176">
        <v>1950</v>
      </c>
      <c r="G221" s="176">
        <v>11</v>
      </c>
      <c r="H221" s="176">
        <v>5</v>
      </c>
      <c r="I221" s="178" t="s">
        <v>710</v>
      </c>
      <c r="J221" s="178" t="s">
        <v>857</v>
      </c>
      <c r="K221" s="178" t="s">
        <v>31</v>
      </c>
      <c r="L221" s="178" t="s">
        <v>858</v>
      </c>
      <c r="M221" s="178"/>
      <c r="N221" s="187" t="s">
        <v>859</v>
      </c>
      <c r="O221" s="178">
        <v>7</v>
      </c>
      <c r="P221" s="179">
        <v>-11</v>
      </c>
      <c r="Q221" s="178"/>
      <c r="R221" s="178"/>
      <c r="S221" s="178"/>
      <c r="T221" s="175" t="s">
        <v>860</v>
      </c>
      <c r="U221" s="178" t="s">
        <v>38</v>
      </c>
      <c r="V221" s="188"/>
      <c r="W221" s="188"/>
      <c r="X221" s="188"/>
      <c r="Y221" s="178" t="s">
        <v>858</v>
      </c>
      <c r="Z221" s="188"/>
      <c r="AA221" s="178"/>
      <c r="AB221" s="178"/>
      <c r="AC221" s="178"/>
      <c r="AD221" s="178"/>
      <c r="AE221" s="178"/>
      <c r="AF221" s="178" t="s">
        <v>87</v>
      </c>
      <c r="AG221" s="180"/>
      <c r="AH221" s="180"/>
      <c r="AI221" s="181"/>
      <c r="AJ221" s="181"/>
      <c r="AK221" s="181"/>
      <c r="AL221" s="182">
        <v>705</v>
      </c>
      <c r="AM221" s="183" t="s">
        <v>11207</v>
      </c>
    </row>
    <row r="222" spans="1:39" s="153" customFormat="1" ht="15.6" customHeight="1" x14ac:dyDescent="0.3">
      <c r="A222" s="173">
        <v>350</v>
      </c>
      <c r="B222" s="174">
        <v>417</v>
      </c>
      <c r="C222" s="174"/>
      <c r="D222" s="174"/>
      <c r="E222" s="174"/>
      <c r="F222" s="176">
        <v>1950</v>
      </c>
      <c r="G222" s="176">
        <v>11</v>
      </c>
      <c r="H222" s="176">
        <v>7</v>
      </c>
      <c r="I222" s="174" t="s">
        <v>555</v>
      </c>
      <c r="J222" s="174" t="s">
        <v>561</v>
      </c>
      <c r="K222" s="174" t="s">
        <v>31</v>
      </c>
      <c r="L222" s="174" t="s">
        <v>557</v>
      </c>
      <c r="M222" s="174"/>
      <c r="N222" s="184" t="s">
        <v>563</v>
      </c>
      <c r="O222" s="178">
        <v>7</v>
      </c>
      <c r="P222" s="179" t="s">
        <v>110</v>
      </c>
      <c r="Q222" s="175"/>
      <c r="R222" s="175"/>
      <c r="S222" s="175" t="s">
        <v>559</v>
      </c>
      <c r="T222" s="175" t="s">
        <v>560</v>
      </c>
      <c r="U222" s="175" t="s">
        <v>38</v>
      </c>
      <c r="V222" s="175" t="s">
        <v>38</v>
      </c>
      <c r="W222" s="175" t="s">
        <v>38</v>
      </c>
      <c r="X222" s="178" t="s">
        <v>557</v>
      </c>
      <c r="Y222" s="178" t="s">
        <v>557</v>
      </c>
      <c r="Z222" s="178" t="s">
        <v>38</v>
      </c>
      <c r="AA222" s="178"/>
      <c r="AB222" s="178"/>
      <c r="AC222" s="178"/>
      <c r="AD222" s="178"/>
      <c r="AE222" s="178"/>
      <c r="AF222" s="178" t="s">
        <v>87</v>
      </c>
      <c r="AG222" s="180"/>
      <c r="AH222" s="180"/>
      <c r="AI222" s="181"/>
      <c r="AJ222" s="181"/>
      <c r="AK222" s="181"/>
      <c r="AL222" s="182">
        <v>350</v>
      </c>
      <c r="AM222" s="183" t="s">
        <v>11207</v>
      </c>
    </row>
    <row r="223" spans="1:39" s="153" customFormat="1" ht="15.6" customHeight="1" x14ac:dyDescent="0.3">
      <c r="A223" s="173">
        <v>127</v>
      </c>
      <c r="B223" s="176"/>
      <c r="C223" s="174"/>
      <c r="D223" s="176">
        <v>1950</v>
      </c>
      <c r="E223" s="176" t="s">
        <v>11209</v>
      </c>
      <c r="F223" s="176">
        <v>1950</v>
      </c>
      <c r="G223" s="176">
        <v>11</v>
      </c>
      <c r="H223" s="176">
        <v>21</v>
      </c>
      <c r="I223" s="176" t="s">
        <v>66</v>
      </c>
      <c r="J223" s="176" t="s">
        <v>184</v>
      </c>
      <c r="K223" s="174" t="s">
        <v>31</v>
      </c>
      <c r="L223" s="174" t="s">
        <v>75</v>
      </c>
      <c r="M223" s="176" t="s">
        <v>77</v>
      </c>
      <c r="N223" s="184"/>
      <c r="O223" s="178" t="s">
        <v>78</v>
      </c>
      <c r="P223" s="179">
        <v>5</v>
      </c>
      <c r="Q223" s="175" t="s">
        <v>79</v>
      </c>
      <c r="R223" s="175"/>
      <c r="S223" s="175"/>
      <c r="T223" s="175" t="s">
        <v>38</v>
      </c>
      <c r="U223" s="175" t="s">
        <v>38</v>
      </c>
      <c r="V223" s="175" t="s">
        <v>75</v>
      </c>
      <c r="W223" s="175" t="s">
        <v>38</v>
      </c>
      <c r="X223" s="178" t="s">
        <v>38</v>
      </c>
      <c r="Y223" s="178" t="s">
        <v>38</v>
      </c>
      <c r="Z223" s="178"/>
      <c r="AA223" s="178"/>
      <c r="AB223" s="178"/>
      <c r="AC223" s="178"/>
      <c r="AD223" s="178"/>
      <c r="AE223" s="178"/>
      <c r="AF223" s="178" t="s">
        <v>30</v>
      </c>
      <c r="AG223" s="180"/>
      <c r="AH223" s="180"/>
      <c r="AI223" s="181"/>
      <c r="AJ223" s="181"/>
      <c r="AK223" s="181"/>
      <c r="AL223" s="182">
        <v>127</v>
      </c>
      <c r="AM223" s="183" t="s">
        <v>11207</v>
      </c>
    </row>
    <row r="224" spans="1:39" s="153" customFormat="1" ht="15.6" customHeight="1" x14ac:dyDescent="0.3">
      <c r="A224" s="173">
        <v>128</v>
      </c>
      <c r="B224" s="175">
        <v>421</v>
      </c>
      <c r="C224" s="175"/>
      <c r="D224" s="175"/>
      <c r="E224" s="175"/>
      <c r="F224" s="176">
        <v>1950</v>
      </c>
      <c r="G224" s="176">
        <v>11</v>
      </c>
      <c r="H224" s="176">
        <v>29</v>
      </c>
      <c r="I224" s="174" t="s">
        <v>58</v>
      </c>
      <c r="J224" s="174" t="s">
        <v>59</v>
      </c>
      <c r="K224" s="174" t="s">
        <v>31</v>
      </c>
      <c r="L224" s="174" t="s">
        <v>60</v>
      </c>
      <c r="M224" s="174"/>
      <c r="N224" s="190" t="s">
        <v>235</v>
      </c>
      <c r="O224" s="178" t="s">
        <v>78</v>
      </c>
      <c r="P224" s="179">
        <v>5</v>
      </c>
      <c r="Q224" s="175" t="s">
        <v>63</v>
      </c>
      <c r="R224" s="175"/>
      <c r="S224" s="175"/>
      <c r="T224" s="175" t="s">
        <v>38</v>
      </c>
      <c r="U224" s="175" t="s">
        <v>38</v>
      </c>
      <c r="V224" s="175" t="s">
        <v>60</v>
      </c>
      <c r="W224" s="175" t="s">
        <v>38</v>
      </c>
      <c r="X224" s="178" t="s">
        <v>38</v>
      </c>
      <c r="Y224" s="178" t="s">
        <v>38</v>
      </c>
      <c r="Z224" s="178"/>
      <c r="AA224" s="178"/>
      <c r="AB224" s="178"/>
      <c r="AC224" s="178"/>
      <c r="AD224" s="178" t="s">
        <v>42</v>
      </c>
      <c r="AE224" s="178"/>
      <c r="AF224" s="178" t="s">
        <v>30</v>
      </c>
      <c r="AG224" s="180"/>
      <c r="AH224" s="180"/>
      <c r="AI224" s="181"/>
      <c r="AJ224" s="181"/>
      <c r="AK224" s="181"/>
      <c r="AL224" s="182">
        <v>128</v>
      </c>
      <c r="AM224" s="183" t="s">
        <v>11207</v>
      </c>
    </row>
    <row r="225" spans="1:39" s="153" customFormat="1" ht="15.6" customHeight="1" x14ac:dyDescent="0.3">
      <c r="A225" s="173">
        <v>130.1</v>
      </c>
      <c r="B225" s="174"/>
      <c r="C225" s="174"/>
      <c r="D225" s="174" t="s">
        <v>11221</v>
      </c>
      <c r="E225" s="174"/>
      <c r="F225" s="176">
        <v>1950</v>
      </c>
      <c r="G225" s="176">
        <v>11</v>
      </c>
      <c r="H225" s="176">
        <v>29</v>
      </c>
      <c r="I225" s="174" t="s">
        <v>58</v>
      </c>
      <c r="J225" s="174" t="s">
        <v>59</v>
      </c>
      <c r="K225" s="174" t="s">
        <v>31</v>
      </c>
      <c r="L225" s="174" t="s">
        <v>60</v>
      </c>
      <c r="M225" s="174" t="s">
        <v>236</v>
      </c>
      <c r="N225" s="184" t="s">
        <v>11222</v>
      </c>
      <c r="O225" s="178" t="s">
        <v>78</v>
      </c>
      <c r="P225" s="179">
        <v>5</v>
      </c>
      <c r="Q225" s="175" t="s">
        <v>63</v>
      </c>
      <c r="R225" s="175"/>
      <c r="S225" s="175"/>
      <c r="T225" s="175" t="s">
        <v>38</v>
      </c>
      <c r="U225" s="175" t="s">
        <v>38</v>
      </c>
      <c r="V225" s="175" t="s">
        <v>60</v>
      </c>
      <c r="W225" s="175" t="s">
        <v>38</v>
      </c>
      <c r="X225" s="178" t="s">
        <v>38</v>
      </c>
      <c r="Y225" s="178" t="s">
        <v>38</v>
      </c>
      <c r="Z225" s="178"/>
      <c r="AA225" s="178"/>
      <c r="AB225" s="178"/>
      <c r="AC225" s="178"/>
      <c r="AD225" s="178"/>
      <c r="AE225" s="178"/>
      <c r="AF225" s="178" t="s">
        <v>30</v>
      </c>
      <c r="AG225" s="180"/>
      <c r="AH225" s="180"/>
      <c r="AI225" s="181"/>
      <c r="AJ225" s="181"/>
      <c r="AK225" s="181"/>
      <c r="AL225" s="182">
        <v>130.1</v>
      </c>
      <c r="AM225" s="183" t="s">
        <v>11207</v>
      </c>
    </row>
    <row r="226" spans="1:39" s="153" customFormat="1" ht="15.6" customHeight="1" x14ac:dyDescent="0.3">
      <c r="A226" s="186">
        <v>710</v>
      </c>
      <c r="B226" s="178">
        <v>423</v>
      </c>
      <c r="C226" s="178"/>
      <c r="D226" s="178"/>
      <c r="E226" s="178"/>
      <c r="F226" s="176">
        <v>1950</v>
      </c>
      <c r="G226" s="176">
        <v>12</v>
      </c>
      <c r="H226" s="176">
        <v>6</v>
      </c>
      <c r="I226" s="178" t="s">
        <v>689</v>
      </c>
      <c r="J226" s="178" t="s">
        <v>863</v>
      </c>
      <c r="K226" s="178" t="s">
        <v>31</v>
      </c>
      <c r="L226" s="178" t="s">
        <v>864</v>
      </c>
      <c r="M226" s="178"/>
      <c r="N226" s="187" t="s">
        <v>865</v>
      </c>
      <c r="O226" s="178">
        <v>11</v>
      </c>
      <c r="P226" s="179">
        <v>3</v>
      </c>
      <c r="Q226" s="178"/>
      <c r="R226" s="178"/>
      <c r="S226" s="178"/>
      <c r="T226" s="175" t="s">
        <v>866</v>
      </c>
      <c r="U226" s="178" t="s">
        <v>38</v>
      </c>
      <c r="V226" s="188"/>
      <c r="W226" s="188"/>
      <c r="X226" s="188"/>
      <c r="Y226" s="178" t="s">
        <v>864</v>
      </c>
      <c r="Z226" s="188"/>
      <c r="AA226" s="178"/>
      <c r="AB226" s="178"/>
      <c r="AC226" s="178"/>
      <c r="AD226" s="178"/>
      <c r="AE226" s="178"/>
      <c r="AF226" s="178" t="s">
        <v>30</v>
      </c>
      <c r="AG226" s="180" t="s">
        <v>42</v>
      </c>
      <c r="AH226" s="180"/>
      <c r="AI226" s="181"/>
      <c r="AJ226" s="181"/>
      <c r="AK226" s="181"/>
      <c r="AL226" s="182">
        <v>710</v>
      </c>
      <c r="AM226" s="183" t="s">
        <v>11207</v>
      </c>
    </row>
    <row r="227" spans="1:39" s="153" customFormat="1" ht="15.6" customHeight="1" x14ac:dyDescent="0.3">
      <c r="A227" s="173">
        <v>132.1</v>
      </c>
      <c r="B227" s="174"/>
      <c r="C227" s="174"/>
      <c r="D227" s="174" t="s">
        <v>11223</v>
      </c>
      <c r="E227" s="174"/>
      <c r="F227" s="176">
        <v>1950</v>
      </c>
      <c r="G227" s="176">
        <v>12</v>
      </c>
      <c r="H227" s="176">
        <v>14</v>
      </c>
      <c r="I227" s="174" t="s">
        <v>58</v>
      </c>
      <c r="J227" s="174" t="s">
        <v>59</v>
      </c>
      <c r="K227" s="174" t="s">
        <v>31</v>
      </c>
      <c r="L227" s="174" t="s">
        <v>60</v>
      </c>
      <c r="M227" s="174" t="s">
        <v>236</v>
      </c>
      <c r="N227" s="184" t="s">
        <v>11224</v>
      </c>
      <c r="O227" s="178" t="s">
        <v>78</v>
      </c>
      <c r="P227" s="179">
        <v>5</v>
      </c>
      <c r="Q227" s="175" t="s">
        <v>63</v>
      </c>
      <c r="R227" s="175"/>
      <c r="S227" s="175"/>
      <c r="T227" s="175" t="s">
        <v>38</v>
      </c>
      <c r="U227" s="175" t="s">
        <v>38</v>
      </c>
      <c r="V227" s="175" t="s">
        <v>60</v>
      </c>
      <c r="W227" s="175" t="s">
        <v>38</v>
      </c>
      <c r="X227" s="178" t="s">
        <v>38</v>
      </c>
      <c r="Y227" s="178" t="s">
        <v>38</v>
      </c>
      <c r="Z227" s="178"/>
      <c r="AA227" s="178"/>
      <c r="AB227" s="178"/>
      <c r="AC227" s="178"/>
      <c r="AD227" s="178"/>
      <c r="AE227" s="178"/>
      <c r="AF227" s="178" t="s">
        <v>30</v>
      </c>
      <c r="AG227" s="180"/>
      <c r="AH227" s="180"/>
      <c r="AI227" s="181"/>
      <c r="AJ227" s="181"/>
      <c r="AK227" s="181"/>
      <c r="AL227" s="182">
        <v>132.1</v>
      </c>
      <c r="AM227" s="183" t="s">
        <v>11207</v>
      </c>
    </row>
    <row r="228" spans="1:39" s="153" customFormat="1" ht="15.6" customHeight="1" x14ac:dyDescent="0.3">
      <c r="A228" s="173">
        <v>133.1</v>
      </c>
      <c r="B228" s="175">
        <v>427</v>
      </c>
      <c r="C228" s="175"/>
      <c r="D228" s="175"/>
      <c r="E228" s="175"/>
      <c r="F228" s="176">
        <v>1950</v>
      </c>
      <c r="G228" s="176">
        <v>12</v>
      </c>
      <c r="H228" s="176">
        <v>18</v>
      </c>
      <c r="I228" s="174" t="s">
        <v>58</v>
      </c>
      <c r="J228" s="174" t="s">
        <v>59</v>
      </c>
      <c r="K228" s="174" t="s">
        <v>31</v>
      </c>
      <c r="L228" s="174" t="s">
        <v>60</v>
      </c>
      <c r="M228" s="174"/>
      <c r="N228" s="190" t="s">
        <v>237</v>
      </c>
      <c r="O228" s="178" t="s">
        <v>78</v>
      </c>
      <c r="P228" s="179">
        <v>5</v>
      </c>
      <c r="Q228" s="175" t="s">
        <v>63</v>
      </c>
      <c r="R228" s="175"/>
      <c r="S228" s="175"/>
      <c r="T228" s="175" t="s">
        <v>38</v>
      </c>
      <c r="U228" s="175" t="s">
        <v>38</v>
      </c>
      <c r="V228" s="175" t="s">
        <v>60</v>
      </c>
      <c r="W228" s="175" t="s">
        <v>38</v>
      </c>
      <c r="X228" s="178" t="s">
        <v>38</v>
      </c>
      <c r="Y228" s="178" t="s">
        <v>38</v>
      </c>
      <c r="Z228" s="178"/>
      <c r="AA228" s="178"/>
      <c r="AB228" s="178"/>
      <c r="AC228" s="178"/>
      <c r="AD228" s="178"/>
      <c r="AE228" s="178"/>
      <c r="AF228" s="178" t="s">
        <v>30</v>
      </c>
      <c r="AG228" s="180"/>
      <c r="AH228" s="180"/>
      <c r="AI228" s="181"/>
      <c r="AJ228" s="181"/>
      <c r="AK228" s="181"/>
      <c r="AL228" s="182">
        <v>133.1</v>
      </c>
      <c r="AM228" s="183" t="s">
        <v>11207</v>
      </c>
    </row>
    <row r="229" spans="1:39" s="153" customFormat="1" ht="15.6" customHeight="1" x14ac:dyDescent="0.3">
      <c r="A229" s="173">
        <v>138.1</v>
      </c>
      <c r="B229" s="174"/>
      <c r="C229" s="174"/>
      <c r="D229" s="174" t="s">
        <v>11225</v>
      </c>
      <c r="E229" s="174"/>
      <c r="F229" s="176">
        <v>1950</v>
      </c>
      <c r="G229" s="176">
        <v>12</v>
      </c>
      <c r="H229" s="176">
        <v>20</v>
      </c>
      <c r="I229" s="174" t="s">
        <v>58</v>
      </c>
      <c r="J229" s="174" t="s">
        <v>59</v>
      </c>
      <c r="K229" s="174" t="s">
        <v>31</v>
      </c>
      <c r="L229" s="174" t="s">
        <v>60</v>
      </c>
      <c r="M229" s="174" t="s">
        <v>236</v>
      </c>
      <c r="N229" s="177" t="s">
        <v>11319</v>
      </c>
      <c r="O229" s="178" t="s">
        <v>78</v>
      </c>
      <c r="P229" s="179">
        <v>5</v>
      </c>
      <c r="Q229" s="175" t="s">
        <v>63</v>
      </c>
      <c r="R229" s="175"/>
      <c r="S229" s="175"/>
      <c r="T229" s="175" t="s">
        <v>38</v>
      </c>
      <c r="U229" s="175" t="s">
        <v>38</v>
      </c>
      <c r="V229" s="175" t="s">
        <v>60</v>
      </c>
      <c r="W229" s="175" t="s">
        <v>38</v>
      </c>
      <c r="X229" s="178" t="s">
        <v>38</v>
      </c>
      <c r="Y229" s="178" t="s">
        <v>38</v>
      </c>
      <c r="Z229" s="178"/>
      <c r="AA229" s="178"/>
      <c r="AB229" s="178"/>
      <c r="AC229" s="178"/>
      <c r="AD229" s="178"/>
      <c r="AE229" s="178"/>
      <c r="AF229" s="178" t="s">
        <v>30</v>
      </c>
      <c r="AG229" s="180"/>
      <c r="AH229" s="180"/>
      <c r="AI229" s="181"/>
      <c r="AJ229" s="181"/>
      <c r="AK229" s="181"/>
      <c r="AL229" s="182">
        <v>138.1</v>
      </c>
      <c r="AM229" s="183" t="s">
        <v>11207</v>
      </c>
    </row>
    <row r="230" spans="1:39" s="153" customFormat="1" ht="15.6" customHeight="1" x14ac:dyDescent="0.3">
      <c r="A230" s="173">
        <v>351</v>
      </c>
      <c r="B230" s="174">
        <v>428</v>
      </c>
      <c r="C230" s="174"/>
      <c r="D230" s="174"/>
      <c r="E230" s="174"/>
      <c r="F230" s="176">
        <v>1950</v>
      </c>
      <c r="G230" s="176">
        <v>12</v>
      </c>
      <c r="H230" s="176">
        <v>27</v>
      </c>
      <c r="I230" s="174" t="s">
        <v>555</v>
      </c>
      <c r="J230" s="174" t="s">
        <v>561</v>
      </c>
      <c r="K230" s="174" t="s">
        <v>31</v>
      </c>
      <c r="L230" s="174" t="s">
        <v>557</v>
      </c>
      <c r="M230" s="174"/>
      <c r="N230" s="184" t="s">
        <v>564</v>
      </c>
      <c r="O230" s="178">
        <v>7</v>
      </c>
      <c r="P230" s="179" t="s">
        <v>110</v>
      </c>
      <c r="Q230" s="175"/>
      <c r="R230" s="175"/>
      <c r="S230" s="175" t="s">
        <v>559</v>
      </c>
      <c r="T230" s="175" t="s">
        <v>560</v>
      </c>
      <c r="U230" s="175" t="s">
        <v>38</v>
      </c>
      <c r="V230" s="175" t="s">
        <v>38</v>
      </c>
      <c r="W230" s="175" t="s">
        <v>38</v>
      </c>
      <c r="X230" s="178" t="s">
        <v>557</v>
      </c>
      <c r="Y230" s="178" t="s">
        <v>557</v>
      </c>
      <c r="Z230" s="178" t="s">
        <v>38</v>
      </c>
      <c r="AA230" s="178"/>
      <c r="AB230" s="178"/>
      <c r="AC230" s="178"/>
      <c r="AD230" s="178"/>
      <c r="AE230" s="178"/>
      <c r="AF230" s="178" t="s">
        <v>87</v>
      </c>
      <c r="AG230" s="180"/>
      <c r="AH230" s="180"/>
      <c r="AI230" s="181"/>
      <c r="AJ230" s="181"/>
      <c r="AK230" s="181"/>
      <c r="AL230" s="182">
        <v>351</v>
      </c>
      <c r="AM230" s="183" t="s">
        <v>11207</v>
      </c>
    </row>
    <row r="231" spans="1:39" s="153" customFormat="1" ht="15.6" customHeight="1" x14ac:dyDescent="0.3">
      <c r="A231" s="173">
        <v>139</v>
      </c>
      <c r="B231" s="175">
        <v>430</v>
      </c>
      <c r="C231" s="175"/>
      <c r="D231" s="175"/>
      <c r="E231" s="175"/>
      <c r="F231" s="176">
        <v>1951</v>
      </c>
      <c r="G231" s="176">
        <v>1</v>
      </c>
      <c r="H231" s="176">
        <v>12</v>
      </c>
      <c r="I231" s="174" t="s">
        <v>80</v>
      </c>
      <c r="J231" s="174" t="s">
        <v>113</v>
      </c>
      <c r="K231" s="174" t="s">
        <v>31</v>
      </c>
      <c r="L231" s="174" t="s">
        <v>109</v>
      </c>
      <c r="M231" s="174"/>
      <c r="N231" s="190" t="s">
        <v>238</v>
      </c>
      <c r="O231" s="178" t="s">
        <v>101</v>
      </c>
      <c r="P231" s="179">
        <v>6</v>
      </c>
      <c r="Q231" s="175"/>
      <c r="R231" s="175" t="s">
        <v>112</v>
      </c>
      <c r="S231" s="175"/>
      <c r="T231" s="175" t="s">
        <v>38</v>
      </c>
      <c r="U231" s="175" t="s">
        <v>38</v>
      </c>
      <c r="V231" s="175" t="s">
        <v>38</v>
      </c>
      <c r="W231" s="175" t="s">
        <v>109</v>
      </c>
      <c r="X231" s="178" t="s">
        <v>38</v>
      </c>
      <c r="Y231" s="178" t="s">
        <v>38</v>
      </c>
      <c r="Z231" s="178"/>
      <c r="AA231" s="178"/>
      <c r="AB231" s="178"/>
      <c r="AC231" s="178"/>
      <c r="AD231" s="178"/>
      <c r="AE231" s="178"/>
      <c r="AF231" s="178" t="s">
        <v>30</v>
      </c>
      <c r="AG231" s="180"/>
      <c r="AH231" s="180"/>
      <c r="AI231" s="181"/>
      <c r="AJ231" s="181"/>
      <c r="AK231" s="181"/>
      <c r="AL231" s="182">
        <v>139</v>
      </c>
      <c r="AM231" s="183" t="s">
        <v>11207</v>
      </c>
    </row>
    <row r="232" spans="1:39" s="153" customFormat="1" ht="15.6" customHeight="1" x14ac:dyDescent="0.3">
      <c r="A232" s="186">
        <v>715</v>
      </c>
      <c r="B232" s="178">
        <v>431</v>
      </c>
      <c r="C232" s="178"/>
      <c r="D232" s="178"/>
      <c r="E232" s="178"/>
      <c r="F232" s="176">
        <v>1951</v>
      </c>
      <c r="G232" s="176">
        <v>1</v>
      </c>
      <c r="H232" s="176">
        <v>12</v>
      </c>
      <c r="I232" s="178" t="s">
        <v>730</v>
      </c>
      <c r="J232" s="178" t="s">
        <v>11271</v>
      </c>
      <c r="K232" s="178"/>
      <c r="L232" s="178"/>
      <c r="M232" s="178"/>
      <c r="N232" s="187" t="s">
        <v>868</v>
      </c>
      <c r="O232" s="178"/>
      <c r="P232" s="179"/>
      <c r="Q232" s="178"/>
      <c r="R232" s="178"/>
      <c r="S232" s="178"/>
      <c r="T232" s="175" t="s">
        <v>38</v>
      </c>
      <c r="U232" s="178" t="s">
        <v>38</v>
      </c>
      <c r="V232" s="188"/>
      <c r="W232" s="188"/>
      <c r="X232" s="188"/>
      <c r="Y232" s="178" t="s">
        <v>38</v>
      </c>
      <c r="Z232" s="188"/>
      <c r="AA232" s="178"/>
      <c r="AB232" s="178"/>
      <c r="AC232" s="178"/>
      <c r="AD232" s="178"/>
      <c r="AE232" s="178"/>
      <c r="AF232" s="178"/>
      <c r="AG232" s="180" t="s">
        <v>42</v>
      </c>
      <c r="AH232" s="180"/>
      <c r="AI232" s="181"/>
      <c r="AJ232" s="181"/>
      <c r="AK232" s="181"/>
      <c r="AL232" s="182"/>
      <c r="AM232" s="183" t="s">
        <v>11257</v>
      </c>
    </row>
    <row r="233" spans="1:39" s="154" customFormat="1" ht="15.6" customHeight="1" x14ac:dyDescent="0.3">
      <c r="A233" s="186">
        <v>718</v>
      </c>
      <c r="B233" s="178">
        <v>434</v>
      </c>
      <c r="C233" s="178"/>
      <c r="D233" s="178"/>
      <c r="E233" s="178"/>
      <c r="F233" s="176">
        <v>1951</v>
      </c>
      <c r="G233" s="176">
        <v>1</v>
      </c>
      <c r="H233" s="176">
        <v>16</v>
      </c>
      <c r="I233" s="178" t="s">
        <v>80</v>
      </c>
      <c r="J233" s="178" t="s">
        <v>869</v>
      </c>
      <c r="K233" s="178"/>
      <c r="L233" s="178"/>
      <c r="M233" s="178"/>
      <c r="N233" s="187" t="s">
        <v>870</v>
      </c>
      <c r="O233" s="178"/>
      <c r="P233" s="179"/>
      <c r="Q233" s="178"/>
      <c r="R233" s="178"/>
      <c r="S233" s="178"/>
      <c r="T233" s="175" t="s">
        <v>38</v>
      </c>
      <c r="U233" s="178" t="s">
        <v>38</v>
      </c>
      <c r="V233" s="188"/>
      <c r="W233" s="188"/>
      <c r="X233" s="188"/>
      <c r="Y233" s="178" t="s">
        <v>38</v>
      </c>
      <c r="Z233" s="188"/>
      <c r="AA233" s="178"/>
      <c r="AB233" s="178"/>
      <c r="AC233" s="178"/>
      <c r="AD233" s="178"/>
      <c r="AE233" s="178" t="s">
        <v>42</v>
      </c>
      <c r="AF233" s="178"/>
      <c r="AG233" s="180"/>
      <c r="AH233" s="180"/>
      <c r="AI233" s="181"/>
      <c r="AJ233" s="181"/>
      <c r="AK233" s="181"/>
      <c r="AL233" s="182"/>
      <c r="AM233" s="183" t="s">
        <v>11257</v>
      </c>
    </row>
    <row r="234" spans="1:39" s="153" customFormat="1" ht="15.6" customHeight="1" x14ac:dyDescent="0.3">
      <c r="A234" s="186">
        <v>719</v>
      </c>
      <c r="B234" s="178">
        <v>435</v>
      </c>
      <c r="C234" s="178"/>
      <c r="D234" s="178"/>
      <c r="E234" s="178"/>
      <c r="F234" s="176">
        <v>1951</v>
      </c>
      <c r="G234" s="176">
        <v>1</v>
      </c>
      <c r="H234" s="176">
        <v>20</v>
      </c>
      <c r="I234" s="178" t="s">
        <v>679</v>
      </c>
      <c r="J234" s="178" t="s">
        <v>871</v>
      </c>
      <c r="K234" s="178" t="s">
        <v>31</v>
      </c>
      <c r="L234" s="178"/>
      <c r="M234" s="178"/>
      <c r="N234" s="187" t="s">
        <v>872</v>
      </c>
      <c r="O234" s="178"/>
      <c r="P234" s="179"/>
      <c r="Q234" s="178"/>
      <c r="R234" s="178"/>
      <c r="S234" s="178"/>
      <c r="T234" s="175" t="s">
        <v>38</v>
      </c>
      <c r="U234" s="178" t="s">
        <v>38</v>
      </c>
      <c r="V234" s="188"/>
      <c r="W234" s="188"/>
      <c r="X234" s="188"/>
      <c r="Y234" s="178" t="s">
        <v>38</v>
      </c>
      <c r="Z234" s="188"/>
      <c r="AA234" s="178" t="s">
        <v>42</v>
      </c>
      <c r="AB234" s="178"/>
      <c r="AC234" s="178"/>
      <c r="AD234" s="178"/>
      <c r="AE234" s="178"/>
      <c r="AF234" s="178"/>
      <c r="AG234" s="180"/>
      <c r="AH234" s="180"/>
      <c r="AI234" s="181"/>
      <c r="AJ234" s="181"/>
      <c r="AK234" s="181"/>
      <c r="AL234" s="182"/>
      <c r="AM234" s="183" t="s">
        <v>11257</v>
      </c>
    </row>
    <row r="235" spans="1:39" s="153" customFormat="1" ht="15.6" customHeight="1" x14ac:dyDescent="0.3">
      <c r="A235" s="173">
        <v>140</v>
      </c>
      <c r="B235" s="175">
        <v>436</v>
      </c>
      <c r="C235" s="175"/>
      <c r="D235" s="175"/>
      <c r="E235" s="175"/>
      <c r="F235" s="176">
        <v>1951</v>
      </c>
      <c r="G235" s="176">
        <v>1</v>
      </c>
      <c r="H235" s="176">
        <v>21</v>
      </c>
      <c r="I235" s="174" t="s">
        <v>58</v>
      </c>
      <c r="J235" s="174" t="s">
        <v>59</v>
      </c>
      <c r="K235" s="174" t="s">
        <v>31</v>
      </c>
      <c r="L235" s="174" t="s">
        <v>60</v>
      </c>
      <c r="M235" s="174"/>
      <c r="N235" s="190" t="s">
        <v>239</v>
      </c>
      <c r="O235" s="178" t="s">
        <v>78</v>
      </c>
      <c r="P235" s="179">
        <v>6</v>
      </c>
      <c r="Q235" s="175" t="s">
        <v>63</v>
      </c>
      <c r="R235" s="175"/>
      <c r="S235" s="175"/>
      <c r="T235" s="175" t="s">
        <v>38</v>
      </c>
      <c r="U235" s="175" t="s">
        <v>38</v>
      </c>
      <c r="V235" s="175" t="s">
        <v>60</v>
      </c>
      <c r="W235" s="175" t="s">
        <v>38</v>
      </c>
      <c r="X235" s="178" t="s">
        <v>38</v>
      </c>
      <c r="Y235" s="178" t="s">
        <v>38</v>
      </c>
      <c r="Z235" s="178"/>
      <c r="AA235" s="178"/>
      <c r="AB235" s="178"/>
      <c r="AC235" s="178"/>
      <c r="AD235" s="178"/>
      <c r="AE235" s="178"/>
      <c r="AF235" s="178" t="s">
        <v>30</v>
      </c>
      <c r="AG235" s="180"/>
      <c r="AH235" s="180"/>
      <c r="AI235" s="181"/>
      <c r="AJ235" s="181"/>
      <c r="AK235" s="181"/>
      <c r="AL235" s="182">
        <v>140</v>
      </c>
      <c r="AM235" s="183" t="s">
        <v>11207</v>
      </c>
    </row>
    <row r="236" spans="1:39" s="153" customFormat="1" ht="15.6" customHeight="1" x14ac:dyDescent="0.3">
      <c r="A236" s="173">
        <v>142.1</v>
      </c>
      <c r="B236" s="174"/>
      <c r="C236" s="174"/>
      <c r="D236" s="174" t="s">
        <v>11226</v>
      </c>
      <c r="E236" s="174"/>
      <c r="F236" s="176">
        <v>1951</v>
      </c>
      <c r="G236" s="176">
        <v>1</v>
      </c>
      <c r="H236" s="176">
        <v>21</v>
      </c>
      <c r="I236" s="174" t="s">
        <v>58</v>
      </c>
      <c r="J236" s="174" t="s">
        <v>59</v>
      </c>
      <c r="K236" s="174" t="s">
        <v>31</v>
      </c>
      <c r="L236" s="174" t="s">
        <v>60</v>
      </c>
      <c r="M236" s="174" t="s">
        <v>236</v>
      </c>
      <c r="N236" s="177" t="s">
        <v>11320</v>
      </c>
      <c r="O236" s="178" t="s">
        <v>78</v>
      </c>
      <c r="P236" s="179">
        <v>6</v>
      </c>
      <c r="Q236" s="175" t="s">
        <v>63</v>
      </c>
      <c r="R236" s="175"/>
      <c r="S236" s="175"/>
      <c r="T236" s="175" t="s">
        <v>38</v>
      </c>
      <c r="U236" s="175" t="s">
        <v>38</v>
      </c>
      <c r="V236" s="175" t="s">
        <v>60</v>
      </c>
      <c r="W236" s="175" t="s">
        <v>38</v>
      </c>
      <c r="X236" s="178" t="s">
        <v>38</v>
      </c>
      <c r="Y236" s="178" t="s">
        <v>38</v>
      </c>
      <c r="Z236" s="178"/>
      <c r="AA236" s="178"/>
      <c r="AB236" s="178"/>
      <c r="AC236" s="178"/>
      <c r="AD236" s="178"/>
      <c r="AE236" s="178"/>
      <c r="AF236" s="178" t="s">
        <v>30</v>
      </c>
      <c r="AG236" s="180"/>
      <c r="AH236" s="180"/>
      <c r="AI236" s="181"/>
      <c r="AJ236" s="181"/>
      <c r="AK236" s="181"/>
      <c r="AL236" s="182">
        <v>142.1</v>
      </c>
      <c r="AM236" s="183" t="s">
        <v>11207</v>
      </c>
    </row>
    <row r="237" spans="1:39" s="153" customFormat="1" ht="15.6" customHeight="1" x14ac:dyDescent="0.3">
      <c r="A237" s="186">
        <v>720</v>
      </c>
      <c r="B237" s="178">
        <v>437</v>
      </c>
      <c r="C237" s="178"/>
      <c r="D237" s="178"/>
      <c r="E237" s="178"/>
      <c r="F237" s="176">
        <v>1951</v>
      </c>
      <c r="G237" s="176">
        <v>1</v>
      </c>
      <c r="H237" s="176">
        <v>22</v>
      </c>
      <c r="I237" s="178" t="s">
        <v>80</v>
      </c>
      <c r="J237" s="178" t="s">
        <v>685</v>
      </c>
      <c r="K237" s="178" t="s">
        <v>31</v>
      </c>
      <c r="L237" s="178" t="s">
        <v>681</v>
      </c>
      <c r="M237" s="178"/>
      <c r="N237" s="187" t="s">
        <v>873</v>
      </c>
      <c r="O237" s="178">
        <v>8</v>
      </c>
      <c r="P237" s="179">
        <v>4</v>
      </c>
      <c r="Q237" s="178"/>
      <c r="R237" s="178"/>
      <c r="S237" s="178"/>
      <c r="T237" s="175" t="s">
        <v>38</v>
      </c>
      <c r="U237" s="178" t="s">
        <v>683</v>
      </c>
      <c r="V237" s="188"/>
      <c r="W237" s="188"/>
      <c r="X237" s="188"/>
      <c r="Y237" s="178" t="s">
        <v>38</v>
      </c>
      <c r="Z237" s="178" t="s">
        <v>681</v>
      </c>
      <c r="AA237" s="178"/>
      <c r="AB237" s="178"/>
      <c r="AC237" s="178"/>
      <c r="AD237" s="178"/>
      <c r="AE237" s="178" t="s">
        <v>42</v>
      </c>
      <c r="AF237" s="178" t="s">
        <v>87</v>
      </c>
      <c r="AG237" s="180"/>
      <c r="AH237" s="180"/>
      <c r="AI237" s="181"/>
      <c r="AJ237" s="181"/>
      <c r="AK237" s="181"/>
      <c r="AL237" s="182">
        <v>720</v>
      </c>
      <c r="AM237" s="183" t="s">
        <v>11207</v>
      </c>
    </row>
    <row r="238" spans="1:39" s="154" customFormat="1" ht="15.6" customHeight="1" x14ac:dyDescent="0.3">
      <c r="A238" s="186">
        <v>721</v>
      </c>
      <c r="B238" s="178">
        <v>438</v>
      </c>
      <c r="C238" s="178"/>
      <c r="D238" s="178"/>
      <c r="E238" s="178"/>
      <c r="F238" s="176">
        <v>1951</v>
      </c>
      <c r="G238" s="176">
        <v>1</v>
      </c>
      <c r="H238" s="176">
        <v>24</v>
      </c>
      <c r="I238" s="178" t="s">
        <v>716</v>
      </c>
      <c r="J238" s="178" t="s">
        <v>874</v>
      </c>
      <c r="K238" s="178" t="s">
        <v>31</v>
      </c>
      <c r="L238" s="178" t="s">
        <v>875</v>
      </c>
      <c r="M238" s="178"/>
      <c r="N238" s="187" t="s">
        <v>876</v>
      </c>
      <c r="O238" s="178">
        <v>7</v>
      </c>
      <c r="P238" s="179" t="s">
        <v>110</v>
      </c>
      <c r="Q238" s="178"/>
      <c r="R238" s="178"/>
      <c r="S238" s="178"/>
      <c r="T238" s="175" t="s">
        <v>877</v>
      </c>
      <c r="U238" s="178" t="s">
        <v>38</v>
      </c>
      <c r="V238" s="188"/>
      <c r="W238" s="188"/>
      <c r="X238" s="188"/>
      <c r="Y238" s="178" t="s">
        <v>875</v>
      </c>
      <c r="Z238" s="188"/>
      <c r="AA238" s="178"/>
      <c r="AB238" s="178"/>
      <c r="AC238" s="178"/>
      <c r="AD238" s="178"/>
      <c r="AE238" s="178"/>
      <c r="AF238" s="178" t="s">
        <v>87</v>
      </c>
      <c r="AG238" s="180"/>
      <c r="AH238" s="180"/>
      <c r="AI238" s="181"/>
      <c r="AJ238" s="181"/>
      <c r="AK238" s="181"/>
      <c r="AL238" s="182">
        <v>721</v>
      </c>
      <c r="AM238" s="183" t="s">
        <v>11207</v>
      </c>
    </row>
    <row r="239" spans="1:39" s="154" customFormat="1" ht="15.6" customHeight="1" x14ac:dyDescent="0.3">
      <c r="A239" s="186">
        <v>722</v>
      </c>
      <c r="B239" s="178">
        <v>439</v>
      </c>
      <c r="C239" s="178"/>
      <c r="D239" s="178"/>
      <c r="E239" s="178"/>
      <c r="F239" s="176">
        <v>1951</v>
      </c>
      <c r="G239" s="176">
        <v>1</v>
      </c>
      <c r="H239" s="176">
        <v>26</v>
      </c>
      <c r="I239" s="178"/>
      <c r="J239" s="178"/>
      <c r="K239" s="178" t="s">
        <v>687</v>
      </c>
      <c r="L239" s="178"/>
      <c r="M239" s="178"/>
      <c r="N239" s="187" t="s">
        <v>878</v>
      </c>
      <c r="O239" s="178"/>
      <c r="P239" s="179"/>
      <c r="Q239" s="178"/>
      <c r="R239" s="178"/>
      <c r="S239" s="178"/>
      <c r="T239" s="175" t="s">
        <v>38</v>
      </c>
      <c r="U239" s="178" t="s">
        <v>38</v>
      </c>
      <c r="V239" s="188"/>
      <c r="W239" s="188"/>
      <c r="X239" s="188"/>
      <c r="Y239" s="178" t="s">
        <v>38</v>
      </c>
      <c r="Z239" s="188"/>
      <c r="AA239" s="178"/>
      <c r="AB239" s="178"/>
      <c r="AC239" s="178"/>
      <c r="AD239" s="178"/>
      <c r="AE239" s="178"/>
      <c r="AF239" s="178"/>
      <c r="AG239" s="180" t="s">
        <v>42</v>
      </c>
      <c r="AH239" s="180"/>
      <c r="AI239" s="181"/>
      <c r="AJ239" s="181"/>
      <c r="AK239" s="181"/>
      <c r="AL239" s="182"/>
      <c r="AM239" s="183" t="s">
        <v>11257</v>
      </c>
    </row>
    <row r="240" spans="1:39" s="153" customFormat="1" ht="15.6" customHeight="1" x14ac:dyDescent="0.3">
      <c r="A240" s="186">
        <v>723</v>
      </c>
      <c r="B240" s="178">
        <v>440</v>
      </c>
      <c r="C240" s="178"/>
      <c r="D240" s="178"/>
      <c r="E240" s="178"/>
      <c r="F240" s="176">
        <v>1951</v>
      </c>
      <c r="G240" s="176">
        <v>2</v>
      </c>
      <c r="H240" s="176">
        <v>1</v>
      </c>
      <c r="I240" s="178"/>
      <c r="J240" s="178"/>
      <c r="K240" s="178" t="s">
        <v>687</v>
      </c>
      <c r="L240" s="178"/>
      <c r="M240" s="178"/>
      <c r="N240" s="187" t="s">
        <v>879</v>
      </c>
      <c r="O240" s="178"/>
      <c r="P240" s="179"/>
      <c r="Q240" s="178"/>
      <c r="R240" s="178"/>
      <c r="S240" s="178"/>
      <c r="T240" s="175" t="s">
        <v>38</v>
      </c>
      <c r="U240" s="178" t="s">
        <v>38</v>
      </c>
      <c r="V240" s="188"/>
      <c r="W240" s="188"/>
      <c r="X240" s="188"/>
      <c r="Y240" s="178" t="s">
        <v>38</v>
      </c>
      <c r="Z240" s="188"/>
      <c r="AA240" s="178" t="s">
        <v>42</v>
      </c>
      <c r="AB240" s="178"/>
      <c r="AC240" s="178"/>
      <c r="AD240" s="178"/>
      <c r="AE240" s="178"/>
      <c r="AF240" s="178"/>
      <c r="AG240" s="180"/>
      <c r="AH240" s="180"/>
      <c r="AI240" s="181"/>
      <c r="AJ240" s="181"/>
      <c r="AK240" s="181"/>
      <c r="AL240" s="182"/>
      <c r="AM240" s="183" t="s">
        <v>11257</v>
      </c>
    </row>
    <row r="241" spans="1:39" s="154" customFormat="1" ht="15.6" customHeight="1" x14ac:dyDescent="0.3">
      <c r="A241" s="173">
        <v>328</v>
      </c>
      <c r="B241" s="174">
        <v>448</v>
      </c>
      <c r="C241" s="174"/>
      <c r="D241" s="174"/>
      <c r="E241" s="174"/>
      <c r="F241" s="176">
        <v>1951</v>
      </c>
      <c r="G241" s="176">
        <v>3</v>
      </c>
      <c r="H241" s="176">
        <v>12</v>
      </c>
      <c r="I241" s="174" t="s">
        <v>80</v>
      </c>
      <c r="J241" s="174" t="s">
        <v>105</v>
      </c>
      <c r="K241" s="174" t="s">
        <v>31</v>
      </c>
      <c r="L241" s="174" t="s">
        <v>99</v>
      </c>
      <c r="M241" s="174" t="s">
        <v>153</v>
      </c>
      <c r="N241" s="184" t="s">
        <v>507</v>
      </c>
      <c r="O241" s="178" t="s">
        <v>101</v>
      </c>
      <c r="P241" s="179">
        <v>3</v>
      </c>
      <c r="Q241" s="175"/>
      <c r="R241" s="175" t="s">
        <v>102</v>
      </c>
      <c r="S241" s="175"/>
      <c r="T241" s="175" t="s">
        <v>103</v>
      </c>
      <c r="U241" s="175" t="s">
        <v>38</v>
      </c>
      <c r="V241" s="175" t="s">
        <v>38</v>
      </c>
      <c r="W241" s="175" t="s">
        <v>99</v>
      </c>
      <c r="X241" s="178" t="s">
        <v>38</v>
      </c>
      <c r="Y241" s="178" t="s">
        <v>99</v>
      </c>
      <c r="Z241" s="178" t="s">
        <v>38</v>
      </c>
      <c r="AA241" s="178"/>
      <c r="AB241" s="178"/>
      <c r="AC241" s="178"/>
      <c r="AD241" s="178"/>
      <c r="AE241" s="178"/>
      <c r="AF241" s="178" t="s">
        <v>30</v>
      </c>
      <c r="AG241" s="180"/>
      <c r="AH241" s="180"/>
      <c r="AI241" s="181"/>
      <c r="AJ241" s="181"/>
      <c r="AK241" s="181"/>
      <c r="AL241" s="182">
        <v>328</v>
      </c>
      <c r="AM241" s="183" t="s">
        <v>11207</v>
      </c>
    </row>
    <row r="242" spans="1:39" s="154" customFormat="1" ht="15.6" customHeight="1" x14ac:dyDescent="0.3">
      <c r="A242" s="186">
        <v>731</v>
      </c>
      <c r="B242" s="178">
        <v>449</v>
      </c>
      <c r="C242" s="178"/>
      <c r="D242" s="178"/>
      <c r="E242" s="178"/>
      <c r="F242" s="176">
        <v>1951</v>
      </c>
      <c r="G242" s="176">
        <v>3</v>
      </c>
      <c r="H242" s="176">
        <v>13</v>
      </c>
      <c r="I242" s="178" t="s">
        <v>675</v>
      </c>
      <c r="J242" s="178" t="s">
        <v>881</v>
      </c>
      <c r="K242" s="178" t="s">
        <v>31</v>
      </c>
      <c r="L242" s="178" t="s">
        <v>882</v>
      </c>
      <c r="M242" s="178"/>
      <c r="N242" s="187" t="s">
        <v>883</v>
      </c>
      <c r="O242" s="178">
        <v>7</v>
      </c>
      <c r="P242" s="179" t="s">
        <v>110</v>
      </c>
      <c r="Q242" s="178"/>
      <c r="R242" s="178"/>
      <c r="S242" s="178"/>
      <c r="T242" s="175" t="s">
        <v>884</v>
      </c>
      <c r="U242" s="178" t="s">
        <v>38</v>
      </c>
      <c r="V242" s="188"/>
      <c r="W242" s="188"/>
      <c r="X242" s="188"/>
      <c r="Y242" s="178" t="s">
        <v>882</v>
      </c>
      <c r="Z242" s="188"/>
      <c r="AA242" s="178"/>
      <c r="AB242" s="178"/>
      <c r="AC242" s="178"/>
      <c r="AD242" s="178"/>
      <c r="AE242" s="178"/>
      <c r="AF242" s="178" t="s">
        <v>87</v>
      </c>
      <c r="AG242" s="180"/>
      <c r="AH242" s="180"/>
      <c r="AI242" s="181"/>
      <c r="AJ242" s="181"/>
      <c r="AK242" s="181"/>
      <c r="AL242" s="182">
        <v>731</v>
      </c>
      <c r="AM242" s="183" t="s">
        <v>11207</v>
      </c>
    </row>
    <row r="243" spans="1:39" s="154" customFormat="1" ht="15.6" customHeight="1" x14ac:dyDescent="0.3">
      <c r="A243" s="186">
        <v>733</v>
      </c>
      <c r="B243" s="178">
        <v>451</v>
      </c>
      <c r="C243" s="178"/>
      <c r="D243" s="178"/>
      <c r="E243" s="178"/>
      <c r="F243" s="176">
        <v>1951</v>
      </c>
      <c r="G243" s="176">
        <v>3</v>
      </c>
      <c r="H243" s="176">
        <v>24</v>
      </c>
      <c r="I243" s="178" t="s">
        <v>80</v>
      </c>
      <c r="J243" s="178" t="s">
        <v>685</v>
      </c>
      <c r="K243" s="178" t="s">
        <v>31</v>
      </c>
      <c r="L243" s="178" t="s">
        <v>681</v>
      </c>
      <c r="M243" s="178"/>
      <c r="N243" s="187" t="s">
        <v>886</v>
      </c>
      <c r="O243" s="178">
        <v>8</v>
      </c>
      <c r="P243" s="179">
        <v>4</v>
      </c>
      <c r="Q243" s="178"/>
      <c r="R243" s="178"/>
      <c r="S243" s="178"/>
      <c r="T243" s="175" t="s">
        <v>38</v>
      </c>
      <c r="U243" s="178" t="s">
        <v>683</v>
      </c>
      <c r="V243" s="188"/>
      <c r="W243" s="188"/>
      <c r="X243" s="188"/>
      <c r="Y243" s="178" t="s">
        <v>38</v>
      </c>
      <c r="Z243" s="178" t="s">
        <v>681</v>
      </c>
      <c r="AA243" s="178"/>
      <c r="AB243" s="178"/>
      <c r="AC243" s="178"/>
      <c r="AD243" s="178"/>
      <c r="AE243" s="178"/>
      <c r="AF243" s="178" t="s">
        <v>87</v>
      </c>
      <c r="AG243" s="180"/>
      <c r="AH243" s="180"/>
      <c r="AI243" s="181"/>
      <c r="AJ243" s="181"/>
      <c r="AK243" s="181"/>
      <c r="AL243" s="182">
        <v>733</v>
      </c>
      <c r="AM243" s="183" t="s">
        <v>11207</v>
      </c>
    </row>
    <row r="244" spans="1:39" s="153" customFormat="1" ht="15.6" customHeight="1" x14ac:dyDescent="0.3">
      <c r="A244" s="173">
        <v>143</v>
      </c>
      <c r="B244" s="175">
        <v>452</v>
      </c>
      <c r="C244" s="175"/>
      <c r="D244" s="175"/>
      <c r="E244" s="175"/>
      <c r="F244" s="176">
        <v>1951</v>
      </c>
      <c r="G244" s="176">
        <v>4</v>
      </c>
      <c r="H244" s="176">
        <v>1</v>
      </c>
      <c r="I244" s="174" t="s">
        <v>80</v>
      </c>
      <c r="J244" s="174" t="s">
        <v>113</v>
      </c>
      <c r="K244" s="174" t="s">
        <v>31</v>
      </c>
      <c r="L244" s="174" t="s">
        <v>109</v>
      </c>
      <c r="M244" s="174"/>
      <c r="N244" s="190" t="s">
        <v>240</v>
      </c>
      <c r="O244" s="178" t="s">
        <v>101</v>
      </c>
      <c r="P244" s="179">
        <v>6</v>
      </c>
      <c r="Q244" s="175"/>
      <c r="R244" s="175" t="s">
        <v>112</v>
      </c>
      <c r="S244" s="175"/>
      <c r="T244" s="175" t="s">
        <v>38</v>
      </c>
      <c r="U244" s="175" t="s">
        <v>38</v>
      </c>
      <c r="V244" s="175" t="s">
        <v>38</v>
      </c>
      <c r="W244" s="175" t="s">
        <v>109</v>
      </c>
      <c r="X244" s="178" t="s">
        <v>38</v>
      </c>
      <c r="Y244" s="178" t="s">
        <v>38</v>
      </c>
      <c r="Z244" s="178"/>
      <c r="AA244" s="178"/>
      <c r="AB244" s="178"/>
      <c r="AC244" s="178"/>
      <c r="AD244" s="178"/>
      <c r="AE244" s="178"/>
      <c r="AF244" s="178" t="s">
        <v>30</v>
      </c>
      <c r="AG244" s="180"/>
      <c r="AH244" s="180"/>
      <c r="AI244" s="181"/>
      <c r="AJ244" s="181"/>
      <c r="AK244" s="181"/>
      <c r="AL244" s="182">
        <v>143</v>
      </c>
      <c r="AM244" s="183" t="s">
        <v>11207</v>
      </c>
    </row>
    <row r="245" spans="1:39" s="154" customFormat="1" ht="15.6" customHeight="1" x14ac:dyDescent="0.3">
      <c r="A245" s="186">
        <v>734</v>
      </c>
      <c r="B245" s="178">
        <v>453</v>
      </c>
      <c r="C245" s="178"/>
      <c r="D245" s="178"/>
      <c r="E245" s="178"/>
      <c r="F245" s="176">
        <v>1951</v>
      </c>
      <c r="G245" s="176">
        <v>4</v>
      </c>
      <c r="H245" s="176">
        <v>14</v>
      </c>
      <c r="I245" s="178"/>
      <c r="J245" s="178"/>
      <c r="K245" s="178" t="s">
        <v>887</v>
      </c>
      <c r="L245" s="178"/>
      <c r="M245" s="178"/>
      <c r="N245" s="187" t="s">
        <v>888</v>
      </c>
      <c r="O245" s="178"/>
      <c r="P245" s="179"/>
      <c r="Q245" s="178"/>
      <c r="R245" s="178"/>
      <c r="S245" s="178"/>
      <c r="T245" s="175" t="s">
        <v>38</v>
      </c>
      <c r="U245" s="178" t="s">
        <v>38</v>
      </c>
      <c r="V245" s="188"/>
      <c r="W245" s="188"/>
      <c r="X245" s="188"/>
      <c r="Y245" s="178" t="s">
        <v>38</v>
      </c>
      <c r="Z245" s="188"/>
      <c r="AA245" s="178"/>
      <c r="AB245" s="178"/>
      <c r="AC245" s="178"/>
      <c r="AD245" s="178"/>
      <c r="AE245" s="178"/>
      <c r="AF245" s="178"/>
      <c r="AG245" s="180" t="s">
        <v>42</v>
      </c>
      <c r="AH245" s="180"/>
      <c r="AI245" s="181"/>
      <c r="AJ245" s="181"/>
      <c r="AK245" s="181"/>
      <c r="AL245" s="182"/>
      <c r="AM245" s="183" t="s">
        <v>11257</v>
      </c>
    </row>
    <row r="246" spans="1:39" s="154" customFormat="1" ht="15.6" customHeight="1" x14ac:dyDescent="0.3">
      <c r="A246" s="173">
        <v>144</v>
      </c>
      <c r="B246" s="175">
        <v>455</v>
      </c>
      <c r="C246" s="175"/>
      <c r="D246" s="175"/>
      <c r="E246" s="175"/>
      <c r="F246" s="176">
        <v>1951</v>
      </c>
      <c r="G246" s="176">
        <v>6</v>
      </c>
      <c r="H246" s="176">
        <v>7</v>
      </c>
      <c r="I246" s="174" t="s">
        <v>80</v>
      </c>
      <c r="J246" s="174" t="s">
        <v>113</v>
      </c>
      <c r="K246" s="174" t="s">
        <v>31</v>
      </c>
      <c r="L246" s="174" t="s">
        <v>109</v>
      </c>
      <c r="M246" s="174"/>
      <c r="N246" s="190" t="s">
        <v>241</v>
      </c>
      <c r="O246" s="178" t="s">
        <v>101</v>
      </c>
      <c r="P246" s="179">
        <v>6</v>
      </c>
      <c r="Q246" s="175"/>
      <c r="R246" s="175" t="s">
        <v>112</v>
      </c>
      <c r="S246" s="175"/>
      <c r="T246" s="175" t="s">
        <v>38</v>
      </c>
      <c r="U246" s="175" t="s">
        <v>38</v>
      </c>
      <c r="V246" s="175" t="s">
        <v>38</v>
      </c>
      <c r="W246" s="175" t="s">
        <v>109</v>
      </c>
      <c r="X246" s="178" t="s">
        <v>38</v>
      </c>
      <c r="Y246" s="178" t="s">
        <v>38</v>
      </c>
      <c r="Z246" s="178"/>
      <c r="AA246" s="178"/>
      <c r="AB246" s="178"/>
      <c r="AC246" s="178"/>
      <c r="AD246" s="178"/>
      <c r="AE246" s="178"/>
      <c r="AF246" s="178" t="s">
        <v>30</v>
      </c>
      <c r="AG246" s="180"/>
      <c r="AH246" s="180"/>
      <c r="AI246" s="181"/>
      <c r="AJ246" s="181"/>
      <c r="AK246" s="181"/>
      <c r="AL246" s="182">
        <v>144</v>
      </c>
      <c r="AM246" s="183" t="s">
        <v>11207</v>
      </c>
    </row>
    <row r="247" spans="1:39" s="154" customFormat="1" ht="15.6" customHeight="1" x14ac:dyDescent="0.3">
      <c r="A247" s="173">
        <v>145</v>
      </c>
      <c r="B247" s="175">
        <v>456</v>
      </c>
      <c r="C247" s="175"/>
      <c r="D247" s="175"/>
      <c r="E247" s="175"/>
      <c r="F247" s="176">
        <v>1951</v>
      </c>
      <c r="G247" s="176">
        <v>6</v>
      </c>
      <c r="H247" s="176">
        <v>8</v>
      </c>
      <c r="I247" s="174" t="s">
        <v>80</v>
      </c>
      <c r="J247" s="174" t="s">
        <v>113</v>
      </c>
      <c r="K247" s="174" t="s">
        <v>31</v>
      </c>
      <c r="L247" s="174" t="s">
        <v>109</v>
      </c>
      <c r="M247" s="174"/>
      <c r="N247" s="190" t="s">
        <v>242</v>
      </c>
      <c r="O247" s="178" t="s">
        <v>101</v>
      </c>
      <c r="P247" s="179">
        <v>6</v>
      </c>
      <c r="Q247" s="175"/>
      <c r="R247" s="175" t="s">
        <v>112</v>
      </c>
      <c r="S247" s="175"/>
      <c r="T247" s="175" t="s">
        <v>38</v>
      </c>
      <c r="U247" s="175" t="s">
        <v>38</v>
      </c>
      <c r="V247" s="175" t="s">
        <v>38</v>
      </c>
      <c r="W247" s="175" t="s">
        <v>109</v>
      </c>
      <c r="X247" s="178" t="s">
        <v>38</v>
      </c>
      <c r="Y247" s="178" t="s">
        <v>38</v>
      </c>
      <c r="Z247" s="178"/>
      <c r="AA247" s="178"/>
      <c r="AB247" s="178"/>
      <c r="AC247" s="178"/>
      <c r="AD247" s="178"/>
      <c r="AE247" s="178"/>
      <c r="AF247" s="178" t="s">
        <v>30</v>
      </c>
      <c r="AG247" s="180"/>
      <c r="AH247" s="180"/>
      <c r="AI247" s="181"/>
      <c r="AJ247" s="181"/>
      <c r="AK247" s="181"/>
      <c r="AL247" s="182">
        <v>145</v>
      </c>
      <c r="AM247" s="183" t="s">
        <v>11207</v>
      </c>
    </row>
    <row r="248" spans="1:39" s="154" customFormat="1" ht="15.6" customHeight="1" x14ac:dyDescent="0.3">
      <c r="A248" s="186">
        <v>737</v>
      </c>
      <c r="B248" s="178">
        <v>458</v>
      </c>
      <c r="C248" s="178"/>
      <c r="D248" s="178"/>
      <c r="E248" s="178"/>
      <c r="F248" s="176">
        <v>1951</v>
      </c>
      <c r="G248" s="176">
        <v>7</v>
      </c>
      <c r="H248" s="176">
        <v>9</v>
      </c>
      <c r="I248" s="178" t="s">
        <v>730</v>
      </c>
      <c r="J248" s="178" t="s">
        <v>890</v>
      </c>
      <c r="K248" s="178" t="s">
        <v>31</v>
      </c>
      <c r="L248" s="178"/>
      <c r="M248" s="178"/>
      <c r="N248" s="187" t="s">
        <v>891</v>
      </c>
      <c r="O248" s="178"/>
      <c r="P248" s="179"/>
      <c r="Q248" s="178"/>
      <c r="R248" s="178"/>
      <c r="S248" s="178"/>
      <c r="T248" s="175" t="s">
        <v>38</v>
      </c>
      <c r="U248" s="178" t="s">
        <v>38</v>
      </c>
      <c r="V248" s="188"/>
      <c r="W248" s="188"/>
      <c r="X248" s="188"/>
      <c r="Y248" s="178" t="s">
        <v>38</v>
      </c>
      <c r="Z248" s="188"/>
      <c r="AA248" s="178" t="s">
        <v>42</v>
      </c>
      <c r="AB248" s="178"/>
      <c r="AC248" s="178"/>
      <c r="AD248" s="178"/>
      <c r="AE248" s="178"/>
      <c r="AF248" s="178"/>
      <c r="AG248" s="180"/>
      <c r="AH248" s="180"/>
      <c r="AI248" s="181"/>
      <c r="AJ248" s="181"/>
      <c r="AK248" s="181"/>
      <c r="AL248" s="182"/>
      <c r="AM248" s="183" t="s">
        <v>11257</v>
      </c>
    </row>
    <row r="249" spans="1:39" s="154" customFormat="1" ht="15.6" customHeight="1" x14ac:dyDescent="0.3">
      <c r="A249" s="186">
        <v>739</v>
      </c>
      <c r="B249" s="178">
        <v>460</v>
      </c>
      <c r="C249" s="178"/>
      <c r="D249" s="178"/>
      <c r="E249" s="178"/>
      <c r="F249" s="176">
        <v>1951</v>
      </c>
      <c r="G249" s="176">
        <v>7</v>
      </c>
      <c r="H249" s="176">
        <v>14</v>
      </c>
      <c r="I249" s="178" t="s">
        <v>80</v>
      </c>
      <c r="J249" s="178" t="s">
        <v>685</v>
      </c>
      <c r="K249" s="178" t="s">
        <v>31</v>
      </c>
      <c r="L249" s="178" t="s">
        <v>681</v>
      </c>
      <c r="M249" s="178"/>
      <c r="N249" s="187" t="s">
        <v>892</v>
      </c>
      <c r="O249" s="178">
        <v>8</v>
      </c>
      <c r="P249" s="179">
        <v>4</v>
      </c>
      <c r="Q249" s="178"/>
      <c r="R249" s="178"/>
      <c r="S249" s="178"/>
      <c r="T249" s="175" t="s">
        <v>38</v>
      </c>
      <c r="U249" s="178" t="s">
        <v>683</v>
      </c>
      <c r="V249" s="188"/>
      <c r="W249" s="188"/>
      <c r="X249" s="188"/>
      <c r="Y249" s="178" t="s">
        <v>38</v>
      </c>
      <c r="Z249" s="178" t="s">
        <v>681</v>
      </c>
      <c r="AA249" s="178"/>
      <c r="AB249" s="178"/>
      <c r="AC249" s="178"/>
      <c r="AD249" s="178"/>
      <c r="AE249" s="178"/>
      <c r="AF249" s="178" t="s">
        <v>87</v>
      </c>
      <c r="AG249" s="180"/>
      <c r="AH249" s="180"/>
      <c r="AI249" s="181"/>
      <c r="AJ249" s="181"/>
      <c r="AK249" s="181"/>
      <c r="AL249" s="182">
        <v>739</v>
      </c>
      <c r="AM249" s="183" t="s">
        <v>11207</v>
      </c>
    </row>
    <row r="250" spans="1:39" s="154" customFormat="1" ht="15.6" customHeight="1" x14ac:dyDescent="0.3">
      <c r="A250" s="186">
        <v>740</v>
      </c>
      <c r="B250" s="178">
        <v>461</v>
      </c>
      <c r="C250" s="178">
        <v>943</v>
      </c>
      <c r="D250" s="178"/>
      <c r="E250" s="178"/>
      <c r="F250" s="176">
        <v>1951</v>
      </c>
      <c r="G250" s="176">
        <v>7</v>
      </c>
      <c r="H250" s="176">
        <v>24</v>
      </c>
      <c r="I250" s="178" t="s">
        <v>893</v>
      </c>
      <c r="J250" s="178" t="s">
        <v>894</v>
      </c>
      <c r="K250" s="178" t="s">
        <v>31</v>
      </c>
      <c r="L250" s="178" t="s">
        <v>895</v>
      </c>
      <c r="M250" s="178"/>
      <c r="N250" s="187" t="s">
        <v>896</v>
      </c>
      <c r="O250" s="178">
        <v>7</v>
      </c>
      <c r="P250" s="179">
        <v>-5</v>
      </c>
      <c r="Q250" s="178"/>
      <c r="R250" s="178"/>
      <c r="S250" s="178"/>
      <c r="T250" s="175" t="s">
        <v>897</v>
      </c>
      <c r="U250" s="178" t="s">
        <v>38</v>
      </c>
      <c r="V250" s="188"/>
      <c r="W250" s="188"/>
      <c r="X250" s="188"/>
      <c r="Y250" s="178" t="s">
        <v>895</v>
      </c>
      <c r="Z250" s="188"/>
      <c r="AA250" s="178"/>
      <c r="AB250" s="178"/>
      <c r="AC250" s="178"/>
      <c r="AD250" s="178"/>
      <c r="AE250" s="178"/>
      <c r="AF250" s="178" t="s">
        <v>87</v>
      </c>
      <c r="AG250" s="180"/>
      <c r="AH250" s="180"/>
      <c r="AI250" s="181"/>
      <c r="AJ250" s="181"/>
      <c r="AK250" s="181"/>
      <c r="AL250" s="182">
        <v>740</v>
      </c>
      <c r="AM250" s="183" t="s">
        <v>11207</v>
      </c>
    </row>
    <row r="251" spans="1:39" s="154" customFormat="1" ht="15.6" customHeight="1" x14ac:dyDescent="0.3">
      <c r="A251" s="186">
        <v>743</v>
      </c>
      <c r="B251" s="178">
        <v>464</v>
      </c>
      <c r="C251" s="178"/>
      <c r="D251" s="178"/>
      <c r="E251" s="178"/>
      <c r="F251" s="176">
        <v>1951</v>
      </c>
      <c r="G251" s="176">
        <v>8</v>
      </c>
      <c r="H251" s="176">
        <v>21</v>
      </c>
      <c r="I251" s="178"/>
      <c r="J251" s="178"/>
      <c r="K251" s="178" t="s">
        <v>687</v>
      </c>
      <c r="L251" s="178"/>
      <c r="M251" s="178"/>
      <c r="N251" s="187" t="s">
        <v>899</v>
      </c>
      <c r="O251" s="178"/>
      <c r="P251" s="179"/>
      <c r="Q251" s="178"/>
      <c r="R251" s="178"/>
      <c r="S251" s="178"/>
      <c r="T251" s="175" t="s">
        <v>38</v>
      </c>
      <c r="U251" s="178" t="s">
        <v>38</v>
      </c>
      <c r="V251" s="188"/>
      <c r="W251" s="188"/>
      <c r="X251" s="188"/>
      <c r="Y251" s="178" t="s">
        <v>38</v>
      </c>
      <c r="Z251" s="188"/>
      <c r="AA251" s="178"/>
      <c r="AB251" s="178"/>
      <c r="AC251" s="178"/>
      <c r="AD251" s="178"/>
      <c r="AE251" s="178"/>
      <c r="AF251" s="178"/>
      <c r="AG251" s="180" t="s">
        <v>42</v>
      </c>
      <c r="AH251" s="180"/>
      <c r="AI251" s="181"/>
      <c r="AJ251" s="181"/>
      <c r="AK251" s="181"/>
      <c r="AL251" s="182"/>
      <c r="AM251" s="183" t="s">
        <v>11257</v>
      </c>
    </row>
    <row r="252" spans="1:39" s="154" customFormat="1" ht="15.6" customHeight="1" x14ac:dyDescent="0.3">
      <c r="A252" s="173">
        <v>146</v>
      </c>
      <c r="B252" s="175">
        <v>465</v>
      </c>
      <c r="C252" s="175">
        <v>955</v>
      </c>
      <c r="D252" s="175"/>
      <c r="E252" s="175"/>
      <c r="F252" s="176">
        <v>1951</v>
      </c>
      <c r="G252" s="176">
        <v>8</v>
      </c>
      <c r="H252" s="176">
        <v>25</v>
      </c>
      <c r="I252" s="174" t="s">
        <v>80</v>
      </c>
      <c r="J252" s="174" t="s">
        <v>105</v>
      </c>
      <c r="K252" s="174" t="s">
        <v>31</v>
      </c>
      <c r="L252" s="174" t="s">
        <v>99</v>
      </c>
      <c r="M252" s="174"/>
      <c r="N252" s="190" t="s">
        <v>243</v>
      </c>
      <c r="O252" s="178" t="s">
        <v>101</v>
      </c>
      <c r="P252" s="179">
        <v>3</v>
      </c>
      <c r="Q252" s="175"/>
      <c r="R252" s="175" t="s">
        <v>102</v>
      </c>
      <c r="S252" s="175"/>
      <c r="T252" s="175" t="s">
        <v>103</v>
      </c>
      <c r="U252" s="175" t="s">
        <v>38</v>
      </c>
      <c r="V252" s="175" t="s">
        <v>38</v>
      </c>
      <c r="W252" s="175" t="s">
        <v>99</v>
      </c>
      <c r="X252" s="178" t="s">
        <v>38</v>
      </c>
      <c r="Y252" s="178" t="s">
        <v>99</v>
      </c>
      <c r="Z252" s="178"/>
      <c r="AA252" s="178"/>
      <c r="AB252" s="178"/>
      <c r="AC252" s="178"/>
      <c r="AD252" s="178" t="s">
        <v>42</v>
      </c>
      <c r="AE252" s="178"/>
      <c r="AF252" s="178" t="s">
        <v>30</v>
      </c>
      <c r="AG252" s="180"/>
      <c r="AH252" s="180"/>
      <c r="AI252" s="181"/>
      <c r="AJ252" s="181"/>
      <c r="AK252" s="181"/>
      <c r="AL252" s="182">
        <v>146</v>
      </c>
      <c r="AM252" s="183" t="s">
        <v>11207</v>
      </c>
    </row>
    <row r="253" spans="1:39" s="154" customFormat="1" ht="15.6" customHeight="1" x14ac:dyDescent="0.3">
      <c r="A253" s="173">
        <v>147</v>
      </c>
      <c r="B253" s="174">
        <v>466</v>
      </c>
      <c r="C253" s="174"/>
      <c r="D253" s="175"/>
      <c r="E253" s="175"/>
      <c r="F253" s="176">
        <v>1951</v>
      </c>
      <c r="G253" s="176">
        <v>8</v>
      </c>
      <c r="H253" s="176">
        <v>26</v>
      </c>
      <c r="I253" s="174" t="s">
        <v>66</v>
      </c>
      <c r="J253" s="176" t="s">
        <v>174</v>
      </c>
      <c r="K253" s="174" t="s">
        <v>31</v>
      </c>
      <c r="L253" s="176" t="s">
        <v>244</v>
      </c>
      <c r="M253" s="176"/>
      <c r="N253" s="184" t="s">
        <v>245</v>
      </c>
      <c r="O253" s="178">
        <v>7</v>
      </c>
      <c r="P253" s="179">
        <v>-9</v>
      </c>
      <c r="Q253" s="175" t="s">
        <v>246</v>
      </c>
      <c r="R253" s="175"/>
      <c r="S253" s="175"/>
      <c r="T253" s="175" t="s">
        <v>247</v>
      </c>
      <c r="U253" s="175" t="s">
        <v>38</v>
      </c>
      <c r="V253" s="175" t="s">
        <v>244</v>
      </c>
      <c r="W253" s="175" t="s">
        <v>38</v>
      </c>
      <c r="X253" s="178" t="s">
        <v>38</v>
      </c>
      <c r="Y253" s="178" t="s">
        <v>244</v>
      </c>
      <c r="Z253" s="178"/>
      <c r="AA253" s="178"/>
      <c r="AB253" s="178"/>
      <c r="AC253" s="178"/>
      <c r="AD253" s="178"/>
      <c r="AE253" s="178"/>
      <c r="AF253" s="178" t="s">
        <v>87</v>
      </c>
      <c r="AG253" s="180" t="s">
        <v>42</v>
      </c>
      <c r="AH253" s="180"/>
      <c r="AI253" s="181"/>
      <c r="AJ253" s="181"/>
      <c r="AK253" s="181" t="s">
        <v>42</v>
      </c>
      <c r="AL253" s="182">
        <v>147</v>
      </c>
      <c r="AM253" s="183" t="s">
        <v>11207</v>
      </c>
    </row>
    <row r="254" spans="1:39" s="154" customFormat="1" ht="15.6" customHeight="1" x14ac:dyDescent="0.3">
      <c r="A254" s="173">
        <v>148</v>
      </c>
      <c r="B254" s="174"/>
      <c r="C254" s="174"/>
      <c r="D254" s="174"/>
      <c r="E254" s="174" t="s">
        <v>249</v>
      </c>
      <c r="F254" s="176">
        <v>1951</v>
      </c>
      <c r="G254" s="176">
        <v>8</v>
      </c>
      <c r="H254" s="176">
        <v>26</v>
      </c>
      <c r="I254" s="174" t="s">
        <v>80</v>
      </c>
      <c r="J254" s="174" t="s">
        <v>105</v>
      </c>
      <c r="K254" s="174" t="s">
        <v>31</v>
      </c>
      <c r="L254" s="174" t="s">
        <v>99</v>
      </c>
      <c r="M254" s="174" t="s">
        <v>153</v>
      </c>
      <c r="N254" s="184"/>
      <c r="O254" s="178" t="s">
        <v>101</v>
      </c>
      <c r="P254" s="179">
        <v>3</v>
      </c>
      <c r="Q254" s="175"/>
      <c r="R254" s="175" t="s">
        <v>102</v>
      </c>
      <c r="S254" s="175"/>
      <c r="T254" s="175" t="s">
        <v>103</v>
      </c>
      <c r="U254" s="175" t="s">
        <v>38</v>
      </c>
      <c r="V254" s="175" t="s">
        <v>38</v>
      </c>
      <c r="W254" s="175" t="s">
        <v>99</v>
      </c>
      <c r="X254" s="178" t="s">
        <v>38</v>
      </c>
      <c r="Y254" s="178" t="s">
        <v>99</v>
      </c>
      <c r="Z254" s="178"/>
      <c r="AA254" s="178"/>
      <c r="AB254" s="178"/>
      <c r="AC254" s="178"/>
      <c r="AD254" s="178"/>
      <c r="AE254" s="178"/>
      <c r="AF254" s="178" t="s">
        <v>30</v>
      </c>
      <c r="AG254" s="180"/>
      <c r="AH254" s="180"/>
      <c r="AI254" s="181"/>
      <c r="AJ254" s="181"/>
      <c r="AK254" s="181"/>
      <c r="AL254" s="182">
        <v>148</v>
      </c>
      <c r="AM254" s="183" t="s">
        <v>11207</v>
      </c>
    </row>
    <row r="255" spans="1:39" s="154" customFormat="1" ht="15.6" customHeight="1" x14ac:dyDescent="0.3">
      <c r="A255" s="186">
        <v>744</v>
      </c>
      <c r="B255" s="178">
        <v>467</v>
      </c>
      <c r="C255" s="178"/>
      <c r="D255" s="178"/>
      <c r="E255" s="178"/>
      <c r="F255" s="176">
        <v>1951</v>
      </c>
      <c r="G255" s="176">
        <v>8</v>
      </c>
      <c r="H255" s="176">
        <v>27</v>
      </c>
      <c r="I255" s="178" t="s">
        <v>733</v>
      </c>
      <c r="J255" s="178" t="s">
        <v>900</v>
      </c>
      <c r="K255" s="178" t="s">
        <v>31</v>
      </c>
      <c r="L255" s="178"/>
      <c r="M255" s="178"/>
      <c r="N255" s="187" t="s">
        <v>901</v>
      </c>
      <c r="O255" s="178"/>
      <c r="P255" s="179"/>
      <c r="Q255" s="178"/>
      <c r="R255" s="178"/>
      <c r="S255" s="178"/>
      <c r="T255" s="175" t="s">
        <v>38</v>
      </c>
      <c r="U255" s="178" t="s">
        <v>38</v>
      </c>
      <c r="V255" s="188"/>
      <c r="W255" s="188"/>
      <c r="X255" s="188"/>
      <c r="Y255" s="178" t="s">
        <v>38</v>
      </c>
      <c r="Z255" s="188"/>
      <c r="AA255" s="178" t="s">
        <v>42</v>
      </c>
      <c r="AB255" s="178"/>
      <c r="AC255" s="178"/>
      <c r="AD255" s="178"/>
      <c r="AE255" s="178"/>
      <c r="AF255" s="178"/>
      <c r="AG255" s="180"/>
      <c r="AH255" s="180"/>
      <c r="AI255" s="181"/>
      <c r="AJ255" s="181"/>
      <c r="AK255" s="181"/>
      <c r="AL255" s="182"/>
      <c r="AM255" s="183" t="s">
        <v>11257</v>
      </c>
    </row>
    <row r="256" spans="1:39" s="154" customFormat="1" ht="15.6" customHeight="1" x14ac:dyDescent="0.3">
      <c r="A256" s="186">
        <v>747</v>
      </c>
      <c r="B256" s="178">
        <v>470</v>
      </c>
      <c r="C256" s="178"/>
      <c r="D256" s="178"/>
      <c r="E256" s="178"/>
      <c r="F256" s="176">
        <v>1951</v>
      </c>
      <c r="G256" s="176">
        <v>9</v>
      </c>
      <c r="H256" s="176">
        <v>9</v>
      </c>
      <c r="I256" s="178"/>
      <c r="J256" s="178"/>
      <c r="K256" s="178" t="s">
        <v>880</v>
      </c>
      <c r="L256" s="178"/>
      <c r="M256" s="178"/>
      <c r="N256" s="187" t="s">
        <v>902</v>
      </c>
      <c r="O256" s="178"/>
      <c r="P256" s="179"/>
      <c r="Q256" s="178"/>
      <c r="R256" s="178"/>
      <c r="S256" s="178"/>
      <c r="T256" s="175" t="s">
        <v>38</v>
      </c>
      <c r="U256" s="178" t="s">
        <v>38</v>
      </c>
      <c r="V256" s="188"/>
      <c r="W256" s="188"/>
      <c r="X256" s="188"/>
      <c r="Y256" s="178" t="s">
        <v>38</v>
      </c>
      <c r="Z256" s="188"/>
      <c r="AA256" s="178"/>
      <c r="AB256" s="178"/>
      <c r="AC256" s="178"/>
      <c r="AD256" s="178"/>
      <c r="AE256" s="178"/>
      <c r="AF256" s="178"/>
      <c r="AG256" s="180" t="s">
        <v>42</v>
      </c>
      <c r="AH256" s="180"/>
      <c r="AI256" s="181"/>
      <c r="AJ256" s="181"/>
      <c r="AK256" s="181"/>
      <c r="AL256" s="182"/>
      <c r="AM256" s="183" t="s">
        <v>11257</v>
      </c>
    </row>
    <row r="257" spans="1:39" s="154" customFormat="1" ht="15.6" customHeight="1" x14ac:dyDescent="0.3">
      <c r="A257" s="186">
        <v>749</v>
      </c>
      <c r="B257" s="178">
        <v>472</v>
      </c>
      <c r="C257" s="178"/>
      <c r="D257" s="178"/>
      <c r="E257" s="178"/>
      <c r="F257" s="176">
        <v>1951</v>
      </c>
      <c r="G257" s="176">
        <v>9</v>
      </c>
      <c r="H257" s="176">
        <v>13</v>
      </c>
      <c r="I257" s="178"/>
      <c r="J257" s="178"/>
      <c r="K257" s="178" t="s">
        <v>707</v>
      </c>
      <c r="L257" s="178"/>
      <c r="M257" s="178"/>
      <c r="N257" s="187" t="s">
        <v>903</v>
      </c>
      <c r="O257" s="178"/>
      <c r="P257" s="179"/>
      <c r="Q257" s="178"/>
      <c r="R257" s="178"/>
      <c r="S257" s="178"/>
      <c r="T257" s="175" t="s">
        <v>38</v>
      </c>
      <c r="U257" s="178" t="s">
        <v>38</v>
      </c>
      <c r="V257" s="188"/>
      <c r="W257" s="188"/>
      <c r="X257" s="188"/>
      <c r="Y257" s="178" t="s">
        <v>38</v>
      </c>
      <c r="Z257" s="188"/>
      <c r="AA257" s="178" t="s">
        <v>42</v>
      </c>
      <c r="AB257" s="178"/>
      <c r="AC257" s="178"/>
      <c r="AD257" s="178"/>
      <c r="AE257" s="178"/>
      <c r="AF257" s="178"/>
      <c r="AG257" s="180" t="s">
        <v>42</v>
      </c>
      <c r="AH257" s="180"/>
      <c r="AI257" s="181"/>
      <c r="AJ257" s="181"/>
      <c r="AK257" s="181"/>
      <c r="AL257" s="182"/>
      <c r="AM257" s="183" t="s">
        <v>11257</v>
      </c>
    </row>
    <row r="258" spans="1:39" s="154" customFormat="1" ht="15.6" customHeight="1" x14ac:dyDescent="0.3">
      <c r="A258" s="186">
        <v>751</v>
      </c>
      <c r="B258" s="178">
        <v>474</v>
      </c>
      <c r="C258" s="178"/>
      <c r="D258" s="178"/>
      <c r="E258" s="178"/>
      <c r="F258" s="176">
        <v>1951</v>
      </c>
      <c r="G258" s="176">
        <v>9</v>
      </c>
      <c r="H258" s="176">
        <v>17</v>
      </c>
      <c r="I258" s="178"/>
      <c r="J258" s="178"/>
      <c r="K258" s="178" t="s">
        <v>707</v>
      </c>
      <c r="L258" s="178"/>
      <c r="M258" s="178"/>
      <c r="N258" s="187" t="s">
        <v>904</v>
      </c>
      <c r="O258" s="178"/>
      <c r="P258" s="179"/>
      <c r="Q258" s="178"/>
      <c r="R258" s="178"/>
      <c r="S258" s="178"/>
      <c r="T258" s="175" t="s">
        <v>38</v>
      </c>
      <c r="U258" s="178" t="s">
        <v>38</v>
      </c>
      <c r="V258" s="188"/>
      <c r="W258" s="188"/>
      <c r="X258" s="188"/>
      <c r="Y258" s="178" t="s">
        <v>38</v>
      </c>
      <c r="Z258" s="188"/>
      <c r="AA258" s="178"/>
      <c r="AB258" s="178"/>
      <c r="AC258" s="178" t="s">
        <v>42</v>
      </c>
      <c r="AD258" s="178"/>
      <c r="AE258" s="178"/>
      <c r="AF258" s="178"/>
      <c r="AG258" s="180"/>
      <c r="AH258" s="180"/>
      <c r="AI258" s="181" t="s">
        <v>42</v>
      </c>
      <c r="AJ258" s="181" t="s">
        <v>42</v>
      </c>
      <c r="AK258" s="181"/>
      <c r="AL258" s="182"/>
      <c r="AM258" s="183" t="s">
        <v>11257</v>
      </c>
    </row>
    <row r="259" spans="1:39" s="154" customFormat="1" ht="15.6" customHeight="1" x14ac:dyDescent="0.3">
      <c r="A259" s="186">
        <v>752</v>
      </c>
      <c r="B259" s="178">
        <v>475</v>
      </c>
      <c r="C259" s="178"/>
      <c r="D259" s="178"/>
      <c r="E259" s="178"/>
      <c r="F259" s="176">
        <v>1951</v>
      </c>
      <c r="G259" s="176">
        <v>9</v>
      </c>
      <c r="H259" s="176">
        <v>18</v>
      </c>
      <c r="I259" s="178" t="s">
        <v>718</v>
      </c>
      <c r="J259" s="178" t="s">
        <v>1121</v>
      </c>
      <c r="K259" s="178" t="s">
        <v>11272</v>
      </c>
      <c r="L259" s="178"/>
      <c r="M259" s="178"/>
      <c r="N259" s="187" t="s">
        <v>905</v>
      </c>
      <c r="O259" s="178"/>
      <c r="P259" s="179"/>
      <c r="Q259" s="178"/>
      <c r="R259" s="178"/>
      <c r="S259" s="178"/>
      <c r="T259" s="175" t="s">
        <v>38</v>
      </c>
      <c r="U259" s="178" t="s">
        <v>38</v>
      </c>
      <c r="V259" s="188"/>
      <c r="W259" s="188"/>
      <c r="X259" s="188"/>
      <c r="Y259" s="178" t="s">
        <v>38</v>
      </c>
      <c r="Z259" s="188"/>
      <c r="AA259" s="178"/>
      <c r="AB259" s="178"/>
      <c r="AC259" s="178"/>
      <c r="AD259" s="178"/>
      <c r="AE259" s="178"/>
      <c r="AF259" s="178"/>
      <c r="AG259" s="180" t="s">
        <v>42</v>
      </c>
      <c r="AH259" s="180"/>
      <c r="AI259" s="181"/>
      <c r="AJ259" s="181"/>
      <c r="AK259" s="181"/>
      <c r="AL259" s="182"/>
      <c r="AM259" s="183" t="s">
        <v>11257</v>
      </c>
    </row>
    <row r="260" spans="1:39" s="153" customFormat="1" ht="15.6" customHeight="1" x14ac:dyDescent="0.3">
      <c r="A260" s="186">
        <v>755</v>
      </c>
      <c r="B260" s="178">
        <v>478</v>
      </c>
      <c r="C260" s="178"/>
      <c r="D260" s="178"/>
      <c r="E260" s="178"/>
      <c r="F260" s="176">
        <v>1951</v>
      </c>
      <c r="G260" s="176">
        <v>10</v>
      </c>
      <c r="H260" s="176">
        <v>3</v>
      </c>
      <c r="I260" s="178"/>
      <c r="J260" s="178" t="s">
        <v>838</v>
      </c>
      <c r="K260" s="178" t="s">
        <v>687</v>
      </c>
      <c r="L260" s="178"/>
      <c r="M260" s="178"/>
      <c r="N260" s="187" t="s">
        <v>906</v>
      </c>
      <c r="O260" s="178"/>
      <c r="P260" s="179"/>
      <c r="Q260" s="178"/>
      <c r="R260" s="178"/>
      <c r="S260" s="178"/>
      <c r="T260" s="175" t="s">
        <v>38</v>
      </c>
      <c r="U260" s="178" t="s">
        <v>38</v>
      </c>
      <c r="V260" s="188"/>
      <c r="W260" s="188"/>
      <c r="X260" s="188"/>
      <c r="Y260" s="178" t="s">
        <v>38</v>
      </c>
      <c r="Z260" s="188"/>
      <c r="AA260" s="178"/>
      <c r="AB260" s="178"/>
      <c r="AC260" s="178" t="s">
        <v>42</v>
      </c>
      <c r="AD260" s="178"/>
      <c r="AE260" s="178"/>
      <c r="AF260" s="178"/>
      <c r="AG260" s="180" t="s">
        <v>42</v>
      </c>
      <c r="AH260" s="180"/>
      <c r="AI260" s="181"/>
      <c r="AJ260" s="181" t="s">
        <v>42</v>
      </c>
      <c r="AK260" s="181"/>
      <c r="AL260" s="182"/>
      <c r="AM260" s="183" t="s">
        <v>11257</v>
      </c>
    </row>
    <row r="261" spans="1:39" s="154" customFormat="1" ht="15.6" customHeight="1" x14ac:dyDescent="0.3">
      <c r="A261" s="186">
        <v>759</v>
      </c>
      <c r="B261" s="178">
        <v>482</v>
      </c>
      <c r="C261" s="178"/>
      <c r="D261" s="178"/>
      <c r="E261" s="178"/>
      <c r="F261" s="176">
        <v>1951</v>
      </c>
      <c r="G261" s="176">
        <v>10</v>
      </c>
      <c r="H261" s="176">
        <v>11</v>
      </c>
      <c r="I261" s="178" t="s">
        <v>718</v>
      </c>
      <c r="J261" s="178" t="s">
        <v>971</v>
      </c>
      <c r="K261" s="178" t="s">
        <v>31</v>
      </c>
      <c r="L261" s="178"/>
      <c r="M261" s="178"/>
      <c r="N261" s="187" t="s">
        <v>907</v>
      </c>
      <c r="O261" s="178"/>
      <c r="P261" s="179"/>
      <c r="Q261" s="178"/>
      <c r="R261" s="178"/>
      <c r="S261" s="178"/>
      <c r="T261" s="175" t="s">
        <v>38</v>
      </c>
      <c r="U261" s="178" t="s">
        <v>38</v>
      </c>
      <c r="V261" s="188"/>
      <c r="W261" s="188"/>
      <c r="X261" s="188"/>
      <c r="Y261" s="178" t="s">
        <v>38</v>
      </c>
      <c r="Z261" s="188"/>
      <c r="AA261" s="178"/>
      <c r="AB261" s="178"/>
      <c r="AC261" s="178"/>
      <c r="AD261" s="178"/>
      <c r="AE261" s="178" t="s">
        <v>42</v>
      </c>
      <c r="AF261" s="178"/>
      <c r="AG261" s="180"/>
      <c r="AH261" s="180"/>
      <c r="AI261" s="181"/>
      <c r="AJ261" s="181"/>
      <c r="AK261" s="181"/>
      <c r="AL261" s="182"/>
      <c r="AM261" s="183" t="s">
        <v>11257</v>
      </c>
    </row>
    <row r="262" spans="1:39" s="154" customFormat="1" ht="15.6" customHeight="1" x14ac:dyDescent="0.3">
      <c r="A262" s="186">
        <v>762</v>
      </c>
      <c r="B262" s="178">
        <v>485</v>
      </c>
      <c r="C262" s="178"/>
      <c r="D262" s="178"/>
      <c r="E262" s="178"/>
      <c r="F262" s="176">
        <v>1951</v>
      </c>
      <c r="G262" s="176">
        <v>10</v>
      </c>
      <c r="H262" s="176">
        <v>21</v>
      </c>
      <c r="I262" s="178" t="s">
        <v>777</v>
      </c>
      <c r="J262" s="178" t="s">
        <v>908</v>
      </c>
      <c r="K262" s="178"/>
      <c r="L262" s="178"/>
      <c r="M262" s="178"/>
      <c r="N262" s="187" t="s">
        <v>909</v>
      </c>
      <c r="O262" s="178"/>
      <c r="P262" s="179"/>
      <c r="Q262" s="178"/>
      <c r="R262" s="178"/>
      <c r="S262" s="178"/>
      <c r="T262" s="175" t="s">
        <v>38</v>
      </c>
      <c r="U262" s="178" t="s">
        <v>38</v>
      </c>
      <c r="V262" s="188"/>
      <c r="W262" s="188"/>
      <c r="X262" s="188"/>
      <c r="Y262" s="178" t="s">
        <v>38</v>
      </c>
      <c r="Z262" s="188"/>
      <c r="AA262" s="178"/>
      <c r="AB262" s="178" t="s">
        <v>42</v>
      </c>
      <c r="AC262" s="178"/>
      <c r="AD262" s="178"/>
      <c r="AE262" s="178"/>
      <c r="AF262" s="178"/>
      <c r="AG262" s="180"/>
      <c r="AH262" s="180"/>
      <c r="AI262" s="181"/>
      <c r="AJ262" s="181"/>
      <c r="AK262" s="181"/>
      <c r="AL262" s="182"/>
      <c r="AM262" s="183" t="s">
        <v>11257</v>
      </c>
    </row>
    <row r="263" spans="1:39" s="154" customFormat="1" ht="15.6" customHeight="1" x14ac:dyDescent="0.3">
      <c r="A263" s="173">
        <v>149.1</v>
      </c>
      <c r="B263" s="174"/>
      <c r="C263" s="174"/>
      <c r="D263" s="174">
        <v>1951</v>
      </c>
      <c r="E263" s="174" t="s">
        <v>11209</v>
      </c>
      <c r="F263" s="176">
        <v>1951</v>
      </c>
      <c r="G263" s="176">
        <v>10</v>
      </c>
      <c r="H263" s="176">
        <v>23</v>
      </c>
      <c r="I263" s="174" t="s">
        <v>58</v>
      </c>
      <c r="J263" s="174" t="s">
        <v>59</v>
      </c>
      <c r="K263" s="174" t="s">
        <v>31</v>
      </c>
      <c r="L263" s="174" t="s">
        <v>60</v>
      </c>
      <c r="M263" s="174"/>
      <c r="N263" s="185" t="s">
        <v>250</v>
      </c>
      <c r="O263" s="178" t="s">
        <v>78</v>
      </c>
      <c r="P263" s="179">
        <v>6</v>
      </c>
      <c r="Q263" s="175" t="s">
        <v>63</v>
      </c>
      <c r="R263" s="175"/>
      <c r="S263" s="175"/>
      <c r="T263" s="175" t="s">
        <v>38</v>
      </c>
      <c r="U263" s="175" t="s">
        <v>38</v>
      </c>
      <c r="V263" s="175" t="s">
        <v>60</v>
      </c>
      <c r="W263" s="175" t="s">
        <v>38</v>
      </c>
      <c r="X263" s="178" t="s">
        <v>38</v>
      </c>
      <c r="Y263" s="178" t="s">
        <v>38</v>
      </c>
      <c r="Z263" s="178"/>
      <c r="AA263" s="178"/>
      <c r="AB263" s="178"/>
      <c r="AC263" s="178"/>
      <c r="AD263" s="178"/>
      <c r="AE263" s="178"/>
      <c r="AF263" s="178" t="s">
        <v>30</v>
      </c>
      <c r="AG263" s="180"/>
      <c r="AH263" s="180"/>
      <c r="AI263" s="181"/>
      <c r="AJ263" s="181"/>
      <c r="AK263" s="181"/>
      <c r="AL263" s="182">
        <v>149.1</v>
      </c>
      <c r="AM263" s="183" t="s">
        <v>11207</v>
      </c>
    </row>
    <row r="264" spans="1:39" s="154" customFormat="1" ht="15.6" customHeight="1" x14ac:dyDescent="0.3">
      <c r="A264" s="173">
        <v>151</v>
      </c>
      <c r="B264" s="174"/>
      <c r="C264" s="174"/>
      <c r="D264" s="174">
        <v>1951</v>
      </c>
      <c r="E264" s="174" t="s">
        <v>11209</v>
      </c>
      <c r="F264" s="176">
        <v>1951</v>
      </c>
      <c r="G264" s="176">
        <v>10</v>
      </c>
      <c r="H264" s="176">
        <v>24</v>
      </c>
      <c r="I264" s="174" t="s">
        <v>58</v>
      </c>
      <c r="J264" s="174" t="s">
        <v>59</v>
      </c>
      <c r="K264" s="174" t="s">
        <v>31</v>
      </c>
      <c r="L264" s="174" t="s">
        <v>60</v>
      </c>
      <c r="M264" s="174"/>
      <c r="N264" s="184"/>
      <c r="O264" s="178" t="s">
        <v>78</v>
      </c>
      <c r="P264" s="179">
        <v>6</v>
      </c>
      <c r="Q264" s="175" t="s">
        <v>63</v>
      </c>
      <c r="R264" s="175"/>
      <c r="S264" s="175"/>
      <c r="T264" s="175" t="s">
        <v>38</v>
      </c>
      <c r="U264" s="175" t="s">
        <v>38</v>
      </c>
      <c r="V264" s="175" t="s">
        <v>60</v>
      </c>
      <c r="W264" s="175" t="s">
        <v>38</v>
      </c>
      <c r="X264" s="178" t="s">
        <v>38</v>
      </c>
      <c r="Y264" s="178" t="s">
        <v>38</v>
      </c>
      <c r="Z264" s="178"/>
      <c r="AA264" s="178"/>
      <c r="AB264" s="178"/>
      <c r="AC264" s="178"/>
      <c r="AD264" s="178"/>
      <c r="AE264" s="178"/>
      <c r="AF264" s="178" t="s">
        <v>30</v>
      </c>
      <c r="AG264" s="180"/>
      <c r="AH264" s="180"/>
      <c r="AI264" s="181"/>
      <c r="AJ264" s="181"/>
      <c r="AK264" s="181"/>
      <c r="AL264" s="182">
        <v>151</v>
      </c>
      <c r="AM264" s="183" t="s">
        <v>11207</v>
      </c>
    </row>
    <row r="265" spans="1:39" s="154" customFormat="1" ht="15.6" customHeight="1" x14ac:dyDescent="0.3">
      <c r="A265" s="186">
        <v>766</v>
      </c>
      <c r="B265" s="178">
        <v>489</v>
      </c>
      <c r="C265" s="178"/>
      <c r="D265" s="178"/>
      <c r="E265" s="178"/>
      <c r="F265" s="176">
        <v>1951</v>
      </c>
      <c r="G265" s="176">
        <v>11</v>
      </c>
      <c r="H265" s="176">
        <v>18</v>
      </c>
      <c r="I265" s="178" t="s">
        <v>809</v>
      </c>
      <c r="J265" s="178" t="s">
        <v>742</v>
      </c>
      <c r="K265" s="178" t="s">
        <v>31</v>
      </c>
      <c r="L265" s="178" t="s">
        <v>743</v>
      </c>
      <c r="M265" s="178"/>
      <c r="N265" s="187" t="s">
        <v>910</v>
      </c>
      <c r="O265" s="178">
        <v>7</v>
      </c>
      <c r="P265" s="179" t="s">
        <v>110</v>
      </c>
      <c r="Q265" s="178"/>
      <c r="R265" s="178"/>
      <c r="S265" s="178"/>
      <c r="T265" s="175" t="s">
        <v>745</v>
      </c>
      <c r="U265" s="178" t="s">
        <v>38</v>
      </c>
      <c r="V265" s="188"/>
      <c r="W265" s="188"/>
      <c r="X265" s="188"/>
      <c r="Y265" s="178" t="s">
        <v>743</v>
      </c>
      <c r="Z265" s="188"/>
      <c r="AA265" s="178"/>
      <c r="AB265" s="178" t="s">
        <v>42</v>
      </c>
      <c r="AC265" s="178"/>
      <c r="AD265" s="178"/>
      <c r="AE265" s="178"/>
      <c r="AF265" s="178" t="s">
        <v>87</v>
      </c>
      <c r="AG265" s="180"/>
      <c r="AH265" s="180"/>
      <c r="AI265" s="181"/>
      <c r="AJ265" s="181"/>
      <c r="AK265" s="181"/>
      <c r="AL265" s="182">
        <v>766</v>
      </c>
      <c r="AM265" s="183" t="s">
        <v>11207</v>
      </c>
    </row>
    <row r="266" spans="1:39" s="154" customFormat="1" ht="15.6" customHeight="1" x14ac:dyDescent="0.3">
      <c r="A266" s="186">
        <v>767</v>
      </c>
      <c r="B266" s="178">
        <v>490</v>
      </c>
      <c r="C266" s="178"/>
      <c r="D266" s="178"/>
      <c r="E266" s="178"/>
      <c r="F266" s="176">
        <v>1951</v>
      </c>
      <c r="G266" s="176">
        <v>11</v>
      </c>
      <c r="H266" s="176">
        <v>24</v>
      </c>
      <c r="I266" s="178" t="s">
        <v>718</v>
      </c>
      <c r="J266" s="178" t="s">
        <v>911</v>
      </c>
      <c r="K266" s="178"/>
      <c r="L266" s="178"/>
      <c r="M266" s="178"/>
      <c r="N266" s="187" t="s">
        <v>912</v>
      </c>
      <c r="O266" s="178"/>
      <c r="P266" s="179"/>
      <c r="Q266" s="178"/>
      <c r="R266" s="178"/>
      <c r="S266" s="178"/>
      <c r="T266" s="175" t="s">
        <v>38</v>
      </c>
      <c r="U266" s="178" t="s">
        <v>38</v>
      </c>
      <c r="V266" s="188"/>
      <c r="W266" s="188"/>
      <c r="X266" s="188"/>
      <c r="Y266" s="178" t="s">
        <v>38</v>
      </c>
      <c r="Z266" s="188"/>
      <c r="AA266" s="178"/>
      <c r="AB266" s="178"/>
      <c r="AC266" s="178"/>
      <c r="AD266" s="178"/>
      <c r="AE266" s="178" t="s">
        <v>42</v>
      </c>
      <c r="AF266" s="178"/>
      <c r="AG266" s="180"/>
      <c r="AH266" s="180"/>
      <c r="AI266" s="181"/>
      <c r="AJ266" s="181"/>
      <c r="AK266" s="181"/>
      <c r="AL266" s="182"/>
      <c r="AM266" s="183" t="s">
        <v>11257</v>
      </c>
    </row>
    <row r="267" spans="1:39" s="154" customFormat="1" ht="15.6" customHeight="1" x14ac:dyDescent="0.3">
      <c r="A267" s="173">
        <v>152</v>
      </c>
      <c r="B267" s="175">
        <v>494</v>
      </c>
      <c r="C267" s="175">
        <v>1021</v>
      </c>
      <c r="D267" s="175"/>
      <c r="E267" s="175"/>
      <c r="F267" s="176">
        <v>1951</v>
      </c>
      <c r="G267" s="176">
        <v>12</v>
      </c>
      <c r="H267" s="176">
        <v>7</v>
      </c>
      <c r="I267" s="174" t="s">
        <v>58</v>
      </c>
      <c r="J267" s="174" t="s">
        <v>59</v>
      </c>
      <c r="K267" s="174" t="s">
        <v>31</v>
      </c>
      <c r="L267" s="174" t="s">
        <v>60</v>
      </c>
      <c r="M267" s="174"/>
      <c r="N267" s="190" t="s">
        <v>251</v>
      </c>
      <c r="O267" s="178" t="s">
        <v>78</v>
      </c>
      <c r="P267" s="179">
        <v>6</v>
      </c>
      <c r="Q267" s="175" t="s">
        <v>63</v>
      </c>
      <c r="R267" s="175"/>
      <c r="S267" s="175"/>
      <c r="T267" s="175" t="s">
        <v>38</v>
      </c>
      <c r="U267" s="175" t="s">
        <v>38</v>
      </c>
      <c r="V267" s="175" t="s">
        <v>60</v>
      </c>
      <c r="W267" s="175" t="s">
        <v>38</v>
      </c>
      <c r="X267" s="178" t="s">
        <v>38</v>
      </c>
      <c r="Y267" s="178" t="s">
        <v>38</v>
      </c>
      <c r="Z267" s="178"/>
      <c r="AA267" s="178"/>
      <c r="AB267" s="178"/>
      <c r="AC267" s="178"/>
      <c r="AD267" s="178" t="s">
        <v>42</v>
      </c>
      <c r="AE267" s="178"/>
      <c r="AF267" s="178" t="s">
        <v>30</v>
      </c>
      <c r="AG267" s="180"/>
      <c r="AH267" s="180"/>
      <c r="AI267" s="181"/>
      <c r="AJ267" s="181"/>
      <c r="AK267" s="181"/>
      <c r="AL267" s="182">
        <v>152</v>
      </c>
      <c r="AM267" s="183" t="s">
        <v>11207</v>
      </c>
    </row>
    <row r="268" spans="1:39" s="154" customFormat="1" ht="15.6" customHeight="1" x14ac:dyDescent="0.3">
      <c r="A268" s="186">
        <v>772</v>
      </c>
      <c r="B268" s="178">
        <v>496</v>
      </c>
      <c r="C268" s="178"/>
      <c r="D268" s="178"/>
      <c r="E268" s="178"/>
      <c r="F268" s="176">
        <v>1951</v>
      </c>
      <c r="G268" s="176">
        <v>12</v>
      </c>
      <c r="H268" s="176">
        <v>12</v>
      </c>
      <c r="I268" s="178" t="s">
        <v>718</v>
      </c>
      <c r="J268" s="178" t="s">
        <v>914</v>
      </c>
      <c r="K268" s="178"/>
      <c r="L268" s="178"/>
      <c r="M268" s="178"/>
      <c r="N268" s="187" t="s">
        <v>915</v>
      </c>
      <c r="O268" s="178"/>
      <c r="P268" s="179"/>
      <c r="Q268" s="178"/>
      <c r="R268" s="178"/>
      <c r="S268" s="178"/>
      <c r="T268" s="175" t="s">
        <v>38</v>
      </c>
      <c r="U268" s="178" t="s">
        <v>38</v>
      </c>
      <c r="V268" s="188"/>
      <c r="W268" s="188"/>
      <c r="X268" s="188"/>
      <c r="Y268" s="178" t="s">
        <v>38</v>
      </c>
      <c r="Z268" s="188"/>
      <c r="AA268" s="178" t="s">
        <v>42</v>
      </c>
      <c r="AB268" s="178"/>
      <c r="AC268" s="178"/>
      <c r="AD268" s="178"/>
      <c r="AE268" s="178"/>
      <c r="AF268" s="178"/>
      <c r="AG268" s="180"/>
      <c r="AH268" s="180"/>
      <c r="AI268" s="181"/>
      <c r="AJ268" s="181"/>
      <c r="AK268" s="181"/>
      <c r="AL268" s="182"/>
      <c r="AM268" s="183" t="s">
        <v>11257</v>
      </c>
    </row>
    <row r="269" spans="1:39" s="154" customFormat="1" ht="15.6" customHeight="1" x14ac:dyDescent="0.3">
      <c r="A269" s="173">
        <v>315</v>
      </c>
      <c r="B269" s="174"/>
      <c r="C269" s="174"/>
      <c r="D269" s="174">
        <v>1952</v>
      </c>
      <c r="E269" s="174" t="s">
        <v>11254</v>
      </c>
      <c r="F269" s="176">
        <v>1952</v>
      </c>
      <c r="G269" s="176">
        <v>0</v>
      </c>
      <c r="H269" s="176">
        <v>0</v>
      </c>
      <c r="I269" s="174" t="s">
        <v>80</v>
      </c>
      <c r="J269" s="174" t="s">
        <v>105</v>
      </c>
      <c r="K269" s="174" t="s">
        <v>31</v>
      </c>
      <c r="L269" s="174" t="s">
        <v>99</v>
      </c>
      <c r="M269" s="174"/>
      <c r="N269" s="185" t="s">
        <v>485</v>
      </c>
      <c r="O269" s="178" t="s">
        <v>101</v>
      </c>
      <c r="P269" s="179">
        <v>4</v>
      </c>
      <c r="Q269" s="175"/>
      <c r="R269" s="175" t="s">
        <v>102</v>
      </c>
      <c r="S269" s="175"/>
      <c r="T269" s="175" t="s">
        <v>103</v>
      </c>
      <c r="U269" s="175" t="s">
        <v>38</v>
      </c>
      <c r="V269" s="175" t="s">
        <v>38</v>
      </c>
      <c r="W269" s="175" t="s">
        <v>99</v>
      </c>
      <c r="X269" s="178" t="s">
        <v>38</v>
      </c>
      <c r="Y269" s="178" t="s">
        <v>99</v>
      </c>
      <c r="Z269" s="178" t="s">
        <v>38</v>
      </c>
      <c r="AA269" s="178"/>
      <c r="AB269" s="178"/>
      <c r="AC269" s="178"/>
      <c r="AD269" s="178"/>
      <c r="AE269" s="178"/>
      <c r="AF269" s="178" t="s">
        <v>30</v>
      </c>
      <c r="AG269" s="180"/>
      <c r="AH269" s="180"/>
      <c r="AI269" s="181"/>
      <c r="AJ269" s="181"/>
      <c r="AK269" s="181"/>
      <c r="AL269" s="182">
        <v>315</v>
      </c>
      <c r="AM269" s="183" t="s">
        <v>11207</v>
      </c>
    </row>
    <row r="270" spans="1:39" s="154" customFormat="1" ht="15.6" customHeight="1" x14ac:dyDescent="0.3">
      <c r="A270" s="173">
        <v>153</v>
      </c>
      <c r="B270" s="174">
        <v>501</v>
      </c>
      <c r="C270" s="174"/>
      <c r="D270" s="175"/>
      <c r="E270" s="175"/>
      <c r="F270" s="176">
        <v>1952</v>
      </c>
      <c r="G270" s="176">
        <v>1</v>
      </c>
      <c r="H270" s="176">
        <v>20</v>
      </c>
      <c r="I270" s="174" t="s">
        <v>66</v>
      </c>
      <c r="J270" s="174" t="s">
        <v>67</v>
      </c>
      <c r="K270" s="174" t="s">
        <v>31</v>
      </c>
      <c r="L270" s="174" t="s">
        <v>68</v>
      </c>
      <c r="M270" s="174"/>
      <c r="N270" s="184" t="s">
        <v>252</v>
      </c>
      <c r="O270" s="178">
        <v>11</v>
      </c>
      <c r="P270" s="179">
        <v>5</v>
      </c>
      <c r="Q270" s="175" t="s">
        <v>71</v>
      </c>
      <c r="R270" s="175"/>
      <c r="S270" s="175"/>
      <c r="T270" s="175" t="s">
        <v>72</v>
      </c>
      <c r="U270" s="175" t="s">
        <v>38</v>
      </c>
      <c r="V270" s="175" t="s">
        <v>68</v>
      </c>
      <c r="W270" s="175" t="s">
        <v>38</v>
      </c>
      <c r="X270" s="178" t="s">
        <v>38</v>
      </c>
      <c r="Y270" s="178" t="s">
        <v>68</v>
      </c>
      <c r="Z270" s="178"/>
      <c r="AA270" s="178"/>
      <c r="AB270" s="178"/>
      <c r="AC270" s="178"/>
      <c r="AD270" s="178"/>
      <c r="AE270" s="178"/>
      <c r="AF270" s="178" t="s">
        <v>30</v>
      </c>
      <c r="AG270" s="180"/>
      <c r="AH270" s="180"/>
      <c r="AI270" s="181"/>
      <c r="AJ270" s="181"/>
      <c r="AK270" s="181"/>
      <c r="AL270" s="182">
        <v>153</v>
      </c>
      <c r="AM270" s="183" t="s">
        <v>11207</v>
      </c>
    </row>
    <row r="271" spans="1:39" s="153" customFormat="1" ht="15.6" customHeight="1" x14ac:dyDescent="0.3">
      <c r="A271" s="186">
        <v>777</v>
      </c>
      <c r="B271" s="178">
        <v>502</v>
      </c>
      <c r="C271" s="178"/>
      <c r="D271" s="178"/>
      <c r="E271" s="178"/>
      <c r="F271" s="176">
        <v>1952</v>
      </c>
      <c r="G271" s="176">
        <v>1</v>
      </c>
      <c r="H271" s="176">
        <v>21</v>
      </c>
      <c r="I271" s="178" t="s">
        <v>792</v>
      </c>
      <c r="J271" s="178" t="s">
        <v>917</v>
      </c>
      <c r="K271" s="174" t="s">
        <v>31</v>
      </c>
      <c r="L271" s="178" t="s">
        <v>918</v>
      </c>
      <c r="M271" s="178"/>
      <c r="N271" s="187" t="s">
        <v>919</v>
      </c>
      <c r="O271" s="178">
        <v>7</v>
      </c>
      <c r="P271" s="179" t="s">
        <v>110</v>
      </c>
      <c r="Q271" s="178"/>
      <c r="R271" s="178"/>
      <c r="S271" s="178"/>
      <c r="T271" s="175" t="s">
        <v>920</v>
      </c>
      <c r="U271" s="178" t="s">
        <v>38</v>
      </c>
      <c r="V271" s="188"/>
      <c r="W271" s="188"/>
      <c r="X271" s="188"/>
      <c r="Y271" s="178" t="s">
        <v>918</v>
      </c>
      <c r="Z271" s="188"/>
      <c r="AA271" s="178" t="s">
        <v>42</v>
      </c>
      <c r="AB271" s="178"/>
      <c r="AC271" s="178"/>
      <c r="AD271" s="178"/>
      <c r="AE271" s="178"/>
      <c r="AF271" s="178" t="s">
        <v>87</v>
      </c>
      <c r="AG271" s="180"/>
      <c r="AH271" s="180"/>
      <c r="AI271" s="181"/>
      <c r="AJ271" s="181"/>
      <c r="AK271" s="181"/>
      <c r="AL271" s="182">
        <v>777</v>
      </c>
      <c r="AM271" s="183" t="s">
        <v>11207</v>
      </c>
    </row>
    <row r="272" spans="1:39" s="153" customFormat="1" ht="15.6" customHeight="1" x14ac:dyDescent="0.3">
      <c r="A272" s="186">
        <v>778</v>
      </c>
      <c r="B272" s="178">
        <v>503</v>
      </c>
      <c r="C272" s="178"/>
      <c r="D272" s="178"/>
      <c r="E272" s="178"/>
      <c r="F272" s="176">
        <v>1952</v>
      </c>
      <c r="G272" s="176">
        <v>1</v>
      </c>
      <c r="H272" s="176">
        <v>22</v>
      </c>
      <c r="I272" s="178" t="s">
        <v>709</v>
      </c>
      <c r="J272" s="178" t="s">
        <v>922</v>
      </c>
      <c r="K272" s="178" t="s">
        <v>31</v>
      </c>
      <c r="L272" s="178"/>
      <c r="M272" s="178"/>
      <c r="N272" s="187" t="s">
        <v>923</v>
      </c>
      <c r="O272" s="178"/>
      <c r="P272" s="179"/>
      <c r="Q272" s="178"/>
      <c r="R272" s="178"/>
      <c r="S272" s="178"/>
      <c r="T272" s="175" t="s">
        <v>38</v>
      </c>
      <c r="U272" s="178" t="s">
        <v>38</v>
      </c>
      <c r="V272" s="188"/>
      <c r="W272" s="188"/>
      <c r="X272" s="188"/>
      <c r="Y272" s="178" t="s">
        <v>38</v>
      </c>
      <c r="Z272" s="188"/>
      <c r="AA272" s="178" t="s">
        <v>42</v>
      </c>
      <c r="AB272" s="178"/>
      <c r="AC272" s="178"/>
      <c r="AD272" s="178" t="s">
        <v>42</v>
      </c>
      <c r="AE272" s="178"/>
      <c r="AF272" s="178"/>
      <c r="AG272" s="180" t="s">
        <v>42</v>
      </c>
      <c r="AH272" s="180"/>
      <c r="AI272" s="181"/>
      <c r="AJ272" s="181"/>
      <c r="AK272" s="181"/>
      <c r="AL272" s="182"/>
      <c r="AM272" s="183" t="s">
        <v>11257</v>
      </c>
    </row>
    <row r="273" spans="1:39" s="153" customFormat="1" ht="15.6" customHeight="1" x14ac:dyDescent="0.3">
      <c r="A273" s="186">
        <v>779</v>
      </c>
      <c r="B273" s="178">
        <v>504</v>
      </c>
      <c r="C273" s="178"/>
      <c r="D273" s="178"/>
      <c r="E273" s="178"/>
      <c r="F273" s="176">
        <v>1952</v>
      </c>
      <c r="G273" s="176">
        <v>1</v>
      </c>
      <c r="H273" s="176">
        <v>29</v>
      </c>
      <c r="I273" s="178"/>
      <c r="J273" s="178"/>
      <c r="K273" s="178" t="s">
        <v>880</v>
      </c>
      <c r="L273" s="178"/>
      <c r="M273" s="178"/>
      <c r="N273" s="187" t="s">
        <v>924</v>
      </c>
      <c r="O273" s="178"/>
      <c r="P273" s="179"/>
      <c r="Q273" s="178"/>
      <c r="R273" s="178"/>
      <c r="S273" s="178"/>
      <c r="T273" s="175" t="s">
        <v>38</v>
      </c>
      <c r="U273" s="178" t="s">
        <v>38</v>
      </c>
      <c r="V273" s="188"/>
      <c r="W273" s="188"/>
      <c r="X273" s="188"/>
      <c r="Y273" s="178" t="s">
        <v>38</v>
      </c>
      <c r="Z273" s="188"/>
      <c r="AA273" s="178"/>
      <c r="AB273" s="178" t="s">
        <v>42</v>
      </c>
      <c r="AC273" s="178"/>
      <c r="AD273" s="178"/>
      <c r="AE273" s="178"/>
      <c r="AF273" s="178"/>
      <c r="AG273" s="180"/>
      <c r="AH273" s="180"/>
      <c r="AI273" s="181"/>
      <c r="AJ273" s="181"/>
      <c r="AK273" s="181"/>
      <c r="AL273" s="182"/>
      <c r="AM273" s="183" t="s">
        <v>11257</v>
      </c>
    </row>
    <row r="274" spans="1:39" s="153" customFormat="1" ht="15.6" customHeight="1" x14ac:dyDescent="0.3">
      <c r="A274" s="186">
        <v>780</v>
      </c>
      <c r="B274" s="178">
        <v>505</v>
      </c>
      <c r="C274" s="178"/>
      <c r="D274" s="178"/>
      <c r="E274" s="178"/>
      <c r="F274" s="176">
        <v>1952</v>
      </c>
      <c r="G274" s="176">
        <v>1</v>
      </c>
      <c r="H274" s="176">
        <v>30</v>
      </c>
      <c r="I274" s="178"/>
      <c r="J274" s="178"/>
      <c r="K274" s="178" t="s">
        <v>880</v>
      </c>
      <c r="L274" s="178"/>
      <c r="M274" s="178"/>
      <c r="N274" s="187" t="s">
        <v>925</v>
      </c>
      <c r="O274" s="178"/>
      <c r="P274" s="179"/>
      <c r="Q274" s="178"/>
      <c r="R274" s="178"/>
      <c r="S274" s="178"/>
      <c r="T274" s="175" t="s">
        <v>38</v>
      </c>
      <c r="U274" s="178" t="s">
        <v>38</v>
      </c>
      <c r="V274" s="188"/>
      <c r="W274" s="188"/>
      <c r="X274" s="188"/>
      <c r="Y274" s="178" t="s">
        <v>38</v>
      </c>
      <c r="Z274" s="188"/>
      <c r="AA274" s="178"/>
      <c r="AB274" s="178" t="s">
        <v>42</v>
      </c>
      <c r="AC274" s="178"/>
      <c r="AD274" s="178"/>
      <c r="AE274" s="178"/>
      <c r="AF274" s="178"/>
      <c r="AG274" s="180"/>
      <c r="AH274" s="180"/>
      <c r="AI274" s="181"/>
      <c r="AJ274" s="181"/>
      <c r="AK274" s="181"/>
      <c r="AL274" s="182"/>
      <c r="AM274" s="183" t="s">
        <v>11257</v>
      </c>
    </row>
    <row r="275" spans="1:39" s="154" customFormat="1" ht="15.6" customHeight="1" x14ac:dyDescent="0.3">
      <c r="A275" s="186">
        <v>782</v>
      </c>
      <c r="B275" s="178">
        <v>507</v>
      </c>
      <c r="C275" s="178"/>
      <c r="D275" s="178"/>
      <c r="E275" s="178"/>
      <c r="F275" s="176">
        <v>1952</v>
      </c>
      <c r="G275" s="176">
        <v>2</v>
      </c>
      <c r="H275" s="176">
        <v>2</v>
      </c>
      <c r="I275" s="178"/>
      <c r="J275" s="178"/>
      <c r="K275" s="178" t="s">
        <v>880</v>
      </c>
      <c r="L275" s="178"/>
      <c r="M275" s="178"/>
      <c r="N275" s="187" t="s">
        <v>926</v>
      </c>
      <c r="O275" s="178"/>
      <c r="P275" s="179"/>
      <c r="Q275" s="178"/>
      <c r="R275" s="178"/>
      <c r="S275" s="178"/>
      <c r="T275" s="175" t="s">
        <v>38</v>
      </c>
      <c r="U275" s="178" t="s">
        <v>38</v>
      </c>
      <c r="V275" s="188"/>
      <c r="W275" s="188"/>
      <c r="X275" s="188"/>
      <c r="Y275" s="178" t="s">
        <v>38</v>
      </c>
      <c r="Z275" s="188"/>
      <c r="AA275" s="178"/>
      <c r="AB275" s="178"/>
      <c r="AC275" s="178"/>
      <c r="AD275" s="178"/>
      <c r="AE275" s="178"/>
      <c r="AF275" s="178"/>
      <c r="AG275" s="180" t="s">
        <v>42</v>
      </c>
      <c r="AH275" s="180"/>
      <c r="AI275" s="181"/>
      <c r="AJ275" s="181"/>
      <c r="AK275" s="181"/>
      <c r="AL275" s="182"/>
      <c r="AM275" s="183" t="s">
        <v>11257</v>
      </c>
    </row>
    <row r="276" spans="1:39" s="153" customFormat="1" ht="15.6" customHeight="1" x14ac:dyDescent="0.3">
      <c r="A276" s="186">
        <v>786</v>
      </c>
      <c r="B276" s="178">
        <v>511</v>
      </c>
      <c r="C276" s="178"/>
      <c r="D276" s="178"/>
      <c r="E276" s="178"/>
      <c r="F276" s="176">
        <v>1952</v>
      </c>
      <c r="G276" s="176">
        <v>2</v>
      </c>
      <c r="H276" s="176">
        <v>13</v>
      </c>
      <c r="I276" s="178" t="s">
        <v>733</v>
      </c>
      <c r="J276" s="178" t="s">
        <v>927</v>
      </c>
      <c r="K276" s="178"/>
      <c r="L276" s="178"/>
      <c r="M276" s="178"/>
      <c r="N276" s="187" t="s">
        <v>928</v>
      </c>
      <c r="O276" s="178"/>
      <c r="P276" s="179"/>
      <c r="Q276" s="178"/>
      <c r="R276" s="178"/>
      <c r="S276" s="178"/>
      <c r="T276" s="175" t="s">
        <v>38</v>
      </c>
      <c r="U276" s="178" t="s">
        <v>38</v>
      </c>
      <c r="V276" s="188"/>
      <c r="W276" s="188"/>
      <c r="X276" s="188"/>
      <c r="Y276" s="178" t="s">
        <v>38</v>
      </c>
      <c r="Z276" s="188"/>
      <c r="AA276" s="178"/>
      <c r="AB276" s="178"/>
      <c r="AC276" s="178"/>
      <c r="AD276" s="178"/>
      <c r="AE276" s="178"/>
      <c r="AF276" s="178"/>
      <c r="AG276" s="180" t="s">
        <v>42</v>
      </c>
      <c r="AH276" s="180"/>
      <c r="AI276" s="181"/>
      <c r="AJ276" s="181"/>
      <c r="AK276" s="181"/>
      <c r="AL276" s="182"/>
      <c r="AM276" s="183" t="s">
        <v>11257</v>
      </c>
    </row>
    <row r="277" spans="1:39" s="154" customFormat="1" ht="15.6" customHeight="1" x14ac:dyDescent="0.3">
      <c r="A277" s="186">
        <v>787</v>
      </c>
      <c r="B277" s="178">
        <v>512</v>
      </c>
      <c r="C277" s="178"/>
      <c r="D277" s="178"/>
      <c r="E277" s="178"/>
      <c r="F277" s="176">
        <v>1952</v>
      </c>
      <c r="G277" s="176">
        <v>2</v>
      </c>
      <c r="H277" s="176">
        <v>16</v>
      </c>
      <c r="I277" s="178"/>
      <c r="J277" s="178"/>
      <c r="K277" s="178" t="s">
        <v>880</v>
      </c>
      <c r="L277" s="178"/>
      <c r="M277" s="178"/>
      <c r="N277" s="187" t="s">
        <v>929</v>
      </c>
      <c r="O277" s="178"/>
      <c r="P277" s="179"/>
      <c r="Q277" s="178"/>
      <c r="R277" s="178"/>
      <c r="S277" s="178"/>
      <c r="T277" s="175" t="s">
        <v>38</v>
      </c>
      <c r="U277" s="178" t="s">
        <v>38</v>
      </c>
      <c r="V277" s="188"/>
      <c r="W277" s="188"/>
      <c r="X277" s="188"/>
      <c r="Y277" s="178" t="s">
        <v>38</v>
      </c>
      <c r="Z277" s="188"/>
      <c r="AA277" s="178"/>
      <c r="AB277" s="178"/>
      <c r="AC277" s="178"/>
      <c r="AD277" s="178"/>
      <c r="AE277" s="178"/>
      <c r="AF277" s="178"/>
      <c r="AG277" s="180" t="s">
        <v>42</v>
      </c>
      <c r="AH277" s="180"/>
      <c r="AI277" s="181"/>
      <c r="AJ277" s="181"/>
      <c r="AK277" s="181"/>
      <c r="AL277" s="182"/>
      <c r="AM277" s="183" t="s">
        <v>11257</v>
      </c>
    </row>
    <row r="278" spans="1:39" s="153" customFormat="1" ht="15.6" customHeight="1" x14ac:dyDescent="0.3">
      <c r="A278" s="173">
        <v>154</v>
      </c>
      <c r="B278" s="174">
        <v>513</v>
      </c>
      <c r="C278" s="174"/>
      <c r="D278" s="175"/>
      <c r="E278" s="175"/>
      <c r="F278" s="176">
        <v>1952</v>
      </c>
      <c r="G278" s="176">
        <v>2</v>
      </c>
      <c r="H278" s="176">
        <v>17</v>
      </c>
      <c r="I278" s="174" t="s">
        <v>80</v>
      </c>
      <c r="J278" s="174" t="s">
        <v>81</v>
      </c>
      <c r="K278" s="174" t="s">
        <v>31</v>
      </c>
      <c r="L278" s="174" t="s">
        <v>82</v>
      </c>
      <c r="M278" s="174"/>
      <c r="N278" s="184" t="s">
        <v>253</v>
      </c>
      <c r="O278" s="178">
        <v>11</v>
      </c>
      <c r="P278" s="179">
        <v>1</v>
      </c>
      <c r="Q278" s="175"/>
      <c r="R278" s="175" t="s">
        <v>84</v>
      </c>
      <c r="S278" s="175"/>
      <c r="T278" s="175" t="s">
        <v>85</v>
      </c>
      <c r="U278" s="175" t="s">
        <v>38</v>
      </c>
      <c r="V278" s="175" t="s">
        <v>38</v>
      </c>
      <c r="W278" s="175" t="s">
        <v>82</v>
      </c>
      <c r="X278" s="178" t="s">
        <v>38</v>
      </c>
      <c r="Y278" s="178" t="s">
        <v>82</v>
      </c>
      <c r="Z278" s="178"/>
      <c r="AA278" s="178"/>
      <c r="AB278" s="178"/>
      <c r="AC278" s="178"/>
      <c r="AD278" s="178"/>
      <c r="AE278" s="178"/>
      <c r="AF278" s="178" t="s">
        <v>30</v>
      </c>
      <c r="AG278" s="180"/>
      <c r="AH278" s="180"/>
      <c r="AI278" s="181"/>
      <c r="AJ278" s="181"/>
      <c r="AK278" s="181"/>
      <c r="AL278" s="182">
        <v>154</v>
      </c>
      <c r="AM278" s="183" t="s">
        <v>11207</v>
      </c>
    </row>
    <row r="279" spans="1:39" s="153" customFormat="1" ht="15.6" customHeight="1" x14ac:dyDescent="0.3">
      <c r="A279" s="186">
        <v>788</v>
      </c>
      <c r="B279" s="178">
        <v>514</v>
      </c>
      <c r="C279" s="178"/>
      <c r="D279" s="178"/>
      <c r="E279" s="178"/>
      <c r="F279" s="176">
        <v>1952</v>
      </c>
      <c r="G279" s="176">
        <v>2</v>
      </c>
      <c r="H279" s="176">
        <v>20</v>
      </c>
      <c r="I279" s="178" t="s">
        <v>675</v>
      </c>
      <c r="J279" s="178" t="s">
        <v>11273</v>
      </c>
      <c r="K279" s="178"/>
      <c r="L279" s="178"/>
      <c r="M279" s="178"/>
      <c r="N279" s="187" t="s">
        <v>930</v>
      </c>
      <c r="O279" s="178"/>
      <c r="P279" s="179"/>
      <c r="Q279" s="178"/>
      <c r="R279" s="178"/>
      <c r="S279" s="178"/>
      <c r="T279" s="175" t="s">
        <v>38</v>
      </c>
      <c r="U279" s="178" t="s">
        <v>38</v>
      </c>
      <c r="V279" s="188"/>
      <c r="W279" s="188"/>
      <c r="X279" s="188"/>
      <c r="Y279" s="178" t="s">
        <v>38</v>
      </c>
      <c r="Z279" s="188"/>
      <c r="AA279" s="178"/>
      <c r="AB279" s="178" t="s">
        <v>42</v>
      </c>
      <c r="AC279" s="178"/>
      <c r="AD279" s="178"/>
      <c r="AE279" s="178"/>
      <c r="AF279" s="178"/>
      <c r="AG279" s="180"/>
      <c r="AH279" s="180"/>
      <c r="AI279" s="181"/>
      <c r="AJ279" s="181"/>
      <c r="AK279" s="181"/>
      <c r="AL279" s="182"/>
      <c r="AM279" s="183" t="s">
        <v>11257</v>
      </c>
    </row>
    <row r="280" spans="1:39" s="153" customFormat="1" ht="15.6" customHeight="1" x14ac:dyDescent="0.3">
      <c r="A280" s="186">
        <v>790</v>
      </c>
      <c r="B280" s="178">
        <v>516</v>
      </c>
      <c r="C280" s="178"/>
      <c r="D280" s="178"/>
      <c r="E280" s="178"/>
      <c r="F280" s="176">
        <v>1952</v>
      </c>
      <c r="G280" s="176">
        <v>2</v>
      </c>
      <c r="H280" s="176">
        <v>27</v>
      </c>
      <c r="I280" s="178" t="s">
        <v>129</v>
      </c>
      <c r="J280" s="178" t="s">
        <v>931</v>
      </c>
      <c r="K280" s="178"/>
      <c r="L280" s="178"/>
      <c r="M280" s="178"/>
      <c r="N280" s="187" t="s">
        <v>932</v>
      </c>
      <c r="O280" s="178"/>
      <c r="P280" s="179"/>
      <c r="Q280" s="178"/>
      <c r="R280" s="178"/>
      <c r="S280" s="178"/>
      <c r="T280" s="175" t="s">
        <v>38</v>
      </c>
      <c r="U280" s="178" t="s">
        <v>38</v>
      </c>
      <c r="V280" s="188"/>
      <c r="W280" s="188"/>
      <c r="X280" s="188"/>
      <c r="Y280" s="178" t="s">
        <v>38</v>
      </c>
      <c r="Z280" s="188"/>
      <c r="AA280" s="178"/>
      <c r="AB280" s="178"/>
      <c r="AC280" s="178"/>
      <c r="AD280" s="178"/>
      <c r="AE280" s="178"/>
      <c r="AF280" s="178"/>
      <c r="AG280" s="180" t="s">
        <v>42</v>
      </c>
      <c r="AH280" s="180"/>
      <c r="AI280" s="181"/>
      <c r="AJ280" s="181"/>
      <c r="AK280" s="181"/>
      <c r="AL280" s="182"/>
      <c r="AM280" s="183" t="s">
        <v>11257</v>
      </c>
    </row>
    <row r="281" spans="1:39" s="153" customFormat="1" ht="15.6" customHeight="1" x14ac:dyDescent="0.3">
      <c r="A281" s="173">
        <v>155.1</v>
      </c>
      <c r="B281" s="174">
        <v>520</v>
      </c>
      <c r="C281" s="174"/>
      <c r="D281" s="175"/>
      <c r="E281" s="175"/>
      <c r="F281" s="176">
        <v>1952</v>
      </c>
      <c r="G281" s="176">
        <v>3</v>
      </c>
      <c r="H281" s="176">
        <v>15</v>
      </c>
      <c r="I281" s="174" t="s">
        <v>80</v>
      </c>
      <c r="J281" s="174" t="s">
        <v>105</v>
      </c>
      <c r="K281" s="174" t="s">
        <v>31</v>
      </c>
      <c r="L281" s="174" t="s">
        <v>99</v>
      </c>
      <c r="M281" s="174"/>
      <c r="N281" s="184" t="s">
        <v>254</v>
      </c>
      <c r="O281" s="178" t="s">
        <v>101</v>
      </c>
      <c r="P281" s="179">
        <v>4</v>
      </c>
      <c r="Q281" s="175"/>
      <c r="R281" s="175" t="s">
        <v>102</v>
      </c>
      <c r="S281" s="175"/>
      <c r="T281" s="175" t="s">
        <v>103</v>
      </c>
      <c r="U281" s="175" t="s">
        <v>38</v>
      </c>
      <c r="V281" s="175" t="s">
        <v>38</v>
      </c>
      <c r="W281" s="175" t="s">
        <v>99</v>
      </c>
      <c r="X281" s="178" t="s">
        <v>38</v>
      </c>
      <c r="Y281" s="178" t="s">
        <v>99</v>
      </c>
      <c r="Z281" s="178"/>
      <c r="AA281" s="178"/>
      <c r="AB281" s="178"/>
      <c r="AC281" s="178"/>
      <c r="AD281" s="178"/>
      <c r="AE281" s="178"/>
      <c r="AF281" s="178" t="s">
        <v>30</v>
      </c>
      <c r="AG281" s="180"/>
      <c r="AH281" s="180"/>
      <c r="AI281" s="181"/>
      <c r="AJ281" s="181"/>
      <c r="AK281" s="181"/>
      <c r="AL281" s="182">
        <v>155.1</v>
      </c>
      <c r="AM281" s="183" t="s">
        <v>11207</v>
      </c>
    </row>
    <row r="282" spans="1:39" s="153" customFormat="1" ht="15.6" customHeight="1" x14ac:dyDescent="0.3">
      <c r="A282" s="186">
        <v>795</v>
      </c>
      <c r="B282" s="178">
        <v>522</v>
      </c>
      <c r="C282" s="178"/>
      <c r="D282" s="178"/>
      <c r="E282" s="178"/>
      <c r="F282" s="176">
        <v>1952</v>
      </c>
      <c r="G282" s="176">
        <v>3</v>
      </c>
      <c r="H282" s="176">
        <v>23</v>
      </c>
      <c r="I282" s="178" t="s">
        <v>66</v>
      </c>
      <c r="J282" s="178" t="s">
        <v>933</v>
      </c>
      <c r="K282" s="178"/>
      <c r="L282" s="178"/>
      <c r="M282" s="178"/>
      <c r="N282" s="187" t="s">
        <v>934</v>
      </c>
      <c r="O282" s="178"/>
      <c r="P282" s="179"/>
      <c r="Q282" s="178"/>
      <c r="R282" s="178"/>
      <c r="S282" s="178"/>
      <c r="T282" s="175" t="s">
        <v>38</v>
      </c>
      <c r="U282" s="178" t="s">
        <v>38</v>
      </c>
      <c r="V282" s="188"/>
      <c r="W282" s="188"/>
      <c r="X282" s="188"/>
      <c r="Y282" s="178" t="s">
        <v>38</v>
      </c>
      <c r="Z282" s="188"/>
      <c r="AA282" s="178"/>
      <c r="AB282" s="178"/>
      <c r="AC282" s="178"/>
      <c r="AD282" s="178"/>
      <c r="AE282" s="178"/>
      <c r="AF282" s="178"/>
      <c r="AG282" s="180" t="s">
        <v>42</v>
      </c>
      <c r="AH282" s="180"/>
      <c r="AI282" s="181"/>
      <c r="AJ282" s="181"/>
      <c r="AK282" s="181"/>
      <c r="AL282" s="182"/>
      <c r="AM282" s="183" t="s">
        <v>11257</v>
      </c>
    </row>
    <row r="283" spans="1:39" s="153" customFormat="1" ht="15.6" customHeight="1" x14ac:dyDescent="0.3">
      <c r="A283" s="186">
        <v>797</v>
      </c>
      <c r="B283" s="178">
        <v>524</v>
      </c>
      <c r="C283" s="178"/>
      <c r="D283" s="178"/>
      <c r="E283" s="178"/>
      <c r="F283" s="176">
        <v>1952</v>
      </c>
      <c r="G283" s="176">
        <v>3</v>
      </c>
      <c r="H283" s="176">
        <v>29</v>
      </c>
      <c r="I283" s="178"/>
      <c r="J283" s="178"/>
      <c r="K283" s="178" t="s">
        <v>687</v>
      </c>
      <c r="L283" s="178"/>
      <c r="M283" s="178"/>
      <c r="N283" s="187" t="s">
        <v>935</v>
      </c>
      <c r="O283" s="178"/>
      <c r="P283" s="179"/>
      <c r="Q283" s="178"/>
      <c r="R283" s="178"/>
      <c r="S283" s="178"/>
      <c r="T283" s="175" t="s">
        <v>38</v>
      </c>
      <c r="U283" s="178" t="s">
        <v>38</v>
      </c>
      <c r="V283" s="188"/>
      <c r="W283" s="188"/>
      <c r="X283" s="188"/>
      <c r="Y283" s="178" t="s">
        <v>38</v>
      </c>
      <c r="Z283" s="188"/>
      <c r="AA283" s="178" t="s">
        <v>42</v>
      </c>
      <c r="AB283" s="178"/>
      <c r="AC283" s="178"/>
      <c r="AD283" s="178"/>
      <c r="AE283" s="178"/>
      <c r="AF283" s="178"/>
      <c r="AG283" s="180"/>
      <c r="AH283" s="180"/>
      <c r="AI283" s="181"/>
      <c r="AJ283" s="181"/>
      <c r="AK283" s="181"/>
      <c r="AL283" s="182"/>
      <c r="AM283" s="183" t="s">
        <v>11257</v>
      </c>
    </row>
    <row r="284" spans="1:39" s="153" customFormat="1" ht="15.6" customHeight="1" x14ac:dyDescent="0.3">
      <c r="A284" s="186">
        <v>801</v>
      </c>
      <c r="B284" s="178">
        <v>528</v>
      </c>
      <c r="C284" s="178"/>
      <c r="D284" s="178"/>
      <c r="E284" s="178"/>
      <c r="F284" s="176">
        <v>1952</v>
      </c>
      <c r="G284" s="176">
        <v>4</v>
      </c>
      <c r="H284" s="176">
        <v>4</v>
      </c>
      <c r="I284" s="178" t="s">
        <v>129</v>
      </c>
      <c r="J284" s="178" t="s">
        <v>936</v>
      </c>
      <c r="K284" s="178"/>
      <c r="L284" s="178"/>
      <c r="M284" s="178"/>
      <c r="N284" s="187" t="s">
        <v>937</v>
      </c>
      <c r="O284" s="178"/>
      <c r="P284" s="179"/>
      <c r="Q284" s="178"/>
      <c r="R284" s="178"/>
      <c r="S284" s="178"/>
      <c r="T284" s="175" t="s">
        <v>38</v>
      </c>
      <c r="U284" s="178" t="s">
        <v>38</v>
      </c>
      <c r="V284" s="188"/>
      <c r="W284" s="188"/>
      <c r="X284" s="188"/>
      <c r="Y284" s="178" t="s">
        <v>38</v>
      </c>
      <c r="Z284" s="188"/>
      <c r="AA284" s="178"/>
      <c r="AB284" s="178"/>
      <c r="AC284" s="178"/>
      <c r="AD284" s="178"/>
      <c r="AE284" s="178"/>
      <c r="AF284" s="178"/>
      <c r="AG284" s="180" t="s">
        <v>42</v>
      </c>
      <c r="AH284" s="180"/>
      <c r="AI284" s="181"/>
      <c r="AJ284" s="181"/>
      <c r="AK284" s="181"/>
      <c r="AL284" s="182"/>
      <c r="AM284" s="183" t="s">
        <v>11257</v>
      </c>
    </row>
    <row r="285" spans="1:39" s="153" customFormat="1" ht="15.6" customHeight="1" x14ac:dyDescent="0.3">
      <c r="A285" s="173">
        <v>157</v>
      </c>
      <c r="B285" s="175">
        <v>533</v>
      </c>
      <c r="C285" s="175"/>
      <c r="D285" s="175"/>
      <c r="E285" s="175"/>
      <c r="F285" s="176">
        <v>1952</v>
      </c>
      <c r="G285" s="176">
        <v>4</v>
      </c>
      <c r="H285" s="176">
        <v>9</v>
      </c>
      <c r="I285" s="174" t="s">
        <v>89</v>
      </c>
      <c r="J285" s="174" t="s">
        <v>90</v>
      </c>
      <c r="K285" s="174" t="s">
        <v>31</v>
      </c>
      <c r="L285" s="174" t="s">
        <v>91</v>
      </c>
      <c r="M285" s="174"/>
      <c r="N285" s="190" t="s">
        <v>255</v>
      </c>
      <c r="O285" s="178" t="s">
        <v>143</v>
      </c>
      <c r="P285" s="179">
        <v>1</v>
      </c>
      <c r="Q285" s="175"/>
      <c r="R285" s="175"/>
      <c r="S285" s="175" t="s">
        <v>93</v>
      </c>
      <c r="T285" s="175" t="s">
        <v>94</v>
      </c>
      <c r="U285" s="175" t="s">
        <v>38</v>
      </c>
      <c r="V285" s="175" t="s">
        <v>38</v>
      </c>
      <c r="W285" s="175" t="s">
        <v>38</v>
      </c>
      <c r="X285" s="178" t="s">
        <v>95</v>
      </c>
      <c r="Y285" s="178" t="s">
        <v>91</v>
      </c>
      <c r="Z285" s="178"/>
      <c r="AA285" s="178" t="s">
        <v>42</v>
      </c>
      <c r="AB285" s="178"/>
      <c r="AC285" s="178"/>
      <c r="AD285" s="178"/>
      <c r="AE285" s="178"/>
      <c r="AF285" s="178" t="s">
        <v>30</v>
      </c>
      <c r="AG285" s="180"/>
      <c r="AH285" s="180"/>
      <c r="AI285" s="181"/>
      <c r="AJ285" s="181"/>
      <c r="AK285" s="181"/>
      <c r="AL285" s="182">
        <v>157</v>
      </c>
      <c r="AM285" s="183" t="s">
        <v>11207</v>
      </c>
    </row>
    <row r="286" spans="1:39" s="153" customFormat="1" ht="15.6" customHeight="1" x14ac:dyDescent="0.3">
      <c r="A286" s="173">
        <v>158</v>
      </c>
      <c r="B286" s="175"/>
      <c r="C286" s="175"/>
      <c r="D286" s="175">
        <v>945</v>
      </c>
      <c r="E286" s="175"/>
      <c r="F286" s="176">
        <v>1952</v>
      </c>
      <c r="G286" s="176">
        <v>4</v>
      </c>
      <c r="H286" s="176">
        <v>9</v>
      </c>
      <c r="I286" s="174" t="s">
        <v>129</v>
      </c>
      <c r="J286" s="174" t="s">
        <v>256</v>
      </c>
      <c r="K286" s="174" t="s">
        <v>31</v>
      </c>
      <c r="L286" s="174" t="s">
        <v>257</v>
      </c>
      <c r="M286" s="174"/>
      <c r="N286" s="185" t="s">
        <v>258</v>
      </c>
      <c r="O286" s="178" t="s">
        <v>143</v>
      </c>
      <c r="P286" s="179">
        <v>1</v>
      </c>
      <c r="Q286" s="175"/>
      <c r="R286" s="175"/>
      <c r="S286" s="175" t="s">
        <v>259</v>
      </c>
      <c r="T286" s="175" t="s">
        <v>38</v>
      </c>
      <c r="U286" s="175" t="s">
        <v>38</v>
      </c>
      <c r="V286" s="175" t="s">
        <v>38</v>
      </c>
      <c r="W286" s="175" t="s">
        <v>38</v>
      </c>
      <c r="X286" s="178" t="s">
        <v>260</v>
      </c>
      <c r="Y286" s="178" t="s">
        <v>38</v>
      </c>
      <c r="Z286" s="178"/>
      <c r="AA286" s="178"/>
      <c r="AB286" s="178"/>
      <c r="AC286" s="178"/>
      <c r="AD286" s="178"/>
      <c r="AE286" s="178"/>
      <c r="AF286" s="178" t="s">
        <v>30</v>
      </c>
      <c r="AG286" s="180"/>
      <c r="AH286" s="180"/>
      <c r="AI286" s="181"/>
      <c r="AJ286" s="181"/>
      <c r="AK286" s="181"/>
      <c r="AL286" s="182">
        <v>158</v>
      </c>
      <c r="AM286" s="183" t="s">
        <v>11207</v>
      </c>
    </row>
    <row r="287" spans="1:39" s="153" customFormat="1" ht="15.6" customHeight="1" x14ac:dyDescent="0.3">
      <c r="A287" s="186">
        <v>807</v>
      </c>
      <c r="B287" s="178">
        <v>535</v>
      </c>
      <c r="C287" s="178"/>
      <c r="D287" s="178"/>
      <c r="E287" s="178"/>
      <c r="F287" s="176">
        <v>1952</v>
      </c>
      <c r="G287" s="176">
        <v>4</v>
      </c>
      <c r="H287" s="176">
        <v>12</v>
      </c>
      <c r="I287" s="178"/>
      <c r="J287" s="178"/>
      <c r="K287" s="178" t="s">
        <v>707</v>
      </c>
      <c r="L287" s="178"/>
      <c r="M287" s="178"/>
      <c r="N287" s="187" t="s">
        <v>938</v>
      </c>
      <c r="O287" s="178"/>
      <c r="P287" s="179"/>
      <c r="Q287" s="178"/>
      <c r="R287" s="178"/>
      <c r="S287" s="178"/>
      <c r="T287" s="175" t="s">
        <v>38</v>
      </c>
      <c r="U287" s="178" t="s">
        <v>38</v>
      </c>
      <c r="V287" s="188"/>
      <c r="W287" s="188"/>
      <c r="X287" s="188"/>
      <c r="Y287" s="178" t="s">
        <v>38</v>
      </c>
      <c r="Z287" s="188"/>
      <c r="AA287" s="178"/>
      <c r="AB287" s="178" t="s">
        <v>42</v>
      </c>
      <c r="AC287" s="178"/>
      <c r="AD287" s="178"/>
      <c r="AE287" s="178"/>
      <c r="AF287" s="178"/>
      <c r="AG287" s="180"/>
      <c r="AH287" s="180"/>
      <c r="AI287" s="181"/>
      <c r="AJ287" s="181"/>
      <c r="AK287" s="181"/>
      <c r="AL287" s="182"/>
      <c r="AM287" s="183" t="s">
        <v>11257</v>
      </c>
    </row>
    <row r="288" spans="1:39" s="153" customFormat="1" ht="15.6" customHeight="1" x14ac:dyDescent="0.3">
      <c r="A288" s="173">
        <v>318</v>
      </c>
      <c r="B288" s="174">
        <v>536</v>
      </c>
      <c r="C288" s="174" t="s">
        <v>487</v>
      </c>
      <c r="D288" s="174"/>
      <c r="E288" s="174"/>
      <c r="F288" s="176">
        <v>1952</v>
      </c>
      <c r="G288" s="176">
        <v>4</v>
      </c>
      <c r="H288" s="176">
        <v>13</v>
      </c>
      <c r="I288" s="174" t="s">
        <v>80</v>
      </c>
      <c r="J288" s="174" t="s">
        <v>488</v>
      </c>
      <c r="K288" s="174" t="s">
        <v>31</v>
      </c>
      <c r="L288" s="174" t="s">
        <v>489</v>
      </c>
      <c r="M288" s="174" t="s">
        <v>490</v>
      </c>
      <c r="N288" s="184" t="s">
        <v>491</v>
      </c>
      <c r="O288" s="178">
        <v>20</v>
      </c>
      <c r="P288" s="179" t="s">
        <v>281</v>
      </c>
      <c r="Q288" s="175"/>
      <c r="R288" s="175" t="s">
        <v>492</v>
      </c>
      <c r="S288" s="175"/>
      <c r="T288" s="175" t="s">
        <v>38</v>
      </c>
      <c r="U288" s="175" t="s">
        <v>38</v>
      </c>
      <c r="V288" s="175" t="s">
        <v>38</v>
      </c>
      <c r="W288" s="175" t="s">
        <v>493</v>
      </c>
      <c r="X288" s="178" t="s">
        <v>38</v>
      </c>
      <c r="Y288" s="178" t="s">
        <v>38</v>
      </c>
      <c r="Z288" s="178" t="s">
        <v>38</v>
      </c>
      <c r="AA288" s="178"/>
      <c r="AB288" s="178"/>
      <c r="AC288" s="178"/>
      <c r="AD288" s="178"/>
      <c r="AE288" s="178"/>
      <c r="AF288" s="178" t="s">
        <v>87</v>
      </c>
      <c r="AG288" s="180"/>
      <c r="AH288" s="180"/>
      <c r="AI288" s="181"/>
      <c r="AJ288" s="181"/>
      <c r="AK288" s="181"/>
      <c r="AL288" s="182">
        <v>318</v>
      </c>
      <c r="AM288" s="183" t="s">
        <v>11207</v>
      </c>
    </row>
    <row r="289" spans="1:39" s="153" customFormat="1" ht="15.6" customHeight="1" x14ac:dyDescent="0.3">
      <c r="A289" s="186">
        <v>809</v>
      </c>
      <c r="B289" s="178">
        <v>538</v>
      </c>
      <c r="C289" s="178"/>
      <c r="D289" s="178"/>
      <c r="E289" s="178"/>
      <c r="F289" s="176">
        <v>1952</v>
      </c>
      <c r="G289" s="176">
        <v>4</v>
      </c>
      <c r="H289" s="176">
        <v>14</v>
      </c>
      <c r="I289" s="178" t="s">
        <v>58</v>
      </c>
      <c r="J289" s="178" t="s">
        <v>748</v>
      </c>
      <c r="K289" s="178"/>
      <c r="L289" s="178"/>
      <c r="M289" s="178"/>
      <c r="N289" s="187" t="s">
        <v>939</v>
      </c>
      <c r="O289" s="178"/>
      <c r="P289" s="179"/>
      <c r="Q289" s="178"/>
      <c r="R289" s="178"/>
      <c r="S289" s="178"/>
      <c r="T289" s="175" t="s">
        <v>38</v>
      </c>
      <c r="U289" s="178" t="s">
        <v>38</v>
      </c>
      <c r="V289" s="188"/>
      <c r="W289" s="188"/>
      <c r="X289" s="188"/>
      <c r="Y289" s="178" t="s">
        <v>38</v>
      </c>
      <c r="Z289" s="188"/>
      <c r="AA289" s="178"/>
      <c r="AB289" s="178" t="s">
        <v>42</v>
      </c>
      <c r="AC289" s="178"/>
      <c r="AD289" s="178"/>
      <c r="AE289" s="178"/>
      <c r="AF289" s="178"/>
      <c r="AG289" s="180"/>
      <c r="AH289" s="180"/>
      <c r="AI289" s="181"/>
      <c r="AJ289" s="181"/>
      <c r="AK289" s="181"/>
      <c r="AL289" s="182"/>
      <c r="AM289" s="183" t="s">
        <v>11257</v>
      </c>
    </row>
    <row r="290" spans="1:39" s="153" customFormat="1" ht="15.6" customHeight="1" x14ac:dyDescent="0.3">
      <c r="A290" s="173">
        <v>159</v>
      </c>
      <c r="B290" s="175">
        <v>540</v>
      </c>
      <c r="C290" s="175"/>
      <c r="D290" s="175"/>
      <c r="E290" s="175"/>
      <c r="F290" s="176">
        <v>1952</v>
      </c>
      <c r="G290" s="176">
        <v>4</v>
      </c>
      <c r="H290" s="176">
        <v>16</v>
      </c>
      <c r="I290" s="174" t="s">
        <v>89</v>
      </c>
      <c r="J290" s="174" t="s">
        <v>90</v>
      </c>
      <c r="K290" s="174" t="s">
        <v>31</v>
      </c>
      <c r="L290" s="174" t="s">
        <v>91</v>
      </c>
      <c r="M290" s="174"/>
      <c r="N290" s="190" t="s">
        <v>261</v>
      </c>
      <c r="O290" s="178" t="s">
        <v>143</v>
      </c>
      <c r="P290" s="179">
        <v>1</v>
      </c>
      <c r="Q290" s="175"/>
      <c r="R290" s="175"/>
      <c r="S290" s="175" t="s">
        <v>93</v>
      </c>
      <c r="T290" s="175" t="s">
        <v>94</v>
      </c>
      <c r="U290" s="175" t="s">
        <v>38</v>
      </c>
      <c r="V290" s="175" t="s">
        <v>38</v>
      </c>
      <c r="W290" s="175" t="s">
        <v>38</v>
      </c>
      <c r="X290" s="178" t="s">
        <v>95</v>
      </c>
      <c r="Y290" s="178" t="s">
        <v>91</v>
      </c>
      <c r="Z290" s="178"/>
      <c r="AA290" s="178"/>
      <c r="AB290" s="178"/>
      <c r="AC290" s="178"/>
      <c r="AD290" s="178"/>
      <c r="AE290" s="178"/>
      <c r="AF290" s="178" t="s">
        <v>30</v>
      </c>
      <c r="AG290" s="180"/>
      <c r="AH290" s="180"/>
      <c r="AI290" s="181"/>
      <c r="AJ290" s="181"/>
      <c r="AK290" s="181"/>
      <c r="AL290" s="182">
        <v>159</v>
      </c>
      <c r="AM290" s="183" t="s">
        <v>11207</v>
      </c>
    </row>
    <row r="291" spans="1:39" s="153" customFormat="1" ht="15.6" customHeight="1" x14ac:dyDescent="0.3">
      <c r="A291" s="186">
        <v>813</v>
      </c>
      <c r="B291" s="178">
        <v>543</v>
      </c>
      <c r="C291" s="178"/>
      <c r="D291" s="178"/>
      <c r="E291" s="178"/>
      <c r="F291" s="176">
        <v>1952</v>
      </c>
      <c r="G291" s="176">
        <v>4</v>
      </c>
      <c r="H291" s="176">
        <v>17</v>
      </c>
      <c r="I291" s="178" t="s">
        <v>709</v>
      </c>
      <c r="J291" s="178" t="s">
        <v>940</v>
      </c>
      <c r="K291" s="178"/>
      <c r="L291" s="178"/>
      <c r="M291" s="178"/>
      <c r="N291" s="187" t="s">
        <v>941</v>
      </c>
      <c r="O291" s="178"/>
      <c r="P291" s="179"/>
      <c r="Q291" s="178"/>
      <c r="R291" s="178"/>
      <c r="S291" s="178"/>
      <c r="T291" s="175" t="s">
        <v>38</v>
      </c>
      <c r="U291" s="178" t="s">
        <v>38</v>
      </c>
      <c r="V291" s="188"/>
      <c r="W291" s="188"/>
      <c r="X291" s="188"/>
      <c r="Y291" s="178" t="s">
        <v>38</v>
      </c>
      <c r="Z291" s="188"/>
      <c r="AA291" s="178"/>
      <c r="AB291" s="178"/>
      <c r="AC291" s="178"/>
      <c r="AD291" s="178"/>
      <c r="AE291" s="178"/>
      <c r="AF291" s="178"/>
      <c r="AG291" s="180" t="s">
        <v>42</v>
      </c>
      <c r="AH291" s="180"/>
      <c r="AI291" s="181"/>
      <c r="AJ291" s="181"/>
      <c r="AK291" s="181"/>
      <c r="AL291" s="182"/>
      <c r="AM291" s="183" t="s">
        <v>11257</v>
      </c>
    </row>
    <row r="292" spans="1:39" s="153" customFormat="1" ht="15.6" customHeight="1" x14ac:dyDescent="0.3">
      <c r="A292" s="186">
        <v>818</v>
      </c>
      <c r="B292" s="178">
        <v>548</v>
      </c>
      <c r="C292" s="178"/>
      <c r="D292" s="178"/>
      <c r="E292" s="178"/>
      <c r="F292" s="176">
        <v>1952</v>
      </c>
      <c r="G292" s="176">
        <v>4</v>
      </c>
      <c r="H292" s="176">
        <v>18</v>
      </c>
      <c r="I292" s="178"/>
      <c r="J292" s="178"/>
      <c r="K292" s="178" t="s">
        <v>687</v>
      </c>
      <c r="L292" s="178"/>
      <c r="M292" s="178"/>
      <c r="N292" s="187" t="s">
        <v>942</v>
      </c>
      <c r="O292" s="178"/>
      <c r="P292" s="179"/>
      <c r="Q292" s="178"/>
      <c r="R292" s="178"/>
      <c r="S292" s="178"/>
      <c r="T292" s="175" t="s">
        <v>38</v>
      </c>
      <c r="U292" s="178" t="s">
        <v>38</v>
      </c>
      <c r="V292" s="188"/>
      <c r="W292" s="188"/>
      <c r="X292" s="188"/>
      <c r="Y292" s="178" t="s">
        <v>38</v>
      </c>
      <c r="Z292" s="188"/>
      <c r="AA292" s="178"/>
      <c r="AB292" s="178"/>
      <c r="AC292" s="178"/>
      <c r="AD292" s="178"/>
      <c r="AE292" s="178"/>
      <c r="AF292" s="178"/>
      <c r="AG292" s="180" t="s">
        <v>42</v>
      </c>
      <c r="AH292" s="180"/>
      <c r="AI292" s="181"/>
      <c r="AJ292" s="181"/>
      <c r="AK292" s="181"/>
      <c r="AL292" s="182"/>
      <c r="AM292" s="183" t="s">
        <v>11257</v>
      </c>
    </row>
    <row r="293" spans="1:39" s="153" customFormat="1" ht="15.6" customHeight="1" x14ac:dyDescent="0.3">
      <c r="A293" s="186">
        <v>821</v>
      </c>
      <c r="B293" s="178">
        <v>551</v>
      </c>
      <c r="C293" s="178"/>
      <c r="D293" s="178"/>
      <c r="E293" s="178"/>
      <c r="F293" s="176">
        <v>1952</v>
      </c>
      <c r="G293" s="176">
        <v>4</v>
      </c>
      <c r="H293" s="176">
        <v>22</v>
      </c>
      <c r="I293" s="178"/>
      <c r="J293" s="178" t="s">
        <v>838</v>
      </c>
      <c r="K293" s="178" t="s">
        <v>687</v>
      </c>
      <c r="L293" s="178"/>
      <c r="M293" s="178"/>
      <c r="N293" s="187" t="s">
        <v>943</v>
      </c>
      <c r="O293" s="178"/>
      <c r="P293" s="179"/>
      <c r="Q293" s="178"/>
      <c r="R293" s="178"/>
      <c r="S293" s="178"/>
      <c r="T293" s="175" t="s">
        <v>38</v>
      </c>
      <c r="U293" s="178" t="s">
        <v>38</v>
      </c>
      <c r="V293" s="188"/>
      <c r="W293" s="188"/>
      <c r="X293" s="188"/>
      <c r="Y293" s="178" t="s">
        <v>38</v>
      </c>
      <c r="Z293" s="188"/>
      <c r="AA293" s="178"/>
      <c r="AB293" s="178"/>
      <c r="AC293" s="178"/>
      <c r="AD293" s="178" t="s">
        <v>42</v>
      </c>
      <c r="AE293" s="178"/>
      <c r="AF293" s="178"/>
      <c r="AG293" s="180"/>
      <c r="AH293" s="180"/>
      <c r="AI293" s="181"/>
      <c r="AJ293" s="181"/>
      <c r="AK293" s="181"/>
      <c r="AL293" s="182"/>
      <c r="AM293" s="183" t="s">
        <v>11257</v>
      </c>
    </row>
    <row r="294" spans="1:39" s="153" customFormat="1" ht="15.6" customHeight="1" x14ac:dyDescent="0.3">
      <c r="A294" s="186">
        <v>822</v>
      </c>
      <c r="B294" s="178">
        <v>552</v>
      </c>
      <c r="C294" s="178"/>
      <c r="D294" s="178"/>
      <c r="E294" s="178"/>
      <c r="F294" s="176">
        <v>1952</v>
      </c>
      <c r="G294" s="176">
        <v>4</v>
      </c>
      <c r="H294" s="176">
        <v>24</v>
      </c>
      <c r="I294" s="178" t="s">
        <v>944</v>
      </c>
      <c r="J294" s="178" t="s">
        <v>945</v>
      </c>
      <c r="K294" s="178" t="s">
        <v>31</v>
      </c>
      <c r="L294" s="178"/>
      <c r="M294" s="178"/>
      <c r="N294" s="187" t="s">
        <v>946</v>
      </c>
      <c r="O294" s="178"/>
      <c r="P294" s="179"/>
      <c r="Q294" s="178"/>
      <c r="R294" s="178"/>
      <c r="S294" s="178"/>
      <c r="T294" s="175" t="s">
        <v>38</v>
      </c>
      <c r="U294" s="178" t="s">
        <v>38</v>
      </c>
      <c r="V294" s="188"/>
      <c r="W294" s="188"/>
      <c r="X294" s="188"/>
      <c r="Y294" s="178" t="s">
        <v>38</v>
      </c>
      <c r="Z294" s="188"/>
      <c r="AA294" s="178"/>
      <c r="AB294" s="178" t="s">
        <v>42</v>
      </c>
      <c r="AC294" s="178"/>
      <c r="AD294" s="178"/>
      <c r="AE294" s="178"/>
      <c r="AF294" s="178"/>
      <c r="AG294" s="180"/>
      <c r="AH294" s="180"/>
      <c r="AI294" s="181"/>
      <c r="AJ294" s="181"/>
      <c r="AK294" s="181"/>
      <c r="AL294" s="182"/>
      <c r="AM294" s="183" t="s">
        <v>11257</v>
      </c>
    </row>
    <row r="295" spans="1:39" s="153" customFormat="1" ht="15.6" customHeight="1" x14ac:dyDescent="0.3">
      <c r="A295" s="186">
        <v>826</v>
      </c>
      <c r="B295" s="178">
        <v>556</v>
      </c>
      <c r="C295" s="178"/>
      <c r="D295" s="178"/>
      <c r="E295" s="178"/>
      <c r="F295" s="176">
        <v>1952</v>
      </c>
      <c r="G295" s="176">
        <v>4</v>
      </c>
      <c r="H295" s="176">
        <v>25</v>
      </c>
      <c r="I295" s="178"/>
      <c r="J295" s="178"/>
      <c r="K295" s="178" t="s">
        <v>755</v>
      </c>
      <c r="L295" s="178"/>
      <c r="M295" s="178"/>
      <c r="N295" s="187" t="s">
        <v>948</v>
      </c>
      <c r="O295" s="178"/>
      <c r="P295" s="179"/>
      <c r="Q295" s="178"/>
      <c r="R295" s="178"/>
      <c r="S295" s="178"/>
      <c r="T295" s="175" t="s">
        <v>38</v>
      </c>
      <c r="U295" s="178" t="s">
        <v>38</v>
      </c>
      <c r="V295" s="188"/>
      <c r="W295" s="188"/>
      <c r="X295" s="188"/>
      <c r="Y295" s="178" t="s">
        <v>38</v>
      </c>
      <c r="Z295" s="188"/>
      <c r="AA295" s="178"/>
      <c r="AB295" s="178" t="s">
        <v>42</v>
      </c>
      <c r="AC295" s="178"/>
      <c r="AD295" s="178"/>
      <c r="AE295" s="178"/>
      <c r="AF295" s="178"/>
      <c r="AG295" s="180"/>
      <c r="AH295" s="180"/>
      <c r="AI295" s="181"/>
      <c r="AJ295" s="181"/>
      <c r="AK295" s="181"/>
      <c r="AL295" s="182"/>
      <c r="AM295" s="183" t="s">
        <v>11257</v>
      </c>
    </row>
    <row r="296" spans="1:39" s="153" customFormat="1" ht="15.6" customHeight="1" x14ac:dyDescent="0.3">
      <c r="A296" s="173">
        <v>370</v>
      </c>
      <c r="B296" s="174">
        <v>562</v>
      </c>
      <c r="C296" s="174" t="s">
        <v>615</v>
      </c>
      <c r="D296" s="174"/>
      <c r="E296" s="174"/>
      <c r="F296" s="176">
        <v>1952</v>
      </c>
      <c r="G296" s="176">
        <v>4</v>
      </c>
      <c r="H296" s="176">
        <v>29</v>
      </c>
      <c r="I296" s="174" t="s">
        <v>129</v>
      </c>
      <c r="J296" s="174" t="s">
        <v>616</v>
      </c>
      <c r="K296" s="174" t="s">
        <v>31</v>
      </c>
      <c r="L296" s="174" t="s">
        <v>91</v>
      </c>
      <c r="M296" s="174"/>
      <c r="N296" s="184" t="s">
        <v>617</v>
      </c>
      <c r="O296" s="178" t="s">
        <v>143</v>
      </c>
      <c r="P296" s="179">
        <v>1</v>
      </c>
      <c r="Q296" s="175"/>
      <c r="R296" s="175"/>
      <c r="S296" s="175" t="s">
        <v>93</v>
      </c>
      <c r="T296" s="175" t="s">
        <v>94</v>
      </c>
      <c r="U296" s="175" t="s">
        <v>38</v>
      </c>
      <c r="V296" s="175" t="s">
        <v>38</v>
      </c>
      <c r="W296" s="175" t="s">
        <v>38</v>
      </c>
      <c r="X296" s="178" t="s">
        <v>95</v>
      </c>
      <c r="Y296" s="178" t="s">
        <v>91</v>
      </c>
      <c r="Z296" s="178" t="s">
        <v>38</v>
      </c>
      <c r="AA296" s="178"/>
      <c r="AB296" s="178"/>
      <c r="AC296" s="178"/>
      <c r="AD296" s="178"/>
      <c r="AE296" s="178"/>
      <c r="AF296" s="178" t="s">
        <v>30</v>
      </c>
      <c r="AG296" s="180"/>
      <c r="AH296" s="180"/>
      <c r="AI296" s="181"/>
      <c r="AJ296" s="181"/>
      <c r="AK296" s="181"/>
      <c r="AL296" s="182">
        <v>370</v>
      </c>
      <c r="AM296" s="183" t="s">
        <v>11207</v>
      </c>
    </row>
    <row r="297" spans="1:39" s="153" customFormat="1" ht="15.6" customHeight="1" x14ac:dyDescent="0.3">
      <c r="A297" s="173">
        <v>319</v>
      </c>
      <c r="B297" s="174">
        <v>564</v>
      </c>
      <c r="C297" s="174"/>
      <c r="D297" s="174"/>
      <c r="E297" s="174"/>
      <c r="F297" s="176">
        <v>1952</v>
      </c>
      <c r="G297" s="176">
        <v>4</v>
      </c>
      <c r="H297" s="176">
        <v>30</v>
      </c>
      <c r="I297" s="174" t="s">
        <v>80</v>
      </c>
      <c r="J297" s="174" t="s">
        <v>488</v>
      </c>
      <c r="K297" s="174" t="s">
        <v>31</v>
      </c>
      <c r="L297" s="174" t="s">
        <v>99</v>
      </c>
      <c r="M297" s="174" t="s">
        <v>494</v>
      </c>
      <c r="N297" s="184" t="s">
        <v>495</v>
      </c>
      <c r="O297" s="178" t="s">
        <v>101</v>
      </c>
      <c r="P297" s="179">
        <v>4</v>
      </c>
      <c r="Q297" s="175"/>
      <c r="R297" s="175" t="s">
        <v>102</v>
      </c>
      <c r="S297" s="175"/>
      <c r="T297" s="175" t="s">
        <v>103</v>
      </c>
      <c r="U297" s="175" t="s">
        <v>38</v>
      </c>
      <c r="V297" s="175" t="s">
        <v>38</v>
      </c>
      <c r="W297" s="175" t="s">
        <v>99</v>
      </c>
      <c r="X297" s="178" t="s">
        <v>38</v>
      </c>
      <c r="Y297" s="178" t="s">
        <v>99</v>
      </c>
      <c r="Z297" s="178" t="s">
        <v>38</v>
      </c>
      <c r="AA297" s="178"/>
      <c r="AB297" s="178"/>
      <c r="AC297" s="178"/>
      <c r="AD297" s="178"/>
      <c r="AE297" s="178"/>
      <c r="AF297" s="178" t="s">
        <v>30</v>
      </c>
      <c r="AG297" s="180"/>
      <c r="AH297" s="180"/>
      <c r="AI297" s="181"/>
      <c r="AJ297" s="181"/>
      <c r="AK297" s="181"/>
      <c r="AL297" s="182">
        <v>319</v>
      </c>
      <c r="AM297" s="183" t="s">
        <v>11207</v>
      </c>
    </row>
    <row r="298" spans="1:39" s="153" customFormat="1" ht="15.6" customHeight="1" x14ac:dyDescent="0.3">
      <c r="A298" s="173">
        <v>161.1</v>
      </c>
      <c r="B298" s="175">
        <v>566</v>
      </c>
      <c r="C298" s="192"/>
      <c r="D298" s="175"/>
      <c r="E298" s="175"/>
      <c r="F298" s="176">
        <v>1952</v>
      </c>
      <c r="G298" s="176">
        <v>5</v>
      </c>
      <c r="H298" s="176">
        <v>1</v>
      </c>
      <c r="I298" s="176" t="s">
        <v>66</v>
      </c>
      <c r="J298" s="176" t="s">
        <v>174</v>
      </c>
      <c r="K298" s="176" t="s">
        <v>31</v>
      </c>
      <c r="L298" s="174" t="s">
        <v>75</v>
      </c>
      <c r="M298" s="176" t="s">
        <v>77</v>
      </c>
      <c r="N298" s="184" t="s">
        <v>262</v>
      </c>
      <c r="O298" s="178" t="s">
        <v>78</v>
      </c>
      <c r="P298" s="179">
        <v>7</v>
      </c>
      <c r="Q298" s="175" t="s">
        <v>79</v>
      </c>
      <c r="R298" s="175"/>
      <c r="S298" s="175"/>
      <c r="T298" s="175" t="s">
        <v>38</v>
      </c>
      <c r="U298" s="175" t="s">
        <v>38</v>
      </c>
      <c r="V298" s="175" t="s">
        <v>75</v>
      </c>
      <c r="W298" s="175" t="s">
        <v>38</v>
      </c>
      <c r="X298" s="178" t="s">
        <v>38</v>
      </c>
      <c r="Y298" s="178" t="s">
        <v>38</v>
      </c>
      <c r="Z298" s="178"/>
      <c r="AA298" s="178"/>
      <c r="AB298" s="178"/>
      <c r="AC298" s="178"/>
      <c r="AD298" s="178"/>
      <c r="AE298" s="178"/>
      <c r="AF298" s="178" t="s">
        <v>30</v>
      </c>
      <c r="AG298" s="180"/>
      <c r="AH298" s="180"/>
      <c r="AI298" s="181"/>
      <c r="AJ298" s="181"/>
      <c r="AK298" s="181"/>
      <c r="AL298" s="182">
        <v>161.1</v>
      </c>
      <c r="AM298" s="183" t="s">
        <v>11207</v>
      </c>
    </row>
    <row r="299" spans="1:39" s="154" customFormat="1" ht="15.6" customHeight="1" x14ac:dyDescent="0.3">
      <c r="A299" s="173">
        <v>162</v>
      </c>
      <c r="B299" s="176"/>
      <c r="C299" s="174"/>
      <c r="D299" s="176">
        <v>979</v>
      </c>
      <c r="E299" s="176"/>
      <c r="F299" s="176">
        <v>1952</v>
      </c>
      <c r="G299" s="176">
        <v>5</v>
      </c>
      <c r="H299" s="176">
        <v>1</v>
      </c>
      <c r="I299" s="176" t="s">
        <v>66</v>
      </c>
      <c r="J299" s="176" t="s">
        <v>174</v>
      </c>
      <c r="K299" s="174" t="s">
        <v>31</v>
      </c>
      <c r="L299" s="174" t="s">
        <v>75</v>
      </c>
      <c r="M299" s="176" t="s">
        <v>77</v>
      </c>
      <c r="N299" s="177" t="s">
        <v>11321</v>
      </c>
      <c r="O299" s="178" t="s">
        <v>78</v>
      </c>
      <c r="P299" s="179">
        <v>7</v>
      </c>
      <c r="Q299" s="175" t="s">
        <v>79</v>
      </c>
      <c r="R299" s="175"/>
      <c r="S299" s="175"/>
      <c r="T299" s="175" t="s">
        <v>38</v>
      </c>
      <c r="U299" s="175" t="s">
        <v>38</v>
      </c>
      <c r="V299" s="175" t="s">
        <v>75</v>
      </c>
      <c r="W299" s="175" t="s">
        <v>38</v>
      </c>
      <c r="X299" s="178" t="s">
        <v>38</v>
      </c>
      <c r="Y299" s="178" t="s">
        <v>38</v>
      </c>
      <c r="Z299" s="178"/>
      <c r="AA299" s="178"/>
      <c r="AB299" s="178"/>
      <c r="AC299" s="178"/>
      <c r="AD299" s="178"/>
      <c r="AE299" s="178"/>
      <c r="AF299" s="178" t="s">
        <v>30</v>
      </c>
      <c r="AG299" s="180"/>
      <c r="AH299" s="180"/>
      <c r="AI299" s="181"/>
      <c r="AJ299" s="181"/>
      <c r="AK299" s="181"/>
      <c r="AL299" s="182">
        <v>162</v>
      </c>
      <c r="AM299" s="183" t="s">
        <v>11207</v>
      </c>
    </row>
    <row r="300" spans="1:39" s="153" customFormat="1" ht="15.6" customHeight="1" x14ac:dyDescent="0.3">
      <c r="A300" s="186">
        <v>834</v>
      </c>
      <c r="B300" s="178">
        <v>567</v>
      </c>
      <c r="C300" s="178"/>
      <c r="D300" s="178"/>
      <c r="E300" s="178"/>
      <c r="F300" s="176">
        <v>1952</v>
      </c>
      <c r="G300" s="176">
        <v>5</v>
      </c>
      <c r="H300" s="176">
        <v>1</v>
      </c>
      <c r="I300" s="178" t="s">
        <v>686</v>
      </c>
      <c r="J300" s="178" t="s">
        <v>780</v>
      </c>
      <c r="K300" s="178" t="s">
        <v>31</v>
      </c>
      <c r="L300" s="178" t="s">
        <v>781</v>
      </c>
      <c r="M300" s="178"/>
      <c r="N300" s="187" t="s">
        <v>950</v>
      </c>
      <c r="O300" s="178">
        <v>7</v>
      </c>
      <c r="P300" s="179">
        <v>-1</v>
      </c>
      <c r="Q300" s="178"/>
      <c r="R300" s="178"/>
      <c r="S300" s="178"/>
      <c r="T300" s="175" t="s">
        <v>783</v>
      </c>
      <c r="U300" s="178" t="s">
        <v>38</v>
      </c>
      <c r="V300" s="188"/>
      <c r="W300" s="188"/>
      <c r="X300" s="188"/>
      <c r="Y300" s="178" t="s">
        <v>781</v>
      </c>
      <c r="Z300" s="188"/>
      <c r="AA300" s="178"/>
      <c r="AB300" s="178" t="s">
        <v>42</v>
      </c>
      <c r="AC300" s="178"/>
      <c r="AD300" s="178"/>
      <c r="AE300" s="178"/>
      <c r="AF300" s="178" t="s">
        <v>87</v>
      </c>
      <c r="AG300" s="180"/>
      <c r="AH300" s="180"/>
      <c r="AI300" s="181"/>
      <c r="AJ300" s="181"/>
      <c r="AK300" s="181"/>
      <c r="AL300" s="182">
        <v>834</v>
      </c>
      <c r="AM300" s="183" t="s">
        <v>11207</v>
      </c>
    </row>
    <row r="301" spans="1:39" s="153" customFormat="1" ht="15.6" customHeight="1" x14ac:dyDescent="0.3">
      <c r="A301" s="186">
        <v>835</v>
      </c>
      <c r="B301" s="178">
        <v>568</v>
      </c>
      <c r="C301" s="178">
        <v>1176</v>
      </c>
      <c r="D301" s="178"/>
      <c r="E301" s="178"/>
      <c r="F301" s="176">
        <v>1952</v>
      </c>
      <c r="G301" s="176">
        <v>5</v>
      </c>
      <c r="H301" s="176">
        <v>1</v>
      </c>
      <c r="I301" s="178" t="s">
        <v>675</v>
      </c>
      <c r="J301" s="178" t="s">
        <v>951</v>
      </c>
      <c r="K301" s="178" t="s">
        <v>31</v>
      </c>
      <c r="L301" s="178" t="s">
        <v>952</v>
      </c>
      <c r="M301" s="178"/>
      <c r="N301" s="187" t="s">
        <v>953</v>
      </c>
      <c r="O301" s="178">
        <v>7</v>
      </c>
      <c r="P301" s="179" t="s">
        <v>110</v>
      </c>
      <c r="Q301" s="178"/>
      <c r="R301" s="178"/>
      <c r="S301" s="178"/>
      <c r="T301" s="175" t="s">
        <v>954</v>
      </c>
      <c r="U301" s="178" t="s">
        <v>38</v>
      </c>
      <c r="V301" s="188"/>
      <c r="W301" s="188"/>
      <c r="X301" s="188"/>
      <c r="Y301" s="178" t="s">
        <v>952</v>
      </c>
      <c r="Z301" s="188"/>
      <c r="AA301" s="178"/>
      <c r="AB301" s="178"/>
      <c r="AC301" s="178"/>
      <c r="AD301" s="178" t="s">
        <v>42</v>
      </c>
      <c r="AE301" s="178"/>
      <c r="AF301" s="178" t="s">
        <v>87</v>
      </c>
      <c r="AG301" s="180"/>
      <c r="AH301" s="180"/>
      <c r="AI301" s="181"/>
      <c r="AJ301" s="181"/>
      <c r="AK301" s="181"/>
      <c r="AL301" s="182">
        <v>835</v>
      </c>
      <c r="AM301" s="183" t="s">
        <v>11207</v>
      </c>
    </row>
    <row r="302" spans="1:39" s="153" customFormat="1" ht="15.6" customHeight="1" x14ac:dyDescent="0.3">
      <c r="A302" s="186">
        <v>839</v>
      </c>
      <c r="B302" s="178">
        <v>572</v>
      </c>
      <c r="C302" s="178">
        <v>1194</v>
      </c>
      <c r="D302" s="178"/>
      <c r="E302" s="178"/>
      <c r="F302" s="176">
        <v>1952</v>
      </c>
      <c r="G302" s="176">
        <v>5</v>
      </c>
      <c r="H302" s="176">
        <v>9</v>
      </c>
      <c r="I302" s="178" t="s">
        <v>675</v>
      </c>
      <c r="J302" s="178" t="s">
        <v>956</v>
      </c>
      <c r="K302" s="178" t="s">
        <v>31</v>
      </c>
      <c r="L302" s="178" t="s">
        <v>952</v>
      </c>
      <c r="M302" s="178"/>
      <c r="N302" s="187" t="s">
        <v>958</v>
      </c>
      <c r="O302" s="178">
        <v>7</v>
      </c>
      <c r="P302" s="179" t="s">
        <v>110</v>
      </c>
      <c r="Q302" s="178"/>
      <c r="R302" s="178"/>
      <c r="S302" s="178"/>
      <c r="T302" s="175" t="s">
        <v>954</v>
      </c>
      <c r="U302" s="178" t="s">
        <v>38</v>
      </c>
      <c r="V302" s="188"/>
      <c r="W302" s="188"/>
      <c r="X302" s="188"/>
      <c r="Y302" s="178" t="s">
        <v>952</v>
      </c>
      <c r="Z302" s="188"/>
      <c r="AA302" s="178"/>
      <c r="AB302" s="178"/>
      <c r="AC302" s="178"/>
      <c r="AD302" s="178" t="s">
        <v>42</v>
      </c>
      <c r="AE302" s="178"/>
      <c r="AF302" s="178" t="s">
        <v>87</v>
      </c>
      <c r="AG302" s="180"/>
      <c r="AH302" s="180"/>
      <c r="AI302" s="181"/>
      <c r="AJ302" s="181"/>
      <c r="AK302" s="181"/>
      <c r="AL302" s="182">
        <v>839</v>
      </c>
      <c r="AM302" s="183" t="s">
        <v>11207</v>
      </c>
    </row>
    <row r="303" spans="1:39" s="153" customFormat="1" ht="15.6" customHeight="1" x14ac:dyDescent="0.3">
      <c r="A303" s="186">
        <v>840</v>
      </c>
      <c r="B303" s="178">
        <v>573</v>
      </c>
      <c r="C303" s="178">
        <v>1194</v>
      </c>
      <c r="D303" s="178"/>
      <c r="E303" s="178"/>
      <c r="F303" s="176">
        <v>1952</v>
      </c>
      <c r="G303" s="176">
        <v>5</v>
      </c>
      <c r="H303" s="176">
        <v>9</v>
      </c>
      <c r="I303" s="178" t="s">
        <v>675</v>
      </c>
      <c r="J303" s="178" t="s">
        <v>956</v>
      </c>
      <c r="K303" s="178" t="s">
        <v>31</v>
      </c>
      <c r="L303" s="178" t="s">
        <v>952</v>
      </c>
      <c r="M303" s="178"/>
      <c r="N303" s="187" t="s">
        <v>959</v>
      </c>
      <c r="O303" s="178">
        <v>7</v>
      </c>
      <c r="P303" s="179" t="s">
        <v>110</v>
      </c>
      <c r="Q303" s="178"/>
      <c r="R303" s="178"/>
      <c r="S303" s="178"/>
      <c r="T303" s="175" t="s">
        <v>954</v>
      </c>
      <c r="U303" s="178" t="s">
        <v>38</v>
      </c>
      <c r="V303" s="188"/>
      <c r="W303" s="188"/>
      <c r="X303" s="188"/>
      <c r="Y303" s="178" t="s">
        <v>952</v>
      </c>
      <c r="Z303" s="188"/>
      <c r="AA303" s="178"/>
      <c r="AB303" s="178"/>
      <c r="AC303" s="178"/>
      <c r="AD303" s="178" t="s">
        <v>42</v>
      </c>
      <c r="AE303" s="178"/>
      <c r="AF303" s="178" t="s">
        <v>87</v>
      </c>
      <c r="AG303" s="180"/>
      <c r="AH303" s="180"/>
      <c r="AI303" s="181"/>
      <c r="AJ303" s="181"/>
      <c r="AK303" s="181"/>
      <c r="AL303" s="182">
        <v>840</v>
      </c>
      <c r="AM303" s="183" t="s">
        <v>11207</v>
      </c>
    </row>
    <row r="304" spans="1:39" s="153" customFormat="1" ht="15.6" customHeight="1" x14ac:dyDescent="0.3">
      <c r="A304" s="173">
        <v>163</v>
      </c>
      <c r="B304" s="175">
        <v>574</v>
      </c>
      <c r="C304" s="175"/>
      <c r="D304" s="175"/>
      <c r="E304" s="175"/>
      <c r="F304" s="176">
        <v>1952</v>
      </c>
      <c r="G304" s="176">
        <v>5</v>
      </c>
      <c r="H304" s="176">
        <v>10</v>
      </c>
      <c r="I304" s="174" t="s">
        <v>80</v>
      </c>
      <c r="J304" s="174" t="s">
        <v>105</v>
      </c>
      <c r="K304" s="174" t="s">
        <v>31</v>
      </c>
      <c r="L304" s="174" t="s">
        <v>99</v>
      </c>
      <c r="M304" s="174"/>
      <c r="N304" s="190" t="s">
        <v>263</v>
      </c>
      <c r="O304" s="178" t="s">
        <v>101</v>
      </c>
      <c r="P304" s="179">
        <v>4</v>
      </c>
      <c r="Q304" s="175"/>
      <c r="R304" s="175" t="s">
        <v>102</v>
      </c>
      <c r="S304" s="175"/>
      <c r="T304" s="175" t="s">
        <v>103</v>
      </c>
      <c r="U304" s="175" t="s">
        <v>38</v>
      </c>
      <c r="V304" s="175" t="s">
        <v>38</v>
      </c>
      <c r="W304" s="175" t="s">
        <v>99</v>
      </c>
      <c r="X304" s="178" t="s">
        <v>38</v>
      </c>
      <c r="Y304" s="178" t="s">
        <v>99</v>
      </c>
      <c r="Z304" s="178"/>
      <c r="AA304" s="178"/>
      <c r="AB304" s="178"/>
      <c r="AC304" s="178"/>
      <c r="AD304" s="178" t="s">
        <v>42</v>
      </c>
      <c r="AE304" s="178"/>
      <c r="AF304" s="178" t="s">
        <v>30</v>
      </c>
      <c r="AG304" s="180"/>
      <c r="AH304" s="180"/>
      <c r="AI304" s="181"/>
      <c r="AJ304" s="181"/>
      <c r="AK304" s="181"/>
      <c r="AL304" s="182">
        <v>163</v>
      </c>
      <c r="AM304" s="183" t="s">
        <v>11207</v>
      </c>
    </row>
    <row r="305" spans="1:39" s="153" customFormat="1" ht="15.6" customHeight="1" x14ac:dyDescent="0.3">
      <c r="A305" s="173">
        <v>164</v>
      </c>
      <c r="B305" s="175">
        <v>576</v>
      </c>
      <c r="C305" s="175">
        <v>1198</v>
      </c>
      <c r="D305" s="175"/>
      <c r="E305" s="175"/>
      <c r="F305" s="176">
        <v>1952</v>
      </c>
      <c r="G305" s="176">
        <v>5</v>
      </c>
      <c r="H305" s="176">
        <v>10</v>
      </c>
      <c r="I305" s="174" t="s">
        <v>264</v>
      </c>
      <c r="J305" s="174" t="s">
        <v>265</v>
      </c>
      <c r="K305" s="174" t="s">
        <v>31</v>
      </c>
      <c r="L305" s="174" t="s">
        <v>266</v>
      </c>
      <c r="M305" s="174" t="s">
        <v>267</v>
      </c>
      <c r="N305" s="190" t="s">
        <v>268</v>
      </c>
      <c r="O305" s="178" t="s">
        <v>62</v>
      </c>
      <c r="P305" s="179">
        <v>-3</v>
      </c>
      <c r="Q305" s="175" t="s">
        <v>269</v>
      </c>
      <c r="R305" s="175"/>
      <c r="S305" s="175"/>
      <c r="T305" s="175" t="s">
        <v>38</v>
      </c>
      <c r="U305" s="175" t="s">
        <v>38</v>
      </c>
      <c r="V305" s="175" t="s">
        <v>270</v>
      </c>
      <c r="W305" s="175" t="s">
        <v>38</v>
      </c>
      <c r="X305" s="178" t="s">
        <v>38</v>
      </c>
      <c r="Y305" s="178" t="s">
        <v>38</v>
      </c>
      <c r="Z305" s="178"/>
      <c r="AA305" s="178"/>
      <c r="AB305" s="178"/>
      <c r="AC305" s="178"/>
      <c r="AD305" s="178" t="s">
        <v>42</v>
      </c>
      <c r="AE305" s="178"/>
      <c r="AF305" s="178" t="s">
        <v>30</v>
      </c>
      <c r="AG305" s="180"/>
      <c r="AH305" s="180"/>
      <c r="AI305" s="181"/>
      <c r="AJ305" s="181"/>
      <c r="AK305" s="181"/>
      <c r="AL305" s="182">
        <v>164</v>
      </c>
      <c r="AM305" s="183" t="s">
        <v>11207</v>
      </c>
    </row>
    <row r="306" spans="1:39" s="153" customFormat="1" ht="15.6" customHeight="1" x14ac:dyDescent="0.3">
      <c r="A306" s="186">
        <v>842</v>
      </c>
      <c r="B306" s="178">
        <v>577</v>
      </c>
      <c r="C306" s="178"/>
      <c r="D306" s="178"/>
      <c r="E306" s="178"/>
      <c r="F306" s="176">
        <v>1952</v>
      </c>
      <c r="G306" s="176">
        <v>5</v>
      </c>
      <c r="H306" s="176">
        <v>11</v>
      </c>
      <c r="I306" s="178" t="s">
        <v>675</v>
      </c>
      <c r="J306" s="178" t="s">
        <v>956</v>
      </c>
      <c r="K306" s="178" t="s">
        <v>31</v>
      </c>
      <c r="L306" s="178" t="s">
        <v>952</v>
      </c>
      <c r="M306" s="178"/>
      <c r="N306" s="187" t="s">
        <v>960</v>
      </c>
      <c r="O306" s="178">
        <v>7</v>
      </c>
      <c r="P306" s="179" t="s">
        <v>110</v>
      </c>
      <c r="Q306" s="178"/>
      <c r="R306" s="178"/>
      <c r="S306" s="178"/>
      <c r="T306" s="175" t="s">
        <v>954</v>
      </c>
      <c r="U306" s="178" t="s">
        <v>38</v>
      </c>
      <c r="V306" s="188"/>
      <c r="W306" s="188"/>
      <c r="X306" s="188"/>
      <c r="Y306" s="178" t="s">
        <v>952</v>
      </c>
      <c r="Z306" s="188"/>
      <c r="AA306" s="178"/>
      <c r="AB306" s="178"/>
      <c r="AC306" s="178"/>
      <c r="AD306" s="178"/>
      <c r="AE306" s="178"/>
      <c r="AF306" s="178" t="s">
        <v>87</v>
      </c>
      <c r="AG306" s="180"/>
      <c r="AH306" s="180"/>
      <c r="AI306" s="181"/>
      <c r="AJ306" s="181"/>
      <c r="AK306" s="181"/>
      <c r="AL306" s="182">
        <v>842</v>
      </c>
      <c r="AM306" s="183" t="s">
        <v>11207</v>
      </c>
    </row>
    <row r="307" spans="1:39" s="153" customFormat="1" ht="15.6" customHeight="1" x14ac:dyDescent="0.3">
      <c r="A307" s="173">
        <v>165</v>
      </c>
      <c r="B307" s="174">
        <v>578</v>
      </c>
      <c r="C307" s="174"/>
      <c r="D307" s="175"/>
      <c r="E307" s="175"/>
      <c r="F307" s="176">
        <v>1952</v>
      </c>
      <c r="G307" s="176">
        <v>5</v>
      </c>
      <c r="H307" s="176">
        <v>12</v>
      </c>
      <c r="I307" s="174" t="s">
        <v>80</v>
      </c>
      <c r="J307" s="174" t="s">
        <v>81</v>
      </c>
      <c r="K307" s="174" t="s">
        <v>31</v>
      </c>
      <c r="L307" s="174" t="s">
        <v>82</v>
      </c>
      <c r="M307" s="174"/>
      <c r="N307" s="184" t="s">
        <v>271</v>
      </c>
      <c r="O307" s="178">
        <v>11</v>
      </c>
      <c r="P307" s="179">
        <v>1</v>
      </c>
      <c r="Q307" s="175"/>
      <c r="R307" s="175" t="s">
        <v>84</v>
      </c>
      <c r="S307" s="175"/>
      <c r="T307" s="175" t="s">
        <v>85</v>
      </c>
      <c r="U307" s="175" t="s">
        <v>38</v>
      </c>
      <c r="V307" s="175" t="s">
        <v>38</v>
      </c>
      <c r="W307" s="175" t="s">
        <v>82</v>
      </c>
      <c r="X307" s="178" t="s">
        <v>38</v>
      </c>
      <c r="Y307" s="178" t="s">
        <v>82</v>
      </c>
      <c r="Z307" s="178"/>
      <c r="AA307" s="178"/>
      <c r="AB307" s="178"/>
      <c r="AC307" s="178"/>
      <c r="AD307" s="178"/>
      <c r="AE307" s="178"/>
      <c r="AF307" s="178" t="s">
        <v>30</v>
      </c>
      <c r="AG307" s="180"/>
      <c r="AH307" s="180"/>
      <c r="AI307" s="181"/>
      <c r="AJ307" s="181"/>
      <c r="AK307" s="181"/>
      <c r="AL307" s="182">
        <v>165</v>
      </c>
      <c r="AM307" s="183" t="s">
        <v>11207</v>
      </c>
    </row>
    <row r="308" spans="1:39" s="153" customFormat="1" ht="15.6" customHeight="1" x14ac:dyDescent="0.3">
      <c r="A308" s="186">
        <v>843</v>
      </c>
      <c r="B308" s="178">
        <v>579</v>
      </c>
      <c r="C308" s="178"/>
      <c r="D308" s="178"/>
      <c r="E308" s="178"/>
      <c r="F308" s="176">
        <v>1952</v>
      </c>
      <c r="G308" s="176">
        <v>5</v>
      </c>
      <c r="H308" s="176">
        <v>13</v>
      </c>
      <c r="I308" s="178" t="s">
        <v>675</v>
      </c>
      <c r="J308" s="178" t="s">
        <v>956</v>
      </c>
      <c r="K308" s="178" t="s">
        <v>31</v>
      </c>
      <c r="L308" s="178" t="s">
        <v>952</v>
      </c>
      <c r="M308" s="178"/>
      <c r="N308" s="187" t="s">
        <v>961</v>
      </c>
      <c r="O308" s="178">
        <v>7</v>
      </c>
      <c r="P308" s="179" t="s">
        <v>110</v>
      </c>
      <c r="Q308" s="178"/>
      <c r="R308" s="178"/>
      <c r="S308" s="178"/>
      <c r="T308" s="175" t="s">
        <v>954</v>
      </c>
      <c r="U308" s="178" t="s">
        <v>38</v>
      </c>
      <c r="V308" s="188"/>
      <c r="W308" s="188"/>
      <c r="X308" s="188"/>
      <c r="Y308" s="178" t="s">
        <v>952</v>
      </c>
      <c r="Z308" s="188"/>
      <c r="AA308" s="178"/>
      <c r="AB308" s="178"/>
      <c r="AC308" s="178"/>
      <c r="AD308" s="178"/>
      <c r="AE308" s="178"/>
      <c r="AF308" s="178" t="s">
        <v>87</v>
      </c>
      <c r="AG308" s="180"/>
      <c r="AH308" s="180"/>
      <c r="AI308" s="181"/>
      <c r="AJ308" s="181"/>
      <c r="AK308" s="181"/>
      <c r="AL308" s="182">
        <v>843</v>
      </c>
      <c r="AM308" s="183" t="s">
        <v>11207</v>
      </c>
    </row>
    <row r="309" spans="1:39" s="153" customFormat="1" ht="15.6" customHeight="1" x14ac:dyDescent="0.3">
      <c r="A309" s="186">
        <v>844</v>
      </c>
      <c r="B309" s="178">
        <v>580</v>
      </c>
      <c r="C309" s="178"/>
      <c r="D309" s="178"/>
      <c r="E309" s="178"/>
      <c r="F309" s="176">
        <v>1952</v>
      </c>
      <c r="G309" s="176">
        <v>5</v>
      </c>
      <c r="H309" s="176">
        <v>13</v>
      </c>
      <c r="I309" s="178" t="s">
        <v>264</v>
      </c>
      <c r="J309" s="178" t="s">
        <v>736</v>
      </c>
      <c r="K309" s="178" t="s">
        <v>31</v>
      </c>
      <c r="L309" s="178" t="s">
        <v>737</v>
      </c>
      <c r="M309" s="178"/>
      <c r="N309" s="187" t="s">
        <v>962</v>
      </c>
      <c r="O309" s="178">
        <v>7</v>
      </c>
      <c r="P309" s="179" t="s">
        <v>110</v>
      </c>
      <c r="Q309" s="178"/>
      <c r="R309" s="178"/>
      <c r="S309" s="178"/>
      <c r="T309" s="175" t="s">
        <v>739</v>
      </c>
      <c r="U309" s="178" t="s">
        <v>38</v>
      </c>
      <c r="V309" s="188"/>
      <c r="W309" s="188"/>
      <c r="X309" s="188"/>
      <c r="Y309" s="178" t="s">
        <v>737</v>
      </c>
      <c r="Z309" s="188"/>
      <c r="AA309" s="178"/>
      <c r="AB309" s="178"/>
      <c r="AC309" s="178"/>
      <c r="AD309" s="178"/>
      <c r="AE309" s="178"/>
      <c r="AF309" s="178" t="s">
        <v>87</v>
      </c>
      <c r="AG309" s="180"/>
      <c r="AH309" s="180"/>
      <c r="AI309" s="181"/>
      <c r="AJ309" s="181"/>
      <c r="AK309" s="181"/>
      <c r="AL309" s="182">
        <v>844</v>
      </c>
      <c r="AM309" s="183" t="s">
        <v>11207</v>
      </c>
    </row>
    <row r="310" spans="1:39" s="153" customFormat="1" ht="15.6" customHeight="1" x14ac:dyDescent="0.3">
      <c r="A310" s="186">
        <v>845</v>
      </c>
      <c r="B310" s="178">
        <v>581</v>
      </c>
      <c r="C310" s="178"/>
      <c r="D310" s="178"/>
      <c r="E310" s="178"/>
      <c r="F310" s="176">
        <v>1952</v>
      </c>
      <c r="G310" s="176">
        <v>5</v>
      </c>
      <c r="H310" s="176">
        <v>14</v>
      </c>
      <c r="I310" s="178" t="s">
        <v>675</v>
      </c>
      <c r="J310" s="178" t="s">
        <v>956</v>
      </c>
      <c r="K310" s="178" t="s">
        <v>31</v>
      </c>
      <c r="L310" s="178" t="s">
        <v>952</v>
      </c>
      <c r="M310" s="178"/>
      <c r="N310" s="187" t="s">
        <v>963</v>
      </c>
      <c r="O310" s="178">
        <v>7</v>
      </c>
      <c r="P310" s="179" t="s">
        <v>110</v>
      </c>
      <c r="Q310" s="178"/>
      <c r="R310" s="178"/>
      <c r="S310" s="178"/>
      <c r="T310" s="175" t="s">
        <v>954</v>
      </c>
      <c r="U310" s="178" t="s">
        <v>38</v>
      </c>
      <c r="V310" s="188"/>
      <c r="W310" s="188"/>
      <c r="X310" s="188"/>
      <c r="Y310" s="178" t="s">
        <v>952</v>
      </c>
      <c r="Z310" s="188"/>
      <c r="AA310" s="178"/>
      <c r="AB310" s="178"/>
      <c r="AC310" s="178"/>
      <c r="AD310" s="178"/>
      <c r="AE310" s="178"/>
      <c r="AF310" s="178" t="s">
        <v>87</v>
      </c>
      <c r="AG310" s="180"/>
      <c r="AH310" s="180"/>
      <c r="AI310" s="181"/>
      <c r="AJ310" s="181"/>
      <c r="AK310" s="181"/>
      <c r="AL310" s="182">
        <v>845</v>
      </c>
      <c r="AM310" s="183" t="s">
        <v>11207</v>
      </c>
    </row>
    <row r="311" spans="1:39" s="153" customFormat="1" ht="15.6" customHeight="1" x14ac:dyDescent="0.3">
      <c r="A311" s="173">
        <v>400</v>
      </c>
      <c r="B311" s="174"/>
      <c r="C311" s="174" t="s">
        <v>653</v>
      </c>
      <c r="D311" s="174" t="s">
        <v>11259</v>
      </c>
      <c r="E311" s="174"/>
      <c r="F311" s="176">
        <v>1952</v>
      </c>
      <c r="G311" s="176">
        <v>5</v>
      </c>
      <c r="H311" s="176">
        <v>20</v>
      </c>
      <c r="I311" s="174" t="s">
        <v>129</v>
      </c>
      <c r="J311" s="174" t="s">
        <v>598</v>
      </c>
      <c r="K311" s="174" t="s">
        <v>31</v>
      </c>
      <c r="L311" s="174" t="s">
        <v>599</v>
      </c>
      <c r="M311" s="174"/>
      <c r="N311" s="184" t="s">
        <v>654</v>
      </c>
      <c r="O311" s="178">
        <v>20</v>
      </c>
      <c r="P311" s="179" t="s">
        <v>281</v>
      </c>
      <c r="Q311" s="175"/>
      <c r="R311" s="175"/>
      <c r="S311" s="175" t="s">
        <v>601</v>
      </c>
      <c r="T311" s="175" t="s">
        <v>38</v>
      </c>
      <c r="U311" s="175" t="s">
        <v>38</v>
      </c>
      <c r="V311" s="175" t="s">
        <v>38</v>
      </c>
      <c r="W311" s="175" t="s">
        <v>38</v>
      </c>
      <c r="X311" s="178" t="s">
        <v>599</v>
      </c>
      <c r="Y311" s="178" t="s">
        <v>38</v>
      </c>
      <c r="Z311" s="178" t="s">
        <v>38</v>
      </c>
      <c r="AA311" s="178"/>
      <c r="AB311" s="178"/>
      <c r="AC311" s="178"/>
      <c r="AD311" s="178"/>
      <c r="AE311" s="178"/>
      <c r="AF311" s="178" t="s">
        <v>87</v>
      </c>
      <c r="AG311" s="180"/>
      <c r="AH311" s="180"/>
      <c r="AI311" s="181"/>
      <c r="AJ311" s="181"/>
      <c r="AK311" s="181"/>
      <c r="AL311" s="182">
        <v>400</v>
      </c>
      <c r="AM311" s="183" t="s">
        <v>11207</v>
      </c>
    </row>
    <row r="312" spans="1:39" s="153" customFormat="1" ht="15.6" customHeight="1" x14ac:dyDescent="0.3">
      <c r="A312" s="186">
        <v>851</v>
      </c>
      <c r="B312" s="178">
        <v>587</v>
      </c>
      <c r="C312" s="178"/>
      <c r="D312" s="178"/>
      <c r="E312" s="178"/>
      <c r="F312" s="176">
        <v>1952</v>
      </c>
      <c r="G312" s="176">
        <v>5</v>
      </c>
      <c r="H312" s="176">
        <v>20</v>
      </c>
      <c r="I312" s="178" t="s">
        <v>675</v>
      </c>
      <c r="J312" s="178" t="s">
        <v>956</v>
      </c>
      <c r="K312" s="178" t="s">
        <v>31</v>
      </c>
      <c r="L312" s="178" t="s">
        <v>952</v>
      </c>
      <c r="M312" s="178"/>
      <c r="N312" s="187" t="s">
        <v>965</v>
      </c>
      <c r="O312" s="178">
        <v>7</v>
      </c>
      <c r="P312" s="179" t="s">
        <v>110</v>
      </c>
      <c r="Q312" s="178"/>
      <c r="R312" s="178"/>
      <c r="S312" s="178"/>
      <c r="T312" s="175" t="s">
        <v>954</v>
      </c>
      <c r="U312" s="178" t="s">
        <v>38</v>
      </c>
      <c r="V312" s="188"/>
      <c r="W312" s="188"/>
      <c r="X312" s="188"/>
      <c r="Y312" s="178" t="s">
        <v>952</v>
      </c>
      <c r="Z312" s="188"/>
      <c r="AA312" s="178"/>
      <c r="AB312" s="178"/>
      <c r="AC312" s="178"/>
      <c r="AD312" s="178"/>
      <c r="AE312" s="178"/>
      <c r="AF312" s="178" t="s">
        <v>87</v>
      </c>
      <c r="AG312" s="180"/>
      <c r="AH312" s="180"/>
      <c r="AI312" s="181"/>
      <c r="AJ312" s="181"/>
      <c r="AK312" s="181"/>
      <c r="AL312" s="182">
        <v>851</v>
      </c>
      <c r="AM312" s="183" t="s">
        <v>11207</v>
      </c>
    </row>
    <row r="313" spans="1:39" s="153" customFormat="1" ht="15.6" customHeight="1" x14ac:dyDescent="0.3">
      <c r="A313" s="173">
        <v>166</v>
      </c>
      <c r="B313" s="175">
        <v>590</v>
      </c>
      <c r="C313" s="175"/>
      <c r="D313" s="175"/>
      <c r="E313" s="175"/>
      <c r="F313" s="176">
        <v>1952</v>
      </c>
      <c r="G313" s="176">
        <v>5</v>
      </c>
      <c r="H313" s="176">
        <v>23</v>
      </c>
      <c r="I313" s="174" t="s">
        <v>80</v>
      </c>
      <c r="J313" s="174" t="s">
        <v>105</v>
      </c>
      <c r="K313" s="174" t="s">
        <v>31</v>
      </c>
      <c r="L313" s="174" t="s">
        <v>99</v>
      </c>
      <c r="M313" s="174"/>
      <c r="N313" s="190" t="s">
        <v>272</v>
      </c>
      <c r="O313" s="178" t="s">
        <v>101</v>
      </c>
      <c r="P313" s="179">
        <v>4</v>
      </c>
      <c r="Q313" s="175"/>
      <c r="R313" s="175" t="s">
        <v>102</v>
      </c>
      <c r="S313" s="175"/>
      <c r="T313" s="175" t="s">
        <v>103</v>
      </c>
      <c r="U313" s="175" t="s">
        <v>38</v>
      </c>
      <c r="V313" s="175" t="s">
        <v>38</v>
      </c>
      <c r="W313" s="175" t="s">
        <v>99</v>
      </c>
      <c r="X313" s="178" t="s">
        <v>38</v>
      </c>
      <c r="Y313" s="178" t="s">
        <v>99</v>
      </c>
      <c r="Z313" s="178"/>
      <c r="AA313" s="178"/>
      <c r="AB313" s="178"/>
      <c r="AC313" s="178"/>
      <c r="AD313" s="178"/>
      <c r="AE313" s="178"/>
      <c r="AF313" s="178" t="s">
        <v>30</v>
      </c>
      <c r="AG313" s="180"/>
      <c r="AH313" s="180"/>
      <c r="AI313" s="181"/>
      <c r="AJ313" s="181"/>
      <c r="AK313" s="181"/>
      <c r="AL313" s="182">
        <v>166</v>
      </c>
      <c r="AM313" s="183" t="s">
        <v>11207</v>
      </c>
    </row>
    <row r="314" spans="1:39" s="153" customFormat="1" ht="15.6" customHeight="1" x14ac:dyDescent="0.3">
      <c r="A314" s="173">
        <v>167</v>
      </c>
      <c r="B314" s="175"/>
      <c r="C314" s="175"/>
      <c r="D314" s="175">
        <v>1010</v>
      </c>
      <c r="E314" s="175"/>
      <c r="F314" s="176">
        <v>1952</v>
      </c>
      <c r="G314" s="176">
        <v>5</v>
      </c>
      <c r="H314" s="176">
        <v>25</v>
      </c>
      <c r="I314" s="174" t="s">
        <v>80</v>
      </c>
      <c r="J314" s="174" t="s">
        <v>113</v>
      </c>
      <c r="K314" s="174" t="s">
        <v>31</v>
      </c>
      <c r="L314" s="174" t="s">
        <v>109</v>
      </c>
      <c r="M314" s="174"/>
      <c r="N314" s="184" t="s">
        <v>273</v>
      </c>
      <c r="O314" s="178" t="s">
        <v>101</v>
      </c>
      <c r="P314" s="179">
        <v>7</v>
      </c>
      <c r="Q314" s="175"/>
      <c r="R314" s="175" t="s">
        <v>112</v>
      </c>
      <c r="S314" s="175"/>
      <c r="T314" s="175" t="s">
        <v>38</v>
      </c>
      <c r="U314" s="175" t="s">
        <v>38</v>
      </c>
      <c r="V314" s="175" t="s">
        <v>38</v>
      </c>
      <c r="W314" s="175" t="s">
        <v>109</v>
      </c>
      <c r="X314" s="178" t="s">
        <v>38</v>
      </c>
      <c r="Y314" s="178" t="s">
        <v>38</v>
      </c>
      <c r="Z314" s="178"/>
      <c r="AA314" s="178"/>
      <c r="AB314" s="178"/>
      <c r="AC314" s="178"/>
      <c r="AD314" s="178"/>
      <c r="AE314" s="178"/>
      <c r="AF314" s="178" t="s">
        <v>30</v>
      </c>
      <c r="AG314" s="180"/>
      <c r="AH314" s="180"/>
      <c r="AI314" s="181"/>
      <c r="AJ314" s="181"/>
      <c r="AK314" s="181"/>
      <c r="AL314" s="182">
        <v>167</v>
      </c>
      <c r="AM314" s="183" t="s">
        <v>11207</v>
      </c>
    </row>
    <row r="315" spans="1:39" s="153" customFormat="1" ht="15.6" customHeight="1" x14ac:dyDescent="0.3">
      <c r="A315" s="173">
        <v>365</v>
      </c>
      <c r="B315" s="174">
        <v>592</v>
      </c>
      <c r="C315" s="174"/>
      <c r="D315" s="174"/>
      <c r="E315" s="174"/>
      <c r="F315" s="176">
        <v>1952</v>
      </c>
      <c r="G315" s="176">
        <v>5</v>
      </c>
      <c r="H315" s="176">
        <v>25</v>
      </c>
      <c r="I315" s="174" t="s">
        <v>129</v>
      </c>
      <c r="J315" s="174" t="s">
        <v>602</v>
      </c>
      <c r="K315" s="174" t="s">
        <v>31</v>
      </c>
      <c r="L315" s="174" t="s">
        <v>257</v>
      </c>
      <c r="M315" s="174" t="s">
        <v>603</v>
      </c>
      <c r="N315" s="184" t="s">
        <v>604</v>
      </c>
      <c r="O315" s="178" t="s">
        <v>143</v>
      </c>
      <c r="P315" s="179">
        <v>1</v>
      </c>
      <c r="Q315" s="175"/>
      <c r="R315" s="175"/>
      <c r="S315" s="175" t="s">
        <v>259</v>
      </c>
      <c r="T315" s="175" t="s">
        <v>38</v>
      </c>
      <c r="U315" s="175" t="s">
        <v>38</v>
      </c>
      <c r="V315" s="175" t="s">
        <v>38</v>
      </c>
      <c r="W315" s="175" t="s">
        <v>38</v>
      </c>
      <c r="X315" s="178" t="s">
        <v>260</v>
      </c>
      <c r="Y315" s="178" t="s">
        <v>38</v>
      </c>
      <c r="Z315" s="178" t="s">
        <v>38</v>
      </c>
      <c r="AA315" s="178"/>
      <c r="AB315" s="178"/>
      <c r="AC315" s="178"/>
      <c r="AD315" s="178"/>
      <c r="AE315" s="178"/>
      <c r="AF315" s="178" t="s">
        <v>30</v>
      </c>
      <c r="AG315" s="180"/>
      <c r="AH315" s="180"/>
      <c r="AI315" s="181"/>
      <c r="AJ315" s="181"/>
      <c r="AK315" s="181"/>
      <c r="AL315" s="182">
        <v>365</v>
      </c>
      <c r="AM315" s="183" t="s">
        <v>11207</v>
      </c>
    </row>
    <row r="316" spans="1:39" s="153" customFormat="1" ht="15.6" customHeight="1" x14ac:dyDescent="0.3">
      <c r="A316" s="186">
        <v>856</v>
      </c>
      <c r="B316" s="178">
        <v>594</v>
      </c>
      <c r="C316" s="178"/>
      <c r="D316" s="178"/>
      <c r="E316" s="178"/>
      <c r="F316" s="176">
        <v>1952</v>
      </c>
      <c r="G316" s="176">
        <v>5</v>
      </c>
      <c r="H316" s="176">
        <v>26</v>
      </c>
      <c r="I316" s="178"/>
      <c r="J316" s="178"/>
      <c r="K316" s="178" t="s">
        <v>880</v>
      </c>
      <c r="L316" s="178"/>
      <c r="M316" s="178"/>
      <c r="N316" s="187" t="s">
        <v>966</v>
      </c>
      <c r="O316" s="178"/>
      <c r="P316" s="179"/>
      <c r="Q316" s="178"/>
      <c r="R316" s="178"/>
      <c r="S316" s="178"/>
      <c r="T316" s="175" t="s">
        <v>38</v>
      </c>
      <c r="U316" s="178" t="s">
        <v>38</v>
      </c>
      <c r="V316" s="188"/>
      <c r="W316" s="188"/>
      <c r="X316" s="188"/>
      <c r="Y316" s="178" t="s">
        <v>38</v>
      </c>
      <c r="Z316" s="188"/>
      <c r="AA316" s="178" t="s">
        <v>42</v>
      </c>
      <c r="AB316" s="178"/>
      <c r="AC316" s="178"/>
      <c r="AD316" s="178"/>
      <c r="AE316" s="178"/>
      <c r="AF316" s="178"/>
      <c r="AG316" s="180" t="s">
        <v>42</v>
      </c>
      <c r="AH316" s="180"/>
      <c r="AI316" s="181"/>
      <c r="AJ316" s="181"/>
      <c r="AK316" s="181"/>
      <c r="AL316" s="182"/>
      <c r="AM316" s="183" t="s">
        <v>11257</v>
      </c>
    </row>
    <row r="317" spans="1:39" s="153" customFormat="1" ht="15.6" customHeight="1" x14ac:dyDescent="0.3">
      <c r="A317" s="173">
        <v>168</v>
      </c>
      <c r="B317" s="174">
        <v>596</v>
      </c>
      <c r="C317" s="174" t="s">
        <v>274</v>
      </c>
      <c r="D317" s="175"/>
      <c r="E317" s="175"/>
      <c r="F317" s="176">
        <v>1952</v>
      </c>
      <c r="G317" s="176">
        <v>5</v>
      </c>
      <c r="H317" s="176">
        <v>28</v>
      </c>
      <c r="I317" s="174" t="s">
        <v>80</v>
      </c>
      <c r="J317" s="174" t="s">
        <v>105</v>
      </c>
      <c r="K317" s="174" t="s">
        <v>31</v>
      </c>
      <c r="L317" s="174" t="s">
        <v>99</v>
      </c>
      <c r="M317" s="175" t="s">
        <v>153</v>
      </c>
      <c r="N317" s="184" t="s">
        <v>275</v>
      </c>
      <c r="O317" s="178" t="s">
        <v>101</v>
      </c>
      <c r="P317" s="179">
        <v>4</v>
      </c>
      <c r="Q317" s="175"/>
      <c r="R317" s="175" t="s">
        <v>102</v>
      </c>
      <c r="S317" s="175"/>
      <c r="T317" s="175" t="s">
        <v>103</v>
      </c>
      <c r="U317" s="175" t="s">
        <v>38</v>
      </c>
      <c r="V317" s="175" t="s">
        <v>38</v>
      </c>
      <c r="W317" s="175" t="s">
        <v>99</v>
      </c>
      <c r="X317" s="178" t="s">
        <v>38</v>
      </c>
      <c r="Y317" s="178" t="s">
        <v>99</v>
      </c>
      <c r="Z317" s="178"/>
      <c r="AA317" s="178"/>
      <c r="AB317" s="178"/>
      <c r="AC317" s="178"/>
      <c r="AD317" s="178"/>
      <c r="AE317" s="178"/>
      <c r="AF317" s="178" t="s">
        <v>30</v>
      </c>
      <c r="AG317" s="180"/>
      <c r="AH317" s="180"/>
      <c r="AI317" s="181"/>
      <c r="AJ317" s="181"/>
      <c r="AK317" s="181"/>
      <c r="AL317" s="182">
        <v>168</v>
      </c>
      <c r="AM317" s="183" t="s">
        <v>11207</v>
      </c>
    </row>
    <row r="318" spans="1:39" s="153" customFormat="1" ht="15.6" customHeight="1" x14ac:dyDescent="0.3">
      <c r="A318" s="173">
        <v>169</v>
      </c>
      <c r="B318" s="175">
        <v>599</v>
      </c>
      <c r="C318" s="175">
        <v>1236</v>
      </c>
      <c r="D318" s="175"/>
      <c r="E318" s="175"/>
      <c r="F318" s="176">
        <v>1952</v>
      </c>
      <c r="G318" s="176">
        <v>5</v>
      </c>
      <c r="H318" s="176">
        <v>29</v>
      </c>
      <c r="I318" s="174" t="s">
        <v>129</v>
      </c>
      <c r="J318" s="174" t="s">
        <v>256</v>
      </c>
      <c r="K318" s="174" t="s">
        <v>31</v>
      </c>
      <c r="L318" s="174" t="s">
        <v>257</v>
      </c>
      <c r="M318" s="174"/>
      <c r="N318" s="190" t="s">
        <v>276</v>
      </c>
      <c r="O318" s="178" t="s">
        <v>143</v>
      </c>
      <c r="P318" s="179">
        <v>1</v>
      </c>
      <c r="Q318" s="175"/>
      <c r="R318" s="175"/>
      <c r="S318" s="175" t="s">
        <v>259</v>
      </c>
      <c r="T318" s="175" t="s">
        <v>38</v>
      </c>
      <c r="U318" s="175" t="s">
        <v>38</v>
      </c>
      <c r="V318" s="175" t="s">
        <v>38</v>
      </c>
      <c r="W318" s="175" t="s">
        <v>38</v>
      </c>
      <c r="X318" s="178" t="s">
        <v>260</v>
      </c>
      <c r="Y318" s="178" t="s">
        <v>38</v>
      </c>
      <c r="Z318" s="178"/>
      <c r="AA318" s="178"/>
      <c r="AB318" s="178"/>
      <c r="AC318" s="178"/>
      <c r="AD318" s="178"/>
      <c r="AE318" s="178"/>
      <c r="AF318" s="178" t="s">
        <v>30</v>
      </c>
      <c r="AG318" s="180"/>
      <c r="AH318" s="180"/>
      <c r="AI318" s="181"/>
      <c r="AJ318" s="181"/>
      <c r="AK318" s="181"/>
      <c r="AL318" s="182">
        <v>169</v>
      </c>
      <c r="AM318" s="183" t="s">
        <v>11207</v>
      </c>
    </row>
    <row r="319" spans="1:39" s="153" customFormat="1" ht="15.6" customHeight="1" x14ac:dyDescent="0.3">
      <c r="A319" s="186">
        <v>862</v>
      </c>
      <c r="B319" s="178">
        <v>602</v>
      </c>
      <c r="C319" s="178">
        <v>1243</v>
      </c>
      <c r="D319" s="178"/>
      <c r="E319" s="178"/>
      <c r="F319" s="176">
        <v>1952</v>
      </c>
      <c r="G319" s="176">
        <v>6</v>
      </c>
      <c r="H319" s="176">
        <v>1</v>
      </c>
      <c r="I319" s="178" t="s">
        <v>719</v>
      </c>
      <c r="J319" s="178" t="s">
        <v>720</v>
      </c>
      <c r="K319" s="178" t="s">
        <v>31</v>
      </c>
      <c r="L319" s="178" t="s">
        <v>721</v>
      </c>
      <c r="M319" s="178"/>
      <c r="N319" s="187" t="s">
        <v>967</v>
      </c>
      <c r="O319" s="178">
        <v>11</v>
      </c>
      <c r="P319" s="179">
        <v>6</v>
      </c>
      <c r="Q319" s="178"/>
      <c r="R319" s="178"/>
      <c r="S319" s="178"/>
      <c r="T319" s="175" t="s">
        <v>723</v>
      </c>
      <c r="U319" s="178" t="s">
        <v>38</v>
      </c>
      <c r="V319" s="188"/>
      <c r="W319" s="188"/>
      <c r="X319" s="188"/>
      <c r="Y319" s="178" t="s">
        <v>721</v>
      </c>
      <c r="Z319" s="188"/>
      <c r="AA319" s="178"/>
      <c r="AB319" s="178"/>
      <c r="AC319" s="178"/>
      <c r="AD319" s="178" t="s">
        <v>42</v>
      </c>
      <c r="AE319" s="178"/>
      <c r="AF319" s="178" t="s">
        <v>30</v>
      </c>
      <c r="AG319" s="180"/>
      <c r="AH319" s="180"/>
      <c r="AI319" s="181"/>
      <c r="AJ319" s="181"/>
      <c r="AK319" s="181"/>
      <c r="AL319" s="182">
        <v>862</v>
      </c>
      <c r="AM319" s="183" t="s">
        <v>11207</v>
      </c>
    </row>
    <row r="320" spans="1:39" s="153" customFormat="1" ht="15.6" customHeight="1" x14ac:dyDescent="0.3">
      <c r="A320" s="173">
        <v>170</v>
      </c>
      <c r="B320" s="174">
        <v>605</v>
      </c>
      <c r="C320" s="174" t="s">
        <v>277</v>
      </c>
      <c r="D320" s="174"/>
      <c r="E320" s="174"/>
      <c r="F320" s="176">
        <v>1952</v>
      </c>
      <c r="G320" s="176">
        <v>6</v>
      </c>
      <c r="H320" s="176">
        <v>2</v>
      </c>
      <c r="I320" s="174" t="s">
        <v>66</v>
      </c>
      <c r="J320" s="174" t="s">
        <v>278</v>
      </c>
      <c r="K320" s="174" t="s">
        <v>31</v>
      </c>
      <c r="L320" s="174" t="s">
        <v>279</v>
      </c>
      <c r="M320" s="174"/>
      <c r="N320" s="184" t="s">
        <v>280</v>
      </c>
      <c r="O320" s="178">
        <v>20</v>
      </c>
      <c r="P320" s="179" t="s">
        <v>281</v>
      </c>
      <c r="Q320" s="175" t="s">
        <v>282</v>
      </c>
      <c r="R320" s="175"/>
      <c r="S320" s="175"/>
      <c r="T320" s="175" t="s">
        <v>38</v>
      </c>
      <c r="U320" s="175" t="s">
        <v>38</v>
      </c>
      <c r="V320" s="175" t="s">
        <v>283</v>
      </c>
      <c r="W320" s="175" t="s">
        <v>38</v>
      </c>
      <c r="X320" s="178" t="s">
        <v>38</v>
      </c>
      <c r="Y320" s="178" t="s">
        <v>38</v>
      </c>
      <c r="Z320" s="178"/>
      <c r="AA320" s="178"/>
      <c r="AB320" s="178"/>
      <c r="AC320" s="178"/>
      <c r="AD320" s="178"/>
      <c r="AE320" s="178"/>
      <c r="AF320" s="178" t="s">
        <v>87</v>
      </c>
      <c r="AG320" s="180"/>
      <c r="AH320" s="180"/>
      <c r="AI320" s="181"/>
      <c r="AJ320" s="181"/>
      <c r="AK320" s="181"/>
      <c r="AL320" s="182">
        <v>170</v>
      </c>
      <c r="AM320" s="183" t="s">
        <v>11207</v>
      </c>
    </row>
    <row r="321" spans="1:39" s="153" customFormat="1" ht="15.6" customHeight="1" x14ac:dyDescent="0.3">
      <c r="A321" s="173">
        <v>172.1</v>
      </c>
      <c r="B321" s="174">
        <v>609</v>
      </c>
      <c r="C321" s="174" t="s">
        <v>284</v>
      </c>
      <c r="D321" s="175"/>
      <c r="E321" s="175"/>
      <c r="F321" s="176">
        <v>1952</v>
      </c>
      <c r="G321" s="176">
        <v>6</v>
      </c>
      <c r="H321" s="176">
        <v>5</v>
      </c>
      <c r="I321" s="174" t="s">
        <v>80</v>
      </c>
      <c r="J321" s="174" t="s">
        <v>105</v>
      </c>
      <c r="K321" s="174" t="s">
        <v>31</v>
      </c>
      <c r="L321" s="174" t="s">
        <v>99</v>
      </c>
      <c r="M321" s="174"/>
      <c r="N321" s="184" t="s">
        <v>285</v>
      </c>
      <c r="O321" s="178" t="s">
        <v>101</v>
      </c>
      <c r="P321" s="179">
        <v>4</v>
      </c>
      <c r="Q321" s="175"/>
      <c r="R321" s="175" t="s">
        <v>102</v>
      </c>
      <c r="S321" s="175"/>
      <c r="T321" s="175" t="s">
        <v>103</v>
      </c>
      <c r="U321" s="175" t="s">
        <v>38</v>
      </c>
      <c r="V321" s="175" t="s">
        <v>38</v>
      </c>
      <c r="W321" s="175" t="s">
        <v>99</v>
      </c>
      <c r="X321" s="178" t="s">
        <v>38</v>
      </c>
      <c r="Y321" s="178" t="s">
        <v>99</v>
      </c>
      <c r="Z321" s="178"/>
      <c r="AA321" s="178"/>
      <c r="AB321" s="178"/>
      <c r="AC321" s="178"/>
      <c r="AD321" s="178"/>
      <c r="AE321" s="178"/>
      <c r="AF321" s="178" t="s">
        <v>30</v>
      </c>
      <c r="AG321" s="180"/>
      <c r="AH321" s="180"/>
      <c r="AI321" s="181"/>
      <c r="AJ321" s="181"/>
      <c r="AK321" s="181"/>
      <c r="AL321" s="182">
        <v>172.1</v>
      </c>
      <c r="AM321" s="183" t="s">
        <v>11207</v>
      </c>
    </row>
    <row r="322" spans="1:39" s="153" customFormat="1" ht="15.6" customHeight="1" x14ac:dyDescent="0.3">
      <c r="A322" s="173">
        <v>173</v>
      </c>
      <c r="B322" s="174">
        <v>608</v>
      </c>
      <c r="C322" s="174" t="s">
        <v>286</v>
      </c>
      <c r="D322" s="175"/>
      <c r="E322" s="175"/>
      <c r="F322" s="176">
        <v>1952</v>
      </c>
      <c r="G322" s="176">
        <v>6</v>
      </c>
      <c r="H322" s="176">
        <v>5</v>
      </c>
      <c r="I322" s="174" t="s">
        <v>129</v>
      </c>
      <c r="J322" s="174" t="s">
        <v>287</v>
      </c>
      <c r="K322" s="174" t="s">
        <v>31</v>
      </c>
      <c r="L322" s="174" t="s">
        <v>288</v>
      </c>
      <c r="M322" s="174" t="s">
        <v>289</v>
      </c>
      <c r="N322" s="184" t="s">
        <v>290</v>
      </c>
      <c r="O322" s="178">
        <v>7</v>
      </c>
      <c r="P322" s="179" t="s">
        <v>110</v>
      </c>
      <c r="Q322" s="175"/>
      <c r="R322" s="175" t="s">
        <v>291</v>
      </c>
      <c r="S322" s="175" t="s">
        <v>292</v>
      </c>
      <c r="T322" s="175" t="s">
        <v>293</v>
      </c>
      <c r="U322" s="175" t="s">
        <v>38</v>
      </c>
      <c r="V322" s="175" t="s">
        <v>38</v>
      </c>
      <c r="W322" s="175" t="s">
        <v>288</v>
      </c>
      <c r="X322" s="178" t="s">
        <v>288</v>
      </c>
      <c r="Y322" s="178" t="s">
        <v>288</v>
      </c>
      <c r="Z322" s="178"/>
      <c r="AA322" s="178"/>
      <c r="AB322" s="178"/>
      <c r="AC322" s="178"/>
      <c r="AD322" s="178"/>
      <c r="AE322" s="178"/>
      <c r="AF322" s="178" t="s">
        <v>87</v>
      </c>
      <c r="AG322" s="180"/>
      <c r="AH322" s="180"/>
      <c r="AI322" s="181"/>
      <c r="AJ322" s="181"/>
      <c r="AK322" s="181"/>
      <c r="AL322" s="182">
        <v>173</v>
      </c>
      <c r="AM322" s="183" t="s">
        <v>11207</v>
      </c>
    </row>
    <row r="323" spans="1:39" s="153" customFormat="1" ht="15.6" customHeight="1" x14ac:dyDescent="0.3">
      <c r="A323" s="186">
        <v>867</v>
      </c>
      <c r="B323" s="178">
        <v>610</v>
      </c>
      <c r="C323" s="178"/>
      <c r="D323" s="178"/>
      <c r="E323" s="178"/>
      <c r="F323" s="176">
        <v>1952</v>
      </c>
      <c r="G323" s="176">
        <v>6</v>
      </c>
      <c r="H323" s="176">
        <v>5</v>
      </c>
      <c r="I323" s="178" t="s">
        <v>913</v>
      </c>
      <c r="J323" s="178" t="s">
        <v>968</v>
      </c>
      <c r="K323" s="178"/>
      <c r="L323" s="178"/>
      <c r="M323" s="178"/>
      <c r="N323" s="187" t="s">
        <v>969</v>
      </c>
      <c r="O323" s="178"/>
      <c r="P323" s="179"/>
      <c r="Q323" s="178"/>
      <c r="R323" s="178"/>
      <c r="S323" s="178"/>
      <c r="T323" s="175" t="s">
        <v>38</v>
      </c>
      <c r="U323" s="178" t="s">
        <v>38</v>
      </c>
      <c r="V323" s="188"/>
      <c r="W323" s="188"/>
      <c r="X323" s="188"/>
      <c r="Y323" s="178" t="s">
        <v>38</v>
      </c>
      <c r="Z323" s="188"/>
      <c r="AA323" s="178"/>
      <c r="AB323" s="178"/>
      <c r="AC323" s="178"/>
      <c r="AD323" s="178" t="s">
        <v>42</v>
      </c>
      <c r="AE323" s="178"/>
      <c r="AF323" s="178"/>
      <c r="AG323" s="180"/>
      <c r="AH323" s="180"/>
      <c r="AI323" s="181"/>
      <c r="AJ323" s="181"/>
      <c r="AK323" s="181"/>
      <c r="AL323" s="182"/>
      <c r="AM323" s="183" t="s">
        <v>11257</v>
      </c>
    </row>
    <row r="324" spans="1:39" s="153" customFormat="1" ht="15.6" customHeight="1" x14ac:dyDescent="0.3">
      <c r="A324" s="186">
        <v>868</v>
      </c>
      <c r="B324" s="178">
        <v>611</v>
      </c>
      <c r="C324" s="178"/>
      <c r="D324" s="178"/>
      <c r="E324" s="178"/>
      <c r="F324" s="176">
        <v>1952</v>
      </c>
      <c r="G324" s="176">
        <v>6</v>
      </c>
      <c r="H324" s="176">
        <v>6</v>
      </c>
      <c r="I324" s="178"/>
      <c r="J324" s="178"/>
      <c r="K324" s="178" t="s">
        <v>880</v>
      </c>
      <c r="L324" s="178"/>
      <c r="M324" s="178"/>
      <c r="N324" s="187" t="s">
        <v>970</v>
      </c>
      <c r="O324" s="178"/>
      <c r="P324" s="179"/>
      <c r="Q324" s="178"/>
      <c r="R324" s="178"/>
      <c r="S324" s="178"/>
      <c r="T324" s="175" t="s">
        <v>38</v>
      </c>
      <c r="U324" s="178" t="s">
        <v>38</v>
      </c>
      <c r="V324" s="188"/>
      <c r="W324" s="188"/>
      <c r="X324" s="188"/>
      <c r="Y324" s="178" t="s">
        <v>38</v>
      </c>
      <c r="Z324" s="188"/>
      <c r="AA324" s="178"/>
      <c r="AB324" s="178" t="s">
        <v>42</v>
      </c>
      <c r="AC324" s="178"/>
      <c r="AD324" s="178"/>
      <c r="AE324" s="178"/>
      <c r="AF324" s="178"/>
      <c r="AG324" s="180"/>
      <c r="AH324" s="180"/>
      <c r="AI324" s="181"/>
      <c r="AJ324" s="181"/>
      <c r="AK324" s="181"/>
      <c r="AL324" s="182"/>
      <c r="AM324" s="183" t="s">
        <v>11257</v>
      </c>
    </row>
    <row r="325" spans="1:39" s="153" customFormat="1" ht="15.6" customHeight="1" x14ac:dyDescent="0.3">
      <c r="A325" s="173">
        <v>174</v>
      </c>
      <c r="B325" s="174">
        <v>612</v>
      </c>
      <c r="C325" s="174" t="s">
        <v>294</v>
      </c>
      <c r="D325" s="175"/>
      <c r="E325" s="175"/>
      <c r="F325" s="176">
        <v>1952</v>
      </c>
      <c r="G325" s="176">
        <v>6</v>
      </c>
      <c r="H325" s="176">
        <v>7</v>
      </c>
      <c r="I325" s="174" t="s">
        <v>80</v>
      </c>
      <c r="J325" s="174" t="s">
        <v>105</v>
      </c>
      <c r="K325" s="174" t="s">
        <v>31</v>
      </c>
      <c r="L325" s="174" t="s">
        <v>99</v>
      </c>
      <c r="M325" s="174"/>
      <c r="N325" s="184" t="s">
        <v>295</v>
      </c>
      <c r="O325" s="178" t="s">
        <v>101</v>
      </c>
      <c r="P325" s="179">
        <v>4</v>
      </c>
      <c r="Q325" s="175"/>
      <c r="R325" s="175" t="s">
        <v>102</v>
      </c>
      <c r="S325" s="175"/>
      <c r="T325" s="175" t="s">
        <v>103</v>
      </c>
      <c r="U325" s="175" t="s">
        <v>38</v>
      </c>
      <c r="V325" s="175" t="s">
        <v>38</v>
      </c>
      <c r="W325" s="175" t="s">
        <v>99</v>
      </c>
      <c r="X325" s="178" t="s">
        <v>38</v>
      </c>
      <c r="Y325" s="178" t="s">
        <v>99</v>
      </c>
      <c r="Z325" s="178"/>
      <c r="AA325" s="178"/>
      <c r="AB325" s="178"/>
      <c r="AC325" s="178"/>
      <c r="AD325" s="178"/>
      <c r="AE325" s="178"/>
      <c r="AF325" s="178" t="s">
        <v>30</v>
      </c>
      <c r="AG325" s="180"/>
      <c r="AH325" s="180"/>
      <c r="AI325" s="181"/>
      <c r="AJ325" s="181"/>
      <c r="AK325" s="181"/>
      <c r="AL325" s="182">
        <v>174</v>
      </c>
      <c r="AM325" s="183" t="s">
        <v>11207</v>
      </c>
    </row>
    <row r="326" spans="1:39" s="153" customFormat="1" ht="15.6" customHeight="1" x14ac:dyDescent="0.3">
      <c r="A326" s="173">
        <v>175</v>
      </c>
      <c r="B326" s="174">
        <v>613</v>
      </c>
      <c r="C326" s="174" t="s">
        <v>296</v>
      </c>
      <c r="D326" s="175"/>
      <c r="E326" s="175"/>
      <c r="F326" s="176">
        <v>1952</v>
      </c>
      <c r="G326" s="176">
        <v>6</v>
      </c>
      <c r="H326" s="176">
        <v>8</v>
      </c>
      <c r="I326" s="174" t="s">
        <v>80</v>
      </c>
      <c r="J326" s="174" t="s">
        <v>105</v>
      </c>
      <c r="K326" s="174" t="s">
        <v>31</v>
      </c>
      <c r="L326" s="174" t="s">
        <v>99</v>
      </c>
      <c r="M326" s="174" t="s">
        <v>153</v>
      </c>
      <c r="N326" s="184" t="s">
        <v>297</v>
      </c>
      <c r="O326" s="178" t="s">
        <v>101</v>
      </c>
      <c r="P326" s="179">
        <v>4</v>
      </c>
      <c r="Q326" s="175"/>
      <c r="R326" s="175" t="s">
        <v>102</v>
      </c>
      <c r="S326" s="175"/>
      <c r="T326" s="175" t="s">
        <v>103</v>
      </c>
      <c r="U326" s="175" t="s">
        <v>38</v>
      </c>
      <c r="V326" s="175" t="s">
        <v>38</v>
      </c>
      <c r="W326" s="175" t="s">
        <v>99</v>
      </c>
      <c r="X326" s="178" t="s">
        <v>38</v>
      </c>
      <c r="Y326" s="178" t="s">
        <v>99</v>
      </c>
      <c r="Z326" s="178"/>
      <c r="AA326" s="178"/>
      <c r="AB326" s="178"/>
      <c r="AC326" s="178"/>
      <c r="AD326" s="178"/>
      <c r="AE326" s="178"/>
      <c r="AF326" s="178" t="s">
        <v>30</v>
      </c>
      <c r="AG326" s="180"/>
      <c r="AH326" s="180"/>
      <c r="AI326" s="181"/>
      <c r="AJ326" s="181"/>
      <c r="AK326" s="181"/>
      <c r="AL326" s="182">
        <v>175</v>
      </c>
      <c r="AM326" s="183" t="s">
        <v>11207</v>
      </c>
    </row>
    <row r="327" spans="1:39" s="153" customFormat="1" ht="15.6" customHeight="1" x14ac:dyDescent="0.3">
      <c r="A327" s="186">
        <v>871</v>
      </c>
      <c r="B327" s="178">
        <v>616</v>
      </c>
      <c r="C327" s="178"/>
      <c r="D327" s="178"/>
      <c r="E327" s="178"/>
      <c r="F327" s="176">
        <v>1952</v>
      </c>
      <c r="G327" s="176">
        <v>6</v>
      </c>
      <c r="H327" s="176">
        <v>12</v>
      </c>
      <c r="I327" s="178"/>
      <c r="J327" s="178"/>
      <c r="K327" s="178" t="s">
        <v>972</v>
      </c>
      <c r="L327" s="178"/>
      <c r="M327" s="178"/>
      <c r="N327" s="187" t="s">
        <v>973</v>
      </c>
      <c r="O327" s="178"/>
      <c r="P327" s="179"/>
      <c r="Q327" s="178"/>
      <c r="R327" s="178"/>
      <c r="S327" s="178"/>
      <c r="T327" s="175" t="s">
        <v>38</v>
      </c>
      <c r="U327" s="178" t="s">
        <v>38</v>
      </c>
      <c r="V327" s="188"/>
      <c r="W327" s="188"/>
      <c r="X327" s="188"/>
      <c r="Y327" s="178" t="s">
        <v>38</v>
      </c>
      <c r="Z327" s="188"/>
      <c r="AA327" s="178"/>
      <c r="AB327" s="178"/>
      <c r="AC327" s="178"/>
      <c r="AD327" s="178"/>
      <c r="AE327" s="178"/>
      <c r="AF327" s="178"/>
      <c r="AG327" s="180" t="s">
        <v>42</v>
      </c>
      <c r="AH327" s="180"/>
      <c r="AI327" s="181"/>
      <c r="AJ327" s="181"/>
      <c r="AK327" s="181"/>
      <c r="AL327" s="182"/>
      <c r="AM327" s="183" t="s">
        <v>11257</v>
      </c>
    </row>
    <row r="328" spans="1:39" s="153" customFormat="1" ht="15.6" customHeight="1" x14ac:dyDescent="0.3">
      <c r="A328" s="173">
        <v>176</v>
      </c>
      <c r="B328" s="174">
        <v>619</v>
      </c>
      <c r="C328" s="174" t="s">
        <v>298</v>
      </c>
      <c r="D328" s="175"/>
      <c r="E328" s="175"/>
      <c r="F328" s="176">
        <v>1952</v>
      </c>
      <c r="G328" s="176">
        <v>6</v>
      </c>
      <c r="H328" s="176">
        <v>16</v>
      </c>
      <c r="I328" s="174" t="s">
        <v>80</v>
      </c>
      <c r="J328" s="174" t="s">
        <v>81</v>
      </c>
      <c r="K328" s="174" t="s">
        <v>31</v>
      </c>
      <c r="L328" s="174" t="s">
        <v>82</v>
      </c>
      <c r="M328" s="174"/>
      <c r="N328" s="184" t="s">
        <v>299</v>
      </c>
      <c r="O328" s="178">
        <v>11</v>
      </c>
      <c r="P328" s="179">
        <v>1</v>
      </c>
      <c r="Q328" s="175"/>
      <c r="R328" s="175" t="s">
        <v>84</v>
      </c>
      <c r="S328" s="175"/>
      <c r="T328" s="175" t="s">
        <v>85</v>
      </c>
      <c r="U328" s="175" t="s">
        <v>38</v>
      </c>
      <c r="V328" s="175" t="s">
        <v>38</v>
      </c>
      <c r="W328" s="175" t="s">
        <v>82</v>
      </c>
      <c r="X328" s="178" t="s">
        <v>38</v>
      </c>
      <c r="Y328" s="178" t="s">
        <v>82</v>
      </c>
      <c r="Z328" s="178"/>
      <c r="AA328" s="178"/>
      <c r="AB328" s="178"/>
      <c r="AC328" s="178"/>
      <c r="AD328" s="178"/>
      <c r="AE328" s="178"/>
      <c r="AF328" s="178" t="s">
        <v>30</v>
      </c>
      <c r="AG328" s="180"/>
      <c r="AH328" s="180"/>
      <c r="AI328" s="181"/>
      <c r="AJ328" s="181"/>
      <c r="AK328" s="181"/>
      <c r="AL328" s="182">
        <v>176</v>
      </c>
      <c r="AM328" s="183" t="s">
        <v>11207</v>
      </c>
    </row>
    <row r="329" spans="1:39" s="153" customFormat="1" ht="15.6" customHeight="1" x14ac:dyDescent="0.3">
      <c r="A329" s="173">
        <v>177</v>
      </c>
      <c r="B329" s="174">
        <v>621</v>
      </c>
      <c r="C329" s="174" t="s">
        <v>300</v>
      </c>
      <c r="D329" s="175"/>
      <c r="E329" s="175"/>
      <c r="F329" s="176">
        <v>1952</v>
      </c>
      <c r="G329" s="176">
        <v>6</v>
      </c>
      <c r="H329" s="176">
        <v>17</v>
      </c>
      <c r="I329" s="174" t="s">
        <v>66</v>
      </c>
      <c r="J329" s="174" t="s">
        <v>121</v>
      </c>
      <c r="K329" s="174" t="s">
        <v>31</v>
      </c>
      <c r="L329" s="174" t="s">
        <v>115</v>
      </c>
      <c r="M329" s="174"/>
      <c r="N329" s="184" t="s">
        <v>301</v>
      </c>
      <c r="O329" s="178">
        <v>7</v>
      </c>
      <c r="P329" s="179" t="s">
        <v>110</v>
      </c>
      <c r="Q329" s="175" t="s">
        <v>117</v>
      </c>
      <c r="R329" s="175"/>
      <c r="S329" s="175"/>
      <c r="T329" s="175" t="s">
        <v>118</v>
      </c>
      <c r="U329" s="175" t="s">
        <v>38</v>
      </c>
      <c r="V329" s="175" t="s">
        <v>120</v>
      </c>
      <c r="W329" s="175" t="s">
        <v>38</v>
      </c>
      <c r="X329" s="178" t="s">
        <v>38</v>
      </c>
      <c r="Y329" s="178" t="s">
        <v>115</v>
      </c>
      <c r="Z329" s="178"/>
      <c r="AA329" s="178"/>
      <c r="AB329" s="178"/>
      <c r="AC329" s="178"/>
      <c r="AD329" s="178"/>
      <c r="AE329" s="178"/>
      <c r="AF329" s="178" t="s">
        <v>87</v>
      </c>
      <c r="AG329" s="180"/>
      <c r="AH329" s="180"/>
      <c r="AI329" s="181"/>
      <c r="AJ329" s="181"/>
      <c r="AK329" s="181"/>
      <c r="AL329" s="182">
        <v>177</v>
      </c>
      <c r="AM329" s="183" t="s">
        <v>11207</v>
      </c>
    </row>
    <row r="330" spans="1:39" s="153" customFormat="1" ht="15.6" customHeight="1" x14ac:dyDescent="0.3">
      <c r="A330" s="186">
        <v>874</v>
      </c>
      <c r="B330" s="178">
        <v>620</v>
      </c>
      <c r="C330" s="178"/>
      <c r="D330" s="178"/>
      <c r="E330" s="178"/>
      <c r="F330" s="176">
        <v>1952</v>
      </c>
      <c r="G330" s="176">
        <v>6</v>
      </c>
      <c r="H330" s="176">
        <v>17</v>
      </c>
      <c r="I330" s="178" t="s">
        <v>716</v>
      </c>
      <c r="J330" s="178" t="s">
        <v>822</v>
      </c>
      <c r="K330" s="178" t="s">
        <v>31</v>
      </c>
      <c r="L330" s="178" t="s">
        <v>818</v>
      </c>
      <c r="M330" s="178"/>
      <c r="N330" s="187" t="s">
        <v>974</v>
      </c>
      <c r="O330" s="178">
        <v>7</v>
      </c>
      <c r="P330" s="179" t="s">
        <v>110</v>
      </c>
      <c r="Q330" s="178"/>
      <c r="R330" s="178"/>
      <c r="S330" s="178"/>
      <c r="T330" s="175" t="s">
        <v>820</v>
      </c>
      <c r="U330" s="178" t="s">
        <v>38</v>
      </c>
      <c r="V330" s="188"/>
      <c r="W330" s="188"/>
      <c r="X330" s="188"/>
      <c r="Y330" s="178" t="s">
        <v>818</v>
      </c>
      <c r="Z330" s="188"/>
      <c r="AA330" s="178"/>
      <c r="AB330" s="178"/>
      <c r="AC330" s="178"/>
      <c r="AD330" s="178"/>
      <c r="AE330" s="178"/>
      <c r="AF330" s="178" t="s">
        <v>87</v>
      </c>
      <c r="AG330" s="180"/>
      <c r="AH330" s="180"/>
      <c r="AI330" s="181"/>
      <c r="AJ330" s="181"/>
      <c r="AK330" s="181"/>
      <c r="AL330" s="182">
        <v>874</v>
      </c>
      <c r="AM330" s="183" t="s">
        <v>11207</v>
      </c>
    </row>
    <row r="331" spans="1:39" s="153" customFormat="1" ht="15.6" customHeight="1" x14ac:dyDescent="0.3">
      <c r="A331" s="186">
        <v>877</v>
      </c>
      <c r="B331" s="178">
        <v>624</v>
      </c>
      <c r="C331" s="178"/>
      <c r="D331" s="178"/>
      <c r="E331" s="178"/>
      <c r="F331" s="176">
        <v>1952</v>
      </c>
      <c r="G331" s="176">
        <v>6</v>
      </c>
      <c r="H331" s="176">
        <v>18</v>
      </c>
      <c r="I331" s="178" t="s">
        <v>675</v>
      </c>
      <c r="J331" s="178" t="s">
        <v>975</v>
      </c>
      <c r="K331" s="178"/>
      <c r="L331" s="178"/>
      <c r="M331" s="178"/>
      <c r="N331" s="187" t="s">
        <v>976</v>
      </c>
      <c r="O331" s="178"/>
      <c r="P331" s="179"/>
      <c r="Q331" s="178"/>
      <c r="R331" s="178"/>
      <c r="S331" s="178"/>
      <c r="T331" s="175" t="s">
        <v>38</v>
      </c>
      <c r="U331" s="178" t="s">
        <v>38</v>
      </c>
      <c r="V331" s="188"/>
      <c r="W331" s="188"/>
      <c r="X331" s="188"/>
      <c r="Y331" s="178" t="s">
        <v>38</v>
      </c>
      <c r="Z331" s="188"/>
      <c r="AA331" s="178"/>
      <c r="AB331" s="178" t="s">
        <v>42</v>
      </c>
      <c r="AC331" s="178"/>
      <c r="AD331" s="178"/>
      <c r="AE331" s="178"/>
      <c r="AF331" s="178"/>
      <c r="AG331" s="180"/>
      <c r="AH331" s="180"/>
      <c r="AI331" s="181"/>
      <c r="AJ331" s="181"/>
      <c r="AK331" s="181"/>
      <c r="AL331" s="182"/>
      <c r="AM331" s="183" t="s">
        <v>11257</v>
      </c>
    </row>
    <row r="332" spans="1:39" s="153" customFormat="1" ht="15.6" customHeight="1" x14ac:dyDescent="0.3">
      <c r="A332" s="186">
        <v>878</v>
      </c>
      <c r="B332" s="178">
        <v>625</v>
      </c>
      <c r="C332" s="178"/>
      <c r="D332" s="178"/>
      <c r="E332" s="178"/>
      <c r="F332" s="176">
        <v>1952</v>
      </c>
      <c r="G332" s="176">
        <v>6</v>
      </c>
      <c r="H332" s="176">
        <v>19</v>
      </c>
      <c r="I332" s="178"/>
      <c r="J332" s="178"/>
      <c r="K332" s="178" t="s">
        <v>707</v>
      </c>
      <c r="L332" s="178"/>
      <c r="M332" s="178"/>
      <c r="N332" s="187" t="s">
        <v>977</v>
      </c>
      <c r="O332" s="178"/>
      <c r="P332" s="179"/>
      <c r="Q332" s="178"/>
      <c r="R332" s="178"/>
      <c r="S332" s="178"/>
      <c r="T332" s="175" t="s">
        <v>38</v>
      </c>
      <c r="U332" s="178" t="s">
        <v>38</v>
      </c>
      <c r="V332" s="188"/>
      <c r="W332" s="188"/>
      <c r="X332" s="188"/>
      <c r="Y332" s="178" t="s">
        <v>38</v>
      </c>
      <c r="Z332" s="188"/>
      <c r="AA332" s="178"/>
      <c r="AB332" s="178"/>
      <c r="AC332" s="178"/>
      <c r="AD332" s="178"/>
      <c r="AE332" s="178"/>
      <c r="AF332" s="178"/>
      <c r="AG332" s="180" t="s">
        <v>42</v>
      </c>
      <c r="AH332" s="180"/>
      <c r="AI332" s="181"/>
      <c r="AJ332" s="181"/>
      <c r="AK332" s="181"/>
      <c r="AL332" s="182"/>
      <c r="AM332" s="183" t="s">
        <v>11257</v>
      </c>
    </row>
    <row r="333" spans="1:39" s="153" customFormat="1" ht="15.6" customHeight="1" x14ac:dyDescent="0.3">
      <c r="A333" s="173">
        <v>179.1</v>
      </c>
      <c r="B333" s="175"/>
      <c r="C333" s="175"/>
      <c r="D333" s="175" t="s">
        <v>11227</v>
      </c>
      <c r="E333" s="175"/>
      <c r="F333" s="176">
        <v>1952</v>
      </c>
      <c r="G333" s="176">
        <v>6</v>
      </c>
      <c r="H333" s="176">
        <v>20</v>
      </c>
      <c r="I333" s="174" t="s">
        <v>58</v>
      </c>
      <c r="J333" s="174" t="s">
        <v>59</v>
      </c>
      <c r="K333" s="174" t="s">
        <v>31</v>
      </c>
      <c r="L333" s="174" t="s">
        <v>60</v>
      </c>
      <c r="M333" s="174"/>
      <c r="N333" s="185" t="s">
        <v>302</v>
      </c>
      <c r="O333" s="178" t="s">
        <v>78</v>
      </c>
      <c r="P333" s="179">
        <v>7</v>
      </c>
      <c r="Q333" s="175" t="s">
        <v>63</v>
      </c>
      <c r="R333" s="175"/>
      <c r="S333" s="175"/>
      <c r="T333" s="175" t="s">
        <v>38</v>
      </c>
      <c r="U333" s="175" t="s">
        <v>38</v>
      </c>
      <c r="V333" s="175" t="s">
        <v>60</v>
      </c>
      <c r="W333" s="175" t="s">
        <v>38</v>
      </c>
      <c r="X333" s="178" t="s">
        <v>38</v>
      </c>
      <c r="Y333" s="178" t="s">
        <v>38</v>
      </c>
      <c r="Z333" s="178"/>
      <c r="AA333" s="178"/>
      <c r="AB333" s="178"/>
      <c r="AC333" s="178"/>
      <c r="AD333" s="178"/>
      <c r="AE333" s="178"/>
      <c r="AF333" s="178" t="s">
        <v>30</v>
      </c>
      <c r="AG333" s="180"/>
      <c r="AH333" s="180"/>
      <c r="AI333" s="181"/>
      <c r="AJ333" s="181"/>
      <c r="AK333" s="181"/>
      <c r="AL333" s="182">
        <v>179.1</v>
      </c>
      <c r="AM333" s="183" t="s">
        <v>11207</v>
      </c>
    </row>
    <row r="334" spans="1:39" s="153" customFormat="1" ht="15.6" customHeight="1" x14ac:dyDescent="0.3">
      <c r="A334" s="186">
        <v>881</v>
      </c>
      <c r="B334" s="178">
        <v>628</v>
      </c>
      <c r="C334" s="178"/>
      <c r="D334" s="178"/>
      <c r="E334" s="178"/>
      <c r="F334" s="176">
        <v>1952</v>
      </c>
      <c r="G334" s="176">
        <v>6</v>
      </c>
      <c r="H334" s="176">
        <v>20</v>
      </c>
      <c r="I334" s="178" t="s">
        <v>768</v>
      </c>
      <c r="J334" s="178" t="s">
        <v>978</v>
      </c>
      <c r="K334" s="178"/>
      <c r="L334" s="178"/>
      <c r="M334" s="178"/>
      <c r="N334" s="187" t="s">
        <v>979</v>
      </c>
      <c r="O334" s="178"/>
      <c r="P334" s="179"/>
      <c r="Q334" s="178"/>
      <c r="R334" s="178"/>
      <c r="S334" s="178"/>
      <c r="T334" s="175" t="s">
        <v>38</v>
      </c>
      <c r="U334" s="178" t="s">
        <v>38</v>
      </c>
      <c r="V334" s="188"/>
      <c r="W334" s="188"/>
      <c r="X334" s="188"/>
      <c r="Y334" s="178" t="s">
        <v>38</v>
      </c>
      <c r="Z334" s="188"/>
      <c r="AA334" s="178"/>
      <c r="AB334" s="178" t="s">
        <v>42</v>
      </c>
      <c r="AC334" s="178"/>
      <c r="AD334" s="178"/>
      <c r="AE334" s="178"/>
      <c r="AF334" s="178"/>
      <c r="AG334" s="180"/>
      <c r="AH334" s="180"/>
      <c r="AI334" s="181"/>
      <c r="AJ334" s="181"/>
      <c r="AK334" s="181"/>
      <c r="AL334" s="182"/>
      <c r="AM334" s="183" t="s">
        <v>11257</v>
      </c>
    </row>
    <row r="335" spans="1:39" s="153" customFormat="1" ht="15.6" customHeight="1" x14ac:dyDescent="0.3">
      <c r="A335" s="173">
        <v>180</v>
      </c>
      <c r="B335" s="175">
        <v>631</v>
      </c>
      <c r="C335" s="175">
        <v>1319</v>
      </c>
      <c r="D335" s="175"/>
      <c r="E335" s="175"/>
      <c r="F335" s="176">
        <v>1952</v>
      </c>
      <c r="G335" s="176">
        <v>6</v>
      </c>
      <c r="H335" s="176">
        <v>21</v>
      </c>
      <c r="I335" s="174" t="s">
        <v>129</v>
      </c>
      <c r="J335" s="174" t="s">
        <v>256</v>
      </c>
      <c r="K335" s="174" t="s">
        <v>31</v>
      </c>
      <c r="L335" s="174" t="s">
        <v>257</v>
      </c>
      <c r="M335" s="174"/>
      <c r="N335" s="190" t="s">
        <v>303</v>
      </c>
      <c r="O335" s="178" t="s">
        <v>143</v>
      </c>
      <c r="P335" s="179">
        <v>1</v>
      </c>
      <c r="Q335" s="175"/>
      <c r="R335" s="175"/>
      <c r="S335" s="175" t="s">
        <v>259</v>
      </c>
      <c r="T335" s="175" t="s">
        <v>38</v>
      </c>
      <c r="U335" s="175" t="s">
        <v>38</v>
      </c>
      <c r="V335" s="175" t="s">
        <v>38</v>
      </c>
      <c r="W335" s="175" t="s">
        <v>38</v>
      </c>
      <c r="X335" s="178" t="s">
        <v>260</v>
      </c>
      <c r="Y335" s="178" t="s">
        <v>38</v>
      </c>
      <c r="Z335" s="178"/>
      <c r="AA335" s="178"/>
      <c r="AB335" s="178" t="s">
        <v>42</v>
      </c>
      <c r="AC335" s="178"/>
      <c r="AD335" s="178"/>
      <c r="AE335" s="178"/>
      <c r="AF335" s="178" t="s">
        <v>30</v>
      </c>
      <c r="AG335" s="180"/>
      <c r="AH335" s="180"/>
      <c r="AI335" s="181"/>
      <c r="AJ335" s="181"/>
      <c r="AK335" s="181"/>
      <c r="AL335" s="182">
        <v>180</v>
      </c>
      <c r="AM335" s="183" t="s">
        <v>11207</v>
      </c>
    </row>
    <row r="336" spans="1:39" s="153" customFormat="1" ht="15.6" customHeight="1" x14ac:dyDescent="0.3">
      <c r="A336" s="173">
        <v>181</v>
      </c>
      <c r="B336" s="174">
        <v>633</v>
      </c>
      <c r="C336" s="174" t="s">
        <v>304</v>
      </c>
      <c r="D336" s="175"/>
      <c r="E336" s="175"/>
      <c r="F336" s="176">
        <v>1952</v>
      </c>
      <c r="G336" s="176">
        <v>6</v>
      </c>
      <c r="H336" s="176">
        <v>23</v>
      </c>
      <c r="I336" s="174" t="s">
        <v>66</v>
      </c>
      <c r="J336" s="174" t="s">
        <v>67</v>
      </c>
      <c r="K336" s="174" t="s">
        <v>31</v>
      </c>
      <c r="L336" s="174" t="s">
        <v>68</v>
      </c>
      <c r="M336" s="174" t="s">
        <v>69</v>
      </c>
      <c r="N336" s="184" t="s">
        <v>305</v>
      </c>
      <c r="O336" s="178">
        <v>11</v>
      </c>
      <c r="P336" s="179">
        <v>5</v>
      </c>
      <c r="Q336" s="175" t="s">
        <v>71</v>
      </c>
      <c r="R336" s="175"/>
      <c r="S336" s="175"/>
      <c r="T336" s="175" t="s">
        <v>72</v>
      </c>
      <c r="U336" s="175" t="s">
        <v>38</v>
      </c>
      <c r="V336" s="175" t="s">
        <v>68</v>
      </c>
      <c r="W336" s="175" t="s">
        <v>38</v>
      </c>
      <c r="X336" s="178" t="s">
        <v>38</v>
      </c>
      <c r="Y336" s="178" t="s">
        <v>68</v>
      </c>
      <c r="Z336" s="178"/>
      <c r="AA336" s="178"/>
      <c r="AB336" s="178"/>
      <c r="AC336" s="178"/>
      <c r="AD336" s="178"/>
      <c r="AE336" s="178"/>
      <c r="AF336" s="178" t="s">
        <v>30</v>
      </c>
      <c r="AG336" s="180"/>
      <c r="AH336" s="180"/>
      <c r="AI336" s="181"/>
      <c r="AJ336" s="181"/>
      <c r="AK336" s="181"/>
      <c r="AL336" s="182">
        <v>181</v>
      </c>
      <c r="AM336" s="183" t="s">
        <v>11207</v>
      </c>
    </row>
    <row r="337" spans="1:39" s="153" customFormat="1" ht="15.6" customHeight="1" x14ac:dyDescent="0.3">
      <c r="A337" s="173">
        <v>182</v>
      </c>
      <c r="B337" s="174">
        <v>634</v>
      </c>
      <c r="C337" s="174" t="s">
        <v>306</v>
      </c>
      <c r="D337" s="175"/>
      <c r="E337" s="175"/>
      <c r="F337" s="176">
        <v>1952</v>
      </c>
      <c r="G337" s="176">
        <v>6</v>
      </c>
      <c r="H337" s="176">
        <v>23</v>
      </c>
      <c r="I337" s="174" t="s">
        <v>66</v>
      </c>
      <c r="J337" s="174" t="s">
        <v>121</v>
      </c>
      <c r="K337" s="174" t="s">
        <v>31</v>
      </c>
      <c r="L337" s="174" t="s">
        <v>115</v>
      </c>
      <c r="M337" s="174"/>
      <c r="N337" s="184" t="s">
        <v>307</v>
      </c>
      <c r="O337" s="178">
        <v>7</v>
      </c>
      <c r="P337" s="179" t="s">
        <v>110</v>
      </c>
      <c r="Q337" s="175" t="s">
        <v>117</v>
      </c>
      <c r="R337" s="175"/>
      <c r="S337" s="175"/>
      <c r="T337" s="175" t="s">
        <v>118</v>
      </c>
      <c r="U337" s="175" t="s">
        <v>38</v>
      </c>
      <c r="V337" s="175" t="s">
        <v>120</v>
      </c>
      <c r="W337" s="175" t="s">
        <v>38</v>
      </c>
      <c r="X337" s="178" t="s">
        <v>38</v>
      </c>
      <c r="Y337" s="178" t="s">
        <v>115</v>
      </c>
      <c r="Z337" s="178"/>
      <c r="AA337" s="178"/>
      <c r="AB337" s="178"/>
      <c r="AC337" s="178"/>
      <c r="AD337" s="178"/>
      <c r="AE337" s="178"/>
      <c r="AF337" s="178" t="s">
        <v>87</v>
      </c>
      <c r="AG337" s="180"/>
      <c r="AH337" s="180"/>
      <c r="AI337" s="181"/>
      <c r="AJ337" s="181"/>
      <c r="AK337" s="181"/>
      <c r="AL337" s="182">
        <v>182</v>
      </c>
      <c r="AM337" s="183" t="s">
        <v>11207</v>
      </c>
    </row>
    <row r="338" spans="1:39" s="153" customFormat="1" ht="15.6" customHeight="1" x14ac:dyDescent="0.3">
      <c r="A338" s="173">
        <v>184.1</v>
      </c>
      <c r="B338" s="175">
        <v>636</v>
      </c>
      <c r="C338" s="175">
        <v>1334</v>
      </c>
      <c r="D338" s="175">
        <v>1067</v>
      </c>
      <c r="E338" s="174"/>
      <c r="F338" s="176">
        <v>1952</v>
      </c>
      <c r="G338" s="176">
        <v>6</v>
      </c>
      <c r="H338" s="176">
        <v>23</v>
      </c>
      <c r="I338" s="174" t="s">
        <v>58</v>
      </c>
      <c r="J338" s="174" t="s">
        <v>59</v>
      </c>
      <c r="K338" s="174" t="s">
        <v>31</v>
      </c>
      <c r="L338" s="174" t="s">
        <v>60</v>
      </c>
      <c r="M338" s="174" t="s">
        <v>236</v>
      </c>
      <c r="N338" s="177" t="s">
        <v>11322</v>
      </c>
      <c r="O338" s="178" t="s">
        <v>78</v>
      </c>
      <c r="P338" s="179">
        <v>7</v>
      </c>
      <c r="Q338" s="175" t="s">
        <v>63</v>
      </c>
      <c r="R338" s="175"/>
      <c r="S338" s="175"/>
      <c r="T338" s="175" t="s">
        <v>38</v>
      </c>
      <c r="U338" s="175" t="s">
        <v>38</v>
      </c>
      <c r="V338" s="175" t="s">
        <v>60</v>
      </c>
      <c r="W338" s="175" t="s">
        <v>38</v>
      </c>
      <c r="X338" s="178" t="s">
        <v>38</v>
      </c>
      <c r="Y338" s="178" t="s">
        <v>38</v>
      </c>
      <c r="Z338" s="178"/>
      <c r="AA338" s="178"/>
      <c r="AB338" s="178"/>
      <c r="AC338" s="178"/>
      <c r="AD338" s="178"/>
      <c r="AE338" s="178"/>
      <c r="AF338" s="178" t="s">
        <v>30</v>
      </c>
      <c r="AG338" s="180"/>
      <c r="AH338" s="180"/>
      <c r="AI338" s="181"/>
      <c r="AJ338" s="181"/>
      <c r="AK338" s="181"/>
      <c r="AL338" s="182">
        <v>184.1</v>
      </c>
      <c r="AM338" s="183" t="s">
        <v>11207</v>
      </c>
    </row>
    <row r="339" spans="1:39" s="153" customFormat="1" ht="15.6" customHeight="1" x14ac:dyDescent="0.3">
      <c r="A339" s="186">
        <v>884</v>
      </c>
      <c r="B339" s="178">
        <v>635</v>
      </c>
      <c r="C339" s="178"/>
      <c r="D339" s="178"/>
      <c r="E339" s="178"/>
      <c r="F339" s="176">
        <v>1952</v>
      </c>
      <c r="G339" s="176">
        <v>6</v>
      </c>
      <c r="H339" s="176">
        <v>23</v>
      </c>
      <c r="I339" s="178" t="s">
        <v>324</v>
      </c>
      <c r="J339" s="178" t="s">
        <v>980</v>
      </c>
      <c r="K339" s="178"/>
      <c r="L339" s="178"/>
      <c r="M339" s="178"/>
      <c r="N339" s="187" t="s">
        <v>981</v>
      </c>
      <c r="O339" s="178"/>
      <c r="P339" s="179"/>
      <c r="Q339" s="178"/>
      <c r="R339" s="178"/>
      <c r="S339" s="178"/>
      <c r="T339" s="175" t="s">
        <v>38</v>
      </c>
      <c r="U339" s="178" t="s">
        <v>38</v>
      </c>
      <c r="V339" s="188"/>
      <c r="W339" s="188"/>
      <c r="X339" s="188"/>
      <c r="Y339" s="178" t="s">
        <v>38</v>
      </c>
      <c r="Z339" s="188"/>
      <c r="AA339" s="178"/>
      <c r="AB339" s="178"/>
      <c r="AC339" s="178" t="s">
        <v>42</v>
      </c>
      <c r="AD339" s="178"/>
      <c r="AE339" s="178"/>
      <c r="AF339" s="178"/>
      <c r="AG339" s="180" t="s">
        <v>42</v>
      </c>
      <c r="AH339" s="180"/>
      <c r="AI339" s="181"/>
      <c r="AJ339" s="181"/>
      <c r="AK339" s="181"/>
      <c r="AL339" s="182"/>
      <c r="AM339" s="183" t="s">
        <v>11257</v>
      </c>
    </row>
    <row r="340" spans="1:39" s="153" customFormat="1" ht="15.6" customHeight="1" x14ac:dyDescent="0.3">
      <c r="A340" s="186">
        <v>885</v>
      </c>
      <c r="B340" s="178">
        <v>637</v>
      </c>
      <c r="C340" s="178"/>
      <c r="D340" s="178"/>
      <c r="E340" s="178"/>
      <c r="F340" s="176">
        <v>1952</v>
      </c>
      <c r="G340" s="176">
        <v>6</v>
      </c>
      <c r="H340" s="176">
        <v>23</v>
      </c>
      <c r="I340" s="178"/>
      <c r="J340" s="178"/>
      <c r="K340" s="178" t="s">
        <v>687</v>
      </c>
      <c r="L340" s="178"/>
      <c r="M340" s="178"/>
      <c r="N340" s="187" t="s">
        <v>982</v>
      </c>
      <c r="O340" s="178"/>
      <c r="P340" s="179"/>
      <c r="Q340" s="178"/>
      <c r="R340" s="178"/>
      <c r="S340" s="178"/>
      <c r="T340" s="175" t="s">
        <v>38</v>
      </c>
      <c r="U340" s="178" t="s">
        <v>38</v>
      </c>
      <c r="V340" s="188"/>
      <c r="W340" s="188"/>
      <c r="X340" s="188"/>
      <c r="Y340" s="178" t="s">
        <v>38</v>
      </c>
      <c r="Z340" s="188"/>
      <c r="AA340" s="178"/>
      <c r="AB340" s="178" t="s">
        <v>42</v>
      </c>
      <c r="AC340" s="178"/>
      <c r="AD340" s="178"/>
      <c r="AE340" s="178"/>
      <c r="AF340" s="178"/>
      <c r="AG340" s="180"/>
      <c r="AH340" s="180"/>
      <c r="AI340" s="181"/>
      <c r="AJ340" s="181"/>
      <c r="AK340" s="181"/>
      <c r="AL340" s="182"/>
      <c r="AM340" s="183" t="s">
        <v>11257</v>
      </c>
    </row>
    <row r="341" spans="1:39" s="153" customFormat="1" ht="15.6" customHeight="1" x14ac:dyDescent="0.3">
      <c r="A341" s="173">
        <v>185</v>
      </c>
      <c r="B341" s="174">
        <v>723</v>
      </c>
      <c r="C341" s="174" t="s">
        <v>309</v>
      </c>
      <c r="D341" s="175"/>
      <c r="E341" s="175"/>
      <c r="F341" s="176">
        <v>1952</v>
      </c>
      <c r="G341" s="176">
        <v>6</v>
      </c>
      <c r="H341" s="176">
        <v>26</v>
      </c>
      <c r="I341" s="174" t="s">
        <v>80</v>
      </c>
      <c r="J341" s="174" t="s">
        <v>105</v>
      </c>
      <c r="K341" s="174" t="s">
        <v>31</v>
      </c>
      <c r="L341" s="174" t="s">
        <v>99</v>
      </c>
      <c r="M341" s="174"/>
      <c r="N341" s="184" t="s">
        <v>310</v>
      </c>
      <c r="O341" s="178" t="s">
        <v>101</v>
      </c>
      <c r="P341" s="179">
        <v>4</v>
      </c>
      <c r="Q341" s="175"/>
      <c r="R341" s="175" t="s">
        <v>102</v>
      </c>
      <c r="S341" s="175"/>
      <c r="T341" s="175" t="s">
        <v>103</v>
      </c>
      <c r="U341" s="175" t="s">
        <v>38</v>
      </c>
      <c r="V341" s="175" t="s">
        <v>38</v>
      </c>
      <c r="W341" s="175" t="s">
        <v>99</v>
      </c>
      <c r="X341" s="178" t="s">
        <v>38</v>
      </c>
      <c r="Y341" s="178" t="s">
        <v>99</v>
      </c>
      <c r="Z341" s="178"/>
      <c r="AA341" s="178"/>
      <c r="AB341" s="178"/>
      <c r="AC341" s="178"/>
      <c r="AD341" s="178"/>
      <c r="AE341" s="178"/>
      <c r="AF341" s="178" t="s">
        <v>30</v>
      </c>
      <c r="AG341" s="180"/>
      <c r="AH341" s="180"/>
      <c r="AI341" s="181"/>
      <c r="AJ341" s="181"/>
      <c r="AK341" s="181"/>
      <c r="AL341" s="182">
        <v>185</v>
      </c>
      <c r="AM341" s="183" t="s">
        <v>11207</v>
      </c>
    </row>
    <row r="342" spans="1:39" s="153" customFormat="1" ht="15.6" customHeight="1" x14ac:dyDescent="0.3">
      <c r="A342" s="173">
        <v>186</v>
      </c>
      <c r="B342" s="175">
        <v>647</v>
      </c>
      <c r="C342" s="175"/>
      <c r="D342" s="175"/>
      <c r="E342" s="175"/>
      <c r="F342" s="176">
        <v>1952</v>
      </c>
      <c r="G342" s="176">
        <v>6</v>
      </c>
      <c r="H342" s="176">
        <v>28</v>
      </c>
      <c r="I342" s="174" t="s">
        <v>80</v>
      </c>
      <c r="J342" s="174" t="s">
        <v>105</v>
      </c>
      <c r="K342" s="174" t="s">
        <v>31</v>
      </c>
      <c r="L342" s="174" t="s">
        <v>99</v>
      </c>
      <c r="M342" s="174"/>
      <c r="N342" s="190" t="s">
        <v>311</v>
      </c>
      <c r="O342" s="178" t="s">
        <v>101</v>
      </c>
      <c r="P342" s="179">
        <v>4</v>
      </c>
      <c r="Q342" s="175"/>
      <c r="R342" s="175" t="s">
        <v>102</v>
      </c>
      <c r="S342" s="175"/>
      <c r="T342" s="175" t="s">
        <v>103</v>
      </c>
      <c r="U342" s="175" t="s">
        <v>38</v>
      </c>
      <c r="V342" s="175" t="s">
        <v>38</v>
      </c>
      <c r="W342" s="175" t="s">
        <v>99</v>
      </c>
      <c r="X342" s="178" t="s">
        <v>38</v>
      </c>
      <c r="Y342" s="178" t="s">
        <v>99</v>
      </c>
      <c r="Z342" s="178"/>
      <c r="AA342" s="178"/>
      <c r="AB342" s="178"/>
      <c r="AC342" s="178"/>
      <c r="AD342" s="178" t="s">
        <v>42</v>
      </c>
      <c r="AE342" s="178"/>
      <c r="AF342" s="178" t="s">
        <v>30</v>
      </c>
      <c r="AG342" s="180"/>
      <c r="AH342" s="180"/>
      <c r="AI342" s="181"/>
      <c r="AJ342" s="181"/>
      <c r="AK342" s="181"/>
      <c r="AL342" s="182">
        <v>186</v>
      </c>
      <c r="AM342" s="183" t="s">
        <v>11207</v>
      </c>
    </row>
    <row r="343" spans="1:39" s="153" customFormat="1" ht="15.6" customHeight="1" x14ac:dyDescent="0.3">
      <c r="A343" s="186">
        <v>897</v>
      </c>
      <c r="B343" s="178">
        <v>650</v>
      </c>
      <c r="C343" s="178"/>
      <c r="D343" s="178"/>
      <c r="E343" s="178"/>
      <c r="F343" s="176">
        <v>1952</v>
      </c>
      <c r="G343" s="176">
        <v>6</v>
      </c>
      <c r="H343" s="176">
        <v>28</v>
      </c>
      <c r="I343" s="178" t="s">
        <v>697</v>
      </c>
      <c r="J343" s="178" t="s">
        <v>983</v>
      </c>
      <c r="K343" s="178"/>
      <c r="L343" s="178"/>
      <c r="M343" s="178"/>
      <c r="N343" s="187" t="s">
        <v>984</v>
      </c>
      <c r="O343" s="178"/>
      <c r="P343" s="179"/>
      <c r="Q343" s="178"/>
      <c r="R343" s="178"/>
      <c r="S343" s="178"/>
      <c r="T343" s="175" t="s">
        <v>38</v>
      </c>
      <c r="U343" s="178" t="s">
        <v>38</v>
      </c>
      <c r="V343" s="188"/>
      <c r="W343" s="188"/>
      <c r="X343" s="188"/>
      <c r="Y343" s="178" t="s">
        <v>38</v>
      </c>
      <c r="Z343" s="188"/>
      <c r="AA343" s="178"/>
      <c r="AB343" s="178" t="s">
        <v>42</v>
      </c>
      <c r="AC343" s="178"/>
      <c r="AD343" s="178"/>
      <c r="AE343" s="178"/>
      <c r="AF343" s="178"/>
      <c r="AG343" s="180"/>
      <c r="AH343" s="180"/>
      <c r="AI343" s="181"/>
      <c r="AJ343" s="181"/>
      <c r="AK343" s="181"/>
      <c r="AL343" s="182"/>
      <c r="AM343" s="183" t="s">
        <v>11257</v>
      </c>
    </row>
    <row r="344" spans="1:39" s="153" customFormat="1" ht="15.6" customHeight="1" x14ac:dyDescent="0.3">
      <c r="A344" s="186">
        <v>898</v>
      </c>
      <c r="B344" s="178">
        <v>651</v>
      </c>
      <c r="C344" s="178"/>
      <c r="D344" s="178"/>
      <c r="E344" s="178"/>
      <c r="F344" s="176">
        <v>1952</v>
      </c>
      <c r="G344" s="176">
        <v>6</v>
      </c>
      <c r="H344" s="176">
        <v>29</v>
      </c>
      <c r="I344" s="178" t="s">
        <v>733</v>
      </c>
      <c r="J344" s="178" t="s">
        <v>985</v>
      </c>
      <c r="K344" s="178" t="s">
        <v>31</v>
      </c>
      <c r="L344" s="178"/>
      <c r="M344" s="178"/>
      <c r="N344" s="187" t="s">
        <v>986</v>
      </c>
      <c r="O344" s="178"/>
      <c r="P344" s="179"/>
      <c r="Q344" s="178"/>
      <c r="R344" s="178"/>
      <c r="S344" s="178"/>
      <c r="T344" s="175" t="s">
        <v>38</v>
      </c>
      <c r="U344" s="178" t="s">
        <v>38</v>
      </c>
      <c r="V344" s="188"/>
      <c r="W344" s="188"/>
      <c r="X344" s="188"/>
      <c r="Y344" s="178" t="s">
        <v>38</v>
      </c>
      <c r="Z344" s="188"/>
      <c r="AA344" s="178"/>
      <c r="AB344" s="178"/>
      <c r="AC344" s="178"/>
      <c r="AD344" s="178" t="s">
        <v>42</v>
      </c>
      <c r="AE344" s="178"/>
      <c r="AF344" s="178"/>
      <c r="AG344" s="180"/>
      <c r="AH344" s="180"/>
      <c r="AI344" s="181"/>
      <c r="AJ344" s="181"/>
      <c r="AK344" s="181"/>
      <c r="AL344" s="182"/>
      <c r="AM344" s="183" t="s">
        <v>11257</v>
      </c>
    </row>
    <row r="345" spans="1:39" s="153" customFormat="1" ht="15.6" customHeight="1" x14ac:dyDescent="0.3">
      <c r="A345" s="173">
        <v>352</v>
      </c>
      <c r="B345" s="174">
        <v>656</v>
      </c>
      <c r="C345" s="174"/>
      <c r="D345" s="174"/>
      <c r="E345" s="174"/>
      <c r="F345" s="176">
        <v>1952</v>
      </c>
      <c r="G345" s="176">
        <v>7</v>
      </c>
      <c r="H345" s="176">
        <v>1</v>
      </c>
      <c r="I345" s="174" t="s">
        <v>555</v>
      </c>
      <c r="J345" s="174" t="s">
        <v>565</v>
      </c>
      <c r="K345" s="174" t="s">
        <v>31</v>
      </c>
      <c r="L345" s="174" t="s">
        <v>557</v>
      </c>
      <c r="M345" s="174"/>
      <c r="N345" s="184" t="s">
        <v>566</v>
      </c>
      <c r="O345" s="178">
        <v>7</v>
      </c>
      <c r="P345" s="179" t="s">
        <v>110</v>
      </c>
      <c r="Q345" s="175"/>
      <c r="R345" s="175"/>
      <c r="S345" s="175" t="s">
        <v>559</v>
      </c>
      <c r="T345" s="175" t="s">
        <v>560</v>
      </c>
      <c r="U345" s="175" t="s">
        <v>38</v>
      </c>
      <c r="V345" s="175" t="s">
        <v>38</v>
      </c>
      <c r="W345" s="175" t="s">
        <v>38</v>
      </c>
      <c r="X345" s="178" t="s">
        <v>557</v>
      </c>
      <c r="Y345" s="178" t="s">
        <v>557</v>
      </c>
      <c r="Z345" s="178" t="s">
        <v>38</v>
      </c>
      <c r="AA345" s="178"/>
      <c r="AB345" s="178"/>
      <c r="AC345" s="178"/>
      <c r="AD345" s="178"/>
      <c r="AE345" s="178"/>
      <c r="AF345" s="178" t="s">
        <v>87</v>
      </c>
      <c r="AG345" s="180" t="s">
        <v>42</v>
      </c>
      <c r="AH345" s="180"/>
      <c r="AI345" s="181"/>
      <c r="AJ345" s="181"/>
      <c r="AK345" s="181"/>
      <c r="AL345" s="182">
        <v>352</v>
      </c>
      <c r="AM345" s="183" t="s">
        <v>11207</v>
      </c>
    </row>
    <row r="346" spans="1:39" s="153" customFormat="1" ht="15.6" customHeight="1" x14ac:dyDescent="0.3">
      <c r="A346" s="186">
        <v>903</v>
      </c>
      <c r="B346" s="178">
        <v>657</v>
      </c>
      <c r="C346" s="178"/>
      <c r="D346" s="178"/>
      <c r="E346" s="178"/>
      <c r="F346" s="176">
        <v>1952</v>
      </c>
      <c r="G346" s="176">
        <v>7</v>
      </c>
      <c r="H346" s="176">
        <v>1</v>
      </c>
      <c r="I346" s="178" t="s">
        <v>809</v>
      </c>
      <c r="J346" s="178" t="s">
        <v>742</v>
      </c>
      <c r="K346" s="178" t="s">
        <v>31</v>
      </c>
      <c r="L346" s="178" t="s">
        <v>743</v>
      </c>
      <c r="M346" s="178"/>
      <c r="N346" s="187" t="s">
        <v>989</v>
      </c>
      <c r="O346" s="178">
        <v>7</v>
      </c>
      <c r="P346" s="179" t="s">
        <v>110</v>
      </c>
      <c r="Q346" s="178"/>
      <c r="R346" s="178"/>
      <c r="S346" s="178"/>
      <c r="T346" s="175" t="s">
        <v>745</v>
      </c>
      <c r="U346" s="178" t="s">
        <v>38</v>
      </c>
      <c r="V346" s="188"/>
      <c r="W346" s="188"/>
      <c r="X346" s="188"/>
      <c r="Y346" s="178" t="s">
        <v>743</v>
      </c>
      <c r="Z346" s="188"/>
      <c r="AA346" s="178"/>
      <c r="AB346" s="178"/>
      <c r="AC346" s="178"/>
      <c r="AD346" s="178"/>
      <c r="AE346" s="178"/>
      <c r="AF346" s="178" t="s">
        <v>87</v>
      </c>
      <c r="AG346" s="180"/>
      <c r="AH346" s="180"/>
      <c r="AI346" s="181"/>
      <c r="AJ346" s="181"/>
      <c r="AK346" s="181"/>
      <c r="AL346" s="182">
        <v>903</v>
      </c>
      <c r="AM346" s="183" t="s">
        <v>11207</v>
      </c>
    </row>
    <row r="347" spans="1:39" s="153" customFormat="1" ht="15.6" customHeight="1" x14ac:dyDescent="0.3">
      <c r="A347" s="186">
        <v>902</v>
      </c>
      <c r="B347" s="178">
        <v>655</v>
      </c>
      <c r="C347" s="178"/>
      <c r="D347" s="178"/>
      <c r="E347" s="178"/>
      <c r="F347" s="176">
        <v>1952</v>
      </c>
      <c r="G347" s="176">
        <v>7</v>
      </c>
      <c r="H347" s="176">
        <v>1</v>
      </c>
      <c r="I347" s="178" t="s">
        <v>716</v>
      </c>
      <c r="J347" s="178" t="s">
        <v>987</v>
      </c>
      <c r="K347" s="178"/>
      <c r="L347" s="178"/>
      <c r="M347" s="178"/>
      <c r="N347" s="187" t="s">
        <v>988</v>
      </c>
      <c r="O347" s="178"/>
      <c r="P347" s="179"/>
      <c r="Q347" s="178"/>
      <c r="R347" s="178"/>
      <c r="S347" s="178"/>
      <c r="T347" s="175" t="s">
        <v>38</v>
      </c>
      <c r="U347" s="178" t="s">
        <v>38</v>
      </c>
      <c r="V347" s="188"/>
      <c r="W347" s="188"/>
      <c r="X347" s="188"/>
      <c r="Y347" s="178" t="s">
        <v>38</v>
      </c>
      <c r="Z347" s="188"/>
      <c r="AA347" s="178"/>
      <c r="AB347" s="178" t="s">
        <v>42</v>
      </c>
      <c r="AC347" s="178"/>
      <c r="AD347" s="178"/>
      <c r="AE347" s="178"/>
      <c r="AF347" s="178"/>
      <c r="AG347" s="180"/>
      <c r="AH347" s="180"/>
      <c r="AI347" s="181"/>
      <c r="AJ347" s="181"/>
      <c r="AK347" s="181"/>
      <c r="AL347" s="182"/>
      <c r="AM347" s="183" t="s">
        <v>11257</v>
      </c>
    </row>
    <row r="348" spans="1:39" s="153" customFormat="1" ht="15.6" customHeight="1" x14ac:dyDescent="0.3">
      <c r="A348" s="173">
        <v>188.1</v>
      </c>
      <c r="B348" s="176"/>
      <c r="C348" s="174"/>
      <c r="D348" s="175">
        <v>1091</v>
      </c>
      <c r="E348" s="176"/>
      <c r="F348" s="176">
        <v>1952</v>
      </c>
      <c r="G348" s="176">
        <v>7</v>
      </c>
      <c r="H348" s="176">
        <v>5</v>
      </c>
      <c r="I348" s="176" t="s">
        <v>66</v>
      </c>
      <c r="J348" s="174" t="s">
        <v>74</v>
      </c>
      <c r="K348" s="174" t="s">
        <v>31</v>
      </c>
      <c r="L348" s="174" t="s">
        <v>75</v>
      </c>
      <c r="M348" s="176" t="s">
        <v>77</v>
      </c>
      <c r="N348" s="177" t="s">
        <v>11323</v>
      </c>
      <c r="O348" s="178" t="s">
        <v>78</v>
      </c>
      <c r="P348" s="179">
        <v>7</v>
      </c>
      <c r="Q348" s="175" t="s">
        <v>79</v>
      </c>
      <c r="R348" s="175"/>
      <c r="S348" s="175"/>
      <c r="T348" s="175" t="s">
        <v>38</v>
      </c>
      <c r="U348" s="175" t="s">
        <v>38</v>
      </c>
      <c r="V348" s="175" t="s">
        <v>75</v>
      </c>
      <c r="W348" s="175" t="s">
        <v>38</v>
      </c>
      <c r="X348" s="178" t="s">
        <v>38</v>
      </c>
      <c r="Y348" s="178" t="s">
        <v>38</v>
      </c>
      <c r="Z348" s="178"/>
      <c r="AA348" s="178"/>
      <c r="AB348" s="178"/>
      <c r="AC348" s="178"/>
      <c r="AD348" s="178"/>
      <c r="AE348" s="178"/>
      <c r="AF348" s="178" t="s">
        <v>30</v>
      </c>
      <c r="AG348" s="180"/>
      <c r="AH348" s="180"/>
      <c r="AI348" s="181"/>
      <c r="AJ348" s="181"/>
      <c r="AK348" s="181"/>
      <c r="AL348" s="182">
        <v>188.1</v>
      </c>
      <c r="AM348" s="183" t="s">
        <v>11207</v>
      </c>
    </row>
    <row r="349" spans="1:39" s="153" customFormat="1" ht="15.6" customHeight="1" x14ac:dyDescent="0.3">
      <c r="A349" s="186">
        <v>906</v>
      </c>
      <c r="B349" s="178">
        <v>660</v>
      </c>
      <c r="C349" s="178"/>
      <c r="D349" s="178"/>
      <c r="E349" s="178"/>
      <c r="F349" s="176">
        <v>1952</v>
      </c>
      <c r="G349" s="176">
        <v>7</v>
      </c>
      <c r="H349" s="176">
        <v>5</v>
      </c>
      <c r="I349" s="178" t="s">
        <v>709</v>
      </c>
      <c r="J349" s="178" t="s">
        <v>842</v>
      </c>
      <c r="K349" s="178"/>
      <c r="L349" s="178"/>
      <c r="M349" s="178"/>
      <c r="N349" s="187" t="s">
        <v>990</v>
      </c>
      <c r="O349" s="178"/>
      <c r="P349" s="179"/>
      <c r="Q349" s="178"/>
      <c r="R349" s="178"/>
      <c r="S349" s="178"/>
      <c r="T349" s="175" t="s">
        <v>38</v>
      </c>
      <c r="U349" s="178" t="s">
        <v>38</v>
      </c>
      <c r="V349" s="188"/>
      <c r="W349" s="188"/>
      <c r="X349" s="188"/>
      <c r="Y349" s="178" t="s">
        <v>38</v>
      </c>
      <c r="Z349" s="188"/>
      <c r="AA349" s="178"/>
      <c r="AB349" s="178"/>
      <c r="AC349" s="178"/>
      <c r="AD349" s="178"/>
      <c r="AE349" s="178"/>
      <c r="AF349" s="178"/>
      <c r="AG349" s="180" t="s">
        <v>42</v>
      </c>
      <c r="AH349" s="180"/>
      <c r="AI349" s="181"/>
      <c r="AJ349" s="181"/>
      <c r="AK349" s="181"/>
      <c r="AL349" s="182"/>
      <c r="AM349" s="183" t="s">
        <v>11257</v>
      </c>
    </row>
    <row r="350" spans="1:39" s="153" customFormat="1" ht="15.6" customHeight="1" x14ac:dyDescent="0.3">
      <c r="A350" s="173">
        <v>344</v>
      </c>
      <c r="B350" s="174">
        <v>665</v>
      </c>
      <c r="C350" s="174" t="s">
        <v>548</v>
      </c>
      <c r="D350" s="174"/>
      <c r="E350" s="174"/>
      <c r="F350" s="176">
        <v>1952</v>
      </c>
      <c r="G350" s="176">
        <v>7</v>
      </c>
      <c r="H350" s="176">
        <v>9</v>
      </c>
      <c r="I350" s="174" t="s">
        <v>535</v>
      </c>
      <c r="J350" s="174" t="s">
        <v>542</v>
      </c>
      <c r="K350" s="174" t="s">
        <v>31</v>
      </c>
      <c r="L350" s="174" t="s">
        <v>543</v>
      </c>
      <c r="M350" s="174"/>
      <c r="N350" s="184" t="s">
        <v>549</v>
      </c>
      <c r="O350" s="178">
        <v>7</v>
      </c>
      <c r="P350" s="179" t="s">
        <v>110</v>
      </c>
      <c r="Q350" s="175"/>
      <c r="R350" s="175" t="s">
        <v>545</v>
      </c>
      <c r="S350" s="175" t="s">
        <v>546</v>
      </c>
      <c r="T350" s="175" t="s">
        <v>547</v>
      </c>
      <c r="U350" s="175" t="s">
        <v>38</v>
      </c>
      <c r="V350" s="175" t="s">
        <v>38</v>
      </c>
      <c r="W350" s="175" t="s">
        <v>543</v>
      </c>
      <c r="X350" s="178" t="s">
        <v>543</v>
      </c>
      <c r="Y350" s="178" t="s">
        <v>543</v>
      </c>
      <c r="Z350" s="178" t="s">
        <v>38</v>
      </c>
      <c r="AA350" s="178"/>
      <c r="AB350" s="178"/>
      <c r="AC350" s="178"/>
      <c r="AD350" s="178"/>
      <c r="AE350" s="178"/>
      <c r="AF350" s="178" t="s">
        <v>87</v>
      </c>
      <c r="AG350" s="180"/>
      <c r="AH350" s="180"/>
      <c r="AI350" s="181"/>
      <c r="AJ350" s="181"/>
      <c r="AK350" s="181"/>
      <c r="AL350" s="182">
        <v>344</v>
      </c>
      <c r="AM350" s="183" t="s">
        <v>11207</v>
      </c>
    </row>
    <row r="351" spans="1:39" s="153" customFormat="1" ht="15.6" customHeight="1" x14ac:dyDescent="0.3">
      <c r="A351" s="186">
        <v>911</v>
      </c>
      <c r="B351" s="178">
        <v>667</v>
      </c>
      <c r="C351" s="178"/>
      <c r="D351" s="178"/>
      <c r="E351" s="178"/>
      <c r="F351" s="176">
        <v>1952</v>
      </c>
      <c r="G351" s="176">
        <v>7</v>
      </c>
      <c r="H351" s="176">
        <v>9</v>
      </c>
      <c r="I351" s="178" t="s">
        <v>719</v>
      </c>
      <c r="J351" s="178" t="s">
        <v>720</v>
      </c>
      <c r="K351" s="178" t="s">
        <v>31</v>
      </c>
      <c r="L351" s="178" t="s">
        <v>721</v>
      </c>
      <c r="M351" s="178"/>
      <c r="N351" s="187" t="s">
        <v>991</v>
      </c>
      <c r="O351" s="178">
        <v>11</v>
      </c>
      <c r="P351" s="179">
        <v>6</v>
      </c>
      <c r="Q351" s="178"/>
      <c r="R351" s="178"/>
      <c r="S351" s="178"/>
      <c r="T351" s="175" t="s">
        <v>723</v>
      </c>
      <c r="U351" s="178" t="s">
        <v>38</v>
      </c>
      <c r="V351" s="188"/>
      <c r="W351" s="188"/>
      <c r="X351" s="188"/>
      <c r="Y351" s="178" t="s">
        <v>721</v>
      </c>
      <c r="Z351" s="188"/>
      <c r="AA351" s="178"/>
      <c r="AB351" s="178"/>
      <c r="AC351" s="178"/>
      <c r="AD351" s="178" t="s">
        <v>42</v>
      </c>
      <c r="AE351" s="178"/>
      <c r="AF351" s="178" t="s">
        <v>30</v>
      </c>
      <c r="AG351" s="180"/>
      <c r="AH351" s="180"/>
      <c r="AI351" s="181"/>
      <c r="AJ351" s="181"/>
      <c r="AK351" s="181"/>
      <c r="AL351" s="182">
        <v>911</v>
      </c>
      <c r="AM351" s="183" t="s">
        <v>11207</v>
      </c>
    </row>
    <row r="352" spans="1:39" s="153" customFormat="1" ht="15.6" customHeight="1" x14ac:dyDescent="0.3">
      <c r="A352" s="186">
        <v>912</v>
      </c>
      <c r="B352" s="178">
        <v>668</v>
      </c>
      <c r="C352" s="178"/>
      <c r="D352" s="178"/>
      <c r="E352" s="178"/>
      <c r="F352" s="176">
        <v>1952</v>
      </c>
      <c r="G352" s="176">
        <v>7</v>
      </c>
      <c r="H352" s="176">
        <v>9</v>
      </c>
      <c r="I352" s="178" t="s">
        <v>719</v>
      </c>
      <c r="J352" s="178" t="s">
        <v>720</v>
      </c>
      <c r="K352" s="178" t="s">
        <v>31</v>
      </c>
      <c r="L352" s="178" t="s">
        <v>721</v>
      </c>
      <c r="M352" s="178"/>
      <c r="N352" s="187" t="s">
        <v>992</v>
      </c>
      <c r="O352" s="178">
        <v>11</v>
      </c>
      <c r="P352" s="179">
        <v>6</v>
      </c>
      <c r="Q352" s="178"/>
      <c r="R352" s="178"/>
      <c r="S352" s="178"/>
      <c r="T352" s="175" t="s">
        <v>723</v>
      </c>
      <c r="U352" s="178" t="s">
        <v>38</v>
      </c>
      <c r="V352" s="188"/>
      <c r="W352" s="188"/>
      <c r="X352" s="188"/>
      <c r="Y352" s="178" t="s">
        <v>721</v>
      </c>
      <c r="Z352" s="188"/>
      <c r="AA352" s="178"/>
      <c r="AB352" s="178"/>
      <c r="AC352" s="178"/>
      <c r="AD352" s="178" t="s">
        <v>42</v>
      </c>
      <c r="AE352" s="178"/>
      <c r="AF352" s="178" t="s">
        <v>30</v>
      </c>
      <c r="AG352" s="180"/>
      <c r="AH352" s="180"/>
      <c r="AI352" s="181"/>
      <c r="AJ352" s="181"/>
      <c r="AK352" s="181"/>
      <c r="AL352" s="182">
        <v>912</v>
      </c>
      <c r="AM352" s="183" t="s">
        <v>11207</v>
      </c>
    </row>
    <row r="353" spans="1:39" s="153" customFormat="1" ht="15.6" customHeight="1" x14ac:dyDescent="0.3">
      <c r="A353" s="173">
        <v>189</v>
      </c>
      <c r="B353" s="176"/>
      <c r="C353" s="174"/>
      <c r="D353" s="175" t="s">
        <v>308</v>
      </c>
      <c r="E353" s="176" t="s">
        <v>11209</v>
      </c>
      <c r="F353" s="176">
        <v>1952</v>
      </c>
      <c r="G353" s="176">
        <v>7</v>
      </c>
      <c r="H353" s="176">
        <v>12</v>
      </c>
      <c r="I353" s="176" t="s">
        <v>66</v>
      </c>
      <c r="J353" s="174" t="s">
        <v>74</v>
      </c>
      <c r="K353" s="174" t="s">
        <v>31</v>
      </c>
      <c r="L353" s="174" t="s">
        <v>75</v>
      </c>
      <c r="M353" s="176" t="s">
        <v>77</v>
      </c>
      <c r="N353" s="184"/>
      <c r="O353" s="178" t="s">
        <v>78</v>
      </c>
      <c r="P353" s="179">
        <v>7</v>
      </c>
      <c r="Q353" s="175" t="s">
        <v>79</v>
      </c>
      <c r="R353" s="175"/>
      <c r="S353" s="175"/>
      <c r="T353" s="175" t="s">
        <v>38</v>
      </c>
      <c r="U353" s="175" t="s">
        <v>38</v>
      </c>
      <c r="V353" s="175" t="s">
        <v>75</v>
      </c>
      <c r="W353" s="175" t="s">
        <v>38</v>
      </c>
      <c r="X353" s="178" t="s">
        <v>38</v>
      </c>
      <c r="Y353" s="178" t="s">
        <v>38</v>
      </c>
      <c r="Z353" s="178"/>
      <c r="AA353" s="178"/>
      <c r="AB353" s="178"/>
      <c r="AC353" s="178"/>
      <c r="AD353" s="178"/>
      <c r="AE353" s="178"/>
      <c r="AF353" s="178" t="s">
        <v>30</v>
      </c>
      <c r="AG353" s="180"/>
      <c r="AH353" s="180"/>
      <c r="AI353" s="181"/>
      <c r="AJ353" s="181"/>
      <c r="AK353" s="181"/>
      <c r="AL353" s="182">
        <v>189</v>
      </c>
      <c r="AM353" s="183" t="s">
        <v>11207</v>
      </c>
    </row>
    <row r="354" spans="1:39" s="153" customFormat="1" ht="15.6" customHeight="1" x14ac:dyDescent="0.3">
      <c r="A354" s="186">
        <v>916</v>
      </c>
      <c r="B354" s="178">
        <v>672</v>
      </c>
      <c r="C354" s="178"/>
      <c r="D354" s="178"/>
      <c r="E354" s="178"/>
      <c r="F354" s="176">
        <v>1952</v>
      </c>
      <c r="G354" s="176">
        <v>7</v>
      </c>
      <c r="H354" s="176">
        <v>12</v>
      </c>
      <c r="I354" s="178" t="s">
        <v>733</v>
      </c>
      <c r="J354" s="178" t="s">
        <v>993</v>
      </c>
      <c r="K354" s="178"/>
      <c r="L354" s="178"/>
      <c r="M354" s="178"/>
      <c r="N354" s="187" t="s">
        <v>994</v>
      </c>
      <c r="O354" s="178"/>
      <c r="P354" s="179"/>
      <c r="Q354" s="178"/>
      <c r="R354" s="178"/>
      <c r="S354" s="178"/>
      <c r="T354" s="175" t="s">
        <v>38</v>
      </c>
      <c r="U354" s="178" t="s">
        <v>38</v>
      </c>
      <c r="V354" s="188"/>
      <c r="W354" s="188"/>
      <c r="X354" s="188"/>
      <c r="Y354" s="178" t="s">
        <v>38</v>
      </c>
      <c r="Z354" s="188"/>
      <c r="AA354" s="178" t="s">
        <v>42</v>
      </c>
      <c r="AB354" s="178"/>
      <c r="AC354" s="178"/>
      <c r="AD354" s="178"/>
      <c r="AE354" s="178"/>
      <c r="AF354" s="178"/>
      <c r="AG354" s="180"/>
      <c r="AH354" s="180"/>
      <c r="AI354" s="181"/>
      <c r="AJ354" s="181"/>
      <c r="AK354" s="181"/>
      <c r="AL354" s="182"/>
      <c r="AM354" s="183" t="s">
        <v>11257</v>
      </c>
    </row>
    <row r="355" spans="1:39" s="153" customFormat="1" ht="15.6" customHeight="1" x14ac:dyDescent="0.3">
      <c r="A355" s="186">
        <v>919</v>
      </c>
      <c r="B355" s="178">
        <v>675</v>
      </c>
      <c r="C355" s="178"/>
      <c r="D355" s="178"/>
      <c r="E355" s="178"/>
      <c r="F355" s="176">
        <v>1952</v>
      </c>
      <c r="G355" s="176">
        <v>7</v>
      </c>
      <c r="H355" s="176">
        <v>12</v>
      </c>
      <c r="I355" s="178" t="s">
        <v>324</v>
      </c>
      <c r="J355" s="178" t="s">
        <v>995</v>
      </c>
      <c r="K355" s="178"/>
      <c r="L355" s="178"/>
      <c r="M355" s="178"/>
      <c r="N355" s="187" t="s">
        <v>996</v>
      </c>
      <c r="O355" s="178"/>
      <c r="P355" s="179"/>
      <c r="Q355" s="178"/>
      <c r="R355" s="178"/>
      <c r="S355" s="178"/>
      <c r="T355" s="175" t="s">
        <v>38</v>
      </c>
      <c r="U355" s="178" t="s">
        <v>38</v>
      </c>
      <c r="V355" s="188"/>
      <c r="W355" s="188"/>
      <c r="X355" s="188"/>
      <c r="Y355" s="178" t="s">
        <v>38</v>
      </c>
      <c r="Z355" s="188"/>
      <c r="AA355" s="178"/>
      <c r="AB355" s="178"/>
      <c r="AC355" s="178" t="s">
        <v>42</v>
      </c>
      <c r="AD355" s="178"/>
      <c r="AE355" s="178"/>
      <c r="AF355" s="178"/>
      <c r="AG355" s="180" t="s">
        <v>42</v>
      </c>
      <c r="AH355" s="180"/>
      <c r="AI355" s="181"/>
      <c r="AJ355" s="181"/>
      <c r="AK355" s="181"/>
      <c r="AL355" s="182"/>
      <c r="AM355" s="183" t="s">
        <v>11257</v>
      </c>
    </row>
    <row r="356" spans="1:39" s="153" customFormat="1" ht="15.6" customHeight="1" x14ac:dyDescent="0.3">
      <c r="A356" s="186">
        <v>920</v>
      </c>
      <c r="B356" s="178">
        <v>676</v>
      </c>
      <c r="C356" s="178"/>
      <c r="D356" s="178"/>
      <c r="E356" s="178"/>
      <c r="F356" s="176">
        <v>1952</v>
      </c>
      <c r="G356" s="176">
        <v>7</v>
      </c>
      <c r="H356" s="176">
        <v>13</v>
      </c>
      <c r="I356" s="178" t="s">
        <v>66</v>
      </c>
      <c r="J356" s="178" t="s">
        <v>997</v>
      </c>
      <c r="K356" s="178"/>
      <c r="L356" s="178"/>
      <c r="M356" s="178"/>
      <c r="N356" s="187" t="s">
        <v>998</v>
      </c>
      <c r="O356" s="178"/>
      <c r="P356" s="179"/>
      <c r="Q356" s="178"/>
      <c r="R356" s="178"/>
      <c r="S356" s="178"/>
      <c r="T356" s="175" t="s">
        <v>38</v>
      </c>
      <c r="U356" s="178" t="s">
        <v>38</v>
      </c>
      <c r="V356" s="188"/>
      <c r="W356" s="188"/>
      <c r="X356" s="188"/>
      <c r="Y356" s="178" t="s">
        <v>38</v>
      </c>
      <c r="Z356" s="188"/>
      <c r="AA356" s="178"/>
      <c r="AB356" s="178" t="s">
        <v>42</v>
      </c>
      <c r="AC356" s="178"/>
      <c r="AD356" s="178"/>
      <c r="AE356" s="178"/>
      <c r="AF356" s="178"/>
      <c r="AG356" s="180"/>
      <c r="AH356" s="180"/>
      <c r="AI356" s="181"/>
      <c r="AJ356" s="181"/>
      <c r="AK356" s="181"/>
      <c r="AL356" s="182"/>
      <c r="AM356" s="183" t="s">
        <v>11257</v>
      </c>
    </row>
    <row r="357" spans="1:39" s="153" customFormat="1" ht="15.6" customHeight="1" x14ac:dyDescent="0.3">
      <c r="A357" s="173">
        <v>190</v>
      </c>
      <c r="B357" s="174">
        <v>679</v>
      </c>
      <c r="C357" s="174" t="s">
        <v>312</v>
      </c>
      <c r="D357" s="174"/>
      <c r="E357" s="174"/>
      <c r="F357" s="176">
        <v>1952</v>
      </c>
      <c r="G357" s="176">
        <v>7</v>
      </c>
      <c r="H357" s="176">
        <v>14</v>
      </c>
      <c r="I357" s="174" t="s">
        <v>313</v>
      </c>
      <c r="J357" s="174" t="s">
        <v>314</v>
      </c>
      <c r="K357" s="174" t="s">
        <v>31</v>
      </c>
      <c r="L357" s="174" t="s">
        <v>315</v>
      </c>
      <c r="M357" s="175"/>
      <c r="N357" s="184" t="s">
        <v>316</v>
      </c>
      <c r="O357" s="178">
        <v>7</v>
      </c>
      <c r="P357" s="179">
        <v>-9</v>
      </c>
      <c r="Q357" s="175" t="s">
        <v>317</v>
      </c>
      <c r="R357" s="175"/>
      <c r="S357" s="175"/>
      <c r="T357" s="175" t="s">
        <v>318</v>
      </c>
      <c r="U357" s="175" t="s">
        <v>38</v>
      </c>
      <c r="V357" s="175" t="s">
        <v>315</v>
      </c>
      <c r="W357" s="175" t="s">
        <v>38</v>
      </c>
      <c r="X357" s="178" t="s">
        <v>38</v>
      </c>
      <c r="Y357" s="178" t="s">
        <v>315</v>
      </c>
      <c r="Z357" s="178"/>
      <c r="AA357" s="178"/>
      <c r="AB357" s="178"/>
      <c r="AC357" s="178"/>
      <c r="AD357" s="178"/>
      <c r="AE357" s="178"/>
      <c r="AF357" s="178" t="s">
        <v>87</v>
      </c>
      <c r="AG357" s="180"/>
      <c r="AH357" s="180"/>
      <c r="AI357" s="181"/>
      <c r="AJ357" s="181"/>
      <c r="AK357" s="181"/>
      <c r="AL357" s="182">
        <v>190</v>
      </c>
      <c r="AM357" s="183" t="s">
        <v>11207</v>
      </c>
    </row>
    <row r="358" spans="1:39" s="153" customFormat="1" ht="15.6" customHeight="1" x14ac:dyDescent="0.3">
      <c r="A358" s="186">
        <v>921</v>
      </c>
      <c r="B358" s="178">
        <v>677</v>
      </c>
      <c r="C358" s="178"/>
      <c r="D358" s="178"/>
      <c r="E358" s="178"/>
      <c r="F358" s="176">
        <v>1952</v>
      </c>
      <c r="G358" s="176">
        <v>7</v>
      </c>
      <c r="H358" s="176">
        <v>14</v>
      </c>
      <c r="I358" s="178" t="s">
        <v>80</v>
      </c>
      <c r="J358" s="178" t="s">
        <v>685</v>
      </c>
      <c r="K358" s="178" t="s">
        <v>31</v>
      </c>
      <c r="L358" s="178" t="s">
        <v>681</v>
      </c>
      <c r="M358" s="178"/>
      <c r="N358" s="187" t="s">
        <v>999</v>
      </c>
      <c r="O358" s="178">
        <v>8</v>
      </c>
      <c r="P358" s="179">
        <v>5</v>
      </c>
      <c r="Q358" s="178"/>
      <c r="R358" s="178"/>
      <c r="S358" s="178"/>
      <c r="T358" s="175" t="s">
        <v>38</v>
      </c>
      <c r="U358" s="178" t="s">
        <v>683</v>
      </c>
      <c r="V358" s="188"/>
      <c r="W358" s="188"/>
      <c r="X358" s="188"/>
      <c r="Y358" s="178" t="s">
        <v>38</v>
      </c>
      <c r="Z358" s="178" t="s">
        <v>681</v>
      </c>
      <c r="AA358" s="178"/>
      <c r="AB358" s="178"/>
      <c r="AC358" s="178"/>
      <c r="AD358" s="178"/>
      <c r="AE358" s="178" t="s">
        <v>42</v>
      </c>
      <c r="AF358" s="178" t="s">
        <v>87</v>
      </c>
      <c r="AG358" s="180" t="s">
        <v>42</v>
      </c>
      <c r="AH358" s="180"/>
      <c r="AI358" s="181"/>
      <c r="AJ358" s="181"/>
      <c r="AK358" s="181"/>
      <c r="AL358" s="182">
        <v>921</v>
      </c>
      <c r="AM358" s="183" t="s">
        <v>11207</v>
      </c>
    </row>
    <row r="359" spans="1:39" s="153" customFormat="1" ht="15.6" customHeight="1" x14ac:dyDescent="0.3">
      <c r="A359" s="186">
        <v>922</v>
      </c>
      <c r="B359" s="178">
        <v>678</v>
      </c>
      <c r="C359" s="178"/>
      <c r="D359" s="178"/>
      <c r="E359" s="178"/>
      <c r="F359" s="176">
        <v>1952</v>
      </c>
      <c r="G359" s="176">
        <v>7</v>
      </c>
      <c r="H359" s="176">
        <v>14</v>
      </c>
      <c r="I359" s="178" t="s">
        <v>80</v>
      </c>
      <c r="J359" s="178" t="s">
        <v>685</v>
      </c>
      <c r="K359" s="178" t="s">
        <v>31</v>
      </c>
      <c r="L359" s="178" t="s">
        <v>681</v>
      </c>
      <c r="M359" s="178"/>
      <c r="N359" s="187" t="s">
        <v>1000</v>
      </c>
      <c r="O359" s="178">
        <v>8</v>
      </c>
      <c r="P359" s="179">
        <v>5</v>
      </c>
      <c r="Q359" s="178"/>
      <c r="R359" s="178"/>
      <c r="S359" s="178"/>
      <c r="T359" s="175" t="s">
        <v>38</v>
      </c>
      <c r="U359" s="178" t="s">
        <v>683</v>
      </c>
      <c r="V359" s="188"/>
      <c r="W359" s="188"/>
      <c r="X359" s="188"/>
      <c r="Y359" s="178" t="s">
        <v>38</v>
      </c>
      <c r="Z359" s="178" t="s">
        <v>681</v>
      </c>
      <c r="AA359" s="178"/>
      <c r="AB359" s="178"/>
      <c r="AC359" s="178"/>
      <c r="AD359" s="178"/>
      <c r="AE359" s="178"/>
      <c r="AF359" s="178" t="s">
        <v>87</v>
      </c>
      <c r="AG359" s="180"/>
      <c r="AH359" s="180"/>
      <c r="AI359" s="181"/>
      <c r="AJ359" s="181"/>
      <c r="AK359" s="181"/>
      <c r="AL359" s="182">
        <v>922</v>
      </c>
      <c r="AM359" s="183" t="s">
        <v>11207</v>
      </c>
    </row>
    <row r="360" spans="1:39" s="153" customFormat="1" ht="15.6" customHeight="1" x14ac:dyDescent="0.3">
      <c r="A360" s="173">
        <v>191</v>
      </c>
      <c r="B360" s="174">
        <v>680</v>
      </c>
      <c r="C360" s="174"/>
      <c r="D360" s="175"/>
      <c r="E360" s="175"/>
      <c r="F360" s="176">
        <v>1952</v>
      </c>
      <c r="G360" s="176">
        <v>7</v>
      </c>
      <c r="H360" s="176">
        <v>15</v>
      </c>
      <c r="I360" s="174" t="s">
        <v>66</v>
      </c>
      <c r="J360" s="174" t="s">
        <v>121</v>
      </c>
      <c r="K360" s="174" t="s">
        <v>31</v>
      </c>
      <c r="L360" s="174" t="s">
        <v>115</v>
      </c>
      <c r="M360" s="174"/>
      <c r="N360" s="184" t="s">
        <v>319</v>
      </c>
      <c r="O360" s="178">
        <v>7</v>
      </c>
      <c r="P360" s="179" t="s">
        <v>110</v>
      </c>
      <c r="Q360" s="175" t="s">
        <v>117</v>
      </c>
      <c r="R360" s="175"/>
      <c r="S360" s="175"/>
      <c r="T360" s="175" t="s">
        <v>118</v>
      </c>
      <c r="U360" s="175" t="s">
        <v>38</v>
      </c>
      <c r="V360" s="175" t="s">
        <v>120</v>
      </c>
      <c r="W360" s="175" t="s">
        <v>38</v>
      </c>
      <c r="X360" s="178" t="s">
        <v>38</v>
      </c>
      <c r="Y360" s="178" t="s">
        <v>115</v>
      </c>
      <c r="Z360" s="178"/>
      <c r="AA360" s="178"/>
      <c r="AB360" s="178"/>
      <c r="AC360" s="178"/>
      <c r="AD360" s="178"/>
      <c r="AE360" s="178"/>
      <c r="AF360" s="178" t="s">
        <v>87</v>
      </c>
      <c r="AG360" s="180"/>
      <c r="AH360" s="180"/>
      <c r="AI360" s="181"/>
      <c r="AJ360" s="181"/>
      <c r="AK360" s="181"/>
      <c r="AL360" s="182">
        <v>191</v>
      </c>
      <c r="AM360" s="183" t="s">
        <v>11207</v>
      </c>
    </row>
    <row r="361" spans="1:39" s="153" customFormat="1" ht="15.6" customHeight="1" x14ac:dyDescent="0.3">
      <c r="A361" s="186">
        <v>923</v>
      </c>
      <c r="B361" s="178">
        <v>681</v>
      </c>
      <c r="C361" s="178"/>
      <c r="D361" s="178"/>
      <c r="E361" s="178"/>
      <c r="F361" s="176">
        <v>1952</v>
      </c>
      <c r="G361" s="176">
        <v>7</v>
      </c>
      <c r="H361" s="176">
        <v>15</v>
      </c>
      <c r="I361" s="178" t="s">
        <v>696</v>
      </c>
      <c r="J361" s="178" t="s">
        <v>1001</v>
      </c>
      <c r="K361" s="178"/>
      <c r="L361" s="178"/>
      <c r="M361" s="178"/>
      <c r="N361" s="187" t="s">
        <v>1002</v>
      </c>
      <c r="O361" s="178"/>
      <c r="P361" s="179"/>
      <c r="Q361" s="178"/>
      <c r="R361" s="178"/>
      <c r="S361" s="178"/>
      <c r="T361" s="175" t="s">
        <v>38</v>
      </c>
      <c r="U361" s="178" t="s">
        <v>38</v>
      </c>
      <c r="V361" s="188"/>
      <c r="W361" s="188"/>
      <c r="X361" s="188"/>
      <c r="Y361" s="178" t="s">
        <v>38</v>
      </c>
      <c r="Z361" s="188"/>
      <c r="AA361" s="178"/>
      <c r="AB361" s="178" t="s">
        <v>42</v>
      </c>
      <c r="AC361" s="178"/>
      <c r="AD361" s="178"/>
      <c r="AE361" s="178"/>
      <c r="AF361" s="178"/>
      <c r="AG361" s="180"/>
      <c r="AH361" s="180"/>
      <c r="AI361" s="181"/>
      <c r="AJ361" s="181"/>
      <c r="AK361" s="181"/>
      <c r="AL361" s="182"/>
      <c r="AM361" s="183" t="s">
        <v>11257</v>
      </c>
    </row>
    <row r="362" spans="1:39" s="153" customFormat="1" ht="15.6" customHeight="1" x14ac:dyDescent="0.3">
      <c r="A362" s="173">
        <v>192</v>
      </c>
      <c r="B362" s="174">
        <v>682</v>
      </c>
      <c r="C362" s="174"/>
      <c r="D362" s="174"/>
      <c r="E362" s="174"/>
      <c r="F362" s="176">
        <v>1952</v>
      </c>
      <c r="G362" s="176">
        <v>7</v>
      </c>
      <c r="H362" s="176">
        <v>16</v>
      </c>
      <c r="I362" s="174" t="s">
        <v>313</v>
      </c>
      <c r="J362" s="174" t="s">
        <v>320</v>
      </c>
      <c r="K362" s="174" t="s">
        <v>31</v>
      </c>
      <c r="L362" s="174" t="s">
        <v>315</v>
      </c>
      <c r="M362" s="175"/>
      <c r="N362" s="184" t="s">
        <v>321</v>
      </c>
      <c r="O362" s="178">
        <v>7</v>
      </c>
      <c r="P362" s="179">
        <v>-9</v>
      </c>
      <c r="Q362" s="175" t="s">
        <v>317</v>
      </c>
      <c r="R362" s="175"/>
      <c r="S362" s="175"/>
      <c r="T362" s="175" t="s">
        <v>318</v>
      </c>
      <c r="U362" s="175" t="s">
        <v>38</v>
      </c>
      <c r="V362" s="175" t="s">
        <v>315</v>
      </c>
      <c r="W362" s="175" t="s">
        <v>38</v>
      </c>
      <c r="X362" s="178" t="s">
        <v>38</v>
      </c>
      <c r="Y362" s="178" t="s">
        <v>315</v>
      </c>
      <c r="Z362" s="178"/>
      <c r="AA362" s="178"/>
      <c r="AB362" s="178"/>
      <c r="AC362" s="178"/>
      <c r="AD362" s="178"/>
      <c r="AE362" s="178"/>
      <c r="AF362" s="178" t="s">
        <v>87</v>
      </c>
      <c r="AG362" s="180"/>
      <c r="AH362" s="180"/>
      <c r="AI362" s="181"/>
      <c r="AJ362" s="181"/>
      <c r="AK362" s="181"/>
      <c r="AL362" s="182">
        <v>192</v>
      </c>
      <c r="AM362" s="183" t="s">
        <v>11207</v>
      </c>
    </row>
    <row r="363" spans="1:39" s="153" customFormat="1" ht="15.6" customHeight="1" x14ac:dyDescent="0.3">
      <c r="A363" s="186">
        <v>927</v>
      </c>
      <c r="B363" s="178">
        <v>686</v>
      </c>
      <c r="C363" s="178">
        <v>1479</v>
      </c>
      <c r="D363" s="178"/>
      <c r="E363" s="178"/>
      <c r="F363" s="176">
        <v>1952</v>
      </c>
      <c r="G363" s="176">
        <v>7</v>
      </c>
      <c r="H363" s="176">
        <v>17</v>
      </c>
      <c r="I363" s="178" t="s">
        <v>719</v>
      </c>
      <c r="J363" s="178" t="s">
        <v>720</v>
      </c>
      <c r="K363" s="178" t="s">
        <v>31</v>
      </c>
      <c r="L363" s="178" t="s">
        <v>721</v>
      </c>
      <c r="M363" s="178"/>
      <c r="N363" s="187" t="s">
        <v>1003</v>
      </c>
      <c r="O363" s="178">
        <v>11</v>
      </c>
      <c r="P363" s="179">
        <v>6</v>
      </c>
      <c r="Q363" s="178"/>
      <c r="R363" s="178"/>
      <c r="S363" s="178"/>
      <c r="T363" s="175" t="s">
        <v>723</v>
      </c>
      <c r="U363" s="178" t="s">
        <v>38</v>
      </c>
      <c r="V363" s="188"/>
      <c r="W363" s="188"/>
      <c r="X363" s="188"/>
      <c r="Y363" s="178" t="s">
        <v>721</v>
      </c>
      <c r="Z363" s="188"/>
      <c r="AA363" s="178"/>
      <c r="AB363" s="178"/>
      <c r="AC363" s="178"/>
      <c r="AD363" s="178" t="s">
        <v>42</v>
      </c>
      <c r="AE363" s="178"/>
      <c r="AF363" s="178" t="s">
        <v>30</v>
      </c>
      <c r="AG363" s="180"/>
      <c r="AH363" s="180"/>
      <c r="AI363" s="181"/>
      <c r="AJ363" s="181"/>
      <c r="AK363" s="181"/>
      <c r="AL363" s="182">
        <v>927</v>
      </c>
      <c r="AM363" s="183" t="s">
        <v>11207</v>
      </c>
    </row>
    <row r="364" spans="1:39" s="153" customFormat="1" ht="15.6" customHeight="1" x14ac:dyDescent="0.3">
      <c r="A364" s="186">
        <v>930</v>
      </c>
      <c r="B364" s="178">
        <v>689</v>
      </c>
      <c r="C364" s="178"/>
      <c r="D364" s="178"/>
      <c r="E364" s="178"/>
      <c r="F364" s="176">
        <v>1952</v>
      </c>
      <c r="G364" s="176">
        <v>7</v>
      </c>
      <c r="H364" s="176">
        <v>18</v>
      </c>
      <c r="I364" s="178" t="s">
        <v>696</v>
      </c>
      <c r="J364" s="178" t="s">
        <v>1004</v>
      </c>
      <c r="K364" s="178" t="s">
        <v>31</v>
      </c>
      <c r="L364" s="178" t="s">
        <v>1005</v>
      </c>
      <c r="M364" s="178"/>
      <c r="N364" s="187" t="s">
        <v>1006</v>
      </c>
      <c r="O364" s="178">
        <v>8</v>
      </c>
      <c r="P364" s="179">
        <v>3</v>
      </c>
      <c r="Q364" s="178"/>
      <c r="R364" s="178"/>
      <c r="S364" s="178"/>
      <c r="T364" s="175" t="s">
        <v>38</v>
      </c>
      <c r="U364" s="178" t="s">
        <v>1007</v>
      </c>
      <c r="V364" s="188"/>
      <c r="W364" s="188"/>
      <c r="X364" s="188"/>
      <c r="Y364" s="178" t="s">
        <v>38</v>
      </c>
      <c r="Z364" s="178" t="s">
        <v>11274</v>
      </c>
      <c r="AA364" s="178"/>
      <c r="AB364" s="178"/>
      <c r="AC364" s="178"/>
      <c r="AD364" s="178" t="s">
        <v>42</v>
      </c>
      <c r="AE364" s="178"/>
      <c r="AF364" s="178" t="s">
        <v>87</v>
      </c>
      <c r="AG364" s="180"/>
      <c r="AH364" s="180"/>
      <c r="AI364" s="181"/>
      <c r="AJ364" s="181"/>
      <c r="AK364" s="181"/>
      <c r="AL364" s="182">
        <v>930</v>
      </c>
      <c r="AM364" s="183" t="s">
        <v>11207</v>
      </c>
    </row>
    <row r="365" spans="1:39" s="153" customFormat="1" ht="15.6" customHeight="1" x14ac:dyDescent="0.3">
      <c r="A365" s="173">
        <v>193</v>
      </c>
      <c r="B365" s="174"/>
      <c r="C365" s="174"/>
      <c r="D365" s="174" t="s">
        <v>11228</v>
      </c>
      <c r="E365" s="174"/>
      <c r="F365" s="176">
        <v>1952</v>
      </c>
      <c r="G365" s="176">
        <v>7</v>
      </c>
      <c r="H365" s="176">
        <v>19</v>
      </c>
      <c r="I365" s="174" t="s">
        <v>264</v>
      </c>
      <c r="J365" s="174" t="s">
        <v>265</v>
      </c>
      <c r="K365" s="174" t="s">
        <v>31</v>
      </c>
      <c r="L365" s="174" t="s">
        <v>266</v>
      </c>
      <c r="M365" s="174" t="s">
        <v>267</v>
      </c>
      <c r="N365" s="177" t="s">
        <v>11324</v>
      </c>
      <c r="O365" s="178" t="s">
        <v>62</v>
      </c>
      <c r="P365" s="179">
        <v>-3</v>
      </c>
      <c r="Q365" s="175" t="s">
        <v>269</v>
      </c>
      <c r="R365" s="175"/>
      <c r="S365" s="175"/>
      <c r="T365" s="175" t="s">
        <v>38</v>
      </c>
      <c r="U365" s="175" t="s">
        <v>38</v>
      </c>
      <c r="V365" s="175" t="s">
        <v>270</v>
      </c>
      <c r="W365" s="175" t="s">
        <v>38</v>
      </c>
      <c r="X365" s="178" t="s">
        <v>38</v>
      </c>
      <c r="Y365" s="178" t="s">
        <v>38</v>
      </c>
      <c r="Z365" s="178"/>
      <c r="AA365" s="178"/>
      <c r="AB365" s="178"/>
      <c r="AC365" s="178"/>
      <c r="AD365" s="178"/>
      <c r="AE365" s="178"/>
      <c r="AF365" s="178" t="s">
        <v>30</v>
      </c>
      <c r="AG365" s="180"/>
      <c r="AH365" s="180"/>
      <c r="AI365" s="181"/>
      <c r="AJ365" s="181"/>
      <c r="AK365" s="181"/>
      <c r="AL365" s="182">
        <v>193</v>
      </c>
      <c r="AM365" s="183" t="s">
        <v>11207</v>
      </c>
    </row>
    <row r="366" spans="1:39" s="153" customFormat="1" ht="15.6" customHeight="1" x14ac:dyDescent="0.3">
      <c r="A366" s="186">
        <v>934</v>
      </c>
      <c r="B366" s="178">
        <v>693</v>
      </c>
      <c r="C366" s="178"/>
      <c r="D366" s="178"/>
      <c r="E366" s="178"/>
      <c r="F366" s="176">
        <v>1952</v>
      </c>
      <c r="G366" s="176">
        <v>7</v>
      </c>
      <c r="H366" s="176">
        <v>19</v>
      </c>
      <c r="I366" s="178" t="s">
        <v>809</v>
      </c>
      <c r="J366" s="178" t="s">
        <v>742</v>
      </c>
      <c r="K366" s="178" t="s">
        <v>31</v>
      </c>
      <c r="L366" s="178" t="s">
        <v>743</v>
      </c>
      <c r="M366" s="178"/>
      <c r="N366" s="187" t="s">
        <v>1010</v>
      </c>
      <c r="O366" s="178">
        <v>7</v>
      </c>
      <c r="P366" s="179" t="s">
        <v>110</v>
      </c>
      <c r="Q366" s="178"/>
      <c r="R366" s="178"/>
      <c r="S366" s="178"/>
      <c r="T366" s="175" t="s">
        <v>745</v>
      </c>
      <c r="U366" s="178" t="s">
        <v>38</v>
      </c>
      <c r="V366" s="188"/>
      <c r="W366" s="188"/>
      <c r="X366" s="188"/>
      <c r="Y366" s="178" t="s">
        <v>743</v>
      </c>
      <c r="Z366" s="188"/>
      <c r="AA366" s="178"/>
      <c r="AB366" s="178"/>
      <c r="AC366" s="178"/>
      <c r="AD366" s="178" t="s">
        <v>42</v>
      </c>
      <c r="AE366" s="178"/>
      <c r="AF366" s="178" t="s">
        <v>87</v>
      </c>
      <c r="AG366" s="180" t="s">
        <v>42</v>
      </c>
      <c r="AH366" s="180"/>
      <c r="AI366" s="181"/>
      <c r="AJ366" s="181"/>
      <c r="AK366" s="181"/>
      <c r="AL366" s="182">
        <v>934</v>
      </c>
      <c r="AM366" s="183" t="s">
        <v>11207</v>
      </c>
    </row>
    <row r="367" spans="1:39" s="153" customFormat="1" ht="15.6" customHeight="1" x14ac:dyDescent="0.3">
      <c r="A367" s="173">
        <v>353</v>
      </c>
      <c r="B367" s="174">
        <v>694</v>
      </c>
      <c r="C367" s="174" t="s">
        <v>567</v>
      </c>
      <c r="D367" s="174"/>
      <c r="E367" s="174"/>
      <c r="F367" s="176">
        <v>1952</v>
      </c>
      <c r="G367" s="176">
        <v>7</v>
      </c>
      <c r="H367" s="176">
        <v>20</v>
      </c>
      <c r="I367" s="174" t="s">
        <v>555</v>
      </c>
      <c r="J367" s="174" t="s">
        <v>568</v>
      </c>
      <c r="K367" s="174" t="s">
        <v>31</v>
      </c>
      <c r="L367" s="174" t="s">
        <v>557</v>
      </c>
      <c r="M367" s="174"/>
      <c r="N367" s="184" t="s">
        <v>569</v>
      </c>
      <c r="O367" s="178">
        <v>7</v>
      </c>
      <c r="P367" s="179" t="s">
        <v>110</v>
      </c>
      <c r="Q367" s="175"/>
      <c r="R367" s="175"/>
      <c r="S367" s="175" t="s">
        <v>559</v>
      </c>
      <c r="T367" s="175" t="s">
        <v>560</v>
      </c>
      <c r="U367" s="175" t="s">
        <v>38</v>
      </c>
      <c r="V367" s="175" t="s">
        <v>38</v>
      </c>
      <c r="W367" s="175" t="s">
        <v>38</v>
      </c>
      <c r="X367" s="178" t="s">
        <v>557</v>
      </c>
      <c r="Y367" s="178" t="s">
        <v>557</v>
      </c>
      <c r="Z367" s="178" t="s">
        <v>38</v>
      </c>
      <c r="AA367" s="178"/>
      <c r="AB367" s="178"/>
      <c r="AC367" s="178"/>
      <c r="AD367" s="178"/>
      <c r="AE367" s="178"/>
      <c r="AF367" s="178" t="s">
        <v>87</v>
      </c>
      <c r="AG367" s="180"/>
      <c r="AH367" s="180"/>
      <c r="AI367" s="181"/>
      <c r="AJ367" s="181"/>
      <c r="AK367" s="181"/>
      <c r="AL367" s="182">
        <v>353</v>
      </c>
      <c r="AM367" s="183" t="s">
        <v>11207</v>
      </c>
    </row>
    <row r="368" spans="1:39" s="153" customFormat="1" ht="15.6" customHeight="1" x14ac:dyDescent="0.3">
      <c r="A368" s="173">
        <v>357</v>
      </c>
      <c r="B368" s="174">
        <v>697</v>
      </c>
      <c r="C368" s="174" t="s">
        <v>575</v>
      </c>
      <c r="D368" s="174"/>
      <c r="E368" s="174"/>
      <c r="F368" s="176">
        <v>1952</v>
      </c>
      <c r="G368" s="176">
        <v>7</v>
      </c>
      <c r="H368" s="176">
        <v>21</v>
      </c>
      <c r="I368" s="174" t="s">
        <v>129</v>
      </c>
      <c r="J368" s="174" t="s">
        <v>576</v>
      </c>
      <c r="K368" s="174" t="s">
        <v>31</v>
      </c>
      <c r="L368" s="174" t="s">
        <v>257</v>
      </c>
      <c r="M368" s="174" t="s">
        <v>577</v>
      </c>
      <c r="N368" s="184" t="s">
        <v>578</v>
      </c>
      <c r="O368" s="178" t="s">
        <v>143</v>
      </c>
      <c r="P368" s="179">
        <v>1</v>
      </c>
      <c r="Q368" s="175"/>
      <c r="R368" s="175"/>
      <c r="S368" s="175" t="s">
        <v>259</v>
      </c>
      <c r="T368" s="175" t="s">
        <v>38</v>
      </c>
      <c r="U368" s="175" t="s">
        <v>38</v>
      </c>
      <c r="V368" s="175" t="s">
        <v>38</v>
      </c>
      <c r="W368" s="175" t="s">
        <v>38</v>
      </c>
      <c r="X368" s="178" t="s">
        <v>260</v>
      </c>
      <c r="Y368" s="178" t="s">
        <v>38</v>
      </c>
      <c r="Z368" s="178" t="s">
        <v>38</v>
      </c>
      <c r="AA368" s="178"/>
      <c r="AB368" s="178"/>
      <c r="AC368" s="178"/>
      <c r="AD368" s="178"/>
      <c r="AE368" s="178"/>
      <c r="AF368" s="178" t="s">
        <v>30</v>
      </c>
      <c r="AG368" s="180"/>
      <c r="AH368" s="180"/>
      <c r="AI368" s="181"/>
      <c r="AJ368" s="181"/>
      <c r="AK368" s="181"/>
      <c r="AL368" s="182">
        <v>357</v>
      </c>
      <c r="AM368" s="183" t="s">
        <v>11207</v>
      </c>
    </row>
    <row r="369" spans="1:39" s="153" customFormat="1" ht="15.6" customHeight="1" x14ac:dyDescent="0.3">
      <c r="A369" s="173">
        <v>358</v>
      </c>
      <c r="B369" s="174">
        <v>699</v>
      </c>
      <c r="C369" s="174" t="s">
        <v>579</v>
      </c>
      <c r="D369" s="174"/>
      <c r="E369" s="174"/>
      <c r="F369" s="176">
        <v>1952</v>
      </c>
      <c r="G369" s="176">
        <v>7</v>
      </c>
      <c r="H369" s="176">
        <v>21</v>
      </c>
      <c r="I369" s="174" t="s">
        <v>129</v>
      </c>
      <c r="J369" s="174" t="s">
        <v>580</v>
      </c>
      <c r="K369" s="174" t="s">
        <v>31</v>
      </c>
      <c r="L369" s="174" t="s">
        <v>581</v>
      </c>
      <c r="M369" s="174"/>
      <c r="N369" s="184" t="s">
        <v>582</v>
      </c>
      <c r="O369" s="178">
        <v>7</v>
      </c>
      <c r="P369" s="179" t="s">
        <v>110</v>
      </c>
      <c r="Q369" s="175"/>
      <c r="R369" s="175"/>
      <c r="S369" s="175" t="s">
        <v>583</v>
      </c>
      <c r="T369" s="175" t="s">
        <v>584</v>
      </c>
      <c r="U369" s="175" t="s">
        <v>38</v>
      </c>
      <c r="V369" s="175" t="s">
        <v>38</v>
      </c>
      <c r="W369" s="175" t="s">
        <v>38</v>
      </c>
      <c r="X369" s="178" t="s">
        <v>581</v>
      </c>
      <c r="Y369" s="178" t="s">
        <v>581</v>
      </c>
      <c r="Z369" s="178" t="s">
        <v>38</v>
      </c>
      <c r="AA369" s="178"/>
      <c r="AB369" s="178"/>
      <c r="AC369" s="178"/>
      <c r="AD369" s="178"/>
      <c r="AE369" s="178"/>
      <c r="AF369" s="178" t="s">
        <v>87</v>
      </c>
      <c r="AG369" s="180"/>
      <c r="AH369" s="180"/>
      <c r="AI369" s="181"/>
      <c r="AJ369" s="181"/>
      <c r="AK369" s="181"/>
      <c r="AL369" s="182">
        <v>358</v>
      </c>
      <c r="AM369" s="183" t="s">
        <v>11207</v>
      </c>
    </row>
    <row r="370" spans="1:39" s="153" customFormat="1" ht="15.6" customHeight="1" x14ac:dyDescent="0.3">
      <c r="A370" s="173">
        <v>194</v>
      </c>
      <c r="B370" s="175">
        <v>701</v>
      </c>
      <c r="C370" s="175">
        <v>1538</v>
      </c>
      <c r="D370" s="175"/>
      <c r="E370" s="175"/>
      <c r="F370" s="176">
        <v>1952</v>
      </c>
      <c r="G370" s="176">
        <v>7</v>
      </c>
      <c r="H370" s="176">
        <v>22</v>
      </c>
      <c r="I370" s="174" t="s">
        <v>80</v>
      </c>
      <c r="J370" s="174" t="s">
        <v>113</v>
      </c>
      <c r="K370" s="174" t="s">
        <v>31</v>
      </c>
      <c r="L370" s="174" t="s">
        <v>109</v>
      </c>
      <c r="M370" s="174"/>
      <c r="N370" s="190" t="s">
        <v>322</v>
      </c>
      <c r="O370" s="178" t="s">
        <v>101</v>
      </c>
      <c r="P370" s="179">
        <v>7</v>
      </c>
      <c r="Q370" s="175"/>
      <c r="R370" s="175" t="s">
        <v>112</v>
      </c>
      <c r="S370" s="175"/>
      <c r="T370" s="175" t="s">
        <v>38</v>
      </c>
      <c r="U370" s="175" t="s">
        <v>38</v>
      </c>
      <c r="V370" s="175" t="s">
        <v>38</v>
      </c>
      <c r="W370" s="175" t="s">
        <v>109</v>
      </c>
      <c r="X370" s="178" t="s">
        <v>38</v>
      </c>
      <c r="Y370" s="178" t="s">
        <v>38</v>
      </c>
      <c r="Z370" s="178"/>
      <c r="AA370" s="178"/>
      <c r="AB370" s="178"/>
      <c r="AC370" s="178"/>
      <c r="AD370" s="178" t="s">
        <v>42</v>
      </c>
      <c r="AE370" s="178"/>
      <c r="AF370" s="178" t="s">
        <v>30</v>
      </c>
      <c r="AG370" s="180"/>
      <c r="AH370" s="180"/>
      <c r="AI370" s="181"/>
      <c r="AJ370" s="181"/>
      <c r="AK370" s="181"/>
      <c r="AL370" s="182">
        <v>194</v>
      </c>
      <c r="AM370" s="183" t="s">
        <v>11207</v>
      </c>
    </row>
    <row r="371" spans="1:39" s="153" customFormat="1" ht="15.6" customHeight="1" x14ac:dyDescent="0.3">
      <c r="A371" s="173">
        <v>345</v>
      </c>
      <c r="B371" s="174">
        <v>705</v>
      </c>
      <c r="C371" s="174"/>
      <c r="D371" s="174"/>
      <c r="E371" s="174"/>
      <c r="F371" s="176">
        <v>1952</v>
      </c>
      <c r="G371" s="176">
        <v>7</v>
      </c>
      <c r="H371" s="176">
        <v>22</v>
      </c>
      <c r="I371" s="174" t="s">
        <v>535</v>
      </c>
      <c r="J371" s="174" t="s">
        <v>542</v>
      </c>
      <c r="K371" s="174" t="s">
        <v>31</v>
      </c>
      <c r="L371" s="174" t="s">
        <v>543</v>
      </c>
      <c r="M371" s="174"/>
      <c r="N371" s="184" t="s">
        <v>550</v>
      </c>
      <c r="O371" s="178">
        <v>7</v>
      </c>
      <c r="P371" s="179" t="s">
        <v>110</v>
      </c>
      <c r="Q371" s="175"/>
      <c r="R371" s="175" t="s">
        <v>545</v>
      </c>
      <c r="S371" s="175" t="s">
        <v>546</v>
      </c>
      <c r="T371" s="175" t="s">
        <v>547</v>
      </c>
      <c r="U371" s="175" t="s">
        <v>38</v>
      </c>
      <c r="V371" s="175" t="s">
        <v>38</v>
      </c>
      <c r="W371" s="175" t="s">
        <v>543</v>
      </c>
      <c r="X371" s="178" t="s">
        <v>543</v>
      </c>
      <c r="Y371" s="178" t="s">
        <v>543</v>
      </c>
      <c r="Z371" s="178" t="s">
        <v>38</v>
      </c>
      <c r="AA371" s="178"/>
      <c r="AB371" s="178"/>
      <c r="AC371" s="178"/>
      <c r="AD371" s="178"/>
      <c r="AE371" s="178"/>
      <c r="AF371" s="178" t="s">
        <v>87</v>
      </c>
      <c r="AG371" s="180"/>
      <c r="AH371" s="180"/>
      <c r="AI371" s="181"/>
      <c r="AJ371" s="181"/>
      <c r="AK371" s="181"/>
      <c r="AL371" s="182">
        <v>345</v>
      </c>
      <c r="AM371" s="183" t="s">
        <v>11207</v>
      </c>
    </row>
    <row r="372" spans="1:39" s="153" customFormat="1" ht="15.6" customHeight="1" x14ac:dyDescent="0.3">
      <c r="A372" s="173">
        <v>359</v>
      </c>
      <c r="B372" s="174">
        <v>704</v>
      </c>
      <c r="C372" s="174" t="s">
        <v>585</v>
      </c>
      <c r="D372" s="174"/>
      <c r="E372" s="174"/>
      <c r="F372" s="176">
        <v>1952</v>
      </c>
      <c r="G372" s="176">
        <v>7</v>
      </c>
      <c r="H372" s="176">
        <v>22</v>
      </c>
      <c r="I372" s="174" t="s">
        <v>129</v>
      </c>
      <c r="J372" s="174" t="s">
        <v>586</v>
      </c>
      <c r="K372" s="174" t="s">
        <v>31</v>
      </c>
      <c r="L372" s="174" t="s">
        <v>257</v>
      </c>
      <c r="M372" s="174" t="s">
        <v>577</v>
      </c>
      <c r="N372" s="184" t="s">
        <v>587</v>
      </c>
      <c r="O372" s="178" t="s">
        <v>143</v>
      </c>
      <c r="P372" s="179">
        <v>1</v>
      </c>
      <c r="Q372" s="175"/>
      <c r="R372" s="175"/>
      <c r="S372" s="175" t="s">
        <v>259</v>
      </c>
      <c r="T372" s="175" t="s">
        <v>38</v>
      </c>
      <c r="U372" s="175" t="s">
        <v>38</v>
      </c>
      <c r="V372" s="175" t="s">
        <v>38</v>
      </c>
      <c r="W372" s="175" t="s">
        <v>38</v>
      </c>
      <c r="X372" s="178" t="s">
        <v>260</v>
      </c>
      <c r="Y372" s="178" t="s">
        <v>38</v>
      </c>
      <c r="Z372" s="178" t="s">
        <v>38</v>
      </c>
      <c r="AA372" s="178"/>
      <c r="AB372" s="178"/>
      <c r="AC372" s="178"/>
      <c r="AD372" s="178"/>
      <c r="AE372" s="178"/>
      <c r="AF372" s="178" t="s">
        <v>30</v>
      </c>
      <c r="AG372" s="180"/>
      <c r="AH372" s="180"/>
      <c r="AI372" s="181"/>
      <c r="AJ372" s="181"/>
      <c r="AK372" s="181"/>
      <c r="AL372" s="182">
        <v>359</v>
      </c>
      <c r="AM372" s="183" t="s">
        <v>11207</v>
      </c>
    </row>
    <row r="373" spans="1:39" s="153" customFormat="1" ht="15.6" customHeight="1" x14ac:dyDescent="0.3">
      <c r="A373" s="186">
        <v>944</v>
      </c>
      <c r="B373" s="178">
        <v>709</v>
      </c>
      <c r="C373" s="178"/>
      <c r="D373" s="178"/>
      <c r="E373" s="178"/>
      <c r="F373" s="176">
        <v>1952</v>
      </c>
      <c r="G373" s="176">
        <v>7</v>
      </c>
      <c r="H373" s="176">
        <v>22</v>
      </c>
      <c r="I373" s="178" t="s">
        <v>696</v>
      </c>
      <c r="J373" s="178" t="s">
        <v>823</v>
      </c>
      <c r="K373" s="178" t="s">
        <v>31</v>
      </c>
      <c r="L373" s="178" t="s">
        <v>1018</v>
      </c>
      <c r="M373" s="178"/>
      <c r="N373" s="187" t="s">
        <v>1019</v>
      </c>
      <c r="O373" s="178">
        <v>11</v>
      </c>
      <c r="P373" s="179">
        <v>2</v>
      </c>
      <c r="Q373" s="178"/>
      <c r="R373" s="178"/>
      <c r="S373" s="178"/>
      <c r="T373" s="175" t="s">
        <v>1020</v>
      </c>
      <c r="U373" s="178" t="s">
        <v>38</v>
      </c>
      <c r="V373" s="188"/>
      <c r="W373" s="188"/>
      <c r="X373" s="188"/>
      <c r="Y373" s="178" t="s">
        <v>1018</v>
      </c>
      <c r="Z373" s="188"/>
      <c r="AA373" s="178" t="s">
        <v>42</v>
      </c>
      <c r="AB373" s="178"/>
      <c r="AC373" s="178"/>
      <c r="AD373" s="178" t="s">
        <v>42</v>
      </c>
      <c r="AE373" s="178"/>
      <c r="AF373" s="178" t="s">
        <v>30</v>
      </c>
      <c r="AG373" s="180" t="s">
        <v>42</v>
      </c>
      <c r="AH373" s="180"/>
      <c r="AI373" s="181"/>
      <c r="AJ373" s="181"/>
      <c r="AK373" s="181"/>
      <c r="AL373" s="182">
        <v>944</v>
      </c>
      <c r="AM373" s="183" t="s">
        <v>11207</v>
      </c>
    </row>
    <row r="374" spans="1:39" s="153" customFormat="1" ht="15.6" customHeight="1" x14ac:dyDescent="0.3">
      <c r="A374" s="173">
        <v>354</v>
      </c>
      <c r="B374" s="174">
        <v>710</v>
      </c>
      <c r="C374" s="174" t="s">
        <v>570</v>
      </c>
      <c r="D374" s="174"/>
      <c r="E374" s="174"/>
      <c r="F374" s="176">
        <v>1952</v>
      </c>
      <c r="G374" s="176">
        <v>7</v>
      </c>
      <c r="H374" s="176">
        <v>22</v>
      </c>
      <c r="I374" s="174" t="s">
        <v>555</v>
      </c>
      <c r="J374" s="174" t="s">
        <v>556</v>
      </c>
      <c r="K374" s="174" t="s">
        <v>31</v>
      </c>
      <c r="L374" s="174" t="s">
        <v>571</v>
      </c>
      <c r="M374" s="174"/>
      <c r="N374" s="184" t="s">
        <v>572</v>
      </c>
      <c r="O374" s="178"/>
      <c r="P374" s="179"/>
      <c r="Q374" s="175"/>
      <c r="R374" s="175"/>
      <c r="S374" s="175"/>
      <c r="T374" s="175" t="s">
        <v>38</v>
      </c>
      <c r="U374" s="175" t="s">
        <v>38</v>
      </c>
      <c r="V374" s="175" t="s">
        <v>38</v>
      </c>
      <c r="W374" s="175" t="s">
        <v>38</v>
      </c>
      <c r="X374" s="178" t="s">
        <v>38</v>
      </c>
      <c r="Y374" s="178" t="s">
        <v>38</v>
      </c>
      <c r="Z374" s="178" t="s">
        <v>38</v>
      </c>
      <c r="AA374" s="178"/>
      <c r="AB374" s="178"/>
      <c r="AC374" s="178"/>
      <c r="AD374" s="178"/>
      <c r="AE374" s="178"/>
      <c r="AF374" s="178"/>
      <c r="AG374" s="180" t="s">
        <v>42</v>
      </c>
      <c r="AH374" s="180"/>
      <c r="AI374" s="181"/>
      <c r="AJ374" s="181"/>
      <c r="AK374" s="181"/>
      <c r="AL374" s="182"/>
      <c r="AM374" s="183" t="s">
        <v>11257</v>
      </c>
    </row>
    <row r="375" spans="1:39" s="153" customFormat="1" ht="15.6" customHeight="1" x14ac:dyDescent="0.3">
      <c r="A375" s="186">
        <v>939</v>
      </c>
      <c r="B375" s="178">
        <v>702</v>
      </c>
      <c r="C375" s="178"/>
      <c r="D375" s="178"/>
      <c r="E375" s="178"/>
      <c r="F375" s="176">
        <v>1952</v>
      </c>
      <c r="G375" s="176">
        <v>7</v>
      </c>
      <c r="H375" s="176">
        <v>22</v>
      </c>
      <c r="I375" s="178" t="s">
        <v>313</v>
      </c>
      <c r="J375" s="178" t="s">
        <v>1011</v>
      </c>
      <c r="K375" s="178"/>
      <c r="L375" s="178"/>
      <c r="M375" s="178"/>
      <c r="N375" s="187" t="s">
        <v>1012</v>
      </c>
      <c r="O375" s="178"/>
      <c r="P375" s="179"/>
      <c r="Q375" s="178"/>
      <c r="R375" s="178"/>
      <c r="S375" s="178"/>
      <c r="T375" s="175" t="s">
        <v>38</v>
      </c>
      <c r="U375" s="178" t="s">
        <v>38</v>
      </c>
      <c r="V375" s="188"/>
      <c r="W375" s="188"/>
      <c r="X375" s="188"/>
      <c r="Y375" s="178" t="s">
        <v>38</v>
      </c>
      <c r="Z375" s="188"/>
      <c r="AA375" s="178"/>
      <c r="AB375" s="178" t="s">
        <v>42</v>
      </c>
      <c r="AC375" s="178"/>
      <c r="AD375" s="178"/>
      <c r="AE375" s="178"/>
      <c r="AF375" s="178"/>
      <c r="AG375" s="180"/>
      <c r="AH375" s="180"/>
      <c r="AI375" s="181"/>
      <c r="AJ375" s="181"/>
      <c r="AK375" s="181"/>
      <c r="AL375" s="182"/>
      <c r="AM375" s="183" t="s">
        <v>11257</v>
      </c>
    </row>
    <row r="376" spans="1:39" s="153" customFormat="1" ht="15.6" customHeight="1" x14ac:dyDescent="0.3">
      <c r="A376" s="186">
        <v>941</v>
      </c>
      <c r="B376" s="178">
        <v>706</v>
      </c>
      <c r="C376" s="178"/>
      <c r="D376" s="178"/>
      <c r="E376" s="178"/>
      <c r="F376" s="176">
        <v>1952</v>
      </c>
      <c r="G376" s="176">
        <v>7</v>
      </c>
      <c r="H376" s="176">
        <v>22</v>
      </c>
      <c r="I376" s="178" t="s">
        <v>716</v>
      </c>
      <c r="J376" s="178" t="s">
        <v>1013</v>
      </c>
      <c r="K376" s="178"/>
      <c r="L376" s="178"/>
      <c r="M376" s="178"/>
      <c r="N376" s="187" t="s">
        <v>1014</v>
      </c>
      <c r="O376" s="178"/>
      <c r="P376" s="179"/>
      <c r="Q376" s="178"/>
      <c r="R376" s="178"/>
      <c r="S376" s="178"/>
      <c r="T376" s="175" t="s">
        <v>38</v>
      </c>
      <c r="U376" s="178" t="s">
        <v>38</v>
      </c>
      <c r="V376" s="188"/>
      <c r="W376" s="188"/>
      <c r="X376" s="188"/>
      <c r="Y376" s="178" t="s">
        <v>38</v>
      </c>
      <c r="Z376" s="188"/>
      <c r="AA376" s="178" t="s">
        <v>42</v>
      </c>
      <c r="AB376" s="178"/>
      <c r="AC376" s="178"/>
      <c r="AD376" s="178"/>
      <c r="AE376" s="178"/>
      <c r="AF376" s="178"/>
      <c r="AG376" s="180"/>
      <c r="AH376" s="180"/>
      <c r="AI376" s="181"/>
      <c r="AJ376" s="181"/>
      <c r="AK376" s="181"/>
      <c r="AL376" s="182"/>
      <c r="AM376" s="183" t="s">
        <v>11257</v>
      </c>
    </row>
    <row r="377" spans="1:39" s="153" customFormat="1" ht="15.6" customHeight="1" x14ac:dyDescent="0.3">
      <c r="A377" s="186">
        <v>942</v>
      </c>
      <c r="B377" s="178">
        <v>707</v>
      </c>
      <c r="C377" s="178"/>
      <c r="D377" s="178"/>
      <c r="E377" s="178"/>
      <c r="F377" s="176">
        <v>1952</v>
      </c>
      <c r="G377" s="176">
        <v>7</v>
      </c>
      <c r="H377" s="176">
        <v>22</v>
      </c>
      <c r="I377" s="178" t="s">
        <v>716</v>
      </c>
      <c r="J377" s="178" t="s">
        <v>1013</v>
      </c>
      <c r="K377" s="178"/>
      <c r="L377" s="178"/>
      <c r="M377" s="178"/>
      <c r="N377" s="187" t="s">
        <v>1015</v>
      </c>
      <c r="O377" s="178"/>
      <c r="P377" s="179"/>
      <c r="Q377" s="178"/>
      <c r="R377" s="178"/>
      <c r="S377" s="178"/>
      <c r="T377" s="175" t="s">
        <v>38</v>
      </c>
      <c r="U377" s="178" t="s">
        <v>38</v>
      </c>
      <c r="V377" s="188"/>
      <c r="W377" s="188"/>
      <c r="X377" s="188"/>
      <c r="Y377" s="178" t="s">
        <v>38</v>
      </c>
      <c r="Z377" s="188"/>
      <c r="AA377" s="178" t="s">
        <v>42</v>
      </c>
      <c r="AB377" s="178"/>
      <c r="AC377" s="178"/>
      <c r="AD377" s="178"/>
      <c r="AE377" s="178"/>
      <c r="AF377" s="178"/>
      <c r="AG377" s="180"/>
      <c r="AH377" s="180"/>
      <c r="AI377" s="181"/>
      <c r="AJ377" s="181"/>
      <c r="AK377" s="181"/>
      <c r="AL377" s="182"/>
      <c r="AM377" s="183" t="s">
        <v>11257</v>
      </c>
    </row>
    <row r="378" spans="1:39" s="153" customFormat="1" ht="15.6" customHeight="1" x14ac:dyDescent="0.3">
      <c r="A378" s="186">
        <v>943</v>
      </c>
      <c r="B378" s="178">
        <v>708</v>
      </c>
      <c r="C378" s="178"/>
      <c r="D378" s="178"/>
      <c r="E378" s="178"/>
      <c r="F378" s="176">
        <v>1952</v>
      </c>
      <c r="G378" s="176">
        <v>7</v>
      </c>
      <c r="H378" s="176">
        <v>22</v>
      </c>
      <c r="I378" s="178" t="s">
        <v>716</v>
      </c>
      <c r="J378" s="178" t="s">
        <v>1016</v>
      </c>
      <c r="K378" s="178"/>
      <c r="L378" s="178"/>
      <c r="M378" s="178"/>
      <c r="N378" s="187" t="s">
        <v>1017</v>
      </c>
      <c r="O378" s="178"/>
      <c r="P378" s="179"/>
      <c r="Q378" s="178"/>
      <c r="R378" s="178"/>
      <c r="S378" s="178"/>
      <c r="T378" s="175" t="s">
        <v>38</v>
      </c>
      <c r="U378" s="178" t="s">
        <v>38</v>
      </c>
      <c r="V378" s="188"/>
      <c r="W378" s="188"/>
      <c r="X378" s="188"/>
      <c r="Y378" s="178" t="s">
        <v>38</v>
      </c>
      <c r="Z378" s="188"/>
      <c r="AA378" s="178" t="s">
        <v>42</v>
      </c>
      <c r="AB378" s="178"/>
      <c r="AC378" s="178"/>
      <c r="AD378" s="178"/>
      <c r="AE378" s="178"/>
      <c r="AF378" s="178"/>
      <c r="AG378" s="180" t="s">
        <v>42</v>
      </c>
      <c r="AH378" s="180"/>
      <c r="AI378" s="181"/>
      <c r="AJ378" s="181"/>
      <c r="AK378" s="181"/>
      <c r="AL378" s="182"/>
      <c r="AM378" s="183" t="s">
        <v>11257</v>
      </c>
    </row>
    <row r="379" spans="1:39" s="153" customFormat="1" ht="15.6" customHeight="1" x14ac:dyDescent="0.3">
      <c r="A379" s="186">
        <v>946</v>
      </c>
      <c r="B379" s="178">
        <v>712</v>
      </c>
      <c r="C379" s="178"/>
      <c r="D379" s="178"/>
      <c r="E379" s="178"/>
      <c r="F379" s="176">
        <v>1952</v>
      </c>
      <c r="G379" s="176">
        <v>7</v>
      </c>
      <c r="H379" s="176">
        <v>23</v>
      </c>
      <c r="I379" s="178" t="s">
        <v>1022</v>
      </c>
      <c r="J379" s="178" t="s">
        <v>1023</v>
      </c>
      <c r="K379" s="178"/>
      <c r="L379" s="178"/>
      <c r="M379" s="178"/>
      <c r="N379" s="187" t="s">
        <v>1024</v>
      </c>
      <c r="O379" s="178"/>
      <c r="P379" s="179"/>
      <c r="Q379" s="178"/>
      <c r="R379" s="178"/>
      <c r="S379" s="178"/>
      <c r="T379" s="175" t="s">
        <v>38</v>
      </c>
      <c r="U379" s="178" t="s">
        <v>38</v>
      </c>
      <c r="V379" s="188"/>
      <c r="W379" s="188"/>
      <c r="X379" s="188"/>
      <c r="Y379" s="178" t="s">
        <v>38</v>
      </c>
      <c r="Z379" s="188"/>
      <c r="AA379" s="178"/>
      <c r="AB379" s="178"/>
      <c r="AC379" s="178"/>
      <c r="AD379" s="178"/>
      <c r="AE379" s="178"/>
      <c r="AF379" s="178"/>
      <c r="AG379" s="180" t="s">
        <v>42</v>
      </c>
      <c r="AH379" s="180"/>
      <c r="AI379" s="181"/>
      <c r="AJ379" s="181"/>
      <c r="AK379" s="181"/>
      <c r="AL379" s="182"/>
      <c r="AM379" s="183" t="s">
        <v>11257</v>
      </c>
    </row>
    <row r="380" spans="1:39" s="153" customFormat="1" ht="15.6" customHeight="1" x14ac:dyDescent="0.3">
      <c r="A380" s="186">
        <v>952</v>
      </c>
      <c r="B380" s="178">
        <v>718</v>
      </c>
      <c r="C380" s="178">
        <v>1588</v>
      </c>
      <c r="D380" s="178"/>
      <c r="E380" s="178"/>
      <c r="F380" s="176">
        <v>1952</v>
      </c>
      <c r="G380" s="176">
        <v>7</v>
      </c>
      <c r="H380" s="176">
        <v>24</v>
      </c>
      <c r="I380" s="178" t="s">
        <v>675</v>
      </c>
      <c r="J380" s="178" t="s">
        <v>691</v>
      </c>
      <c r="K380" s="178" t="s">
        <v>1025</v>
      </c>
      <c r="L380" s="178" t="s">
        <v>1026</v>
      </c>
      <c r="M380" s="178"/>
      <c r="N380" s="187" t="s">
        <v>1027</v>
      </c>
      <c r="O380" s="178">
        <v>11</v>
      </c>
      <c r="P380" s="179">
        <v>3</v>
      </c>
      <c r="Q380" s="178"/>
      <c r="R380" s="178"/>
      <c r="S380" s="178"/>
      <c r="T380" s="175" t="s">
        <v>694</v>
      </c>
      <c r="U380" s="178" t="s">
        <v>38</v>
      </c>
      <c r="V380" s="188"/>
      <c r="W380" s="188"/>
      <c r="X380" s="188"/>
      <c r="Y380" s="178" t="s">
        <v>1026</v>
      </c>
      <c r="Z380" s="188"/>
      <c r="AA380" s="178"/>
      <c r="AB380" s="178"/>
      <c r="AC380" s="178"/>
      <c r="AD380" s="178"/>
      <c r="AE380" s="178"/>
      <c r="AF380" s="178" t="s">
        <v>30</v>
      </c>
      <c r="AG380" s="180"/>
      <c r="AH380" s="180"/>
      <c r="AI380" s="181"/>
      <c r="AJ380" s="181"/>
      <c r="AK380" s="181"/>
      <c r="AL380" s="182">
        <v>952</v>
      </c>
      <c r="AM380" s="183" t="s">
        <v>11207</v>
      </c>
    </row>
    <row r="381" spans="1:39" s="153" customFormat="1" ht="15.6" customHeight="1" x14ac:dyDescent="0.3">
      <c r="A381" s="186">
        <v>953</v>
      </c>
      <c r="B381" s="178">
        <v>719</v>
      </c>
      <c r="C381" s="178"/>
      <c r="D381" s="178"/>
      <c r="E381" s="178"/>
      <c r="F381" s="176">
        <v>1952</v>
      </c>
      <c r="G381" s="176">
        <v>7</v>
      </c>
      <c r="H381" s="176">
        <v>25</v>
      </c>
      <c r="I381" s="178" t="s">
        <v>709</v>
      </c>
      <c r="J381" s="178" t="s">
        <v>842</v>
      </c>
      <c r="K381" s="178"/>
      <c r="L381" s="178"/>
      <c r="M381" s="178"/>
      <c r="N381" s="187" t="s">
        <v>1028</v>
      </c>
      <c r="O381" s="178"/>
      <c r="P381" s="179"/>
      <c r="Q381" s="178"/>
      <c r="R381" s="178"/>
      <c r="S381" s="178"/>
      <c r="T381" s="175" t="s">
        <v>38</v>
      </c>
      <c r="U381" s="178" t="s">
        <v>38</v>
      </c>
      <c r="V381" s="188"/>
      <c r="W381" s="188"/>
      <c r="X381" s="188"/>
      <c r="Y381" s="178" t="s">
        <v>38</v>
      </c>
      <c r="Z381" s="188"/>
      <c r="AA381" s="178"/>
      <c r="AB381" s="178"/>
      <c r="AC381" s="178"/>
      <c r="AD381" s="178"/>
      <c r="AE381" s="178"/>
      <c r="AF381" s="178"/>
      <c r="AG381" s="180" t="s">
        <v>42</v>
      </c>
      <c r="AH381" s="180"/>
      <c r="AI381" s="181"/>
      <c r="AJ381" s="181"/>
      <c r="AK381" s="181"/>
      <c r="AL381" s="182"/>
      <c r="AM381" s="183" t="s">
        <v>11257</v>
      </c>
    </row>
    <row r="382" spans="1:39" s="153" customFormat="1" ht="15.6" customHeight="1" x14ac:dyDescent="0.3">
      <c r="A382" s="173">
        <v>195</v>
      </c>
      <c r="B382" s="174">
        <v>722</v>
      </c>
      <c r="C382" s="174" t="s">
        <v>323</v>
      </c>
      <c r="D382" s="175"/>
      <c r="E382" s="175"/>
      <c r="F382" s="176">
        <v>1952</v>
      </c>
      <c r="G382" s="176">
        <v>7</v>
      </c>
      <c r="H382" s="176">
        <v>26</v>
      </c>
      <c r="I382" s="174" t="s">
        <v>324</v>
      </c>
      <c r="J382" s="174" t="s">
        <v>325</v>
      </c>
      <c r="K382" s="174" t="s">
        <v>31</v>
      </c>
      <c r="L382" s="174" t="s">
        <v>326</v>
      </c>
      <c r="M382" s="174" t="s">
        <v>327</v>
      </c>
      <c r="N382" s="184" t="s">
        <v>328</v>
      </c>
      <c r="O382" s="178">
        <v>7</v>
      </c>
      <c r="P382" s="179" t="s">
        <v>110</v>
      </c>
      <c r="Q382" s="175"/>
      <c r="R382" s="175"/>
      <c r="S382" s="175" t="s">
        <v>329</v>
      </c>
      <c r="T382" s="175" t="s">
        <v>330</v>
      </c>
      <c r="U382" s="175" t="s">
        <v>38</v>
      </c>
      <c r="V382" s="175" t="s">
        <v>38</v>
      </c>
      <c r="W382" s="175" t="s">
        <v>38</v>
      </c>
      <c r="X382" s="178" t="s">
        <v>331</v>
      </c>
      <c r="Y382" s="178" t="s">
        <v>326</v>
      </c>
      <c r="Z382" s="178"/>
      <c r="AA382" s="178"/>
      <c r="AB382" s="178"/>
      <c r="AC382" s="178"/>
      <c r="AD382" s="178"/>
      <c r="AE382" s="178"/>
      <c r="AF382" s="178" t="s">
        <v>87</v>
      </c>
      <c r="AG382" s="180"/>
      <c r="AH382" s="180"/>
      <c r="AI382" s="181"/>
      <c r="AJ382" s="181"/>
      <c r="AK382" s="181"/>
      <c r="AL382" s="182">
        <v>195</v>
      </c>
      <c r="AM382" s="183" t="s">
        <v>11207</v>
      </c>
    </row>
    <row r="383" spans="1:39" s="153" customFormat="1" ht="15.6" customHeight="1" x14ac:dyDescent="0.3">
      <c r="A383" s="173">
        <v>196</v>
      </c>
      <c r="B383" s="175">
        <v>723</v>
      </c>
      <c r="C383" s="175">
        <v>1637</v>
      </c>
      <c r="D383" s="175"/>
      <c r="E383" s="175"/>
      <c r="F383" s="176">
        <v>1952</v>
      </c>
      <c r="G383" s="176">
        <v>7</v>
      </c>
      <c r="H383" s="176">
        <v>26</v>
      </c>
      <c r="I383" s="174" t="s">
        <v>80</v>
      </c>
      <c r="J383" s="174" t="s">
        <v>105</v>
      </c>
      <c r="K383" s="174" t="s">
        <v>31</v>
      </c>
      <c r="L383" s="174" t="s">
        <v>99</v>
      </c>
      <c r="M383" s="174"/>
      <c r="N383" s="190" t="s">
        <v>332</v>
      </c>
      <c r="O383" s="178" t="s">
        <v>101</v>
      </c>
      <c r="P383" s="179">
        <v>4</v>
      </c>
      <c r="Q383" s="175"/>
      <c r="R383" s="175" t="s">
        <v>102</v>
      </c>
      <c r="S383" s="175"/>
      <c r="T383" s="175" t="s">
        <v>103</v>
      </c>
      <c r="U383" s="175" t="s">
        <v>38</v>
      </c>
      <c r="V383" s="175" t="s">
        <v>38</v>
      </c>
      <c r="W383" s="175" t="s">
        <v>99</v>
      </c>
      <c r="X383" s="178" t="s">
        <v>38</v>
      </c>
      <c r="Y383" s="178" t="s">
        <v>99</v>
      </c>
      <c r="Z383" s="178"/>
      <c r="AA383" s="178"/>
      <c r="AB383" s="178"/>
      <c r="AC383" s="178"/>
      <c r="AD383" s="178" t="s">
        <v>42</v>
      </c>
      <c r="AE383" s="178"/>
      <c r="AF383" s="178" t="s">
        <v>30</v>
      </c>
      <c r="AG383" s="180"/>
      <c r="AH383" s="180"/>
      <c r="AI383" s="181"/>
      <c r="AJ383" s="181"/>
      <c r="AK383" s="181"/>
      <c r="AL383" s="182">
        <v>196</v>
      </c>
      <c r="AM383" s="183" t="s">
        <v>11207</v>
      </c>
    </row>
    <row r="384" spans="1:39" s="153" customFormat="1" ht="15.6" customHeight="1" x14ac:dyDescent="0.3">
      <c r="A384" s="173">
        <v>197</v>
      </c>
      <c r="B384" s="174">
        <v>721</v>
      </c>
      <c r="C384" s="174"/>
      <c r="D384" s="174"/>
      <c r="E384" s="174"/>
      <c r="F384" s="176">
        <v>1952</v>
      </c>
      <c r="G384" s="176">
        <v>7</v>
      </c>
      <c r="H384" s="176">
        <v>26</v>
      </c>
      <c r="I384" s="174" t="s">
        <v>313</v>
      </c>
      <c r="J384" s="174" t="s">
        <v>320</v>
      </c>
      <c r="K384" s="174" t="s">
        <v>31</v>
      </c>
      <c r="L384" s="174" t="s">
        <v>333</v>
      </c>
      <c r="M384" s="174"/>
      <c r="N384" s="184" t="s">
        <v>334</v>
      </c>
      <c r="O384" s="178">
        <v>7</v>
      </c>
      <c r="P384" s="179" t="s">
        <v>110</v>
      </c>
      <c r="Q384" s="175" t="s">
        <v>335</v>
      </c>
      <c r="R384" s="175"/>
      <c r="S384" s="175"/>
      <c r="T384" s="175" t="s">
        <v>336</v>
      </c>
      <c r="U384" s="175" t="s">
        <v>38</v>
      </c>
      <c r="V384" s="175" t="s">
        <v>333</v>
      </c>
      <c r="W384" s="175" t="s">
        <v>38</v>
      </c>
      <c r="X384" s="178" t="s">
        <v>38</v>
      </c>
      <c r="Y384" s="178" t="s">
        <v>333</v>
      </c>
      <c r="Z384" s="178"/>
      <c r="AA384" s="178"/>
      <c r="AB384" s="178"/>
      <c r="AC384" s="178"/>
      <c r="AD384" s="178"/>
      <c r="AE384" s="178"/>
      <c r="AF384" s="178" t="s">
        <v>87</v>
      </c>
      <c r="AG384" s="180" t="s">
        <v>42</v>
      </c>
      <c r="AH384" s="180"/>
      <c r="AI384" s="181"/>
      <c r="AJ384" s="181"/>
      <c r="AK384" s="181"/>
      <c r="AL384" s="182">
        <v>197</v>
      </c>
      <c r="AM384" s="183" t="s">
        <v>11207</v>
      </c>
    </row>
    <row r="385" spans="1:39" s="153" customFormat="1" ht="15.6" customHeight="1" x14ac:dyDescent="0.3">
      <c r="A385" s="173">
        <v>198</v>
      </c>
      <c r="B385" s="174">
        <v>724</v>
      </c>
      <c r="C385" s="174" t="s">
        <v>337</v>
      </c>
      <c r="D385" s="174" t="s">
        <v>11229</v>
      </c>
      <c r="E385" s="174"/>
      <c r="F385" s="176">
        <v>1952</v>
      </c>
      <c r="G385" s="176">
        <v>7</v>
      </c>
      <c r="H385" s="176">
        <v>26</v>
      </c>
      <c r="I385" s="174" t="s">
        <v>313</v>
      </c>
      <c r="J385" s="174" t="s">
        <v>320</v>
      </c>
      <c r="K385" s="174" t="s">
        <v>31</v>
      </c>
      <c r="L385" s="174" t="s">
        <v>333</v>
      </c>
      <c r="M385" s="174"/>
      <c r="N385" s="184" t="s">
        <v>338</v>
      </c>
      <c r="O385" s="178">
        <v>7</v>
      </c>
      <c r="P385" s="179" t="s">
        <v>110</v>
      </c>
      <c r="Q385" s="175" t="s">
        <v>335</v>
      </c>
      <c r="R385" s="175"/>
      <c r="S385" s="175"/>
      <c r="T385" s="175" t="s">
        <v>336</v>
      </c>
      <c r="U385" s="175" t="s">
        <v>38</v>
      </c>
      <c r="V385" s="175" t="s">
        <v>333</v>
      </c>
      <c r="W385" s="175" t="s">
        <v>38</v>
      </c>
      <c r="X385" s="178" t="s">
        <v>38</v>
      </c>
      <c r="Y385" s="178" t="s">
        <v>333</v>
      </c>
      <c r="Z385" s="178"/>
      <c r="AA385" s="178"/>
      <c r="AB385" s="178"/>
      <c r="AC385" s="178"/>
      <c r="AD385" s="178"/>
      <c r="AE385" s="178"/>
      <c r="AF385" s="178" t="s">
        <v>87</v>
      </c>
      <c r="AG385" s="180" t="s">
        <v>42</v>
      </c>
      <c r="AH385" s="180"/>
      <c r="AI385" s="181"/>
      <c r="AJ385" s="181"/>
      <c r="AK385" s="181"/>
      <c r="AL385" s="182">
        <v>198</v>
      </c>
      <c r="AM385" s="183" t="s">
        <v>11207</v>
      </c>
    </row>
    <row r="386" spans="1:39" s="153" customFormat="1" ht="15.6" customHeight="1" x14ac:dyDescent="0.3">
      <c r="A386" s="173">
        <v>199</v>
      </c>
      <c r="B386" s="174">
        <v>725</v>
      </c>
      <c r="C386" s="174"/>
      <c r="D386" s="174"/>
      <c r="E386" s="174"/>
      <c r="F386" s="176">
        <v>1952</v>
      </c>
      <c r="G386" s="176">
        <v>7</v>
      </c>
      <c r="H386" s="176">
        <v>26</v>
      </c>
      <c r="I386" s="174" t="s">
        <v>313</v>
      </c>
      <c r="J386" s="174" t="s">
        <v>320</v>
      </c>
      <c r="K386" s="174" t="s">
        <v>31</v>
      </c>
      <c r="L386" s="174" t="s">
        <v>333</v>
      </c>
      <c r="M386" s="174"/>
      <c r="N386" s="184" t="s">
        <v>339</v>
      </c>
      <c r="O386" s="178">
        <v>7</v>
      </c>
      <c r="P386" s="179" t="s">
        <v>110</v>
      </c>
      <c r="Q386" s="175" t="s">
        <v>335</v>
      </c>
      <c r="R386" s="175"/>
      <c r="S386" s="175"/>
      <c r="T386" s="175" t="s">
        <v>336</v>
      </c>
      <c r="U386" s="175" t="s">
        <v>38</v>
      </c>
      <c r="V386" s="175" t="s">
        <v>333</v>
      </c>
      <c r="W386" s="175" t="s">
        <v>38</v>
      </c>
      <c r="X386" s="178" t="s">
        <v>38</v>
      </c>
      <c r="Y386" s="178" t="s">
        <v>333</v>
      </c>
      <c r="Z386" s="178"/>
      <c r="AA386" s="178"/>
      <c r="AB386" s="178"/>
      <c r="AC386" s="178"/>
      <c r="AD386" s="178"/>
      <c r="AE386" s="178"/>
      <c r="AF386" s="178" t="s">
        <v>87</v>
      </c>
      <c r="AG386" s="180" t="s">
        <v>42</v>
      </c>
      <c r="AH386" s="180"/>
      <c r="AI386" s="181"/>
      <c r="AJ386" s="181"/>
      <c r="AK386" s="181"/>
      <c r="AL386" s="182">
        <v>199</v>
      </c>
      <c r="AM386" s="183" t="s">
        <v>11207</v>
      </c>
    </row>
    <row r="387" spans="1:39" s="153" customFormat="1" ht="15.6" customHeight="1" x14ac:dyDescent="0.3">
      <c r="A387" s="173">
        <v>200</v>
      </c>
      <c r="B387" s="174">
        <v>729</v>
      </c>
      <c r="C387" s="174"/>
      <c r="D387" s="174"/>
      <c r="E387" s="174"/>
      <c r="F387" s="176">
        <v>1952</v>
      </c>
      <c r="G387" s="176">
        <v>7</v>
      </c>
      <c r="H387" s="176">
        <v>26</v>
      </c>
      <c r="I387" s="174" t="s">
        <v>264</v>
      </c>
      <c r="J387" s="174" t="s">
        <v>340</v>
      </c>
      <c r="K387" s="174" t="s">
        <v>31</v>
      </c>
      <c r="L387" s="174" t="s">
        <v>341</v>
      </c>
      <c r="M387" s="174"/>
      <c r="N387" s="184" t="s">
        <v>342</v>
      </c>
      <c r="O387" s="178">
        <v>7</v>
      </c>
      <c r="P387" s="179" t="s">
        <v>110</v>
      </c>
      <c r="Q387" s="175" t="s">
        <v>343</v>
      </c>
      <c r="R387" s="175"/>
      <c r="S387" s="175" t="s">
        <v>344</v>
      </c>
      <c r="T387" s="175" t="s">
        <v>345</v>
      </c>
      <c r="U387" s="175" t="s">
        <v>38</v>
      </c>
      <c r="V387" s="175" t="s">
        <v>341</v>
      </c>
      <c r="W387" s="175" t="s">
        <v>38</v>
      </c>
      <c r="X387" s="178" t="s">
        <v>346</v>
      </c>
      <c r="Y387" s="178" t="s">
        <v>341</v>
      </c>
      <c r="Z387" s="178"/>
      <c r="AA387" s="178"/>
      <c r="AB387" s="178"/>
      <c r="AC387" s="178"/>
      <c r="AD387" s="178"/>
      <c r="AE387" s="178"/>
      <c r="AF387" s="178" t="s">
        <v>87</v>
      </c>
      <c r="AG387" s="180"/>
      <c r="AH387" s="180"/>
      <c r="AI387" s="181"/>
      <c r="AJ387" s="181"/>
      <c r="AK387" s="181"/>
      <c r="AL387" s="182">
        <v>200</v>
      </c>
      <c r="AM387" s="183" t="s">
        <v>11207</v>
      </c>
    </row>
    <row r="388" spans="1:39" s="153" customFormat="1" ht="15.6" customHeight="1" x14ac:dyDescent="0.3">
      <c r="A388" s="186">
        <v>958</v>
      </c>
      <c r="B388" s="178">
        <v>730</v>
      </c>
      <c r="C388" s="178"/>
      <c r="D388" s="178"/>
      <c r="E388" s="178"/>
      <c r="F388" s="176">
        <v>1952</v>
      </c>
      <c r="G388" s="176">
        <v>7</v>
      </c>
      <c r="H388" s="176">
        <v>26</v>
      </c>
      <c r="I388" s="178" t="s">
        <v>809</v>
      </c>
      <c r="J388" s="178" t="s">
        <v>742</v>
      </c>
      <c r="K388" s="178" t="s">
        <v>31</v>
      </c>
      <c r="L388" s="178" t="s">
        <v>743</v>
      </c>
      <c r="M388" s="178"/>
      <c r="N388" s="187" t="s">
        <v>1031</v>
      </c>
      <c r="O388" s="178">
        <v>7</v>
      </c>
      <c r="P388" s="179" t="s">
        <v>110</v>
      </c>
      <c r="Q388" s="178"/>
      <c r="R388" s="178"/>
      <c r="S388" s="178"/>
      <c r="T388" s="175" t="s">
        <v>745</v>
      </c>
      <c r="U388" s="178" t="s">
        <v>38</v>
      </c>
      <c r="V388" s="188"/>
      <c r="W388" s="188"/>
      <c r="X388" s="188"/>
      <c r="Y388" s="178" t="s">
        <v>743</v>
      </c>
      <c r="Z388" s="188"/>
      <c r="AA388" s="178"/>
      <c r="AB388" s="178"/>
      <c r="AC388" s="178"/>
      <c r="AD388" s="178" t="s">
        <v>42</v>
      </c>
      <c r="AE388" s="178"/>
      <c r="AF388" s="178" t="s">
        <v>87</v>
      </c>
      <c r="AG388" s="180" t="s">
        <v>42</v>
      </c>
      <c r="AH388" s="180"/>
      <c r="AI388" s="181"/>
      <c r="AJ388" s="181"/>
      <c r="AK388" s="181"/>
      <c r="AL388" s="182">
        <v>958</v>
      </c>
      <c r="AM388" s="183" t="s">
        <v>11207</v>
      </c>
    </row>
    <row r="389" spans="1:39" s="153" customFormat="1" ht="15.6" customHeight="1" x14ac:dyDescent="0.3">
      <c r="A389" s="186">
        <v>955</v>
      </c>
      <c r="B389" s="178">
        <v>726</v>
      </c>
      <c r="C389" s="178"/>
      <c r="D389" s="178"/>
      <c r="E389" s="178"/>
      <c r="F389" s="176">
        <v>1952</v>
      </c>
      <c r="G389" s="176">
        <v>7</v>
      </c>
      <c r="H389" s="176">
        <v>26</v>
      </c>
      <c r="I389" s="178" t="s">
        <v>675</v>
      </c>
      <c r="J389" s="178" t="s">
        <v>1029</v>
      </c>
      <c r="K389" s="178"/>
      <c r="L389" s="178"/>
      <c r="M389" s="178"/>
      <c r="N389" s="187" t="s">
        <v>1030</v>
      </c>
      <c r="O389" s="178"/>
      <c r="P389" s="179"/>
      <c r="Q389" s="178"/>
      <c r="R389" s="178"/>
      <c r="S389" s="178"/>
      <c r="T389" s="175" t="s">
        <v>38</v>
      </c>
      <c r="U389" s="178" t="s">
        <v>38</v>
      </c>
      <c r="V389" s="188"/>
      <c r="W389" s="188"/>
      <c r="X389" s="188"/>
      <c r="Y389" s="178" t="s">
        <v>38</v>
      </c>
      <c r="Z389" s="188"/>
      <c r="AA389" s="178" t="s">
        <v>42</v>
      </c>
      <c r="AB389" s="178"/>
      <c r="AC389" s="178"/>
      <c r="AD389" s="178"/>
      <c r="AE389" s="178"/>
      <c r="AF389" s="178"/>
      <c r="AG389" s="180" t="s">
        <v>42</v>
      </c>
      <c r="AH389" s="180"/>
      <c r="AI389" s="181"/>
      <c r="AJ389" s="181"/>
      <c r="AK389" s="181"/>
      <c r="AL389" s="182"/>
      <c r="AM389" s="183" t="s">
        <v>11257</v>
      </c>
    </row>
    <row r="390" spans="1:39" s="153" customFormat="1" ht="15.6" customHeight="1" x14ac:dyDescent="0.3">
      <c r="A390" s="186">
        <v>962</v>
      </c>
      <c r="B390" s="178">
        <v>734</v>
      </c>
      <c r="C390" s="178">
        <v>1684</v>
      </c>
      <c r="D390" s="178"/>
      <c r="E390" s="178"/>
      <c r="F390" s="176">
        <v>1952</v>
      </c>
      <c r="G390" s="176">
        <v>7</v>
      </c>
      <c r="H390" s="176">
        <v>27</v>
      </c>
      <c r="I390" s="178" t="s">
        <v>129</v>
      </c>
      <c r="J390" s="178" t="s">
        <v>1032</v>
      </c>
      <c r="K390" s="178" t="s">
        <v>31</v>
      </c>
      <c r="L390" s="178" t="s">
        <v>1033</v>
      </c>
      <c r="M390" s="178"/>
      <c r="N390" s="187" t="s">
        <v>1034</v>
      </c>
      <c r="O390" s="178">
        <v>7</v>
      </c>
      <c r="P390" s="179">
        <v>-17</v>
      </c>
      <c r="Q390" s="178"/>
      <c r="R390" s="178"/>
      <c r="S390" s="178"/>
      <c r="T390" s="175" t="s">
        <v>1035</v>
      </c>
      <c r="U390" s="178" t="s">
        <v>38</v>
      </c>
      <c r="V390" s="188"/>
      <c r="W390" s="188"/>
      <c r="X390" s="188"/>
      <c r="Y390" s="178" t="s">
        <v>1033</v>
      </c>
      <c r="Z390" s="188"/>
      <c r="AA390" s="178"/>
      <c r="AB390" s="178"/>
      <c r="AC390" s="178"/>
      <c r="AD390" s="178"/>
      <c r="AE390" s="178"/>
      <c r="AF390" s="178" t="s">
        <v>87</v>
      </c>
      <c r="AG390" s="180"/>
      <c r="AH390" s="180"/>
      <c r="AI390" s="181"/>
      <c r="AJ390" s="181"/>
      <c r="AK390" s="181"/>
      <c r="AL390" s="182">
        <v>962</v>
      </c>
      <c r="AM390" s="183" t="s">
        <v>11207</v>
      </c>
    </row>
    <row r="391" spans="1:39" s="153" customFormat="1" ht="15.6" customHeight="1" x14ac:dyDescent="0.3">
      <c r="A391" s="173">
        <v>201</v>
      </c>
      <c r="B391" s="174">
        <v>736</v>
      </c>
      <c r="C391" s="174" t="s">
        <v>348</v>
      </c>
      <c r="D391" s="175"/>
      <c r="E391" s="175"/>
      <c r="F391" s="176">
        <v>1952</v>
      </c>
      <c r="G391" s="176">
        <v>7</v>
      </c>
      <c r="H391" s="176">
        <v>28</v>
      </c>
      <c r="I391" s="174" t="s">
        <v>66</v>
      </c>
      <c r="J391" s="174" t="s">
        <v>121</v>
      </c>
      <c r="K391" s="174" t="s">
        <v>31</v>
      </c>
      <c r="L391" s="174" t="s">
        <v>115</v>
      </c>
      <c r="M391" s="174"/>
      <c r="N391" s="184" t="s">
        <v>349</v>
      </c>
      <c r="O391" s="178">
        <v>7</v>
      </c>
      <c r="P391" s="179" t="s">
        <v>110</v>
      </c>
      <c r="Q391" s="175" t="s">
        <v>117</v>
      </c>
      <c r="R391" s="175"/>
      <c r="S391" s="175"/>
      <c r="T391" s="175" t="s">
        <v>118</v>
      </c>
      <c r="U391" s="175" t="s">
        <v>38</v>
      </c>
      <c r="V391" s="175" t="s">
        <v>120</v>
      </c>
      <c r="W391" s="175" t="s">
        <v>38</v>
      </c>
      <c r="X391" s="178" t="s">
        <v>38</v>
      </c>
      <c r="Y391" s="178" t="s">
        <v>115</v>
      </c>
      <c r="Z391" s="178"/>
      <c r="AA391" s="178"/>
      <c r="AB391" s="178"/>
      <c r="AC391" s="178"/>
      <c r="AD391" s="178"/>
      <c r="AE391" s="178"/>
      <c r="AF391" s="178" t="s">
        <v>87</v>
      </c>
      <c r="AG391" s="180"/>
      <c r="AH391" s="180"/>
      <c r="AI391" s="181"/>
      <c r="AJ391" s="181"/>
      <c r="AK391" s="181"/>
      <c r="AL391" s="182">
        <v>201</v>
      </c>
      <c r="AM391" s="183" t="s">
        <v>11207</v>
      </c>
    </row>
    <row r="392" spans="1:39" s="153" customFormat="1" ht="15.6" customHeight="1" x14ac:dyDescent="0.3">
      <c r="A392" s="173">
        <v>355</v>
      </c>
      <c r="B392" s="174">
        <v>738</v>
      </c>
      <c r="C392" s="174" t="s">
        <v>573</v>
      </c>
      <c r="D392" s="174"/>
      <c r="E392" s="174"/>
      <c r="F392" s="176">
        <v>1952</v>
      </c>
      <c r="G392" s="176">
        <v>7</v>
      </c>
      <c r="H392" s="176">
        <v>28</v>
      </c>
      <c r="I392" s="174" t="s">
        <v>555</v>
      </c>
      <c r="J392" s="174" t="s">
        <v>557</v>
      </c>
      <c r="K392" s="174" t="s">
        <v>31</v>
      </c>
      <c r="L392" s="174" t="s">
        <v>557</v>
      </c>
      <c r="M392" s="174"/>
      <c r="N392" s="184" t="s">
        <v>574</v>
      </c>
      <c r="O392" s="178">
        <v>7</v>
      </c>
      <c r="P392" s="179" t="s">
        <v>110</v>
      </c>
      <c r="Q392" s="175"/>
      <c r="R392" s="175"/>
      <c r="S392" s="175" t="s">
        <v>559</v>
      </c>
      <c r="T392" s="175" t="s">
        <v>560</v>
      </c>
      <c r="U392" s="175" t="s">
        <v>38</v>
      </c>
      <c r="V392" s="175" t="s">
        <v>38</v>
      </c>
      <c r="W392" s="175" t="s">
        <v>38</v>
      </c>
      <c r="X392" s="178" t="s">
        <v>557</v>
      </c>
      <c r="Y392" s="178" t="s">
        <v>557</v>
      </c>
      <c r="Z392" s="178" t="s">
        <v>38</v>
      </c>
      <c r="AA392" s="178"/>
      <c r="AB392" s="178"/>
      <c r="AC392" s="178"/>
      <c r="AD392" s="178"/>
      <c r="AE392" s="178"/>
      <c r="AF392" s="178" t="s">
        <v>87</v>
      </c>
      <c r="AG392" s="180" t="s">
        <v>42</v>
      </c>
      <c r="AH392" s="180"/>
      <c r="AI392" s="181"/>
      <c r="AJ392" s="181"/>
      <c r="AK392" s="181"/>
      <c r="AL392" s="182">
        <v>355</v>
      </c>
      <c r="AM392" s="183" t="s">
        <v>11207</v>
      </c>
    </row>
    <row r="393" spans="1:39" s="153" customFormat="1" ht="15.6" customHeight="1" x14ac:dyDescent="0.3">
      <c r="A393" s="173">
        <v>202</v>
      </c>
      <c r="B393" s="175">
        <v>750</v>
      </c>
      <c r="C393" s="175">
        <v>1755</v>
      </c>
      <c r="D393" s="175"/>
      <c r="E393" s="175"/>
      <c r="F393" s="176">
        <v>1952</v>
      </c>
      <c r="G393" s="176">
        <v>7</v>
      </c>
      <c r="H393" s="176">
        <v>29</v>
      </c>
      <c r="I393" s="174" t="s">
        <v>80</v>
      </c>
      <c r="J393" s="174" t="s">
        <v>105</v>
      </c>
      <c r="K393" s="174" t="s">
        <v>31</v>
      </c>
      <c r="L393" s="174" t="s">
        <v>99</v>
      </c>
      <c r="M393" s="174"/>
      <c r="N393" s="184" t="s">
        <v>350</v>
      </c>
      <c r="O393" s="178" t="s">
        <v>101</v>
      </c>
      <c r="P393" s="179">
        <v>4</v>
      </c>
      <c r="Q393" s="175"/>
      <c r="R393" s="175" t="s">
        <v>102</v>
      </c>
      <c r="S393" s="175"/>
      <c r="T393" s="175" t="s">
        <v>103</v>
      </c>
      <c r="U393" s="175" t="s">
        <v>38</v>
      </c>
      <c r="V393" s="175" t="s">
        <v>38</v>
      </c>
      <c r="W393" s="175" t="s">
        <v>99</v>
      </c>
      <c r="X393" s="178" t="s">
        <v>38</v>
      </c>
      <c r="Y393" s="178" t="s">
        <v>99</v>
      </c>
      <c r="Z393" s="178"/>
      <c r="AA393" s="178"/>
      <c r="AB393" s="178"/>
      <c r="AC393" s="178"/>
      <c r="AD393" s="178"/>
      <c r="AE393" s="178"/>
      <c r="AF393" s="178" t="s">
        <v>30</v>
      </c>
      <c r="AG393" s="180"/>
      <c r="AH393" s="180"/>
      <c r="AI393" s="181"/>
      <c r="AJ393" s="181"/>
      <c r="AK393" s="181"/>
      <c r="AL393" s="182">
        <v>202</v>
      </c>
      <c r="AM393" s="183" t="s">
        <v>11207</v>
      </c>
    </row>
    <row r="394" spans="1:39" s="153" customFormat="1" ht="15.6" customHeight="1" x14ac:dyDescent="0.3">
      <c r="A394" s="173">
        <v>203</v>
      </c>
      <c r="B394" s="175">
        <v>743</v>
      </c>
      <c r="C394" s="175"/>
      <c r="D394" s="175"/>
      <c r="E394" s="175"/>
      <c r="F394" s="176">
        <v>1952</v>
      </c>
      <c r="G394" s="176">
        <v>7</v>
      </c>
      <c r="H394" s="176">
        <v>29</v>
      </c>
      <c r="I394" s="174" t="s">
        <v>80</v>
      </c>
      <c r="J394" s="174" t="s">
        <v>113</v>
      </c>
      <c r="K394" s="174" t="s">
        <v>31</v>
      </c>
      <c r="L394" s="174" t="s">
        <v>109</v>
      </c>
      <c r="M394" s="174"/>
      <c r="N394" s="190" t="s">
        <v>351</v>
      </c>
      <c r="O394" s="178" t="s">
        <v>101</v>
      </c>
      <c r="P394" s="179">
        <v>7</v>
      </c>
      <c r="Q394" s="175"/>
      <c r="R394" s="175" t="s">
        <v>112</v>
      </c>
      <c r="S394" s="175"/>
      <c r="T394" s="175" t="s">
        <v>38</v>
      </c>
      <c r="U394" s="175" t="s">
        <v>38</v>
      </c>
      <c r="V394" s="175" t="s">
        <v>38</v>
      </c>
      <c r="W394" s="175" t="s">
        <v>109</v>
      </c>
      <c r="X394" s="178" t="s">
        <v>38</v>
      </c>
      <c r="Y394" s="178" t="s">
        <v>38</v>
      </c>
      <c r="Z394" s="178"/>
      <c r="AA394" s="178"/>
      <c r="AB394" s="178"/>
      <c r="AC394" s="178"/>
      <c r="AD394" s="178" t="s">
        <v>42</v>
      </c>
      <c r="AE394" s="178"/>
      <c r="AF394" s="178" t="s">
        <v>30</v>
      </c>
      <c r="AG394" s="180"/>
      <c r="AH394" s="180"/>
      <c r="AI394" s="181"/>
      <c r="AJ394" s="181"/>
      <c r="AK394" s="181"/>
      <c r="AL394" s="182">
        <v>203</v>
      </c>
      <c r="AM394" s="183" t="s">
        <v>11207</v>
      </c>
    </row>
    <row r="395" spans="1:39" s="153" customFormat="1" ht="15.6" customHeight="1" x14ac:dyDescent="0.3">
      <c r="A395" s="173">
        <v>204</v>
      </c>
      <c r="B395" s="174">
        <v>744</v>
      </c>
      <c r="C395" s="174"/>
      <c r="D395" s="175"/>
      <c r="E395" s="175"/>
      <c r="F395" s="176">
        <v>1952</v>
      </c>
      <c r="G395" s="176">
        <v>7</v>
      </c>
      <c r="H395" s="176">
        <v>29</v>
      </c>
      <c r="I395" s="174" t="s">
        <v>80</v>
      </c>
      <c r="J395" s="174" t="s">
        <v>113</v>
      </c>
      <c r="K395" s="174" t="s">
        <v>31</v>
      </c>
      <c r="L395" s="174" t="s">
        <v>109</v>
      </c>
      <c r="M395" s="174"/>
      <c r="N395" s="184" t="s">
        <v>352</v>
      </c>
      <c r="O395" s="178" t="s">
        <v>101</v>
      </c>
      <c r="P395" s="179">
        <v>7</v>
      </c>
      <c r="Q395" s="175"/>
      <c r="R395" s="175" t="s">
        <v>112</v>
      </c>
      <c r="S395" s="175"/>
      <c r="T395" s="175" t="s">
        <v>38</v>
      </c>
      <c r="U395" s="175" t="s">
        <v>38</v>
      </c>
      <c r="V395" s="175" t="s">
        <v>38</v>
      </c>
      <c r="W395" s="175" t="s">
        <v>109</v>
      </c>
      <c r="X395" s="178" t="s">
        <v>38</v>
      </c>
      <c r="Y395" s="178" t="s">
        <v>38</v>
      </c>
      <c r="Z395" s="178"/>
      <c r="AA395" s="178"/>
      <c r="AB395" s="178"/>
      <c r="AC395" s="178"/>
      <c r="AD395" s="178" t="s">
        <v>42</v>
      </c>
      <c r="AE395" s="178"/>
      <c r="AF395" s="178" t="s">
        <v>30</v>
      </c>
      <c r="AG395" s="180"/>
      <c r="AH395" s="180"/>
      <c r="AI395" s="181"/>
      <c r="AJ395" s="181"/>
      <c r="AK395" s="181"/>
      <c r="AL395" s="182">
        <v>204</v>
      </c>
      <c r="AM395" s="183" t="s">
        <v>11207</v>
      </c>
    </row>
    <row r="396" spans="1:39" s="153" customFormat="1" ht="15.6" customHeight="1" x14ac:dyDescent="0.3">
      <c r="A396" s="173">
        <v>205</v>
      </c>
      <c r="B396" s="175">
        <v>749</v>
      </c>
      <c r="C396" s="175"/>
      <c r="D396" s="175"/>
      <c r="E396" s="175"/>
      <c r="F396" s="176">
        <v>1952</v>
      </c>
      <c r="G396" s="176">
        <v>7</v>
      </c>
      <c r="H396" s="176">
        <v>29</v>
      </c>
      <c r="I396" s="174" t="s">
        <v>80</v>
      </c>
      <c r="J396" s="174" t="s">
        <v>113</v>
      </c>
      <c r="K396" s="174" t="s">
        <v>31</v>
      </c>
      <c r="L396" s="174" t="s">
        <v>109</v>
      </c>
      <c r="M396" s="174"/>
      <c r="N396" s="190" t="s">
        <v>353</v>
      </c>
      <c r="O396" s="178" t="s">
        <v>101</v>
      </c>
      <c r="P396" s="179">
        <v>7</v>
      </c>
      <c r="Q396" s="175"/>
      <c r="R396" s="175" t="s">
        <v>112</v>
      </c>
      <c r="S396" s="175"/>
      <c r="T396" s="175" t="s">
        <v>38</v>
      </c>
      <c r="U396" s="175" t="s">
        <v>38</v>
      </c>
      <c r="V396" s="175" t="s">
        <v>38</v>
      </c>
      <c r="W396" s="175" t="s">
        <v>109</v>
      </c>
      <c r="X396" s="178" t="s">
        <v>38</v>
      </c>
      <c r="Y396" s="178" t="s">
        <v>38</v>
      </c>
      <c r="Z396" s="178"/>
      <c r="AA396" s="178"/>
      <c r="AB396" s="178"/>
      <c r="AC396" s="178"/>
      <c r="AD396" s="178"/>
      <c r="AE396" s="178"/>
      <c r="AF396" s="178" t="s">
        <v>30</v>
      </c>
      <c r="AG396" s="180"/>
      <c r="AH396" s="180"/>
      <c r="AI396" s="181"/>
      <c r="AJ396" s="181"/>
      <c r="AK396" s="181"/>
      <c r="AL396" s="182">
        <v>205</v>
      </c>
      <c r="AM396" s="183" t="s">
        <v>11207</v>
      </c>
    </row>
    <row r="397" spans="1:39" s="153" customFormat="1" ht="15.6" customHeight="1" x14ac:dyDescent="0.3">
      <c r="A397" s="173">
        <v>206</v>
      </c>
      <c r="B397" s="174">
        <v>742</v>
      </c>
      <c r="C397" s="174"/>
      <c r="D397" s="175"/>
      <c r="E397" s="175"/>
      <c r="F397" s="176">
        <v>1952</v>
      </c>
      <c r="G397" s="176">
        <v>7</v>
      </c>
      <c r="H397" s="176">
        <v>29</v>
      </c>
      <c r="I397" s="174" t="s">
        <v>80</v>
      </c>
      <c r="J397" s="174" t="s">
        <v>81</v>
      </c>
      <c r="K397" s="174" t="s">
        <v>31</v>
      </c>
      <c r="L397" s="174" t="s">
        <v>82</v>
      </c>
      <c r="M397" s="174"/>
      <c r="N397" s="184" t="s">
        <v>354</v>
      </c>
      <c r="O397" s="178">
        <v>11</v>
      </c>
      <c r="P397" s="179">
        <v>1</v>
      </c>
      <c r="Q397" s="175"/>
      <c r="R397" s="175" t="s">
        <v>84</v>
      </c>
      <c r="S397" s="175"/>
      <c r="T397" s="175" t="s">
        <v>85</v>
      </c>
      <c r="U397" s="175" t="s">
        <v>38</v>
      </c>
      <c r="V397" s="175" t="s">
        <v>38</v>
      </c>
      <c r="W397" s="175" t="s">
        <v>82</v>
      </c>
      <c r="X397" s="178" t="s">
        <v>38</v>
      </c>
      <c r="Y397" s="178" t="s">
        <v>82</v>
      </c>
      <c r="Z397" s="178"/>
      <c r="AA397" s="178"/>
      <c r="AB397" s="178"/>
      <c r="AC397" s="178"/>
      <c r="AD397" s="178"/>
      <c r="AE397" s="178"/>
      <c r="AF397" s="178" t="s">
        <v>30</v>
      </c>
      <c r="AG397" s="180"/>
      <c r="AH397" s="180"/>
      <c r="AI397" s="181"/>
      <c r="AJ397" s="181"/>
      <c r="AK397" s="181"/>
      <c r="AL397" s="182">
        <v>206</v>
      </c>
      <c r="AM397" s="183" t="s">
        <v>11207</v>
      </c>
    </row>
    <row r="398" spans="1:39" s="153" customFormat="1" ht="15.6" customHeight="1" x14ac:dyDescent="0.3">
      <c r="A398" s="173">
        <v>207</v>
      </c>
      <c r="B398" s="174"/>
      <c r="C398" s="174"/>
      <c r="D398" s="174" t="s">
        <v>274</v>
      </c>
      <c r="E398" s="174"/>
      <c r="F398" s="176">
        <v>1952</v>
      </c>
      <c r="G398" s="176">
        <v>7</v>
      </c>
      <c r="H398" s="176">
        <v>29</v>
      </c>
      <c r="I398" s="174" t="s">
        <v>80</v>
      </c>
      <c r="J398" s="174" t="s">
        <v>105</v>
      </c>
      <c r="K398" s="174" t="s">
        <v>31</v>
      </c>
      <c r="L398" s="174" t="s">
        <v>99</v>
      </c>
      <c r="M398" s="174"/>
      <c r="N398" s="177" t="s">
        <v>11325</v>
      </c>
      <c r="O398" s="178" t="s">
        <v>101</v>
      </c>
      <c r="P398" s="179">
        <v>4</v>
      </c>
      <c r="Q398" s="175"/>
      <c r="R398" s="175" t="s">
        <v>102</v>
      </c>
      <c r="S398" s="175"/>
      <c r="T398" s="175" t="s">
        <v>103</v>
      </c>
      <c r="U398" s="175" t="s">
        <v>38</v>
      </c>
      <c r="V398" s="175" t="s">
        <v>38</v>
      </c>
      <c r="W398" s="175" t="s">
        <v>99</v>
      </c>
      <c r="X398" s="178" t="s">
        <v>38</v>
      </c>
      <c r="Y398" s="178" t="s">
        <v>99</v>
      </c>
      <c r="Z398" s="178"/>
      <c r="AA398" s="178"/>
      <c r="AB398" s="178"/>
      <c r="AC398" s="178"/>
      <c r="AD398" s="178"/>
      <c r="AE398" s="178"/>
      <c r="AF398" s="178" t="s">
        <v>30</v>
      </c>
      <c r="AG398" s="180"/>
      <c r="AH398" s="180"/>
      <c r="AI398" s="181"/>
      <c r="AJ398" s="181"/>
      <c r="AK398" s="181"/>
      <c r="AL398" s="182">
        <v>207</v>
      </c>
      <c r="AM398" s="183" t="s">
        <v>11207</v>
      </c>
    </row>
    <row r="399" spans="1:39" s="153" customFormat="1" ht="15.6" customHeight="1" x14ac:dyDescent="0.3">
      <c r="A399" s="186">
        <v>968</v>
      </c>
      <c r="B399" s="178">
        <v>745</v>
      </c>
      <c r="C399" s="178"/>
      <c r="D399" s="178"/>
      <c r="E399" s="178"/>
      <c r="F399" s="176">
        <v>1952</v>
      </c>
      <c r="G399" s="176">
        <v>7</v>
      </c>
      <c r="H399" s="176">
        <v>29</v>
      </c>
      <c r="I399" s="178" t="s">
        <v>88</v>
      </c>
      <c r="J399" s="178" t="s">
        <v>1040</v>
      </c>
      <c r="K399" s="178" t="s">
        <v>31</v>
      </c>
      <c r="L399" s="178" t="s">
        <v>1041</v>
      </c>
      <c r="M399" s="178"/>
      <c r="N399" s="187" t="s">
        <v>1042</v>
      </c>
      <c r="O399" s="178">
        <v>7</v>
      </c>
      <c r="P399" s="179">
        <v>-10</v>
      </c>
      <c r="Q399" s="178"/>
      <c r="R399" s="178"/>
      <c r="S399" s="178"/>
      <c r="T399" s="175" t="s">
        <v>1043</v>
      </c>
      <c r="U399" s="178" t="s">
        <v>38</v>
      </c>
      <c r="V399" s="188"/>
      <c r="W399" s="188"/>
      <c r="X399" s="188"/>
      <c r="Y399" s="178" t="s">
        <v>1041</v>
      </c>
      <c r="Z399" s="188"/>
      <c r="AA399" s="178"/>
      <c r="AB399" s="178"/>
      <c r="AC399" s="178"/>
      <c r="AD399" s="178"/>
      <c r="AE399" s="178"/>
      <c r="AF399" s="178" t="s">
        <v>87</v>
      </c>
      <c r="AG399" s="180"/>
      <c r="AH399" s="180"/>
      <c r="AI399" s="181"/>
      <c r="AJ399" s="181"/>
      <c r="AK399" s="181"/>
      <c r="AL399" s="182">
        <v>968</v>
      </c>
      <c r="AM399" s="183" t="s">
        <v>11207</v>
      </c>
    </row>
    <row r="400" spans="1:39" s="153" customFormat="1" ht="15.6" customHeight="1" x14ac:dyDescent="0.3">
      <c r="A400" s="186">
        <v>970</v>
      </c>
      <c r="B400" s="178">
        <v>747</v>
      </c>
      <c r="C400" s="178"/>
      <c r="D400" s="178"/>
      <c r="E400" s="178"/>
      <c r="F400" s="176">
        <v>1952</v>
      </c>
      <c r="G400" s="176">
        <v>7</v>
      </c>
      <c r="H400" s="176">
        <v>29</v>
      </c>
      <c r="I400" s="178" t="s">
        <v>710</v>
      </c>
      <c r="J400" s="178" t="s">
        <v>857</v>
      </c>
      <c r="K400" s="178" t="s">
        <v>31</v>
      </c>
      <c r="L400" s="178" t="s">
        <v>858</v>
      </c>
      <c r="M400" s="178"/>
      <c r="N400" s="187" t="s">
        <v>1045</v>
      </c>
      <c r="O400" s="178">
        <v>7</v>
      </c>
      <c r="P400" s="179">
        <v>-9</v>
      </c>
      <c r="Q400" s="178"/>
      <c r="R400" s="178"/>
      <c r="S400" s="178"/>
      <c r="T400" s="175" t="s">
        <v>860</v>
      </c>
      <c r="U400" s="178" t="s">
        <v>38</v>
      </c>
      <c r="V400" s="188"/>
      <c r="W400" s="188"/>
      <c r="X400" s="188"/>
      <c r="Y400" s="178" t="s">
        <v>858</v>
      </c>
      <c r="Z400" s="188"/>
      <c r="AA400" s="178"/>
      <c r="AB400" s="178"/>
      <c r="AC400" s="178"/>
      <c r="AD400" s="178" t="s">
        <v>42</v>
      </c>
      <c r="AE400" s="178"/>
      <c r="AF400" s="178" t="s">
        <v>87</v>
      </c>
      <c r="AG400" s="180"/>
      <c r="AH400" s="180"/>
      <c r="AI400" s="181"/>
      <c r="AJ400" s="181"/>
      <c r="AK400" s="181"/>
      <c r="AL400" s="182">
        <v>970</v>
      </c>
      <c r="AM400" s="183" t="s">
        <v>11207</v>
      </c>
    </row>
    <row r="401" spans="1:39" s="153" customFormat="1" ht="15.6" customHeight="1" x14ac:dyDescent="0.3">
      <c r="A401" s="186">
        <v>971</v>
      </c>
      <c r="B401" s="178">
        <v>748</v>
      </c>
      <c r="C401" s="178"/>
      <c r="D401" s="178"/>
      <c r="E401" s="178"/>
      <c r="F401" s="176">
        <v>1952</v>
      </c>
      <c r="G401" s="176">
        <v>7</v>
      </c>
      <c r="H401" s="176">
        <v>29</v>
      </c>
      <c r="I401" s="178" t="s">
        <v>675</v>
      </c>
      <c r="J401" s="178" t="s">
        <v>773</v>
      </c>
      <c r="K401" s="178" t="s">
        <v>31</v>
      </c>
      <c r="L401" s="178" t="s">
        <v>774</v>
      </c>
      <c r="M401" s="178"/>
      <c r="N401" s="187" t="s">
        <v>1046</v>
      </c>
      <c r="O401" s="178">
        <v>7</v>
      </c>
      <c r="P401" s="179" t="s">
        <v>110</v>
      </c>
      <c r="Q401" s="178"/>
      <c r="R401" s="178"/>
      <c r="S401" s="178"/>
      <c r="T401" s="175" t="s">
        <v>776</v>
      </c>
      <c r="U401" s="178" t="s">
        <v>38</v>
      </c>
      <c r="V401" s="188"/>
      <c r="W401" s="188"/>
      <c r="X401" s="188"/>
      <c r="Y401" s="178" t="s">
        <v>774</v>
      </c>
      <c r="Z401" s="188"/>
      <c r="AA401" s="178"/>
      <c r="AB401" s="178"/>
      <c r="AC401" s="178"/>
      <c r="AD401" s="178"/>
      <c r="AE401" s="178"/>
      <c r="AF401" s="178" t="s">
        <v>87</v>
      </c>
      <c r="AG401" s="180"/>
      <c r="AH401" s="180"/>
      <c r="AI401" s="181"/>
      <c r="AJ401" s="181"/>
      <c r="AK401" s="181"/>
      <c r="AL401" s="182">
        <v>971</v>
      </c>
      <c r="AM401" s="183" t="s">
        <v>11207</v>
      </c>
    </row>
    <row r="402" spans="1:39" s="153" customFormat="1" ht="15.6" customHeight="1" x14ac:dyDescent="0.3">
      <c r="A402" s="186">
        <v>966</v>
      </c>
      <c r="B402" s="178">
        <v>740</v>
      </c>
      <c r="C402" s="178"/>
      <c r="D402" s="178"/>
      <c r="E402" s="178"/>
      <c r="F402" s="176">
        <v>1952</v>
      </c>
      <c r="G402" s="176">
        <v>7</v>
      </c>
      <c r="H402" s="176">
        <v>29</v>
      </c>
      <c r="I402" s="178" t="s">
        <v>777</v>
      </c>
      <c r="J402" s="178" t="s">
        <v>1037</v>
      </c>
      <c r="K402" s="178"/>
      <c r="L402" s="178"/>
      <c r="M402" s="178"/>
      <c r="N402" s="187" t="s">
        <v>1038</v>
      </c>
      <c r="O402" s="178"/>
      <c r="P402" s="179"/>
      <c r="Q402" s="178"/>
      <c r="R402" s="178"/>
      <c r="S402" s="178"/>
      <c r="T402" s="175" t="s">
        <v>38</v>
      </c>
      <c r="U402" s="178" t="s">
        <v>38</v>
      </c>
      <c r="V402" s="188"/>
      <c r="W402" s="188"/>
      <c r="X402" s="188"/>
      <c r="Y402" s="178" t="s">
        <v>38</v>
      </c>
      <c r="Z402" s="188"/>
      <c r="AA402" s="178" t="s">
        <v>42</v>
      </c>
      <c r="AB402" s="178"/>
      <c r="AC402" s="178"/>
      <c r="AD402" s="178"/>
      <c r="AE402" s="178"/>
      <c r="AF402" s="178"/>
      <c r="AG402" s="180" t="s">
        <v>42</v>
      </c>
      <c r="AH402" s="180"/>
      <c r="AI402" s="181"/>
      <c r="AJ402" s="181"/>
      <c r="AK402" s="181"/>
      <c r="AL402" s="182"/>
      <c r="AM402" s="183" t="s">
        <v>11257</v>
      </c>
    </row>
    <row r="403" spans="1:39" s="153" customFormat="1" ht="15.6" customHeight="1" x14ac:dyDescent="0.3">
      <c r="A403" s="186">
        <v>967</v>
      </c>
      <c r="B403" s="178">
        <v>741</v>
      </c>
      <c r="C403" s="178"/>
      <c r="D403" s="178"/>
      <c r="E403" s="178"/>
      <c r="F403" s="176">
        <v>1952</v>
      </c>
      <c r="G403" s="176">
        <v>7</v>
      </c>
      <c r="H403" s="176">
        <v>29</v>
      </c>
      <c r="I403" s="178" t="s">
        <v>676</v>
      </c>
      <c r="J403" s="178" t="s">
        <v>850</v>
      </c>
      <c r="K403" s="178" t="s">
        <v>31</v>
      </c>
      <c r="L403" s="178"/>
      <c r="M403" s="178"/>
      <c r="N403" s="187" t="s">
        <v>1039</v>
      </c>
      <c r="O403" s="178"/>
      <c r="P403" s="179"/>
      <c r="Q403" s="178"/>
      <c r="R403" s="178"/>
      <c r="S403" s="178"/>
      <c r="T403" s="175" t="s">
        <v>38</v>
      </c>
      <c r="U403" s="178" t="s">
        <v>38</v>
      </c>
      <c r="V403" s="188"/>
      <c r="W403" s="188"/>
      <c r="X403" s="188"/>
      <c r="Y403" s="178" t="s">
        <v>38</v>
      </c>
      <c r="Z403" s="188"/>
      <c r="AA403" s="178"/>
      <c r="AB403" s="178"/>
      <c r="AC403" s="178"/>
      <c r="AD403" s="178"/>
      <c r="AE403" s="178"/>
      <c r="AF403" s="178"/>
      <c r="AG403" s="180" t="s">
        <v>42</v>
      </c>
      <c r="AH403" s="180"/>
      <c r="AI403" s="181"/>
      <c r="AJ403" s="181"/>
      <c r="AK403" s="181"/>
      <c r="AL403" s="182"/>
      <c r="AM403" s="183" t="s">
        <v>11257</v>
      </c>
    </row>
    <row r="404" spans="1:39" s="153" customFormat="1" ht="15.6" customHeight="1" x14ac:dyDescent="0.3">
      <c r="A404" s="173">
        <v>208</v>
      </c>
      <c r="B404" s="175">
        <v>752</v>
      </c>
      <c r="C404" s="175">
        <v>1758</v>
      </c>
      <c r="D404" s="175"/>
      <c r="E404" s="175"/>
      <c r="F404" s="176">
        <v>1952</v>
      </c>
      <c r="G404" s="176">
        <v>7</v>
      </c>
      <c r="H404" s="176">
        <v>30</v>
      </c>
      <c r="I404" s="174" t="s">
        <v>129</v>
      </c>
      <c r="J404" s="174" t="s">
        <v>256</v>
      </c>
      <c r="K404" s="174" t="s">
        <v>31</v>
      </c>
      <c r="L404" s="174" t="s">
        <v>257</v>
      </c>
      <c r="M404" s="174"/>
      <c r="N404" s="190" t="s">
        <v>355</v>
      </c>
      <c r="O404" s="178" t="s">
        <v>143</v>
      </c>
      <c r="P404" s="179">
        <v>1</v>
      </c>
      <c r="Q404" s="175"/>
      <c r="R404" s="175"/>
      <c r="S404" s="175" t="s">
        <v>259</v>
      </c>
      <c r="T404" s="175" t="s">
        <v>38</v>
      </c>
      <c r="U404" s="175" t="s">
        <v>38</v>
      </c>
      <c r="V404" s="175" t="s">
        <v>38</v>
      </c>
      <c r="W404" s="175" t="s">
        <v>38</v>
      </c>
      <c r="X404" s="178" t="s">
        <v>260</v>
      </c>
      <c r="Y404" s="178" t="s">
        <v>38</v>
      </c>
      <c r="Z404" s="178"/>
      <c r="AA404" s="178"/>
      <c r="AB404" s="178"/>
      <c r="AC404" s="178"/>
      <c r="AD404" s="178"/>
      <c r="AE404" s="178"/>
      <c r="AF404" s="178" t="s">
        <v>30</v>
      </c>
      <c r="AG404" s="180"/>
      <c r="AH404" s="180"/>
      <c r="AI404" s="181"/>
      <c r="AJ404" s="181"/>
      <c r="AK404" s="181"/>
      <c r="AL404" s="182">
        <v>208</v>
      </c>
      <c r="AM404" s="183" t="s">
        <v>11207</v>
      </c>
    </row>
    <row r="405" spans="1:39" s="153" customFormat="1" ht="15.6" customHeight="1" x14ac:dyDescent="0.3">
      <c r="A405" s="173">
        <v>209</v>
      </c>
      <c r="B405" s="175">
        <v>751</v>
      </c>
      <c r="C405" s="175">
        <v>1755</v>
      </c>
      <c r="D405" s="175"/>
      <c r="E405" s="175"/>
      <c r="F405" s="176">
        <v>1952</v>
      </c>
      <c r="G405" s="176">
        <v>7</v>
      </c>
      <c r="H405" s="176">
        <v>30</v>
      </c>
      <c r="I405" s="174" t="s">
        <v>80</v>
      </c>
      <c r="J405" s="174" t="s">
        <v>105</v>
      </c>
      <c r="K405" s="174" t="s">
        <v>31</v>
      </c>
      <c r="L405" s="174" t="s">
        <v>99</v>
      </c>
      <c r="M405" s="174"/>
      <c r="N405" s="184" t="s">
        <v>356</v>
      </c>
      <c r="O405" s="178" t="s">
        <v>101</v>
      </c>
      <c r="P405" s="179">
        <v>4</v>
      </c>
      <c r="Q405" s="175"/>
      <c r="R405" s="175" t="s">
        <v>102</v>
      </c>
      <c r="S405" s="175"/>
      <c r="T405" s="175" t="s">
        <v>103</v>
      </c>
      <c r="U405" s="175" t="s">
        <v>38</v>
      </c>
      <c r="V405" s="175" t="s">
        <v>38</v>
      </c>
      <c r="W405" s="175" t="s">
        <v>99</v>
      </c>
      <c r="X405" s="178" t="s">
        <v>38</v>
      </c>
      <c r="Y405" s="178" t="s">
        <v>99</v>
      </c>
      <c r="Z405" s="178"/>
      <c r="AA405" s="178"/>
      <c r="AB405" s="178"/>
      <c r="AC405" s="178"/>
      <c r="AD405" s="178" t="s">
        <v>42</v>
      </c>
      <c r="AE405" s="178"/>
      <c r="AF405" s="178" t="s">
        <v>30</v>
      </c>
      <c r="AG405" s="180" t="s">
        <v>42</v>
      </c>
      <c r="AH405" s="180"/>
      <c r="AI405" s="181"/>
      <c r="AJ405" s="181"/>
      <c r="AK405" s="181"/>
      <c r="AL405" s="182">
        <v>209</v>
      </c>
      <c r="AM405" s="183" t="s">
        <v>11207</v>
      </c>
    </row>
    <row r="406" spans="1:39" s="153" customFormat="1" ht="15.6" customHeight="1" x14ac:dyDescent="0.3">
      <c r="A406" s="186">
        <v>973</v>
      </c>
      <c r="B406" s="178">
        <v>754</v>
      </c>
      <c r="C406" s="178"/>
      <c r="D406" s="178"/>
      <c r="E406" s="178"/>
      <c r="F406" s="176">
        <v>1952</v>
      </c>
      <c r="G406" s="176">
        <v>7</v>
      </c>
      <c r="H406" s="176">
        <v>30</v>
      </c>
      <c r="I406" s="178" t="s">
        <v>80</v>
      </c>
      <c r="J406" s="178" t="s">
        <v>685</v>
      </c>
      <c r="K406" s="178" t="s">
        <v>31</v>
      </c>
      <c r="L406" s="178" t="s">
        <v>681</v>
      </c>
      <c r="M406" s="178"/>
      <c r="N406" s="187" t="s">
        <v>1047</v>
      </c>
      <c r="O406" s="178">
        <v>8</v>
      </c>
      <c r="P406" s="179">
        <v>5</v>
      </c>
      <c r="Q406" s="178"/>
      <c r="R406" s="178"/>
      <c r="S406" s="178"/>
      <c r="T406" s="175" t="s">
        <v>38</v>
      </c>
      <c r="U406" s="178" t="s">
        <v>683</v>
      </c>
      <c r="V406" s="188"/>
      <c r="W406" s="188"/>
      <c r="X406" s="188"/>
      <c r="Y406" s="178" t="s">
        <v>38</v>
      </c>
      <c r="Z406" s="178" t="s">
        <v>681</v>
      </c>
      <c r="AA406" s="178"/>
      <c r="AB406" s="178"/>
      <c r="AC406" s="178"/>
      <c r="AD406" s="178"/>
      <c r="AE406" s="178"/>
      <c r="AF406" s="178" t="s">
        <v>87</v>
      </c>
      <c r="AG406" s="180"/>
      <c r="AH406" s="180"/>
      <c r="AI406" s="181"/>
      <c r="AJ406" s="181"/>
      <c r="AK406" s="181"/>
      <c r="AL406" s="182">
        <v>973</v>
      </c>
      <c r="AM406" s="183" t="s">
        <v>11207</v>
      </c>
    </row>
    <row r="407" spans="1:39" s="153" customFormat="1" ht="15.6" customHeight="1" x14ac:dyDescent="0.3">
      <c r="A407" s="186">
        <v>974</v>
      </c>
      <c r="B407" s="178">
        <v>755</v>
      </c>
      <c r="C407" s="178"/>
      <c r="D407" s="178"/>
      <c r="E407" s="178"/>
      <c r="F407" s="176">
        <v>1952</v>
      </c>
      <c r="G407" s="176">
        <v>7</v>
      </c>
      <c r="H407" s="176">
        <v>30</v>
      </c>
      <c r="I407" s="178" t="s">
        <v>768</v>
      </c>
      <c r="J407" s="178" t="s">
        <v>957</v>
      </c>
      <c r="K407" s="178"/>
      <c r="L407" s="178"/>
      <c r="M407" s="178"/>
      <c r="N407" s="187" t="s">
        <v>1048</v>
      </c>
      <c r="O407" s="178"/>
      <c r="P407" s="179"/>
      <c r="Q407" s="178"/>
      <c r="R407" s="178"/>
      <c r="S407" s="178"/>
      <c r="T407" s="175" t="s">
        <v>38</v>
      </c>
      <c r="U407" s="178" t="s">
        <v>38</v>
      </c>
      <c r="V407" s="188"/>
      <c r="W407" s="188"/>
      <c r="X407" s="188"/>
      <c r="Y407" s="178" t="s">
        <v>38</v>
      </c>
      <c r="Z407" s="188"/>
      <c r="AA407" s="178"/>
      <c r="AB407" s="178"/>
      <c r="AC407" s="178"/>
      <c r="AD407" s="178" t="s">
        <v>42</v>
      </c>
      <c r="AE407" s="178"/>
      <c r="AF407" s="178"/>
      <c r="AG407" s="180" t="s">
        <v>42</v>
      </c>
      <c r="AH407" s="180"/>
      <c r="AI407" s="181"/>
      <c r="AJ407" s="181"/>
      <c r="AK407" s="181"/>
      <c r="AL407" s="182"/>
      <c r="AM407" s="183" t="s">
        <v>11257</v>
      </c>
    </row>
    <row r="408" spans="1:39" s="153" customFormat="1" ht="15.6" customHeight="1" x14ac:dyDescent="0.3">
      <c r="A408" s="186">
        <v>978</v>
      </c>
      <c r="B408" s="178">
        <v>759</v>
      </c>
      <c r="C408" s="178"/>
      <c r="D408" s="178"/>
      <c r="E408" s="178"/>
      <c r="F408" s="176">
        <v>1952</v>
      </c>
      <c r="G408" s="176">
        <v>8</v>
      </c>
      <c r="H408" s="176">
        <v>1</v>
      </c>
      <c r="I408" s="178" t="s">
        <v>729</v>
      </c>
      <c r="J408" s="178" t="s">
        <v>1049</v>
      </c>
      <c r="K408" s="178"/>
      <c r="L408" s="178"/>
      <c r="M408" s="178"/>
      <c r="N408" s="187" t="s">
        <v>1050</v>
      </c>
      <c r="O408" s="178"/>
      <c r="P408" s="179"/>
      <c r="Q408" s="178"/>
      <c r="R408" s="178"/>
      <c r="S408" s="178"/>
      <c r="T408" s="175" t="s">
        <v>38</v>
      </c>
      <c r="U408" s="178" t="s">
        <v>38</v>
      </c>
      <c r="V408" s="188"/>
      <c r="W408" s="188"/>
      <c r="X408" s="188"/>
      <c r="Y408" s="178" t="s">
        <v>38</v>
      </c>
      <c r="Z408" s="188"/>
      <c r="AA408" s="178" t="s">
        <v>42</v>
      </c>
      <c r="AB408" s="178"/>
      <c r="AC408" s="178"/>
      <c r="AD408" s="178"/>
      <c r="AE408" s="178"/>
      <c r="AF408" s="178"/>
      <c r="AG408" s="180" t="s">
        <v>42</v>
      </c>
      <c r="AH408" s="180"/>
      <c r="AI408" s="181"/>
      <c r="AJ408" s="181"/>
      <c r="AK408" s="181"/>
      <c r="AL408" s="182"/>
      <c r="AM408" s="183" t="s">
        <v>11257</v>
      </c>
    </row>
    <row r="409" spans="1:39" s="153" customFormat="1" ht="15.6" customHeight="1" x14ac:dyDescent="0.3">
      <c r="A409" s="173">
        <v>211</v>
      </c>
      <c r="B409" s="174"/>
      <c r="C409" s="174"/>
      <c r="D409" s="174" t="s">
        <v>11230</v>
      </c>
      <c r="E409" s="174"/>
      <c r="F409" s="176">
        <v>1952</v>
      </c>
      <c r="G409" s="176">
        <v>8</v>
      </c>
      <c r="H409" s="176">
        <v>3</v>
      </c>
      <c r="I409" s="174" t="s">
        <v>80</v>
      </c>
      <c r="J409" s="174" t="s">
        <v>105</v>
      </c>
      <c r="K409" s="174" t="s">
        <v>31</v>
      </c>
      <c r="L409" s="174" t="s">
        <v>99</v>
      </c>
      <c r="M409" s="174"/>
      <c r="N409" s="184"/>
      <c r="O409" s="178" t="s">
        <v>101</v>
      </c>
      <c r="P409" s="179">
        <v>4</v>
      </c>
      <c r="Q409" s="175"/>
      <c r="R409" s="175" t="s">
        <v>102</v>
      </c>
      <c r="S409" s="175"/>
      <c r="T409" s="175" t="s">
        <v>103</v>
      </c>
      <c r="U409" s="175" t="s">
        <v>38</v>
      </c>
      <c r="V409" s="175" t="s">
        <v>38</v>
      </c>
      <c r="W409" s="175" t="s">
        <v>99</v>
      </c>
      <c r="X409" s="178" t="s">
        <v>38</v>
      </c>
      <c r="Y409" s="178" t="s">
        <v>99</v>
      </c>
      <c r="Z409" s="178"/>
      <c r="AA409" s="178"/>
      <c r="AB409" s="178"/>
      <c r="AC409" s="178"/>
      <c r="AD409" s="178"/>
      <c r="AE409" s="178"/>
      <c r="AF409" s="178" t="s">
        <v>30</v>
      </c>
      <c r="AG409" s="180"/>
      <c r="AH409" s="180"/>
      <c r="AI409" s="181"/>
      <c r="AJ409" s="181"/>
      <c r="AK409" s="181"/>
      <c r="AL409" s="182">
        <v>211</v>
      </c>
      <c r="AM409" s="183" t="s">
        <v>11207</v>
      </c>
    </row>
    <row r="410" spans="1:39" s="153" customFormat="1" ht="15.6" customHeight="1" x14ac:dyDescent="0.3">
      <c r="A410" s="186">
        <v>981</v>
      </c>
      <c r="B410" s="178">
        <v>762</v>
      </c>
      <c r="C410" s="178"/>
      <c r="D410" s="178"/>
      <c r="E410" s="178"/>
      <c r="F410" s="176">
        <v>1952</v>
      </c>
      <c r="G410" s="176">
        <v>8</v>
      </c>
      <c r="H410" s="176">
        <v>3</v>
      </c>
      <c r="I410" s="178" t="s">
        <v>675</v>
      </c>
      <c r="J410" s="178" t="s">
        <v>711</v>
      </c>
      <c r="K410" s="178" t="s">
        <v>31</v>
      </c>
      <c r="L410" s="178" t="s">
        <v>712</v>
      </c>
      <c r="M410" s="178"/>
      <c r="N410" s="187" t="s">
        <v>1051</v>
      </c>
      <c r="O410" s="178">
        <v>7</v>
      </c>
      <c r="P410" s="179" t="s">
        <v>110</v>
      </c>
      <c r="Q410" s="178"/>
      <c r="R410" s="178"/>
      <c r="S410" s="178"/>
      <c r="T410" s="175" t="s">
        <v>714</v>
      </c>
      <c r="U410" s="178" t="s">
        <v>38</v>
      </c>
      <c r="V410" s="188"/>
      <c r="W410" s="188"/>
      <c r="X410" s="188"/>
      <c r="Y410" s="178" t="s">
        <v>712</v>
      </c>
      <c r="Z410" s="188"/>
      <c r="AA410" s="178"/>
      <c r="AB410" s="178"/>
      <c r="AC410" s="178"/>
      <c r="AD410" s="178" t="s">
        <v>42</v>
      </c>
      <c r="AE410" s="178"/>
      <c r="AF410" s="178" t="s">
        <v>87</v>
      </c>
      <c r="AG410" s="180"/>
      <c r="AH410" s="180"/>
      <c r="AI410" s="181"/>
      <c r="AJ410" s="181"/>
      <c r="AK410" s="181"/>
      <c r="AL410" s="182">
        <v>981</v>
      </c>
      <c r="AM410" s="183" t="s">
        <v>11207</v>
      </c>
    </row>
    <row r="411" spans="1:39" s="153" customFormat="1" ht="15.6" customHeight="1" x14ac:dyDescent="0.3">
      <c r="A411" s="186">
        <v>982</v>
      </c>
      <c r="B411" s="178">
        <v>763</v>
      </c>
      <c r="C411" s="178"/>
      <c r="D411" s="178"/>
      <c r="E411" s="178"/>
      <c r="F411" s="176">
        <v>1952</v>
      </c>
      <c r="G411" s="176">
        <v>8</v>
      </c>
      <c r="H411" s="176">
        <v>3</v>
      </c>
      <c r="I411" s="178" t="s">
        <v>80</v>
      </c>
      <c r="J411" s="178" t="s">
        <v>1052</v>
      </c>
      <c r="K411" s="178" t="s">
        <v>31</v>
      </c>
      <c r="L411" s="178" t="s">
        <v>681</v>
      </c>
      <c r="M411" s="178"/>
      <c r="N411" s="187" t="s">
        <v>1053</v>
      </c>
      <c r="O411" s="178">
        <v>8</v>
      </c>
      <c r="P411" s="179">
        <v>5</v>
      </c>
      <c r="Q411" s="178"/>
      <c r="R411" s="178"/>
      <c r="S411" s="178"/>
      <c r="T411" s="175" t="s">
        <v>38</v>
      </c>
      <c r="U411" s="178" t="s">
        <v>683</v>
      </c>
      <c r="V411" s="188"/>
      <c r="W411" s="188"/>
      <c r="X411" s="188"/>
      <c r="Y411" s="178" t="s">
        <v>38</v>
      </c>
      <c r="Z411" s="178" t="s">
        <v>681</v>
      </c>
      <c r="AA411" s="178"/>
      <c r="AB411" s="178"/>
      <c r="AC411" s="178"/>
      <c r="AD411" s="178"/>
      <c r="AE411" s="178"/>
      <c r="AF411" s="178" t="s">
        <v>87</v>
      </c>
      <c r="AG411" s="180"/>
      <c r="AH411" s="180"/>
      <c r="AI411" s="181"/>
      <c r="AJ411" s="181"/>
      <c r="AK411" s="181"/>
      <c r="AL411" s="182">
        <v>982</v>
      </c>
      <c r="AM411" s="183" t="s">
        <v>11207</v>
      </c>
    </row>
    <row r="412" spans="1:39" s="153" customFormat="1" ht="15.6" customHeight="1" x14ac:dyDescent="0.3">
      <c r="A412" s="186">
        <v>986</v>
      </c>
      <c r="B412" s="178">
        <v>767</v>
      </c>
      <c r="C412" s="178"/>
      <c r="D412" s="178"/>
      <c r="E412" s="178"/>
      <c r="F412" s="176">
        <v>1952</v>
      </c>
      <c r="G412" s="176">
        <v>8</v>
      </c>
      <c r="H412" s="176">
        <v>5</v>
      </c>
      <c r="I412" s="178"/>
      <c r="J412" s="178"/>
      <c r="K412" s="178" t="s">
        <v>687</v>
      </c>
      <c r="L412" s="178"/>
      <c r="M412" s="178"/>
      <c r="N412" s="187" t="s">
        <v>1054</v>
      </c>
      <c r="O412" s="178"/>
      <c r="P412" s="179"/>
      <c r="Q412" s="178"/>
      <c r="R412" s="178"/>
      <c r="S412" s="178"/>
      <c r="T412" s="175" t="s">
        <v>38</v>
      </c>
      <c r="U412" s="178" t="s">
        <v>38</v>
      </c>
      <c r="V412" s="188"/>
      <c r="W412" s="188"/>
      <c r="X412" s="188"/>
      <c r="Y412" s="178" t="s">
        <v>38</v>
      </c>
      <c r="Z412" s="188"/>
      <c r="AA412" s="178"/>
      <c r="AB412" s="178"/>
      <c r="AC412" s="178"/>
      <c r="AD412" s="178" t="s">
        <v>42</v>
      </c>
      <c r="AE412" s="178"/>
      <c r="AF412" s="178"/>
      <c r="AG412" s="180" t="s">
        <v>42</v>
      </c>
      <c r="AH412" s="180"/>
      <c r="AI412" s="181"/>
      <c r="AJ412" s="181"/>
      <c r="AK412" s="181"/>
      <c r="AL412" s="182"/>
      <c r="AM412" s="183" t="s">
        <v>11257</v>
      </c>
    </row>
    <row r="413" spans="1:39" s="153" customFormat="1" ht="15.6" customHeight="1" x14ac:dyDescent="0.3">
      <c r="A413" s="186">
        <v>1887</v>
      </c>
      <c r="B413" s="178"/>
      <c r="C413" s="178"/>
      <c r="D413" s="178">
        <v>1262</v>
      </c>
      <c r="E413" s="178" t="s">
        <v>11310</v>
      </c>
      <c r="F413" s="176">
        <v>1952</v>
      </c>
      <c r="G413" s="176">
        <v>8</v>
      </c>
      <c r="H413" s="176">
        <v>6</v>
      </c>
      <c r="I413" s="178" t="s">
        <v>809</v>
      </c>
      <c r="J413" s="178" t="s">
        <v>742</v>
      </c>
      <c r="K413" s="178" t="s">
        <v>31</v>
      </c>
      <c r="L413" s="178" t="s">
        <v>743</v>
      </c>
      <c r="M413" s="178"/>
      <c r="N413" s="187" t="s">
        <v>1476</v>
      </c>
      <c r="O413" s="178">
        <v>7</v>
      </c>
      <c r="P413" s="179" t="s">
        <v>110</v>
      </c>
      <c r="Q413" s="178"/>
      <c r="R413" s="178"/>
      <c r="S413" s="178"/>
      <c r="T413" s="175" t="s">
        <v>745</v>
      </c>
      <c r="U413" s="178" t="s">
        <v>38</v>
      </c>
      <c r="V413" s="188"/>
      <c r="W413" s="188"/>
      <c r="X413" s="188"/>
      <c r="Y413" s="178" t="s">
        <v>743</v>
      </c>
      <c r="Z413" s="188"/>
      <c r="AA413" s="178"/>
      <c r="AB413" s="178"/>
      <c r="AC413" s="178"/>
      <c r="AD413" s="178"/>
      <c r="AE413" s="178"/>
      <c r="AF413" s="178" t="s">
        <v>87</v>
      </c>
      <c r="AG413" s="180"/>
      <c r="AH413" s="180"/>
      <c r="AI413" s="181"/>
      <c r="AJ413" s="181"/>
      <c r="AK413" s="181"/>
      <c r="AL413" s="182">
        <v>1887</v>
      </c>
      <c r="AM413" s="183" t="s">
        <v>11207</v>
      </c>
    </row>
    <row r="414" spans="1:39" s="153" customFormat="1" ht="15.6" customHeight="1" x14ac:dyDescent="0.3">
      <c r="A414" s="186">
        <v>990</v>
      </c>
      <c r="B414" s="178">
        <v>771</v>
      </c>
      <c r="C414" s="178"/>
      <c r="D414" s="178"/>
      <c r="E414" s="178"/>
      <c r="F414" s="176">
        <v>1952</v>
      </c>
      <c r="G414" s="176">
        <v>8</v>
      </c>
      <c r="H414" s="176">
        <v>6</v>
      </c>
      <c r="I414" s="178"/>
      <c r="J414" s="178"/>
      <c r="K414" s="178" t="s">
        <v>972</v>
      </c>
      <c r="L414" s="178"/>
      <c r="M414" s="178"/>
      <c r="N414" s="187" t="s">
        <v>1055</v>
      </c>
      <c r="O414" s="178"/>
      <c r="P414" s="179"/>
      <c r="Q414" s="178"/>
      <c r="R414" s="178"/>
      <c r="S414" s="178"/>
      <c r="T414" s="175" t="s">
        <v>38</v>
      </c>
      <c r="U414" s="178" t="s">
        <v>38</v>
      </c>
      <c r="V414" s="188"/>
      <c r="W414" s="188"/>
      <c r="X414" s="188"/>
      <c r="Y414" s="178" t="s">
        <v>38</v>
      </c>
      <c r="Z414" s="188"/>
      <c r="AA414" s="178" t="s">
        <v>42</v>
      </c>
      <c r="AB414" s="178"/>
      <c r="AC414" s="178"/>
      <c r="AD414" s="178"/>
      <c r="AE414" s="178"/>
      <c r="AF414" s="178"/>
      <c r="AG414" s="180"/>
      <c r="AH414" s="180"/>
      <c r="AI414" s="181"/>
      <c r="AJ414" s="181"/>
      <c r="AK414" s="181"/>
      <c r="AL414" s="182"/>
      <c r="AM414" s="183" t="s">
        <v>11257</v>
      </c>
    </row>
    <row r="415" spans="1:39" s="153" customFormat="1" ht="15.6" customHeight="1" x14ac:dyDescent="0.3">
      <c r="A415" s="173">
        <v>212</v>
      </c>
      <c r="B415" s="175">
        <v>772</v>
      </c>
      <c r="C415" s="175">
        <v>1855</v>
      </c>
      <c r="D415" s="175"/>
      <c r="E415" s="175"/>
      <c r="F415" s="176">
        <v>1952</v>
      </c>
      <c r="G415" s="176">
        <v>8</v>
      </c>
      <c r="H415" s="176">
        <v>7</v>
      </c>
      <c r="I415" s="174" t="s">
        <v>129</v>
      </c>
      <c r="J415" s="174" t="s">
        <v>256</v>
      </c>
      <c r="K415" s="174" t="s">
        <v>31</v>
      </c>
      <c r="L415" s="174" t="s">
        <v>257</v>
      </c>
      <c r="M415" s="174"/>
      <c r="N415" s="190" t="s">
        <v>357</v>
      </c>
      <c r="O415" s="178" t="s">
        <v>143</v>
      </c>
      <c r="P415" s="179">
        <v>1</v>
      </c>
      <c r="Q415" s="175"/>
      <c r="R415" s="175"/>
      <c r="S415" s="175" t="s">
        <v>259</v>
      </c>
      <c r="T415" s="175" t="s">
        <v>38</v>
      </c>
      <c r="U415" s="175" t="s">
        <v>38</v>
      </c>
      <c r="V415" s="175" t="s">
        <v>38</v>
      </c>
      <c r="W415" s="175" t="s">
        <v>38</v>
      </c>
      <c r="X415" s="178" t="s">
        <v>260</v>
      </c>
      <c r="Y415" s="178" t="s">
        <v>38</v>
      </c>
      <c r="Z415" s="178"/>
      <c r="AA415" s="178"/>
      <c r="AB415" s="178"/>
      <c r="AC415" s="178"/>
      <c r="AD415" s="178"/>
      <c r="AE415" s="178"/>
      <c r="AF415" s="178" t="s">
        <v>30</v>
      </c>
      <c r="AG415" s="180"/>
      <c r="AH415" s="180"/>
      <c r="AI415" s="181"/>
      <c r="AJ415" s="181"/>
      <c r="AK415" s="181"/>
      <c r="AL415" s="182">
        <v>212</v>
      </c>
      <c r="AM415" s="183" t="s">
        <v>11207</v>
      </c>
    </row>
    <row r="416" spans="1:39" s="153" customFormat="1" ht="15.6" customHeight="1" x14ac:dyDescent="0.3">
      <c r="A416" s="186">
        <v>991</v>
      </c>
      <c r="B416" s="178">
        <v>773</v>
      </c>
      <c r="C416" s="178"/>
      <c r="D416" s="178"/>
      <c r="E416" s="178"/>
      <c r="F416" s="176">
        <v>1952</v>
      </c>
      <c r="G416" s="176">
        <v>8</v>
      </c>
      <c r="H416" s="176">
        <v>8</v>
      </c>
      <c r="I416" s="178" t="s">
        <v>916</v>
      </c>
      <c r="J416" s="178" t="s">
        <v>1056</v>
      </c>
      <c r="K416" s="178" t="s">
        <v>31</v>
      </c>
      <c r="L416" s="178" t="s">
        <v>1057</v>
      </c>
      <c r="M416" s="178"/>
      <c r="N416" s="187" t="s">
        <v>1058</v>
      </c>
      <c r="O416" s="178">
        <v>7</v>
      </c>
      <c r="P416" s="179">
        <v>-7</v>
      </c>
      <c r="Q416" s="178"/>
      <c r="R416" s="178"/>
      <c r="S416" s="178"/>
      <c r="T416" s="175" t="s">
        <v>1059</v>
      </c>
      <c r="U416" s="178" t="s">
        <v>38</v>
      </c>
      <c r="V416" s="188"/>
      <c r="W416" s="188"/>
      <c r="X416" s="188"/>
      <c r="Y416" s="178" t="s">
        <v>1057</v>
      </c>
      <c r="Z416" s="188"/>
      <c r="AA416" s="178"/>
      <c r="AB416" s="178"/>
      <c r="AC416" s="178"/>
      <c r="AD416" s="178"/>
      <c r="AE416" s="178"/>
      <c r="AF416" s="178" t="s">
        <v>87</v>
      </c>
      <c r="AG416" s="180"/>
      <c r="AH416" s="180"/>
      <c r="AI416" s="181"/>
      <c r="AJ416" s="181"/>
      <c r="AK416" s="181"/>
      <c r="AL416" s="182">
        <v>991</v>
      </c>
      <c r="AM416" s="183" t="s">
        <v>11207</v>
      </c>
    </row>
    <row r="417" spans="1:39" s="153" customFormat="1" ht="15.6" customHeight="1" x14ac:dyDescent="0.3">
      <c r="A417" s="173">
        <v>213</v>
      </c>
      <c r="B417" s="174">
        <v>776</v>
      </c>
      <c r="C417" s="174"/>
      <c r="D417" s="174"/>
      <c r="E417" s="174"/>
      <c r="F417" s="176">
        <v>1952</v>
      </c>
      <c r="G417" s="176">
        <v>8</v>
      </c>
      <c r="H417" s="176">
        <v>11</v>
      </c>
      <c r="I417" s="174" t="s">
        <v>313</v>
      </c>
      <c r="J417" s="174" t="s">
        <v>320</v>
      </c>
      <c r="K417" s="174" t="s">
        <v>31</v>
      </c>
      <c r="L417" s="174" t="s">
        <v>315</v>
      </c>
      <c r="M417" s="175"/>
      <c r="N417" s="184" t="s">
        <v>358</v>
      </c>
      <c r="O417" s="178">
        <v>7</v>
      </c>
      <c r="P417" s="179">
        <v>-9</v>
      </c>
      <c r="Q417" s="175" t="s">
        <v>317</v>
      </c>
      <c r="R417" s="175"/>
      <c r="S417" s="175"/>
      <c r="T417" s="175" t="s">
        <v>318</v>
      </c>
      <c r="U417" s="175" t="s">
        <v>38</v>
      </c>
      <c r="V417" s="175" t="s">
        <v>315</v>
      </c>
      <c r="W417" s="175" t="s">
        <v>38</v>
      </c>
      <c r="X417" s="178" t="s">
        <v>38</v>
      </c>
      <c r="Y417" s="178" t="s">
        <v>315</v>
      </c>
      <c r="Z417" s="178"/>
      <c r="AA417" s="178"/>
      <c r="AB417" s="178"/>
      <c r="AC417" s="178"/>
      <c r="AD417" s="178"/>
      <c r="AE417" s="178"/>
      <c r="AF417" s="178" t="s">
        <v>87</v>
      </c>
      <c r="AG417" s="180"/>
      <c r="AH417" s="180"/>
      <c r="AI417" s="181"/>
      <c r="AJ417" s="181"/>
      <c r="AK417" s="181"/>
      <c r="AL417" s="182">
        <v>213</v>
      </c>
      <c r="AM417" s="183" t="s">
        <v>11207</v>
      </c>
    </row>
    <row r="418" spans="1:39" s="153" customFormat="1" ht="15.6" customHeight="1" x14ac:dyDescent="0.3">
      <c r="A418" s="186">
        <v>995</v>
      </c>
      <c r="B418" s="178">
        <v>778</v>
      </c>
      <c r="C418" s="178"/>
      <c r="D418" s="178"/>
      <c r="E418" s="178"/>
      <c r="F418" s="176">
        <v>1952</v>
      </c>
      <c r="G418" s="176">
        <v>8</v>
      </c>
      <c r="H418" s="176">
        <v>12</v>
      </c>
      <c r="I418" s="178" t="s">
        <v>129</v>
      </c>
      <c r="J418" s="178" t="s">
        <v>1061</v>
      </c>
      <c r="K418" s="178"/>
      <c r="L418" s="178"/>
      <c r="M418" s="178"/>
      <c r="N418" s="187" t="s">
        <v>1062</v>
      </c>
      <c r="O418" s="178"/>
      <c r="P418" s="179"/>
      <c r="Q418" s="178"/>
      <c r="R418" s="178"/>
      <c r="S418" s="178"/>
      <c r="T418" s="175" t="s">
        <v>38</v>
      </c>
      <c r="U418" s="178" t="s">
        <v>38</v>
      </c>
      <c r="V418" s="188"/>
      <c r="W418" s="188"/>
      <c r="X418" s="188"/>
      <c r="Y418" s="178" t="s">
        <v>38</v>
      </c>
      <c r="Z418" s="188"/>
      <c r="AA418" s="178"/>
      <c r="AB418" s="178" t="s">
        <v>42</v>
      </c>
      <c r="AC418" s="178"/>
      <c r="AD418" s="178"/>
      <c r="AE418" s="178"/>
      <c r="AF418" s="178"/>
      <c r="AG418" s="180"/>
      <c r="AH418" s="180"/>
      <c r="AI418" s="181"/>
      <c r="AJ418" s="181"/>
      <c r="AK418" s="181"/>
      <c r="AL418" s="182"/>
      <c r="AM418" s="183" t="s">
        <v>11257</v>
      </c>
    </row>
    <row r="419" spans="1:39" s="153" customFormat="1" ht="15.6" customHeight="1" x14ac:dyDescent="0.3">
      <c r="A419" s="186">
        <v>996</v>
      </c>
      <c r="B419" s="178">
        <v>779</v>
      </c>
      <c r="C419" s="178"/>
      <c r="D419" s="178"/>
      <c r="E419" s="178"/>
      <c r="F419" s="176">
        <v>1952</v>
      </c>
      <c r="G419" s="176">
        <v>8</v>
      </c>
      <c r="H419" s="176">
        <v>12</v>
      </c>
      <c r="I419" s="178" t="s">
        <v>129</v>
      </c>
      <c r="J419" s="178" t="s">
        <v>1063</v>
      </c>
      <c r="K419" s="178" t="s">
        <v>31</v>
      </c>
      <c r="L419" s="178"/>
      <c r="M419" s="178"/>
      <c r="N419" s="187" t="s">
        <v>1064</v>
      </c>
      <c r="O419" s="178"/>
      <c r="P419" s="179"/>
      <c r="Q419" s="178"/>
      <c r="R419" s="178"/>
      <c r="S419" s="178"/>
      <c r="T419" s="175" t="s">
        <v>38</v>
      </c>
      <c r="U419" s="178" t="s">
        <v>38</v>
      </c>
      <c r="V419" s="188"/>
      <c r="W419" s="188"/>
      <c r="X419" s="188"/>
      <c r="Y419" s="178" t="s">
        <v>38</v>
      </c>
      <c r="Z419" s="188"/>
      <c r="AA419" s="178"/>
      <c r="AB419" s="178" t="s">
        <v>42</v>
      </c>
      <c r="AC419" s="178"/>
      <c r="AD419" s="178"/>
      <c r="AE419" s="178"/>
      <c r="AF419" s="178"/>
      <c r="AG419" s="180"/>
      <c r="AH419" s="180"/>
      <c r="AI419" s="181"/>
      <c r="AJ419" s="181"/>
      <c r="AK419" s="181"/>
      <c r="AL419" s="182"/>
      <c r="AM419" s="183" t="s">
        <v>11257</v>
      </c>
    </row>
    <row r="420" spans="1:39" s="153" customFormat="1" ht="15.6" customHeight="1" x14ac:dyDescent="0.3">
      <c r="A420" s="173">
        <v>214</v>
      </c>
      <c r="B420" s="175"/>
      <c r="C420" s="175"/>
      <c r="D420" s="175" t="s">
        <v>11231</v>
      </c>
      <c r="E420" s="175"/>
      <c r="F420" s="176">
        <v>1952</v>
      </c>
      <c r="G420" s="176">
        <v>8</v>
      </c>
      <c r="H420" s="176">
        <v>14</v>
      </c>
      <c r="I420" s="174" t="s">
        <v>129</v>
      </c>
      <c r="J420" s="174" t="s">
        <v>256</v>
      </c>
      <c r="K420" s="174" t="s">
        <v>31</v>
      </c>
      <c r="L420" s="174" t="s">
        <v>257</v>
      </c>
      <c r="M420" s="174"/>
      <c r="N420" s="185" t="s">
        <v>359</v>
      </c>
      <c r="O420" s="178" t="s">
        <v>143</v>
      </c>
      <c r="P420" s="179">
        <v>1</v>
      </c>
      <c r="Q420" s="175"/>
      <c r="R420" s="175"/>
      <c r="S420" s="175" t="s">
        <v>259</v>
      </c>
      <c r="T420" s="175" t="s">
        <v>38</v>
      </c>
      <c r="U420" s="175" t="s">
        <v>38</v>
      </c>
      <c r="V420" s="175" t="s">
        <v>38</v>
      </c>
      <c r="W420" s="175" t="s">
        <v>38</v>
      </c>
      <c r="X420" s="178" t="s">
        <v>260</v>
      </c>
      <c r="Y420" s="178" t="s">
        <v>38</v>
      </c>
      <c r="Z420" s="178"/>
      <c r="AA420" s="178"/>
      <c r="AB420" s="178"/>
      <c r="AC420" s="178"/>
      <c r="AD420" s="178"/>
      <c r="AE420" s="178"/>
      <c r="AF420" s="178" t="s">
        <v>30</v>
      </c>
      <c r="AG420" s="180"/>
      <c r="AH420" s="180"/>
      <c r="AI420" s="181"/>
      <c r="AJ420" s="181"/>
      <c r="AK420" s="181"/>
      <c r="AL420" s="182">
        <v>214</v>
      </c>
      <c r="AM420" s="183" t="s">
        <v>11207</v>
      </c>
    </row>
    <row r="421" spans="1:39" s="153" customFormat="1" ht="15.6" customHeight="1" x14ac:dyDescent="0.3">
      <c r="A421" s="173">
        <v>406</v>
      </c>
      <c r="B421" s="174">
        <v>782</v>
      </c>
      <c r="C421" s="174"/>
      <c r="D421" s="174"/>
      <c r="E421" s="174"/>
      <c r="F421" s="176">
        <v>1952</v>
      </c>
      <c r="G421" s="176">
        <v>8</v>
      </c>
      <c r="H421" s="176">
        <v>17</v>
      </c>
      <c r="I421" s="174" t="s">
        <v>129</v>
      </c>
      <c r="J421" s="174" t="s">
        <v>663</v>
      </c>
      <c r="K421" s="174" t="s">
        <v>31</v>
      </c>
      <c r="L421" s="174" t="s">
        <v>664</v>
      </c>
      <c r="M421" s="174" t="s">
        <v>665</v>
      </c>
      <c r="N421" s="184" t="s">
        <v>666</v>
      </c>
      <c r="O421" s="178">
        <v>7</v>
      </c>
      <c r="P421" s="179">
        <v>-5</v>
      </c>
      <c r="Q421" s="175"/>
      <c r="R421" s="175"/>
      <c r="S421" s="175" t="s">
        <v>667</v>
      </c>
      <c r="T421" s="175" t="s">
        <v>668</v>
      </c>
      <c r="U421" s="175" t="s">
        <v>38</v>
      </c>
      <c r="V421" s="175" t="s">
        <v>38</v>
      </c>
      <c r="W421" s="175" t="s">
        <v>38</v>
      </c>
      <c r="X421" s="178" t="s">
        <v>664</v>
      </c>
      <c r="Y421" s="178" t="s">
        <v>664</v>
      </c>
      <c r="Z421" s="178" t="s">
        <v>38</v>
      </c>
      <c r="AA421" s="178"/>
      <c r="AB421" s="178"/>
      <c r="AC421" s="178"/>
      <c r="AD421" s="178"/>
      <c r="AE421" s="178"/>
      <c r="AF421" s="178" t="s">
        <v>87</v>
      </c>
      <c r="AG421" s="180"/>
      <c r="AH421" s="180"/>
      <c r="AI421" s="181"/>
      <c r="AJ421" s="181"/>
      <c r="AK421" s="181"/>
      <c r="AL421" s="182">
        <v>406</v>
      </c>
      <c r="AM421" s="183" t="s">
        <v>11207</v>
      </c>
    </row>
    <row r="422" spans="1:39" s="153" customFormat="1" ht="15.6" customHeight="1" x14ac:dyDescent="0.3">
      <c r="A422" s="186">
        <v>999</v>
      </c>
      <c r="B422" s="178">
        <v>783</v>
      </c>
      <c r="C422" s="178"/>
      <c r="D422" s="178"/>
      <c r="E422" s="178"/>
      <c r="F422" s="176">
        <v>1952</v>
      </c>
      <c r="G422" s="176">
        <v>8</v>
      </c>
      <c r="H422" s="176">
        <v>18</v>
      </c>
      <c r="I422" s="178" t="s">
        <v>675</v>
      </c>
      <c r="J422" s="178" t="s">
        <v>691</v>
      </c>
      <c r="K422" s="178" t="s">
        <v>31</v>
      </c>
      <c r="L422" s="178" t="s">
        <v>1026</v>
      </c>
      <c r="M422" s="178"/>
      <c r="N422" s="187" t="s">
        <v>1065</v>
      </c>
      <c r="O422" s="178">
        <v>11</v>
      </c>
      <c r="P422" s="179">
        <v>3</v>
      </c>
      <c r="Q422" s="178"/>
      <c r="R422" s="178"/>
      <c r="S422" s="178"/>
      <c r="T422" s="175" t="s">
        <v>694</v>
      </c>
      <c r="U422" s="178" t="s">
        <v>38</v>
      </c>
      <c r="V422" s="188"/>
      <c r="W422" s="188"/>
      <c r="X422" s="188"/>
      <c r="Y422" s="178" t="s">
        <v>1026</v>
      </c>
      <c r="Z422" s="188"/>
      <c r="AA422" s="178"/>
      <c r="AB422" s="178"/>
      <c r="AC422" s="178"/>
      <c r="AD422" s="178"/>
      <c r="AE422" s="178"/>
      <c r="AF422" s="178" t="s">
        <v>30</v>
      </c>
      <c r="AG422" s="180"/>
      <c r="AH422" s="180"/>
      <c r="AI422" s="181"/>
      <c r="AJ422" s="181"/>
      <c r="AK422" s="181"/>
      <c r="AL422" s="182">
        <v>999</v>
      </c>
      <c r="AM422" s="183" t="s">
        <v>11207</v>
      </c>
    </row>
    <row r="423" spans="1:39" s="153" customFormat="1" ht="15.6" customHeight="1" x14ac:dyDescent="0.3">
      <c r="A423" s="173">
        <v>215</v>
      </c>
      <c r="B423" s="174"/>
      <c r="C423" s="174"/>
      <c r="D423" s="174" t="s">
        <v>11232</v>
      </c>
      <c r="E423" s="174" t="s">
        <v>11233</v>
      </c>
      <c r="F423" s="176">
        <v>1952</v>
      </c>
      <c r="G423" s="176">
        <v>8</v>
      </c>
      <c r="H423" s="176">
        <v>20</v>
      </c>
      <c r="I423" s="174" t="s">
        <v>264</v>
      </c>
      <c r="J423" s="174" t="s">
        <v>360</v>
      </c>
      <c r="K423" s="174" t="s">
        <v>31</v>
      </c>
      <c r="L423" s="174" t="s">
        <v>341</v>
      </c>
      <c r="M423" s="174"/>
      <c r="N423" s="184" t="s">
        <v>361</v>
      </c>
      <c r="O423" s="178">
        <v>7</v>
      </c>
      <c r="P423" s="179" t="s">
        <v>110</v>
      </c>
      <c r="Q423" s="175" t="s">
        <v>343</v>
      </c>
      <c r="R423" s="175"/>
      <c r="S423" s="175" t="s">
        <v>344</v>
      </c>
      <c r="T423" s="175" t="s">
        <v>345</v>
      </c>
      <c r="U423" s="175" t="s">
        <v>38</v>
      </c>
      <c r="V423" s="175" t="s">
        <v>341</v>
      </c>
      <c r="W423" s="175" t="s">
        <v>38</v>
      </c>
      <c r="X423" s="178" t="s">
        <v>346</v>
      </c>
      <c r="Y423" s="178" t="s">
        <v>341</v>
      </c>
      <c r="Z423" s="178" t="s">
        <v>38</v>
      </c>
      <c r="AA423" s="178"/>
      <c r="AB423" s="178"/>
      <c r="AC423" s="178"/>
      <c r="AD423" s="178"/>
      <c r="AE423" s="178"/>
      <c r="AF423" s="178" t="s">
        <v>87</v>
      </c>
      <c r="AG423" s="180"/>
      <c r="AH423" s="180"/>
      <c r="AI423" s="181"/>
      <c r="AJ423" s="181"/>
      <c r="AK423" s="181"/>
      <c r="AL423" s="182">
        <v>215</v>
      </c>
      <c r="AM423" s="183" t="s">
        <v>11207</v>
      </c>
    </row>
    <row r="424" spans="1:39" s="153" customFormat="1" ht="15.6" customHeight="1" x14ac:dyDescent="0.3">
      <c r="A424" s="186">
        <v>1004</v>
      </c>
      <c r="B424" s="178">
        <v>788</v>
      </c>
      <c r="C424" s="178"/>
      <c r="D424" s="178"/>
      <c r="E424" s="178"/>
      <c r="F424" s="176">
        <v>1952</v>
      </c>
      <c r="G424" s="176">
        <v>8</v>
      </c>
      <c r="H424" s="176">
        <v>21</v>
      </c>
      <c r="I424" s="178" t="s">
        <v>129</v>
      </c>
      <c r="J424" s="178" t="s">
        <v>1066</v>
      </c>
      <c r="K424" s="178" t="s">
        <v>31</v>
      </c>
      <c r="L424" s="178" t="s">
        <v>606</v>
      </c>
      <c r="M424" s="178"/>
      <c r="N424" s="187" t="s">
        <v>1067</v>
      </c>
      <c r="O424" s="178">
        <v>11</v>
      </c>
      <c r="P424" s="179">
        <v>4</v>
      </c>
      <c r="Q424" s="178"/>
      <c r="R424" s="178"/>
      <c r="S424" s="178"/>
      <c r="T424" s="175" t="s">
        <v>609</v>
      </c>
      <c r="U424" s="178" t="s">
        <v>38</v>
      </c>
      <c r="V424" s="188"/>
      <c r="W424" s="188"/>
      <c r="X424" s="188"/>
      <c r="Y424" s="178" t="s">
        <v>606</v>
      </c>
      <c r="Z424" s="188"/>
      <c r="AA424" s="178"/>
      <c r="AB424" s="178"/>
      <c r="AC424" s="178"/>
      <c r="AD424" s="178"/>
      <c r="AE424" s="178"/>
      <c r="AF424" s="178" t="s">
        <v>30</v>
      </c>
      <c r="AG424" s="180"/>
      <c r="AH424" s="180"/>
      <c r="AI424" s="181"/>
      <c r="AJ424" s="181"/>
      <c r="AK424" s="181"/>
      <c r="AL424" s="182">
        <v>1004</v>
      </c>
      <c r="AM424" s="183" t="s">
        <v>11207</v>
      </c>
    </row>
    <row r="425" spans="1:39" s="153" customFormat="1" ht="15.6" customHeight="1" x14ac:dyDescent="0.3">
      <c r="A425" s="186">
        <v>1005</v>
      </c>
      <c r="B425" s="178">
        <v>789</v>
      </c>
      <c r="C425" s="178"/>
      <c r="D425" s="178"/>
      <c r="E425" s="178"/>
      <c r="F425" s="176">
        <v>1952</v>
      </c>
      <c r="G425" s="176">
        <v>8</v>
      </c>
      <c r="H425" s="176">
        <v>22</v>
      </c>
      <c r="I425" s="178" t="s">
        <v>675</v>
      </c>
      <c r="J425" s="178" t="s">
        <v>11275</v>
      </c>
      <c r="K425" s="178"/>
      <c r="L425" s="178"/>
      <c r="M425" s="178"/>
      <c r="N425" s="187" t="s">
        <v>1068</v>
      </c>
      <c r="O425" s="178"/>
      <c r="P425" s="179"/>
      <c r="Q425" s="178"/>
      <c r="R425" s="178"/>
      <c r="S425" s="178"/>
      <c r="T425" s="175" t="s">
        <v>38</v>
      </c>
      <c r="U425" s="178" t="s">
        <v>38</v>
      </c>
      <c r="V425" s="188"/>
      <c r="W425" s="188"/>
      <c r="X425" s="188"/>
      <c r="Y425" s="178" t="s">
        <v>38</v>
      </c>
      <c r="Z425" s="188"/>
      <c r="AA425" s="178"/>
      <c r="AB425" s="178" t="s">
        <v>42</v>
      </c>
      <c r="AC425" s="178"/>
      <c r="AD425" s="178"/>
      <c r="AE425" s="178"/>
      <c r="AF425" s="178"/>
      <c r="AG425" s="180"/>
      <c r="AH425" s="180"/>
      <c r="AI425" s="181"/>
      <c r="AJ425" s="181"/>
      <c r="AK425" s="181"/>
      <c r="AL425" s="182"/>
      <c r="AM425" s="183" t="s">
        <v>11257</v>
      </c>
    </row>
    <row r="426" spans="1:39" s="153" customFormat="1" ht="15.6" customHeight="1" x14ac:dyDescent="0.3">
      <c r="A426" s="186">
        <v>1009</v>
      </c>
      <c r="B426" s="178">
        <v>793</v>
      </c>
      <c r="C426" s="178"/>
      <c r="D426" s="178"/>
      <c r="E426" s="178"/>
      <c r="F426" s="176">
        <v>1952</v>
      </c>
      <c r="G426" s="176">
        <v>8</v>
      </c>
      <c r="H426" s="176">
        <v>24</v>
      </c>
      <c r="I426" s="178" t="s">
        <v>686</v>
      </c>
      <c r="J426" s="178" t="s">
        <v>780</v>
      </c>
      <c r="K426" s="178" t="s">
        <v>31</v>
      </c>
      <c r="L426" s="178" t="s">
        <v>781</v>
      </c>
      <c r="M426" s="178"/>
      <c r="N426" s="187" t="s">
        <v>1069</v>
      </c>
      <c r="O426" s="178">
        <v>7</v>
      </c>
      <c r="P426" s="179">
        <v>-1</v>
      </c>
      <c r="Q426" s="178"/>
      <c r="R426" s="178"/>
      <c r="S426" s="178"/>
      <c r="T426" s="175" t="s">
        <v>783</v>
      </c>
      <c r="U426" s="178" t="s">
        <v>38</v>
      </c>
      <c r="V426" s="188"/>
      <c r="W426" s="188"/>
      <c r="X426" s="188"/>
      <c r="Y426" s="178" t="s">
        <v>781</v>
      </c>
      <c r="Z426" s="188"/>
      <c r="AA426" s="178"/>
      <c r="AB426" s="178"/>
      <c r="AC426" s="178"/>
      <c r="AD426" s="178"/>
      <c r="AE426" s="178"/>
      <c r="AF426" s="178" t="s">
        <v>87</v>
      </c>
      <c r="AG426" s="180"/>
      <c r="AH426" s="180"/>
      <c r="AI426" s="181"/>
      <c r="AJ426" s="181"/>
      <c r="AK426" s="181"/>
      <c r="AL426" s="182">
        <v>1009</v>
      </c>
      <c r="AM426" s="183" t="s">
        <v>11207</v>
      </c>
    </row>
    <row r="427" spans="1:39" s="153" customFormat="1" ht="15.6" customHeight="1" x14ac:dyDescent="0.3">
      <c r="A427" s="186">
        <v>1013</v>
      </c>
      <c r="B427" s="178">
        <v>797</v>
      </c>
      <c r="C427" s="178"/>
      <c r="D427" s="178"/>
      <c r="E427" s="178"/>
      <c r="F427" s="176">
        <v>1952</v>
      </c>
      <c r="G427" s="176">
        <v>8</v>
      </c>
      <c r="H427" s="176">
        <v>25</v>
      </c>
      <c r="I427" s="178" t="s">
        <v>80</v>
      </c>
      <c r="J427" s="178" t="s">
        <v>685</v>
      </c>
      <c r="K427" s="178" t="s">
        <v>31</v>
      </c>
      <c r="L427" s="178" t="s">
        <v>681</v>
      </c>
      <c r="M427" s="178"/>
      <c r="N427" s="187" t="s">
        <v>1070</v>
      </c>
      <c r="O427" s="178">
        <v>8</v>
      </c>
      <c r="P427" s="179">
        <v>5</v>
      </c>
      <c r="Q427" s="178"/>
      <c r="R427" s="178"/>
      <c r="S427" s="178"/>
      <c r="T427" s="175" t="s">
        <v>38</v>
      </c>
      <c r="U427" s="178" t="s">
        <v>683</v>
      </c>
      <c r="V427" s="188"/>
      <c r="W427" s="188"/>
      <c r="X427" s="188"/>
      <c r="Y427" s="178" t="s">
        <v>38</v>
      </c>
      <c r="Z427" s="178" t="s">
        <v>681</v>
      </c>
      <c r="AA427" s="178"/>
      <c r="AB427" s="178"/>
      <c r="AC427" s="178"/>
      <c r="AD427" s="178"/>
      <c r="AE427" s="178"/>
      <c r="AF427" s="178" t="s">
        <v>87</v>
      </c>
      <c r="AG427" s="180"/>
      <c r="AH427" s="180"/>
      <c r="AI427" s="181"/>
      <c r="AJ427" s="181"/>
      <c r="AK427" s="181"/>
      <c r="AL427" s="182">
        <v>1013</v>
      </c>
      <c r="AM427" s="183" t="s">
        <v>11207</v>
      </c>
    </row>
    <row r="428" spans="1:39" s="153" customFormat="1" ht="15.6" customHeight="1" x14ac:dyDescent="0.3">
      <c r="A428" s="186">
        <v>1017</v>
      </c>
      <c r="B428" s="178">
        <v>801</v>
      </c>
      <c r="C428" s="178"/>
      <c r="D428" s="178"/>
      <c r="E428" s="178"/>
      <c r="F428" s="176">
        <v>1952</v>
      </c>
      <c r="G428" s="176">
        <v>8</v>
      </c>
      <c r="H428" s="176">
        <v>28</v>
      </c>
      <c r="I428" s="178" t="s">
        <v>678</v>
      </c>
      <c r="J428" s="178" t="s">
        <v>11276</v>
      </c>
      <c r="K428" s="178" t="s">
        <v>31</v>
      </c>
      <c r="L428" s="178"/>
      <c r="M428" s="178"/>
      <c r="N428" s="187" t="s">
        <v>1071</v>
      </c>
      <c r="O428" s="178"/>
      <c r="P428" s="179"/>
      <c r="Q428" s="178"/>
      <c r="R428" s="178"/>
      <c r="S428" s="178"/>
      <c r="T428" s="175" t="s">
        <v>38</v>
      </c>
      <c r="U428" s="178" t="s">
        <v>38</v>
      </c>
      <c r="V428" s="188"/>
      <c r="W428" s="188"/>
      <c r="X428" s="188"/>
      <c r="Y428" s="178" t="s">
        <v>38</v>
      </c>
      <c r="Z428" s="188"/>
      <c r="AA428" s="178"/>
      <c r="AB428" s="178"/>
      <c r="AC428" s="178"/>
      <c r="AD428" s="178" t="s">
        <v>42</v>
      </c>
      <c r="AE428" s="178"/>
      <c r="AF428" s="178"/>
      <c r="AG428" s="180" t="s">
        <v>42</v>
      </c>
      <c r="AH428" s="180"/>
      <c r="AI428" s="181"/>
      <c r="AJ428" s="181"/>
      <c r="AK428" s="181"/>
      <c r="AL428" s="182"/>
      <c r="AM428" s="183" t="s">
        <v>11257</v>
      </c>
    </row>
    <row r="429" spans="1:39" s="153" customFormat="1" ht="15.6" customHeight="1" x14ac:dyDescent="0.3">
      <c r="A429" s="173">
        <v>346</v>
      </c>
      <c r="B429" s="174">
        <v>802</v>
      </c>
      <c r="C429" s="174" t="s">
        <v>551</v>
      </c>
      <c r="D429" s="174"/>
      <c r="E429" s="174"/>
      <c r="F429" s="176">
        <v>1952</v>
      </c>
      <c r="G429" s="176">
        <v>8</v>
      </c>
      <c r="H429" s="176">
        <v>29</v>
      </c>
      <c r="I429" s="174" t="s">
        <v>535</v>
      </c>
      <c r="J429" s="174" t="s">
        <v>542</v>
      </c>
      <c r="K429" s="174" t="s">
        <v>31</v>
      </c>
      <c r="L429" s="174" t="s">
        <v>543</v>
      </c>
      <c r="M429" s="174" t="s">
        <v>552</v>
      </c>
      <c r="N429" s="184" t="s">
        <v>553</v>
      </c>
      <c r="O429" s="178">
        <v>7</v>
      </c>
      <c r="P429" s="179" t="s">
        <v>110</v>
      </c>
      <c r="Q429" s="175"/>
      <c r="R429" s="175" t="s">
        <v>545</v>
      </c>
      <c r="S429" s="175" t="s">
        <v>546</v>
      </c>
      <c r="T429" s="175" t="s">
        <v>547</v>
      </c>
      <c r="U429" s="175" t="s">
        <v>38</v>
      </c>
      <c r="V429" s="175" t="s">
        <v>38</v>
      </c>
      <c r="W429" s="175" t="s">
        <v>543</v>
      </c>
      <c r="X429" s="178" t="s">
        <v>543</v>
      </c>
      <c r="Y429" s="178" t="s">
        <v>543</v>
      </c>
      <c r="Z429" s="178" t="s">
        <v>38</v>
      </c>
      <c r="AA429" s="178"/>
      <c r="AB429" s="178"/>
      <c r="AC429" s="178"/>
      <c r="AD429" s="178"/>
      <c r="AE429" s="178"/>
      <c r="AF429" s="178" t="s">
        <v>87</v>
      </c>
      <c r="AG429" s="180"/>
      <c r="AH429" s="180"/>
      <c r="AI429" s="181"/>
      <c r="AJ429" s="181"/>
      <c r="AK429" s="181"/>
      <c r="AL429" s="182">
        <v>346</v>
      </c>
      <c r="AM429" s="183" t="s">
        <v>11207</v>
      </c>
    </row>
    <row r="430" spans="1:39" s="153" customFormat="1" ht="15.6" customHeight="1" x14ac:dyDescent="0.3">
      <c r="A430" s="186">
        <v>1018</v>
      </c>
      <c r="B430" s="178">
        <v>803</v>
      </c>
      <c r="C430" s="178"/>
      <c r="D430" s="178"/>
      <c r="E430" s="178"/>
      <c r="F430" s="176">
        <v>1952</v>
      </c>
      <c r="G430" s="176">
        <v>8</v>
      </c>
      <c r="H430" s="176">
        <v>29</v>
      </c>
      <c r="I430" s="178"/>
      <c r="J430" s="178"/>
      <c r="K430" s="178" t="s">
        <v>947</v>
      </c>
      <c r="L430" s="178"/>
      <c r="M430" s="178"/>
      <c r="N430" s="187" t="s">
        <v>1072</v>
      </c>
      <c r="O430" s="178"/>
      <c r="P430" s="179"/>
      <c r="Q430" s="178"/>
      <c r="R430" s="178"/>
      <c r="S430" s="178"/>
      <c r="T430" s="175" t="s">
        <v>38</v>
      </c>
      <c r="U430" s="178" t="s">
        <v>38</v>
      </c>
      <c r="V430" s="188"/>
      <c r="W430" s="188"/>
      <c r="X430" s="188"/>
      <c r="Y430" s="178" t="s">
        <v>38</v>
      </c>
      <c r="Z430" s="188"/>
      <c r="AA430" s="178"/>
      <c r="AB430" s="178"/>
      <c r="AC430" s="178"/>
      <c r="AD430" s="178"/>
      <c r="AE430" s="178" t="s">
        <v>42</v>
      </c>
      <c r="AF430" s="178"/>
      <c r="AG430" s="180"/>
      <c r="AH430" s="180"/>
      <c r="AI430" s="181"/>
      <c r="AJ430" s="181"/>
      <c r="AK430" s="181"/>
      <c r="AL430" s="182"/>
      <c r="AM430" s="183" t="s">
        <v>11257</v>
      </c>
    </row>
    <row r="431" spans="1:39" s="153" customFormat="1" ht="15.6" customHeight="1" x14ac:dyDescent="0.3">
      <c r="A431" s="186">
        <v>1023</v>
      </c>
      <c r="B431" s="178">
        <v>808</v>
      </c>
      <c r="C431" s="178"/>
      <c r="D431" s="178"/>
      <c r="E431" s="178"/>
      <c r="F431" s="176">
        <v>1952</v>
      </c>
      <c r="G431" s="176">
        <v>9</v>
      </c>
      <c r="H431" s="176">
        <v>1</v>
      </c>
      <c r="I431" s="178" t="s">
        <v>710</v>
      </c>
      <c r="J431" s="178" t="s">
        <v>11277</v>
      </c>
      <c r="K431" s="178" t="s">
        <v>31</v>
      </c>
      <c r="L431" s="178"/>
      <c r="M431" s="178"/>
      <c r="N431" s="187" t="s">
        <v>1073</v>
      </c>
      <c r="O431" s="178"/>
      <c r="P431" s="179"/>
      <c r="Q431" s="178"/>
      <c r="R431" s="178"/>
      <c r="S431" s="178"/>
      <c r="T431" s="175" t="s">
        <v>38</v>
      </c>
      <c r="U431" s="178" t="s">
        <v>38</v>
      </c>
      <c r="V431" s="188"/>
      <c r="W431" s="188"/>
      <c r="X431" s="188"/>
      <c r="Y431" s="178" t="s">
        <v>38</v>
      </c>
      <c r="Z431" s="188"/>
      <c r="AA431" s="178"/>
      <c r="AB431" s="178"/>
      <c r="AC431" s="178"/>
      <c r="AD431" s="178"/>
      <c r="AE431" s="178"/>
      <c r="AF431" s="178"/>
      <c r="AG431" s="180" t="s">
        <v>42</v>
      </c>
      <c r="AH431" s="180"/>
      <c r="AI431" s="181"/>
      <c r="AJ431" s="181"/>
      <c r="AK431" s="181"/>
      <c r="AL431" s="182"/>
      <c r="AM431" s="183" t="s">
        <v>11257</v>
      </c>
    </row>
    <row r="432" spans="1:39" s="153" customFormat="1" ht="15.6" customHeight="1" x14ac:dyDescent="0.3">
      <c r="A432" s="186">
        <v>1025</v>
      </c>
      <c r="B432" s="178">
        <v>810</v>
      </c>
      <c r="C432" s="178"/>
      <c r="D432" s="178"/>
      <c r="E432" s="178"/>
      <c r="F432" s="176">
        <v>1952</v>
      </c>
      <c r="G432" s="176">
        <v>9</v>
      </c>
      <c r="H432" s="176">
        <v>2</v>
      </c>
      <c r="I432" s="178" t="s">
        <v>689</v>
      </c>
      <c r="J432" s="178" t="s">
        <v>11278</v>
      </c>
      <c r="K432" s="178" t="s">
        <v>31</v>
      </c>
      <c r="L432" s="178"/>
      <c r="M432" s="178"/>
      <c r="N432" s="187" t="s">
        <v>1074</v>
      </c>
      <c r="O432" s="178"/>
      <c r="P432" s="179"/>
      <c r="Q432" s="178"/>
      <c r="R432" s="178"/>
      <c r="S432" s="178"/>
      <c r="T432" s="175" t="s">
        <v>38</v>
      </c>
      <c r="U432" s="178" t="s">
        <v>38</v>
      </c>
      <c r="V432" s="188"/>
      <c r="W432" s="188"/>
      <c r="X432" s="188"/>
      <c r="Y432" s="178" t="s">
        <v>38</v>
      </c>
      <c r="Z432" s="188"/>
      <c r="AA432" s="178"/>
      <c r="AB432" s="178"/>
      <c r="AC432" s="178"/>
      <c r="AD432" s="178" t="s">
        <v>42</v>
      </c>
      <c r="AE432" s="178"/>
      <c r="AF432" s="178"/>
      <c r="AG432" s="180" t="s">
        <v>42</v>
      </c>
      <c r="AH432" s="180"/>
      <c r="AI432" s="181"/>
      <c r="AJ432" s="181"/>
      <c r="AK432" s="181"/>
      <c r="AL432" s="182"/>
      <c r="AM432" s="183" t="s">
        <v>11257</v>
      </c>
    </row>
    <row r="433" spans="1:39" s="153" customFormat="1" ht="15.6" customHeight="1" x14ac:dyDescent="0.3">
      <c r="A433" s="186">
        <v>1026</v>
      </c>
      <c r="B433" s="178">
        <v>811</v>
      </c>
      <c r="C433" s="178"/>
      <c r="D433" s="178"/>
      <c r="E433" s="178"/>
      <c r="F433" s="176">
        <v>1952</v>
      </c>
      <c r="G433" s="176">
        <v>9</v>
      </c>
      <c r="H433" s="176">
        <v>3</v>
      </c>
      <c r="I433" s="178" t="s">
        <v>686</v>
      </c>
      <c r="J433" s="178" t="s">
        <v>780</v>
      </c>
      <c r="K433" s="178" t="s">
        <v>31</v>
      </c>
      <c r="L433" s="178" t="s">
        <v>781</v>
      </c>
      <c r="M433" s="178"/>
      <c r="N433" s="187" t="s">
        <v>1075</v>
      </c>
      <c r="O433" s="178">
        <v>7</v>
      </c>
      <c r="P433" s="179">
        <v>-1</v>
      </c>
      <c r="Q433" s="178"/>
      <c r="R433" s="178"/>
      <c r="S433" s="178"/>
      <c r="T433" s="175" t="s">
        <v>783</v>
      </c>
      <c r="U433" s="178" t="s">
        <v>38</v>
      </c>
      <c r="V433" s="188"/>
      <c r="W433" s="188"/>
      <c r="X433" s="188"/>
      <c r="Y433" s="178" t="s">
        <v>781</v>
      </c>
      <c r="Z433" s="188"/>
      <c r="AA433" s="178"/>
      <c r="AB433" s="178"/>
      <c r="AC433" s="178"/>
      <c r="AD433" s="178"/>
      <c r="AE433" s="178"/>
      <c r="AF433" s="178" t="s">
        <v>87</v>
      </c>
      <c r="AG433" s="180"/>
      <c r="AH433" s="180"/>
      <c r="AI433" s="181"/>
      <c r="AJ433" s="181"/>
      <c r="AK433" s="181"/>
      <c r="AL433" s="182">
        <v>1026</v>
      </c>
      <c r="AM433" s="183" t="s">
        <v>11207</v>
      </c>
    </row>
    <row r="434" spans="1:39" s="153" customFormat="1" ht="15.6" customHeight="1" x14ac:dyDescent="0.3">
      <c r="A434" s="186">
        <v>1028</v>
      </c>
      <c r="B434" s="178">
        <v>813</v>
      </c>
      <c r="C434" s="178"/>
      <c r="D434" s="178"/>
      <c r="E434" s="178"/>
      <c r="F434" s="176">
        <v>1952</v>
      </c>
      <c r="G434" s="176">
        <v>9</v>
      </c>
      <c r="H434" s="176">
        <v>6</v>
      </c>
      <c r="I434" s="178" t="s">
        <v>686</v>
      </c>
      <c r="J434" s="178" t="s">
        <v>780</v>
      </c>
      <c r="K434" s="178" t="s">
        <v>31</v>
      </c>
      <c r="L434" s="178" t="s">
        <v>781</v>
      </c>
      <c r="M434" s="178"/>
      <c r="N434" s="187" t="s">
        <v>1076</v>
      </c>
      <c r="O434" s="178">
        <v>7</v>
      </c>
      <c r="P434" s="179">
        <v>-1</v>
      </c>
      <c r="Q434" s="178"/>
      <c r="R434" s="178"/>
      <c r="S434" s="178"/>
      <c r="T434" s="175" t="s">
        <v>783</v>
      </c>
      <c r="U434" s="178" t="s">
        <v>38</v>
      </c>
      <c r="V434" s="188"/>
      <c r="W434" s="188"/>
      <c r="X434" s="188"/>
      <c r="Y434" s="178" t="s">
        <v>781</v>
      </c>
      <c r="Z434" s="188"/>
      <c r="AA434" s="178"/>
      <c r="AB434" s="178"/>
      <c r="AC434" s="178"/>
      <c r="AD434" s="178"/>
      <c r="AE434" s="178"/>
      <c r="AF434" s="178" t="s">
        <v>87</v>
      </c>
      <c r="AG434" s="180"/>
      <c r="AH434" s="180"/>
      <c r="AI434" s="181"/>
      <c r="AJ434" s="181"/>
      <c r="AK434" s="181"/>
      <c r="AL434" s="182">
        <v>1028</v>
      </c>
      <c r="AM434" s="183" t="s">
        <v>11207</v>
      </c>
    </row>
    <row r="435" spans="1:39" s="153" customFormat="1" ht="15.6" customHeight="1" x14ac:dyDescent="0.3">
      <c r="A435" s="173">
        <v>216</v>
      </c>
      <c r="B435" s="175">
        <v>814</v>
      </c>
      <c r="C435" s="175">
        <v>2049</v>
      </c>
      <c r="D435" s="175"/>
      <c r="E435" s="175"/>
      <c r="F435" s="176">
        <v>1952</v>
      </c>
      <c r="G435" s="176">
        <v>9</v>
      </c>
      <c r="H435" s="176">
        <v>7</v>
      </c>
      <c r="I435" s="174" t="s">
        <v>129</v>
      </c>
      <c r="J435" s="174" t="s">
        <v>256</v>
      </c>
      <c r="K435" s="174" t="s">
        <v>31</v>
      </c>
      <c r="L435" s="174" t="s">
        <v>257</v>
      </c>
      <c r="M435" s="174"/>
      <c r="N435" s="190" t="s">
        <v>362</v>
      </c>
      <c r="O435" s="178" t="s">
        <v>143</v>
      </c>
      <c r="P435" s="179">
        <v>1</v>
      </c>
      <c r="Q435" s="175"/>
      <c r="R435" s="175"/>
      <c r="S435" s="175" t="s">
        <v>259</v>
      </c>
      <c r="T435" s="175" t="s">
        <v>38</v>
      </c>
      <c r="U435" s="175" t="s">
        <v>38</v>
      </c>
      <c r="V435" s="175" t="s">
        <v>38</v>
      </c>
      <c r="W435" s="175" t="s">
        <v>38</v>
      </c>
      <c r="X435" s="178" t="s">
        <v>260</v>
      </c>
      <c r="Y435" s="178" t="s">
        <v>38</v>
      </c>
      <c r="Z435" s="178" t="s">
        <v>38</v>
      </c>
      <c r="AA435" s="178"/>
      <c r="AB435" s="178"/>
      <c r="AC435" s="178"/>
      <c r="AD435" s="178"/>
      <c r="AE435" s="178"/>
      <c r="AF435" s="178" t="s">
        <v>30</v>
      </c>
      <c r="AG435" s="180"/>
      <c r="AH435" s="180"/>
      <c r="AI435" s="181"/>
      <c r="AJ435" s="181"/>
      <c r="AK435" s="181"/>
      <c r="AL435" s="182">
        <v>216</v>
      </c>
      <c r="AM435" s="183" t="s">
        <v>11207</v>
      </c>
    </row>
    <row r="436" spans="1:39" s="153" customFormat="1" ht="15.6" customHeight="1" x14ac:dyDescent="0.3">
      <c r="A436" s="173">
        <v>221</v>
      </c>
      <c r="B436" s="175">
        <v>815</v>
      </c>
      <c r="C436" s="175">
        <v>2052</v>
      </c>
      <c r="D436" s="175"/>
      <c r="E436" s="175"/>
      <c r="F436" s="176">
        <v>1952</v>
      </c>
      <c r="G436" s="176">
        <v>9</v>
      </c>
      <c r="H436" s="176">
        <v>7</v>
      </c>
      <c r="I436" s="174" t="s">
        <v>129</v>
      </c>
      <c r="J436" s="174" t="s">
        <v>256</v>
      </c>
      <c r="K436" s="174" t="s">
        <v>31</v>
      </c>
      <c r="L436" s="174" t="s">
        <v>257</v>
      </c>
      <c r="M436" s="174"/>
      <c r="N436" s="191" t="s">
        <v>370</v>
      </c>
      <c r="O436" s="178" t="s">
        <v>143</v>
      </c>
      <c r="P436" s="179">
        <v>1</v>
      </c>
      <c r="Q436" s="175"/>
      <c r="R436" s="175"/>
      <c r="S436" s="175" t="s">
        <v>259</v>
      </c>
      <c r="T436" s="175" t="s">
        <v>38</v>
      </c>
      <c r="U436" s="175" t="s">
        <v>38</v>
      </c>
      <c r="V436" s="175" t="s">
        <v>38</v>
      </c>
      <c r="W436" s="175" t="s">
        <v>38</v>
      </c>
      <c r="X436" s="178" t="s">
        <v>260</v>
      </c>
      <c r="Y436" s="178" t="s">
        <v>38</v>
      </c>
      <c r="Z436" s="178" t="s">
        <v>38</v>
      </c>
      <c r="AA436" s="178"/>
      <c r="AB436" s="178"/>
      <c r="AC436" s="178"/>
      <c r="AD436" s="178"/>
      <c r="AE436" s="178"/>
      <c r="AF436" s="178" t="s">
        <v>30</v>
      </c>
      <c r="AG436" s="180"/>
      <c r="AH436" s="180"/>
      <c r="AI436" s="181"/>
      <c r="AJ436" s="181"/>
      <c r="AK436" s="181"/>
      <c r="AL436" s="182">
        <v>221</v>
      </c>
      <c r="AM436" s="183" t="s">
        <v>11207</v>
      </c>
    </row>
    <row r="437" spans="1:39" s="153" customFormat="1" ht="15.6" customHeight="1" x14ac:dyDescent="0.3">
      <c r="A437" s="186">
        <v>1031</v>
      </c>
      <c r="B437" s="178">
        <v>818</v>
      </c>
      <c r="C437" s="178"/>
      <c r="D437" s="178"/>
      <c r="E437" s="178"/>
      <c r="F437" s="176">
        <v>1952</v>
      </c>
      <c r="G437" s="176">
        <v>9</v>
      </c>
      <c r="H437" s="176">
        <v>13</v>
      </c>
      <c r="I437" s="178" t="s">
        <v>749</v>
      </c>
      <c r="J437" s="178" t="s">
        <v>11279</v>
      </c>
      <c r="K437" s="178" t="s">
        <v>31</v>
      </c>
      <c r="L437" s="178"/>
      <c r="M437" s="178"/>
      <c r="N437" s="187" t="s">
        <v>1077</v>
      </c>
      <c r="O437" s="178"/>
      <c r="P437" s="179"/>
      <c r="Q437" s="178"/>
      <c r="R437" s="178"/>
      <c r="S437" s="178"/>
      <c r="T437" s="175" t="s">
        <v>38</v>
      </c>
      <c r="U437" s="178" t="s">
        <v>38</v>
      </c>
      <c r="V437" s="188"/>
      <c r="W437" s="188"/>
      <c r="X437" s="188"/>
      <c r="Y437" s="178" t="s">
        <v>38</v>
      </c>
      <c r="Z437" s="188"/>
      <c r="AA437" s="178"/>
      <c r="AB437" s="178" t="s">
        <v>42</v>
      </c>
      <c r="AC437" s="178"/>
      <c r="AD437" s="178"/>
      <c r="AE437" s="178"/>
      <c r="AF437" s="178"/>
      <c r="AG437" s="180"/>
      <c r="AH437" s="180"/>
      <c r="AI437" s="181"/>
      <c r="AJ437" s="181"/>
      <c r="AK437" s="181"/>
      <c r="AL437" s="182"/>
      <c r="AM437" s="183" t="s">
        <v>11257</v>
      </c>
    </row>
    <row r="438" spans="1:39" s="153" customFormat="1" ht="15.6" customHeight="1" x14ac:dyDescent="0.3">
      <c r="A438" s="186">
        <v>1032</v>
      </c>
      <c r="B438" s="178">
        <v>819</v>
      </c>
      <c r="C438" s="178"/>
      <c r="D438" s="178"/>
      <c r="E438" s="178"/>
      <c r="F438" s="176">
        <v>1952</v>
      </c>
      <c r="G438" s="176">
        <v>9</v>
      </c>
      <c r="H438" s="176">
        <v>13</v>
      </c>
      <c r="I438" s="178" t="s">
        <v>727</v>
      </c>
      <c r="J438" s="178" t="s">
        <v>11280</v>
      </c>
      <c r="K438" s="178"/>
      <c r="L438" s="178"/>
      <c r="M438" s="178"/>
      <c r="N438" s="187" t="s">
        <v>1078</v>
      </c>
      <c r="O438" s="178"/>
      <c r="P438" s="179"/>
      <c r="Q438" s="178"/>
      <c r="R438" s="178"/>
      <c r="S438" s="178"/>
      <c r="T438" s="175" t="s">
        <v>38</v>
      </c>
      <c r="U438" s="178" t="s">
        <v>38</v>
      </c>
      <c r="V438" s="188"/>
      <c r="W438" s="188"/>
      <c r="X438" s="188"/>
      <c r="Y438" s="178" t="s">
        <v>38</v>
      </c>
      <c r="Z438" s="188"/>
      <c r="AA438" s="178"/>
      <c r="AB438" s="178" t="s">
        <v>42</v>
      </c>
      <c r="AC438" s="178"/>
      <c r="AD438" s="178"/>
      <c r="AE438" s="178"/>
      <c r="AF438" s="178"/>
      <c r="AG438" s="180"/>
      <c r="AH438" s="180"/>
      <c r="AI438" s="181"/>
      <c r="AJ438" s="181"/>
      <c r="AK438" s="181"/>
      <c r="AL438" s="182"/>
      <c r="AM438" s="183" t="s">
        <v>11257</v>
      </c>
    </row>
    <row r="439" spans="1:39" s="153" customFormat="1" ht="15.6" customHeight="1" x14ac:dyDescent="0.3">
      <c r="A439" s="186">
        <v>1034</v>
      </c>
      <c r="B439" s="178">
        <v>821</v>
      </c>
      <c r="C439" s="178"/>
      <c r="D439" s="178"/>
      <c r="E439" s="178"/>
      <c r="F439" s="176">
        <v>1952</v>
      </c>
      <c r="G439" s="176">
        <v>9</v>
      </c>
      <c r="H439" s="176">
        <v>14</v>
      </c>
      <c r="I439" s="178" t="s">
        <v>749</v>
      </c>
      <c r="J439" s="178" t="s">
        <v>11281</v>
      </c>
      <c r="K439" s="178"/>
      <c r="L439" s="178"/>
      <c r="M439" s="178"/>
      <c r="N439" s="187" t="s">
        <v>1079</v>
      </c>
      <c r="O439" s="178"/>
      <c r="P439" s="179"/>
      <c r="Q439" s="178"/>
      <c r="R439" s="178"/>
      <c r="S439" s="178"/>
      <c r="T439" s="175" t="s">
        <v>38</v>
      </c>
      <c r="U439" s="178" t="s">
        <v>38</v>
      </c>
      <c r="V439" s="188"/>
      <c r="W439" s="188"/>
      <c r="X439" s="188"/>
      <c r="Y439" s="178" t="s">
        <v>38</v>
      </c>
      <c r="Z439" s="188"/>
      <c r="AA439" s="178"/>
      <c r="AB439" s="178"/>
      <c r="AC439" s="178"/>
      <c r="AD439" s="178" t="s">
        <v>42</v>
      </c>
      <c r="AE439" s="178"/>
      <c r="AF439" s="178"/>
      <c r="AG439" s="180"/>
      <c r="AH439" s="180"/>
      <c r="AI439" s="181"/>
      <c r="AJ439" s="181"/>
      <c r="AK439" s="181"/>
      <c r="AL439" s="182"/>
      <c r="AM439" s="183" t="s">
        <v>11257</v>
      </c>
    </row>
    <row r="440" spans="1:39" s="153" customFormat="1" ht="15.6" customHeight="1" x14ac:dyDescent="0.3">
      <c r="A440" s="186">
        <v>1036</v>
      </c>
      <c r="B440" s="178">
        <v>823</v>
      </c>
      <c r="C440" s="178"/>
      <c r="D440" s="178"/>
      <c r="E440" s="178"/>
      <c r="F440" s="176">
        <v>1952</v>
      </c>
      <c r="G440" s="176">
        <v>9</v>
      </c>
      <c r="H440" s="176">
        <v>14</v>
      </c>
      <c r="I440" s="178"/>
      <c r="J440" s="178"/>
      <c r="K440" s="178" t="s">
        <v>949</v>
      </c>
      <c r="L440" s="178"/>
      <c r="M440" s="178"/>
      <c r="N440" s="187" t="s">
        <v>1080</v>
      </c>
      <c r="O440" s="178"/>
      <c r="P440" s="179"/>
      <c r="Q440" s="178"/>
      <c r="R440" s="178"/>
      <c r="S440" s="178"/>
      <c r="T440" s="175" t="s">
        <v>38</v>
      </c>
      <c r="U440" s="178" t="s">
        <v>38</v>
      </c>
      <c r="V440" s="188"/>
      <c r="W440" s="188"/>
      <c r="X440" s="188"/>
      <c r="Y440" s="178" t="s">
        <v>38</v>
      </c>
      <c r="Z440" s="188"/>
      <c r="AA440" s="178"/>
      <c r="AB440" s="178"/>
      <c r="AC440" s="178"/>
      <c r="AD440" s="178" t="s">
        <v>42</v>
      </c>
      <c r="AE440" s="178"/>
      <c r="AF440" s="178"/>
      <c r="AG440" s="180"/>
      <c r="AH440" s="180"/>
      <c r="AI440" s="181"/>
      <c r="AJ440" s="181"/>
      <c r="AK440" s="181"/>
      <c r="AL440" s="182"/>
      <c r="AM440" s="183" t="s">
        <v>11257</v>
      </c>
    </row>
    <row r="441" spans="1:39" s="153" customFormat="1" ht="15.6" customHeight="1" x14ac:dyDescent="0.3">
      <c r="A441" s="186">
        <v>1040</v>
      </c>
      <c r="B441" s="178">
        <v>827</v>
      </c>
      <c r="C441" s="178"/>
      <c r="D441" s="178"/>
      <c r="E441" s="178"/>
      <c r="F441" s="176">
        <v>1952</v>
      </c>
      <c r="G441" s="176">
        <v>9</v>
      </c>
      <c r="H441" s="176">
        <v>16</v>
      </c>
      <c r="I441" s="178" t="s">
        <v>689</v>
      </c>
      <c r="J441" s="178" t="s">
        <v>11265</v>
      </c>
      <c r="K441" s="178" t="s">
        <v>31</v>
      </c>
      <c r="L441" s="178"/>
      <c r="M441" s="178"/>
      <c r="N441" s="187" t="s">
        <v>1081</v>
      </c>
      <c r="O441" s="178"/>
      <c r="P441" s="179"/>
      <c r="Q441" s="178"/>
      <c r="R441" s="178"/>
      <c r="S441" s="178"/>
      <c r="T441" s="175" t="s">
        <v>38</v>
      </c>
      <c r="U441" s="178" t="s">
        <v>38</v>
      </c>
      <c r="V441" s="188"/>
      <c r="W441" s="188"/>
      <c r="X441" s="188"/>
      <c r="Y441" s="178" t="s">
        <v>38</v>
      </c>
      <c r="Z441" s="188"/>
      <c r="AA441" s="178"/>
      <c r="AB441" s="178"/>
      <c r="AC441" s="178"/>
      <c r="AD441" s="178"/>
      <c r="AE441" s="178"/>
      <c r="AF441" s="178"/>
      <c r="AG441" s="180" t="s">
        <v>42</v>
      </c>
      <c r="AH441" s="180"/>
      <c r="AI441" s="181"/>
      <c r="AJ441" s="181"/>
      <c r="AK441" s="181"/>
      <c r="AL441" s="182"/>
      <c r="AM441" s="183" t="s">
        <v>11257</v>
      </c>
    </row>
    <row r="442" spans="1:39" s="153" customFormat="1" ht="15.6" customHeight="1" x14ac:dyDescent="0.3">
      <c r="A442" s="186">
        <v>1041</v>
      </c>
      <c r="B442" s="178">
        <v>828</v>
      </c>
      <c r="C442" s="178"/>
      <c r="D442" s="178"/>
      <c r="E442" s="178"/>
      <c r="F442" s="176">
        <v>1952</v>
      </c>
      <c r="G442" s="176">
        <v>9</v>
      </c>
      <c r="H442" s="176">
        <v>16</v>
      </c>
      <c r="I442" s="178" t="s">
        <v>730</v>
      </c>
      <c r="J442" s="178" t="s">
        <v>11282</v>
      </c>
      <c r="K442" s="178" t="s">
        <v>31</v>
      </c>
      <c r="L442" s="178"/>
      <c r="M442" s="178"/>
      <c r="N442" s="187" t="s">
        <v>1082</v>
      </c>
      <c r="O442" s="178"/>
      <c r="P442" s="179"/>
      <c r="Q442" s="178"/>
      <c r="R442" s="178"/>
      <c r="S442" s="178"/>
      <c r="T442" s="175" t="s">
        <v>38</v>
      </c>
      <c r="U442" s="178" t="s">
        <v>38</v>
      </c>
      <c r="V442" s="188"/>
      <c r="W442" s="188"/>
      <c r="X442" s="188"/>
      <c r="Y442" s="178" t="s">
        <v>38</v>
      </c>
      <c r="Z442" s="188"/>
      <c r="AA442" s="178"/>
      <c r="AB442" s="178"/>
      <c r="AC442" s="178"/>
      <c r="AD442" s="178" t="s">
        <v>42</v>
      </c>
      <c r="AE442" s="178"/>
      <c r="AF442" s="178"/>
      <c r="AG442" s="180"/>
      <c r="AH442" s="180"/>
      <c r="AI442" s="181"/>
      <c r="AJ442" s="181"/>
      <c r="AK442" s="181"/>
      <c r="AL442" s="182"/>
      <c r="AM442" s="183" t="s">
        <v>11257</v>
      </c>
    </row>
    <row r="443" spans="1:39" s="153" customFormat="1" ht="15.6" customHeight="1" x14ac:dyDescent="0.3">
      <c r="A443" s="186">
        <v>1042</v>
      </c>
      <c r="B443" s="178">
        <v>829</v>
      </c>
      <c r="C443" s="178"/>
      <c r="D443" s="178"/>
      <c r="E443" s="178"/>
      <c r="F443" s="176">
        <v>1952</v>
      </c>
      <c r="G443" s="176">
        <v>9</v>
      </c>
      <c r="H443" s="176">
        <v>17</v>
      </c>
      <c r="I443" s="178" t="s">
        <v>686</v>
      </c>
      <c r="J443" s="178" t="s">
        <v>780</v>
      </c>
      <c r="K443" s="178" t="s">
        <v>31</v>
      </c>
      <c r="L443" s="178" t="s">
        <v>781</v>
      </c>
      <c r="M443" s="178"/>
      <c r="N443" s="187" t="s">
        <v>1083</v>
      </c>
      <c r="O443" s="178">
        <v>7</v>
      </c>
      <c r="P443" s="179">
        <v>-1</v>
      </c>
      <c r="Q443" s="178"/>
      <c r="R443" s="178"/>
      <c r="S443" s="178"/>
      <c r="T443" s="175" t="s">
        <v>783</v>
      </c>
      <c r="U443" s="178" t="s">
        <v>38</v>
      </c>
      <c r="V443" s="188"/>
      <c r="W443" s="188"/>
      <c r="X443" s="188"/>
      <c r="Y443" s="178" t="s">
        <v>781</v>
      </c>
      <c r="Z443" s="188"/>
      <c r="AA443" s="178"/>
      <c r="AB443" s="178"/>
      <c r="AC443" s="178"/>
      <c r="AD443" s="178"/>
      <c r="AE443" s="178"/>
      <c r="AF443" s="178" t="s">
        <v>87</v>
      </c>
      <c r="AG443" s="180"/>
      <c r="AH443" s="180"/>
      <c r="AI443" s="181"/>
      <c r="AJ443" s="181"/>
      <c r="AK443" s="181"/>
      <c r="AL443" s="182">
        <v>1042</v>
      </c>
      <c r="AM443" s="183" t="s">
        <v>11207</v>
      </c>
    </row>
    <row r="444" spans="1:39" s="153" customFormat="1" ht="15.6" customHeight="1" x14ac:dyDescent="0.3">
      <c r="A444" s="186">
        <v>1044</v>
      </c>
      <c r="B444" s="178">
        <v>831</v>
      </c>
      <c r="C444" s="178"/>
      <c r="D444" s="178"/>
      <c r="E444" s="178"/>
      <c r="F444" s="176">
        <v>1952</v>
      </c>
      <c r="G444" s="176">
        <v>9</v>
      </c>
      <c r="H444" s="176">
        <v>21</v>
      </c>
      <c r="I444" s="178"/>
      <c r="J444" s="178"/>
      <c r="K444" s="178" t="s">
        <v>851</v>
      </c>
      <c r="L444" s="178"/>
      <c r="M444" s="178"/>
      <c r="N444" s="187" t="s">
        <v>1084</v>
      </c>
      <c r="O444" s="178"/>
      <c r="P444" s="179"/>
      <c r="Q444" s="178"/>
      <c r="R444" s="178"/>
      <c r="S444" s="178"/>
      <c r="T444" s="175" t="s">
        <v>38</v>
      </c>
      <c r="U444" s="178" t="s">
        <v>38</v>
      </c>
      <c r="V444" s="188"/>
      <c r="W444" s="188"/>
      <c r="X444" s="188"/>
      <c r="Y444" s="178" t="s">
        <v>38</v>
      </c>
      <c r="Z444" s="188"/>
      <c r="AA444" s="178" t="s">
        <v>42</v>
      </c>
      <c r="AB444" s="178"/>
      <c r="AC444" s="178"/>
      <c r="AD444" s="178"/>
      <c r="AE444" s="178"/>
      <c r="AF444" s="178"/>
      <c r="AG444" s="180"/>
      <c r="AH444" s="180"/>
      <c r="AI444" s="181"/>
      <c r="AJ444" s="181"/>
      <c r="AK444" s="181"/>
      <c r="AL444" s="182"/>
      <c r="AM444" s="183" t="s">
        <v>11257</v>
      </c>
    </row>
    <row r="445" spans="1:39" s="153" customFormat="1" ht="15.6" customHeight="1" x14ac:dyDescent="0.3">
      <c r="A445" s="186">
        <v>1047</v>
      </c>
      <c r="B445" s="178">
        <v>834</v>
      </c>
      <c r="C445" s="178"/>
      <c r="D445" s="178"/>
      <c r="E445" s="178"/>
      <c r="F445" s="176">
        <v>1952</v>
      </c>
      <c r="G445" s="176">
        <v>9</v>
      </c>
      <c r="H445" s="176">
        <v>24</v>
      </c>
      <c r="I445" s="178"/>
      <c r="J445" s="178"/>
      <c r="K445" s="178" t="s">
        <v>1086</v>
      </c>
      <c r="L445" s="178"/>
      <c r="M445" s="178"/>
      <c r="N445" s="187" t="s">
        <v>1087</v>
      </c>
      <c r="O445" s="178"/>
      <c r="P445" s="179"/>
      <c r="Q445" s="178"/>
      <c r="R445" s="178"/>
      <c r="S445" s="178"/>
      <c r="T445" s="175" t="s">
        <v>38</v>
      </c>
      <c r="U445" s="178" t="s">
        <v>38</v>
      </c>
      <c r="V445" s="188"/>
      <c r="W445" s="188"/>
      <c r="X445" s="188"/>
      <c r="Y445" s="178" t="s">
        <v>38</v>
      </c>
      <c r="Z445" s="188"/>
      <c r="AA445" s="178" t="s">
        <v>42</v>
      </c>
      <c r="AB445" s="178"/>
      <c r="AC445" s="178"/>
      <c r="AD445" s="178"/>
      <c r="AE445" s="178"/>
      <c r="AF445" s="178"/>
      <c r="AG445" s="180"/>
      <c r="AH445" s="180"/>
      <c r="AI445" s="181"/>
      <c r="AJ445" s="181"/>
      <c r="AK445" s="181"/>
      <c r="AL445" s="182"/>
      <c r="AM445" s="183" t="s">
        <v>11257</v>
      </c>
    </row>
    <row r="446" spans="1:39" s="153" customFormat="1" ht="15.6" customHeight="1" x14ac:dyDescent="0.3">
      <c r="A446" s="186">
        <v>1048</v>
      </c>
      <c r="B446" s="178">
        <v>835</v>
      </c>
      <c r="C446" s="178"/>
      <c r="D446" s="178"/>
      <c r="E446" s="178"/>
      <c r="F446" s="176">
        <v>1952</v>
      </c>
      <c r="G446" s="176">
        <v>9</v>
      </c>
      <c r="H446" s="176">
        <v>26</v>
      </c>
      <c r="I446" s="178"/>
      <c r="J446" s="178"/>
      <c r="K446" s="178" t="s">
        <v>760</v>
      </c>
      <c r="L446" s="178"/>
      <c r="M446" s="178"/>
      <c r="N446" s="187" t="s">
        <v>1088</v>
      </c>
      <c r="O446" s="178"/>
      <c r="P446" s="179"/>
      <c r="Q446" s="178"/>
      <c r="R446" s="178"/>
      <c r="S446" s="178"/>
      <c r="T446" s="175" t="s">
        <v>38</v>
      </c>
      <c r="U446" s="178" t="s">
        <v>38</v>
      </c>
      <c r="V446" s="188"/>
      <c r="W446" s="188"/>
      <c r="X446" s="188"/>
      <c r="Y446" s="178" t="s">
        <v>38</v>
      </c>
      <c r="Z446" s="188"/>
      <c r="AA446" s="178"/>
      <c r="AB446" s="178" t="s">
        <v>42</v>
      </c>
      <c r="AC446" s="178"/>
      <c r="AD446" s="178"/>
      <c r="AE446" s="178"/>
      <c r="AF446" s="178"/>
      <c r="AG446" s="180"/>
      <c r="AH446" s="180"/>
      <c r="AI446" s="181"/>
      <c r="AJ446" s="181"/>
      <c r="AK446" s="181"/>
      <c r="AL446" s="182"/>
      <c r="AM446" s="183" t="s">
        <v>11257</v>
      </c>
    </row>
    <row r="447" spans="1:39" s="153" customFormat="1" ht="15.6" customHeight="1" x14ac:dyDescent="0.3">
      <c r="A447" s="193">
        <v>389</v>
      </c>
      <c r="B447" s="194">
        <v>843</v>
      </c>
      <c r="C447" s="194" t="s">
        <v>649</v>
      </c>
      <c r="D447" s="194"/>
      <c r="E447" s="194" t="s">
        <v>650</v>
      </c>
      <c r="F447" s="195">
        <v>1952</v>
      </c>
      <c r="G447" s="195">
        <v>9</v>
      </c>
      <c r="H447" s="195">
        <v>29</v>
      </c>
      <c r="I447" s="194" t="s">
        <v>535</v>
      </c>
      <c r="J447" s="194" t="s">
        <v>1089</v>
      </c>
      <c r="K447" s="194" t="s">
        <v>31</v>
      </c>
      <c r="L447" s="194" t="s">
        <v>537</v>
      </c>
      <c r="M447" s="194" t="s">
        <v>538</v>
      </c>
      <c r="N447" s="196" t="s">
        <v>651</v>
      </c>
      <c r="O447" s="197">
        <v>7</v>
      </c>
      <c r="P447" s="198">
        <v>-10</v>
      </c>
      <c r="Q447" s="199"/>
      <c r="R447" s="199"/>
      <c r="S447" s="199" t="s">
        <v>540</v>
      </c>
      <c r="T447" s="199" t="s">
        <v>38</v>
      </c>
      <c r="U447" s="199" t="s">
        <v>38</v>
      </c>
      <c r="V447" s="199" t="s">
        <v>38</v>
      </c>
      <c r="W447" s="199" t="s">
        <v>38</v>
      </c>
      <c r="X447" s="197" t="s">
        <v>537</v>
      </c>
      <c r="Y447" s="178" t="s">
        <v>38</v>
      </c>
      <c r="Z447" s="197" t="s">
        <v>38</v>
      </c>
      <c r="AA447" s="197"/>
      <c r="AB447" s="197"/>
      <c r="AC447" s="197"/>
      <c r="AD447" s="197"/>
      <c r="AE447" s="197"/>
      <c r="AF447" s="197" t="s">
        <v>87</v>
      </c>
      <c r="AG447" s="200"/>
      <c r="AH447" s="200"/>
      <c r="AI447" s="201"/>
      <c r="AJ447" s="201"/>
      <c r="AK447" s="201"/>
      <c r="AL447" s="182">
        <v>389</v>
      </c>
      <c r="AM447" s="183" t="s">
        <v>11207</v>
      </c>
    </row>
    <row r="448" spans="1:39" s="153" customFormat="1" ht="15.6" customHeight="1" x14ac:dyDescent="0.3">
      <c r="A448" s="186">
        <v>1054</v>
      </c>
      <c r="B448" s="178">
        <v>841</v>
      </c>
      <c r="C448" s="178"/>
      <c r="D448" s="178"/>
      <c r="E448" s="178"/>
      <c r="F448" s="176">
        <v>1952</v>
      </c>
      <c r="G448" s="176">
        <v>9</v>
      </c>
      <c r="H448" s="176">
        <v>29</v>
      </c>
      <c r="I448" s="178" t="s">
        <v>535</v>
      </c>
      <c r="J448" s="178" t="s">
        <v>1089</v>
      </c>
      <c r="K448" s="178" t="s">
        <v>31</v>
      </c>
      <c r="L448" s="178" t="s">
        <v>537</v>
      </c>
      <c r="M448" s="178"/>
      <c r="N448" s="187" t="s">
        <v>1090</v>
      </c>
      <c r="O448" s="178">
        <v>7</v>
      </c>
      <c r="P448" s="179">
        <v>-10</v>
      </c>
      <c r="Q448" s="178"/>
      <c r="R448" s="178"/>
      <c r="S448" s="178"/>
      <c r="T448" s="175" t="s">
        <v>541</v>
      </c>
      <c r="U448" s="178" t="s">
        <v>38</v>
      </c>
      <c r="V448" s="188"/>
      <c r="W448" s="188"/>
      <c r="X448" s="188"/>
      <c r="Y448" s="178" t="s">
        <v>537</v>
      </c>
      <c r="Z448" s="188"/>
      <c r="AA448" s="178"/>
      <c r="AB448" s="178"/>
      <c r="AC448" s="178"/>
      <c r="AD448" s="178"/>
      <c r="AE448" s="178"/>
      <c r="AF448" s="178" t="s">
        <v>87</v>
      </c>
      <c r="AG448" s="180"/>
      <c r="AH448" s="180"/>
      <c r="AI448" s="181"/>
      <c r="AJ448" s="181"/>
      <c r="AK448" s="181"/>
      <c r="AL448" s="182">
        <v>1054</v>
      </c>
      <c r="AM448" s="183" t="s">
        <v>11207</v>
      </c>
    </row>
    <row r="449" spans="1:39" s="153" customFormat="1" ht="15.6" customHeight="1" x14ac:dyDescent="0.3">
      <c r="A449" s="186">
        <v>1934</v>
      </c>
      <c r="B449" s="178"/>
      <c r="C449" s="178"/>
      <c r="D449" s="178">
        <v>1360</v>
      </c>
      <c r="E449" s="202"/>
      <c r="F449" s="176">
        <v>1952</v>
      </c>
      <c r="G449" s="176">
        <v>9</v>
      </c>
      <c r="H449" s="176">
        <v>30</v>
      </c>
      <c r="I449" s="178" t="s">
        <v>675</v>
      </c>
      <c r="J449" s="178" t="s">
        <v>699</v>
      </c>
      <c r="K449" s="178" t="s">
        <v>31</v>
      </c>
      <c r="L449" s="178" t="s">
        <v>700</v>
      </c>
      <c r="M449" s="178"/>
      <c r="N449" s="187" t="s">
        <v>1525</v>
      </c>
      <c r="O449" s="178">
        <v>9</v>
      </c>
      <c r="P449" s="179">
        <v>7</v>
      </c>
      <c r="Q449" s="178"/>
      <c r="R449" s="178"/>
      <c r="S449" s="178"/>
      <c r="T449" s="175" t="s">
        <v>38</v>
      </c>
      <c r="U449" s="178" t="s">
        <v>702</v>
      </c>
      <c r="V449" s="188"/>
      <c r="W449" s="188"/>
      <c r="X449" s="188"/>
      <c r="Y449" s="178" t="s">
        <v>38</v>
      </c>
      <c r="Z449" s="178" t="s">
        <v>700</v>
      </c>
      <c r="AA449" s="178"/>
      <c r="AB449" s="178"/>
      <c r="AC449" s="178"/>
      <c r="AD449" s="178"/>
      <c r="AE449" s="178"/>
      <c r="AF449" s="178" t="s">
        <v>87</v>
      </c>
      <c r="AG449" s="180"/>
      <c r="AH449" s="180"/>
      <c r="AI449" s="181"/>
      <c r="AJ449" s="181"/>
      <c r="AK449" s="181"/>
      <c r="AL449" s="182">
        <v>1934</v>
      </c>
      <c r="AM449" s="183" t="s">
        <v>11207</v>
      </c>
    </row>
    <row r="450" spans="1:39" s="153" customFormat="1" ht="15.6" customHeight="1" x14ac:dyDescent="0.3">
      <c r="A450" s="173">
        <v>217</v>
      </c>
      <c r="B450" s="174">
        <v>844</v>
      </c>
      <c r="C450" s="174" t="s">
        <v>363</v>
      </c>
      <c r="D450" s="175"/>
      <c r="E450" s="175"/>
      <c r="F450" s="176">
        <v>1952</v>
      </c>
      <c r="G450" s="176">
        <v>10</v>
      </c>
      <c r="H450" s="176">
        <v>1</v>
      </c>
      <c r="I450" s="174" t="s">
        <v>264</v>
      </c>
      <c r="J450" s="174" t="s">
        <v>347</v>
      </c>
      <c r="K450" s="174" t="s">
        <v>31</v>
      </c>
      <c r="L450" s="174" t="s">
        <v>341</v>
      </c>
      <c r="M450" s="174"/>
      <c r="N450" s="184" t="s">
        <v>364</v>
      </c>
      <c r="O450" s="178">
        <v>7</v>
      </c>
      <c r="P450" s="179" t="s">
        <v>110</v>
      </c>
      <c r="Q450" s="175" t="s">
        <v>343</v>
      </c>
      <c r="R450" s="175"/>
      <c r="S450" s="175" t="s">
        <v>344</v>
      </c>
      <c r="T450" s="175" t="s">
        <v>345</v>
      </c>
      <c r="U450" s="175" t="s">
        <v>38</v>
      </c>
      <c r="V450" s="175" t="s">
        <v>341</v>
      </c>
      <c r="W450" s="175" t="s">
        <v>38</v>
      </c>
      <c r="X450" s="178" t="s">
        <v>346</v>
      </c>
      <c r="Y450" s="178" t="s">
        <v>341</v>
      </c>
      <c r="Z450" s="178" t="s">
        <v>38</v>
      </c>
      <c r="AA450" s="178"/>
      <c r="AB450" s="178"/>
      <c r="AC450" s="178"/>
      <c r="AD450" s="178"/>
      <c r="AE450" s="178"/>
      <c r="AF450" s="178" t="s">
        <v>87</v>
      </c>
      <c r="AG450" s="180"/>
      <c r="AH450" s="180"/>
      <c r="AI450" s="181"/>
      <c r="AJ450" s="181"/>
      <c r="AK450" s="181"/>
      <c r="AL450" s="182">
        <v>217</v>
      </c>
      <c r="AM450" s="183" t="s">
        <v>11207</v>
      </c>
    </row>
    <row r="451" spans="1:39" s="153" customFormat="1" ht="15.6" customHeight="1" x14ac:dyDescent="0.3">
      <c r="A451" s="186">
        <v>1058</v>
      </c>
      <c r="B451" s="178">
        <v>847</v>
      </c>
      <c r="C451" s="178"/>
      <c r="D451" s="178"/>
      <c r="E451" s="178"/>
      <c r="F451" s="176">
        <v>1952</v>
      </c>
      <c r="G451" s="176">
        <v>10</v>
      </c>
      <c r="H451" s="176">
        <v>10</v>
      </c>
      <c r="I451" s="178" t="s">
        <v>716</v>
      </c>
      <c r="J451" s="178" t="s">
        <v>822</v>
      </c>
      <c r="K451" s="178" t="s">
        <v>31</v>
      </c>
      <c r="L451" s="178" t="s">
        <v>818</v>
      </c>
      <c r="M451" s="178"/>
      <c r="N451" s="187" t="s">
        <v>1092</v>
      </c>
      <c r="O451" s="178">
        <v>7</v>
      </c>
      <c r="P451" s="179" t="s">
        <v>110</v>
      </c>
      <c r="Q451" s="178"/>
      <c r="R451" s="178"/>
      <c r="S451" s="178"/>
      <c r="T451" s="175" t="s">
        <v>820</v>
      </c>
      <c r="U451" s="178" t="s">
        <v>38</v>
      </c>
      <c r="V451" s="188"/>
      <c r="W451" s="188"/>
      <c r="X451" s="188"/>
      <c r="Y451" s="178" t="s">
        <v>818</v>
      </c>
      <c r="Z451" s="188"/>
      <c r="AA451" s="178"/>
      <c r="AB451" s="178"/>
      <c r="AC451" s="178"/>
      <c r="AD451" s="178" t="s">
        <v>42</v>
      </c>
      <c r="AE451" s="178"/>
      <c r="AF451" s="178" t="s">
        <v>87</v>
      </c>
      <c r="AG451" s="180"/>
      <c r="AH451" s="180"/>
      <c r="AI451" s="181"/>
      <c r="AJ451" s="181"/>
      <c r="AK451" s="181"/>
      <c r="AL451" s="182">
        <v>1058</v>
      </c>
      <c r="AM451" s="183" t="s">
        <v>11207</v>
      </c>
    </row>
    <row r="452" spans="1:39" s="153" customFormat="1" ht="15.6" customHeight="1" x14ac:dyDescent="0.3">
      <c r="A452" s="173">
        <v>218</v>
      </c>
      <c r="B452" s="174"/>
      <c r="C452" s="174"/>
      <c r="D452" s="174" t="s">
        <v>11234</v>
      </c>
      <c r="E452" s="174"/>
      <c r="F452" s="176">
        <v>1952</v>
      </c>
      <c r="G452" s="176">
        <v>10</v>
      </c>
      <c r="H452" s="176">
        <v>11</v>
      </c>
      <c r="I452" s="174" t="s">
        <v>313</v>
      </c>
      <c r="J452" s="174" t="s">
        <v>365</v>
      </c>
      <c r="K452" s="174" t="s">
        <v>31</v>
      </c>
      <c r="L452" s="174" t="s">
        <v>315</v>
      </c>
      <c r="M452" s="175"/>
      <c r="N452" s="184" t="s">
        <v>366</v>
      </c>
      <c r="O452" s="178">
        <v>7</v>
      </c>
      <c r="P452" s="179">
        <v>-9</v>
      </c>
      <c r="Q452" s="175" t="s">
        <v>317</v>
      </c>
      <c r="R452" s="175"/>
      <c r="S452" s="175"/>
      <c r="T452" s="175" t="s">
        <v>318</v>
      </c>
      <c r="U452" s="175" t="s">
        <v>38</v>
      </c>
      <c r="V452" s="175" t="s">
        <v>315</v>
      </c>
      <c r="W452" s="175" t="s">
        <v>38</v>
      </c>
      <c r="X452" s="178" t="s">
        <v>38</v>
      </c>
      <c r="Y452" s="178" t="s">
        <v>315</v>
      </c>
      <c r="Z452" s="178" t="s">
        <v>38</v>
      </c>
      <c r="AA452" s="178"/>
      <c r="AB452" s="178"/>
      <c r="AC452" s="178"/>
      <c r="AD452" s="178"/>
      <c r="AE452" s="178"/>
      <c r="AF452" s="178" t="s">
        <v>87</v>
      </c>
      <c r="AG452" s="180"/>
      <c r="AH452" s="180"/>
      <c r="AI452" s="181"/>
      <c r="AJ452" s="181"/>
      <c r="AK452" s="181"/>
      <c r="AL452" s="182">
        <v>218</v>
      </c>
      <c r="AM452" s="183" t="s">
        <v>11207</v>
      </c>
    </row>
    <row r="453" spans="1:39" s="153" customFormat="1" ht="15.6" customHeight="1" x14ac:dyDescent="0.3">
      <c r="A453" s="173">
        <v>219</v>
      </c>
      <c r="B453" s="175">
        <v>849</v>
      </c>
      <c r="C453" s="175">
        <v>2171</v>
      </c>
      <c r="D453" s="175"/>
      <c r="E453" s="175"/>
      <c r="F453" s="176">
        <v>1952</v>
      </c>
      <c r="G453" s="176">
        <v>10</v>
      </c>
      <c r="H453" s="176">
        <v>17</v>
      </c>
      <c r="I453" s="174" t="s">
        <v>80</v>
      </c>
      <c r="J453" s="174" t="s">
        <v>367</v>
      </c>
      <c r="K453" s="174" t="s">
        <v>31</v>
      </c>
      <c r="L453" s="174" t="s">
        <v>109</v>
      </c>
      <c r="M453" s="174"/>
      <c r="N453" s="190" t="s">
        <v>368</v>
      </c>
      <c r="O453" s="178" t="s">
        <v>101</v>
      </c>
      <c r="P453" s="179">
        <v>7</v>
      </c>
      <c r="Q453" s="175"/>
      <c r="R453" s="175" t="s">
        <v>112</v>
      </c>
      <c r="S453" s="175"/>
      <c r="T453" s="175" t="s">
        <v>38</v>
      </c>
      <c r="U453" s="175" t="s">
        <v>38</v>
      </c>
      <c r="V453" s="175" t="s">
        <v>38</v>
      </c>
      <c r="W453" s="175" t="s">
        <v>109</v>
      </c>
      <c r="X453" s="178" t="s">
        <v>38</v>
      </c>
      <c r="Y453" s="178" t="s">
        <v>38</v>
      </c>
      <c r="Z453" s="178" t="s">
        <v>38</v>
      </c>
      <c r="AA453" s="178"/>
      <c r="AB453" s="178"/>
      <c r="AC453" s="178"/>
      <c r="AD453" s="178"/>
      <c r="AE453" s="178"/>
      <c r="AF453" s="178" t="s">
        <v>30</v>
      </c>
      <c r="AG453" s="180"/>
      <c r="AH453" s="180"/>
      <c r="AI453" s="181"/>
      <c r="AJ453" s="181"/>
      <c r="AK453" s="181"/>
      <c r="AL453" s="182">
        <v>219</v>
      </c>
      <c r="AM453" s="183" t="s">
        <v>11207</v>
      </c>
    </row>
    <row r="454" spans="1:39" s="153" customFormat="1" ht="15.6" customHeight="1" x14ac:dyDescent="0.3">
      <c r="A454" s="173">
        <v>220</v>
      </c>
      <c r="B454" s="175">
        <v>850</v>
      </c>
      <c r="C454" s="175">
        <v>2172</v>
      </c>
      <c r="D454" s="175"/>
      <c r="E454" s="175"/>
      <c r="F454" s="176">
        <v>1952</v>
      </c>
      <c r="G454" s="176">
        <v>10</v>
      </c>
      <c r="H454" s="176">
        <v>17</v>
      </c>
      <c r="I454" s="174" t="s">
        <v>129</v>
      </c>
      <c r="J454" s="174" t="s">
        <v>139</v>
      </c>
      <c r="K454" s="174"/>
      <c r="L454" s="174" t="s">
        <v>140</v>
      </c>
      <c r="M454" s="174" t="s">
        <v>141</v>
      </c>
      <c r="N454" s="190" t="s">
        <v>369</v>
      </c>
      <c r="O454" s="178" t="s">
        <v>143</v>
      </c>
      <c r="P454" s="179">
        <v>3</v>
      </c>
      <c r="Q454" s="175"/>
      <c r="R454" s="175"/>
      <c r="S454" s="175" t="s">
        <v>144</v>
      </c>
      <c r="T454" s="175" t="s">
        <v>38</v>
      </c>
      <c r="U454" s="175" t="s">
        <v>38</v>
      </c>
      <c r="V454" s="175" t="s">
        <v>38</v>
      </c>
      <c r="W454" s="175" t="s">
        <v>38</v>
      </c>
      <c r="X454" s="178" t="s">
        <v>145</v>
      </c>
      <c r="Y454" s="178" t="s">
        <v>38</v>
      </c>
      <c r="Z454" s="178" t="s">
        <v>38</v>
      </c>
      <c r="AA454" s="178"/>
      <c r="AB454" s="178"/>
      <c r="AC454" s="178"/>
      <c r="AD454" s="178" t="s">
        <v>42</v>
      </c>
      <c r="AE454" s="178"/>
      <c r="AF454" s="178" t="s">
        <v>30</v>
      </c>
      <c r="AG454" s="180"/>
      <c r="AH454" s="180"/>
      <c r="AI454" s="181"/>
      <c r="AJ454" s="181"/>
      <c r="AK454" s="181"/>
      <c r="AL454" s="182">
        <v>220</v>
      </c>
      <c r="AM454" s="183" t="s">
        <v>11207</v>
      </c>
    </row>
    <row r="455" spans="1:39" s="153" customFormat="1" ht="15.6" customHeight="1" x14ac:dyDescent="0.3">
      <c r="A455" s="173">
        <v>222</v>
      </c>
      <c r="B455" s="175">
        <v>852</v>
      </c>
      <c r="C455" s="175">
        <v>2177</v>
      </c>
      <c r="D455" s="175"/>
      <c r="E455" s="175"/>
      <c r="F455" s="176">
        <v>1952</v>
      </c>
      <c r="G455" s="176">
        <v>10</v>
      </c>
      <c r="H455" s="176">
        <v>19</v>
      </c>
      <c r="I455" s="174" t="s">
        <v>129</v>
      </c>
      <c r="J455" s="174" t="s">
        <v>256</v>
      </c>
      <c r="K455" s="174" t="s">
        <v>31</v>
      </c>
      <c r="L455" s="174" t="s">
        <v>257</v>
      </c>
      <c r="M455" s="174"/>
      <c r="N455" s="190" t="s">
        <v>371</v>
      </c>
      <c r="O455" s="178" t="s">
        <v>143</v>
      </c>
      <c r="P455" s="179">
        <v>1</v>
      </c>
      <c r="Q455" s="175"/>
      <c r="R455" s="175"/>
      <c r="S455" s="175" t="s">
        <v>259</v>
      </c>
      <c r="T455" s="175" t="s">
        <v>38</v>
      </c>
      <c r="U455" s="175" t="s">
        <v>38</v>
      </c>
      <c r="V455" s="175" t="s">
        <v>38</v>
      </c>
      <c r="W455" s="175" t="s">
        <v>38</v>
      </c>
      <c r="X455" s="178" t="s">
        <v>260</v>
      </c>
      <c r="Y455" s="178" t="s">
        <v>38</v>
      </c>
      <c r="Z455" s="178" t="s">
        <v>38</v>
      </c>
      <c r="AA455" s="178"/>
      <c r="AB455" s="178"/>
      <c r="AC455" s="178"/>
      <c r="AD455" s="178"/>
      <c r="AE455" s="178"/>
      <c r="AF455" s="178" t="s">
        <v>30</v>
      </c>
      <c r="AG455" s="180"/>
      <c r="AH455" s="180"/>
      <c r="AI455" s="181"/>
      <c r="AJ455" s="181"/>
      <c r="AK455" s="181"/>
      <c r="AL455" s="182">
        <v>222</v>
      </c>
      <c r="AM455" s="183" t="s">
        <v>11207</v>
      </c>
    </row>
    <row r="456" spans="1:39" s="153" customFormat="1" ht="15.6" customHeight="1" x14ac:dyDescent="0.3">
      <c r="A456" s="173">
        <v>223</v>
      </c>
      <c r="B456" s="175">
        <v>854</v>
      </c>
      <c r="C456" s="175">
        <v>2179</v>
      </c>
      <c r="D456" s="175"/>
      <c r="E456" s="175"/>
      <c r="F456" s="176">
        <v>1952</v>
      </c>
      <c r="G456" s="176">
        <v>10</v>
      </c>
      <c r="H456" s="176">
        <v>21</v>
      </c>
      <c r="I456" s="174" t="s">
        <v>58</v>
      </c>
      <c r="J456" s="174" t="s">
        <v>96</v>
      </c>
      <c r="K456" s="174" t="s">
        <v>31</v>
      </c>
      <c r="L456" s="174" t="s">
        <v>60</v>
      </c>
      <c r="M456" s="174"/>
      <c r="N456" s="190" t="s">
        <v>372</v>
      </c>
      <c r="O456" s="178" t="s">
        <v>78</v>
      </c>
      <c r="P456" s="179">
        <v>7</v>
      </c>
      <c r="Q456" s="175" t="s">
        <v>63</v>
      </c>
      <c r="R456" s="175"/>
      <c r="S456" s="175"/>
      <c r="T456" s="175" t="s">
        <v>38</v>
      </c>
      <c r="U456" s="175" t="s">
        <v>38</v>
      </c>
      <c r="V456" s="175" t="s">
        <v>60</v>
      </c>
      <c r="W456" s="175" t="s">
        <v>38</v>
      </c>
      <c r="X456" s="178" t="s">
        <v>38</v>
      </c>
      <c r="Y456" s="178" t="s">
        <v>38</v>
      </c>
      <c r="Z456" s="178" t="s">
        <v>38</v>
      </c>
      <c r="AA456" s="178"/>
      <c r="AB456" s="178"/>
      <c r="AC456" s="178"/>
      <c r="AD456" s="178"/>
      <c r="AE456" s="178" t="s">
        <v>42</v>
      </c>
      <c r="AF456" s="178" t="s">
        <v>30</v>
      </c>
      <c r="AG456" s="180"/>
      <c r="AH456" s="180"/>
      <c r="AI456" s="181"/>
      <c r="AJ456" s="181"/>
      <c r="AK456" s="181"/>
      <c r="AL456" s="182">
        <v>223</v>
      </c>
      <c r="AM456" s="183" t="s">
        <v>11207</v>
      </c>
    </row>
    <row r="457" spans="1:39" s="153" customFormat="1" ht="15.6" customHeight="1" x14ac:dyDescent="0.3">
      <c r="A457" s="186">
        <v>1065</v>
      </c>
      <c r="B457" s="178">
        <v>858</v>
      </c>
      <c r="C457" s="178"/>
      <c r="D457" s="178"/>
      <c r="E457" s="178"/>
      <c r="F457" s="176">
        <v>1952</v>
      </c>
      <c r="G457" s="176">
        <v>10</v>
      </c>
      <c r="H457" s="176">
        <v>31</v>
      </c>
      <c r="I457" s="178" t="s">
        <v>730</v>
      </c>
      <c r="J457" s="178" t="s">
        <v>11283</v>
      </c>
      <c r="K457" s="178" t="s">
        <v>31</v>
      </c>
      <c r="L457" s="178"/>
      <c r="M457" s="178"/>
      <c r="N457" s="187" t="s">
        <v>1093</v>
      </c>
      <c r="O457" s="178"/>
      <c r="P457" s="179"/>
      <c r="Q457" s="178"/>
      <c r="R457" s="178"/>
      <c r="S457" s="178"/>
      <c r="T457" s="175" t="s">
        <v>38</v>
      </c>
      <c r="U457" s="178" t="s">
        <v>38</v>
      </c>
      <c r="V457" s="188"/>
      <c r="W457" s="188"/>
      <c r="X457" s="188"/>
      <c r="Y457" s="178" t="s">
        <v>38</v>
      </c>
      <c r="Z457" s="188"/>
      <c r="AA457" s="178"/>
      <c r="AB457" s="178"/>
      <c r="AC457" s="178"/>
      <c r="AD457" s="178"/>
      <c r="AE457" s="178"/>
      <c r="AF457" s="178"/>
      <c r="AG457" s="180"/>
      <c r="AH457" s="180" t="s">
        <v>42</v>
      </c>
      <c r="AI457" s="181"/>
      <c r="AJ457" s="181"/>
      <c r="AK457" s="181"/>
      <c r="AL457" s="182"/>
      <c r="AM457" s="183" t="s">
        <v>11257</v>
      </c>
    </row>
    <row r="458" spans="1:39" s="153" customFormat="1" ht="15.6" customHeight="1" x14ac:dyDescent="0.3">
      <c r="A458" s="186">
        <v>1066</v>
      </c>
      <c r="B458" s="178">
        <v>859</v>
      </c>
      <c r="C458" s="178"/>
      <c r="D458" s="178"/>
      <c r="E458" s="178"/>
      <c r="F458" s="176">
        <v>1952</v>
      </c>
      <c r="G458" s="176">
        <v>11</v>
      </c>
      <c r="H458" s="176">
        <v>3</v>
      </c>
      <c r="I458" s="178" t="s">
        <v>129</v>
      </c>
      <c r="J458" s="178" t="s">
        <v>407</v>
      </c>
      <c r="K458" s="178"/>
      <c r="L458" s="178"/>
      <c r="M458" s="178"/>
      <c r="N458" s="187" t="s">
        <v>1094</v>
      </c>
      <c r="O458" s="178"/>
      <c r="P458" s="179"/>
      <c r="Q458" s="178"/>
      <c r="R458" s="178"/>
      <c r="S458" s="178"/>
      <c r="T458" s="175" t="s">
        <v>38</v>
      </c>
      <c r="U458" s="178" t="s">
        <v>38</v>
      </c>
      <c r="V458" s="188"/>
      <c r="W458" s="188"/>
      <c r="X458" s="188"/>
      <c r="Y458" s="178" t="s">
        <v>38</v>
      </c>
      <c r="Z458" s="188"/>
      <c r="AA458" s="178"/>
      <c r="AB458" s="178"/>
      <c r="AC458" s="178"/>
      <c r="AD458" s="178" t="s">
        <v>42</v>
      </c>
      <c r="AE458" s="178"/>
      <c r="AF458" s="178"/>
      <c r="AG458" s="180"/>
      <c r="AH458" s="180"/>
      <c r="AI458" s="181"/>
      <c r="AJ458" s="181"/>
      <c r="AK458" s="181"/>
      <c r="AL458" s="182"/>
      <c r="AM458" s="183" t="s">
        <v>11257</v>
      </c>
    </row>
    <row r="459" spans="1:39" s="153" customFormat="1" ht="15.6" customHeight="1" x14ac:dyDescent="0.3">
      <c r="A459" s="186">
        <v>1068</v>
      </c>
      <c r="B459" s="178">
        <v>862</v>
      </c>
      <c r="C459" s="178"/>
      <c r="D459" s="178"/>
      <c r="E459" s="178"/>
      <c r="F459" s="176">
        <v>1952</v>
      </c>
      <c r="G459" s="176">
        <v>11</v>
      </c>
      <c r="H459" s="176">
        <v>4</v>
      </c>
      <c r="I459" s="178" t="s">
        <v>689</v>
      </c>
      <c r="J459" s="178" t="s">
        <v>863</v>
      </c>
      <c r="K459" s="178" t="s">
        <v>31</v>
      </c>
      <c r="L459" s="178" t="s">
        <v>864</v>
      </c>
      <c r="M459" s="178"/>
      <c r="N459" s="187" t="s">
        <v>1095</v>
      </c>
      <c r="O459" s="178">
        <v>11</v>
      </c>
      <c r="P459" s="179">
        <v>5</v>
      </c>
      <c r="Q459" s="178"/>
      <c r="R459" s="178"/>
      <c r="S459" s="178"/>
      <c r="T459" s="175" t="s">
        <v>866</v>
      </c>
      <c r="U459" s="178" t="s">
        <v>38</v>
      </c>
      <c r="V459" s="188"/>
      <c r="W459" s="188"/>
      <c r="X459" s="188"/>
      <c r="Y459" s="178" t="s">
        <v>864</v>
      </c>
      <c r="Z459" s="188"/>
      <c r="AA459" s="178"/>
      <c r="AB459" s="178"/>
      <c r="AC459" s="178"/>
      <c r="AD459" s="178"/>
      <c r="AE459" s="178"/>
      <c r="AF459" s="178" t="s">
        <v>30</v>
      </c>
      <c r="AG459" s="180"/>
      <c r="AH459" s="180"/>
      <c r="AI459" s="181"/>
      <c r="AJ459" s="181"/>
      <c r="AK459" s="181"/>
      <c r="AL459" s="182">
        <v>1068</v>
      </c>
      <c r="AM459" s="183" t="s">
        <v>11207</v>
      </c>
    </row>
    <row r="460" spans="1:39" s="153" customFormat="1" ht="15.6" customHeight="1" x14ac:dyDescent="0.3">
      <c r="A460" s="173">
        <v>224</v>
      </c>
      <c r="B460" s="174">
        <v>873</v>
      </c>
      <c r="C460" s="174"/>
      <c r="D460" s="174"/>
      <c r="E460" s="174"/>
      <c r="F460" s="176">
        <v>1952</v>
      </c>
      <c r="G460" s="176">
        <v>11</v>
      </c>
      <c r="H460" s="176">
        <v>7</v>
      </c>
      <c r="I460" s="174" t="s">
        <v>264</v>
      </c>
      <c r="J460" s="174" t="s">
        <v>340</v>
      </c>
      <c r="K460" s="174" t="s">
        <v>31</v>
      </c>
      <c r="L460" s="174" t="s">
        <v>341</v>
      </c>
      <c r="M460" s="174"/>
      <c r="N460" s="184" t="s">
        <v>373</v>
      </c>
      <c r="O460" s="178">
        <v>7</v>
      </c>
      <c r="P460" s="179" t="s">
        <v>110</v>
      </c>
      <c r="Q460" s="175" t="s">
        <v>343</v>
      </c>
      <c r="R460" s="175"/>
      <c r="S460" s="175" t="s">
        <v>344</v>
      </c>
      <c r="T460" s="175" t="s">
        <v>345</v>
      </c>
      <c r="U460" s="175" t="s">
        <v>38</v>
      </c>
      <c r="V460" s="175" t="s">
        <v>341</v>
      </c>
      <c r="W460" s="175" t="s">
        <v>38</v>
      </c>
      <c r="X460" s="178" t="s">
        <v>346</v>
      </c>
      <c r="Y460" s="178" t="s">
        <v>341</v>
      </c>
      <c r="Z460" s="178" t="s">
        <v>38</v>
      </c>
      <c r="AA460" s="178"/>
      <c r="AB460" s="178"/>
      <c r="AC460" s="178"/>
      <c r="AD460" s="178"/>
      <c r="AE460" s="178"/>
      <c r="AF460" s="178" t="s">
        <v>87</v>
      </c>
      <c r="AG460" s="180"/>
      <c r="AH460" s="180"/>
      <c r="AI460" s="181"/>
      <c r="AJ460" s="181"/>
      <c r="AK460" s="181"/>
      <c r="AL460" s="182">
        <v>224</v>
      </c>
      <c r="AM460" s="183" t="s">
        <v>11207</v>
      </c>
    </row>
    <row r="461" spans="1:39" s="153" customFormat="1" ht="15.6" customHeight="1" x14ac:dyDescent="0.3">
      <c r="A461" s="186">
        <v>1070</v>
      </c>
      <c r="B461" s="178">
        <v>864</v>
      </c>
      <c r="C461" s="178"/>
      <c r="D461" s="178"/>
      <c r="E461" s="178"/>
      <c r="F461" s="176">
        <v>1952</v>
      </c>
      <c r="G461" s="176">
        <v>11</v>
      </c>
      <c r="H461" s="176">
        <v>8</v>
      </c>
      <c r="I461" s="178" t="s">
        <v>80</v>
      </c>
      <c r="J461" s="178" t="s">
        <v>1096</v>
      </c>
      <c r="K461" s="178"/>
      <c r="L461" s="178"/>
      <c r="M461" s="178"/>
      <c r="N461" s="187" t="s">
        <v>1097</v>
      </c>
      <c r="O461" s="178"/>
      <c r="P461" s="179"/>
      <c r="Q461" s="178"/>
      <c r="R461" s="178"/>
      <c r="S461" s="178"/>
      <c r="T461" s="175" t="s">
        <v>38</v>
      </c>
      <c r="U461" s="178" t="s">
        <v>38</v>
      </c>
      <c r="V461" s="188"/>
      <c r="W461" s="188"/>
      <c r="X461" s="188"/>
      <c r="Y461" s="178" t="s">
        <v>38</v>
      </c>
      <c r="Z461" s="188"/>
      <c r="AA461" s="178"/>
      <c r="AB461" s="178"/>
      <c r="AC461" s="178" t="s">
        <v>42</v>
      </c>
      <c r="AD461" s="178"/>
      <c r="AE461" s="178"/>
      <c r="AF461" s="178"/>
      <c r="AG461" s="180" t="s">
        <v>42</v>
      </c>
      <c r="AH461" s="180"/>
      <c r="AI461" s="181"/>
      <c r="AJ461" s="181"/>
      <c r="AK461" s="181"/>
      <c r="AL461" s="182"/>
      <c r="AM461" s="183" t="s">
        <v>11257</v>
      </c>
    </row>
    <row r="462" spans="1:39" s="153" customFormat="1" ht="15.6" customHeight="1" x14ac:dyDescent="0.3">
      <c r="A462" s="173">
        <v>225</v>
      </c>
      <c r="B462" s="175">
        <v>865</v>
      </c>
      <c r="C462" s="175">
        <v>2219</v>
      </c>
      <c r="D462" s="175"/>
      <c r="E462" s="175"/>
      <c r="F462" s="176">
        <v>1952</v>
      </c>
      <c r="G462" s="176">
        <v>11</v>
      </c>
      <c r="H462" s="176">
        <v>12</v>
      </c>
      <c r="I462" s="174" t="s">
        <v>80</v>
      </c>
      <c r="J462" s="174" t="s">
        <v>113</v>
      </c>
      <c r="K462" s="174" t="s">
        <v>31</v>
      </c>
      <c r="L462" s="174" t="s">
        <v>109</v>
      </c>
      <c r="M462" s="174"/>
      <c r="N462" s="190" t="s">
        <v>374</v>
      </c>
      <c r="O462" s="178" t="s">
        <v>101</v>
      </c>
      <c r="P462" s="179">
        <v>7</v>
      </c>
      <c r="Q462" s="175"/>
      <c r="R462" s="175" t="s">
        <v>112</v>
      </c>
      <c r="S462" s="175"/>
      <c r="T462" s="175" t="s">
        <v>38</v>
      </c>
      <c r="U462" s="175" t="s">
        <v>38</v>
      </c>
      <c r="V462" s="175" t="s">
        <v>38</v>
      </c>
      <c r="W462" s="175" t="s">
        <v>109</v>
      </c>
      <c r="X462" s="178" t="s">
        <v>38</v>
      </c>
      <c r="Y462" s="178" t="s">
        <v>38</v>
      </c>
      <c r="Z462" s="178" t="s">
        <v>38</v>
      </c>
      <c r="AA462" s="178"/>
      <c r="AB462" s="178"/>
      <c r="AC462" s="178"/>
      <c r="AD462" s="178" t="s">
        <v>42</v>
      </c>
      <c r="AE462" s="178"/>
      <c r="AF462" s="178" t="s">
        <v>30</v>
      </c>
      <c r="AG462" s="180"/>
      <c r="AH462" s="180"/>
      <c r="AI462" s="181"/>
      <c r="AJ462" s="181"/>
      <c r="AK462" s="181"/>
      <c r="AL462" s="182">
        <v>225</v>
      </c>
      <c r="AM462" s="183" t="s">
        <v>11207</v>
      </c>
    </row>
    <row r="463" spans="1:39" s="153" customFormat="1" ht="15.6" customHeight="1" x14ac:dyDescent="0.3">
      <c r="A463" s="186">
        <v>1074</v>
      </c>
      <c r="B463" s="178">
        <v>869</v>
      </c>
      <c r="C463" s="178"/>
      <c r="D463" s="178"/>
      <c r="E463" s="178"/>
      <c r="F463" s="176">
        <v>1952</v>
      </c>
      <c r="G463" s="176">
        <v>11</v>
      </c>
      <c r="H463" s="176">
        <v>15</v>
      </c>
      <c r="I463" s="178" t="s">
        <v>809</v>
      </c>
      <c r="J463" s="178" t="s">
        <v>742</v>
      </c>
      <c r="K463" s="178" t="s">
        <v>31</v>
      </c>
      <c r="L463" s="178" t="s">
        <v>743</v>
      </c>
      <c r="M463" s="178"/>
      <c r="N463" s="187" t="s">
        <v>1098</v>
      </c>
      <c r="O463" s="178">
        <v>7</v>
      </c>
      <c r="P463" s="179" t="s">
        <v>110</v>
      </c>
      <c r="Q463" s="178"/>
      <c r="R463" s="178"/>
      <c r="S463" s="178"/>
      <c r="T463" s="175" t="s">
        <v>745</v>
      </c>
      <c r="U463" s="178" t="s">
        <v>38</v>
      </c>
      <c r="V463" s="188"/>
      <c r="W463" s="188"/>
      <c r="X463" s="188"/>
      <c r="Y463" s="178" t="s">
        <v>743</v>
      </c>
      <c r="Z463" s="188"/>
      <c r="AA463" s="178"/>
      <c r="AB463" s="178"/>
      <c r="AC463" s="178"/>
      <c r="AD463" s="178"/>
      <c r="AE463" s="178"/>
      <c r="AF463" s="178" t="s">
        <v>87</v>
      </c>
      <c r="AG463" s="180"/>
      <c r="AH463" s="180"/>
      <c r="AI463" s="181"/>
      <c r="AJ463" s="181"/>
      <c r="AK463" s="181"/>
      <c r="AL463" s="182">
        <v>1074</v>
      </c>
      <c r="AM463" s="183" t="s">
        <v>11207</v>
      </c>
    </row>
    <row r="464" spans="1:39" s="153" customFormat="1" ht="15.6" customHeight="1" x14ac:dyDescent="0.3">
      <c r="A464" s="186">
        <v>1075</v>
      </c>
      <c r="B464" s="178">
        <v>870</v>
      </c>
      <c r="C464" s="178"/>
      <c r="D464" s="178"/>
      <c r="E464" s="178"/>
      <c r="F464" s="176">
        <v>1952</v>
      </c>
      <c r="G464" s="176">
        <v>11</v>
      </c>
      <c r="H464" s="176">
        <v>15</v>
      </c>
      <c r="I464" s="178" t="s">
        <v>88</v>
      </c>
      <c r="J464" s="178" t="s">
        <v>1040</v>
      </c>
      <c r="K464" s="178" t="s">
        <v>31</v>
      </c>
      <c r="L464" s="178" t="s">
        <v>1041</v>
      </c>
      <c r="M464" s="178"/>
      <c r="N464" s="187" t="s">
        <v>1099</v>
      </c>
      <c r="O464" s="178">
        <v>7</v>
      </c>
      <c r="P464" s="179">
        <v>-10</v>
      </c>
      <c r="Q464" s="178"/>
      <c r="R464" s="178"/>
      <c r="S464" s="178"/>
      <c r="T464" s="175" t="s">
        <v>1043</v>
      </c>
      <c r="U464" s="178" t="s">
        <v>38</v>
      </c>
      <c r="V464" s="188"/>
      <c r="W464" s="188"/>
      <c r="X464" s="188"/>
      <c r="Y464" s="178" t="s">
        <v>1041</v>
      </c>
      <c r="Z464" s="188"/>
      <c r="AA464" s="178"/>
      <c r="AB464" s="178"/>
      <c r="AC464" s="178"/>
      <c r="AD464" s="178"/>
      <c r="AE464" s="178"/>
      <c r="AF464" s="178" t="s">
        <v>87</v>
      </c>
      <c r="AG464" s="180"/>
      <c r="AH464" s="180"/>
      <c r="AI464" s="181"/>
      <c r="AJ464" s="181"/>
      <c r="AK464" s="181"/>
      <c r="AL464" s="182">
        <v>1075</v>
      </c>
      <c r="AM464" s="183" t="s">
        <v>11207</v>
      </c>
    </row>
    <row r="465" spans="1:39" s="153" customFormat="1" ht="15.6" customHeight="1" x14ac:dyDescent="0.3">
      <c r="A465" s="186">
        <v>1076</v>
      </c>
      <c r="B465" s="178">
        <v>871</v>
      </c>
      <c r="C465" s="178"/>
      <c r="D465" s="178"/>
      <c r="E465" s="178"/>
      <c r="F465" s="176">
        <v>1952</v>
      </c>
      <c r="G465" s="176">
        <v>11</v>
      </c>
      <c r="H465" s="176">
        <v>15</v>
      </c>
      <c r="I465" s="178"/>
      <c r="J465" s="178"/>
      <c r="K465" s="178" t="s">
        <v>707</v>
      </c>
      <c r="L465" s="178"/>
      <c r="M465" s="178"/>
      <c r="N465" s="187" t="s">
        <v>1100</v>
      </c>
      <c r="O465" s="178"/>
      <c r="P465" s="179"/>
      <c r="Q465" s="178"/>
      <c r="R465" s="178"/>
      <c r="S465" s="178"/>
      <c r="T465" s="175" t="s">
        <v>38</v>
      </c>
      <c r="U465" s="178" t="s">
        <v>38</v>
      </c>
      <c r="V465" s="188"/>
      <c r="W465" s="188"/>
      <c r="X465" s="188"/>
      <c r="Y465" s="178" t="s">
        <v>38</v>
      </c>
      <c r="Z465" s="188"/>
      <c r="AA465" s="178"/>
      <c r="AB465" s="178"/>
      <c r="AC465" s="178"/>
      <c r="AD465" s="178" t="s">
        <v>42</v>
      </c>
      <c r="AE465" s="178"/>
      <c r="AF465" s="178"/>
      <c r="AG465" s="180"/>
      <c r="AH465" s="180"/>
      <c r="AI465" s="181"/>
      <c r="AJ465" s="181"/>
      <c r="AK465" s="181"/>
      <c r="AL465" s="182"/>
      <c r="AM465" s="183" t="s">
        <v>11257</v>
      </c>
    </row>
    <row r="466" spans="1:39" s="153" customFormat="1" ht="15.6" customHeight="1" x14ac:dyDescent="0.3">
      <c r="A466" s="186">
        <v>1077</v>
      </c>
      <c r="B466" s="178">
        <v>872</v>
      </c>
      <c r="C466" s="178"/>
      <c r="D466" s="178"/>
      <c r="E466" s="178"/>
      <c r="F466" s="176">
        <v>1952</v>
      </c>
      <c r="G466" s="176">
        <v>11</v>
      </c>
      <c r="H466" s="176">
        <v>16</v>
      </c>
      <c r="I466" s="178"/>
      <c r="J466" s="178"/>
      <c r="K466" s="178" t="s">
        <v>707</v>
      </c>
      <c r="L466" s="178"/>
      <c r="M466" s="178"/>
      <c r="N466" s="187" t="s">
        <v>1101</v>
      </c>
      <c r="O466" s="178"/>
      <c r="P466" s="179"/>
      <c r="Q466" s="178"/>
      <c r="R466" s="178"/>
      <c r="S466" s="178"/>
      <c r="T466" s="175" t="s">
        <v>38</v>
      </c>
      <c r="U466" s="178" t="s">
        <v>38</v>
      </c>
      <c r="V466" s="188"/>
      <c r="W466" s="188"/>
      <c r="X466" s="188"/>
      <c r="Y466" s="178" t="s">
        <v>38</v>
      </c>
      <c r="Z466" s="188"/>
      <c r="AA466" s="178"/>
      <c r="AB466" s="178"/>
      <c r="AC466" s="178"/>
      <c r="AD466" s="178" t="s">
        <v>42</v>
      </c>
      <c r="AE466" s="178"/>
      <c r="AF466" s="178"/>
      <c r="AG466" s="180"/>
      <c r="AH466" s="180"/>
      <c r="AI466" s="181"/>
      <c r="AJ466" s="181"/>
      <c r="AK466" s="181"/>
      <c r="AL466" s="182"/>
      <c r="AM466" s="183" t="s">
        <v>11257</v>
      </c>
    </row>
    <row r="467" spans="1:39" s="153" customFormat="1" ht="15.6" customHeight="1" x14ac:dyDescent="0.3">
      <c r="A467" s="186">
        <v>1080</v>
      </c>
      <c r="B467" s="178">
        <v>876</v>
      </c>
      <c r="C467" s="178"/>
      <c r="D467" s="178"/>
      <c r="E467" s="178"/>
      <c r="F467" s="176">
        <v>1952</v>
      </c>
      <c r="G467" s="176">
        <v>11</v>
      </c>
      <c r="H467" s="176">
        <v>25</v>
      </c>
      <c r="I467" s="178" t="s">
        <v>80</v>
      </c>
      <c r="J467" s="178" t="s">
        <v>786</v>
      </c>
      <c r="K467" s="178" t="s">
        <v>31</v>
      </c>
      <c r="L467" s="178" t="s">
        <v>681</v>
      </c>
      <c r="M467" s="178"/>
      <c r="N467" s="187" t="s">
        <v>1102</v>
      </c>
      <c r="O467" s="178">
        <v>8</v>
      </c>
      <c r="P467" s="179">
        <v>5</v>
      </c>
      <c r="Q467" s="178"/>
      <c r="R467" s="178"/>
      <c r="S467" s="178"/>
      <c r="T467" s="175" t="s">
        <v>38</v>
      </c>
      <c r="U467" s="178" t="s">
        <v>683</v>
      </c>
      <c r="V467" s="188"/>
      <c r="W467" s="188"/>
      <c r="X467" s="188"/>
      <c r="Y467" s="178" t="s">
        <v>38</v>
      </c>
      <c r="Z467" s="178" t="s">
        <v>681</v>
      </c>
      <c r="AA467" s="178"/>
      <c r="AB467" s="178"/>
      <c r="AC467" s="178"/>
      <c r="AD467" s="178"/>
      <c r="AE467" s="178"/>
      <c r="AF467" s="178" t="s">
        <v>87</v>
      </c>
      <c r="AG467" s="180"/>
      <c r="AH467" s="180"/>
      <c r="AI467" s="181"/>
      <c r="AJ467" s="181"/>
      <c r="AK467" s="181"/>
      <c r="AL467" s="182">
        <v>1080</v>
      </c>
      <c r="AM467" s="183" t="s">
        <v>11207</v>
      </c>
    </row>
    <row r="468" spans="1:39" s="153" customFormat="1" ht="15.6" customHeight="1" x14ac:dyDescent="0.3">
      <c r="A468" s="186">
        <v>1081</v>
      </c>
      <c r="B468" s="178">
        <v>877</v>
      </c>
      <c r="C468" s="178"/>
      <c r="D468" s="178"/>
      <c r="E468" s="178"/>
      <c r="F468" s="176">
        <v>1952</v>
      </c>
      <c r="G468" s="176">
        <v>11</v>
      </c>
      <c r="H468" s="176">
        <v>26</v>
      </c>
      <c r="I468" s="178"/>
      <c r="J468" s="178"/>
      <c r="K468" s="178" t="s">
        <v>707</v>
      </c>
      <c r="L468" s="178"/>
      <c r="M468" s="178"/>
      <c r="N468" s="187" t="s">
        <v>1103</v>
      </c>
      <c r="O468" s="178"/>
      <c r="P468" s="179"/>
      <c r="Q468" s="178"/>
      <c r="R468" s="178"/>
      <c r="S468" s="178"/>
      <c r="T468" s="175" t="s">
        <v>38</v>
      </c>
      <c r="U468" s="178" t="s">
        <v>38</v>
      </c>
      <c r="V468" s="188"/>
      <c r="W468" s="188"/>
      <c r="X468" s="188"/>
      <c r="Y468" s="178" t="s">
        <v>38</v>
      </c>
      <c r="Z468" s="188"/>
      <c r="AA468" s="178"/>
      <c r="AB468" s="178"/>
      <c r="AC468" s="178"/>
      <c r="AD468" s="178"/>
      <c r="AE468" s="178"/>
      <c r="AF468" s="178"/>
      <c r="AG468" s="180" t="s">
        <v>42</v>
      </c>
      <c r="AH468" s="180"/>
      <c r="AI468" s="181"/>
      <c r="AJ468" s="181"/>
      <c r="AK468" s="181"/>
      <c r="AL468" s="182"/>
      <c r="AM468" s="183" t="s">
        <v>11257</v>
      </c>
    </row>
    <row r="469" spans="1:39" s="153" customFormat="1" ht="15.6" customHeight="1" x14ac:dyDescent="0.3">
      <c r="A469" s="186">
        <v>1083</v>
      </c>
      <c r="B469" s="178">
        <v>879</v>
      </c>
      <c r="C469" s="178"/>
      <c r="D469" s="178"/>
      <c r="E469" s="178"/>
      <c r="F469" s="176">
        <v>1952</v>
      </c>
      <c r="G469" s="176">
        <v>11</v>
      </c>
      <c r="H469" s="176">
        <v>30</v>
      </c>
      <c r="I469" s="178" t="s">
        <v>66</v>
      </c>
      <c r="J469" s="178" t="s">
        <v>11284</v>
      </c>
      <c r="K469" s="178" t="s">
        <v>31</v>
      </c>
      <c r="L469" s="178"/>
      <c r="M469" s="178"/>
      <c r="N469" s="187" t="s">
        <v>1104</v>
      </c>
      <c r="O469" s="178"/>
      <c r="P469" s="179"/>
      <c r="Q469" s="178"/>
      <c r="R469" s="178"/>
      <c r="S469" s="178"/>
      <c r="T469" s="175" t="s">
        <v>38</v>
      </c>
      <c r="U469" s="178" t="s">
        <v>38</v>
      </c>
      <c r="V469" s="188"/>
      <c r="W469" s="188"/>
      <c r="X469" s="188"/>
      <c r="Y469" s="178" t="s">
        <v>38</v>
      </c>
      <c r="Z469" s="188"/>
      <c r="AA469" s="178"/>
      <c r="AB469" s="178"/>
      <c r="AC469" s="178"/>
      <c r="AD469" s="178"/>
      <c r="AE469" s="178"/>
      <c r="AF469" s="178"/>
      <c r="AG469" s="180" t="s">
        <v>42</v>
      </c>
      <c r="AH469" s="180"/>
      <c r="AI469" s="181"/>
      <c r="AJ469" s="181"/>
      <c r="AK469" s="181"/>
      <c r="AL469" s="182"/>
      <c r="AM469" s="183" t="s">
        <v>11257</v>
      </c>
    </row>
    <row r="470" spans="1:39" s="153" customFormat="1" ht="15.6" customHeight="1" x14ac:dyDescent="0.3">
      <c r="A470" s="173">
        <v>226</v>
      </c>
      <c r="B470" s="174">
        <v>860</v>
      </c>
      <c r="C470" s="174"/>
      <c r="D470" s="174" t="s">
        <v>11235</v>
      </c>
      <c r="E470" s="174"/>
      <c r="F470" s="176">
        <v>1952</v>
      </c>
      <c r="G470" s="176">
        <v>12</v>
      </c>
      <c r="H470" s="176">
        <v>4</v>
      </c>
      <c r="I470" s="174" t="s">
        <v>264</v>
      </c>
      <c r="J470" s="174" t="s">
        <v>360</v>
      </c>
      <c r="K470" s="174" t="s">
        <v>31</v>
      </c>
      <c r="L470" s="174" t="s">
        <v>341</v>
      </c>
      <c r="M470" s="174"/>
      <c r="N470" s="184" t="s">
        <v>375</v>
      </c>
      <c r="O470" s="178">
        <v>7</v>
      </c>
      <c r="P470" s="179" t="s">
        <v>110</v>
      </c>
      <c r="Q470" s="175" t="s">
        <v>343</v>
      </c>
      <c r="R470" s="175"/>
      <c r="S470" s="175" t="s">
        <v>344</v>
      </c>
      <c r="T470" s="175" t="s">
        <v>345</v>
      </c>
      <c r="U470" s="175" t="s">
        <v>38</v>
      </c>
      <c r="V470" s="175" t="s">
        <v>341</v>
      </c>
      <c r="W470" s="175" t="s">
        <v>38</v>
      </c>
      <c r="X470" s="178" t="s">
        <v>346</v>
      </c>
      <c r="Y470" s="178" t="s">
        <v>341</v>
      </c>
      <c r="Z470" s="178" t="s">
        <v>38</v>
      </c>
      <c r="AA470" s="178"/>
      <c r="AB470" s="178"/>
      <c r="AC470" s="178"/>
      <c r="AD470" s="178"/>
      <c r="AE470" s="178"/>
      <c r="AF470" s="178" t="s">
        <v>87</v>
      </c>
      <c r="AG470" s="180"/>
      <c r="AH470" s="180"/>
      <c r="AI470" s="181"/>
      <c r="AJ470" s="181"/>
      <c r="AK470" s="181"/>
      <c r="AL470" s="182">
        <v>226</v>
      </c>
      <c r="AM470" s="183" t="s">
        <v>11207</v>
      </c>
    </row>
    <row r="471" spans="1:39" s="153" customFormat="1" ht="15.6" customHeight="1" x14ac:dyDescent="0.3">
      <c r="A471" s="173">
        <v>347</v>
      </c>
      <c r="B471" s="174">
        <v>880</v>
      </c>
      <c r="C471" s="174"/>
      <c r="D471" s="174"/>
      <c r="E471" s="174"/>
      <c r="F471" s="176">
        <v>1952</v>
      </c>
      <c r="G471" s="176">
        <v>12</v>
      </c>
      <c r="H471" s="176">
        <v>4</v>
      </c>
      <c r="I471" s="174" t="s">
        <v>535</v>
      </c>
      <c r="J471" s="174" t="s">
        <v>542</v>
      </c>
      <c r="K471" s="174" t="s">
        <v>31</v>
      </c>
      <c r="L471" s="174" t="s">
        <v>543</v>
      </c>
      <c r="M471" s="174" t="s">
        <v>552</v>
      </c>
      <c r="N471" s="184" t="s">
        <v>554</v>
      </c>
      <c r="O471" s="178">
        <v>7</v>
      </c>
      <c r="P471" s="179" t="s">
        <v>110</v>
      </c>
      <c r="Q471" s="175"/>
      <c r="R471" s="175" t="s">
        <v>545</v>
      </c>
      <c r="S471" s="175" t="s">
        <v>546</v>
      </c>
      <c r="T471" s="175" t="s">
        <v>547</v>
      </c>
      <c r="U471" s="175" t="s">
        <v>38</v>
      </c>
      <c r="V471" s="175" t="s">
        <v>38</v>
      </c>
      <c r="W471" s="175" t="s">
        <v>543</v>
      </c>
      <c r="X471" s="178" t="s">
        <v>543</v>
      </c>
      <c r="Y471" s="178" t="s">
        <v>543</v>
      </c>
      <c r="Z471" s="178" t="s">
        <v>38</v>
      </c>
      <c r="AA471" s="178"/>
      <c r="AB471" s="178"/>
      <c r="AC471" s="178"/>
      <c r="AD471" s="178"/>
      <c r="AE471" s="178"/>
      <c r="AF471" s="178" t="s">
        <v>87</v>
      </c>
      <c r="AG471" s="180"/>
      <c r="AH471" s="180"/>
      <c r="AI471" s="181"/>
      <c r="AJ471" s="181"/>
      <c r="AK471" s="181"/>
      <c r="AL471" s="182">
        <v>347</v>
      </c>
      <c r="AM471" s="183" t="s">
        <v>11207</v>
      </c>
    </row>
    <row r="472" spans="1:39" s="153" customFormat="1" ht="15.6" customHeight="1" x14ac:dyDescent="0.3">
      <c r="A472" s="186">
        <v>1084</v>
      </c>
      <c r="B472" s="178">
        <v>882</v>
      </c>
      <c r="C472" s="178"/>
      <c r="D472" s="178"/>
      <c r="E472" s="178"/>
      <c r="F472" s="176">
        <v>1952</v>
      </c>
      <c r="G472" s="176">
        <v>12</v>
      </c>
      <c r="H472" s="176">
        <v>6</v>
      </c>
      <c r="I472" s="178" t="s">
        <v>89</v>
      </c>
      <c r="J472" s="178" t="s">
        <v>11285</v>
      </c>
      <c r="K472" s="178" t="s">
        <v>31</v>
      </c>
      <c r="L472" s="178"/>
      <c r="M472" s="178"/>
      <c r="N472" s="187" t="s">
        <v>1105</v>
      </c>
      <c r="O472" s="178"/>
      <c r="P472" s="179"/>
      <c r="Q472" s="178"/>
      <c r="R472" s="178"/>
      <c r="S472" s="178"/>
      <c r="T472" s="175" t="s">
        <v>38</v>
      </c>
      <c r="U472" s="178" t="s">
        <v>38</v>
      </c>
      <c r="V472" s="188"/>
      <c r="W472" s="188"/>
      <c r="X472" s="188"/>
      <c r="Y472" s="178" t="s">
        <v>38</v>
      </c>
      <c r="Z472" s="188"/>
      <c r="AA472" s="178"/>
      <c r="AB472" s="178"/>
      <c r="AC472" s="178"/>
      <c r="AD472" s="178"/>
      <c r="AE472" s="178"/>
      <c r="AF472" s="178"/>
      <c r="AG472" s="180" t="s">
        <v>42</v>
      </c>
      <c r="AH472" s="180"/>
      <c r="AI472" s="181"/>
      <c r="AJ472" s="181"/>
      <c r="AK472" s="181"/>
      <c r="AL472" s="182"/>
      <c r="AM472" s="183" t="s">
        <v>11257</v>
      </c>
    </row>
    <row r="473" spans="1:39" s="153" customFormat="1" ht="15.6" customHeight="1" x14ac:dyDescent="0.3">
      <c r="A473" s="186">
        <v>1086</v>
      </c>
      <c r="B473" s="178">
        <v>884</v>
      </c>
      <c r="C473" s="178"/>
      <c r="D473" s="178"/>
      <c r="E473" s="178"/>
      <c r="F473" s="176">
        <v>1952</v>
      </c>
      <c r="G473" s="176">
        <v>12</v>
      </c>
      <c r="H473" s="176">
        <v>8</v>
      </c>
      <c r="I473" s="178" t="s">
        <v>709</v>
      </c>
      <c r="J473" s="178" t="s">
        <v>11286</v>
      </c>
      <c r="K473" s="178" t="s">
        <v>31</v>
      </c>
      <c r="L473" s="178"/>
      <c r="M473" s="178"/>
      <c r="N473" s="187" t="s">
        <v>1106</v>
      </c>
      <c r="O473" s="178"/>
      <c r="P473" s="179"/>
      <c r="Q473" s="178"/>
      <c r="R473" s="178"/>
      <c r="S473" s="178"/>
      <c r="T473" s="175" t="s">
        <v>38</v>
      </c>
      <c r="U473" s="178" t="s">
        <v>38</v>
      </c>
      <c r="V473" s="188"/>
      <c r="W473" s="188"/>
      <c r="X473" s="188"/>
      <c r="Y473" s="178" t="s">
        <v>38</v>
      </c>
      <c r="Z473" s="188"/>
      <c r="AA473" s="178"/>
      <c r="AB473" s="178"/>
      <c r="AC473" s="178"/>
      <c r="AD473" s="178" t="s">
        <v>42</v>
      </c>
      <c r="AE473" s="178"/>
      <c r="AF473" s="178"/>
      <c r="AG473" s="180"/>
      <c r="AH473" s="180"/>
      <c r="AI473" s="181"/>
      <c r="AJ473" s="181"/>
      <c r="AK473" s="181"/>
      <c r="AL473" s="182"/>
      <c r="AM473" s="183" t="s">
        <v>11257</v>
      </c>
    </row>
    <row r="474" spans="1:39" s="153" customFormat="1" ht="15.6" customHeight="1" x14ac:dyDescent="0.3">
      <c r="A474" s="173">
        <v>227</v>
      </c>
      <c r="B474" s="175">
        <v>889</v>
      </c>
      <c r="C474" s="175"/>
      <c r="D474" s="175"/>
      <c r="E474" s="175"/>
      <c r="F474" s="176">
        <v>1952</v>
      </c>
      <c r="G474" s="176">
        <v>12</v>
      </c>
      <c r="H474" s="176">
        <v>10</v>
      </c>
      <c r="I474" s="174" t="s">
        <v>66</v>
      </c>
      <c r="J474" s="174" t="s">
        <v>74</v>
      </c>
      <c r="K474" s="174" t="s">
        <v>31</v>
      </c>
      <c r="L474" s="174" t="s">
        <v>75</v>
      </c>
      <c r="M474" s="174" t="s">
        <v>76</v>
      </c>
      <c r="N474" s="190" t="s">
        <v>376</v>
      </c>
      <c r="O474" s="178" t="s">
        <v>78</v>
      </c>
      <c r="P474" s="179">
        <v>7</v>
      </c>
      <c r="Q474" s="175" t="s">
        <v>79</v>
      </c>
      <c r="R474" s="175"/>
      <c r="S474" s="175"/>
      <c r="T474" s="175" t="s">
        <v>38</v>
      </c>
      <c r="U474" s="175" t="s">
        <v>38</v>
      </c>
      <c r="V474" s="175" t="s">
        <v>75</v>
      </c>
      <c r="W474" s="175" t="s">
        <v>38</v>
      </c>
      <c r="X474" s="178" t="s">
        <v>38</v>
      </c>
      <c r="Y474" s="178" t="s">
        <v>38</v>
      </c>
      <c r="Z474" s="178" t="s">
        <v>38</v>
      </c>
      <c r="AA474" s="178" t="s">
        <v>42</v>
      </c>
      <c r="AB474" s="178"/>
      <c r="AC474" s="178"/>
      <c r="AD474" s="178"/>
      <c r="AE474" s="178"/>
      <c r="AF474" s="178" t="s">
        <v>30</v>
      </c>
      <c r="AG474" s="180" t="s">
        <v>42</v>
      </c>
      <c r="AH474" s="180"/>
      <c r="AI474" s="181"/>
      <c r="AJ474" s="181"/>
      <c r="AK474" s="181"/>
      <c r="AL474" s="182">
        <v>227</v>
      </c>
      <c r="AM474" s="183" t="s">
        <v>11207</v>
      </c>
    </row>
    <row r="475" spans="1:39" s="153" customFormat="1" ht="15.6" customHeight="1" x14ac:dyDescent="0.3">
      <c r="A475" s="186">
        <v>1089</v>
      </c>
      <c r="B475" s="178">
        <v>887</v>
      </c>
      <c r="C475" s="178"/>
      <c r="D475" s="178"/>
      <c r="E475" s="178"/>
      <c r="F475" s="176">
        <v>1952</v>
      </c>
      <c r="G475" s="176">
        <v>12</v>
      </c>
      <c r="H475" s="176">
        <v>10</v>
      </c>
      <c r="I475" s="178" t="s">
        <v>264</v>
      </c>
      <c r="J475" s="178" t="s">
        <v>856</v>
      </c>
      <c r="K475" s="178" t="s">
        <v>31</v>
      </c>
      <c r="L475" s="178"/>
      <c r="M475" s="178"/>
      <c r="N475" s="187" t="s">
        <v>1107</v>
      </c>
      <c r="O475" s="178"/>
      <c r="P475" s="179"/>
      <c r="Q475" s="178"/>
      <c r="R475" s="178"/>
      <c r="S475" s="178"/>
      <c r="T475" s="175" t="s">
        <v>38</v>
      </c>
      <c r="U475" s="178" t="s">
        <v>38</v>
      </c>
      <c r="V475" s="188"/>
      <c r="W475" s="188"/>
      <c r="X475" s="188"/>
      <c r="Y475" s="178" t="s">
        <v>38</v>
      </c>
      <c r="Z475" s="188"/>
      <c r="AA475" s="178"/>
      <c r="AB475" s="178"/>
      <c r="AC475" s="178"/>
      <c r="AD475" s="178" t="s">
        <v>42</v>
      </c>
      <c r="AE475" s="178"/>
      <c r="AF475" s="178"/>
      <c r="AG475" s="180" t="s">
        <v>42</v>
      </c>
      <c r="AH475" s="180"/>
      <c r="AI475" s="181"/>
      <c r="AJ475" s="181"/>
      <c r="AK475" s="181"/>
      <c r="AL475" s="182"/>
      <c r="AM475" s="183" t="s">
        <v>11257</v>
      </c>
    </row>
    <row r="476" spans="1:39" s="153" customFormat="1" ht="15.6" customHeight="1" x14ac:dyDescent="0.3">
      <c r="A476" s="173">
        <v>348</v>
      </c>
      <c r="B476" s="174">
        <v>892</v>
      </c>
      <c r="C476" s="174"/>
      <c r="D476" s="174"/>
      <c r="E476" s="174"/>
      <c r="F476" s="176">
        <v>1952</v>
      </c>
      <c r="G476" s="176">
        <v>12</v>
      </c>
      <c r="H476" s="176">
        <v>12</v>
      </c>
      <c r="I476" s="174" t="s">
        <v>555</v>
      </c>
      <c r="J476" s="174" t="s">
        <v>556</v>
      </c>
      <c r="K476" s="174" t="s">
        <v>31</v>
      </c>
      <c r="L476" s="174" t="s">
        <v>557</v>
      </c>
      <c r="M476" s="174"/>
      <c r="N476" s="184" t="s">
        <v>558</v>
      </c>
      <c r="O476" s="178">
        <v>7</v>
      </c>
      <c r="P476" s="179" t="s">
        <v>110</v>
      </c>
      <c r="Q476" s="175"/>
      <c r="R476" s="175"/>
      <c r="S476" s="175" t="s">
        <v>559</v>
      </c>
      <c r="T476" s="175" t="s">
        <v>560</v>
      </c>
      <c r="U476" s="175" t="s">
        <v>38</v>
      </c>
      <c r="V476" s="175" t="s">
        <v>38</v>
      </c>
      <c r="W476" s="175" t="s">
        <v>38</v>
      </c>
      <c r="X476" s="178" t="s">
        <v>557</v>
      </c>
      <c r="Y476" s="178" t="s">
        <v>557</v>
      </c>
      <c r="Z476" s="178" t="s">
        <v>38</v>
      </c>
      <c r="AA476" s="178"/>
      <c r="AB476" s="178"/>
      <c r="AC476" s="178"/>
      <c r="AD476" s="178"/>
      <c r="AE476" s="178"/>
      <c r="AF476" s="178" t="s">
        <v>87</v>
      </c>
      <c r="AG476" s="180"/>
      <c r="AH476" s="180"/>
      <c r="AI476" s="181"/>
      <c r="AJ476" s="181"/>
      <c r="AK476" s="181"/>
      <c r="AL476" s="182">
        <v>348</v>
      </c>
      <c r="AM476" s="183" t="s">
        <v>11207</v>
      </c>
    </row>
    <row r="477" spans="1:39" s="153" customFormat="1" ht="15.6" customHeight="1" x14ac:dyDescent="0.3">
      <c r="A477" s="173">
        <v>228</v>
      </c>
      <c r="B477" s="174">
        <v>896</v>
      </c>
      <c r="C477" s="174"/>
      <c r="D477" s="175"/>
      <c r="E477" s="175"/>
      <c r="F477" s="176">
        <v>1952</v>
      </c>
      <c r="G477" s="176">
        <v>12</v>
      </c>
      <c r="H477" s="176">
        <v>15</v>
      </c>
      <c r="I477" s="174" t="s">
        <v>264</v>
      </c>
      <c r="J477" s="174" t="s">
        <v>377</v>
      </c>
      <c r="K477" s="174" t="s">
        <v>31</v>
      </c>
      <c r="L477" s="174" t="s">
        <v>341</v>
      </c>
      <c r="M477" s="174"/>
      <c r="N477" s="184" t="s">
        <v>378</v>
      </c>
      <c r="O477" s="178">
        <v>7</v>
      </c>
      <c r="P477" s="179" t="s">
        <v>110</v>
      </c>
      <c r="Q477" s="175" t="s">
        <v>343</v>
      </c>
      <c r="R477" s="175"/>
      <c r="S477" s="175" t="s">
        <v>344</v>
      </c>
      <c r="T477" s="175" t="s">
        <v>345</v>
      </c>
      <c r="U477" s="175" t="s">
        <v>38</v>
      </c>
      <c r="V477" s="175" t="s">
        <v>341</v>
      </c>
      <c r="W477" s="175" t="s">
        <v>38</v>
      </c>
      <c r="X477" s="178" t="s">
        <v>346</v>
      </c>
      <c r="Y477" s="178" t="s">
        <v>341</v>
      </c>
      <c r="Z477" s="178" t="s">
        <v>38</v>
      </c>
      <c r="AA477" s="178"/>
      <c r="AB477" s="178"/>
      <c r="AC477" s="178"/>
      <c r="AD477" s="178"/>
      <c r="AE477" s="178"/>
      <c r="AF477" s="178" t="s">
        <v>87</v>
      </c>
      <c r="AG477" s="180"/>
      <c r="AH477" s="180"/>
      <c r="AI477" s="181"/>
      <c r="AJ477" s="181"/>
      <c r="AK477" s="181"/>
      <c r="AL477" s="182">
        <v>228</v>
      </c>
      <c r="AM477" s="183" t="s">
        <v>11207</v>
      </c>
    </row>
    <row r="478" spans="1:39" s="153" customFormat="1" ht="15.6" customHeight="1" x14ac:dyDescent="0.3">
      <c r="A478" s="173">
        <v>229</v>
      </c>
      <c r="B478" s="174">
        <v>897</v>
      </c>
      <c r="C478" s="174"/>
      <c r="D478" s="175"/>
      <c r="E478" s="175"/>
      <c r="F478" s="176">
        <v>1952</v>
      </c>
      <c r="G478" s="176">
        <v>12</v>
      </c>
      <c r="H478" s="176">
        <v>15</v>
      </c>
      <c r="I478" s="174" t="s">
        <v>379</v>
      </c>
      <c r="J478" s="174" t="s">
        <v>56</v>
      </c>
      <c r="K478" s="174" t="s">
        <v>31</v>
      </c>
      <c r="L478" s="174" t="s">
        <v>341</v>
      </c>
      <c r="M478" s="174"/>
      <c r="N478" s="184" t="s">
        <v>380</v>
      </c>
      <c r="O478" s="178">
        <v>7</v>
      </c>
      <c r="P478" s="179" t="s">
        <v>110</v>
      </c>
      <c r="Q478" s="175" t="s">
        <v>343</v>
      </c>
      <c r="R478" s="175"/>
      <c r="S478" s="175" t="s">
        <v>344</v>
      </c>
      <c r="T478" s="175" t="s">
        <v>345</v>
      </c>
      <c r="U478" s="175" t="s">
        <v>38</v>
      </c>
      <c r="V478" s="175" t="s">
        <v>341</v>
      </c>
      <c r="W478" s="175" t="s">
        <v>38</v>
      </c>
      <c r="X478" s="178" t="s">
        <v>346</v>
      </c>
      <c r="Y478" s="178" t="s">
        <v>341</v>
      </c>
      <c r="Z478" s="178" t="s">
        <v>38</v>
      </c>
      <c r="AA478" s="178"/>
      <c r="AB478" s="178"/>
      <c r="AC478" s="178"/>
      <c r="AD478" s="178"/>
      <c r="AE478" s="178"/>
      <c r="AF478" s="178" t="s">
        <v>87</v>
      </c>
      <c r="AG478" s="180"/>
      <c r="AH478" s="180"/>
      <c r="AI478" s="181"/>
      <c r="AJ478" s="181"/>
      <c r="AK478" s="181"/>
      <c r="AL478" s="182">
        <v>229</v>
      </c>
      <c r="AM478" s="183" t="s">
        <v>11207</v>
      </c>
    </row>
    <row r="479" spans="1:39" s="153" customFormat="1" ht="15.6" customHeight="1" x14ac:dyDescent="0.3">
      <c r="A479" s="186">
        <v>1094</v>
      </c>
      <c r="B479" s="178">
        <v>894</v>
      </c>
      <c r="C479" s="178"/>
      <c r="D479" s="178"/>
      <c r="E479" s="178"/>
      <c r="F479" s="176">
        <v>1952</v>
      </c>
      <c r="G479" s="176">
        <v>12</v>
      </c>
      <c r="H479" s="176">
        <v>15</v>
      </c>
      <c r="I479" s="178"/>
      <c r="J479" s="178"/>
      <c r="K479" s="178" t="s">
        <v>707</v>
      </c>
      <c r="L479" s="178"/>
      <c r="M479" s="178"/>
      <c r="N479" s="187" t="s">
        <v>1108</v>
      </c>
      <c r="O479" s="178"/>
      <c r="P479" s="179"/>
      <c r="Q479" s="178"/>
      <c r="R479" s="178"/>
      <c r="S479" s="178"/>
      <c r="T479" s="175" t="s">
        <v>38</v>
      </c>
      <c r="U479" s="178" t="s">
        <v>38</v>
      </c>
      <c r="V479" s="188"/>
      <c r="W479" s="188"/>
      <c r="X479" s="188"/>
      <c r="Y479" s="178" t="s">
        <v>38</v>
      </c>
      <c r="Z479" s="188"/>
      <c r="AA479" s="178"/>
      <c r="AB479" s="178"/>
      <c r="AC479" s="178"/>
      <c r="AD479" s="178" t="s">
        <v>42</v>
      </c>
      <c r="AE479" s="178"/>
      <c r="AF479" s="178"/>
      <c r="AG479" s="180" t="s">
        <v>42</v>
      </c>
      <c r="AH479" s="180"/>
      <c r="AI479" s="181"/>
      <c r="AJ479" s="181"/>
      <c r="AK479" s="181"/>
      <c r="AL479" s="182"/>
      <c r="AM479" s="183" t="s">
        <v>11257</v>
      </c>
    </row>
    <row r="480" spans="1:39" s="153" customFormat="1" ht="15.6" customHeight="1" x14ac:dyDescent="0.3">
      <c r="A480" s="186">
        <v>1095</v>
      </c>
      <c r="B480" s="178">
        <v>895</v>
      </c>
      <c r="C480" s="178"/>
      <c r="D480" s="178"/>
      <c r="E480" s="178"/>
      <c r="F480" s="176">
        <v>1952</v>
      </c>
      <c r="G480" s="176">
        <v>12</v>
      </c>
      <c r="H480" s="176">
        <v>15</v>
      </c>
      <c r="I480" s="178"/>
      <c r="J480" s="178"/>
      <c r="K480" s="178" t="s">
        <v>687</v>
      </c>
      <c r="L480" s="178"/>
      <c r="M480" s="178"/>
      <c r="N480" s="187" t="s">
        <v>1109</v>
      </c>
      <c r="O480" s="178"/>
      <c r="P480" s="179"/>
      <c r="Q480" s="178"/>
      <c r="R480" s="178"/>
      <c r="S480" s="178"/>
      <c r="T480" s="175" t="s">
        <v>38</v>
      </c>
      <c r="U480" s="178" t="s">
        <v>38</v>
      </c>
      <c r="V480" s="188"/>
      <c r="W480" s="188"/>
      <c r="X480" s="188"/>
      <c r="Y480" s="178" t="s">
        <v>38</v>
      </c>
      <c r="Z480" s="188"/>
      <c r="AA480" s="178"/>
      <c r="AB480" s="178"/>
      <c r="AC480" s="178"/>
      <c r="AD480" s="178"/>
      <c r="AE480" s="178"/>
      <c r="AF480" s="178"/>
      <c r="AG480" s="180" t="s">
        <v>42</v>
      </c>
      <c r="AH480" s="180"/>
      <c r="AI480" s="181"/>
      <c r="AJ480" s="181"/>
      <c r="AK480" s="181"/>
      <c r="AL480" s="182"/>
      <c r="AM480" s="183" t="s">
        <v>11257</v>
      </c>
    </row>
    <row r="481" spans="1:39" s="153" customFormat="1" ht="15.6" customHeight="1" x14ac:dyDescent="0.3">
      <c r="A481" s="173">
        <v>230</v>
      </c>
      <c r="B481" s="175"/>
      <c r="C481" s="175"/>
      <c r="D481" s="175">
        <v>1427</v>
      </c>
      <c r="E481" s="175"/>
      <c r="F481" s="176">
        <v>1952</v>
      </c>
      <c r="G481" s="176">
        <v>12</v>
      </c>
      <c r="H481" s="176">
        <v>18</v>
      </c>
      <c r="I481" s="174" t="s">
        <v>58</v>
      </c>
      <c r="J481" s="174" t="s">
        <v>59</v>
      </c>
      <c r="K481" s="174" t="s">
        <v>31</v>
      </c>
      <c r="L481" s="174" t="s">
        <v>60</v>
      </c>
      <c r="M481" s="174"/>
      <c r="N481" s="185" t="s">
        <v>381</v>
      </c>
      <c r="O481" s="178" t="s">
        <v>78</v>
      </c>
      <c r="P481" s="179">
        <v>7</v>
      </c>
      <c r="Q481" s="175" t="s">
        <v>63</v>
      </c>
      <c r="R481" s="175"/>
      <c r="S481" s="175"/>
      <c r="T481" s="175" t="s">
        <v>38</v>
      </c>
      <c r="U481" s="175" t="s">
        <v>38</v>
      </c>
      <c r="V481" s="175" t="s">
        <v>60</v>
      </c>
      <c r="W481" s="175" t="s">
        <v>38</v>
      </c>
      <c r="X481" s="178" t="s">
        <v>38</v>
      </c>
      <c r="Y481" s="178" t="s">
        <v>38</v>
      </c>
      <c r="Z481" s="178" t="s">
        <v>38</v>
      </c>
      <c r="AA481" s="178"/>
      <c r="AB481" s="178"/>
      <c r="AC481" s="178"/>
      <c r="AD481" s="178"/>
      <c r="AE481" s="178"/>
      <c r="AF481" s="178" t="s">
        <v>30</v>
      </c>
      <c r="AG481" s="180"/>
      <c r="AH481" s="180"/>
      <c r="AI481" s="181"/>
      <c r="AJ481" s="181"/>
      <c r="AK481" s="181"/>
      <c r="AL481" s="182">
        <v>230</v>
      </c>
      <c r="AM481" s="183" t="s">
        <v>11207</v>
      </c>
    </row>
    <row r="482" spans="1:39" s="153" customFormat="1" ht="15.6" customHeight="1" x14ac:dyDescent="0.3">
      <c r="A482" s="173">
        <v>231</v>
      </c>
      <c r="B482" s="174">
        <v>899</v>
      </c>
      <c r="C482" s="174"/>
      <c r="D482" s="175"/>
      <c r="E482" s="175"/>
      <c r="F482" s="176">
        <v>1952</v>
      </c>
      <c r="G482" s="176">
        <v>12</v>
      </c>
      <c r="H482" s="176">
        <v>22</v>
      </c>
      <c r="I482" s="176" t="s">
        <v>66</v>
      </c>
      <c r="J482" s="176" t="s">
        <v>174</v>
      </c>
      <c r="K482" s="174" t="s">
        <v>31</v>
      </c>
      <c r="L482" s="176" t="s">
        <v>244</v>
      </c>
      <c r="M482" s="176"/>
      <c r="N482" s="184" t="s">
        <v>382</v>
      </c>
      <c r="O482" s="178">
        <v>7</v>
      </c>
      <c r="P482" s="179">
        <v>-8</v>
      </c>
      <c r="Q482" s="175" t="s">
        <v>246</v>
      </c>
      <c r="R482" s="175"/>
      <c r="S482" s="175"/>
      <c r="T482" s="175" t="s">
        <v>247</v>
      </c>
      <c r="U482" s="175" t="s">
        <v>38</v>
      </c>
      <c r="V482" s="175" t="s">
        <v>244</v>
      </c>
      <c r="W482" s="175" t="s">
        <v>38</v>
      </c>
      <c r="X482" s="178" t="s">
        <v>38</v>
      </c>
      <c r="Y482" s="178" t="s">
        <v>244</v>
      </c>
      <c r="Z482" s="178" t="s">
        <v>38</v>
      </c>
      <c r="AA482" s="178"/>
      <c r="AB482" s="178"/>
      <c r="AC482" s="178"/>
      <c r="AD482" s="178"/>
      <c r="AE482" s="178"/>
      <c r="AF482" s="178" t="s">
        <v>87</v>
      </c>
      <c r="AG482" s="180"/>
      <c r="AH482" s="180"/>
      <c r="AI482" s="181"/>
      <c r="AJ482" s="181"/>
      <c r="AK482" s="181"/>
      <c r="AL482" s="182">
        <v>231</v>
      </c>
      <c r="AM482" s="183" t="s">
        <v>11207</v>
      </c>
    </row>
    <row r="483" spans="1:39" s="153" customFormat="1" ht="15.6" customHeight="1" x14ac:dyDescent="0.3">
      <c r="A483" s="173">
        <v>232</v>
      </c>
      <c r="B483" s="175">
        <v>901</v>
      </c>
      <c r="C483" s="175"/>
      <c r="D483" s="175"/>
      <c r="E483" s="175"/>
      <c r="F483" s="176">
        <v>1952</v>
      </c>
      <c r="G483" s="176">
        <v>12</v>
      </c>
      <c r="H483" s="176">
        <v>27</v>
      </c>
      <c r="I483" s="174" t="s">
        <v>129</v>
      </c>
      <c r="J483" s="174" t="s">
        <v>130</v>
      </c>
      <c r="K483" s="174" t="s">
        <v>31</v>
      </c>
      <c r="L483" s="175" t="s">
        <v>131</v>
      </c>
      <c r="M483" s="175"/>
      <c r="N483" s="190" t="s">
        <v>383</v>
      </c>
      <c r="O483" s="178" t="s">
        <v>384</v>
      </c>
      <c r="P483" s="179">
        <v>-4</v>
      </c>
      <c r="Q483" s="175"/>
      <c r="R483" s="175" t="s">
        <v>133</v>
      </c>
      <c r="S483" s="175"/>
      <c r="T483" s="175" t="s">
        <v>38</v>
      </c>
      <c r="U483" s="175" t="s">
        <v>38</v>
      </c>
      <c r="V483" s="175" t="s">
        <v>38</v>
      </c>
      <c r="W483" s="175" t="s">
        <v>134</v>
      </c>
      <c r="X483" s="178" t="s">
        <v>38</v>
      </c>
      <c r="Y483" s="178" t="s">
        <v>38</v>
      </c>
      <c r="Z483" s="178" t="s">
        <v>38</v>
      </c>
      <c r="AA483" s="178"/>
      <c r="AB483" s="178"/>
      <c r="AC483" s="178"/>
      <c r="AD483" s="178"/>
      <c r="AE483" s="178"/>
      <c r="AF483" s="178" t="s">
        <v>30</v>
      </c>
      <c r="AG483" s="180"/>
      <c r="AH483" s="180"/>
      <c r="AI483" s="181"/>
      <c r="AJ483" s="181"/>
      <c r="AK483" s="181"/>
      <c r="AL483" s="182">
        <v>232</v>
      </c>
      <c r="AM483" s="183" t="s">
        <v>11207</v>
      </c>
    </row>
    <row r="484" spans="1:39" s="153" customFormat="1" ht="15.6" customHeight="1" x14ac:dyDescent="0.3">
      <c r="A484" s="186">
        <v>1098</v>
      </c>
      <c r="B484" s="178">
        <v>902</v>
      </c>
      <c r="C484" s="178"/>
      <c r="D484" s="178"/>
      <c r="E484" s="178"/>
      <c r="F484" s="176">
        <v>1952</v>
      </c>
      <c r="G484" s="176">
        <v>12</v>
      </c>
      <c r="H484" s="176">
        <v>28</v>
      </c>
      <c r="I484" s="178" t="s">
        <v>675</v>
      </c>
      <c r="J484" s="178" t="s">
        <v>1175</v>
      </c>
      <c r="K484" s="178" t="s">
        <v>31</v>
      </c>
      <c r="L484" s="178"/>
      <c r="M484" s="178"/>
      <c r="N484" s="187" t="s">
        <v>1111</v>
      </c>
      <c r="O484" s="178"/>
      <c r="P484" s="179"/>
      <c r="Q484" s="178"/>
      <c r="R484" s="178"/>
      <c r="S484" s="178"/>
      <c r="T484" s="175" t="s">
        <v>38</v>
      </c>
      <c r="U484" s="178" t="s">
        <v>38</v>
      </c>
      <c r="V484" s="188"/>
      <c r="W484" s="188"/>
      <c r="X484" s="188"/>
      <c r="Y484" s="178" t="s">
        <v>38</v>
      </c>
      <c r="Z484" s="188"/>
      <c r="AA484" s="178"/>
      <c r="AB484" s="178"/>
      <c r="AC484" s="178"/>
      <c r="AD484" s="178"/>
      <c r="AE484" s="178"/>
      <c r="AF484" s="178"/>
      <c r="AG484" s="180" t="s">
        <v>42</v>
      </c>
      <c r="AH484" s="180"/>
      <c r="AI484" s="181"/>
      <c r="AJ484" s="181"/>
      <c r="AK484" s="181"/>
      <c r="AL484" s="182"/>
      <c r="AM484" s="183" t="s">
        <v>11257</v>
      </c>
    </row>
    <row r="485" spans="1:39" s="153" customFormat="1" ht="15.6" customHeight="1" x14ac:dyDescent="0.3">
      <c r="A485" s="173">
        <v>233</v>
      </c>
      <c r="B485" s="175">
        <v>904</v>
      </c>
      <c r="C485" s="175"/>
      <c r="D485" s="175"/>
      <c r="E485" s="175"/>
      <c r="F485" s="176">
        <v>1952</v>
      </c>
      <c r="G485" s="176">
        <v>12</v>
      </c>
      <c r="H485" s="176">
        <v>29</v>
      </c>
      <c r="I485" s="174" t="s">
        <v>129</v>
      </c>
      <c r="J485" s="174" t="s">
        <v>130</v>
      </c>
      <c r="K485" s="174" t="s">
        <v>31</v>
      </c>
      <c r="L485" s="175" t="s">
        <v>131</v>
      </c>
      <c r="M485" s="175"/>
      <c r="N485" s="190" t="s">
        <v>385</v>
      </c>
      <c r="O485" s="178" t="s">
        <v>384</v>
      </c>
      <c r="P485" s="179">
        <v>-4</v>
      </c>
      <c r="Q485" s="175"/>
      <c r="R485" s="175" t="s">
        <v>133</v>
      </c>
      <c r="S485" s="175"/>
      <c r="T485" s="175" t="s">
        <v>38</v>
      </c>
      <c r="U485" s="175" t="s">
        <v>38</v>
      </c>
      <c r="V485" s="175" t="s">
        <v>38</v>
      </c>
      <c r="W485" s="175" t="s">
        <v>134</v>
      </c>
      <c r="X485" s="178" t="s">
        <v>38</v>
      </c>
      <c r="Y485" s="178" t="s">
        <v>38</v>
      </c>
      <c r="Z485" s="178" t="s">
        <v>38</v>
      </c>
      <c r="AA485" s="178"/>
      <c r="AB485" s="178"/>
      <c r="AC485" s="178"/>
      <c r="AD485" s="178"/>
      <c r="AE485" s="178"/>
      <c r="AF485" s="178" t="s">
        <v>30</v>
      </c>
      <c r="AG485" s="180"/>
      <c r="AH485" s="180"/>
      <c r="AI485" s="181"/>
      <c r="AJ485" s="181"/>
      <c r="AK485" s="181"/>
      <c r="AL485" s="182">
        <v>233</v>
      </c>
      <c r="AM485" s="183" t="s">
        <v>11207</v>
      </c>
    </row>
    <row r="486" spans="1:39" s="153" customFormat="1" ht="15.6" customHeight="1" x14ac:dyDescent="0.3">
      <c r="A486" s="186">
        <v>1099</v>
      </c>
      <c r="B486" s="178">
        <v>903</v>
      </c>
      <c r="C486" s="178"/>
      <c r="D486" s="178"/>
      <c r="E486" s="178"/>
      <c r="F486" s="176">
        <v>1952</v>
      </c>
      <c r="G486" s="176">
        <v>12</v>
      </c>
      <c r="H486" s="176">
        <v>29</v>
      </c>
      <c r="I486" s="178"/>
      <c r="J486" s="178"/>
      <c r="K486" s="178" t="s">
        <v>687</v>
      </c>
      <c r="L486" s="178"/>
      <c r="M486" s="178"/>
      <c r="N486" s="187" t="s">
        <v>1112</v>
      </c>
      <c r="O486" s="178"/>
      <c r="P486" s="179"/>
      <c r="Q486" s="178"/>
      <c r="R486" s="178"/>
      <c r="S486" s="178"/>
      <c r="T486" s="175" t="s">
        <v>38</v>
      </c>
      <c r="U486" s="178" t="s">
        <v>38</v>
      </c>
      <c r="V486" s="188"/>
      <c r="W486" s="188"/>
      <c r="X486" s="188"/>
      <c r="Y486" s="178" t="s">
        <v>38</v>
      </c>
      <c r="Z486" s="188"/>
      <c r="AA486" s="178"/>
      <c r="AB486" s="178"/>
      <c r="AC486" s="178"/>
      <c r="AD486" s="178" t="s">
        <v>42</v>
      </c>
      <c r="AE486" s="178"/>
      <c r="AF486" s="178"/>
      <c r="AG486" s="180"/>
      <c r="AH486" s="180"/>
      <c r="AI486" s="181"/>
      <c r="AJ486" s="181"/>
      <c r="AK486" s="181"/>
      <c r="AL486" s="182"/>
      <c r="AM486" s="183" t="s">
        <v>11257</v>
      </c>
    </row>
    <row r="487" spans="1:39" s="153" customFormat="1" ht="15.6" customHeight="1" x14ac:dyDescent="0.3">
      <c r="A487" s="173">
        <v>234</v>
      </c>
      <c r="B487" s="174">
        <v>910</v>
      </c>
      <c r="C487" s="174" t="s">
        <v>386</v>
      </c>
      <c r="D487" s="175"/>
      <c r="E487" s="175"/>
      <c r="F487" s="176">
        <v>1953</v>
      </c>
      <c r="G487" s="176">
        <v>1</v>
      </c>
      <c r="H487" s="176">
        <v>8</v>
      </c>
      <c r="I487" s="174" t="s">
        <v>66</v>
      </c>
      <c r="J487" s="176" t="s">
        <v>174</v>
      </c>
      <c r="K487" s="174" t="s">
        <v>31</v>
      </c>
      <c r="L487" s="176" t="s">
        <v>244</v>
      </c>
      <c r="M487" s="176"/>
      <c r="N487" s="184" t="s">
        <v>387</v>
      </c>
      <c r="O487" s="178">
        <v>7</v>
      </c>
      <c r="P487" s="179">
        <v>-7</v>
      </c>
      <c r="Q487" s="175" t="s">
        <v>246</v>
      </c>
      <c r="R487" s="175"/>
      <c r="S487" s="175"/>
      <c r="T487" s="175" t="s">
        <v>247</v>
      </c>
      <c r="U487" s="175" t="s">
        <v>38</v>
      </c>
      <c r="V487" s="175" t="s">
        <v>244</v>
      </c>
      <c r="W487" s="175" t="s">
        <v>38</v>
      </c>
      <c r="X487" s="178" t="s">
        <v>38</v>
      </c>
      <c r="Y487" s="178" t="s">
        <v>244</v>
      </c>
      <c r="Z487" s="178" t="s">
        <v>38</v>
      </c>
      <c r="AA487" s="178"/>
      <c r="AB487" s="178"/>
      <c r="AC487" s="178"/>
      <c r="AD487" s="178"/>
      <c r="AE487" s="178"/>
      <c r="AF487" s="178" t="s">
        <v>87</v>
      </c>
      <c r="AG487" s="180"/>
      <c r="AH487" s="180"/>
      <c r="AI487" s="181"/>
      <c r="AJ487" s="181"/>
      <c r="AK487" s="181"/>
      <c r="AL487" s="182">
        <v>234</v>
      </c>
      <c r="AM487" s="183" t="s">
        <v>11207</v>
      </c>
    </row>
    <row r="488" spans="1:39" s="153" customFormat="1" ht="15.6" customHeight="1" x14ac:dyDescent="0.3">
      <c r="A488" s="186">
        <v>1105</v>
      </c>
      <c r="B488" s="178">
        <v>911</v>
      </c>
      <c r="C488" s="178"/>
      <c r="D488" s="178"/>
      <c r="E488" s="178"/>
      <c r="F488" s="176">
        <v>1953</v>
      </c>
      <c r="G488" s="176">
        <v>1</v>
      </c>
      <c r="H488" s="176">
        <v>9</v>
      </c>
      <c r="I488" s="178"/>
      <c r="J488" s="178"/>
      <c r="K488" s="178" t="s">
        <v>687</v>
      </c>
      <c r="L488" s="178"/>
      <c r="M488" s="178"/>
      <c r="N488" s="187" t="s">
        <v>1113</v>
      </c>
      <c r="O488" s="178"/>
      <c r="P488" s="179"/>
      <c r="Q488" s="178"/>
      <c r="R488" s="178"/>
      <c r="S488" s="178"/>
      <c r="T488" s="175" t="s">
        <v>38</v>
      </c>
      <c r="U488" s="178" t="s">
        <v>38</v>
      </c>
      <c r="V488" s="188"/>
      <c r="W488" s="188"/>
      <c r="X488" s="188"/>
      <c r="Y488" s="178" t="s">
        <v>38</v>
      </c>
      <c r="Z488" s="188"/>
      <c r="AA488" s="178"/>
      <c r="AB488" s="178"/>
      <c r="AC488" s="178"/>
      <c r="AD488" s="178" t="s">
        <v>42</v>
      </c>
      <c r="AE488" s="178"/>
      <c r="AF488" s="178"/>
      <c r="AG488" s="180" t="s">
        <v>42</v>
      </c>
      <c r="AH488" s="180"/>
      <c r="AI488" s="181"/>
      <c r="AJ488" s="181"/>
      <c r="AK488" s="181"/>
      <c r="AL488" s="182"/>
      <c r="AM488" s="183" t="s">
        <v>11257</v>
      </c>
    </row>
    <row r="489" spans="1:39" s="153" customFormat="1" ht="15.6" customHeight="1" x14ac:dyDescent="0.3">
      <c r="A489" s="186">
        <v>1925</v>
      </c>
      <c r="B489" s="178"/>
      <c r="C489" s="178"/>
      <c r="D489" s="178">
        <v>1953</v>
      </c>
      <c r="E489" s="202"/>
      <c r="F489" s="176">
        <v>1953</v>
      </c>
      <c r="G489" s="176">
        <v>1</v>
      </c>
      <c r="H489" s="176">
        <v>22</v>
      </c>
      <c r="I489" s="178" t="s">
        <v>696</v>
      </c>
      <c r="J489" s="178" t="s">
        <v>1514</v>
      </c>
      <c r="K489" s="178" t="s">
        <v>31</v>
      </c>
      <c r="L489" s="178" t="s">
        <v>1005</v>
      </c>
      <c r="M489" s="178"/>
      <c r="N489" s="187" t="s">
        <v>1515</v>
      </c>
      <c r="O489" s="178">
        <v>8</v>
      </c>
      <c r="P489" s="179">
        <v>4</v>
      </c>
      <c r="Q489" s="178"/>
      <c r="R489" s="178"/>
      <c r="S489" s="178"/>
      <c r="T489" s="175" t="s">
        <v>38</v>
      </c>
      <c r="U489" s="178" t="s">
        <v>1007</v>
      </c>
      <c r="V489" s="188"/>
      <c r="W489" s="188"/>
      <c r="X489" s="188"/>
      <c r="Y489" s="178" t="s">
        <v>38</v>
      </c>
      <c r="Z489" s="178" t="s">
        <v>11274</v>
      </c>
      <c r="AA489" s="178"/>
      <c r="AB489" s="178"/>
      <c r="AC489" s="178"/>
      <c r="AD489" s="178"/>
      <c r="AE489" s="178"/>
      <c r="AF489" s="178" t="s">
        <v>87</v>
      </c>
      <c r="AG489" s="180"/>
      <c r="AH489" s="180"/>
      <c r="AI489" s="181"/>
      <c r="AJ489" s="181"/>
      <c r="AK489" s="181"/>
      <c r="AL489" s="182">
        <v>1925</v>
      </c>
      <c r="AM489" s="183" t="s">
        <v>11207</v>
      </c>
    </row>
    <row r="490" spans="1:39" s="153" customFormat="1" ht="15.6" customHeight="1" x14ac:dyDescent="0.3">
      <c r="A490" s="186">
        <v>1109</v>
      </c>
      <c r="B490" s="178">
        <v>915</v>
      </c>
      <c r="C490" s="178"/>
      <c r="D490" s="178"/>
      <c r="E490" s="178"/>
      <c r="F490" s="176">
        <v>1953</v>
      </c>
      <c r="G490" s="176">
        <v>1</v>
      </c>
      <c r="H490" s="176">
        <v>23</v>
      </c>
      <c r="I490" s="178" t="s">
        <v>129</v>
      </c>
      <c r="J490" s="178" t="s">
        <v>594</v>
      </c>
      <c r="K490" s="178" t="s">
        <v>31</v>
      </c>
      <c r="L490" s="178" t="s">
        <v>1114</v>
      </c>
      <c r="M490" s="178"/>
      <c r="N490" s="187" t="s">
        <v>1115</v>
      </c>
      <c r="O490" s="178">
        <v>7</v>
      </c>
      <c r="P490" s="179">
        <v>-5</v>
      </c>
      <c r="Q490" s="178"/>
      <c r="R490" s="178"/>
      <c r="S490" s="178"/>
      <c r="T490" s="175" t="s">
        <v>1116</v>
      </c>
      <c r="U490" s="178" t="s">
        <v>38</v>
      </c>
      <c r="V490" s="188"/>
      <c r="W490" s="188"/>
      <c r="X490" s="188"/>
      <c r="Y490" s="178" t="s">
        <v>1114</v>
      </c>
      <c r="Z490" s="188"/>
      <c r="AA490" s="178"/>
      <c r="AB490" s="178"/>
      <c r="AC490" s="178"/>
      <c r="AD490" s="178" t="s">
        <v>42</v>
      </c>
      <c r="AE490" s="178"/>
      <c r="AF490" s="178" t="s">
        <v>87</v>
      </c>
      <c r="AG490" s="180" t="s">
        <v>42</v>
      </c>
      <c r="AH490" s="180"/>
      <c r="AI490" s="181"/>
      <c r="AJ490" s="181"/>
      <c r="AK490" s="181"/>
      <c r="AL490" s="182">
        <v>1109</v>
      </c>
      <c r="AM490" s="183" t="s">
        <v>11207</v>
      </c>
    </row>
    <row r="491" spans="1:39" s="153" customFormat="1" ht="15.6" customHeight="1" x14ac:dyDescent="0.3">
      <c r="A491" s="186">
        <v>1110</v>
      </c>
      <c r="B491" s="178">
        <v>916</v>
      </c>
      <c r="C491" s="178"/>
      <c r="D491" s="178"/>
      <c r="E491" s="178"/>
      <c r="F491" s="176">
        <v>1953</v>
      </c>
      <c r="G491" s="176">
        <v>1</v>
      </c>
      <c r="H491" s="176">
        <v>27</v>
      </c>
      <c r="I491" s="178" t="s">
        <v>675</v>
      </c>
      <c r="J491" s="178" t="s">
        <v>11287</v>
      </c>
      <c r="K491" s="178" t="s">
        <v>31</v>
      </c>
      <c r="L491" s="178"/>
      <c r="M491" s="178"/>
      <c r="N491" s="187" t="s">
        <v>1117</v>
      </c>
      <c r="O491" s="178"/>
      <c r="P491" s="179"/>
      <c r="Q491" s="178"/>
      <c r="R491" s="178"/>
      <c r="S491" s="178"/>
      <c r="T491" s="175" t="s">
        <v>38</v>
      </c>
      <c r="U491" s="178" t="s">
        <v>38</v>
      </c>
      <c r="V491" s="188"/>
      <c r="W491" s="188"/>
      <c r="X491" s="188"/>
      <c r="Y491" s="178" t="s">
        <v>38</v>
      </c>
      <c r="Z491" s="188"/>
      <c r="AA491" s="178" t="s">
        <v>42</v>
      </c>
      <c r="AB491" s="178"/>
      <c r="AC491" s="178"/>
      <c r="AD491" s="178"/>
      <c r="AE491" s="178"/>
      <c r="AF491" s="178"/>
      <c r="AG491" s="180"/>
      <c r="AH491" s="180"/>
      <c r="AI491" s="181"/>
      <c r="AJ491" s="181"/>
      <c r="AK491" s="181"/>
      <c r="AL491" s="182"/>
      <c r="AM491" s="183" t="s">
        <v>11257</v>
      </c>
    </row>
    <row r="492" spans="1:39" s="153" customFormat="1" ht="15.6" customHeight="1" x14ac:dyDescent="0.3">
      <c r="A492" s="186">
        <v>1113</v>
      </c>
      <c r="B492" s="178">
        <v>919</v>
      </c>
      <c r="C492" s="178"/>
      <c r="D492" s="178"/>
      <c r="E492" s="178"/>
      <c r="F492" s="176">
        <v>1953</v>
      </c>
      <c r="G492" s="176">
        <v>1</v>
      </c>
      <c r="H492" s="176">
        <v>28</v>
      </c>
      <c r="I492" s="178" t="s">
        <v>730</v>
      </c>
      <c r="J492" s="178" t="s">
        <v>11267</v>
      </c>
      <c r="K492" s="178" t="s">
        <v>31</v>
      </c>
      <c r="L492" s="178"/>
      <c r="M492" s="178"/>
      <c r="N492" s="187" t="s">
        <v>1118</v>
      </c>
      <c r="O492" s="178"/>
      <c r="P492" s="179"/>
      <c r="Q492" s="178"/>
      <c r="R492" s="178"/>
      <c r="S492" s="178"/>
      <c r="T492" s="175" t="s">
        <v>38</v>
      </c>
      <c r="U492" s="178" t="s">
        <v>38</v>
      </c>
      <c r="V492" s="188"/>
      <c r="W492" s="188"/>
      <c r="X492" s="188"/>
      <c r="Y492" s="178" t="s">
        <v>38</v>
      </c>
      <c r="Z492" s="188"/>
      <c r="AA492" s="178"/>
      <c r="AB492" s="178"/>
      <c r="AC492" s="178"/>
      <c r="AD492" s="178" t="s">
        <v>42</v>
      </c>
      <c r="AE492" s="178"/>
      <c r="AF492" s="178"/>
      <c r="AG492" s="180" t="s">
        <v>42</v>
      </c>
      <c r="AH492" s="180"/>
      <c r="AI492" s="181"/>
      <c r="AJ492" s="181"/>
      <c r="AK492" s="181"/>
      <c r="AL492" s="182"/>
      <c r="AM492" s="183" t="s">
        <v>11257</v>
      </c>
    </row>
    <row r="493" spans="1:39" s="153" customFormat="1" ht="15.6" customHeight="1" x14ac:dyDescent="0.3">
      <c r="A493" s="173">
        <v>235</v>
      </c>
      <c r="B493" s="174">
        <v>922</v>
      </c>
      <c r="C493" s="174"/>
      <c r="D493" s="174"/>
      <c r="E493" s="174"/>
      <c r="F493" s="176">
        <v>1953</v>
      </c>
      <c r="G493" s="176">
        <v>1</v>
      </c>
      <c r="H493" s="176">
        <v>29</v>
      </c>
      <c r="I493" s="174" t="s">
        <v>264</v>
      </c>
      <c r="J493" s="174" t="s">
        <v>388</v>
      </c>
      <c r="K493" s="174" t="s">
        <v>31</v>
      </c>
      <c r="L493" s="174" t="s">
        <v>389</v>
      </c>
      <c r="M493" s="174"/>
      <c r="N493" s="184" t="s">
        <v>390</v>
      </c>
      <c r="O493" s="178">
        <v>20</v>
      </c>
      <c r="P493" s="179" t="s">
        <v>281</v>
      </c>
      <c r="Q493" s="175"/>
      <c r="R493" s="175"/>
      <c r="S493" s="175" t="s">
        <v>391</v>
      </c>
      <c r="T493" s="175" t="s">
        <v>38</v>
      </c>
      <c r="U493" s="175" t="s">
        <v>38</v>
      </c>
      <c r="V493" s="175" t="s">
        <v>38</v>
      </c>
      <c r="W493" s="175" t="s">
        <v>38</v>
      </c>
      <c r="X493" s="178" t="s">
        <v>392</v>
      </c>
      <c r="Y493" s="178" t="s">
        <v>38</v>
      </c>
      <c r="Z493" s="178" t="s">
        <v>38</v>
      </c>
      <c r="AA493" s="178"/>
      <c r="AB493" s="178"/>
      <c r="AC493" s="178"/>
      <c r="AD493" s="178"/>
      <c r="AE493" s="178"/>
      <c r="AF493" s="178" t="s">
        <v>87</v>
      </c>
      <c r="AG493" s="180"/>
      <c r="AH493" s="180"/>
      <c r="AI493" s="181"/>
      <c r="AJ493" s="181"/>
      <c r="AK493" s="181"/>
      <c r="AL493" s="182">
        <v>235</v>
      </c>
      <c r="AM493" s="183" t="s">
        <v>11207</v>
      </c>
    </row>
    <row r="494" spans="1:39" s="153" customFormat="1" ht="15.6" customHeight="1" x14ac:dyDescent="0.3">
      <c r="A494" s="186">
        <v>1115</v>
      </c>
      <c r="B494" s="178">
        <v>921</v>
      </c>
      <c r="C494" s="178"/>
      <c r="D494" s="178"/>
      <c r="E494" s="178"/>
      <c r="F494" s="176">
        <v>1953</v>
      </c>
      <c r="G494" s="176">
        <v>1</v>
      </c>
      <c r="H494" s="176">
        <v>29</v>
      </c>
      <c r="I494" s="178" t="s">
        <v>689</v>
      </c>
      <c r="J494" s="178" t="s">
        <v>1119</v>
      </c>
      <c r="K494" s="178" t="s">
        <v>707</v>
      </c>
      <c r="L494" s="178"/>
      <c r="M494" s="178"/>
      <c r="N494" s="187" t="s">
        <v>1120</v>
      </c>
      <c r="O494" s="178"/>
      <c r="P494" s="179"/>
      <c r="Q494" s="178"/>
      <c r="R494" s="178"/>
      <c r="S494" s="178"/>
      <c r="T494" s="175" t="s">
        <v>38</v>
      </c>
      <c r="U494" s="178" t="s">
        <v>38</v>
      </c>
      <c r="V494" s="188"/>
      <c r="W494" s="188"/>
      <c r="X494" s="188"/>
      <c r="Y494" s="178" t="s">
        <v>38</v>
      </c>
      <c r="Z494" s="188"/>
      <c r="AA494" s="178"/>
      <c r="AB494" s="178"/>
      <c r="AC494" s="178"/>
      <c r="AD494" s="178" t="s">
        <v>42</v>
      </c>
      <c r="AE494" s="178"/>
      <c r="AF494" s="178"/>
      <c r="AG494" s="180" t="s">
        <v>42</v>
      </c>
      <c r="AH494" s="180"/>
      <c r="AI494" s="181"/>
      <c r="AJ494" s="181"/>
      <c r="AK494" s="181"/>
      <c r="AL494" s="182"/>
      <c r="AM494" s="183" t="s">
        <v>11257</v>
      </c>
    </row>
    <row r="495" spans="1:39" s="153" customFormat="1" ht="15.6" customHeight="1" x14ac:dyDescent="0.3">
      <c r="A495" s="186">
        <v>1116</v>
      </c>
      <c r="B495" s="178">
        <v>923</v>
      </c>
      <c r="C495" s="178"/>
      <c r="D495" s="178"/>
      <c r="E495" s="178"/>
      <c r="F495" s="176">
        <v>1953</v>
      </c>
      <c r="G495" s="176">
        <v>1</v>
      </c>
      <c r="H495" s="176">
        <v>31</v>
      </c>
      <c r="I495" s="178" t="s">
        <v>718</v>
      </c>
      <c r="J495" s="178" t="s">
        <v>1121</v>
      </c>
      <c r="K495" s="178" t="s">
        <v>11272</v>
      </c>
      <c r="L495" s="178"/>
      <c r="M495" s="178"/>
      <c r="N495" s="187" t="s">
        <v>1122</v>
      </c>
      <c r="O495" s="178"/>
      <c r="P495" s="179"/>
      <c r="Q495" s="178"/>
      <c r="R495" s="178"/>
      <c r="S495" s="178"/>
      <c r="T495" s="175" t="s">
        <v>38</v>
      </c>
      <c r="U495" s="178" t="s">
        <v>38</v>
      </c>
      <c r="V495" s="188"/>
      <c r="W495" s="188"/>
      <c r="X495" s="188"/>
      <c r="Y495" s="178" t="s">
        <v>38</v>
      </c>
      <c r="Z495" s="188"/>
      <c r="AA495" s="178"/>
      <c r="AB495" s="178"/>
      <c r="AC495" s="178"/>
      <c r="AD495" s="178"/>
      <c r="AE495" s="178"/>
      <c r="AF495" s="178"/>
      <c r="AG495" s="180" t="s">
        <v>42</v>
      </c>
      <c r="AH495" s="180"/>
      <c r="AI495" s="181"/>
      <c r="AJ495" s="181"/>
      <c r="AK495" s="181"/>
      <c r="AL495" s="182"/>
      <c r="AM495" s="183" t="s">
        <v>11257</v>
      </c>
    </row>
    <row r="496" spans="1:39" s="153" customFormat="1" ht="15.6" customHeight="1" x14ac:dyDescent="0.3">
      <c r="A496" s="186">
        <v>1117</v>
      </c>
      <c r="B496" s="178">
        <v>924</v>
      </c>
      <c r="C496" s="178"/>
      <c r="D496" s="178"/>
      <c r="E496" s="178"/>
      <c r="F496" s="176">
        <v>1953</v>
      </c>
      <c r="G496" s="176">
        <v>2</v>
      </c>
      <c r="H496" s="176">
        <v>3</v>
      </c>
      <c r="I496" s="178"/>
      <c r="J496" s="178"/>
      <c r="K496" s="178" t="s">
        <v>734</v>
      </c>
      <c r="L496" s="178"/>
      <c r="M496" s="178"/>
      <c r="N496" s="187" t="s">
        <v>1123</v>
      </c>
      <c r="O496" s="178"/>
      <c r="P496" s="179"/>
      <c r="Q496" s="178"/>
      <c r="R496" s="178"/>
      <c r="S496" s="178"/>
      <c r="T496" s="175" t="s">
        <v>38</v>
      </c>
      <c r="U496" s="178" t="s">
        <v>38</v>
      </c>
      <c r="V496" s="188"/>
      <c r="W496" s="188"/>
      <c r="X496" s="188"/>
      <c r="Y496" s="178" t="s">
        <v>38</v>
      </c>
      <c r="Z496" s="188"/>
      <c r="AA496" s="178"/>
      <c r="AB496" s="178"/>
      <c r="AC496" s="178"/>
      <c r="AD496" s="178"/>
      <c r="AE496" s="178"/>
      <c r="AF496" s="178"/>
      <c r="AG496" s="180" t="s">
        <v>42</v>
      </c>
      <c r="AH496" s="180"/>
      <c r="AI496" s="181"/>
      <c r="AJ496" s="181"/>
      <c r="AK496" s="181"/>
      <c r="AL496" s="182"/>
      <c r="AM496" s="183" t="s">
        <v>11257</v>
      </c>
    </row>
    <row r="497" spans="1:39" s="153" customFormat="1" ht="15.6" customHeight="1" x14ac:dyDescent="0.3">
      <c r="A497" s="173">
        <v>236</v>
      </c>
      <c r="B497" s="174">
        <v>926</v>
      </c>
      <c r="C497" s="174"/>
      <c r="D497" s="174"/>
      <c r="E497" s="174"/>
      <c r="F497" s="176">
        <v>1953</v>
      </c>
      <c r="G497" s="176">
        <v>2</v>
      </c>
      <c r="H497" s="176">
        <v>6</v>
      </c>
      <c r="I497" s="174" t="s">
        <v>66</v>
      </c>
      <c r="J497" s="174" t="s">
        <v>393</v>
      </c>
      <c r="K497" s="174" t="s">
        <v>31</v>
      </c>
      <c r="L497" s="175" t="s">
        <v>68</v>
      </c>
      <c r="M497" s="174"/>
      <c r="N497" s="184" t="s">
        <v>394</v>
      </c>
      <c r="O497" s="178">
        <v>11</v>
      </c>
      <c r="P497" s="179">
        <v>6</v>
      </c>
      <c r="Q497" s="175" t="s">
        <v>71</v>
      </c>
      <c r="R497" s="175"/>
      <c r="S497" s="175"/>
      <c r="T497" s="175" t="s">
        <v>72</v>
      </c>
      <c r="U497" s="175" t="s">
        <v>38</v>
      </c>
      <c r="V497" s="175" t="s">
        <v>68</v>
      </c>
      <c r="W497" s="175" t="s">
        <v>38</v>
      </c>
      <c r="X497" s="178" t="s">
        <v>38</v>
      </c>
      <c r="Y497" s="178" t="s">
        <v>68</v>
      </c>
      <c r="Z497" s="178" t="s">
        <v>38</v>
      </c>
      <c r="AA497" s="178"/>
      <c r="AB497" s="178"/>
      <c r="AC497" s="178"/>
      <c r="AD497" s="178"/>
      <c r="AE497" s="178"/>
      <c r="AF497" s="178" t="s">
        <v>30</v>
      </c>
      <c r="AG497" s="180"/>
      <c r="AH497" s="180"/>
      <c r="AI497" s="181"/>
      <c r="AJ497" s="181"/>
      <c r="AK497" s="181"/>
      <c r="AL497" s="182">
        <v>236</v>
      </c>
      <c r="AM497" s="183" t="s">
        <v>11207</v>
      </c>
    </row>
    <row r="498" spans="1:39" s="153" customFormat="1" ht="15.6" customHeight="1" x14ac:dyDescent="0.3">
      <c r="A498" s="186">
        <v>1119</v>
      </c>
      <c r="B498" s="178">
        <v>927</v>
      </c>
      <c r="C498" s="178"/>
      <c r="D498" s="178"/>
      <c r="E498" s="178"/>
      <c r="F498" s="176">
        <v>1953</v>
      </c>
      <c r="G498" s="176">
        <v>2</v>
      </c>
      <c r="H498" s="176">
        <v>7</v>
      </c>
      <c r="I498" s="178"/>
      <c r="J498" s="178" t="s">
        <v>838</v>
      </c>
      <c r="K498" s="178" t="s">
        <v>687</v>
      </c>
      <c r="L498" s="178"/>
      <c r="M498" s="178"/>
      <c r="N498" s="187" t="s">
        <v>1124</v>
      </c>
      <c r="O498" s="178"/>
      <c r="P498" s="179"/>
      <c r="Q498" s="178"/>
      <c r="R498" s="178"/>
      <c r="S498" s="178"/>
      <c r="T498" s="175" t="s">
        <v>38</v>
      </c>
      <c r="U498" s="178" t="s">
        <v>38</v>
      </c>
      <c r="V498" s="188"/>
      <c r="W498" s="188"/>
      <c r="X498" s="188"/>
      <c r="Y498" s="178" t="s">
        <v>38</v>
      </c>
      <c r="Z498" s="188"/>
      <c r="AA498" s="178"/>
      <c r="AB498" s="178"/>
      <c r="AC498" s="178"/>
      <c r="AD498" s="178" t="s">
        <v>42</v>
      </c>
      <c r="AE498" s="178"/>
      <c r="AF498" s="178"/>
      <c r="AG498" s="180" t="s">
        <v>42</v>
      </c>
      <c r="AH498" s="180"/>
      <c r="AI498" s="181"/>
      <c r="AJ498" s="181"/>
      <c r="AK498" s="181"/>
      <c r="AL498" s="182"/>
      <c r="AM498" s="183" t="s">
        <v>11257</v>
      </c>
    </row>
    <row r="499" spans="1:39" s="153" customFormat="1" ht="15.6" customHeight="1" x14ac:dyDescent="0.3">
      <c r="A499" s="186">
        <v>1120</v>
      </c>
      <c r="B499" s="178">
        <v>928</v>
      </c>
      <c r="C499" s="178"/>
      <c r="D499" s="178"/>
      <c r="E499" s="178"/>
      <c r="F499" s="176">
        <v>1953</v>
      </c>
      <c r="G499" s="176">
        <v>2</v>
      </c>
      <c r="H499" s="176">
        <v>8</v>
      </c>
      <c r="I499" s="178" t="s">
        <v>709</v>
      </c>
      <c r="J499" s="178" t="s">
        <v>1125</v>
      </c>
      <c r="K499" s="178" t="s">
        <v>31</v>
      </c>
      <c r="L499" s="178"/>
      <c r="M499" s="178"/>
      <c r="N499" s="187" t="s">
        <v>1126</v>
      </c>
      <c r="O499" s="178"/>
      <c r="P499" s="179"/>
      <c r="Q499" s="178"/>
      <c r="R499" s="178"/>
      <c r="S499" s="178"/>
      <c r="T499" s="175" t="s">
        <v>38</v>
      </c>
      <c r="U499" s="178" t="s">
        <v>38</v>
      </c>
      <c r="V499" s="188"/>
      <c r="W499" s="188"/>
      <c r="X499" s="188"/>
      <c r="Y499" s="178" t="s">
        <v>38</v>
      </c>
      <c r="Z499" s="188"/>
      <c r="AA499" s="178"/>
      <c r="AB499" s="178"/>
      <c r="AC499" s="178"/>
      <c r="AD499" s="178"/>
      <c r="AE499" s="178"/>
      <c r="AF499" s="178"/>
      <c r="AG499" s="180"/>
      <c r="AH499" s="180" t="s">
        <v>42</v>
      </c>
      <c r="AI499" s="181" t="s">
        <v>42</v>
      </c>
      <c r="AJ499" s="181"/>
      <c r="AK499" s="181"/>
      <c r="AL499" s="182"/>
      <c r="AM499" s="183" t="s">
        <v>11257</v>
      </c>
    </row>
    <row r="500" spans="1:39" s="153" customFormat="1" ht="15.6" customHeight="1" x14ac:dyDescent="0.3">
      <c r="A500" s="186">
        <v>1121</v>
      </c>
      <c r="B500" s="178">
        <v>929</v>
      </c>
      <c r="C500" s="178"/>
      <c r="D500" s="178"/>
      <c r="E500" s="178"/>
      <c r="F500" s="176">
        <v>1953</v>
      </c>
      <c r="G500" s="176">
        <v>2</v>
      </c>
      <c r="H500" s="176">
        <v>10</v>
      </c>
      <c r="I500" s="178"/>
      <c r="J500" s="178"/>
      <c r="K500" s="178" t="s">
        <v>687</v>
      </c>
      <c r="L500" s="178"/>
      <c r="M500" s="178"/>
      <c r="N500" s="187" t="s">
        <v>1127</v>
      </c>
      <c r="O500" s="178"/>
      <c r="P500" s="179"/>
      <c r="Q500" s="178"/>
      <c r="R500" s="178"/>
      <c r="S500" s="178"/>
      <c r="T500" s="175" t="s">
        <v>38</v>
      </c>
      <c r="U500" s="178" t="s">
        <v>38</v>
      </c>
      <c r="V500" s="188"/>
      <c r="W500" s="188"/>
      <c r="X500" s="188"/>
      <c r="Y500" s="178" t="s">
        <v>38</v>
      </c>
      <c r="Z500" s="188"/>
      <c r="AA500" s="178"/>
      <c r="AB500" s="178"/>
      <c r="AC500" s="178" t="s">
        <v>42</v>
      </c>
      <c r="AD500" s="178" t="s">
        <v>42</v>
      </c>
      <c r="AE500" s="178"/>
      <c r="AF500" s="178"/>
      <c r="AG500" s="180"/>
      <c r="AH500" s="180"/>
      <c r="AI500" s="181"/>
      <c r="AJ500" s="181"/>
      <c r="AK500" s="181"/>
      <c r="AL500" s="182"/>
      <c r="AM500" s="183" t="s">
        <v>11257</v>
      </c>
    </row>
    <row r="501" spans="1:39" s="153" customFormat="1" ht="15.6" customHeight="1" x14ac:dyDescent="0.3">
      <c r="A501" s="186">
        <v>1123</v>
      </c>
      <c r="B501" s="178">
        <v>931</v>
      </c>
      <c r="C501" s="178"/>
      <c r="D501" s="178"/>
      <c r="E501" s="178"/>
      <c r="F501" s="176">
        <v>1953</v>
      </c>
      <c r="G501" s="176">
        <v>2</v>
      </c>
      <c r="H501" s="176">
        <v>13</v>
      </c>
      <c r="I501" s="178" t="s">
        <v>129</v>
      </c>
      <c r="J501" s="178" t="s">
        <v>605</v>
      </c>
      <c r="K501" s="178" t="s">
        <v>31</v>
      </c>
      <c r="L501" s="178" t="s">
        <v>606</v>
      </c>
      <c r="M501" s="178"/>
      <c r="N501" s="187" t="s">
        <v>1129</v>
      </c>
      <c r="O501" s="178">
        <v>11</v>
      </c>
      <c r="P501" s="179">
        <v>5</v>
      </c>
      <c r="Q501" s="178"/>
      <c r="R501" s="178"/>
      <c r="S501" s="178"/>
      <c r="T501" s="175" t="s">
        <v>609</v>
      </c>
      <c r="U501" s="178" t="s">
        <v>38</v>
      </c>
      <c r="V501" s="188"/>
      <c r="W501" s="188"/>
      <c r="X501" s="188"/>
      <c r="Y501" s="178" t="s">
        <v>606</v>
      </c>
      <c r="Z501" s="188"/>
      <c r="AA501" s="178"/>
      <c r="AB501" s="178" t="s">
        <v>42</v>
      </c>
      <c r="AC501" s="178"/>
      <c r="AD501" s="178"/>
      <c r="AE501" s="178"/>
      <c r="AF501" s="178" t="s">
        <v>30</v>
      </c>
      <c r="AG501" s="180" t="s">
        <v>42</v>
      </c>
      <c r="AH501" s="180"/>
      <c r="AI501" s="181"/>
      <c r="AJ501" s="181"/>
      <c r="AK501" s="181"/>
      <c r="AL501" s="182">
        <v>1123</v>
      </c>
      <c r="AM501" s="183" t="s">
        <v>11207</v>
      </c>
    </row>
    <row r="502" spans="1:39" s="153" customFormat="1" ht="15.6" customHeight="1" x14ac:dyDescent="0.3">
      <c r="A502" s="186">
        <v>1124</v>
      </c>
      <c r="B502" s="178">
        <v>932</v>
      </c>
      <c r="C502" s="178"/>
      <c r="D502" s="178"/>
      <c r="E502" s="178"/>
      <c r="F502" s="176">
        <v>1953</v>
      </c>
      <c r="G502" s="176">
        <v>2</v>
      </c>
      <c r="H502" s="176">
        <v>13</v>
      </c>
      <c r="I502" s="178" t="s">
        <v>324</v>
      </c>
      <c r="J502" s="178" t="s">
        <v>1130</v>
      </c>
      <c r="K502" s="178"/>
      <c r="L502" s="178"/>
      <c r="M502" s="178"/>
      <c r="N502" s="187" t="s">
        <v>1131</v>
      </c>
      <c r="O502" s="178"/>
      <c r="P502" s="179"/>
      <c r="Q502" s="178"/>
      <c r="R502" s="178"/>
      <c r="S502" s="178"/>
      <c r="T502" s="175" t="s">
        <v>38</v>
      </c>
      <c r="U502" s="178" t="s">
        <v>38</v>
      </c>
      <c r="V502" s="188"/>
      <c r="W502" s="188"/>
      <c r="X502" s="188"/>
      <c r="Y502" s="178" t="s">
        <v>38</v>
      </c>
      <c r="Z502" s="188"/>
      <c r="AA502" s="178" t="s">
        <v>42</v>
      </c>
      <c r="AB502" s="178"/>
      <c r="AC502" s="178"/>
      <c r="AD502" s="178"/>
      <c r="AE502" s="178"/>
      <c r="AF502" s="178"/>
      <c r="AG502" s="180"/>
      <c r="AH502" s="180"/>
      <c r="AI502" s="181"/>
      <c r="AJ502" s="181"/>
      <c r="AK502" s="181"/>
      <c r="AL502" s="182"/>
      <c r="AM502" s="183" t="s">
        <v>11257</v>
      </c>
    </row>
    <row r="503" spans="1:39" s="153" customFormat="1" ht="15.6" customHeight="1" x14ac:dyDescent="0.3">
      <c r="A503" s="186">
        <v>1126</v>
      </c>
      <c r="B503" s="178">
        <v>934</v>
      </c>
      <c r="C503" s="178"/>
      <c r="D503" s="178"/>
      <c r="E503" s="178"/>
      <c r="F503" s="176">
        <v>1953</v>
      </c>
      <c r="G503" s="176">
        <v>2</v>
      </c>
      <c r="H503" s="176">
        <v>16</v>
      </c>
      <c r="I503" s="178" t="s">
        <v>709</v>
      </c>
      <c r="J503" s="178" t="s">
        <v>1132</v>
      </c>
      <c r="K503" s="178" t="s">
        <v>31</v>
      </c>
      <c r="L503" s="178"/>
      <c r="M503" s="178"/>
      <c r="N503" s="187" t="s">
        <v>1133</v>
      </c>
      <c r="O503" s="178"/>
      <c r="P503" s="179"/>
      <c r="Q503" s="178"/>
      <c r="R503" s="178"/>
      <c r="S503" s="178"/>
      <c r="T503" s="175" t="s">
        <v>38</v>
      </c>
      <c r="U503" s="178" t="s">
        <v>38</v>
      </c>
      <c r="V503" s="188"/>
      <c r="W503" s="188"/>
      <c r="X503" s="188"/>
      <c r="Y503" s="178" t="s">
        <v>38</v>
      </c>
      <c r="Z503" s="188"/>
      <c r="AA503" s="178" t="s">
        <v>42</v>
      </c>
      <c r="AB503" s="178"/>
      <c r="AC503" s="178"/>
      <c r="AD503" s="178"/>
      <c r="AE503" s="178"/>
      <c r="AF503" s="178"/>
      <c r="AG503" s="180"/>
      <c r="AH503" s="180"/>
      <c r="AI503" s="181"/>
      <c r="AJ503" s="181"/>
      <c r="AK503" s="181"/>
      <c r="AL503" s="182"/>
      <c r="AM503" s="183" t="s">
        <v>11257</v>
      </c>
    </row>
    <row r="504" spans="1:39" s="153" customFormat="1" ht="15.6" customHeight="1" x14ac:dyDescent="0.3">
      <c r="A504" s="186">
        <v>1128</v>
      </c>
      <c r="B504" s="178">
        <v>936</v>
      </c>
      <c r="C504" s="178"/>
      <c r="D504" s="178"/>
      <c r="E504" s="178"/>
      <c r="F504" s="176">
        <v>1953</v>
      </c>
      <c r="G504" s="176">
        <v>2</v>
      </c>
      <c r="H504" s="176">
        <v>17</v>
      </c>
      <c r="I504" s="178" t="s">
        <v>777</v>
      </c>
      <c r="J504" s="178" t="s">
        <v>1135</v>
      </c>
      <c r="K504" s="178" t="s">
        <v>31</v>
      </c>
      <c r="L504" s="178" t="s">
        <v>1136</v>
      </c>
      <c r="M504" s="178"/>
      <c r="N504" s="187" t="s">
        <v>1137</v>
      </c>
      <c r="O504" s="178">
        <v>7</v>
      </c>
      <c r="P504" s="179">
        <v>-5</v>
      </c>
      <c r="Q504" s="178"/>
      <c r="R504" s="178"/>
      <c r="S504" s="178"/>
      <c r="T504" s="175" t="s">
        <v>1138</v>
      </c>
      <c r="U504" s="178" t="s">
        <v>38</v>
      </c>
      <c r="V504" s="188"/>
      <c r="W504" s="188"/>
      <c r="X504" s="188"/>
      <c r="Y504" s="178" t="s">
        <v>1136</v>
      </c>
      <c r="Z504" s="188"/>
      <c r="AA504" s="178"/>
      <c r="AB504" s="178"/>
      <c r="AC504" s="178"/>
      <c r="AD504" s="178" t="s">
        <v>42</v>
      </c>
      <c r="AE504" s="178"/>
      <c r="AF504" s="178" t="s">
        <v>87</v>
      </c>
      <c r="AG504" s="180" t="s">
        <v>42</v>
      </c>
      <c r="AH504" s="180"/>
      <c r="AI504" s="181"/>
      <c r="AJ504" s="181"/>
      <c r="AK504" s="181"/>
      <c r="AL504" s="182">
        <v>1128</v>
      </c>
      <c r="AM504" s="183" t="s">
        <v>11207</v>
      </c>
    </row>
    <row r="505" spans="1:39" s="153" customFormat="1" ht="15.6" customHeight="1" x14ac:dyDescent="0.3">
      <c r="A505" s="186">
        <v>1127</v>
      </c>
      <c r="B505" s="178">
        <v>935</v>
      </c>
      <c r="C505" s="178"/>
      <c r="D505" s="178"/>
      <c r="E505" s="178"/>
      <c r="F505" s="176">
        <v>1953</v>
      </c>
      <c r="G505" s="176">
        <v>2</v>
      </c>
      <c r="H505" s="176">
        <v>17</v>
      </c>
      <c r="I505" s="178" t="s">
        <v>709</v>
      </c>
      <c r="J505" s="178" t="s">
        <v>842</v>
      </c>
      <c r="K505" s="178"/>
      <c r="L505" s="178"/>
      <c r="M505" s="178"/>
      <c r="N505" s="187" t="s">
        <v>1134</v>
      </c>
      <c r="O505" s="178"/>
      <c r="P505" s="179"/>
      <c r="Q505" s="178"/>
      <c r="R505" s="178"/>
      <c r="S505" s="178"/>
      <c r="T505" s="175" t="s">
        <v>38</v>
      </c>
      <c r="U505" s="178" t="s">
        <v>38</v>
      </c>
      <c r="V505" s="188"/>
      <c r="W505" s="188"/>
      <c r="X505" s="188"/>
      <c r="Y505" s="178" t="s">
        <v>38</v>
      </c>
      <c r="Z505" s="188"/>
      <c r="AA505" s="178"/>
      <c r="AB505" s="178"/>
      <c r="AC505" s="178"/>
      <c r="AD505" s="178" t="s">
        <v>42</v>
      </c>
      <c r="AE505" s="178"/>
      <c r="AF505" s="178"/>
      <c r="AG505" s="180"/>
      <c r="AH505" s="180"/>
      <c r="AI505" s="181"/>
      <c r="AJ505" s="181"/>
      <c r="AK505" s="181"/>
      <c r="AL505" s="182"/>
      <c r="AM505" s="183" t="s">
        <v>11257</v>
      </c>
    </row>
    <row r="506" spans="1:39" s="153" customFormat="1" ht="15.6" customHeight="1" x14ac:dyDescent="0.3">
      <c r="A506" s="186">
        <v>1129</v>
      </c>
      <c r="B506" s="178">
        <v>937</v>
      </c>
      <c r="C506" s="178"/>
      <c r="D506" s="178"/>
      <c r="E506" s="178"/>
      <c r="F506" s="176">
        <v>1953</v>
      </c>
      <c r="G506" s="176">
        <v>2</v>
      </c>
      <c r="H506" s="176">
        <v>20</v>
      </c>
      <c r="I506" s="178" t="s">
        <v>675</v>
      </c>
      <c r="J506" s="178" t="s">
        <v>11288</v>
      </c>
      <c r="K506" s="178"/>
      <c r="L506" s="178"/>
      <c r="M506" s="178"/>
      <c r="N506" s="187" t="s">
        <v>1140</v>
      </c>
      <c r="O506" s="178"/>
      <c r="P506" s="179"/>
      <c r="Q506" s="178"/>
      <c r="R506" s="178"/>
      <c r="S506" s="178"/>
      <c r="T506" s="175" t="s">
        <v>38</v>
      </c>
      <c r="U506" s="178" t="s">
        <v>38</v>
      </c>
      <c r="V506" s="188"/>
      <c r="W506" s="188"/>
      <c r="X506" s="188"/>
      <c r="Y506" s="178" t="s">
        <v>38</v>
      </c>
      <c r="Z506" s="188"/>
      <c r="AA506" s="178" t="s">
        <v>42</v>
      </c>
      <c r="AB506" s="178"/>
      <c r="AC506" s="178"/>
      <c r="AD506" s="178"/>
      <c r="AE506" s="178"/>
      <c r="AF506" s="178"/>
      <c r="AG506" s="180"/>
      <c r="AH506" s="180"/>
      <c r="AI506" s="181"/>
      <c r="AJ506" s="181"/>
      <c r="AK506" s="181"/>
      <c r="AL506" s="182"/>
      <c r="AM506" s="183" t="s">
        <v>11257</v>
      </c>
    </row>
    <row r="507" spans="1:39" s="153" customFormat="1" ht="15.6" customHeight="1" x14ac:dyDescent="0.3">
      <c r="A507" s="186">
        <v>1131</v>
      </c>
      <c r="B507" s="178">
        <v>939</v>
      </c>
      <c r="C507" s="178"/>
      <c r="D507" s="178"/>
      <c r="E507" s="178"/>
      <c r="F507" s="176">
        <v>1953</v>
      </c>
      <c r="G507" s="176">
        <v>2</v>
      </c>
      <c r="H507" s="176">
        <v>25</v>
      </c>
      <c r="I507" s="178" t="s">
        <v>1085</v>
      </c>
      <c r="J507" s="178" t="s">
        <v>430</v>
      </c>
      <c r="K507" s="178"/>
      <c r="L507" s="178"/>
      <c r="M507" s="178"/>
      <c r="N507" s="187" t="s">
        <v>1141</v>
      </c>
      <c r="O507" s="178"/>
      <c r="P507" s="179"/>
      <c r="Q507" s="178"/>
      <c r="R507" s="178"/>
      <c r="S507" s="178"/>
      <c r="T507" s="175" t="s">
        <v>38</v>
      </c>
      <c r="U507" s="178" t="s">
        <v>38</v>
      </c>
      <c r="V507" s="188"/>
      <c r="W507" s="188"/>
      <c r="X507" s="188"/>
      <c r="Y507" s="178" t="s">
        <v>38</v>
      </c>
      <c r="Z507" s="188"/>
      <c r="AA507" s="178"/>
      <c r="AB507" s="178"/>
      <c r="AC507" s="178"/>
      <c r="AD507" s="178"/>
      <c r="AE507" s="178"/>
      <c r="AF507" s="178"/>
      <c r="AG507" s="180" t="s">
        <v>42</v>
      </c>
      <c r="AH507" s="180"/>
      <c r="AI507" s="181"/>
      <c r="AJ507" s="181"/>
      <c r="AK507" s="181"/>
      <c r="AL507" s="182"/>
      <c r="AM507" s="183" t="s">
        <v>11257</v>
      </c>
    </row>
    <row r="508" spans="1:39" s="153" customFormat="1" ht="15.6" customHeight="1" x14ac:dyDescent="0.3">
      <c r="A508" s="173">
        <v>237</v>
      </c>
      <c r="B508" s="175">
        <v>941</v>
      </c>
      <c r="C508" s="175">
        <v>2543</v>
      </c>
      <c r="D508" s="175"/>
      <c r="E508" s="175"/>
      <c r="F508" s="176">
        <v>1953</v>
      </c>
      <c r="G508" s="176">
        <v>2</v>
      </c>
      <c r="H508" s="176">
        <v>27</v>
      </c>
      <c r="I508" s="174" t="s">
        <v>89</v>
      </c>
      <c r="J508" s="174" t="s">
        <v>90</v>
      </c>
      <c r="K508" s="174" t="s">
        <v>31</v>
      </c>
      <c r="L508" s="174" t="s">
        <v>91</v>
      </c>
      <c r="M508" s="174"/>
      <c r="N508" s="190" t="s">
        <v>395</v>
      </c>
      <c r="O508" s="178" t="s">
        <v>143</v>
      </c>
      <c r="P508" s="179">
        <v>2</v>
      </c>
      <c r="Q508" s="175"/>
      <c r="R508" s="175"/>
      <c r="S508" s="175" t="s">
        <v>93</v>
      </c>
      <c r="T508" s="175" t="s">
        <v>94</v>
      </c>
      <c r="U508" s="175" t="s">
        <v>38</v>
      </c>
      <c r="V508" s="175" t="s">
        <v>38</v>
      </c>
      <c r="W508" s="175" t="s">
        <v>38</v>
      </c>
      <c r="X508" s="178" t="s">
        <v>95</v>
      </c>
      <c r="Y508" s="178" t="s">
        <v>91</v>
      </c>
      <c r="Z508" s="178" t="s">
        <v>38</v>
      </c>
      <c r="AA508" s="178"/>
      <c r="AB508" s="178"/>
      <c r="AC508" s="178"/>
      <c r="AD508" s="178"/>
      <c r="AE508" s="178"/>
      <c r="AF508" s="178" t="s">
        <v>30</v>
      </c>
      <c r="AG508" s="180"/>
      <c r="AH508" s="180"/>
      <c r="AI508" s="181"/>
      <c r="AJ508" s="181"/>
      <c r="AK508" s="181"/>
      <c r="AL508" s="182">
        <v>237</v>
      </c>
      <c r="AM508" s="183" t="s">
        <v>11207</v>
      </c>
    </row>
    <row r="509" spans="1:39" s="153" customFormat="1" ht="15.6" customHeight="1" x14ac:dyDescent="0.3">
      <c r="A509" s="186">
        <v>1132</v>
      </c>
      <c r="B509" s="178">
        <v>940</v>
      </c>
      <c r="C509" s="178"/>
      <c r="D509" s="178"/>
      <c r="E509" s="178"/>
      <c r="F509" s="176">
        <v>1953</v>
      </c>
      <c r="G509" s="176">
        <v>2</v>
      </c>
      <c r="H509" s="176">
        <v>27</v>
      </c>
      <c r="I509" s="178" t="s">
        <v>710</v>
      </c>
      <c r="J509" s="178" t="s">
        <v>857</v>
      </c>
      <c r="K509" s="178" t="s">
        <v>31</v>
      </c>
      <c r="L509" s="178" t="s">
        <v>858</v>
      </c>
      <c r="M509" s="178"/>
      <c r="N509" s="187" t="s">
        <v>1142</v>
      </c>
      <c r="O509" s="178">
        <v>7</v>
      </c>
      <c r="P509" s="179">
        <v>-8</v>
      </c>
      <c r="Q509" s="178"/>
      <c r="R509" s="178"/>
      <c r="S509" s="178"/>
      <c r="T509" s="175" t="s">
        <v>860</v>
      </c>
      <c r="U509" s="178" t="s">
        <v>38</v>
      </c>
      <c r="V509" s="188"/>
      <c r="W509" s="188"/>
      <c r="X509" s="188"/>
      <c r="Y509" s="178" t="s">
        <v>858</v>
      </c>
      <c r="Z509" s="188"/>
      <c r="AA509" s="178"/>
      <c r="AB509" s="178"/>
      <c r="AC509" s="178"/>
      <c r="AD509" s="178" t="s">
        <v>42</v>
      </c>
      <c r="AE509" s="178"/>
      <c r="AF509" s="178" t="s">
        <v>87</v>
      </c>
      <c r="AG509" s="180"/>
      <c r="AH509" s="180"/>
      <c r="AI509" s="181"/>
      <c r="AJ509" s="181"/>
      <c r="AK509" s="181"/>
      <c r="AL509" s="182">
        <v>1132</v>
      </c>
      <c r="AM509" s="183" t="s">
        <v>11207</v>
      </c>
    </row>
    <row r="510" spans="1:39" s="153" customFormat="1" ht="15.6" customHeight="1" x14ac:dyDescent="0.3">
      <c r="A510" s="186">
        <v>1133</v>
      </c>
      <c r="B510" s="178">
        <v>942</v>
      </c>
      <c r="C510" s="178"/>
      <c r="D510" s="178"/>
      <c r="E510" s="178"/>
      <c r="F510" s="176">
        <v>1953</v>
      </c>
      <c r="G510" s="176">
        <v>3</v>
      </c>
      <c r="H510" s="176">
        <v>3</v>
      </c>
      <c r="I510" s="178" t="s">
        <v>535</v>
      </c>
      <c r="J510" s="178" t="s">
        <v>11289</v>
      </c>
      <c r="K510" s="178" t="s">
        <v>31</v>
      </c>
      <c r="L510" s="178"/>
      <c r="M510" s="178"/>
      <c r="N510" s="187" t="s">
        <v>1143</v>
      </c>
      <c r="O510" s="178"/>
      <c r="P510" s="179"/>
      <c r="Q510" s="178"/>
      <c r="R510" s="178"/>
      <c r="S510" s="178"/>
      <c r="T510" s="175" t="s">
        <v>38</v>
      </c>
      <c r="U510" s="178" t="s">
        <v>38</v>
      </c>
      <c r="V510" s="188"/>
      <c r="W510" s="188"/>
      <c r="X510" s="188"/>
      <c r="Y510" s="178" t="s">
        <v>38</v>
      </c>
      <c r="Z510" s="188"/>
      <c r="AA510" s="178"/>
      <c r="AB510" s="178" t="s">
        <v>42</v>
      </c>
      <c r="AC510" s="178"/>
      <c r="AD510" s="178"/>
      <c r="AE510" s="178"/>
      <c r="AF510" s="178"/>
      <c r="AG510" s="180"/>
      <c r="AH510" s="180"/>
      <c r="AI510" s="181"/>
      <c r="AJ510" s="181"/>
      <c r="AK510" s="181"/>
      <c r="AL510" s="182"/>
      <c r="AM510" s="183" t="s">
        <v>11257</v>
      </c>
    </row>
    <row r="511" spans="1:39" s="153" customFormat="1" ht="15.6" customHeight="1" x14ac:dyDescent="0.3">
      <c r="A511" s="173">
        <v>238</v>
      </c>
      <c r="B511" s="174"/>
      <c r="C511" s="174"/>
      <c r="D511" s="174" t="s">
        <v>11236</v>
      </c>
      <c r="E511" s="174"/>
      <c r="F511" s="176">
        <v>1953</v>
      </c>
      <c r="G511" s="176">
        <v>3</v>
      </c>
      <c r="H511" s="176">
        <v>5</v>
      </c>
      <c r="I511" s="174" t="s">
        <v>264</v>
      </c>
      <c r="J511" s="174" t="s">
        <v>265</v>
      </c>
      <c r="K511" s="174" t="s">
        <v>31</v>
      </c>
      <c r="L511" s="174" t="s">
        <v>266</v>
      </c>
      <c r="M511" s="174" t="s">
        <v>267</v>
      </c>
      <c r="N511" s="177" t="s">
        <v>11326</v>
      </c>
      <c r="O511" s="178" t="s">
        <v>62</v>
      </c>
      <c r="P511" s="179">
        <v>-2</v>
      </c>
      <c r="Q511" s="175" t="s">
        <v>269</v>
      </c>
      <c r="R511" s="175"/>
      <c r="S511" s="175"/>
      <c r="T511" s="175" t="s">
        <v>38</v>
      </c>
      <c r="U511" s="175" t="s">
        <v>38</v>
      </c>
      <c r="V511" s="175" t="s">
        <v>270</v>
      </c>
      <c r="W511" s="175" t="s">
        <v>38</v>
      </c>
      <c r="X511" s="178" t="s">
        <v>38</v>
      </c>
      <c r="Y511" s="178" t="s">
        <v>38</v>
      </c>
      <c r="Z511" s="178" t="s">
        <v>38</v>
      </c>
      <c r="AA511" s="178"/>
      <c r="AB511" s="178"/>
      <c r="AC511" s="178"/>
      <c r="AD511" s="178"/>
      <c r="AE511" s="178"/>
      <c r="AF511" s="178" t="s">
        <v>30</v>
      </c>
      <c r="AG511" s="180"/>
      <c r="AH511" s="180"/>
      <c r="AI511" s="181"/>
      <c r="AJ511" s="181"/>
      <c r="AK511" s="181"/>
      <c r="AL511" s="182">
        <v>238</v>
      </c>
      <c r="AM511" s="183" t="s">
        <v>11207</v>
      </c>
    </row>
    <row r="512" spans="1:39" s="153" customFormat="1" ht="15.6" customHeight="1" x14ac:dyDescent="0.3">
      <c r="A512" s="173">
        <v>239</v>
      </c>
      <c r="B512" s="174">
        <v>944</v>
      </c>
      <c r="C512" s="174"/>
      <c r="D512" s="175"/>
      <c r="E512" s="175"/>
      <c r="F512" s="176">
        <v>1953</v>
      </c>
      <c r="G512" s="176">
        <v>3</v>
      </c>
      <c r="H512" s="176">
        <v>5</v>
      </c>
      <c r="I512" s="174" t="s">
        <v>264</v>
      </c>
      <c r="J512" s="174" t="s">
        <v>347</v>
      </c>
      <c r="K512" s="174" t="s">
        <v>31</v>
      </c>
      <c r="L512" s="174" t="s">
        <v>341</v>
      </c>
      <c r="M512" s="174"/>
      <c r="N512" s="184" t="s">
        <v>396</v>
      </c>
      <c r="O512" s="178">
        <v>7</v>
      </c>
      <c r="P512" s="179" t="s">
        <v>110</v>
      </c>
      <c r="Q512" s="175" t="s">
        <v>343</v>
      </c>
      <c r="R512" s="175"/>
      <c r="S512" s="175" t="s">
        <v>344</v>
      </c>
      <c r="T512" s="175" t="s">
        <v>345</v>
      </c>
      <c r="U512" s="175" t="s">
        <v>38</v>
      </c>
      <c r="V512" s="175" t="s">
        <v>341</v>
      </c>
      <c r="W512" s="175" t="s">
        <v>38</v>
      </c>
      <c r="X512" s="178" t="s">
        <v>346</v>
      </c>
      <c r="Y512" s="178" t="s">
        <v>341</v>
      </c>
      <c r="Z512" s="178" t="s">
        <v>38</v>
      </c>
      <c r="AA512" s="178"/>
      <c r="AB512" s="178"/>
      <c r="AC512" s="178"/>
      <c r="AD512" s="178"/>
      <c r="AE512" s="178"/>
      <c r="AF512" s="178" t="s">
        <v>87</v>
      </c>
      <c r="AG512" s="180" t="s">
        <v>42</v>
      </c>
      <c r="AH512" s="180"/>
      <c r="AI512" s="181"/>
      <c r="AJ512" s="181"/>
      <c r="AK512" s="181"/>
      <c r="AL512" s="182">
        <v>239</v>
      </c>
      <c r="AM512" s="183" t="s">
        <v>11207</v>
      </c>
    </row>
    <row r="513" spans="1:39" s="153" customFormat="1" ht="15.6" customHeight="1" x14ac:dyDescent="0.3">
      <c r="A513" s="173">
        <v>240</v>
      </c>
      <c r="B513" s="174">
        <v>943</v>
      </c>
      <c r="C513" s="174"/>
      <c r="D513" s="174"/>
      <c r="E513" s="174"/>
      <c r="F513" s="176">
        <v>1953</v>
      </c>
      <c r="G513" s="176">
        <v>3</v>
      </c>
      <c r="H513" s="176">
        <v>5</v>
      </c>
      <c r="I513" s="174" t="s">
        <v>264</v>
      </c>
      <c r="J513" s="174" t="s">
        <v>360</v>
      </c>
      <c r="K513" s="174" t="s">
        <v>31</v>
      </c>
      <c r="L513" s="174" t="s">
        <v>341</v>
      </c>
      <c r="M513" s="174"/>
      <c r="N513" s="184" t="s">
        <v>397</v>
      </c>
      <c r="O513" s="178">
        <v>7</v>
      </c>
      <c r="P513" s="179" t="s">
        <v>110</v>
      </c>
      <c r="Q513" s="175" t="s">
        <v>343</v>
      </c>
      <c r="R513" s="175"/>
      <c r="S513" s="175" t="s">
        <v>344</v>
      </c>
      <c r="T513" s="175" t="s">
        <v>345</v>
      </c>
      <c r="U513" s="175" t="s">
        <v>38</v>
      </c>
      <c r="V513" s="175" t="s">
        <v>341</v>
      </c>
      <c r="W513" s="175" t="s">
        <v>38</v>
      </c>
      <c r="X513" s="178" t="s">
        <v>346</v>
      </c>
      <c r="Y513" s="178" t="s">
        <v>341</v>
      </c>
      <c r="Z513" s="178" t="s">
        <v>38</v>
      </c>
      <c r="AA513" s="178"/>
      <c r="AB513" s="178"/>
      <c r="AC513" s="178"/>
      <c r="AD513" s="178"/>
      <c r="AE513" s="178"/>
      <c r="AF513" s="178" t="s">
        <v>87</v>
      </c>
      <c r="AG513" s="180"/>
      <c r="AH513" s="180"/>
      <c r="AI513" s="181"/>
      <c r="AJ513" s="181"/>
      <c r="AK513" s="181"/>
      <c r="AL513" s="182">
        <v>240</v>
      </c>
      <c r="AM513" s="183" t="s">
        <v>11207</v>
      </c>
    </row>
    <row r="514" spans="1:39" s="153" customFormat="1" ht="15.6" customHeight="1" x14ac:dyDescent="0.3">
      <c r="A514" s="186">
        <v>1134</v>
      </c>
      <c r="B514" s="178">
        <v>945</v>
      </c>
      <c r="C514" s="178"/>
      <c r="D514" s="178"/>
      <c r="E514" s="178"/>
      <c r="F514" s="176">
        <v>1953</v>
      </c>
      <c r="G514" s="176">
        <v>3</v>
      </c>
      <c r="H514" s="176">
        <v>8</v>
      </c>
      <c r="I514" s="178"/>
      <c r="J514" s="178"/>
      <c r="K514" s="178" t="s">
        <v>687</v>
      </c>
      <c r="L514" s="178"/>
      <c r="M514" s="178"/>
      <c r="N514" s="187" t="s">
        <v>1144</v>
      </c>
      <c r="O514" s="178"/>
      <c r="P514" s="179"/>
      <c r="Q514" s="178"/>
      <c r="R514" s="178"/>
      <c r="S514" s="178"/>
      <c r="T514" s="175" t="s">
        <v>38</v>
      </c>
      <c r="U514" s="178" t="s">
        <v>38</v>
      </c>
      <c r="V514" s="188"/>
      <c r="W514" s="188"/>
      <c r="X514" s="188"/>
      <c r="Y514" s="178" t="s">
        <v>38</v>
      </c>
      <c r="Z514" s="188"/>
      <c r="AA514" s="178"/>
      <c r="AB514" s="178"/>
      <c r="AC514" s="178"/>
      <c r="AD514" s="178" t="s">
        <v>42</v>
      </c>
      <c r="AE514" s="178"/>
      <c r="AF514" s="178"/>
      <c r="AG514" s="180" t="s">
        <v>42</v>
      </c>
      <c r="AH514" s="180"/>
      <c r="AI514" s="181"/>
      <c r="AJ514" s="181"/>
      <c r="AK514" s="181"/>
      <c r="AL514" s="182"/>
      <c r="AM514" s="183" t="s">
        <v>11257</v>
      </c>
    </row>
    <row r="515" spans="1:39" s="153" customFormat="1" ht="15.6" customHeight="1" x14ac:dyDescent="0.3">
      <c r="A515" s="186">
        <v>1136</v>
      </c>
      <c r="B515" s="178">
        <v>947</v>
      </c>
      <c r="C515" s="178"/>
      <c r="D515" s="178"/>
      <c r="E515" s="178"/>
      <c r="F515" s="176">
        <v>1953</v>
      </c>
      <c r="G515" s="176">
        <v>3</v>
      </c>
      <c r="H515" s="176">
        <v>14</v>
      </c>
      <c r="I515" s="178"/>
      <c r="J515" s="178"/>
      <c r="K515" s="178" t="s">
        <v>687</v>
      </c>
      <c r="L515" s="178"/>
      <c r="M515" s="178"/>
      <c r="N515" s="187" t="s">
        <v>1145</v>
      </c>
      <c r="O515" s="178"/>
      <c r="P515" s="179"/>
      <c r="Q515" s="178"/>
      <c r="R515" s="178"/>
      <c r="S515" s="178"/>
      <c r="T515" s="175" t="s">
        <v>38</v>
      </c>
      <c r="U515" s="178" t="s">
        <v>38</v>
      </c>
      <c r="V515" s="188"/>
      <c r="W515" s="188"/>
      <c r="X515" s="188"/>
      <c r="Y515" s="178" t="s">
        <v>38</v>
      </c>
      <c r="Z515" s="188"/>
      <c r="AA515" s="178"/>
      <c r="AB515" s="178"/>
      <c r="AC515" s="178" t="s">
        <v>42</v>
      </c>
      <c r="AD515" s="178"/>
      <c r="AE515" s="178"/>
      <c r="AF515" s="178"/>
      <c r="AG515" s="180" t="s">
        <v>42</v>
      </c>
      <c r="AH515" s="180"/>
      <c r="AI515" s="181"/>
      <c r="AJ515" s="181"/>
      <c r="AK515" s="181"/>
      <c r="AL515" s="182"/>
      <c r="AM515" s="183" t="s">
        <v>11257</v>
      </c>
    </row>
    <row r="516" spans="1:39" s="153" customFormat="1" ht="15.6" customHeight="1" x14ac:dyDescent="0.3">
      <c r="A516" s="186">
        <v>1138</v>
      </c>
      <c r="B516" s="178">
        <v>949</v>
      </c>
      <c r="C516" s="178"/>
      <c r="D516" s="178"/>
      <c r="E516" s="178"/>
      <c r="F516" s="176">
        <v>1953</v>
      </c>
      <c r="G516" s="176">
        <v>3</v>
      </c>
      <c r="H516" s="176">
        <v>23</v>
      </c>
      <c r="I516" s="178" t="s">
        <v>129</v>
      </c>
      <c r="J516" s="178" t="s">
        <v>1146</v>
      </c>
      <c r="K516" s="178"/>
      <c r="L516" s="178"/>
      <c r="M516" s="178"/>
      <c r="N516" s="187" t="s">
        <v>1147</v>
      </c>
      <c r="O516" s="178"/>
      <c r="P516" s="179"/>
      <c r="Q516" s="178"/>
      <c r="R516" s="178"/>
      <c r="S516" s="178"/>
      <c r="T516" s="175" t="s">
        <v>38</v>
      </c>
      <c r="U516" s="178" t="s">
        <v>38</v>
      </c>
      <c r="V516" s="188"/>
      <c r="W516" s="188"/>
      <c r="X516" s="188"/>
      <c r="Y516" s="178" t="s">
        <v>38</v>
      </c>
      <c r="Z516" s="188"/>
      <c r="AA516" s="178"/>
      <c r="AB516" s="178"/>
      <c r="AC516" s="178"/>
      <c r="AD516" s="178"/>
      <c r="AE516" s="178"/>
      <c r="AF516" s="178"/>
      <c r="AG516" s="180" t="s">
        <v>42</v>
      </c>
      <c r="AH516" s="180"/>
      <c r="AI516" s="181"/>
      <c r="AJ516" s="181"/>
      <c r="AK516" s="181"/>
      <c r="AL516" s="182"/>
      <c r="AM516" s="183" t="s">
        <v>11257</v>
      </c>
    </row>
    <row r="517" spans="1:39" s="153" customFormat="1" ht="15.6" customHeight="1" x14ac:dyDescent="0.3">
      <c r="A517" s="173">
        <v>241</v>
      </c>
      <c r="B517" s="175">
        <v>950</v>
      </c>
      <c r="C517" s="175">
        <v>2521</v>
      </c>
      <c r="D517" s="175"/>
      <c r="E517" s="175"/>
      <c r="F517" s="176">
        <v>1953</v>
      </c>
      <c r="G517" s="176">
        <v>3</v>
      </c>
      <c r="H517" s="176">
        <v>25</v>
      </c>
      <c r="I517" s="174" t="s">
        <v>129</v>
      </c>
      <c r="J517" s="174" t="s">
        <v>256</v>
      </c>
      <c r="K517" s="174" t="s">
        <v>31</v>
      </c>
      <c r="L517" s="174" t="s">
        <v>257</v>
      </c>
      <c r="M517" s="174"/>
      <c r="N517" s="190" t="s">
        <v>398</v>
      </c>
      <c r="O517" s="178" t="s">
        <v>143</v>
      </c>
      <c r="P517" s="179">
        <v>2</v>
      </c>
      <c r="Q517" s="175"/>
      <c r="R517" s="175"/>
      <c r="S517" s="175" t="s">
        <v>259</v>
      </c>
      <c r="T517" s="175" t="s">
        <v>38</v>
      </c>
      <c r="U517" s="175" t="s">
        <v>38</v>
      </c>
      <c r="V517" s="175" t="s">
        <v>38</v>
      </c>
      <c r="W517" s="175" t="s">
        <v>38</v>
      </c>
      <c r="X517" s="178" t="s">
        <v>260</v>
      </c>
      <c r="Y517" s="178" t="s">
        <v>38</v>
      </c>
      <c r="Z517" s="178" t="s">
        <v>38</v>
      </c>
      <c r="AA517" s="178"/>
      <c r="AB517" s="178"/>
      <c r="AC517" s="178"/>
      <c r="AD517" s="178"/>
      <c r="AE517" s="178"/>
      <c r="AF517" s="178" t="s">
        <v>30</v>
      </c>
      <c r="AG517" s="180"/>
      <c r="AH517" s="180"/>
      <c r="AI517" s="181"/>
      <c r="AJ517" s="181"/>
      <c r="AK517" s="181"/>
      <c r="AL517" s="182">
        <v>241</v>
      </c>
      <c r="AM517" s="183" t="s">
        <v>11207</v>
      </c>
    </row>
    <row r="518" spans="1:39" s="153" customFormat="1" ht="15.6" customHeight="1" x14ac:dyDescent="0.3">
      <c r="A518" s="173">
        <v>242</v>
      </c>
      <c r="B518" s="175"/>
      <c r="C518" s="175"/>
      <c r="D518" s="175">
        <v>1516</v>
      </c>
      <c r="E518" s="175"/>
      <c r="F518" s="176">
        <v>1953</v>
      </c>
      <c r="G518" s="176">
        <v>3</v>
      </c>
      <c r="H518" s="176">
        <v>25</v>
      </c>
      <c r="I518" s="174" t="s">
        <v>129</v>
      </c>
      <c r="J518" s="174" t="s">
        <v>256</v>
      </c>
      <c r="K518" s="174" t="s">
        <v>31</v>
      </c>
      <c r="L518" s="174" t="s">
        <v>257</v>
      </c>
      <c r="M518" s="174"/>
      <c r="N518" s="185" t="s">
        <v>399</v>
      </c>
      <c r="O518" s="178" t="s">
        <v>143</v>
      </c>
      <c r="P518" s="179">
        <v>2</v>
      </c>
      <c r="Q518" s="175"/>
      <c r="R518" s="175"/>
      <c r="S518" s="175" t="s">
        <v>259</v>
      </c>
      <c r="T518" s="175" t="s">
        <v>38</v>
      </c>
      <c r="U518" s="175" t="s">
        <v>38</v>
      </c>
      <c r="V518" s="175" t="s">
        <v>38</v>
      </c>
      <c r="W518" s="175" t="s">
        <v>38</v>
      </c>
      <c r="X518" s="178" t="s">
        <v>260</v>
      </c>
      <c r="Y518" s="178" t="s">
        <v>38</v>
      </c>
      <c r="Z518" s="178" t="s">
        <v>38</v>
      </c>
      <c r="AA518" s="178"/>
      <c r="AB518" s="178"/>
      <c r="AC518" s="178"/>
      <c r="AD518" s="178"/>
      <c r="AE518" s="178"/>
      <c r="AF518" s="178" t="s">
        <v>30</v>
      </c>
      <c r="AG518" s="180"/>
      <c r="AH518" s="180"/>
      <c r="AI518" s="181"/>
      <c r="AJ518" s="181"/>
      <c r="AK518" s="181"/>
      <c r="AL518" s="182">
        <v>242</v>
      </c>
      <c r="AM518" s="183" t="s">
        <v>11207</v>
      </c>
    </row>
    <row r="519" spans="1:39" s="153" customFormat="1" ht="15.6" customHeight="1" x14ac:dyDescent="0.3">
      <c r="A519" s="186">
        <v>1140</v>
      </c>
      <c r="B519" s="178">
        <v>952</v>
      </c>
      <c r="C519" s="178"/>
      <c r="D519" s="178"/>
      <c r="E519" s="178"/>
      <c r="F519" s="176">
        <v>1953</v>
      </c>
      <c r="G519" s="176">
        <v>3</v>
      </c>
      <c r="H519" s="176">
        <v>27</v>
      </c>
      <c r="I519" s="178" t="s">
        <v>80</v>
      </c>
      <c r="J519" s="178" t="s">
        <v>1148</v>
      </c>
      <c r="K519" s="178"/>
      <c r="L519" s="178"/>
      <c r="M519" s="178"/>
      <c r="N519" s="187" t="s">
        <v>1149</v>
      </c>
      <c r="O519" s="178"/>
      <c r="P519" s="179"/>
      <c r="Q519" s="178"/>
      <c r="R519" s="178"/>
      <c r="S519" s="178"/>
      <c r="T519" s="175" t="s">
        <v>38</v>
      </c>
      <c r="U519" s="178" t="s">
        <v>38</v>
      </c>
      <c r="V519" s="188"/>
      <c r="W519" s="188"/>
      <c r="X519" s="188"/>
      <c r="Y519" s="178" t="s">
        <v>38</v>
      </c>
      <c r="Z519" s="188"/>
      <c r="AA519" s="178" t="s">
        <v>42</v>
      </c>
      <c r="AB519" s="178"/>
      <c r="AC519" s="178"/>
      <c r="AD519" s="178"/>
      <c r="AE519" s="178"/>
      <c r="AF519" s="178"/>
      <c r="AG519" s="180"/>
      <c r="AH519" s="180"/>
      <c r="AI519" s="181"/>
      <c r="AJ519" s="181"/>
      <c r="AK519" s="181"/>
      <c r="AL519" s="182"/>
      <c r="AM519" s="183" t="s">
        <v>11257</v>
      </c>
    </row>
    <row r="520" spans="1:39" s="153" customFormat="1" ht="15.6" customHeight="1" x14ac:dyDescent="0.3">
      <c r="A520" s="186">
        <v>1142</v>
      </c>
      <c r="B520" s="178">
        <v>954</v>
      </c>
      <c r="C520" s="178"/>
      <c r="D520" s="178"/>
      <c r="E520" s="178"/>
      <c r="F520" s="176">
        <v>1953</v>
      </c>
      <c r="G520" s="176">
        <v>3</v>
      </c>
      <c r="H520" s="176">
        <v>31</v>
      </c>
      <c r="I520" s="178"/>
      <c r="J520" s="178"/>
      <c r="K520" s="178" t="s">
        <v>687</v>
      </c>
      <c r="L520" s="178"/>
      <c r="M520" s="178"/>
      <c r="N520" s="187" t="s">
        <v>1150</v>
      </c>
      <c r="O520" s="178"/>
      <c r="P520" s="179"/>
      <c r="Q520" s="178"/>
      <c r="R520" s="178"/>
      <c r="S520" s="178"/>
      <c r="T520" s="175" t="s">
        <v>38</v>
      </c>
      <c r="U520" s="178" t="s">
        <v>38</v>
      </c>
      <c r="V520" s="188"/>
      <c r="W520" s="188"/>
      <c r="X520" s="188"/>
      <c r="Y520" s="178" t="s">
        <v>38</v>
      </c>
      <c r="Z520" s="188"/>
      <c r="AA520" s="178" t="s">
        <v>42</v>
      </c>
      <c r="AB520" s="178"/>
      <c r="AC520" s="178"/>
      <c r="AD520" s="178"/>
      <c r="AE520" s="178"/>
      <c r="AF520" s="178"/>
      <c r="AG520" s="180"/>
      <c r="AH520" s="180"/>
      <c r="AI520" s="181"/>
      <c r="AJ520" s="181"/>
      <c r="AK520" s="181"/>
      <c r="AL520" s="182"/>
      <c r="AM520" s="183" t="s">
        <v>11257</v>
      </c>
    </row>
    <row r="521" spans="1:39" s="153" customFormat="1" ht="15.6" customHeight="1" x14ac:dyDescent="0.3">
      <c r="A521" s="186">
        <v>1143</v>
      </c>
      <c r="B521" s="178">
        <v>955</v>
      </c>
      <c r="C521" s="178"/>
      <c r="D521" s="178"/>
      <c r="E521" s="178"/>
      <c r="F521" s="176">
        <v>1953</v>
      </c>
      <c r="G521" s="176">
        <v>4</v>
      </c>
      <c r="H521" s="176">
        <v>8</v>
      </c>
      <c r="I521" s="178"/>
      <c r="J521" s="178"/>
      <c r="K521" s="178" t="s">
        <v>687</v>
      </c>
      <c r="L521" s="178"/>
      <c r="M521" s="178"/>
      <c r="N521" s="187" t="s">
        <v>1151</v>
      </c>
      <c r="O521" s="178"/>
      <c r="P521" s="179"/>
      <c r="Q521" s="178"/>
      <c r="R521" s="178"/>
      <c r="S521" s="178"/>
      <c r="T521" s="175" t="s">
        <v>38</v>
      </c>
      <c r="U521" s="178" t="s">
        <v>38</v>
      </c>
      <c r="V521" s="188"/>
      <c r="W521" s="188"/>
      <c r="X521" s="188"/>
      <c r="Y521" s="178" t="s">
        <v>38</v>
      </c>
      <c r="Z521" s="188"/>
      <c r="AA521" s="178"/>
      <c r="AB521" s="178" t="s">
        <v>42</v>
      </c>
      <c r="AC521" s="178"/>
      <c r="AD521" s="178"/>
      <c r="AE521" s="178"/>
      <c r="AF521" s="178"/>
      <c r="AG521" s="180"/>
      <c r="AH521" s="180"/>
      <c r="AI521" s="181"/>
      <c r="AJ521" s="181"/>
      <c r="AK521" s="181"/>
      <c r="AL521" s="182"/>
      <c r="AM521" s="183" t="s">
        <v>11257</v>
      </c>
    </row>
    <row r="522" spans="1:39" s="153" customFormat="1" ht="15.6" customHeight="1" x14ac:dyDescent="0.3">
      <c r="A522" s="186">
        <v>1145</v>
      </c>
      <c r="B522" s="178">
        <v>957</v>
      </c>
      <c r="C522" s="178"/>
      <c r="D522" s="178"/>
      <c r="E522" s="178"/>
      <c r="F522" s="176">
        <v>1953</v>
      </c>
      <c r="G522" s="176">
        <v>4</v>
      </c>
      <c r="H522" s="176">
        <v>12</v>
      </c>
      <c r="I522" s="178" t="s">
        <v>677</v>
      </c>
      <c r="J522" s="178" t="s">
        <v>1152</v>
      </c>
      <c r="K522" s="178" t="s">
        <v>31</v>
      </c>
      <c r="L522" s="178"/>
      <c r="M522" s="178"/>
      <c r="N522" s="187" t="s">
        <v>1153</v>
      </c>
      <c r="O522" s="178"/>
      <c r="P522" s="179"/>
      <c r="Q522" s="178"/>
      <c r="R522" s="178"/>
      <c r="S522" s="178"/>
      <c r="T522" s="175" t="s">
        <v>38</v>
      </c>
      <c r="U522" s="178" t="s">
        <v>38</v>
      </c>
      <c r="V522" s="188"/>
      <c r="W522" s="188"/>
      <c r="X522" s="188"/>
      <c r="Y522" s="178" t="s">
        <v>38</v>
      </c>
      <c r="Z522" s="188"/>
      <c r="AA522" s="178"/>
      <c r="AB522" s="178" t="s">
        <v>42</v>
      </c>
      <c r="AC522" s="178"/>
      <c r="AD522" s="178"/>
      <c r="AE522" s="178"/>
      <c r="AF522" s="178"/>
      <c r="AG522" s="180"/>
      <c r="AH522" s="180"/>
      <c r="AI522" s="181"/>
      <c r="AJ522" s="181"/>
      <c r="AK522" s="181"/>
      <c r="AL522" s="182"/>
      <c r="AM522" s="183" t="s">
        <v>11257</v>
      </c>
    </row>
    <row r="523" spans="1:39" s="153" customFormat="1" ht="15.6" customHeight="1" x14ac:dyDescent="0.3">
      <c r="A523" s="186">
        <v>1146</v>
      </c>
      <c r="B523" s="178">
        <v>958</v>
      </c>
      <c r="C523" s="178"/>
      <c r="D523" s="178"/>
      <c r="E523" s="178"/>
      <c r="F523" s="176">
        <v>1953</v>
      </c>
      <c r="G523" s="176">
        <v>4</v>
      </c>
      <c r="H523" s="176">
        <v>14</v>
      </c>
      <c r="I523" s="178"/>
      <c r="J523" s="178"/>
      <c r="K523" s="178" t="s">
        <v>687</v>
      </c>
      <c r="L523" s="178"/>
      <c r="M523" s="178"/>
      <c r="N523" s="187" t="s">
        <v>1154</v>
      </c>
      <c r="O523" s="178"/>
      <c r="P523" s="179"/>
      <c r="Q523" s="178"/>
      <c r="R523" s="178"/>
      <c r="S523" s="178"/>
      <c r="T523" s="175" t="s">
        <v>38</v>
      </c>
      <c r="U523" s="178" t="s">
        <v>38</v>
      </c>
      <c r="V523" s="188"/>
      <c r="W523" s="188"/>
      <c r="X523" s="188"/>
      <c r="Y523" s="178" t="s">
        <v>38</v>
      </c>
      <c r="Z523" s="188"/>
      <c r="AA523" s="178" t="s">
        <v>42</v>
      </c>
      <c r="AB523" s="178"/>
      <c r="AC523" s="178" t="s">
        <v>42</v>
      </c>
      <c r="AD523" s="178"/>
      <c r="AE523" s="178"/>
      <c r="AF523" s="178"/>
      <c r="AG523" s="180"/>
      <c r="AH523" s="180"/>
      <c r="AI523" s="181"/>
      <c r="AJ523" s="181"/>
      <c r="AK523" s="181"/>
      <c r="AL523" s="182"/>
      <c r="AM523" s="183" t="s">
        <v>11257</v>
      </c>
    </row>
    <row r="524" spans="1:39" s="153" customFormat="1" ht="15.6" customHeight="1" x14ac:dyDescent="0.3">
      <c r="A524" s="186">
        <v>1148</v>
      </c>
      <c r="B524" s="178">
        <v>960</v>
      </c>
      <c r="C524" s="178"/>
      <c r="D524" s="178"/>
      <c r="E524" s="178"/>
      <c r="F524" s="176">
        <v>1953</v>
      </c>
      <c r="G524" s="176">
        <v>4</v>
      </c>
      <c r="H524" s="176">
        <v>15</v>
      </c>
      <c r="I524" s="178" t="s">
        <v>686</v>
      </c>
      <c r="J524" s="178" t="s">
        <v>780</v>
      </c>
      <c r="K524" s="178" t="s">
        <v>31</v>
      </c>
      <c r="L524" s="178" t="s">
        <v>781</v>
      </c>
      <c r="M524" s="178"/>
      <c r="N524" s="187" t="s">
        <v>1156</v>
      </c>
      <c r="O524" s="178">
        <v>11</v>
      </c>
      <c r="P524" s="179">
        <v>0</v>
      </c>
      <c r="Q524" s="178"/>
      <c r="R524" s="178"/>
      <c r="S524" s="178"/>
      <c r="T524" s="175" t="s">
        <v>783</v>
      </c>
      <c r="U524" s="178" t="s">
        <v>38</v>
      </c>
      <c r="V524" s="188"/>
      <c r="W524" s="188"/>
      <c r="X524" s="188"/>
      <c r="Y524" s="178" t="s">
        <v>781</v>
      </c>
      <c r="Z524" s="188"/>
      <c r="AA524" s="178"/>
      <c r="AB524" s="178"/>
      <c r="AC524" s="178"/>
      <c r="AD524" s="178"/>
      <c r="AE524" s="178"/>
      <c r="AF524" s="178" t="s">
        <v>30</v>
      </c>
      <c r="AG524" s="180"/>
      <c r="AH524" s="180"/>
      <c r="AI524" s="181"/>
      <c r="AJ524" s="181"/>
      <c r="AK524" s="181"/>
      <c r="AL524" s="182">
        <v>1148</v>
      </c>
      <c r="AM524" s="183" t="s">
        <v>11207</v>
      </c>
    </row>
    <row r="525" spans="1:39" s="153" customFormat="1" ht="15.6" customHeight="1" x14ac:dyDescent="0.3">
      <c r="A525" s="186">
        <v>1150</v>
      </c>
      <c r="B525" s="178">
        <v>962</v>
      </c>
      <c r="C525" s="178"/>
      <c r="D525" s="178"/>
      <c r="E525" s="178"/>
      <c r="F525" s="176">
        <v>1953</v>
      </c>
      <c r="G525" s="176">
        <v>4</v>
      </c>
      <c r="H525" s="176">
        <v>19</v>
      </c>
      <c r="I525" s="178" t="s">
        <v>777</v>
      </c>
      <c r="J525" s="178" t="s">
        <v>1157</v>
      </c>
      <c r="K525" s="178"/>
      <c r="L525" s="178"/>
      <c r="M525" s="178"/>
      <c r="N525" s="187" t="s">
        <v>1158</v>
      </c>
      <c r="O525" s="178"/>
      <c r="P525" s="179"/>
      <c r="Q525" s="178"/>
      <c r="R525" s="178"/>
      <c r="S525" s="178"/>
      <c r="T525" s="175" t="s">
        <v>38</v>
      </c>
      <c r="U525" s="178" t="s">
        <v>38</v>
      </c>
      <c r="V525" s="188"/>
      <c r="W525" s="188"/>
      <c r="X525" s="188"/>
      <c r="Y525" s="178" t="s">
        <v>38</v>
      </c>
      <c r="Z525" s="188"/>
      <c r="AA525" s="178"/>
      <c r="AB525" s="178"/>
      <c r="AC525" s="178"/>
      <c r="AD525" s="178"/>
      <c r="AE525" s="178"/>
      <c r="AF525" s="178"/>
      <c r="AG525" s="180" t="s">
        <v>42</v>
      </c>
      <c r="AH525" s="180"/>
      <c r="AI525" s="181"/>
      <c r="AJ525" s="181"/>
      <c r="AK525" s="181"/>
      <c r="AL525" s="182"/>
      <c r="AM525" s="183" t="s">
        <v>11257</v>
      </c>
    </row>
    <row r="526" spans="1:39" s="153" customFormat="1" ht="15.6" customHeight="1" x14ac:dyDescent="0.3">
      <c r="A526" s="186">
        <v>1152</v>
      </c>
      <c r="B526" s="178">
        <v>964</v>
      </c>
      <c r="C526" s="178"/>
      <c r="D526" s="178"/>
      <c r="E526" s="178"/>
      <c r="F526" s="176">
        <v>1953</v>
      </c>
      <c r="G526" s="176">
        <v>5</v>
      </c>
      <c r="H526" s="176">
        <v>1</v>
      </c>
      <c r="I526" s="178"/>
      <c r="J526" s="178"/>
      <c r="K526" s="178" t="s">
        <v>707</v>
      </c>
      <c r="L526" s="178"/>
      <c r="M526" s="178"/>
      <c r="N526" s="187" t="s">
        <v>1159</v>
      </c>
      <c r="O526" s="178"/>
      <c r="P526" s="179"/>
      <c r="Q526" s="178"/>
      <c r="R526" s="178"/>
      <c r="S526" s="178"/>
      <c r="T526" s="175" t="s">
        <v>38</v>
      </c>
      <c r="U526" s="178" t="s">
        <v>38</v>
      </c>
      <c r="V526" s="188"/>
      <c r="W526" s="188"/>
      <c r="X526" s="188"/>
      <c r="Y526" s="178" t="s">
        <v>38</v>
      </c>
      <c r="Z526" s="188"/>
      <c r="AA526" s="178" t="s">
        <v>42</v>
      </c>
      <c r="AB526" s="178"/>
      <c r="AC526" s="178"/>
      <c r="AD526" s="178"/>
      <c r="AE526" s="178"/>
      <c r="AF526" s="178"/>
      <c r="AG526" s="180"/>
      <c r="AH526" s="180"/>
      <c r="AI526" s="181"/>
      <c r="AJ526" s="181"/>
      <c r="AK526" s="181"/>
      <c r="AL526" s="182"/>
      <c r="AM526" s="183" t="s">
        <v>11257</v>
      </c>
    </row>
    <row r="527" spans="1:39" s="153" customFormat="1" ht="15.6" customHeight="1" x14ac:dyDescent="0.3">
      <c r="A527" s="186">
        <v>1154</v>
      </c>
      <c r="B527" s="178">
        <v>966</v>
      </c>
      <c r="C527" s="178"/>
      <c r="D527" s="178"/>
      <c r="E527" s="178"/>
      <c r="F527" s="176">
        <v>1953</v>
      </c>
      <c r="G527" s="176">
        <v>5</v>
      </c>
      <c r="H527" s="176">
        <v>12</v>
      </c>
      <c r="I527" s="178"/>
      <c r="J527" s="178"/>
      <c r="K527" s="178" t="s">
        <v>707</v>
      </c>
      <c r="L527" s="178"/>
      <c r="M527" s="178"/>
      <c r="N527" s="187" t="s">
        <v>1160</v>
      </c>
      <c r="O527" s="178"/>
      <c r="P527" s="179"/>
      <c r="Q527" s="178"/>
      <c r="R527" s="178"/>
      <c r="S527" s="178"/>
      <c r="T527" s="175" t="s">
        <v>38</v>
      </c>
      <c r="U527" s="178" t="s">
        <v>38</v>
      </c>
      <c r="V527" s="188"/>
      <c r="W527" s="188"/>
      <c r="X527" s="188"/>
      <c r="Y527" s="178" t="s">
        <v>38</v>
      </c>
      <c r="Z527" s="188"/>
      <c r="AA527" s="178"/>
      <c r="AB527" s="178"/>
      <c r="AC527" s="178"/>
      <c r="AD527" s="178" t="s">
        <v>42</v>
      </c>
      <c r="AE527" s="178"/>
      <c r="AF527" s="178"/>
      <c r="AG527" s="180" t="s">
        <v>42</v>
      </c>
      <c r="AH527" s="180"/>
      <c r="AI527" s="181"/>
      <c r="AJ527" s="181"/>
      <c r="AK527" s="181"/>
      <c r="AL527" s="182"/>
      <c r="AM527" s="183" t="s">
        <v>11257</v>
      </c>
    </row>
    <row r="528" spans="1:39" s="153" customFormat="1" ht="15.6" customHeight="1" x14ac:dyDescent="0.3">
      <c r="A528" s="186">
        <v>1155</v>
      </c>
      <c r="B528" s="178">
        <v>967</v>
      </c>
      <c r="C528" s="178"/>
      <c r="D528" s="178"/>
      <c r="E528" s="178"/>
      <c r="F528" s="176">
        <v>1953</v>
      </c>
      <c r="G528" s="176">
        <v>5</v>
      </c>
      <c r="H528" s="176">
        <v>12</v>
      </c>
      <c r="I528" s="178" t="s">
        <v>66</v>
      </c>
      <c r="J528" s="178" t="s">
        <v>1161</v>
      </c>
      <c r="K528" s="178" t="s">
        <v>31</v>
      </c>
      <c r="L528" s="178"/>
      <c r="M528" s="178"/>
      <c r="N528" s="187" t="s">
        <v>1162</v>
      </c>
      <c r="O528" s="178"/>
      <c r="P528" s="179"/>
      <c r="Q528" s="178"/>
      <c r="R528" s="178"/>
      <c r="S528" s="178"/>
      <c r="T528" s="175" t="s">
        <v>38</v>
      </c>
      <c r="U528" s="178" t="s">
        <v>38</v>
      </c>
      <c r="V528" s="188"/>
      <c r="W528" s="188"/>
      <c r="X528" s="188"/>
      <c r="Y528" s="178" t="s">
        <v>38</v>
      </c>
      <c r="Z528" s="188"/>
      <c r="AA528" s="178"/>
      <c r="AB528" s="178"/>
      <c r="AC528" s="178" t="s">
        <v>42</v>
      </c>
      <c r="AD528" s="178"/>
      <c r="AE528" s="178"/>
      <c r="AF528" s="178"/>
      <c r="AG528" s="180" t="s">
        <v>42</v>
      </c>
      <c r="AH528" s="180"/>
      <c r="AI528" s="181"/>
      <c r="AJ528" s="181"/>
      <c r="AK528" s="181"/>
      <c r="AL528" s="182"/>
      <c r="AM528" s="183" t="s">
        <v>11257</v>
      </c>
    </row>
    <row r="529" spans="1:39" s="153" customFormat="1" ht="15.6" customHeight="1" x14ac:dyDescent="0.3">
      <c r="A529" s="173">
        <v>243</v>
      </c>
      <c r="B529" s="175">
        <v>969</v>
      </c>
      <c r="C529" s="175">
        <v>2577</v>
      </c>
      <c r="D529" s="175"/>
      <c r="E529" s="175"/>
      <c r="F529" s="176">
        <v>1953</v>
      </c>
      <c r="G529" s="176">
        <v>5</v>
      </c>
      <c r="H529" s="176">
        <v>27</v>
      </c>
      <c r="I529" s="174" t="s">
        <v>129</v>
      </c>
      <c r="J529" s="174" t="s">
        <v>256</v>
      </c>
      <c r="K529" s="174" t="s">
        <v>31</v>
      </c>
      <c r="L529" s="174" t="s">
        <v>257</v>
      </c>
      <c r="M529" s="174"/>
      <c r="N529" s="184" t="s">
        <v>400</v>
      </c>
      <c r="O529" s="178" t="s">
        <v>143</v>
      </c>
      <c r="P529" s="179">
        <v>2</v>
      </c>
      <c r="Q529" s="175"/>
      <c r="R529" s="175"/>
      <c r="S529" s="175" t="s">
        <v>259</v>
      </c>
      <c r="T529" s="175" t="s">
        <v>38</v>
      </c>
      <c r="U529" s="175" t="s">
        <v>38</v>
      </c>
      <c r="V529" s="175" t="s">
        <v>38</v>
      </c>
      <c r="W529" s="175" t="s">
        <v>38</v>
      </c>
      <c r="X529" s="178" t="s">
        <v>260</v>
      </c>
      <c r="Y529" s="178" t="s">
        <v>38</v>
      </c>
      <c r="Z529" s="178" t="s">
        <v>38</v>
      </c>
      <c r="AA529" s="178"/>
      <c r="AB529" s="178"/>
      <c r="AC529" s="178"/>
      <c r="AD529" s="178"/>
      <c r="AE529" s="178"/>
      <c r="AF529" s="178" t="s">
        <v>30</v>
      </c>
      <c r="AG529" s="180"/>
      <c r="AH529" s="180"/>
      <c r="AI529" s="181"/>
      <c r="AJ529" s="181"/>
      <c r="AK529" s="181"/>
      <c r="AL529" s="182">
        <v>243</v>
      </c>
      <c r="AM529" s="183" t="s">
        <v>11207</v>
      </c>
    </row>
    <row r="530" spans="1:39" s="153" customFormat="1" ht="15.6" customHeight="1" x14ac:dyDescent="0.3">
      <c r="A530" s="186">
        <v>1157</v>
      </c>
      <c r="B530" s="178">
        <v>970</v>
      </c>
      <c r="C530" s="178"/>
      <c r="D530" s="178"/>
      <c r="E530" s="178"/>
      <c r="F530" s="176">
        <v>1953</v>
      </c>
      <c r="G530" s="176">
        <v>6</v>
      </c>
      <c r="H530" s="176">
        <v>10</v>
      </c>
      <c r="I530" s="178"/>
      <c r="J530" s="178"/>
      <c r="K530" s="178" t="s">
        <v>707</v>
      </c>
      <c r="L530" s="178"/>
      <c r="M530" s="178"/>
      <c r="N530" s="187" t="s">
        <v>1163</v>
      </c>
      <c r="O530" s="178"/>
      <c r="P530" s="179"/>
      <c r="Q530" s="178"/>
      <c r="R530" s="178"/>
      <c r="S530" s="178"/>
      <c r="T530" s="175" t="s">
        <v>38</v>
      </c>
      <c r="U530" s="178" t="s">
        <v>38</v>
      </c>
      <c r="V530" s="188"/>
      <c r="W530" s="188"/>
      <c r="X530" s="188"/>
      <c r="Y530" s="178" t="s">
        <v>38</v>
      </c>
      <c r="Z530" s="188"/>
      <c r="AA530" s="178"/>
      <c r="AB530" s="178"/>
      <c r="AC530" s="178"/>
      <c r="AD530" s="178" t="s">
        <v>42</v>
      </c>
      <c r="AE530" s="178"/>
      <c r="AF530" s="178"/>
      <c r="AG530" s="180" t="s">
        <v>42</v>
      </c>
      <c r="AH530" s="180"/>
      <c r="AI530" s="181"/>
      <c r="AJ530" s="181"/>
      <c r="AK530" s="181"/>
      <c r="AL530" s="182"/>
      <c r="AM530" s="183" t="s">
        <v>11257</v>
      </c>
    </row>
    <row r="531" spans="1:39" s="153" customFormat="1" ht="15.6" customHeight="1" x14ac:dyDescent="0.3">
      <c r="A531" s="173">
        <v>244</v>
      </c>
      <c r="B531" s="175">
        <v>971</v>
      </c>
      <c r="C531" s="175"/>
      <c r="D531" s="175"/>
      <c r="E531" s="175"/>
      <c r="F531" s="176">
        <v>1953</v>
      </c>
      <c r="G531" s="176">
        <v>6</v>
      </c>
      <c r="H531" s="176">
        <v>16</v>
      </c>
      <c r="I531" s="174" t="s">
        <v>129</v>
      </c>
      <c r="J531" s="174" t="s">
        <v>256</v>
      </c>
      <c r="K531" s="174" t="s">
        <v>31</v>
      </c>
      <c r="L531" s="174" t="s">
        <v>257</v>
      </c>
      <c r="M531" s="174"/>
      <c r="N531" s="190" t="s">
        <v>401</v>
      </c>
      <c r="O531" s="178" t="s">
        <v>143</v>
      </c>
      <c r="P531" s="179">
        <v>2</v>
      </c>
      <c r="Q531" s="175"/>
      <c r="R531" s="175"/>
      <c r="S531" s="175" t="s">
        <v>259</v>
      </c>
      <c r="T531" s="175" t="s">
        <v>38</v>
      </c>
      <c r="U531" s="175" t="s">
        <v>38</v>
      </c>
      <c r="V531" s="175" t="s">
        <v>38</v>
      </c>
      <c r="W531" s="175" t="s">
        <v>38</v>
      </c>
      <c r="X531" s="178" t="s">
        <v>260</v>
      </c>
      <c r="Y531" s="178" t="s">
        <v>38</v>
      </c>
      <c r="Z531" s="178" t="s">
        <v>38</v>
      </c>
      <c r="AA531" s="178"/>
      <c r="AB531" s="178"/>
      <c r="AC531" s="178"/>
      <c r="AD531" s="178" t="s">
        <v>42</v>
      </c>
      <c r="AE531" s="178"/>
      <c r="AF531" s="178" t="s">
        <v>30</v>
      </c>
      <c r="AG531" s="180"/>
      <c r="AH531" s="180"/>
      <c r="AI531" s="181"/>
      <c r="AJ531" s="181"/>
      <c r="AK531" s="181"/>
      <c r="AL531" s="182">
        <v>244</v>
      </c>
      <c r="AM531" s="183" t="s">
        <v>11207</v>
      </c>
    </row>
    <row r="532" spans="1:39" s="153" customFormat="1" ht="15.6" customHeight="1" x14ac:dyDescent="0.3">
      <c r="A532" s="186">
        <v>1160</v>
      </c>
      <c r="B532" s="178">
        <v>974</v>
      </c>
      <c r="C532" s="178"/>
      <c r="D532" s="178"/>
      <c r="E532" s="178"/>
      <c r="F532" s="176">
        <v>1953</v>
      </c>
      <c r="G532" s="176">
        <v>6</v>
      </c>
      <c r="H532" s="176">
        <v>22</v>
      </c>
      <c r="I532" s="178"/>
      <c r="J532" s="178"/>
      <c r="K532" s="178" t="s">
        <v>707</v>
      </c>
      <c r="L532" s="178"/>
      <c r="M532" s="178"/>
      <c r="N532" s="187" t="s">
        <v>1165</v>
      </c>
      <c r="O532" s="178"/>
      <c r="P532" s="179"/>
      <c r="Q532" s="178"/>
      <c r="R532" s="178"/>
      <c r="S532" s="178"/>
      <c r="T532" s="175" t="s">
        <v>38</v>
      </c>
      <c r="U532" s="178" t="s">
        <v>38</v>
      </c>
      <c r="V532" s="188"/>
      <c r="W532" s="188"/>
      <c r="X532" s="188"/>
      <c r="Y532" s="178" t="s">
        <v>38</v>
      </c>
      <c r="Z532" s="188"/>
      <c r="AA532" s="178" t="s">
        <v>42</v>
      </c>
      <c r="AB532" s="178"/>
      <c r="AC532" s="178"/>
      <c r="AD532" s="178"/>
      <c r="AE532" s="178"/>
      <c r="AF532" s="178"/>
      <c r="AG532" s="180"/>
      <c r="AH532" s="180"/>
      <c r="AI532" s="181"/>
      <c r="AJ532" s="181"/>
      <c r="AK532" s="181"/>
      <c r="AL532" s="182"/>
      <c r="AM532" s="183" t="s">
        <v>11257</v>
      </c>
    </row>
    <row r="533" spans="1:39" s="153" customFormat="1" ht="15.6" customHeight="1" x14ac:dyDescent="0.3">
      <c r="A533" s="186">
        <v>1162</v>
      </c>
      <c r="B533" s="178">
        <v>976</v>
      </c>
      <c r="C533" s="178"/>
      <c r="D533" s="178"/>
      <c r="E533" s="178"/>
      <c r="F533" s="176">
        <v>1953</v>
      </c>
      <c r="G533" s="176">
        <v>6</v>
      </c>
      <c r="H533" s="176">
        <v>24</v>
      </c>
      <c r="I533" s="178"/>
      <c r="J533" s="178"/>
      <c r="K533" s="178" t="s">
        <v>947</v>
      </c>
      <c r="L533" s="178"/>
      <c r="M533" s="178"/>
      <c r="N533" s="187" t="s">
        <v>1166</v>
      </c>
      <c r="O533" s="178"/>
      <c r="P533" s="179"/>
      <c r="Q533" s="178"/>
      <c r="R533" s="178"/>
      <c r="S533" s="178"/>
      <c r="T533" s="175" t="s">
        <v>38</v>
      </c>
      <c r="U533" s="178" t="s">
        <v>38</v>
      </c>
      <c r="V533" s="188"/>
      <c r="W533" s="188"/>
      <c r="X533" s="188"/>
      <c r="Y533" s="178" t="s">
        <v>38</v>
      </c>
      <c r="Z533" s="188"/>
      <c r="AA533" s="178"/>
      <c r="AB533" s="178"/>
      <c r="AC533" s="178"/>
      <c r="AD533" s="178"/>
      <c r="AE533" s="178" t="s">
        <v>42</v>
      </c>
      <c r="AF533" s="178"/>
      <c r="AG533" s="180"/>
      <c r="AH533" s="180"/>
      <c r="AI533" s="181"/>
      <c r="AJ533" s="181"/>
      <c r="AK533" s="181"/>
      <c r="AL533" s="182"/>
      <c r="AM533" s="183" t="s">
        <v>11257</v>
      </c>
    </row>
    <row r="534" spans="1:39" s="153" customFormat="1" ht="15.6" customHeight="1" x14ac:dyDescent="0.3">
      <c r="A534" s="173">
        <v>245</v>
      </c>
      <c r="B534" s="174"/>
      <c r="C534" s="174"/>
      <c r="D534" s="174">
        <v>1953</v>
      </c>
      <c r="E534" s="174"/>
      <c r="F534" s="176">
        <v>1953</v>
      </c>
      <c r="G534" s="176">
        <v>7</v>
      </c>
      <c r="H534" s="176">
        <v>13</v>
      </c>
      <c r="I534" s="174" t="s">
        <v>264</v>
      </c>
      <c r="J534" s="174" t="s">
        <v>347</v>
      </c>
      <c r="K534" s="174" t="s">
        <v>31</v>
      </c>
      <c r="L534" s="174" t="s">
        <v>341</v>
      </c>
      <c r="M534" s="174"/>
      <c r="N534" s="184" t="s">
        <v>402</v>
      </c>
      <c r="O534" s="178">
        <v>7</v>
      </c>
      <c r="P534" s="179" t="s">
        <v>110</v>
      </c>
      <c r="Q534" s="175" t="s">
        <v>343</v>
      </c>
      <c r="R534" s="175"/>
      <c r="S534" s="175" t="s">
        <v>344</v>
      </c>
      <c r="T534" s="175" t="s">
        <v>345</v>
      </c>
      <c r="U534" s="175" t="s">
        <v>38</v>
      </c>
      <c r="V534" s="175" t="s">
        <v>341</v>
      </c>
      <c r="W534" s="175" t="s">
        <v>38</v>
      </c>
      <c r="X534" s="178" t="s">
        <v>346</v>
      </c>
      <c r="Y534" s="178" t="s">
        <v>341</v>
      </c>
      <c r="Z534" s="178" t="s">
        <v>38</v>
      </c>
      <c r="AA534" s="178"/>
      <c r="AB534" s="178"/>
      <c r="AC534" s="178"/>
      <c r="AD534" s="178"/>
      <c r="AE534" s="178"/>
      <c r="AF534" s="178" t="s">
        <v>87</v>
      </c>
      <c r="AG534" s="180"/>
      <c r="AH534" s="180"/>
      <c r="AI534" s="181"/>
      <c r="AJ534" s="181"/>
      <c r="AK534" s="181"/>
      <c r="AL534" s="182">
        <v>245</v>
      </c>
      <c r="AM534" s="183" t="s">
        <v>11207</v>
      </c>
    </row>
    <row r="535" spans="1:39" s="153" customFormat="1" ht="15.6" customHeight="1" x14ac:dyDescent="0.3">
      <c r="A535" s="186">
        <v>1158</v>
      </c>
      <c r="B535" s="178">
        <v>972</v>
      </c>
      <c r="C535" s="178"/>
      <c r="D535" s="178"/>
      <c r="E535" s="178"/>
      <c r="F535" s="176">
        <v>1953</v>
      </c>
      <c r="G535" s="176">
        <v>7</v>
      </c>
      <c r="H535" s="176">
        <v>17</v>
      </c>
      <c r="I535" s="178"/>
      <c r="J535" s="178"/>
      <c r="K535" s="178" t="s">
        <v>687</v>
      </c>
      <c r="L535" s="178"/>
      <c r="M535" s="178"/>
      <c r="N535" s="187" t="s">
        <v>1164</v>
      </c>
      <c r="O535" s="178"/>
      <c r="P535" s="179"/>
      <c r="Q535" s="178"/>
      <c r="R535" s="178"/>
      <c r="S535" s="178"/>
      <c r="T535" s="175" t="s">
        <v>38</v>
      </c>
      <c r="U535" s="178" t="s">
        <v>38</v>
      </c>
      <c r="V535" s="188"/>
      <c r="W535" s="188"/>
      <c r="X535" s="188"/>
      <c r="Y535" s="178" t="s">
        <v>38</v>
      </c>
      <c r="Z535" s="188"/>
      <c r="AA535" s="178"/>
      <c r="AB535" s="178" t="s">
        <v>42</v>
      </c>
      <c r="AC535" s="178"/>
      <c r="AD535" s="178"/>
      <c r="AE535" s="178"/>
      <c r="AF535" s="178"/>
      <c r="AG535" s="180" t="s">
        <v>42</v>
      </c>
      <c r="AH535" s="180"/>
      <c r="AI535" s="181"/>
      <c r="AJ535" s="181"/>
      <c r="AK535" s="181"/>
      <c r="AL535" s="182"/>
      <c r="AM535" s="183" t="s">
        <v>11257</v>
      </c>
    </row>
    <row r="536" spans="1:39" s="153" customFormat="1" ht="15.6" customHeight="1" x14ac:dyDescent="0.3">
      <c r="A536" s="173">
        <v>247.1</v>
      </c>
      <c r="B536" s="174"/>
      <c r="C536" s="174"/>
      <c r="D536" s="174">
        <v>1953</v>
      </c>
      <c r="E536" s="174"/>
      <c r="F536" s="176">
        <v>1953</v>
      </c>
      <c r="G536" s="176">
        <v>7</v>
      </c>
      <c r="H536" s="176">
        <v>19</v>
      </c>
      <c r="I536" s="174" t="s">
        <v>58</v>
      </c>
      <c r="J536" s="174" t="s">
        <v>59</v>
      </c>
      <c r="K536" s="174" t="s">
        <v>31</v>
      </c>
      <c r="L536" s="174" t="s">
        <v>60</v>
      </c>
      <c r="M536" s="174" t="s">
        <v>236</v>
      </c>
      <c r="N536" s="184"/>
      <c r="O536" s="178" t="s">
        <v>78</v>
      </c>
      <c r="P536" s="179">
        <v>8</v>
      </c>
      <c r="Q536" s="175" t="s">
        <v>63</v>
      </c>
      <c r="R536" s="175"/>
      <c r="S536" s="175"/>
      <c r="T536" s="175" t="s">
        <v>38</v>
      </c>
      <c r="U536" s="175" t="s">
        <v>38</v>
      </c>
      <c r="V536" s="175" t="s">
        <v>60</v>
      </c>
      <c r="W536" s="175" t="s">
        <v>38</v>
      </c>
      <c r="X536" s="178" t="s">
        <v>38</v>
      </c>
      <c r="Y536" s="178" t="s">
        <v>38</v>
      </c>
      <c r="Z536" s="178" t="s">
        <v>38</v>
      </c>
      <c r="AA536" s="178"/>
      <c r="AB536" s="178"/>
      <c r="AC536" s="178"/>
      <c r="AD536" s="178"/>
      <c r="AE536" s="178"/>
      <c r="AF536" s="178" t="s">
        <v>30</v>
      </c>
      <c r="AG536" s="180"/>
      <c r="AH536" s="180"/>
      <c r="AI536" s="181"/>
      <c r="AJ536" s="181"/>
      <c r="AK536" s="181"/>
      <c r="AL536" s="182">
        <v>247.1</v>
      </c>
      <c r="AM536" s="183" t="s">
        <v>11207</v>
      </c>
    </row>
    <row r="537" spans="1:39" s="153" customFormat="1" ht="15.6" customHeight="1" x14ac:dyDescent="0.3">
      <c r="A537" s="173">
        <v>248</v>
      </c>
      <c r="B537" s="175">
        <v>980</v>
      </c>
      <c r="C537" s="175">
        <v>2663</v>
      </c>
      <c r="D537" s="175"/>
      <c r="E537" s="175"/>
      <c r="F537" s="176">
        <v>1953</v>
      </c>
      <c r="G537" s="176">
        <v>8</v>
      </c>
      <c r="H537" s="176">
        <v>3</v>
      </c>
      <c r="I537" s="174" t="s">
        <v>129</v>
      </c>
      <c r="J537" s="174" t="s">
        <v>130</v>
      </c>
      <c r="K537" s="174" t="s">
        <v>31</v>
      </c>
      <c r="L537" s="175" t="s">
        <v>131</v>
      </c>
      <c r="M537" s="175" t="s">
        <v>403</v>
      </c>
      <c r="N537" s="190" t="s">
        <v>404</v>
      </c>
      <c r="O537" s="178" t="s">
        <v>384</v>
      </c>
      <c r="P537" s="179">
        <v>-3</v>
      </c>
      <c r="Q537" s="175"/>
      <c r="R537" s="175" t="s">
        <v>133</v>
      </c>
      <c r="S537" s="175"/>
      <c r="T537" s="175" t="s">
        <v>38</v>
      </c>
      <c r="U537" s="175" t="s">
        <v>38</v>
      </c>
      <c r="V537" s="175" t="s">
        <v>38</v>
      </c>
      <c r="W537" s="175" t="s">
        <v>134</v>
      </c>
      <c r="X537" s="178" t="s">
        <v>38</v>
      </c>
      <c r="Y537" s="178" t="s">
        <v>38</v>
      </c>
      <c r="Z537" s="178" t="s">
        <v>38</v>
      </c>
      <c r="AA537" s="178"/>
      <c r="AB537" s="178"/>
      <c r="AC537" s="178"/>
      <c r="AD537" s="178"/>
      <c r="AE537" s="178"/>
      <c r="AF537" s="178" t="s">
        <v>30</v>
      </c>
      <c r="AG537" s="180"/>
      <c r="AH537" s="180"/>
      <c r="AI537" s="181"/>
      <c r="AJ537" s="181"/>
      <c r="AK537" s="181"/>
      <c r="AL537" s="182">
        <v>248</v>
      </c>
      <c r="AM537" s="183" t="s">
        <v>11207</v>
      </c>
    </row>
    <row r="538" spans="1:39" s="153" customFormat="1" ht="15.6" customHeight="1" x14ac:dyDescent="0.3">
      <c r="A538" s="186">
        <v>1166</v>
      </c>
      <c r="B538" s="178">
        <v>981</v>
      </c>
      <c r="C538" s="178"/>
      <c r="D538" s="178"/>
      <c r="E538" s="178"/>
      <c r="F538" s="176">
        <v>1953</v>
      </c>
      <c r="G538" s="176">
        <v>8</v>
      </c>
      <c r="H538" s="176">
        <v>5</v>
      </c>
      <c r="I538" s="178" t="s">
        <v>719</v>
      </c>
      <c r="J538" s="178" t="s">
        <v>720</v>
      </c>
      <c r="K538" s="178" t="s">
        <v>31</v>
      </c>
      <c r="L538" s="178" t="s">
        <v>721</v>
      </c>
      <c r="M538" s="178"/>
      <c r="N538" s="187" t="s">
        <v>1167</v>
      </c>
      <c r="O538" s="178">
        <v>11</v>
      </c>
      <c r="P538" s="179">
        <v>7</v>
      </c>
      <c r="Q538" s="178"/>
      <c r="R538" s="178"/>
      <c r="S538" s="178"/>
      <c r="T538" s="175" t="s">
        <v>723</v>
      </c>
      <c r="U538" s="178" t="s">
        <v>38</v>
      </c>
      <c r="V538" s="188"/>
      <c r="W538" s="188"/>
      <c r="X538" s="188"/>
      <c r="Y538" s="178" t="s">
        <v>721</v>
      </c>
      <c r="Z538" s="188"/>
      <c r="AA538" s="178" t="s">
        <v>42</v>
      </c>
      <c r="AB538" s="178"/>
      <c r="AC538" s="178"/>
      <c r="AD538" s="178"/>
      <c r="AE538" s="178"/>
      <c r="AF538" s="178" t="s">
        <v>30</v>
      </c>
      <c r="AG538" s="180" t="s">
        <v>42</v>
      </c>
      <c r="AH538" s="180"/>
      <c r="AI538" s="181"/>
      <c r="AJ538" s="181"/>
      <c r="AK538" s="181"/>
      <c r="AL538" s="182">
        <v>1166</v>
      </c>
      <c r="AM538" s="183" t="s">
        <v>11207</v>
      </c>
    </row>
    <row r="539" spans="1:39" s="153" customFormat="1" ht="15.6" customHeight="1" x14ac:dyDescent="0.3">
      <c r="A539" s="186">
        <v>1167</v>
      </c>
      <c r="B539" s="178">
        <v>982</v>
      </c>
      <c r="C539" s="178"/>
      <c r="D539" s="178"/>
      <c r="E539" s="178"/>
      <c r="F539" s="176">
        <v>1953</v>
      </c>
      <c r="G539" s="176">
        <v>8</v>
      </c>
      <c r="H539" s="176">
        <v>20</v>
      </c>
      <c r="I539" s="178" t="s">
        <v>675</v>
      </c>
      <c r="J539" s="178" t="s">
        <v>773</v>
      </c>
      <c r="K539" s="178" t="s">
        <v>31</v>
      </c>
      <c r="L539" s="178" t="s">
        <v>774</v>
      </c>
      <c r="M539" s="178"/>
      <c r="N539" s="187" t="s">
        <v>1168</v>
      </c>
      <c r="O539" s="178">
        <v>7</v>
      </c>
      <c r="P539" s="179" t="s">
        <v>110</v>
      </c>
      <c r="Q539" s="178"/>
      <c r="R539" s="178"/>
      <c r="S539" s="178"/>
      <c r="T539" s="175" t="s">
        <v>776</v>
      </c>
      <c r="U539" s="178" t="s">
        <v>38</v>
      </c>
      <c r="V539" s="188"/>
      <c r="W539" s="188"/>
      <c r="X539" s="188"/>
      <c r="Y539" s="178" t="s">
        <v>774</v>
      </c>
      <c r="Z539" s="188"/>
      <c r="AA539" s="178" t="s">
        <v>42</v>
      </c>
      <c r="AB539" s="178"/>
      <c r="AC539" s="178"/>
      <c r="AD539" s="178"/>
      <c r="AE539" s="178"/>
      <c r="AF539" s="178" t="s">
        <v>87</v>
      </c>
      <c r="AG539" s="180"/>
      <c r="AH539" s="180"/>
      <c r="AI539" s="181"/>
      <c r="AJ539" s="181"/>
      <c r="AK539" s="181"/>
      <c r="AL539" s="182">
        <v>1167</v>
      </c>
      <c r="AM539" s="183" t="s">
        <v>11207</v>
      </c>
    </row>
    <row r="540" spans="1:39" s="153" customFormat="1" ht="15.6" customHeight="1" x14ac:dyDescent="0.3">
      <c r="A540" s="186">
        <v>1172</v>
      </c>
      <c r="B540" s="178">
        <v>987</v>
      </c>
      <c r="C540" s="178"/>
      <c r="D540" s="178"/>
      <c r="E540" s="178"/>
      <c r="F540" s="176">
        <v>1953</v>
      </c>
      <c r="G540" s="176">
        <v>10</v>
      </c>
      <c r="H540" s="176">
        <v>12</v>
      </c>
      <c r="I540" s="178" t="s">
        <v>913</v>
      </c>
      <c r="J540" s="178" t="s">
        <v>968</v>
      </c>
      <c r="K540" s="178"/>
      <c r="L540" s="178"/>
      <c r="M540" s="178"/>
      <c r="N540" s="187" t="s">
        <v>1169</v>
      </c>
      <c r="O540" s="178"/>
      <c r="P540" s="179"/>
      <c r="Q540" s="178"/>
      <c r="R540" s="178"/>
      <c r="S540" s="178"/>
      <c r="T540" s="175" t="s">
        <v>38</v>
      </c>
      <c r="U540" s="178" t="s">
        <v>38</v>
      </c>
      <c r="V540" s="188"/>
      <c r="W540" s="188"/>
      <c r="X540" s="188"/>
      <c r="Y540" s="178" t="s">
        <v>38</v>
      </c>
      <c r="Z540" s="188"/>
      <c r="AA540" s="178"/>
      <c r="AB540" s="178"/>
      <c r="AC540" s="178"/>
      <c r="AD540" s="178" t="s">
        <v>42</v>
      </c>
      <c r="AE540" s="178"/>
      <c r="AF540" s="178"/>
      <c r="AG540" s="180" t="s">
        <v>42</v>
      </c>
      <c r="AH540" s="180"/>
      <c r="AI540" s="181"/>
      <c r="AJ540" s="181"/>
      <c r="AK540" s="181"/>
      <c r="AL540" s="182"/>
      <c r="AM540" s="183" t="s">
        <v>11257</v>
      </c>
    </row>
    <row r="541" spans="1:39" s="153" customFormat="1" ht="15.6" customHeight="1" x14ac:dyDescent="0.3">
      <c r="A541" s="186">
        <v>1173</v>
      </c>
      <c r="B541" s="178">
        <v>988</v>
      </c>
      <c r="C541" s="178"/>
      <c r="D541" s="178"/>
      <c r="E541" s="178"/>
      <c r="F541" s="176">
        <v>1953</v>
      </c>
      <c r="G541" s="176">
        <v>10</v>
      </c>
      <c r="H541" s="176">
        <v>15</v>
      </c>
      <c r="I541" s="178" t="s">
        <v>718</v>
      </c>
      <c r="J541" s="178" t="s">
        <v>971</v>
      </c>
      <c r="K541" s="178"/>
      <c r="L541" s="178"/>
      <c r="M541" s="178"/>
      <c r="N541" s="187" t="s">
        <v>1170</v>
      </c>
      <c r="O541" s="178"/>
      <c r="P541" s="179"/>
      <c r="Q541" s="178"/>
      <c r="R541" s="178"/>
      <c r="S541" s="178"/>
      <c r="T541" s="175" t="s">
        <v>38</v>
      </c>
      <c r="U541" s="178" t="s">
        <v>38</v>
      </c>
      <c r="V541" s="188"/>
      <c r="W541" s="188"/>
      <c r="X541" s="188"/>
      <c r="Y541" s="178" t="s">
        <v>38</v>
      </c>
      <c r="Z541" s="188"/>
      <c r="AA541" s="178"/>
      <c r="AB541" s="178"/>
      <c r="AC541" s="178"/>
      <c r="AD541" s="178"/>
      <c r="AE541" s="178" t="s">
        <v>42</v>
      </c>
      <c r="AF541" s="178"/>
      <c r="AG541" s="180"/>
      <c r="AH541" s="180"/>
      <c r="AI541" s="181"/>
      <c r="AJ541" s="181"/>
      <c r="AK541" s="181"/>
      <c r="AL541" s="182"/>
      <c r="AM541" s="183" t="s">
        <v>11257</v>
      </c>
    </row>
    <row r="542" spans="1:39" s="153" customFormat="1" ht="15.6" customHeight="1" x14ac:dyDescent="0.3">
      <c r="A542" s="186">
        <v>1174</v>
      </c>
      <c r="B542" s="178">
        <v>989</v>
      </c>
      <c r="C542" s="178"/>
      <c r="D542" s="178"/>
      <c r="E542" s="178"/>
      <c r="F542" s="176">
        <v>1953</v>
      </c>
      <c r="G542" s="176">
        <v>10</v>
      </c>
      <c r="H542" s="176">
        <v>16</v>
      </c>
      <c r="I542" s="178" t="s">
        <v>689</v>
      </c>
      <c r="J542" s="178" t="s">
        <v>1171</v>
      </c>
      <c r="K542" s="178" t="s">
        <v>31</v>
      </c>
      <c r="L542" s="178"/>
      <c r="M542" s="178"/>
      <c r="N542" s="187" t="s">
        <v>1172</v>
      </c>
      <c r="O542" s="178"/>
      <c r="P542" s="179"/>
      <c r="Q542" s="178"/>
      <c r="R542" s="178"/>
      <c r="S542" s="178"/>
      <c r="T542" s="175" t="s">
        <v>38</v>
      </c>
      <c r="U542" s="178" t="s">
        <v>38</v>
      </c>
      <c r="V542" s="188"/>
      <c r="W542" s="188"/>
      <c r="X542" s="188"/>
      <c r="Y542" s="178" t="s">
        <v>38</v>
      </c>
      <c r="Z542" s="188"/>
      <c r="AA542" s="178"/>
      <c r="AB542" s="178"/>
      <c r="AC542" s="178"/>
      <c r="AD542" s="178" t="s">
        <v>42</v>
      </c>
      <c r="AE542" s="178"/>
      <c r="AF542" s="178"/>
      <c r="AG542" s="180" t="s">
        <v>42</v>
      </c>
      <c r="AH542" s="180"/>
      <c r="AI542" s="181"/>
      <c r="AJ542" s="181"/>
      <c r="AK542" s="181"/>
      <c r="AL542" s="182"/>
      <c r="AM542" s="183" t="s">
        <v>11257</v>
      </c>
    </row>
    <row r="543" spans="1:39" s="153" customFormat="1" ht="15.6" customHeight="1" x14ac:dyDescent="0.3">
      <c r="A543" s="186">
        <v>1903</v>
      </c>
      <c r="B543" s="178"/>
      <c r="C543" s="178"/>
      <c r="D543" s="178">
        <v>1596</v>
      </c>
      <c r="E543" s="178"/>
      <c r="F543" s="176">
        <v>1953</v>
      </c>
      <c r="G543" s="176">
        <v>11</v>
      </c>
      <c r="H543" s="176">
        <v>23</v>
      </c>
      <c r="I543" s="178" t="s">
        <v>777</v>
      </c>
      <c r="J543" s="178" t="s">
        <v>1460</v>
      </c>
      <c r="K543" s="178" t="s">
        <v>31</v>
      </c>
      <c r="L543" s="178" t="s">
        <v>1461</v>
      </c>
      <c r="M543" s="178"/>
      <c r="N543" s="187" t="s">
        <v>1495</v>
      </c>
      <c r="O543" s="178">
        <v>7</v>
      </c>
      <c r="P543" s="179">
        <v>-9</v>
      </c>
      <c r="Q543" s="178"/>
      <c r="R543" s="178"/>
      <c r="S543" s="178"/>
      <c r="T543" s="175" t="s">
        <v>1463</v>
      </c>
      <c r="U543" s="178" t="s">
        <v>38</v>
      </c>
      <c r="V543" s="188"/>
      <c r="W543" s="188"/>
      <c r="X543" s="188"/>
      <c r="Y543" s="178" t="s">
        <v>1461</v>
      </c>
      <c r="Z543" s="188"/>
      <c r="AA543" s="178"/>
      <c r="AB543" s="178"/>
      <c r="AC543" s="178"/>
      <c r="AD543" s="178"/>
      <c r="AE543" s="178"/>
      <c r="AF543" s="178" t="s">
        <v>87</v>
      </c>
      <c r="AG543" s="180"/>
      <c r="AH543" s="180"/>
      <c r="AI543" s="181"/>
      <c r="AJ543" s="181"/>
      <c r="AK543" s="181"/>
      <c r="AL543" s="182">
        <v>1903</v>
      </c>
      <c r="AM543" s="183" t="s">
        <v>11207</v>
      </c>
    </row>
    <row r="544" spans="1:39" s="153" customFormat="1" ht="15.6" customHeight="1" x14ac:dyDescent="0.3">
      <c r="A544" s="186">
        <v>409</v>
      </c>
      <c r="B544" s="174">
        <v>993</v>
      </c>
      <c r="C544" s="174"/>
      <c r="D544" s="174"/>
      <c r="E544" s="174"/>
      <c r="F544" s="176">
        <v>1953</v>
      </c>
      <c r="G544" s="176">
        <v>12</v>
      </c>
      <c r="H544" s="176">
        <v>3</v>
      </c>
      <c r="I544" s="174" t="s">
        <v>129</v>
      </c>
      <c r="J544" s="174" t="s">
        <v>598</v>
      </c>
      <c r="K544" s="174" t="s">
        <v>31</v>
      </c>
      <c r="L544" s="174" t="s">
        <v>599</v>
      </c>
      <c r="M544" s="174" t="s">
        <v>671</v>
      </c>
      <c r="N544" s="184" t="s">
        <v>672</v>
      </c>
      <c r="O544" s="178">
        <v>20</v>
      </c>
      <c r="P544" s="179" t="s">
        <v>281</v>
      </c>
      <c r="Q544" s="175"/>
      <c r="R544" s="175"/>
      <c r="S544" s="175" t="s">
        <v>601</v>
      </c>
      <c r="T544" s="175" t="s">
        <v>38</v>
      </c>
      <c r="U544" s="175" t="s">
        <v>38</v>
      </c>
      <c r="V544" s="175" t="s">
        <v>38</v>
      </c>
      <c r="W544" s="175" t="s">
        <v>38</v>
      </c>
      <c r="X544" s="178" t="s">
        <v>599</v>
      </c>
      <c r="Y544" s="178" t="s">
        <v>38</v>
      </c>
      <c r="Z544" s="178" t="s">
        <v>38</v>
      </c>
      <c r="AA544" s="178"/>
      <c r="AB544" s="178"/>
      <c r="AC544" s="178"/>
      <c r="AD544" s="178"/>
      <c r="AE544" s="178"/>
      <c r="AF544" s="178" t="s">
        <v>87</v>
      </c>
      <c r="AG544" s="180"/>
      <c r="AH544" s="180"/>
      <c r="AI544" s="181"/>
      <c r="AJ544" s="181"/>
      <c r="AK544" s="181"/>
      <c r="AL544" s="182">
        <v>409</v>
      </c>
      <c r="AM544" s="183" t="s">
        <v>11207</v>
      </c>
    </row>
    <row r="545" spans="1:39" s="153" customFormat="1" ht="15.6" customHeight="1" x14ac:dyDescent="0.3">
      <c r="A545" s="186">
        <v>1176</v>
      </c>
      <c r="B545" s="178">
        <v>991</v>
      </c>
      <c r="C545" s="178"/>
      <c r="D545" s="178"/>
      <c r="E545" s="178"/>
      <c r="F545" s="176">
        <v>1953</v>
      </c>
      <c r="G545" s="176">
        <v>12</v>
      </c>
      <c r="H545" s="176">
        <v>3</v>
      </c>
      <c r="I545" s="178" t="s">
        <v>80</v>
      </c>
      <c r="J545" s="178" t="s">
        <v>685</v>
      </c>
      <c r="K545" s="178" t="s">
        <v>31</v>
      </c>
      <c r="L545" s="178" t="s">
        <v>681</v>
      </c>
      <c r="M545" s="178"/>
      <c r="N545" s="187" t="s">
        <v>1173</v>
      </c>
      <c r="O545" s="178">
        <v>8</v>
      </c>
      <c r="P545" s="179">
        <v>6</v>
      </c>
      <c r="Q545" s="178"/>
      <c r="R545" s="178"/>
      <c r="S545" s="178"/>
      <c r="T545" s="175" t="s">
        <v>38</v>
      </c>
      <c r="U545" s="178" t="s">
        <v>683</v>
      </c>
      <c r="V545" s="188"/>
      <c r="W545" s="188"/>
      <c r="X545" s="188"/>
      <c r="Y545" s="178" t="s">
        <v>38</v>
      </c>
      <c r="Z545" s="178" t="s">
        <v>681</v>
      </c>
      <c r="AA545" s="178"/>
      <c r="AB545" s="178"/>
      <c r="AC545" s="178"/>
      <c r="AD545" s="178"/>
      <c r="AE545" s="178"/>
      <c r="AF545" s="178" t="s">
        <v>87</v>
      </c>
      <c r="AG545" s="180"/>
      <c r="AH545" s="180"/>
      <c r="AI545" s="181"/>
      <c r="AJ545" s="181"/>
      <c r="AK545" s="181"/>
      <c r="AL545" s="182">
        <v>1176</v>
      </c>
      <c r="AM545" s="183" t="s">
        <v>11207</v>
      </c>
    </row>
    <row r="546" spans="1:39" s="153" customFormat="1" ht="15.6" customHeight="1" x14ac:dyDescent="0.3">
      <c r="A546" s="173">
        <v>390</v>
      </c>
      <c r="B546" s="174">
        <v>994</v>
      </c>
      <c r="C546" s="174"/>
      <c r="D546" s="174"/>
      <c r="E546" s="174"/>
      <c r="F546" s="176">
        <v>1953</v>
      </c>
      <c r="G546" s="176">
        <v>12</v>
      </c>
      <c r="H546" s="176">
        <v>16</v>
      </c>
      <c r="I546" s="174" t="s">
        <v>129</v>
      </c>
      <c r="J546" s="174" t="s">
        <v>598</v>
      </c>
      <c r="K546" s="174" t="s">
        <v>31</v>
      </c>
      <c r="L546" s="174" t="s">
        <v>599</v>
      </c>
      <c r="M546" s="174"/>
      <c r="N546" s="184" t="s">
        <v>652</v>
      </c>
      <c r="O546" s="178">
        <v>20</v>
      </c>
      <c r="P546" s="179" t="s">
        <v>281</v>
      </c>
      <c r="Q546" s="175"/>
      <c r="R546" s="175"/>
      <c r="S546" s="175" t="s">
        <v>601</v>
      </c>
      <c r="T546" s="175" t="s">
        <v>38</v>
      </c>
      <c r="U546" s="175" t="s">
        <v>38</v>
      </c>
      <c r="V546" s="175" t="s">
        <v>38</v>
      </c>
      <c r="W546" s="175" t="s">
        <v>38</v>
      </c>
      <c r="X546" s="178" t="s">
        <v>599</v>
      </c>
      <c r="Y546" s="178" t="s">
        <v>38</v>
      </c>
      <c r="Z546" s="178" t="s">
        <v>38</v>
      </c>
      <c r="AA546" s="178"/>
      <c r="AB546" s="178"/>
      <c r="AC546" s="178"/>
      <c r="AD546" s="178"/>
      <c r="AE546" s="178"/>
      <c r="AF546" s="178" t="s">
        <v>87</v>
      </c>
      <c r="AG546" s="180"/>
      <c r="AH546" s="180"/>
      <c r="AI546" s="181"/>
      <c r="AJ546" s="181"/>
      <c r="AK546" s="181"/>
      <c r="AL546" s="182">
        <v>390</v>
      </c>
      <c r="AM546" s="183" t="s">
        <v>11207</v>
      </c>
    </row>
    <row r="547" spans="1:39" s="153" customFormat="1" ht="15.6" customHeight="1" x14ac:dyDescent="0.3">
      <c r="A547" s="186">
        <v>1184</v>
      </c>
      <c r="B547" s="178">
        <v>1001</v>
      </c>
      <c r="C547" s="178"/>
      <c r="D547" s="178"/>
      <c r="E547" s="178"/>
      <c r="F547" s="176">
        <v>1953</v>
      </c>
      <c r="G547" s="176">
        <v>12</v>
      </c>
      <c r="H547" s="176">
        <v>24</v>
      </c>
      <c r="I547" s="178" t="s">
        <v>733</v>
      </c>
      <c r="J547" s="178" t="s">
        <v>11290</v>
      </c>
      <c r="K547" s="178" t="s">
        <v>31</v>
      </c>
      <c r="L547" s="178"/>
      <c r="M547" s="178"/>
      <c r="N547" s="187" t="s">
        <v>1174</v>
      </c>
      <c r="O547" s="178"/>
      <c r="P547" s="179"/>
      <c r="Q547" s="178"/>
      <c r="R547" s="178"/>
      <c r="S547" s="178"/>
      <c r="T547" s="175" t="s">
        <v>38</v>
      </c>
      <c r="U547" s="178" t="s">
        <v>38</v>
      </c>
      <c r="V547" s="188"/>
      <c r="W547" s="188"/>
      <c r="X547" s="188"/>
      <c r="Y547" s="178" t="s">
        <v>38</v>
      </c>
      <c r="Z547" s="188"/>
      <c r="AA547" s="178" t="s">
        <v>42</v>
      </c>
      <c r="AB547" s="178"/>
      <c r="AC547" s="178"/>
      <c r="AD547" s="178"/>
      <c r="AE547" s="178"/>
      <c r="AF547" s="178"/>
      <c r="AG547" s="180"/>
      <c r="AH547" s="180"/>
      <c r="AI547" s="181"/>
      <c r="AJ547" s="181"/>
      <c r="AK547" s="181"/>
      <c r="AL547" s="182"/>
      <c r="AM547" s="183" t="s">
        <v>11257</v>
      </c>
    </row>
    <row r="548" spans="1:39" s="153" customFormat="1" ht="15.6" customHeight="1" x14ac:dyDescent="0.3">
      <c r="A548" s="186">
        <v>1185</v>
      </c>
      <c r="B548" s="178">
        <v>1002</v>
      </c>
      <c r="C548" s="178"/>
      <c r="D548" s="178"/>
      <c r="E548" s="178"/>
      <c r="F548" s="176">
        <v>1953</v>
      </c>
      <c r="G548" s="176">
        <v>12</v>
      </c>
      <c r="H548" s="176">
        <v>28</v>
      </c>
      <c r="I548" s="178" t="s">
        <v>675</v>
      </c>
      <c r="J548" s="178" t="s">
        <v>1175</v>
      </c>
      <c r="K548" s="178" t="s">
        <v>31</v>
      </c>
      <c r="L548" s="178" t="s">
        <v>1176</v>
      </c>
      <c r="M548" s="178"/>
      <c r="N548" s="187" t="s">
        <v>1177</v>
      </c>
      <c r="O548" s="178">
        <v>7</v>
      </c>
      <c r="P548" s="179">
        <v>-5</v>
      </c>
      <c r="Q548" s="178"/>
      <c r="R548" s="178"/>
      <c r="S548" s="178"/>
      <c r="T548" s="175" t="s">
        <v>1178</v>
      </c>
      <c r="U548" s="178" t="s">
        <v>38</v>
      </c>
      <c r="V548" s="188"/>
      <c r="W548" s="188"/>
      <c r="X548" s="188"/>
      <c r="Y548" s="178" t="s">
        <v>1176</v>
      </c>
      <c r="Z548" s="188"/>
      <c r="AA548" s="178"/>
      <c r="AB548" s="178"/>
      <c r="AC548" s="178"/>
      <c r="AD548" s="178"/>
      <c r="AE548" s="178"/>
      <c r="AF548" s="178" t="s">
        <v>87</v>
      </c>
      <c r="AG548" s="180"/>
      <c r="AH548" s="180"/>
      <c r="AI548" s="181"/>
      <c r="AJ548" s="181"/>
      <c r="AK548" s="181"/>
      <c r="AL548" s="182">
        <v>1185</v>
      </c>
      <c r="AM548" s="183" t="s">
        <v>11207</v>
      </c>
    </row>
    <row r="549" spans="1:39" s="153" customFormat="1" ht="15.6" customHeight="1" x14ac:dyDescent="0.3">
      <c r="A549" s="186">
        <v>1187</v>
      </c>
      <c r="B549" s="178">
        <v>1004</v>
      </c>
      <c r="C549" s="178"/>
      <c r="D549" s="178"/>
      <c r="E549" s="178"/>
      <c r="F549" s="176">
        <v>1954</v>
      </c>
      <c r="G549" s="176">
        <v>1</v>
      </c>
      <c r="H549" s="176">
        <v>10</v>
      </c>
      <c r="I549" s="178" t="s">
        <v>686</v>
      </c>
      <c r="J549" s="178" t="s">
        <v>780</v>
      </c>
      <c r="K549" s="178" t="s">
        <v>31</v>
      </c>
      <c r="L549" s="178" t="s">
        <v>781</v>
      </c>
      <c r="M549" s="178"/>
      <c r="N549" s="187" t="s">
        <v>1179</v>
      </c>
      <c r="O549" s="178">
        <v>11</v>
      </c>
      <c r="P549" s="179">
        <v>1</v>
      </c>
      <c r="Q549" s="178"/>
      <c r="R549" s="178"/>
      <c r="S549" s="178"/>
      <c r="T549" s="175" t="s">
        <v>783</v>
      </c>
      <c r="U549" s="178" t="s">
        <v>38</v>
      </c>
      <c r="V549" s="188"/>
      <c r="W549" s="188"/>
      <c r="X549" s="188"/>
      <c r="Y549" s="178" t="s">
        <v>781</v>
      </c>
      <c r="Z549" s="188"/>
      <c r="AA549" s="178"/>
      <c r="AB549" s="178"/>
      <c r="AC549" s="178"/>
      <c r="AD549" s="178"/>
      <c r="AE549" s="178"/>
      <c r="AF549" s="178" t="s">
        <v>30</v>
      </c>
      <c r="AG549" s="180"/>
      <c r="AH549" s="180"/>
      <c r="AI549" s="181"/>
      <c r="AJ549" s="181"/>
      <c r="AK549" s="181"/>
      <c r="AL549" s="182">
        <v>1187</v>
      </c>
      <c r="AM549" s="183" t="s">
        <v>11207</v>
      </c>
    </row>
    <row r="550" spans="1:39" s="153" customFormat="1" ht="15.6" customHeight="1" x14ac:dyDescent="0.3">
      <c r="A550" s="173">
        <v>250.1</v>
      </c>
      <c r="B550" s="175"/>
      <c r="C550" s="175"/>
      <c r="D550" s="175">
        <v>1622</v>
      </c>
      <c r="E550" s="175"/>
      <c r="F550" s="176">
        <v>1954</v>
      </c>
      <c r="G550" s="176">
        <v>1</v>
      </c>
      <c r="H550" s="176">
        <v>14</v>
      </c>
      <c r="I550" s="174" t="s">
        <v>129</v>
      </c>
      <c r="J550" s="174" t="s">
        <v>256</v>
      </c>
      <c r="K550" s="174" t="s">
        <v>31</v>
      </c>
      <c r="L550" s="174" t="s">
        <v>257</v>
      </c>
      <c r="M550" s="174"/>
      <c r="N550" s="185" t="s">
        <v>405</v>
      </c>
      <c r="O550" s="178" t="s">
        <v>143</v>
      </c>
      <c r="P550" s="179">
        <v>3</v>
      </c>
      <c r="Q550" s="175"/>
      <c r="R550" s="175"/>
      <c r="S550" s="175" t="s">
        <v>259</v>
      </c>
      <c r="T550" s="175" t="s">
        <v>38</v>
      </c>
      <c r="U550" s="175" t="s">
        <v>38</v>
      </c>
      <c r="V550" s="175" t="s">
        <v>38</v>
      </c>
      <c r="W550" s="175" t="s">
        <v>38</v>
      </c>
      <c r="X550" s="178" t="s">
        <v>260</v>
      </c>
      <c r="Y550" s="178" t="s">
        <v>38</v>
      </c>
      <c r="Z550" s="178" t="s">
        <v>38</v>
      </c>
      <c r="AA550" s="178"/>
      <c r="AB550" s="178"/>
      <c r="AC550" s="178"/>
      <c r="AD550" s="178"/>
      <c r="AE550" s="178"/>
      <c r="AF550" s="178" t="s">
        <v>30</v>
      </c>
      <c r="AG550" s="180"/>
      <c r="AH550" s="180"/>
      <c r="AI550" s="181"/>
      <c r="AJ550" s="181"/>
      <c r="AK550" s="181"/>
      <c r="AL550" s="182">
        <v>250.1</v>
      </c>
      <c r="AM550" s="183" t="s">
        <v>11207</v>
      </c>
    </row>
    <row r="551" spans="1:39" s="153" customFormat="1" ht="15.6" customHeight="1" x14ac:dyDescent="0.3">
      <c r="A551" s="186">
        <v>1191</v>
      </c>
      <c r="B551" s="178">
        <v>1009</v>
      </c>
      <c r="C551" s="178"/>
      <c r="D551" s="178"/>
      <c r="E551" s="178"/>
      <c r="F551" s="176">
        <v>1954</v>
      </c>
      <c r="G551" s="176">
        <v>2</v>
      </c>
      <c r="H551" s="176">
        <v>1</v>
      </c>
      <c r="I551" s="178" t="s">
        <v>718</v>
      </c>
      <c r="J551" s="178" t="s">
        <v>11291</v>
      </c>
      <c r="K551" s="178" t="s">
        <v>31</v>
      </c>
      <c r="L551" s="178"/>
      <c r="M551" s="178"/>
      <c r="N551" s="187" t="s">
        <v>1180</v>
      </c>
      <c r="O551" s="178"/>
      <c r="P551" s="179"/>
      <c r="Q551" s="178"/>
      <c r="R551" s="178"/>
      <c r="S551" s="178"/>
      <c r="T551" s="175" t="s">
        <v>38</v>
      </c>
      <c r="U551" s="178" t="s">
        <v>38</v>
      </c>
      <c r="V551" s="188"/>
      <c r="W551" s="188"/>
      <c r="X551" s="188"/>
      <c r="Y551" s="178" t="s">
        <v>38</v>
      </c>
      <c r="Z551" s="188"/>
      <c r="AA551" s="178"/>
      <c r="AB551" s="178"/>
      <c r="AC551" s="178"/>
      <c r="AD551" s="178"/>
      <c r="AE551" s="178" t="s">
        <v>42</v>
      </c>
      <c r="AF551" s="178"/>
      <c r="AG551" s="180"/>
      <c r="AH551" s="180"/>
      <c r="AI551" s="181"/>
      <c r="AJ551" s="181"/>
      <c r="AK551" s="181"/>
      <c r="AL551" s="182"/>
      <c r="AM551" s="183" t="s">
        <v>11257</v>
      </c>
    </row>
    <row r="552" spans="1:39" s="153" customFormat="1" ht="15.6" customHeight="1" x14ac:dyDescent="0.3">
      <c r="A552" s="173">
        <v>366</v>
      </c>
      <c r="B552" s="174">
        <v>1010</v>
      </c>
      <c r="C552" s="174"/>
      <c r="D552" s="174"/>
      <c r="E552" s="174"/>
      <c r="F552" s="176">
        <v>1954</v>
      </c>
      <c r="G552" s="176">
        <v>2</v>
      </c>
      <c r="H552" s="176">
        <v>4</v>
      </c>
      <c r="I552" s="174" t="s">
        <v>129</v>
      </c>
      <c r="J552" s="174" t="s">
        <v>605</v>
      </c>
      <c r="K552" s="174" t="s">
        <v>31</v>
      </c>
      <c r="L552" s="174" t="s">
        <v>606</v>
      </c>
      <c r="M552" s="174" t="s">
        <v>607</v>
      </c>
      <c r="N552" s="184" t="s">
        <v>608</v>
      </c>
      <c r="O552" s="178">
        <v>11</v>
      </c>
      <c r="P552" s="179">
        <v>6</v>
      </c>
      <c r="Q552" s="175"/>
      <c r="R552" s="175"/>
      <c r="S552" s="175"/>
      <c r="T552" s="175" t="s">
        <v>609</v>
      </c>
      <c r="U552" s="175" t="s">
        <v>38</v>
      </c>
      <c r="V552" s="175" t="s">
        <v>38</v>
      </c>
      <c r="W552" s="175" t="s">
        <v>38</v>
      </c>
      <c r="X552" s="178" t="s">
        <v>38</v>
      </c>
      <c r="Y552" s="178" t="s">
        <v>606</v>
      </c>
      <c r="Z552" s="178" t="s">
        <v>38</v>
      </c>
      <c r="AA552" s="178"/>
      <c r="AB552" s="178"/>
      <c r="AC552" s="178"/>
      <c r="AD552" s="178"/>
      <c r="AE552" s="178"/>
      <c r="AF552" s="178" t="s">
        <v>30</v>
      </c>
      <c r="AG552" s="180"/>
      <c r="AH552" s="180"/>
      <c r="AI552" s="181"/>
      <c r="AJ552" s="181"/>
      <c r="AK552" s="181"/>
      <c r="AL552" s="182">
        <v>366</v>
      </c>
      <c r="AM552" s="183" t="s">
        <v>11207</v>
      </c>
    </row>
    <row r="553" spans="1:39" s="153" customFormat="1" ht="15.6" customHeight="1" x14ac:dyDescent="0.3">
      <c r="A553" s="186">
        <v>1192</v>
      </c>
      <c r="B553" s="178">
        <v>1011</v>
      </c>
      <c r="C553" s="178"/>
      <c r="D553" s="178"/>
      <c r="E553" s="178"/>
      <c r="F553" s="176">
        <v>1954</v>
      </c>
      <c r="G553" s="176">
        <v>2</v>
      </c>
      <c r="H553" s="176">
        <v>4</v>
      </c>
      <c r="I553" s="178" t="s">
        <v>129</v>
      </c>
      <c r="J553" s="178" t="s">
        <v>605</v>
      </c>
      <c r="K553" s="178" t="s">
        <v>31</v>
      </c>
      <c r="L553" s="178" t="s">
        <v>606</v>
      </c>
      <c r="M553" s="178"/>
      <c r="N553" s="187" t="s">
        <v>1181</v>
      </c>
      <c r="O553" s="178">
        <v>11</v>
      </c>
      <c r="P553" s="179">
        <v>6</v>
      </c>
      <c r="Q553" s="178"/>
      <c r="R553" s="178"/>
      <c r="S553" s="178"/>
      <c r="T553" s="175" t="s">
        <v>609</v>
      </c>
      <c r="U553" s="178" t="s">
        <v>38</v>
      </c>
      <c r="V553" s="188"/>
      <c r="W553" s="188"/>
      <c r="X553" s="188"/>
      <c r="Y553" s="178" t="s">
        <v>606</v>
      </c>
      <c r="Z553" s="188"/>
      <c r="AA553" s="178"/>
      <c r="AB553" s="178"/>
      <c r="AC553" s="178"/>
      <c r="AD553" s="178" t="s">
        <v>42</v>
      </c>
      <c r="AE553" s="178"/>
      <c r="AF553" s="178" t="s">
        <v>30</v>
      </c>
      <c r="AG553" s="180" t="s">
        <v>42</v>
      </c>
      <c r="AH553" s="180"/>
      <c r="AI553" s="181"/>
      <c r="AJ553" s="181"/>
      <c r="AK553" s="181"/>
      <c r="AL553" s="182">
        <v>1192</v>
      </c>
      <c r="AM553" s="183" t="s">
        <v>11207</v>
      </c>
    </row>
    <row r="554" spans="1:39" s="153" customFormat="1" ht="15.6" customHeight="1" x14ac:dyDescent="0.3">
      <c r="A554" s="173">
        <v>251</v>
      </c>
      <c r="B554" s="175">
        <v>1012</v>
      </c>
      <c r="C554" s="175"/>
      <c r="D554" s="175"/>
      <c r="E554" s="175"/>
      <c r="F554" s="176">
        <v>1954</v>
      </c>
      <c r="G554" s="176">
        <v>2</v>
      </c>
      <c r="H554" s="176">
        <v>15</v>
      </c>
      <c r="I554" s="174" t="s">
        <v>264</v>
      </c>
      <c r="J554" s="174" t="s">
        <v>265</v>
      </c>
      <c r="K554" s="174" t="s">
        <v>31</v>
      </c>
      <c r="L554" s="174" t="s">
        <v>266</v>
      </c>
      <c r="M554" s="174" t="s">
        <v>267</v>
      </c>
      <c r="N554" s="184" t="s">
        <v>406</v>
      </c>
      <c r="O554" s="178" t="s">
        <v>62</v>
      </c>
      <c r="P554" s="179">
        <v>-1</v>
      </c>
      <c r="Q554" s="175" t="s">
        <v>269</v>
      </c>
      <c r="R554" s="175"/>
      <c r="S554" s="175"/>
      <c r="T554" s="175" t="s">
        <v>38</v>
      </c>
      <c r="U554" s="175" t="s">
        <v>38</v>
      </c>
      <c r="V554" s="175" t="s">
        <v>270</v>
      </c>
      <c r="W554" s="175" t="s">
        <v>38</v>
      </c>
      <c r="X554" s="178" t="s">
        <v>38</v>
      </c>
      <c r="Y554" s="178" t="s">
        <v>38</v>
      </c>
      <c r="Z554" s="178" t="s">
        <v>38</v>
      </c>
      <c r="AA554" s="178"/>
      <c r="AB554" s="178"/>
      <c r="AC554" s="178"/>
      <c r="AD554" s="178" t="s">
        <v>42</v>
      </c>
      <c r="AE554" s="178"/>
      <c r="AF554" s="178" t="s">
        <v>30</v>
      </c>
      <c r="AG554" s="180" t="s">
        <v>42</v>
      </c>
      <c r="AH554" s="180"/>
      <c r="AI554" s="181"/>
      <c r="AJ554" s="181"/>
      <c r="AK554" s="181"/>
      <c r="AL554" s="182">
        <v>251</v>
      </c>
      <c r="AM554" s="183" t="s">
        <v>11207</v>
      </c>
    </row>
    <row r="555" spans="1:39" s="153" customFormat="1" ht="15.6" customHeight="1" x14ac:dyDescent="0.3">
      <c r="A555" s="186">
        <v>1193</v>
      </c>
      <c r="B555" s="178">
        <v>1013</v>
      </c>
      <c r="C555" s="178"/>
      <c r="D555" s="178"/>
      <c r="E555" s="178"/>
      <c r="F555" s="176">
        <v>1954</v>
      </c>
      <c r="G555" s="176">
        <v>2</v>
      </c>
      <c r="H555" s="176">
        <v>22</v>
      </c>
      <c r="I555" s="178" t="s">
        <v>749</v>
      </c>
      <c r="J555" s="178" t="s">
        <v>11292</v>
      </c>
      <c r="K555" s="178" t="s">
        <v>31</v>
      </c>
      <c r="L555" s="178"/>
      <c r="M555" s="178"/>
      <c r="N555" s="187" t="s">
        <v>1182</v>
      </c>
      <c r="O555" s="178"/>
      <c r="P555" s="179"/>
      <c r="Q555" s="178"/>
      <c r="R555" s="178"/>
      <c r="S555" s="178"/>
      <c r="T555" s="175" t="s">
        <v>38</v>
      </c>
      <c r="U555" s="178" t="s">
        <v>38</v>
      </c>
      <c r="V555" s="188"/>
      <c r="W555" s="188"/>
      <c r="X555" s="188"/>
      <c r="Y555" s="178" t="s">
        <v>38</v>
      </c>
      <c r="Z555" s="188"/>
      <c r="AA555" s="178" t="s">
        <v>42</v>
      </c>
      <c r="AB555" s="178"/>
      <c r="AC555" s="178"/>
      <c r="AD555" s="178"/>
      <c r="AE555" s="178"/>
      <c r="AF555" s="178"/>
      <c r="AG555" s="180" t="s">
        <v>42</v>
      </c>
      <c r="AH555" s="180"/>
      <c r="AI555" s="181"/>
      <c r="AJ555" s="181"/>
      <c r="AK555" s="181"/>
      <c r="AL555" s="182"/>
      <c r="AM555" s="183" t="s">
        <v>11257</v>
      </c>
    </row>
    <row r="556" spans="1:39" s="153" customFormat="1" ht="15.6" customHeight="1" x14ac:dyDescent="0.3">
      <c r="A556" s="186">
        <v>1196</v>
      </c>
      <c r="B556" s="178">
        <v>1016</v>
      </c>
      <c r="C556" s="178"/>
      <c r="D556" s="178"/>
      <c r="E556" s="178"/>
      <c r="F556" s="176">
        <v>1954</v>
      </c>
      <c r="G556" s="176">
        <v>3</v>
      </c>
      <c r="H556" s="176">
        <v>5</v>
      </c>
      <c r="I556" s="178" t="s">
        <v>129</v>
      </c>
      <c r="J556" s="178" t="s">
        <v>11293</v>
      </c>
      <c r="K556" s="178" t="s">
        <v>1198</v>
      </c>
      <c r="L556" s="178"/>
      <c r="M556" s="178"/>
      <c r="N556" s="187" t="s">
        <v>1183</v>
      </c>
      <c r="O556" s="178"/>
      <c r="P556" s="179"/>
      <c r="Q556" s="178"/>
      <c r="R556" s="178"/>
      <c r="S556" s="178"/>
      <c r="T556" s="175" t="s">
        <v>38</v>
      </c>
      <c r="U556" s="178" t="s">
        <v>38</v>
      </c>
      <c r="V556" s="188"/>
      <c r="W556" s="188"/>
      <c r="X556" s="188"/>
      <c r="Y556" s="178" t="s">
        <v>38</v>
      </c>
      <c r="Z556" s="188"/>
      <c r="AA556" s="178" t="s">
        <v>42</v>
      </c>
      <c r="AB556" s="178"/>
      <c r="AC556" s="178"/>
      <c r="AD556" s="178"/>
      <c r="AE556" s="178"/>
      <c r="AF556" s="178"/>
      <c r="AG556" s="180"/>
      <c r="AH556" s="180"/>
      <c r="AI556" s="181"/>
      <c r="AJ556" s="181"/>
      <c r="AK556" s="181"/>
      <c r="AL556" s="182"/>
      <c r="AM556" s="183" t="s">
        <v>11257</v>
      </c>
    </row>
    <row r="557" spans="1:39" s="153" customFormat="1" ht="15.6" customHeight="1" x14ac:dyDescent="0.3">
      <c r="A557" s="173">
        <v>253</v>
      </c>
      <c r="B557" s="175"/>
      <c r="C557" s="175"/>
      <c r="D557" s="175" t="s">
        <v>11237</v>
      </c>
      <c r="E557" s="175"/>
      <c r="F557" s="176">
        <v>1954</v>
      </c>
      <c r="G557" s="176">
        <v>3</v>
      </c>
      <c r="H557" s="176">
        <v>8</v>
      </c>
      <c r="I557" s="174" t="s">
        <v>129</v>
      </c>
      <c r="J557" s="174" t="s">
        <v>256</v>
      </c>
      <c r="K557" s="174" t="s">
        <v>31</v>
      </c>
      <c r="L557" s="174" t="s">
        <v>257</v>
      </c>
      <c r="M557" s="174"/>
      <c r="N557" s="185" t="s">
        <v>408</v>
      </c>
      <c r="O557" s="178" t="s">
        <v>143</v>
      </c>
      <c r="P557" s="179">
        <v>3</v>
      </c>
      <c r="Q557" s="175"/>
      <c r="R557" s="175"/>
      <c r="S557" s="175" t="s">
        <v>259</v>
      </c>
      <c r="T557" s="175" t="s">
        <v>38</v>
      </c>
      <c r="U557" s="175" t="s">
        <v>38</v>
      </c>
      <c r="V557" s="175" t="s">
        <v>38</v>
      </c>
      <c r="W557" s="175" t="s">
        <v>38</v>
      </c>
      <c r="X557" s="178" t="s">
        <v>260</v>
      </c>
      <c r="Y557" s="178" t="s">
        <v>38</v>
      </c>
      <c r="Z557" s="178" t="s">
        <v>38</v>
      </c>
      <c r="AA557" s="178"/>
      <c r="AB557" s="178"/>
      <c r="AC557" s="178"/>
      <c r="AD557" s="178"/>
      <c r="AE557" s="178"/>
      <c r="AF557" s="178" t="s">
        <v>30</v>
      </c>
      <c r="AG557" s="180"/>
      <c r="AH557" s="180"/>
      <c r="AI557" s="181"/>
      <c r="AJ557" s="181"/>
      <c r="AK557" s="181"/>
      <c r="AL557" s="182">
        <v>253</v>
      </c>
      <c r="AM557" s="183" t="s">
        <v>11207</v>
      </c>
    </row>
    <row r="558" spans="1:39" s="153" customFormat="1" ht="15.6" customHeight="1" x14ac:dyDescent="0.3">
      <c r="A558" s="186">
        <v>1200</v>
      </c>
      <c r="B558" s="178">
        <v>1020</v>
      </c>
      <c r="C558" s="178"/>
      <c r="D558" s="178"/>
      <c r="E558" s="178"/>
      <c r="F558" s="176">
        <v>1954</v>
      </c>
      <c r="G558" s="176">
        <v>3</v>
      </c>
      <c r="H558" s="176">
        <v>24</v>
      </c>
      <c r="I558" s="178" t="s">
        <v>675</v>
      </c>
      <c r="J558" s="178" t="s">
        <v>11295</v>
      </c>
      <c r="K558" s="178"/>
      <c r="L558" s="178"/>
      <c r="M558" s="178"/>
      <c r="N558" s="187" t="s">
        <v>1184</v>
      </c>
      <c r="O558" s="178"/>
      <c r="P558" s="179"/>
      <c r="Q558" s="178"/>
      <c r="R558" s="178"/>
      <c r="S558" s="178"/>
      <c r="T558" s="175" t="s">
        <v>38</v>
      </c>
      <c r="U558" s="178" t="s">
        <v>38</v>
      </c>
      <c r="V558" s="188"/>
      <c r="W558" s="188"/>
      <c r="X558" s="188"/>
      <c r="Y558" s="178" t="s">
        <v>38</v>
      </c>
      <c r="Z558" s="188"/>
      <c r="AA558" s="178" t="s">
        <v>42</v>
      </c>
      <c r="AB558" s="178"/>
      <c r="AC558" s="178"/>
      <c r="AD558" s="178"/>
      <c r="AE558" s="178"/>
      <c r="AF558" s="178"/>
      <c r="AG558" s="180"/>
      <c r="AH558" s="180"/>
      <c r="AI558" s="181"/>
      <c r="AJ558" s="181"/>
      <c r="AK558" s="181"/>
      <c r="AL558" s="182"/>
      <c r="AM558" s="183" t="s">
        <v>11257</v>
      </c>
    </row>
    <row r="559" spans="1:39" s="153" customFormat="1" ht="15.6" customHeight="1" x14ac:dyDescent="0.3">
      <c r="A559" s="186">
        <v>1201</v>
      </c>
      <c r="B559" s="178">
        <v>1021</v>
      </c>
      <c r="C559" s="178"/>
      <c r="D559" s="178"/>
      <c r="E559" s="178"/>
      <c r="F559" s="176">
        <v>1954</v>
      </c>
      <c r="G559" s="176">
        <v>3</v>
      </c>
      <c r="H559" s="176">
        <v>25</v>
      </c>
      <c r="I559" s="178" t="s">
        <v>696</v>
      </c>
      <c r="J559" s="178" t="s">
        <v>1185</v>
      </c>
      <c r="K559" s="178" t="s">
        <v>31</v>
      </c>
      <c r="L559" s="178" t="s">
        <v>1005</v>
      </c>
      <c r="M559" s="178"/>
      <c r="N559" s="187" t="s">
        <v>1186</v>
      </c>
      <c r="O559" s="178">
        <v>8</v>
      </c>
      <c r="P559" s="179">
        <v>5</v>
      </c>
      <c r="Q559" s="178"/>
      <c r="R559" s="178"/>
      <c r="S559" s="178"/>
      <c r="T559" s="175" t="s">
        <v>38</v>
      </c>
      <c r="U559" s="178" t="s">
        <v>1007</v>
      </c>
      <c r="V559" s="188"/>
      <c r="W559" s="188"/>
      <c r="X559" s="188"/>
      <c r="Y559" s="178" t="s">
        <v>38</v>
      </c>
      <c r="Z559" s="178" t="s">
        <v>11274</v>
      </c>
      <c r="AA559" s="178" t="s">
        <v>42</v>
      </c>
      <c r="AB559" s="178"/>
      <c r="AC559" s="178"/>
      <c r="AD559" s="178"/>
      <c r="AE559" s="178"/>
      <c r="AF559" s="178" t="s">
        <v>87</v>
      </c>
      <c r="AG559" s="180"/>
      <c r="AH559" s="180"/>
      <c r="AI559" s="181"/>
      <c r="AJ559" s="181"/>
      <c r="AK559" s="181"/>
      <c r="AL559" s="182">
        <v>1201</v>
      </c>
      <c r="AM559" s="183" t="s">
        <v>11207</v>
      </c>
    </row>
    <row r="560" spans="1:39" s="153" customFormat="1" ht="15.6" customHeight="1" x14ac:dyDescent="0.3">
      <c r="A560" s="173">
        <v>254</v>
      </c>
      <c r="B560" s="174">
        <v>1023</v>
      </c>
      <c r="C560" s="174"/>
      <c r="D560" s="174"/>
      <c r="E560" s="174"/>
      <c r="F560" s="176">
        <v>1954</v>
      </c>
      <c r="G560" s="176">
        <v>4</v>
      </c>
      <c r="H560" s="176">
        <v>7</v>
      </c>
      <c r="I560" s="174" t="s">
        <v>313</v>
      </c>
      <c r="J560" s="174" t="s">
        <v>409</v>
      </c>
      <c r="K560" s="174" t="s">
        <v>31</v>
      </c>
      <c r="L560" s="174" t="s">
        <v>315</v>
      </c>
      <c r="M560" s="175"/>
      <c r="N560" s="184" t="s">
        <v>410</v>
      </c>
      <c r="O560" s="178">
        <v>7</v>
      </c>
      <c r="P560" s="179">
        <v>-7</v>
      </c>
      <c r="Q560" s="175" t="s">
        <v>317</v>
      </c>
      <c r="R560" s="175"/>
      <c r="S560" s="175"/>
      <c r="T560" s="175" t="s">
        <v>318</v>
      </c>
      <c r="U560" s="175" t="s">
        <v>38</v>
      </c>
      <c r="V560" s="175" t="s">
        <v>315</v>
      </c>
      <c r="W560" s="175" t="s">
        <v>38</v>
      </c>
      <c r="X560" s="178" t="s">
        <v>38</v>
      </c>
      <c r="Y560" s="178" t="s">
        <v>315</v>
      </c>
      <c r="Z560" s="178" t="s">
        <v>38</v>
      </c>
      <c r="AA560" s="178"/>
      <c r="AB560" s="178"/>
      <c r="AC560" s="178"/>
      <c r="AD560" s="178"/>
      <c r="AE560" s="178"/>
      <c r="AF560" s="178" t="s">
        <v>87</v>
      </c>
      <c r="AG560" s="180"/>
      <c r="AH560" s="180"/>
      <c r="AI560" s="181"/>
      <c r="AJ560" s="181"/>
      <c r="AK560" s="181"/>
      <c r="AL560" s="182">
        <v>254</v>
      </c>
      <c r="AM560" s="183" t="s">
        <v>11207</v>
      </c>
    </row>
    <row r="561" spans="1:39" s="153" customFormat="1" ht="15.6" customHeight="1" x14ac:dyDescent="0.3">
      <c r="A561" s="186">
        <v>1208</v>
      </c>
      <c r="B561" s="178">
        <v>1029</v>
      </c>
      <c r="C561" s="178"/>
      <c r="D561" s="178"/>
      <c r="E561" s="178"/>
      <c r="F561" s="176">
        <v>1954</v>
      </c>
      <c r="G561" s="176">
        <v>5</v>
      </c>
      <c r="H561" s="176">
        <v>11</v>
      </c>
      <c r="I561" s="178" t="s">
        <v>809</v>
      </c>
      <c r="J561" s="178" t="s">
        <v>742</v>
      </c>
      <c r="K561" s="178" t="s">
        <v>31</v>
      </c>
      <c r="L561" s="178" t="s">
        <v>743</v>
      </c>
      <c r="M561" s="178" t="s">
        <v>1187</v>
      </c>
      <c r="N561" s="187" t="s">
        <v>1188</v>
      </c>
      <c r="O561" s="178">
        <v>7</v>
      </c>
      <c r="P561" s="179" t="s">
        <v>110</v>
      </c>
      <c r="Q561" s="178"/>
      <c r="R561" s="178"/>
      <c r="S561" s="178"/>
      <c r="T561" s="175" t="s">
        <v>745</v>
      </c>
      <c r="U561" s="178" t="s">
        <v>38</v>
      </c>
      <c r="V561" s="188"/>
      <c r="W561" s="188"/>
      <c r="X561" s="188"/>
      <c r="Y561" s="178" t="s">
        <v>743</v>
      </c>
      <c r="Z561" s="188"/>
      <c r="AA561" s="178"/>
      <c r="AB561" s="178"/>
      <c r="AC561" s="178"/>
      <c r="AD561" s="178" t="s">
        <v>42</v>
      </c>
      <c r="AE561" s="178"/>
      <c r="AF561" s="178" t="s">
        <v>87</v>
      </c>
      <c r="AG561" s="180"/>
      <c r="AH561" s="180"/>
      <c r="AI561" s="181"/>
      <c r="AJ561" s="181"/>
      <c r="AK561" s="181"/>
      <c r="AL561" s="182">
        <v>1208</v>
      </c>
      <c r="AM561" s="183" t="s">
        <v>11207</v>
      </c>
    </row>
    <row r="562" spans="1:39" s="153" customFormat="1" ht="15.6" customHeight="1" x14ac:dyDescent="0.3">
      <c r="A562" s="186">
        <v>1209</v>
      </c>
      <c r="B562" s="178">
        <v>1030</v>
      </c>
      <c r="C562" s="178"/>
      <c r="D562" s="178"/>
      <c r="E562" s="178"/>
      <c r="F562" s="176">
        <v>1954</v>
      </c>
      <c r="G562" s="176">
        <v>5</v>
      </c>
      <c r="H562" s="176">
        <v>13</v>
      </c>
      <c r="I562" s="178" t="s">
        <v>697</v>
      </c>
      <c r="J562" s="178" t="s">
        <v>983</v>
      </c>
      <c r="K562" s="178"/>
      <c r="L562" s="178"/>
      <c r="M562" s="178"/>
      <c r="N562" s="187" t="s">
        <v>1189</v>
      </c>
      <c r="O562" s="178"/>
      <c r="P562" s="179"/>
      <c r="Q562" s="178"/>
      <c r="R562" s="178"/>
      <c r="S562" s="178"/>
      <c r="T562" s="175" t="s">
        <v>38</v>
      </c>
      <c r="U562" s="178" t="s">
        <v>38</v>
      </c>
      <c r="V562" s="188"/>
      <c r="W562" s="188"/>
      <c r="X562" s="188"/>
      <c r="Y562" s="178" t="s">
        <v>38</v>
      </c>
      <c r="Z562" s="188"/>
      <c r="AA562" s="178"/>
      <c r="AB562" s="178" t="s">
        <v>42</v>
      </c>
      <c r="AC562" s="178"/>
      <c r="AD562" s="178"/>
      <c r="AE562" s="178"/>
      <c r="AF562" s="178"/>
      <c r="AG562" s="180"/>
      <c r="AH562" s="180"/>
      <c r="AI562" s="181"/>
      <c r="AJ562" s="181"/>
      <c r="AK562" s="181"/>
      <c r="AL562" s="182"/>
      <c r="AM562" s="183" t="s">
        <v>11257</v>
      </c>
    </row>
    <row r="563" spans="1:39" s="153" customFormat="1" ht="15.6" customHeight="1" x14ac:dyDescent="0.3">
      <c r="A563" s="186">
        <v>1211</v>
      </c>
      <c r="B563" s="178">
        <v>1032</v>
      </c>
      <c r="C563" s="178"/>
      <c r="D563" s="178"/>
      <c r="E563" s="178"/>
      <c r="F563" s="176">
        <v>1954</v>
      </c>
      <c r="G563" s="176">
        <v>5</v>
      </c>
      <c r="H563" s="176">
        <v>14</v>
      </c>
      <c r="I563" s="178" t="s">
        <v>129</v>
      </c>
      <c r="J563" s="178" t="s">
        <v>1066</v>
      </c>
      <c r="K563" s="178" t="s">
        <v>31</v>
      </c>
      <c r="L563" s="178" t="s">
        <v>606</v>
      </c>
      <c r="M563" s="178"/>
      <c r="N563" s="187" t="s">
        <v>1191</v>
      </c>
      <c r="O563" s="178">
        <v>11</v>
      </c>
      <c r="P563" s="179">
        <v>6</v>
      </c>
      <c r="Q563" s="178"/>
      <c r="R563" s="178"/>
      <c r="S563" s="178"/>
      <c r="T563" s="175" t="s">
        <v>609</v>
      </c>
      <c r="U563" s="178" t="s">
        <v>38</v>
      </c>
      <c r="V563" s="188"/>
      <c r="W563" s="188"/>
      <c r="X563" s="188"/>
      <c r="Y563" s="178" t="s">
        <v>606</v>
      </c>
      <c r="Z563" s="188"/>
      <c r="AA563" s="178"/>
      <c r="AB563" s="178"/>
      <c r="AC563" s="178"/>
      <c r="AD563" s="178"/>
      <c r="AE563" s="178"/>
      <c r="AF563" s="178" t="s">
        <v>30</v>
      </c>
      <c r="AG563" s="180"/>
      <c r="AH563" s="180"/>
      <c r="AI563" s="181"/>
      <c r="AJ563" s="181"/>
      <c r="AK563" s="181"/>
      <c r="AL563" s="182">
        <v>1211</v>
      </c>
      <c r="AM563" s="183" t="s">
        <v>11207</v>
      </c>
    </row>
    <row r="564" spans="1:39" s="153" customFormat="1" ht="15.6" customHeight="1" x14ac:dyDescent="0.3">
      <c r="A564" s="186">
        <v>1210</v>
      </c>
      <c r="B564" s="178">
        <v>1031</v>
      </c>
      <c r="C564" s="178"/>
      <c r="D564" s="178"/>
      <c r="E564" s="178"/>
      <c r="F564" s="176">
        <v>1954</v>
      </c>
      <c r="G564" s="176">
        <v>5</v>
      </c>
      <c r="H564" s="176">
        <v>14</v>
      </c>
      <c r="I564" s="178"/>
      <c r="J564" s="178"/>
      <c r="K564" s="178" t="s">
        <v>851</v>
      </c>
      <c r="L564" s="178"/>
      <c r="M564" s="178"/>
      <c r="N564" s="187" t="s">
        <v>1190</v>
      </c>
      <c r="O564" s="178"/>
      <c r="P564" s="179"/>
      <c r="Q564" s="178"/>
      <c r="R564" s="178"/>
      <c r="S564" s="178"/>
      <c r="T564" s="175" t="s">
        <v>38</v>
      </c>
      <c r="U564" s="178" t="s">
        <v>38</v>
      </c>
      <c r="V564" s="188"/>
      <c r="W564" s="188"/>
      <c r="X564" s="188"/>
      <c r="Y564" s="178" t="s">
        <v>38</v>
      </c>
      <c r="Z564" s="188"/>
      <c r="AA564" s="178" t="s">
        <v>42</v>
      </c>
      <c r="AB564" s="178"/>
      <c r="AC564" s="178"/>
      <c r="AD564" s="178"/>
      <c r="AE564" s="178"/>
      <c r="AF564" s="178"/>
      <c r="AG564" s="180"/>
      <c r="AH564" s="180"/>
      <c r="AI564" s="181"/>
      <c r="AJ564" s="181"/>
      <c r="AK564" s="181"/>
      <c r="AL564" s="182"/>
      <c r="AM564" s="183" t="s">
        <v>11257</v>
      </c>
    </row>
    <row r="565" spans="1:39" s="153" customFormat="1" ht="15.6" customHeight="1" x14ac:dyDescent="0.3">
      <c r="A565" s="186">
        <v>1218</v>
      </c>
      <c r="B565" s="178">
        <v>1039</v>
      </c>
      <c r="C565" s="178"/>
      <c r="D565" s="178"/>
      <c r="E565" s="178"/>
      <c r="F565" s="176">
        <v>1954</v>
      </c>
      <c r="G565" s="176">
        <v>6</v>
      </c>
      <c r="H565" s="176">
        <v>1</v>
      </c>
      <c r="I565" s="178" t="s">
        <v>718</v>
      </c>
      <c r="J565" s="178" t="s">
        <v>11296</v>
      </c>
      <c r="K565" s="178" t="s">
        <v>31</v>
      </c>
      <c r="L565" s="178"/>
      <c r="M565" s="178"/>
      <c r="N565" s="187" t="s">
        <v>1192</v>
      </c>
      <c r="O565" s="178"/>
      <c r="P565" s="179"/>
      <c r="Q565" s="178"/>
      <c r="R565" s="178"/>
      <c r="S565" s="178"/>
      <c r="T565" s="175" t="s">
        <v>38</v>
      </c>
      <c r="U565" s="178" t="s">
        <v>38</v>
      </c>
      <c r="V565" s="188"/>
      <c r="W565" s="188"/>
      <c r="X565" s="188"/>
      <c r="Y565" s="178" t="s">
        <v>38</v>
      </c>
      <c r="Z565" s="188"/>
      <c r="AA565" s="178"/>
      <c r="AB565" s="178" t="s">
        <v>42</v>
      </c>
      <c r="AC565" s="178"/>
      <c r="AD565" s="178"/>
      <c r="AE565" s="178"/>
      <c r="AF565" s="178"/>
      <c r="AG565" s="180"/>
      <c r="AH565" s="180"/>
      <c r="AI565" s="181"/>
      <c r="AJ565" s="181"/>
      <c r="AK565" s="181"/>
      <c r="AL565" s="182"/>
      <c r="AM565" s="183" t="s">
        <v>11257</v>
      </c>
    </row>
    <row r="566" spans="1:39" s="153" customFormat="1" ht="15.6" customHeight="1" x14ac:dyDescent="0.3">
      <c r="A566" s="173">
        <v>387</v>
      </c>
      <c r="B566" s="174">
        <v>1041</v>
      </c>
      <c r="C566" s="174" t="s">
        <v>646</v>
      </c>
      <c r="D566" s="174"/>
      <c r="E566" s="174"/>
      <c r="F566" s="176">
        <v>1954</v>
      </c>
      <c r="G566" s="176">
        <v>6</v>
      </c>
      <c r="H566" s="176">
        <v>8</v>
      </c>
      <c r="I566" s="174" t="s">
        <v>129</v>
      </c>
      <c r="J566" s="174" t="s">
        <v>51</v>
      </c>
      <c r="K566" s="174" t="s">
        <v>31</v>
      </c>
      <c r="L566" s="174" t="s">
        <v>52</v>
      </c>
      <c r="M566" s="174"/>
      <c r="N566" s="184" t="s">
        <v>647</v>
      </c>
      <c r="O566" s="178">
        <v>20</v>
      </c>
      <c r="P566" s="179" t="s">
        <v>281</v>
      </c>
      <c r="Q566" s="175"/>
      <c r="R566" s="175"/>
      <c r="S566" s="175" t="s">
        <v>645</v>
      </c>
      <c r="T566" s="175" t="s">
        <v>38</v>
      </c>
      <c r="U566" s="175" t="s">
        <v>38</v>
      </c>
      <c r="V566" s="175" t="s">
        <v>38</v>
      </c>
      <c r="W566" s="175" t="s">
        <v>38</v>
      </c>
      <c r="X566" s="178" t="s">
        <v>52</v>
      </c>
      <c r="Y566" s="178" t="s">
        <v>38</v>
      </c>
      <c r="Z566" s="178" t="s">
        <v>38</v>
      </c>
      <c r="AA566" s="178"/>
      <c r="AB566" s="178"/>
      <c r="AC566" s="178"/>
      <c r="AD566" s="178"/>
      <c r="AE566" s="178"/>
      <c r="AF566" s="178" t="s">
        <v>87</v>
      </c>
      <c r="AG566" s="180"/>
      <c r="AH566" s="180"/>
      <c r="AI566" s="181"/>
      <c r="AJ566" s="181"/>
      <c r="AK566" s="181"/>
      <c r="AL566" s="182">
        <v>387</v>
      </c>
      <c r="AM566" s="183" t="s">
        <v>11207</v>
      </c>
    </row>
    <row r="567" spans="1:39" s="153" customFormat="1" ht="15.6" customHeight="1" x14ac:dyDescent="0.3">
      <c r="A567" s="173">
        <v>255</v>
      </c>
      <c r="B567" s="174">
        <v>1044</v>
      </c>
      <c r="C567" s="174"/>
      <c r="D567" s="175"/>
      <c r="E567" s="175"/>
      <c r="F567" s="176">
        <v>1954</v>
      </c>
      <c r="G567" s="176">
        <v>6</v>
      </c>
      <c r="H567" s="176">
        <v>21</v>
      </c>
      <c r="I567" s="174" t="s">
        <v>66</v>
      </c>
      <c r="J567" s="174" t="s">
        <v>121</v>
      </c>
      <c r="K567" s="174" t="s">
        <v>31</v>
      </c>
      <c r="L567" s="174" t="s">
        <v>115</v>
      </c>
      <c r="M567" s="174"/>
      <c r="N567" s="184" t="s">
        <v>411</v>
      </c>
      <c r="O567" s="178">
        <v>7</v>
      </c>
      <c r="P567" s="179" t="s">
        <v>110</v>
      </c>
      <c r="Q567" s="175" t="s">
        <v>117</v>
      </c>
      <c r="R567" s="175"/>
      <c r="S567" s="175"/>
      <c r="T567" s="175" t="s">
        <v>118</v>
      </c>
      <c r="U567" s="175" t="s">
        <v>38</v>
      </c>
      <c r="V567" s="175" t="s">
        <v>120</v>
      </c>
      <c r="W567" s="175" t="s">
        <v>38</v>
      </c>
      <c r="X567" s="178" t="s">
        <v>38</v>
      </c>
      <c r="Y567" s="178" t="s">
        <v>115</v>
      </c>
      <c r="Z567" s="178" t="s">
        <v>38</v>
      </c>
      <c r="AA567" s="178"/>
      <c r="AB567" s="178"/>
      <c r="AC567" s="178"/>
      <c r="AD567" s="178"/>
      <c r="AE567" s="178"/>
      <c r="AF567" s="178" t="s">
        <v>87</v>
      </c>
      <c r="AG567" s="180" t="s">
        <v>42</v>
      </c>
      <c r="AH567" s="180"/>
      <c r="AI567" s="181"/>
      <c r="AJ567" s="181"/>
      <c r="AK567" s="181" t="s">
        <v>42</v>
      </c>
      <c r="AL567" s="182">
        <v>255</v>
      </c>
      <c r="AM567" s="183" t="s">
        <v>11207</v>
      </c>
    </row>
    <row r="568" spans="1:39" s="153" customFormat="1" ht="15.6" customHeight="1" x14ac:dyDescent="0.3">
      <c r="A568" s="186">
        <v>1227</v>
      </c>
      <c r="B568" s="178">
        <v>1050</v>
      </c>
      <c r="C568" s="178"/>
      <c r="D568" s="178"/>
      <c r="E568" s="178"/>
      <c r="F568" s="176">
        <v>1954</v>
      </c>
      <c r="G568" s="176">
        <v>6</v>
      </c>
      <c r="H568" s="176">
        <v>30</v>
      </c>
      <c r="I568" s="178" t="s">
        <v>678</v>
      </c>
      <c r="J568" s="178" t="s">
        <v>11269</v>
      </c>
      <c r="K568" s="178"/>
      <c r="L568" s="178"/>
      <c r="M568" s="178"/>
      <c r="N568" s="187" t="s">
        <v>1193</v>
      </c>
      <c r="O568" s="178"/>
      <c r="P568" s="179"/>
      <c r="Q568" s="178"/>
      <c r="R568" s="178"/>
      <c r="S568" s="178"/>
      <c r="T568" s="175" t="s">
        <v>38</v>
      </c>
      <c r="U568" s="178" t="s">
        <v>38</v>
      </c>
      <c r="V568" s="188"/>
      <c r="W568" s="188"/>
      <c r="X568" s="188"/>
      <c r="Y568" s="178" t="s">
        <v>38</v>
      </c>
      <c r="Z568" s="188"/>
      <c r="AA568" s="178"/>
      <c r="AB568" s="178"/>
      <c r="AC568" s="178"/>
      <c r="AD568" s="178" t="s">
        <v>42</v>
      </c>
      <c r="AE568" s="178"/>
      <c r="AF568" s="178"/>
      <c r="AG568" s="180"/>
      <c r="AH568" s="180"/>
      <c r="AI568" s="181"/>
      <c r="AJ568" s="181"/>
      <c r="AK568" s="181"/>
      <c r="AL568" s="182"/>
      <c r="AM568" s="183" t="s">
        <v>11257</v>
      </c>
    </row>
    <row r="569" spans="1:39" s="153" customFormat="1" ht="15.6" customHeight="1" x14ac:dyDescent="0.3">
      <c r="A569" s="186">
        <v>1228</v>
      </c>
      <c r="B569" s="178">
        <v>1051</v>
      </c>
      <c r="C569" s="178"/>
      <c r="D569" s="178"/>
      <c r="E569" s="178"/>
      <c r="F569" s="176">
        <v>1954</v>
      </c>
      <c r="G569" s="176">
        <v>7</v>
      </c>
      <c r="H569" s="176">
        <v>3</v>
      </c>
      <c r="I569" s="178"/>
      <c r="J569" s="178" t="s">
        <v>11297</v>
      </c>
      <c r="K569" s="178"/>
      <c r="L569" s="178"/>
      <c r="M569" s="178"/>
      <c r="N569" s="187" t="s">
        <v>1194</v>
      </c>
      <c r="O569" s="178"/>
      <c r="P569" s="179"/>
      <c r="Q569" s="178"/>
      <c r="R569" s="178"/>
      <c r="S569" s="178"/>
      <c r="T569" s="175" t="s">
        <v>38</v>
      </c>
      <c r="U569" s="178" t="s">
        <v>38</v>
      </c>
      <c r="V569" s="188"/>
      <c r="W569" s="188"/>
      <c r="X569" s="188"/>
      <c r="Y569" s="178" t="s">
        <v>38</v>
      </c>
      <c r="Z569" s="188"/>
      <c r="AA569" s="178"/>
      <c r="AB569" s="178"/>
      <c r="AC569" s="178"/>
      <c r="AD569" s="178"/>
      <c r="AE569" s="178"/>
      <c r="AF569" s="178"/>
      <c r="AG569" s="180" t="s">
        <v>42</v>
      </c>
      <c r="AH569" s="180"/>
      <c r="AI569" s="181"/>
      <c r="AJ569" s="181"/>
      <c r="AK569" s="181"/>
      <c r="AL569" s="182"/>
      <c r="AM569" s="183" t="s">
        <v>11257</v>
      </c>
    </row>
    <row r="570" spans="1:39" s="153" customFormat="1" ht="15.6" customHeight="1" x14ac:dyDescent="0.3">
      <c r="A570" s="186">
        <v>1230</v>
      </c>
      <c r="B570" s="178">
        <v>1053</v>
      </c>
      <c r="C570" s="178"/>
      <c r="D570" s="178"/>
      <c r="E570" s="178"/>
      <c r="F570" s="176">
        <v>1954</v>
      </c>
      <c r="G570" s="176">
        <v>7</v>
      </c>
      <c r="H570" s="176">
        <v>11</v>
      </c>
      <c r="I570" s="178" t="s">
        <v>555</v>
      </c>
      <c r="J570" s="178" t="s">
        <v>1195</v>
      </c>
      <c r="K570" s="178"/>
      <c r="L570" s="178"/>
      <c r="M570" s="178"/>
      <c r="N570" s="187" t="s">
        <v>1196</v>
      </c>
      <c r="O570" s="178"/>
      <c r="P570" s="179"/>
      <c r="Q570" s="178"/>
      <c r="R570" s="178"/>
      <c r="S570" s="178"/>
      <c r="T570" s="175" t="s">
        <v>38</v>
      </c>
      <c r="U570" s="178" t="s">
        <v>38</v>
      </c>
      <c r="V570" s="188"/>
      <c r="W570" s="188"/>
      <c r="X570" s="188"/>
      <c r="Y570" s="178" t="s">
        <v>38</v>
      </c>
      <c r="Z570" s="188"/>
      <c r="AA570" s="178"/>
      <c r="AB570" s="178" t="s">
        <v>42</v>
      </c>
      <c r="AC570" s="178"/>
      <c r="AD570" s="178"/>
      <c r="AE570" s="178"/>
      <c r="AF570" s="178"/>
      <c r="AG570" s="180"/>
      <c r="AH570" s="180"/>
      <c r="AI570" s="181"/>
      <c r="AJ570" s="181"/>
      <c r="AK570" s="181"/>
      <c r="AL570" s="182"/>
      <c r="AM570" s="183" t="s">
        <v>11257</v>
      </c>
    </row>
    <row r="571" spans="1:39" s="153" customFormat="1" ht="15.6" customHeight="1" x14ac:dyDescent="0.3">
      <c r="A571" s="186">
        <v>1235</v>
      </c>
      <c r="B571" s="178">
        <v>1058</v>
      </c>
      <c r="C571" s="178"/>
      <c r="D571" s="178"/>
      <c r="E571" s="178"/>
      <c r="F571" s="176">
        <v>1954</v>
      </c>
      <c r="G571" s="176">
        <v>7</v>
      </c>
      <c r="H571" s="176">
        <v>27</v>
      </c>
      <c r="I571" s="178"/>
      <c r="J571" s="178"/>
      <c r="K571" s="178" t="s">
        <v>707</v>
      </c>
      <c r="L571" s="178"/>
      <c r="M571" s="178"/>
      <c r="N571" s="187" t="s">
        <v>1197</v>
      </c>
      <c r="O571" s="178"/>
      <c r="P571" s="179"/>
      <c r="Q571" s="178"/>
      <c r="R571" s="178"/>
      <c r="S571" s="178"/>
      <c r="T571" s="175" t="s">
        <v>38</v>
      </c>
      <c r="U571" s="178" t="s">
        <v>38</v>
      </c>
      <c r="V571" s="188"/>
      <c r="W571" s="188"/>
      <c r="X571" s="188"/>
      <c r="Y571" s="178" t="s">
        <v>38</v>
      </c>
      <c r="Z571" s="188"/>
      <c r="AA571" s="178"/>
      <c r="AB571" s="178"/>
      <c r="AC571" s="178"/>
      <c r="AD571" s="178" t="s">
        <v>42</v>
      </c>
      <c r="AE571" s="178"/>
      <c r="AF571" s="178"/>
      <c r="AG571" s="180"/>
      <c r="AH571" s="180"/>
      <c r="AI571" s="181"/>
      <c r="AJ571" s="181"/>
      <c r="AK571" s="181"/>
      <c r="AL571" s="182"/>
      <c r="AM571" s="183" t="s">
        <v>11257</v>
      </c>
    </row>
    <row r="572" spans="1:39" s="153" customFormat="1" ht="15.6" customHeight="1" x14ac:dyDescent="0.3">
      <c r="A572" s="173">
        <v>256</v>
      </c>
      <c r="B572" s="175">
        <v>1063</v>
      </c>
      <c r="C572" s="175">
        <v>3155</v>
      </c>
      <c r="D572" s="175"/>
      <c r="E572" s="175"/>
      <c r="F572" s="176">
        <v>1954</v>
      </c>
      <c r="G572" s="176">
        <v>8</v>
      </c>
      <c r="H572" s="176">
        <v>6</v>
      </c>
      <c r="I572" s="174" t="s">
        <v>129</v>
      </c>
      <c r="J572" s="174" t="s">
        <v>256</v>
      </c>
      <c r="K572" s="174" t="s">
        <v>31</v>
      </c>
      <c r="L572" s="174" t="s">
        <v>257</v>
      </c>
      <c r="M572" s="174"/>
      <c r="N572" s="190" t="s">
        <v>412</v>
      </c>
      <c r="O572" s="178" t="s">
        <v>143</v>
      </c>
      <c r="P572" s="179">
        <v>3</v>
      </c>
      <c r="Q572" s="175"/>
      <c r="R572" s="175"/>
      <c r="S572" s="175" t="s">
        <v>259</v>
      </c>
      <c r="T572" s="175" t="s">
        <v>38</v>
      </c>
      <c r="U572" s="175" t="s">
        <v>38</v>
      </c>
      <c r="V572" s="175" t="s">
        <v>38</v>
      </c>
      <c r="W572" s="175" t="s">
        <v>38</v>
      </c>
      <c r="X572" s="178" t="s">
        <v>260</v>
      </c>
      <c r="Y572" s="178" t="s">
        <v>38</v>
      </c>
      <c r="Z572" s="178" t="s">
        <v>38</v>
      </c>
      <c r="AA572" s="178"/>
      <c r="AB572" s="178"/>
      <c r="AC572" s="178"/>
      <c r="AD572" s="178"/>
      <c r="AE572" s="178"/>
      <c r="AF572" s="178" t="s">
        <v>30</v>
      </c>
      <c r="AG572" s="180"/>
      <c r="AH572" s="180"/>
      <c r="AI572" s="181"/>
      <c r="AJ572" s="181"/>
      <c r="AK572" s="181"/>
      <c r="AL572" s="182">
        <v>256</v>
      </c>
      <c r="AM572" s="183" t="s">
        <v>11207</v>
      </c>
    </row>
    <row r="573" spans="1:39" s="153" customFormat="1" ht="15.6" customHeight="1" x14ac:dyDescent="0.3">
      <c r="A573" s="173">
        <v>361</v>
      </c>
      <c r="B573" s="174">
        <v>1067</v>
      </c>
      <c r="C573" s="174" t="s">
        <v>588</v>
      </c>
      <c r="D573" s="174"/>
      <c r="E573" s="174"/>
      <c r="F573" s="176">
        <v>1954</v>
      </c>
      <c r="G573" s="176">
        <v>8</v>
      </c>
      <c r="H573" s="176">
        <v>15</v>
      </c>
      <c r="I573" s="174" t="s">
        <v>129</v>
      </c>
      <c r="J573" s="174" t="s">
        <v>580</v>
      </c>
      <c r="K573" s="174" t="s">
        <v>31</v>
      </c>
      <c r="L573" s="174" t="s">
        <v>257</v>
      </c>
      <c r="M573" s="174" t="s">
        <v>577</v>
      </c>
      <c r="N573" s="184" t="s">
        <v>589</v>
      </c>
      <c r="O573" s="178" t="s">
        <v>143</v>
      </c>
      <c r="P573" s="179">
        <v>3</v>
      </c>
      <c r="Q573" s="175"/>
      <c r="R573" s="175"/>
      <c r="S573" s="175" t="s">
        <v>259</v>
      </c>
      <c r="T573" s="175" t="s">
        <v>38</v>
      </c>
      <c r="U573" s="175" t="s">
        <v>38</v>
      </c>
      <c r="V573" s="175" t="s">
        <v>38</v>
      </c>
      <c r="W573" s="175" t="s">
        <v>38</v>
      </c>
      <c r="X573" s="178" t="s">
        <v>260</v>
      </c>
      <c r="Y573" s="178" t="s">
        <v>38</v>
      </c>
      <c r="Z573" s="178" t="s">
        <v>38</v>
      </c>
      <c r="AA573" s="178"/>
      <c r="AB573" s="178"/>
      <c r="AC573" s="178"/>
      <c r="AD573" s="178"/>
      <c r="AE573" s="178"/>
      <c r="AF573" s="178" t="s">
        <v>30</v>
      </c>
      <c r="AG573" s="180"/>
      <c r="AH573" s="180"/>
      <c r="AI573" s="181"/>
      <c r="AJ573" s="181"/>
      <c r="AK573" s="181"/>
      <c r="AL573" s="182">
        <v>361</v>
      </c>
      <c r="AM573" s="183" t="s">
        <v>11207</v>
      </c>
    </row>
    <row r="574" spans="1:39" s="153" customFormat="1" ht="15.6" customHeight="1" x14ac:dyDescent="0.3">
      <c r="A574" s="173">
        <v>332</v>
      </c>
      <c r="B574" s="174">
        <v>1072</v>
      </c>
      <c r="C574" s="174"/>
      <c r="D574" s="174"/>
      <c r="E574" s="174"/>
      <c r="F574" s="176">
        <v>1954</v>
      </c>
      <c r="G574" s="176">
        <v>8</v>
      </c>
      <c r="H574" s="176">
        <v>28</v>
      </c>
      <c r="I574" s="174" t="s">
        <v>510</v>
      </c>
      <c r="J574" s="174" t="s">
        <v>511</v>
      </c>
      <c r="K574" s="174" t="s">
        <v>31</v>
      </c>
      <c r="L574" s="174" t="s">
        <v>512</v>
      </c>
      <c r="M574" s="174" t="s">
        <v>515</v>
      </c>
      <c r="N574" s="184" t="s">
        <v>516</v>
      </c>
      <c r="O574" s="178">
        <v>20</v>
      </c>
      <c r="P574" s="179" t="s">
        <v>281</v>
      </c>
      <c r="Q574" s="175"/>
      <c r="R574" s="175" t="s">
        <v>514</v>
      </c>
      <c r="S574" s="175"/>
      <c r="T574" s="175" t="s">
        <v>38</v>
      </c>
      <c r="U574" s="175" t="s">
        <v>38</v>
      </c>
      <c r="V574" s="175" t="s">
        <v>38</v>
      </c>
      <c r="W574" s="175" t="s">
        <v>512</v>
      </c>
      <c r="X574" s="178" t="s">
        <v>38</v>
      </c>
      <c r="Y574" s="178" t="s">
        <v>38</v>
      </c>
      <c r="Z574" s="178" t="s">
        <v>38</v>
      </c>
      <c r="AA574" s="178"/>
      <c r="AB574" s="178"/>
      <c r="AC574" s="178"/>
      <c r="AD574" s="178"/>
      <c r="AE574" s="178"/>
      <c r="AF574" s="178" t="s">
        <v>87</v>
      </c>
      <c r="AG574" s="180"/>
      <c r="AH574" s="180"/>
      <c r="AI574" s="181"/>
      <c r="AJ574" s="181"/>
      <c r="AK574" s="181"/>
      <c r="AL574" s="182">
        <v>332</v>
      </c>
      <c r="AM574" s="183" t="s">
        <v>11207</v>
      </c>
    </row>
    <row r="575" spans="1:39" s="153" customFormat="1" ht="15.6" customHeight="1" x14ac:dyDescent="0.3">
      <c r="A575" s="186">
        <v>1257</v>
      </c>
      <c r="B575" s="178">
        <v>1083</v>
      </c>
      <c r="C575" s="178"/>
      <c r="D575" s="178"/>
      <c r="E575" s="178"/>
      <c r="F575" s="176">
        <v>1954</v>
      </c>
      <c r="G575" s="176">
        <v>9</v>
      </c>
      <c r="H575" s="176">
        <v>26</v>
      </c>
      <c r="I575" s="178" t="s">
        <v>749</v>
      </c>
      <c r="J575" s="178" t="s">
        <v>11266</v>
      </c>
      <c r="K575" s="178"/>
      <c r="L575" s="178"/>
      <c r="M575" s="178"/>
      <c r="N575" s="187" t="s">
        <v>1199</v>
      </c>
      <c r="O575" s="178"/>
      <c r="P575" s="179"/>
      <c r="Q575" s="178"/>
      <c r="R575" s="178"/>
      <c r="S575" s="178"/>
      <c r="T575" s="175" t="s">
        <v>38</v>
      </c>
      <c r="U575" s="178" t="s">
        <v>38</v>
      </c>
      <c r="V575" s="188"/>
      <c r="W575" s="188"/>
      <c r="X575" s="188"/>
      <c r="Y575" s="178" t="s">
        <v>38</v>
      </c>
      <c r="Z575" s="188"/>
      <c r="AA575" s="178"/>
      <c r="AB575" s="178" t="s">
        <v>42</v>
      </c>
      <c r="AC575" s="178"/>
      <c r="AD575" s="178"/>
      <c r="AE575" s="178"/>
      <c r="AF575" s="178"/>
      <c r="AG575" s="180"/>
      <c r="AH575" s="180"/>
      <c r="AI575" s="181"/>
      <c r="AJ575" s="181"/>
      <c r="AK575" s="181"/>
      <c r="AL575" s="182"/>
      <c r="AM575" s="183" t="s">
        <v>11257</v>
      </c>
    </row>
    <row r="576" spans="1:39" s="153" customFormat="1" ht="15.6" customHeight="1" x14ac:dyDescent="0.3">
      <c r="A576" s="173">
        <v>257</v>
      </c>
      <c r="B576" s="174"/>
      <c r="C576" s="174"/>
      <c r="D576" s="174" t="s">
        <v>11238</v>
      </c>
      <c r="E576" s="174"/>
      <c r="F576" s="176">
        <v>1954</v>
      </c>
      <c r="G576" s="176">
        <v>10</v>
      </c>
      <c r="H576" s="176">
        <v>1</v>
      </c>
      <c r="I576" s="174" t="s">
        <v>129</v>
      </c>
      <c r="J576" s="174" t="s">
        <v>139</v>
      </c>
      <c r="K576" s="174" t="s">
        <v>31</v>
      </c>
      <c r="L576" s="174" t="s">
        <v>140</v>
      </c>
      <c r="M576" s="174" t="s">
        <v>141</v>
      </c>
      <c r="N576" s="185" t="s">
        <v>413</v>
      </c>
      <c r="O576" s="178" t="s">
        <v>143</v>
      </c>
      <c r="P576" s="179">
        <v>5</v>
      </c>
      <c r="Q576" s="175"/>
      <c r="R576" s="175"/>
      <c r="S576" s="175" t="s">
        <v>144</v>
      </c>
      <c r="T576" s="175" t="s">
        <v>38</v>
      </c>
      <c r="U576" s="175" t="s">
        <v>38</v>
      </c>
      <c r="V576" s="175" t="s">
        <v>38</v>
      </c>
      <c r="W576" s="175" t="s">
        <v>38</v>
      </c>
      <c r="X576" s="178" t="s">
        <v>145</v>
      </c>
      <c r="Y576" s="178" t="s">
        <v>38</v>
      </c>
      <c r="Z576" s="178" t="s">
        <v>38</v>
      </c>
      <c r="AA576" s="178"/>
      <c r="AB576" s="178"/>
      <c r="AC576" s="178"/>
      <c r="AD576" s="178"/>
      <c r="AE576" s="178"/>
      <c r="AF576" s="178" t="s">
        <v>30</v>
      </c>
      <c r="AG576" s="180"/>
      <c r="AH576" s="180"/>
      <c r="AI576" s="181"/>
      <c r="AJ576" s="181"/>
      <c r="AK576" s="181"/>
      <c r="AL576" s="182">
        <v>257</v>
      </c>
      <c r="AM576" s="183" t="s">
        <v>11207</v>
      </c>
    </row>
    <row r="577" spans="1:39" s="153" customFormat="1" ht="15.6" customHeight="1" x14ac:dyDescent="0.3">
      <c r="A577" s="173">
        <v>367</v>
      </c>
      <c r="B577" s="174">
        <v>1084</v>
      </c>
      <c r="C577" s="174"/>
      <c r="D577" s="174"/>
      <c r="E577" s="174"/>
      <c r="F577" s="176">
        <v>1954</v>
      </c>
      <c r="G577" s="176">
        <v>10</v>
      </c>
      <c r="H577" s="176">
        <v>5</v>
      </c>
      <c r="I577" s="174" t="s">
        <v>129</v>
      </c>
      <c r="J577" s="174" t="s">
        <v>598</v>
      </c>
      <c r="K577" s="174" t="s">
        <v>31</v>
      </c>
      <c r="L577" s="174" t="s">
        <v>599</v>
      </c>
      <c r="M577" s="174"/>
      <c r="N577" s="184" t="s">
        <v>610</v>
      </c>
      <c r="O577" s="178">
        <v>20</v>
      </c>
      <c r="P577" s="179" t="s">
        <v>281</v>
      </c>
      <c r="Q577" s="175"/>
      <c r="R577" s="175"/>
      <c r="S577" s="175" t="s">
        <v>601</v>
      </c>
      <c r="T577" s="175" t="s">
        <v>38</v>
      </c>
      <c r="U577" s="175" t="s">
        <v>38</v>
      </c>
      <c r="V577" s="175" t="s">
        <v>38</v>
      </c>
      <c r="W577" s="175" t="s">
        <v>38</v>
      </c>
      <c r="X577" s="178" t="s">
        <v>599</v>
      </c>
      <c r="Y577" s="178" t="s">
        <v>38</v>
      </c>
      <c r="Z577" s="178" t="s">
        <v>38</v>
      </c>
      <c r="AA577" s="178"/>
      <c r="AB577" s="178"/>
      <c r="AC577" s="178"/>
      <c r="AD577" s="178"/>
      <c r="AE577" s="178"/>
      <c r="AF577" s="178" t="s">
        <v>87</v>
      </c>
      <c r="AG577" s="180"/>
      <c r="AH577" s="180"/>
      <c r="AI577" s="181"/>
      <c r="AJ577" s="181"/>
      <c r="AK577" s="181"/>
      <c r="AL577" s="182">
        <v>367</v>
      </c>
      <c r="AM577" s="183" t="s">
        <v>11207</v>
      </c>
    </row>
    <row r="578" spans="1:39" s="153" customFormat="1" ht="15.6" customHeight="1" x14ac:dyDescent="0.3">
      <c r="A578" s="173">
        <v>333</v>
      </c>
      <c r="B578" s="174">
        <v>1087</v>
      </c>
      <c r="C578" s="174"/>
      <c r="D578" s="174"/>
      <c r="E578" s="174"/>
      <c r="F578" s="176">
        <v>1954</v>
      </c>
      <c r="G578" s="176">
        <v>10</v>
      </c>
      <c r="H578" s="176">
        <v>23</v>
      </c>
      <c r="I578" s="174" t="s">
        <v>510</v>
      </c>
      <c r="J578" s="174" t="s">
        <v>511</v>
      </c>
      <c r="K578" s="174" t="s">
        <v>31</v>
      </c>
      <c r="L578" s="174" t="s">
        <v>512</v>
      </c>
      <c r="M578" s="174" t="s">
        <v>515</v>
      </c>
      <c r="N578" s="184" t="s">
        <v>517</v>
      </c>
      <c r="O578" s="178">
        <v>20</v>
      </c>
      <c r="P578" s="179" t="s">
        <v>281</v>
      </c>
      <c r="Q578" s="175"/>
      <c r="R578" s="175" t="s">
        <v>514</v>
      </c>
      <c r="S578" s="175"/>
      <c r="T578" s="175" t="s">
        <v>38</v>
      </c>
      <c r="U578" s="175" t="s">
        <v>38</v>
      </c>
      <c r="V578" s="175" t="s">
        <v>38</v>
      </c>
      <c r="W578" s="175" t="s">
        <v>512</v>
      </c>
      <c r="X578" s="178" t="s">
        <v>38</v>
      </c>
      <c r="Y578" s="178" t="s">
        <v>38</v>
      </c>
      <c r="Z578" s="178" t="s">
        <v>38</v>
      </c>
      <c r="AA578" s="178"/>
      <c r="AB578" s="178"/>
      <c r="AC578" s="178"/>
      <c r="AD578" s="178"/>
      <c r="AE578" s="178"/>
      <c r="AF578" s="178" t="s">
        <v>87</v>
      </c>
      <c r="AG578" s="180"/>
      <c r="AH578" s="180"/>
      <c r="AI578" s="181"/>
      <c r="AJ578" s="181"/>
      <c r="AK578" s="181"/>
      <c r="AL578" s="182">
        <v>333</v>
      </c>
      <c r="AM578" s="183" t="s">
        <v>11207</v>
      </c>
    </row>
    <row r="579" spans="1:39" s="153" customFormat="1" ht="15.6" customHeight="1" x14ac:dyDescent="0.3">
      <c r="A579" s="173">
        <v>258</v>
      </c>
      <c r="B579" s="174"/>
      <c r="C579" s="174"/>
      <c r="D579" s="174" t="s">
        <v>11239</v>
      </c>
      <c r="E579" s="174"/>
      <c r="F579" s="176">
        <v>1954</v>
      </c>
      <c r="G579" s="176">
        <v>11</v>
      </c>
      <c r="H579" s="176">
        <v>8</v>
      </c>
      <c r="I579" s="174" t="s">
        <v>58</v>
      </c>
      <c r="J579" s="174" t="s">
        <v>96</v>
      </c>
      <c r="K579" s="174" t="s">
        <v>31</v>
      </c>
      <c r="L579" s="174" t="s">
        <v>60</v>
      </c>
      <c r="M579" s="174"/>
      <c r="N579" s="185" t="s">
        <v>414</v>
      </c>
      <c r="O579" s="178" t="s">
        <v>78</v>
      </c>
      <c r="P579" s="179">
        <v>9</v>
      </c>
      <c r="Q579" s="175" t="s">
        <v>63</v>
      </c>
      <c r="R579" s="175"/>
      <c r="S579" s="175"/>
      <c r="T579" s="175" t="s">
        <v>38</v>
      </c>
      <c r="U579" s="175" t="s">
        <v>38</v>
      </c>
      <c r="V579" s="175" t="s">
        <v>60</v>
      </c>
      <c r="W579" s="175" t="s">
        <v>38</v>
      </c>
      <c r="X579" s="178" t="s">
        <v>38</v>
      </c>
      <c r="Y579" s="178" t="s">
        <v>38</v>
      </c>
      <c r="Z579" s="178" t="s">
        <v>38</v>
      </c>
      <c r="AA579" s="178"/>
      <c r="AB579" s="178"/>
      <c r="AC579" s="178"/>
      <c r="AD579" s="178"/>
      <c r="AE579" s="178"/>
      <c r="AF579" s="178" t="s">
        <v>30</v>
      </c>
      <c r="AG579" s="180"/>
      <c r="AH579" s="180"/>
      <c r="AI579" s="181"/>
      <c r="AJ579" s="181"/>
      <c r="AK579" s="181"/>
      <c r="AL579" s="182">
        <v>258</v>
      </c>
      <c r="AM579" s="183" t="s">
        <v>11207</v>
      </c>
    </row>
    <row r="580" spans="1:39" s="153" customFormat="1" ht="15.6" customHeight="1" x14ac:dyDescent="0.3">
      <c r="A580" s="173">
        <v>379</v>
      </c>
      <c r="B580" s="174">
        <v>1092</v>
      </c>
      <c r="C580" s="174"/>
      <c r="D580" s="174"/>
      <c r="E580" s="174"/>
      <c r="F580" s="176">
        <v>1954</v>
      </c>
      <c r="G580" s="176">
        <v>11</v>
      </c>
      <c r="H580" s="176">
        <v>19</v>
      </c>
      <c r="I580" s="174" t="s">
        <v>89</v>
      </c>
      <c r="J580" s="174" t="s">
        <v>625</v>
      </c>
      <c r="K580" s="174" t="s">
        <v>31</v>
      </c>
      <c r="L580" s="174" t="s">
        <v>626</v>
      </c>
      <c r="M580" s="174"/>
      <c r="N580" s="184" t="s">
        <v>633</v>
      </c>
      <c r="O580" s="178">
        <v>20</v>
      </c>
      <c r="P580" s="179" t="s">
        <v>281</v>
      </c>
      <c r="Q580" s="175"/>
      <c r="R580" s="175"/>
      <c r="S580" s="175" t="s">
        <v>628</v>
      </c>
      <c r="T580" s="175" t="s">
        <v>38</v>
      </c>
      <c r="U580" s="175" t="s">
        <v>38</v>
      </c>
      <c r="V580" s="175" t="s">
        <v>38</v>
      </c>
      <c r="W580" s="175" t="s">
        <v>38</v>
      </c>
      <c r="X580" s="178" t="s">
        <v>626</v>
      </c>
      <c r="Y580" s="178" t="s">
        <v>38</v>
      </c>
      <c r="Z580" s="178" t="s">
        <v>38</v>
      </c>
      <c r="AA580" s="178"/>
      <c r="AB580" s="178"/>
      <c r="AC580" s="178"/>
      <c r="AD580" s="178"/>
      <c r="AE580" s="178"/>
      <c r="AF580" s="178" t="s">
        <v>87</v>
      </c>
      <c r="AG580" s="180"/>
      <c r="AH580" s="180"/>
      <c r="AI580" s="181"/>
      <c r="AJ580" s="181"/>
      <c r="AK580" s="181"/>
      <c r="AL580" s="182">
        <v>379</v>
      </c>
      <c r="AM580" s="183" t="s">
        <v>11207</v>
      </c>
    </row>
    <row r="581" spans="1:39" s="153" customFormat="1" ht="15.6" customHeight="1" x14ac:dyDescent="0.3">
      <c r="A581" s="173">
        <v>259</v>
      </c>
      <c r="B581" s="174"/>
      <c r="C581" s="174"/>
      <c r="D581" s="174" t="s">
        <v>11240</v>
      </c>
      <c r="E581" s="174" t="s">
        <v>11241</v>
      </c>
      <c r="F581" s="176">
        <v>1954</v>
      </c>
      <c r="G581" s="176">
        <v>12</v>
      </c>
      <c r="H581" s="176">
        <v>7</v>
      </c>
      <c r="I581" s="174" t="s">
        <v>313</v>
      </c>
      <c r="J581" s="174" t="s">
        <v>314</v>
      </c>
      <c r="K581" s="174" t="s">
        <v>31</v>
      </c>
      <c r="L581" s="174" t="s">
        <v>315</v>
      </c>
      <c r="M581" s="175"/>
      <c r="N581" s="184" t="s">
        <v>415</v>
      </c>
      <c r="O581" s="178">
        <v>7</v>
      </c>
      <c r="P581" s="179">
        <v>-7</v>
      </c>
      <c r="Q581" s="175" t="s">
        <v>317</v>
      </c>
      <c r="R581" s="175"/>
      <c r="S581" s="175"/>
      <c r="T581" s="175" t="s">
        <v>318</v>
      </c>
      <c r="U581" s="175" t="s">
        <v>38</v>
      </c>
      <c r="V581" s="175" t="s">
        <v>315</v>
      </c>
      <c r="W581" s="175" t="s">
        <v>38</v>
      </c>
      <c r="X581" s="178" t="s">
        <v>38</v>
      </c>
      <c r="Y581" s="178" t="s">
        <v>315</v>
      </c>
      <c r="Z581" s="178" t="s">
        <v>38</v>
      </c>
      <c r="AA581" s="178"/>
      <c r="AB581" s="178"/>
      <c r="AC581" s="178"/>
      <c r="AD581" s="178"/>
      <c r="AE581" s="178"/>
      <c r="AF581" s="178" t="s">
        <v>87</v>
      </c>
      <c r="AG581" s="180"/>
      <c r="AH581" s="180"/>
      <c r="AI581" s="181"/>
      <c r="AJ581" s="181"/>
      <c r="AK581" s="181"/>
      <c r="AL581" s="182">
        <v>259</v>
      </c>
      <c r="AM581" s="183" t="s">
        <v>11207</v>
      </c>
    </row>
    <row r="582" spans="1:39" s="153" customFormat="1" ht="15.6" customHeight="1" x14ac:dyDescent="0.3">
      <c r="A582" s="186">
        <v>1271</v>
      </c>
      <c r="B582" s="178">
        <v>1100</v>
      </c>
      <c r="C582" s="178"/>
      <c r="D582" s="178"/>
      <c r="E582" s="178"/>
      <c r="F582" s="176">
        <v>1955</v>
      </c>
      <c r="G582" s="176">
        <v>1</v>
      </c>
      <c r="H582" s="176">
        <v>1</v>
      </c>
      <c r="I582" s="178" t="s">
        <v>80</v>
      </c>
      <c r="J582" s="178" t="s">
        <v>11298</v>
      </c>
      <c r="K582" s="178"/>
      <c r="L582" s="178"/>
      <c r="M582" s="178"/>
      <c r="N582" s="187" t="s">
        <v>1200</v>
      </c>
      <c r="O582" s="178"/>
      <c r="P582" s="179"/>
      <c r="Q582" s="178"/>
      <c r="R582" s="178"/>
      <c r="S582" s="178"/>
      <c r="T582" s="175" t="s">
        <v>38</v>
      </c>
      <c r="U582" s="178" t="s">
        <v>38</v>
      </c>
      <c r="V582" s="188"/>
      <c r="W582" s="188"/>
      <c r="X582" s="188"/>
      <c r="Y582" s="178" t="s">
        <v>38</v>
      </c>
      <c r="Z582" s="188"/>
      <c r="AA582" s="178"/>
      <c r="AB582" s="178" t="s">
        <v>42</v>
      </c>
      <c r="AC582" s="178"/>
      <c r="AD582" s="178"/>
      <c r="AE582" s="178"/>
      <c r="AF582" s="178"/>
      <c r="AG582" s="180"/>
      <c r="AH582" s="180"/>
      <c r="AI582" s="181"/>
      <c r="AJ582" s="181"/>
      <c r="AK582" s="181"/>
      <c r="AL582" s="182"/>
      <c r="AM582" s="183" t="s">
        <v>11257</v>
      </c>
    </row>
    <row r="583" spans="1:39" s="153" customFormat="1" ht="15.6" customHeight="1" x14ac:dyDescent="0.3">
      <c r="A583" s="186">
        <v>1273</v>
      </c>
      <c r="B583" s="178">
        <v>1102</v>
      </c>
      <c r="C583" s="178"/>
      <c r="D583" s="178"/>
      <c r="E583" s="178"/>
      <c r="F583" s="176">
        <v>1955</v>
      </c>
      <c r="G583" s="176">
        <v>1</v>
      </c>
      <c r="H583" s="176">
        <v>19</v>
      </c>
      <c r="I583" s="178"/>
      <c r="J583" s="178"/>
      <c r="K583" s="178" t="s">
        <v>1201</v>
      </c>
      <c r="L583" s="178"/>
      <c r="M583" s="178"/>
      <c r="N583" s="187" t="s">
        <v>1202</v>
      </c>
      <c r="O583" s="178"/>
      <c r="P583" s="179"/>
      <c r="Q583" s="178"/>
      <c r="R583" s="178"/>
      <c r="S583" s="178"/>
      <c r="T583" s="175" t="s">
        <v>38</v>
      </c>
      <c r="U583" s="178" t="s">
        <v>38</v>
      </c>
      <c r="V583" s="188"/>
      <c r="W583" s="188"/>
      <c r="X583" s="188"/>
      <c r="Y583" s="178" t="s">
        <v>38</v>
      </c>
      <c r="Z583" s="188"/>
      <c r="AA583" s="178"/>
      <c r="AB583" s="178" t="s">
        <v>42</v>
      </c>
      <c r="AC583" s="178"/>
      <c r="AD583" s="178"/>
      <c r="AE583" s="178"/>
      <c r="AF583" s="178"/>
      <c r="AG583" s="180"/>
      <c r="AH583" s="180"/>
      <c r="AI583" s="181"/>
      <c r="AJ583" s="181"/>
      <c r="AK583" s="181"/>
      <c r="AL583" s="182"/>
      <c r="AM583" s="183" t="s">
        <v>11257</v>
      </c>
    </row>
    <row r="584" spans="1:39" s="153" customFormat="1" ht="15.6" customHeight="1" x14ac:dyDescent="0.3">
      <c r="A584" s="186">
        <v>1277</v>
      </c>
      <c r="B584" s="178">
        <v>1106</v>
      </c>
      <c r="C584" s="178"/>
      <c r="D584" s="178"/>
      <c r="E584" s="178"/>
      <c r="F584" s="176">
        <v>1955</v>
      </c>
      <c r="G584" s="176">
        <v>2</v>
      </c>
      <c r="H584" s="176">
        <v>1</v>
      </c>
      <c r="I584" s="178" t="s">
        <v>80</v>
      </c>
      <c r="J584" s="178" t="s">
        <v>11298</v>
      </c>
      <c r="K584" s="178"/>
      <c r="L584" s="178"/>
      <c r="M584" s="178"/>
      <c r="N584" s="187" t="s">
        <v>1203</v>
      </c>
      <c r="O584" s="178"/>
      <c r="P584" s="179"/>
      <c r="Q584" s="178"/>
      <c r="R584" s="178"/>
      <c r="S584" s="178"/>
      <c r="T584" s="175" t="s">
        <v>38</v>
      </c>
      <c r="U584" s="178" t="s">
        <v>38</v>
      </c>
      <c r="V584" s="188"/>
      <c r="W584" s="188"/>
      <c r="X584" s="188"/>
      <c r="Y584" s="178" t="s">
        <v>38</v>
      </c>
      <c r="Z584" s="188"/>
      <c r="AA584" s="178"/>
      <c r="AB584" s="178" t="s">
        <v>42</v>
      </c>
      <c r="AC584" s="178"/>
      <c r="AD584" s="178"/>
      <c r="AE584" s="178"/>
      <c r="AF584" s="178"/>
      <c r="AG584" s="180"/>
      <c r="AH584" s="180"/>
      <c r="AI584" s="181"/>
      <c r="AJ584" s="181"/>
      <c r="AK584" s="181"/>
      <c r="AL584" s="182"/>
      <c r="AM584" s="183" t="s">
        <v>11257</v>
      </c>
    </row>
    <row r="585" spans="1:39" s="153" customFormat="1" ht="15.6" customHeight="1" x14ac:dyDescent="0.3">
      <c r="A585" s="186">
        <v>1278</v>
      </c>
      <c r="B585" s="178">
        <v>1107</v>
      </c>
      <c r="C585" s="178">
        <v>3416</v>
      </c>
      <c r="D585" s="178"/>
      <c r="E585" s="178"/>
      <c r="F585" s="176">
        <v>1955</v>
      </c>
      <c r="G585" s="176">
        <v>2</v>
      </c>
      <c r="H585" s="176">
        <v>2</v>
      </c>
      <c r="I585" s="178" t="s">
        <v>675</v>
      </c>
      <c r="J585" s="178" t="s">
        <v>1204</v>
      </c>
      <c r="K585" s="178" t="s">
        <v>31</v>
      </c>
      <c r="L585" s="178" t="s">
        <v>1205</v>
      </c>
      <c r="M585" s="178"/>
      <c r="N585" s="187" t="s">
        <v>1206</v>
      </c>
      <c r="O585" s="178">
        <v>7</v>
      </c>
      <c r="P585" s="179">
        <v>-6</v>
      </c>
      <c r="Q585" s="178"/>
      <c r="R585" s="178"/>
      <c r="S585" s="178"/>
      <c r="T585" s="175" t="s">
        <v>1207</v>
      </c>
      <c r="U585" s="178" t="s">
        <v>38</v>
      </c>
      <c r="V585" s="188"/>
      <c r="W585" s="188"/>
      <c r="X585" s="188"/>
      <c r="Y585" s="178" t="s">
        <v>1205</v>
      </c>
      <c r="Z585" s="188"/>
      <c r="AA585" s="178"/>
      <c r="AB585" s="178" t="s">
        <v>42</v>
      </c>
      <c r="AC585" s="178"/>
      <c r="AD585" s="178"/>
      <c r="AE585" s="178"/>
      <c r="AF585" s="178" t="s">
        <v>87</v>
      </c>
      <c r="AG585" s="180"/>
      <c r="AH585" s="180"/>
      <c r="AI585" s="181"/>
      <c r="AJ585" s="181"/>
      <c r="AK585" s="181"/>
      <c r="AL585" s="182">
        <v>1278</v>
      </c>
      <c r="AM585" s="183" t="s">
        <v>11207</v>
      </c>
    </row>
    <row r="586" spans="1:39" s="153" customFormat="1" ht="15.6" customHeight="1" x14ac:dyDescent="0.3">
      <c r="A586" s="186">
        <v>1287</v>
      </c>
      <c r="B586" s="178">
        <v>1116</v>
      </c>
      <c r="C586" s="178"/>
      <c r="D586" s="178"/>
      <c r="E586" s="178"/>
      <c r="F586" s="176">
        <v>1955</v>
      </c>
      <c r="G586" s="176">
        <v>3</v>
      </c>
      <c r="H586" s="176">
        <v>20</v>
      </c>
      <c r="I586" s="178"/>
      <c r="J586" s="178"/>
      <c r="K586" s="178" t="s">
        <v>687</v>
      </c>
      <c r="L586" s="178"/>
      <c r="M586" s="178"/>
      <c r="N586" s="187" t="s">
        <v>1209</v>
      </c>
      <c r="O586" s="178"/>
      <c r="P586" s="179"/>
      <c r="Q586" s="178"/>
      <c r="R586" s="178"/>
      <c r="S586" s="178"/>
      <c r="T586" s="175" t="s">
        <v>38</v>
      </c>
      <c r="U586" s="178" t="s">
        <v>38</v>
      </c>
      <c r="V586" s="188"/>
      <c r="W586" s="188"/>
      <c r="X586" s="188"/>
      <c r="Y586" s="178" t="s">
        <v>38</v>
      </c>
      <c r="Z586" s="188"/>
      <c r="AA586" s="178"/>
      <c r="AB586" s="178"/>
      <c r="AC586" s="178"/>
      <c r="AD586" s="178" t="s">
        <v>42</v>
      </c>
      <c r="AE586" s="178"/>
      <c r="AF586" s="178"/>
      <c r="AG586" s="180" t="s">
        <v>42</v>
      </c>
      <c r="AH586" s="180"/>
      <c r="AI586" s="181"/>
      <c r="AJ586" s="181"/>
      <c r="AK586" s="181"/>
      <c r="AL586" s="182"/>
      <c r="AM586" s="183" t="s">
        <v>11257</v>
      </c>
    </row>
    <row r="587" spans="1:39" s="153" customFormat="1" ht="15.6" customHeight="1" x14ac:dyDescent="0.3">
      <c r="A587" s="173">
        <v>380</v>
      </c>
      <c r="B587" s="174">
        <v>1121</v>
      </c>
      <c r="C587" s="174"/>
      <c r="D587" s="174"/>
      <c r="E587" s="174"/>
      <c r="F587" s="176">
        <v>1955</v>
      </c>
      <c r="G587" s="176">
        <v>4</v>
      </c>
      <c r="H587" s="176">
        <v>21</v>
      </c>
      <c r="I587" s="174" t="s">
        <v>89</v>
      </c>
      <c r="J587" s="174" t="s">
        <v>625</v>
      </c>
      <c r="K587" s="174" t="s">
        <v>31</v>
      </c>
      <c r="L587" s="174" t="s">
        <v>626</v>
      </c>
      <c r="M587" s="174"/>
      <c r="N587" s="184" t="s">
        <v>634</v>
      </c>
      <c r="O587" s="178">
        <v>20</v>
      </c>
      <c r="P587" s="179" t="s">
        <v>281</v>
      </c>
      <c r="Q587" s="175"/>
      <c r="R587" s="175"/>
      <c r="S587" s="175" t="s">
        <v>628</v>
      </c>
      <c r="T587" s="175" t="s">
        <v>38</v>
      </c>
      <c r="U587" s="175" t="s">
        <v>38</v>
      </c>
      <c r="V587" s="175" t="s">
        <v>38</v>
      </c>
      <c r="W587" s="175" t="s">
        <v>38</v>
      </c>
      <c r="X587" s="178" t="s">
        <v>626</v>
      </c>
      <c r="Y587" s="178" t="s">
        <v>38</v>
      </c>
      <c r="Z587" s="178" t="s">
        <v>38</v>
      </c>
      <c r="AA587" s="178"/>
      <c r="AB587" s="178"/>
      <c r="AC587" s="178"/>
      <c r="AD587" s="178"/>
      <c r="AE587" s="178"/>
      <c r="AF587" s="178" t="s">
        <v>87</v>
      </c>
      <c r="AG587" s="180"/>
      <c r="AH587" s="180"/>
      <c r="AI587" s="181"/>
      <c r="AJ587" s="181"/>
      <c r="AK587" s="181"/>
      <c r="AL587" s="182">
        <v>380</v>
      </c>
      <c r="AM587" s="183" t="s">
        <v>11207</v>
      </c>
    </row>
    <row r="588" spans="1:39" s="153" customFormat="1" ht="15.6" customHeight="1" x14ac:dyDescent="0.3">
      <c r="A588" s="186">
        <v>1297</v>
      </c>
      <c r="B588" s="178">
        <v>1127</v>
      </c>
      <c r="C588" s="178"/>
      <c r="D588" s="178"/>
      <c r="E588" s="178"/>
      <c r="F588" s="176">
        <v>1955</v>
      </c>
      <c r="G588" s="176">
        <v>5</v>
      </c>
      <c r="H588" s="176">
        <v>14</v>
      </c>
      <c r="I588" s="178"/>
      <c r="J588" s="178"/>
      <c r="K588" s="178" t="s">
        <v>687</v>
      </c>
      <c r="L588" s="178"/>
      <c r="M588" s="178"/>
      <c r="N588" s="187" t="s">
        <v>1211</v>
      </c>
      <c r="O588" s="178"/>
      <c r="P588" s="179"/>
      <c r="Q588" s="178"/>
      <c r="R588" s="178"/>
      <c r="S588" s="178"/>
      <c r="T588" s="175" t="s">
        <v>38</v>
      </c>
      <c r="U588" s="178" t="s">
        <v>38</v>
      </c>
      <c r="V588" s="188"/>
      <c r="W588" s="188"/>
      <c r="X588" s="188"/>
      <c r="Y588" s="178" t="s">
        <v>38</v>
      </c>
      <c r="Z588" s="188"/>
      <c r="AA588" s="178"/>
      <c r="AB588" s="178"/>
      <c r="AC588" s="178" t="s">
        <v>42</v>
      </c>
      <c r="AD588" s="178"/>
      <c r="AE588" s="178"/>
      <c r="AF588" s="178"/>
      <c r="AG588" s="180"/>
      <c r="AH588" s="180" t="s">
        <v>42</v>
      </c>
      <c r="AI588" s="181"/>
      <c r="AJ588" s="181"/>
      <c r="AK588" s="181"/>
      <c r="AL588" s="182"/>
      <c r="AM588" s="183" t="s">
        <v>11257</v>
      </c>
    </row>
    <row r="589" spans="1:39" s="153" customFormat="1" ht="15.6" customHeight="1" x14ac:dyDescent="0.3">
      <c r="A589" s="186">
        <v>1935</v>
      </c>
      <c r="B589" s="178"/>
      <c r="C589" s="178"/>
      <c r="D589" s="178">
        <v>1836</v>
      </c>
      <c r="E589" s="202"/>
      <c r="F589" s="176">
        <v>1955</v>
      </c>
      <c r="G589" s="176">
        <v>5</v>
      </c>
      <c r="H589" s="176">
        <v>17</v>
      </c>
      <c r="I589" s="178" t="s">
        <v>675</v>
      </c>
      <c r="J589" s="178" t="s">
        <v>1526</v>
      </c>
      <c r="K589" s="178" t="s">
        <v>31</v>
      </c>
      <c r="L589" s="178" t="s">
        <v>700</v>
      </c>
      <c r="M589" s="178"/>
      <c r="N589" s="187" t="s">
        <v>1527</v>
      </c>
      <c r="O589" s="178">
        <v>9</v>
      </c>
      <c r="P589" s="179">
        <v>10</v>
      </c>
      <c r="Q589" s="178"/>
      <c r="R589" s="178"/>
      <c r="S589" s="178"/>
      <c r="T589" s="175" t="s">
        <v>38</v>
      </c>
      <c r="U589" s="178" t="s">
        <v>702</v>
      </c>
      <c r="V589" s="188"/>
      <c r="W589" s="188"/>
      <c r="X589" s="188"/>
      <c r="Y589" s="178" t="s">
        <v>38</v>
      </c>
      <c r="Z589" s="178" t="s">
        <v>700</v>
      </c>
      <c r="AA589" s="178"/>
      <c r="AB589" s="178"/>
      <c r="AC589" s="178"/>
      <c r="AD589" s="178"/>
      <c r="AE589" s="178"/>
      <c r="AF589" s="178" t="s">
        <v>87</v>
      </c>
      <c r="AG589" s="180"/>
      <c r="AH589" s="180"/>
      <c r="AI589" s="181"/>
      <c r="AJ589" s="181"/>
      <c r="AK589" s="181"/>
      <c r="AL589" s="182">
        <v>1935</v>
      </c>
      <c r="AM589" s="183" t="s">
        <v>11207</v>
      </c>
    </row>
    <row r="590" spans="1:39" s="153" customFormat="1" ht="15.6" customHeight="1" x14ac:dyDescent="0.3">
      <c r="A590" s="186">
        <v>1298</v>
      </c>
      <c r="B590" s="178">
        <v>1128</v>
      </c>
      <c r="C590" s="178">
        <v>3565</v>
      </c>
      <c r="D590" s="178"/>
      <c r="E590" s="178"/>
      <c r="F590" s="176">
        <v>1955</v>
      </c>
      <c r="G590" s="176">
        <v>5</v>
      </c>
      <c r="H590" s="176">
        <v>23</v>
      </c>
      <c r="I590" s="178" t="s">
        <v>916</v>
      </c>
      <c r="J590" s="178" t="s">
        <v>1056</v>
      </c>
      <c r="K590" s="178" t="s">
        <v>31</v>
      </c>
      <c r="L590" s="178" t="s">
        <v>1057</v>
      </c>
      <c r="M590" s="178"/>
      <c r="N590" s="187" t="s">
        <v>1212</v>
      </c>
      <c r="O590" s="178">
        <v>7</v>
      </c>
      <c r="P590" s="179">
        <v>-4</v>
      </c>
      <c r="Q590" s="178"/>
      <c r="R590" s="178"/>
      <c r="S590" s="178"/>
      <c r="T590" s="175" t="s">
        <v>1059</v>
      </c>
      <c r="U590" s="178" t="s">
        <v>38</v>
      </c>
      <c r="V590" s="188"/>
      <c r="W590" s="188"/>
      <c r="X590" s="188"/>
      <c r="Y590" s="178" t="s">
        <v>1057</v>
      </c>
      <c r="Z590" s="188"/>
      <c r="AA590" s="178"/>
      <c r="AB590" s="178"/>
      <c r="AC590" s="178"/>
      <c r="AD590" s="178"/>
      <c r="AE590" s="178"/>
      <c r="AF590" s="178" t="s">
        <v>87</v>
      </c>
      <c r="AG590" s="180"/>
      <c r="AH590" s="180"/>
      <c r="AI590" s="181"/>
      <c r="AJ590" s="181"/>
      <c r="AK590" s="181"/>
      <c r="AL590" s="182">
        <v>1298</v>
      </c>
      <c r="AM590" s="183" t="s">
        <v>11207</v>
      </c>
    </row>
    <row r="591" spans="1:39" s="153" customFormat="1" ht="15.6" customHeight="1" x14ac:dyDescent="0.3">
      <c r="A591" s="186">
        <v>1299</v>
      </c>
      <c r="B591" s="178">
        <v>1129</v>
      </c>
      <c r="C591" s="178"/>
      <c r="D591" s="178"/>
      <c r="E591" s="178"/>
      <c r="F591" s="176">
        <v>1955</v>
      </c>
      <c r="G591" s="176">
        <v>6</v>
      </c>
      <c r="H591" s="176">
        <v>1</v>
      </c>
      <c r="I591" s="178"/>
      <c r="J591" s="178"/>
      <c r="K591" s="178" t="s">
        <v>707</v>
      </c>
      <c r="L591" s="178"/>
      <c r="M591" s="178"/>
      <c r="N591" s="187" t="s">
        <v>1213</v>
      </c>
      <c r="O591" s="178"/>
      <c r="P591" s="179"/>
      <c r="Q591" s="178"/>
      <c r="R591" s="178"/>
      <c r="S591" s="178"/>
      <c r="T591" s="175" t="s">
        <v>38</v>
      </c>
      <c r="U591" s="178" t="s">
        <v>38</v>
      </c>
      <c r="V591" s="188"/>
      <c r="W591" s="188"/>
      <c r="X591" s="188"/>
      <c r="Y591" s="178" t="s">
        <v>38</v>
      </c>
      <c r="Z591" s="188"/>
      <c r="AA591" s="178"/>
      <c r="AB591" s="178"/>
      <c r="AC591" s="178" t="s">
        <v>42</v>
      </c>
      <c r="AD591" s="178"/>
      <c r="AE591" s="178"/>
      <c r="AF591" s="178"/>
      <c r="AG591" s="180"/>
      <c r="AH591" s="180"/>
      <c r="AI591" s="181" t="s">
        <v>42</v>
      </c>
      <c r="AJ591" s="181"/>
      <c r="AK591" s="181"/>
      <c r="AL591" s="182"/>
      <c r="AM591" s="183" t="s">
        <v>11257</v>
      </c>
    </row>
    <row r="592" spans="1:39" s="153" customFormat="1" ht="15.6" customHeight="1" x14ac:dyDescent="0.3">
      <c r="A592" s="186">
        <v>1300</v>
      </c>
      <c r="B592" s="178">
        <v>1130</v>
      </c>
      <c r="C592" s="178"/>
      <c r="D592" s="178"/>
      <c r="E592" s="178"/>
      <c r="F592" s="176">
        <v>1955</v>
      </c>
      <c r="G592" s="176">
        <v>6</v>
      </c>
      <c r="H592" s="176">
        <v>2</v>
      </c>
      <c r="I592" s="178"/>
      <c r="J592" s="178"/>
      <c r="K592" s="178" t="s">
        <v>707</v>
      </c>
      <c r="L592" s="178"/>
      <c r="M592" s="178"/>
      <c r="N592" s="187" t="s">
        <v>1214</v>
      </c>
      <c r="O592" s="178"/>
      <c r="P592" s="179"/>
      <c r="Q592" s="178"/>
      <c r="R592" s="178"/>
      <c r="S592" s="178"/>
      <c r="T592" s="175" t="s">
        <v>38</v>
      </c>
      <c r="U592" s="178" t="s">
        <v>38</v>
      </c>
      <c r="V592" s="188"/>
      <c r="W592" s="188"/>
      <c r="X592" s="188"/>
      <c r="Y592" s="178" t="s">
        <v>38</v>
      </c>
      <c r="Z592" s="188"/>
      <c r="AA592" s="178"/>
      <c r="AB592" s="178"/>
      <c r="AC592" s="178"/>
      <c r="AD592" s="178"/>
      <c r="AE592" s="178"/>
      <c r="AF592" s="178"/>
      <c r="AG592" s="180"/>
      <c r="AH592" s="180"/>
      <c r="AI592" s="181" t="s">
        <v>42</v>
      </c>
      <c r="AJ592" s="181"/>
      <c r="AK592" s="181"/>
      <c r="AL592" s="182"/>
      <c r="AM592" s="183" t="s">
        <v>11257</v>
      </c>
    </row>
    <row r="593" spans="1:39" s="153" customFormat="1" ht="15.6" customHeight="1" x14ac:dyDescent="0.3">
      <c r="A593" s="186">
        <v>1301</v>
      </c>
      <c r="B593" s="178">
        <v>1131</v>
      </c>
      <c r="C593" s="178"/>
      <c r="D593" s="178"/>
      <c r="E593" s="178"/>
      <c r="F593" s="176">
        <v>1955</v>
      </c>
      <c r="G593" s="176">
        <v>6</v>
      </c>
      <c r="H593" s="176">
        <v>4</v>
      </c>
      <c r="I593" s="178"/>
      <c r="J593" s="178"/>
      <c r="K593" s="178" t="s">
        <v>707</v>
      </c>
      <c r="L593" s="178"/>
      <c r="M593" s="178"/>
      <c r="N593" s="187" t="s">
        <v>1215</v>
      </c>
      <c r="O593" s="178"/>
      <c r="P593" s="179"/>
      <c r="Q593" s="178"/>
      <c r="R593" s="178"/>
      <c r="S593" s="178"/>
      <c r="T593" s="175" t="s">
        <v>38</v>
      </c>
      <c r="U593" s="178" t="s">
        <v>38</v>
      </c>
      <c r="V593" s="188"/>
      <c r="W593" s="188"/>
      <c r="X593" s="188"/>
      <c r="Y593" s="178" t="s">
        <v>38</v>
      </c>
      <c r="Z593" s="188"/>
      <c r="AA593" s="178"/>
      <c r="AB593" s="178"/>
      <c r="AC593" s="178"/>
      <c r="AD593" s="178"/>
      <c r="AE593" s="178"/>
      <c r="AF593" s="178"/>
      <c r="AG593" s="180" t="s">
        <v>42</v>
      </c>
      <c r="AH593" s="180"/>
      <c r="AI593" s="181"/>
      <c r="AJ593" s="181"/>
      <c r="AK593" s="181"/>
      <c r="AL593" s="182"/>
      <c r="AM593" s="183" t="s">
        <v>11257</v>
      </c>
    </row>
    <row r="594" spans="1:39" s="153" customFormat="1" ht="15.6" customHeight="1" x14ac:dyDescent="0.3">
      <c r="A594" s="186">
        <v>1303</v>
      </c>
      <c r="B594" s="178">
        <v>1133</v>
      </c>
      <c r="C594" s="178"/>
      <c r="D594" s="178"/>
      <c r="E594" s="178"/>
      <c r="F594" s="176">
        <v>1955</v>
      </c>
      <c r="G594" s="176">
        <v>6</v>
      </c>
      <c r="H594" s="176">
        <v>7</v>
      </c>
      <c r="I594" s="178"/>
      <c r="J594" s="178"/>
      <c r="K594" s="178" t="s">
        <v>707</v>
      </c>
      <c r="L594" s="178"/>
      <c r="M594" s="178"/>
      <c r="N594" s="187" t="s">
        <v>1216</v>
      </c>
      <c r="O594" s="178"/>
      <c r="P594" s="179"/>
      <c r="Q594" s="178"/>
      <c r="R594" s="178"/>
      <c r="S594" s="178"/>
      <c r="T594" s="175" t="s">
        <v>38</v>
      </c>
      <c r="U594" s="178" t="s">
        <v>38</v>
      </c>
      <c r="V594" s="188"/>
      <c r="W594" s="188"/>
      <c r="X594" s="188"/>
      <c r="Y594" s="178" t="s">
        <v>38</v>
      </c>
      <c r="Z594" s="188"/>
      <c r="AA594" s="178"/>
      <c r="AB594" s="178"/>
      <c r="AC594" s="178" t="s">
        <v>42</v>
      </c>
      <c r="AD594" s="178"/>
      <c r="AE594" s="178"/>
      <c r="AF594" s="178"/>
      <c r="AG594" s="180"/>
      <c r="AH594" s="180"/>
      <c r="AI594" s="181"/>
      <c r="AJ594" s="181"/>
      <c r="AK594" s="181"/>
      <c r="AL594" s="182"/>
      <c r="AM594" s="183" t="s">
        <v>11257</v>
      </c>
    </row>
    <row r="595" spans="1:39" s="153" customFormat="1" ht="15.6" customHeight="1" x14ac:dyDescent="0.3">
      <c r="A595" s="186">
        <v>1304</v>
      </c>
      <c r="B595" s="178">
        <v>1134</v>
      </c>
      <c r="C595" s="178"/>
      <c r="D595" s="178"/>
      <c r="E595" s="178"/>
      <c r="F595" s="176">
        <v>1955</v>
      </c>
      <c r="G595" s="176">
        <v>6</v>
      </c>
      <c r="H595" s="176">
        <v>8</v>
      </c>
      <c r="I595" s="178"/>
      <c r="J595" s="178"/>
      <c r="K595" s="178" t="s">
        <v>707</v>
      </c>
      <c r="L595" s="178"/>
      <c r="M595" s="178"/>
      <c r="N595" s="187" t="s">
        <v>1217</v>
      </c>
      <c r="O595" s="178"/>
      <c r="P595" s="179"/>
      <c r="Q595" s="178"/>
      <c r="R595" s="178"/>
      <c r="S595" s="178"/>
      <c r="T595" s="175" t="s">
        <v>38</v>
      </c>
      <c r="U595" s="178" t="s">
        <v>38</v>
      </c>
      <c r="V595" s="188"/>
      <c r="W595" s="188"/>
      <c r="X595" s="188"/>
      <c r="Y595" s="178" t="s">
        <v>38</v>
      </c>
      <c r="Z595" s="188"/>
      <c r="AA595" s="178"/>
      <c r="AB595" s="178"/>
      <c r="AC595" s="178"/>
      <c r="AD595" s="178"/>
      <c r="AE595" s="178"/>
      <c r="AF595" s="178"/>
      <c r="AG595" s="180" t="s">
        <v>42</v>
      </c>
      <c r="AH595" s="180"/>
      <c r="AI595" s="181"/>
      <c r="AJ595" s="181"/>
      <c r="AK595" s="181"/>
      <c r="AL595" s="182"/>
      <c r="AM595" s="183" t="s">
        <v>11257</v>
      </c>
    </row>
    <row r="596" spans="1:39" s="153" customFormat="1" ht="15.6" customHeight="1" x14ac:dyDescent="0.3">
      <c r="A596" s="186">
        <v>1307</v>
      </c>
      <c r="B596" s="178">
        <v>1137</v>
      </c>
      <c r="C596" s="178"/>
      <c r="D596" s="178"/>
      <c r="E596" s="178"/>
      <c r="F596" s="176">
        <v>1955</v>
      </c>
      <c r="G596" s="176">
        <v>7</v>
      </c>
      <c r="H596" s="176">
        <v>5</v>
      </c>
      <c r="I596" s="178"/>
      <c r="J596" s="178"/>
      <c r="K596" s="178" t="s">
        <v>707</v>
      </c>
      <c r="L596" s="178"/>
      <c r="M596" s="178"/>
      <c r="N596" s="187" t="s">
        <v>1218</v>
      </c>
      <c r="O596" s="178"/>
      <c r="P596" s="179"/>
      <c r="Q596" s="178"/>
      <c r="R596" s="178"/>
      <c r="S596" s="178"/>
      <c r="T596" s="175" t="s">
        <v>38</v>
      </c>
      <c r="U596" s="178" t="s">
        <v>38</v>
      </c>
      <c r="V596" s="188"/>
      <c r="W596" s="188"/>
      <c r="X596" s="188"/>
      <c r="Y596" s="178" t="s">
        <v>38</v>
      </c>
      <c r="Z596" s="188"/>
      <c r="AA596" s="178" t="s">
        <v>42</v>
      </c>
      <c r="AB596" s="178"/>
      <c r="AC596" s="178"/>
      <c r="AD596" s="178"/>
      <c r="AE596" s="178"/>
      <c r="AF596" s="178"/>
      <c r="AG596" s="180" t="s">
        <v>42</v>
      </c>
      <c r="AH596" s="180"/>
      <c r="AI596" s="181"/>
      <c r="AJ596" s="181"/>
      <c r="AK596" s="181"/>
      <c r="AL596" s="182"/>
      <c r="AM596" s="183" t="s">
        <v>11257</v>
      </c>
    </row>
    <row r="597" spans="1:39" s="153" customFormat="1" ht="15.6" customHeight="1" x14ac:dyDescent="0.3">
      <c r="A597" s="173">
        <v>260</v>
      </c>
      <c r="B597" s="174">
        <v>1141</v>
      </c>
      <c r="C597" s="174"/>
      <c r="D597" s="175"/>
      <c r="E597" s="175"/>
      <c r="F597" s="176">
        <v>1955</v>
      </c>
      <c r="G597" s="176">
        <v>7</v>
      </c>
      <c r="H597" s="176">
        <v>26</v>
      </c>
      <c r="I597" s="174" t="s">
        <v>88</v>
      </c>
      <c r="J597" s="174" t="s">
        <v>325</v>
      </c>
      <c r="K597" s="174" t="s">
        <v>31</v>
      </c>
      <c r="L597" s="174" t="s">
        <v>326</v>
      </c>
      <c r="M597" s="174" t="s">
        <v>416</v>
      </c>
      <c r="N597" s="184" t="s">
        <v>417</v>
      </c>
      <c r="O597" s="178">
        <v>7</v>
      </c>
      <c r="P597" s="179" t="s">
        <v>110</v>
      </c>
      <c r="Q597" s="175"/>
      <c r="R597" s="175"/>
      <c r="S597" s="175" t="s">
        <v>329</v>
      </c>
      <c r="T597" s="175" t="s">
        <v>330</v>
      </c>
      <c r="U597" s="175" t="s">
        <v>38</v>
      </c>
      <c r="V597" s="175" t="s">
        <v>38</v>
      </c>
      <c r="W597" s="175" t="s">
        <v>38</v>
      </c>
      <c r="X597" s="178" t="s">
        <v>331</v>
      </c>
      <c r="Y597" s="178" t="s">
        <v>326</v>
      </c>
      <c r="Z597" s="178" t="s">
        <v>38</v>
      </c>
      <c r="AA597" s="178"/>
      <c r="AB597" s="178"/>
      <c r="AC597" s="178"/>
      <c r="AD597" s="178"/>
      <c r="AE597" s="178"/>
      <c r="AF597" s="178" t="s">
        <v>87</v>
      </c>
      <c r="AG597" s="180"/>
      <c r="AH597" s="180"/>
      <c r="AI597" s="181"/>
      <c r="AJ597" s="181"/>
      <c r="AK597" s="181"/>
      <c r="AL597" s="182">
        <v>260</v>
      </c>
      <c r="AM597" s="183" t="s">
        <v>11207</v>
      </c>
    </row>
    <row r="598" spans="1:39" s="153" customFormat="1" ht="15.6" customHeight="1" x14ac:dyDescent="0.3">
      <c r="A598" s="173">
        <v>261</v>
      </c>
      <c r="B598" s="175">
        <v>1145</v>
      </c>
      <c r="C598" s="175"/>
      <c r="D598" s="175"/>
      <c r="E598" s="175"/>
      <c r="F598" s="176">
        <v>1955</v>
      </c>
      <c r="G598" s="176">
        <v>8</v>
      </c>
      <c r="H598" s="176">
        <v>21</v>
      </c>
      <c r="I598" s="174" t="s">
        <v>418</v>
      </c>
      <c r="J598" s="174" t="s">
        <v>419</v>
      </c>
      <c r="K598" s="174" t="s">
        <v>31</v>
      </c>
      <c r="L598" s="174" t="s">
        <v>420</v>
      </c>
      <c r="M598" s="174"/>
      <c r="N598" s="190" t="s">
        <v>421</v>
      </c>
      <c r="O598" s="178">
        <v>20</v>
      </c>
      <c r="P598" s="179" t="s">
        <v>281</v>
      </c>
      <c r="Q598" s="175"/>
      <c r="R598" s="175"/>
      <c r="S598" s="175" t="s">
        <v>422</v>
      </c>
      <c r="T598" s="175" t="s">
        <v>38</v>
      </c>
      <c r="U598" s="175" t="s">
        <v>38</v>
      </c>
      <c r="V598" s="175" t="s">
        <v>38</v>
      </c>
      <c r="W598" s="175" t="s">
        <v>38</v>
      </c>
      <c r="X598" s="178" t="s">
        <v>420</v>
      </c>
      <c r="Y598" s="178" t="s">
        <v>38</v>
      </c>
      <c r="Z598" s="178" t="s">
        <v>38</v>
      </c>
      <c r="AA598" s="178"/>
      <c r="AB598" s="178"/>
      <c r="AC598" s="178"/>
      <c r="AD598" s="178"/>
      <c r="AE598" s="178"/>
      <c r="AF598" s="178" t="s">
        <v>87</v>
      </c>
      <c r="AG598" s="180"/>
      <c r="AH598" s="180"/>
      <c r="AI598" s="181"/>
      <c r="AJ598" s="181"/>
      <c r="AK598" s="181"/>
      <c r="AL598" s="182">
        <v>261</v>
      </c>
      <c r="AM598" s="183" t="s">
        <v>11207</v>
      </c>
    </row>
    <row r="599" spans="1:39" s="153" customFormat="1" ht="15.6" customHeight="1" x14ac:dyDescent="0.3">
      <c r="A599" s="186">
        <v>1314</v>
      </c>
      <c r="B599" s="178">
        <v>1146</v>
      </c>
      <c r="C599" s="178"/>
      <c r="D599" s="178"/>
      <c r="E599" s="178"/>
      <c r="F599" s="176">
        <v>1955</v>
      </c>
      <c r="G599" s="176">
        <v>8</v>
      </c>
      <c r="H599" s="176">
        <v>23</v>
      </c>
      <c r="I599" s="178" t="s">
        <v>729</v>
      </c>
      <c r="J599" s="178" t="s">
        <v>11294</v>
      </c>
      <c r="K599" s="178" t="s">
        <v>31</v>
      </c>
      <c r="L599" s="178"/>
      <c r="M599" s="178"/>
      <c r="N599" s="187" t="s">
        <v>1219</v>
      </c>
      <c r="O599" s="178"/>
      <c r="P599" s="179"/>
      <c r="Q599" s="178"/>
      <c r="R599" s="178"/>
      <c r="S599" s="178"/>
      <c r="T599" s="175" t="s">
        <v>38</v>
      </c>
      <c r="U599" s="178" t="s">
        <v>38</v>
      </c>
      <c r="V599" s="188"/>
      <c r="W599" s="188"/>
      <c r="X599" s="188"/>
      <c r="Y599" s="178" t="s">
        <v>38</v>
      </c>
      <c r="Z599" s="188"/>
      <c r="AA599" s="178"/>
      <c r="AB599" s="178"/>
      <c r="AC599" s="178"/>
      <c r="AD599" s="178"/>
      <c r="AE599" s="178"/>
      <c r="AF599" s="178"/>
      <c r="AG599" s="180" t="s">
        <v>42</v>
      </c>
      <c r="AH599" s="180"/>
      <c r="AI599" s="181"/>
      <c r="AJ599" s="181"/>
      <c r="AK599" s="181"/>
      <c r="AL599" s="182"/>
      <c r="AM599" s="183" t="s">
        <v>11257</v>
      </c>
    </row>
    <row r="600" spans="1:39" s="153" customFormat="1" ht="15.6" customHeight="1" x14ac:dyDescent="0.3">
      <c r="A600" s="173">
        <v>262</v>
      </c>
      <c r="B600" s="174">
        <v>1149</v>
      </c>
      <c r="C600" s="174" t="s">
        <v>423</v>
      </c>
      <c r="D600" s="175"/>
      <c r="E600" s="175"/>
      <c r="F600" s="176">
        <v>1955</v>
      </c>
      <c r="G600" s="176">
        <v>9</v>
      </c>
      <c r="H600" s="176">
        <v>3</v>
      </c>
      <c r="I600" s="174" t="s">
        <v>66</v>
      </c>
      <c r="J600" s="174" t="s">
        <v>424</v>
      </c>
      <c r="K600" s="174" t="s">
        <v>31</v>
      </c>
      <c r="L600" s="174" t="s">
        <v>279</v>
      </c>
      <c r="M600" s="174"/>
      <c r="N600" s="184" t="s">
        <v>425</v>
      </c>
      <c r="O600" s="178">
        <v>20</v>
      </c>
      <c r="P600" s="179" t="s">
        <v>281</v>
      </c>
      <c r="Q600" s="175" t="s">
        <v>282</v>
      </c>
      <c r="R600" s="175"/>
      <c r="S600" s="175"/>
      <c r="T600" s="175" t="s">
        <v>38</v>
      </c>
      <c r="U600" s="175" t="s">
        <v>38</v>
      </c>
      <c r="V600" s="175" t="s">
        <v>283</v>
      </c>
      <c r="W600" s="175" t="s">
        <v>38</v>
      </c>
      <c r="X600" s="178" t="s">
        <v>38</v>
      </c>
      <c r="Y600" s="178" t="s">
        <v>38</v>
      </c>
      <c r="Z600" s="178" t="s">
        <v>38</v>
      </c>
      <c r="AA600" s="178"/>
      <c r="AB600" s="178"/>
      <c r="AC600" s="178"/>
      <c r="AD600" s="178"/>
      <c r="AE600" s="178"/>
      <c r="AF600" s="178" t="s">
        <v>87</v>
      </c>
      <c r="AG600" s="180"/>
      <c r="AH600" s="180"/>
      <c r="AI600" s="181"/>
      <c r="AJ600" s="181"/>
      <c r="AK600" s="181"/>
      <c r="AL600" s="182">
        <v>262</v>
      </c>
      <c r="AM600" s="183" t="s">
        <v>11207</v>
      </c>
    </row>
    <row r="601" spans="1:39" s="153" customFormat="1" ht="15.6" customHeight="1" x14ac:dyDescent="0.3">
      <c r="A601" s="173">
        <v>264.10000000000002</v>
      </c>
      <c r="B601" s="174"/>
      <c r="C601" s="174"/>
      <c r="D601" s="174" t="s">
        <v>11242</v>
      </c>
      <c r="E601" s="174"/>
      <c r="F601" s="176">
        <v>1955</v>
      </c>
      <c r="G601" s="176">
        <v>10</v>
      </c>
      <c r="H601" s="176">
        <v>19</v>
      </c>
      <c r="I601" s="174" t="s">
        <v>58</v>
      </c>
      <c r="J601" s="174" t="s">
        <v>96</v>
      </c>
      <c r="K601" s="174" t="s">
        <v>31</v>
      </c>
      <c r="L601" s="174" t="s">
        <v>60</v>
      </c>
      <c r="M601" s="174"/>
      <c r="N601" s="185" t="s">
        <v>426</v>
      </c>
      <c r="O601" s="178" t="s">
        <v>78</v>
      </c>
      <c r="P601" s="179">
        <v>10</v>
      </c>
      <c r="Q601" s="175" t="s">
        <v>63</v>
      </c>
      <c r="R601" s="175"/>
      <c r="S601" s="175"/>
      <c r="T601" s="175" t="s">
        <v>38</v>
      </c>
      <c r="U601" s="175" t="s">
        <v>38</v>
      </c>
      <c r="V601" s="175" t="s">
        <v>60</v>
      </c>
      <c r="W601" s="175" t="s">
        <v>38</v>
      </c>
      <c r="X601" s="178" t="s">
        <v>38</v>
      </c>
      <c r="Y601" s="178" t="s">
        <v>38</v>
      </c>
      <c r="Z601" s="178" t="s">
        <v>38</v>
      </c>
      <c r="AA601" s="178"/>
      <c r="AB601" s="178"/>
      <c r="AC601" s="178"/>
      <c r="AD601" s="178"/>
      <c r="AE601" s="178"/>
      <c r="AF601" s="178" t="s">
        <v>30</v>
      </c>
      <c r="AG601" s="180"/>
      <c r="AH601" s="180"/>
      <c r="AI601" s="181"/>
      <c r="AJ601" s="181"/>
      <c r="AK601" s="181"/>
      <c r="AL601" s="182">
        <v>264.10000000000002</v>
      </c>
      <c r="AM601" s="183" t="s">
        <v>11207</v>
      </c>
    </row>
    <row r="602" spans="1:39" s="153" customFormat="1" ht="15.6" customHeight="1" x14ac:dyDescent="0.3">
      <c r="A602" s="186">
        <v>1322</v>
      </c>
      <c r="B602" s="178">
        <v>1156</v>
      </c>
      <c r="C602" s="178"/>
      <c r="D602" s="178"/>
      <c r="E602" s="178"/>
      <c r="F602" s="176">
        <v>1955</v>
      </c>
      <c r="G602" s="176">
        <v>10</v>
      </c>
      <c r="H602" s="176">
        <v>20</v>
      </c>
      <c r="I602" s="178" t="s">
        <v>718</v>
      </c>
      <c r="J602" s="178" t="s">
        <v>971</v>
      </c>
      <c r="K602" s="178" t="s">
        <v>31</v>
      </c>
      <c r="L602" s="178"/>
      <c r="M602" s="178"/>
      <c r="N602" s="187" t="s">
        <v>1220</v>
      </c>
      <c r="O602" s="178"/>
      <c r="P602" s="179"/>
      <c r="Q602" s="178"/>
      <c r="R602" s="178"/>
      <c r="S602" s="178"/>
      <c r="T602" s="175" t="s">
        <v>38</v>
      </c>
      <c r="U602" s="178" t="s">
        <v>38</v>
      </c>
      <c r="V602" s="188"/>
      <c r="W602" s="188"/>
      <c r="X602" s="188"/>
      <c r="Y602" s="178" t="s">
        <v>38</v>
      </c>
      <c r="Z602" s="188"/>
      <c r="AA602" s="178"/>
      <c r="AB602" s="178"/>
      <c r="AC602" s="178"/>
      <c r="AD602" s="178"/>
      <c r="AE602" s="178"/>
      <c r="AF602" s="178"/>
      <c r="AG602" s="180" t="s">
        <v>42</v>
      </c>
      <c r="AH602" s="180"/>
      <c r="AI602" s="181"/>
      <c r="AJ602" s="181"/>
      <c r="AK602" s="181"/>
      <c r="AL602" s="182"/>
      <c r="AM602" s="183" t="s">
        <v>11257</v>
      </c>
    </row>
    <row r="603" spans="1:39" s="153" customFormat="1" ht="15.6" customHeight="1" x14ac:dyDescent="0.3">
      <c r="A603" s="186">
        <v>1936</v>
      </c>
      <c r="B603" s="178"/>
      <c r="C603" s="178"/>
      <c r="D603" s="178">
        <v>1891</v>
      </c>
      <c r="E603" s="202"/>
      <c r="F603" s="176">
        <v>1955</v>
      </c>
      <c r="G603" s="176">
        <v>11</v>
      </c>
      <c r="H603" s="176">
        <v>1</v>
      </c>
      <c r="I603" s="178" t="s">
        <v>675</v>
      </c>
      <c r="J603" s="178" t="s">
        <v>1526</v>
      </c>
      <c r="K603" s="178" t="s">
        <v>31</v>
      </c>
      <c r="L603" s="178" t="s">
        <v>700</v>
      </c>
      <c r="M603" s="178"/>
      <c r="N603" s="187" t="s">
        <v>1528</v>
      </c>
      <c r="O603" s="178">
        <v>9</v>
      </c>
      <c r="P603" s="179">
        <v>10</v>
      </c>
      <c r="Q603" s="178"/>
      <c r="R603" s="178"/>
      <c r="S603" s="178"/>
      <c r="T603" s="175" t="s">
        <v>38</v>
      </c>
      <c r="U603" s="178" t="s">
        <v>702</v>
      </c>
      <c r="V603" s="188"/>
      <c r="W603" s="188"/>
      <c r="X603" s="188"/>
      <c r="Y603" s="178" t="s">
        <v>38</v>
      </c>
      <c r="Z603" s="178" t="s">
        <v>700</v>
      </c>
      <c r="AA603" s="178"/>
      <c r="AB603" s="178"/>
      <c r="AC603" s="178"/>
      <c r="AD603" s="178"/>
      <c r="AE603" s="178"/>
      <c r="AF603" s="178" t="s">
        <v>87</v>
      </c>
      <c r="AG603" s="180"/>
      <c r="AH603" s="180"/>
      <c r="AI603" s="181"/>
      <c r="AJ603" s="181"/>
      <c r="AK603" s="181"/>
      <c r="AL603" s="182">
        <v>1936</v>
      </c>
      <c r="AM603" s="183" t="s">
        <v>11207</v>
      </c>
    </row>
    <row r="604" spans="1:39" s="153" customFormat="1" ht="15.6" customHeight="1" x14ac:dyDescent="0.3">
      <c r="A604" s="173">
        <v>265</v>
      </c>
      <c r="B604" s="175">
        <v>1160</v>
      </c>
      <c r="C604" s="175">
        <v>3862</v>
      </c>
      <c r="D604" s="175"/>
      <c r="E604" s="175"/>
      <c r="F604" s="176">
        <v>1955</v>
      </c>
      <c r="G604" s="176">
        <v>11</v>
      </c>
      <c r="H604" s="176">
        <v>20</v>
      </c>
      <c r="I604" s="174" t="s">
        <v>58</v>
      </c>
      <c r="J604" s="174" t="s">
        <v>59</v>
      </c>
      <c r="K604" s="174" t="s">
        <v>31</v>
      </c>
      <c r="L604" s="174" t="s">
        <v>60</v>
      </c>
      <c r="M604" s="174"/>
      <c r="N604" s="190" t="s">
        <v>427</v>
      </c>
      <c r="O604" s="178" t="s">
        <v>78</v>
      </c>
      <c r="P604" s="179">
        <v>10</v>
      </c>
      <c r="Q604" s="175" t="s">
        <v>63</v>
      </c>
      <c r="R604" s="175"/>
      <c r="S604" s="175"/>
      <c r="T604" s="175" t="s">
        <v>38</v>
      </c>
      <c r="U604" s="175" t="s">
        <v>38</v>
      </c>
      <c r="V604" s="175" t="s">
        <v>60</v>
      </c>
      <c r="W604" s="175" t="s">
        <v>38</v>
      </c>
      <c r="X604" s="178" t="s">
        <v>38</v>
      </c>
      <c r="Y604" s="178" t="s">
        <v>38</v>
      </c>
      <c r="Z604" s="178" t="s">
        <v>38</v>
      </c>
      <c r="AA604" s="178"/>
      <c r="AB604" s="178"/>
      <c r="AC604" s="178"/>
      <c r="AD604" s="178" t="s">
        <v>42</v>
      </c>
      <c r="AE604" s="178"/>
      <c r="AF604" s="178" t="s">
        <v>30</v>
      </c>
      <c r="AG604" s="180"/>
      <c r="AH604" s="180"/>
      <c r="AI604" s="181"/>
      <c r="AJ604" s="181"/>
      <c r="AK604" s="181"/>
      <c r="AL604" s="182">
        <v>265</v>
      </c>
      <c r="AM604" s="183" t="s">
        <v>11207</v>
      </c>
    </row>
    <row r="605" spans="1:39" s="153" customFormat="1" ht="15.6" customHeight="1" x14ac:dyDescent="0.3">
      <c r="A605" s="186">
        <v>1327</v>
      </c>
      <c r="B605" s="178">
        <v>1162</v>
      </c>
      <c r="C605" s="178"/>
      <c r="D605" s="178"/>
      <c r="E605" s="178"/>
      <c r="F605" s="176">
        <v>1955</v>
      </c>
      <c r="G605" s="176">
        <v>12</v>
      </c>
      <c r="H605" s="176">
        <v>6</v>
      </c>
      <c r="I605" s="178" t="s">
        <v>696</v>
      </c>
      <c r="J605" s="178" t="s">
        <v>11299</v>
      </c>
      <c r="K605" s="178"/>
      <c r="L605" s="178"/>
      <c r="M605" s="178"/>
      <c r="N605" s="187" t="s">
        <v>1221</v>
      </c>
      <c r="O605" s="178"/>
      <c r="P605" s="179"/>
      <c r="Q605" s="178"/>
      <c r="R605" s="178"/>
      <c r="S605" s="178"/>
      <c r="T605" s="175" t="s">
        <v>38</v>
      </c>
      <c r="U605" s="178" t="s">
        <v>38</v>
      </c>
      <c r="V605" s="188"/>
      <c r="W605" s="188"/>
      <c r="X605" s="188"/>
      <c r="Y605" s="178" t="s">
        <v>38</v>
      </c>
      <c r="Z605" s="188"/>
      <c r="AA605" s="178"/>
      <c r="AB605" s="178"/>
      <c r="AC605" s="178"/>
      <c r="AD605" s="178"/>
      <c r="AE605" s="178"/>
      <c r="AF605" s="178"/>
      <c r="AG605" s="180" t="s">
        <v>42</v>
      </c>
      <c r="AH605" s="180"/>
      <c r="AI605" s="181"/>
      <c r="AJ605" s="181"/>
      <c r="AK605" s="181"/>
      <c r="AL605" s="182"/>
      <c r="AM605" s="183" t="s">
        <v>11257</v>
      </c>
    </row>
    <row r="606" spans="1:39" s="153" customFormat="1" ht="15.6" customHeight="1" x14ac:dyDescent="0.3">
      <c r="A606" s="186">
        <v>1328</v>
      </c>
      <c r="B606" s="178">
        <v>1163</v>
      </c>
      <c r="C606" s="178"/>
      <c r="D606" s="178"/>
      <c r="E606" s="178"/>
      <c r="F606" s="176">
        <v>1955</v>
      </c>
      <c r="G606" s="176">
        <v>12</v>
      </c>
      <c r="H606" s="176">
        <v>11</v>
      </c>
      <c r="I606" s="178" t="s">
        <v>696</v>
      </c>
      <c r="J606" s="178" t="s">
        <v>11300</v>
      </c>
      <c r="K606" s="178" t="s">
        <v>31</v>
      </c>
      <c r="L606" s="178"/>
      <c r="M606" s="178"/>
      <c r="N606" s="187" t="s">
        <v>1222</v>
      </c>
      <c r="O606" s="178"/>
      <c r="P606" s="179"/>
      <c r="Q606" s="178"/>
      <c r="R606" s="178"/>
      <c r="S606" s="178"/>
      <c r="T606" s="175" t="s">
        <v>38</v>
      </c>
      <c r="U606" s="178" t="s">
        <v>38</v>
      </c>
      <c r="V606" s="188"/>
      <c r="W606" s="188"/>
      <c r="X606" s="188"/>
      <c r="Y606" s="178" t="s">
        <v>38</v>
      </c>
      <c r="Z606" s="188"/>
      <c r="AA606" s="178" t="s">
        <v>42</v>
      </c>
      <c r="AB606" s="178"/>
      <c r="AC606" s="178"/>
      <c r="AD606" s="178"/>
      <c r="AE606" s="178"/>
      <c r="AF606" s="178"/>
      <c r="AG606" s="180" t="s">
        <v>42</v>
      </c>
      <c r="AH606" s="180"/>
      <c r="AI606" s="181"/>
      <c r="AJ606" s="181"/>
      <c r="AK606" s="181"/>
      <c r="AL606" s="182"/>
      <c r="AM606" s="183" t="s">
        <v>11257</v>
      </c>
    </row>
    <row r="607" spans="1:39" s="153" customFormat="1" ht="15.6" customHeight="1" x14ac:dyDescent="0.3">
      <c r="A607" s="173">
        <v>371</v>
      </c>
      <c r="B607" s="174">
        <v>1165</v>
      </c>
      <c r="C607" s="174"/>
      <c r="D607" s="174"/>
      <c r="E607" s="174"/>
      <c r="F607" s="176">
        <v>1955</v>
      </c>
      <c r="G607" s="176">
        <v>12</v>
      </c>
      <c r="H607" s="176">
        <v>14</v>
      </c>
      <c r="I607" s="174" t="s">
        <v>89</v>
      </c>
      <c r="J607" s="174" t="s">
        <v>90</v>
      </c>
      <c r="K607" s="174" t="s">
        <v>31</v>
      </c>
      <c r="L607" s="174" t="s">
        <v>91</v>
      </c>
      <c r="M607" s="174"/>
      <c r="N607" s="184" t="s">
        <v>618</v>
      </c>
      <c r="O607" s="178" t="s">
        <v>143</v>
      </c>
      <c r="P607" s="179">
        <v>4</v>
      </c>
      <c r="Q607" s="175"/>
      <c r="R607" s="175"/>
      <c r="S607" s="175" t="s">
        <v>93</v>
      </c>
      <c r="T607" s="175" t="s">
        <v>94</v>
      </c>
      <c r="U607" s="175" t="s">
        <v>38</v>
      </c>
      <c r="V607" s="175" t="s">
        <v>38</v>
      </c>
      <c r="W607" s="175" t="s">
        <v>38</v>
      </c>
      <c r="X607" s="178" t="s">
        <v>95</v>
      </c>
      <c r="Y607" s="178" t="s">
        <v>91</v>
      </c>
      <c r="Z607" s="178" t="s">
        <v>38</v>
      </c>
      <c r="AA607" s="178"/>
      <c r="AB607" s="178"/>
      <c r="AC607" s="178"/>
      <c r="AD607" s="178"/>
      <c r="AE607" s="178"/>
      <c r="AF607" s="178" t="s">
        <v>30</v>
      </c>
      <c r="AG607" s="180" t="s">
        <v>42</v>
      </c>
      <c r="AH607" s="180"/>
      <c r="AI607" s="181"/>
      <c r="AJ607" s="181"/>
      <c r="AK607" s="181"/>
      <c r="AL607" s="182">
        <v>371</v>
      </c>
      <c r="AM607" s="183" t="s">
        <v>11207</v>
      </c>
    </row>
    <row r="608" spans="1:39" s="153" customFormat="1" ht="15.6" customHeight="1" x14ac:dyDescent="0.3">
      <c r="A608" s="186">
        <v>1331</v>
      </c>
      <c r="B608" s="178">
        <v>1167</v>
      </c>
      <c r="C608" s="178"/>
      <c r="D608" s="178"/>
      <c r="E608" s="178"/>
      <c r="F608" s="176">
        <v>1955</v>
      </c>
      <c r="G608" s="176">
        <v>12</v>
      </c>
      <c r="H608" s="176">
        <v>21</v>
      </c>
      <c r="I608" s="178" t="s">
        <v>689</v>
      </c>
      <c r="J608" s="178" t="s">
        <v>863</v>
      </c>
      <c r="K608" s="178" t="s">
        <v>31</v>
      </c>
      <c r="L608" s="178" t="s">
        <v>864</v>
      </c>
      <c r="M608" s="178"/>
      <c r="N608" s="187" t="s">
        <v>1223</v>
      </c>
      <c r="O608" s="178">
        <v>11</v>
      </c>
      <c r="P608" s="179">
        <v>8</v>
      </c>
      <c r="Q608" s="178"/>
      <c r="R608" s="178"/>
      <c r="S608" s="178"/>
      <c r="T608" s="175" t="s">
        <v>866</v>
      </c>
      <c r="U608" s="178" t="s">
        <v>38</v>
      </c>
      <c r="V608" s="188"/>
      <c r="W608" s="188"/>
      <c r="X608" s="188"/>
      <c r="Y608" s="178" t="s">
        <v>864</v>
      </c>
      <c r="Z608" s="188"/>
      <c r="AA608" s="178"/>
      <c r="AB608" s="178"/>
      <c r="AC608" s="178"/>
      <c r="AD608" s="178"/>
      <c r="AE608" s="178"/>
      <c r="AF608" s="178" t="s">
        <v>30</v>
      </c>
      <c r="AG608" s="180"/>
      <c r="AH608" s="180"/>
      <c r="AI608" s="181"/>
      <c r="AJ608" s="181"/>
      <c r="AK608" s="181"/>
      <c r="AL608" s="182">
        <v>1331</v>
      </c>
      <c r="AM608" s="183" t="s">
        <v>11207</v>
      </c>
    </row>
    <row r="609" spans="1:39" s="153" customFormat="1" ht="15.6" customHeight="1" x14ac:dyDescent="0.3">
      <c r="A609" s="186">
        <v>1332</v>
      </c>
      <c r="B609" s="178">
        <v>1168</v>
      </c>
      <c r="C609" s="178"/>
      <c r="D609" s="178"/>
      <c r="E609" s="178"/>
      <c r="F609" s="176">
        <v>1956</v>
      </c>
      <c r="G609" s="176">
        <v>1</v>
      </c>
      <c r="H609" s="176">
        <v>11</v>
      </c>
      <c r="I609" s="178" t="s">
        <v>777</v>
      </c>
      <c r="J609" s="178" t="s">
        <v>1139</v>
      </c>
      <c r="K609" s="178" t="s">
        <v>31</v>
      </c>
      <c r="L609" s="178" t="s">
        <v>1136</v>
      </c>
      <c r="M609" s="178"/>
      <c r="N609" s="187" t="s">
        <v>1224</v>
      </c>
      <c r="O609" s="178">
        <v>7</v>
      </c>
      <c r="P609" s="179">
        <v>-2</v>
      </c>
      <c r="Q609" s="178"/>
      <c r="R609" s="178"/>
      <c r="S609" s="178"/>
      <c r="T609" s="175" t="s">
        <v>1138</v>
      </c>
      <c r="U609" s="178" t="s">
        <v>38</v>
      </c>
      <c r="V609" s="188"/>
      <c r="W609" s="188"/>
      <c r="X609" s="188"/>
      <c r="Y609" s="178" t="s">
        <v>1136</v>
      </c>
      <c r="Z609" s="188"/>
      <c r="AA609" s="178" t="s">
        <v>42</v>
      </c>
      <c r="AB609" s="178"/>
      <c r="AC609" s="178"/>
      <c r="AD609" s="178" t="s">
        <v>42</v>
      </c>
      <c r="AE609" s="178"/>
      <c r="AF609" s="178" t="s">
        <v>87</v>
      </c>
      <c r="AG609" s="180" t="s">
        <v>42</v>
      </c>
      <c r="AH609" s="180"/>
      <c r="AI609" s="181"/>
      <c r="AJ609" s="181"/>
      <c r="AK609" s="181"/>
      <c r="AL609" s="182">
        <v>1332</v>
      </c>
      <c r="AM609" s="183" t="s">
        <v>11207</v>
      </c>
    </row>
    <row r="610" spans="1:39" s="153" customFormat="1" ht="15.6" customHeight="1" x14ac:dyDescent="0.3">
      <c r="A610" s="186">
        <v>1338</v>
      </c>
      <c r="B610" s="178">
        <v>1174</v>
      </c>
      <c r="C610" s="178"/>
      <c r="D610" s="178"/>
      <c r="E610" s="178"/>
      <c r="F610" s="176">
        <v>1956</v>
      </c>
      <c r="G610" s="176">
        <v>2</v>
      </c>
      <c r="H610" s="176">
        <v>12</v>
      </c>
      <c r="I610" s="178"/>
      <c r="J610" s="178"/>
      <c r="K610" s="178" t="s">
        <v>707</v>
      </c>
      <c r="L610" s="178"/>
      <c r="M610" s="178"/>
      <c r="N610" s="187" t="s">
        <v>1225</v>
      </c>
      <c r="O610" s="178"/>
      <c r="P610" s="179"/>
      <c r="Q610" s="178"/>
      <c r="R610" s="178"/>
      <c r="S610" s="178"/>
      <c r="T610" s="175" t="s">
        <v>38</v>
      </c>
      <c r="U610" s="178" t="s">
        <v>38</v>
      </c>
      <c r="V610" s="188"/>
      <c r="W610" s="188"/>
      <c r="X610" s="188"/>
      <c r="Y610" s="178" t="s">
        <v>38</v>
      </c>
      <c r="Z610" s="188"/>
      <c r="AA610" s="178"/>
      <c r="AB610" s="178" t="s">
        <v>42</v>
      </c>
      <c r="AC610" s="178"/>
      <c r="AD610" s="178"/>
      <c r="AE610" s="178"/>
      <c r="AF610" s="178"/>
      <c r="AG610" s="180" t="s">
        <v>42</v>
      </c>
      <c r="AH610" s="180"/>
      <c r="AI610" s="181"/>
      <c r="AJ610" s="181"/>
      <c r="AK610" s="181"/>
      <c r="AL610" s="182"/>
      <c r="AM610" s="183" t="s">
        <v>11257</v>
      </c>
    </row>
    <row r="611" spans="1:39" s="153" customFormat="1" ht="15.6" customHeight="1" x14ac:dyDescent="0.3">
      <c r="A611" s="186">
        <v>1341</v>
      </c>
      <c r="B611" s="178">
        <v>1177</v>
      </c>
      <c r="C611" s="178"/>
      <c r="D611" s="178"/>
      <c r="E611" s="178"/>
      <c r="F611" s="176">
        <v>1956</v>
      </c>
      <c r="G611" s="176">
        <v>2</v>
      </c>
      <c r="H611" s="176">
        <v>18</v>
      </c>
      <c r="I611" s="178"/>
      <c r="J611" s="178"/>
      <c r="K611" s="178" t="s">
        <v>1198</v>
      </c>
      <c r="L611" s="178"/>
      <c r="M611" s="178"/>
      <c r="N611" s="187" t="s">
        <v>1226</v>
      </c>
      <c r="O611" s="178"/>
      <c r="P611" s="179"/>
      <c r="Q611" s="178"/>
      <c r="R611" s="178"/>
      <c r="S611" s="178"/>
      <c r="T611" s="175" t="s">
        <v>38</v>
      </c>
      <c r="U611" s="178" t="s">
        <v>38</v>
      </c>
      <c r="V611" s="188"/>
      <c r="W611" s="188"/>
      <c r="X611" s="188"/>
      <c r="Y611" s="178" t="s">
        <v>38</v>
      </c>
      <c r="Z611" s="188"/>
      <c r="AA611" s="178"/>
      <c r="AB611" s="178"/>
      <c r="AC611" s="178"/>
      <c r="AD611" s="178"/>
      <c r="AE611" s="178"/>
      <c r="AF611" s="178"/>
      <c r="AG611" s="180" t="s">
        <v>42</v>
      </c>
      <c r="AH611" s="180"/>
      <c r="AI611" s="181"/>
      <c r="AJ611" s="181"/>
      <c r="AK611" s="181"/>
      <c r="AL611" s="182"/>
      <c r="AM611" s="183" t="s">
        <v>11257</v>
      </c>
    </row>
    <row r="612" spans="1:39" s="153" customFormat="1" ht="15.6" customHeight="1" x14ac:dyDescent="0.3">
      <c r="A612" s="173">
        <v>368</v>
      </c>
      <c r="B612" s="174">
        <v>1178</v>
      </c>
      <c r="C612" s="174" t="s">
        <v>611</v>
      </c>
      <c r="D612" s="174"/>
      <c r="E612" s="174"/>
      <c r="F612" s="176">
        <v>1956</v>
      </c>
      <c r="G612" s="176">
        <v>2</v>
      </c>
      <c r="H612" s="176">
        <v>19</v>
      </c>
      <c r="I612" s="174" t="s">
        <v>129</v>
      </c>
      <c r="J612" s="174" t="s">
        <v>598</v>
      </c>
      <c r="K612" s="174" t="s">
        <v>31</v>
      </c>
      <c r="L612" s="174" t="s">
        <v>599</v>
      </c>
      <c r="M612" s="174"/>
      <c r="N612" s="184" t="s">
        <v>612</v>
      </c>
      <c r="O612" s="178">
        <v>20</v>
      </c>
      <c r="P612" s="179" t="s">
        <v>281</v>
      </c>
      <c r="Q612" s="175"/>
      <c r="R612" s="175"/>
      <c r="S612" s="175" t="s">
        <v>601</v>
      </c>
      <c r="T612" s="175" t="s">
        <v>38</v>
      </c>
      <c r="U612" s="175" t="s">
        <v>38</v>
      </c>
      <c r="V612" s="175" t="s">
        <v>38</v>
      </c>
      <c r="W612" s="175" t="s">
        <v>38</v>
      </c>
      <c r="X612" s="178" t="s">
        <v>599</v>
      </c>
      <c r="Y612" s="178" t="s">
        <v>38</v>
      </c>
      <c r="Z612" s="178" t="s">
        <v>38</v>
      </c>
      <c r="AA612" s="178"/>
      <c r="AB612" s="178"/>
      <c r="AC612" s="178"/>
      <c r="AD612" s="178"/>
      <c r="AE612" s="178"/>
      <c r="AF612" s="178" t="s">
        <v>87</v>
      </c>
      <c r="AG612" s="180"/>
      <c r="AH612" s="180"/>
      <c r="AI612" s="181"/>
      <c r="AJ612" s="181"/>
      <c r="AK612" s="181"/>
      <c r="AL612" s="182">
        <v>368</v>
      </c>
      <c r="AM612" s="183" t="s">
        <v>11207</v>
      </c>
    </row>
    <row r="613" spans="1:39" s="153" customFormat="1" ht="15.6" customHeight="1" x14ac:dyDescent="0.3">
      <c r="A613" s="173">
        <v>266</v>
      </c>
      <c r="B613" s="174">
        <v>1179</v>
      </c>
      <c r="C613" s="174"/>
      <c r="D613" s="175"/>
      <c r="E613" s="175"/>
      <c r="F613" s="176">
        <v>1956</v>
      </c>
      <c r="G613" s="176">
        <v>3</v>
      </c>
      <c r="H613" s="176">
        <v>2</v>
      </c>
      <c r="I613" s="174" t="s">
        <v>66</v>
      </c>
      <c r="J613" s="174" t="s">
        <v>67</v>
      </c>
      <c r="K613" s="174" t="s">
        <v>31</v>
      </c>
      <c r="L613" s="174" t="s">
        <v>68</v>
      </c>
      <c r="M613" s="174"/>
      <c r="N613" s="184" t="s">
        <v>428</v>
      </c>
      <c r="O613" s="178">
        <v>11</v>
      </c>
      <c r="P613" s="179">
        <v>9</v>
      </c>
      <c r="Q613" s="175" t="s">
        <v>71</v>
      </c>
      <c r="R613" s="175"/>
      <c r="S613" s="175"/>
      <c r="T613" s="175" t="s">
        <v>72</v>
      </c>
      <c r="U613" s="175" t="s">
        <v>38</v>
      </c>
      <c r="V613" s="175" t="s">
        <v>68</v>
      </c>
      <c r="W613" s="175" t="s">
        <v>38</v>
      </c>
      <c r="X613" s="178" t="s">
        <v>38</v>
      </c>
      <c r="Y613" s="178" t="s">
        <v>68</v>
      </c>
      <c r="Z613" s="178" t="s">
        <v>38</v>
      </c>
      <c r="AA613" s="178"/>
      <c r="AB613" s="178"/>
      <c r="AC613" s="178"/>
      <c r="AD613" s="178"/>
      <c r="AE613" s="178"/>
      <c r="AF613" s="178" t="s">
        <v>30</v>
      </c>
      <c r="AG613" s="180"/>
      <c r="AH613" s="180"/>
      <c r="AI613" s="181"/>
      <c r="AJ613" s="181"/>
      <c r="AK613" s="181"/>
      <c r="AL613" s="182">
        <v>266</v>
      </c>
      <c r="AM613" s="183" t="s">
        <v>11207</v>
      </c>
    </row>
    <row r="614" spans="1:39" s="153" customFormat="1" ht="15.6" customHeight="1" x14ac:dyDescent="0.3">
      <c r="A614" s="173">
        <v>372</v>
      </c>
      <c r="B614" s="174">
        <v>1188</v>
      </c>
      <c r="C614" s="174"/>
      <c r="D614" s="174"/>
      <c r="E614" s="174"/>
      <c r="F614" s="176">
        <v>1956</v>
      </c>
      <c r="G614" s="176">
        <v>3</v>
      </c>
      <c r="H614" s="176">
        <v>22</v>
      </c>
      <c r="I614" s="174" t="s">
        <v>89</v>
      </c>
      <c r="J614" s="174" t="s">
        <v>619</v>
      </c>
      <c r="K614" s="174" t="s">
        <v>31</v>
      </c>
      <c r="L614" s="174" t="s">
        <v>91</v>
      </c>
      <c r="M614" s="174"/>
      <c r="N614" s="184" t="s">
        <v>620</v>
      </c>
      <c r="O614" s="178" t="s">
        <v>143</v>
      </c>
      <c r="P614" s="179">
        <v>5</v>
      </c>
      <c r="Q614" s="175"/>
      <c r="R614" s="175"/>
      <c r="S614" s="175" t="s">
        <v>93</v>
      </c>
      <c r="T614" s="175" t="s">
        <v>94</v>
      </c>
      <c r="U614" s="175" t="s">
        <v>38</v>
      </c>
      <c r="V614" s="175" t="s">
        <v>38</v>
      </c>
      <c r="W614" s="175" t="s">
        <v>38</v>
      </c>
      <c r="X614" s="178" t="s">
        <v>95</v>
      </c>
      <c r="Y614" s="178" t="s">
        <v>91</v>
      </c>
      <c r="Z614" s="178" t="s">
        <v>38</v>
      </c>
      <c r="AA614" s="178"/>
      <c r="AB614" s="178"/>
      <c r="AC614" s="178"/>
      <c r="AD614" s="178"/>
      <c r="AE614" s="178"/>
      <c r="AF614" s="178" t="s">
        <v>30</v>
      </c>
      <c r="AG614" s="180"/>
      <c r="AH614" s="180"/>
      <c r="AI614" s="181"/>
      <c r="AJ614" s="181"/>
      <c r="AK614" s="181"/>
      <c r="AL614" s="182">
        <v>372</v>
      </c>
      <c r="AM614" s="183" t="s">
        <v>11207</v>
      </c>
    </row>
    <row r="615" spans="1:39" s="153" customFormat="1" ht="15.6" customHeight="1" x14ac:dyDescent="0.3">
      <c r="A615" s="186">
        <v>1921</v>
      </c>
      <c r="B615" s="178"/>
      <c r="C615" s="178"/>
      <c r="D615" s="178">
        <v>1934</v>
      </c>
      <c r="E615" s="178"/>
      <c r="F615" s="176">
        <v>1956</v>
      </c>
      <c r="G615" s="176">
        <v>3</v>
      </c>
      <c r="H615" s="176">
        <v>26</v>
      </c>
      <c r="I615" s="178" t="s">
        <v>716</v>
      </c>
      <c r="J615" s="178" t="s">
        <v>874</v>
      </c>
      <c r="K615" s="178" t="s">
        <v>31</v>
      </c>
      <c r="L615" s="178" t="s">
        <v>875</v>
      </c>
      <c r="M615" s="178"/>
      <c r="N615" s="187" t="s">
        <v>1511</v>
      </c>
      <c r="O615" s="178">
        <v>7</v>
      </c>
      <c r="P615" s="179" t="s">
        <v>110</v>
      </c>
      <c r="Q615" s="178"/>
      <c r="R615" s="178"/>
      <c r="S615" s="178"/>
      <c r="T615" s="175" t="s">
        <v>877</v>
      </c>
      <c r="U615" s="178" t="s">
        <v>38</v>
      </c>
      <c r="V615" s="188"/>
      <c r="W615" s="188"/>
      <c r="X615" s="188"/>
      <c r="Y615" s="178" t="s">
        <v>875</v>
      </c>
      <c r="Z615" s="188"/>
      <c r="AA615" s="178"/>
      <c r="AB615" s="178"/>
      <c r="AC615" s="178"/>
      <c r="AD615" s="178"/>
      <c r="AE615" s="178"/>
      <c r="AF615" s="178" t="s">
        <v>87</v>
      </c>
      <c r="AG615" s="180"/>
      <c r="AH615" s="180"/>
      <c r="AI615" s="181"/>
      <c r="AJ615" s="181"/>
      <c r="AK615" s="181"/>
      <c r="AL615" s="182">
        <v>1921</v>
      </c>
      <c r="AM615" s="183" t="s">
        <v>11207</v>
      </c>
    </row>
    <row r="616" spans="1:39" s="153" customFormat="1" ht="15.6" customHeight="1" x14ac:dyDescent="0.3">
      <c r="A616" s="186">
        <v>1345</v>
      </c>
      <c r="B616" s="178">
        <v>1183</v>
      </c>
      <c r="C616" s="178"/>
      <c r="D616" s="178"/>
      <c r="E616" s="178"/>
      <c r="F616" s="176">
        <v>1956</v>
      </c>
      <c r="G616" s="176">
        <v>4</v>
      </c>
      <c r="H616" s="176">
        <v>8</v>
      </c>
      <c r="I616" s="178" t="s">
        <v>792</v>
      </c>
      <c r="J616" s="178" t="s">
        <v>11301</v>
      </c>
      <c r="K616" s="178"/>
      <c r="L616" s="178"/>
      <c r="M616" s="178"/>
      <c r="N616" s="187" t="s">
        <v>1227</v>
      </c>
      <c r="O616" s="178"/>
      <c r="P616" s="179"/>
      <c r="Q616" s="178"/>
      <c r="R616" s="178"/>
      <c r="S616" s="178"/>
      <c r="T616" s="175" t="s">
        <v>38</v>
      </c>
      <c r="U616" s="178" t="s">
        <v>38</v>
      </c>
      <c r="V616" s="188"/>
      <c r="W616" s="188"/>
      <c r="X616" s="188"/>
      <c r="Y616" s="178" t="s">
        <v>38</v>
      </c>
      <c r="Z616" s="188"/>
      <c r="AA616" s="178"/>
      <c r="AB616" s="178" t="s">
        <v>42</v>
      </c>
      <c r="AC616" s="178"/>
      <c r="AD616" s="178"/>
      <c r="AE616" s="178"/>
      <c r="AF616" s="178"/>
      <c r="AG616" s="180"/>
      <c r="AH616" s="180"/>
      <c r="AI616" s="181"/>
      <c r="AJ616" s="181"/>
      <c r="AK616" s="181"/>
      <c r="AL616" s="182"/>
      <c r="AM616" s="183" t="s">
        <v>11257</v>
      </c>
    </row>
    <row r="617" spans="1:39" s="153" customFormat="1" ht="15.6" customHeight="1" x14ac:dyDescent="0.3">
      <c r="A617" s="186">
        <v>1350</v>
      </c>
      <c r="B617" s="178">
        <v>1189</v>
      </c>
      <c r="C617" s="178"/>
      <c r="D617" s="178"/>
      <c r="E617" s="178"/>
      <c r="F617" s="176">
        <v>1956</v>
      </c>
      <c r="G617" s="176">
        <v>6</v>
      </c>
      <c r="H617" s="176">
        <v>2</v>
      </c>
      <c r="I617" s="178" t="s">
        <v>768</v>
      </c>
      <c r="J617" s="178" t="s">
        <v>1228</v>
      </c>
      <c r="K617" s="178"/>
      <c r="L617" s="178"/>
      <c r="M617" s="178"/>
      <c r="N617" s="187" t="s">
        <v>1229</v>
      </c>
      <c r="O617" s="178"/>
      <c r="P617" s="179"/>
      <c r="Q617" s="178"/>
      <c r="R617" s="178"/>
      <c r="S617" s="178"/>
      <c r="T617" s="175" t="s">
        <v>38</v>
      </c>
      <c r="U617" s="178" t="s">
        <v>38</v>
      </c>
      <c r="V617" s="188"/>
      <c r="W617" s="188"/>
      <c r="X617" s="188"/>
      <c r="Y617" s="178" t="s">
        <v>38</v>
      </c>
      <c r="Z617" s="188"/>
      <c r="AA617" s="178"/>
      <c r="AB617" s="178" t="s">
        <v>42</v>
      </c>
      <c r="AC617" s="178"/>
      <c r="AD617" s="178"/>
      <c r="AE617" s="178"/>
      <c r="AF617" s="178"/>
      <c r="AG617" s="180"/>
      <c r="AH617" s="180"/>
      <c r="AI617" s="181"/>
      <c r="AJ617" s="181"/>
      <c r="AK617" s="181"/>
      <c r="AL617" s="182"/>
      <c r="AM617" s="183" t="s">
        <v>11257</v>
      </c>
    </row>
    <row r="618" spans="1:39" s="153" customFormat="1" ht="15.6" customHeight="1" x14ac:dyDescent="0.3">
      <c r="A618" s="186">
        <v>1354</v>
      </c>
      <c r="B618" s="178">
        <v>1193</v>
      </c>
      <c r="C618" s="178"/>
      <c r="D618" s="178"/>
      <c r="E618" s="178"/>
      <c r="F618" s="176">
        <v>1956</v>
      </c>
      <c r="G618" s="176">
        <v>7</v>
      </c>
      <c r="H618" s="176">
        <v>17</v>
      </c>
      <c r="I618" s="178" t="s">
        <v>716</v>
      </c>
      <c r="J618" s="178" t="s">
        <v>1230</v>
      </c>
      <c r="K618" s="178" t="s">
        <v>31</v>
      </c>
      <c r="L618" s="178" t="s">
        <v>818</v>
      </c>
      <c r="M618" s="178"/>
      <c r="N618" s="187" t="s">
        <v>1231</v>
      </c>
      <c r="O618" s="178">
        <v>7</v>
      </c>
      <c r="P618" s="179" t="s">
        <v>110</v>
      </c>
      <c r="Q618" s="178"/>
      <c r="R618" s="178"/>
      <c r="S618" s="178"/>
      <c r="T618" s="175" t="s">
        <v>820</v>
      </c>
      <c r="U618" s="178" t="s">
        <v>38</v>
      </c>
      <c r="V618" s="188"/>
      <c r="W618" s="188"/>
      <c r="X618" s="188"/>
      <c r="Y618" s="178" t="s">
        <v>818</v>
      </c>
      <c r="Z618" s="188"/>
      <c r="AA618" s="178"/>
      <c r="AB618" s="178"/>
      <c r="AC618" s="178"/>
      <c r="AD618" s="178"/>
      <c r="AE618" s="178"/>
      <c r="AF618" s="178" t="s">
        <v>87</v>
      </c>
      <c r="AG618" s="180"/>
      <c r="AH618" s="180"/>
      <c r="AI618" s="181"/>
      <c r="AJ618" s="181"/>
      <c r="AK618" s="181"/>
      <c r="AL618" s="182">
        <v>1354</v>
      </c>
      <c r="AM618" s="183" t="s">
        <v>11207</v>
      </c>
    </row>
    <row r="619" spans="1:39" s="153" customFormat="1" ht="15.6" customHeight="1" x14ac:dyDescent="0.3">
      <c r="A619" s="186">
        <v>1356</v>
      </c>
      <c r="B619" s="178">
        <v>1195</v>
      </c>
      <c r="C619" s="178"/>
      <c r="D619" s="178"/>
      <c r="E619" s="178"/>
      <c r="F619" s="176">
        <v>1956</v>
      </c>
      <c r="G619" s="176">
        <v>8</v>
      </c>
      <c r="H619" s="176">
        <v>11</v>
      </c>
      <c r="I619" s="178" t="s">
        <v>129</v>
      </c>
      <c r="J619" s="178" t="s">
        <v>1066</v>
      </c>
      <c r="K619" s="178" t="s">
        <v>31</v>
      </c>
      <c r="L619" s="178" t="s">
        <v>606</v>
      </c>
      <c r="M619" s="178" t="s">
        <v>1232</v>
      </c>
      <c r="N619" s="187" t="s">
        <v>1233</v>
      </c>
      <c r="O619" s="178">
        <v>11</v>
      </c>
      <c r="P619" s="179">
        <v>8</v>
      </c>
      <c r="Q619" s="178"/>
      <c r="R619" s="178"/>
      <c r="S619" s="178"/>
      <c r="T619" s="175" t="s">
        <v>609</v>
      </c>
      <c r="U619" s="178" t="s">
        <v>38</v>
      </c>
      <c r="V619" s="188"/>
      <c r="W619" s="188"/>
      <c r="X619" s="188"/>
      <c r="Y619" s="178" t="s">
        <v>606</v>
      </c>
      <c r="Z619" s="188"/>
      <c r="AA619" s="178"/>
      <c r="AB619" s="178"/>
      <c r="AC619" s="178"/>
      <c r="AD619" s="178"/>
      <c r="AE619" s="178"/>
      <c r="AF619" s="178" t="s">
        <v>30</v>
      </c>
      <c r="AG619" s="180"/>
      <c r="AH619" s="180"/>
      <c r="AI619" s="181"/>
      <c r="AJ619" s="181"/>
      <c r="AK619" s="181"/>
      <c r="AL619" s="182">
        <v>1356</v>
      </c>
      <c r="AM619" s="183" t="s">
        <v>11207</v>
      </c>
    </row>
    <row r="620" spans="1:39" s="153" customFormat="1" ht="15.6" customHeight="1" x14ac:dyDescent="0.3">
      <c r="A620" s="186">
        <v>1357</v>
      </c>
      <c r="B620" s="178">
        <v>1196</v>
      </c>
      <c r="C620" s="178"/>
      <c r="D620" s="178"/>
      <c r="E620" s="178"/>
      <c r="F620" s="176">
        <v>1956</v>
      </c>
      <c r="G620" s="176">
        <v>8</v>
      </c>
      <c r="H620" s="176">
        <v>13</v>
      </c>
      <c r="I620" s="178"/>
      <c r="J620" s="178"/>
      <c r="K620" s="178" t="s">
        <v>851</v>
      </c>
      <c r="L620" s="178"/>
      <c r="M620" s="178"/>
      <c r="N620" s="187" t="s">
        <v>1234</v>
      </c>
      <c r="O620" s="178"/>
      <c r="P620" s="179"/>
      <c r="Q620" s="178"/>
      <c r="R620" s="178"/>
      <c r="S620" s="178"/>
      <c r="T620" s="175" t="s">
        <v>38</v>
      </c>
      <c r="U620" s="178" t="s">
        <v>38</v>
      </c>
      <c r="V620" s="188"/>
      <c r="W620" s="188"/>
      <c r="X620" s="188"/>
      <c r="Y620" s="178" t="s">
        <v>38</v>
      </c>
      <c r="Z620" s="188"/>
      <c r="AA620" s="178"/>
      <c r="AB620" s="178"/>
      <c r="AC620" s="178"/>
      <c r="AD620" s="178" t="s">
        <v>42</v>
      </c>
      <c r="AE620" s="178"/>
      <c r="AF620" s="178"/>
      <c r="AG620" s="180" t="s">
        <v>42</v>
      </c>
      <c r="AH620" s="180"/>
      <c r="AI620" s="181"/>
      <c r="AJ620" s="181"/>
      <c r="AK620" s="181"/>
      <c r="AL620" s="182"/>
      <c r="AM620" s="183" t="s">
        <v>11257</v>
      </c>
    </row>
    <row r="621" spans="1:39" s="153" customFormat="1" ht="15.6" customHeight="1" x14ac:dyDescent="0.3">
      <c r="A621" s="186">
        <v>1358</v>
      </c>
      <c r="B621" s="178">
        <v>1197</v>
      </c>
      <c r="C621" s="178"/>
      <c r="D621" s="178"/>
      <c r="E621" s="178"/>
      <c r="F621" s="176">
        <v>1956</v>
      </c>
      <c r="G621" s="176">
        <v>8</v>
      </c>
      <c r="H621" s="176">
        <v>14</v>
      </c>
      <c r="I621" s="178"/>
      <c r="J621" s="178"/>
      <c r="K621" s="178" t="s">
        <v>851</v>
      </c>
      <c r="L621" s="178"/>
      <c r="M621" s="178"/>
      <c r="N621" s="187" t="s">
        <v>1235</v>
      </c>
      <c r="O621" s="178"/>
      <c r="P621" s="179"/>
      <c r="Q621" s="178"/>
      <c r="R621" s="178"/>
      <c r="S621" s="178"/>
      <c r="T621" s="175" t="s">
        <v>38</v>
      </c>
      <c r="U621" s="178" t="s">
        <v>38</v>
      </c>
      <c r="V621" s="188"/>
      <c r="W621" s="188"/>
      <c r="X621" s="188"/>
      <c r="Y621" s="178" t="s">
        <v>38</v>
      </c>
      <c r="Z621" s="188"/>
      <c r="AA621" s="178" t="s">
        <v>42</v>
      </c>
      <c r="AB621" s="178"/>
      <c r="AC621" s="178"/>
      <c r="AD621" s="178"/>
      <c r="AE621" s="178"/>
      <c r="AF621" s="178"/>
      <c r="AG621" s="180" t="s">
        <v>42</v>
      </c>
      <c r="AH621" s="180"/>
      <c r="AI621" s="181"/>
      <c r="AJ621" s="181"/>
      <c r="AK621" s="181"/>
      <c r="AL621" s="182"/>
      <c r="AM621" s="183" t="s">
        <v>11257</v>
      </c>
    </row>
    <row r="622" spans="1:39" s="153" customFormat="1" ht="15.6" customHeight="1" x14ac:dyDescent="0.3">
      <c r="A622" s="186">
        <v>1359</v>
      </c>
      <c r="B622" s="178">
        <v>1198</v>
      </c>
      <c r="C622" s="178"/>
      <c r="D622" s="178"/>
      <c r="E622" s="178"/>
      <c r="F622" s="176">
        <v>1956</v>
      </c>
      <c r="G622" s="176">
        <v>8</v>
      </c>
      <c r="H622" s="176">
        <v>16</v>
      </c>
      <c r="I622" s="178"/>
      <c r="J622" s="178"/>
      <c r="K622" s="178" t="s">
        <v>760</v>
      </c>
      <c r="L622" s="178"/>
      <c r="M622" s="178"/>
      <c r="N622" s="187" t="s">
        <v>1236</v>
      </c>
      <c r="O622" s="178"/>
      <c r="P622" s="179"/>
      <c r="Q622" s="178"/>
      <c r="R622" s="178"/>
      <c r="S622" s="178"/>
      <c r="T622" s="175" t="s">
        <v>38</v>
      </c>
      <c r="U622" s="178" t="s">
        <v>38</v>
      </c>
      <c r="V622" s="188"/>
      <c r="W622" s="188"/>
      <c r="X622" s="188"/>
      <c r="Y622" s="178" t="s">
        <v>38</v>
      </c>
      <c r="Z622" s="188"/>
      <c r="AA622" s="178" t="s">
        <v>42</v>
      </c>
      <c r="AB622" s="178"/>
      <c r="AC622" s="178"/>
      <c r="AD622" s="178"/>
      <c r="AE622" s="178"/>
      <c r="AF622" s="178"/>
      <c r="AG622" s="180"/>
      <c r="AH622" s="180"/>
      <c r="AI622" s="181"/>
      <c r="AJ622" s="181"/>
      <c r="AK622" s="181"/>
      <c r="AL622" s="182"/>
      <c r="AM622" s="183" t="s">
        <v>11257</v>
      </c>
    </row>
    <row r="623" spans="1:39" s="153" customFormat="1" ht="15.6" customHeight="1" x14ac:dyDescent="0.3">
      <c r="A623" s="186">
        <v>1902</v>
      </c>
      <c r="B623" s="178"/>
      <c r="C623" s="178"/>
      <c r="D623" s="178">
        <v>1970</v>
      </c>
      <c r="E623" s="178"/>
      <c r="F623" s="176">
        <v>1956</v>
      </c>
      <c r="G623" s="176">
        <v>8</v>
      </c>
      <c r="H623" s="176">
        <v>21</v>
      </c>
      <c r="I623" s="178" t="s">
        <v>675</v>
      </c>
      <c r="J623" s="178" t="s">
        <v>711</v>
      </c>
      <c r="K623" s="178" t="s">
        <v>31</v>
      </c>
      <c r="L623" s="178" t="s">
        <v>712</v>
      </c>
      <c r="M623" s="178"/>
      <c r="N623" s="187" t="s">
        <v>1494</v>
      </c>
      <c r="O623" s="178">
        <v>7</v>
      </c>
      <c r="P623" s="179" t="s">
        <v>110</v>
      </c>
      <c r="Q623" s="178"/>
      <c r="R623" s="178"/>
      <c r="S623" s="178"/>
      <c r="T623" s="175" t="s">
        <v>714</v>
      </c>
      <c r="U623" s="178" t="s">
        <v>38</v>
      </c>
      <c r="V623" s="188"/>
      <c r="W623" s="188"/>
      <c r="X623" s="188"/>
      <c r="Y623" s="178" t="s">
        <v>712</v>
      </c>
      <c r="Z623" s="188"/>
      <c r="AA623" s="178"/>
      <c r="AB623" s="178"/>
      <c r="AC623" s="178"/>
      <c r="AD623" s="178"/>
      <c r="AE623" s="178"/>
      <c r="AF623" s="178" t="s">
        <v>87</v>
      </c>
      <c r="AG623" s="180"/>
      <c r="AH623" s="180"/>
      <c r="AI623" s="181"/>
      <c r="AJ623" s="181"/>
      <c r="AK623" s="181"/>
      <c r="AL623" s="182">
        <v>1902</v>
      </c>
      <c r="AM623" s="183" t="s">
        <v>11207</v>
      </c>
    </row>
    <row r="624" spans="1:39" s="153" customFormat="1" ht="15.6" customHeight="1" x14ac:dyDescent="0.3">
      <c r="A624" s="186">
        <v>1364</v>
      </c>
      <c r="B624" s="178">
        <v>1203</v>
      </c>
      <c r="C624" s="178"/>
      <c r="D624" s="178"/>
      <c r="E624" s="178"/>
      <c r="F624" s="176">
        <v>1956</v>
      </c>
      <c r="G624" s="176">
        <v>9</v>
      </c>
      <c r="H624" s="176">
        <v>4</v>
      </c>
      <c r="I624" s="178" t="s">
        <v>129</v>
      </c>
      <c r="J624" s="178" t="s">
        <v>1066</v>
      </c>
      <c r="K624" s="178" t="s">
        <v>31</v>
      </c>
      <c r="L624" s="178" t="s">
        <v>606</v>
      </c>
      <c r="M624" s="178"/>
      <c r="N624" s="187" t="s">
        <v>1237</v>
      </c>
      <c r="O624" s="178">
        <v>11</v>
      </c>
      <c r="P624" s="179">
        <v>8</v>
      </c>
      <c r="Q624" s="178"/>
      <c r="R624" s="178"/>
      <c r="S624" s="178"/>
      <c r="T624" s="175" t="s">
        <v>609</v>
      </c>
      <c r="U624" s="178" t="s">
        <v>38</v>
      </c>
      <c r="V624" s="188"/>
      <c r="W624" s="188"/>
      <c r="X624" s="188"/>
      <c r="Y624" s="178" t="s">
        <v>606</v>
      </c>
      <c r="Z624" s="188"/>
      <c r="AA624" s="178"/>
      <c r="AB624" s="178"/>
      <c r="AC624" s="178"/>
      <c r="AD624" s="178"/>
      <c r="AE624" s="178"/>
      <c r="AF624" s="178" t="s">
        <v>30</v>
      </c>
      <c r="AG624" s="180"/>
      <c r="AH624" s="180"/>
      <c r="AI624" s="181"/>
      <c r="AJ624" s="181"/>
      <c r="AK624" s="181"/>
      <c r="AL624" s="182">
        <v>1364</v>
      </c>
      <c r="AM624" s="183" t="s">
        <v>11207</v>
      </c>
    </row>
    <row r="625" spans="1:39" s="153" customFormat="1" ht="15.6" customHeight="1" x14ac:dyDescent="0.3">
      <c r="A625" s="186">
        <v>1368</v>
      </c>
      <c r="B625" s="178">
        <v>1207</v>
      </c>
      <c r="C625" s="178"/>
      <c r="D625" s="178"/>
      <c r="E625" s="178"/>
      <c r="F625" s="176">
        <v>1956</v>
      </c>
      <c r="G625" s="176">
        <v>10</v>
      </c>
      <c r="H625" s="176">
        <v>7</v>
      </c>
      <c r="I625" s="178" t="s">
        <v>675</v>
      </c>
      <c r="J625" s="178" t="s">
        <v>773</v>
      </c>
      <c r="K625" s="178" t="s">
        <v>31</v>
      </c>
      <c r="L625" s="178" t="s">
        <v>774</v>
      </c>
      <c r="M625" s="178"/>
      <c r="N625" s="187" t="s">
        <v>1238</v>
      </c>
      <c r="O625" s="178">
        <v>7</v>
      </c>
      <c r="P625" s="179" t="s">
        <v>110</v>
      </c>
      <c r="Q625" s="178"/>
      <c r="R625" s="178"/>
      <c r="S625" s="178"/>
      <c r="T625" s="175" t="s">
        <v>776</v>
      </c>
      <c r="U625" s="178" t="s">
        <v>38</v>
      </c>
      <c r="V625" s="188"/>
      <c r="W625" s="188"/>
      <c r="X625" s="188"/>
      <c r="Y625" s="178" t="s">
        <v>774</v>
      </c>
      <c r="Z625" s="188"/>
      <c r="AA625" s="178" t="s">
        <v>42</v>
      </c>
      <c r="AB625" s="178"/>
      <c r="AC625" s="178"/>
      <c r="AD625" s="178"/>
      <c r="AE625" s="178"/>
      <c r="AF625" s="178" t="s">
        <v>87</v>
      </c>
      <c r="AG625" s="180"/>
      <c r="AH625" s="180"/>
      <c r="AI625" s="181"/>
      <c r="AJ625" s="181"/>
      <c r="AK625" s="181"/>
      <c r="AL625" s="182">
        <v>1368</v>
      </c>
      <c r="AM625" s="183" t="s">
        <v>11207</v>
      </c>
    </row>
    <row r="626" spans="1:39" s="153" customFormat="1" ht="15.6" customHeight="1" x14ac:dyDescent="0.3">
      <c r="A626" s="186">
        <v>1372</v>
      </c>
      <c r="B626" s="178">
        <v>1211</v>
      </c>
      <c r="C626" s="178"/>
      <c r="D626" s="178"/>
      <c r="E626" s="178"/>
      <c r="F626" s="176">
        <v>1956</v>
      </c>
      <c r="G626" s="176">
        <v>11</v>
      </c>
      <c r="H626" s="176">
        <v>4</v>
      </c>
      <c r="I626" s="178" t="s">
        <v>675</v>
      </c>
      <c r="J626" s="178" t="s">
        <v>11302</v>
      </c>
      <c r="K626" s="178"/>
      <c r="L626" s="178"/>
      <c r="M626" s="178"/>
      <c r="N626" s="187" t="s">
        <v>1239</v>
      </c>
      <c r="O626" s="178"/>
      <c r="P626" s="179"/>
      <c r="Q626" s="178"/>
      <c r="R626" s="178"/>
      <c r="S626" s="178"/>
      <c r="T626" s="175" t="s">
        <v>38</v>
      </c>
      <c r="U626" s="178" t="s">
        <v>38</v>
      </c>
      <c r="V626" s="188"/>
      <c r="W626" s="188"/>
      <c r="X626" s="188"/>
      <c r="Y626" s="178" t="s">
        <v>38</v>
      </c>
      <c r="Z626" s="188"/>
      <c r="AA626" s="178"/>
      <c r="AB626" s="178"/>
      <c r="AC626" s="178"/>
      <c r="AD626" s="178"/>
      <c r="AE626" s="178"/>
      <c r="AF626" s="178"/>
      <c r="AG626" s="180" t="s">
        <v>42</v>
      </c>
      <c r="AH626" s="180"/>
      <c r="AI626" s="181"/>
      <c r="AJ626" s="181"/>
      <c r="AK626" s="181"/>
      <c r="AL626" s="182"/>
      <c r="AM626" s="183" t="s">
        <v>11257</v>
      </c>
    </row>
    <row r="627" spans="1:39" s="153" customFormat="1" ht="15.6" customHeight="1" x14ac:dyDescent="0.3">
      <c r="A627" s="186">
        <v>1374</v>
      </c>
      <c r="B627" s="178">
        <v>1213</v>
      </c>
      <c r="C627" s="178"/>
      <c r="D627" s="178"/>
      <c r="E627" s="178"/>
      <c r="F627" s="176">
        <v>1956</v>
      </c>
      <c r="G627" s="176">
        <v>11</v>
      </c>
      <c r="H627" s="176">
        <v>11</v>
      </c>
      <c r="I627" s="178" t="s">
        <v>675</v>
      </c>
      <c r="J627" s="178" t="s">
        <v>11303</v>
      </c>
      <c r="K627" s="178" t="s">
        <v>31</v>
      </c>
      <c r="L627" s="178"/>
      <c r="M627" s="178"/>
      <c r="N627" s="187" t="s">
        <v>1240</v>
      </c>
      <c r="O627" s="178"/>
      <c r="P627" s="179"/>
      <c r="Q627" s="178"/>
      <c r="R627" s="178"/>
      <c r="S627" s="178"/>
      <c r="T627" s="175" t="s">
        <v>38</v>
      </c>
      <c r="U627" s="178" t="s">
        <v>38</v>
      </c>
      <c r="V627" s="188"/>
      <c r="W627" s="188"/>
      <c r="X627" s="188"/>
      <c r="Y627" s="178" t="s">
        <v>38</v>
      </c>
      <c r="Z627" s="188"/>
      <c r="AA627" s="178"/>
      <c r="AB627" s="178"/>
      <c r="AC627" s="178"/>
      <c r="AD627" s="178" t="s">
        <v>42</v>
      </c>
      <c r="AE627" s="178"/>
      <c r="AF627" s="178"/>
      <c r="AG627" s="180" t="s">
        <v>42</v>
      </c>
      <c r="AH627" s="180"/>
      <c r="AI627" s="181"/>
      <c r="AJ627" s="181"/>
      <c r="AK627" s="181"/>
      <c r="AL627" s="182"/>
      <c r="AM627" s="183" t="s">
        <v>11257</v>
      </c>
    </row>
    <row r="628" spans="1:39" s="153" customFormat="1" ht="15.6" customHeight="1" x14ac:dyDescent="0.3">
      <c r="A628" s="186">
        <v>1375</v>
      </c>
      <c r="B628" s="178">
        <v>1214</v>
      </c>
      <c r="C628" s="178"/>
      <c r="D628" s="178"/>
      <c r="E628" s="178"/>
      <c r="F628" s="176">
        <v>1956</v>
      </c>
      <c r="G628" s="176">
        <v>11</v>
      </c>
      <c r="H628" s="176">
        <v>14</v>
      </c>
      <c r="I628" s="178" t="s">
        <v>678</v>
      </c>
      <c r="J628" s="178" t="s">
        <v>11268</v>
      </c>
      <c r="K628" s="178" t="s">
        <v>31</v>
      </c>
      <c r="L628" s="178"/>
      <c r="M628" s="178"/>
      <c r="N628" s="187" t="s">
        <v>1241</v>
      </c>
      <c r="O628" s="178"/>
      <c r="P628" s="179"/>
      <c r="Q628" s="178"/>
      <c r="R628" s="178"/>
      <c r="S628" s="178"/>
      <c r="T628" s="175" t="s">
        <v>38</v>
      </c>
      <c r="U628" s="178" t="s">
        <v>38</v>
      </c>
      <c r="V628" s="188"/>
      <c r="W628" s="188"/>
      <c r="X628" s="188"/>
      <c r="Y628" s="178" t="s">
        <v>38</v>
      </c>
      <c r="Z628" s="188"/>
      <c r="AA628" s="178"/>
      <c r="AB628" s="178" t="s">
        <v>42</v>
      </c>
      <c r="AC628" s="178"/>
      <c r="AD628" s="178"/>
      <c r="AE628" s="178"/>
      <c r="AF628" s="178"/>
      <c r="AG628" s="180"/>
      <c r="AH628" s="180"/>
      <c r="AI628" s="181"/>
      <c r="AJ628" s="181"/>
      <c r="AK628" s="181"/>
      <c r="AL628" s="182"/>
      <c r="AM628" s="183" t="s">
        <v>11257</v>
      </c>
    </row>
    <row r="629" spans="1:39" s="153" customFormat="1" ht="15.6" customHeight="1" x14ac:dyDescent="0.3">
      <c r="A629" s="173">
        <v>267</v>
      </c>
      <c r="B629" s="174">
        <v>1215</v>
      </c>
      <c r="C629" s="174" t="s">
        <v>429</v>
      </c>
      <c r="D629" s="175"/>
      <c r="E629" s="175"/>
      <c r="F629" s="176">
        <v>1956</v>
      </c>
      <c r="G629" s="176">
        <v>11</v>
      </c>
      <c r="H629" s="176">
        <v>30</v>
      </c>
      <c r="I629" s="174" t="s">
        <v>264</v>
      </c>
      <c r="J629" s="174" t="s">
        <v>430</v>
      </c>
      <c r="K629" s="174" t="s">
        <v>31</v>
      </c>
      <c r="L629" s="174" t="s">
        <v>431</v>
      </c>
      <c r="M629" s="174"/>
      <c r="N629" s="184" t="s">
        <v>432</v>
      </c>
      <c r="O629" s="178">
        <v>7</v>
      </c>
      <c r="P629" s="179" t="s">
        <v>110</v>
      </c>
      <c r="Q629" s="175" t="s">
        <v>433</v>
      </c>
      <c r="R629" s="175"/>
      <c r="S629" s="175"/>
      <c r="T629" s="175" t="s">
        <v>434</v>
      </c>
      <c r="U629" s="175" t="s">
        <v>38</v>
      </c>
      <c r="V629" s="175" t="s">
        <v>431</v>
      </c>
      <c r="W629" s="175" t="s">
        <v>38</v>
      </c>
      <c r="X629" s="178" t="s">
        <v>38</v>
      </c>
      <c r="Y629" s="178" t="s">
        <v>431</v>
      </c>
      <c r="Z629" s="178" t="s">
        <v>38</v>
      </c>
      <c r="AA629" s="178"/>
      <c r="AB629" s="178"/>
      <c r="AC629" s="178"/>
      <c r="AD629" s="178"/>
      <c r="AE629" s="178"/>
      <c r="AF629" s="178" t="s">
        <v>87</v>
      </c>
      <c r="AG629" s="180"/>
      <c r="AH629" s="180"/>
      <c r="AI629" s="181"/>
      <c r="AJ629" s="181"/>
      <c r="AK629" s="181"/>
      <c r="AL629" s="182">
        <v>267</v>
      </c>
      <c r="AM629" s="183" t="s">
        <v>11207</v>
      </c>
    </row>
    <row r="630" spans="1:39" s="153" customFormat="1" ht="15.6" customHeight="1" x14ac:dyDescent="0.3">
      <c r="A630" s="186">
        <v>1376</v>
      </c>
      <c r="B630" s="178">
        <v>1216</v>
      </c>
      <c r="C630" s="178"/>
      <c r="D630" s="178"/>
      <c r="E630" s="178"/>
      <c r="F630" s="176">
        <v>1956</v>
      </c>
      <c r="G630" s="176">
        <v>12</v>
      </c>
      <c r="H630" s="176">
        <v>17</v>
      </c>
      <c r="I630" s="178"/>
      <c r="J630" s="178"/>
      <c r="K630" s="178" t="s">
        <v>687</v>
      </c>
      <c r="L630" s="178"/>
      <c r="M630" s="178"/>
      <c r="N630" s="187" t="s">
        <v>1242</v>
      </c>
      <c r="O630" s="178"/>
      <c r="P630" s="179"/>
      <c r="Q630" s="178"/>
      <c r="R630" s="178"/>
      <c r="S630" s="178"/>
      <c r="T630" s="175" t="s">
        <v>38</v>
      </c>
      <c r="U630" s="178" t="s">
        <v>38</v>
      </c>
      <c r="V630" s="188"/>
      <c r="W630" s="188"/>
      <c r="X630" s="188"/>
      <c r="Y630" s="178" t="s">
        <v>38</v>
      </c>
      <c r="Z630" s="188"/>
      <c r="AA630" s="178" t="s">
        <v>42</v>
      </c>
      <c r="AB630" s="178"/>
      <c r="AC630" s="178" t="s">
        <v>42</v>
      </c>
      <c r="AD630" s="178"/>
      <c r="AE630" s="178"/>
      <c r="AF630" s="178"/>
      <c r="AG630" s="180"/>
      <c r="AH630" s="180"/>
      <c r="AI630" s="181" t="s">
        <v>42</v>
      </c>
      <c r="AJ630" s="181"/>
      <c r="AK630" s="181"/>
      <c r="AL630" s="182"/>
      <c r="AM630" s="183" t="s">
        <v>11257</v>
      </c>
    </row>
    <row r="631" spans="1:39" s="153" customFormat="1" ht="15.6" customHeight="1" x14ac:dyDescent="0.3">
      <c r="A631" s="186">
        <v>1377</v>
      </c>
      <c r="B631" s="178">
        <v>1217</v>
      </c>
      <c r="C631" s="178"/>
      <c r="D631" s="178"/>
      <c r="E631" s="178"/>
      <c r="F631" s="176">
        <v>1956</v>
      </c>
      <c r="G631" s="176">
        <v>12</v>
      </c>
      <c r="H631" s="176">
        <v>31</v>
      </c>
      <c r="I631" s="178"/>
      <c r="J631" s="178"/>
      <c r="K631" s="178" t="s">
        <v>1110</v>
      </c>
      <c r="L631" s="178"/>
      <c r="M631" s="178"/>
      <c r="N631" s="187" t="s">
        <v>1243</v>
      </c>
      <c r="O631" s="178"/>
      <c r="P631" s="179"/>
      <c r="Q631" s="178"/>
      <c r="R631" s="178"/>
      <c r="S631" s="178"/>
      <c r="T631" s="175" t="s">
        <v>38</v>
      </c>
      <c r="U631" s="178" t="s">
        <v>38</v>
      </c>
      <c r="V631" s="188"/>
      <c r="W631" s="188"/>
      <c r="X631" s="188"/>
      <c r="Y631" s="178" t="s">
        <v>38</v>
      </c>
      <c r="Z631" s="188"/>
      <c r="AA631" s="178" t="s">
        <v>42</v>
      </c>
      <c r="AB631" s="178"/>
      <c r="AC631" s="178"/>
      <c r="AD631" s="178"/>
      <c r="AE631" s="178"/>
      <c r="AF631" s="178"/>
      <c r="AG631" s="180"/>
      <c r="AH631" s="180"/>
      <c r="AI631" s="181"/>
      <c r="AJ631" s="181"/>
      <c r="AK631" s="181"/>
      <c r="AL631" s="182"/>
      <c r="AM631" s="183" t="s">
        <v>11257</v>
      </c>
    </row>
    <row r="632" spans="1:39" s="153" customFormat="1" ht="15.6" customHeight="1" x14ac:dyDescent="0.3">
      <c r="A632" s="173">
        <v>268</v>
      </c>
      <c r="B632" s="174">
        <v>1218</v>
      </c>
      <c r="C632" s="174"/>
      <c r="D632" s="175"/>
      <c r="E632" s="175"/>
      <c r="F632" s="176">
        <v>1957</v>
      </c>
      <c r="G632" s="176">
        <v>1</v>
      </c>
      <c r="H632" s="176">
        <v>16</v>
      </c>
      <c r="I632" s="174" t="s">
        <v>129</v>
      </c>
      <c r="J632" s="174" t="s">
        <v>287</v>
      </c>
      <c r="K632" s="174" t="s">
        <v>31</v>
      </c>
      <c r="L632" s="174" t="s">
        <v>288</v>
      </c>
      <c r="M632" s="174" t="s">
        <v>289</v>
      </c>
      <c r="N632" s="184" t="s">
        <v>435</v>
      </c>
      <c r="O632" s="178">
        <v>7</v>
      </c>
      <c r="P632" s="179" t="s">
        <v>110</v>
      </c>
      <c r="Q632" s="175"/>
      <c r="R632" s="175" t="s">
        <v>291</v>
      </c>
      <c r="S632" s="175" t="s">
        <v>292</v>
      </c>
      <c r="T632" s="175" t="s">
        <v>293</v>
      </c>
      <c r="U632" s="175" t="s">
        <v>38</v>
      </c>
      <c r="V632" s="175" t="s">
        <v>38</v>
      </c>
      <c r="W632" s="175" t="s">
        <v>288</v>
      </c>
      <c r="X632" s="178" t="s">
        <v>288</v>
      </c>
      <c r="Y632" s="178" t="s">
        <v>288</v>
      </c>
      <c r="Z632" s="178" t="s">
        <v>38</v>
      </c>
      <c r="AA632" s="178"/>
      <c r="AB632" s="178"/>
      <c r="AC632" s="178"/>
      <c r="AD632" s="178"/>
      <c r="AE632" s="178"/>
      <c r="AF632" s="178" t="s">
        <v>87</v>
      </c>
      <c r="AG632" s="180" t="s">
        <v>42</v>
      </c>
      <c r="AH632" s="180"/>
      <c r="AI632" s="181"/>
      <c r="AJ632" s="181"/>
      <c r="AK632" s="181"/>
      <c r="AL632" s="182">
        <v>268</v>
      </c>
      <c r="AM632" s="183" t="s">
        <v>11207</v>
      </c>
    </row>
    <row r="633" spans="1:39" s="153" customFormat="1" ht="15.6" customHeight="1" x14ac:dyDescent="0.3">
      <c r="A633" s="186">
        <v>1410</v>
      </c>
      <c r="B633" s="178">
        <v>1258</v>
      </c>
      <c r="C633" s="178"/>
      <c r="D633" s="178"/>
      <c r="E633" s="178"/>
      <c r="F633" s="176">
        <v>1957</v>
      </c>
      <c r="G633" s="176">
        <v>1</v>
      </c>
      <c r="H633" s="176">
        <v>22</v>
      </c>
      <c r="I633" s="178"/>
      <c r="J633" s="178"/>
      <c r="K633" s="178" t="s">
        <v>755</v>
      </c>
      <c r="L633" s="178"/>
      <c r="M633" s="178"/>
      <c r="N633" s="187" t="s">
        <v>1276</v>
      </c>
      <c r="O633" s="178"/>
      <c r="P633" s="179"/>
      <c r="Q633" s="178"/>
      <c r="R633" s="178"/>
      <c r="S633" s="178"/>
      <c r="T633" s="175" t="s">
        <v>38</v>
      </c>
      <c r="U633" s="178" t="s">
        <v>38</v>
      </c>
      <c r="V633" s="188"/>
      <c r="W633" s="188"/>
      <c r="X633" s="188"/>
      <c r="Y633" s="178" t="s">
        <v>38</v>
      </c>
      <c r="Z633" s="188"/>
      <c r="AA633" s="178"/>
      <c r="AB633" s="178"/>
      <c r="AC633" s="178"/>
      <c r="AD633" s="178"/>
      <c r="AE633" s="178"/>
      <c r="AF633" s="178"/>
      <c r="AG633" s="180" t="s">
        <v>42</v>
      </c>
      <c r="AH633" s="180"/>
      <c r="AI633" s="181"/>
      <c r="AJ633" s="181"/>
      <c r="AK633" s="181"/>
      <c r="AL633" s="182"/>
      <c r="AM633" s="183" t="s">
        <v>11257</v>
      </c>
    </row>
    <row r="634" spans="1:39" s="153" customFormat="1" ht="15.6" customHeight="1" x14ac:dyDescent="0.3">
      <c r="A634" s="186">
        <v>1378</v>
      </c>
      <c r="B634" s="178">
        <v>1219</v>
      </c>
      <c r="C634" s="178"/>
      <c r="D634" s="178"/>
      <c r="E634" s="178"/>
      <c r="F634" s="176">
        <v>1957</v>
      </c>
      <c r="G634" s="176">
        <v>2</v>
      </c>
      <c r="H634" s="176">
        <v>7</v>
      </c>
      <c r="I634" s="178" t="s">
        <v>80</v>
      </c>
      <c r="J634" s="178" t="s">
        <v>680</v>
      </c>
      <c r="K634" s="178" t="s">
        <v>31</v>
      </c>
      <c r="L634" s="178" t="s">
        <v>681</v>
      </c>
      <c r="M634" s="178"/>
      <c r="N634" s="187" t="s">
        <v>1244</v>
      </c>
      <c r="O634" s="178">
        <v>8</v>
      </c>
      <c r="P634" s="179">
        <v>10</v>
      </c>
      <c r="Q634" s="178"/>
      <c r="R634" s="178"/>
      <c r="S634" s="178"/>
      <c r="T634" s="175" t="s">
        <v>38</v>
      </c>
      <c r="U634" s="178" t="s">
        <v>683</v>
      </c>
      <c r="V634" s="188"/>
      <c r="W634" s="188"/>
      <c r="X634" s="188"/>
      <c r="Y634" s="178" t="s">
        <v>38</v>
      </c>
      <c r="Z634" s="178" t="s">
        <v>681</v>
      </c>
      <c r="AA634" s="178"/>
      <c r="AB634" s="178"/>
      <c r="AC634" s="178"/>
      <c r="AD634" s="178"/>
      <c r="AE634" s="178"/>
      <c r="AF634" s="178" t="s">
        <v>87</v>
      </c>
      <c r="AG634" s="180"/>
      <c r="AH634" s="180"/>
      <c r="AI634" s="181"/>
      <c r="AJ634" s="181"/>
      <c r="AK634" s="181"/>
      <c r="AL634" s="182">
        <v>1378</v>
      </c>
      <c r="AM634" s="183" t="s">
        <v>11207</v>
      </c>
    </row>
    <row r="635" spans="1:39" s="153" customFormat="1" ht="15.6" customHeight="1" x14ac:dyDescent="0.3">
      <c r="A635" s="173">
        <v>381</v>
      </c>
      <c r="B635" s="174">
        <v>1220</v>
      </c>
      <c r="C635" s="174"/>
      <c r="D635" s="174"/>
      <c r="E635" s="174"/>
      <c r="F635" s="176">
        <v>1957</v>
      </c>
      <c r="G635" s="176">
        <v>2</v>
      </c>
      <c r="H635" s="176">
        <v>13</v>
      </c>
      <c r="I635" s="174" t="s">
        <v>89</v>
      </c>
      <c r="J635" s="174" t="s">
        <v>635</v>
      </c>
      <c r="K635" s="174" t="s">
        <v>31</v>
      </c>
      <c r="L635" s="174" t="s">
        <v>626</v>
      </c>
      <c r="M635" s="174"/>
      <c r="N635" s="184" t="s">
        <v>636</v>
      </c>
      <c r="O635" s="178">
        <v>20</v>
      </c>
      <c r="P635" s="179" t="s">
        <v>281</v>
      </c>
      <c r="Q635" s="175"/>
      <c r="R635" s="175"/>
      <c r="S635" s="175" t="s">
        <v>628</v>
      </c>
      <c r="T635" s="175" t="s">
        <v>38</v>
      </c>
      <c r="U635" s="175" t="s">
        <v>38</v>
      </c>
      <c r="V635" s="175" t="s">
        <v>38</v>
      </c>
      <c r="W635" s="175" t="s">
        <v>38</v>
      </c>
      <c r="X635" s="178" t="s">
        <v>626</v>
      </c>
      <c r="Y635" s="178" t="s">
        <v>38</v>
      </c>
      <c r="Z635" s="178" t="s">
        <v>38</v>
      </c>
      <c r="AA635" s="178"/>
      <c r="AB635" s="178"/>
      <c r="AC635" s="178"/>
      <c r="AD635" s="178"/>
      <c r="AE635" s="178"/>
      <c r="AF635" s="178" t="s">
        <v>87</v>
      </c>
      <c r="AG635" s="180"/>
      <c r="AH635" s="180"/>
      <c r="AI635" s="181"/>
      <c r="AJ635" s="181"/>
      <c r="AK635" s="181"/>
      <c r="AL635" s="182">
        <v>381</v>
      </c>
      <c r="AM635" s="183" t="s">
        <v>11207</v>
      </c>
    </row>
    <row r="636" spans="1:39" s="153" customFormat="1" ht="15.6" customHeight="1" x14ac:dyDescent="0.3">
      <c r="A636" s="186">
        <v>1379</v>
      </c>
      <c r="B636" s="178">
        <v>1221</v>
      </c>
      <c r="C636" s="178"/>
      <c r="D636" s="178"/>
      <c r="E636" s="178"/>
      <c r="F636" s="176">
        <v>1957</v>
      </c>
      <c r="G636" s="176">
        <v>2</v>
      </c>
      <c r="H636" s="176">
        <v>13</v>
      </c>
      <c r="I636" s="178" t="s">
        <v>80</v>
      </c>
      <c r="J636" s="178" t="s">
        <v>11304</v>
      </c>
      <c r="K636" s="178" t="s">
        <v>31</v>
      </c>
      <c r="L636" s="178"/>
      <c r="M636" s="178"/>
      <c r="N636" s="187" t="s">
        <v>1245</v>
      </c>
      <c r="O636" s="178"/>
      <c r="P636" s="179"/>
      <c r="Q636" s="178"/>
      <c r="R636" s="178"/>
      <c r="S636" s="178"/>
      <c r="T636" s="175" t="s">
        <v>38</v>
      </c>
      <c r="U636" s="178" t="s">
        <v>38</v>
      </c>
      <c r="V636" s="188"/>
      <c r="W636" s="188"/>
      <c r="X636" s="188"/>
      <c r="Y636" s="178" t="s">
        <v>38</v>
      </c>
      <c r="Z636" s="188"/>
      <c r="AA636" s="178" t="s">
        <v>42</v>
      </c>
      <c r="AB636" s="178"/>
      <c r="AC636" s="178"/>
      <c r="AD636" s="178"/>
      <c r="AE636" s="178"/>
      <c r="AF636" s="178"/>
      <c r="AG636" s="180"/>
      <c r="AH636" s="180"/>
      <c r="AI636" s="181"/>
      <c r="AJ636" s="181"/>
      <c r="AK636" s="181"/>
      <c r="AL636" s="182"/>
      <c r="AM636" s="183" t="s">
        <v>11257</v>
      </c>
    </row>
    <row r="637" spans="1:39" s="153" customFormat="1" ht="15.6" customHeight="1" x14ac:dyDescent="0.3">
      <c r="A637" s="186">
        <v>1380</v>
      </c>
      <c r="B637" s="178">
        <v>1222</v>
      </c>
      <c r="C637" s="178"/>
      <c r="D637" s="178"/>
      <c r="E637" s="178"/>
      <c r="F637" s="176">
        <v>1957</v>
      </c>
      <c r="G637" s="176">
        <v>2</v>
      </c>
      <c r="H637" s="176">
        <v>13</v>
      </c>
      <c r="I637" s="178" t="s">
        <v>913</v>
      </c>
      <c r="J637" s="178" t="s">
        <v>11305</v>
      </c>
      <c r="K637" s="178" t="s">
        <v>31</v>
      </c>
      <c r="L637" s="178"/>
      <c r="M637" s="178"/>
      <c r="N637" s="187" t="s">
        <v>1246</v>
      </c>
      <c r="O637" s="178"/>
      <c r="P637" s="179"/>
      <c r="Q637" s="178"/>
      <c r="R637" s="178"/>
      <c r="S637" s="178"/>
      <c r="T637" s="175" t="s">
        <v>38</v>
      </c>
      <c r="U637" s="178" t="s">
        <v>38</v>
      </c>
      <c r="V637" s="188"/>
      <c r="W637" s="188"/>
      <c r="X637" s="188"/>
      <c r="Y637" s="178" t="s">
        <v>38</v>
      </c>
      <c r="Z637" s="188"/>
      <c r="AA637" s="178"/>
      <c r="AB637" s="178" t="s">
        <v>42</v>
      </c>
      <c r="AC637" s="178"/>
      <c r="AD637" s="178"/>
      <c r="AE637" s="178"/>
      <c r="AF637" s="178"/>
      <c r="AG637" s="180" t="s">
        <v>42</v>
      </c>
      <c r="AH637" s="180"/>
      <c r="AI637" s="181"/>
      <c r="AJ637" s="181"/>
      <c r="AK637" s="181"/>
      <c r="AL637" s="182"/>
      <c r="AM637" s="183" t="s">
        <v>11257</v>
      </c>
    </row>
    <row r="638" spans="1:39" s="153" customFormat="1" ht="15.6" customHeight="1" x14ac:dyDescent="0.3">
      <c r="A638" s="186">
        <v>1381</v>
      </c>
      <c r="B638" s="178">
        <v>1223</v>
      </c>
      <c r="C638" s="178"/>
      <c r="D638" s="178"/>
      <c r="E638" s="178"/>
      <c r="F638" s="176">
        <v>1957</v>
      </c>
      <c r="G638" s="176">
        <v>2</v>
      </c>
      <c r="H638" s="176">
        <v>27</v>
      </c>
      <c r="I638" s="178" t="s">
        <v>675</v>
      </c>
      <c r="J638" s="178" t="s">
        <v>773</v>
      </c>
      <c r="K638" s="178" t="s">
        <v>31</v>
      </c>
      <c r="L638" s="178" t="s">
        <v>774</v>
      </c>
      <c r="M638" s="178"/>
      <c r="N638" s="187" t="s">
        <v>1247</v>
      </c>
      <c r="O638" s="178">
        <v>7</v>
      </c>
      <c r="P638" s="179" t="s">
        <v>110</v>
      </c>
      <c r="Q638" s="178"/>
      <c r="R638" s="178"/>
      <c r="S638" s="178"/>
      <c r="T638" s="175" t="s">
        <v>776</v>
      </c>
      <c r="U638" s="178" t="s">
        <v>38</v>
      </c>
      <c r="V638" s="188"/>
      <c r="W638" s="188"/>
      <c r="X638" s="188"/>
      <c r="Y638" s="178" t="s">
        <v>774</v>
      </c>
      <c r="Z638" s="188"/>
      <c r="AA638" s="178"/>
      <c r="AB638" s="178"/>
      <c r="AC638" s="178"/>
      <c r="AD638" s="178"/>
      <c r="AE638" s="178"/>
      <c r="AF638" s="178" t="s">
        <v>87</v>
      </c>
      <c r="AG638" s="180" t="s">
        <v>42</v>
      </c>
      <c r="AH638" s="180"/>
      <c r="AI638" s="181"/>
      <c r="AJ638" s="181"/>
      <c r="AK638" s="181"/>
      <c r="AL638" s="182">
        <v>1381</v>
      </c>
      <c r="AM638" s="183" t="s">
        <v>11207</v>
      </c>
    </row>
    <row r="639" spans="1:39" s="153" customFormat="1" ht="15.6" customHeight="1" x14ac:dyDescent="0.3">
      <c r="A639" s="173">
        <v>401</v>
      </c>
      <c r="B639" s="174"/>
      <c r="C639" s="174"/>
      <c r="D639" s="174" t="s">
        <v>11260</v>
      </c>
      <c r="E639" s="174"/>
      <c r="F639" s="176">
        <v>1957</v>
      </c>
      <c r="G639" s="176">
        <v>3</v>
      </c>
      <c r="H639" s="176">
        <v>8</v>
      </c>
      <c r="I639" s="174" t="s">
        <v>129</v>
      </c>
      <c r="J639" s="174" t="s">
        <v>598</v>
      </c>
      <c r="K639" s="174" t="s">
        <v>31</v>
      </c>
      <c r="L639" s="174" t="s">
        <v>599</v>
      </c>
      <c r="M639" s="174"/>
      <c r="N639" s="184" t="s">
        <v>655</v>
      </c>
      <c r="O639" s="178">
        <v>20</v>
      </c>
      <c r="P639" s="179" t="s">
        <v>281</v>
      </c>
      <c r="Q639" s="175"/>
      <c r="R639" s="175"/>
      <c r="S639" s="175" t="s">
        <v>601</v>
      </c>
      <c r="T639" s="175" t="s">
        <v>38</v>
      </c>
      <c r="U639" s="175" t="s">
        <v>38</v>
      </c>
      <c r="V639" s="175" t="s">
        <v>38</v>
      </c>
      <c r="W639" s="175" t="s">
        <v>38</v>
      </c>
      <c r="X639" s="178" t="s">
        <v>599</v>
      </c>
      <c r="Y639" s="178" t="s">
        <v>38</v>
      </c>
      <c r="Z639" s="178" t="s">
        <v>38</v>
      </c>
      <c r="AA639" s="178"/>
      <c r="AB639" s="178"/>
      <c r="AC639" s="178"/>
      <c r="AD639" s="178"/>
      <c r="AE639" s="178"/>
      <c r="AF639" s="178" t="s">
        <v>87</v>
      </c>
      <c r="AG639" s="180"/>
      <c r="AH639" s="180"/>
      <c r="AI639" s="181"/>
      <c r="AJ639" s="181"/>
      <c r="AK639" s="181"/>
      <c r="AL639" s="182">
        <v>401</v>
      </c>
      <c r="AM639" s="183" t="s">
        <v>11207</v>
      </c>
    </row>
    <row r="640" spans="1:39" s="153" customFormat="1" ht="15.6" customHeight="1" x14ac:dyDescent="0.3">
      <c r="A640" s="173">
        <v>269</v>
      </c>
      <c r="B640" s="174"/>
      <c r="C640" s="174"/>
      <c r="D640" s="174" t="s">
        <v>11243</v>
      </c>
      <c r="E640" s="174"/>
      <c r="F640" s="176">
        <v>1957</v>
      </c>
      <c r="G640" s="176">
        <v>3</v>
      </c>
      <c r="H640" s="176">
        <v>9</v>
      </c>
      <c r="I640" s="174" t="s">
        <v>264</v>
      </c>
      <c r="J640" s="174" t="s">
        <v>347</v>
      </c>
      <c r="K640" s="174" t="s">
        <v>31</v>
      </c>
      <c r="L640" s="174" t="s">
        <v>341</v>
      </c>
      <c r="M640" s="174"/>
      <c r="N640" s="184" t="s">
        <v>436</v>
      </c>
      <c r="O640" s="178">
        <v>7</v>
      </c>
      <c r="P640" s="179" t="s">
        <v>110</v>
      </c>
      <c r="Q640" s="175" t="s">
        <v>343</v>
      </c>
      <c r="R640" s="175"/>
      <c r="S640" s="175" t="s">
        <v>344</v>
      </c>
      <c r="T640" s="175" t="s">
        <v>345</v>
      </c>
      <c r="U640" s="175" t="s">
        <v>38</v>
      </c>
      <c r="V640" s="175" t="s">
        <v>341</v>
      </c>
      <c r="W640" s="175" t="s">
        <v>38</v>
      </c>
      <c r="X640" s="178" t="s">
        <v>346</v>
      </c>
      <c r="Y640" s="178" t="s">
        <v>341</v>
      </c>
      <c r="Z640" s="178" t="s">
        <v>38</v>
      </c>
      <c r="AA640" s="178"/>
      <c r="AB640" s="178"/>
      <c r="AC640" s="178"/>
      <c r="AD640" s="178"/>
      <c r="AE640" s="178"/>
      <c r="AF640" s="178" t="s">
        <v>87</v>
      </c>
      <c r="AG640" s="180"/>
      <c r="AH640" s="180"/>
      <c r="AI640" s="181"/>
      <c r="AJ640" s="181"/>
      <c r="AK640" s="181"/>
      <c r="AL640" s="182">
        <v>269</v>
      </c>
      <c r="AM640" s="183" t="s">
        <v>11207</v>
      </c>
    </row>
    <row r="641" spans="1:39" s="153" customFormat="1" ht="15.6" customHeight="1" x14ac:dyDescent="0.3">
      <c r="A641" s="186">
        <v>1384</v>
      </c>
      <c r="B641" s="178">
        <v>1226</v>
      </c>
      <c r="C641" s="178"/>
      <c r="D641" s="178"/>
      <c r="E641" s="178"/>
      <c r="F641" s="176">
        <v>1957</v>
      </c>
      <c r="G641" s="176">
        <v>3</v>
      </c>
      <c r="H641" s="176">
        <v>22</v>
      </c>
      <c r="I641" s="178" t="s">
        <v>675</v>
      </c>
      <c r="J641" s="178" t="s">
        <v>1248</v>
      </c>
      <c r="K641" s="178"/>
      <c r="L641" s="178"/>
      <c r="M641" s="178"/>
      <c r="N641" s="187" t="s">
        <v>1249</v>
      </c>
      <c r="O641" s="178"/>
      <c r="P641" s="179"/>
      <c r="Q641" s="178"/>
      <c r="R641" s="178"/>
      <c r="S641" s="178"/>
      <c r="T641" s="175" t="s">
        <v>38</v>
      </c>
      <c r="U641" s="178" t="s">
        <v>38</v>
      </c>
      <c r="V641" s="188"/>
      <c r="W641" s="188"/>
      <c r="X641" s="188"/>
      <c r="Y641" s="178" t="s">
        <v>38</v>
      </c>
      <c r="Z641" s="188"/>
      <c r="AA641" s="178"/>
      <c r="AB641" s="178"/>
      <c r="AC641" s="178"/>
      <c r="AD641" s="178"/>
      <c r="AE641" s="178"/>
      <c r="AF641" s="178"/>
      <c r="AG641" s="180" t="s">
        <v>42</v>
      </c>
      <c r="AH641" s="180"/>
      <c r="AI641" s="181"/>
      <c r="AJ641" s="181"/>
      <c r="AK641" s="181"/>
      <c r="AL641" s="182"/>
      <c r="AM641" s="183" t="s">
        <v>11257</v>
      </c>
    </row>
    <row r="642" spans="1:39" s="153" customFormat="1" ht="15.6" customHeight="1" x14ac:dyDescent="0.3">
      <c r="A642" s="186">
        <v>1385</v>
      </c>
      <c r="B642" s="178">
        <v>1227</v>
      </c>
      <c r="C642" s="178"/>
      <c r="D642" s="178"/>
      <c r="E642" s="178"/>
      <c r="F642" s="176">
        <v>1957</v>
      </c>
      <c r="G642" s="176">
        <v>3</v>
      </c>
      <c r="H642" s="176">
        <v>23</v>
      </c>
      <c r="I642" s="178" t="s">
        <v>675</v>
      </c>
      <c r="J642" s="178" t="s">
        <v>11306</v>
      </c>
      <c r="K642" s="178" t="s">
        <v>31</v>
      </c>
      <c r="L642" s="178"/>
      <c r="M642" s="178"/>
      <c r="N642" s="187" t="s">
        <v>1250</v>
      </c>
      <c r="O642" s="178"/>
      <c r="P642" s="179"/>
      <c r="Q642" s="178"/>
      <c r="R642" s="178"/>
      <c r="S642" s="178"/>
      <c r="T642" s="175" t="s">
        <v>38</v>
      </c>
      <c r="U642" s="178" t="s">
        <v>38</v>
      </c>
      <c r="V642" s="188"/>
      <c r="W642" s="188"/>
      <c r="X642" s="188"/>
      <c r="Y642" s="178" t="s">
        <v>38</v>
      </c>
      <c r="Z642" s="188"/>
      <c r="AA642" s="178"/>
      <c r="AB642" s="178"/>
      <c r="AC642" s="178"/>
      <c r="AD642" s="178" t="s">
        <v>42</v>
      </c>
      <c r="AE642" s="178"/>
      <c r="AF642" s="178"/>
      <c r="AG642" s="180"/>
      <c r="AH642" s="180"/>
      <c r="AI642" s="181"/>
      <c r="AJ642" s="181"/>
      <c r="AK642" s="181"/>
      <c r="AL642" s="182"/>
      <c r="AM642" s="183" t="s">
        <v>11257</v>
      </c>
    </row>
    <row r="643" spans="1:39" s="153" customFormat="1" ht="15.6" customHeight="1" x14ac:dyDescent="0.3">
      <c r="A643" s="173">
        <v>270</v>
      </c>
      <c r="B643" s="174">
        <v>1228</v>
      </c>
      <c r="C643" s="174"/>
      <c r="D643" s="175"/>
      <c r="E643" s="175"/>
      <c r="F643" s="176">
        <v>1957</v>
      </c>
      <c r="G643" s="176">
        <v>3</v>
      </c>
      <c r="H643" s="176">
        <v>27</v>
      </c>
      <c r="I643" s="174" t="s">
        <v>80</v>
      </c>
      <c r="J643" s="174" t="s">
        <v>81</v>
      </c>
      <c r="K643" s="174" t="s">
        <v>31</v>
      </c>
      <c r="L643" s="174" t="s">
        <v>82</v>
      </c>
      <c r="M643" s="174"/>
      <c r="N643" s="184" t="s">
        <v>437</v>
      </c>
      <c r="O643" s="178">
        <v>11</v>
      </c>
      <c r="P643" s="179">
        <v>6</v>
      </c>
      <c r="Q643" s="175"/>
      <c r="R643" s="175" t="s">
        <v>84</v>
      </c>
      <c r="S643" s="175"/>
      <c r="T643" s="175" t="s">
        <v>85</v>
      </c>
      <c r="U643" s="175" t="s">
        <v>38</v>
      </c>
      <c r="V643" s="175" t="s">
        <v>38</v>
      </c>
      <c r="W643" s="175" t="s">
        <v>82</v>
      </c>
      <c r="X643" s="178" t="s">
        <v>38</v>
      </c>
      <c r="Y643" s="178" t="s">
        <v>82</v>
      </c>
      <c r="Z643" s="178" t="s">
        <v>38</v>
      </c>
      <c r="AA643" s="178"/>
      <c r="AB643" s="178"/>
      <c r="AC643" s="178"/>
      <c r="AD643" s="178"/>
      <c r="AE643" s="178"/>
      <c r="AF643" s="178" t="s">
        <v>30</v>
      </c>
      <c r="AG643" s="180"/>
      <c r="AH643" s="180"/>
      <c r="AI643" s="181"/>
      <c r="AJ643" s="181"/>
      <c r="AK643" s="181"/>
      <c r="AL643" s="182">
        <v>270</v>
      </c>
      <c r="AM643" s="183" t="s">
        <v>11207</v>
      </c>
    </row>
    <row r="644" spans="1:39" s="153" customFormat="1" ht="15.6" customHeight="1" x14ac:dyDescent="0.3">
      <c r="A644" s="173">
        <v>373</v>
      </c>
      <c r="B644" s="174">
        <v>1230</v>
      </c>
      <c r="C644" s="174"/>
      <c r="D644" s="174"/>
      <c r="E644" s="174"/>
      <c r="F644" s="176">
        <v>1957</v>
      </c>
      <c r="G644" s="176">
        <v>4</v>
      </c>
      <c r="H644" s="176">
        <v>25</v>
      </c>
      <c r="I644" s="174" t="s">
        <v>89</v>
      </c>
      <c r="J644" s="174" t="s">
        <v>621</v>
      </c>
      <c r="K644" s="174" t="s">
        <v>31</v>
      </c>
      <c r="L644" s="174" t="s">
        <v>91</v>
      </c>
      <c r="M644" s="174"/>
      <c r="N644" s="184" t="s">
        <v>622</v>
      </c>
      <c r="O644" s="178" t="s">
        <v>143</v>
      </c>
      <c r="P644" s="179">
        <v>6</v>
      </c>
      <c r="Q644" s="175"/>
      <c r="R644" s="175"/>
      <c r="S644" s="175" t="s">
        <v>93</v>
      </c>
      <c r="T644" s="175" t="s">
        <v>94</v>
      </c>
      <c r="U644" s="175" t="s">
        <v>38</v>
      </c>
      <c r="V644" s="175" t="s">
        <v>38</v>
      </c>
      <c r="W644" s="175" t="s">
        <v>38</v>
      </c>
      <c r="X644" s="178" t="s">
        <v>95</v>
      </c>
      <c r="Y644" s="178" t="s">
        <v>91</v>
      </c>
      <c r="Z644" s="178" t="s">
        <v>38</v>
      </c>
      <c r="AA644" s="178"/>
      <c r="AB644" s="178"/>
      <c r="AC644" s="178"/>
      <c r="AD644" s="178"/>
      <c r="AE644" s="178"/>
      <c r="AF644" s="178" t="s">
        <v>30</v>
      </c>
      <c r="AG644" s="180"/>
      <c r="AH644" s="180"/>
      <c r="AI644" s="181"/>
      <c r="AJ644" s="181"/>
      <c r="AK644" s="181"/>
      <c r="AL644" s="182">
        <v>373</v>
      </c>
      <c r="AM644" s="183" t="s">
        <v>11207</v>
      </c>
    </row>
    <row r="645" spans="1:39" s="153" customFormat="1" ht="15.6" customHeight="1" x14ac:dyDescent="0.3">
      <c r="A645" s="186">
        <v>1387</v>
      </c>
      <c r="B645" s="178">
        <v>1231</v>
      </c>
      <c r="C645" s="178"/>
      <c r="D645" s="178"/>
      <c r="E645" s="178"/>
      <c r="F645" s="176">
        <v>1957</v>
      </c>
      <c r="G645" s="176">
        <v>5</v>
      </c>
      <c r="H645" s="176">
        <v>2</v>
      </c>
      <c r="I645" s="178" t="s">
        <v>675</v>
      </c>
      <c r="J645" s="178" t="s">
        <v>699</v>
      </c>
      <c r="K645" s="178" t="s">
        <v>31</v>
      </c>
      <c r="L645" s="178" t="s">
        <v>700</v>
      </c>
      <c r="M645" s="178"/>
      <c r="N645" s="187" t="s">
        <v>1251</v>
      </c>
      <c r="O645" s="178">
        <v>9</v>
      </c>
      <c r="P645" s="179">
        <v>12</v>
      </c>
      <c r="Q645" s="178"/>
      <c r="R645" s="178"/>
      <c r="S645" s="178"/>
      <c r="T645" s="175" t="s">
        <v>38</v>
      </c>
      <c r="U645" s="178" t="s">
        <v>702</v>
      </c>
      <c r="V645" s="188"/>
      <c r="W645" s="188"/>
      <c r="X645" s="188"/>
      <c r="Y645" s="178" t="s">
        <v>38</v>
      </c>
      <c r="Z645" s="178" t="s">
        <v>700</v>
      </c>
      <c r="AA645" s="178"/>
      <c r="AB645" s="178"/>
      <c r="AC645" s="178"/>
      <c r="AD645" s="178" t="s">
        <v>42</v>
      </c>
      <c r="AE645" s="178"/>
      <c r="AF645" s="178" t="s">
        <v>87</v>
      </c>
      <c r="AG645" s="180"/>
      <c r="AH645" s="180"/>
      <c r="AI645" s="181"/>
      <c r="AJ645" s="181"/>
      <c r="AK645" s="181"/>
      <c r="AL645" s="182">
        <v>1387</v>
      </c>
      <c r="AM645" s="183" t="s">
        <v>11207</v>
      </c>
    </row>
    <row r="646" spans="1:39" s="153" customFormat="1" ht="15.6" customHeight="1" x14ac:dyDescent="0.3">
      <c r="A646" s="186">
        <v>1388</v>
      </c>
      <c r="B646" s="178">
        <v>1232</v>
      </c>
      <c r="C646" s="178"/>
      <c r="D646" s="178"/>
      <c r="E646" s="178"/>
      <c r="F646" s="176">
        <v>1957</v>
      </c>
      <c r="G646" s="176">
        <v>5</v>
      </c>
      <c r="H646" s="176">
        <v>4</v>
      </c>
      <c r="I646" s="178" t="s">
        <v>675</v>
      </c>
      <c r="J646" s="178"/>
      <c r="K646" s="178"/>
      <c r="L646" s="178"/>
      <c r="M646" s="178"/>
      <c r="N646" s="187" t="s">
        <v>1252</v>
      </c>
      <c r="O646" s="178"/>
      <c r="P646" s="179"/>
      <c r="Q646" s="178"/>
      <c r="R646" s="178"/>
      <c r="S646" s="178"/>
      <c r="T646" s="175" t="s">
        <v>38</v>
      </c>
      <c r="U646" s="178" t="s">
        <v>38</v>
      </c>
      <c r="V646" s="188"/>
      <c r="W646" s="188"/>
      <c r="X646" s="188"/>
      <c r="Y646" s="178" t="s">
        <v>38</v>
      </c>
      <c r="Z646" s="188"/>
      <c r="AA646" s="178"/>
      <c r="AB646" s="178" t="s">
        <v>42</v>
      </c>
      <c r="AC646" s="178"/>
      <c r="AD646" s="178"/>
      <c r="AE646" s="178"/>
      <c r="AF646" s="178"/>
      <c r="AG646" s="180"/>
      <c r="AH646" s="180"/>
      <c r="AI646" s="181"/>
      <c r="AJ646" s="181"/>
      <c r="AK646" s="181"/>
      <c r="AL646" s="182"/>
      <c r="AM646" s="183" t="s">
        <v>11257</v>
      </c>
    </row>
    <row r="647" spans="1:39" s="153" customFormat="1" ht="15.6" customHeight="1" x14ac:dyDescent="0.3">
      <c r="A647" s="173">
        <v>388</v>
      </c>
      <c r="B647" s="174"/>
      <c r="C647" s="174"/>
      <c r="D647" s="174" t="s">
        <v>11258</v>
      </c>
      <c r="E647" s="174"/>
      <c r="F647" s="176">
        <v>1957</v>
      </c>
      <c r="G647" s="176">
        <v>5</v>
      </c>
      <c r="H647" s="176">
        <v>23</v>
      </c>
      <c r="I647" s="174" t="s">
        <v>88</v>
      </c>
      <c r="J647" s="174" t="s">
        <v>325</v>
      </c>
      <c r="K647" s="174" t="s">
        <v>31</v>
      </c>
      <c r="L647" s="174" t="s">
        <v>326</v>
      </c>
      <c r="M647" s="174"/>
      <c r="N647" s="184" t="s">
        <v>648</v>
      </c>
      <c r="O647" s="178">
        <v>7</v>
      </c>
      <c r="P647" s="179" t="s">
        <v>110</v>
      </c>
      <c r="Q647" s="175"/>
      <c r="R647" s="175"/>
      <c r="S647" s="175" t="s">
        <v>329</v>
      </c>
      <c r="T647" s="175" t="s">
        <v>330</v>
      </c>
      <c r="U647" s="175" t="s">
        <v>38</v>
      </c>
      <c r="V647" s="175" t="s">
        <v>38</v>
      </c>
      <c r="W647" s="175" t="s">
        <v>38</v>
      </c>
      <c r="X647" s="178" t="s">
        <v>331</v>
      </c>
      <c r="Y647" s="178" t="s">
        <v>326</v>
      </c>
      <c r="Z647" s="178" t="s">
        <v>38</v>
      </c>
      <c r="AA647" s="178"/>
      <c r="AB647" s="178"/>
      <c r="AC647" s="178"/>
      <c r="AD647" s="178"/>
      <c r="AE647" s="178"/>
      <c r="AF647" s="178" t="s">
        <v>87</v>
      </c>
      <c r="AG647" s="180"/>
      <c r="AH647" s="180"/>
      <c r="AI647" s="181"/>
      <c r="AJ647" s="181"/>
      <c r="AK647" s="181"/>
      <c r="AL647" s="182">
        <v>388</v>
      </c>
      <c r="AM647" s="183" t="s">
        <v>11207</v>
      </c>
    </row>
    <row r="648" spans="1:39" s="153" customFormat="1" ht="15.6" customHeight="1" x14ac:dyDescent="0.3">
      <c r="A648" s="186">
        <v>1905</v>
      </c>
      <c r="B648" s="178"/>
      <c r="C648" s="178"/>
      <c r="D648" s="174" t="s">
        <v>11258</v>
      </c>
      <c r="E648" s="178"/>
      <c r="F648" s="176">
        <v>1957</v>
      </c>
      <c r="G648" s="176">
        <v>5</v>
      </c>
      <c r="H648" s="176">
        <v>26</v>
      </c>
      <c r="I648" s="178" t="s">
        <v>689</v>
      </c>
      <c r="J648" s="178" t="s">
        <v>863</v>
      </c>
      <c r="K648" s="178" t="s">
        <v>31</v>
      </c>
      <c r="L648" s="178" t="s">
        <v>864</v>
      </c>
      <c r="M648" s="178"/>
      <c r="N648" s="187" t="s">
        <v>1497</v>
      </c>
      <c r="O648" s="178">
        <v>11</v>
      </c>
      <c r="P648" s="179">
        <v>10</v>
      </c>
      <c r="Q648" s="178"/>
      <c r="R648" s="178"/>
      <c r="S648" s="178"/>
      <c r="T648" s="175" t="s">
        <v>866</v>
      </c>
      <c r="U648" s="178" t="s">
        <v>38</v>
      </c>
      <c r="V648" s="188"/>
      <c r="W648" s="188"/>
      <c r="X648" s="188"/>
      <c r="Y648" s="178" t="s">
        <v>864</v>
      </c>
      <c r="Z648" s="188"/>
      <c r="AA648" s="178"/>
      <c r="AB648" s="178"/>
      <c r="AC648" s="178"/>
      <c r="AD648" s="178"/>
      <c r="AE648" s="178"/>
      <c r="AF648" s="178" t="s">
        <v>30</v>
      </c>
      <c r="AG648" s="180"/>
      <c r="AH648" s="180"/>
      <c r="AI648" s="181"/>
      <c r="AJ648" s="181"/>
      <c r="AK648" s="181"/>
      <c r="AL648" s="182">
        <v>1905</v>
      </c>
      <c r="AM648" s="183" t="s">
        <v>11207</v>
      </c>
    </row>
    <row r="649" spans="1:39" s="153" customFormat="1" ht="15.6" customHeight="1" x14ac:dyDescent="0.3">
      <c r="A649" s="173">
        <v>382</v>
      </c>
      <c r="B649" s="174">
        <v>1233</v>
      </c>
      <c r="C649" s="174"/>
      <c r="D649" s="174"/>
      <c r="E649" s="174"/>
      <c r="F649" s="176">
        <v>1957</v>
      </c>
      <c r="G649" s="176">
        <v>5</v>
      </c>
      <c r="H649" s="176">
        <v>29</v>
      </c>
      <c r="I649" s="174" t="s">
        <v>89</v>
      </c>
      <c r="J649" s="174" t="s">
        <v>637</v>
      </c>
      <c r="K649" s="174" t="s">
        <v>31</v>
      </c>
      <c r="L649" s="174" t="s">
        <v>626</v>
      </c>
      <c r="M649" s="174"/>
      <c r="N649" s="184" t="s">
        <v>638</v>
      </c>
      <c r="O649" s="178">
        <v>20</v>
      </c>
      <c r="P649" s="179" t="s">
        <v>281</v>
      </c>
      <c r="Q649" s="175"/>
      <c r="R649" s="175"/>
      <c r="S649" s="175" t="s">
        <v>628</v>
      </c>
      <c r="T649" s="175" t="s">
        <v>38</v>
      </c>
      <c r="U649" s="175" t="s">
        <v>38</v>
      </c>
      <c r="V649" s="175" t="s">
        <v>38</v>
      </c>
      <c r="W649" s="175" t="s">
        <v>38</v>
      </c>
      <c r="X649" s="178" t="s">
        <v>626</v>
      </c>
      <c r="Y649" s="178" t="s">
        <v>38</v>
      </c>
      <c r="Z649" s="178" t="s">
        <v>38</v>
      </c>
      <c r="AA649" s="178"/>
      <c r="AB649" s="178"/>
      <c r="AC649" s="178"/>
      <c r="AD649" s="178"/>
      <c r="AE649" s="178"/>
      <c r="AF649" s="178" t="s">
        <v>87</v>
      </c>
      <c r="AG649" s="180" t="s">
        <v>42</v>
      </c>
      <c r="AH649" s="180"/>
      <c r="AI649" s="181"/>
      <c r="AJ649" s="181"/>
      <c r="AK649" s="181"/>
      <c r="AL649" s="182">
        <v>382</v>
      </c>
      <c r="AM649" s="183" t="s">
        <v>11207</v>
      </c>
    </row>
    <row r="650" spans="1:39" s="153" customFormat="1" ht="15.6" customHeight="1" x14ac:dyDescent="0.3">
      <c r="A650" s="186">
        <v>1389</v>
      </c>
      <c r="B650" s="178">
        <v>1234</v>
      </c>
      <c r="C650" s="178"/>
      <c r="D650" s="178"/>
      <c r="E650" s="178"/>
      <c r="F650" s="176">
        <v>1957</v>
      </c>
      <c r="G650" s="176">
        <v>5</v>
      </c>
      <c r="H650" s="176">
        <v>30</v>
      </c>
      <c r="I650" s="178" t="s">
        <v>777</v>
      </c>
      <c r="J650" s="178" t="s">
        <v>1253</v>
      </c>
      <c r="K650" s="178"/>
      <c r="L650" s="178"/>
      <c r="M650" s="178"/>
      <c r="N650" s="187" t="s">
        <v>1254</v>
      </c>
      <c r="O650" s="178"/>
      <c r="P650" s="179"/>
      <c r="Q650" s="178"/>
      <c r="R650" s="178"/>
      <c r="S650" s="178"/>
      <c r="T650" s="175" t="s">
        <v>38</v>
      </c>
      <c r="U650" s="178" t="s">
        <v>38</v>
      </c>
      <c r="V650" s="188"/>
      <c r="W650" s="188"/>
      <c r="X650" s="188"/>
      <c r="Y650" s="178" t="s">
        <v>38</v>
      </c>
      <c r="Z650" s="188"/>
      <c r="AA650" s="178"/>
      <c r="AB650" s="178"/>
      <c r="AC650" s="178"/>
      <c r="AD650" s="178"/>
      <c r="AE650" s="178"/>
      <c r="AF650" s="178"/>
      <c r="AG650" s="180" t="s">
        <v>42</v>
      </c>
      <c r="AH650" s="180"/>
      <c r="AI650" s="181"/>
      <c r="AJ650" s="181"/>
      <c r="AK650" s="181"/>
      <c r="AL650" s="182"/>
      <c r="AM650" s="183" t="s">
        <v>11257</v>
      </c>
    </row>
    <row r="651" spans="1:39" s="153" customFormat="1" ht="15.6" customHeight="1" x14ac:dyDescent="0.3">
      <c r="A651" s="173">
        <v>271</v>
      </c>
      <c r="B651" s="175">
        <v>1235</v>
      </c>
      <c r="C651" s="175"/>
      <c r="D651" s="175"/>
      <c r="E651" s="175"/>
      <c r="F651" s="176">
        <v>1957</v>
      </c>
      <c r="G651" s="176">
        <v>6</v>
      </c>
      <c r="H651" s="176">
        <v>3</v>
      </c>
      <c r="I651" s="174" t="s">
        <v>89</v>
      </c>
      <c r="J651" s="174" t="s">
        <v>90</v>
      </c>
      <c r="K651" s="174" t="s">
        <v>31</v>
      </c>
      <c r="L651" s="174" t="s">
        <v>91</v>
      </c>
      <c r="M651" s="174"/>
      <c r="N651" s="190" t="s">
        <v>438</v>
      </c>
      <c r="O651" s="178" t="s">
        <v>143</v>
      </c>
      <c r="P651" s="179">
        <v>6</v>
      </c>
      <c r="Q651" s="175"/>
      <c r="R651" s="175"/>
      <c r="S651" s="175" t="s">
        <v>93</v>
      </c>
      <c r="T651" s="175" t="s">
        <v>94</v>
      </c>
      <c r="U651" s="175" t="s">
        <v>38</v>
      </c>
      <c r="V651" s="175" t="s">
        <v>38</v>
      </c>
      <c r="W651" s="175" t="s">
        <v>38</v>
      </c>
      <c r="X651" s="178" t="s">
        <v>95</v>
      </c>
      <c r="Y651" s="178" t="s">
        <v>91</v>
      </c>
      <c r="Z651" s="178" t="s">
        <v>38</v>
      </c>
      <c r="AA651" s="178" t="s">
        <v>42</v>
      </c>
      <c r="AB651" s="178"/>
      <c r="AC651" s="178"/>
      <c r="AD651" s="178"/>
      <c r="AE651" s="178"/>
      <c r="AF651" s="178" t="s">
        <v>30</v>
      </c>
      <c r="AG651" s="180" t="s">
        <v>42</v>
      </c>
      <c r="AH651" s="180"/>
      <c r="AI651" s="181"/>
      <c r="AJ651" s="181"/>
      <c r="AK651" s="181"/>
      <c r="AL651" s="182">
        <v>271</v>
      </c>
      <c r="AM651" s="183" t="s">
        <v>11207</v>
      </c>
    </row>
    <row r="652" spans="1:39" s="153" customFormat="1" ht="15.6" customHeight="1" x14ac:dyDescent="0.3">
      <c r="A652" s="173">
        <v>272</v>
      </c>
      <c r="B652" s="174"/>
      <c r="C652" s="174"/>
      <c r="D652" s="174" t="s">
        <v>11244</v>
      </c>
      <c r="E652" s="174"/>
      <c r="F652" s="176">
        <v>1957</v>
      </c>
      <c r="G652" s="176">
        <v>6</v>
      </c>
      <c r="H652" s="176">
        <v>19</v>
      </c>
      <c r="I652" s="174" t="s">
        <v>58</v>
      </c>
      <c r="J652" s="174" t="s">
        <v>439</v>
      </c>
      <c r="K652" s="174" t="s">
        <v>31</v>
      </c>
      <c r="L652" s="174" t="s">
        <v>60</v>
      </c>
      <c r="M652" s="174"/>
      <c r="N652" s="185" t="s">
        <v>440</v>
      </c>
      <c r="O652" s="178" t="s">
        <v>78</v>
      </c>
      <c r="P652" s="179">
        <v>12</v>
      </c>
      <c r="Q652" s="175" t="s">
        <v>63</v>
      </c>
      <c r="R652" s="175"/>
      <c r="S652" s="175"/>
      <c r="T652" s="175" t="s">
        <v>38</v>
      </c>
      <c r="U652" s="175" t="s">
        <v>38</v>
      </c>
      <c r="V652" s="175" t="s">
        <v>60</v>
      </c>
      <c r="W652" s="175" t="s">
        <v>38</v>
      </c>
      <c r="X652" s="178" t="s">
        <v>38</v>
      </c>
      <c r="Y652" s="178" t="s">
        <v>38</v>
      </c>
      <c r="Z652" s="178" t="s">
        <v>38</v>
      </c>
      <c r="AA652" s="178"/>
      <c r="AB652" s="178"/>
      <c r="AC652" s="178"/>
      <c r="AD652" s="178"/>
      <c r="AE652" s="178"/>
      <c r="AF652" s="178" t="s">
        <v>30</v>
      </c>
      <c r="AG652" s="180"/>
      <c r="AH652" s="180"/>
      <c r="AI652" s="181"/>
      <c r="AJ652" s="181"/>
      <c r="AK652" s="181"/>
      <c r="AL652" s="182">
        <v>272</v>
      </c>
      <c r="AM652" s="183" t="s">
        <v>11207</v>
      </c>
    </row>
    <row r="653" spans="1:39" s="153" customFormat="1" ht="15.6" customHeight="1" x14ac:dyDescent="0.3">
      <c r="A653" s="186">
        <v>1937</v>
      </c>
      <c r="B653" s="178"/>
      <c r="C653" s="178"/>
      <c r="D653" s="174" t="s">
        <v>11244</v>
      </c>
      <c r="E653" s="202"/>
      <c r="F653" s="176">
        <v>1957</v>
      </c>
      <c r="G653" s="176">
        <v>6</v>
      </c>
      <c r="H653" s="176">
        <v>26</v>
      </c>
      <c r="I653" s="178" t="s">
        <v>675</v>
      </c>
      <c r="J653" s="178" t="s">
        <v>699</v>
      </c>
      <c r="K653" s="178" t="s">
        <v>31</v>
      </c>
      <c r="L653" s="178" t="s">
        <v>700</v>
      </c>
      <c r="M653" s="178"/>
      <c r="N653" s="187" t="s">
        <v>1529</v>
      </c>
      <c r="O653" s="178">
        <v>9</v>
      </c>
      <c r="P653" s="179">
        <v>12</v>
      </c>
      <c r="Q653" s="178"/>
      <c r="R653" s="178"/>
      <c r="S653" s="178"/>
      <c r="T653" s="175" t="s">
        <v>38</v>
      </c>
      <c r="U653" s="178" t="s">
        <v>702</v>
      </c>
      <c r="V653" s="188"/>
      <c r="W653" s="188"/>
      <c r="X653" s="188"/>
      <c r="Y653" s="178" t="s">
        <v>38</v>
      </c>
      <c r="Z653" s="178" t="s">
        <v>700</v>
      </c>
      <c r="AA653" s="178"/>
      <c r="AB653" s="178"/>
      <c r="AC653" s="178"/>
      <c r="AD653" s="178"/>
      <c r="AE653" s="178"/>
      <c r="AF653" s="178" t="s">
        <v>87</v>
      </c>
      <c r="AG653" s="180"/>
      <c r="AH653" s="180"/>
      <c r="AI653" s="181"/>
      <c r="AJ653" s="181"/>
      <c r="AK653" s="181"/>
      <c r="AL653" s="182">
        <v>1937</v>
      </c>
      <c r="AM653" s="183" t="s">
        <v>11207</v>
      </c>
    </row>
    <row r="654" spans="1:39" s="153" customFormat="1" ht="15.6" customHeight="1" x14ac:dyDescent="0.3">
      <c r="A654" s="186">
        <v>1391</v>
      </c>
      <c r="B654" s="178">
        <v>1237</v>
      </c>
      <c r="C654" s="178"/>
      <c r="D654" s="178"/>
      <c r="E654" s="178"/>
      <c r="F654" s="176">
        <v>1957</v>
      </c>
      <c r="G654" s="176">
        <v>7</v>
      </c>
      <c r="H654" s="176">
        <v>16</v>
      </c>
      <c r="I654" s="178" t="s">
        <v>677</v>
      </c>
      <c r="J654" s="178" t="s">
        <v>728</v>
      </c>
      <c r="K654" s="178" t="s">
        <v>31</v>
      </c>
      <c r="L654" s="178"/>
      <c r="M654" s="178"/>
      <c r="N654" s="187" t="s">
        <v>1255</v>
      </c>
      <c r="O654" s="178"/>
      <c r="P654" s="179"/>
      <c r="Q654" s="178"/>
      <c r="R654" s="178"/>
      <c r="S654" s="178"/>
      <c r="T654" s="175" t="s">
        <v>38</v>
      </c>
      <c r="U654" s="178" t="s">
        <v>38</v>
      </c>
      <c r="V654" s="188"/>
      <c r="W654" s="188"/>
      <c r="X654" s="188"/>
      <c r="Y654" s="178" t="s">
        <v>38</v>
      </c>
      <c r="Z654" s="188"/>
      <c r="AA654" s="178"/>
      <c r="AB654" s="178"/>
      <c r="AC654" s="178" t="s">
        <v>42</v>
      </c>
      <c r="AD654" s="178"/>
      <c r="AE654" s="178"/>
      <c r="AF654" s="178"/>
      <c r="AG654" s="180"/>
      <c r="AH654" s="180"/>
      <c r="AI654" s="181"/>
      <c r="AJ654" s="181"/>
      <c r="AK654" s="181" t="s">
        <v>42</v>
      </c>
      <c r="AL654" s="182"/>
      <c r="AM654" s="183" t="s">
        <v>11257</v>
      </c>
    </row>
    <row r="655" spans="1:39" s="153" customFormat="1" ht="15.6" customHeight="1" x14ac:dyDescent="0.3">
      <c r="A655" s="186">
        <v>1392</v>
      </c>
      <c r="B655" s="178">
        <v>1238</v>
      </c>
      <c r="C655" s="178"/>
      <c r="D655" s="178"/>
      <c r="E655" s="178"/>
      <c r="F655" s="176">
        <v>1957</v>
      </c>
      <c r="G655" s="176">
        <v>7</v>
      </c>
      <c r="H655" s="176">
        <v>17</v>
      </c>
      <c r="I655" s="178" t="s">
        <v>768</v>
      </c>
      <c r="J655" s="178" t="s">
        <v>1256</v>
      </c>
      <c r="K655" s="178" t="s">
        <v>31</v>
      </c>
      <c r="L655" s="178"/>
      <c r="M655" s="178"/>
      <c r="N655" s="187" t="s">
        <v>1257</v>
      </c>
      <c r="O655" s="178"/>
      <c r="P655" s="179"/>
      <c r="Q655" s="178"/>
      <c r="R655" s="178"/>
      <c r="S655" s="178"/>
      <c r="T655" s="175" t="s">
        <v>38</v>
      </c>
      <c r="U655" s="178" t="s">
        <v>38</v>
      </c>
      <c r="V655" s="188"/>
      <c r="W655" s="188"/>
      <c r="X655" s="188"/>
      <c r="Y655" s="178" t="s">
        <v>38</v>
      </c>
      <c r="Z655" s="188"/>
      <c r="AA655" s="178"/>
      <c r="AB655" s="178"/>
      <c r="AC655" s="178" t="s">
        <v>42</v>
      </c>
      <c r="AD655" s="178"/>
      <c r="AE655" s="178"/>
      <c r="AF655" s="178"/>
      <c r="AG655" s="180"/>
      <c r="AH655" s="180"/>
      <c r="AI655" s="181"/>
      <c r="AJ655" s="181" t="s">
        <v>42</v>
      </c>
      <c r="AK655" s="181"/>
      <c r="AL655" s="182"/>
      <c r="AM655" s="183" t="s">
        <v>11257</v>
      </c>
    </row>
    <row r="656" spans="1:39" s="153" customFormat="1" ht="15.6" customHeight="1" x14ac:dyDescent="0.3">
      <c r="A656" s="186">
        <v>1393</v>
      </c>
      <c r="B656" s="178">
        <v>1239</v>
      </c>
      <c r="C656" s="178"/>
      <c r="D656" s="178"/>
      <c r="E656" s="178"/>
      <c r="F656" s="176">
        <v>1957</v>
      </c>
      <c r="G656" s="176">
        <v>7</v>
      </c>
      <c r="H656" s="176">
        <v>18</v>
      </c>
      <c r="I656" s="178" t="s">
        <v>686</v>
      </c>
      <c r="J656" s="178" t="s">
        <v>1258</v>
      </c>
      <c r="K656" s="178" t="s">
        <v>31</v>
      </c>
      <c r="L656" s="178"/>
      <c r="M656" s="178"/>
      <c r="N656" s="187" t="s">
        <v>1259</v>
      </c>
      <c r="O656" s="178"/>
      <c r="P656" s="179"/>
      <c r="Q656" s="178"/>
      <c r="R656" s="178"/>
      <c r="S656" s="178"/>
      <c r="T656" s="175" t="s">
        <v>38</v>
      </c>
      <c r="U656" s="178" t="s">
        <v>38</v>
      </c>
      <c r="V656" s="188"/>
      <c r="W656" s="188"/>
      <c r="X656" s="188"/>
      <c r="Y656" s="178" t="s">
        <v>38</v>
      </c>
      <c r="Z656" s="188"/>
      <c r="AA656" s="178"/>
      <c r="AB656" s="178"/>
      <c r="AC656" s="178" t="s">
        <v>42</v>
      </c>
      <c r="AD656" s="178"/>
      <c r="AE656" s="178"/>
      <c r="AF656" s="178"/>
      <c r="AG656" s="180"/>
      <c r="AH656" s="180"/>
      <c r="AI656" s="181" t="s">
        <v>42</v>
      </c>
      <c r="AJ656" s="181"/>
      <c r="AK656" s="181" t="s">
        <v>42</v>
      </c>
      <c r="AL656" s="182"/>
      <c r="AM656" s="183" t="s">
        <v>11257</v>
      </c>
    </row>
    <row r="657" spans="1:39" s="153" customFormat="1" ht="15.6" customHeight="1" x14ac:dyDescent="0.3">
      <c r="A657" s="186">
        <v>1394</v>
      </c>
      <c r="B657" s="178">
        <v>1240</v>
      </c>
      <c r="C657" s="178"/>
      <c r="D657" s="178"/>
      <c r="E657" s="178"/>
      <c r="F657" s="176">
        <v>1957</v>
      </c>
      <c r="G657" s="176">
        <v>7</v>
      </c>
      <c r="H657" s="176">
        <v>24</v>
      </c>
      <c r="I657" s="178"/>
      <c r="J657" s="178"/>
      <c r="K657" s="178" t="s">
        <v>687</v>
      </c>
      <c r="L657" s="178"/>
      <c r="M657" s="178"/>
      <c r="N657" s="187" t="s">
        <v>1260</v>
      </c>
      <c r="O657" s="178"/>
      <c r="P657" s="179"/>
      <c r="Q657" s="178"/>
      <c r="R657" s="178"/>
      <c r="S657" s="178"/>
      <c r="T657" s="175" t="s">
        <v>38</v>
      </c>
      <c r="U657" s="178" t="s">
        <v>38</v>
      </c>
      <c r="V657" s="188"/>
      <c r="W657" s="188"/>
      <c r="X657" s="188"/>
      <c r="Y657" s="178" t="s">
        <v>38</v>
      </c>
      <c r="Z657" s="188"/>
      <c r="AA657" s="178" t="s">
        <v>42</v>
      </c>
      <c r="AB657" s="178"/>
      <c r="AC657" s="178"/>
      <c r="AD657" s="178"/>
      <c r="AE657" s="178"/>
      <c r="AF657" s="178"/>
      <c r="AG657" s="180" t="s">
        <v>42</v>
      </c>
      <c r="AH657" s="180"/>
      <c r="AI657" s="181"/>
      <c r="AJ657" s="181"/>
      <c r="AK657" s="181"/>
      <c r="AL657" s="182"/>
      <c r="AM657" s="183" t="s">
        <v>11257</v>
      </c>
    </row>
    <row r="658" spans="1:39" s="153" customFormat="1" ht="15.6" customHeight="1" x14ac:dyDescent="0.3">
      <c r="A658" s="186">
        <v>1395</v>
      </c>
      <c r="B658" s="178">
        <v>1241</v>
      </c>
      <c r="C658" s="178"/>
      <c r="D658" s="178"/>
      <c r="E658" s="178"/>
      <c r="F658" s="176">
        <v>1957</v>
      </c>
      <c r="G658" s="176">
        <v>7</v>
      </c>
      <c r="H658" s="176">
        <v>25</v>
      </c>
      <c r="I658" s="178" t="s">
        <v>792</v>
      </c>
      <c r="J658" s="178" t="s">
        <v>889</v>
      </c>
      <c r="K658" s="178" t="s">
        <v>31</v>
      </c>
      <c r="L658" s="178"/>
      <c r="M658" s="178"/>
      <c r="N658" s="187" t="s">
        <v>1261</v>
      </c>
      <c r="O658" s="178"/>
      <c r="P658" s="179"/>
      <c r="Q658" s="178"/>
      <c r="R658" s="178"/>
      <c r="S658" s="178"/>
      <c r="T658" s="175" t="s">
        <v>38</v>
      </c>
      <c r="U658" s="178" t="s">
        <v>38</v>
      </c>
      <c r="V658" s="188"/>
      <c r="W658" s="188"/>
      <c r="X658" s="188"/>
      <c r="Y658" s="178" t="s">
        <v>38</v>
      </c>
      <c r="Z658" s="188"/>
      <c r="AA658" s="178"/>
      <c r="AB658" s="178"/>
      <c r="AC658" s="178"/>
      <c r="AD658" s="178"/>
      <c r="AE658" s="178"/>
      <c r="AF658" s="178"/>
      <c r="AG658" s="180" t="s">
        <v>42</v>
      </c>
      <c r="AH658" s="180"/>
      <c r="AI658" s="181"/>
      <c r="AJ658" s="181"/>
      <c r="AK658" s="181"/>
      <c r="AL658" s="182"/>
      <c r="AM658" s="183" t="s">
        <v>11257</v>
      </c>
    </row>
    <row r="659" spans="1:39" s="153" customFormat="1" ht="15.6" customHeight="1" x14ac:dyDescent="0.3">
      <c r="A659" s="186">
        <v>1397</v>
      </c>
      <c r="B659" s="178">
        <v>1243</v>
      </c>
      <c r="C659" s="178"/>
      <c r="D659" s="178"/>
      <c r="E659" s="178"/>
      <c r="F659" s="176">
        <v>1957</v>
      </c>
      <c r="G659" s="176">
        <v>7</v>
      </c>
      <c r="H659" s="176">
        <v>29</v>
      </c>
      <c r="I659" s="178" t="s">
        <v>729</v>
      </c>
      <c r="J659" s="178" t="s">
        <v>1262</v>
      </c>
      <c r="K659" s="178"/>
      <c r="L659" s="178"/>
      <c r="M659" s="178"/>
      <c r="N659" s="187" t="s">
        <v>1263</v>
      </c>
      <c r="O659" s="178"/>
      <c r="P659" s="179"/>
      <c r="Q659" s="178"/>
      <c r="R659" s="178"/>
      <c r="S659" s="178"/>
      <c r="T659" s="175" t="s">
        <v>38</v>
      </c>
      <c r="U659" s="178" t="s">
        <v>38</v>
      </c>
      <c r="V659" s="188"/>
      <c r="W659" s="188"/>
      <c r="X659" s="188"/>
      <c r="Y659" s="178" t="s">
        <v>38</v>
      </c>
      <c r="Z659" s="188"/>
      <c r="AA659" s="178" t="s">
        <v>42</v>
      </c>
      <c r="AB659" s="178"/>
      <c r="AC659" s="178"/>
      <c r="AD659" s="178"/>
      <c r="AE659" s="178"/>
      <c r="AF659" s="178"/>
      <c r="AG659" s="180"/>
      <c r="AH659" s="180"/>
      <c r="AI659" s="181"/>
      <c r="AJ659" s="181"/>
      <c r="AK659" s="181"/>
      <c r="AL659" s="182"/>
      <c r="AM659" s="183" t="s">
        <v>11257</v>
      </c>
    </row>
    <row r="660" spans="1:39" s="153" customFormat="1" ht="15.6" customHeight="1" x14ac:dyDescent="0.3">
      <c r="A660" s="186">
        <v>1399</v>
      </c>
      <c r="B660" s="178">
        <v>1245</v>
      </c>
      <c r="C660" s="178"/>
      <c r="D660" s="178"/>
      <c r="E660" s="178"/>
      <c r="F660" s="176">
        <v>1957</v>
      </c>
      <c r="G660" s="176">
        <v>8</v>
      </c>
      <c r="H660" s="176">
        <v>3</v>
      </c>
      <c r="I660" s="178" t="s">
        <v>675</v>
      </c>
      <c r="J660" s="178" t="s">
        <v>1264</v>
      </c>
      <c r="K660" s="178" t="s">
        <v>31</v>
      </c>
      <c r="L660" s="178"/>
      <c r="M660" s="178"/>
      <c r="N660" s="187" t="s">
        <v>1265</v>
      </c>
      <c r="O660" s="178"/>
      <c r="P660" s="179"/>
      <c r="Q660" s="178"/>
      <c r="R660" s="178"/>
      <c r="S660" s="178"/>
      <c r="T660" s="175" t="s">
        <v>38</v>
      </c>
      <c r="U660" s="178" t="s">
        <v>38</v>
      </c>
      <c r="V660" s="188"/>
      <c r="W660" s="188"/>
      <c r="X660" s="188"/>
      <c r="Y660" s="178" t="s">
        <v>38</v>
      </c>
      <c r="Z660" s="188"/>
      <c r="AA660" s="178"/>
      <c r="AB660" s="178"/>
      <c r="AC660" s="178" t="s">
        <v>42</v>
      </c>
      <c r="AD660" s="178"/>
      <c r="AE660" s="178"/>
      <c r="AF660" s="178"/>
      <c r="AG660" s="180"/>
      <c r="AH660" s="180"/>
      <c r="AI660" s="181"/>
      <c r="AJ660" s="181"/>
      <c r="AK660" s="181" t="s">
        <v>42</v>
      </c>
      <c r="AL660" s="182"/>
      <c r="AM660" s="183" t="s">
        <v>11257</v>
      </c>
    </row>
    <row r="661" spans="1:39" s="153" customFormat="1" ht="15.6" customHeight="1" x14ac:dyDescent="0.3">
      <c r="A661" s="186">
        <v>1401</v>
      </c>
      <c r="B661" s="178">
        <v>1247</v>
      </c>
      <c r="C661" s="178"/>
      <c r="D661" s="178"/>
      <c r="E661" s="178"/>
      <c r="F661" s="176">
        <v>1957</v>
      </c>
      <c r="G661" s="176">
        <v>8</v>
      </c>
      <c r="H661" s="176">
        <v>22</v>
      </c>
      <c r="I661" s="178" t="s">
        <v>675</v>
      </c>
      <c r="J661" s="178" t="s">
        <v>1266</v>
      </c>
      <c r="K661" s="178" t="s">
        <v>31</v>
      </c>
      <c r="L661" s="178"/>
      <c r="M661" s="178"/>
      <c r="N661" s="187" t="s">
        <v>1267</v>
      </c>
      <c r="O661" s="178"/>
      <c r="P661" s="179"/>
      <c r="Q661" s="178"/>
      <c r="R661" s="178"/>
      <c r="S661" s="178"/>
      <c r="T661" s="175" t="s">
        <v>38</v>
      </c>
      <c r="U661" s="178" t="s">
        <v>38</v>
      </c>
      <c r="V661" s="188"/>
      <c r="W661" s="188"/>
      <c r="X661" s="188"/>
      <c r="Y661" s="178" t="s">
        <v>38</v>
      </c>
      <c r="Z661" s="188"/>
      <c r="AA661" s="178"/>
      <c r="AB661" s="178"/>
      <c r="AC661" s="178" t="s">
        <v>42</v>
      </c>
      <c r="AD661" s="178"/>
      <c r="AE661" s="178"/>
      <c r="AF661" s="178"/>
      <c r="AG661" s="180"/>
      <c r="AH661" s="180"/>
      <c r="AI661" s="181"/>
      <c r="AJ661" s="181"/>
      <c r="AK661" s="181"/>
      <c r="AL661" s="182"/>
      <c r="AM661" s="183" t="s">
        <v>11257</v>
      </c>
    </row>
    <row r="662" spans="1:39" s="153" customFormat="1" ht="15.6" customHeight="1" x14ac:dyDescent="0.3">
      <c r="A662" s="186">
        <v>1890</v>
      </c>
      <c r="B662" s="178"/>
      <c r="C662" s="178"/>
      <c r="D662" s="178" t="s">
        <v>11311</v>
      </c>
      <c r="E662" s="178"/>
      <c r="F662" s="176">
        <v>1957</v>
      </c>
      <c r="G662" s="176">
        <v>8</v>
      </c>
      <c r="H662" s="176">
        <v>27</v>
      </c>
      <c r="I662" s="178" t="s">
        <v>696</v>
      </c>
      <c r="J662" s="178" t="s">
        <v>1281</v>
      </c>
      <c r="K662" s="178" t="s">
        <v>31</v>
      </c>
      <c r="L662" s="178" t="s">
        <v>1281</v>
      </c>
      <c r="M662" s="178"/>
      <c r="N662" s="187" t="s">
        <v>1479</v>
      </c>
      <c r="O662" s="178">
        <v>7</v>
      </c>
      <c r="P662" s="179" t="s">
        <v>110</v>
      </c>
      <c r="Q662" s="178"/>
      <c r="R662" s="178"/>
      <c r="S662" s="178"/>
      <c r="T662" s="175" t="s">
        <v>1283</v>
      </c>
      <c r="U662" s="178" t="s">
        <v>38</v>
      </c>
      <c r="V662" s="188"/>
      <c r="W662" s="188"/>
      <c r="X662" s="188"/>
      <c r="Y662" s="178" t="s">
        <v>1281</v>
      </c>
      <c r="Z662" s="188"/>
      <c r="AA662" s="178"/>
      <c r="AB662" s="178"/>
      <c r="AC662" s="178"/>
      <c r="AD662" s="178"/>
      <c r="AE662" s="178"/>
      <c r="AF662" s="178" t="s">
        <v>87</v>
      </c>
      <c r="AG662" s="180"/>
      <c r="AH662" s="180"/>
      <c r="AI662" s="181"/>
      <c r="AJ662" s="181"/>
      <c r="AK662" s="181"/>
      <c r="AL662" s="182">
        <v>1890</v>
      </c>
      <c r="AM662" s="183" t="s">
        <v>11207</v>
      </c>
    </row>
    <row r="663" spans="1:39" s="153" customFormat="1" ht="15.6" customHeight="1" x14ac:dyDescent="0.3">
      <c r="A663" s="186">
        <v>1402</v>
      </c>
      <c r="B663" s="178">
        <v>1248</v>
      </c>
      <c r="C663" s="178"/>
      <c r="D663" s="178"/>
      <c r="E663" s="178"/>
      <c r="F663" s="176">
        <v>1957</v>
      </c>
      <c r="G663" s="176">
        <v>8</v>
      </c>
      <c r="H663" s="176">
        <v>27</v>
      </c>
      <c r="I663" s="178" t="s">
        <v>696</v>
      </c>
      <c r="J663" s="178" t="s">
        <v>1268</v>
      </c>
      <c r="K663" s="178"/>
      <c r="L663" s="178"/>
      <c r="M663" s="178"/>
      <c r="N663" s="187" t="s">
        <v>1269</v>
      </c>
      <c r="O663" s="178"/>
      <c r="P663" s="179"/>
      <c r="Q663" s="178"/>
      <c r="R663" s="178"/>
      <c r="S663" s="178"/>
      <c r="T663" s="175" t="s">
        <v>38</v>
      </c>
      <c r="U663" s="178" t="s">
        <v>38</v>
      </c>
      <c r="V663" s="188"/>
      <c r="W663" s="188"/>
      <c r="X663" s="188"/>
      <c r="Y663" s="178" t="s">
        <v>38</v>
      </c>
      <c r="Z663" s="188"/>
      <c r="AA663" s="178"/>
      <c r="AB663" s="178"/>
      <c r="AC663" s="178"/>
      <c r="AD663" s="178"/>
      <c r="AE663" s="178"/>
      <c r="AF663" s="178"/>
      <c r="AG663" s="180" t="s">
        <v>42</v>
      </c>
      <c r="AH663" s="180"/>
      <c r="AI663" s="181"/>
      <c r="AJ663" s="181"/>
      <c r="AK663" s="181"/>
      <c r="AL663" s="182"/>
      <c r="AM663" s="183" t="s">
        <v>11257</v>
      </c>
    </row>
    <row r="664" spans="1:39" s="153" customFormat="1" ht="15.6" customHeight="1" x14ac:dyDescent="0.3">
      <c r="A664" s="173">
        <v>273</v>
      </c>
      <c r="B664" s="174">
        <v>1250</v>
      </c>
      <c r="C664" s="174"/>
      <c r="D664" s="174"/>
      <c r="E664" s="174"/>
      <c r="F664" s="176">
        <v>1957</v>
      </c>
      <c r="G664" s="176">
        <v>8</v>
      </c>
      <c r="H664" s="176">
        <v>30</v>
      </c>
      <c r="I664" s="174" t="s">
        <v>313</v>
      </c>
      <c r="J664" s="174" t="s">
        <v>314</v>
      </c>
      <c r="K664" s="174" t="s">
        <v>31</v>
      </c>
      <c r="L664" s="174" t="s">
        <v>315</v>
      </c>
      <c r="M664" s="175"/>
      <c r="N664" s="184" t="s">
        <v>441</v>
      </c>
      <c r="O664" s="178">
        <v>7</v>
      </c>
      <c r="P664" s="179">
        <v>-4</v>
      </c>
      <c r="Q664" s="175" t="s">
        <v>317</v>
      </c>
      <c r="R664" s="175"/>
      <c r="S664" s="175"/>
      <c r="T664" s="175" t="s">
        <v>318</v>
      </c>
      <c r="U664" s="175" t="s">
        <v>38</v>
      </c>
      <c r="V664" s="175" t="s">
        <v>315</v>
      </c>
      <c r="W664" s="175" t="s">
        <v>38</v>
      </c>
      <c r="X664" s="178" t="s">
        <v>38</v>
      </c>
      <c r="Y664" s="178" t="s">
        <v>315</v>
      </c>
      <c r="Z664" s="178" t="s">
        <v>38</v>
      </c>
      <c r="AA664" s="178"/>
      <c r="AB664" s="178"/>
      <c r="AC664" s="178"/>
      <c r="AD664" s="178"/>
      <c r="AE664" s="178"/>
      <c r="AF664" s="178" t="s">
        <v>87</v>
      </c>
      <c r="AG664" s="180" t="s">
        <v>42</v>
      </c>
      <c r="AH664" s="180"/>
      <c r="AI664" s="181"/>
      <c r="AJ664" s="181"/>
      <c r="AK664" s="181"/>
      <c r="AL664" s="182">
        <v>273</v>
      </c>
      <c r="AM664" s="183" t="s">
        <v>11207</v>
      </c>
    </row>
    <row r="665" spans="1:39" s="153" customFormat="1" ht="15.6" customHeight="1" x14ac:dyDescent="0.3">
      <c r="A665" s="186">
        <v>1404</v>
      </c>
      <c r="B665" s="178">
        <v>1252</v>
      </c>
      <c r="C665" s="178"/>
      <c r="D665" s="178"/>
      <c r="E665" s="178"/>
      <c r="F665" s="176">
        <v>1957</v>
      </c>
      <c r="G665" s="176">
        <v>9</v>
      </c>
      <c r="H665" s="176">
        <v>20</v>
      </c>
      <c r="I665" s="178"/>
      <c r="J665" s="178" t="s">
        <v>838</v>
      </c>
      <c r="K665" s="178" t="s">
        <v>687</v>
      </c>
      <c r="L665" s="178"/>
      <c r="M665" s="178"/>
      <c r="N665" s="187" t="s">
        <v>1270</v>
      </c>
      <c r="O665" s="178"/>
      <c r="P665" s="179"/>
      <c r="Q665" s="178"/>
      <c r="R665" s="178"/>
      <c r="S665" s="178"/>
      <c r="T665" s="175" t="s">
        <v>38</v>
      </c>
      <c r="U665" s="178" t="s">
        <v>38</v>
      </c>
      <c r="V665" s="188"/>
      <c r="W665" s="188"/>
      <c r="X665" s="188"/>
      <c r="Y665" s="178" t="s">
        <v>38</v>
      </c>
      <c r="Z665" s="188"/>
      <c r="AA665" s="178"/>
      <c r="AB665" s="178"/>
      <c r="AC665" s="178"/>
      <c r="AD665" s="178" t="s">
        <v>42</v>
      </c>
      <c r="AE665" s="178"/>
      <c r="AF665" s="178"/>
      <c r="AG665" s="180"/>
      <c r="AH665" s="180"/>
      <c r="AI665" s="181"/>
      <c r="AJ665" s="181"/>
      <c r="AK665" s="181"/>
      <c r="AL665" s="182"/>
      <c r="AM665" s="183" t="s">
        <v>11257</v>
      </c>
    </row>
    <row r="666" spans="1:39" s="153" customFormat="1" ht="15.6" customHeight="1" x14ac:dyDescent="0.3">
      <c r="A666" s="186">
        <v>1405</v>
      </c>
      <c r="B666" s="178">
        <v>1253</v>
      </c>
      <c r="C666" s="178"/>
      <c r="D666" s="178"/>
      <c r="E666" s="178"/>
      <c r="F666" s="176">
        <v>1957</v>
      </c>
      <c r="G666" s="176">
        <v>9</v>
      </c>
      <c r="H666" s="176">
        <v>20</v>
      </c>
      <c r="I666" s="178" t="s">
        <v>676</v>
      </c>
      <c r="J666" s="178" t="s">
        <v>1271</v>
      </c>
      <c r="K666" s="178" t="s">
        <v>31</v>
      </c>
      <c r="L666" s="178"/>
      <c r="M666" s="178"/>
      <c r="N666" s="187" t="s">
        <v>1272</v>
      </c>
      <c r="O666" s="178"/>
      <c r="P666" s="179"/>
      <c r="Q666" s="178"/>
      <c r="R666" s="178"/>
      <c r="S666" s="178"/>
      <c r="T666" s="175" t="s">
        <v>38</v>
      </c>
      <c r="U666" s="178" t="s">
        <v>38</v>
      </c>
      <c r="V666" s="188"/>
      <c r="W666" s="188"/>
      <c r="X666" s="188"/>
      <c r="Y666" s="178" t="s">
        <v>38</v>
      </c>
      <c r="Z666" s="188"/>
      <c r="AA666" s="178"/>
      <c r="AB666" s="178"/>
      <c r="AC666" s="178" t="s">
        <v>42</v>
      </c>
      <c r="AD666" s="178"/>
      <c r="AE666" s="178"/>
      <c r="AF666" s="178"/>
      <c r="AG666" s="180"/>
      <c r="AH666" s="180"/>
      <c r="AI666" s="181"/>
      <c r="AJ666" s="181"/>
      <c r="AK666" s="181" t="s">
        <v>42</v>
      </c>
      <c r="AL666" s="182"/>
      <c r="AM666" s="183" t="s">
        <v>11257</v>
      </c>
    </row>
    <row r="667" spans="1:39" s="153" customFormat="1" ht="15.6" customHeight="1" x14ac:dyDescent="0.3">
      <c r="A667" s="186">
        <v>1926</v>
      </c>
      <c r="B667" s="178"/>
      <c r="C667" s="178"/>
      <c r="D667" s="178">
        <v>2096</v>
      </c>
      <c r="E667" s="202"/>
      <c r="F667" s="176">
        <v>1957</v>
      </c>
      <c r="G667" s="176">
        <v>10</v>
      </c>
      <c r="H667" s="176">
        <v>7</v>
      </c>
      <c r="I667" s="178" t="s">
        <v>696</v>
      </c>
      <c r="J667" s="178" t="s">
        <v>1009</v>
      </c>
      <c r="K667" s="178" t="s">
        <v>31</v>
      </c>
      <c r="L667" s="178" t="s">
        <v>1005</v>
      </c>
      <c r="M667" s="178"/>
      <c r="N667" s="187" t="s">
        <v>1516</v>
      </c>
      <c r="O667" s="178">
        <v>10</v>
      </c>
      <c r="P667" s="179">
        <v>0</v>
      </c>
      <c r="Q667" s="178"/>
      <c r="R667" s="178"/>
      <c r="S667" s="178"/>
      <c r="T667" s="175" t="s">
        <v>38</v>
      </c>
      <c r="U667" s="178" t="s">
        <v>1007</v>
      </c>
      <c r="V667" s="188"/>
      <c r="W667" s="188"/>
      <c r="X667" s="188"/>
      <c r="Y667" s="178" t="s">
        <v>38</v>
      </c>
      <c r="Z667" s="178" t="s">
        <v>11274</v>
      </c>
      <c r="AA667" s="178"/>
      <c r="AB667" s="178"/>
      <c r="AC667" s="178"/>
      <c r="AD667" s="178"/>
      <c r="AE667" s="178"/>
      <c r="AF667" s="178" t="s">
        <v>87</v>
      </c>
      <c r="AG667" s="180"/>
      <c r="AH667" s="180"/>
      <c r="AI667" s="181"/>
      <c r="AJ667" s="181"/>
      <c r="AK667" s="181"/>
      <c r="AL667" s="182">
        <v>1926</v>
      </c>
      <c r="AM667" s="183" t="s">
        <v>11207</v>
      </c>
    </row>
    <row r="668" spans="1:39" s="153" customFormat="1" ht="15.6" customHeight="1" x14ac:dyDescent="0.3">
      <c r="A668" s="186">
        <v>1407</v>
      </c>
      <c r="B668" s="178">
        <v>1255</v>
      </c>
      <c r="C668" s="178"/>
      <c r="D668" s="178"/>
      <c r="E668" s="178"/>
      <c r="F668" s="176">
        <v>1957</v>
      </c>
      <c r="G668" s="176">
        <v>10</v>
      </c>
      <c r="H668" s="176">
        <v>14</v>
      </c>
      <c r="I668" s="178" t="s">
        <v>675</v>
      </c>
      <c r="J668" s="178" t="s">
        <v>1208</v>
      </c>
      <c r="K668" s="178" t="s">
        <v>31</v>
      </c>
      <c r="L668" s="178" t="s">
        <v>1205</v>
      </c>
      <c r="M668" s="178"/>
      <c r="N668" s="187" t="s">
        <v>1273</v>
      </c>
      <c r="O668" s="178">
        <v>7</v>
      </c>
      <c r="P668" s="179">
        <v>-4</v>
      </c>
      <c r="Q668" s="178"/>
      <c r="R668" s="178"/>
      <c r="S668" s="178"/>
      <c r="T668" s="175" t="s">
        <v>1207</v>
      </c>
      <c r="U668" s="178" t="s">
        <v>38</v>
      </c>
      <c r="V668" s="188"/>
      <c r="W668" s="188"/>
      <c r="X668" s="188"/>
      <c r="Y668" s="178" t="s">
        <v>1205</v>
      </c>
      <c r="Z668" s="188"/>
      <c r="AA668" s="178" t="s">
        <v>42</v>
      </c>
      <c r="AB668" s="178"/>
      <c r="AC668" s="178"/>
      <c r="AD668" s="178"/>
      <c r="AE668" s="178"/>
      <c r="AF668" s="178" t="s">
        <v>87</v>
      </c>
      <c r="AG668" s="180" t="s">
        <v>42</v>
      </c>
      <c r="AH668" s="180"/>
      <c r="AI668" s="181"/>
      <c r="AJ668" s="181"/>
      <c r="AK668" s="181"/>
      <c r="AL668" s="182">
        <v>1407</v>
      </c>
      <c r="AM668" s="183" t="s">
        <v>11207</v>
      </c>
    </row>
    <row r="669" spans="1:39" s="153" customFormat="1" ht="15.6" customHeight="1" x14ac:dyDescent="0.3">
      <c r="A669" s="186">
        <v>1408</v>
      </c>
      <c r="B669" s="178">
        <v>1256</v>
      </c>
      <c r="C669" s="178"/>
      <c r="D669" s="178"/>
      <c r="E669" s="178"/>
      <c r="F669" s="176">
        <v>1957</v>
      </c>
      <c r="G669" s="176">
        <v>10</v>
      </c>
      <c r="H669" s="176">
        <v>19</v>
      </c>
      <c r="I669" s="178"/>
      <c r="J669" s="178"/>
      <c r="K669" s="178" t="s">
        <v>851</v>
      </c>
      <c r="L669" s="178"/>
      <c r="M669" s="178"/>
      <c r="N669" s="187" t="s">
        <v>1274</v>
      </c>
      <c r="O669" s="178"/>
      <c r="P669" s="179"/>
      <c r="Q669" s="178"/>
      <c r="R669" s="178"/>
      <c r="S669" s="178"/>
      <c r="T669" s="175" t="s">
        <v>38</v>
      </c>
      <c r="U669" s="178" t="s">
        <v>38</v>
      </c>
      <c r="V669" s="188"/>
      <c r="W669" s="188"/>
      <c r="X669" s="188"/>
      <c r="Y669" s="178" t="s">
        <v>38</v>
      </c>
      <c r="Z669" s="188"/>
      <c r="AA669" s="178"/>
      <c r="AB669" s="178"/>
      <c r="AC669" s="178"/>
      <c r="AD669" s="178" t="s">
        <v>42</v>
      </c>
      <c r="AE669" s="178"/>
      <c r="AF669" s="178"/>
      <c r="AG669" s="180" t="s">
        <v>42</v>
      </c>
      <c r="AH669" s="180"/>
      <c r="AI669" s="181"/>
      <c r="AJ669" s="181"/>
      <c r="AK669" s="181"/>
      <c r="AL669" s="182"/>
      <c r="AM669" s="183" t="s">
        <v>11257</v>
      </c>
    </row>
    <row r="670" spans="1:39" s="153" customFormat="1" ht="15.6" customHeight="1" x14ac:dyDescent="0.3">
      <c r="A670" s="186">
        <v>1409</v>
      </c>
      <c r="B670" s="178">
        <v>1257</v>
      </c>
      <c r="C670" s="178"/>
      <c r="D670" s="178"/>
      <c r="E670" s="178"/>
      <c r="F670" s="176">
        <v>1957</v>
      </c>
      <c r="G670" s="176">
        <v>10</v>
      </c>
      <c r="H670" s="176">
        <v>21</v>
      </c>
      <c r="I670" s="178"/>
      <c r="J670" s="178"/>
      <c r="K670" s="178" t="s">
        <v>851</v>
      </c>
      <c r="L670" s="178"/>
      <c r="M670" s="178"/>
      <c r="N670" s="187" t="s">
        <v>1275</v>
      </c>
      <c r="O670" s="178"/>
      <c r="P670" s="179"/>
      <c r="Q670" s="178"/>
      <c r="R670" s="178"/>
      <c r="S670" s="178"/>
      <c r="T670" s="175" t="s">
        <v>38</v>
      </c>
      <c r="U670" s="178" t="s">
        <v>38</v>
      </c>
      <c r="V670" s="188"/>
      <c r="W670" s="188"/>
      <c r="X670" s="188"/>
      <c r="Y670" s="178" t="s">
        <v>38</v>
      </c>
      <c r="Z670" s="188"/>
      <c r="AA670" s="178" t="s">
        <v>42</v>
      </c>
      <c r="AB670" s="178"/>
      <c r="AC670" s="178"/>
      <c r="AD670" s="178"/>
      <c r="AE670" s="178"/>
      <c r="AF670" s="178"/>
      <c r="AG670" s="180"/>
      <c r="AH670" s="180"/>
      <c r="AI670" s="181"/>
      <c r="AJ670" s="181"/>
      <c r="AK670" s="181"/>
      <c r="AL670" s="182"/>
      <c r="AM670" s="183" t="s">
        <v>11257</v>
      </c>
    </row>
    <row r="671" spans="1:39" s="153" customFormat="1" ht="15.6" customHeight="1" x14ac:dyDescent="0.3">
      <c r="A671" s="173">
        <v>274</v>
      </c>
      <c r="B671" s="174"/>
      <c r="C671" s="175"/>
      <c r="D671" s="174">
        <v>1957</v>
      </c>
      <c r="E671" s="174" t="s">
        <v>11209</v>
      </c>
      <c r="F671" s="176">
        <v>1957</v>
      </c>
      <c r="G671" s="176">
        <v>11</v>
      </c>
      <c r="H671" s="176">
        <v>3</v>
      </c>
      <c r="I671" s="174" t="s">
        <v>129</v>
      </c>
      <c r="J671" s="174" t="s">
        <v>130</v>
      </c>
      <c r="K671" s="174" t="s">
        <v>31</v>
      </c>
      <c r="L671" s="175" t="s">
        <v>131</v>
      </c>
      <c r="M671" s="175" t="s">
        <v>442</v>
      </c>
      <c r="N671" s="185" t="s">
        <v>443</v>
      </c>
      <c r="O671" s="178" t="s">
        <v>101</v>
      </c>
      <c r="P671" s="179">
        <v>1</v>
      </c>
      <c r="Q671" s="175"/>
      <c r="R671" s="175" t="s">
        <v>133</v>
      </c>
      <c r="S671" s="175"/>
      <c r="T671" s="175" t="s">
        <v>38</v>
      </c>
      <c r="U671" s="175" t="s">
        <v>38</v>
      </c>
      <c r="V671" s="175" t="s">
        <v>38</v>
      </c>
      <c r="W671" s="175" t="s">
        <v>134</v>
      </c>
      <c r="X671" s="178" t="s">
        <v>38</v>
      </c>
      <c r="Y671" s="178" t="s">
        <v>38</v>
      </c>
      <c r="Z671" s="178" t="s">
        <v>38</v>
      </c>
      <c r="AA671" s="178"/>
      <c r="AB671" s="178"/>
      <c r="AC671" s="178"/>
      <c r="AD671" s="178"/>
      <c r="AE671" s="178"/>
      <c r="AF671" s="178" t="s">
        <v>30</v>
      </c>
      <c r="AG671" s="180"/>
      <c r="AH671" s="180"/>
      <c r="AI671" s="181"/>
      <c r="AJ671" s="181"/>
      <c r="AK671" s="181"/>
      <c r="AL671" s="182">
        <v>274</v>
      </c>
      <c r="AM671" s="183" t="s">
        <v>11207</v>
      </c>
    </row>
    <row r="672" spans="1:39" s="153" customFormat="1" ht="15.6" customHeight="1" x14ac:dyDescent="0.3">
      <c r="A672" s="186">
        <v>1414</v>
      </c>
      <c r="B672" s="178">
        <v>1262</v>
      </c>
      <c r="C672" s="178"/>
      <c r="D672" s="178"/>
      <c r="E672" s="178"/>
      <c r="F672" s="176">
        <v>1957</v>
      </c>
      <c r="G672" s="176">
        <v>11</v>
      </c>
      <c r="H672" s="176">
        <v>3</v>
      </c>
      <c r="I672" s="178" t="s">
        <v>80</v>
      </c>
      <c r="J672" s="178" t="s">
        <v>786</v>
      </c>
      <c r="K672" s="178" t="s">
        <v>31</v>
      </c>
      <c r="L672" s="178" t="s">
        <v>681</v>
      </c>
      <c r="M672" s="178"/>
      <c r="N672" s="187" t="s">
        <v>1277</v>
      </c>
      <c r="O672" s="178">
        <v>8</v>
      </c>
      <c r="P672" s="179">
        <v>10</v>
      </c>
      <c r="Q672" s="178"/>
      <c r="R672" s="178"/>
      <c r="S672" s="178"/>
      <c r="T672" s="175" t="s">
        <v>38</v>
      </c>
      <c r="U672" s="178" t="s">
        <v>683</v>
      </c>
      <c r="V672" s="188"/>
      <c r="W672" s="188"/>
      <c r="X672" s="188"/>
      <c r="Y672" s="178" t="s">
        <v>38</v>
      </c>
      <c r="Z672" s="178" t="s">
        <v>681</v>
      </c>
      <c r="AA672" s="178"/>
      <c r="AB672" s="178"/>
      <c r="AC672" s="178"/>
      <c r="AD672" s="178" t="s">
        <v>42</v>
      </c>
      <c r="AE672" s="178"/>
      <c r="AF672" s="178" t="s">
        <v>87</v>
      </c>
      <c r="AG672" s="180"/>
      <c r="AH672" s="180"/>
      <c r="AI672" s="181"/>
      <c r="AJ672" s="181"/>
      <c r="AK672" s="181"/>
      <c r="AL672" s="182">
        <v>1414</v>
      </c>
      <c r="AM672" s="183" t="s">
        <v>11207</v>
      </c>
    </row>
    <row r="673" spans="1:39" s="153" customFormat="1" ht="15.6" customHeight="1" x14ac:dyDescent="0.3">
      <c r="A673" s="186">
        <v>1415</v>
      </c>
      <c r="B673" s="178">
        <v>1263</v>
      </c>
      <c r="C673" s="178"/>
      <c r="D673" s="178"/>
      <c r="E673" s="178"/>
      <c r="F673" s="176">
        <v>1957</v>
      </c>
      <c r="G673" s="176">
        <v>11</v>
      </c>
      <c r="H673" s="176">
        <v>3</v>
      </c>
      <c r="I673" s="178" t="s">
        <v>80</v>
      </c>
      <c r="J673" s="178" t="s">
        <v>786</v>
      </c>
      <c r="K673" s="178" t="s">
        <v>31</v>
      </c>
      <c r="L673" s="178" t="s">
        <v>681</v>
      </c>
      <c r="M673" s="178"/>
      <c r="N673" s="187" t="s">
        <v>1278</v>
      </c>
      <c r="O673" s="178">
        <v>8</v>
      </c>
      <c r="P673" s="179">
        <v>10</v>
      </c>
      <c r="Q673" s="178"/>
      <c r="R673" s="178"/>
      <c r="S673" s="178"/>
      <c r="T673" s="175" t="s">
        <v>38</v>
      </c>
      <c r="U673" s="178" t="s">
        <v>683</v>
      </c>
      <c r="V673" s="188"/>
      <c r="W673" s="188"/>
      <c r="X673" s="188"/>
      <c r="Y673" s="178" t="s">
        <v>38</v>
      </c>
      <c r="Z673" s="178" t="s">
        <v>681</v>
      </c>
      <c r="AA673" s="178"/>
      <c r="AB673" s="178"/>
      <c r="AC673" s="178"/>
      <c r="AD673" s="178" t="s">
        <v>42</v>
      </c>
      <c r="AE673" s="178"/>
      <c r="AF673" s="178" t="s">
        <v>87</v>
      </c>
      <c r="AG673" s="180"/>
      <c r="AH673" s="180"/>
      <c r="AI673" s="181"/>
      <c r="AJ673" s="181"/>
      <c r="AK673" s="181"/>
      <c r="AL673" s="182">
        <v>1415</v>
      </c>
      <c r="AM673" s="183" t="s">
        <v>11207</v>
      </c>
    </row>
    <row r="674" spans="1:39" s="153" customFormat="1" ht="15.6" customHeight="1" x14ac:dyDescent="0.3">
      <c r="A674" s="173">
        <v>275</v>
      </c>
      <c r="B674" s="175">
        <v>1267</v>
      </c>
      <c r="C674" s="175"/>
      <c r="D674" s="175"/>
      <c r="E674" s="175"/>
      <c r="F674" s="176">
        <v>1957</v>
      </c>
      <c r="G674" s="176">
        <v>11</v>
      </c>
      <c r="H674" s="176">
        <v>4</v>
      </c>
      <c r="I674" s="174" t="s">
        <v>80</v>
      </c>
      <c r="J674" s="174" t="s">
        <v>105</v>
      </c>
      <c r="K674" s="174" t="s">
        <v>31</v>
      </c>
      <c r="L674" s="174" t="s">
        <v>99</v>
      </c>
      <c r="M674" s="174"/>
      <c r="N674" s="190" t="s">
        <v>444</v>
      </c>
      <c r="O674" s="178">
        <v>7</v>
      </c>
      <c r="P674" s="179">
        <v>9</v>
      </c>
      <c r="Q674" s="175"/>
      <c r="R674" s="175" t="s">
        <v>102</v>
      </c>
      <c r="S674" s="175"/>
      <c r="T674" s="175" t="s">
        <v>103</v>
      </c>
      <c r="U674" s="175" t="s">
        <v>38</v>
      </c>
      <c r="V674" s="175" t="s">
        <v>38</v>
      </c>
      <c r="W674" s="175" t="s">
        <v>99</v>
      </c>
      <c r="X674" s="178" t="s">
        <v>38</v>
      </c>
      <c r="Y674" s="178" t="s">
        <v>99</v>
      </c>
      <c r="Z674" s="178" t="s">
        <v>38</v>
      </c>
      <c r="AA674" s="178"/>
      <c r="AB674" s="178"/>
      <c r="AC674" s="178"/>
      <c r="AD674" s="178" t="s">
        <v>42</v>
      </c>
      <c r="AE674" s="178"/>
      <c r="AF674" s="178" t="s">
        <v>87</v>
      </c>
      <c r="AG674" s="180" t="s">
        <v>42</v>
      </c>
      <c r="AH674" s="180"/>
      <c r="AI674" s="181"/>
      <c r="AJ674" s="181"/>
      <c r="AK674" s="181"/>
      <c r="AL674" s="182">
        <v>275</v>
      </c>
      <c r="AM674" s="183" t="s">
        <v>11207</v>
      </c>
    </row>
    <row r="675" spans="1:39" s="153" customFormat="1" ht="15.6" customHeight="1" x14ac:dyDescent="0.3">
      <c r="A675" s="173">
        <v>337</v>
      </c>
      <c r="B675" s="174">
        <v>1266</v>
      </c>
      <c r="C675" s="174"/>
      <c r="D675" s="174"/>
      <c r="E675" s="174"/>
      <c r="F675" s="176">
        <v>1957</v>
      </c>
      <c r="G675" s="176">
        <v>11</v>
      </c>
      <c r="H675" s="176">
        <v>4</v>
      </c>
      <c r="I675" s="174" t="s">
        <v>129</v>
      </c>
      <c r="J675" s="174" t="s">
        <v>521</v>
      </c>
      <c r="K675" s="174" t="s">
        <v>31</v>
      </c>
      <c r="L675" s="174" t="s">
        <v>522</v>
      </c>
      <c r="M675" s="174"/>
      <c r="N675" s="184" t="s">
        <v>523</v>
      </c>
      <c r="O675" s="178">
        <v>20</v>
      </c>
      <c r="P675" s="179" t="s">
        <v>281</v>
      </c>
      <c r="Q675" s="175"/>
      <c r="R675" s="175" t="s">
        <v>524</v>
      </c>
      <c r="S675" s="175"/>
      <c r="T675" s="175" t="s">
        <v>38</v>
      </c>
      <c r="U675" s="175" t="s">
        <v>38</v>
      </c>
      <c r="V675" s="175" t="s">
        <v>38</v>
      </c>
      <c r="W675" s="175" t="s">
        <v>522</v>
      </c>
      <c r="X675" s="178" t="s">
        <v>38</v>
      </c>
      <c r="Y675" s="178" t="s">
        <v>38</v>
      </c>
      <c r="Z675" s="178" t="s">
        <v>38</v>
      </c>
      <c r="AA675" s="178"/>
      <c r="AB675" s="178"/>
      <c r="AC675" s="178"/>
      <c r="AD675" s="178"/>
      <c r="AE675" s="178"/>
      <c r="AF675" s="178" t="s">
        <v>87</v>
      </c>
      <c r="AG675" s="180"/>
      <c r="AH675" s="180"/>
      <c r="AI675" s="181"/>
      <c r="AJ675" s="181"/>
      <c r="AK675" s="181"/>
      <c r="AL675" s="182">
        <v>337</v>
      </c>
      <c r="AM675" s="183" t="s">
        <v>11207</v>
      </c>
    </row>
    <row r="676" spans="1:39" s="153" customFormat="1" ht="15.6" customHeight="1" x14ac:dyDescent="0.3">
      <c r="A676" s="186">
        <v>1416</v>
      </c>
      <c r="B676" s="178">
        <v>1264</v>
      </c>
      <c r="C676" s="178"/>
      <c r="D676" s="178"/>
      <c r="E676" s="178"/>
      <c r="F676" s="176">
        <v>1957</v>
      </c>
      <c r="G676" s="176">
        <v>11</v>
      </c>
      <c r="H676" s="176">
        <v>4</v>
      </c>
      <c r="I676" s="178" t="s">
        <v>80</v>
      </c>
      <c r="J676" s="178" t="s">
        <v>1279</v>
      </c>
      <c r="K676" s="178" t="s">
        <v>31</v>
      </c>
      <c r="L676" s="178" t="s">
        <v>681</v>
      </c>
      <c r="M676" s="178"/>
      <c r="N676" s="187" t="s">
        <v>1280</v>
      </c>
      <c r="O676" s="178">
        <v>8</v>
      </c>
      <c r="P676" s="179">
        <v>10</v>
      </c>
      <c r="Q676" s="178"/>
      <c r="R676" s="178"/>
      <c r="S676" s="178"/>
      <c r="T676" s="175" t="s">
        <v>38</v>
      </c>
      <c r="U676" s="178" t="s">
        <v>683</v>
      </c>
      <c r="V676" s="188"/>
      <c r="W676" s="188"/>
      <c r="X676" s="188"/>
      <c r="Y676" s="178" t="s">
        <v>38</v>
      </c>
      <c r="Z676" s="178" t="s">
        <v>681</v>
      </c>
      <c r="AA676" s="178"/>
      <c r="AB676" s="178"/>
      <c r="AC676" s="178"/>
      <c r="AD676" s="178" t="s">
        <v>42</v>
      </c>
      <c r="AE676" s="178"/>
      <c r="AF676" s="178" t="s">
        <v>87</v>
      </c>
      <c r="AG676" s="180"/>
      <c r="AH676" s="180"/>
      <c r="AI676" s="181"/>
      <c r="AJ676" s="181"/>
      <c r="AK676" s="181"/>
      <c r="AL676" s="182">
        <v>1416</v>
      </c>
      <c r="AM676" s="183" t="s">
        <v>11207</v>
      </c>
    </row>
    <row r="677" spans="1:39" s="153" customFormat="1" ht="15.6" customHeight="1" x14ac:dyDescent="0.3">
      <c r="A677" s="173">
        <v>276</v>
      </c>
      <c r="B677" s="175"/>
      <c r="C677" s="175"/>
      <c r="D677" s="175" t="s">
        <v>11245</v>
      </c>
      <c r="E677" s="175"/>
      <c r="F677" s="176">
        <v>1957</v>
      </c>
      <c r="G677" s="176">
        <v>11</v>
      </c>
      <c r="H677" s="176">
        <v>5</v>
      </c>
      <c r="I677" s="174" t="s">
        <v>129</v>
      </c>
      <c r="J677" s="174" t="s">
        <v>256</v>
      </c>
      <c r="K677" s="174" t="s">
        <v>31</v>
      </c>
      <c r="L677" s="174" t="s">
        <v>257</v>
      </c>
      <c r="M677" s="174"/>
      <c r="N677" s="185" t="s">
        <v>445</v>
      </c>
      <c r="O677" s="178" t="s">
        <v>143</v>
      </c>
      <c r="P677" s="179">
        <v>6</v>
      </c>
      <c r="Q677" s="175"/>
      <c r="R677" s="175"/>
      <c r="S677" s="175" t="s">
        <v>259</v>
      </c>
      <c r="T677" s="175" t="s">
        <v>38</v>
      </c>
      <c r="U677" s="175" t="s">
        <v>38</v>
      </c>
      <c r="V677" s="175" t="s">
        <v>38</v>
      </c>
      <c r="W677" s="175" t="s">
        <v>38</v>
      </c>
      <c r="X677" s="178" t="s">
        <v>260</v>
      </c>
      <c r="Y677" s="178" t="s">
        <v>38</v>
      </c>
      <c r="Z677" s="178" t="s">
        <v>38</v>
      </c>
      <c r="AA677" s="178"/>
      <c r="AB677" s="178"/>
      <c r="AC677" s="178"/>
      <c r="AD677" s="178"/>
      <c r="AE677" s="178"/>
      <c r="AF677" s="178" t="s">
        <v>30</v>
      </c>
      <c r="AG677" s="180"/>
      <c r="AH677" s="180"/>
      <c r="AI677" s="181"/>
      <c r="AJ677" s="181"/>
      <c r="AK677" s="181"/>
      <c r="AL677" s="182">
        <v>276</v>
      </c>
      <c r="AM677" s="183" t="s">
        <v>11207</v>
      </c>
    </row>
    <row r="678" spans="1:39" s="153" customFormat="1" ht="15.6" customHeight="1" x14ac:dyDescent="0.3">
      <c r="A678" s="186">
        <v>1419</v>
      </c>
      <c r="B678" s="178">
        <v>1269</v>
      </c>
      <c r="C678" s="178"/>
      <c r="D678" s="178"/>
      <c r="E678" s="178"/>
      <c r="F678" s="176">
        <v>1957</v>
      </c>
      <c r="G678" s="176">
        <v>11</v>
      </c>
      <c r="H678" s="176">
        <v>5</v>
      </c>
      <c r="I678" s="178" t="s">
        <v>696</v>
      </c>
      <c r="J678" s="178" t="s">
        <v>1281</v>
      </c>
      <c r="K678" s="178" t="s">
        <v>31</v>
      </c>
      <c r="L678" s="178" t="s">
        <v>1281</v>
      </c>
      <c r="M678" s="178"/>
      <c r="N678" s="187" t="s">
        <v>1282</v>
      </c>
      <c r="O678" s="178">
        <v>7</v>
      </c>
      <c r="P678" s="179" t="s">
        <v>110</v>
      </c>
      <c r="Q678" s="178"/>
      <c r="R678" s="178"/>
      <c r="S678" s="178"/>
      <c r="T678" s="175" t="s">
        <v>1283</v>
      </c>
      <c r="U678" s="178" t="s">
        <v>38</v>
      </c>
      <c r="V678" s="188"/>
      <c r="W678" s="188"/>
      <c r="X678" s="188"/>
      <c r="Y678" s="178" t="s">
        <v>1281</v>
      </c>
      <c r="Z678" s="188"/>
      <c r="AA678" s="178"/>
      <c r="AB678" s="178"/>
      <c r="AC678" s="178"/>
      <c r="AD678" s="178"/>
      <c r="AE678" s="178"/>
      <c r="AF678" s="178" t="s">
        <v>87</v>
      </c>
      <c r="AG678" s="180" t="s">
        <v>42</v>
      </c>
      <c r="AH678" s="180"/>
      <c r="AI678" s="181"/>
      <c r="AJ678" s="181"/>
      <c r="AK678" s="181"/>
      <c r="AL678" s="182">
        <v>1419</v>
      </c>
      <c r="AM678" s="183" t="s">
        <v>11207</v>
      </c>
    </row>
    <row r="679" spans="1:39" s="153" customFormat="1" ht="15.6" customHeight="1" x14ac:dyDescent="0.3">
      <c r="A679" s="173">
        <v>321</v>
      </c>
      <c r="B679" s="174">
        <v>1276</v>
      </c>
      <c r="C679" s="174"/>
      <c r="D679" s="174"/>
      <c r="E679" s="174"/>
      <c r="F679" s="176">
        <v>1957</v>
      </c>
      <c r="G679" s="176">
        <v>11</v>
      </c>
      <c r="H679" s="176">
        <v>6</v>
      </c>
      <c r="I679" s="174" t="s">
        <v>80</v>
      </c>
      <c r="J679" s="174" t="s">
        <v>108</v>
      </c>
      <c r="K679" s="174" t="s">
        <v>31</v>
      </c>
      <c r="L679" s="174" t="s">
        <v>496</v>
      </c>
      <c r="M679" s="174"/>
      <c r="N679" s="184" t="s">
        <v>500</v>
      </c>
      <c r="O679" s="178">
        <v>20</v>
      </c>
      <c r="P679" s="179" t="s">
        <v>281</v>
      </c>
      <c r="Q679" s="175"/>
      <c r="R679" s="175" t="s">
        <v>498</v>
      </c>
      <c r="S679" s="175" t="s">
        <v>499</v>
      </c>
      <c r="T679" s="175" t="s">
        <v>38</v>
      </c>
      <c r="U679" s="175" t="s">
        <v>38</v>
      </c>
      <c r="V679" s="175" t="s">
        <v>38</v>
      </c>
      <c r="W679" s="175" t="s">
        <v>496</v>
      </c>
      <c r="X679" s="178" t="s">
        <v>496</v>
      </c>
      <c r="Y679" s="178" t="s">
        <v>38</v>
      </c>
      <c r="Z679" s="178" t="s">
        <v>38</v>
      </c>
      <c r="AA679" s="178"/>
      <c r="AB679" s="178"/>
      <c r="AC679" s="178"/>
      <c r="AD679" s="178"/>
      <c r="AE679" s="178"/>
      <c r="AF679" s="178" t="s">
        <v>87</v>
      </c>
      <c r="AG679" s="180"/>
      <c r="AH679" s="180"/>
      <c r="AI679" s="181"/>
      <c r="AJ679" s="181"/>
      <c r="AK679" s="181"/>
      <c r="AL679" s="182">
        <v>321</v>
      </c>
      <c r="AM679" s="183" t="s">
        <v>11207</v>
      </c>
    </row>
    <row r="680" spans="1:39" s="153" customFormat="1" ht="15.6" customHeight="1" x14ac:dyDescent="0.3">
      <c r="A680" s="173">
        <v>362</v>
      </c>
      <c r="B680" s="174">
        <v>1277</v>
      </c>
      <c r="C680" s="174" t="s">
        <v>590</v>
      </c>
      <c r="D680" s="174"/>
      <c r="E680" s="174"/>
      <c r="F680" s="176">
        <v>1957</v>
      </c>
      <c r="G680" s="176">
        <v>11</v>
      </c>
      <c r="H680" s="176">
        <v>6</v>
      </c>
      <c r="I680" s="174" t="s">
        <v>129</v>
      </c>
      <c r="J680" s="174" t="s">
        <v>591</v>
      </c>
      <c r="K680" s="174" t="s">
        <v>31</v>
      </c>
      <c r="L680" s="174" t="s">
        <v>257</v>
      </c>
      <c r="M680" s="174" t="s">
        <v>577</v>
      </c>
      <c r="N680" s="184" t="s">
        <v>592</v>
      </c>
      <c r="O680" s="178" t="s">
        <v>143</v>
      </c>
      <c r="P680" s="179">
        <v>6</v>
      </c>
      <c r="Q680" s="175"/>
      <c r="R680" s="175"/>
      <c r="S680" s="175" t="s">
        <v>259</v>
      </c>
      <c r="T680" s="175" t="s">
        <v>38</v>
      </c>
      <c r="U680" s="175" t="s">
        <v>38</v>
      </c>
      <c r="V680" s="175" t="s">
        <v>38</v>
      </c>
      <c r="W680" s="175" t="s">
        <v>38</v>
      </c>
      <c r="X680" s="178" t="s">
        <v>260</v>
      </c>
      <c r="Y680" s="178" t="s">
        <v>38</v>
      </c>
      <c r="Z680" s="178" t="s">
        <v>38</v>
      </c>
      <c r="AA680" s="178"/>
      <c r="AB680" s="178"/>
      <c r="AC680" s="178"/>
      <c r="AD680" s="178"/>
      <c r="AE680" s="178"/>
      <c r="AF680" s="178" t="s">
        <v>30</v>
      </c>
      <c r="AG680" s="180"/>
      <c r="AH680" s="180"/>
      <c r="AI680" s="181"/>
      <c r="AJ680" s="181"/>
      <c r="AK680" s="181"/>
      <c r="AL680" s="182">
        <v>362</v>
      </c>
      <c r="AM680" s="183" t="s">
        <v>11207</v>
      </c>
    </row>
    <row r="681" spans="1:39" s="153" customFormat="1" ht="15.6" customHeight="1" x14ac:dyDescent="0.3">
      <c r="A681" s="186">
        <v>1424</v>
      </c>
      <c r="B681" s="178">
        <v>1274</v>
      </c>
      <c r="C681" s="178"/>
      <c r="D681" s="178"/>
      <c r="E681" s="178"/>
      <c r="F681" s="176">
        <v>1957</v>
      </c>
      <c r="G681" s="176">
        <v>11</v>
      </c>
      <c r="H681" s="176">
        <v>6</v>
      </c>
      <c r="I681" s="178" t="s">
        <v>324</v>
      </c>
      <c r="J681" s="178" t="s">
        <v>1287</v>
      </c>
      <c r="K681" s="178" t="s">
        <v>31</v>
      </c>
      <c r="L681" s="178" t="s">
        <v>1287</v>
      </c>
      <c r="M681" s="178"/>
      <c r="N681" s="187" t="s">
        <v>1288</v>
      </c>
      <c r="O681" s="178">
        <v>11</v>
      </c>
      <c r="P681" s="179">
        <v>3</v>
      </c>
      <c r="Q681" s="178"/>
      <c r="R681" s="178"/>
      <c r="S681" s="178"/>
      <c r="T681" s="175" t="s">
        <v>1289</v>
      </c>
      <c r="U681" s="178" t="s">
        <v>38</v>
      </c>
      <c r="V681" s="188"/>
      <c r="W681" s="188"/>
      <c r="X681" s="188"/>
      <c r="Y681" s="178" t="s">
        <v>1287</v>
      </c>
      <c r="Z681" s="188"/>
      <c r="AA681" s="178"/>
      <c r="AB681" s="178"/>
      <c r="AC681" s="178"/>
      <c r="AD681" s="178" t="s">
        <v>42</v>
      </c>
      <c r="AE681" s="178"/>
      <c r="AF681" s="178" t="s">
        <v>30</v>
      </c>
      <c r="AG681" s="180" t="s">
        <v>42</v>
      </c>
      <c r="AH681" s="180"/>
      <c r="AI681" s="181"/>
      <c r="AJ681" s="181"/>
      <c r="AK681" s="181"/>
      <c r="AL681" s="182">
        <v>1424</v>
      </c>
      <c r="AM681" s="183" t="s">
        <v>11207</v>
      </c>
    </row>
    <row r="682" spans="1:39" s="153" customFormat="1" ht="15.6" customHeight="1" x14ac:dyDescent="0.3">
      <c r="A682" s="186">
        <v>1428</v>
      </c>
      <c r="B682" s="178">
        <v>1280</v>
      </c>
      <c r="C682" s="178"/>
      <c r="D682" s="178"/>
      <c r="E682" s="178"/>
      <c r="F682" s="176">
        <v>1957</v>
      </c>
      <c r="G682" s="176">
        <v>11</v>
      </c>
      <c r="H682" s="176">
        <v>6</v>
      </c>
      <c r="I682" s="178" t="s">
        <v>80</v>
      </c>
      <c r="J682" s="178" t="s">
        <v>1291</v>
      </c>
      <c r="K682" s="178" t="s">
        <v>31</v>
      </c>
      <c r="L682" s="178" t="s">
        <v>681</v>
      </c>
      <c r="M682" s="178"/>
      <c r="N682" s="187" t="s">
        <v>1292</v>
      </c>
      <c r="O682" s="178">
        <v>8</v>
      </c>
      <c r="P682" s="179">
        <v>10</v>
      </c>
      <c r="Q682" s="178"/>
      <c r="R682" s="178"/>
      <c r="S682" s="178"/>
      <c r="T682" s="175" t="s">
        <v>38</v>
      </c>
      <c r="U682" s="178" t="s">
        <v>683</v>
      </c>
      <c r="V682" s="188"/>
      <c r="W682" s="188"/>
      <c r="X682" s="188"/>
      <c r="Y682" s="178" t="s">
        <v>38</v>
      </c>
      <c r="Z682" s="178" t="s">
        <v>681</v>
      </c>
      <c r="AA682" s="178"/>
      <c r="AB682" s="178"/>
      <c r="AC682" s="178"/>
      <c r="AD682" s="178"/>
      <c r="AE682" s="178"/>
      <c r="AF682" s="178" t="s">
        <v>87</v>
      </c>
      <c r="AG682" s="180"/>
      <c r="AH682" s="180"/>
      <c r="AI682" s="181"/>
      <c r="AJ682" s="181"/>
      <c r="AK682" s="181"/>
      <c r="AL682" s="182">
        <v>1428</v>
      </c>
      <c r="AM682" s="183" t="s">
        <v>11207</v>
      </c>
    </row>
    <row r="683" spans="1:39" s="153" customFormat="1" ht="15.6" customHeight="1" x14ac:dyDescent="0.3">
      <c r="A683" s="186">
        <v>1422</v>
      </c>
      <c r="B683" s="178">
        <v>1272</v>
      </c>
      <c r="C683" s="178"/>
      <c r="D683" s="178"/>
      <c r="E683" s="178"/>
      <c r="F683" s="176">
        <v>1957</v>
      </c>
      <c r="G683" s="176">
        <v>11</v>
      </c>
      <c r="H683" s="176">
        <v>6</v>
      </c>
      <c r="I683" s="178"/>
      <c r="J683" s="178"/>
      <c r="K683" s="178" t="s">
        <v>687</v>
      </c>
      <c r="L683" s="178"/>
      <c r="M683" s="178"/>
      <c r="N683" s="187" t="s">
        <v>1284</v>
      </c>
      <c r="O683" s="178"/>
      <c r="P683" s="179"/>
      <c r="Q683" s="178"/>
      <c r="R683" s="178"/>
      <c r="S683" s="178"/>
      <c r="T683" s="175" t="s">
        <v>38</v>
      </c>
      <c r="U683" s="178" t="s">
        <v>38</v>
      </c>
      <c r="V683" s="188"/>
      <c r="W683" s="188"/>
      <c r="X683" s="188"/>
      <c r="Y683" s="178" t="s">
        <v>38</v>
      </c>
      <c r="Z683" s="188"/>
      <c r="AA683" s="178"/>
      <c r="AB683" s="178"/>
      <c r="AC683" s="178"/>
      <c r="AD683" s="178"/>
      <c r="AE683" s="178"/>
      <c r="AF683" s="178"/>
      <c r="AG683" s="180" t="s">
        <v>42</v>
      </c>
      <c r="AH683" s="180"/>
      <c r="AI683" s="181"/>
      <c r="AJ683" s="181"/>
      <c r="AK683" s="181"/>
      <c r="AL683" s="182"/>
      <c r="AM683" s="183" t="s">
        <v>11257</v>
      </c>
    </row>
    <row r="684" spans="1:39" s="153" customFormat="1" ht="15.6" customHeight="1" x14ac:dyDescent="0.3">
      <c r="A684" s="186">
        <v>1423</v>
      </c>
      <c r="B684" s="178">
        <v>1273</v>
      </c>
      <c r="C684" s="178"/>
      <c r="D684" s="178"/>
      <c r="E684" s="178"/>
      <c r="F684" s="176">
        <v>1957</v>
      </c>
      <c r="G684" s="176">
        <v>11</v>
      </c>
      <c r="H684" s="176">
        <v>6</v>
      </c>
      <c r="I684" s="178" t="s">
        <v>129</v>
      </c>
      <c r="J684" s="178" t="s">
        <v>1285</v>
      </c>
      <c r="K684" s="178"/>
      <c r="L684" s="178"/>
      <c r="M684" s="178"/>
      <c r="N684" s="187" t="s">
        <v>1286</v>
      </c>
      <c r="O684" s="178"/>
      <c r="P684" s="179"/>
      <c r="Q684" s="178"/>
      <c r="R684" s="178"/>
      <c r="S684" s="178"/>
      <c r="T684" s="175" t="s">
        <v>38</v>
      </c>
      <c r="U684" s="178" t="s">
        <v>38</v>
      </c>
      <c r="V684" s="188"/>
      <c r="W684" s="188"/>
      <c r="X684" s="188"/>
      <c r="Y684" s="178" t="s">
        <v>38</v>
      </c>
      <c r="Z684" s="188"/>
      <c r="AA684" s="178"/>
      <c r="AB684" s="178"/>
      <c r="AC684" s="178"/>
      <c r="AD684" s="178"/>
      <c r="AE684" s="178"/>
      <c r="AF684" s="178"/>
      <c r="AG684" s="180" t="s">
        <v>42</v>
      </c>
      <c r="AH684" s="180"/>
      <c r="AI684" s="181"/>
      <c r="AJ684" s="181"/>
      <c r="AK684" s="181"/>
      <c r="AL684" s="182"/>
      <c r="AM684" s="183" t="s">
        <v>11257</v>
      </c>
    </row>
    <row r="685" spans="1:39" s="153" customFormat="1" ht="15.6" customHeight="1" x14ac:dyDescent="0.3">
      <c r="A685" s="173">
        <v>277</v>
      </c>
      <c r="B685" s="175">
        <v>1282</v>
      </c>
      <c r="C685" s="175"/>
      <c r="D685" s="175"/>
      <c r="E685" s="175"/>
      <c r="F685" s="176">
        <v>1957</v>
      </c>
      <c r="G685" s="176">
        <v>11</v>
      </c>
      <c r="H685" s="176">
        <v>7</v>
      </c>
      <c r="I685" s="174" t="s">
        <v>129</v>
      </c>
      <c r="J685" s="174" t="s">
        <v>130</v>
      </c>
      <c r="K685" s="174" t="s">
        <v>31</v>
      </c>
      <c r="L685" s="175" t="s">
        <v>131</v>
      </c>
      <c r="M685" s="174"/>
      <c r="N685" s="190" t="s">
        <v>446</v>
      </c>
      <c r="O685" s="178" t="s">
        <v>101</v>
      </c>
      <c r="P685" s="179">
        <v>1</v>
      </c>
      <c r="Q685" s="175"/>
      <c r="R685" s="175" t="s">
        <v>133</v>
      </c>
      <c r="S685" s="175"/>
      <c r="T685" s="175" t="s">
        <v>38</v>
      </c>
      <c r="U685" s="175" t="s">
        <v>38</v>
      </c>
      <c r="V685" s="175" t="s">
        <v>38</v>
      </c>
      <c r="W685" s="175" t="s">
        <v>134</v>
      </c>
      <c r="X685" s="178" t="s">
        <v>38</v>
      </c>
      <c r="Y685" s="178" t="s">
        <v>38</v>
      </c>
      <c r="Z685" s="178" t="s">
        <v>38</v>
      </c>
      <c r="AA685" s="178"/>
      <c r="AB685" s="178"/>
      <c r="AC685" s="178"/>
      <c r="AD685" s="178"/>
      <c r="AE685" s="178"/>
      <c r="AF685" s="178" t="s">
        <v>30</v>
      </c>
      <c r="AG685" s="180"/>
      <c r="AH685" s="180"/>
      <c r="AI685" s="181"/>
      <c r="AJ685" s="181"/>
      <c r="AK685" s="181"/>
      <c r="AL685" s="182">
        <v>277</v>
      </c>
      <c r="AM685" s="183" t="s">
        <v>11207</v>
      </c>
    </row>
    <row r="686" spans="1:39" s="153" customFormat="1" ht="15.6" customHeight="1" x14ac:dyDescent="0.3">
      <c r="A686" s="186">
        <v>1930</v>
      </c>
      <c r="B686" s="178"/>
      <c r="C686" s="178"/>
      <c r="D686" s="178" t="s">
        <v>11315</v>
      </c>
      <c r="E686" s="202"/>
      <c r="F686" s="176">
        <v>1957</v>
      </c>
      <c r="G686" s="176">
        <v>11</v>
      </c>
      <c r="H686" s="176">
        <v>7</v>
      </c>
      <c r="I686" s="178" t="s">
        <v>80</v>
      </c>
      <c r="J686" s="178" t="s">
        <v>685</v>
      </c>
      <c r="K686" s="178" t="s">
        <v>31</v>
      </c>
      <c r="L686" s="178" t="s">
        <v>681</v>
      </c>
      <c r="M686" s="178"/>
      <c r="N686" s="187" t="s">
        <v>1521</v>
      </c>
      <c r="O686" s="178">
        <v>8</v>
      </c>
      <c r="P686" s="179">
        <v>10</v>
      </c>
      <c r="Q686" s="178"/>
      <c r="R686" s="178"/>
      <c r="S686" s="178"/>
      <c r="T686" s="175" t="s">
        <v>38</v>
      </c>
      <c r="U686" s="178" t="s">
        <v>683</v>
      </c>
      <c r="V686" s="188"/>
      <c r="W686" s="188"/>
      <c r="X686" s="188"/>
      <c r="Y686" s="178" t="s">
        <v>38</v>
      </c>
      <c r="Z686" s="178" t="s">
        <v>681</v>
      </c>
      <c r="AA686" s="178"/>
      <c r="AB686" s="178"/>
      <c r="AC686" s="178"/>
      <c r="AD686" s="178"/>
      <c r="AE686" s="178"/>
      <c r="AF686" s="178" t="s">
        <v>87</v>
      </c>
      <c r="AG686" s="180"/>
      <c r="AH686" s="180"/>
      <c r="AI686" s="181"/>
      <c r="AJ686" s="181"/>
      <c r="AK686" s="181"/>
      <c r="AL686" s="182">
        <v>1930</v>
      </c>
      <c r="AM686" s="183" t="s">
        <v>11207</v>
      </c>
    </row>
    <row r="687" spans="1:39" s="153" customFormat="1" ht="15.6" customHeight="1" x14ac:dyDescent="0.3">
      <c r="A687" s="186">
        <v>1931</v>
      </c>
      <c r="B687" s="178"/>
      <c r="C687" s="178"/>
      <c r="D687" s="178">
        <v>2162</v>
      </c>
      <c r="E687" s="202"/>
      <c r="F687" s="176">
        <v>1957</v>
      </c>
      <c r="G687" s="176">
        <v>11</v>
      </c>
      <c r="H687" s="176">
        <v>7</v>
      </c>
      <c r="I687" s="178" t="s">
        <v>80</v>
      </c>
      <c r="J687" s="178" t="s">
        <v>685</v>
      </c>
      <c r="K687" s="178" t="s">
        <v>31</v>
      </c>
      <c r="L687" s="178" t="s">
        <v>681</v>
      </c>
      <c r="M687" s="178"/>
      <c r="N687" s="187" t="s">
        <v>1522</v>
      </c>
      <c r="O687" s="178">
        <v>8</v>
      </c>
      <c r="P687" s="179">
        <v>10</v>
      </c>
      <c r="Q687" s="178"/>
      <c r="R687" s="178"/>
      <c r="S687" s="178"/>
      <c r="T687" s="175" t="s">
        <v>38</v>
      </c>
      <c r="U687" s="178" t="s">
        <v>683</v>
      </c>
      <c r="V687" s="188"/>
      <c r="W687" s="188"/>
      <c r="X687" s="188"/>
      <c r="Y687" s="178" t="s">
        <v>38</v>
      </c>
      <c r="Z687" s="178" t="s">
        <v>681</v>
      </c>
      <c r="AA687" s="178"/>
      <c r="AB687" s="178"/>
      <c r="AC687" s="178"/>
      <c r="AD687" s="178"/>
      <c r="AE687" s="178"/>
      <c r="AF687" s="178" t="s">
        <v>87</v>
      </c>
      <c r="AG687" s="180"/>
      <c r="AH687" s="180"/>
      <c r="AI687" s="181"/>
      <c r="AJ687" s="181"/>
      <c r="AK687" s="181"/>
      <c r="AL687" s="182">
        <v>1931</v>
      </c>
      <c r="AM687" s="183" t="s">
        <v>11207</v>
      </c>
    </row>
    <row r="688" spans="1:39" s="153" customFormat="1" ht="15.6" customHeight="1" x14ac:dyDescent="0.3">
      <c r="A688" s="186">
        <v>1429</v>
      </c>
      <c r="B688" s="178">
        <v>1281</v>
      </c>
      <c r="C688" s="178"/>
      <c r="D688" s="178"/>
      <c r="E688" s="178"/>
      <c r="F688" s="176">
        <v>1957</v>
      </c>
      <c r="G688" s="176">
        <v>11</v>
      </c>
      <c r="H688" s="176">
        <v>7</v>
      </c>
      <c r="I688" s="178" t="s">
        <v>129</v>
      </c>
      <c r="J688" s="178" t="s">
        <v>1293</v>
      </c>
      <c r="K688" s="178"/>
      <c r="L688" s="178"/>
      <c r="M688" s="178"/>
      <c r="N688" s="187" t="s">
        <v>1294</v>
      </c>
      <c r="O688" s="178"/>
      <c r="P688" s="179"/>
      <c r="Q688" s="178"/>
      <c r="R688" s="178"/>
      <c r="S688" s="178"/>
      <c r="T688" s="175" t="s">
        <v>38</v>
      </c>
      <c r="U688" s="178" t="s">
        <v>38</v>
      </c>
      <c r="V688" s="188"/>
      <c r="W688" s="188"/>
      <c r="X688" s="188"/>
      <c r="Y688" s="178" t="s">
        <v>38</v>
      </c>
      <c r="Z688" s="188"/>
      <c r="AA688" s="178"/>
      <c r="AB688" s="178"/>
      <c r="AC688" s="178"/>
      <c r="AD688" s="178" t="s">
        <v>42</v>
      </c>
      <c r="AE688" s="178"/>
      <c r="AF688" s="178"/>
      <c r="AG688" s="180" t="s">
        <v>42</v>
      </c>
      <c r="AH688" s="180"/>
      <c r="AI688" s="181"/>
      <c r="AJ688" s="181"/>
      <c r="AK688" s="181"/>
      <c r="AL688" s="182"/>
      <c r="AM688" s="183" t="s">
        <v>11257</v>
      </c>
    </row>
    <row r="689" spans="1:39" s="153" customFormat="1" ht="15.6" customHeight="1" x14ac:dyDescent="0.3">
      <c r="A689" s="186">
        <v>1920</v>
      </c>
      <c r="B689" s="178"/>
      <c r="C689" s="178"/>
      <c r="D689" s="178" t="s">
        <v>11314</v>
      </c>
      <c r="E689" s="178"/>
      <c r="F689" s="176">
        <v>1957</v>
      </c>
      <c r="G689" s="176">
        <v>11</v>
      </c>
      <c r="H689" s="176">
        <v>8</v>
      </c>
      <c r="I689" s="178" t="s">
        <v>792</v>
      </c>
      <c r="J689" s="178" t="s">
        <v>1421</v>
      </c>
      <c r="K689" s="178" t="s">
        <v>31</v>
      </c>
      <c r="L689" s="178" t="s">
        <v>1422</v>
      </c>
      <c r="M689" s="178"/>
      <c r="N689" s="187" t="s">
        <v>1510</v>
      </c>
      <c r="O689" s="178">
        <v>7</v>
      </c>
      <c r="P689" s="179">
        <v>-2</v>
      </c>
      <c r="Q689" s="178"/>
      <c r="R689" s="178"/>
      <c r="S689" s="178"/>
      <c r="T689" s="175" t="s">
        <v>1424</v>
      </c>
      <c r="U689" s="178" t="s">
        <v>38</v>
      </c>
      <c r="V689" s="188"/>
      <c r="W689" s="188"/>
      <c r="X689" s="188"/>
      <c r="Y689" s="178" t="s">
        <v>1422</v>
      </c>
      <c r="Z689" s="188"/>
      <c r="AA689" s="178"/>
      <c r="AB689" s="178"/>
      <c r="AC689" s="178"/>
      <c r="AD689" s="178"/>
      <c r="AE689" s="178"/>
      <c r="AF689" s="178" t="s">
        <v>87</v>
      </c>
      <c r="AG689" s="180"/>
      <c r="AH689" s="180"/>
      <c r="AI689" s="181"/>
      <c r="AJ689" s="181"/>
      <c r="AK689" s="181"/>
      <c r="AL689" s="182">
        <v>1920</v>
      </c>
      <c r="AM689" s="183" t="s">
        <v>11207</v>
      </c>
    </row>
    <row r="690" spans="1:39" s="153" customFormat="1" ht="15.6" customHeight="1" x14ac:dyDescent="0.3">
      <c r="A690" s="173">
        <v>383</v>
      </c>
      <c r="B690" s="174">
        <v>1285</v>
      </c>
      <c r="C690" s="174"/>
      <c r="D690" s="174"/>
      <c r="E690" s="174"/>
      <c r="F690" s="176">
        <v>1957</v>
      </c>
      <c r="G690" s="176">
        <v>11</v>
      </c>
      <c r="H690" s="176">
        <v>12</v>
      </c>
      <c r="I690" s="174" t="s">
        <v>89</v>
      </c>
      <c r="J690" s="174" t="s">
        <v>637</v>
      </c>
      <c r="K690" s="174" t="s">
        <v>31</v>
      </c>
      <c r="L690" s="174" t="s">
        <v>626</v>
      </c>
      <c r="M690" s="174"/>
      <c r="N690" s="184" t="s">
        <v>639</v>
      </c>
      <c r="O690" s="178">
        <v>20</v>
      </c>
      <c r="P690" s="179" t="s">
        <v>281</v>
      </c>
      <c r="Q690" s="175"/>
      <c r="R690" s="175"/>
      <c r="S690" s="175" t="s">
        <v>628</v>
      </c>
      <c r="T690" s="175" t="s">
        <v>38</v>
      </c>
      <c r="U690" s="175" t="s">
        <v>38</v>
      </c>
      <c r="V690" s="175" t="s">
        <v>38</v>
      </c>
      <c r="W690" s="175" t="s">
        <v>38</v>
      </c>
      <c r="X690" s="178" t="s">
        <v>626</v>
      </c>
      <c r="Y690" s="178" t="s">
        <v>38</v>
      </c>
      <c r="Z690" s="178" t="s">
        <v>38</v>
      </c>
      <c r="AA690" s="178"/>
      <c r="AB690" s="178"/>
      <c r="AC690" s="178"/>
      <c r="AD690" s="178"/>
      <c r="AE690" s="178"/>
      <c r="AF690" s="178" t="s">
        <v>87</v>
      </c>
      <c r="AG690" s="180"/>
      <c r="AH690" s="180"/>
      <c r="AI690" s="181"/>
      <c r="AJ690" s="181"/>
      <c r="AK690" s="181"/>
      <c r="AL690" s="182">
        <v>383</v>
      </c>
      <c r="AM690" s="183" t="s">
        <v>11207</v>
      </c>
    </row>
    <row r="691" spans="1:39" s="153" customFormat="1" ht="15.6" customHeight="1" x14ac:dyDescent="0.3">
      <c r="A691" s="186">
        <v>1432</v>
      </c>
      <c r="B691" s="178">
        <v>1286</v>
      </c>
      <c r="C691" s="178"/>
      <c r="D691" s="178"/>
      <c r="E691" s="178"/>
      <c r="F691" s="176">
        <v>1957</v>
      </c>
      <c r="G691" s="176">
        <v>11</v>
      </c>
      <c r="H691" s="176">
        <v>14</v>
      </c>
      <c r="I691" s="178"/>
      <c r="J691" s="178"/>
      <c r="K691" s="178" t="s">
        <v>755</v>
      </c>
      <c r="L691" s="178"/>
      <c r="M691" s="178"/>
      <c r="N691" s="187" t="s">
        <v>1295</v>
      </c>
      <c r="O691" s="178"/>
      <c r="P691" s="179"/>
      <c r="Q691" s="178"/>
      <c r="R691" s="178"/>
      <c r="S691" s="178"/>
      <c r="T691" s="175" t="s">
        <v>38</v>
      </c>
      <c r="U691" s="178" t="s">
        <v>38</v>
      </c>
      <c r="V691" s="188"/>
      <c r="W691" s="188"/>
      <c r="X691" s="188"/>
      <c r="Y691" s="178" t="s">
        <v>38</v>
      </c>
      <c r="Z691" s="188"/>
      <c r="AA691" s="178"/>
      <c r="AB691" s="178"/>
      <c r="AC691" s="178"/>
      <c r="AD691" s="178"/>
      <c r="AE691" s="178"/>
      <c r="AF691" s="178"/>
      <c r="AG691" s="180" t="s">
        <v>42</v>
      </c>
      <c r="AH691" s="180"/>
      <c r="AI691" s="181"/>
      <c r="AJ691" s="181"/>
      <c r="AK691" s="181"/>
      <c r="AL691" s="182"/>
      <c r="AM691" s="183" t="s">
        <v>11257</v>
      </c>
    </row>
    <row r="692" spans="1:39" s="153" customFormat="1" ht="15.6" customHeight="1" x14ac:dyDescent="0.3">
      <c r="A692" s="186">
        <v>1433</v>
      </c>
      <c r="B692" s="178">
        <v>1287</v>
      </c>
      <c r="C692" s="178"/>
      <c r="D692" s="178"/>
      <c r="E692" s="178"/>
      <c r="F692" s="176">
        <v>1957</v>
      </c>
      <c r="G692" s="176">
        <v>11</v>
      </c>
      <c r="H692" s="176">
        <v>14</v>
      </c>
      <c r="I692" s="178" t="s">
        <v>88</v>
      </c>
      <c r="J692" s="178" t="s">
        <v>1296</v>
      </c>
      <c r="K692" s="178"/>
      <c r="L692" s="178"/>
      <c r="M692" s="178"/>
      <c r="N692" s="187" t="s">
        <v>1297</v>
      </c>
      <c r="O692" s="178"/>
      <c r="P692" s="179"/>
      <c r="Q692" s="178"/>
      <c r="R692" s="178"/>
      <c r="S692" s="178"/>
      <c r="T692" s="175" t="s">
        <v>38</v>
      </c>
      <c r="U692" s="178" t="s">
        <v>38</v>
      </c>
      <c r="V692" s="188"/>
      <c r="W692" s="188"/>
      <c r="X692" s="188"/>
      <c r="Y692" s="178" t="s">
        <v>38</v>
      </c>
      <c r="Z692" s="188"/>
      <c r="AA692" s="178"/>
      <c r="AB692" s="178" t="s">
        <v>42</v>
      </c>
      <c r="AC692" s="178"/>
      <c r="AD692" s="178"/>
      <c r="AE692" s="178"/>
      <c r="AF692" s="178"/>
      <c r="AG692" s="180"/>
      <c r="AH692" s="180"/>
      <c r="AI692" s="181"/>
      <c r="AJ692" s="181"/>
      <c r="AK692" s="181"/>
      <c r="AL692" s="182"/>
      <c r="AM692" s="183" t="s">
        <v>11257</v>
      </c>
    </row>
    <row r="693" spans="1:39" s="153" customFormat="1" ht="15.6" customHeight="1" x14ac:dyDescent="0.3">
      <c r="A693" s="186">
        <v>1435</v>
      </c>
      <c r="B693" s="178">
        <v>1289</v>
      </c>
      <c r="C693" s="178"/>
      <c r="D693" s="178"/>
      <c r="E693" s="178"/>
      <c r="F693" s="176">
        <v>1957</v>
      </c>
      <c r="G693" s="176">
        <v>11</v>
      </c>
      <c r="H693" s="176">
        <v>23</v>
      </c>
      <c r="I693" s="178" t="s">
        <v>733</v>
      </c>
      <c r="J693" s="178" t="s">
        <v>1298</v>
      </c>
      <c r="K693" s="178"/>
      <c r="L693" s="178"/>
      <c r="M693" s="178"/>
      <c r="N693" s="187" t="s">
        <v>1299</v>
      </c>
      <c r="O693" s="178"/>
      <c r="P693" s="179"/>
      <c r="Q693" s="178"/>
      <c r="R693" s="178"/>
      <c r="S693" s="178"/>
      <c r="T693" s="175" t="s">
        <v>38</v>
      </c>
      <c r="U693" s="178" t="s">
        <v>38</v>
      </c>
      <c r="V693" s="188"/>
      <c r="W693" s="188"/>
      <c r="X693" s="188"/>
      <c r="Y693" s="178" t="s">
        <v>38</v>
      </c>
      <c r="Z693" s="188"/>
      <c r="AA693" s="178"/>
      <c r="AB693" s="178"/>
      <c r="AC693" s="178"/>
      <c r="AD693" s="178"/>
      <c r="AE693" s="178"/>
      <c r="AF693" s="178"/>
      <c r="AG693" s="180" t="s">
        <v>42</v>
      </c>
      <c r="AH693" s="180"/>
      <c r="AI693" s="181"/>
      <c r="AJ693" s="181"/>
      <c r="AK693" s="181"/>
      <c r="AL693" s="182"/>
      <c r="AM693" s="183" t="s">
        <v>11257</v>
      </c>
    </row>
    <row r="694" spans="1:39" s="153" customFormat="1" ht="15.6" customHeight="1" x14ac:dyDescent="0.3">
      <c r="A694" s="186">
        <v>1437</v>
      </c>
      <c r="B694" s="178">
        <v>1291</v>
      </c>
      <c r="C694" s="178"/>
      <c r="D694" s="178"/>
      <c r="E694" s="178"/>
      <c r="F694" s="176">
        <v>1957</v>
      </c>
      <c r="G694" s="176">
        <v>11</v>
      </c>
      <c r="H694" s="176">
        <v>25</v>
      </c>
      <c r="I694" s="178" t="s">
        <v>696</v>
      </c>
      <c r="J694" s="178" t="s">
        <v>1281</v>
      </c>
      <c r="K694" s="178" t="s">
        <v>31</v>
      </c>
      <c r="L694" s="178" t="s">
        <v>1281</v>
      </c>
      <c r="M694" s="178"/>
      <c r="N694" s="187" t="s">
        <v>1300</v>
      </c>
      <c r="O694" s="178">
        <v>7</v>
      </c>
      <c r="P694" s="179" t="s">
        <v>110</v>
      </c>
      <c r="Q694" s="178"/>
      <c r="R694" s="178"/>
      <c r="S694" s="178"/>
      <c r="T694" s="175" t="s">
        <v>1283</v>
      </c>
      <c r="U694" s="178" t="s">
        <v>38</v>
      </c>
      <c r="V694" s="188"/>
      <c r="W694" s="188"/>
      <c r="X694" s="188"/>
      <c r="Y694" s="178" t="s">
        <v>1281</v>
      </c>
      <c r="Z694" s="188"/>
      <c r="AA694" s="178"/>
      <c r="AB694" s="178"/>
      <c r="AC694" s="178"/>
      <c r="AD694" s="178" t="s">
        <v>42</v>
      </c>
      <c r="AE694" s="178"/>
      <c r="AF694" s="178" t="s">
        <v>87</v>
      </c>
      <c r="AG694" s="180" t="s">
        <v>42</v>
      </c>
      <c r="AH694" s="180"/>
      <c r="AI694" s="181"/>
      <c r="AJ694" s="181"/>
      <c r="AK694" s="181"/>
      <c r="AL694" s="182">
        <v>1437</v>
      </c>
      <c r="AM694" s="183" t="s">
        <v>11207</v>
      </c>
    </row>
    <row r="695" spans="1:39" s="153" customFormat="1" ht="15.6" customHeight="1" x14ac:dyDescent="0.3">
      <c r="A695" s="186">
        <v>1438</v>
      </c>
      <c r="B695" s="178">
        <v>1292</v>
      </c>
      <c r="C695" s="178"/>
      <c r="D695" s="178"/>
      <c r="E695" s="178"/>
      <c r="F695" s="176">
        <v>1957</v>
      </c>
      <c r="G695" s="176">
        <v>11</v>
      </c>
      <c r="H695" s="176">
        <v>26</v>
      </c>
      <c r="I695" s="178" t="s">
        <v>80</v>
      </c>
      <c r="J695" s="178" t="s">
        <v>1301</v>
      </c>
      <c r="K695" s="178" t="s">
        <v>31</v>
      </c>
      <c r="L695" s="178"/>
      <c r="M695" s="178"/>
      <c r="N695" s="187" t="s">
        <v>1302</v>
      </c>
      <c r="O695" s="178"/>
      <c r="P695" s="179"/>
      <c r="Q695" s="178"/>
      <c r="R695" s="178"/>
      <c r="S695" s="178"/>
      <c r="T695" s="175" t="s">
        <v>38</v>
      </c>
      <c r="U695" s="178" t="s">
        <v>38</v>
      </c>
      <c r="V695" s="188"/>
      <c r="W695" s="188"/>
      <c r="X695" s="188"/>
      <c r="Y695" s="178" t="s">
        <v>38</v>
      </c>
      <c r="Z695" s="188"/>
      <c r="AA695" s="178"/>
      <c r="AB695" s="178"/>
      <c r="AC695" s="178"/>
      <c r="AD695" s="178"/>
      <c r="AE695" s="178"/>
      <c r="AF695" s="178"/>
      <c r="AG695" s="180"/>
      <c r="AH695" s="180"/>
      <c r="AI695" s="181"/>
      <c r="AJ695" s="181"/>
      <c r="AK695" s="181" t="s">
        <v>42</v>
      </c>
      <c r="AL695" s="182"/>
      <c r="AM695" s="183" t="s">
        <v>11257</v>
      </c>
    </row>
    <row r="696" spans="1:39" s="153" customFormat="1" ht="15.6" customHeight="1" x14ac:dyDescent="0.3">
      <c r="A696" s="173">
        <v>384</v>
      </c>
      <c r="B696" s="174">
        <v>1299</v>
      </c>
      <c r="C696" s="174" t="s">
        <v>640</v>
      </c>
      <c r="D696" s="174"/>
      <c r="E696" s="174"/>
      <c r="F696" s="176">
        <v>1957</v>
      </c>
      <c r="G696" s="176">
        <v>11</v>
      </c>
      <c r="H696" s="176">
        <v>30</v>
      </c>
      <c r="I696" s="174" t="s">
        <v>89</v>
      </c>
      <c r="J696" s="174" t="s">
        <v>625</v>
      </c>
      <c r="K696" s="174" t="s">
        <v>31</v>
      </c>
      <c r="L696" s="174" t="s">
        <v>626</v>
      </c>
      <c r="M696" s="174"/>
      <c r="N696" s="184" t="s">
        <v>641</v>
      </c>
      <c r="O696" s="178">
        <v>20</v>
      </c>
      <c r="P696" s="179" t="s">
        <v>281</v>
      </c>
      <c r="Q696" s="175"/>
      <c r="R696" s="175"/>
      <c r="S696" s="175" t="s">
        <v>628</v>
      </c>
      <c r="T696" s="175" t="s">
        <v>38</v>
      </c>
      <c r="U696" s="175" t="s">
        <v>38</v>
      </c>
      <c r="V696" s="175" t="s">
        <v>38</v>
      </c>
      <c r="W696" s="175" t="s">
        <v>38</v>
      </c>
      <c r="X696" s="178" t="s">
        <v>626</v>
      </c>
      <c r="Y696" s="178" t="s">
        <v>38</v>
      </c>
      <c r="Z696" s="178" t="s">
        <v>38</v>
      </c>
      <c r="AA696" s="178"/>
      <c r="AB696" s="178"/>
      <c r="AC696" s="178"/>
      <c r="AD696" s="178"/>
      <c r="AE696" s="178"/>
      <c r="AF696" s="178" t="s">
        <v>87</v>
      </c>
      <c r="AG696" s="180"/>
      <c r="AH696" s="180"/>
      <c r="AI696" s="181"/>
      <c r="AJ696" s="181"/>
      <c r="AK696" s="181"/>
      <c r="AL696" s="182">
        <v>384</v>
      </c>
      <c r="AM696" s="183" t="s">
        <v>11207</v>
      </c>
    </row>
    <row r="697" spans="1:39" s="153" customFormat="1" ht="15.6" customHeight="1" x14ac:dyDescent="0.3">
      <c r="A697" s="186">
        <v>1444</v>
      </c>
      <c r="B697" s="178">
        <v>1298</v>
      </c>
      <c r="C697" s="178"/>
      <c r="D697" s="178"/>
      <c r="E697" s="178"/>
      <c r="F697" s="176">
        <v>1957</v>
      </c>
      <c r="G697" s="176">
        <v>11</v>
      </c>
      <c r="H697" s="176">
        <v>30</v>
      </c>
      <c r="I697" s="178" t="s">
        <v>752</v>
      </c>
      <c r="J697" s="178" t="s">
        <v>1303</v>
      </c>
      <c r="K697" s="174" t="s">
        <v>31</v>
      </c>
      <c r="L697" s="178" t="s">
        <v>1304</v>
      </c>
      <c r="M697" s="178"/>
      <c r="N697" s="187" t="s">
        <v>1305</v>
      </c>
      <c r="O697" s="178">
        <v>7</v>
      </c>
      <c r="P697" s="179">
        <v>-4</v>
      </c>
      <c r="Q697" s="178"/>
      <c r="R697" s="178"/>
      <c r="S697" s="178"/>
      <c r="T697" s="175" t="s">
        <v>1306</v>
      </c>
      <c r="U697" s="178" t="s">
        <v>38</v>
      </c>
      <c r="V697" s="188"/>
      <c r="W697" s="188"/>
      <c r="X697" s="188"/>
      <c r="Y697" s="178" t="s">
        <v>1304</v>
      </c>
      <c r="Z697" s="188"/>
      <c r="AA697" s="178"/>
      <c r="AB697" s="178"/>
      <c r="AC697" s="178"/>
      <c r="AD697" s="178" t="s">
        <v>42</v>
      </c>
      <c r="AE697" s="178"/>
      <c r="AF697" s="178" t="s">
        <v>87</v>
      </c>
      <c r="AG697" s="180" t="s">
        <v>42</v>
      </c>
      <c r="AH697" s="180"/>
      <c r="AI697" s="181"/>
      <c r="AJ697" s="181"/>
      <c r="AK697" s="181"/>
      <c r="AL697" s="182">
        <v>1444</v>
      </c>
      <c r="AM697" s="183" t="s">
        <v>11207</v>
      </c>
    </row>
    <row r="698" spans="1:39" s="153" customFormat="1" ht="15.6" customHeight="1" x14ac:dyDescent="0.3">
      <c r="A698" s="173">
        <v>278</v>
      </c>
      <c r="B698" s="174">
        <v>1301</v>
      </c>
      <c r="C698" s="174"/>
      <c r="D698" s="175"/>
      <c r="E698" s="175"/>
      <c r="F698" s="176">
        <v>1957</v>
      </c>
      <c r="G698" s="176">
        <v>12</v>
      </c>
      <c r="H698" s="176">
        <v>11</v>
      </c>
      <c r="I698" s="174" t="s">
        <v>58</v>
      </c>
      <c r="J698" s="174" t="s">
        <v>447</v>
      </c>
      <c r="K698" s="174" t="s">
        <v>31</v>
      </c>
      <c r="L698" s="174" t="s">
        <v>60</v>
      </c>
      <c r="M698" s="174"/>
      <c r="N698" s="184" t="s">
        <v>448</v>
      </c>
      <c r="O698" s="178" t="s">
        <v>78</v>
      </c>
      <c r="P698" s="179">
        <v>12</v>
      </c>
      <c r="Q698" s="175" t="s">
        <v>63</v>
      </c>
      <c r="R698" s="175"/>
      <c r="S698" s="175"/>
      <c r="T698" s="175" t="s">
        <v>38</v>
      </c>
      <c r="U698" s="175" t="s">
        <v>38</v>
      </c>
      <c r="V698" s="175" t="s">
        <v>60</v>
      </c>
      <c r="W698" s="175" t="s">
        <v>38</v>
      </c>
      <c r="X698" s="178" t="s">
        <v>38</v>
      </c>
      <c r="Y698" s="178" t="s">
        <v>38</v>
      </c>
      <c r="Z698" s="178" t="s">
        <v>38</v>
      </c>
      <c r="AA698" s="178"/>
      <c r="AB698" s="178"/>
      <c r="AC698" s="178"/>
      <c r="AD698" s="178"/>
      <c r="AE698" s="178"/>
      <c r="AF698" s="178" t="s">
        <v>30</v>
      </c>
      <c r="AG698" s="180" t="s">
        <v>42</v>
      </c>
      <c r="AH698" s="180"/>
      <c r="AI698" s="181"/>
      <c r="AJ698" s="181"/>
      <c r="AK698" s="181"/>
      <c r="AL698" s="182">
        <v>278</v>
      </c>
      <c r="AM698" s="183" t="s">
        <v>11207</v>
      </c>
    </row>
    <row r="699" spans="1:39" s="153" customFormat="1" ht="15.6" customHeight="1" x14ac:dyDescent="0.3">
      <c r="A699" s="186">
        <v>1445</v>
      </c>
      <c r="B699" s="178">
        <v>1300</v>
      </c>
      <c r="C699" s="178"/>
      <c r="D699" s="178"/>
      <c r="E699" s="178"/>
      <c r="F699" s="176">
        <v>1957</v>
      </c>
      <c r="G699" s="176">
        <v>12</v>
      </c>
      <c r="H699" s="176">
        <v>11</v>
      </c>
      <c r="I699" s="178" t="s">
        <v>749</v>
      </c>
      <c r="J699" s="178" t="b">
        <v>0</v>
      </c>
      <c r="K699" s="178"/>
      <c r="L699" s="178"/>
      <c r="M699" s="178"/>
      <c r="N699" s="187" t="s">
        <v>1308</v>
      </c>
      <c r="O699" s="178"/>
      <c r="P699" s="179"/>
      <c r="Q699" s="178"/>
      <c r="R699" s="178"/>
      <c r="S699" s="178"/>
      <c r="T699" s="175" t="s">
        <v>38</v>
      </c>
      <c r="U699" s="178" t="s">
        <v>38</v>
      </c>
      <c r="V699" s="188"/>
      <c r="W699" s="188"/>
      <c r="X699" s="188"/>
      <c r="Y699" s="178" t="s">
        <v>38</v>
      </c>
      <c r="Z699" s="188"/>
      <c r="AA699" s="178"/>
      <c r="AB699" s="178"/>
      <c r="AC699" s="178"/>
      <c r="AD699" s="178"/>
      <c r="AE699" s="178"/>
      <c r="AF699" s="178"/>
      <c r="AG699" s="180" t="s">
        <v>42</v>
      </c>
      <c r="AH699" s="180"/>
      <c r="AI699" s="181"/>
      <c r="AJ699" s="181"/>
      <c r="AK699" s="181"/>
      <c r="AL699" s="182"/>
      <c r="AM699" s="183" t="s">
        <v>11257</v>
      </c>
    </row>
    <row r="700" spans="1:39" s="153" customFormat="1" ht="15.6" customHeight="1" x14ac:dyDescent="0.3">
      <c r="A700" s="186">
        <v>1446</v>
      </c>
      <c r="B700" s="178">
        <v>1302</v>
      </c>
      <c r="C700" s="178"/>
      <c r="D700" s="178"/>
      <c r="E700" s="178"/>
      <c r="F700" s="176">
        <v>1957</v>
      </c>
      <c r="G700" s="176">
        <v>12</v>
      </c>
      <c r="H700" s="176">
        <v>12</v>
      </c>
      <c r="I700" s="178"/>
      <c r="J700" s="178"/>
      <c r="K700" s="178" t="s">
        <v>687</v>
      </c>
      <c r="L700" s="178"/>
      <c r="M700" s="178"/>
      <c r="N700" s="187" t="s">
        <v>1309</v>
      </c>
      <c r="O700" s="178"/>
      <c r="P700" s="179"/>
      <c r="Q700" s="178"/>
      <c r="R700" s="178"/>
      <c r="S700" s="178"/>
      <c r="T700" s="175" t="s">
        <v>38</v>
      </c>
      <c r="U700" s="178" t="s">
        <v>38</v>
      </c>
      <c r="V700" s="188"/>
      <c r="W700" s="188"/>
      <c r="X700" s="188"/>
      <c r="Y700" s="178" t="s">
        <v>38</v>
      </c>
      <c r="Z700" s="188"/>
      <c r="AA700" s="178"/>
      <c r="AB700" s="178"/>
      <c r="AC700" s="178"/>
      <c r="AD700" s="178"/>
      <c r="AE700" s="178"/>
      <c r="AF700" s="178"/>
      <c r="AG700" s="180" t="s">
        <v>42</v>
      </c>
      <c r="AH700" s="180"/>
      <c r="AI700" s="181"/>
      <c r="AJ700" s="181"/>
      <c r="AK700" s="181"/>
      <c r="AL700" s="182"/>
      <c r="AM700" s="183" t="s">
        <v>11257</v>
      </c>
    </row>
    <row r="701" spans="1:39" s="153" customFormat="1" ht="15.6" customHeight="1" x14ac:dyDescent="0.3">
      <c r="A701" s="186">
        <v>1447</v>
      </c>
      <c r="B701" s="178">
        <v>1303</v>
      </c>
      <c r="C701" s="178"/>
      <c r="D701" s="178"/>
      <c r="E701" s="178"/>
      <c r="F701" s="176">
        <v>1957</v>
      </c>
      <c r="G701" s="176">
        <v>12</v>
      </c>
      <c r="H701" s="176">
        <v>13</v>
      </c>
      <c r="I701" s="178"/>
      <c r="J701" s="178"/>
      <c r="K701" s="178" t="s">
        <v>687</v>
      </c>
      <c r="L701" s="178"/>
      <c r="M701" s="178"/>
      <c r="N701" s="187" t="s">
        <v>1310</v>
      </c>
      <c r="O701" s="178"/>
      <c r="P701" s="179"/>
      <c r="Q701" s="178"/>
      <c r="R701" s="178"/>
      <c r="S701" s="178"/>
      <c r="T701" s="175" t="s">
        <v>38</v>
      </c>
      <c r="U701" s="178" t="s">
        <v>38</v>
      </c>
      <c r="V701" s="188"/>
      <c r="W701" s="188"/>
      <c r="X701" s="188"/>
      <c r="Y701" s="178" t="s">
        <v>38</v>
      </c>
      <c r="Z701" s="188"/>
      <c r="AA701" s="178"/>
      <c r="AB701" s="178"/>
      <c r="AC701" s="178"/>
      <c r="AD701" s="178"/>
      <c r="AE701" s="178"/>
      <c r="AF701" s="178"/>
      <c r="AG701" s="180"/>
      <c r="AH701" s="180"/>
      <c r="AI701" s="181" t="s">
        <v>42</v>
      </c>
      <c r="AJ701" s="181" t="s">
        <v>42</v>
      </c>
      <c r="AK701" s="181"/>
      <c r="AL701" s="182"/>
      <c r="AM701" s="183" t="s">
        <v>11257</v>
      </c>
    </row>
    <row r="702" spans="1:39" s="153" customFormat="1" ht="15.6" customHeight="1" x14ac:dyDescent="0.3">
      <c r="A702" s="186">
        <v>1452</v>
      </c>
      <c r="B702" s="178">
        <v>1308</v>
      </c>
      <c r="C702" s="178"/>
      <c r="D702" s="178"/>
      <c r="E702" s="178"/>
      <c r="F702" s="176">
        <v>1958</v>
      </c>
      <c r="G702" s="176">
        <v>1</v>
      </c>
      <c r="H702" s="176">
        <v>4</v>
      </c>
      <c r="I702" s="178"/>
      <c r="J702" s="178"/>
      <c r="K702" s="178" t="s">
        <v>1128</v>
      </c>
      <c r="L702" s="178"/>
      <c r="M702" s="178"/>
      <c r="N702" s="187" t="s">
        <v>1311</v>
      </c>
      <c r="O702" s="178"/>
      <c r="P702" s="179"/>
      <c r="Q702" s="178"/>
      <c r="R702" s="178"/>
      <c r="S702" s="178"/>
      <c r="T702" s="175" t="s">
        <v>38</v>
      </c>
      <c r="U702" s="178" t="s">
        <v>38</v>
      </c>
      <c r="V702" s="188"/>
      <c r="W702" s="188"/>
      <c r="X702" s="188"/>
      <c r="Y702" s="178" t="s">
        <v>38</v>
      </c>
      <c r="Z702" s="188"/>
      <c r="AA702" s="178"/>
      <c r="AB702" s="178"/>
      <c r="AC702" s="178"/>
      <c r="AD702" s="178"/>
      <c r="AE702" s="178"/>
      <c r="AF702" s="178"/>
      <c r="AG702" s="180" t="s">
        <v>42</v>
      </c>
      <c r="AH702" s="180"/>
      <c r="AI702" s="181"/>
      <c r="AJ702" s="181"/>
      <c r="AK702" s="181"/>
      <c r="AL702" s="182"/>
      <c r="AM702" s="183" t="s">
        <v>11257</v>
      </c>
    </row>
    <row r="703" spans="1:39" s="153" customFormat="1" ht="15.6" customHeight="1" x14ac:dyDescent="0.3">
      <c r="A703" s="186">
        <v>1454</v>
      </c>
      <c r="B703" s="178">
        <v>1310</v>
      </c>
      <c r="C703" s="178"/>
      <c r="D703" s="178"/>
      <c r="E703" s="178"/>
      <c r="F703" s="176">
        <v>1958</v>
      </c>
      <c r="G703" s="176">
        <v>1</v>
      </c>
      <c r="H703" s="176">
        <v>11</v>
      </c>
      <c r="I703" s="178" t="s">
        <v>709</v>
      </c>
      <c r="J703" s="178" t="s">
        <v>11307</v>
      </c>
      <c r="K703" s="178" t="s">
        <v>31</v>
      </c>
      <c r="L703" s="178"/>
      <c r="M703" s="178"/>
      <c r="N703" s="187" t="s">
        <v>1312</v>
      </c>
      <c r="O703" s="178"/>
      <c r="P703" s="179"/>
      <c r="Q703" s="178"/>
      <c r="R703" s="178"/>
      <c r="S703" s="178"/>
      <c r="T703" s="175" t="s">
        <v>38</v>
      </c>
      <c r="U703" s="178" t="s">
        <v>38</v>
      </c>
      <c r="V703" s="188"/>
      <c r="W703" s="188"/>
      <c r="X703" s="188"/>
      <c r="Y703" s="178" t="s">
        <v>38</v>
      </c>
      <c r="Z703" s="188"/>
      <c r="AA703" s="178"/>
      <c r="AB703" s="178"/>
      <c r="AC703" s="178"/>
      <c r="AD703" s="178"/>
      <c r="AE703" s="178"/>
      <c r="AF703" s="178"/>
      <c r="AG703" s="180" t="s">
        <v>42</v>
      </c>
      <c r="AH703" s="180"/>
      <c r="AI703" s="181"/>
      <c r="AJ703" s="181"/>
      <c r="AK703" s="181"/>
      <c r="AL703" s="182"/>
      <c r="AM703" s="183" t="s">
        <v>11257</v>
      </c>
    </row>
    <row r="704" spans="1:39" s="153" customFormat="1" ht="15.6" customHeight="1" x14ac:dyDescent="0.3">
      <c r="A704" s="186">
        <v>1455</v>
      </c>
      <c r="B704" s="178">
        <v>1311</v>
      </c>
      <c r="C704" s="178"/>
      <c r="D704" s="178"/>
      <c r="E704" s="178"/>
      <c r="F704" s="176">
        <v>1958</v>
      </c>
      <c r="G704" s="176">
        <v>1</v>
      </c>
      <c r="H704" s="176">
        <v>14</v>
      </c>
      <c r="I704" s="178" t="s">
        <v>709</v>
      </c>
      <c r="J704" s="178" t="s">
        <v>11307</v>
      </c>
      <c r="K704" s="178" t="s">
        <v>31</v>
      </c>
      <c r="L704" s="178"/>
      <c r="M704" s="178"/>
      <c r="N704" s="187" t="s">
        <v>1313</v>
      </c>
      <c r="O704" s="178"/>
      <c r="P704" s="179"/>
      <c r="Q704" s="178"/>
      <c r="R704" s="178"/>
      <c r="S704" s="178"/>
      <c r="T704" s="175" t="s">
        <v>38</v>
      </c>
      <c r="U704" s="178" t="s">
        <v>38</v>
      </c>
      <c r="V704" s="188"/>
      <c r="W704" s="188"/>
      <c r="X704" s="188"/>
      <c r="Y704" s="178" t="s">
        <v>38</v>
      </c>
      <c r="Z704" s="188"/>
      <c r="AA704" s="178"/>
      <c r="AB704" s="178"/>
      <c r="AC704" s="178"/>
      <c r="AD704" s="178"/>
      <c r="AE704" s="178"/>
      <c r="AF704" s="178"/>
      <c r="AG704" s="180" t="s">
        <v>42</v>
      </c>
      <c r="AH704" s="180"/>
      <c r="AI704" s="181"/>
      <c r="AJ704" s="181"/>
      <c r="AK704" s="181"/>
      <c r="AL704" s="182"/>
      <c r="AM704" s="183" t="s">
        <v>11257</v>
      </c>
    </row>
    <row r="705" spans="1:39" s="153" customFormat="1" ht="15.6" customHeight="1" x14ac:dyDescent="0.3">
      <c r="A705" s="186">
        <v>1458</v>
      </c>
      <c r="B705" s="178">
        <v>1314</v>
      </c>
      <c r="C705" s="178"/>
      <c r="D705" s="178"/>
      <c r="E705" s="178"/>
      <c r="F705" s="176">
        <v>1958</v>
      </c>
      <c r="G705" s="176">
        <v>2</v>
      </c>
      <c r="H705" s="176">
        <v>13</v>
      </c>
      <c r="I705" s="178"/>
      <c r="J705" s="178"/>
      <c r="K705" s="178" t="s">
        <v>1314</v>
      </c>
      <c r="L705" s="178"/>
      <c r="M705" s="178"/>
      <c r="N705" s="187" t="s">
        <v>1315</v>
      </c>
      <c r="O705" s="178"/>
      <c r="P705" s="179"/>
      <c r="Q705" s="178"/>
      <c r="R705" s="178"/>
      <c r="S705" s="178"/>
      <c r="T705" s="175" t="s">
        <v>38</v>
      </c>
      <c r="U705" s="178" t="s">
        <v>38</v>
      </c>
      <c r="V705" s="188"/>
      <c r="W705" s="188"/>
      <c r="X705" s="188"/>
      <c r="Y705" s="178" t="s">
        <v>38</v>
      </c>
      <c r="Z705" s="188"/>
      <c r="AA705" s="178" t="s">
        <v>42</v>
      </c>
      <c r="AB705" s="178"/>
      <c r="AC705" s="178"/>
      <c r="AD705" s="178"/>
      <c r="AE705" s="178"/>
      <c r="AF705" s="178"/>
      <c r="AG705" s="180" t="s">
        <v>42</v>
      </c>
      <c r="AH705" s="180"/>
      <c r="AI705" s="181"/>
      <c r="AJ705" s="181"/>
      <c r="AK705" s="181"/>
      <c r="AL705" s="182"/>
      <c r="AM705" s="183" t="s">
        <v>11257</v>
      </c>
    </row>
    <row r="706" spans="1:39" s="153" customFormat="1" ht="15.6" customHeight="1" x14ac:dyDescent="0.3">
      <c r="A706" s="186">
        <v>1461</v>
      </c>
      <c r="B706" s="178">
        <v>1317</v>
      </c>
      <c r="C706" s="178"/>
      <c r="D706" s="178"/>
      <c r="E706" s="178"/>
      <c r="F706" s="176">
        <v>1958</v>
      </c>
      <c r="G706" s="176">
        <v>2</v>
      </c>
      <c r="H706" s="176">
        <v>25</v>
      </c>
      <c r="I706" s="178"/>
      <c r="J706" s="178"/>
      <c r="K706" s="178" t="s">
        <v>707</v>
      </c>
      <c r="L706" s="178"/>
      <c r="M706" s="178"/>
      <c r="N706" s="187" t="s">
        <v>1316</v>
      </c>
      <c r="O706" s="178"/>
      <c r="P706" s="179"/>
      <c r="Q706" s="178"/>
      <c r="R706" s="178"/>
      <c r="S706" s="178"/>
      <c r="T706" s="175" t="s">
        <v>38</v>
      </c>
      <c r="U706" s="178" t="s">
        <v>38</v>
      </c>
      <c r="V706" s="188"/>
      <c r="W706" s="188"/>
      <c r="X706" s="188"/>
      <c r="Y706" s="178" t="s">
        <v>38</v>
      </c>
      <c r="Z706" s="188"/>
      <c r="AA706" s="178"/>
      <c r="AB706" s="178"/>
      <c r="AC706" s="178"/>
      <c r="AD706" s="178"/>
      <c r="AE706" s="178"/>
      <c r="AF706" s="178"/>
      <c r="AG706" s="180" t="s">
        <v>42</v>
      </c>
      <c r="AH706" s="180"/>
      <c r="AI706" s="181"/>
      <c r="AJ706" s="181"/>
      <c r="AK706" s="181"/>
      <c r="AL706" s="182"/>
      <c r="AM706" s="183" t="s">
        <v>11257</v>
      </c>
    </row>
    <row r="707" spans="1:39" s="153" customFormat="1" ht="15.6" customHeight="1" x14ac:dyDescent="0.3">
      <c r="A707" s="186">
        <v>1463</v>
      </c>
      <c r="B707" s="178">
        <v>1319</v>
      </c>
      <c r="C707" s="178"/>
      <c r="D707" s="178"/>
      <c r="E707" s="178"/>
      <c r="F707" s="176">
        <v>1958</v>
      </c>
      <c r="G707" s="176">
        <v>3</v>
      </c>
      <c r="H707" s="176">
        <v>9</v>
      </c>
      <c r="I707" s="178"/>
      <c r="J707" s="178"/>
      <c r="K707" s="178" t="s">
        <v>1317</v>
      </c>
      <c r="L707" s="178"/>
      <c r="M707" s="178"/>
      <c r="N707" s="187" t="s">
        <v>1318</v>
      </c>
      <c r="O707" s="178"/>
      <c r="P707" s="179"/>
      <c r="Q707" s="178"/>
      <c r="R707" s="178"/>
      <c r="S707" s="178"/>
      <c r="T707" s="175" t="s">
        <v>38</v>
      </c>
      <c r="U707" s="178" t="s">
        <v>38</v>
      </c>
      <c r="V707" s="188"/>
      <c r="W707" s="188"/>
      <c r="X707" s="188"/>
      <c r="Y707" s="178" t="s">
        <v>38</v>
      </c>
      <c r="Z707" s="188"/>
      <c r="AA707" s="178"/>
      <c r="AB707" s="178"/>
      <c r="AC707" s="178"/>
      <c r="AD707" s="178"/>
      <c r="AE707" s="178"/>
      <c r="AF707" s="178"/>
      <c r="AG707" s="180" t="s">
        <v>42</v>
      </c>
      <c r="AH707" s="180"/>
      <c r="AI707" s="181"/>
      <c r="AJ707" s="181"/>
      <c r="AK707" s="181"/>
      <c r="AL707" s="182"/>
      <c r="AM707" s="183" t="s">
        <v>11257</v>
      </c>
    </row>
    <row r="708" spans="1:39" s="153" customFormat="1" ht="15.6" customHeight="1" x14ac:dyDescent="0.3">
      <c r="A708" s="186">
        <v>1896</v>
      </c>
      <c r="B708" s="178"/>
      <c r="C708" s="178"/>
      <c r="D708" s="178" t="s">
        <v>11313</v>
      </c>
      <c r="E708" s="178"/>
      <c r="F708" s="176">
        <v>1958</v>
      </c>
      <c r="G708" s="176">
        <v>5</v>
      </c>
      <c r="H708" s="176">
        <v>0</v>
      </c>
      <c r="I708" s="178" t="s">
        <v>710</v>
      </c>
      <c r="J708" s="178" t="s">
        <v>857</v>
      </c>
      <c r="K708" s="178" t="s">
        <v>31</v>
      </c>
      <c r="L708" s="178" t="s">
        <v>858</v>
      </c>
      <c r="M708" s="178"/>
      <c r="N708" s="187" t="s">
        <v>1486</v>
      </c>
      <c r="O708" s="178">
        <v>7</v>
      </c>
      <c r="P708" s="179">
        <v>-3</v>
      </c>
      <c r="Q708" s="178"/>
      <c r="R708" s="178"/>
      <c r="S708" s="178"/>
      <c r="T708" s="175" t="s">
        <v>860</v>
      </c>
      <c r="U708" s="178" t="s">
        <v>38</v>
      </c>
      <c r="V708" s="188"/>
      <c r="W708" s="188"/>
      <c r="X708" s="188"/>
      <c r="Y708" s="178" t="s">
        <v>858</v>
      </c>
      <c r="Z708" s="188"/>
      <c r="AA708" s="178"/>
      <c r="AB708" s="178"/>
      <c r="AC708" s="178"/>
      <c r="AD708" s="178"/>
      <c r="AE708" s="178"/>
      <c r="AF708" s="178" t="s">
        <v>87</v>
      </c>
      <c r="AG708" s="180"/>
      <c r="AH708" s="180"/>
      <c r="AI708" s="181"/>
      <c r="AJ708" s="181"/>
      <c r="AK708" s="181"/>
      <c r="AL708" s="182">
        <v>1896</v>
      </c>
      <c r="AM708" s="183" t="s">
        <v>11207</v>
      </c>
    </row>
    <row r="709" spans="1:39" s="153" customFormat="1" ht="15.6" customHeight="1" x14ac:dyDescent="0.3">
      <c r="A709" s="186">
        <v>1471</v>
      </c>
      <c r="B709" s="178">
        <v>1327</v>
      </c>
      <c r="C709" s="178"/>
      <c r="D709" s="178"/>
      <c r="E709" s="178"/>
      <c r="F709" s="176">
        <v>1958</v>
      </c>
      <c r="G709" s="176">
        <v>5</v>
      </c>
      <c r="H709" s="176">
        <v>28</v>
      </c>
      <c r="I709" s="178"/>
      <c r="J709" s="178"/>
      <c r="K709" s="178" t="s">
        <v>755</v>
      </c>
      <c r="L709" s="178"/>
      <c r="M709" s="178"/>
      <c r="N709" s="187" t="s">
        <v>1319</v>
      </c>
      <c r="O709" s="178"/>
      <c r="P709" s="179"/>
      <c r="Q709" s="178"/>
      <c r="R709" s="178"/>
      <c r="S709" s="178"/>
      <c r="T709" s="175" t="s">
        <v>38</v>
      </c>
      <c r="U709" s="178" t="s">
        <v>38</v>
      </c>
      <c r="V709" s="188"/>
      <c r="W709" s="188"/>
      <c r="X709" s="188"/>
      <c r="Y709" s="178" t="s">
        <v>38</v>
      </c>
      <c r="Z709" s="188"/>
      <c r="AA709" s="178"/>
      <c r="AB709" s="178"/>
      <c r="AC709" s="178"/>
      <c r="AD709" s="178"/>
      <c r="AE709" s="178"/>
      <c r="AF709" s="178"/>
      <c r="AG709" s="180" t="s">
        <v>42</v>
      </c>
      <c r="AH709" s="180"/>
      <c r="AI709" s="181"/>
      <c r="AJ709" s="181"/>
      <c r="AK709" s="181"/>
      <c r="AL709" s="182"/>
      <c r="AM709" s="183" t="s">
        <v>11257</v>
      </c>
    </row>
    <row r="710" spans="1:39" s="153" customFormat="1" ht="15.6" customHeight="1" x14ac:dyDescent="0.3">
      <c r="A710" s="173">
        <v>279</v>
      </c>
      <c r="B710" s="174">
        <v>1328</v>
      </c>
      <c r="C710" s="174"/>
      <c r="D710" s="175"/>
      <c r="E710" s="175"/>
      <c r="F710" s="176">
        <v>1958</v>
      </c>
      <c r="G710" s="176">
        <v>6</v>
      </c>
      <c r="H710" s="176">
        <v>9</v>
      </c>
      <c r="I710" s="174" t="s">
        <v>66</v>
      </c>
      <c r="J710" s="174" t="s">
        <v>449</v>
      </c>
      <c r="K710" s="174" t="s">
        <v>31</v>
      </c>
      <c r="L710" s="174" t="s">
        <v>115</v>
      </c>
      <c r="M710" s="174"/>
      <c r="N710" s="184" t="s">
        <v>450</v>
      </c>
      <c r="O710" s="178">
        <v>7</v>
      </c>
      <c r="P710" s="179" t="s">
        <v>110</v>
      </c>
      <c r="Q710" s="175" t="s">
        <v>117</v>
      </c>
      <c r="R710" s="175"/>
      <c r="S710" s="175"/>
      <c r="T710" s="175" t="s">
        <v>118</v>
      </c>
      <c r="U710" s="175" t="s">
        <v>38</v>
      </c>
      <c r="V710" s="175" t="s">
        <v>120</v>
      </c>
      <c r="W710" s="175" t="s">
        <v>38</v>
      </c>
      <c r="X710" s="178" t="s">
        <v>38</v>
      </c>
      <c r="Y710" s="178" t="s">
        <v>115</v>
      </c>
      <c r="Z710" s="178" t="s">
        <v>38</v>
      </c>
      <c r="AA710" s="178"/>
      <c r="AB710" s="178"/>
      <c r="AC710" s="178"/>
      <c r="AD710" s="178"/>
      <c r="AE710" s="178"/>
      <c r="AF710" s="178" t="s">
        <v>87</v>
      </c>
      <c r="AG710" s="180"/>
      <c r="AH710" s="180"/>
      <c r="AI710" s="181"/>
      <c r="AJ710" s="181"/>
      <c r="AK710" s="181"/>
      <c r="AL710" s="182">
        <v>279</v>
      </c>
      <c r="AM710" s="183" t="s">
        <v>11207</v>
      </c>
    </row>
    <row r="711" spans="1:39" s="153" customFormat="1" ht="15.6" customHeight="1" x14ac:dyDescent="0.3">
      <c r="A711" s="186">
        <v>1477</v>
      </c>
      <c r="B711" s="178">
        <v>1334</v>
      </c>
      <c r="C711" s="178"/>
      <c r="D711" s="178"/>
      <c r="E711" s="178"/>
      <c r="F711" s="176">
        <v>1958</v>
      </c>
      <c r="G711" s="176">
        <v>8</v>
      </c>
      <c r="H711" s="176">
        <v>4</v>
      </c>
      <c r="I711" s="178" t="s">
        <v>710</v>
      </c>
      <c r="J711" s="178" t="s">
        <v>857</v>
      </c>
      <c r="K711" s="178" t="s">
        <v>31</v>
      </c>
      <c r="L711" s="178" t="s">
        <v>858</v>
      </c>
      <c r="M711" s="178"/>
      <c r="N711" s="187" t="s">
        <v>1320</v>
      </c>
      <c r="O711" s="178">
        <v>7</v>
      </c>
      <c r="P711" s="179">
        <v>-3</v>
      </c>
      <c r="Q711" s="178"/>
      <c r="R711" s="178"/>
      <c r="S711" s="178"/>
      <c r="T711" s="175" t="s">
        <v>860</v>
      </c>
      <c r="U711" s="178" t="s">
        <v>38</v>
      </c>
      <c r="V711" s="188"/>
      <c r="W711" s="188"/>
      <c r="X711" s="188"/>
      <c r="Y711" s="178" t="s">
        <v>858</v>
      </c>
      <c r="Z711" s="188"/>
      <c r="AA711" s="178"/>
      <c r="AB711" s="178"/>
      <c r="AC711" s="178"/>
      <c r="AD711" s="178"/>
      <c r="AE711" s="178"/>
      <c r="AF711" s="178" t="s">
        <v>87</v>
      </c>
      <c r="AG711" s="180"/>
      <c r="AH711" s="180"/>
      <c r="AI711" s="181"/>
      <c r="AJ711" s="181"/>
      <c r="AK711" s="181"/>
      <c r="AL711" s="182">
        <v>1477</v>
      </c>
      <c r="AM711" s="183" t="s">
        <v>11207</v>
      </c>
    </row>
    <row r="712" spans="1:39" s="153" customFormat="1" ht="15.6" customHeight="1" x14ac:dyDescent="0.3">
      <c r="A712" s="173">
        <v>280</v>
      </c>
      <c r="B712" s="175">
        <v>1338</v>
      </c>
      <c r="C712" s="175"/>
      <c r="D712" s="175"/>
      <c r="E712" s="175"/>
      <c r="F712" s="176">
        <v>1958</v>
      </c>
      <c r="G712" s="176">
        <v>8</v>
      </c>
      <c r="H712" s="176">
        <v>30</v>
      </c>
      <c r="I712" s="174" t="s">
        <v>129</v>
      </c>
      <c r="J712" s="174" t="s">
        <v>139</v>
      </c>
      <c r="K712" s="174" t="s">
        <v>31</v>
      </c>
      <c r="L712" s="174" t="s">
        <v>140</v>
      </c>
      <c r="M712" s="174" t="s">
        <v>141</v>
      </c>
      <c r="N712" s="190" t="s">
        <v>451</v>
      </c>
      <c r="O712" s="178" t="s">
        <v>143</v>
      </c>
      <c r="P712" s="179">
        <v>9</v>
      </c>
      <c r="Q712" s="175"/>
      <c r="R712" s="175"/>
      <c r="S712" s="175" t="s">
        <v>144</v>
      </c>
      <c r="T712" s="175" t="s">
        <v>38</v>
      </c>
      <c r="U712" s="175" t="s">
        <v>38</v>
      </c>
      <c r="V712" s="175" t="s">
        <v>38</v>
      </c>
      <c r="W712" s="175" t="s">
        <v>38</v>
      </c>
      <c r="X712" s="178" t="s">
        <v>145</v>
      </c>
      <c r="Y712" s="178" t="s">
        <v>38</v>
      </c>
      <c r="Z712" s="178" t="s">
        <v>38</v>
      </c>
      <c r="AA712" s="178"/>
      <c r="AB712" s="178"/>
      <c r="AC712" s="178"/>
      <c r="AD712" s="178" t="s">
        <v>42</v>
      </c>
      <c r="AE712" s="178"/>
      <c r="AF712" s="178" t="s">
        <v>30</v>
      </c>
      <c r="AG712" s="180"/>
      <c r="AH712" s="180"/>
      <c r="AI712" s="181"/>
      <c r="AJ712" s="181"/>
      <c r="AK712" s="181"/>
      <c r="AL712" s="182">
        <v>280</v>
      </c>
      <c r="AM712" s="183" t="s">
        <v>11207</v>
      </c>
    </row>
    <row r="713" spans="1:39" s="153" customFormat="1" ht="15.6" customHeight="1" x14ac:dyDescent="0.3">
      <c r="A713" s="186">
        <v>1482</v>
      </c>
      <c r="B713" s="178">
        <v>1340</v>
      </c>
      <c r="C713" s="178"/>
      <c r="D713" s="178"/>
      <c r="E713" s="178"/>
      <c r="F713" s="176">
        <v>1958</v>
      </c>
      <c r="G713" s="176">
        <v>9</v>
      </c>
      <c r="H713" s="176">
        <v>5</v>
      </c>
      <c r="I713" s="178"/>
      <c r="J713" s="178"/>
      <c r="K713" s="178"/>
      <c r="L713" s="178"/>
      <c r="M713" s="178"/>
      <c r="N713" s="187" t="s">
        <v>1321</v>
      </c>
      <c r="O713" s="178"/>
      <c r="P713" s="179"/>
      <c r="Q713" s="178"/>
      <c r="R713" s="178"/>
      <c r="S713" s="178"/>
      <c r="T713" s="175" t="s">
        <v>38</v>
      </c>
      <c r="U713" s="178" t="s">
        <v>38</v>
      </c>
      <c r="V713" s="188"/>
      <c r="W713" s="188"/>
      <c r="X713" s="188"/>
      <c r="Y713" s="178" t="s">
        <v>38</v>
      </c>
      <c r="Z713" s="188"/>
      <c r="AA713" s="178"/>
      <c r="AB713" s="178"/>
      <c r="AC713" s="178"/>
      <c r="AD713" s="178"/>
      <c r="AE713" s="178"/>
      <c r="AF713" s="178"/>
      <c r="AG713" s="180" t="s">
        <v>42</v>
      </c>
      <c r="AH713" s="180"/>
      <c r="AI713" s="181"/>
      <c r="AJ713" s="181"/>
      <c r="AK713" s="181"/>
      <c r="AL713" s="182"/>
      <c r="AM713" s="183" t="s">
        <v>11257</v>
      </c>
    </row>
    <row r="714" spans="1:39" s="153" customFormat="1" ht="15.6" customHeight="1" x14ac:dyDescent="0.3">
      <c r="A714" s="186">
        <v>1483</v>
      </c>
      <c r="B714" s="178">
        <v>1341</v>
      </c>
      <c r="C714" s="178"/>
      <c r="D714" s="178"/>
      <c r="E714" s="178"/>
      <c r="F714" s="176">
        <v>1958</v>
      </c>
      <c r="G714" s="176">
        <v>9</v>
      </c>
      <c r="H714" s="176">
        <v>7</v>
      </c>
      <c r="I714" s="178" t="s">
        <v>752</v>
      </c>
      <c r="J714" s="178" t="s">
        <v>1322</v>
      </c>
      <c r="K714" s="178" t="s">
        <v>31</v>
      </c>
      <c r="L714" s="178" t="s">
        <v>721</v>
      </c>
      <c r="M714" s="178"/>
      <c r="N714" s="187" t="s">
        <v>1323</v>
      </c>
      <c r="O714" s="178">
        <v>11</v>
      </c>
      <c r="P714" s="179">
        <v>12</v>
      </c>
      <c r="Q714" s="178"/>
      <c r="R714" s="178"/>
      <c r="S714" s="178"/>
      <c r="T714" s="175" t="s">
        <v>723</v>
      </c>
      <c r="U714" s="178" t="s">
        <v>38</v>
      </c>
      <c r="V714" s="188"/>
      <c r="W714" s="188"/>
      <c r="X714" s="188"/>
      <c r="Y714" s="178" t="s">
        <v>721</v>
      </c>
      <c r="Z714" s="188"/>
      <c r="AA714" s="178" t="s">
        <v>42</v>
      </c>
      <c r="AB714" s="178"/>
      <c r="AC714" s="178"/>
      <c r="AD714" s="178"/>
      <c r="AE714" s="178"/>
      <c r="AF714" s="178" t="s">
        <v>30</v>
      </c>
      <c r="AG714" s="180"/>
      <c r="AH714" s="180"/>
      <c r="AI714" s="181"/>
      <c r="AJ714" s="181"/>
      <c r="AK714" s="181"/>
      <c r="AL714" s="182">
        <v>1483</v>
      </c>
      <c r="AM714" s="183" t="s">
        <v>11207</v>
      </c>
    </row>
    <row r="715" spans="1:39" s="153" customFormat="1" ht="15.6" customHeight="1" x14ac:dyDescent="0.3">
      <c r="A715" s="186">
        <v>1484</v>
      </c>
      <c r="B715" s="178">
        <v>1342</v>
      </c>
      <c r="C715" s="178"/>
      <c r="D715" s="178"/>
      <c r="E715" s="178"/>
      <c r="F715" s="176">
        <v>1958</v>
      </c>
      <c r="G715" s="176">
        <v>9</v>
      </c>
      <c r="H715" s="176">
        <v>8</v>
      </c>
      <c r="I715" s="178" t="s">
        <v>675</v>
      </c>
      <c r="J715" s="178" t="s">
        <v>1324</v>
      </c>
      <c r="K715" s="178"/>
      <c r="L715" s="178"/>
      <c r="M715" s="178"/>
      <c r="N715" s="187" t="s">
        <v>1325</v>
      </c>
      <c r="O715" s="178"/>
      <c r="P715" s="179"/>
      <c r="Q715" s="178"/>
      <c r="R715" s="178"/>
      <c r="S715" s="178"/>
      <c r="T715" s="175" t="s">
        <v>38</v>
      </c>
      <c r="U715" s="178" t="s">
        <v>38</v>
      </c>
      <c r="V715" s="188"/>
      <c r="W715" s="188"/>
      <c r="X715" s="188"/>
      <c r="Y715" s="178" t="s">
        <v>38</v>
      </c>
      <c r="Z715" s="188"/>
      <c r="AA715" s="178"/>
      <c r="AB715" s="178"/>
      <c r="AC715" s="178"/>
      <c r="AD715" s="178" t="s">
        <v>42</v>
      </c>
      <c r="AE715" s="178"/>
      <c r="AF715" s="178"/>
      <c r="AG715" s="180"/>
      <c r="AH715" s="180"/>
      <c r="AI715" s="181"/>
      <c r="AJ715" s="181"/>
      <c r="AK715" s="181"/>
      <c r="AL715" s="182"/>
      <c r="AM715" s="183" t="s">
        <v>11257</v>
      </c>
    </row>
    <row r="716" spans="1:39" s="153" customFormat="1" ht="15.6" customHeight="1" x14ac:dyDescent="0.3">
      <c r="A716" s="186">
        <v>1485</v>
      </c>
      <c r="B716" s="178">
        <v>1343</v>
      </c>
      <c r="C716" s="178"/>
      <c r="D716" s="178"/>
      <c r="E716" s="178"/>
      <c r="F716" s="176">
        <v>1958</v>
      </c>
      <c r="G716" s="176">
        <v>9</v>
      </c>
      <c r="H716" s="176">
        <v>14</v>
      </c>
      <c r="I716" s="178"/>
      <c r="J716" s="178"/>
      <c r="K716" s="178" t="s">
        <v>1128</v>
      </c>
      <c r="L716" s="178"/>
      <c r="M716" s="178"/>
      <c r="N716" s="187" t="s">
        <v>1326</v>
      </c>
      <c r="O716" s="178"/>
      <c r="P716" s="179"/>
      <c r="Q716" s="178"/>
      <c r="R716" s="178"/>
      <c r="S716" s="178"/>
      <c r="T716" s="175" t="s">
        <v>38</v>
      </c>
      <c r="U716" s="178" t="s">
        <v>38</v>
      </c>
      <c r="V716" s="188"/>
      <c r="W716" s="188"/>
      <c r="X716" s="188"/>
      <c r="Y716" s="178" t="s">
        <v>38</v>
      </c>
      <c r="Z716" s="188"/>
      <c r="AA716" s="178"/>
      <c r="AB716" s="178"/>
      <c r="AC716" s="178"/>
      <c r="AD716" s="178" t="s">
        <v>42</v>
      </c>
      <c r="AE716" s="178"/>
      <c r="AF716" s="178"/>
      <c r="AG716" s="180"/>
      <c r="AH716" s="180"/>
      <c r="AI716" s="181"/>
      <c r="AJ716" s="181"/>
      <c r="AK716" s="181"/>
      <c r="AL716" s="182"/>
      <c r="AM716" s="183" t="s">
        <v>11257</v>
      </c>
    </row>
    <row r="717" spans="1:39" s="153" customFormat="1" ht="15.6" customHeight="1" x14ac:dyDescent="0.3">
      <c r="A717" s="186">
        <v>1486</v>
      </c>
      <c r="B717" s="178">
        <v>1344</v>
      </c>
      <c r="C717" s="178"/>
      <c r="D717" s="178"/>
      <c r="E717" s="178"/>
      <c r="F717" s="176">
        <v>1958</v>
      </c>
      <c r="G717" s="176">
        <v>9</v>
      </c>
      <c r="H717" s="176">
        <v>21</v>
      </c>
      <c r="I717" s="178" t="s">
        <v>729</v>
      </c>
      <c r="J717" s="178" t="s">
        <v>1327</v>
      </c>
      <c r="K717" s="178" t="s">
        <v>31</v>
      </c>
      <c r="L717" s="178"/>
      <c r="M717" s="178"/>
      <c r="N717" s="187" t="s">
        <v>1328</v>
      </c>
      <c r="O717" s="178"/>
      <c r="P717" s="179"/>
      <c r="Q717" s="178"/>
      <c r="R717" s="178"/>
      <c r="S717" s="178"/>
      <c r="T717" s="175" t="s">
        <v>38</v>
      </c>
      <c r="U717" s="178" t="s">
        <v>38</v>
      </c>
      <c r="V717" s="188"/>
      <c r="W717" s="188"/>
      <c r="X717" s="188"/>
      <c r="Y717" s="178" t="s">
        <v>38</v>
      </c>
      <c r="Z717" s="188"/>
      <c r="AA717" s="178"/>
      <c r="AB717" s="178"/>
      <c r="AC717" s="178"/>
      <c r="AD717" s="178" t="s">
        <v>42</v>
      </c>
      <c r="AE717" s="178"/>
      <c r="AF717" s="178"/>
      <c r="AG717" s="180"/>
      <c r="AH717" s="180"/>
      <c r="AI717" s="181"/>
      <c r="AJ717" s="181"/>
      <c r="AK717" s="181"/>
      <c r="AL717" s="182"/>
      <c r="AM717" s="183" t="s">
        <v>11257</v>
      </c>
    </row>
    <row r="718" spans="1:39" s="153" customFormat="1" ht="15.6" customHeight="1" x14ac:dyDescent="0.3">
      <c r="A718" s="186">
        <v>1487</v>
      </c>
      <c r="B718" s="178">
        <v>1345</v>
      </c>
      <c r="C718" s="178"/>
      <c r="D718" s="178"/>
      <c r="E718" s="178"/>
      <c r="F718" s="176">
        <v>1958</v>
      </c>
      <c r="G718" s="176">
        <v>9</v>
      </c>
      <c r="H718" s="176">
        <v>23</v>
      </c>
      <c r="I718" s="178"/>
      <c r="J718" s="178"/>
      <c r="K718" s="178" t="s">
        <v>770</v>
      </c>
      <c r="L718" s="178"/>
      <c r="M718" s="178"/>
      <c r="N718" s="187" t="s">
        <v>1329</v>
      </c>
      <c r="O718" s="178"/>
      <c r="P718" s="179"/>
      <c r="Q718" s="178"/>
      <c r="R718" s="178"/>
      <c r="S718" s="178"/>
      <c r="T718" s="175" t="s">
        <v>38</v>
      </c>
      <c r="U718" s="178" t="s">
        <v>38</v>
      </c>
      <c r="V718" s="188"/>
      <c r="W718" s="188"/>
      <c r="X718" s="188"/>
      <c r="Y718" s="178" t="s">
        <v>38</v>
      </c>
      <c r="Z718" s="188"/>
      <c r="AA718" s="178"/>
      <c r="AB718" s="178"/>
      <c r="AC718" s="178"/>
      <c r="AD718" s="178" t="s">
        <v>42</v>
      </c>
      <c r="AE718" s="178"/>
      <c r="AF718" s="178"/>
      <c r="AG718" s="180"/>
      <c r="AH718" s="180"/>
      <c r="AI718" s="181"/>
      <c r="AJ718" s="181"/>
      <c r="AK718" s="181"/>
      <c r="AL718" s="182"/>
      <c r="AM718" s="183" t="s">
        <v>11257</v>
      </c>
    </row>
    <row r="719" spans="1:39" s="153" customFormat="1" ht="15.6" customHeight="1" x14ac:dyDescent="0.3">
      <c r="A719" s="186">
        <v>1490</v>
      </c>
      <c r="B719" s="178">
        <v>1348</v>
      </c>
      <c r="C719" s="178"/>
      <c r="D719" s="178"/>
      <c r="E719" s="178"/>
      <c r="F719" s="176">
        <v>1958</v>
      </c>
      <c r="G719" s="176">
        <v>10</v>
      </c>
      <c r="H719" s="176">
        <v>11</v>
      </c>
      <c r="I719" s="178" t="s">
        <v>129</v>
      </c>
      <c r="J719" s="178" t="s">
        <v>685</v>
      </c>
      <c r="K719" s="178" t="s">
        <v>31</v>
      </c>
      <c r="L719" s="178" t="s">
        <v>681</v>
      </c>
      <c r="M719" s="178"/>
      <c r="N719" s="187" t="s">
        <v>1330</v>
      </c>
      <c r="O719" s="178">
        <v>8</v>
      </c>
      <c r="P719" s="179">
        <v>11</v>
      </c>
      <c r="Q719" s="178"/>
      <c r="R719" s="178"/>
      <c r="S719" s="178"/>
      <c r="T719" s="175" t="s">
        <v>38</v>
      </c>
      <c r="U719" s="178" t="s">
        <v>683</v>
      </c>
      <c r="V719" s="188"/>
      <c r="W719" s="188"/>
      <c r="X719" s="188"/>
      <c r="Y719" s="178" t="s">
        <v>38</v>
      </c>
      <c r="Z719" s="178" t="s">
        <v>681</v>
      </c>
      <c r="AA719" s="178"/>
      <c r="AB719" s="178"/>
      <c r="AC719" s="178"/>
      <c r="AD719" s="178"/>
      <c r="AE719" s="178"/>
      <c r="AF719" s="178" t="s">
        <v>87</v>
      </c>
      <c r="AG719" s="180"/>
      <c r="AH719" s="180"/>
      <c r="AI719" s="181"/>
      <c r="AJ719" s="181"/>
      <c r="AK719" s="181"/>
      <c r="AL719" s="182">
        <v>1490</v>
      </c>
      <c r="AM719" s="183" t="s">
        <v>11207</v>
      </c>
    </row>
    <row r="720" spans="1:39" s="153" customFormat="1" ht="15.6" customHeight="1" x14ac:dyDescent="0.3">
      <c r="A720" s="186">
        <v>1494</v>
      </c>
      <c r="B720" s="178">
        <v>1352</v>
      </c>
      <c r="C720" s="178"/>
      <c r="D720" s="178"/>
      <c r="E720" s="178"/>
      <c r="F720" s="176">
        <v>1958</v>
      </c>
      <c r="G720" s="176">
        <v>10</v>
      </c>
      <c r="H720" s="176">
        <v>29</v>
      </c>
      <c r="I720" s="178"/>
      <c r="J720" s="178"/>
      <c r="K720" s="178"/>
      <c r="L720" s="178"/>
      <c r="M720" s="178"/>
      <c r="N720" s="187" t="s">
        <v>1331</v>
      </c>
      <c r="O720" s="178"/>
      <c r="P720" s="179"/>
      <c r="Q720" s="178"/>
      <c r="R720" s="178"/>
      <c r="S720" s="178"/>
      <c r="T720" s="175" t="s">
        <v>38</v>
      </c>
      <c r="U720" s="178" t="s">
        <v>38</v>
      </c>
      <c r="V720" s="188"/>
      <c r="W720" s="188"/>
      <c r="X720" s="188"/>
      <c r="Y720" s="178" t="s">
        <v>38</v>
      </c>
      <c r="Z720" s="188"/>
      <c r="AA720" s="178"/>
      <c r="AB720" s="178"/>
      <c r="AC720" s="178"/>
      <c r="AD720" s="178"/>
      <c r="AE720" s="178"/>
      <c r="AF720" s="178"/>
      <c r="AG720" s="180"/>
      <c r="AH720" s="180"/>
      <c r="AI720" s="181" t="s">
        <v>42</v>
      </c>
      <c r="AJ720" s="181"/>
      <c r="AK720" s="181"/>
      <c r="AL720" s="182"/>
      <c r="AM720" s="183" t="s">
        <v>11257</v>
      </c>
    </row>
    <row r="721" spans="1:39" s="153" customFormat="1" ht="15.6" customHeight="1" x14ac:dyDescent="0.3">
      <c r="A721" s="186">
        <v>1496</v>
      </c>
      <c r="B721" s="178">
        <v>1354</v>
      </c>
      <c r="C721" s="178"/>
      <c r="D721" s="178"/>
      <c r="E721" s="178"/>
      <c r="F721" s="176">
        <v>1958</v>
      </c>
      <c r="G721" s="176">
        <v>11</v>
      </c>
      <c r="H721" s="176">
        <v>3</v>
      </c>
      <c r="I721" s="178" t="s">
        <v>752</v>
      </c>
      <c r="J721" s="178" t="s">
        <v>1303</v>
      </c>
      <c r="K721" s="174" t="s">
        <v>31</v>
      </c>
      <c r="L721" s="178" t="s">
        <v>1304</v>
      </c>
      <c r="M721" s="178"/>
      <c r="N721" s="187" t="s">
        <v>1332</v>
      </c>
      <c r="O721" s="178">
        <v>7</v>
      </c>
      <c r="P721" s="179">
        <v>-3</v>
      </c>
      <c r="Q721" s="178"/>
      <c r="R721" s="178"/>
      <c r="S721" s="178"/>
      <c r="T721" s="175" t="s">
        <v>1306</v>
      </c>
      <c r="U721" s="178" t="s">
        <v>38</v>
      </c>
      <c r="V721" s="188"/>
      <c r="W721" s="188"/>
      <c r="X721" s="188"/>
      <c r="Y721" s="178" t="s">
        <v>1304</v>
      </c>
      <c r="Z721" s="188"/>
      <c r="AA721" s="178"/>
      <c r="AB721" s="178"/>
      <c r="AC721" s="178"/>
      <c r="AD721" s="178" t="s">
        <v>42</v>
      </c>
      <c r="AE721" s="178"/>
      <c r="AF721" s="178" t="s">
        <v>87</v>
      </c>
      <c r="AG721" s="180"/>
      <c r="AH721" s="180"/>
      <c r="AI721" s="181"/>
      <c r="AJ721" s="181"/>
      <c r="AK721" s="181"/>
      <c r="AL721" s="182">
        <v>1496</v>
      </c>
      <c r="AM721" s="183" t="s">
        <v>11207</v>
      </c>
    </row>
    <row r="722" spans="1:39" s="153" customFormat="1" ht="15.6" customHeight="1" x14ac:dyDescent="0.3">
      <c r="A722" s="186">
        <v>1497</v>
      </c>
      <c r="B722" s="178">
        <v>1355</v>
      </c>
      <c r="C722" s="178"/>
      <c r="D722" s="178"/>
      <c r="E722" s="178"/>
      <c r="F722" s="176">
        <v>1958</v>
      </c>
      <c r="G722" s="176">
        <v>11</v>
      </c>
      <c r="H722" s="176">
        <v>4</v>
      </c>
      <c r="I722" s="178" t="s">
        <v>379</v>
      </c>
      <c r="J722" s="178" t="s">
        <v>1333</v>
      </c>
      <c r="K722" s="178"/>
      <c r="L722" s="178"/>
      <c r="M722" s="178"/>
      <c r="N722" s="187" t="s">
        <v>1334</v>
      </c>
      <c r="O722" s="178"/>
      <c r="P722" s="179"/>
      <c r="Q722" s="178"/>
      <c r="R722" s="178"/>
      <c r="S722" s="178"/>
      <c r="T722" s="175" t="s">
        <v>38</v>
      </c>
      <c r="U722" s="178" t="s">
        <v>38</v>
      </c>
      <c r="V722" s="188"/>
      <c r="W722" s="188"/>
      <c r="X722" s="188"/>
      <c r="Y722" s="178" t="s">
        <v>38</v>
      </c>
      <c r="Z722" s="188"/>
      <c r="AA722" s="178" t="s">
        <v>42</v>
      </c>
      <c r="AB722" s="178"/>
      <c r="AC722" s="178"/>
      <c r="AD722" s="178"/>
      <c r="AE722" s="178"/>
      <c r="AF722" s="178"/>
      <c r="AG722" s="180"/>
      <c r="AH722" s="180"/>
      <c r="AI722" s="181"/>
      <c r="AJ722" s="181"/>
      <c r="AK722" s="181"/>
      <c r="AL722" s="182"/>
      <c r="AM722" s="183" t="s">
        <v>11257</v>
      </c>
    </row>
    <row r="723" spans="1:39" s="153" customFormat="1" ht="15.6" customHeight="1" x14ac:dyDescent="0.3">
      <c r="A723" s="186">
        <v>1506</v>
      </c>
      <c r="B723" s="178">
        <v>1364</v>
      </c>
      <c r="C723" s="178"/>
      <c r="D723" s="178"/>
      <c r="E723" s="178"/>
      <c r="F723" s="176">
        <v>1959</v>
      </c>
      <c r="G723" s="176">
        <v>2</v>
      </c>
      <c r="H723" s="176">
        <v>24</v>
      </c>
      <c r="I723" s="178" t="s">
        <v>675</v>
      </c>
      <c r="J723" s="178" t="s">
        <v>956</v>
      </c>
      <c r="K723" s="178" t="s">
        <v>31</v>
      </c>
      <c r="L723" s="178" t="s">
        <v>952</v>
      </c>
      <c r="M723" s="178"/>
      <c r="N723" s="187" t="s">
        <v>1335</v>
      </c>
      <c r="O723" s="178">
        <v>7</v>
      </c>
      <c r="P723" s="179" t="s">
        <v>110</v>
      </c>
      <c r="Q723" s="178"/>
      <c r="R723" s="178"/>
      <c r="S723" s="178"/>
      <c r="T723" s="175" t="s">
        <v>954</v>
      </c>
      <c r="U723" s="178" t="s">
        <v>38</v>
      </c>
      <c r="V723" s="188"/>
      <c r="W723" s="188"/>
      <c r="X723" s="188"/>
      <c r="Y723" s="178" t="s">
        <v>952</v>
      </c>
      <c r="Z723" s="188"/>
      <c r="AA723" s="178"/>
      <c r="AB723" s="178"/>
      <c r="AC723" s="178"/>
      <c r="AD723" s="178"/>
      <c r="AE723" s="178"/>
      <c r="AF723" s="178" t="s">
        <v>87</v>
      </c>
      <c r="AG723" s="180"/>
      <c r="AH723" s="180" t="s">
        <v>42</v>
      </c>
      <c r="AI723" s="181"/>
      <c r="AJ723" s="181"/>
      <c r="AK723" s="181"/>
      <c r="AL723" s="182">
        <v>1506</v>
      </c>
      <c r="AM723" s="183" t="s">
        <v>11207</v>
      </c>
    </row>
    <row r="724" spans="1:39" s="153" customFormat="1" ht="15.6" customHeight="1" x14ac:dyDescent="0.3">
      <c r="A724" s="186">
        <v>1507</v>
      </c>
      <c r="B724" s="178">
        <v>1365</v>
      </c>
      <c r="C724" s="178"/>
      <c r="D724" s="178"/>
      <c r="E724" s="178"/>
      <c r="F724" s="176">
        <v>1959</v>
      </c>
      <c r="G724" s="176">
        <v>3</v>
      </c>
      <c r="H724" s="176">
        <v>10</v>
      </c>
      <c r="I724" s="178" t="s">
        <v>696</v>
      </c>
      <c r="J724" s="178" t="s">
        <v>1009</v>
      </c>
      <c r="K724" s="178" t="s">
        <v>31</v>
      </c>
      <c r="L724" s="178" t="s">
        <v>1005</v>
      </c>
      <c r="M724" s="178"/>
      <c r="N724" s="187" t="s">
        <v>1336</v>
      </c>
      <c r="O724" s="178">
        <v>10</v>
      </c>
      <c r="P724" s="179">
        <v>2</v>
      </c>
      <c r="Q724" s="178"/>
      <c r="R724" s="178"/>
      <c r="S724" s="178"/>
      <c r="T724" s="175" t="s">
        <v>38</v>
      </c>
      <c r="U724" s="178" t="s">
        <v>1007</v>
      </c>
      <c r="V724" s="188"/>
      <c r="W724" s="188"/>
      <c r="X724" s="188"/>
      <c r="Y724" s="178" t="s">
        <v>38</v>
      </c>
      <c r="Z724" s="178" t="s">
        <v>11274</v>
      </c>
      <c r="AA724" s="178"/>
      <c r="AB724" s="178"/>
      <c r="AC724" s="178"/>
      <c r="AD724" s="178"/>
      <c r="AE724" s="178" t="s">
        <v>42</v>
      </c>
      <c r="AF724" s="178" t="s">
        <v>87</v>
      </c>
      <c r="AG724" s="180" t="s">
        <v>42</v>
      </c>
      <c r="AH724" s="180"/>
      <c r="AI724" s="181"/>
      <c r="AJ724" s="181"/>
      <c r="AK724" s="181"/>
      <c r="AL724" s="182">
        <v>1507</v>
      </c>
      <c r="AM724" s="183" t="s">
        <v>11207</v>
      </c>
    </row>
    <row r="725" spans="1:39" s="153" customFormat="1" ht="15.6" customHeight="1" x14ac:dyDescent="0.3">
      <c r="A725" s="186">
        <v>1509</v>
      </c>
      <c r="B725" s="178">
        <v>1367</v>
      </c>
      <c r="C725" s="178"/>
      <c r="D725" s="178"/>
      <c r="E725" s="178"/>
      <c r="F725" s="176">
        <v>1959</v>
      </c>
      <c r="G725" s="176">
        <v>3</v>
      </c>
      <c r="H725" s="176">
        <v>13</v>
      </c>
      <c r="I725" s="178" t="s">
        <v>718</v>
      </c>
      <c r="J725" s="178" t="s">
        <v>1210</v>
      </c>
      <c r="K725" s="178" t="s">
        <v>31</v>
      </c>
      <c r="L725" s="178"/>
      <c r="M725" s="178"/>
      <c r="N725" s="187" t="s">
        <v>1337</v>
      </c>
      <c r="O725" s="178"/>
      <c r="P725" s="179"/>
      <c r="Q725" s="178"/>
      <c r="R725" s="178"/>
      <c r="S725" s="178"/>
      <c r="T725" s="175" t="s">
        <v>38</v>
      </c>
      <c r="U725" s="178" t="s">
        <v>38</v>
      </c>
      <c r="V725" s="188"/>
      <c r="W725" s="188"/>
      <c r="X725" s="188"/>
      <c r="Y725" s="178" t="s">
        <v>38</v>
      </c>
      <c r="Z725" s="188"/>
      <c r="AA725" s="178"/>
      <c r="AB725" s="178"/>
      <c r="AC725" s="178" t="s">
        <v>42</v>
      </c>
      <c r="AD725" s="178"/>
      <c r="AE725" s="178"/>
      <c r="AF725" s="178"/>
      <c r="AG725" s="180"/>
      <c r="AH725" s="180"/>
      <c r="AI725" s="181" t="s">
        <v>42</v>
      </c>
      <c r="AJ725" s="181"/>
      <c r="AK725" s="181"/>
      <c r="AL725" s="182"/>
      <c r="AM725" s="183" t="s">
        <v>11257</v>
      </c>
    </row>
    <row r="726" spans="1:39" s="153" customFormat="1" ht="15.6" customHeight="1" x14ac:dyDescent="0.3">
      <c r="A726" s="186">
        <v>1510</v>
      </c>
      <c r="B726" s="178">
        <v>1368</v>
      </c>
      <c r="C726" s="178"/>
      <c r="D726" s="178"/>
      <c r="E726" s="178"/>
      <c r="F726" s="176">
        <v>1959</v>
      </c>
      <c r="G726" s="176">
        <v>3</v>
      </c>
      <c r="H726" s="176">
        <v>14</v>
      </c>
      <c r="I726" s="178" t="s">
        <v>719</v>
      </c>
      <c r="J726" s="178" t="s">
        <v>720</v>
      </c>
      <c r="K726" s="178" t="s">
        <v>31</v>
      </c>
      <c r="L726" s="178" t="s">
        <v>721</v>
      </c>
      <c r="M726" s="178"/>
      <c r="N726" s="187" t="s">
        <v>1338</v>
      </c>
      <c r="O726" s="178">
        <v>11</v>
      </c>
      <c r="P726" s="179">
        <v>13</v>
      </c>
      <c r="Q726" s="178"/>
      <c r="R726" s="178"/>
      <c r="S726" s="178"/>
      <c r="T726" s="175" t="s">
        <v>723</v>
      </c>
      <c r="U726" s="178" t="s">
        <v>38</v>
      </c>
      <c r="V726" s="188"/>
      <c r="W726" s="188"/>
      <c r="X726" s="188"/>
      <c r="Y726" s="178" t="s">
        <v>721</v>
      </c>
      <c r="Z726" s="188"/>
      <c r="AA726" s="178"/>
      <c r="AB726" s="178"/>
      <c r="AC726" s="178"/>
      <c r="AD726" s="178" t="s">
        <v>42</v>
      </c>
      <c r="AE726" s="178"/>
      <c r="AF726" s="178" t="s">
        <v>30</v>
      </c>
      <c r="AG726" s="180"/>
      <c r="AH726" s="180"/>
      <c r="AI726" s="181"/>
      <c r="AJ726" s="181"/>
      <c r="AK726" s="181"/>
      <c r="AL726" s="182">
        <v>1510</v>
      </c>
      <c r="AM726" s="183" t="s">
        <v>11207</v>
      </c>
    </row>
    <row r="727" spans="1:39" s="153" customFormat="1" ht="15.6" customHeight="1" x14ac:dyDescent="0.3">
      <c r="A727" s="186">
        <v>1513</v>
      </c>
      <c r="B727" s="178">
        <v>1371</v>
      </c>
      <c r="C727" s="178"/>
      <c r="D727" s="178"/>
      <c r="E727" s="178"/>
      <c r="F727" s="176">
        <v>1959</v>
      </c>
      <c r="G727" s="176">
        <v>3</v>
      </c>
      <c r="H727" s="176">
        <v>25</v>
      </c>
      <c r="I727" s="178" t="s">
        <v>710</v>
      </c>
      <c r="J727" s="178" t="s">
        <v>1339</v>
      </c>
      <c r="K727" s="178" t="s">
        <v>31</v>
      </c>
      <c r="L727" s="178"/>
      <c r="M727" s="178"/>
      <c r="N727" s="187" t="s">
        <v>1340</v>
      </c>
      <c r="O727" s="178"/>
      <c r="P727" s="179"/>
      <c r="Q727" s="178"/>
      <c r="R727" s="178"/>
      <c r="S727" s="178"/>
      <c r="T727" s="175" t="s">
        <v>38</v>
      </c>
      <c r="U727" s="178" t="s">
        <v>38</v>
      </c>
      <c r="V727" s="188"/>
      <c r="W727" s="188"/>
      <c r="X727" s="188"/>
      <c r="Y727" s="178" t="s">
        <v>38</v>
      </c>
      <c r="Z727" s="188"/>
      <c r="AA727" s="178" t="s">
        <v>42</v>
      </c>
      <c r="AB727" s="178"/>
      <c r="AC727" s="178" t="s">
        <v>42</v>
      </c>
      <c r="AD727" s="178"/>
      <c r="AE727" s="178"/>
      <c r="AF727" s="178"/>
      <c r="AG727" s="180"/>
      <c r="AH727" s="180"/>
      <c r="AI727" s="181"/>
      <c r="AJ727" s="181" t="s">
        <v>42</v>
      </c>
      <c r="AK727" s="181"/>
      <c r="AL727" s="182"/>
      <c r="AM727" s="183" t="s">
        <v>11257</v>
      </c>
    </row>
    <row r="728" spans="1:39" s="153" customFormat="1" ht="15.6" customHeight="1" x14ac:dyDescent="0.3">
      <c r="A728" s="186">
        <v>1517</v>
      </c>
      <c r="B728" s="178">
        <v>1375</v>
      </c>
      <c r="C728" s="178"/>
      <c r="D728" s="178"/>
      <c r="E728" s="178"/>
      <c r="F728" s="176">
        <v>1959</v>
      </c>
      <c r="G728" s="176">
        <v>5</v>
      </c>
      <c r="H728" s="176">
        <v>2</v>
      </c>
      <c r="I728" s="178" t="s">
        <v>893</v>
      </c>
      <c r="J728" s="178" t="s">
        <v>894</v>
      </c>
      <c r="K728" s="178" t="s">
        <v>31</v>
      </c>
      <c r="L728" s="178" t="s">
        <v>895</v>
      </c>
      <c r="M728" s="178"/>
      <c r="N728" s="187" t="s">
        <v>1341</v>
      </c>
      <c r="O728" s="178">
        <v>11</v>
      </c>
      <c r="P728" s="179">
        <v>3</v>
      </c>
      <c r="Q728" s="178"/>
      <c r="R728" s="178"/>
      <c r="S728" s="178"/>
      <c r="T728" s="175" t="s">
        <v>897</v>
      </c>
      <c r="U728" s="178" t="s">
        <v>38</v>
      </c>
      <c r="V728" s="188"/>
      <c r="W728" s="188"/>
      <c r="X728" s="188"/>
      <c r="Y728" s="178" t="s">
        <v>895</v>
      </c>
      <c r="Z728" s="188"/>
      <c r="AA728" s="178"/>
      <c r="AB728" s="178"/>
      <c r="AC728" s="178"/>
      <c r="AD728" s="178" t="s">
        <v>42</v>
      </c>
      <c r="AE728" s="178"/>
      <c r="AF728" s="178" t="s">
        <v>30</v>
      </c>
      <c r="AG728" s="180"/>
      <c r="AH728" s="180"/>
      <c r="AI728" s="181"/>
      <c r="AJ728" s="181"/>
      <c r="AK728" s="181"/>
      <c r="AL728" s="182">
        <v>1517</v>
      </c>
      <c r="AM728" s="183" t="s">
        <v>11207</v>
      </c>
    </row>
    <row r="729" spans="1:39" s="153" customFormat="1" ht="15.6" customHeight="1" x14ac:dyDescent="0.3">
      <c r="A729" s="186">
        <v>1518</v>
      </c>
      <c r="B729" s="178">
        <v>1376</v>
      </c>
      <c r="C729" s="178"/>
      <c r="D729" s="178"/>
      <c r="E729" s="178"/>
      <c r="F729" s="176">
        <v>1959</v>
      </c>
      <c r="G729" s="176">
        <v>5</v>
      </c>
      <c r="H729" s="176">
        <v>13</v>
      </c>
      <c r="I729" s="178" t="s">
        <v>913</v>
      </c>
      <c r="J729" s="178" t="s">
        <v>968</v>
      </c>
      <c r="K729" s="178"/>
      <c r="L729" s="178"/>
      <c r="M729" s="178"/>
      <c r="N729" s="187" t="s">
        <v>1342</v>
      </c>
      <c r="O729" s="178"/>
      <c r="P729" s="179"/>
      <c r="Q729" s="178"/>
      <c r="R729" s="178"/>
      <c r="S729" s="178"/>
      <c r="T729" s="175" t="s">
        <v>38</v>
      </c>
      <c r="U729" s="178" t="s">
        <v>38</v>
      </c>
      <c r="V729" s="188"/>
      <c r="W729" s="188"/>
      <c r="X729" s="188"/>
      <c r="Y729" s="178" t="s">
        <v>38</v>
      </c>
      <c r="Z729" s="188"/>
      <c r="AA729" s="178"/>
      <c r="AB729" s="178"/>
      <c r="AC729" s="178"/>
      <c r="AD729" s="178" t="s">
        <v>42</v>
      </c>
      <c r="AE729" s="178"/>
      <c r="AF729" s="178"/>
      <c r="AG729" s="180"/>
      <c r="AH729" s="180"/>
      <c r="AI729" s="181"/>
      <c r="AJ729" s="181"/>
      <c r="AK729" s="181"/>
      <c r="AL729" s="182"/>
      <c r="AM729" s="183" t="s">
        <v>11257</v>
      </c>
    </row>
    <row r="730" spans="1:39" s="153" customFormat="1" ht="15.6" customHeight="1" x14ac:dyDescent="0.3">
      <c r="A730" s="186">
        <v>1521</v>
      </c>
      <c r="B730" s="178">
        <v>1379</v>
      </c>
      <c r="C730" s="178"/>
      <c r="D730" s="178"/>
      <c r="E730" s="178"/>
      <c r="F730" s="176">
        <v>1959</v>
      </c>
      <c r="G730" s="176">
        <v>5</v>
      </c>
      <c r="H730" s="176">
        <v>21</v>
      </c>
      <c r="I730" s="178" t="s">
        <v>719</v>
      </c>
      <c r="J730" s="178" t="s">
        <v>720</v>
      </c>
      <c r="K730" s="178" t="s">
        <v>31</v>
      </c>
      <c r="L730" s="178" t="s">
        <v>721</v>
      </c>
      <c r="M730" s="178"/>
      <c r="N730" s="187" t="s">
        <v>1343</v>
      </c>
      <c r="O730" s="178">
        <v>11</v>
      </c>
      <c r="P730" s="179">
        <v>13</v>
      </c>
      <c r="Q730" s="178"/>
      <c r="R730" s="178"/>
      <c r="S730" s="178"/>
      <c r="T730" s="175" t="s">
        <v>723</v>
      </c>
      <c r="U730" s="178" t="s">
        <v>38</v>
      </c>
      <c r="V730" s="188"/>
      <c r="W730" s="188"/>
      <c r="X730" s="188"/>
      <c r="Y730" s="178" t="s">
        <v>721</v>
      </c>
      <c r="Z730" s="188"/>
      <c r="AA730" s="178"/>
      <c r="AB730" s="178"/>
      <c r="AC730" s="178"/>
      <c r="AD730" s="178" t="s">
        <v>42</v>
      </c>
      <c r="AE730" s="178"/>
      <c r="AF730" s="178" t="s">
        <v>30</v>
      </c>
      <c r="AG730" s="180"/>
      <c r="AH730" s="180"/>
      <c r="AI730" s="181"/>
      <c r="AJ730" s="181"/>
      <c r="AK730" s="181"/>
      <c r="AL730" s="182">
        <v>1521</v>
      </c>
      <c r="AM730" s="183" t="s">
        <v>11207</v>
      </c>
    </row>
    <row r="731" spans="1:39" s="153" customFormat="1" ht="15.6" customHeight="1" x14ac:dyDescent="0.3">
      <c r="A731" s="186">
        <v>1531</v>
      </c>
      <c r="B731" s="178">
        <v>1389</v>
      </c>
      <c r="C731" s="178"/>
      <c r="D731" s="178"/>
      <c r="E731" s="178"/>
      <c r="F731" s="176">
        <v>1959</v>
      </c>
      <c r="G731" s="176">
        <v>6</v>
      </c>
      <c r="H731" s="176">
        <v>22</v>
      </c>
      <c r="I731" s="178"/>
      <c r="J731" s="178"/>
      <c r="K731" s="178" t="s">
        <v>1155</v>
      </c>
      <c r="L731" s="178"/>
      <c r="M731" s="178"/>
      <c r="N731" s="187" t="s">
        <v>1344</v>
      </c>
      <c r="O731" s="178"/>
      <c r="P731" s="179"/>
      <c r="Q731" s="178"/>
      <c r="R731" s="178"/>
      <c r="S731" s="178"/>
      <c r="T731" s="175" t="s">
        <v>38</v>
      </c>
      <c r="U731" s="178" t="s">
        <v>38</v>
      </c>
      <c r="V731" s="188"/>
      <c r="W731" s="188"/>
      <c r="X731" s="188"/>
      <c r="Y731" s="178" t="s">
        <v>38</v>
      </c>
      <c r="Z731" s="188"/>
      <c r="AA731" s="178"/>
      <c r="AB731" s="178"/>
      <c r="AC731" s="178" t="s">
        <v>42</v>
      </c>
      <c r="AD731" s="178"/>
      <c r="AE731" s="178"/>
      <c r="AF731" s="178"/>
      <c r="AG731" s="180"/>
      <c r="AH731" s="180"/>
      <c r="AI731" s="181"/>
      <c r="AJ731" s="181" t="s">
        <v>42</v>
      </c>
      <c r="AK731" s="181"/>
      <c r="AL731" s="182"/>
      <c r="AM731" s="183" t="s">
        <v>11257</v>
      </c>
    </row>
    <row r="732" spans="1:39" s="153" customFormat="1" ht="15.6" customHeight="1" x14ac:dyDescent="0.3">
      <c r="A732" s="186">
        <v>1541</v>
      </c>
      <c r="B732" s="178">
        <v>1399</v>
      </c>
      <c r="C732" s="178"/>
      <c r="D732" s="178"/>
      <c r="E732" s="178"/>
      <c r="F732" s="176">
        <v>1959</v>
      </c>
      <c r="G732" s="176">
        <v>7</v>
      </c>
      <c r="H732" s="176">
        <v>9</v>
      </c>
      <c r="I732" s="178"/>
      <c r="J732" s="178"/>
      <c r="K732" s="178" t="s">
        <v>707</v>
      </c>
      <c r="L732" s="178"/>
      <c r="M732" s="178"/>
      <c r="N732" s="187" t="s">
        <v>1345</v>
      </c>
      <c r="O732" s="178"/>
      <c r="P732" s="179"/>
      <c r="Q732" s="178"/>
      <c r="R732" s="178"/>
      <c r="S732" s="178"/>
      <c r="T732" s="175" t="s">
        <v>38</v>
      </c>
      <c r="U732" s="178" t="s">
        <v>38</v>
      </c>
      <c r="V732" s="188"/>
      <c r="W732" s="188"/>
      <c r="X732" s="188"/>
      <c r="Y732" s="178" t="s">
        <v>38</v>
      </c>
      <c r="Z732" s="188"/>
      <c r="AA732" s="178"/>
      <c r="AB732" s="178"/>
      <c r="AC732" s="178"/>
      <c r="AD732" s="178"/>
      <c r="AE732" s="178" t="s">
        <v>42</v>
      </c>
      <c r="AF732" s="178"/>
      <c r="AG732" s="180"/>
      <c r="AH732" s="180"/>
      <c r="AI732" s="181"/>
      <c r="AJ732" s="181"/>
      <c r="AK732" s="181"/>
      <c r="AL732" s="182"/>
      <c r="AM732" s="183" t="s">
        <v>11257</v>
      </c>
    </row>
    <row r="733" spans="1:39" s="153" customFormat="1" ht="15.6" customHeight="1" x14ac:dyDescent="0.3">
      <c r="A733" s="186">
        <v>1542</v>
      </c>
      <c r="B733" s="178">
        <v>1400</v>
      </c>
      <c r="C733" s="178"/>
      <c r="D733" s="178"/>
      <c r="E733" s="178"/>
      <c r="F733" s="176">
        <v>1959</v>
      </c>
      <c r="G733" s="176">
        <v>7</v>
      </c>
      <c r="H733" s="176">
        <v>11</v>
      </c>
      <c r="I733" s="178" t="s">
        <v>697</v>
      </c>
      <c r="J733" s="178" t="s">
        <v>1346</v>
      </c>
      <c r="K733" s="178" t="s">
        <v>31</v>
      </c>
      <c r="L733" s="178"/>
      <c r="M733" s="178"/>
      <c r="N733" s="187" t="s">
        <v>1347</v>
      </c>
      <c r="O733" s="178"/>
      <c r="P733" s="179"/>
      <c r="Q733" s="178"/>
      <c r="R733" s="178"/>
      <c r="S733" s="178"/>
      <c r="T733" s="175" t="s">
        <v>38</v>
      </c>
      <c r="U733" s="178" t="s">
        <v>38</v>
      </c>
      <c r="V733" s="188"/>
      <c r="W733" s="188"/>
      <c r="X733" s="188"/>
      <c r="Y733" s="178" t="s">
        <v>38</v>
      </c>
      <c r="Z733" s="188"/>
      <c r="AA733" s="178" t="s">
        <v>42</v>
      </c>
      <c r="AB733" s="178"/>
      <c r="AC733" s="178"/>
      <c r="AD733" s="178"/>
      <c r="AE733" s="178"/>
      <c r="AF733" s="178"/>
      <c r="AG733" s="180"/>
      <c r="AH733" s="180"/>
      <c r="AI733" s="181"/>
      <c r="AJ733" s="181"/>
      <c r="AK733" s="181"/>
      <c r="AL733" s="182"/>
      <c r="AM733" s="183" t="s">
        <v>11257</v>
      </c>
    </row>
    <row r="734" spans="1:39" s="153" customFormat="1" ht="15.6" customHeight="1" x14ac:dyDescent="0.3">
      <c r="A734" s="173">
        <v>281</v>
      </c>
      <c r="B734" s="174">
        <v>1408</v>
      </c>
      <c r="C734" s="174"/>
      <c r="D734" s="175"/>
      <c r="E734" s="175"/>
      <c r="F734" s="176">
        <v>1959</v>
      </c>
      <c r="G734" s="176">
        <v>8</v>
      </c>
      <c r="H734" s="176">
        <v>13</v>
      </c>
      <c r="I734" s="174" t="s">
        <v>80</v>
      </c>
      <c r="J734" s="174" t="s">
        <v>81</v>
      </c>
      <c r="K734" s="174" t="s">
        <v>31</v>
      </c>
      <c r="L734" s="174" t="s">
        <v>82</v>
      </c>
      <c r="M734" s="174"/>
      <c r="N734" s="184" t="s">
        <v>452</v>
      </c>
      <c r="O734" s="178">
        <v>11</v>
      </c>
      <c r="P734" s="179">
        <v>8</v>
      </c>
      <c r="Q734" s="175"/>
      <c r="R734" s="175" t="s">
        <v>84</v>
      </c>
      <c r="S734" s="175"/>
      <c r="T734" s="175" t="s">
        <v>85</v>
      </c>
      <c r="U734" s="175" t="s">
        <v>38</v>
      </c>
      <c r="V734" s="175" t="s">
        <v>38</v>
      </c>
      <c r="W734" s="175" t="s">
        <v>82</v>
      </c>
      <c r="X734" s="178" t="s">
        <v>38</v>
      </c>
      <c r="Y734" s="178" t="s">
        <v>82</v>
      </c>
      <c r="Z734" s="178" t="s">
        <v>38</v>
      </c>
      <c r="AA734" s="178"/>
      <c r="AB734" s="178"/>
      <c r="AC734" s="178"/>
      <c r="AD734" s="178"/>
      <c r="AE734" s="178"/>
      <c r="AF734" s="178" t="s">
        <v>30</v>
      </c>
      <c r="AG734" s="180"/>
      <c r="AH734" s="180"/>
      <c r="AI734" s="181"/>
      <c r="AJ734" s="181"/>
      <c r="AK734" s="181"/>
      <c r="AL734" s="182">
        <v>281</v>
      </c>
      <c r="AM734" s="183" t="s">
        <v>11207</v>
      </c>
    </row>
    <row r="735" spans="1:39" s="153" customFormat="1" ht="15.6" customHeight="1" x14ac:dyDescent="0.3">
      <c r="A735" s="186">
        <v>1552</v>
      </c>
      <c r="B735" s="178">
        <v>1411</v>
      </c>
      <c r="C735" s="178"/>
      <c r="D735" s="178"/>
      <c r="E735" s="178"/>
      <c r="F735" s="176">
        <v>1959</v>
      </c>
      <c r="G735" s="176">
        <v>8</v>
      </c>
      <c r="H735" s="176">
        <v>19</v>
      </c>
      <c r="I735" s="178" t="s">
        <v>716</v>
      </c>
      <c r="J735" s="178" t="s">
        <v>822</v>
      </c>
      <c r="K735" s="178" t="s">
        <v>31</v>
      </c>
      <c r="L735" s="178" t="s">
        <v>818</v>
      </c>
      <c r="M735" s="178"/>
      <c r="N735" s="187" t="s">
        <v>1348</v>
      </c>
      <c r="O735" s="178">
        <v>7</v>
      </c>
      <c r="P735" s="179" t="s">
        <v>110</v>
      </c>
      <c r="Q735" s="178"/>
      <c r="R735" s="178"/>
      <c r="S735" s="178"/>
      <c r="T735" s="175" t="s">
        <v>820</v>
      </c>
      <c r="U735" s="178" t="s">
        <v>38</v>
      </c>
      <c r="V735" s="188"/>
      <c r="W735" s="188"/>
      <c r="X735" s="188"/>
      <c r="Y735" s="178" t="s">
        <v>818</v>
      </c>
      <c r="Z735" s="188"/>
      <c r="AA735" s="178"/>
      <c r="AB735" s="178"/>
      <c r="AC735" s="178" t="s">
        <v>42</v>
      </c>
      <c r="AD735" s="178"/>
      <c r="AE735" s="178"/>
      <c r="AF735" s="178" t="s">
        <v>87</v>
      </c>
      <c r="AG735" s="180"/>
      <c r="AH735" s="180"/>
      <c r="AI735" s="181"/>
      <c r="AJ735" s="181"/>
      <c r="AK735" s="181"/>
      <c r="AL735" s="182">
        <v>1552</v>
      </c>
      <c r="AM735" s="183" t="s">
        <v>11207</v>
      </c>
    </row>
    <row r="736" spans="1:39" s="153" customFormat="1" ht="15.6" customHeight="1" x14ac:dyDescent="0.3">
      <c r="A736" s="186">
        <v>1559</v>
      </c>
      <c r="B736" s="178">
        <v>1418</v>
      </c>
      <c r="C736" s="178"/>
      <c r="D736" s="178"/>
      <c r="E736" s="178"/>
      <c r="F736" s="176">
        <v>1959</v>
      </c>
      <c r="G736" s="176">
        <v>9</v>
      </c>
      <c r="H736" s="176">
        <v>13</v>
      </c>
      <c r="I736" s="178" t="s">
        <v>751</v>
      </c>
      <c r="J736" s="178" t="s">
        <v>1349</v>
      </c>
      <c r="K736" s="178" t="s">
        <v>31</v>
      </c>
      <c r="L736" s="178" t="s">
        <v>1350</v>
      </c>
      <c r="M736" s="178"/>
      <c r="N736" s="187" t="s">
        <v>1351</v>
      </c>
      <c r="O736" s="178">
        <v>11</v>
      </c>
      <c r="P736" s="179">
        <v>2</v>
      </c>
      <c r="Q736" s="178"/>
      <c r="R736" s="178"/>
      <c r="S736" s="178"/>
      <c r="T736" s="175" t="s">
        <v>1352</v>
      </c>
      <c r="U736" s="178" t="s">
        <v>38</v>
      </c>
      <c r="V736" s="188"/>
      <c r="W736" s="188"/>
      <c r="X736" s="188"/>
      <c r="Y736" s="178" t="s">
        <v>1350</v>
      </c>
      <c r="Z736" s="188"/>
      <c r="AA736" s="178" t="s">
        <v>42</v>
      </c>
      <c r="AB736" s="178"/>
      <c r="AC736" s="178"/>
      <c r="AD736" s="178"/>
      <c r="AE736" s="178"/>
      <c r="AF736" s="178" t="s">
        <v>30</v>
      </c>
      <c r="AG736" s="180"/>
      <c r="AH736" s="180"/>
      <c r="AI736" s="181"/>
      <c r="AJ736" s="181"/>
      <c r="AK736" s="181"/>
      <c r="AL736" s="182">
        <v>1559</v>
      </c>
      <c r="AM736" s="183" t="s">
        <v>11207</v>
      </c>
    </row>
    <row r="737" spans="1:39" s="153" customFormat="1" ht="15.6" customHeight="1" x14ac:dyDescent="0.3">
      <c r="A737" s="186">
        <v>1560</v>
      </c>
      <c r="B737" s="178">
        <v>1419</v>
      </c>
      <c r="C737" s="178"/>
      <c r="D737" s="178"/>
      <c r="E737" s="178"/>
      <c r="F737" s="176">
        <v>1959</v>
      </c>
      <c r="G737" s="176">
        <v>9</v>
      </c>
      <c r="H737" s="176">
        <v>15</v>
      </c>
      <c r="I737" s="178"/>
      <c r="J737" s="178" t="s">
        <v>838</v>
      </c>
      <c r="K737" s="178" t="s">
        <v>687</v>
      </c>
      <c r="L737" s="178"/>
      <c r="M737" s="178"/>
      <c r="N737" s="187" t="s">
        <v>1354</v>
      </c>
      <c r="O737" s="178"/>
      <c r="P737" s="179"/>
      <c r="Q737" s="178"/>
      <c r="R737" s="178"/>
      <c r="S737" s="178"/>
      <c r="T737" s="175" t="s">
        <v>38</v>
      </c>
      <c r="U737" s="178" t="s">
        <v>38</v>
      </c>
      <c r="V737" s="188"/>
      <c r="W737" s="188"/>
      <c r="X737" s="188"/>
      <c r="Y737" s="178" t="s">
        <v>38</v>
      </c>
      <c r="Z737" s="188"/>
      <c r="AA737" s="178"/>
      <c r="AB737" s="178"/>
      <c r="AC737" s="178"/>
      <c r="AD737" s="178"/>
      <c r="AE737" s="178"/>
      <c r="AF737" s="178"/>
      <c r="AG737" s="180" t="s">
        <v>42</v>
      </c>
      <c r="AH737" s="180"/>
      <c r="AI737" s="181"/>
      <c r="AJ737" s="181"/>
      <c r="AK737" s="181"/>
      <c r="AL737" s="182"/>
      <c r="AM737" s="183" t="s">
        <v>11257</v>
      </c>
    </row>
    <row r="738" spans="1:39" s="153" customFormat="1" ht="15.6" customHeight="1" x14ac:dyDescent="0.3">
      <c r="A738" s="186">
        <v>1561</v>
      </c>
      <c r="B738" s="178">
        <v>1420</v>
      </c>
      <c r="C738" s="178"/>
      <c r="D738" s="178"/>
      <c r="E738" s="178"/>
      <c r="F738" s="176">
        <v>1959</v>
      </c>
      <c r="G738" s="176">
        <v>9</v>
      </c>
      <c r="H738" s="176">
        <v>24</v>
      </c>
      <c r="I738" s="178" t="s">
        <v>690</v>
      </c>
      <c r="J738" s="178" t="s">
        <v>1355</v>
      </c>
      <c r="K738" s="178" t="s">
        <v>31</v>
      </c>
      <c r="L738" s="178"/>
      <c r="M738" s="178"/>
      <c r="N738" s="187" t="s">
        <v>1356</v>
      </c>
      <c r="O738" s="178"/>
      <c r="P738" s="179"/>
      <c r="Q738" s="178"/>
      <c r="R738" s="178"/>
      <c r="S738" s="178"/>
      <c r="T738" s="175" t="s">
        <v>38</v>
      </c>
      <c r="U738" s="178" t="s">
        <v>38</v>
      </c>
      <c r="V738" s="188"/>
      <c r="W738" s="188"/>
      <c r="X738" s="188"/>
      <c r="Y738" s="178" t="s">
        <v>38</v>
      </c>
      <c r="Z738" s="188"/>
      <c r="AA738" s="178" t="s">
        <v>42</v>
      </c>
      <c r="AB738" s="178"/>
      <c r="AC738" s="178"/>
      <c r="AD738" s="178"/>
      <c r="AE738" s="178"/>
      <c r="AF738" s="178"/>
      <c r="AG738" s="180" t="s">
        <v>42</v>
      </c>
      <c r="AH738" s="180"/>
      <c r="AI738" s="181"/>
      <c r="AJ738" s="181"/>
      <c r="AK738" s="181"/>
      <c r="AL738" s="182"/>
      <c r="AM738" s="183" t="s">
        <v>11257</v>
      </c>
    </row>
    <row r="739" spans="1:39" s="153" customFormat="1" ht="15.6" customHeight="1" x14ac:dyDescent="0.3">
      <c r="A739" s="173">
        <v>282</v>
      </c>
      <c r="B739" s="174">
        <v>1422</v>
      </c>
      <c r="C739" s="174"/>
      <c r="D739" s="174"/>
      <c r="E739" s="174"/>
      <c r="F739" s="176">
        <v>1959</v>
      </c>
      <c r="G739" s="176">
        <v>10</v>
      </c>
      <c r="H739" s="176">
        <v>2</v>
      </c>
      <c r="I739" s="174" t="s">
        <v>66</v>
      </c>
      <c r="J739" s="174" t="s">
        <v>453</v>
      </c>
      <c r="K739" s="174" t="s">
        <v>31</v>
      </c>
      <c r="L739" s="174" t="s">
        <v>115</v>
      </c>
      <c r="M739" s="174"/>
      <c r="N739" s="184" t="s">
        <v>454</v>
      </c>
      <c r="O739" s="178">
        <v>7</v>
      </c>
      <c r="P739" s="179" t="s">
        <v>110</v>
      </c>
      <c r="Q739" s="175" t="s">
        <v>117</v>
      </c>
      <c r="R739" s="175"/>
      <c r="S739" s="175"/>
      <c r="T739" s="175" t="s">
        <v>118</v>
      </c>
      <c r="U739" s="175" t="s">
        <v>38</v>
      </c>
      <c r="V739" s="175" t="s">
        <v>120</v>
      </c>
      <c r="W739" s="175" t="s">
        <v>38</v>
      </c>
      <c r="X739" s="178" t="s">
        <v>38</v>
      </c>
      <c r="Y739" s="178" t="s">
        <v>115</v>
      </c>
      <c r="Z739" s="178" t="s">
        <v>38</v>
      </c>
      <c r="AA739" s="178"/>
      <c r="AB739" s="178"/>
      <c r="AC739" s="178"/>
      <c r="AD739" s="178"/>
      <c r="AE739" s="178"/>
      <c r="AF739" s="178" t="s">
        <v>87</v>
      </c>
      <c r="AG739" s="180" t="s">
        <v>42</v>
      </c>
      <c r="AH739" s="180"/>
      <c r="AI739" s="181"/>
      <c r="AJ739" s="181"/>
      <c r="AK739" s="181"/>
      <c r="AL739" s="182">
        <v>282</v>
      </c>
      <c r="AM739" s="183" t="s">
        <v>11207</v>
      </c>
    </row>
    <row r="740" spans="1:39" s="153" customFormat="1" ht="15.6" customHeight="1" x14ac:dyDescent="0.3">
      <c r="A740" s="173">
        <v>283</v>
      </c>
      <c r="B740" s="174">
        <v>1426</v>
      </c>
      <c r="C740" s="174"/>
      <c r="D740" s="174" t="s">
        <v>11246</v>
      </c>
      <c r="E740" s="174"/>
      <c r="F740" s="176">
        <v>1959</v>
      </c>
      <c r="G740" s="176">
        <v>10</v>
      </c>
      <c r="H740" s="176">
        <v>19</v>
      </c>
      <c r="I740" s="174" t="s">
        <v>313</v>
      </c>
      <c r="J740" s="174" t="s">
        <v>320</v>
      </c>
      <c r="K740" s="174" t="s">
        <v>31</v>
      </c>
      <c r="L740" s="174" t="s">
        <v>333</v>
      </c>
      <c r="M740" s="174"/>
      <c r="N740" s="184" t="s">
        <v>455</v>
      </c>
      <c r="O740" s="178">
        <v>7</v>
      </c>
      <c r="P740" s="179" t="s">
        <v>110</v>
      </c>
      <c r="Q740" s="175" t="s">
        <v>335</v>
      </c>
      <c r="R740" s="175"/>
      <c r="S740" s="175"/>
      <c r="T740" s="175" t="s">
        <v>336</v>
      </c>
      <c r="U740" s="175" t="s">
        <v>38</v>
      </c>
      <c r="V740" s="175" t="s">
        <v>333</v>
      </c>
      <c r="W740" s="175" t="s">
        <v>38</v>
      </c>
      <c r="X740" s="178" t="s">
        <v>38</v>
      </c>
      <c r="Y740" s="178" t="s">
        <v>333</v>
      </c>
      <c r="Z740" s="178" t="s">
        <v>38</v>
      </c>
      <c r="AA740" s="178"/>
      <c r="AB740" s="178"/>
      <c r="AC740" s="178"/>
      <c r="AD740" s="178"/>
      <c r="AE740" s="178"/>
      <c r="AF740" s="178" t="s">
        <v>87</v>
      </c>
      <c r="AG740" s="180"/>
      <c r="AH740" s="180"/>
      <c r="AI740" s="181"/>
      <c r="AJ740" s="181"/>
      <c r="AK740" s="181"/>
      <c r="AL740" s="182">
        <v>283</v>
      </c>
      <c r="AM740" s="183" t="s">
        <v>11207</v>
      </c>
    </row>
    <row r="741" spans="1:39" s="153" customFormat="1" ht="15.6" customHeight="1" x14ac:dyDescent="0.3">
      <c r="A741" s="186">
        <v>1568</v>
      </c>
      <c r="B741" s="178">
        <v>1429</v>
      </c>
      <c r="C741" s="178"/>
      <c r="D741" s="178"/>
      <c r="E741" s="178"/>
      <c r="F741" s="176">
        <v>1959</v>
      </c>
      <c r="G741" s="176">
        <v>10</v>
      </c>
      <c r="H741" s="176">
        <v>23</v>
      </c>
      <c r="I741" s="178" t="s">
        <v>689</v>
      </c>
      <c r="J741" s="178" t="s">
        <v>863</v>
      </c>
      <c r="K741" s="178" t="s">
        <v>31</v>
      </c>
      <c r="L741" s="178" t="s">
        <v>864</v>
      </c>
      <c r="M741" s="178"/>
      <c r="N741" s="187" t="s">
        <v>1359</v>
      </c>
      <c r="O741" s="178">
        <v>11</v>
      </c>
      <c r="P741" s="179">
        <v>12</v>
      </c>
      <c r="Q741" s="178"/>
      <c r="R741" s="178"/>
      <c r="S741" s="178"/>
      <c r="T741" s="175" t="s">
        <v>866</v>
      </c>
      <c r="U741" s="178" t="s">
        <v>38</v>
      </c>
      <c r="V741" s="188"/>
      <c r="W741" s="188"/>
      <c r="X741" s="188"/>
      <c r="Y741" s="178" t="s">
        <v>864</v>
      </c>
      <c r="Z741" s="188"/>
      <c r="AA741" s="178"/>
      <c r="AB741" s="178"/>
      <c r="AC741" s="178"/>
      <c r="AD741" s="178" t="s">
        <v>42</v>
      </c>
      <c r="AE741" s="178"/>
      <c r="AF741" s="178" t="s">
        <v>30</v>
      </c>
      <c r="AG741" s="180" t="s">
        <v>42</v>
      </c>
      <c r="AH741" s="180"/>
      <c r="AI741" s="181"/>
      <c r="AJ741" s="181"/>
      <c r="AK741" s="181"/>
      <c r="AL741" s="182">
        <v>1568</v>
      </c>
      <c r="AM741" s="183" t="s">
        <v>11207</v>
      </c>
    </row>
    <row r="742" spans="1:39" s="153" customFormat="1" ht="15.6" customHeight="1" x14ac:dyDescent="0.3">
      <c r="A742" s="173">
        <v>329</v>
      </c>
      <c r="B742" s="174">
        <v>1435</v>
      </c>
      <c r="C742" s="174"/>
      <c r="D742" s="174"/>
      <c r="E742" s="174"/>
      <c r="F742" s="176">
        <v>1959</v>
      </c>
      <c r="G742" s="176">
        <v>12</v>
      </c>
      <c r="H742" s="176">
        <v>23</v>
      </c>
      <c r="I742" s="174" t="s">
        <v>80</v>
      </c>
      <c r="J742" s="174" t="s">
        <v>105</v>
      </c>
      <c r="K742" s="174" t="s">
        <v>31</v>
      </c>
      <c r="L742" s="174" t="s">
        <v>99</v>
      </c>
      <c r="M742" s="174" t="s">
        <v>153</v>
      </c>
      <c r="N742" s="184" t="s">
        <v>508</v>
      </c>
      <c r="O742" s="178">
        <v>7</v>
      </c>
      <c r="P742" s="179">
        <v>11</v>
      </c>
      <c r="Q742" s="175"/>
      <c r="R742" s="175" t="s">
        <v>102</v>
      </c>
      <c r="S742" s="175"/>
      <c r="T742" s="175" t="s">
        <v>103</v>
      </c>
      <c r="U742" s="175" t="s">
        <v>38</v>
      </c>
      <c r="V742" s="175" t="s">
        <v>38</v>
      </c>
      <c r="W742" s="175" t="s">
        <v>99</v>
      </c>
      <c r="X742" s="178" t="s">
        <v>38</v>
      </c>
      <c r="Y742" s="178" t="s">
        <v>99</v>
      </c>
      <c r="Z742" s="178" t="s">
        <v>38</v>
      </c>
      <c r="AA742" s="178"/>
      <c r="AB742" s="178"/>
      <c r="AC742" s="178"/>
      <c r="AD742" s="178"/>
      <c r="AE742" s="178"/>
      <c r="AF742" s="178" t="s">
        <v>87</v>
      </c>
      <c r="AG742" s="180"/>
      <c r="AH742" s="180"/>
      <c r="AI742" s="181"/>
      <c r="AJ742" s="181"/>
      <c r="AK742" s="181"/>
      <c r="AL742" s="182">
        <v>329</v>
      </c>
      <c r="AM742" s="183" t="s">
        <v>11207</v>
      </c>
    </row>
    <row r="743" spans="1:39" s="153" customFormat="1" ht="15.6" customHeight="1" x14ac:dyDescent="0.3">
      <c r="A743" s="186">
        <v>1574</v>
      </c>
      <c r="B743" s="178">
        <v>1436</v>
      </c>
      <c r="C743" s="178"/>
      <c r="D743" s="178"/>
      <c r="E743" s="178"/>
      <c r="F743" s="176">
        <v>1960</v>
      </c>
      <c r="G743" s="176">
        <v>2</v>
      </c>
      <c r="H743" s="176">
        <v>27</v>
      </c>
      <c r="I743" s="178" t="s">
        <v>792</v>
      </c>
      <c r="J743" s="178" t="s">
        <v>1360</v>
      </c>
      <c r="K743" s="178" t="s">
        <v>31</v>
      </c>
      <c r="L743" s="178" t="s">
        <v>1361</v>
      </c>
      <c r="M743" s="178"/>
      <c r="N743" s="187" t="s">
        <v>1362</v>
      </c>
      <c r="O743" s="178">
        <v>7</v>
      </c>
      <c r="P743" s="179">
        <v>0</v>
      </c>
      <c r="Q743" s="178"/>
      <c r="R743" s="178"/>
      <c r="S743" s="178"/>
      <c r="T743" s="175" t="s">
        <v>1363</v>
      </c>
      <c r="U743" s="178" t="s">
        <v>38</v>
      </c>
      <c r="V743" s="188"/>
      <c r="W743" s="188"/>
      <c r="X743" s="188"/>
      <c r="Y743" s="178" t="s">
        <v>1361</v>
      </c>
      <c r="Z743" s="188"/>
      <c r="AA743" s="178"/>
      <c r="AB743" s="178"/>
      <c r="AC743" s="178"/>
      <c r="AD743" s="178"/>
      <c r="AE743" s="178"/>
      <c r="AF743" s="178" t="s">
        <v>87</v>
      </c>
      <c r="AG743" s="180"/>
      <c r="AH743" s="180"/>
      <c r="AI743" s="181"/>
      <c r="AJ743" s="181"/>
      <c r="AK743" s="181"/>
      <c r="AL743" s="182">
        <v>1574</v>
      </c>
      <c r="AM743" s="183" t="s">
        <v>11207</v>
      </c>
    </row>
    <row r="744" spans="1:39" s="153" customFormat="1" ht="15.6" customHeight="1" x14ac:dyDescent="0.3">
      <c r="A744" s="173">
        <v>284</v>
      </c>
      <c r="B744" s="174">
        <v>1440</v>
      </c>
      <c r="C744" s="174" t="s">
        <v>456</v>
      </c>
      <c r="D744" s="175"/>
      <c r="E744" s="175"/>
      <c r="F744" s="176">
        <v>1960</v>
      </c>
      <c r="G744" s="176">
        <v>4</v>
      </c>
      <c r="H744" s="176">
        <v>17</v>
      </c>
      <c r="I744" s="174" t="s">
        <v>324</v>
      </c>
      <c r="J744" s="174" t="s">
        <v>325</v>
      </c>
      <c r="K744" s="174" t="s">
        <v>31</v>
      </c>
      <c r="L744" s="174" t="s">
        <v>326</v>
      </c>
      <c r="M744" s="174"/>
      <c r="N744" s="184" t="s">
        <v>457</v>
      </c>
      <c r="O744" s="178">
        <v>7</v>
      </c>
      <c r="P744" s="179" t="s">
        <v>110</v>
      </c>
      <c r="Q744" s="175"/>
      <c r="R744" s="175"/>
      <c r="S744" s="175" t="s">
        <v>329</v>
      </c>
      <c r="T744" s="175" t="s">
        <v>330</v>
      </c>
      <c r="U744" s="175" t="s">
        <v>38</v>
      </c>
      <c r="V744" s="175" t="s">
        <v>38</v>
      </c>
      <c r="W744" s="175" t="s">
        <v>38</v>
      </c>
      <c r="X744" s="178" t="s">
        <v>331</v>
      </c>
      <c r="Y744" s="178" t="s">
        <v>326</v>
      </c>
      <c r="Z744" s="178" t="s">
        <v>38</v>
      </c>
      <c r="AA744" s="178"/>
      <c r="AB744" s="178"/>
      <c r="AC744" s="178"/>
      <c r="AD744" s="178"/>
      <c r="AE744" s="178"/>
      <c r="AF744" s="178" t="s">
        <v>87</v>
      </c>
      <c r="AG744" s="180"/>
      <c r="AH744" s="180"/>
      <c r="AI744" s="181"/>
      <c r="AJ744" s="181"/>
      <c r="AK744" s="181"/>
      <c r="AL744" s="182">
        <v>284</v>
      </c>
      <c r="AM744" s="183" t="s">
        <v>11207</v>
      </c>
    </row>
    <row r="745" spans="1:39" s="153" customFormat="1" ht="15.6" customHeight="1" x14ac:dyDescent="0.3">
      <c r="A745" s="186">
        <v>1585</v>
      </c>
      <c r="B745" s="178">
        <v>1448</v>
      </c>
      <c r="C745" s="178">
        <v>6914</v>
      </c>
      <c r="D745" s="178"/>
      <c r="E745" s="178"/>
      <c r="F745" s="176">
        <v>1960</v>
      </c>
      <c r="G745" s="176">
        <v>8</v>
      </c>
      <c r="H745" s="176">
        <v>23</v>
      </c>
      <c r="I745" s="178" t="s">
        <v>88</v>
      </c>
      <c r="J745" s="178" t="s">
        <v>1040</v>
      </c>
      <c r="K745" s="178" t="s">
        <v>31</v>
      </c>
      <c r="L745" s="178" t="s">
        <v>1041</v>
      </c>
      <c r="M745" s="178"/>
      <c r="N745" s="187" t="s">
        <v>1365</v>
      </c>
      <c r="O745" s="178">
        <v>7</v>
      </c>
      <c r="P745" s="179">
        <v>-2</v>
      </c>
      <c r="Q745" s="178"/>
      <c r="R745" s="178"/>
      <c r="S745" s="178"/>
      <c r="T745" s="175" t="s">
        <v>1043</v>
      </c>
      <c r="U745" s="178" t="s">
        <v>38</v>
      </c>
      <c r="V745" s="188"/>
      <c r="W745" s="188"/>
      <c r="X745" s="188"/>
      <c r="Y745" s="178" t="s">
        <v>1041</v>
      </c>
      <c r="Z745" s="188"/>
      <c r="AA745" s="178"/>
      <c r="AB745" s="178"/>
      <c r="AC745" s="178"/>
      <c r="AD745" s="178"/>
      <c r="AE745" s="178"/>
      <c r="AF745" s="178" t="s">
        <v>87</v>
      </c>
      <c r="AG745" s="180"/>
      <c r="AH745" s="180"/>
      <c r="AI745" s="181"/>
      <c r="AJ745" s="181"/>
      <c r="AK745" s="181"/>
      <c r="AL745" s="182">
        <v>1585</v>
      </c>
      <c r="AM745" s="183" t="s">
        <v>11207</v>
      </c>
    </row>
    <row r="746" spans="1:39" s="153" customFormat="1" ht="15.6" customHeight="1" x14ac:dyDescent="0.3">
      <c r="A746" s="186">
        <v>1592</v>
      </c>
      <c r="B746" s="178">
        <v>1455</v>
      </c>
      <c r="C746" s="178"/>
      <c r="D746" s="178"/>
      <c r="E746" s="178"/>
      <c r="F746" s="176">
        <v>1960</v>
      </c>
      <c r="G746" s="176">
        <v>9</v>
      </c>
      <c r="H746" s="176">
        <v>25</v>
      </c>
      <c r="I746" s="178"/>
      <c r="J746" s="178"/>
      <c r="K746" s="178" t="s">
        <v>1366</v>
      </c>
      <c r="L746" s="178"/>
      <c r="M746" s="178"/>
      <c r="N746" s="187" t="s">
        <v>1367</v>
      </c>
      <c r="O746" s="178"/>
      <c r="P746" s="179"/>
      <c r="Q746" s="178"/>
      <c r="R746" s="178"/>
      <c r="S746" s="178"/>
      <c r="T746" s="175" t="s">
        <v>38</v>
      </c>
      <c r="U746" s="178" t="s">
        <v>38</v>
      </c>
      <c r="V746" s="188"/>
      <c r="W746" s="188"/>
      <c r="X746" s="188"/>
      <c r="Y746" s="178" t="s">
        <v>38</v>
      </c>
      <c r="Z746" s="188"/>
      <c r="AA746" s="178" t="s">
        <v>42</v>
      </c>
      <c r="AB746" s="178"/>
      <c r="AC746" s="178"/>
      <c r="AD746" s="178"/>
      <c r="AE746" s="178"/>
      <c r="AF746" s="178"/>
      <c r="AG746" s="180"/>
      <c r="AH746" s="180"/>
      <c r="AI746" s="181"/>
      <c r="AJ746" s="181"/>
      <c r="AK746" s="181"/>
      <c r="AL746" s="182"/>
      <c r="AM746" s="183" t="s">
        <v>11257</v>
      </c>
    </row>
    <row r="747" spans="1:39" s="153" customFormat="1" ht="15.6" customHeight="1" x14ac:dyDescent="0.3">
      <c r="A747" s="186">
        <v>1566</v>
      </c>
      <c r="B747" s="178">
        <v>1427</v>
      </c>
      <c r="C747" s="178"/>
      <c r="D747" s="178"/>
      <c r="E747" s="178"/>
      <c r="F747" s="176">
        <v>1960</v>
      </c>
      <c r="G747" s="176">
        <v>10</v>
      </c>
      <c r="H747" s="176">
        <v>19</v>
      </c>
      <c r="I747" s="178" t="s">
        <v>88</v>
      </c>
      <c r="J747" s="178" t="s">
        <v>1357</v>
      </c>
      <c r="K747" s="178"/>
      <c r="L747" s="178"/>
      <c r="M747" s="178"/>
      <c r="N747" s="187" t="s">
        <v>1358</v>
      </c>
      <c r="O747" s="178"/>
      <c r="P747" s="179"/>
      <c r="Q747" s="178"/>
      <c r="R747" s="178"/>
      <c r="S747" s="178"/>
      <c r="T747" s="175" t="s">
        <v>38</v>
      </c>
      <c r="U747" s="178" t="s">
        <v>38</v>
      </c>
      <c r="V747" s="188"/>
      <c r="W747" s="188"/>
      <c r="X747" s="188"/>
      <c r="Y747" s="178" t="s">
        <v>38</v>
      </c>
      <c r="Z747" s="188"/>
      <c r="AA747" s="178"/>
      <c r="AB747" s="178" t="s">
        <v>42</v>
      </c>
      <c r="AC747" s="178"/>
      <c r="AD747" s="178"/>
      <c r="AE747" s="178"/>
      <c r="AF747" s="178"/>
      <c r="AG747" s="180"/>
      <c r="AH747" s="180"/>
      <c r="AI747" s="181"/>
      <c r="AJ747" s="181"/>
      <c r="AK747" s="181"/>
      <c r="AL747" s="182"/>
      <c r="AM747" s="183" t="s">
        <v>11257</v>
      </c>
    </row>
    <row r="748" spans="1:39" s="153" customFormat="1" ht="15.6" customHeight="1" x14ac:dyDescent="0.3">
      <c r="A748" s="186">
        <v>1597</v>
      </c>
      <c r="B748" s="178">
        <v>1460</v>
      </c>
      <c r="C748" s="178"/>
      <c r="D748" s="178"/>
      <c r="E748" s="178"/>
      <c r="F748" s="176">
        <v>1960</v>
      </c>
      <c r="G748" s="176">
        <v>11</v>
      </c>
      <c r="H748" s="176">
        <v>29</v>
      </c>
      <c r="I748" s="178"/>
      <c r="J748" s="178"/>
      <c r="K748" s="178" t="s">
        <v>687</v>
      </c>
      <c r="L748" s="178"/>
      <c r="M748" s="178"/>
      <c r="N748" s="187" t="s">
        <v>1368</v>
      </c>
      <c r="O748" s="178"/>
      <c r="P748" s="179"/>
      <c r="Q748" s="178"/>
      <c r="R748" s="178"/>
      <c r="S748" s="178"/>
      <c r="T748" s="175" t="s">
        <v>38</v>
      </c>
      <c r="U748" s="178" t="s">
        <v>38</v>
      </c>
      <c r="V748" s="188"/>
      <c r="W748" s="188"/>
      <c r="X748" s="188"/>
      <c r="Y748" s="178" t="s">
        <v>38</v>
      </c>
      <c r="Z748" s="188"/>
      <c r="AA748" s="178"/>
      <c r="AB748" s="178" t="s">
        <v>42</v>
      </c>
      <c r="AC748" s="178"/>
      <c r="AD748" s="178"/>
      <c r="AE748" s="178"/>
      <c r="AF748" s="178"/>
      <c r="AG748" s="180"/>
      <c r="AH748" s="180"/>
      <c r="AI748" s="181"/>
      <c r="AJ748" s="181"/>
      <c r="AK748" s="181"/>
      <c r="AL748" s="182"/>
      <c r="AM748" s="183" t="s">
        <v>11257</v>
      </c>
    </row>
    <row r="749" spans="1:39" s="153" customFormat="1" ht="15.6" customHeight="1" x14ac:dyDescent="0.3">
      <c r="A749" s="186">
        <v>1598</v>
      </c>
      <c r="B749" s="178">
        <v>1461</v>
      </c>
      <c r="C749" s="178"/>
      <c r="D749" s="178"/>
      <c r="E749" s="178"/>
      <c r="F749" s="176">
        <v>1961</v>
      </c>
      <c r="G749" s="176">
        <v>1</v>
      </c>
      <c r="H749" s="176">
        <v>10</v>
      </c>
      <c r="I749" s="178" t="s">
        <v>696</v>
      </c>
      <c r="J749" s="178" t="s">
        <v>1009</v>
      </c>
      <c r="K749" s="178" t="s">
        <v>31</v>
      </c>
      <c r="L749" s="178" t="s">
        <v>1005</v>
      </c>
      <c r="M749" s="178"/>
      <c r="N749" s="187" t="s">
        <v>1369</v>
      </c>
      <c r="O749" s="178">
        <v>10</v>
      </c>
      <c r="P749" s="179">
        <v>4</v>
      </c>
      <c r="Q749" s="178"/>
      <c r="R749" s="178"/>
      <c r="S749" s="178"/>
      <c r="T749" s="175" t="s">
        <v>38</v>
      </c>
      <c r="U749" s="178" t="s">
        <v>1007</v>
      </c>
      <c r="V749" s="188"/>
      <c r="W749" s="188"/>
      <c r="X749" s="188"/>
      <c r="Y749" s="178" t="s">
        <v>38</v>
      </c>
      <c r="Z749" s="178" t="s">
        <v>11274</v>
      </c>
      <c r="AA749" s="178"/>
      <c r="AB749" s="178"/>
      <c r="AC749" s="178"/>
      <c r="AD749" s="178"/>
      <c r="AE749" s="178" t="s">
        <v>42</v>
      </c>
      <c r="AF749" s="178" t="s">
        <v>87</v>
      </c>
      <c r="AG749" s="180" t="s">
        <v>42</v>
      </c>
      <c r="AH749" s="180"/>
      <c r="AI749" s="181"/>
      <c r="AJ749" s="181"/>
      <c r="AK749" s="181"/>
      <c r="AL749" s="182">
        <v>1598</v>
      </c>
      <c r="AM749" s="183" t="s">
        <v>11207</v>
      </c>
    </row>
    <row r="750" spans="1:39" s="153" customFormat="1" ht="15.6" customHeight="1" x14ac:dyDescent="0.3">
      <c r="A750" s="186">
        <v>1599</v>
      </c>
      <c r="B750" s="178">
        <v>1462</v>
      </c>
      <c r="C750" s="178"/>
      <c r="D750" s="178"/>
      <c r="E750" s="178"/>
      <c r="F750" s="176">
        <v>1961</v>
      </c>
      <c r="G750" s="176">
        <v>1</v>
      </c>
      <c r="H750" s="176">
        <v>10</v>
      </c>
      <c r="I750" s="178"/>
      <c r="J750" s="178" t="s">
        <v>757</v>
      </c>
      <c r="K750" s="178" t="s">
        <v>757</v>
      </c>
      <c r="L750" s="178" t="s">
        <v>1005</v>
      </c>
      <c r="M750" s="178"/>
      <c r="N750" s="187" t="s">
        <v>1370</v>
      </c>
      <c r="O750" s="178">
        <v>10</v>
      </c>
      <c r="P750" s="179">
        <v>4</v>
      </c>
      <c r="Q750" s="178"/>
      <c r="R750" s="178"/>
      <c r="S750" s="178"/>
      <c r="T750" s="175" t="s">
        <v>38</v>
      </c>
      <c r="U750" s="178" t="s">
        <v>1007</v>
      </c>
      <c r="V750" s="188"/>
      <c r="W750" s="188"/>
      <c r="X750" s="188"/>
      <c r="Y750" s="178" t="s">
        <v>38</v>
      </c>
      <c r="Z750" s="178" t="s">
        <v>11274</v>
      </c>
      <c r="AA750" s="178"/>
      <c r="AB750" s="178"/>
      <c r="AC750" s="178"/>
      <c r="AD750" s="178"/>
      <c r="AE750" s="178"/>
      <c r="AF750" s="178" t="s">
        <v>87</v>
      </c>
      <c r="AG750" s="180" t="s">
        <v>42</v>
      </c>
      <c r="AH750" s="180"/>
      <c r="AI750" s="181"/>
      <c r="AJ750" s="181"/>
      <c r="AK750" s="181"/>
      <c r="AL750" s="182">
        <v>1599</v>
      </c>
      <c r="AM750" s="183" t="s">
        <v>11207</v>
      </c>
    </row>
    <row r="751" spans="1:39" s="153" customFormat="1" ht="15.6" customHeight="1" x14ac:dyDescent="0.3">
      <c r="A751" s="186">
        <v>1891</v>
      </c>
      <c r="B751" s="178"/>
      <c r="C751" s="178"/>
      <c r="D751" s="178">
        <v>2495</v>
      </c>
      <c r="E751" s="178"/>
      <c r="F751" s="176">
        <v>1961</v>
      </c>
      <c r="G751" s="176">
        <v>1</v>
      </c>
      <c r="H751" s="176">
        <v>22</v>
      </c>
      <c r="I751" s="178" t="s">
        <v>696</v>
      </c>
      <c r="J751" s="178" t="s">
        <v>1281</v>
      </c>
      <c r="K751" s="178" t="s">
        <v>31</v>
      </c>
      <c r="L751" s="178" t="s">
        <v>1281</v>
      </c>
      <c r="M751" s="178"/>
      <c r="N751" s="187" t="s">
        <v>1480</v>
      </c>
      <c r="O751" s="178">
        <v>7</v>
      </c>
      <c r="P751" s="179" t="s">
        <v>110</v>
      </c>
      <c r="Q751" s="178"/>
      <c r="R751" s="178"/>
      <c r="S751" s="178"/>
      <c r="T751" s="175" t="s">
        <v>1283</v>
      </c>
      <c r="U751" s="178" t="s">
        <v>38</v>
      </c>
      <c r="V751" s="188"/>
      <c r="W751" s="188"/>
      <c r="X751" s="188"/>
      <c r="Y751" s="178" t="s">
        <v>1281</v>
      </c>
      <c r="Z751" s="188"/>
      <c r="AA751" s="178"/>
      <c r="AB751" s="178"/>
      <c r="AC751" s="178"/>
      <c r="AD751" s="178"/>
      <c r="AE751" s="178"/>
      <c r="AF751" s="178" t="s">
        <v>87</v>
      </c>
      <c r="AG751" s="180"/>
      <c r="AH751" s="180"/>
      <c r="AI751" s="181"/>
      <c r="AJ751" s="181"/>
      <c r="AK751" s="181"/>
      <c r="AL751" s="182">
        <v>1891</v>
      </c>
      <c r="AM751" s="183" t="s">
        <v>11207</v>
      </c>
    </row>
    <row r="752" spans="1:39" s="153" customFormat="1" ht="15.6" customHeight="1" x14ac:dyDescent="0.3">
      <c r="A752" s="186">
        <v>1603</v>
      </c>
      <c r="B752" s="178">
        <v>1466</v>
      </c>
      <c r="C752" s="178"/>
      <c r="D752" s="178"/>
      <c r="E752" s="178"/>
      <c r="F752" s="176">
        <v>1961</v>
      </c>
      <c r="G752" s="176">
        <v>2</v>
      </c>
      <c r="H752" s="176">
        <v>26</v>
      </c>
      <c r="I752" s="178" t="s">
        <v>696</v>
      </c>
      <c r="J752" s="178" t="s">
        <v>1371</v>
      </c>
      <c r="K752" s="178" t="s">
        <v>31</v>
      </c>
      <c r="L752" s="178" t="s">
        <v>1372</v>
      </c>
      <c r="M752" s="178"/>
      <c r="N752" s="187" t="s">
        <v>1373</v>
      </c>
      <c r="O752" s="178">
        <v>7</v>
      </c>
      <c r="P752" s="179" t="s">
        <v>110</v>
      </c>
      <c r="Q752" s="178"/>
      <c r="R752" s="178"/>
      <c r="S752" s="178"/>
      <c r="T752" s="175" t="s">
        <v>1374</v>
      </c>
      <c r="U752" s="178" t="s">
        <v>38</v>
      </c>
      <c r="V752" s="188"/>
      <c r="W752" s="188"/>
      <c r="X752" s="188"/>
      <c r="Y752" s="178" t="s">
        <v>1372</v>
      </c>
      <c r="Z752" s="188"/>
      <c r="AA752" s="178"/>
      <c r="AB752" s="178"/>
      <c r="AC752" s="178"/>
      <c r="AD752" s="178"/>
      <c r="AE752" s="178"/>
      <c r="AF752" s="178" t="s">
        <v>87</v>
      </c>
      <c r="AG752" s="180"/>
      <c r="AH752" s="180"/>
      <c r="AI752" s="181"/>
      <c r="AJ752" s="181"/>
      <c r="AK752" s="181"/>
      <c r="AL752" s="182">
        <v>1603</v>
      </c>
      <c r="AM752" s="183" t="s">
        <v>11207</v>
      </c>
    </row>
    <row r="753" spans="1:39" s="153" customFormat="1" ht="15.6" customHeight="1" x14ac:dyDescent="0.3">
      <c r="A753" s="186">
        <v>1612</v>
      </c>
      <c r="B753" s="178">
        <v>1475</v>
      </c>
      <c r="C753" s="178"/>
      <c r="D753" s="178"/>
      <c r="E753" s="178"/>
      <c r="F753" s="176">
        <v>1961</v>
      </c>
      <c r="G753" s="176">
        <v>4</v>
      </c>
      <c r="H753" s="176">
        <v>11</v>
      </c>
      <c r="I753" s="178" t="s">
        <v>696</v>
      </c>
      <c r="J753" s="178" t="s">
        <v>1009</v>
      </c>
      <c r="K753" s="178" t="s">
        <v>31</v>
      </c>
      <c r="L753" s="178" t="s">
        <v>1005</v>
      </c>
      <c r="M753" s="178"/>
      <c r="N753" s="187" t="s">
        <v>1376</v>
      </c>
      <c r="O753" s="178">
        <v>10</v>
      </c>
      <c r="P753" s="179">
        <v>4</v>
      </c>
      <c r="Q753" s="178"/>
      <c r="R753" s="178"/>
      <c r="S753" s="178"/>
      <c r="T753" s="175" t="s">
        <v>38</v>
      </c>
      <c r="U753" s="178" t="s">
        <v>1007</v>
      </c>
      <c r="V753" s="188"/>
      <c r="W753" s="188"/>
      <c r="X753" s="188"/>
      <c r="Y753" s="178" t="s">
        <v>38</v>
      </c>
      <c r="Z753" s="178" t="s">
        <v>11274</v>
      </c>
      <c r="AA753" s="178"/>
      <c r="AB753" s="178"/>
      <c r="AC753" s="178"/>
      <c r="AD753" s="178"/>
      <c r="AE753" s="178" t="s">
        <v>42</v>
      </c>
      <c r="AF753" s="178" t="s">
        <v>87</v>
      </c>
      <c r="AG753" s="180" t="s">
        <v>42</v>
      </c>
      <c r="AH753" s="180"/>
      <c r="AI753" s="181"/>
      <c r="AJ753" s="181"/>
      <c r="AK753" s="181" t="s">
        <v>42</v>
      </c>
      <c r="AL753" s="182">
        <v>1612</v>
      </c>
      <c r="AM753" s="183" t="s">
        <v>11207</v>
      </c>
    </row>
    <row r="754" spans="1:39" s="153" customFormat="1" ht="15.6" customHeight="1" x14ac:dyDescent="0.3">
      <c r="A754" s="186">
        <v>1613</v>
      </c>
      <c r="B754" s="178">
        <v>1476</v>
      </c>
      <c r="C754" s="178"/>
      <c r="D754" s="178"/>
      <c r="E754" s="178"/>
      <c r="F754" s="176">
        <v>1961</v>
      </c>
      <c r="G754" s="176">
        <v>4</v>
      </c>
      <c r="H754" s="176">
        <v>27</v>
      </c>
      <c r="I754" s="178" t="s">
        <v>696</v>
      </c>
      <c r="J754" s="178" t="s">
        <v>1009</v>
      </c>
      <c r="K754" s="178" t="s">
        <v>31</v>
      </c>
      <c r="L754" s="178" t="s">
        <v>1005</v>
      </c>
      <c r="M754" s="178"/>
      <c r="N754" s="187" t="s">
        <v>1377</v>
      </c>
      <c r="O754" s="178">
        <v>10</v>
      </c>
      <c r="P754" s="179">
        <v>4</v>
      </c>
      <c r="Q754" s="178"/>
      <c r="R754" s="178"/>
      <c r="S754" s="178"/>
      <c r="T754" s="175" t="s">
        <v>38</v>
      </c>
      <c r="U754" s="178" t="s">
        <v>1007</v>
      </c>
      <c r="V754" s="188"/>
      <c r="W754" s="188"/>
      <c r="X754" s="188"/>
      <c r="Y754" s="178" t="s">
        <v>38</v>
      </c>
      <c r="Z754" s="178" t="s">
        <v>11274</v>
      </c>
      <c r="AA754" s="178"/>
      <c r="AB754" s="178"/>
      <c r="AC754" s="178"/>
      <c r="AD754" s="178"/>
      <c r="AE754" s="178" t="s">
        <v>42</v>
      </c>
      <c r="AF754" s="178" t="s">
        <v>87</v>
      </c>
      <c r="AG754" s="180" t="s">
        <v>42</v>
      </c>
      <c r="AH754" s="180"/>
      <c r="AI754" s="181"/>
      <c r="AJ754" s="181"/>
      <c r="AK754" s="181"/>
      <c r="AL754" s="182">
        <v>1613</v>
      </c>
      <c r="AM754" s="183" t="s">
        <v>11207</v>
      </c>
    </row>
    <row r="755" spans="1:39" s="153" customFormat="1" ht="15.6" customHeight="1" x14ac:dyDescent="0.3">
      <c r="A755" s="186">
        <v>1620</v>
      </c>
      <c r="B755" s="178">
        <v>1483</v>
      </c>
      <c r="C755" s="178"/>
      <c r="D755" s="178"/>
      <c r="E755" s="178"/>
      <c r="F755" s="176">
        <v>1961</v>
      </c>
      <c r="G755" s="176">
        <v>5</v>
      </c>
      <c r="H755" s="176">
        <v>20</v>
      </c>
      <c r="I755" s="178" t="s">
        <v>696</v>
      </c>
      <c r="J755" s="178" t="s">
        <v>1371</v>
      </c>
      <c r="K755" s="178" t="s">
        <v>31</v>
      </c>
      <c r="L755" s="178" t="s">
        <v>1372</v>
      </c>
      <c r="M755" s="178"/>
      <c r="N755" s="187" t="s">
        <v>1379</v>
      </c>
      <c r="O755" s="178">
        <v>7</v>
      </c>
      <c r="P755" s="179" t="s">
        <v>110</v>
      </c>
      <c r="Q755" s="178"/>
      <c r="R755" s="178"/>
      <c r="S755" s="178"/>
      <c r="T755" s="175" t="s">
        <v>1374</v>
      </c>
      <c r="U755" s="178" t="s">
        <v>38</v>
      </c>
      <c r="V755" s="188"/>
      <c r="W755" s="188"/>
      <c r="X755" s="188"/>
      <c r="Y755" s="178" t="s">
        <v>1372</v>
      </c>
      <c r="Z755" s="188"/>
      <c r="AA755" s="178"/>
      <c r="AB755" s="178"/>
      <c r="AC755" s="178"/>
      <c r="AD755" s="178" t="s">
        <v>42</v>
      </c>
      <c r="AE755" s="178"/>
      <c r="AF755" s="178" t="s">
        <v>87</v>
      </c>
      <c r="AG755" s="180" t="s">
        <v>42</v>
      </c>
      <c r="AH755" s="180"/>
      <c r="AI755" s="181"/>
      <c r="AJ755" s="181"/>
      <c r="AK755" s="181"/>
      <c r="AL755" s="182">
        <v>1620</v>
      </c>
      <c r="AM755" s="183" t="s">
        <v>11207</v>
      </c>
    </row>
    <row r="756" spans="1:39" s="153" customFormat="1" ht="15.6" customHeight="1" x14ac:dyDescent="0.3">
      <c r="A756" s="186">
        <v>1619</v>
      </c>
      <c r="B756" s="178">
        <v>1482</v>
      </c>
      <c r="C756" s="178"/>
      <c r="D756" s="178"/>
      <c r="E756" s="178"/>
      <c r="F756" s="176">
        <v>1961</v>
      </c>
      <c r="G756" s="176">
        <v>5</v>
      </c>
      <c r="H756" s="176">
        <v>20</v>
      </c>
      <c r="I756" s="178" t="s">
        <v>678</v>
      </c>
      <c r="J756" s="178" t="s">
        <v>862</v>
      </c>
      <c r="K756" s="178"/>
      <c r="L756" s="178"/>
      <c r="M756" s="178"/>
      <c r="N756" s="187" t="s">
        <v>1378</v>
      </c>
      <c r="O756" s="178"/>
      <c r="P756" s="179"/>
      <c r="Q756" s="178"/>
      <c r="R756" s="178"/>
      <c r="S756" s="178"/>
      <c r="T756" s="175" t="s">
        <v>38</v>
      </c>
      <c r="U756" s="178" t="s">
        <v>38</v>
      </c>
      <c r="V756" s="188"/>
      <c r="W756" s="188"/>
      <c r="X756" s="188"/>
      <c r="Y756" s="178" t="s">
        <v>38</v>
      </c>
      <c r="Z756" s="188"/>
      <c r="AA756" s="178"/>
      <c r="AB756" s="178"/>
      <c r="AC756" s="178"/>
      <c r="AD756" s="178" t="s">
        <v>42</v>
      </c>
      <c r="AE756" s="178"/>
      <c r="AF756" s="178"/>
      <c r="AG756" s="180"/>
      <c r="AH756" s="180"/>
      <c r="AI756" s="181"/>
      <c r="AJ756" s="181"/>
      <c r="AK756" s="181"/>
      <c r="AL756" s="182"/>
      <c r="AM756" s="183" t="s">
        <v>11257</v>
      </c>
    </row>
    <row r="757" spans="1:39" s="153" customFormat="1" ht="15.6" customHeight="1" x14ac:dyDescent="0.3">
      <c r="A757" s="186">
        <v>1621</v>
      </c>
      <c r="B757" s="178">
        <v>1484</v>
      </c>
      <c r="C757" s="178"/>
      <c r="D757" s="178"/>
      <c r="E757" s="178"/>
      <c r="F757" s="176">
        <v>1961</v>
      </c>
      <c r="G757" s="176">
        <v>5</v>
      </c>
      <c r="H757" s="176">
        <v>22</v>
      </c>
      <c r="I757" s="178" t="s">
        <v>696</v>
      </c>
      <c r="J757" s="178" t="s">
        <v>1371</v>
      </c>
      <c r="K757" s="178" t="s">
        <v>31</v>
      </c>
      <c r="L757" s="178" t="s">
        <v>1372</v>
      </c>
      <c r="M757" s="178"/>
      <c r="N757" s="187" t="s">
        <v>1380</v>
      </c>
      <c r="O757" s="178">
        <v>7</v>
      </c>
      <c r="P757" s="179" t="s">
        <v>110</v>
      </c>
      <c r="Q757" s="178"/>
      <c r="R757" s="178"/>
      <c r="S757" s="178"/>
      <c r="T757" s="175" t="s">
        <v>1374</v>
      </c>
      <c r="U757" s="178" t="s">
        <v>38</v>
      </c>
      <c r="V757" s="188"/>
      <c r="W757" s="188"/>
      <c r="X757" s="188"/>
      <c r="Y757" s="178" t="s">
        <v>1372</v>
      </c>
      <c r="Z757" s="188"/>
      <c r="AA757" s="178"/>
      <c r="AB757" s="178"/>
      <c r="AC757" s="178"/>
      <c r="AD757" s="178" t="s">
        <v>42</v>
      </c>
      <c r="AE757" s="178"/>
      <c r="AF757" s="178" t="s">
        <v>87</v>
      </c>
      <c r="AG757" s="180"/>
      <c r="AH757" s="180"/>
      <c r="AI757" s="181"/>
      <c r="AJ757" s="181"/>
      <c r="AK757" s="181"/>
      <c r="AL757" s="182">
        <v>1621</v>
      </c>
      <c r="AM757" s="183" t="s">
        <v>11207</v>
      </c>
    </row>
    <row r="758" spans="1:39" s="153" customFormat="1" ht="15.6" customHeight="1" x14ac:dyDescent="0.3">
      <c r="A758" s="186">
        <v>1916</v>
      </c>
      <c r="B758" s="178"/>
      <c r="C758" s="178"/>
      <c r="D758" s="178">
        <v>2527</v>
      </c>
      <c r="E758" s="178"/>
      <c r="F758" s="176">
        <v>1961</v>
      </c>
      <c r="G758" s="176">
        <v>6</v>
      </c>
      <c r="H758" s="176">
        <v>2</v>
      </c>
      <c r="I758" s="178" t="s">
        <v>696</v>
      </c>
      <c r="J758" s="178" t="s">
        <v>823</v>
      </c>
      <c r="K758" s="178" t="s">
        <v>31</v>
      </c>
      <c r="L758" s="178" t="s">
        <v>1018</v>
      </c>
      <c r="M758" s="178"/>
      <c r="N758" s="187" t="s">
        <v>1507</v>
      </c>
      <c r="O758" s="178">
        <v>11</v>
      </c>
      <c r="P758" s="179">
        <v>11</v>
      </c>
      <c r="Q758" s="178"/>
      <c r="R758" s="178"/>
      <c r="S758" s="178"/>
      <c r="T758" s="175" t="s">
        <v>1020</v>
      </c>
      <c r="U758" s="178" t="s">
        <v>38</v>
      </c>
      <c r="V758" s="188"/>
      <c r="W758" s="188"/>
      <c r="X758" s="188"/>
      <c r="Y758" s="178" t="s">
        <v>1018</v>
      </c>
      <c r="Z758" s="188"/>
      <c r="AA758" s="178"/>
      <c r="AB758" s="178"/>
      <c r="AC758" s="178"/>
      <c r="AD758" s="178"/>
      <c r="AE758" s="178"/>
      <c r="AF758" s="178" t="s">
        <v>30</v>
      </c>
      <c r="AG758" s="180"/>
      <c r="AH758" s="180"/>
      <c r="AI758" s="181"/>
      <c r="AJ758" s="181"/>
      <c r="AK758" s="181"/>
      <c r="AL758" s="182">
        <v>1916</v>
      </c>
      <c r="AM758" s="183" t="s">
        <v>11207</v>
      </c>
    </row>
    <row r="759" spans="1:39" s="153" customFormat="1" ht="15.6" customHeight="1" x14ac:dyDescent="0.3">
      <c r="A759" s="173">
        <v>369</v>
      </c>
      <c r="B759" s="174">
        <v>1492</v>
      </c>
      <c r="C759" s="174" t="s">
        <v>613</v>
      </c>
      <c r="D759" s="174"/>
      <c r="E759" s="174"/>
      <c r="F759" s="176">
        <v>1961</v>
      </c>
      <c r="G759" s="176">
        <v>7</v>
      </c>
      <c r="H759" s="176">
        <v>20</v>
      </c>
      <c r="I759" s="174" t="s">
        <v>129</v>
      </c>
      <c r="J759" s="174" t="s">
        <v>598</v>
      </c>
      <c r="K759" s="174" t="s">
        <v>31</v>
      </c>
      <c r="L759" s="174" t="s">
        <v>599</v>
      </c>
      <c r="M759" s="174"/>
      <c r="N759" s="184" t="s">
        <v>614</v>
      </c>
      <c r="O759" s="178">
        <v>20</v>
      </c>
      <c r="P759" s="179" t="s">
        <v>281</v>
      </c>
      <c r="Q759" s="175"/>
      <c r="R759" s="175"/>
      <c r="S759" s="175" t="s">
        <v>601</v>
      </c>
      <c r="T759" s="175" t="s">
        <v>38</v>
      </c>
      <c r="U759" s="175" t="s">
        <v>38</v>
      </c>
      <c r="V759" s="175" t="s">
        <v>38</v>
      </c>
      <c r="W759" s="175" t="s">
        <v>38</v>
      </c>
      <c r="X759" s="178" t="s">
        <v>599</v>
      </c>
      <c r="Y759" s="178" t="s">
        <v>38</v>
      </c>
      <c r="Z759" s="178" t="s">
        <v>38</v>
      </c>
      <c r="AA759" s="178"/>
      <c r="AB759" s="178"/>
      <c r="AC759" s="178"/>
      <c r="AD759" s="178"/>
      <c r="AE759" s="178"/>
      <c r="AF759" s="178" t="s">
        <v>87</v>
      </c>
      <c r="AG759" s="180"/>
      <c r="AH759" s="180"/>
      <c r="AI759" s="181"/>
      <c r="AJ759" s="181"/>
      <c r="AK759" s="181"/>
      <c r="AL759" s="182">
        <v>369</v>
      </c>
      <c r="AM759" s="183" t="s">
        <v>11207</v>
      </c>
    </row>
    <row r="760" spans="1:39" s="153" customFormat="1" ht="15.6" customHeight="1" x14ac:dyDescent="0.3">
      <c r="A760" s="173">
        <v>285</v>
      </c>
      <c r="B760" s="174">
        <v>1493</v>
      </c>
      <c r="C760" s="174" t="s">
        <v>458</v>
      </c>
      <c r="D760" s="175"/>
      <c r="E760" s="175"/>
      <c r="F760" s="176">
        <v>1961</v>
      </c>
      <c r="G760" s="176">
        <v>8</v>
      </c>
      <c r="H760" s="176">
        <v>12</v>
      </c>
      <c r="I760" s="174" t="s">
        <v>88</v>
      </c>
      <c r="J760" s="174" t="s">
        <v>325</v>
      </c>
      <c r="K760" s="174" t="s">
        <v>31</v>
      </c>
      <c r="L760" s="174" t="s">
        <v>326</v>
      </c>
      <c r="M760" s="174" t="s">
        <v>416</v>
      </c>
      <c r="N760" s="184" t="s">
        <v>459</v>
      </c>
      <c r="O760" s="178">
        <v>7</v>
      </c>
      <c r="P760" s="179" t="s">
        <v>110</v>
      </c>
      <c r="Q760" s="175"/>
      <c r="R760" s="175"/>
      <c r="S760" s="175" t="s">
        <v>329</v>
      </c>
      <c r="T760" s="175" t="s">
        <v>330</v>
      </c>
      <c r="U760" s="175" t="s">
        <v>38</v>
      </c>
      <c r="V760" s="175" t="s">
        <v>38</v>
      </c>
      <c r="W760" s="175" t="s">
        <v>38</v>
      </c>
      <c r="X760" s="178" t="s">
        <v>331</v>
      </c>
      <c r="Y760" s="178" t="s">
        <v>326</v>
      </c>
      <c r="Z760" s="178" t="s">
        <v>38</v>
      </c>
      <c r="AA760" s="178"/>
      <c r="AB760" s="178"/>
      <c r="AC760" s="178"/>
      <c r="AD760" s="178"/>
      <c r="AE760" s="178"/>
      <c r="AF760" s="178" t="s">
        <v>87</v>
      </c>
      <c r="AG760" s="180"/>
      <c r="AH760" s="180"/>
      <c r="AI760" s="181"/>
      <c r="AJ760" s="181"/>
      <c r="AK760" s="181"/>
      <c r="AL760" s="182">
        <v>285</v>
      </c>
      <c r="AM760" s="183" t="s">
        <v>11207</v>
      </c>
    </row>
    <row r="761" spans="1:39" s="153" customFormat="1" ht="15.6" customHeight="1" x14ac:dyDescent="0.3">
      <c r="A761" s="173">
        <v>286</v>
      </c>
      <c r="B761" s="174">
        <v>1494</v>
      </c>
      <c r="C761" s="174"/>
      <c r="D761" s="175"/>
      <c r="E761" s="175"/>
      <c r="F761" s="176">
        <v>1961</v>
      </c>
      <c r="G761" s="176">
        <v>9</v>
      </c>
      <c r="H761" s="176">
        <v>2</v>
      </c>
      <c r="I761" s="174" t="s">
        <v>80</v>
      </c>
      <c r="J761" s="174" t="s">
        <v>105</v>
      </c>
      <c r="K761" s="174" t="s">
        <v>31</v>
      </c>
      <c r="L761" s="174" t="s">
        <v>99</v>
      </c>
      <c r="M761" s="174" t="s">
        <v>153</v>
      </c>
      <c r="N761" s="184" t="s">
        <v>460</v>
      </c>
      <c r="O761" s="178">
        <v>7</v>
      </c>
      <c r="P761" s="179">
        <v>13</v>
      </c>
      <c r="Q761" s="175"/>
      <c r="R761" s="175" t="s">
        <v>102</v>
      </c>
      <c r="S761" s="175"/>
      <c r="T761" s="175" t="s">
        <v>103</v>
      </c>
      <c r="U761" s="175" t="s">
        <v>38</v>
      </c>
      <c r="V761" s="175" t="s">
        <v>38</v>
      </c>
      <c r="W761" s="175" t="s">
        <v>99</v>
      </c>
      <c r="X761" s="178" t="s">
        <v>38</v>
      </c>
      <c r="Y761" s="178" t="s">
        <v>99</v>
      </c>
      <c r="Z761" s="178" t="s">
        <v>38</v>
      </c>
      <c r="AA761" s="178"/>
      <c r="AB761" s="178"/>
      <c r="AC761" s="178"/>
      <c r="AD761" s="178"/>
      <c r="AE761" s="178"/>
      <c r="AF761" s="178" t="s">
        <v>87</v>
      </c>
      <c r="AG761" s="180"/>
      <c r="AH761" s="180"/>
      <c r="AI761" s="181"/>
      <c r="AJ761" s="181"/>
      <c r="AK761" s="181"/>
      <c r="AL761" s="182">
        <v>286</v>
      </c>
      <c r="AM761" s="183" t="s">
        <v>11207</v>
      </c>
    </row>
    <row r="762" spans="1:39" s="153" customFormat="1" ht="15.6" customHeight="1" x14ac:dyDescent="0.3">
      <c r="A762" s="186">
        <v>1629</v>
      </c>
      <c r="B762" s="178">
        <v>1495</v>
      </c>
      <c r="C762" s="178"/>
      <c r="D762" s="178"/>
      <c r="E762" s="178"/>
      <c r="F762" s="176">
        <v>1961</v>
      </c>
      <c r="G762" s="176">
        <v>9</v>
      </c>
      <c r="H762" s="176">
        <v>7</v>
      </c>
      <c r="I762" s="178" t="s">
        <v>696</v>
      </c>
      <c r="J762" s="178" t="s">
        <v>1009</v>
      </c>
      <c r="K762" s="178" t="s">
        <v>31</v>
      </c>
      <c r="L762" s="178" t="s">
        <v>1005</v>
      </c>
      <c r="M762" s="178"/>
      <c r="N762" s="187" t="s">
        <v>1381</v>
      </c>
      <c r="O762" s="178">
        <v>10</v>
      </c>
      <c r="P762" s="179">
        <v>4</v>
      </c>
      <c r="Q762" s="178"/>
      <c r="R762" s="178"/>
      <c r="S762" s="178"/>
      <c r="T762" s="175" t="s">
        <v>38</v>
      </c>
      <c r="U762" s="178" t="s">
        <v>1007</v>
      </c>
      <c r="V762" s="188"/>
      <c r="W762" s="188"/>
      <c r="X762" s="188"/>
      <c r="Y762" s="178" t="s">
        <v>38</v>
      </c>
      <c r="Z762" s="178" t="s">
        <v>11274</v>
      </c>
      <c r="AA762" s="178"/>
      <c r="AB762" s="178"/>
      <c r="AC762" s="178"/>
      <c r="AD762" s="178"/>
      <c r="AE762" s="178" t="s">
        <v>42</v>
      </c>
      <c r="AF762" s="178" t="s">
        <v>87</v>
      </c>
      <c r="AG762" s="180"/>
      <c r="AH762" s="180"/>
      <c r="AI762" s="181"/>
      <c r="AJ762" s="181"/>
      <c r="AK762" s="181"/>
      <c r="AL762" s="182">
        <v>1629</v>
      </c>
      <c r="AM762" s="183" t="s">
        <v>11207</v>
      </c>
    </row>
    <row r="763" spans="1:39" s="153" customFormat="1" ht="15.6" customHeight="1" x14ac:dyDescent="0.3">
      <c r="A763" s="186">
        <v>1630</v>
      </c>
      <c r="B763" s="178">
        <v>1496</v>
      </c>
      <c r="C763" s="178"/>
      <c r="D763" s="178"/>
      <c r="E763" s="178"/>
      <c r="F763" s="176">
        <v>1961</v>
      </c>
      <c r="G763" s="176">
        <v>9</v>
      </c>
      <c r="H763" s="176">
        <v>19</v>
      </c>
      <c r="I763" s="178" t="s">
        <v>893</v>
      </c>
      <c r="J763" s="203" t="s">
        <v>11308</v>
      </c>
      <c r="K763" s="178" t="s">
        <v>31</v>
      </c>
      <c r="L763" s="178"/>
      <c r="M763" s="178"/>
      <c r="N763" s="187" t="s">
        <v>1382</v>
      </c>
      <c r="O763" s="178"/>
      <c r="P763" s="179"/>
      <c r="Q763" s="178"/>
      <c r="R763" s="178"/>
      <c r="S763" s="178"/>
      <c r="T763" s="175" t="s">
        <v>38</v>
      </c>
      <c r="U763" s="178" t="s">
        <v>38</v>
      </c>
      <c r="V763" s="188"/>
      <c r="W763" s="188"/>
      <c r="X763" s="188"/>
      <c r="Y763" s="178" t="s">
        <v>38</v>
      </c>
      <c r="Z763" s="188"/>
      <c r="AA763" s="178"/>
      <c r="AB763" s="178"/>
      <c r="AC763" s="178"/>
      <c r="AD763" s="178"/>
      <c r="AE763" s="178"/>
      <c r="AF763" s="178"/>
      <c r="AG763" s="180" t="s">
        <v>42</v>
      </c>
      <c r="AH763" s="180"/>
      <c r="AI763" s="181"/>
      <c r="AJ763" s="181"/>
      <c r="AK763" s="181"/>
      <c r="AL763" s="182"/>
      <c r="AM763" s="183" t="s">
        <v>11257</v>
      </c>
    </row>
    <row r="764" spans="1:39" s="153" customFormat="1" ht="15.6" customHeight="1" x14ac:dyDescent="0.3">
      <c r="A764" s="186">
        <v>1631</v>
      </c>
      <c r="B764" s="178">
        <v>1497</v>
      </c>
      <c r="C764" s="178"/>
      <c r="D764" s="178"/>
      <c r="E764" s="178"/>
      <c r="F764" s="176">
        <v>1961</v>
      </c>
      <c r="G764" s="176">
        <v>9</v>
      </c>
      <c r="H764" s="176">
        <v>27</v>
      </c>
      <c r="I764" s="178" t="s">
        <v>675</v>
      </c>
      <c r="J764" s="178" t="s">
        <v>881</v>
      </c>
      <c r="K764" s="178" t="s">
        <v>31</v>
      </c>
      <c r="L764" s="178" t="s">
        <v>882</v>
      </c>
      <c r="M764" s="178"/>
      <c r="N764" s="187" t="s">
        <v>1383</v>
      </c>
      <c r="O764" s="178">
        <v>7</v>
      </c>
      <c r="P764" s="179" t="s">
        <v>110</v>
      </c>
      <c r="Q764" s="178"/>
      <c r="R764" s="178"/>
      <c r="S764" s="178"/>
      <c r="T764" s="175" t="s">
        <v>884</v>
      </c>
      <c r="U764" s="178" t="s">
        <v>38</v>
      </c>
      <c r="V764" s="188"/>
      <c r="W764" s="188"/>
      <c r="X764" s="188"/>
      <c r="Y764" s="178" t="s">
        <v>882</v>
      </c>
      <c r="Z764" s="188"/>
      <c r="AA764" s="178"/>
      <c r="AB764" s="178"/>
      <c r="AC764" s="178"/>
      <c r="AD764" s="178" t="s">
        <v>42</v>
      </c>
      <c r="AE764" s="178"/>
      <c r="AF764" s="178" t="s">
        <v>87</v>
      </c>
      <c r="AG764" s="180"/>
      <c r="AH764" s="180"/>
      <c r="AI764" s="181"/>
      <c r="AJ764" s="181"/>
      <c r="AK764" s="181" t="s">
        <v>42</v>
      </c>
      <c r="AL764" s="182">
        <v>1631</v>
      </c>
      <c r="AM764" s="183" t="s">
        <v>11207</v>
      </c>
    </row>
    <row r="765" spans="1:39" s="153" customFormat="1" ht="15.6" customHeight="1" x14ac:dyDescent="0.3">
      <c r="A765" s="186">
        <v>1647</v>
      </c>
      <c r="B765" s="178">
        <v>1513</v>
      </c>
      <c r="C765" s="178"/>
      <c r="D765" s="178"/>
      <c r="E765" s="178"/>
      <c r="F765" s="176">
        <v>1962</v>
      </c>
      <c r="G765" s="176">
        <v>4</v>
      </c>
      <c r="H765" s="176">
        <v>12</v>
      </c>
      <c r="I765" s="178" t="s">
        <v>697</v>
      </c>
      <c r="J765" s="178" t="s">
        <v>1384</v>
      </c>
      <c r="K765" s="178"/>
      <c r="L765" s="178"/>
      <c r="M765" s="178"/>
      <c r="N765" s="187" t="s">
        <v>1385</v>
      </c>
      <c r="O765" s="178"/>
      <c r="P765" s="179"/>
      <c r="Q765" s="178"/>
      <c r="R765" s="178"/>
      <c r="S765" s="178"/>
      <c r="T765" s="175" t="s">
        <v>38</v>
      </c>
      <c r="U765" s="178" t="s">
        <v>38</v>
      </c>
      <c r="V765" s="188"/>
      <c r="W765" s="188"/>
      <c r="X765" s="188"/>
      <c r="Y765" s="178" t="s">
        <v>38</v>
      </c>
      <c r="Z765" s="188"/>
      <c r="AA765" s="178"/>
      <c r="AB765" s="178"/>
      <c r="AC765" s="178"/>
      <c r="AD765" s="178" t="s">
        <v>42</v>
      </c>
      <c r="AE765" s="178"/>
      <c r="AF765" s="178"/>
      <c r="AG765" s="180" t="s">
        <v>42</v>
      </c>
      <c r="AH765" s="180"/>
      <c r="AI765" s="181"/>
      <c r="AJ765" s="181"/>
      <c r="AK765" s="181"/>
      <c r="AL765" s="182"/>
      <c r="AM765" s="183" t="s">
        <v>11257</v>
      </c>
    </row>
    <row r="766" spans="1:39" s="153" customFormat="1" ht="15.6" customHeight="1" x14ac:dyDescent="0.3">
      <c r="A766" s="186">
        <v>1648</v>
      </c>
      <c r="B766" s="178">
        <v>1514</v>
      </c>
      <c r="C766" s="178"/>
      <c r="D766" s="178"/>
      <c r="E766" s="178"/>
      <c r="F766" s="176">
        <v>1962</v>
      </c>
      <c r="G766" s="176">
        <v>4</v>
      </c>
      <c r="H766" s="176">
        <v>18</v>
      </c>
      <c r="I766" s="178" t="s">
        <v>677</v>
      </c>
      <c r="J766" s="178" t="s">
        <v>1386</v>
      </c>
      <c r="K766" s="178"/>
      <c r="L766" s="178"/>
      <c r="M766" s="178"/>
      <c r="N766" s="187" t="s">
        <v>1387</v>
      </c>
      <c r="O766" s="178"/>
      <c r="P766" s="179"/>
      <c r="Q766" s="178"/>
      <c r="R766" s="178"/>
      <c r="S766" s="178"/>
      <c r="T766" s="175" t="s">
        <v>38</v>
      </c>
      <c r="U766" s="178" t="s">
        <v>38</v>
      </c>
      <c r="V766" s="188"/>
      <c r="W766" s="188"/>
      <c r="X766" s="188"/>
      <c r="Y766" s="178" t="s">
        <v>38</v>
      </c>
      <c r="Z766" s="188"/>
      <c r="AA766" s="178"/>
      <c r="AB766" s="178"/>
      <c r="AC766" s="178"/>
      <c r="AD766" s="178" t="s">
        <v>42</v>
      </c>
      <c r="AE766" s="178"/>
      <c r="AF766" s="178"/>
      <c r="AG766" s="180" t="s">
        <v>42</v>
      </c>
      <c r="AH766" s="180"/>
      <c r="AI766" s="181"/>
      <c r="AJ766" s="181"/>
      <c r="AK766" s="181"/>
      <c r="AL766" s="182"/>
      <c r="AM766" s="183" t="s">
        <v>11257</v>
      </c>
    </row>
    <row r="767" spans="1:39" s="153" customFormat="1" ht="15.6" customHeight="1" x14ac:dyDescent="0.3">
      <c r="A767" s="186">
        <v>1649</v>
      </c>
      <c r="B767" s="178">
        <v>1515</v>
      </c>
      <c r="C767" s="178"/>
      <c r="D767" s="178"/>
      <c r="E767" s="178"/>
      <c r="F767" s="176">
        <v>1962</v>
      </c>
      <c r="G767" s="176">
        <v>4</v>
      </c>
      <c r="H767" s="176">
        <v>28</v>
      </c>
      <c r="I767" s="178" t="s">
        <v>129</v>
      </c>
      <c r="J767" s="178" t="s">
        <v>605</v>
      </c>
      <c r="K767" s="178" t="s">
        <v>31</v>
      </c>
      <c r="L767" s="178" t="s">
        <v>606</v>
      </c>
      <c r="M767" s="178"/>
      <c r="N767" s="187" t="s">
        <v>1388</v>
      </c>
      <c r="O767" s="178">
        <v>11</v>
      </c>
      <c r="P767" s="179">
        <v>14</v>
      </c>
      <c r="Q767" s="178"/>
      <c r="R767" s="178"/>
      <c r="S767" s="178"/>
      <c r="T767" s="175" t="s">
        <v>609</v>
      </c>
      <c r="U767" s="178" t="s">
        <v>38</v>
      </c>
      <c r="V767" s="188"/>
      <c r="W767" s="188"/>
      <c r="X767" s="188"/>
      <c r="Y767" s="178" t="s">
        <v>606</v>
      </c>
      <c r="Z767" s="188"/>
      <c r="AA767" s="178"/>
      <c r="AB767" s="178"/>
      <c r="AC767" s="178"/>
      <c r="AD767" s="178"/>
      <c r="AE767" s="178"/>
      <c r="AF767" s="178" t="s">
        <v>30</v>
      </c>
      <c r="AG767" s="180"/>
      <c r="AH767" s="180"/>
      <c r="AI767" s="181"/>
      <c r="AJ767" s="181"/>
      <c r="AK767" s="181"/>
      <c r="AL767" s="182">
        <v>1649</v>
      </c>
      <c r="AM767" s="183" t="s">
        <v>11207</v>
      </c>
    </row>
    <row r="768" spans="1:39" s="153" customFormat="1" ht="15.6" customHeight="1" x14ac:dyDescent="0.3">
      <c r="A768" s="186">
        <v>1938</v>
      </c>
      <c r="B768" s="178"/>
      <c r="C768" s="178"/>
      <c r="D768" s="178">
        <v>2577</v>
      </c>
      <c r="E768" s="202"/>
      <c r="F768" s="176">
        <v>1962</v>
      </c>
      <c r="G768" s="176">
        <v>4</v>
      </c>
      <c r="H768" s="176">
        <v>30</v>
      </c>
      <c r="I768" s="178" t="s">
        <v>675</v>
      </c>
      <c r="J768" s="178" t="s">
        <v>699</v>
      </c>
      <c r="K768" s="178" t="s">
        <v>31</v>
      </c>
      <c r="L768" s="178" t="s">
        <v>700</v>
      </c>
      <c r="M768" s="178"/>
      <c r="N768" s="187" t="s">
        <v>1530</v>
      </c>
      <c r="O768" s="178">
        <v>9</v>
      </c>
      <c r="P768" s="179">
        <v>17</v>
      </c>
      <c r="Q768" s="178"/>
      <c r="R768" s="178"/>
      <c r="S768" s="178"/>
      <c r="T768" s="175" t="s">
        <v>38</v>
      </c>
      <c r="U768" s="178" t="s">
        <v>702</v>
      </c>
      <c r="V768" s="188"/>
      <c r="W768" s="188"/>
      <c r="X768" s="188"/>
      <c r="Y768" s="178" t="s">
        <v>38</v>
      </c>
      <c r="Z768" s="178" t="s">
        <v>700</v>
      </c>
      <c r="AA768" s="178"/>
      <c r="AB768" s="178"/>
      <c r="AC768" s="178"/>
      <c r="AD768" s="178"/>
      <c r="AE768" s="178"/>
      <c r="AF768" s="178" t="s">
        <v>87</v>
      </c>
      <c r="AG768" s="180"/>
      <c r="AH768" s="180"/>
      <c r="AI768" s="181"/>
      <c r="AJ768" s="181"/>
      <c r="AK768" s="181"/>
      <c r="AL768" s="182">
        <v>1938</v>
      </c>
      <c r="AM768" s="183" t="s">
        <v>11207</v>
      </c>
    </row>
    <row r="769" spans="1:39" s="153" customFormat="1" ht="15.6" customHeight="1" x14ac:dyDescent="0.3">
      <c r="A769" s="173">
        <v>330</v>
      </c>
      <c r="B769" s="174">
        <v>1517</v>
      </c>
      <c r="C769" s="174"/>
      <c r="D769" s="174"/>
      <c r="E769" s="174"/>
      <c r="F769" s="176">
        <v>1962</v>
      </c>
      <c r="G769" s="176">
        <v>5</v>
      </c>
      <c r="H769" s="176">
        <v>24</v>
      </c>
      <c r="I769" s="174" t="s">
        <v>80</v>
      </c>
      <c r="J769" s="174" t="s">
        <v>105</v>
      </c>
      <c r="K769" s="174" t="s">
        <v>31</v>
      </c>
      <c r="L769" s="174" t="s">
        <v>99</v>
      </c>
      <c r="M769" s="174" t="s">
        <v>153</v>
      </c>
      <c r="N769" s="184" t="s">
        <v>509</v>
      </c>
      <c r="O769" s="178">
        <v>7</v>
      </c>
      <c r="P769" s="179">
        <v>14</v>
      </c>
      <c r="Q769" s="175"/>
      <c r="R769" s="175" t="s">
        <v>102</v>
      </c>
      <c r="S769" s="175"/>
      <c r="T769" s="175" t="s">
        <v>103</v>
      </c>
      <c r="U769" s="175" t="s">
        <v>38</v>
      </c>
      <c r="V769" s="175" t="s">
        <v>38</v>
      </c>
      <c r="W769" s="175" t="s">
        <v>99</v>
      </c>
      <c r="X769" s="178" t="s">
        <v>38</v>
      </c>
      <c r="Y769" s="178" t="s">
        <v>99</v>
      </c>
      <c r="Z769" s="178" t="s">
        <v>38</v>
      </c>
      <c r="AA769" s="178"/>
      <c r="AB769" s="178"/>
      <c r="AC769" s="178"/>
      <c r="AD769" s="178"/>
      <c r="AE769" s="178"/>
      <c r="AF769" s="178" t="s">
        <v>87</v>
      </c>
      <c r="AG769" s="180"/>
      <c r="AH769" s="180"/>
      <c r="AI769" s="181"/>
      <c r="AJ769" s="181"/>
      <c r="AK769" s="181"/>
      <c r="AL769" s="182">
        <v>330</v>
      </c>
      <c r="AM769" s="183" t="s">
        <v>11207</v>
      </c>
    </row>
    <row r="770" spans="1:39" s="153" customFormat="1" ht="15.6" customHeight="1" x14ac:dyDescent="0.3">
      <c r="A770" s="186">
        <v>1939</v>
      </c>
      <c r="B770" s="178"/>
      <c r="C770" s="178"/>
      <c r="D770" s="178">
        <v>2591</v>
      </c>
      <c r="E770" s="202"/>
      <c r="F770" s="176">
        <v>1962</v>
      </c>
      <c r="G770" s="176">
        <v>7</v>
      </c>
      <c r="H770" s="176">
        <v>17</v>
      </c>
      <c r="I770" s="178" t="s">
        <v>675</v>
      </c>
      <c r="J770" s="178" t="s">
        <v>699</v>
      </c>
      <c r="K770" s="178" t="s">
        <v>31</v>
      </c>
      <c r="L770" s="178" t="s">
        <v>700</v>
      </c>
      <c r="M770" s="178"/>
      <c r="N770" s="187" t="s">
        <v>11316</v>
      </c>
      <c r="O770" s="178">
        <v>9</v>
      </c>
      <c r="P770" s="179">
        <v>17</v>
      </c>
      <c r="Q770" s="178"/>
      <c r="R770" s="178"/>
      <c r="S770" s="178"/>
      <c r="T770" s="175" t="s">
        <v>38</v>
      </c>
      <c r="U770" s="178" t="s">
        <v>702</v>
      </c>
      <c r="V770" s="188"/>
      <c r="W770" s="188"/>
      <c r="X770" s="188"/>
      <c r="Y770" s="178" t="s">
        <v>38</v>
      </c>
      <c r="Z770" s="178" t="s">
        <v>700</v>
      </c>
      <c r="AA770" s="178"/>
      <c r="AB770" s="178"/>
      <c r="AC770" s="178"/>
      <c r="AD770" s="178"/>
      <c r="AE770" s="178"/>
      <c r="AF770" s="178" t="s">
        <v>87</v>
      </c>
      <c r="AG770" s="180"/>
      <c r="AH770" s="180"/>
      <c r="AI770" s="181"/>
      <c r="AJ770" s="181"/>
      <c r="AK770" s="181"/>
      <c r="AL770" s="182">
        <v>1939</v>
      </c>
      <c r="AM770" s="183" t="s">
        <v>11207</v>
      </c>
    </row>
    <row r="771" spans="1:39" s="153" customFormat="1" ht="15.6" customHeight="1" x14ac:dyDescent="0.3">
      <c r="A771" s="186">
        <v>1915</v>
      </c>
      <c r="B771" s="178"/>
      <c r="C771" s="178"/>
      <c r="D771" s="178">
        <v>2598</v>
      </c>
      <c r="E771" s="178"/>
      <c r="F771" s="176">
        <v>1962</v>
      </c>
      <c r="G771" s="176">
        <v>8</v>
      </c>
      <c r="H771" s="176">
        <v>15</v>
      </c>
      <c r="I771" s="178" t="s">
        <v>535</v>
      </c>
      <c r="J771" s="174" t="s">
        <v>536</v>
      </c>
      <c r="K771" s="174" t="s">
        <v>31</v>
      </c>
      <c r="L771" s="174" t="s">
        <v>537</v>
      </c>
      <c r="M771" s="174" t="s">
        <v>538</v>
      </c>
      <c r="N771" s="187" t="s">
        <v>1506</v>
      </c>
      <c r="O771" s="178" t="s">
        <v>1393</v>
      </c>
      <c r="P771" s="179">
        <v>0</v>
      </c>
      <c r="Q771" s="178"/>
      <c r="R771" s="178"/>
      <c r="S771" s="178"/>
      <c r="T771" s="175" t="s">
        <v>541</v>
      </c>
      <c r="U771" s="178" t="s">
        <v>38</v>
      </c>
      <c r="V771" s="188"/>
      <c r="W771" s="188"/>
      <c r="X771" s="188"/>
      <c r="Y771" s="178" t="s">
        <v>537</v>
      </c>
      <c r="Z771" s="188"/>
      <c r="AA771" s="178"/>
      <c r="AB771" s="178"/>
      <c r="AC771" s="178"/>
      <c r="AD771" s="178"/>
      <c r="AE771" s="178"/>
      <c r="AF771" s="178" t="s">
        <v>30</v>
      </c>
      <c r="AG771" s="180"/>
      <c r="AH771" s="180"/>
      <c r="AI771" s="181"/>
      <c r="AJ771" s="181"/>
      <c r="AK771" s="181"/>
      <c r="AL771" s="182">
        <v>1915</v>
      </c>
      <c r="AM771" s="183" t="s">
        <v>11207</v>
      </c>
    </row>
    <row r="772" spans="1:39" s="153" customFormat="1" ht="15.6" customHeight="1" x14ac:dyDescent="0.3">
      <c r="A772" s="186">
        <v>1927</v>
      </c>
      <c r="B772" s="178"/>
      <c r="C772" s="178"/>
      <c r="D772" s="178">
        <v>2635</v>
      </c>
      <c r="E772" s="202"/>
      <c r="F772" s="176">
        <v>1963</v>
      </c>
      <c r="G772" s="176">
        <v>3</v>
      </c>
      <c r="H772" s="176">
        <v>18</v>
      </c>
      <c r="I772" s="178" t="s">
        <v>696</v>
      </c>
      <c r="J772" s="178" t="s">
        <v>1009</v>
      </c>
      <c r="K772" s="178" t="s">
        <v>31</v>
      </c>
      <c r="L772" s="178" t="s">
        <v>1005</v>
      </c>
      <c r="M772" s="178"/>
      <c r="N772" s="187" t="s">
        <v>1517</v>
      </c>
      <c r="O772" s="178">
        <v>10</v>
      </c>
      <c r="P772" s="179">
        <v>6</v>
      </c>
      <c r="Q772" s="178"/>
      <c r="R772" s="178"/>
      <c r="S772" s="178"/>
      <c r="T772" s="175" t="s">
        <v>38</v>
      </c>
      <c r="U772" s="178" t="s">
        <v>1007</v>
      </c>
      <c r="V772" s="188"/>
      <c r="W772" s="188"/>
      <c r="X772" s="188"/>
      <c r="Y772" s="178" t="s">
        <v>38</v>
      </c>
      <c r="Z772" s="178" t="s">
        <v>11274</v>
      </c>
      <c r="AA772" s="178"/>
      <c r="AB772" s="178"/>
      <c r="AC772" s="178"/>
      <c r="AD772" s="178"/>
      <c r="AE772" s="178"/>
      <c r="AF772" s="178" t="s">
        <v>87</v>
      </c>
      <c r="AG772" s="180"/>
      <c r="AH772" s="180"/>
      <c r="AI772" s="181"/>
      <c r="AJ772" s="181"/>
      <c r="AK772" s="181"/>
      <c r="AL772" s="182">
        <v>1927</v>
      </c>
      <c r="AM772" s="183" t="s">
        <v>11207</v>
      </c>
    </row>
    <row r="773" spans="1:39" s="153" customFormat="1" ht="15.6" customHeight="1" x14ac:dyDescent="0.3">
      <c r="A773" s="186">
        <v>1674</v>
      </c>
      <c r="B773" s="178">
        <v>1541</v>
      </c>
      <c r="C773" s="178"/>
      <c r="D773" s="178"/>
      <c r="E773" s="178"/>
      <c r="F773" s="176">
        <v>1963</v>
      </c>
      <c r="G773" s="176">
        <v>8</v>
      </c>
      <c r="H773" s="176">
        <v>1</v>
      </c>
      <c r="I773" s="178" t="s">
        <v>733</v>
      </c>
      <c r="J773" s="178" t="s">
        <v>1389</v>
      </c>
      <c r="K773" s="178" t="s">
        <v>31</v>
      </c>
      <c r="L773" s="178"/>
      <c r="M773" s="178"/>
      <c r="N773" s="187" t="s">
        <v>1390</v>
      </c>
      <c r="O773" s="178"/>
      <c r="P773" s="179"/>
      <c r="Q773" s="178"/>
      <c r="R773" s="178"/>
      <c r="S773" s="178"/>
      <c r="T773" s="175" t="s">
        <v>38</v>
      </c>
      <c r="U773" s="178" t="s">
        <v>38</v>
      </c>
      <c r="V773" s="188"/>
      <c r="W773" s="188"/>
      <c r="X773" s="188"/>
      <c r="Y773" s="178" t="s">
        <v>38</v>
      </c>
      <c r="Z773" s="188"/>
      <c r="AA773" s="178"/>
      <c r="AB773" s="178"/>
      <c r="AC773" s="178"/>
      <c r="AD773" s="178"/>
      <c r="AE773" s="178"/>
      <c r="AF773" s="178"/>
      <c r="AG773" s="180"/>
      <c r="AH773" s="180" t="s">
        <v>42</v>
      </c>
      <c r="AI773" s="181"/>
      <c r="AJ773" s="181"/>
      <c r="AK773" s="181"/>
      <c r="AL773" s="182"/>
      <c r="AM773" s="183" t="s">
        <v>11257</v>
      </c>
    </row>
    <row r="774" spans="1:39" s="153" customFormat="1" ht="15.6" customHeight="1" x14ac:dyDescent="0.3">
      <c r="A774" s="186">
        <v>1691</v>
      </c>
      <c r="B774" s="178">
        <v>1558</v>
      </c>
      <c r="C774" s="178"/>
      <c r="D774" s="178"/>
      <c r="E774" s="178"/>
      <c r="F774" s="176">
        <v>1964</v>
      </c>
      <c r="G774" s="176">
        <v>4</v>
      </c>
      <c r="H774" s="176">
        <v>10</v>
      </c>
      <c r="I774" s="178" t="s">
        <v>675</v>
      </c>
      <c r="J774" s="178" t="s">
        <v>773</v>
      </c>
      <c r="K774" s="178" t="s">
        <v>31</v>
      </c>
      <c r="L774" s="178" t="s">
        <v>774</v>
      </c>
      <c r="M774" s="178"/>
      <c r="N774" s="187" t="s">
        <v>1391</v>
      </c>
      <c r="O774" s="178">
        <v>7</v>
      </c>
      <c r="P774" s="179" t="s">
        <v>110</v>
      </c>
      <c r="Q774" s="178"/>
      <c r="R774" s="178"/>
      <c r="S774" s="178"/>
      <c r="T774" s="175" t="s">
        <v>776</v>
      </c>
      <c r="U774" s="178" t="s">
        <v>38</v>
      </c>
      <c r="V774" s="188"/>
      <c r="W774" s="188"/>
      <c r="X774" s="188"/>
      <c r="Y774" s="178" t="s">
        <v>774</v>
      </c>
      <c r="Z774" s="188"/>
      <c r="AA774" s="178"/>
      <c r="AB774" s="178"/>
      <c r="AC774" s="178"/>
      <c r="AD774" s="178" t="s">
        <v>42</v>
      </c>
      <c r="AE774" s="178"/>
      <c r="AF774" s="178" t="s">
        <v>87</v>
      </c>
      <c r="AG774" s="180" t="s">
        <v>42</v>
      </c>
      <c r="AH774" s="180"/>
      <c r="AI774" s="181"/>
      <c r="AJ774" s="181"/>
      <c r="AK774" s="181"/>
      <c r="AL774" s="182">
        <v>1691</v>
      </c>
      <c r="AM774" s="183" t="s">
        <v>11207</v>
      </c>
    </row>
    <row r="775" spans="1:39" s="153" customFormat="1" ht="15.6" customHeight="1" x14ac:dyDescent="0.3">
      <c r="A775" s="186">
        <v>1696</v>
      </c>
      <c r="B775" s="178">
        <v>1563</v>
      </c>
      <c r="C775" s="178"/>
      <c r="D775" s="178"/>
      <c r="E775" s="178"/>
      <c r="F775" s="176">
        <v>1964</v>
      </c>
      <c r="G775" s="176">
        <v>4</v>
      </c>
      <c r="H775" s="176">
        <v>28</v>
      </c>
      <c r="I775" s="178" t="s">
        <v>752</v>
      </c>
      <c r="J775" s="178" t="s">
        <v>1303</v>
      </c>
      <c r="K775" s="174" t="s">
        <v>31</v>
      </c>
      <c r="L775" s="178" t="s">
        <v>1304</v>
      </c>
      <c r="M775" s="178"/>
      <c r="N775" s="187" t="s">
        <v>1392</v>
      </c>
      <c r="O775" s="178" t="s">
        <v>1393</v>
      </c>
      <c r="P775" s="179">
        <v>1</v>
      </c>
      <c r="Q775" s="178"/>
      <c r="R775" s="178"/>
      <c r="S775" s="178"/>
      <c r="T775" s="175" t="s">
        <v>1306</v>
      </c>
      <c r="U775" s="178" t="s">
        <v>38</v>
      </c>
      <c r="V775" s="188"/>
      <c r="W775" s="188"/>
      <c r="X775" s="188"/>
      <c r="Y775" s="178" t="s">
        <v>1304</v>
      </c>
      <c r="Z775" s="188"/>
      <c r="AA775" s="178"/>
      <c r="AB775" s="178"/>
      <c r="AC775" s="178"/>
      <c r="AD775" s="178"/>
      <c r="AE775" s="178"/>
      <c r="AF775" s="178" t="s">
        <v>30</v>
      </c>
      <c r="AG775" s="180"/>
      <c r="AH775" s="180"/>
      <c r="AI775" s="181"/>
      <c r="AJ775" s="181"/>
      <c r="AK775" s="181"/>
      <c r="AL775" s="182">
        <v>1696</v>
      </c>
      <c r="AM775" s="183" t="s">
        <v>11207</v>
      </c>
    </row>
    <row r="776" spans="1:39" s="153" customFormat="1" ht="15.6" customHeight="1" x14ac:dyDescent="0.3">
      <c r="A776" s="186">
        <v>1932</v>
      </c>
      <c r="B776" s="178"/>
      <c r="C776" s="178"/>
      <c r="D776" s="178">
        <v>2716</v>
      </c>
      <c r="E776" s="202"/>
      <c r="F776" s="176">
        <v>1964</v>
      </c>
      <c r="G776" s="176">
        <v>5</v>
      </c>
      <c r="H776" s="176">
        <v>24</v>
      </c>
      <c r="I776" s="178" t="s">
        <v>80</v>
      </c>
      <c r="J776" s="178" t="s">
        <v>685</v>
      </c>
      <c r="K776" s="178" t="s">
        <v>31</v>
      </c>
      <c r="L776" s="178" t="s">
        <v>681</v>
      </c>
      <c r="M776" s="178"/>
      <c r="N776" s="187" t="s">
        <v>1523</v>
      </c>
      <c r="O776" s="178">
        <v>8</v>
      </c>
      <c r="P776" s="179">
        <v>17</v>
      </c>
      <c r="Q776" s="178"/>
      <c r="R776" s="178"/>
      <c r="S776" s="178"/>
      <c r="T776" s="175" t="s">
        <v>38</v>
      </c>
      <c r="U776" s="178" t="s">
        <v>683</v>
      </c>
      <c r="V776" s="188"/>
      <c r="W776" s="188"/>
      <c r="X776" s="188"/>
      <c r="Y776" s="178" t="s">
        <v>38</v>
      </c>
      <c r="Z776" s="178" t="s">
        <v>681</v>
      </c>
      <c r="AA776" s="178"/>
      <c r="AB776" s="178"/>
      <c r="AC776" s="178"/>
      <c r="AD776" s="178"/>
      <c r="AE776" s="178"/>
      <c r="AF776" s="178" t="s">
        <v>87</v>
      </c>
      <c r="AG776" s="180"/>
      <c r="AH776" s="180"/>
      <c r="AI776" s="181"/>
      <c r="AJ776" s="181"/>
      <c r="AK776" s="181"/>
      <c r="AL776" s="182">
        <v>1932</v>
      </c>
      <c r="AM776" s="183" t="s">
        <v>11207</v>
      </c>
    </row>
    <row r="777" spans="1:39" s="153" customFormat="1" ht="15.6" customHeight="1" x14ac:dyDescent="0.3">
      <c r="A777" s="186">
        <v>1706</v>
      </c>
      <c r="B777" s="178">
        <v>1573</v>
      </c>
      <c r="C777" s="178"/>
      <c r="D777" s="178"/>
      <c r="E777" s="178"/>
      <c r="F777" s="176">
        <v>1964</v>
      </c>
      <c r="G777" s="176">
        <v>7</v>
      </c>
      <c r="H777" s="176">
        <v>16</v>
      </c>
      <c r="I777" s="178" t="s">
        <v>777</v>
      </c>
      <c r="J777" s="178" t="s">
        <v>11309</v>
      </c>
      <c r="K777" s="178" t="s">
        <v>31</v>
      </c>
      <c r="L777" s="178"/>
      <c r="M777" s="178"/>
      <c r="N777" s="187" t="s">
        <v>1394</v>
      </c>
      <c r="O777" s="178"/>
      <c r="P777" s="179"/>
      <c r="Q777" s="178"/>
      <c r="R777" s="178"/>
      <c r="S777" s="178"/>
      <c r="T777" s="175" t="s">
        <v>38</v>
      </c>
      <c r="U777" s="178" t="s">
        <v>38</v>
      </c>
      <c r="V777" s="188"/>
      <c r="W777" s="188"/>
      <c r="X777" s="188"/>
      <c r="Y777" s="178" t="s">
        <v>38</v>
      </c>
      <c r="Z777" s="188"/>
      <c r="AA777" s="178"/>
      <c r="AB777" s="178" t="s">
        <v>42</v>
      </c>
      <c r="AC777" s="178"/>
      <c r="AD777" s="178"/>
      <c r="AE777" s="178"/>
      <c r="AF777" s="178"/>
      <c r="AG777" s="180"/>
      <c r="AH777" s="180"/>
      <c r="AI777" s="181"/>
      <c r="AJ777" s="181"/>
      <c r="AK777" s="181"/>
      <c r="AL777" s="182"/>
      <c r="AM777" s="183" t="s">
        <v>11257</v>
      </c>
    </row>
    <row r="778" spans="1:39" s="153" customFormat="1" ht="15.6" customHeight="1" x14ac:dyDescent="0.3">
      <c r="A778" s="173">
        <v>287</v>
      </c>
      <c r="B778" s="174">
        <v>1575</v>
      </c>
      <c r="C778" s="174"/>
      <c r="D778" s="174" t="s">
        <v>11247</v>
      </c>
      <c r="E778" s="174"/>
      <c r="F778" s="176">
        <v>1964</v>
      </c>
      <c r="G778" s="176">
        <v>7</v>
      </c>
      <c r="H778" s="176">
        <v>24</v>
      </c>
      <c r="I778" s="174" t="s">
        <v>313</v>
      </c>
      <c r="J778" s="174" t="s">
        <v>320</v>
      </c>
      <c r="K778" s="174" t="s">
        <v>31</v>
      </c>
      <c r="L778" s="174" t="s">
        <v>333</v>
      </c>
      <c r="M778" s="174"/>
      <c r="N778" s="184" t="s">
        <v>461</v>
      </c>
      <c r="O778" s="178">
        <v>7</v>
      </c>
      <c r="P778" s="179" t="s">
        <v>110</v>
      </c>
      <c r="Q778" s="175" t="s">
        <v>335</v>
      </c>
      <c r="R778" s="175"/>
      <c r="S778" s="175"/>
      <c r="T778" s="175" t="s">
        <v>336</v>
      </c>
      <c r="U778" s="175" t="s">
        <v>38</v>
      </c>
      <c r="V778" s="175" t="s">
        <v>333</v>
      </c>
      <c r="W778" s="175" t="s">
        <v>38</v>
      </c>
      <c r="X778" s="178" t="s">
        <v>38</v>
      </c>
      <c r="Y778" s="178" t="s">
        <v>333</v>
      </c>
      <c r="Z778" s="178" t="s">
        <v>38</v>
      </c>
      <c r="AA778" s="178"/>
      <c r="AB778" s="178"/>
      <c r="AC778" s="178"/>
      <c r="AD778" s="178"/>
      <c r="AE778" s="178"/>
      <c r="AF778" s="178" t="s">
        <v>87</v>
      </c>
      <c r="AG778" s="180"/>
      <c r="AH778" s="180"/>
      <c r="AI778" s="181"/>
      <c r="AJ778" s="181"/>
      <c r="AK778" s="181"/>
      <c r="AL778" s="182">
        <v>287</v>
      </c>
      <c r="AM778" s="183" t="s">
        <v>11207</v>
      </c>
    </row>
    <row r="779" spans="1:39" s="153" customFormat="1" ht="15.6" customHeight="1" x14ac:dyDescent="0.3">
      <c r="A779" s="186">
        <v>1709</v>
      </c>
      <c r="B779" s="178">
        <v>1577</v>
      </c>
      <c r="C779" s="178"/>
      <c r="D779" s="178"/>
      <c r="E779" s="178"/>
      <c r="F779" s="176">
        <v>1964</v>
      </c>
      <c r="G779" s="176">
        <v>7</v>
      </c>
      <c r="H779" s="176">
        <v>27</v>
      </c>
      <c r="I779" s="178" t="s">
        <v>535</v>
      </c>
      <c r="J779" s="178" t="s">
        <v>536</v>
      </c>
      <c r="K779" s="178" t="s">
        <v>31</v>
      </c>
      <c r="L779" s="178" t="s">
        <v>537</v>
      </c>
      <c r="M779" s="178"/>
      <c r="N779" s="187" t="s">
        <v>1395</v>
      </c>
      <c r="O779" s="178" t="s">
        <v>1393</v>
      </c>
      <c r="P779" s="179">
        <v>2</v>
      </c>
      <c r="Q779" s="178"/>
      <c r="R779" s="178"/>
      <c r="S779" s="178"/>
      <c r="T779" s="175" t="s">
        <v>541</v>
      </c>
      <c r="U779" s="178" t="s">
        <v>38</v>
      </c>
      <c r="V779" s="188"/>
      <c r="W779" s="188"/>
      <c r="X779" s="188"/>
      <c r="Y779" s="178" t="s">
        <v>537</v>
      </c>
      <c r="Z779" s="188"/>
      <c r="AA779" s="178"/>
      <c r="AB779" s="178"/>
      <c r="AC779" s="178"/>
      <c r="AD779" s="178"/>
      <c r="AE779" s="178"/>
      <c r="AF779" s="178" t="s">
        <v>30</v>
      </c>
      <c r="AG779" s="180"/>
      <c r="AH779" s="180"/>
      <c r="AI779" s="181"/>
      <c r="AJ779" s="181"/>
      <c r="AK779" s="181"/>
      <c r="AL779" s="182">
        <v>1709</v>
      </c>
      <c r="AM779" s="183" t="s">
        <v>11207</v>
      </c>
    </row>
    <row r="780" spans="1:39" s="153" customFormat="1" ht="15.6" customHeight="1" x14ac:dyDescent="0.3">
      <c r="A780" s="186">
        <v>1711</v>
      </c>
      <c r="B780" s="178">
        <v>1579</v>
      </c>
      <c r="C780" s="178"/>
      <c r="D780" s="178"/>
      <c r="E780" s="178"/>
      <c r="F780" s="176">
        <v>1964</v>
      </c>
      <c r="G780" s="176">
        <v>8</v>
      </c>
      <c r="H780" s="176">
        <v>10</v>
      </c>
      <c r="I780" s="178"/>
      <c r="J780" s="178"/>
      <c r="K780" s="178" t="s">
        <v>747</v>
      </c>
      <c r="L780" s="178"/>
      <c r="M780" s="178"/>
      <c r="N780" s="187" t="s">
        <v>1396</v>
      </c>
      <c r="O780" s="178"/>
      <c r="P780" s="179"/>
      <c r="Q780" s="178"/>
      <c r="R780" s="178"/>
      <c r="S780" s="178"/>
      <c r="T780" s="175" t="s">
        <v>38</v>
      </c>
      <c r="U780" s="178" t="s">
        <v>38</v>
      </c>
      <c r="V780" s="188"/>
      <c r="W780" s="188"/>
      <c r="X780" s="188"/>
      <c r="Y780" s="178" t="s">
        <v>38</v>
      </c>
      <c r="Z780" s="188"/>
      <c r="AA780" s="178"/>
      <c r="AB780" s="178"/>
      <c r="AC780" s="178"/>
      <c r="AD780" s="178" t="s">
        <v>42</v>
      </c>
      <c r="AE780" s="178"/>
      <c r="AF780" s="178"/>
      <c r="AG780" s="180"/>
      <c r="AH780" s="180"/>
      <c r="AI780" s="181"/>
      <c r="AJ780" s="181"/>
      <c r="AK780" s="181"/>
      <c r="AL780" s="182"/>
      <c r="AM780" s="183" t="s">
        <v>11257</v>
      </c>
    </row>
    <row r="781" spans="1:39" s="153" customFormat="1" ht="15.6" customHeight="1" x14ac:dyDescent="0.3">
      <c r="A781" s="186">
        <v>1714</v>
      </c>
      <c r="B781" s="178">
        <v>1582</v>
      </c>
      <c r="C781" s="178"/>
      <c r="D781" s="178"/>
      <c r="E781" s="178"/>
      <c r="F781" s="176">
        <v>1964</v>
      </c>
      <c r="G781" s="176">
        <v>8</v>
      </c>
      <c r="H781" s="176">
        <v>18</v>
      </c>
      <c r="I781" s="178"/>
      <c r="J781" s="178"/>
      <c r="K781" s="178"/>
      <c r="L781" s="178"/>
      <c r="M781" s="178"/>
      <c r="N781" s="187" t="s">
        <v>1397</v>
      </c>
      <c r="O781" s="178"/>
      <c r="P781" s="179"/>
      <c r="Q781" s="178"/>
      <c r="R781" s="178"/>
      <c r="S781" s="178"/>
      <c r="T781" s="175" t="s">
        <v>38</v>
      </c>
      <c r="U781" s="178" t="s">
        <v>38</v>
      </c>
      <c r="V781" s="188"/>
      <c r="W781" s="188"/>
      <c r="X781" s="188"/>
      <c r="Y781" s="178" t="s">
        <v>38</v>
      </c>
      <c r="Z781" s="188"/>
      <c r="AA781" s="178" t="s">
        <v>42</v>
      </c>
      <c r="AB781" s="178"/>
      <c r="AC781" s="178"/>
      <c r="AD781" s="178"/>
      <c r="AE781" s="178"/>
      <c r="AF781" s="178"/>
      <c r="AG781" s="180"/>
      <c r="AH781" s="180"/>
      <c r="AI781" s="181"/>
      <c r="AJ781" s="181"/>
      <c r="AK781" s="181"/>
      <c r="AL781" s="182"/>
      <c r="AM781" s="183" t="s">
        <v>11257</v>
      </c>
    </row>
    <row r="782" spans="1:39" s="153" customFormat="1" ht="15.6" customHeight="1" x14ac:dyDescent="0.3">
      <c r="A782" s="186">
        <v>1719</v>
      </c>
      <c r="B782" s="178">
        <v>1587</v>
      </c>
      <c r="C782" s="178"/>
      <c r="D782" s="178"/>
      <c r="E782" s="178"/>
      <c r="F782" s="176">
        <v>1964</v>
      </c>
      <c r="G782" s="176">
        <v>11</v>
      </c>
      <c r="H782" s="176">
        <v>16</v>
      </c>
      <c r="I782" s="178"/>
      <c r="J782" s="178"/>
      <c r="K782" s="178" t="s">
        <v>1398</v>
      </c>
      <c r="L782" s="178"/>
      <c r="M782" s="178"/>
      <c r="N782" s="187" t="s">
        <v>1399</v>
      </c>
      <c r="O782" s="178"/>
      <c r="P782" s="179"/>
      <c r="Q782" s="178"/>
      <c r="R782" s="178"/>
      <c r="S782" s="178"/>
      <c r="T782" s="175" t="s">
        <v>38</v>
      </c>
      <c r="U782" s="178" t="s">
        <v>38</v>
      </c>
      <c r="V782" s="188"/>
      <c r="W782" s="188"/>
      <c r="X782" s="188"/>
      <c r="Y782" s="178" t="s">
        <v>38</v>
      </c>
      <c r="Z782" s="188"/>
      <c r="AA782" s="178"/>
      <c r="AB782" s="178"/>
      <c r="AC782" s="178" t="s">
        <v>42</v>
      </c>
      <c r="AD782" s="178"/>
      <c r="AE782" s="178"/>
      <c r="AF782" s="178"/>
      <c r="AG782" s="180"/>
      <c r="AH782" s="180"/>
      <c r="AI782" s="181"/>
      <c r="AJ782" s="181"/>
      <c r="AK782" s="181" t="s">
        <v>42</v>
      </c>
      <c r="AL782" s="182"/>
      <c r="AM782" s="183" t="s">
        <v>11257</v>
      </c>
    </row>
    <row r="783" spans="1:39" s="153" customFormat="1" ht="15.6" customHeight="1" x14ac:dyDescent="0.3">
      <c r="A783" s="186">
        <v>1720</v>
      </c>
      <c r="B783" s="178">
        <v>1588</v>
      </c>
      <c r="C783" s="178"/>
      <c r="D783" s="178"/>
      <c r="E783" s="178"/>
      <c r="F783" s="176">
        <v>1964</v>
      </c>
      <c r="G783" s="176">
        <v>11</v>
      </c>
      <c r="H783" s="176">
        <v>17</v>
      </c>
      <c r="I783" s="178"/>
      <c r="J783" s="178"/>
      <c r="K783" s="178" t="s">
        <v>1398</v>
      </c>
      <c r="L783" s="178"/>
      <c r="M783" s="178"/>
      <c r="N783" s="187" t="s">
        <v>1400</v>
      </c>
      <c r="O783" s="178"/>
      <c r="P783" s="179"/>
      <c r="Q783" s="178"/>
      <c r="R783" s="178"/>
      <c r="S783" s="178"/>
      <c r="T783" s="175" t="s">
        <v>38</v>
      </c>
      <c r="U783" s="178" t="s">
        <v>38</v>
      </c>
      <c r="V783" s="188"/>
      <c r="W783" s="188"/>
      <c r="X783" s="188"/>
      <c r="Y783" s="178" t="s">
        <v>38</v>
      </c>
      <c r="Z783" s="188"/>
      <c r="AA783" s="178"/>
      <c r="AB783" s="178"/>
      <c r="AC783" s="178"/>
      <c r="AD783" s="178"/>
      <c r="AE783" s="178"/>
      <c r="AF783" s="178"/>
      <c r="AG783" s="180"/>
      <c r="AH783" s="180"/>
      <c r="AI783" s="181"/>
      <c r="AJ783" s="181"/>
      <c r="AK783" s="181" t="s">
        <v>42</v>
      </c>
      <c r="AL783" s="182"/>
      <c r="AM783" s="183" t="s">
        <v>11257</v>
      </c>
    </row>
    <row r="784" spans="1:39" s="153" customFormat="1" ht="15.6" customHeight="1" x14ac:dyDescent="0.3">
      <c r="A784" s="186">
        <v>1721</v>
      </c>
      <c r="B784" s="178">
        <v>1589</v>
      </c>
      <c r="C784" s="178"/>
      <c r="D784" s="178"/>
      <c r="E784" s="178"/>
      <c r="F784" s="176">
        <v>1964</v>
      </c>
      <c r="G784" s="176">
        <v>11</v>
      </c>
      <c r="H784" s="176">
        <v>18</v>
      </c>
      <c r="I784" s="178" t="s">
        <v>964</v>
      </c>
      <c r="J784" s="178" t="s">
        <v>1401</v>
      </c>
      <c r="K784" s="178" t="s">
        <v>31</v>
      </c>
      <c r="L784" s="178"/>
      <c r="M784" s="178"/>
      <c r="N784" s="187" t="s">
        <v>1402</v>
      </c>
      <c r="O784" s="178"/>
      <c r="P784" s="179"/>
      <c r="Q784" s="178"/>
      <c r="R784" s="178"/>
      <c r="S784" s="178"/>
      <c r="T784" s="175" t="s">
        <v>38</v>
      </c>
      <c r="U784" s="178" t="s">
        <v>38</v>
      </c>
      <c r="V784" s="188"/>
      <c r="W784" s="188"/>
      <c r="X784" s="188"/>
      <c r="Y784" s="178" t="s">
        <v>38</v>
      </c>
      <c r="Z784" s="188"/>
      <c r="AA784" s="178"/>
      <c r="AB784" s="178"/>
      <c r="AC784" s="178"/>
      <c r="AD784" s="178"/>
      <c r="AE784" s="178"/>
      <c r="AF784" s="178"/>
      <c r="AG784" s="180"/>
      <c r="AH784" s="180"/>
      <c r="AI784" s="181"/>
      <c r="AJ784" s="181"/>
      <c r="AK784" s="181" t="s">
        <v>42</v>
      </c>
      <c r="AL784" s="182"/>
      <c r="AM784" s="183" t="s">
        <v>11257</v>
      </c>
    </row>
    <row r="785" spans="1:39" s="153" customFormat="1" ht="15.6" customHeight="1" x14ac:dyDescent="0.3">
      <c r="A785" s="186">
        <v>1722</v>
      </c>
      <c r="B785" s="178">
        <v>1590</v>
      </c>
      <c r="C785" s="178"/>
      <c r="D785" s="178"/>
      <c r="E785" s="178"/>
      <c r="F785" s="176">
        <v>1964</v>
      </c>
      <c r="G785" s="176">
        <v>11</v>
      </c>
      <c r="H785" s="176">
        <v>19</v>
      </c>
      <c r="I785" s="178" t="s">
        <v>964</v>
      </c>
      <c r="J785" s="178" t="s">
        <v>1403</v>
      </c>
      <c r="K785" s="178" t="s">
        <v>31</v>
      </c>
      <c r="L785" s="178"/>
      <c r="M785" s="178"/>
      <c r="N785" s="187" t="s">
        <v>1404</v>
      </c>
      <c r="O785" s="178"/>
      <c r="P785" s="179"/>
      <c r="Q785" s="178"/>
      <c r="R785" s="178"/>
      <c r="S785" s="178"/>
      <c r="T785" s="175" t="s">
        <v>38</v>
      </c>
      <c r="U785" s="178" t="s">
        <v>38</v>
      </c>
      <c r="V785" s="188"/>
      <c r="W785" s="188"/>
      <c r="X785" s="188"/>
      <c r="Y785" s="178" t="s">
        <v>38</v>
      </c>
      <c r="Z785" s="188"/>
      <c r="AA785" s="178" t="s">
        <v>42</v>
      </c>
      <c r="AB785" s="178"/>
      <c r="AC785" s="178"/>
      <c r="AD785" s="178" t="s">
        <v>42</v>
      </c>
      <c r="AE785" s="178"/>
      <c r="AF785" s="178"/>
      <c r="AG785" s="180"/>
      <c r="AH785" s="180"/>
      <c r="AI785" s="181" t="s">
        <v>42</v>
      </c>
      <c r="AJ785" s="181"/>
      <c r="AK785" s="181"/>
      <c r="AL785" s="182"/>
      <c r="AM785" s="183" t="s">
        <v>11257</v>
      </c>
    </row>
    <row r="786" spans="1:39" s="153" customFormat="1" ht="15.6" customHeight="1" x14ac:dyDescent="0.3">
      <c r="A786" s="186">
        <v>1724</v>
      </c>
      <c r="B786" s="178">
        <v>1592</v>
      </c>
      <c r="C786" s="178"/>
      <c r="D786" s="178"/>
      <c r="E786" s="178"/>
      <c r="F786" s="176">
        <v>1964</v>
      </c>
      <c r="G786" s="176">
        <v>11</v>
      </c>
      <c r="H786" s="176">
        <v>24</v>
      </c>
      <c r="I786" s="178" t="s">
        <v>964</v>
      </c>
      <c r="J786" s="178" t="s">
        <v>1405</v>
      </c>
      <c r="K786" s="178" t="s">
        <v>31</v>
      </c>
      <c r="L786" s="178"/>
      <c r="M786" s="178"/>
      <c r="N786" s="187" t="s">
        <v>1406</v>
      </c>
      <c r="O786" s="178"/>
      <c r="P786" s="179"/>
      <c r="Q786" s="178"/>
      <c r="R786" s="178"/>
      <c r="S786" s="178"/>
      <c r="T786" s="175" t="s">
        <v>38</v>
      </c>
      <c r="U786" s="178" t="s">
        <v>38</v>
      </c>
      <c r="V786" s="188"/>
      <c r="W786" s="188"/>
      <c r="X786" s="188"/>
      <c r="Y786" s="178" t="s">
        <v>38</v>
      </c>
      <c r="Z786" s="188"/>
      <c r="AA786" s="178"/>
      <c r="AB786" s="178"/>
      <c r="AC786" s="178" t="s">
        <v>42</v>
      </c>
      <c r="AD786" s="178"/>
      <c r="AE786" s="178"/>
      <c r="AF786" s="178"/>
      <c r="AG786" s="180"/>
      <c r="AH786" s="180"/>
      <c r="AI786" s="181"/>
      <c r="AJ786" s="181"/>
      <c r="AK786" s="181"/>
      <c r="AL786" s="182"/>
      <c r="AM786" s="183" t="s">
        <v>11257</v>
      </c>
    </row>
    <row r="787" spans="1:39" s="153" customFormat="1" ht="15.6" customHeight="1" x14ac:dyDescent="0.3">
      <c r="A787" s="186">
        <v>1726</v>
      </c>
      <c r="B787" s="178">
        <v>1594</v>
      </c>
      <c r="C787" s="178"/>
      <c r="D787" s="178"/>
      <c r="E787" s="178"/>
      <c r="F787" s="176">
        <v>1964</v>
      </c>
      <c r="G787" s="176">
        <v>12</v>
      </c>
      <c r="H787" s="176">
        <v>19</v>
      </c>
      <c r="I787" s="178" t="s">
        <v>741</v>
      </c>
      <c r="J787" s="178" t="s">
        <v>1407</v>
      </c>
      <c r="K787" s="178"/>
      <c r="L787" s="178"/>
      <c r="M787" s="178"/>
      <c r="N787" s="187" t="s">
        <v>1408</v>
      </c>
      <c r="O787" s="178"/>
      <c r="P787" s="179"/>
      <c r="Q787" s="178"/>
      <c r="R787" s="178"/>
      <c r="S787" s="178"/>
      <c r="T787" s="175" t="s">
        <v>38</v>
      </c>
      <c r="U787" s="178" t="s">
        <v>38</v>
      </c>
      <c r="V787" s="188"/>
      <c r="W787" s="188"/>
      <c r="X787" s="188"/>
      <c r="Y787" s="178" t="s">
        <v>38</v>
      </c>
      <c r="Z787" s="188"/>
      <c r="AA787" s="178"/>
      <c r="AB787" s="178"/>
      <c r="AC787" s="178"/>
      <c r="AD787" s="178"/>
      <c r="AE787" s="178"/>
      <c r="AF787" s="178"/>
      <c r="AG787" s="180" t="s">
        <v>42</v>
      </c>
      <c r="AH787" s="180"/>
      <c r="AI787" s="181"/>
      <c r="AJ787" s="181"/>
      <c r="AK787" s="181"/>
      <c r="AL787" s="182"/>
      <c r="AM787" s="183" t="s">
        <v>11257</v>
      </c>
    </row>
    <row r="788" spans="1:39" s="153" customFormat="1" ht="15.6" customHeight="1" x14ac:dyDescent="0.3">
      <c r="A788" s="173">
        <v>288</v>
      </c>
      <c r="B788" s="174"/>
      <c r="C788" s="174"/>
      <c r="D788" s="174" t="s">
        <v>11248</v>
      </c>
      <c r="E788" s="174"/>
      <c r="F788" s="176">
        <v>1965</v>
      </c>
      <c r="G788" s="176">
        <v>1</v>
      </c>
      <c r="H788" s="176">
        <v>1</v>
      </c>
      <c r="I788" s="174" t="s">
        <v>313</v>
      </c>
      <c r="J788" s="174" t="s">
        <v>314</v>
      </c>
      <c r="K788" s="174" t="s">
        <v>31</v>
      </c>
      <c r="L788" s="174" t="s">
        <v>315</v>
      </c>
      <c r="M788" s="175"/>
      <c r="N788" s="184" t="s">
        <v>462</v>
      </c>
      <c r="O788" s="178">
        <v>11</v>
      </c>
      <c r="P788" s="179">
        <v>2</v>
      </c>
      <c r="Q788" s="175" t="s">
        <v>317</v>
      </c>
      <c r="R788" s="175"/>
      <c r="S788" s="175"/>
      <c r="T788" s="175" t="s">
        <v>318</v>
      </c>
      <c r="U788" s="175" t="s">
        <v>38</v>
      </c>
      <c r="V788" s="175" t="s">
        <v>315</v>
      </c>
      <c r="W788" s="175" t="s">
        <v>38</v>
      </c>
      <c r="X788" s="178" t="s">
        <v>38</v>
      </c>
      <c r="Y788" s="178" t="s">
        <v>315</v>
      </c>
      <c r="Z788" s="178" t="s">
        <v>38</v>
      </c>
      <c r="AA788" s="178"/>
      <c r="AB788" s="178"/>
      <c r="AC788" s="178"/>
      <c r="AD788" s="178"/>
      <c r="AE788" s="178"/>
      <c r="AF788" s="178" t="s">
        <v>30</v>
      </c>
      <c r="AG788" s="180"/>
      <c r="AH788" s="180"/>
      <c r="AI788" s="181"/>
      <c r="AJ788" s="181"/>
      <c r="AK788" s="181"/>
      <c r="AL788" s="182">
        <v>288</v>
      </c>
      <c r="AM788" s="183" t="s">
        <v>11207</v>
      </c>
    </row>
    <row r="789" spans="1:39" s="153" customFormat="1" ht="15.6" customHeight="1" x14ac:dyDescent="0.3">
      <c r="A789" s="186">
        <v>1888</v>
      </c>
      <c r="B789" s="178"/>
      <c r="C789" s="178"/>
      <c r="D789" s="178">
        <v>2767</v>
      </c>
      <c r="E789" s="178"/>
      <c r="F789" s="176">
        <v>1965</v>
      </c>
      <c r="G789" s="176">
        <v>1</v>
      </c>
      <c r="H789" s="176">
        <v>11</v>
      </c>
      <c r="I789" s="178" t="s">
        <v>809</v>
      </c>
      <c r="J789" s="178" t="s">
        <v>742</v>
      </c>
      <c r="K789" s="178" t="s">
        <v>31</v>
      </c>
      <c r="L789" s="178" t="s">
        <v>743</v>
      </c>
      <c r="M789" s="178"/>
      <c r="N789" s="187" t="s">
        <v>1477</v>
      </c>
      <c r="O789" s="178">
        <v>7</v>
      </c>
      <c r="P789" s="179" t="s">
        <v>110</v>
      </c>
      <c r="Q789" s="178"/>
      <c r="R789" s="178"/>
      <c r="S789" s="178"/>
      <c r="T789" s="175" t="s">
        <v>745</v>
      </c>
      <c r="U789" s="178" t="s">
        <v>38</v>
      </c>
      <c r="V789" s="188"/>
      <c r="W789" s="188"/>
      <c r="X789" s="188"/>
      <c r="Y789" s="178" t="s">
        <v>743</v>
      </c>
      <c r="Z789" s="188"/>
      <c r="AA789" s="178"/>
      <c r="AB789" s="178"/>
      <c r="AC789" s="178"/>
      <c r="AD789" s="178"/>
      <c r="AE789" s="178"/>
      <c r="AF789" s="178" t="s">
        <v>87</v>
      </c>
      <c r="AG789" s="180"/>
      <c r="AH789" s="180"/>
      <c r="AI789" s="181"/>
      <c r="AJ789" s="181"/>
      <c r="AK789" s="181"/>
      <c r="AL789" s="182">
        <v>1888</v>
      </c>
      <c r="AM789" s="183" t="s">
        <v>11207</v>
      </c>
    </row>
    <row r="790" spans="1:39" s="153" customFormat="1" ht="15.6" customHeight="1" x14ac:dyDescent="0.3">
      <c r="A790" s="173">
        <v>289</v>
      </c>
      <c r="B790" s="174">
        <v>1596</v>
      </c>
      <c r="C790" s="174"/>
      <c r="D790" s="174"/>
      <c r="E790" s="174"/>
      <c r="F790" s="176">
        <v>1965</v>
      </c>
      <c r="G790" s="176">
        <v>1</v>
      </c>
      <c r="H790" s="176">
        <v>12</v>
      </c>
      <c r="I790" s="174" t="s">
        <v>66</v>
      </c>
      <c r="J790" s="174" t="s">
        <v>463</v>
      </c>
      <c r="K790" s="174" t="s">
        <v>31</v>
      </c>
      <c r="L790" s="174" t="s">
        <v>279</v>
      </c>
      <c r="M790" s="174"/>
      <c r="N790" s="184" t="s">
        <v>464</v>
      </c>
      <c r="O790" s="178">
        <v>20</v>
      </c>
      <c r="P790" s="179" t="s">
        <v>281</v>
      </c>
      <c r="Q790" s="175" t="s">
        <v>282</v>
      </c>
      <c r="R790" s="175"/>
      <c r="S790" s="175"/>
      <c r="T790" s="175" t="s">
        <v>38</v>
      </c>
      <c r="U790" s="175" t="s">
        <v>38</v>
      </c>
      <c r="V790" s="175" t="s">
        <v>283</v>
      </c>
      <c r="W790" s="175" t="s">
        <v>38</v>
      </c>
      <c r="X790" s="178" t="s">
        <v>38</v>
      </c>
      <c r="Y790" s="178" t="s">
        <v>38</v>
      </c>
      <c r="Z790" s="178" t="s">
        <v>38</v>
      </c>
      <c r="AA790" s="178"/>
      <c r="AB790" s="178"/>
      <c r="AC790" s="178"/>
      <c r="AD790" s="178"/>
      <c r="AE790" s="178"/>
      <c r="AF790" s="178" t="s">
        <v>87</v>
      </c>
      <c r="AG790" s="180" t="s">
        <v>42</v>
      </c>
      <c r="AH790" s="180"/>
      <c r="AI790" s="181"/>
      <c r="AJ790" s="181"/>
      <c r="AK790" s="181"/>
      <c r="AL790" s="182">
        <v>289</v>
      </c>
      <c r="AM790" s="183" t="s">
        <v>11207</v>
      </c>
    </row>
    <row r="791" spans="1:39" s="153" customFormat="1" ht="15.6" customHeight="1" x14ac:dyDescent="0.3">
      <c r="A791" s="173">
        <v>290</v>
      </c>
      <c r="B791" s="174"/>
      <c r="C791" s="174"/>
      <c r="D791" s="174">
        <v>1965</v>
      </c>
      <c r="E791" s="174"/>
      <c r="F791" s="176">
        <v>1965</v>
      </c>
      <c r="G791" s="176">
        <v>1</v>
      </c>
      <c r="H791" s="176">
        <v>27</v>
      </c>
      <c r="I791" s="174" t="s">
        <v>313</v>
      </c>
      <c r="J791" s="174" t="s">
        <v>320</v>
      </c>
      <c r="K791" s="174" t="s">
        <v>31</v>
      </c>
      <c r="L791" s="174" t="s">
        <v>315</v>
      </c>
      <c r="M791" s="175"/>
      <c r="N791" s="184" t="s">
        <v>465</v>
      </c>
      <c r="O791" s="178">
        <v>11</v>
      </c>
      <c r="P791" s="179">
        <v>2</v>
      </c>
      <c r="Q791" s="175" t="s">
        <v>317</v>
      </c>
      <c r="R791" s="175"/>
      <c r="S791" s="175"/>
      <c r="T791" s="175" t="s">
        <v>318</v>
      </c>
      <c r="U791" s="175" t="s">
        <v>38</v>
      </c>
      <c r="V791" s="175" t="s">
        <v>315</v>
      </c>
      <c r="W791" s="175" t="s">
        <v>38</v>
      </c>
      <c r="X791" s="178" t="s">
        <v>38</v>
      </c>
      <c r="Y791" s="178" t="s">
        <v>315</v>
      </c>
      <c r="Z791" s="178" t="s">
        <v>38</v>
      </c>
      <c r="AA791" s="178"/>
      <c r="AB791" s="178"/>
      <c r="AC791" s="178"/>
      <c r="AD791" s="178"/>
      <c r="AE791" s="178"/>
      <c r="AF791" s="178" t="s">
        <v>30</v>
      </c>
      <c r="AG791" s="180"/>
      <c r="AH791" s="180"/>
      <c r="AI791" s="181"/>
      <c r="AJ791" s="181"/>
      <c r="AK791" s="181"/>
      <c r="AL791" s="182">
        <v>290</v>
      </c>
      <c r="AM791" s="183" t="s">
        <v>11207</v>
      </c>
    </row>
    <row r="792" spans="1:39" s="153" customFormat="1" ht="15.6" customHeight="1" x14ac:dyDescent="0.3">
      <c r="A792" s="173">
        <v>291</v>
      </c>
      <c r="B792" s="174"/>
      <c r="C792" s="174"/>
      <c r="D792" s="174" t="s">
        <v>11249</v>
      </c>
      <c r="E792" s="174"/>
      <c r="F792" s="176">
        <v>1965</v>
      </c>
      <c r="G792" s="176">
        <v>1</v>
      </c>
      <c r="H792" s="176">
        <v>30</v>
      </c>
      <c r="I792" s="174" t="s">
        <v>313</v>
      </c>
      <c r="J792" s="174" t="s">
        <v>365</v>
      </c>
      <c r="K792" s="174" t="s">
        <v>31</v>
      </c>
      <c r="L792" s="174" t="s">
        <v>315</v>
      </c>
      <c r="M792" s="175"/>
      <c r="N792" s="184" t="s">
        <v>466</v>
      </c>
      <c r="O792" s="178">
        <v>11</v>
      </c>
      <c r="P792" s="179">
        <v>2</v>
      </c>
      <c r="Q792" s="175" t="s">
        <v>317</v>
      </c>
      <c r="R792" s="175"/>
      <c r="S792" s="175"/>
      <c r="T792" s="175" t="s">
        <v>318</v>
      </c>
      <c r="U792" s="175" t="s">
        <v>38</v>
      </c>
      <c r="V792" s="175" t="s">
        <v>315</v>
      </c>
      <c r="W792" s="175" t="s">
        <v>38</v>
      </c>
      <c r="X792" s="178" t="s">
        <v>38</v>
      </c>
      <c r="Y792" s="178" t="s">
        <v>315</v>
      </c>
      <c r="Z792" s="178" t="s">
        <v>38</v>
      </c>
      <c r="AA792" s="178"/>
      <c r="AB792" s="178"/>
      <c r="AC792" s="178"/>
      <c r="AD792" s="178"/>
      <c r="AE792" s="178"/>
      <c r="AF792" s="178" t="s">
        <v>30</v>
      </c>
      <c r="AG792" s="180"/>
      <c r="AH792" s="180"/>
      <c r="AI792" s="181"/>
      <c r="AJ792" s="181"/>
      <c r="AK792" s="181"/>
      <c r="AL792" s="182">
        <v>291</v>
      </c>
      <c r="AM792" s="183" t="s">
        <v>11207</v>
      </c>
    </row>
    <row r="793" spans="1:39" s="153" customFormat="1" ht="15.6" customHeight="1" x14ac:dyDescent="0.3">
      <c r="A793" s="186">
        <v>1736</v>
      </c>
      <c r="B793" s="178">
        <v>1605</v>
      </c>
      <c r="C793" s="178"/>
      <c r="D793" s="178"/>
      <c r="E793" s="178"/>
      <c r="F793" s="176">
        <v>1965</v>
      </c>
      <c r="G793" s="176">
        <v>5</v>
      </c>
      <c r="H793" s="176">
        <v>6</v>
      </c>
      <c r="I793" s="178"/>
      <c r="J793" s="178"/>
      <c r="K793" s="178" t="s">
        <v>1409</v>
      </c>
      <c r="L793" s="178"/>
      <c r="M793" s="178"/>
      <c r="N793" s="187" t="s">
        <v>1410</v>
      </c>
      <c r="O793" s="178"/>
      <c r="P793" s="179"/>
      <c r="Q793" s="178"/>
      <c r="R793" s="178"/>
      <c r="S793" s="178"/>
      <c r="T793" s="175" t="s">
        <v>38</v>
      </c>
      <c r="U793" s="178" t="s">
        <v>38</v>
      </c>
      <c r="V793" s="188"/>
      <c r="W793" s="188"/>
      <c r="X793" s="188"/>
      <c r="Y793" s="178" t="s">
        <v>38</v>
      </c>
      <c r="Z793" s="188"/>
      <c r="AA793" s="178"/>
      <c r="AB793" s="178"/>
      <c r="AC793" s="178"/>
      <c r="AD793" s="178" t="s">
        <v>42</v>
      </c>
      <c r="AE793" s="178"/>
      <c r="AF793" s="178"/>
      <c r="AG793" s="180" t="s">
        <v>42</v>
      </c>
      <c r="AH793" s="180"/>
      <c r="AI793" s="181"/>
      <c r="AJ793" s="181"/>
      <c r="AK793" s="181"/>
      <c r="AL793" s="182"/>
      <c r="AM793" s="183" t="s">
        <v>11257</v>
      </c>
    </row>
    <row r="794" spans="1:39" s="153" customFormat="1" ht="15.6" customHeight="1" x14ac:dyDescent="0.3">
      <c r="A794" s="186">
        <v>1739</v>
      </c>
      <c r="B794" s="178">
        <v>1608</v>
      </c>
      <c r="C794" s="178"/>
      <c r="D794" s="178"/>
      <c r="E794" s="178"/>
      <c r="F794" s="176">
        <v>1965</v>
      </c>
      <c r="G794" s="176">
        <v>6</v>
      </c>
      <c r="H794" s="176">
        <v>13</v>
      </c>
      <c r="I794" s="178" t="s">
        <v>129</v>
      </c>
      <c r="J794" s="178" t="s">
        <v>605</v>
      </c>
      <c r="K794" s="178" t="s">
        <v>31</v>
      </c>
      <c r="L794" s="178" t="s">
        <v>606</v>
      </c>
      <c r="M794" s="178"/>
      <c r="N794" s="187" t="s">
        <v>1411</v>
      </c>
      <c r="O794" s="178">
        <v>11</v>
      </c>
      <c r="P794" s="179">
        <v>17</v>
      </c>
      <c r="Q794" s="178"/>
      <c r="R794" s="178"/>
      <c r="S794" s="178"/>
      <c r="T794" s="175" t="s">
        <v>609</v>
      </c>
      <c r="U794" s="178" t="s">
        <v>38</v>
      </c>
      <c r="V794" s="188"/>
      <c r="W794" s="188"/>
      <c r="X794" s="188"/>
      <c r="Y794" s="178" t="s">
        <v>606</v>
      </c>
      <c r="Z794" s="188"/>
      <c r="AA794" s="178"/>
      <c r="AB794" s="178"/>
      <c r="AC794" s="178"/>
      <c r="AD794" s="178"/>
      <c r="AE794" s="178"/>
      <c r="AF794" s="178" t="s">
        <v>30</v>
      </c>
      <c r="AG794" s="180"/>
      <c r="AH794" s="180"/>
      <c r="AI794" s="181"/>
      <c r="AJ794" s="181"/>
      <c r="AK794" s="181"/>
      <c r="AL794" s="182">
        <v>1739</v>
      </c>
      <c r="AM794" s="183" t="s">
        <v>11207</v>
      </c>
    </row>
    <row r="795" spans="1:39" s="153" customFormat="1" ht="15.6" customHeight="1" x14ac:dyDescent="0.3">
      <c r="A795" s="186">
        <v>1745</v>
      </c>
      <c r="B795" s="178">
        <v>1614</v>
      </c>
      <c r="C795" s="178"/>
      <c r="D795" s="178"/>
      <c r="E795" s="178"/>
      <c r="F795" s="176">
        <v>1965</v>
      </c>
      <c r="G795" s="176">
        <v>7</v>
      </c>
      <c r="H795" s="176">
        <v>22</v>
      </c>
      <c r="I795" s="178" t="s">
        <v>88</v>
      </c>
      <c r="J795" s="178" t="s">
        <v>1412</v>
      </c>
      <c r="K795" s="178"/>
      <c r="L795" s="178"/>
      <c r="M795" s="178"/>
      <c r="N795" s="187" t="s">
        <v>1413</v>
      </c>
      <c r="O795" s="178"/>
      <c r="P795" s="179"/>
      <c r="Q795" s="178"/>
      <c r="R795" s="178"/>
      <c r="S795" s="178"/>
      <c r="T795" s="175" t="s">
        <v>38</v>
      </c>
      <c r="U795" s="178" t="s">
        <v>38</v>
      </c>
      <c r="V795" s="188"/>
      <c r="W795" s="188"/>
      <c r="X795" s="188"/>
      <c r="Y795" s="178" t="s">
        <v>38</v>
      </c>
      <c r="Z795" s="188"/>
      <c r="AA795" s="178"/>
      <c r="AB795" s="178"/>
      <c r="AC795" s="178"/>
      <c r="AD795" s="178" t="s">
        <v>42</v>
      </c>
      <c r="AE795" s="178"/>
      <c r="AF795" s="178"/>
      <c r="AG795" s="180"/>
      <c r="AH795" s="180"/>
      <c r="AI795" s="181"/>
      <c r="AJ795" s="181"/>
      <c r="AK795" s="181"/>
      <c r="AL795" s="182"/>
      <c r="AM795" s="183" t="s">
        <v>11257</v>
      </c>
    </row>
    <row r="796" spans="1:39" s="153" customFormat="1" ht="15.6" customHeight="1" x14ac:dyDescent="0.3">
      <c r="A796" s="186">
        <v>1889</v>
      </c>
      <c r="B796" s="178"/>
      <c r="C796" s="178"/>
      <c r="D796" s="178">
        <v>2829</v>
      </c>
      <c r="E796" s="178"/>
      <c r="F796" s="176">
        <v>1965</v>
      </c>
      <c r="G796" s="176">
        <v>7</v>
      </c>
      <c r="H796" s="176">
        <v>28</v>
      </c>
      <c r="I796" s="178" t="s">
        <v>129</v>
      </c>
      <c r="J796" s="178" t="s">
        <v>605</v>
      </c>
      <c r="K796" s="178" t="s">
        <v>31</v>
      </c>
      <c r="L796" s="178" t="s">
        <v>606</v>
      </c>
      <c r="M796" s="178"/>
      <c r="N796" s="187" t="s">
        <v>1478</v>
      </c>
      <c r="O796" s="178">
        <v>11</v>
      </c>
      <c r="P796" s="179">
        <v>17</v>
      </c>
      <c r="Q796" s="178"/>
      <c r="R796" s="178"/>
      <c r="S796" s="178"/>
      <c r="T796" s="175" t="s">
        <v>609</v>
      </c>
      <c r="U796" s="178" t="s">
        <v>38</v>
      </c>
      <c r="V796" s="188"/>
      <c r="W796" s="188"/>
      <c r="X796" s="188"/>
      <c r="Y796" s="178" t="s">
        <v>606</v>
      </c>
      <c r="Z796" s="188"/>
      <c r="AA796" s="178"/>
      <c r="AB796" s="178"/>
      <c r="AC796" s="178"/>
      <c r="AD796" s="178"/>
      <c r="AE796" s="178"/>
      <c r="AF796" s="178" t="s">
        <v>30</v>
      </c>
      <c r="AG796" s="180"/>
      <c r="AH796" s="180"/>
      <c r="AI796" s="181"/>
      <c r="AJ796" s="181"/>
      <c r="AK796" s="181"/>
      <c r="AL796" s="182">
        <v>1889</v>
      </c>
      <c r="AM796" s="183" t="s">
        <v>11207</v>
      </c>
    </row>
    <row r="797" spans="1:39" s="153" customFormat="1" ht="15.6" customHeight="1" x14ac:dyDescent="0.3">
      <c r="A797" s="173">
        <v>334</v>
      </c>
      <c r="B797" s="174">
        <v>1616</v>
      </c>
      <c r="C797" s="174"/>
      <c r="D797" s="174"/>
      <c r="E797" s="174"/>
      <c r="F797" s="176">
        <v>1965</v>
      </c>
      <c r="G797" s="176">
        <v>7</v>
      </c>
      <c r="H797" s="176">
        <v>31</v>
      </c>
      <c r="I797" s="174" t="s">
        <v>510</v>
      </c>
      <c r="J797" s="174" t="s">
        <v>511</v>
      </c>
      <c r="K797" s="174" t="s">
        <v>31</v>
      </c>
      <c r="L797" s="174" t="s">
        <v>512</v>
      </c>
      <c r="M797" s="174"/>
      <c r="N797" s="184" t="s">
        <v>518</v>
      </c>
      <c r="O797" s="178">
        <v>20</v>
      </c>
      <c r="P797" s="179" t="s">
        <v>281</v>
      </c>
      <c r="Q797" s="175"/>
      <c r="R797" s="175" t="s">
        <v>514</v>
      </c>
      <c r="S797" s="175"/>
      <c r="T797" s="175" t="s">
        <v>38</v>
      </c>
      <c r="U797" s="175" t="s">
        <v>38</v>
      </c>
      <c r="V797" s="175" t="s">
        <v>38</v>
      </c>
      <c r="W797" s="175" t="s">
        <v>512</v>
      </c>
      <c r="X797" s="178" t="s">
        <v>38</v>
      </c>
      <c r="Y797" s="178" t="s">
        <v>38</v>
      </c>
      <c r="Z797" s="178" t="s">
        <v>38</v>
      </c>
      <c r="AA797" s="178"/>
      <c r="AB797" s="178"/>
      <c r="AC797" s="178"/>
      <c r="AD797" s="178"/>
      <c r="AE797" s="178"/>
      <c r="AF797" s="178" t="s">
        <v>87</v>
      </c>
      <c r="AG797" s="180"/>
      <c r="AH797" s="180"/>
      <c r="AI797" s="181"/>
      <c r="AJ797" s="181"/>
      <c r="AK797" s="181"/>
      <c r="AL797" s="182">
        <v>334</v>
      </c>
      <c r="AM797" s="183" t="s">
        <v>11207</v>
      </c>
    </row>
    <row r="798" spans="1:39" s="153" customFormat="1" ht="15.6" customHeight="1" x14ac:dyDescent="0.3">
      <c r="A798" s="173">
        <v>349</v>
      </c>
      <c r="B798" s="174">
        <v>1617</v>
      </c>
      <c r="C798" s="174"/>
      <c r="D798" s="174"/>
      <c r="E798" s="174"/>
      <c r="F798" s="176">
        <v>1965</v>
      </c>
      <c r="G798" s="176">
        <v>8</v>
      </c>
      <c r="H798" s="176">
        <v>1</v>
      </c>
      <c r="I798" s="174" t="s">
        <v>535</v>
      </c>
      <c r="J798" s="174" t="s">
        <v>542</v>
      </c>
      <c r="K798" s="174" t="s">
        <v>31</v>
      </c>
      <c r="L798" s="174" t="s">
        <v>543</v>
      </c>
      <c r="M798" s="174"/>
      <c r="N798" s="184" t="s">
        <v>562</v>
      </c>
      <c r="O798" s="178">
        <v>7</v>
      </c>
      <c r="P798" s="179" t="s">
        <v>110</v>
      </c>
      <c r="Q798" s="175"/>
      <c r="R798" s="175" t="s">
        <v>545</v>
      </c>
      <c r="S798" s="175" t="s">
        <v>546</v>
      </c>
      <c r="T798" s="175" t="s">
        <v>547</v>
      </c>
      <c r="U798" s="175" t="s">
        <v>38</v>
      </c>
      <c r="V798" s="175" t="s">
        <v>38</v>
      </c>
      <c r="W798" s="175" t="s">
        <v>543</v>
      </c>
      <c r="X798" s="178" t="s">
        <v>543</v>
      </c>
      <c r="Y798" s="178" t="s">
        <v>543</v>
      </c>
      <c r="Z798" s="178" t="s">
        <v>38</v>
      </c>
      <c r="AA798" s="178"/>
      <c r="AB798" s="178"/>
      <c r="AC798" s="178"/>
      <c r="AD798" s="178"/>
      <c r="AE798" s="178"/>
      <c r="AF798" s="178" t="s">
        <v>87</v>
      </c>
      <c r="AG798" s="180"/>
      <c r="AH798" s="180"/>
      <c r="AI798" s="181"/>
      <c r="AJ798" s="181"/>
      <c r="AK798" s="181"/>
      <c r="AL798" s="182">
        <v>349</v>
      </c>
      <c r="AM798" s="183" t="s">
        <v>11207</v>
      </c>
    </row>
    <row r="799" spans="1:39" s="153" customFormat="1" ht="15.6" customHeight="1" x14ac:dyDescent="0.3">
      <c r="A799" s="186">
        <v>1747</v>
      </c>
      <c r="B799" s="178">
        <v>1618</v>
      </c>
      <c r="C799" s="178"/>
      <c r="D799" s="178"/>
      <c r="E799" s="178"/>
      <c r="F799" s="176">
        <v>1965</v>
      </c>
      <c r="G799" s="176">
        <v>8</v>
      </c>
      <c r="H799" s="176">
        <v>1</v>
      </c>
      <c r="I799" s="178" t="s">
        <v>324</v>
      </c>
      <c r="J799" s="178" t="s">
        <v>1287</v>
      </c>
      <c r="K799" s="178" t="s">
        <v>31</v>
      </c>
      <c r="L799" s="178" t="s">
        <v>1287</v>
      </c>
      <c r="M799" s="178"/>
      <c r="N799" s="187" t="s">
        <v>1414</v>
      </c>
      <c r="O799" s="178">
        <v>11</v>
      </c>
      <c r="P799" s="179">
        <v>11</v>
      </c>
      <c r="Q799" s="178"/>
      <c r="R799" s="178"/>
      <c r="S799" s="178"/>
      <c r="T799" s="175" t="s">
        <v>1289</v>
      </c>
      <c r="U799" s="178" t="s">
        <v>38</v>
      </c>
      <c r="V799" s="188"/>
      <c r="W799" s="188"/>
      <c r="X799" s="188"/>
      <c r="Y799" s="178" t="s">
        <v>1287</v>
      </c>
      <c r="Z799" s="188"/>
      <c r="AA799" s="178"/>
      <c r="AB799" s="178"/>
      <c r="AC799" s="178"/>
      <c r="AD799" s="178" t="s">
        <v>42</v>
      </c>
      <c r="AE799" s="178"/>
      <c r="AF799" s="178" t="s">
        <v>30</v>
      </c>
      <c r="AG799" s="180"/>
      <c r="AH799" s="180"/>
      <c r="AI799" s="181"/>
      <c r="AJ799" s="181"/>
      <c r="AK799" s="181"/>
      <c r="AL799" s="182">
        <v>1747</v>
      </c>
      <c r="AM799" s="183" t="s">
        <v>11207</v>
      </c>
    </row>
    <row r="800" spans="1:39" s="153" customFormat="1" ht="15.6" customHeight="1" x14ac:dyDescent="0.3">
      <c r="A800" s="173">
        <v>335</v>
      </c>
      <c r="B800" s="174">
        <v>1620</v>
      </c>
      <c r="C800" s="174"/>
      <c r="D800" s="174"/>
      <c r="E800" s="174"/>
      <c r="F800" s="176">
        <v>1965</v>
      </c>
      <c r="G800" s="176">
        <v>8</v>
      </c>
      <c r="H800" s="176">
        <v>2</v>
      </c>
      <c r="I800" s="174" t="s">
        <v>510</v>
      </c>
      <c r="J800" s="174" t="s">
        <v>511</v>
      </c>
      <c r="K800" s="174" t="s">
        <v>31</v>
      </c>
      <c r="L800" s="174" t="s">
        <v>512</v>
      </c>
      <c r="M800" s="174"/>
      <c r="N800" s="184" t="s">
        <v>519</v>
      </c>
      <c r="O800" s="178">
        <v>20</v>
      </c>
      <c r="P800" s="179" t="s">
        <v>281</v>
      </c>
      <c r="Q800" s="175"/>
      <c r="R800" s="175" t="s">
        <v>514</v>
      </c>
      <c r="S800" s="175"/>
      <c r="T800" s="175" t="s">
        <v>38</v>
      </c>
      <c r="U800" s="175" t="s">
        <v>38</v>
      </c>
      <c r="V800" s="175" t="s">
        <v>38</v>
      </c>
      <c r="W800" s="175" t="s">
        <v>512</v>
      </c>
      <c r="X800" s="178" t="s">
        <v>38</v>
      </c>
      <c r="Y800" s="178" t="s">
        <v>38</v>
      </c>
      <c r="Z800" s="178" t="s">
        <v>38</v>
      </c>
      <c r="AA800" s="178"/>
      <c r="AB800" s="178"/>
      <c r="AC800" s="178"/>
      <c r="AD800" s="178"/>
      <c r="AE800" s="178"/>
      <c r="AF800" s="178" t="s">
        <v>87</v>
      </c>
      <c r="AG800" s="180"/>
      <c r="AH800" s="180"/>
      <c r="AI800" s="181"/>
      <c r="AJ800" s="181"/>
      <c r="AK800" s="181"/>
      <c r="AL800" s="182">
        <v>335</v>
      </c>
      <c r="AM800" s="183" t="s">
        <v>11207</v>
      </c>
    </row>
    <row r="801" spans="1:39" s="153" customFormat="1" ht="15.6" customHeight="1" x14ac:dyDescent="0.3">
      <c r="A801" s="173">
        <v>336</v>
      </c>
      <c r="B801" s="174">
        <v>1622</v>
      </c>
      <c r="C801" s="174"/>
      <c r="D801" s="174"/>
      <c r="E801" s="174"/>
      <c r="F801" s="176">
        <v>1965</v>
      </c>
      <c r="G801" s="176">
        <v>8</v>
      </c>
      <c r="H801" s="176">
        <v>3</v>
      </c>
      <c r="I801" s="174" t="s">
        <v>510</v>
      </c>
      <c r="J801" s="174" t="s">
        <v>511</v>
      </c>
      <c r="K801" s="174" t="s">
        <v>31</v>
      </c>
      <c r="L801" s="174" t="s">
        <v>512</v>
      </c>
      <c r="M801" s="174"/>
      <c r="N801" s="184" t="s">
        <v>520</v>
      </c>
      <c r="O801" s="178">
        <v>20</v>
      </c>
      <c r="P801" s="179" t="s">
        <v>281</v>
      </c>
      <c r="Q801" s="175"/>
      <c r="R801" s="175" t="s">
        <v>514</v>
      </c>
      <c r="S801" s="175"/>
      <c r="T801" s="175" t="s">
        <v>38</v>
      </c>
      <c r="U801" s="175" t="s">
        <v>38</v>
      </c>
      <c r="V801" s="175" t="s">
        <v>38</v>
      </c>
      <c r="W801" s="175" t="s">
        <v>512</v>
      </c>
      <c r="X801" s="178" t="s">
        <v>38</v>
      </c>
      <c r="Y801" s="178" t="s">
        <v>38</v>
      </c>
      <c r="Z801" s="178" t="s">
        <v>38</v>
      </c>
      <c r="AA801" s="178"/>
      <c r="AB801" s="178"/>
      <c r="AC801" s="178"/>
      <c r="AD801" s="178"/>
      <c r="AE801" s="178"/>
      <c r="AF801" s="178" t="s">
        <v>87</v>
      </c>
      <c r="AG801" s="180"/>
      <c r="AH801" s="180"/>
      <c r="AI801" s="181"/>
      <c r="AJ801" s="181"/>
      <c r="AK801" s="181"/>
      <c r="AL801" s="182">
        <v>336</v>
      </c>
      <c r="AM801" s="183" t="s">
        <v>11207</v>
      </c>
    </row>
    <row r="802" spans="1:39" s="153" customFormat="1" ht="15.6" customHeight="1" x14ac:dyDescent="0.3">
      <c r="A802" s="186">
        <v>1749</v>
      </c>
      <c r="B802" s="178">
        <v>1621</v>
      </c>
      <c r="C802" s="178"/>
      <c r="D802" s="178"/>
      <c r="E802" s="178"/>
      <c r="F802" s="176">
        <v>1965</v>
      </c>
      <c r="G802" s="176">
        <v>8</v>
      </c>
      <c r="H802" s="176">
        <v>3</v>
      </c>
      <c r="I802" s="178" t="s">
        <v>696</v>
      </c>
      <c r="J802" s="178" t="s">
        <v>1415</v>
      </c>
      <c r="K802" s="178" t="s">
        <v>31</v>
      </c>
      <c r="L802" s="178" t="s">
        <v>1005</v>
      </c>
      <c r="M802" s="178"/>
      <c r="N802" s="187" t="s">
        <v>1416</v>
      </c>
      <c r="O802" s="178">
        <v>10</v>
      </c>
      <c r="P802" s="179">
        <v>8</v>
      </c>
      <c r="Q802" s="178"/>
      <c r="R802" s="178"/>
      <c r="S802" s="178"/>
      <c r="T802" s="175" t="s">
        <v>38</v>
      </c>
      <c r="U802" s="178" t="s">
        <v>1007</v>
      </c>
      <c r="V802" s="188"/>
      <c r="W802" s="188"/>
      <c r="X802" s="188"/>
      <c r="Y802" s="178" t="s">
        <v>38</v>
      </c>
      <c r="Z802" s="178" t="s">
        <v>11274</v>
      </c>
      <c r="AA802" s="178"/>
      <c r="AB802" s="178"/>
      <c r="AC802" s="178"/>
      <c r="AD802" s="178"/>
      <c r="AE802" s="178"/>
      <c r="AF802" s="178" t="s">
        <v>87</v>
      </c>
      <c r="AG802" s="180"/>
      <c r="AH802" s="180"/>
      <c r="AI802" s="181"/>
      <c r="AJ802" s="181"/>
      <c r="AK802" s="181"/>
      <c r="AL802" s="182">
        <v>1749</v>
      </c>
      <c r="AM802" s="183" t="s">
        <v>11207</v>
      </c>
    </row>
    <row r="803" spans="1:39" s="153" customFormat="1" ht="15.6" customHeight="1" x14ac:dyDescent="0.3">
      <c r="A803" s="186">
        <v>1750</v>
      </c>
      <c r="B803" s="178">
        <v>1623</v>
      </c>
      <c r="C803" s="178"/>
      <c r="D803" s="178"/>
      <c r="E803" s="178"/>
      <c r="F803" s="176">
        <v>1965</v>
      </c>
      <c r="G803" s="176">
        <v>8</v>
      </c>
      <c r="H803" s="176">
        <v>4</v>
      </c>
      <c r="I803" s="178" t="s">
        <v>129</v>
      </c>
      <c r="J803" s="178" t="s">
        <v>1066</v>
      </c>
      <c r="K803" s="178" t="s">
        <v>31</v>
      </c>
      <c r="L803" s="178" t="s">
        <v>606</v>
      </c>
      <c r="M803" s="178"/>
      <c r="N803" s="187" t="s">
        <v>1417</v>
      </c>
      <c r="O803" s="178">
        <v>11</v>
      </c>
      <c r="P803" s="179">
        <v>17</v>
      </c>
      <c r="Q803" s="178"/>
      <c r="R803" s="178"/>
      <c r="S803" s="178"/>
      <c r="T803" s="175" t="s">
        <v>609</v>
      </c>
      <c r="U803" s="178" t="s">
        <v>38</v>
      </c>
      <c r="V803" s="188"/>
      <c r="W803" s="188"/>
      <c r="X803" s="188"/>
      <c r="Y803" s="178" t="s">
        <v>606</v>
      </c>
      <c r="Z803" s="188"/>
      <c r="AA803" s="178"/>
      <c r="AB803" s="178"/>
      <c r="AC803" s="178"/>
      <c r="AD803" s="178"/>
      <c r="AE803" s="178"/>
      <c r="AF803" s="178" t="s">
        <v>30</v>
      </c>
      <c r="AG803" s="180"/>
      <c r="AH803" s="180"/>
      <c r="AI803" s="181"/>
      <c r="AJ803" s="181"/>
      <c r="AK803" s="181"/>
      <c r="AL803" s="182">
        <v>1750</v>
      </c>
      <c r="AM803" s="183" t="s">
        <v>11207</v>
      </c>
    </row>
    <row r="804" spans="1:39" s="153" customFormat="1" ht="15.6" customHeight="1" x14ac:dyDescent="0.3">
      <c r="A804" s="186">
        <v>1751</v>
      </c>
      <c r="B804" s="178">
        <v>1624</v>
      </c>
      <c r="C804" s="178"/>
      <c r="D804" s="178"/>
      <c r="E804" s="178"/>
      <c r="F804" s="176">
        <v>1965</v>
      </c>
      <c r="G804" s="176">
        <v>8</v>
      </c>
      <c r="H804" s="176">
        <v>4</v>
      </c>
      <c r="I804" s="178" t="s">
        <v>777</v>
      </c>
      <c r="J804" s="178" t="s">
        <v>1157</v>
      </c>
      <c r="K804" s="178" t="s">
        <v>31</v>
      </c>
      <c r="L804" s="178"/>
      <c r="M804" s="178"/>
      <c r="N804" s="187" t="s">
        <v>1418</v>
      </c>
      <c r="O804" s="178"/>
      <c r="P804" s="179"/>
      <c r="Q804" s="178"/>
      <c r="R804" s="178"/>
      <c r="S804" s="178"/>
      <c r="T804" s="175" t="s">
        <v>38</v>
      </c>
      <c r="U804" s="178" t="s">
        <v>38</v>
      </c>
      <c r="V804" s="188"/>
      <c r="W804" s="188"/>
      <c r="X804" s="188"/>
      <c r="Y804" s="178" t="s">
        <v>38</v>
      </c>
      <c r="Z804" s="188"/>
      <c r="AA804" s="178"/>
      <c r="AB804" s="178"/>
      <c r="AC804" s="178"/>
      <c r="AD804" s="178" t="s">
        <v>42</v>
      </c>
      <c r="AE804" s="178"/>
      <c r="AF804" s="178"/>
      <c r="AG804" s="180" t="s">
        <v>42</v>
      </c>
      <c r="AH804" s="180"/>
      <c r="AI804" s="181"/>
      <c r="AJ804" s="181"/>
      <c r="AK804" s="181"/>
      <c r="AL804" s="182"/>
      <c r="AM804" s="183" t="s">
        <v>11257</v>
      </c>
    </row>
    <row r="805" spans="1:39" s="153" customFormat="1" ht="15.6" customHeight="1" x14ac:dyDescent="0.3">
      <c r="A805" s="186">
        <v>1756</v>
      </c>
      <c r="B805" s="178">
        <v>1629</v>
      </c>
      <c r="C805" s="178"/>
      <c r="D805" s="178"/>
      <c r="E805" s="178"/>
      <c r="F805" s="176">
        <v>1965</v>
      </c>
      <c r="G805" s="176">
        <v>8</v>
      </c>
      <c r="H805" s="176">
        <v>20</v>
      </c>
      <c r="I805" s="178" t="s">
        <v>792</v>
      </c>
      <c r="J805" s="178" t="s">
        <v>1421</v>
      </c>
      <c r="K805" s="178" t="s">
        <v>31</v>
      </c>
      <c r="L805" s="178" t="s">
        <v>1422</v>
      </c>
      <c r="M805" s="178"/>
      <c r="N805" s="187" t="s">
        <v>1423</v>
      </c>
      <c r="O805" s="178" t="s">
        <v>1393</v>
      </c>
      <c r="P805" s="179">
        <v>3</v>
      </c>
      <c r="Q805" s="178"/>
      <c r="R805" s="178"/>
      <c r="S805" s="178"/>
      <c r="T805" s="175" t="s">
        <v>1424</v>
      </c>
      <c r="U805" s="178" t="s">
        <v>38</v>
      </c>
      <c r="V805" s="188"/>
      <c r="W805" s="188"/>
      <c r="X805" s="188"/>
      <c r="Y805" s="178" t="s">
        <v>1422</v>
      </c>
      <c r="Z805" s="188"/>
      <c r="AA805" s="178"/>
      <c r="AB805" s="178"/>
      <c r="AC805" s="178"/>
      <c r="AD805" s="178"/>
      <c r="AE805" s="178"/>
      <c r="AF805" s="178" t="s">
        <v>30</v>
      </c>
      <c r="AG805" s="180"/>
      <c r="AH805" s="180"/>
      <c r="AI805" s="181"/>
      <c r="AJ805" s="181"/>
      <c r="AK805" s="181"/>
      <c r="AL805" s="182">
        <v>1756</v>
      </c>
      <c r="AM805" s="183" t="s">
        <v>11207</v>
      </c>
    </row>
    <row r="806" spans="1:39" s="153" customFormat="1" ht="15.6" customHeight="1" x14ac:dyDescent="0.3">
      <c r="A806" s="186">
        <v>1919</v>
      </c>
      <c r="B806" s="178"/>
      <c r="C806" s="178"/>
      <c r="D806" s="178">
        <v>2866</v>
      </c>
      <c r="E806" s="178"/>
      <c r="F806" s="176">
        <v>1965</v>
      </c>
      <c r="G806" s="176">
        <v>8</v>
      </c>
      <c r="H806" s="176">
        <v>20</v>
      </c>
      <c r="I806" s="178" t="s">
        <v>893</v>
      </c>
      <c r="J806" s="178" t="s">
        <v>894</v>
      </c>
      <c r="K806" s="178" t="s">
        <v>31</v>
      </c>
      <c r="L806" s="178" t="s">
        <v>895</v>
      </c>
      <c r="M806" s="178"/>
      <c r="N806" s="187" t="s">
        <v>1509</v>
      </c>
      <c r="O806" s="178">
        <v>11</v>
      </c>
      <c r="P806" s="179">
        <v>9</v>
      </c>
      <c r="Q806" s="178"/>
      <c r="R806" s="178"/>
      <c r="S806" s="178"/>
      <c r="T806" s="175" t="s">
        <v>897</v>
      </c>
      <c r="U806" s="178" t="s">
        <v>38</v>
      </c>
      <c r="V806" s="188"/>
      <c r="W806" s="188"/>
      <c r="X806" s="188"/>
      <c r="Y806" s="178" t="s">
        <v>895</v>
      </c>
      <c r="Z806" s="188"/>
      <c r="AA806" s="178"/>
      <c r="AB806" s="178"/>
      <c r="AC806" s="178"/>
      <c r="AD806" s="178"/>
      <c r="AE806" s="178"/>
      <c r="AF806" s="178" t="s">
        <v>30</v>
      </c>
      <c r="AG806" s="180"/>
      <c r="AH806" s="180"/>
      <c r="AI806" s="181"/>
      <c r="AJ806" s="181"/>
      <c r="AK806" s="181"/>
      <c r="AL806" s="182">
        <v>1919</v>
      </c>
      <c r="AM806" s="183" t="s">
        <v>11207</v>
      </c>
    </row>
    <row r="807" spans="1:39" s="153" customFormat="1" ht="15.6" customHeight="1" x14ac:dyDescent="0.3">
      <c r="A807" s="173">
        <v>292</v>
      </c>
      <c r="B807" s="174"/>
      <c r="C807" s="175"/>
      <c r="D807" s="174" t="s">
        <v>11250</v>
      </c>
      <c r="E807" s="174"/>
      <c r="F807" s="176">
        <v>1965</v>
      </c>
      <c r="G807" s="176">
        <v>8</v>
      </c>
      <c r="H807" s="176">
        <v>26</v>
      </c>
      <c r="I807" s="174" t="s">
        <v>129</v>
      </c>
      <c r="J807" s="174" t="s">
        <v>130</v>
      </c>
      <c r="K807" s="174" t="s">
        <v>31</v>
      </c>
      <c r="L807" s="175" t="s">
        <v>131</v>
      </c>
      <c r="M807" s="175" t="s">
        <v>467</v>
      </c>
      <c r="N807" s="185" t="s">
        <v>468</v>
      </c>
      <c r="O807" s="178" t="s">
        <v>101</v>
      </c>
      <c r="P807" s="179">
        <v>9</v>
      </c>
      <c r="Q807" s="175"/>
      <c r="R807" s="175" t="s">
        <v>133</v>
      </c>
      <c r="S807" s="175"/>
      <c r="T807" s="175" t="s">
        <v>38</v>
      </c>
      <c r="U807" s="175" t="s">
        <v>38</v>
      </c>
      <c r="V807" s="175" t="s">
        <v>38</v>
      </c>
      <c r="W807" s="175" t="s">
        <v>134</v>
      </c>
      <c r="X807" s="178" t="s">
        <v>38</v>
      </c>
      <c r="Y807" s="178" t="s">
        <v>38</v>
      </c>
      <c r="Z807" s="178" t="s">
        <v>38</v>
      </c>
      <c r="AA807" s="178"/>
      <c r="AB807" s="178"/>
      <c r="AC807" s="178"/>
      <c r="AD807" s="178"/>
      <c r="AE807" s="178"/>
      <c r="AF807" s="178" t="s">
        <v>30</v>
      </c>
      <c r="AG807" s="180"/>
      <c r="AH807" s="180"/>
      <c r="AI807" s="181"/>
      <c r="AJ807" s="181"/>
      <c r="AK807" s="181"/>
      <c r="AL807" s="182">
        <v>292</v>
      </c>
      <c r="AM807" s="183" t="s">
        <v>11207</v>
      </c>
    </row>
    <row r="808" spans="1:39" s="153" customFormat="1" ht="15.6" customHeight="1" x14ac:dyDescent="0.3">
      <c r="A808" s="186">
        <v>1755</v>
      </c>
      <c r="B808" s="178">
        <v>1628</v>
      </c>
      <c r="C808" s="178"/>
      <c r="D808" s="178"/>
      <c r="E808" s="178"/>
      <c r="F808" s="176">
        <v>1965</v>
      </c>
      <c r="G808" s="176">
        <v>8</v>
      </c>
      <c r="H808" s="176">
        <v>26</v>
      </c>
      <c r="I808" s="178" t="s">
        <v>792</v>
      </c>
      <c r="J808" s="178" t="s">
        <v>1419</v>
      </c>
      <c r="K808" s="178" t="s">
        <v>31</v>
      </c>
      <c r="L808" s="178"/>
      <c r="M808" s="178"/>
      <c r="N808" s="187" t="s">
        <v>1420</v>
      </c>
      <c r="O808" s="178"/>
      <c r="P808" s="179"/>
      <c r="Q808" s="178"/>
      <c r="R808" s="178"/>
      <c r="S808" s="178"/>
      <c r="T808" s="175" t="s">
        <v>38</v>
      </c>
      <c r="U808" s="178" t="s">
        <v>38</v>
      </c>
      <c r="V808" s="188"/>
      <c r="W808" s="188"/>
      <c r="X808" s="188"/>
      <c r="Y808" s="178" t="s">
        <v>38</v>
      </c>
      <c r="Z808" s="188"/>
      <c r="AA808" s="178"/>
      <c r="AB808" s="178"/>
      <c r="AC808" s="178"/>
      <c r="AD808" s="178"/>
      <c r="AE808" s="178"/>
      <c r="AF808" s="178"/>
      <c r="AG808" s="180"/>
      <c r="AH808" s="180" t="s">
        <v>42</v>
      </c>
      <c r="AI808" s="181"/>
      <c r="AJ808" s="181"/>
      <c r="AK808" s="181"/>
      <c r="AL808" s="182"/>
      <c r="AM808" s="183" t="s">
        <v>11257</v>
      </c>
    </row>
    <row r="809" spans="1:39" s="153" customFormat="1" ht="15.6" customHeight="1" x14ac:dyDescent="0.3">
      <c r="A809" s="186">
        <v>1768</v>
      </c>
      <c r="B809" s="178">
        <v>1641</v>
      </c>
      <c r="C809" s="178"/>
      <c r="D809" s="178"/>
      <c r="E809" s="178"/>
      <c r="F809" s="176">
        <v>1965</v>
      </c>
      <c r="G809" s="176">
        <v>10</v>
      </c>
      <c r="H809" s="176">
        <v>7</v>
      </c>
      <c r="I809" s="178" t="s">
        <v>675</v>
      </c>
      <c r="J809" s="178" t="s">
        <v>699</v>
      </c>
      <c r="K809" s="178" t="s">
        <v>31</v>
      </c>
      <c r="L809" s="178" t="s">
        <v>700</v>
      </c>
      <c r="M809" s="178"/>
      <c r="N809" s="187" t="s">
        <v>1426</v>
      </c>
      <c r="O809" s="178">
        <v>9</v>
      </c>
      <c r="P809" s="179">
        <v>20</v>
      </c>
      <c r="Q809" s="178"/>
      <c r="R809" s="178"/>
      <c r="S809" s="178"/>
      <c r="T809" s="175" t="s">
        <v>38</v>
      </c>
      <c r="U809" s="178" t="s">
        <v>702</v>
      </c>
      <c r="V809" s="188"/>
      <c r="W809" s="188"/>
      <c r="X809" s="188"/>
      <c r="Y809" s="178" t="s">
        <v>38</v>
      </c>
      <c r="Z809" s="178" t="s">
        <v>700</v>
      </c>
      <c r="AA809" s="178" t="s">
        <v>42</v>
      </c>
      <c r="AB809" s="178"/>
      <c r="AC809" s="178"/>
      <c r="AD809" s="178" t="s">
        <v>42</v>
      </c>
      <c r="AE809" s="178"/>
      <c r="AF809" s="178" t="s">
        <v>87</v>
      </c>
      <c r="AG809" s="180" t="s">
        <v>42</v>
      </c>
      <c r="AH809" s="180"/>
      <c r="AI809" s="181"/>
      <c r="AJ809" s="181"/>
      <c r="AK809" s="181"/>
      <c r="AL809" s="182">
        <v>1768</v>
      </c>
      <c r="AM809" s="183" t="s">
        <v>11207</v>
      </c>
    </row>
    <row r="810" spans="1:39" s="153" customFormat="1" ht="15.6" customHeight="1" x14ac:dyDescent="0.3">
      <c r="A810" s="186">
        <v>1769</v>
      </c>
      <c r="B810" s="178">
        <v>1642</v>
      </c>
      <c r="C810" s="178"/>
      <c r="D810" s="178"/>
      <c r="E810" s="178"/>
      <c r="F810" s="176">
        <v>1965</v>
      </c>
      <c r="G810" s="176">
        <v>10</v>
      </c>
      <c r="H810" s="176">
        <v>14</v>
      </c>
      <c r="I810" s="178" t="s">
        <v>777</v>
      </c>
      <c r="J810" s="178" t="s">
        <v>1427</v>
      </c>
      <c r="K810" s="178" t="s">
        <v>31</v>
      </c>
      <c r="L810" s="178" t="s">
        <v>1428</v>
      </c>
      <c r="M810" s="178"/>
      <c r="N810" s="187" t="s">
        <v>1429</v>
      </c>
      <c r="O810" s="178">
        <v>11</v>
      </c>
      <c r="P810" s="179">
        <v>7</v>
      </c>
      <c r="Q810" s="178"/>
      <c r="R810" s="178"/>
      <c r="S810" s="178"/>
      <c r="T810" s="175" t="s">
        <v>1430</v>
      </c>
      <c r="U810" s="178" t="s">
        <v>38</v>
      </c>
      <c r="V810" s="188"/>
      <c r="W810" s="188"/>
      <c r="X810" s="188"/>
      <c r="Y810" s="178" t="s">
        <v>1428</v>
      </c>
      <c r="Z810" s="188"/>
      <c r="AA810" s="178"/>
      <c r="AB810" s="178"/>
      <c r="AC810" s="178"/>
      <c r="AD810" s="178"/>
      <c r="AE810" s="178"/>
      <c r="AF810" s="178" t="s">
        <v>30</v>
      </c>
      <c r="AG810" s="180"/>
      <c r="AH810" s="180"/>
      <c r="AI810" s="181"/>
      <c r="AJ810" s="181"/>
      <c r="AK810" s="181"/>
      <c r="AL810" s="182">
        <v>1769</v>
      </c>
      <c r="AM810" s="183" t="s">
        <v>11207</v>
      </c>
    </row>
    <row r="811" spans="1:39" s="153" customFormat="1" ht="15.6" customHeight="1" x14ac:dyDescent="0.3">
      <c r="A811" s="173">
        <v>293</v>
      </c>
      <c r="B811" s="175"/>
      <c r="C811" s="175"/>
      <c r="D811" s="175">
        <v>2906</v>
      </c>
      <c r="E811" s="175"/>
      <c r="F811" s="176">
        <v>1966</v>
      </c>
      <c r="G811" s="176">
        <v>1</v>
      </c>
      <c r="H811" s="176">
        <v>16</v>
      </c>
      <c r="I811" s="174" t="s">
        <v>129</v>
      </c>
      <c r="J811" s="174" t="s">
        <v>256</v>
      </c>
      <c r="K811" s="174" t="s">
        <v>31</v>
      </c>
      <c r="L811" s="174" t="s">
        <v>257</v>
      </c>
      <c r="M811" s="174"/>
      <c r="N811" s="185" t="s">
        <v>469</v>
      </c>
      <c r="O811" s="178">
        <v>7</v>
      </c>
      <c r="P811" s="179">
        <v>15</v>
      </c>
      <c r="Q811" s="175"/>
      <c r="R811" s="175"/>
      <c r="S811" s="175" t="s">
        <v>259</v>
      </c>
      <c r="T811" s="175" t="s">
        <v>38</v>
      </c>
      <c r="U811" s="175" t="s">
        <v>38</v>
      </c>
      <c r="V811" s="175" t="s">
        <v>38</v>
      </c>
      <c r="W811" s="175" t="s">
        <v>38</v>
      </c>
      <c r="X811" s="178" t="s">
        <v>260</v>
      </c>
      <c r="Y811" s="178" t="s">
        <v>38</v>
      </c>
      <c r="Z811" s="178" t="s">
        <v>38</v>
      </c>
      <c r="AA811" s="178"/>
      <c r="AB811" s="178"/>
      <c r="AC811" s="178"/>
      <c r="AD811" s="178"/>
      <c r="AE811" s="178"/>
      <c r="AF811" s="178" t="s">
        <v>87</v>
      </c>
      <c r="AG811" s="180"/>
      <c r="AH811" s="180"/>
      <c r="AI811" s="181"/>
      <c r="AJ811" s="181"/>
      <c r="AK811" s="181"/>
      <c r="AL811" s="182">
        <v>293</v>
      </c>
      <c r="AM811" s="183" t="s">
        <v>11207</v>
      </c>
    </row>
    <row r="812" spans="1:39" s="153" customFormat="1" ht="15.6" customHeight="1" x14ac:dyDescent="0.3">
      <c r="A812" s="186">
        <v>1776</v>
      </c>
      <c r="B812" s="178">
        <v>1649</v>
      </c>
      <c r="C812" s="178"/>
      <c r="D812" s="178"/>
      <c r="E812" s="178"/>
      <c r="F812" s="176">
        <v>1966</v>
      </c>
      <c r="G812" s="176">
        <v>2</v>
      </c>
      <c r="H812" s="176">
        <v>26</v>
      </c>
      <c r="I812" s="178" t="s">
        <v>733</v>
      </c>
      <c r="J812" s="178" t="s">
        <v>1432</v>
      </c>
      <c r="K812" s="178" t="s">
        <v>31</v>
      </c>
      <c r="L812" s="178"/>
      <c r="M812" s="178"/>
      <c r="N812" s="187" t="s">
        <v>1433</v>
      </c>
      <c r="O812" s="178"/>
      <c r="P812" s="179"/>
      <c r="Q812" s="178"/>
      <c r="R812" s="178"/>
      <c r="S812" s="178"/>
      <c r="T812" s="175" t="s">
        <v>38</v>
      </c>
      <c r="U812" s="178" t="s">
        <v>38</v>
      </c>
      <c r="V812" s="188"/>
      <c r="W812" s="188"/>
      <c r="X812" s="188"/>
      <c r="Y812" s="178" t="s">
        <v>38</v>
      </c>
      <c r="Z812" s="188"/>
      <c r="AA812" s="178"/>
      <c r="AB812" s="178"/>
      <c r="AC812" s="178"/>
      <c r="AD812" s="178"/>
      <c r="AE812" s="178"/>
      <c r="AF812" s="178"/>
      <c r="AG812" s="180"/>
      <c r="AH812" s="180" t="s">
        <v>42</v>
      </c>
      <c r="AI812" s="181"/>
      <c r="AJ812" s="181"/>
      <c r="AK812" s="181"/>
      <c r="AL812" s="182"/>
      <c r="AM812" s="183" t="s">
        <v>11257</v>
      </c>
    </row>
    <row r="813" spans="1:39" s="153" customFormat="1" ht="15.6" customHeight="1" x14ac:dyDescent="0.3">
      <c r="A813" s="173">
        <v>407</v>
      </c>
      <c r="B813" s="174"/>
      <c r="C813" s="174"/>
      <c r="D813" s="178">
        <v>2960</v>
      </c>
      <c r="E813" s="174"/>
      <c r="F813" s="176">
        <v>1966</v>
      </c>
      <c r="G813" s="176">
        <v>3</v>
      </c>
      <c r="H813" s="176">
        <v>24</v>
      </c>
      <c r="I813" s="174" t="s">
        <v>89</v>
      </c>
      <c r="J813" s="174" t="s">
        <v>625</v>
      </c>
      <c r="K813" s="174" t="s">
        <v>31</v>
      </c>
      <c r="L813" s="174" t="s">
        <v>626</v>
      </c>
      <c r="M813" s="174"/>
      <c r="N813" s="184" t="s">
        <v>669</v>
      </c>
      <c r="O813" s="178">
        <v>20</v>
      </c>
      <c r="P813" s="179" t="s">
        <v>281</v>
      </c>
      <c r="Q813" s="175"/>
      <c r="R813" s="175"/>
      <c r="S813" s="175" t="s">
        <v>628</v>
      </c>
      <c r="T813" s="175" t="s">
        <v>38</v>
      </c>
      <c r="U813" s="175" t="s">
        <v>38</v>
      </c>
      <c r="V813" s="175" t="s">
        <v>38</v>
      </c>
      <c r="W813" s="175" t="s">
        <v>38</v>
      </c>
      <c r="X813" s="178" t="s">
        <v>626</v>
      </c>
      <c r="Y813" s="178" t="s">
        <v>38</v>
      </c>
      <c r="Z813" s="178" t="s">
        <v>38</v>
      </c>
      <c r="AA813" s="178"/>
      <c r="AB813" s="178"/>
      <c r="AC813" s="178"/>
      <c r="AD813" s="178"/>
      <c r="AE813" s="178"/>
      <c r="AF813" s="178" t="s">
        <v>87</v>
      </c>
      <c r="AG813" s="180"/>
      <c r="AH813" s="180"/>
      <c r="AI813" s="181"/>
      <c r="AJ813" s="181"/>
      <c r="AK813" s="181"/>
      <c r="AL813" s="182">
        <v>407</v>
      </c>
      <c r="AM813" s="183" t="s">
        <v>11207</v>
      </c>
    </row>
    <row r="814" spans="1:39" s="153" customFormat="1" ht="15.6" customHeight="1" x14ac:dyDescent="0.3">
      <c r="A814" s="186">
        <v>1790</v>
      </c>
      <c r="B814" s="178">
        <v>1663</v>
      </c>
      <c r="C814" s="178"/>
      <c r="D814" s="178"/>
      <c r="E814" s="178"/>
      <c r="F814" s="176">
        <v>1966</v>
      </c>
      <c r="G814" s="176">
        <v>4</v>
      </c>
      <c r="H814" s="176">
        <v>1</v>
      </c>
      <c r="I814" s="178" t="s">
        <v>510</v>
      </c>
      <c r="J814" s="178"/>
      <c r="K814" s="178" t="s">
        <v>31</v>
      </c>
      <c r="L814" s="178"/>
      <c r="M814" s="178"/>
      <c r="N814" s="187" t="s">
        <v>1434</v>
      </c>
      <c r="O814" s="178"/>
      <c r="P814" s="179"/>
      <c r="Q814" s="178"/>
      <c r="R814" s="178"/>
      <c r="S814" s="178"/>
      <c r="T814" s="175" t="s">
        <v>38</v>
      </c>
      <c r="U814" s="178" t="s">
        <v>38</v>
      </c>
      <c r="V814" s="188"/>
      <c r="W814" s="188"/>
      <c r="X814" s="188"/>
      <c r="Y814" s="178" t="s">
        <v>38</v>
      </c>
      <c r="Z814" s="188"/>
      <c r="AA814" s="178"/>
      <c r="AB814" s="178"/>
      <c r="AC814" s="178"/>
      <c r="AD814" s="178"/>
      <c r="AE814" s="178"/>
      <c r="AF814" s="178"/>
      <c r="AG814" s="180"/>
      <c r="AH814" s="180" t="s">
        <v>42</v>
      </c>
      <c r="AI814" s="181"/>
      <c r="AJ814" s="181"/>
      <c r="AK814" s="181"/>
      <c r="AL814" s="182"/>
      <c r="AM814" s="183" t="s">
        <v>11257</v>
      </c>
    </row>
    <row r="815" spans="1:39" s="153" customFormat="1" ht="15.6" customHeight="1" x14ac:dyDescent="0.3">
      <c r="A815" s="186">
        <v>1803</v>
      </c>
      <c r="B815" s="178">
        <v>1676</v>
      </c>
      <c r="C815" s="178"/>
      <c r="D815" s="178"/>
      <c r="E815" s="178"/>
      <c r="F815" s="176">
        <v>1966</v>
      </c>
      <c r="G815" s="176">
        <v>5</v>
      </c>
      <c r="H815" s="176">
        <v>4</v>
      </c>
      <c r="I815" s="178" t="s">
        <v>1085</v>
      </c>
      <c r="J815" s="178" t="s">
        <v>430</v>
      </c>
      <c r="K815" s="178" t="s">
        <v>31</v>
      </c>
      <c r="L815" s="178"/>
      <c r="M815" s="178"/>
      <c r="N815" s="187" t="s">
        <v>1435</v>
      </c>
      <c r="O815" s="178"/>
      <c r="P815" s="179"/>
      <c r="Q815" s="178"/>
      <c r="R815" s="178"/>
      <c r="S815" s="178"/>
      <c r="T815" s="175" t="s">
        <v>38</v>
      </c>
      <c r="U815" s="178" t="s">
        <v>38</v>
      </c>
      <c r="V815" s="188"/>
      <c r="W815" s="188"/>
      <c r="X815" s="188"/>
      <c r="Y815" s="178" t="s">
        <v>38</v>
      </c>
      <c r="Z815" s="188"/>
      <c r="AA815" s="178"/>
      <c r="AB815" s="178" t="s">
        <v>42</v>
      </c>
      <c r="AC815" s="178"/>
      <c r="AD815" s="178"/>
      <c r="AE815" s="178"/>
      <c r="AF815" s="178"/>
      <c r="AG815" s="180" t="s">
        <v>42</v>
      </c>
      <c r="AH815" s="180"/>
      <c r="AI815" s="181"/>
      <c r="AJ815" s="181"/>
      <c r="AK815" s="181"/>
      <c r="AL815" s="182"/>
      <c r="AM815" s="183" t="s">
        <v>11257</v>
      </c>
    </row>
    <row r="816" spans="1:39" s="153" customFormat="1" ht="15.6" customHeight="1" x14ac:dyDescent="0.3">
      <c r="A816" s="186">
        <v>1804</v>
      </c>
      <c r="B816" s="178">
        <v>1677</v>
      </c>
      <c r="C816" s="178"/>
      <c r="D816" s="178"/>
      <c r="E816" s="178"/>
      <c r="F816" s="176">
        <v>1966</v>
      </c>
      <c r="G816" s="176">
        <v>5</v>
      </c>
      <c r="H816" s="176">
        <v>7</v>
      </c>
      <c r="I816" s="178" t="s">
        <v>129</v>
      </c>
      <c r="J816" s="178" t="s">
        <v>1436</v>
      </c>
      <c r="K816" s="178"/>
      <c r="L816" s="178"/>
      <c r="M816" s="178"/>
      <c r="N816" s="187" t="s">
        <v>1437</v>
      </c>
      <c r="O816" s="178"/>
      <c r="P816" s="179"/>
      <c r="Q816" s="178"/>
      <c r="R816" s="178"/>
      <c r="S816" s="178"/>
      <c r="T816" s="175" t="s">
        <v>38</v>
      </c>
      <c r="U816" s="178" t="s">
        <v>38</v>
      </c>
      <c r="V816" s="188"/>
      <c r="W816" s="188"/>
      <c r="X816" s="188"/>
      <c r="Y816" s="178" t="s">
        <v>38</v>
      </c>
      <c r="Z816" s="188"/>
      <c r="AA816" s="178"/>
      <c r="AB816" s="178"/>
      <c r="AC816" s="178"/>
      <c r="AD816" s="178" t="s">
        <v>42</v>
      </c>
      <c r="AE816" s="178"/>
      <c r="AF816" s="178"/>
      <c r="AG816" s="180"/>
      <c r="AH816" s="180"/>
      <c r="AI816" s="181"/>
      <c r="AJ816" s="181"/>
      <c r="AK816" s="181"/>
      <c r="AL816" s="182"/>
      <c r="AM816" s="183" t="s">
        <v>11257</v>
      </c>
    </row>
    <row r="817" spans="1:39" s="153" customFormat="1" ht="15.6" customHeight="1" x14ac:dyDescent="0.3">
      <c r="A817" s="173">
        <v>408</v>
      </c>
      <c r="B817" s="174"/>
      <c r="C817" s="174"/>
      <c r="D817" s="174" t="s">
        <v>11264</v>
      </c>
      <c r="E817" s="174"/>
      <c r="F817" s="176">
        <v>1966</v>
      </c>
      <c r="G817" s="176">
        <v>5</v>
      </c>
      <c r="H817" s="176">
        <v>17</v>
      </c>
      <c r="I817" s="174" t="s">
        <v>89</v>
      </c>
      <c r="J817" s="174" t="s">
        <v>625</v>
      </c>
      <c r="K817" s="174" t="s">
        <v>31</v>
      </c>
      <c r="L817" s="174" t="s">
        <v>626</v>
      </c>
      <c r="M817" s="174"/>
      <c r="N817" s="184" t="s">
        <v>670</v>
      </c>
      <c r="O817" s="178">
        <v>20</v>
      </c>
      <c r="P817" s="179" t="s">
        <v>281</v>
      </c>
      <c r="Q817" s="175"/>
      <c r="R817" s="175"/>
      <c r="S817" s="175" t="s">
        <v>628</v>
      </c>
      <c r="T817" s="175" t="s">
        <v>38</v>
      </c>
      <c r="U817" s="175" t="s">
        <v>38</v>
      </c>
      <c r="V817" s="175" t="s">
        <v>38</v>
      </c>
      <c r="W817" s="175" t="s">
        <v>38</v>
      </c>
      <c r="X817" s="178" t="s">
        <v>626</v>
      </c>
      <c r="Y817" s="178" t="s">
        <v>38</v>
      </c>
      <c r="Z817" s="178" t="s">
        <v>38</v>
      </c>
      <c r="AA817" s="178"/>
      <c r="AB817" s="178"/>
      <c r="AC817" s="178"/>
      <c r="AD817" s="178"/>
      <c r="AE817" s="178"/>
      <c r="AF817" s="178" t="s">
        <v>87</v>
      </c>
      <c r="AG817" s="180"/>
      <c r="AH817" s="180"/>
      <c r="AI817" s="181"/>
      <c r="AJ817" s="181"/>
      <c r="AK817" s="181"/>
      <c r="AL817" s="182">
        <v>408</v>
      </c>
      <c r="AM817" s="183" t="s">
        <v>11207</v>
      </c>
    </row>
    <row r="818" spans="1:39" s="153" customFormat="1" ht="15.6" customHeight="1" x14ac:dyDescent="0.3">
      <c r="A818" s="186">
        <v>1923</v>
      </c>
      <c r="B818" s="178"/>
      <c r="C818" s="178"/>
      <c r="D818" s="178">
        <v>3083</v>
      </c>
      <c r="E818" s="178"/>
      <c r="F818" s="176">
        <v>1966</v>
      </c>
      <c r="G818" s="176">
        <v>6</v>
      </c>
      <c r="H818" s="176">
        <v>15</v>
      </c>
      <c r="I818" s="178" t="s">
        <v>324</v>
      </c>
      <c r="J818" s="178" t="s">
        <v>1287</v>
      </c>
      <c r="K818" s="178" t="s">
        <v>31</v>
      </c>
      <c r="L818" s="178" t="s">
        <v>1287</v>
      </c>
      <c r="M818" s="178"/>
      <c r="N818" s="187" t="s">
        <v>1512</v>
      </c>
      <c r="O818" s="178">
        <v>11</v>
      </c>
      <c r="P818" s="179">
        <v>12</v>
      </c>
      <c r="Q818" s="178"/>
      <c r="R818" s="178"/>
      <c r="S818" s="178"/>
      <c r="T818" s="175" t="s">
        <v>1289</v>
      </c>
      <c r="U818" s="178" t="s">
        <v>38</v>
      </c>
      <c r="V818" s="188"/>
      <c r="W818" s="188"/>
      <c r="X818" s="188"/>
      <c r="Y818" s="178" t="s">
        <v>1287</v>
      </c>
      <c r="Z818" s="188"/>
      <c r="AA818" s="178"/>
      <c r="AB818" s="178"/>
      <c r="AC818" s="178"/>
      <c r="AD818" s="178"/>
      <c r="AE818" s="178"/>
      <c r="AF818" s="178" t="s">
        <v>30</v>
      </c>
      <c r="AG818" s="180"/>
      <c r="AH818" s="180"/>
      <c r="AI818" s="181"/>
      <c r="AJ818" s="181"/>
      <c r="AK818" s="181"/>
      <c r="AL818" s="182">
        <v>1923</v>
      </c>
      <c r="AM818" s="183" t="s">
        <v>11207</v>
      </c>
    </row>
    <row r="819" spans="1:39" s="153" customFormat="1" ht="15.6" customHeight="1" x14ac:dyDescent="0.3">
      <c r="A819" s="186">
        <v>1893</v>
      </c>
      <c r="B819" s="178"/>
      <c r="C819" s="178"/>
      <c r="D819" s="178" t="s">
        <v>11312</v>
      </c>
      <c r="E819" s="178"/>
      <c r="F819" s="176">
        <v>1966</v>
      </c>
      <c r="G819" s="176">
        <v>7</v>
      </c>
      <c r="H819" s="176">
        <v>6</v>
      </c>
      <c r="I819" s="178" t="s">
        <v>719</v>
      </c>
      <c r="J819" s="178" t="s">
        <v>720</v>
      </c>
      <c r="K819" s="178" t="s">
        <v>31</v>
      </c>
      <c r="L819" s="178" t="s">
        <v>721</v>
      </c>
      <c r="M819" s="178"/>
      <c r="N819" s="187" t="s">
        <v>1482</v>
      </c>
      <c r="O819" s="178" t="s">
        <v>1393</v>
      </c>
      <c r="P819" s="179">
        <v>4</v>
      </c>
      <c r="Q819" s="178"/>
      <c r="R819" s="178"/>
      <c r="S819" s="178"/>
      <c r="T819" s="175" t="s">
        <v>723</v>
      </c>
      <c r="U819" s="178" t="s">
        <v>38</v>
      </c>
      <c r="V819" s="188"/>
      <c r="W819" s="188"/>
      <c r="X819" s="188"/>
      <c r="Y819" s="178" t="s">
        <v>721</v>
      </c>
      <c r="Z819" s="188"/>
      <c r="AA819" s="178"/>
      <c r="AB819" s="178"/>
      <c r="AC819" s="178"/>
      <c r="AD819" s="178"/>
      <c r="AE819" s="178"/>
      <c r="AF819" s="178" t="s">
        <v>30</v>
      </c>
      <c r="AG819" s="180"/>
      <c r="AH819" s="180"/>
      <c r="AI819" s="181"/>
      <c r="AJ819" s="181"/>
      <c r="AK819" s="181"/>
      <c r="AL819" s="182">
        <v>1893</v>
      </c>
      <c r="AM819" s="183" t="s">
        <v>11207</v>
      </c>
    </row>
    <row r="820" spans="1:39" s="153" customFormat="1" ht="15.6" customHeight="1" x14ac:dyDescent="0.3">
      <c r="A820" s="173">
        <v>402</v>
      </c>
      <c r="B820" s="174"/>
      <c r="C820" s="174"/>
      <c r="D820" s="174" t="s">
        <v>11261</v>
      </c>
      <c r="E820" s="174"/>
      <c r="F820" s="176">
        <v>1966</v>
      </c>
      <c r="G820" s="176">
        <v>7</v>
      </c>
      <c r="H820" s="176">
        <v>18</v>
      </c>
      <c r="I820" s="174" t="s">
        <v>129</v>
      </c>
      <c r="J820" s="174" t="s">
        <v>656</v>
      </c>
      <c r="K820" s="174" t="s">
        <v>31</v>
      </c>
      <c r="L820" s="174" t="s">
        <v>599</v>
      </c>
      <c r="M820" s="174"/>
      <c r="N820" s="184" t="s">
        <v>657</v>
      </c>
      <c r="O820" s="178">
        <v>20</v>
      </c>
      <c r="P820" s="179" t="s">
        <v>281</v>
      </c>
      <c r="Q820" s="175"/>
      <c r="R820" s="175"/>
      <c r="S820" s="175" t="s">
        <v>601</v>
      </c>
      <c r="T820" s="175" t="s">
        <v>38</v>
      </c>
      <c r="U820" s="175" t="s">
        <v>38</v>
      </c>
      <c r="V820" s="175" t="s">
        <v>38</v>
      </c>
      <c r="W820" s="175" t="s">
        <v>38</v>
      </c>
      <c r="X820" s="178" t="s">
        <v>599</v>
      </c>
      <c r="Y820" s="178" t="s">
        <v>38</v>
      </c>
      <c r="Z820" s="178" t="s">
        <v>38</v>
      </c>
      <c r="AA820" s="178"/>
      <c r="AB820" s="178"/>
      <c r="AC820" s="178"/>
      <c r="AD820" s="178"/>
      <c r="AE820" s="178"/>
      <c r="AF820" s="178" t="s">
        <v>87</v>
      </c>
      <c r="AG820" s="180"/>
      <c r="AH820" s="180"/>
      <c r="AI820" s="181"/>
      <c r="AJ820" s="181"/>
      <c r="AK820" s="181"/>
      <c r="AL820" s="182">
        <v>402</v>
      </c>
      <c r="AM820" s="183" t="s">
        <v>11207</v>
      </c>
    </row>
    <row r="821" spans="1:39" s="153" customFormat="1" ht="15.6" customHeight="1" x14ac:dyDescent="0.3">
      <c r="A821" s="186">
        <v>1917</v>
      </c>
      <c r="B821" s="178">
        <v>10872</v>
      </c>
      <c r="C821" s="178"/>
      <c r="D821" s="178">
        <v>3126</v>
      </c>
      <c r="E821" s="178"/>
      <c r="F821" s="176">
        <v>1966</v>
      </c>
      <c r="G821" s="176">
        <v>8</v>
      </c>
      <c r="H821" s="176">
        <v>19</v>
      </c>
      <c r="I821" s="178" t="s">
        <v>752</v>
      </c>
      <c r="J821" s="178" t="s">
        <v>1303</v>
      </c>
      <c r="K821" s="174" t="s">
        <v>31</v>
      </c>
      <c r="L821" s="178" t="s">
        <v>1304</v>
      </c>
      <c r="M821" s="178"/>
      <c r="N821" s="187" t="s">
        <v>1508</v>
      </c>
      <c r="O821" s="178" t="s">
        <v>1393</v>
      </c>
      <c r="P821" s="179">
        <v>3</v>
      </c>
      <c r="Q821" s="178"/>
      <c r="R821" s="178"/>
      <c r="S821" s="178"/>
      <c r="T821" s="175" t="s">
        <v>1306</v>
      </c>
      <c r="U821" s="178" t="s">
        <v>38</v>
      </c>
      <c r="V821" s="188"/>
      <c r="W821" s="188"/>
      <c r="X821" s="188"/>
      <c r="Y821" s="178" t="s">
        <v>1304</v>
      </c>
      <c r="Z821" s="188"/>
      <c r="AA821" s="178"/>
      <c r="AB821" s="178"/>
      <c r="AC821" s="178"/>
      <c r="AD821" s="178"/>
      <c r="AE821" s="178"/>
      <c r="AF821" s="178" t="s">
        <v>30</v>
      </c>
      <c r="AG821" s="180"/>
      <c r="AH821" s="180"/>
      <c r="AI821" s="181"/>
      <c r="AJ821" s="181"/>
      <c r="AK821" s="181"/>
      <c r="AL821" s="182">
        <v>1917</v>
      </c>
      <c r="AM821" s="183" t="s">
        <v>11207</v>
      </c>
    </row>
    <row r="822" spans="1:39" s="153" customFormat="1" ht="15.6" customHeight="1" x14ac:dyDescent="0.3">
      <c r="A822" s="186">
        <v>1818</v>
      </c>
      <c r="B822" s="178">
        <v>1691</v>
      </c>
      <c r="C822" s="178"/>
      <c r="D822" s="178"/>
      <c r="E822" s="178"/>
      <c r="F822" s="176">
        <v>1966</v>
      </c>
      <c r="G822" s="176">
        <v>8</v>
      </c>
      <c r="H822" s="176">
        <v>24</v>
      </c>
      <c r="I822" s="178" t="s">
        <v>752</v>
      </c>
      <c r="J822" s="178" t="s">
        <v>1303</v>
      </c>
      <c r="K822" s="174" t="s">
        <v>31</v>
      </c>
      <c r="L822" s="178" t="s">
        <v>1304</v>
      </c>
      <c r="M822" s="178"/>
      <c r="N822" s="187" t="s">
        <v>1438</v>
      </c>
      <c r="O822" s="178" t="s">
        <v>1393</v>
      </c>
      <c r="P822" s="179">
        <v>3</v>
      </c>
      <c r="Q822" s="178"/>
      <c r="R822" s="178"/>
      <c r="S822" s="178"/>
      <c r="T822" s="175" t="s">
        <v>1306</v>
      </c>
      <c r="U822" s="178" t="s">
        <v>38</v>
      </c>
      <c r="V822" s="188"/>
      <c r="W822" s="188"/>
      <c r="X822" s="188"/>
      <c r="Y822" s="178" t="s">
        <v>1304</v>
      </c>
      <c r="Z822" s="188"/>
      <c r="AA822" s="178" t="s">
        <v>42</v>
      </c>
      <c r="AB822" s="178"/>
      <c r="AC822" s="178"/>
      <c r="AD822" s="178" t="s">
        <v>42</v>
      </c>
      <c r="AE822" s="178"/>
      <c r="AF822" s="178" t="s">
        <v>30</v>
      </c>
      <c r="AG822" s="180" t="s">
        <v>42</v>
      </c>
      <c r="AH822" s="180" t="s">
        <v>42</v>
      </c>
      <c r="AI822" s="181"/>
      <c r="AJ822" s="181"/>
      <c r="AK822" s="181"/>
      <c r="AL822" s="182">
        <v>1818</v>
      </c>
      <c r="AM822" s="183" t="s">
        <v>11207</v>
      </c>
    </row>
    <row r="823" spans="1:39" s="153" customFormat="1" ht="15.6" customHeight="1" x14ac:dyDescent="0.3">
      <c r="A823" s="186">
        <v>1822</v>
      </c>
      <c r="B823" s="178">
        <v>1695</v>
      </c>
      <c r="C823" s="178"/>
      <c r="D823" s="178"/>
      <c r="E823" s="178"/>
      <c r="F823" s="176">
        <v>1966</v>
      </c>
      <c r="G823" s="176">
        <v>9</v>
      </c>
      <c r="H823" s="176">
        <v>5</v>
      </c>
      <c r="I823" s="178" t="s">
        <v>718</v>
      </c>
      <c r="J823" s="178" t="s">
        <v>1121</v>
      </c>
      <c r="K823" s="178" t="s">
        <v>11272</v>
      </c>
      <c r="L823" s="178"/>
      <c r="M823" s="178"/>
      <c r="N823" s="187" t="s">
        <v>1439</v>
      </c>
      <c r="O823" s="178"/>
      <c r="P823" s="179"/>
      <c r="Q823" s="178"/>
      <c r="R823" s="178"/>
      <c r="S823" s="178"/>
      <c r="T823" s="175" t="s">
        <v>38</v>
      </c>
      <c r="U823" s="178" t="s">
        <v>38</v>
      </c>
      <c r="V823" s="188"/>
      <c r="W823" s="188"/>
      <c r="X823" s="188"/>
      <c r="Y823" s="178" t="s">
        <v>38</v>
      </c>
      <c r="Z823" s="188"/>
      <c r="AA823" s="178"/>
      <c r="AB823" s="178"/>
      <c r="AC823" s="178"/>
      <c r="AD823" s="178"/>
      <c r="AE823" s="178"/>
      <c r="AF823" s="178"/>
      <c r="AG823" s="180" t="s">
        <v>42</v>
      </c>
      <c r="AH823" s="180"/>
      <c r="AI823" s="181"/>
      <c r="AJ823" s="181"/>
      <c r="AK823" s="181"/>
      <c r="AL823" s="182"/>
      <c r="AM823" s="183" t="s">
        <v>11257</v>
      </c>
    </row>
    <row r="824" spans="1:39" s="153" customFormat="1" ht="15.6" customHeight="1" x14ac:dyDescent="0.3">
      <c r="A824" s="186">
        <v>1894</v>
      </c>
      <c r="B824" s="178"/>
      <c r="C824" s="178"/>
      <c r="D824" s="178">
        <v>3151</v>
      </c>
      <c r="E824" s="178"/>
      <c r="F824" s="176">
        <v>1966</v>
      </c>
      <c r="G824" s="176">
        <v>9</v>
      </c>
      <c r="H824" s="176">
        <v>22</v>
      </c>
      <c r="I824" s="178" t="s">
        <v>719</v>
      </c>
      <c r="J824" s="178" t="s">
        <v>1483</v>
      </c>
      <c r="K824" s="178" t="s">
        <v>31</v>
      </c>
      <c r="L824" s="178" t="s">
        <v>721</v>
      </c>
      <c r="M824" s="178"/>
      <c r="N824" s="187" t="s">
        <v>1484</v>
      </c>
      <c r="O824" s="178" t="s">
        <v>1393</v>
      </c>
      <c r="P824" s="179">
        <v>4</v>
      </c>
      <c r="Q824" s="178"/>
      <c r="R824" s="178"/>
      <c r="S824" s="178"/>
      <c r="T824" s="175" t="s">
        <v>723</v>
      </c>
      <c r="U824" s="178" t="s">
        <v>38</v>
      </c>
      <c r="V824" s="188"/>
      <c r="W824" s="188"/>
      <c r="X824" s="188"/>
      <c r="Y824" s="178" t="s">
        <v>721</v>
      </c>
      <c r="Z824" s="188"/>
      <c r="AA824" s="178"/>
      <c r="AB824" s="178"/>
      <c r="AC824" s="178"/>
      <c r="AD824" s="178"/>
      <c r="AE824" s="178"/>
      <c r="AF824" s="178" t="s">
        <v>30</v>
      </c>
      <c r="AG824" s="180"/>
      <c r="AH824" s="180"/>
      <c r="AI824" s="181"/>
      <c r="AJ824" s="181"/>
      <c r="AK824" s="181"/>
      <c r="AL824" s="182">
        <v>1894</v>
      </c>
      <c r="AM824" s="183" t="s">
        <v>11207</v>
      </c>
    </row>
    <row r="825" spans="1:39" s="153" customFormat="1" ht="15.6" customHeight="1" x14ac:dyDescent="0.3">
      <c r="A825" s="173">
        <v>374</v>
      </c>
      <c r="B825" s="174">
        <v>1709</v>
      </c>
      <c r="C825" s="174"/>
      <c r="D825" s="174"/>
      <c r="E825" s="174"/>
      <c r="F825" s="176">
        <v>1966</v>
      </c>
      <c r="G825" s="176">
        <v>12</v>
      </c>
      <c r="H825" s="176">
        <v>30</v>
      </c>
      <c r="I825" s="174" t="s">
        <v>89</v>
      </c>
      <c r="J825" s="174" t="s">
        <v>623</v>
      </c>
      <c r="K825" s="174" t="s">
        <v>31</v>
      </c>
      <c r="L825" s="174" t="s">
        <v>91</v>
      </c>
      <c r="M825" s="174"/>
      <c r="N825" s="184" t="s">
        <v>624</v>
      </c>
      <c r="O825" s="178" t="s">
        <v>143</v>
      </c>
      <c r="P825" s="179">
        <v>15</v>
      </c>
      <c r="Q825" s="175"/>
      <c r="R825" s="175"/>
      <c r="S825" s="175" t="s">
        <v>93</v>
      </c>
      <c r="T825" s="175" t="s">
        <v>94</v>
      </c>
      <c r="U825" s="175" t="s">
        <v>38</v>
      </c>
      <c r="V825" s="175" t="s">
        <v>38</v>
      </c>
      <c r="W825" s="175" t="s">
        <v>38</v>
      </c>
      <c r="X825" s="178" t="s">
        <v>95</v>
      </c>
      <c r="Y825" s="178" t="s">
        <v>91</v>
      </c>
      <c r="Z825" s="178" t="s">
        <v>38</v>
      </c>
      <c r="AA825" s="178"/>
      <c r="AB825" s="178"/>
      <c r="AC825" s="178"/>
      <c r="AD825" s="178"/>
      <c r="AE825" s="178"/>
      <c r="AF825" s="178" t="s">
        <v>30</v>
      </c>
      <c r="AG825" s="180"/>
      <c r="AH825" s="180"/>
      <c r="AI825" s="181"/>
      <c r="AJ825" s="181"/>
      <c r="AK825" s="181"/>
      <c r="AL825" s="182">
        <v>374</v>
      </c>
      <c r="AM825" s="183" t="s">
        <v>11207</v>
      </c>
    </row>
    <row r="826" spans="1:39" s="153" customFormat="1" ht="15.6" customHeight="1" x14ac:dyDescent="0.3">
      <c r="A826" s="186">
        <v>1837</v>
      </c>
      <c r="B826" s="178">
        <v>1711</v>
      </c>
      <c r="C826" s="178"/>
      <c r="D826" s="178"/>
      <c r="E826" s="178"/>
      <c r="F826" s="176">
        <v>1967</v>
      </c>
      <c r="G826" s="176">
        <v>1</v>
      </c>
      <c r="H826" s="176">
        <v>7</v>
      </c>
      <c r="I826" s="178"/>
      <c r="J826" s="178"/>
      <c r="K826" s="178" t="s">
        <v>707</v>
      </c>
      <c r="L826" s="178"/>
      <c r="M826" s="178"/>
      <c r="N826" s="187" t="s">
        <v>1440</v>
      </c>
      <c r="O826" s="178"/>
      <c r="P826" s="179"/>
      <c r="Q826" s="178"/>
      <c r="R826" s="178"/>
      <c r="S826" s="178"/>
      <c r="T826" s="175" t="s">
        <v>38</v>
      </c>
      <c r="U826" s="178" t="s">
        <v>38</v>
      </c>
      <c r="V826" s="188"/>
      <c r="W826" s="188"/>
      <c r="X826" s="188"/>
      <c r="Y826" s="178" t="s">
        <v>38</v>
      </c>
      <c r="Z826" s="188"/>
      <c r="AA826" s="178"/>
      <c r="AB826" s="178"/>
      <c r="AC826" s="178"/>
      <c r="AD826" s="178" t="s">
        <v>42</v>
      </c>
      <c r="AE826" s="178"/>
      <c r="AF826" s="178"/>
      <c r="AG826" s="180"/>
      <c r="AH826" s="180"/>
      <c r="AI826" s="181"/>
      <c r="AJ826" s="181"/>
      <c r="AK826" s="181"/>
      <c r="AL826" s="182"/>
      <c r="AM826" s="183" t="s">
        <v>11257</v>
      </c>
    </row>
    <row r="827" spans="1:39" s="153" customFormat="1" ht="15.6" customHeight="1" x14ac:dyDescent="0.3">
      <c r="A827" s="173">
        <v>338</v>
      </c>
      <c r="B827" s="174">
        <v>1712</v>
      </c>
      <c r="C827" s="174"/>
      <c r="D827" s="174"/>
      <c r="E827" s="174"/>
      <c r="F827" s="176">
        <v>1967</v>
      </c>
      <c r="G827" s="176">
        <v>1</v>
      </c>
      <c r="H827" s="176">
        <v>13</v>
      </c>
      <c r="I827" s="174" t="s">
        <v>129</v>
      </c>
      <c r="J827" s="174" t="s">
        <v>521</v>
      </c>
      <c r="K827" s="174" t="s">
        <v>31</v>
      </c>
      <c r="L827" s="174" t="s">
        <v>522</v>
      </c>
      <c r="M827" s="174"/>
      <c r="N827" s="184" t="s">
        <v>525</v>
      </c>
      <c r="O827" s="178">
        <v>20</v>
      </c>
      <c r="P827" s="179" t="s">
        <v>281</v>
      </c>
      <c r="Q827" s="175"/>
      <c r="R827" s="175" t="s">
        <v>524</v>
      </c>
      <c r="S827" s="175"/>
      <c r="T827" s="175" t="s">
        <v>38</v>
      </c>
      <c r="U827" s="175" t="s">
        <v>38</v>
      </c>
      <c r="V827" s="175" t="s">
        <v>38</v>
      </c>
      <c r="W827" s="175" t="s">
        <v>522</v>
      </c>
      <c r="X827" s="178" t="s">
        <v>38</v>
      </c>
      <c r="Y827" s="178" t="s">
        <v>38</v>
      </c>
      <c r="Z827" s="178" t="s">
        <v>38</v>
      </c>
      <c r="AA827" s="178"/>
      <c r="AB827" s="178"/>
      <c r="AC827" s="178"/>
      <c r="AD827" s="178"/>
      <c r="AE827" s="178"/>
      <c r="AF827" s="178" t="s">
        <v>87</v>
      </c>
      <c r="AG827" s="180" t="s">
        <v>42</v>
      </c>
      <c r="AH827" s="180"/>
      <c r="AI827" s="181"/>
      <c r="AJ827" s="181"/>
      <c r="AK827" s="181"/>
      <c r="AL827" s="182">
        <v>338</v>
      </c>
      <c r="AM827" s="183" t="s">
        <v>11207</v>
      </c>
    </row>
    <row r="828" spans="1:39" s="153" customFormat="1" ht="15.6" customHeight="1" x14ac:dyDescent="0.3">
      <c r="A828" s="173">
        <v>294</v>
      </c>
      <c r="B828" s="174">
        <v>1713</v>
      </c>
      <c r="C828" s="174"/>
      <c r="D828" s="175"/>
      <c r="E828" s="175"/>
      <c r="F828" s="176">
        <v>1967</v>
      </c>
      <c r="G828" s="176">
        <v>1</v>
      </c>
      <c r="H828" s="176">
        <v>16</v>
      </c>
      <c r="I828" s="174" t="s">
        <v>264</v>
      </c>
      <c r="J828" s="174" t="s">
        <v>430</v>
      </c>
      <c r="K828" s="174" t="s">
        <v>31</v>
      </c>
      <c r="L828" s="174" t="s">
        <v>431</v>
      </c>
      <c r="M828" s="174" t="s">
        <v>470</v>
      </c>
      <c r="N828" s="184" t="s">
        <v>471</v>
      </c>
      <c r="O828" s="178">
        <v>7</v>
      </c>
      <c r="P828" s="179" t="s">
        <v>110</v>
      </c>
      <c r="Q828" s="175" t="s">
        <v>433</v>
      </c>
      <c r="R828" s="175"/>
      <c r="S828" s="175"/>
      <c r="T828" s="175" t="s">
        <v>434</v>
      </c>
      <c r="U828" s="175" t="s">
        <v>38</v>
      </c>
      <c r="V828" s="175" t="s">
        <v>431</v>
      </c>
      <c r="W828" s="175" t="s">
        <v>38</v>
      </c>
      <c r="X828" s="178" t="s">
        <v>38</v>
      </c>
      <c r="Y828" s="178" t="s">
        <v>431</v>
      </c>
      <c r="Z828" s="178" t="s">
        <v>38</v>
      </c>
      <c r="AA828" s="178"/>
      <c r="AB828" s="178"/>
      <c r="AC828" s="178"/>
      <c r="AD828" s="178"/>
      <c r="AE828" s="178"/>
      <c r="AF828" s="178" t="s">
        <v>87</v>
      </c>
      <c r="AG828" s="180"/>
      <c r="AH828" s="180"/>
      <c r="AI828" s="181"/>
      <c r="AJ828" s="181"/>
      <c r="AK828" s="181"/>
      <c r="AL828" s="182">
        <v>294</v>
      </c>
      <c r="AM828" s="183" t="s">
        <v>11207</v>
      </c>
    </row>
    <row r="829" spans="1:39" s="153" customFormat="1" ht="15.6" customHeight="1" x14ac:dyDescent="0.3">
      <c r="A829" s="173">
        <v>311</v>
      </c>
      <c r="B829" s="175"/>
      <c r="C829" s="175"/>
      <c r="D829" s="175">
        <v>3245</v>
      </c>
      <c r="E829" s="175"/>
      <c r="F829" s="176">
        <v>1967</v>
      </c>
      <c r="G829" s="176">
        <v>2</v>
      </c>
      <c r="H829" s="176">
        <v>0</v>
      </c>
      <c r="I829" s="174" t="s">
        <v>129</v>
      </c>
      <c r="J829" s="174" t="s">
        <v>256</v>
      </c>
      <c r="K829" s="174" t="s">
        <v>31</v>
      </c>
      <c r="L829" s="174" t="s">
        <v>257</v>
      </c>
      <c r="M829" s="174"/>
      <c r="N829" s="185" t="s">
        <v>484</v>
      </c>
      <c r="O829" s="178">
        <v>7</v>
      </c>
      <c r="P829" s="179">
        <v>16</v>
      </c>
      <c r="Q829" s="175"/>
      <c r="R829" s="175"/>
      <c r="S829" s="175" t="s">
        <v>259</v>
      </c>
      <c r="T829" s="175" t="s">
        <v>38</v>
      </c>
      <c r="U829" s="175" t="s">
        <v>38</v>
      </c>
      <c r="V829" s="175" t="s">
        <v>38</v>
      </c>
      <c r="W829" s="175" t="s">
        <v>38</v>
      </c>
      <c r="X829" s="178" t="s">
        <v>260</v>
      </c>
      <c r="Y829" s="178" t="s">
        <v>38</v>
      </c>
      <c r="Z829" s="178" t="s">
        <v>38</v>
      </c>
      <c r="AA829" s="178"/>
      <c r="AB829" s="178"/>
      <c r="AC829" s="178"/>
      <c r="AD829" s="178"/>
      <c r="AE829" s="178"/>
      <c r="AF829" s="178" t="s">
        <v>87</v>
      </c>
      <c r="AG829" s="180"/>
      <c r="AH829" s="180"/>
      <c r="AI829" s="181"/>
      <c r="AJ829" s="181"/>
      <c r="AK829" s="181"/>
      <c r="AL829" s="182">
        <v>311</v>
      </c>
      <c r="AM829" s="183" t="s">
        <v>11207</v>
      </c>
    </row>
    <row r="830" spans="1:39" s="153" customFormat="1" ht="15.6" customHeight="1" x14ac:dyDescent="0.3">
      <c r="A830" s="173">
        <v>403</v>
      </c>
      <c r="B830" s="174"/>
      <c r="C830" s="174"/>
      <c r="D830" s="174" t="s">
        <v>11262</v>
      </c>
      <c r="E830" s="174"/>
      <c r="F830" s="176">
        <v>1967</v>
      </c>
      <c r="G830" s="176">
        <v>2</v>
      </c>
      <c r="H830" s="176">
        <v>12</v>
      </c>
      <c r="I830" s="174" t="s">
        <v>129</v>
      </c>
      <c r="J830" s="174" t="s">
        <v>658</v>
      </c>
      <c r="K830" s="174" t="s">
        <v>31</v>
      </c>
      <c r="L830" s="174" t="s">
        <v>599</v>
      </c>
      <c r="M830" s="174"/>
      <c r="N830" s="184" t="s">
        <v>659</v>
      </c>
      <c r="O830" s="178">
        <v>20</v>
      </c>
      <c r="P830" s="179" t="s">
        <v>281</v>
      </c>
      <c r="Q830" s="175"/>
      <c r="R830" s="175"/>
      <c r="S830" s="175" t="s">
        <v>601</v>
      </c>
      <c r="T830" s="175" t="s">
        <v>38</v>
      </c>
      <c r="U830" s="175" t="s">
        <v>38</v>
      </c>
      <c r="V830" s="175" t="s">
        <v>38</v>
      </c>
      <c r="W830" s="175" t="s">
        <v>38</v>
      </c>
      <c r="X830" s="178" t="s">
        <v>599</v>
      </c>
      <c r="Y830" s="178" t="s">
        <v>38</v>
      </c>
      <c r="Z830" s="178" t="s">
        <v>38</v>
      </c>
      <c r="AA830" s="178"/>
      <c r="AB830" s="178"/>
      <c r="AC830" s="178"/>
      <c r="AD830" s="178"/>
      <c r="AE830" s="178"/>
      <c r="AF830" s="178" t="s">
        <v>87</v>
      </c>
      <c r="AG830" s="180"/>
      <c r="AH830" s="180"/>
      <c r="AI830" s="181"/>
      <c r="AJ830" s="181"/>
      <c r="AK830" s="181"/>
      <c r="AL830" s="182">
        <v>403</v>
      </c>
      <c r="AM830" s="183" t="s">
        <v>11207</v>
      </c>
    </row>
    <row r="831" spans="1:39" s="153" customFormat="1" ht="15.6" customHeight="1" x14ac:dyDescent="0.3">
      <c r="A831" s="173">
        <v>404</v>
      </c>
      <c r="B831" s="174"/>
      <c r="C831" s="174"/>
      <c r="D831" s="174" t="s">
        <v>11263</v>
      </c>
      <c r="E831" s="174"/>
      <c r="F831" s="176">
        <v>1967</v>
      </c>
      <c r="G831" s="176">
        <v>2</v>
      </c>
      <c r="H831" s="176">
        <v>19</v>
      </c>
      <c r="I831" s="174" t="s">
        <v>129</v>
      </c>
      <c r="J831" s="174" t="s">
        <v>658</v>
      </c>
      <c r="K831" s="174" t="s">
        <v>31</v>
      </c>
      <c r="L831" s="174" t="s">
        <v>599</v>
      </c>
      <c r="M831" s="174"/>
      <c r="N831" s="184" t="s">
        <v>660</v>
      </c>
      <c r="O831" s="178">
        <v>20</v>
      </c>
      <c r="P831" s="179" t="s">
        <v>281</v>
      </c>
      <c r="Q831" s="175"/>
      <c r="R831" s="175"/>
      <c r="S831" s="175" t="s">
        <v>601</v>
      </c>
      <c r="T831" s="175" t="s">
        <v>38</v>
      </c>
      <c r="U831" s="175" t="s">
        <v>38</v>
      </c>
      <c r="V831" s="175" t="s">
        <v>38</v>
      </c>
      <c r="W831" s="175" t="s">
        <v>38</v>
      </c>
      <c r="X831" s="178" t="s">
        <v>599</v>
      </c>
      <c r="Y831" s="178" t="s">
        <v>38</v>
      </c>
      <c r="Z831" s="178" t="s">
        <v>38</v>
      </c>
      <c r="AA831" s="178"/>
      <c r="AB831" s="178"/>
      <c r="AC831" s="178"/>
      <c r="AD831" s="178"/>
      <c r="AE831" s="178"/>
      <c r="AF831" s="178" t="s">
        <v>87</v>
      </c>
      <c r="AG831" s="180"/>
      <c r="AH831" s="180"/>
      <c r="AI831" s="181"/>
      <c r="AJ831" s="181"/>
      <c r="AK831" s="181"/>
      <c r="AL831" s="182">
        <v>404</v>
      </c>
      <c r="AM831" s="183" t="s">
        <v>11207</v>
      </c>
    </row>
    <row r="832" spans="1:39" s="153" customFormat="1" ht="15.6" customHeight="1" x14ac:dyDescent="0.3">
      <c r="A832" s="173">
        <v>405</v>
      </c>
      <c r="B832" s="174"/>
      <c r="C832" s="174"/>
      <c r="D832" s="178">
        <v>3321</v>
      </c>
      <c r="E832" s="174"/>
      <c r="F832" s="176">
        <v>1967</v>
      </c>
      <c r="G832" s="176">
        <v>2</v>
      </c>
      <c r="H832" s="176">
        <v>21</v>
      </c>
      <c r="I832" s="174" t="s">
        <v>129</v>
      </c>
      <c r="J832" s="174" t="s">
        <v>661</v>
      </c>
      <c r="K832" s="174" t="s">
        <v>31</v>
      </c>
      <c r="L832" s="174" t="s">
        <v>599</v>
      </c>
      <c r="M832" s="174"/>
      <c r="N832" s="184" t="s">
        <v>662</v>
      </c>
      <c r="O832" s="178">
        <v>20</v>
      </c>
      <c r="P832" s="179" t="s">
        <v>281</v>
      </c>
      <c r="Q832" s="175"/>
      <c r="R832" s="175"/>
      <c r="S832" s="175" t="s">
        <v>601</v>
      </c>
      <c r="T832" s="175" t="s">
        <v>38</v>
      </c>
      <c r="U832" s="175" t="s">
        <v>38</v>
      </c>
      <c r="V832" s="175" t="s">
        <v>38</v>
      </c>
      <c r="W832" s="175" t="s">
        <v>38</v>
      </c>
      <c r="X832" s="178" t="s">
        <v>599</v>
      </c>
      <c r="Y832" s="178" t="s">
        <v>38</v>
      </c>
      <c r="Z832" s="178" t="s">
        <v>38</v>
      </c>
      <c r="AA832" s="178"/>
      <c r="AB832" s="178"/>
      <c r="AC832" s="178"/>
      <c r="AD832" s="178"/>
      <c r="AE832" s="178"/>
      <c r="AF832" s="178" t="s">
        <v>87</v>
      </c>
      <c r="AG832" s="180"/>
      <c r="AH832" s="180"/>
      <c r="AI832" s="181"/>
      <c r="AJ832" s="181"/>
      <c r="AK832" s="181"/>
      <c r="AL832" s="182">
        <v>405</v>
      </c>
      <c r="AM832" s="183" t="s">
        <v>11207</v>
      </c>
    </row>
    <row r="833" spans="1:39" s="153" customFormat="1" ht="15.6" customHeight="1" x14ac:dyDescent="0.3">
      <c r="A833" s="186">
        <v>1844</v>
      </c>
      <c r="B833" s="178">
        <v>1720</v>
      </c>
      <c r="C833" s="178"/>
      <c r="D833" s="178"/>
      <c r="E833" s="178"/>
      <c r="F833" s="176">
        <v>1967</v>
      </c>
      <c r="G833" s="176">
        <v>2</v>
      </c>
      <c r="H833" s="176">
        <v>23</v>
      </c>
      <c r="I833" s="178" t="s">
        <v>710</v>
      </c>
      <c r="J833" s="178" t="s">
        <v>1441</v>
      </c>
      <c r="K833" s="178"/>
      <c r="L833" s="178"/>
      <c r="M833" s="178"/>
      <c r="N833" s="187" t="s">
        <v>1442</v>
      </c>
      <c r="O833" s="178"/>
      <c r="P833" s="179"/>
      <c r="Q833" s="178"/>
      <c r="R833" s="178"/>
      <c r="S833" s="178"/>
      <c r="T833" s="175" t="s">
        <v>38</v>
      </c>
      <c r="U833" s="178" t="s">
        <v>38</v>
      </c>
      <c r="V833" s="188"/>
      <c r="W833" s="188"/>
      <c r="X833" s="188"/>
      <c r="Y833" s="178" t="s">
        <v>38</v>
      </c>
      <c r="Z833" s="188"/>
      <c r="AA833" s="178"/>
      <c r="AB833" s="178"/>
      <c r="AC833" s="178"/>
      <c r="AD833" s="178" t="s">
        <v>42</v>
      </c>
      <c r="AE833" s="178"/>
      <c r="AF833" s="178"/>
      <c r="AG833" s="180" t="s">
        <v>42</v>
      </c>
      <c r="AH833" s="180"/>
      <c r="AI833" s="181"/>
      <c r="AJ833" s="181"/>
      <c r="AK833" s="181"/>
      <c r="AL833" s="182"/>
      <c r="AM833" s="183" t="s">
        <v>11257</v>
      </c>
    </row>
    <row r="834" spans="1:39" s="153" customFormat="1" ht="15.6" customHeight="1" x14ac:dyDescent="0.3">
      <c r="A834" s="186">
        <v>1846</v>
      </c>
      <c r="B834" s="178">
        <v>1722</v>
      </c>
      <c r="C834" s="178"/>
      <c r="D834" s="178"/>
      <c r="E834" s="178"/>
      <c r="F834" s="176">
        <v>1967</v>
      </c>
      <c r="G834" s="176">
        <v>3</v>
      </c>
      <c r="H834" s="176">
        <v>2</v>
      </c>
      <c r="I834" s="178" t="s">
        <v>80</v>
      </c>
      <c r="J834" s="178" t="s">
        <v>685</v>
      </c>
      <c r="K834" s="178" t="s">
        <v>31</v>
      </c>
      <c r="L834" s="178" t="s">
        <v>681</v>
      </c>
      <c r="M834" s="178"/>
      <c r="N834" s="187" t="s">
        <v>1443</v>
      </c>
      <c r="O834" s="178">
        <v>8</v>
      </c>
      <c r="P834" s="179">
        <v>20</v>
      </c>
      <c r="Q834" s="178"/>
      <c r="R834" s="178"/>
      <c r="S834" s="178"/>
      <c r="T834" s="175" t="s">
        <v>38</v>
      </c>
      <c r="U834" s="178" t="s">
        <v>683</v>
      </c>
      <c r="V834" s="188"/>
      <c r="W834" s="188"/>
      <c r="X834" s="188"/>
      <c r="Y834" s="178" t="s">
        <v>38</v>
      </c>
      <c r="Z834" s="178" t="s">
        <v>681</v>
      </c>
      <c r="AA834" s="178"/>
      <c r="AB834" s="178"/>
      <c r="AC834" s="178"/>
      <c r="AD834" s="178" t="s">
        <v>42</v>
      </c>
      <c r="AE834" s="178"/>
      <c r="AF834" s="178" t="s">
        <v>87</v>
      </c>
      <c r="AG834" s="180" t="s">
        <v>42</v>
      </c>
      <c r="AH834" s="180"/>
      <c r="AI834" s="181"/>
      <c r="AJ834" s="181"/>
      <c r="AK834" s="181"/>
      <c r="AL834" s="182">
        <v>1846</v>
      </c>
      <c r="AM834" s="183" t="s">
        <v>11207</v>
      </c>
    </row>
    <row r="835" spans="1:39" s="153" customFormat="1" ht="15.6" customHeight="1" x14ac:dyDescent="0.3">
      <c r="A835" s="186">
        <v>1847</v>
      </c>
      <c r="B835" s="178">
        <v>1723</v>
      </c>
      <c r="C835" s="178"/>
      <c r="D835" s="178"/>
      <c r="E835" s="178"/>
      <c r="F835" s="176">
        <v>1967</v>
      </c>
      <c r="G835" s="176">
        <v>3</v>
      </c>
      <c r="H835" s="176">
        <v>5</v>
      </c>
      <c r="I835" s="178" t="s">
        <v>752</v>
      </c>
      <c r="J835" s="178" t="s">
        <v>1303</v>
      </c>
      <c r="K835" s="174" t="s">
        <v>31</v>
      </c>
      <c r="L835" s="178" t="s">
        <v>1304</v>
      </c>
      <c r="M835" s="178"/>
      <c r="N835" s="187" t="s">
        <v>1444</v>
      </c>
      <c r="O835" s="178" t="s">
        <v>1393</v>
      </c>
      <c r="P835" s="179">
        <v>4</v>
      </c>
      <c r="Q835" s="178"/>
      <c r="R835" s="178"/>
      <c r="S835" s="178"/>
      <c r="T835" s="175" t="s">
        <v>1306</v>
      </c>
      <c r="U835" s="178" t="s">
        <v>38</v>
      </c>
      <c r="V835" s="188"/>
      <c r="W835" s="188"/>
      <c r="X835" s="188"/>
      <c r="Y835" s="178" t="s">
        <v>1304</v>
      </c>
      <c r="Z835" s="188"/>
      <c r="AA835" s="178" t="s">
        <v>42</v>
      </c>
      <c r="AB835" s="178"/>
      <c r="AC835" s="178"/>
      <c r="AD835" s="178"/>
      <c r="AE835" s="178"/>
      <c r="AF835" s="178" t="s">
        <v>30</v>
      </c>
      <c r="AG835" s="180"/>
      <c r="AH835" s="180"/>
      <c r="AI835" s="181"/>
      <c r="AJ835" s="181"/>
      <c r="AK835" s="181"/>
      <c r="AL835" s="182">
        <v>1847</v>
      </c>
      <c r="AM835" s="183" t="s">
        <v>11207</v>
      </c>
    </row>
    <row r="836" spans="1:39" s="153" customFormat="1" ht="15.6" customHeight="1" x14ac:dyDescent="0.3">
      <c r="A836" s="186">
        <v>1933</v>
      </c>
      <c r="B836" s="178"/>
      <c r="C836" s="178"/>
      <c r="D836" s="178">
        <v>3402</v>
      </c>
      <c r="E836" s="202"/>
      <c r="F836" s="176">
        <v>1967</v>
      </c>
      <c r="G836" s="176">
        <v>3</v>
      </c>
      <c r="H836" s="176">
        <v>9</v>
      </c>
      <c r="I836" s="178" t="s">
        <v>80</v>
      </c>
      <c r="J836" s="178" t="s">
        <v>685</v>
      </c>
      <c r="K836" s="178" t="s">
        <v>31</v>
      </c>
      <c r="L836" s="178" t="s">
        <v>681</v>
      </c>
      <c r="M836" s="178"/>
      <c r="N836" s="187" t="s">
        <v>1524</v>
      </c>
      <c r="O836" s="178">
        <v>8</v>
      </c>
      <c r="P836" s="179">
        <v>20</v>
      </c>
      <c r="Q836" s="178"/>
      <c r="R836" s="178"/>
      <c r="S836" s="178"/>
      <c r="T836" s="175" t="s">
        <v>38</v>
      </c>
      <c r="U836" s="178" t="s">
        <v>683</v>
      </c>
      <c r="V836" s="188"/>
      <c r="W836" s="188"/>
      <c r="X836" s="188"/>
      <c r="Y836" s="178" t="s">
        <v>38</v>
      </c>
      <c r="Z836" s="178" t="s">
        <v>681</v>
      </c>
      <c r="AA836" s="178"/>
      <c r="AB836" s="178"/>
      <c r="AC836" s="178"/>
      <c r="AD836" s="178"/>
      <c r="AE836" s="178"/>
      <c r="AF836" s="178" t="s">
        <v>87</v>
      </c>
      <c r="AG836" s="180"/>
      <c r="AH836" s="180"/>
      <c r="AI836" s="181"/>
      <c r="AJ836" s="181"/>
      <c r="AK836" s="181"/>
      <c r="AL836" s="182">
        <v>1933</v>
      </c>
      <c r="AM836" s="183" t="s">
        <v>11207</v>
      </c>
    </row>
    <row r="837" spans="1:39" s="153" customFormat="1" ht="15.6" customHeight="1" x14ac:dyDescent="0.3">
      <c r="A837" s="186">
        <v>1854</v>
      </c>
      <c r="B837" s="178">
        <v>1730</v>
      </c>
      <c r="C837" s="178"/>
      <c r="D837" s="178"/>
      <c r="E837" s="178"/>
      <c r="F837" s="176">
        <v>1967</v>
      </c>
      <c r="G837" s="176">
        <v>3</v>
      </c>
      <c r="H837" s="176">
        <v>16</v>
      </c>
      <c r="I837" s="178" t="s">
        <v>710</v>
      </c>
      <c r="J837" s="178" t="s">
        <v>1445</v>
      </c>
      <c r="K837" s="178" t="s">
        <v>31</v>
      </c>
      <c r="L837" s="178" t="s">
        <v>858</v>
      </c>
      <c r="M837" s="178"/>
      <c r="N837" s="187" t="s">
        <v>1446</v>
      </c>
      <c r="O837" s="178" t="s">
        <v>1393</v>
      </c>
      <c r="P837" s="179">
        <v>6</v>
      </c>
      <c r="Q837" s="178"/>
      <c r="R837" s="178"/>
      <c r="S837" s="178"/>
      <c r="T837" s="175" t="s">
        <v>860</v>
      </c>
      <c r="U837" s="178" t="s">
        <v>38</v>
      </c>
      <c r="V837" s="188"/>
      <c r="W837" s="188"/>
      <c r="X837" s="188"/>
      <c r="Y837" s="178" t="s">
        <v>858</v>
      </c>
      <c r="Z837" s="188"/>
      <c r="AA837" s="178"/>
      <c r="AB837" s="178"/>
      <c r="AC837" s="178"/>
      <c r="AD837" s="178"/>
      <c r="AE837" s="178"/>
      <c r="AF837" s="178" t="s">
        <v>30</v>
      </c>
      <c r="AG837" s="180"/>
      <c r="AH837" s="180"/>
      <c r="AI837" s="181"/>
      <c r="AJ837" s="181"/>
      <c r="AK837" s="181"/>
      <c r="AL837" s="182">
        <v>1854</v>
      </c>
      <c r="AM837" s="183" t="s">
        <v>11207</v>
      </c>
    </row>
    <row r="838" spans="1:39" s="153" customFormat="1" ht="15.6" customHeight="1" x14ac:dyDescent="0.3">
      <c r="A838" s="186">
        <v>1855</v>
      </c>
      <c r="B838" s="178">
        <v>1731</v>
      </c>
      <c r="C838" s="178"/>
      <c r="D838" s="178"/>
      <c r="E838" s="178"/>
      <c r="F838" s="176">
        <v>1967</v>
      </c>
      <c r="G838" s="176">
        <v>3</v>
      </c>
      <c r="H838" s="176">
        <v>16</v>
      </c>
      <c r="I838" s="178" t="s">
        <v>710</v>
      </c>
      <c r="J838" s="178" t="s">
        <v>1447</v>
      </c>
      <c r="K838" s="178" t="s">
        <v>31</v>
      </c>
      <c r="L838" s="178" t="s">
        <v>858</v>
      </c>
      <c r="M838" s="178"/>
      <c r="N838" s="187" t="s">
        <v>1448</v>
      </c>
      <c r="O838" s="178" t="s">
        <v>1393</v>
      </c>
      <c r="P838" s="179">
        <v>6</v>
      </c>
      <c r="Q838" s="178"/>
      <c r="R838" s="178"/>
      <c r="S838" s="178"/>
      <c r="T838" s="175" t="s">
        <v>860</v>
      </c>
      <c r="U838" s="178" t="s">
        <v>38</v>
      </c>
      <c r="V838" s="188"/>
      <c r="W838" s="188"/>
      <c r="X838" s="188"/>
      <c r="Y838" s="178" t="s">
        <v>858</v>
      </c>
      <c r="Z838" s="188"/>
      <c r="AA838" s="178"/>
      <c r="AB838" s="178"/>
      <c r="AC838" s="178"/>
      <c r="AD838" s="178" t="s">
        <v>42</v>
      </c>
      <c r="AE838" s="178"/>
      <c r="AF838" s="178" t="s">
        <v>30</v>
      </c>
      <c r="AG838" s="180"/>
      <c r="AH838" s="180"/>
      <c r="AI838" s="181"/>
      <c r="AJ838" s="181"/>
      <c r="AK838" s="181"/>
      <c r="AL838" s="182">
        <v>1855</v>
      </c>
      <c r="AM838" s="183" t="s">
        <v>11207</v>
      </c>
    </row>
    <row r="839" spans="1:39" s="153" customFormat="1" ht="15.6" customHeight="1" x14ac:dyDescent="0.3">
      <c r="A839" s="173">
        <v>295</v>
      </c>
      <c r="B839" s="175"/>
      <c r="C839" s="175"/>
      <c r="D839" s="175">
        <v>3447</v>
      </c>
      <c r="E839" s="175"/>
      <c r="F839" s="176">
        <v>1967</v>
      </c>
      <c r="G839" s="176">
        <v>3</v>
      </c>
      <c r="H839" s="176">
        <v>24</v>
      </c>
      <c r="I839" s="174" t="s">
        <v>80</v>
      </c>
      <c r="J839" s="174" t="s">
        <v>113</v>
      </c>
      <c r="K839" s="174" t="s">
        <v>31</v>
      </c>
      <c r="L839" s="174" t="s">
        <v>109</v>
      </c>
      <c r="M839" s="174"/>
      <c r="N839" s="184" t="s">
        <v>472</v>
      </c>
      <c r="O839" s="178">
        <v>7</v>
      </c>
      <c r="P839" s="179">
        <v>22</v>
      </c>
      <c r="Q839" s="175"/>
      <c r="R839" s="175" t="s">
        <v>112</v>
      </c>
      <c r="S839" s="175"/>
      <c r="T839" s="175" t="s">
        <v>38</v>
      </c>
      <c r="U839" s="175" t="s">
        <v>38</v>
      </c>
      <c r="V839" s="175" t="s">
        <v>38</v>
      </c>
      <c r="W839" s="175" t="s">
        <v>109</v>
      </c>
      <c r="X839" s="178" t="s">
        <v>38</v>
      </c>
      <c r="Y839" s="178" t="s">
        <v>38</v>
      </c>
      <c r="Z839" s="178" t="s">
        <v>38</v>
      </c>
      <c r="AA839" s="178"/>
      <c r="AB839" s="178"/>
      <c r="AC839" s="178"/>
      <c r="AD839" s="178"/>
      <c r="AE839" s="178"/>
      <c r="AF839" s="178" t="s">
        <v>87</v>
      </c>
      <c r="AG839" s="180"/>
      <c r="AH839" s="180"/>
      <c r="AI839" s="181"/>
      <c r="AJ839" s="181"/>
      <c r="AK839" s="181"/>
      <c r="AL839" s="182">
        <v>295</v>
      </c>
      <c r="AM839" s="183" t="s">
        <v>11207</v>
      </c>
    </row>
    <row r="840" spans="1:39" s="153" customFormat="1" ht="15.6" customHeight="1" x14ac:dyDescent="0.3">
      <c r="A840" s="186">
        <v>1857</v>
      </c>
      <c r="B840" s="178">
        <v>1733</v>
      </c>
      <c r="C840" s="178"/>
      <c r="D840" s="178"/>
      <c r="E840" s="178"/>
      <c r="F840" s="176">
        <v>1967</v>
      </c>
      <c r="G840" s="176">
        <v>3</v>
      </c>
      <c r="H840" s="176">
        <v>24</v>
      </c>
      <c r="I840" s="178" t="s">
        <v>710</v>
      </c>
      <c r="J840" s="178" t="s">
        <v>1449</v>
      </c>
      <c r="K840" s="178" t="s">
        <v>31</v>
      </c>
      <c r="L840" s="178" t="s">
        <v>858</v>
      </c>
      <c r="M840" s="178"/>
      <c r="N840" s="187" t="s">
        <v>1450</v>
      </c>
      <c r="O840" s="178" t="s">
        <v>1393</v>
      </c>
      <c r="P840" s="179">
        <v>6</v>
      </c>
      <c r="Q840" s="178"/>
      <c r="R840" s="178"/>
      <c r="S840" s="178"/>
      <c r="T840" s="175" t="s">
        <v>860</v>
      </c>
      <c r="U840" s="178" t="s">
        <v>38</v>
      </c>
      <c r="V840" s="188"/>
      <c r="W840" s="188"/>
      <c r="X840" s="188"/>
      <c r="Y840" s="178" t="s">
        <v>858</v>
      </c>
      <c r="Z840" s="188"/>
      <c r="AA840" s="178"/>
      <c r="AB840" s="178"/>
      <c r="AC840" s="178"/>
      <c r="AD840" s="178" t="s">
        <v>42</v>
      </c>
      <c r="AE840" s="178"/>
      <c r="AF840" s="178" t="s">
        <v>30</v>
      </c>
      <c r="AG840" s="180"/>
      <c r="AH840" s="180"/>
      <c r="AI840" s="181"/>
      <c r="AJ840" s="181"/>
      <c r="AK840" s="181"/>
      <c r="AL840" s="182">
        <v>1857</v>
      </c>
      <c r="AM840" s="183" t="s">
        <v>11207</v>
      </c>
    </row>
    <row r="841" spans="1:39" s="153" customFormat="1" ht="15.6" customHeight="1" x14ac:dyDescent="0.3">
      <c r="A841" s="186">
        <v>1900</v>
      </c>
      <c r="B841" s="178"/>
      <c r="C841" s="178"/>
      <c r="D841" s="178">
        <v>3466</v>
      </c>
      <c r="E841" s="178"/>
      <c r="F841" s="176">
        <v>1967</v>
      </c>
      <c r="G841" s="176">
        <v>3</v>
      </c>
      <c r="H841" s="176">
        <v>30</v>
      </c>
      <c r="I841" s="178" t="s">
        <v>710</v>
      </c>
      <c r="J841" s="178" t="s">
        <v>857</v>
      </c>
      <c r="K841" s="178" t="s">
        <v>31</v>
      </c>
      <c r="L841" s="178" t="s">
        <v>858</v>
      </c>
      <c r="M841" s="178"/>
      <c r="N841" s="187" t="s">
        <v>1492</v>
      </c>
      <c r="O841" s="178" t="s">
        <v>1393</v>
      </c>
      <c r="P841" s="179">
        <v>6</v>
      </c>
      <c r="Q841" s="178"/>
      <c r="R841" s="178"/>
      <c r="S841" s="178"/>
      <c r="T841" s="175" t="s">
        <v>860</v>
      </c>
      <c r="U841" s="178" t="s">
        <v>38</v>
      </c>
      <c r="V841" s="188"/>
      <c r="W841" s="188"/>
      <c r="X841" s="188"/>
      <c r="Y841" s="178" t="s">
        <v>858</v>
      </c>
      <c r="Z841" s="188"/>
      <c r="AA841" s="178"/>
      <c r="AB841" s="178"/>
      <c r="AC841" s="178"/>
      <c r="AD841" s="178"/>
      <c r="AE841" s="178"/>
      <c r="AF841" s="178" t="s">
        <v>30</v>
      </c>
      <c r="AG841" s="180"/>
      <c r="AH841" s="180"/>
      <c r="AI841" s="181"/>
      <c r="AJ841" s="181"/>
      <c r="AK841" s="181"/>
      <c r="AL841" s="182">
        <v>1900</v>
      </c>
      <c r="AM841" s="183" t="s">
        <v>11207</v>
      </c>
    </row>
    <row r="842" spans="1:39" s="153" customFormat="1" ht="15.6" customHeight="1" x14ac:dyDescent="0.3">
      <c r="A842" s="173">
        <v>385</v>
      </c>
      <c r="B842" s="174">
        <v>1735</v>
      </c>
      <c r="C842" s="174"/>
      <c r="D842" s="174"/>
      <c r="E842" s="174"/>
      <c r="F842" s="176">
        <v>1967</v>
      </c>
      <c r="G842" s="176">
        <v>4</v>
      </c>
      <c r="H842" s="176">
        <v>10</v>
      </c>
      <c r="I842" s="174" t="s">
        <v>89</v>
      </c>
      <c r="J842" s="174" t="s">
        <v>637</v>
      </c>
      <c r="K842" s="174" t="s">
        <v>31</v>
      </c>
      <c r="L842" s="174" t="s">
        <v>626</v>
      </c>
      <c r="M842" s="174"/>
      <c r="N842" s="184" t="s">
        <v>642</v>
      </c>
      <c r="O842" s="178">
        <v>20</v>
      </c>
      <c r="P842" s="179" t="s">
        <v>281</v>
      </c>
      <c r="Q842" s="175"/>
      <c r="R842" s="175"/>
      <c r="S842" s="175" t="s">
        <v>628</v>
      </c>
      <c r="T842" s="175" t="s">
        <v>38</v>
      </c>
      <c r="U842" s="175" t="s">
        <v>38</v>
      </c>
      <c r="V842" s="175" t="s">
        <v>38</v>
      </c>
      <c r="W842" s="175" t="s">
        <v>38</v>
      </c>
      <c r="X842" s="178" t="s">
        <v>626</v>
      </c>
      <c r="Y842" s="178" t="s">
        <v>38</v>
      </c>
      <c r="Z842" s="178" t="s">
        <v>38</v>
      </c>
      <c r="AA842" s="178"/>
      <c r="AB842" s="178"/>
      <c r="AC842" s="178"/>
      <c r="AD842" s="178"/>
      <c r="AE842" s="178"/>
      <c r="AF842" s="178" t="s">
        <v>87</v>
      </c>
      <c r="AG842" s="180"/>
      <c r="AH842" s="180"/>
      <c r="AI842" s="181"/>
      <c r="AJ842" s="181"/>
      <c r="AK842" s="181"/>
      <c r="AL842" s="182">
        <v>385</v>
      </c>
      <c r="AM842" s="183" t="s">
        <v>11207</v>
      </c>
    </row>
    <row r="843" spans="1:39" s="153" customFormat="1" ht="15.6" customHeight="1" x14ac:dyDescent="0.3">
      <c r="A843" s="186">
        <v>1859</v>
      </c>
      <c r="B843" s="178">
        <v>1736</v>
      </c>
      <c r="C843" s="178"/>
      <c r="D843" s="178"/>
      <c r="E843" s="178"/>
      <c r="F843" s="176">
        <v>1967</v>
      </c>
      <c r="G843" s="176">
        <v>4</v>
      </c>
      <c r="H843" s="176">
        <v>16</v>
      </c>
      <c r="I843" s="178" t="s">
        <v>964</v>
      </c>
      <c r="J843" s="178"/>
      <c r="K843" s="178"/>
      <c r="L843" s="178"/>
      <c r="M843" s="178"/>
      <c r="N843" s="187" t="s">
        <v>1451</v>
      </c>
      <c r="O843" s="178"/>
      <c r="P843" s="179"/>
      <c r="Q843" s="178"/>
      <c r="R843" s="178"/>
      <c r="S843" s="178"/>
      <c r="T843" s="175" t="s">
        <v>38</v>
      </c>
      <c r="U843" s="178" t="s">
        <v>38</v>
      </c>
      <c r="V843" s="188"/>
      <c r="W843" s="188"/>
      <c r="X843" s="188"/>
      <c r="Y843" s="178" t="s">
        <v>38</v>
      </c>
      <c r="Z843" s="188"/>
      <c r="AA843" s="178"/>
      <c r="AB843" s="178"/>
      <c r="AC843" s="178"/>
      <c r="AD843" s="178" t="s">
        <v>42</v>
      </c>
      <c r="AE843" s="178"/>
      <c r="AF843" s="178"/>
      <c r="AG843" s="180"/>
      <c r="AH843" s="180"/>
      <c r="AI843" s="181"/>
      <c r="AJ843" s="181"/>
      <c r="AK843" s="181"/>
      <c r="AL843" s="182"/>
      <c r="AM843" s="183" t="s">
        <v>11257</v>
      </c>
    </row>
    <row r="844" spans="1:39" s="153" customFormat="1" ht="15.6" customHeight="1" x14ac:dyDescent="0.3">
      <c r="A844" s="186">
        <v>1928</v>
      </c>
      <c r="B844" s="178"/>
      <c r="C844" s="178"/>
      <c r="D844" s="178">
        <v>3518</v>
      </c>
      <c r="E844" s="202"/>
      <c r="F844" s="176">
        <v>1967</v>
      </c>
      <c r="G844" s="176">
        <v>4</v>
      </c>
      <c r="H844" s="176">
        <v>21</v>
      </c>
      <c r="I844" s="178" t="s">
        <v>696</v>
      </c>
      <c r="J844" s="178" t="s">
        <v>1514</v>
      </c>
      <c r="K844" s="178" t="s">
        <v>31</v>
      </c>
      <c r="L844" s="178" t="s">
        <v>1005</v>
      </c>
      <c r="M844" s="178"/>
      <c r="N844" s="187" t="s">
        <v>1518</v>
      </c>
      <c r="O844" s="178">
        <v>10</v>
      </c>
      <c r="P844" s="179">
        <v>10</v>
      </c>
      <c r="Q844" s="178"/>
      <c r="R844" s="178"/>
      <c r="S844" s="178"/>
      <c r="T844" s="175" t="s">
        <v>38</v>
      </c>
      <c r="U844" s="178" t="s">
        <v>1007</v>
      </c>
      <c r="V844" s="188"/>
      <c r="W844" s="188"/>
      <c r="X844" s="188"/>
      <c r="Y844" s="178" t="s">
        <v>38</v>
      </c>
      <c r="Z844" s="178" t="s">
        <v>11274</v>
      </c>
      <c r="AA844" s="178"/>
      <c r="AB844" s="178"/>
      <c r="AC844" s="178"/>
      <c r="AD844" s="178"/>
      <c r="AE844" s="178"/>
      <c r="AF844" s="178" t="s">
        <v>87</v>
      </c>
      <c r="AG844" s="180"/>
      <c r="AH844" s="180"/>
      <c r="AI844" s="181"/>
      <c r="AJ844" s="181"/>
      <c r="AK844" s="181"/>
      <c r="AL844" s="182">
        <v>1928</v>
      </c>
      <c r="AM844" s="183" t="s">
        <v>11207</v>
      </c>
    </row>
    <row r="845" spans="1:39" s="153" customFormat="1" ht="15.6" customHeight="1" x14ac:dyDescent="0.3">
      <c r="A845" s="186">
        <v>1863</v>
      </c>
      <c r="B845" s="178">
        <v>1740</v>
      </c>
      <c r="C845" s="178"/>
      <c r="D845" s="178"/>
      <c r="E845" s="178"/>
      <c r="F845" s="176">
        <v>1967</v>
      </c>
      <c r="G845" s="176">
        <v>5</v>
      </c>
      <c r="H845" s="176">
        <v>16</v>
      </c>
      <c r="I845" s="178"/>
      <c r="J845" s="178"/>
      <c r="K845" s="178"/>
      <c r="L845" s="178"/>
      <c r="M845" s="178"/>
      <c r="N845" s="187" t="s">
        <v>1452</v>
      </c>
      <c r="O845" s="178"/>
      <c r="P845" s="179"/>
      <c r="Q845" s="178"/>
      <c r="R845" s="178"/>
      <c r="S845" s="178"/>
      <c r="T845" s="175" t="s">
        <v>38</v>
      </c>
      <c r="U845" s="178" t="s">
        <v>38</v>
      </c>
      <c r="V845" s="188"/>
      <c r="W845" s="188"/>
      <c r="X845" s="188"/>
      <c r="Y845" s="178" t="s">
        <v>38</v>
      </c>
      <c r="Z845" s="188"/>
      <c r="AA845" s="178"/>
      <c r="AB845" s="178"/>
      <c r="AC845" s="178"/>
      <c r="AD845" s="178"/>
      <c r="AE845" s="178"/>
      <c r="AF845" s="178"/>
      <c r="AG845" s="180" t="s">
        <v>42</v>
      </c>
      <c r="AH845" s="180"/>
      <c r="AI845" s="181"/>
      <c r="AJ845" s="181"/>
      <c r="AK845" s="181"/>
      <c r="AL845" s="182"/>
      <c r="AM845" s="183" t="s">
        <v>11257</v>
      </c>
    </row>
    <row r="846" spans="1:39" s="153" customFormat="1" ht="15.6" customHeight="1" x14ac:dyDescent="0.3">
      <c r="A846" s="173">
        <v>296</v>
      </c>
      <c r="B846" s="175"/>
      <c r="C846" s="175"/>
      <c r="D846" s="175">
        <v>3573</v>
      </c>
      <c r="E846" s="175"/>
      <c r="F846" s="176">
        <v>1967</v>
      </c>
      <c r="G846" s="176">
        <v>5</v>
      </c>
      <c r="H846" s="176">
        <v>25</v>
      </c>
      <c r="I846" s="174" t="s">
        <v>89</v>
      </c>
      <c r="J846" s="174" t="s">
        <v>90</v>
      </c>
      <c r="K846" s="174" t="s">
        <v>31</v>
      </c>
      <c r="L846" s="174" t="s">
        <v>91</v>
      </c>
      <c r="M846" s="174"/>
      <c r="N846" s="185" t="s">
        <v>473</v>
      </c>
      <c r="O846" s="178" t="s">
        <v>143</v>
      </c>
      <c r="P846" s="179">
        <v>16</v>
      </c>
      <c r="Q846" s="175"/>
      <c r="R846" s="175"/>
      <c r="S846" s="175" t="s">
        <v>93</v>
      </c>
      <c r="T846" s="175" t="s">
        <v>94</v>
      </c>
      <c r="U846" s="175" t="s">
        <v>38</v>
      </c>
      <c r="V846" s="175" t="s">
        <v>38</v>
      </c>
      <c r="W846" s="175" t="s">
        <v>38</v>
      </c>
      <c r="X846" s="178" t="s">
        <v>95</v>
      </c>
      <c r="Y846" s="178" t="s">
        <v>91</v>
      </c>
      <c r="Z846" s="178" t="s">
        <v>38</v>
      </c>
      <c r="AA846" s="178"/>
      <c r="AB846" s="178"/>
      <c r="AC846" s="178"/>
      <c r="AD846" s="178"/>
      <c r="AE846" s="178"/>
      <c r="AF846" s="178" t="s">
        <v>30</v>
      </c>
      <c r="AG846" s="180"/>
      <c r="AH846" s="180"/>
      <c r="AI846" s="181"/>
      <c r="AJ846" s="181"/>
      <c r="AK846" s="181"/>
      <c r="AL846" s="182">
        <v>296</v>
      </c>
      <c r="AM846" s="183" t="s">
        <v>11207</v>
      </c>
    </row>
    <row r="847" spans="1:39" s="153" customFormat="1" ht="15.6" customHeight="1" x14ac:dyDescent="0.3">
      <c r="A847" s="173">
        <v>363</v>
      </c>
      <c r="B847" s="174">
        <v>1743</v>
      </c>
      <c r="C847" s="174" t="s">
        <v>593</v>
      </c>
      <c r="D847" s="174"/>
      <c r="E847" s="174"/>
      <c r="F847" s="176">
        <v>1967</v>
      </c>
      <c r="G847" s="176">
        <v>6</v>
      </c>
      <c r="H847" s="176">
        <v>24</v>
      </c>
      <c r="I847" s="174" t="s">
        <v>129</v>
      </c>
      <c r="J847" s="174" t="s">
        <v>594</v>
      </c>
      <c r="K847" s="174" t="s">
        <v>31</v>
      </c>
      <c r="L847" s="174" t="s">
        <v>595</v>
      </c>
      <c r="M847" s="174"/>
      <c r="N847" s="184" t="s">
        <v>596</v>
      </c>
      <c r="O847" s="178">
        <v>20</v>
      </c>
      <c r="P847" s="179" t="s">
        <v>281</v>
      </c>
      <c r="Q847" s="175"/>
      <c r="R847" s="175"/>
      <c r="S847" s="175" t="s">
        <v>597</v>
      </c>
      <c r="T847" s="175" t="s">
        <v>38</v>
      </c>
      <c r="U847" s="175" t="s">
        <v>38</v>
      </c>
      <c r="V847" s="175" t="s">
        <v>38</v>
      </c>
      <c r="W847" s="175" t="s">
        <v>38</v>
      </c>
      <c r="X847" s="178" t="s">
        <v>595</v>
      </c>
      <c r="Y847" s="178" t="s">
        <v>38</v>
      </c>
      <c r="Z847" s="178" t="s">
        <v>38</v>
      </c>
      <c r="AA847" s="178"/>
      <c r="AB847" s="178"/>
      <c r="AC847" s="178"/>
      <c r="AD847" s="178"/>
      <c r="AE847" s="178"/>
      <c r="AF847" s="178" t="s">
        <v>87</v>
      </c>
      <c r="AG847" s="180"/>
      <c r="AH847" s="180"/>
      <c r="AI847" s="181"/>
      <c r="AJ847" s="181"/>
      <c r="AK847" s="181"/>
      <c r="AL847" s="182">
        <v>363</v>
      </c>
      <c r="AM847" s="183" t="s">
        <v>11207</v>
      </c>
    </row>
    <row r="848" spans="1:39" s="153" customFormat="1" ht="15.6" customHeight="1" x14ac:dyDescent="0.3">
      <c r="A848" s="186">
        <v>1929</v>
      </c>
      <c r="B848" s="178"/>
      <c r="C848" s="178"/>
      <c r="D848" s="178">
        <v>3670</v>
      </c>
      <c r="E848" s="202"/>
      <c r="F848" s="176">
        <v>1967</v>
      </c>
      <c r="G848" s="176">
        <v>7</v>
      </c>
      <c r="H848" s="176">
        <v>20</v>
      </c>
      <c r="I848" s="178" t="s">
        <v>696</v>
      </c>
      <c r="J848" s="178" t="s">
        <v>1519</v>
      </c>
      <c r="K848" s="178" t="s">
        <v>31</v>
      </c>
      <c r="L848" s="178" t="s">
        <v>1005</v>
      </c>
      <c r="M848" s="178"/>
      <c r="N848" s="187" t="s">
        <v>1520</v>
      </c>
      <c r="O848" s="178">
        <v>10</v>
      </c>
      <c r="P848" s="179">
        <v>10</v>
      </c>
      <c r="Q848" s="178"/>
      <c r="R848" s="178"/>
      <c r="S848" s="178"/>
      <c r="T848" s="175" t="s">
        <v>38</v>
      </c>
      <c r="U848" s="178" t="s">
        <v>1007</v>
      </c>
      <c r="V848" s="188"/>
      <c r="W848" s="188"/>
      <c r="X848" s="188"/>
      <c r="Y848" s="178" t="s">
        <v>38</v>
      </c>
      <c r="Z848" s="178" t="s">
        <v>11274</v>
      </c>
      <c r="AA848" s="178"/>
      <c r="AB848" s="178"/>
      <c r="AC848" s="178"/>
      <c r="AD848" s="178"/>
      <c r="AE848" s="178"/>
      <c r="AF848" s="178" t="s">
        <v>87</v>
      </c>
      <c r="AG848" s="180"/>
      <c r="AH848" s="180"/>
      <c r="AI848" s="181"/>
      <c r="AJ848" s="181"/>
      <c r="AK848" s="181"/>
      <c r="AL848" s="182">
        <v>1929</v>
      </c>
      <c r="AM848" s="183" t="s">
        <v>11207</v>
      </c>
    </row>
    <row r="849" spans="1:39" s="153" customFormat="1" ht="15.6" customHeight="1" x14ac:dyDescent="0.3">
      <c r="A849" s="186">
        <v>1868</v>
      </c>
      <c r="B849" s="178">
        <v>1746</v>
      </c>
      <c r="C849" s="178"/>
      <c r="D849" s="178"/>
      <c r="E849" s="178"/>
      <c r="F849" s="176">
        <v>1967</v>
      </c>
      <c r="G849" s="176">
        <v>7</v>
      </c>
      <c r="H849" s="176">
        <v>21</v>
      </c>
      <c r="I849" s="178" t="s">
        <v>696</v>
      </c>
      <c r="J849" s="178" t="s">
        <v>1453</v>
      </c>
      <c r="K849" s="178" t="s">
        <v>31</v>
      </c>
      <c r="L849" s="178" t="s">
        <v>1454</v>
      </c>
      <c r="M849" s="178"/>
      <c r="N849" s="187" t="s">
        <v>1455</v>
      </c>
      <c r="O849" s="178">
        <v>11</v>
      </c>
      <c r="P849" s="179">
        <v>4</v>
      </c>
      <c r="Q849" s="178"/>
      <c r="R849" s="178"/>
      <c r="S849" s="178"/>
      <c r="T849" s="175" t="s">
        <v>1456</v>
      </c>
      <c r="U849" s="178" t="s">
        <v>38</v>
      </c>
      <c r="V849" s="188"/>
      <c r="W849" s="188"/>
      <c r="X849" s="188"/>
      <c r="Y849" s="178" t="s">
        <v>1454</v>
      </c>
      <c r="Z849" s="188"/>
      <c r="AA849" s="178"/>
      <c r="AB849" s="178"/>
      <c r="AC849" s="178"/>
      <c r="AD849" s="178"/>
      <c r="AE849" s="178"/>
      <c r="AF849" s="178" t="s">
        <v>30</v>
      </c>
      <c r="AG849" s="180"/>
      <c r="AH849" s="180"/>
      <c r="AI849" s="181"/>
      <c r="AJ849" s="181"/>
      <c r="AK849" s="181"/>
      <c r="AL849" s="182">
        <v>1868</v>
      </c>
      <c r="AM849" s="183" t="s">
        <v>11207</v>
      </c>
    </row>
    <row r="850" spans="1:39" s="153" customFormat="1" ht="15.6" customHeight="1" x14ac:dyDescent="0.3">
      <c r="A850" s="186">
        <v>1870</v>
      </c>
      <c r="B850" s="178">
        <v>1748</v>
      </c>
      <c r="C850" s="178"/>
      <c r="D850" s="178"/>
      <c r="E850" s="178"/>
      <c r="F850" s="176">
        <v>1967</v>
      </c>
      <c r="G850" s="176">
        <v>7</v>
      </c>
      <c r="H850" s="176">
        <v>30</v>
      </c>
      <c r="I850" s="178" t="s">
        <v>675</v>
      </c>
      <c r="J850" s="178" t="s">
        <v>1458</v>
      </c>
      <c r="K850" s="178" t="s">
        <v>31</v>
      </c>
      <c r="L850" s="178"/>
      <c r="M850" s="178"/>
      <c r="N850" s="187" t="s">
        <v>1459</v>
      </c>
      <c r="O850" s="178"/>
      <c r="P850" s="179"/>
      <c r="Q850" s="178"/>
      <c r="R850" s="178"/>
      <c r="S850" s="178"/>
      <c r="T850" s="175" t="s">
        <v>38</v>
      </c>
      <c r="U850" s="178" t="s">
        <v>38</v>
      </c>
      <c r="V850" s="188"/>
      <c r="W850" s="188"/>
      <c r="X850" s="188"/>
      <c r="Y850" s="178" t="s">
        <v>38</v>
      </c>
      <c r="Z850" s="188"/>
      <c r="AA850" s="178"/>
      <c r="AB850" s="178"/>
      <c r="AC850" s="178"/>
      <c r="AD850" s="178" t="s">
        <v>42</v>
      </c>
      <c r="AE850" s="178"/>
      <c r="AF850" s="178"/>
      <c r="AG850" s="180" t="s">
        <v>42</v>
      </c>
      <c r="AH850" s="180"/>
      <c r="AI850" s="181"/>
      <c r="AJ850" s="181"/>
      <c r="AK850" s="181"/>
      <c r="AL850" s="182"/>
      <c r="AM850" s="183" t="s">
        <v>11257</v>
      </c>
    </row>
    <row r="851" spans="1:39" s="153" customFormat="1" ht="15.6" customHeight="1" x14ac:dyDescent="0.3">
      <c r="A851" s="186">
        <v>1892</v>
      </c>
      <c r="B851" s="178"/>
      <c r="C851" s="178"/>
      <c r="D851" s="178">
        <v>3701</v>
      </c>
      <c r="E851" s="178"/>
      <c r="F851" s="176">
        <v>1967</v>
      </c>
      <c r="G851" s="176">
        <v>8</v>
      </c>
      <c r="H851" s="176">
        <v>5</v>
      </c>
      <c r="I851" s="178" t="s">
        <v>696</v>
      </c>
      <c r="J851" s="178" t="s">
        <v>1281</v>
      </c>
      <c r="K851" s="178" t="s">
        <v>31</v>
      </c>
      <c r="L851" s="178" t="s">
        <v>1281</v>
      </c>
      <c r="M851" s="178"/>
      <c r="N851" s="187" t="s">
        <v>1481</v>
      </c>
      <c r="O851" s="178">
        <v>7</v>
      </c>
      <c r="P851" s="179" t="s">
        <v>110</v>
      </c>
      <c r="Q851" s="178"/>
      <c r="R851" s="178"/>
      <c r="S851" s="178"/>
      <c r="T851" s="175" t="s">
        <v>1283</v>
      </c>
      <c r="U851" s="178" t="s">
        <v>38</v>
      </c>
      <c r="V851" s="188"/>
      <c r="W851" s="188"/>
      <c r="X851" s="188"/>
      <c r="Y851" s="178" t="s">
        <v>1281</v>
      </c>
      <c r="Z851" s="188"/>
      <c r="AA851" s="178"/>
      <c r="AB851" s="178"/>
      <c r="AC851" s="178"/>
      <c r="AD851" s="178"/>
      <c r="AE851" s="178"/>
      <c r="AF851" s="178" t="s">
        <v>87</v>
      </c>
      <c r="AG851" s="180"/>
      <c r="AH851" s="180"/>
      <c r="AI851" s="181"/>
      <c r="AJ851" s="181"/>
      <c r="AK851" s="181"/>
      <c r="AL851" s="182">
        <v>1892</v>
      </c>
      <c r="AM851" s="183" t="s">
        <v>11207</v>
      </c>
    </row>
    <row r="852" spans="1:39" s="153" customFormat="1" ht="15.6" customHeight="1" x14ac:dyDescent="0.3">
      <c r="A852" s="186">
        <v>1904</v>
      </c>
      <c r="B852" s="178"/>
      <c r="C852" s="178"/>
      <c r="D852" s="178">
        <v>3712</v>
      </c>
      <c r="E852" s="178"/>
      <c r="F852" s="176">
        <v>1967</v>
      </c>
      <c r="G852" s="176">
        <v>8</v>
      </c>
      <c r="H852" s="176">
        <v>11</v>
      </c>
      <c r="I852" s="178" t="s">
        <v>832</v>
      </c>
      <c r="J852" s="178" t="s">
        <v>833</v>
      </c>
      <c r="K852" s="178" t="s">
        <v>31</v>
      </c>
      <c r="L852" s="178" t="s">
        <v>834</v>
      </c>
      <c r="M852" s="178"/>
      <c r="N852" s="187" t="s">
        <v>1496</v>
      </c>
      <c r="O852" s="178" t="s">
        <v>1393</v>
      </c>
      <c r="P852" s="179">
        <v>5</v>
      </c>
      <c r="Q852" s="178"/>
      <c r="R852" s="178"/>
      <c r="S852" s="178"/>
      <c r="T852" s="175" t="s">
        <v>836</v>
      </c>
      <c r="U852" s="178" t="s">
        <v>38</v>
      </c>
      <c r="V852" s="188"/>
      <c r="W852" s="188"/>
      <c r="X852" s="188"/>
      <c r="Y852" s="178" t="s">
        <v>834</v>
      </c>
      <c r="Z852" s="188"/>
      <c r="AA852" s="178"/>
      <c r="AB852" s="178"/>
      <c r="AC852" s="178"/>
      <c r="AD852" s="178"/>
      <c r="AE852" s="178"/>
      <c r="AF852" s="178" t="s">
        <v>30</v>
      </c>
      <c r="AG852" s="180"/>
      <c r="AH852" s="180"/>
      <c r="AI852" s="181"/>
      <c r="AJ852" s="181"/>
      <c r="AK852" s="181"/>
      <c r="AL852" s="182">
        <v>1904</v>
      </c>
      <c r="AM852" s="183" t="s">
        <v>11207</v>
      </c>
    </row>
    <row r="853" spans="1:39" s="153" customFormat="1" ht="15.6" customHeight="1" x14ac:dyDescent="0.3">
      <c r="A853" s="186">
        <v>1871</v>
      </c>
      <c r="B853" s="178">
        <v>1749</v>
      </c>
      <c r="C853" s="178"/>
      <c r="D853" s="178"/>
      <c r="E853" s="178"/>
      <c r="F853" s="176">
        <v>1967</v>
      </c>
      <c r="G853" s="176">
        <v>9</v>
      </c>
      <c r="H853" s="176">
        <v>11</v>
      </c>
      <c r="I853" s="178" t="s">
        <v>777</v>
      </c>
      <c r="J853" s="178" t="s">
        <v>1460</v>
      </c>
      <c r="K853" s="178" t="s">
        <v>31</v>
      </c>
      <c r="L853" s="178" t="s">
        <v>1461</v>
      </c>
      <c r="M853" s="178"/>
      <c r="N853" s="187" t="s">
        <v>1462</v>
      </c>
      <c r="O853" s="178">
        <v>11</v>
      </c>
      <c r="P853" s="179">
        <v>5</v>
      </c>
      <c r="Q853" s="178"/>
      <c r="R853" s="178"/>
      <c r="S853" s="178"/>
      <c r="T853" s="175" t="s">
        <v>1463</v>
      </c>
      <c r="U853" s="178" t="s">
        <v>38</v>
      </c>
      <c r="V853" s="188"/>
      <c r="W853" s="188"/>
      <c r="X853" s="188"/>
      <c r="Y853" s="178" t="s">
        <v>1461</v>
      </c>
      <c r="Z853" s="188"/>
      <c r="AA853" s="178"/>
      <c r="AB853" s="178"/>
      <c r="AC853" s="178"/>
      <c r="AD853" s="178" t="s">
        <v>42</v>
      </c>
      <c r="AE853" s="178"/>
      <c r="AF853" s="178" t="s">
        <v>30</v>
      </c>
      <c r="AG853" s="180" t="s">
        <v>42</v>
      </c>
      <c r="AH853" s="180"/>
      <c r="AI853" s="181"/>
      <c r="AJ853" s="181"/>
      <c r="AK853" s="181"/>
      <c r="AL853" s="182">
        <v>1871</v>
      </c>
      <c r="AM853" s="183" t="s">
        <v>11207</v>
      </c>
    </row>
    <row r="854" spans="1:39" s="153" customFormat="1" ht="15.6" customHeight="1" x14ac:dyDescent="0.3">
      <c r="A854" s="186">
        <v>1940</v>
      </c>
      <c r="B854" s="178"/>
      <c r="C854" s="178"/>
      <c r="D854" s="178">
        <v>3798</v>
      </c>
      <c r="E854" s="202"/>
      <c r="F854" s="176">
        <v>1967</v>
      </c>
      <c r="G854" s="176">
        <v>10</v>
      </c>
      <c r="H854" s="176">
        <v>6</v>
      </c>
      <c r="I854" s="178" t="s">
        <v>675</v>
      </c>
      <c r="J854" s="178" t="s">
        <v>1531</v>
      </c>
      <c r="K854" s="178" t="s">
        <v>31</v>
      </c>
      <c r="L854" s="178" t="s">
        <v>1532</v>
      </c>
      <c r="M854" s="178"/>
      <c r="N854" s="187" t="s">
        <v>1533</v>
      </c>
      <c r="O854" s="178">
        <v>8</v>
      </c>
      <c r="P854" s="179">
        <v>1</v>
      </c>
      <c r="Q854" s="178"/>
      <c r="R854" s="178"/>
      <c r="S854" s="178"/>
      <c r="T854" s="175" t="s">
        <v>38</v>
      </c>
      <c r="U854" s="178" t="s">
        <v>1534</v>
      </c>
      <c r="V854" s="188"/>
      <c r="W854" s="188"/>
      <c r="X854" s="188"/>
      <c r="Y854" s="178" t="s">
        <v>38</v>
      </c>
      <c r="Z854" s="178" t="s">
        <v>1532</v>
      </c>
      <c r="AA854" s="178"/>
      <c r="AB854" s="178"/>
      <c r="AC854" s="178"/>
      <c r="AD854" s="178"/>
      <c r="AE854" s="178"/>
      <c r="AF854" s="178" t="s">
        <v>87</v>
      </c>
      <c r="AG854" s="180"/>
      <c r="AH854" s="180"/>
      <c r="AI854" s="181"/>
      <c r="AJ854" s="181"/>
      <c r="AK854" s="181"/>
      <c r="AL854" s="182">
        <v>1940</v>
      </c>
      <c r="AM854" s="183" t="s">
        <v>11207</v>
      </c>
    </row>
    <row r="855" spans="1:39" s="153" customFormat="1" ht="15.6" customHeight="1" x14ac:dyDescent="0.3">
      <c r="A855" s="186">
        <v>1873</v>
      </c>
      <c r="B855" s="178">
        <v>1751</v>
      </c>
      <c r="C855" s="178"/>
      <c r="D855" s="178"/>
      <c r="E855" s="178"/>
      <c r="F855" s="176">
        <v>1967</v>
      </c>
      <c r="G855" s="176">
        <v>10</v>
      </c>
      <c r="H855" s="176">
        <v>21</v>
      </c>
      <c r="I855" s="178" t="s">
        <v>832</v>
      </c>
      <c r="J855" s="178" t="s">
        <v>1465</v>
      </c>
      <c r="K855" s="178"/>
      <c r="L855" s="178"/>
      <c r="M855" s="178"/>
      <c r="N855" s="187" t="s">
        <v>1466</v>
      </c>
      <c r="O855" s="178"/>
      <c r="P855" s="179"/>
      <c r="Q855" s="178"/>
      <c r="R855" s="178"/>
      <c r="S855" s="178"/>
      <c r="T855" s="175" t="s">
        <v>38</v>
      </c>
      <c r="U855" s="178" t="s">
        <v>38</v>
      </c>
      <c r="V855" s="188"/>
      <c r="W855" s="188"/>
      <c r="X855" s="188"/>
      <c r="Y855" s="178" t="s">
        <v>38</v>
      </c>
      <c r="Z855" s="188"/>
      <c r="AA855" s="178"/>
      <c r="AB855" s="178"/>
      <c r="AC855" s="178"/>
      <c r="AD855" s="178" t="s">
        <v>42</v>
      </c>
      <c r="AE855" s="178"/>
      <c r="AF855" s="178"/>
      <c r="AG855" s="180" t="s">
        <v>42</v>
      </c>
      <c r="AH855" s="180"/>
      <c r="AI855" s="181"/>
      <c r="AJ855" s="181"/>
      <c r="AK855" s="181"/>
      <c r="AL855" s="182"/>
      <c r="AM855" s="183" t="s">
        <v>11257</v>
      </c>
    </row>
    <row r="856" spans="1:39" s="153" customFormat="1" ht="15.6" customHeight="1" x14ac:dyDescent="0.3">
      <c r="A856" s="186">
        <v>1874</v>
      </c>
      <c r="B856" s="178">
        <v>1752</v>
      </c>
      <c r="C856" s="178"/>
      <c r="D856" s="178"/>
      <c r="E856" s="178"/>
      <c r="F856" s="176">
        <v>1967</v>
      </c>
      <c r="G856" s="176">
        <v>11</v>
      </c>
      <c r="H856" s="176">
        <v>8</v>
      </c>
      <c r="I856" s="178" t="s">
        <v>913</v>
      </c>
      <c r="J856" s="178" t="s">
        <v>1467</v>
      </c>
      <c r="K856" s="178" t="s">
        <v>31</v>
      </c>
      <c r="L856" s="178"/>
      <c r="M856" s="178"/>
      <c r="N856" s="187" t="s">
        <v>1468</v>
      </c>
      <c r="O856" s="178"/>
      <c r="P856" s="179"/>
      <c r="Q856" s="178"/>
      <c r="R856" s="178"/>
      <c r="S856" s="178"/>
      <c r="T856" s="175" t="s">
        <v>38</v>
      </c>
      <c r="U856" s="178" t="s">
        <v>38</v>
      </c>
      <c r="V856" s="188"/>
      <c r="W856" s="188"/>
      <c r="X856" s="188"/>
      <c r="Y856" s="178" t="s">
        <v>38</v>
      </c>
      <c r="Z856" s="188"/>
      <c r="AA856" s="178"/>
      <c r="AB856" s="178"/>
      <c r="AC856" s="178"/>
      <c r="AD856" s="178" t="s">
        <v>42</v>
      </c>
      <c r="AE856" s="178"/>
      <c r="AF856" s="178"/>
      <c r="AG856" s="180" t="s">
        <v>42</v>
      </c>
      <c r="AH856" s="180"/>
      <c r="AI856" s="181"/>
      <c r="AJ856" s="181"/>
      <c r="AK856" s="181"/>
      <c r="AL856" s="182"/>
      <c r="AM856" s="183" t="s">
        <v>11257</v>
      </c>
    </row>
    <row r="857" spans="1:39" s="153" customFormat="1" ht="15.6" customHeight="1" x14ac:dyDescent="0.3">
      <c r="A857" s="173">
        <v>297</v>
      </c>
      <c r="B857" s="175"/>
      <c r="C857" s="174"/>
      <c r="D857" s="178">
        <v>3925</v>
      </c>
      <c r="E857" s="175"/>
      <c r="F857" s="176">
        <v>1968</v>
      </c>
      <c r="G857" s="176">
        <v>3</v>
      </c>
      <c r="H857" s="176">
        <v>6</v>
      </c>
      <c r="I857" s="174" t="s">
        <v>129</v>
      </c>
      <c r="J857" s="174" t="s">
        <v>130</v>
      </c>
      <c r="K857" s="174" t="s">
        <v>31</v>
      </c>
      <c r="L857" s="175" t="s">
        <v>131</v>
      </c>
      <c r="M857" s="175" t="s">
        <v>467</v>
      </c>
      <c r="N857" s="185" t="s">
        <v>474</v>
      </c>
      <c r="O857" s="178" t="s">
        <v>101</v>
      </c>
      <c r="P857" s="179">
        <v>12</v>
      </c>
      <c r="Q857" s="175"/>
      <c r="R857" s="175" t="s">
        <v>133</v>
      </c>
      <c r="S857" s="175"/>
      <c r="T857" s="175" t="s">
        <v>38</v>
      </c>
      <c r="U857" s="175" t="s">
        <v>38</v>
      </c>
      <c r="V857" s="175" t="s">
        <v>38</v>
      </c>
      <c r="W857" s="175" t="s">
        <v>134</v>
      </c>
      <c r="X857" s="178" t="s">
        <v>38</v>
      </c>
      <c r="Y857" s="178" t="s">
        <v>38</v>
      </c>
      <c r="Z857" s="178" t="s">
        <v>38</v>
      </c>
      <c r="AA857" s="178"/>
      <c r="AB857" s="178"/>
      <c r="AC857" s="178"/>
      <c r="AD857" s="178"/>
      <c r="AE857" s="178"/>
      <c r="AF857" s="178" t="s">
        <v>30</v>
      </c>
      <c r="AG857" s="180"/>
      <c r="AH857" s="180"/>
      <c r="AI857" s="181"/>
      <c r="AJ857" s="181"/>
      <c r="AK857" s="181"/>
      <c r="AL857" s="182">
        <v>297</v>
      </c>
      <c r="AM857" s="183" t="s">
        <v>11207</v>
      </c>
    </row>
    <row r="858" spans="1:39" s="153" customFormat="1" ht="15.6" customHeight="1" x14ac:dyDescent="0.3">
      <c r="A858" s="173">
        <v>299</v>
      </c>
      <c r="B858" s="175"/>
      <c r="C858" s="174"/>
      <c r="D858" s="175" t="s">
        <v>11251</v>
      </c>
      <c r="E858" s="175"/>
      <c r="F858" s="176">
        <v>1968</v>
      </c>
      <c r="G858" s="176">
        <v>3</v>
      </c>
      <c r="H858" s="176">
        <v>6</v>
      </c>
      <c r="I858" s="174" t="s">
        <v>129</v>
      </c>
      <c r="J858" s="174" t="s">
        <v>130</v>
      </c>
      <c r="K858" s="174" t="s">
        <v>31</v>
      </c>
      <c r="L858" s="175" t="s">
        <v>131</v>
      </c>
      <c r="M858" s="175" t="s">
        <v>467</v>
      </c>
      <c r="N858" s="185" t="s">
        <v>475</v>
      </c>
      <c r="O858" s="178" t="s">
        <v>101</v>
      </c>
      <c r="P858" s="179">
        <v>12</v>
      </c>
      <c r="Q858" s="175"/>
      <c r="R858" s="175" t="s">
        <v>133</v>
      </c>
      <c r="S858" s="175"/>
      <c r="T858" s="175" t="s">
        <v>38</v>
      </c>
      <c r="U858" s="175" t="s">
        <v>38</v>
      </c>
      <c r="V858" s="175" t="s">
        <v>38</v>
      </c>
      <c r="W858" s="175" t="s">
        <v>134</v>
      </c>
      <c r="X858" s="178" t="s">
        <v>38</v>
      </c>
      <c r="Y858" s="178" t="s">
        <v>38</v>
      </c>
      <c r="Z858" s="178" t="s">
        <v>38</v>
      </c>
      <c r="AA858" s="178"/>
      <c r="AB858" s="178"/>
      <c r="AC858" s="178"/>
      <c r="AD858" s="178"/>
      <c r="AE858" s="178"/>
      <c r="AF858" s="178" t="s">
        <v>30</v>
      </c>
      <c r="AG858" s="180"/>
      <c r="AH858" s="180"/>
      <c r="AI858" s="181"/>
      <c r="AJ858" s="181"/>
      <c r="AK858" s="181"/>
      <c r="AL858" s="182">
        <v>299</v>
      </c>
      <c r="AM858" s="183" t="s">
        <v>11207</v>
      </c>
    </row>
    <row r="859" spans="1:39" s="153" customFormat="1" ht="15.6" customHeight="1" x14ac:dyDescent="0.3">
      <c r="A859" s="173">
        <v>300</v>
      </c>
      <c r="B859" s="175"/>
      <c r="C859" s="174"/>
      <c r="D859" s="175" t="s">
        <v>11251</v>
      </c>
      <c r="E859" s="175"/>
      <c r="F859" s="176">
        <v>1968</v>
      </c>
      <c r="G859" s="176">
        <v>3</v>
      </c>
      <c r="H859" s="176">
        <v>6</v>
      </c>
      <c r="I859" s="174" t="s">
        <v>129</v>
      </c>
      <c r="J859" s="174" t="s">
        <v>130</v>
      </c>
      <c r="K859" s="174" t="s">
        <v>31</v>
      </c>
      <c r="L859" s="175" t="s">
        <v>131</v>
      </c>
      <c r="M859" s="175" t="s">
        <v>467</v>
      </c>
      <c r="N859" s="185" t="s">
        <v>476</v>
      </c>
      <c r="O859" s="178" t="s">
        <v>101</v>
      </c>
      <c r="P859" s="179">
        <v>12</v>
      </c>
      <c r="Q859" s="175"/>
      <c r="R859" s="175" t="s">
        <v>133</v>
      </c>
      <c r="S859" s="175"/>
      <c r="T859" s="175" t="s">
        <v>38</v>
      </c>
      <c r="U859" s="175" t="s">
        <v>38</v>
      </c>
      <c r="V859" s="175" t="s">
        <v>38</v>
      </c>
      <c r="W859" s="175" t="s">
        <v>134</v>
      </c>
      <c r="X859" s="178" t="s">
        <v>38</v>
      </c>
      <c r="Y859" s="178" t="s">
        <v>38</v>
      </c>
      <c r="Z859" s="178" t="s">
        <v>38</v>
      </c>
      <c r="AA859" s="178"/>
      <c r="AB859" s="178"/>
      <c r="AC859" s="178"/>
      <c r="AD859" s="178"/>
      <c r="AE859" s="178"/>
      <c r="AF859" s="178" t="s">
        <v>30</v>
      </c>
      <c r="AG859" s="180"/>
      <c r="AH859" s="180"/>
      <c r="AI859" s="181"/>
      <c r="AJ859" s="181"/>
      <c r="AK859" s="181"/>
      <c r="AL859" s="182">
        <v>300</v>
      </c>
      <c r="AM859" s="183" t="s">
        <v>11207</v>
      </c>
    </row>
    <row r="860" spans="1:39" s="153" customFormat="1" ht="15.6" customHeight="1" x14ac:dyDescent="0.3">
      <c r="A860" s="186">
        <v>1877</v>
      </c>
      <c r="B860" s="178">
        <v>1756</v>
      </c>
      <c r="C860" s="178"/>
      <c r="D860" s="178"/>
      <c r="E860" s="178"/>
      <c r="F860" s="176">
        <v>1968</v>
      </c>
      <c r="G860" s="176">
        <v>7</v>
      </c>
      <c r="H860" s="176">
        <v>11</v>
      </c>
      <c r="I860" s="178" t="s">
        <v>709</v>
      </c>
      <c r="J860" s="178" t="s">
        <v>1469</v>
      </c>
      <c r="K860" s="178"/>
      <c r="L860" s="178"/>
      <c r="M860" s="178"/>
      <c r="N860" s="187" t="s">
        <v>1470</v>
      </c>
      <c r="O860" s="178"/>
      <c r="P860" s="179"/>
      <c r="Q860" s="178"/>
      <c r="R860" s="178"/>
      <c r="S860" s="178"/>
      <c r="T860" s="175" t="s">
        <v>38</v>
      </c>
      <c r="U860" s="178" t="s">
        <v>38</v>
      </c>
      <c r="V860" s="188"/>
      <c r="W860" s="188"/>
      <c r="X860" s="188"/>
      <c r="Y860" s="178" t="s">
        <v>38</v>
      </c>
      <c r="Z860" s="188"/>
      <c r="AA860" s="178"/>
      <c r="AB860" s="178"/>
      <c r="AC860" s="178"/>
      <c r="AD860" s="178" t="s">
        <v>42</v>
      </c>
      <c r="AE860" s="178"/>
      <c r="AF860" s="178"/>
      <c r="AG860" s="180" t="s">
        <v>42</v>
      </c>
      <c r="AH860" s="180"/>
      <c r="AI860" s="181"/>
      <c r="AJ860" s="181"/>
      <c r="AK860" s="181"/>
      <c r="AL860" s="182"/>
      <c r="AM860" s="183" t="s">
        <v>11257</v>
      </c>
    </row>
    <row r="861" spans="1:39" s="153" customFormat="1" ht="15.6" customHeight="1" x14ac:dyDescent="0.3">
      <c r="A861" s="186">
        <v>1879</v>
      </c>
      <c r="B861" s="178">
        <v>1758</v>
      </c>
      <c r="C861" s="178"/>
      <c r="D861" s="178"/>
      <c r="E861" s="178"/>
      <c r="F861" s="176">
        <v>1968</v>
      </c>
      <c r="G861" s="176">
        <v>9</v>
      </c>
      <c r="H861" s="176">
        <v>15</v>
      </c>
      <c r="I861" s="178" t="s">
        <v>696</v>
      </c>
      <c r="J861" s="178" t="s">
        <v>1471</v>
      </c>
      <c r="K861" s="178"/>
      <c r="L861" s="178"/>
      <c r="M861" s="178"/>
      <c r="N861" s="187" t="s">
        <v>1472</v>
      </c>
      <c r="O861" s="178"/>
      <c r="P861" s="179"/>
      <c r="Q861" s="178"/>
      <c r="R861" s="178"/>
      <c r="S861" s="178"/>
      <c r="T861" s="175" t="s">
        <v>38</v>
      </c>
      <c r="U861" s="178" t="s">
        <v>38</v>
      </c>
      <c r="V861" s="188"/>
      <c r="W861" s="188"/>
      <c r="X861" s="188"/>
      <c r="Y861" s="178" t="s">
        <v>38</v>
      </c>
      <c r="Z861" s="188"/>
      <c r="AA861" s="178"/>
      <c r="AB861" s="178" t="s">
        <v>42</v>
      </c>
      <c r="AC861" s="178"/>
      <c r="AD861" s="178"/>
      <c r="AE861" s="178"/>
      <c r="AF861" s="178"/>
      <c r="AG861" s="180" t="s">
        <v>42</v>
      </c>
      <c r="AH861" s="180"/>
      <c r="AI861" s="181"/>
      <c r="AJ861" s="181"/>
      <c r="AK861" s="181"/>
      <c r="AL861" s="182"/>
      <c r="AM861" s="183" t="s">
        <v>11257</v>
      </c>
    </row>
    <row r="862" spans="1:39" s="153" customFormat="1" ht="15.6" customHeight="1" x14ac:dyDescent="0.3">
      <c r="A862" s="186">
        <v>1880</v>
      </c>
      <c r="B862" s="178">
        <v>1759</v>
      </c>
      <c r="C862" s="178"/>
      <c r="D862" s="178"/>
      <c r="E862" s="178"/>
      <c r="F862" s="176">
        <v>1968</v>
      </c>
      <c r="G862" s="176">
        <v>9</v>
      </c>
      <c r="H862" s="176">
        <v>17</v>
      </c>
      <c r="I862" s="178" t="s">
        <v>677</v>
      </c>
      <c r="J862" s="178" t="s">
        <v>1473</v>
      </c>
      <c r="K862" s="178"/>
      <c r="L862" s="178"/>
      <c r="M862" s="178"/>
      <c r="N862" s="187" t="s">
        <v>1474</v>
      </c>
      <c r="O862" s="178"/>
      <c r="P862" s="179"/>
      <c r="Q862" s="178"/>
      <c r="R862" s="178"/>
      <c r="S862" s="178"/>
      <c r="T862" s="175" t="s">
        <v>38</v>
      </c>
      <c r="U862" s="178" t="s">
        <v>38</v>
      </c>
      <c r="V862" s="188"/>
      <c r="W862" s="188"/>
      <c r="X862" s="188"/>
      <c r="Y862" s="178" t="s">
        <v>38</v>
      </c>
      <c r="Z862" s="188"/>
      <c r="AA862" s="178"/>
      <c r="AB862" s="178"/>
      <c r="AC862" s="178"/>
      <c r="AD862" s="178" t="s">
        <v>42</v>
      </c>
      <c r="AE862" s="178"/>
      <c r="AF862" s="178"/>
      <c r="AG862" s="180"/>
      <c r="AH862" s="180"/>
      <c r="AI862" s="181"/>
      <c r="AJ862" s="181"/>
      <c r="AK862" s="181"/>
      <c r="AL862" s="182"/>
      <c r="AM862" s="183" t="s">
        <v>11257</v>
      </c>
    </row>
    <row r="863" spans="1:39" s="153" customFormat="1" ht="15.6" customHeight="1" x14ac:dyDescent="0.3">
      <c r="A863" s="186">
        <v>1881</v>
      </c>
      <c r="B863" s="178">
        <v>1760</v>
      </c>
      <c r="C863" s="178"/>
      <c r="D863" s="178"/>
      <c r="E863" s="178"/>
      <c r="F863" s="176">
        <v>1968</v>
      </c>
      <c r="G863" s="176">
        <v>10</v>
      </c>
      <c r="H863" s="176">
        <v>24</v>
      </c>
      <c r="I863" s="178" t="s">
        <v>752</v>
      </c>
      <c r="J863" s="178" t="s">
        <v>1303</v>
      </c>
      <c r="K863" s="174" t="s">
        <v>31</v>
      </c>
      <c r="L863" s="178" t="s">
        <v>1304</v>
      </c>
      <c r="M863" s="178"/>
      <c r="N863" s="187" t="s">
        <v>1475</v>
      </c>
      <c r="O863" s="178" t="s">
        <v>1393</v>
      </c>
      <c r="P863" s="179">
        <v>5</v>
      </c>
      <c r="Q863" s="178"/>
      <c r="R863" s="178"/>
      <c r="S863" s="178"/>
      <c r="T863" s="175" t="s">
        <v>1306</v>
      </c>
      <c r="U863" s="178" t="s">
        <v>38</v>
      </c>
      <c r="V863" s="188"/>
      <c r="W863" s="188"/>
      <c r="X863" s="188"/>
      <c r="Y863" s="178" t="s">
        <v>1304</v>
      </c>
      <c r="Z863" s="188"/>
      <c r="AA863" s="178"/>
      <c r="AB863" s="178"/>
      <c r="AC863" s="178"/>
      <c r="AD863" s="178" t="s">
        <v>42</v>
      </c>
      <c r="AE863" s="178"/>
      <c r="AF863" s="178" t="s">
        <v>30</v>
      </c>
      <c r="AG863" s="180"/>
      <c r="AH863" s="180"/>
      <c r="AI863" s="181"/>
      <c r="AJ863" s="181"/>
      <c r="AK863" s="181"/>
      <c r="AL863" s="182">
        <v>1881</v>
      </c>
      <c r="AM863" s="183" t="s">
        <v>11207</v>
      </c>
    </row>
    <row r="864" spans="1:39" s="153" customFormat="1" ht="15.6" customHeight="1" x14ac:dyDescent="0.3">
      <c r="A864" s="186">
        <v>1895</v>
      </c>
      <c r="B864" s="178"/>
      <c r="C864" s="178"/>
      <c r="D864" s="178">
        <v>1971</v>
      </c>
      <c r="E864" s="178" t="s">
        <v>11252</v>
      </c>
      <c r="F864" s="176">
        <v>1971</v>
      </c>
      <c r="G864" s="176">
        <v>6</v>
      </c>
      <c r="H864" s="176">
        <v>19</v>
      </c>
      <c r="I864" s="178" t="s">
        <v>675</v>
      </c>
      <c r="J864" s="178" t="s">
        <v>956</v>
      </c>
      <c r="K864" s="178" t="s">
        <v>31</v>
      </c>
      <c r="L864" s="178" t="s">
        <v>952</v>
      </c>
      <c r="M864" s="178"/>
      <c r="N864" s="187" t="s">
        <v>1485</v>
      </c>
      <c r="O864" s="178">
        <v>7</v>
      </c>
      <c r="P864" s="179" t="s">
        <v>110</v>
      </c>
      <c r="Q864" s="178"/>
      <c r="R864" s="178"/>
      <c r="S864" s="178"/>
      <c r="T864" s="175" t="s">
        <v>954</v>
      </c>
      <c r="U864" s="178" t="s">
        <v>38</v>
      </c>
      <c r="V864" s="188"/>
      <c r="W864" s="188"/>
      <c r="X864" s="188"/>
      <c r="Y864" s="178" t="s">
        <v>952</v>
      </c>
      <c r="Z864" s="188"/>
      <c r="AA864" s="178"/>
      <c r="AB864" s="178"/>
      <c r="AC864" s="178"/>
      <c r="AD864" s="178"/>
      <c r="AE864" s="178"/>
      <c r="AF864" s="178" t="s">
        <v>87</v>
      </c>
      <c r="AG864" s="180"/>
      <c r="AH864" s="180"/>
      <c r="AI864" s="181"/>
      <c r="AJ864" s="181"/>
      <c r="AK864" s="181"/>
      <c r="AL864" s="182">
        <v>1895</v>
      </c>
      <c r="AM864" s="183" t="s">
        <v>11207</v>
      </c>
    </row>
    <row r="865" spans="1:39" s="153" customFormat="1" ht="15.6" customHeight="1" x14ac:dyDescent="0.3">
      <c r="A865" s="186">
        <v>1901</v>
      </c>
      <c r="B865" s="178"/>
      <c r="C865" s="178"/>
      <c r="D865" s="178">
        <v>4088</v>
      </c>
      <c r="E865" s="178"/>
      <c r="F865" s="176">
        <v>1972</v>
      </c>
      <c r="G865" s="176">
        <v>1</v>
      </c>
      <c r="H865" s="176">
        <v>15</v>
      </c>
      <c r="I865" s="178" t="s">
        <v>710</v>
      </c>
      <c r="J865" s="178" t="s">
        <v>857</v>
      </c>
      <c r="K865" s="178" t="s">
        <v>31</v>
      </c>
      <c r="L865" s="178" t="s">
        <v>858</v>
      </c>
      <c r="M865" s="178"/>
      <c r="N865" s="187" t="s">
        <v>1493</v>
      </c>
      <c r="O865" s="178" t="s">
        <v>1393</v>
      </c>
      <c r="P865" s="179">
        <v>11</v>
      </c>
      <c r="Q865" s="178"/>
      <c r="R865" s="178"/>
      <c r="S865" s="178"/>
      <c r="T865" s="175" t="s">
        <v>860</v>
      </c>
      <c r="U865" s="178" t="s">
        <v>38</v>
      </c>
      <c r="V865" s="188"/>
      <c r="W865" s="188"/>
      <c r="X865" s="188"/>
      <c r="Y865" s="178" t="s">
        <v>858</v>
      </c>
      <c r="Z865" s="188"/>
      <c r="AA865" s="178"/>
      <c r="AB865" s="178"/>
      <c r="AC865" s="178"/>
      <c r="AD865" s="178"/>
      <c r="AE865" s="178"/>
      <c r="AF865" s="178" t="s">
        <v>30</v>
      </c>
      <c r="AG865" s="180"/>
      <c r="AH865" s="180"/>
      <c r="AI865" s="181"/>
      <c r="AJ865" s="181"/>
      <c r="AK865" s="181"/>
      <c r="AL865" s="182">
        <v>1901</v>
      </c>
      <c r="AM865" s="183" t="s">
        <v>11207</v>
      </c>
    </row>
    <row r="866" spans="1:39" s="153" customFormat="1" ht="15.6" customHeight="1" x14ac:dyDescent="0.3">
      <c r="A866" s="173">
        <v>301</v>
      </c>
      <c r="B866" s="175"/>
      <c r="C866" s="175"/>
      <c r="D866" s="178">
        <v>4412</v>
      </c>
      <c r="E866" s="175"/>
      <c r="F866" s="176">
        <v>1974</v>
      </c>
      <c r="G866" s="176">
        <v>5</v>
      </c>
      <c r="H866" s="176">
        <v>28</v>
      </c>
      <c r="I866" s="174" t="s">
        <v>80</v>
      </c>
      <c r="J866" s="174" t="s">
        <v>105</v>
      </c>
      <c r="K866" s="174" t="s">
        <v>31</v>
      </c>
      <c r="L866" s="174" t="s">
        <v>99</v>
      </c>
      <c r="M866" s="174" t="s">
        <v>153</v>
      </c>
      <c r="N866" s="185" t="s">
        <v>477</v>
      </c>
      <c r="O866" s="178">
        <v>7</v>
      </c>
      <c r="P866" s="179">
        <v>26</v>
      </c>
      <c r="Q866" s="175"/>
      <c r="R866" s="175" t="s">
        <v>102</v>
      </c>
      <c r="S866" s="175"/>
      <c r="T866" s="175" t="s">
        <v>103</v>
      </c>
      <c r="U866" s="175" t="s">
        <v>38</v>
      </c>
      <c r="V866" s="175" t="s">
        <v>38</v>
      </c>
      <c r="W866" s="175" t="s">
        <v>99</v>
      </c>
      <c r="X866" s="178" t="s">
        <v>38</v>
      </c>
      <c r="Y866" s="178" t="s">
        <v>99</v>
      </c>
      <c r="Z866" s="178" t="s">
        <v>38</v>
      </c>
      <c r="AA866" s="178"/>
      <c r="AB866" s="178"/>
      <c r="AC866" s="178"/>
      <c r="AD866" s="178"/>
      <c r="AE866" s="178"/>
      <c r="AF866" s="178" t="s">
        <v>87</v>
      </c>
      <c r="AG866" s="180"/>
      <c r="AH866" s="180"/>
      <c r="AI866" s="181"/>
      <c r="AJ866" s="181"/>
      <c r="AK866" s="181"/>
      <c r="AL866" s="182">
        <v>301</v>
      </c>
      <c r="AM866" s="183" t="s">
        <v>11207</v>
      </c>
    </row>
    <row r="867" spans="1:39" s="153" customFormat="1" ht="15.6" customHeight="1" x14ac:dyDescent="0.3">
      <c r="A867" s="173">
        <v>302</v>
      </c>
      <c r="B867" s="175"/>
      <c r="C867" s="175"/>
      <c r="D867" s="178">
        <v>4510</v>
      </c>
      <c r="E867" s="175"/>
      <c r="F867" s="176">
        <v>1975</v>
      </c>
      <c r="G867" s="176">
        <v>5</v>
      </c>
      <c r="H867" s="176">
        <v>3</v>
      </c>
      <c r="I867" s="174" t="s">
        <v>129</v>
      </c>
      <c r="J867" s="174" t="s">
        <v>256</v>
      </c>
      <c r="K867" s="174" t="s">
        <v>31</v>
      </c>
      <c r="L867" s="174" t="s">
        <v>257</v>
      </c>
      <c r="M867" s="174"/>
      <c r="N867" s="185" t="s">
        <v>478</v>
      </c>
      <c r="O867" s="178">
        <v>7</v>
      </c>
      <c r="P867" s="179">
        <v>24</v>
      </c>
      <c r="Q867" s="175"/>
      <c r="R867" s="175"/>
      <c r="S867" s="175" t="s">
        <v>259</v>
      </c>
      <c r="T867" s="175" t="s">
        <v>38</v>
      </c>
      <c r="U867" s="175" t="s">
        <v>38</v>
      </c>
      <c r="V867" s="175" t="s">
        <v>38</v>
      </c>
      <c r="W867" s="175" t="s">
        <v>38</v>
      </c>
      <c r="X867" s="178" t="s">
        <v>260</v>
      </c>
      <c r="Y867" s="178" t="s">
        <v>38</v>
      </c>
      <c r="Z867" s="178" t="s">
        <v>38</v>
      </c>
      <c r="AA867" s="178"/>
      <c r="AB867" s="178"/>
      <c r="AC867" s="178"/>
      <c r="AD867" s="178"/>
      <c r="AE867" s="178"/>
      <c r="AF867" s="178" t="s">
        <v>87</v>
      </c>
      <c r="AG867" s="180"/>
      <c r="AH867" s="180"/>
      <c r="AI867" s="181"/>
      <c r="AJ867" s="181"/>
      <c r="AK867" s="181"/>
      <c r="AL867" s="182">
        <v>302</v>
      </c>
      <c r="AM867" s="183" t="s">
        <v>11207</v>
      </c>
    </row>
    <row r="868" spans="1:39" s="153" customFormat="1" ht="15.6" customHeight="1" x14ac:dyDescent="0.3">
      <c r="A868" s="204">
        <v>1914</v>
      </c>
      <c r="B868" s="178"/>
      <c r="C868" s="178"/>
      <c r="D868" s="178"/>
      <c r="E868" s="178" t="s">
        <v>1503</v>
      </c>
      <c r="F868" s="176">
        <v>1975</v>
      </c>
      <c r="G868" s="176">
        <v>10</v>
      </c>
      <c r="H868" s="176">
        <v>18</v>
      </c>
      <c r="I868" s="205" t="s">
        <v>710</v>
      </c>
      <c r="J868" s="178" t="s">
        <v>1504</v>
      </c>
      <c r="K868" s="178" t="s">
        <v>31</v>
      </c>
      <c r="L868" s="178" t="s">
        <v>858</v>
      </c>
      <c r="M868" s="178"/>
      <c r="N868" s="187" t="s">
        <v>1505</v>
      </c>
      <c r="O868" s="178" t="s">
        <v>1488</v>
      </c>
      <c r="P868" s="179">
        <v>2</v>
      </c>
      <c r="Q868" s="178"/>
      <c r="R868" s="178"/>
      <c r="S868" s="178"/>
      <c r="T868" s="175" t="s">
        <v>860</v>
      </c>
      <c r="U868" s="178" t="s">
        <v>38</v>
      </c>
      <c r="V868" s="188"/>
      <c r="W868" s="188"/>
      <c r="X868" s="188"/>
      <c r="Y868" s="178" t="s">
        <v>858</v>
      </c>
      <c r="Z868" s="188"/>
      <c r="AA868" s="178"/>
      <c r="AB868" s="178"/>
      <c r="AC868" s="178"/>
      <c r="AD868" s="178"/>
      <c r="AE868" s="178"/>
      <c r="AF868" s="178" t="s">
        <v>30</v>
      </c>
      <c r="AG868" s="180"/>
      <c r="AH868" s="180"/>
      <c r="AI868" s="181"/>
      <c r="AJ868" s="181"/>
      <c r="AK868" s="181"/>
      <c r="AL868" s="182">
        <v>1914</v>
      </c>
      <c r="AM868" s="183" t="s">
        <v>11207</v>
      </c>
    </row>
    <row r="869" spans="1:39" s="153" customFormat="1" ht="15.6" customHeight="1" x14ac:dyDescent="0.3">
      <c r="A869" s="186">
        <v>1906</v>
      </c>
      <c r="B869" s="178"/>
      <c r="C869" s="178"/>
      <c r="D869" s="178">
        <v>4557</v>
      </c>
      <c r="E869" s="178"/>
      <c r="F869" s="176">
        <v>1975</v>
      </c>
      <c r="G869" s="176">
        <v>10</v>
      </c>
      <c r="H869" s="176">
        <v>27</v>
      </c>
      <c r="I869" s="178" t="s">
        <v>689</v>
      </c>
      <c r="J869" s="178" t="s">
        <v>863</v>
      </c>
      <c r="K869" s="178" t="s">
        <v>31</v>
      </c>
      <c r="L869" s="178" t="s">
        <v>864</v>
      </c>
      <c r="M869" s="178"/>
      <c r="N869" s="187" t="s">
        <v>1498</v>
      </c>
      <c r="O869" s="178">
        <v>11</v>
      </c>
      <c r="P869" s="179">
        <v>28</v>
      </c>
      <c r="Q869" s="178"/>
      <c r="R869" s="178"/>
      <c r="S869" s="178"/>
      <c r="T869" s="175" t="s">
        <v>866</v>
      </c>
      <c r="U869" s="178" t="s">
        <v>38</v>
      </c>
      <c r="V869" s="188"/>
      <c r="W869" s="188"/>
      <c r="X869" s="188"/>
      <c r="Y869" s="178" t="s">
        <v>864</v>
      </c>
      <c r="Z869" s="188"/>
      <c r="AA869" s="178"/>
      <c r="AB869" s="178"/>
      <c r="AC869" s="178"/>
      <c r="AD869" s="178"/>
      <c r="AE869" s="178"/>
      <c r="AF869" s="178" t="s">
        <v>30</v>
      </c>
      <c r="AG869" s="180"/>
      <c r="AH869" s="180"/>
      <c r="AI869" s="181"/>
      <c r="AJ869" s="181"/>
      <c r="AK869" s="181"/>
      <c r="AL869" s="182">
        <v>1906</v>
      </c>
      <c r="AM869" s="183" t="s">
        <v>11207</v>
      </c>
    </row>
    <row r="870" spans="1:39" s="153" customFormat="1" ht="15.6" customHeight="1" x14ac:dyDescent="0.3">
      <c r="A870" s="186">
        <v>1907</v>
      </c>
      <c r="B870" s="178"/>
      <c r="C870" s="178"/>
      <c r="D870" s="178">
        <v>4560</v>
      </c>
      <c r="E870" s="178"/>
      <c r="F870" s="176">
        <v>1975</v>
      </c>
      <c r="G870" s="176">
        <v>10</v>
      </c>
      <c r="H870" s="176">
        <v>28</v>
      </c>
      <c r="I870" s="178" t="s">
        <v>689</v>
      </c>
      <c r="J870" s="178" t="s">
        <v>863</v>
      </c>
      <c r="K870" s="178" t="s">
        <v>31</v>
      </c>
      <c r="L870" s="178" t="s">
        <v>864</v>
      </c>
      <c r="M870" s="178"/>
      <c r="N870" s="187" t="s">
        <v>1499</v>
      </c>
      <c r="O870" s="178">
        <v>11</v>
      </c>
      <c r="P870" s="179">
        <v>28</v>
      </c>
      <c r="Q870" s="178"/>
      <c r="R870" s="178"/>
      <c r="S870" s="178"/>
      <c r="T870" s="175" t="s">
        <v>866</v>
      </c>
      <c r="U870" s="178" t="s">
        <v>38</v>
      </c>
      <c r="V870" s="188"/>
      <c r="W870" s="188"/>
      <c r="X870" s="188"/>
      <c r="Y870" s="178" t="s">
        <v>864</v>
      </c>
      <c r="Z870" s="188"/>
      <c r="AA870" s="178"/>
      <c r="AB870" s="178"/>
      <c r="AC870" s="178"/>
      <c r="AD870" s="178"/>
      <c r="AE870" s="178"/>
      <c r="AF870" s="178" t="s">
        <v>30</v>
      </c>
      <c r="AG870" s="180"/>
      <c r="AH870" s="180"/>
      <c r="AI870" s="181"/>
      <c r="AJ870" s="181"/>
      <c r="AK870" s="181"/>
      <c r="AL870" s="182">
        <v>1907</v>
      </c>
      <c r="AM870" s="183" t="s">
        <v>11207</v>
      </c>
    </row>
    <row r="871" spans="1:39" s="153" customFormat="1" ht="15.6" customHeight="1" x14ac:dyDescent="0.3">
      <c r="A871" s="186">
        <v>1908</v>
      </c>
      <c r="B871" s="178"/>
      <c r="C871" s="178"/>
      <c r="D871" s="178">
        <v>4562</v>
      </c>
      <c r="E871" s="178"/>
      <c r="F871" s="176">
        <v>1975</v>
      </c>
      <c r="G871" s="176">
        <v>10</v>
      </c>
      <c r="H871" s="176">
        <v>29</v>
      </c>
      <c r="I871" s="178" t="s">
        <v>689</v>
      </c>
      <c r="J871" s="178" t="s">
        <v>863</v>
      </c>
      <c r="K871" s="178" t="s">
        <v>31</v>
      </c>
      <c r="L871" s="178" t="s">
        <v>864</v>
      </c>
      <c r="M871" s="178"/>
      <c r="N871" s="187" t="s">
        <v>1500</v>
      </c>
      <c r="O871" s="178">
        <v>11</v>
      </c>
      <c r="P871" s="179">
        <v>28</v>
      </c>
      <c r="Q871" s="178"/>
      <c r="R871" s="178"/>
      <c r="S871" s="178"/>
      <c r="T871" s="175" t="s">
        <v>866</v>
      </c>
      <c r="U871" s="178" t="s">
        <v>38</v>
      </c>
      <c r="V871" s="188"/>
      <c r="W871" s="188"/>
      <c r="X871" s="188"/>
      <c r="Y871" s="178" t="s">
        <v>864</v>
      </c>
      <c r="Z871" s="188"/>
      <c r="AA871" s="178"/>
      <c r="AB871" s="178"/>
      <c r="AC871" s="178"/>
      <c r="AD871" s="178"/>
      <c r="AE871" s="178"/>
      <c r="AF871" s="178" t="s">
        <v>30</v>
      </c>
      <c r="AG871" s="180"/>
      <c r="AH871" s="180"/>
      <c r="AI871" s="181"/>
      <c r="AJ871" s="181"/>
      <c r="AK871" s="181"/>
      <c r="AL871" s="182">
        <v>1908</v>
      </c>
      <c r="AM871" s="183" t="s">
        <v>11207</v>
      </c>
    </row>
    <row r="872" spans="1:39" s="153" customFormat="1" ht="15.6" customHeight="1" x14ac:dyDescent="0.3">
      <c r="A872" s="186">
        <v>1909</v>
      </c>
      <c r="B872" s="178"/>
      <c r="C872" s="178"/>
      <c r="D872" s="178">
        <v>1975</v>
      </c>
      <c r="E872" s="178" t="s">
        <v>11252</v>
      </c>
      <c r="F872" s="176">
        <v>1975</v>
      </c>
      <c r="G872" s="176">
        <v>10</v>
      </c>
      <c r="H872" s="176">
        <v>30</v>
      </c>
      <c r="I872" s="178" t="s">
        <v>689</v>
      </c>
      <c r="J872" s="178" t="s">
        <v>863</v>
      </c>
      <c r="K872" s="178" t="s">
        <v>31</v>
      </c>
      <c r="L872" s="178" t="s">
        <v>864</v>
      </c>
      <c r="M872" s="178"/>
      <c r="N872" s="187" t="s">
        <v>1501</v>
      </c>
      <c r="O872" s="178">
        <v>11</v>
      </c>
      <c r="P872" s="179">
        <v>28</v>
      </c>
      <c r="Q872" s="178"/>
      <c r="R872" s="178"/>
      <c r="S872" s="178"/>
      <c r="T872" s="175" t="s">
        <v>866</v>
      </c>
      <c r="U872" s="178" t="s">
        <v>38</v>
      </c>
      <c r="V872" s="188"/>
      <c r="W872" s="188"/>
      <c r="X872" s="188"/>
      <c r="Y872" s="178" t="s">
        <v>864</v>
      </c>
      <c r="Z872" s="188"/>
      <c r="AA872" s="178"/>
      <c r="AB872" s="178"/>
      <c r="AC872" s="178"/>
      <c r="AD872" s="178"/>
      <c r="AE872" s="178"/>
      <c r="AF872" s="178" t="s">
        <v>30</v>
      </c>
      <c r="AG872" s="180"/>
      <c r="AH872" s="180"/>
      <c r="AI872" s="181"/>
      <c r="AJ872" s="181"/>
      <c r="AK872" s="181"/>
      <c r="AL872" s="182">
        <v>1909</v>
      </c>
      <c r="AM872" s="183" t="s">
        <v>11207</v>
      </c>
    </row>
    <row r="873" spans="1:39" s="153" customFormat="1" ht="15.6" customHeight="1" x14ac:dyDescent="0.3">
      <c r="A873" s="186">
        <v>1924</v>
      </c>
      <c r="B873" s="178"/>
      <c r="C873" s="178"/>
      <c r="D873" s="178">
        <v>1975</v>
      </c>
      <c r="E873" s="178" t="s">
        <v>11252</v>
      </c>
      <c r="F873" s="176">
        <v>1975</v>
      </c>
      <c r="G873" s="176">
        <v>10</v>
      </c>
      <c r="H873" s="176">
        <v>30</v>
      </c>
      <c r="I873" s="178" t="s">
        <v>777</v>
      </c>
      <c r="J873" s="178" t="s">
        <v>1136</v>
      </c>
      <c r="K873" s="178" t="s">
        <v>31</v>
      </c>
      <c r="L873" s="178" t="s">
        <v>1136</v>
      </c>
      <c r="M873" s="178"/>
      <c r="N873" s="187" t="s">
        <v>1513</v>
      </c>
      <c r="O873" s="178">
        <v>7</v>
      </c>
      <c r="P873" s="179">
        <v>17</v>
      </c>
      <c r="Q873" s="178"/>
      <c r="R873" s="178"/>
      <c r="S873" s="178"/>
      <c r="T873" s="175" t="s">
        <v>1138</v>
      </c>
      <c r="U873" s="178" t="s">
        <v>38</v>
      </c>
      <c r="V873" s="188"/>
      <c r="W873" s="188"/>
      <c r="X873" s="188"/>
      <c r="Y873" s="178" t="s">
        <v>1136</v>
      </c>
      <c r="Z873" s="188"/>
      <c r="AA873" s="178"/>
      <c r="AB873" s="178"/>
      <c r="AC873" s="178"/>
      <c r="AD873" s="178"/>
      <c r="AE873" s="178"/>
      <c r="AF873" s="178" t="s">
        <v>87</v>
      </c>
      <c r="AG873" s="180"/>
      <c r="AH873" s="180"/>
      <c r="AI873" s="181"/>
      <c r="AJ873" s="181"/>
      <c r="AK873" s="181"/>
      <c r="AL873" s="182">
        <v>1924</v>
      </c>
      <c r="AM873" s="183" t="s">
        <v>11207</v>
      </c>
    </row>
    <row r="874" spans="1:39" s="153" customFormat="1" ht="15.6" customHeight="1" x14ac:dyDescent="0.3">
      <c r="A874" s="186">
        <v>1910</v>
      </c>
      <c r="B874" s="178"/>
      <c r="C874" s="178"/>
      <c r="D874" s="178">
        <v>4568</v>
      </c>
      <c r="E874" s="178"/>
      <c r="F874" s="176">
        <v>1975</v>
      </c>
      <c r="G874" s="176">
        <v>10</v>
      </c>
      <c r="H874" s="176">
        <v>31</v>
      </c>
      <c r="I874" s="178" t="s">
        <v>689</v>
      </c>
      <c r="J874" s="178" t="s">
        <v>863</v>
      </c>
      <c r="K874" s="178" t="s">
        <v>31</v>
      </c>
      <c r="L874" s="178" t="s">
        <v>864</v>
      </c>
      <c r="M874" s="178"/>
      <c r="N874" s="187" t="s">
        <v>1502</v>
      </c>
      <c r="O874" s="178">
        <v>11</v>
      </c>
      <c r="P874" s="179">
        <v>28</v>
      </c>
      <c r="Q874" s="178"/>
      <c r="R874" s="178"/>
      <c r="S874" s="178"/>
      <c r="T874" s="175" t="s">
        <v>866</v>
      </c>
      <c r="U874" s="178" t="s">
        <v>38</v>
      </c>
      <c r="V874" s="188"/>
      <c r="W874" s="188"/>
      <c r="X874" s="188"/>
      <c r="Y874" s="178" t="s">
        <v>864</v>
      </c>
      <c r="Z874" s="188"/>
      <c r="AA874" s="178"/>
      <c r="AB874" s="178"/>
      <c r="AC874" s="178"/>
      <c r="AD874" s="178"/>
      <c r="AE874" s="178"/>
      <c r="AF874" s="178" t="s">
        <v>30</v>
      </c>
      <c r="AG874" s="180"/>
      <c r="AH874" s="180"/>
      <c r="AI874" s="181"/>
      <c r="AJ874" s="181"/>
      <c r="AK874" s="181"/>
      <c r="AL874" s="182">
        <v>1910</v>
      </c>
      <c r="AM874" s="183" t="s">
        <v>11207</v>
      </c>
    </row>
    <row r="875" spans="1:39" s="153" customFormat="1" ht="15.6" customHeight="1" x14ac:dyDescent="0.3">
      <c r="A875" s="186">
        <v>1897</v>
      </c>
      <c r="B875" s="178"/>
      <c r="C875" s="178"/>
      <c r="D875" s="178">
        <v>1975</v>
      </c>
      <c r="E875" s="178" t="s">
        <v>11252</v>
      </c>
      <c r="F875" s="176">
        <v>1975</v>
      </c>
      <c r="G875" s="176">
        <v>11</v>
      </c>
      <c r="H875" s="176">
        <v>7</v>
      </c>
      <c r="I875" s="178" t="s">
        <v>710</v>
      </c>
      <c r="J875" s="178" t="s">
        <v>857</v>
      </c>
      <c r="K875" s="178" t="s">
        <v>31</v>
      </c>
      <c r="L875" s="178" t="s">
        <v>858</v>
      </c>
      <c r="M875" s="178"/>
      <c r="N875" s="187" t="s">
        <v>1487</v>
      </c>
      <c r="O875" s="178" t="s">
        <v>1488</v>
      </c>
      <c r="P875" s="179">
        <v>2</v>
      </c>
      <c r="Q875" s="178"/>
      <c r="R875" s="178"/>
      <c r="S875" s="178"/>
      <c r="T875" s="175" t="s">
        <v>860</v>
      </c>
      <c r="U875" s="178" t="s">
        <v>38</v>
      </c>
      <c r="V875" s="188"/>
      <c r="W875" s="188"/>
      <c r="X875" s="188"/>
      <c r="Y875" s="178" t="s">
        <v>858</v>
      </c>
      <c r="Z875" s="188"/>
      <c r="AA875" s="178"/>
      <c r="AB875" s="178"/>
      <c r="AC875" s="178"/>
      <c r="AD875" s="178"/>
      <c r="AE875" s="178"/>
      <c r="AF875" s="178" t="s">
        <v>30</v>
      </c>
      <c r="AG875" s="180"/>
      <c r="AH875" s="180"/>
      <c r="AI875" s="181"/>
      <c r="AJ875" s="181"/>
      <c r="AK875" s="181"/>
      <c r="AL875" s="182">
        <v>1897</v>
      </c>
      <c r="AM875" s="183" t="s">
        <v>11207</v>
      </c>
    </row>
    <row r="876" spans="1:39" s="153" customFormat="1" ht="15.6" customHeight="1" x14ac:dyDescent="0.3">
      <c r="A876" s="186">
        <v>1898</v>
      </c>
      <c r="B876" s="178"/>
      <c r="C876" s="178"/>
      <c r="D876" s="178">
        <v>4579</v>
      </c>
      <c r="E876" s="178"/>
      <c r="F876" s="176">
        <v>1975</v>
      </c>
      <c r="G876" s="176">
        <v>11</v>
      </c>
      <c r="H876" s="176">
        <v>8</v>
      </c>
      <c r="I876" s="178" t="s">
        <v>710</v>
      </c>
      <c r="J876" s="178" t="s">
        <v>857</v>
      </c>
      <c r="K876" s="178" t="s">
        <v>31</v>
      </c>
      <c r="L876" s="178" t="s">
        <v>858</v>
      </c>
      <c r="M876" s="178"/>
      <c r="N876" s="187" t="s">
        <v>1490</v>
      </c>
      <c r="O876" s="178" t="s">
        <v>1488</v>
      </c>
      <c r="P876" s="179">
        <v>2</v>
      </c>
      <c r="Q876" s="178"/>
      <c r="R876" s="178"/>
      <c r="S876" s="178"/>
      <c r="T876" s="175" t="s">
        <v>860</v>
      </c>
      <c r="U876" s="178" t="s">
        <v>38</v>
      </c>
      <c r="V876" s="188"/>
      <c r="W876" s="188"/>
      <c r="X876" s="188"/>
      <c r="Y876" s="178" t="s">
        <v>858</v>
      </c>
      <c r="Z876" s="188"/>
      <c r="AA876" s="178"/>
      <c r="AB876" s="178"/>
      <c r="AC876" s="178"/>
      <c r="AD876" s="178"/>
      <c r="AE876" s="178"/>
      <c r="AF876" s="178" t="s">
        <v>30</v>
      </c>
      <c r="AG876" s="180"/>
      <c r="AH876" s="180"/>
      <c r="AI876" s="181"/>
      <c r="AJ876" s="181"/>
      <c r="AK876" s="181"/>
      <c r="AL876" s="182">
        <v>1898</v>
      </c>
      <c r="AM876" s="183" t="s">
        <v>11207</v>
      </c>
    </row>
    <row r="877" spans="1:39" s="153" customFormat="1" ht="15.6" customHeight="1" x14ac:dyDescent="0.3">
      <c r="A877" s="206">
        <v>1899</v>
      </c>
      <c r="B877" s="207"/>
      <c r="C877" s="207"/>
      <c r="D877" s="207">
        <v>1975</v>
      </c>
      <c r="E877" s="207" t="s">
        <v>11252</v>
      </c>
      <c r="F877" s="208">
        <v>1975</v>
      </c>
      <c r="G877" s="208">
        <v>11</v>
      </c>
      <c r="H877" s="208">
        <v>9</v>
      </c>
      <c r="I877" s="207" t="s">
        <v>710</v>
      </c>
      <c r="J877" s="207" t="s">
        <v>857</v>
      </c>
      <c r="K877" s="207" t="s">
        <v>31</v>
      </c>
      <c r="L877" s="207" t="s">
        <v>858</v>
      </c>
      <c r="M877" s="207"/>
      <c r="N877" s="209" t="s">
        <v>1491</v>
      </c>
      <c r="O877" s="207" t="s">
        <v>1488</v>
      </c>
      <c r="P877" s="210">
        <v>2</v>
      </c>
      <c r="Q877" s="207"/>
      <c r="R877" s="207"/>
      <c r="S877" s="207"/>
      <c r="T877" s="211" t="s">
        <v>860</v>
      </c>
      <c r="U877" s="207" t="s">
        <v>38</v>
      </c>
      <c r="V877" s="212"/>
      <c r="W877" s="212"/>
      <c r="X877" s="212"/>
      <c r="Y877" s="207" t="s">
        <v>858</v>
      </c>
      <c r="Z877" s="212"/>
      <c r="AA877" s="207"/>
      <c r="AB877" s="207"/>
      <c r="AC877" s="207"/>
      <c r="AD877" s="207"/>
      <c r="AE877" s="207"/>
      <c r="AF877" s="207" t="s">
        <v>30</v>
      </c>
      <c r="AG877" s="213"/>
      <c r="AH877" s="213"/>
      <c r="AI877" s="214"/>
      <c r="AJ877" s="214"/>
      <c r="AK877" s="214"/>
      <c r="AL877" s="215">
        <v>1899</v>
      </c>
      <c r="AM877" s="216" t="s">
        <v>11207</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15E86-085D-457D-946D-969C819944BD}">
  <dimension ref="A1:C40"/>
  <sheetViews>
    <sheetView showGridLines="0" topLeftCell="A19" workbookViewId="0">
      <selection activeCell="C33" sqref="C33"/>
    </sheetView>
  </sheetViews>
  <sheetFormatPr defaultRowHeight="15" x14ac:dyDescent="0.25"/>
  <cols>
    <col min="1" max="1" width="21.42578125" customWidth="1"/>
    <col min="2" max="2" width="47.140625" style="4" customWidth="1"/>
    <col min="3" max="3" width="113.28515625" customWidth="1"/>
  </cols>
  <sheetData>
    <row r="1" spans="1:3" ht="18.75" x14ac:dyDescent="0.3">
      <c r="B1" s="9" t="s">
        <v>1552</v>
      </c>
      <c r="C1" s="8" t="s">
        <v>1551</v>
      </c>
    </row>
    <row r="2" spans="1:3" x14ac:dyDescent="0.25">
      <c r="A2" s="3" t="s">
        <v>1535</v>
      </c>
      <c r="B2" s="5" t="s">
        <v>1535</v>
      </c>
      <c r="C2" s="6" t="s">
        <v>1550</v>
      </c>
    </row>
    <row r="3" spans="1:3" x14ac:dyDescent="0.25">
      <c r="A3" s="1" t="s">
        <v>1536</v>
      </c>
      <c r="B3" s="7" t="s">
        <v>1536</v>
      </c>
      <c r="C3" s="6" t="s">
        <v>1549</v>
      </c>
    </row>
    <row r="4" spans="1:3" x14ac:dyDescent="0.25">
      <c r="A4" s="1" t="s">
        <v>0</v>
      </c>
      <c r="B4" s="7" t="s">
        <v>0</v>
      </c>
      <c r="C4" s="6" t="s">
        <v>1548</v>
      </c>
    </row>
    <row r="5" spans="1:3" x14ac:dyDescent="0.25">
      <c r="A5" s="1" t="s">
        <v>1</v>
      </c>
      <c r="B5" s="7" t="s">
        <v>1</v>
      </c>
      <c r="C5" s="6" t="s">
        <v>11203</v>
      </c>
    </row>
    <row r="6" spans="1:3" x14ac:dyDescent="0.25">
      <c r="A6" s="1" t="s">
        <v>2</v>
      </c>
      <c r="B6" s="7" t="s">
        <v>2</v>
      </c>
      <c r="C6" s="6" t="s">
        <v>1547</v>
      </c>
    </row>
    <row r="7" spans="1:3" x14ac:dyDescent="0.25">
      <c r="A7" s="156" t="s">
        <v>3</v>
      </c>
      <c r="B7" s="5" t="s">
        <v>3</v>
      </c>
      <c r="C7" s="6" t="s">
        <v>1546</v>
      </c>
    </row>
    <row r="8" spans="1:3" x14ac:dyDescent="0.25">
      <c r="A8" s="156" t="s">
        <v>4</v>
      </c>
      <c r="B8" s="5" t="s">
        <v>4</v>
      </c>
      <c r="C8" s="6" t="s">
        <v>1545</v>
      </c>
    </row>
    <row r="9" spans="1:3" x14ac:dyDescent="0.25">
      <c r="A9" s="156" t="s">
        <v>5</v>
      </c>
      <c r="B9" s="5" t="s">
        <v>5</v>
      </c>
      <c r="C9" s="6" t="s">
        <v>1544</v>
      </c>
    </row>
    <row r="10" spans="1:3" x14ac:dyDescent="0.25">
      <c r="A10" s="1" t="s">
        <v>6</v>
      </c>
      <c r="B10" s="7" t="s">
        <v>6</v>
      </c>
      <c r="C10" s="6" t="s">
        <v>1543</v>
      </c>
    </row>
    <row r="11" spans="1:3" ht="22.5" x14ac:dyDescent="0.25">
      <c r="A11" s="1" t="s">
        <v>7</v>
      </c>
      <c r="B11" s="7" t="s">
        <v>7</v>
      </c>
      <c r="C11" s="6" t="s">
        <v>1542</v>
      </c>
    </row>
    <row r="12" spans="1:3" x14ac:dyDescent="0.25">
      <c r="A12" s="1" t="s">
        <v>8</v>
      </c>
      <c r="B12" s="7" t="s">
        <v>8</v>
      </c>
      <c r="C12" s="6" t="s">
        <v>8</v>
      </c>
    </row>
    <row r="13" spans="1:3" ht="22.5" x14ac:dyDescent="0.25">
      <c r="A13" s="1" t="s">
        <v>9</v>
      </c>
      <c r="B13" s="7" t="s">
        <v>9</v>
      </c>
      <c r="C13" s="149" t="s">
        <v>1541</v>
      </c>
    </row>
    <row r="14" spans="1:3" ht="33.75" x14ac:dyDescent="0.25">
      <c r="A14" s="1" t="s">
        <v>10</v>
      </c>
      <c r="B14" s="7" t="s">
        <v>10</v>
      </c>
      <c r="C14" s="150"/>
    </row>
    <row r="15" spans="1:3" ht="22.5" x14ac:dyDescent="0.25">
      <c r="A15" s="1" t="s">
        <v>1537</v>
      </c>
      <c r="B15" s="7" t="s">
        <v>1537</v>
      </c>
      <c r="C15" s="6" t="s">
        <v>1540</v>
      </c>
    </row>
    <row r="16" spans="1:3" x14ac:dyDescent="0.25">
      <c r="A16" s="157" t="s">
        <v>12</v>
      </c>
      <c r="B16" s="7"/>
      <c r="C16" s="160"/>
    </row>
    <row r="17" spans="1:3" x14ac:dyDescent="0.25">
      <c r="A17" s="157" t="s">
        <v>13</v>
      </c>
      <c r="B17" s="7"/>
      <c r="C17" s="160"/>
    </row>
    <row r="18" spans="1:3" x14ac:dyDescent="0.25">
      <c r="A18" s="3" t="s">
        <v>14</v>
      </c>
      <c r="B18" s="5" t="s">
        <v>14</v>
      </c>
      <c r="C18" s="149" t="s">
        <v>1539</v>
      </c>
    </row>
    <row r="19" spans="1:3" x14ac:dyDescent="0.25">
      <c r="A19" s="3" t="s">
        <v>15</v>
      </c>
      <c r="B19" s="5" t="s">
        <v>15</v>
      </c>
      <c r="C19" s="151"/>
    </row>
    <row r="20" spans="1:3" x14ac:dyDescent="0.25">
      <c r="A20" s="3" t="s">
        <v>16</v>
      </c>
      <c r="B20" s="5" t="s">
        <v>16</v>
      </c>
      <c r="C20" s="151"/>
    </row>
    <row r="21" spans="1:3" x14ac:dyDescent="0.25">
      <c r="A21" s="3" t="s">
        <v>17</v>
      </c>
      <c r="B21" s="5" t="s">
        <v>17</v>
      </c>
      <c r="C21" s="151"/>
    </row>
    <row r="22" spans="1:3" x14ac:dyDescent="0.25">
      <c r="A22" s="3" t="s">
        <v>18</v>
      </c>
      <c r="B22" s="5" t="s">
        <v>18</v>
      </c>
      <c r="C22" s="150"/>
    </row>
    <row r="23" spans="1:3" x14ac:dyDescent="0.25">
      <c r="A23" s="3" t="s">
        <v>20</v>
      </c>
      <c r="B23" s="5" t="s">
        <v>20</v>
      </c>
      <c r="C23" s="148" t="s">
        <v>1538</v>
      </c>
    </row>
    <row r="24" spans="1:3" x14ac:dyDescent="0.25">
      <c r="A24" s="3" t="s">
        <v>21</v>
      </c>
      <c r="B24" s="5" t="s">
        <v>21</v>
      </c>
      <c r="C24" s="148"/>
    </row>
    <row r="25" spans="1:3" x14ac:dyDescent="0.25">
      <c r="A25" s="3" t="s">
        <v>22</v>
      </c>
      <c r="B25" s="5" t="s">
        <v>22</v>
      </c>
      <c r="C25" s="148"/>
    </row>
    <row r="26" spans="1:3" x14ac:dyDescent="0.25">
      <c r="A26" s="3" t="s">
        <v>23</v>
      </c>
      <c r="B26" s="5" t="s">
        <v>23</v>
      </c>
      <c r="C26" s="148"/>
    </row>
    <row r="27" spans="1:3" x14ac:dyDescent="0.25">
      <c r="A27" s="3" t="s">
        <v>24</v>
      </c>
      <c r="B27" s="5" t="s">
        <v>24</v>
      </c>
      <c r="C27" s="148"/>
    </row>
    <row r="28" spans="1:3" x14ac:dyDescent="0.25">
      <c r="A28" s="3" t="s">
        <v>25</v>
      </c>
      <c r="B28" s="161" t="s">
        <v>25</v>
      </c>
    </row>
    <row r="29" spans="1:3" x14ac:dyDescent="0.25">
      <c r="A29" s="3" t="s">
        <v>26</v>
      </c>
      <c r="B29" s="161" t="s">
        <v>26</v>
      </c>
    </row>
    <row r="30" spans="1:3" x14ac:dyDescent="0.25">
      <c r="A30" s="3" t="s">
        <v>27</v>
      </c>
      <c r="B30" s="161" t="s">
        <v>27</v>
      </c>
    </row>
    <row r="31" spans="1:3" x14ac:dyDescent="0.25">
      <c r="A31" s="3" t="s">
        <v>28</v>
      </c>
      <c r="B31" s="161" t="s">
        <v>28</v>
      </c>
    </row>
    <row r="32" spans="1:3" ht="33.75" x14ac:dyDescent="0.25">
      <c r="A32" s="3" t="s">
        <v>29</v>
      </c>
      <c r="B32" s="161" t="s">
        <v>29</v>
      </c>
    </row>
    <row r="33" spans="1:2" x14ac:dyDescent="0.25">
      <c r="A33" s="3" t="s">
        <v>30</v>
      </c>
      <c r="B33" s="161" t="s">
        <v>30</v>
      </c>
    </row>
    <row r="34" spans="1:2" x14ac:dyDescent="0.25">
      <c r="A34" s="3" t="s">
        <v>32</v>
      </c>
      <c r="B34" s="161" t="s">
        <v>32</v>
      </c>
    </row>
    <row r="35" spans="1:2" ht="33.75" x14ac:dyDescent="0.25">
      <c r="A35" s="3" t="s">
        <v>33</v>
      </c>
      <c r="B35" s="161" t="s">
        <v>33</v>
      </c>
    </row>
    <row r="36" spans="1:2" ht="33.75" x14ac:dyDescent="0.25">
      <c r="A36" s="3" t="s">
        <v>34</v>
      </c>
      <c r="B36" s="161" t="s">
        <v>34</v>
      </c>
    </row>
    <row r="37" spans="1:2" ht="45" x14ac:dyDescent="0.25">
      <c r="A37" s="3" t="s">
        <v>35</v>
      </c>
      <c r="B37" s="161" t="s">
        <v>35</v>
      </c>
    </row>
    <row r="38" spans="1:2" ht="45" x14ac:dyDescent="0.25">
      <c r="A38" s="3" t="s">
        <v>36</v>
      </c>
      <c r="B38" s="161" t="s">
        <v>36</v>
      </c>
    </row>
    <row r="39" spans="1:2" x14ac:dyDescent="0.25">
      <c r="A39" s="158" t="s">
        <v>11205</v>
      </c>
    </row>
    <row r="40" spans="1:2" x14ac:dyDescent="0.25">
      <c r="A40" s="159" t="s">
        <v>11206</v>
      </c>
    </row>
  </sheetData>
  <mergeCells count="3">
    <mergeCell ref="C23:C27"/>
    <mergeCell ref="C13:C14"/>
    <mergeCell ref="C18:C2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8BFD9-2DBC-4D43-AC16-EA14549084FC}">
  <dimension ref="A1:Y793"/>
  <sheetViews>
    <sheetView showGridLines="0" workbookViewId="0">
      <selection activeCell="B46" sqref="B46"/>
    </sheetView>
  </sheetViews>
  <sheetFormatPr defaultColWidth="8.85546875" defaultRowHeight="15" x14ac:dyDescent="0.25"/>
  <cols>
    <col min="1" max="1" width="19" style="18" customWidth="1"/>
    <col min="2" max="2" width="31.42578125" style="18" customWidth="1"/>
    <col min="3" max="3" width="46.5703125" style="18" customWidth="1"/>
    <col min="4" max="4" width="15.28515625" style="18" bestFit="1" customWidth="1"/>
    <col min="5" max="16384" width="8.85546875" style="18"/>
  </cols>
  <sheetData>
    <row r="1" spans="1:25" ht="18" x14ac:dyDescent="0.25">
      <c r="A1" s="22" t="s">
        <v>11</v>
      </c>
      <c r="B1" s="22" t="s">
        <v>1664</v>
      </c>
      <c r="C1" s="22" t="s">
        <v>1663</v>
      </c>
      <c r="D1" s="22" t="s">
        <v>19</v>
      </c>
      <c r="E1" s="19"/>
      <c r="F1" s="19"/>
      <c r="G1" s="19"/>
      <c r="H1" s="19"/>
      <c r="I1" s="19"/>
      <c r="J1" s="19"/>
      <c r="K1" s="19"/>
      <c r="L1" s="19"/>
      <c r="M1" s="19"/>
      <c r="N1" s="19"/>
      <c r="O1" s="19"/>
      <c r="P1" s="19"/>
      <c r="Q1" s="19"/>
      <c r="R1" s="19"/>
      <c r="S1" s="19"/>
      <c r="T1" s="19"/>
      <c r="U1" s="19"/>
      <c r="V1" s="19"/>
      <c r="W1" s="19"/>
      <c r="X1" s="19"/>
      <c r="Y1" s="19"/>
    </row>
    <row r="2" spans="1:25" ht="18" x14ac:dyDescent="0.25">
      <c r="A2" s="21">
        <v>0</v>
      </c>
      <c r="B2" s="21" t="s">
        <v>40</v>
      </c>
      <c r="C2" s="21" t="s">
        <v>1662</v>
      </c>
      <c r="D2" s="21"/>
      <c r="E2" s="19"/>
      <c r="F2" s="19"/>
      <c r="G2" s="19"/>
      <c r="H2" s="19"/>
      <c r="I2" s="19"/>
      <c r="J2" s="19"/>
      <c r="K2" s="19"/>
      <c r="L2" s="19"/>
      <c r="M2" s="19"/>
      <c r="N2" s="19"/>
      <c r="O2" s="19"/>
      <c r="P2" s="19"/>
      <c r="Q2" s="19"/>
      <c r="R2" s="19"/>
      <c r="S2" s="19"/>
      <c r="T2" s="19"/>
      <c r="U2" s="19"/>
      <c r="V2" s="19"/>
      <c r="W2" s="19"/>
      <c r="X2" s="19"/>
      <c r="Y2" s="19"/>
    </row>
    <row r="3" spans="1:25" ht="18" x14ac:dyDescent="0.25">
      <c r="A3" s="21">
        <v>1</v>
      </c>
      <c r="B3" s="21" t="s">
        <v>86</v>
      </c>
      <c r="C3" s="21" t="s">
        <v>1661</v>
      </c>
      <c r="D3" s="21"/>
      <c r="E3" s="19"/>
      <c r="F3" s="19"/>
      <c r="G3" s="19"/>
      <c r="H3" s="19"/>
      <c r="I3" s="19"/>
      <c r="J3" s="19"/>
      <c r="K3" s="19"/>
      <c r="L3" s="19"/>
      <c r="M3" s="19"/>
      <c r="N3" s="19"/>
      <c r="O3" s="19"/>
      <c r="P3" s="19"/>
      <c r="Q3" s="19"/>
      <c r="R3" s="19"/>
      <c r="S3" s="19"/>
      <c r="T3" s="19"/>
      <c r="U3" s="19"/>
      <c r="V3" s="19"/>
      <c r="W3" s="19"/>
      <c r="X3" s="19"/>
      <c r="Y3" s="19"/>
    </row>
    <row r="4" spans="1:25" ht="18" x14ac:dyDescent="0.25">
      <c r="A4" s="21">
        <v>2</v>
      </c>
      <c r="B4" s="21" t="s">
        <v>86</v>
      </c>
      <c r="C4" s="21" t="s">
        <v>1660</v>
      </c>
      <c r="D4" s="21"/>
      <c r="E4" s="19"/>
      <c r="F4" s="19"/>
      <c r="G4" s="19"/>
      <c r="H4" s="19"/>
      <c r="I4" s="19"/>
      <c r="J4" s="19"/>
      <c r="K4" s="19"/>
      <c r="L4" s="19"/>
      <c r="M4" s="19"/>
      <c r="N4" s="19"/>
      <c r="O4" s="19"/>
      <c r="P4" s="19"/>
      <c r="Q4" s="19"/>
      <c r="R4" s="19"/>
      <c r="S4" s="19"/>
      <c r="T4" s="19"/>
      <c r="U4" s="19"/>
      <c r="V4" s="19"/>
      <c r="W4" s="19"/>
      <c r="X4" s="19"/>
      <c r="Y4" s="19"/>
    </row>
    <row r="5" spans="1:25" ht="18" x14ac:dyDescent="0.25">
      <c r="A5" s="21" t="s">
        <v>78</v>
      </c>
      <c r="B5" s="21" t="s">
        <v>65</v>
      </c>
      <c r="C5" s="21" t="s">
        <v>64</v>
      </c>
      <c r="D5" s="21"/>
      <c r="E5" s="19"/>
      <c r="F5" s="19"/>
      <c r="G5" s="19"/>
      <c r="H5" s="19"/>
      <c r="I5" s="19"/>
      <c r="J5" s="19"/>
      <c r="K5" s="19"/>
      <c r="L5" s="19"/>
      <c r="M5" s="19"/>
      <c r="N5" s="19"/>
      <c r="O5" s="19"/>
      <c r="P5" s="19"/>
      <c r="Q5" s="19"/>
      <c r="R5" s="19"/>
      <c r="S5" s="19"/>
      <c r="T5" s="19"/>
      <c r="U5" s="19"/>
      <c r="V5" s="19"/>
      <c r="W5" s="19"/>
      <c r="X5" s="19"/>
      <c r="Y5" s="19"/>
    </row>
    <row r="6" spans="1:25" ht="18" x14ac:dyDescent="0.25">
      <c r="A6" s="21" t="s">
        <v>62</v>
      </c>
      <c r="B6" s="21" t="s">
        <v>65</v>
      </c>
      <c r="C6" s="21" t="s">
        <v>64</v>
      </c>
      <c r="D6" s="21" t="s">
        <v>19</v>
      </c>
      <c r="E6" s="19"/>
      <c r="F6" s="19"/>
      <c r="G6" s="19"/>
      <c r="H6" s="19"/>
      <c r="I6" s="19"/>
      <c r="J6" s="19"/>
      <c r="K6" s="19"/>
      <c r="L6" s="19"/>
      <c r="M6" s="19"/>
      <c r="N6" s="19"/>
      <c r="O6" s="19"/>
      <c r="P6" s="19"/>
      <c r="Q6" s="19"/>
      <c r="R6" s="19"/>
      <c r="S6" s="19"/>
      <c r="T6" s="19"/>
      <c r="U6" s="19"/>
      <c r="V6" s="19"/>
      <c r="W6" s="19"/>
      <c r="X6" s="19"/>
      <c r="Y6" s="19"/>
    </row>
    <row r="7" spans="1:25" ht="18" x14ac:dyDescent="0.25">
      <c r="A7" s="21">
        <v>3</v>
      </c>
      <c r="B7" s="21" t="s">
        <v>86</v>
      </c>
      <c r="C7" s="21" t="s">
        <v>1659</v>
      </c>
      <c r="D7" s="21"/>
      <c r="E7" s="19"/>
      <c r="F7" s="19"/>
      <c r="G7" s="19"/>
      <c r="H7" s="19"/>
      <c r="I7" s="19"/>
      <c r="J7" s="19"/>
      <c r="K7" s="19"/>
      <c r="L7" s="19"/>
      <c r="M7" s="19"/>
      <c r="N7" s="19"/>
      <c r="O7" s="19"/>
      <c r="P7" s="19"/>
      <c r="Q7" s="19"/>
      <c r="R7" s="19"/>
      <c r="S7" s="19"/>
      <c r="T7" s="19"/>
      <c r="U7" s="19"/>
      <c r="V7" s="19"/>
      <c r="W7" s="19"/>
      <c r="X7" s="19"/>
      <c r="Y7" s="19"/>
    </row>
    <row r="8" spans="1:25" ht="18" x14ac:dyDescent="0.25">
      <c r="A8" s="21" t="s">
        <v>101</v>
      </c>
      <c r="B8" s="21" t="s">
        <v>65</v>
      </c>
      <c r="C8" s="21" t="s">
        <v>104</v>
      </c>
      <c r="D8" s="21"/>
      <c r="E8" s="19"/>
      <c r="F8" s="19"/>
      <c r="G8" s="19"/>
      <c r="H8" s="19"/>
      <c r="I8" s="19"/>
      <c r="J8" s="19"/>
      <c r="K8" s="19"/>
      <c r="L8" s="19"/>
      <c r="M8" s="19"/>
      <c r="N8" s="19"/>
      <c r="O8" s="19"/>
      <c r="P8" s="19"/>
      <c r="Q8" s="19"/>
      <c r="R8" s="19"/>
      <c r="S8" s="19"/>
      <c r="T8" s="19"/>
      <c r="U8" s="19"/>
      <c r="V8" s="19"/>
      <c r="W8" s="19"/>
      <c r="X8" s="19"/>
      <c r="Y8" s="19"/>
    </row>
    <row r="9" spans="1:25" ht="18" x14ac:dyDescent="0.25">
      <c r="A9" s="21" t="s">
        <v>384</v>
      </c>
      <c r="B9" s="21" t="s">
        <v>65</v>
      </c>
      <c r="C9" s="21" t="s">
        <v>104</v>
      </c>
      <c r="D9" s="21" t="s">
        <v>19</v>
      </c>
      <c r="E9" s="19"/>
      <c r="F9" s="19"/>
      <c r="G9" s="19"/>
      <c r="H9" s="19"/>
      <c r="I9" s="19"/>
      <c r="J9" s="19"/>
      <c r="K9" s="19"/>
      <c r="L9" s="19"/>
      <c r="M9" s="19"/>
      <c r="N9" s="19"/>
      <c r="O9" s="19"/>
      <c r="P9" s="19"/>
      <c r="Q9" s="19"/>
      <c r="R9" s="19"/>
      <c r="S9" s="19"/>
      <c r="T9" s="19"/>
      <c r="U9" s="19"/>
      <c r="V9" s="19"/>
      <c r="W9" s="19"/>
      <c r="X9" s="19"/>
      <c r="Y9" s="19"/>
    </row>
    <row r="10" spans="1:25" ht="18" x14ac:dyDescent="0.25">
      <c r="A10" s="21">
        <v>4</v>
      </c>
      <c r="B10" s="21" t="s">
        <v>86</v>
      </c>
      <c r="C10" s="21" t="s">
        <v>1658</v>
      </c>
      <c r="D10" s="21"/>
      <c r="E10" s="19"/>
      <c r="F10" s="19"/>
      <c r="G10" s="19"/>
      <c r="H10" s="19"/>
      <c r="I10" s="19"/>
      <c r="J10" s="19"/>
      <c r="K10" s="19"/>
      <c r="L10" s="19"/>
      <c r="M10" s="19"/>
      <c r="N10" s="19"/>
      <c r="O10" s="19"/>
      <c r="P10" s="19"/>
      <c r="Q10" s="19"/>
      <c r="R10" s="19"/>
      <c r="S10" s="19"/>
      <c r="T10" s="19"/>
      <c r="U10" s="19"/>
      <c r="V10" s="19"/>
      <c r="W10" s="19"/>
      <c r="X10" s="19"/>
      <c r="Y10" s="19"/>
    </row>
    <row r="11" spans="1:25" ht="18" x14ac:dyDescent="0.25">
      <c r="A11" s="21" t="s">
        <v>143</v>
      </c>
      <c r="B11" s="21" t="s">
        <v>65</v>
      </c>
      <c r="C11" s="21" t="s">
        <v>39</v>
      </c>
      <c r="D11" s="21"/>
      <c r="E11" s="19"/>
      <c r="F11" s="19"/>
      <c r="G11" s="19"/>
      <c r="H11" s="19"/>
      <c r="I11" s="19"/>
      <c r="J11" s="19"/>
      <c r="K11" s="19"/>
      <c r="L11" s="19"/>
      <c r="M11" s="19"/>
      <c r="N11" s="19"/>
      <c r="O11" s="19"/>
      <c r="P11" s="19"/>
      <c r="Q11" s="19"/>
      <c r="R11" s="19"/>
      <c r="S11" s="19"/>
      <c r="T11" s="19"/>
      <c r="U11" s="19"/>
      <c r="V11" s="19"/>
      <c r="W11" s="19"/>
      <c r="X11" s="19"/>
      <c r="Y11" s="19"/>
    </row>
    <row r="12" spans="1:25" ht="18" x14ac:dyDescent="0.25">
      <c r="A12" s="21" t="s">
        <v>107</v>
      </c>
      <c r="B12" s="21" t="s">
        <v>65</v>
      </c>
      <c r="C12" s="21" t="s">
        <v>39</v>
      </c>
      <c r="D12" s="21" t="s">
        <v>19</v>
      </c>
      <c r="E12" s="19"/>
      <c r="F12" s="19"/>
      <c r="G12" s="19"/>
      <c r="H12" s="19"/>
      <c r="I12" s="19"/>
      <c r="J12" s="19"/>
      <c r="K12" s="19"/>
      <c r="L12" s="19"/>
      <c r="M12" s="19"/>
      <c r="N12" s="19"/>
      <c r="O12" s="19"/>
      <c r="P12" s="19"/>
      <c r="Q12" s="19"/>
      <c r="R12" s="19"/>
      <c r="S12" s="19"/>
      <c r="T12" s="19"/>
      <c r="U12" s="19"/>
      <c r="V12" s="19"/>
      <c r="W12" s="19"/>
      <c r="X12" s="19"/>
      <c r="Y12" s="19"/>
    </row>
    <row r="13" spans="1:25" ht="18" x14ac:dyDescent="0.25">
      <c r="A13" s="21">
        <v>5</v>
      </c>
      <c r="B13" s="21" t="s">
        <v>65</v>
      </c>
      <c r="C13" s="21" t="s">
        <v>248</v>
      </c>
      <c r="D13" s="21"/>
      <c r="E13" s="19"/>
      <c r="F13" s="19"/>
      <c r="G13" s="19"/>
      <c r="H13" s="19"/>
      <c r="I13" s="19"/>
      <c r="J13" s="19"/>
      <c r="K13" s="19"/>
      <c r="L13" s="19"/>
      <c r="M13" s="19"/>
      <c r="N13" s="19"/>
      <c r="O13" s="19"/>
      <c r="P13" s="19"/>
      <c r="Q13" s="19"/>
      <c r="R13" s="19"/>
      <c r="S13" s="19"/>
      <c r="T13" s="19"/>
      <c r="U13" s="19"/>
      <c r="V13" s="19"/>
      <c r="W13" s="19"/>
      <c r="X13" s="19"/>
      <c r="Y13" s="19"/>
    </row>
    <row r="14" spans="1:25" ht="18" x14ac:dyDescent="0.25">
      <c r="A14" s="21" t="s">
        <v>1393</v>
      </c>
      <c r="B14" s="21" t="s">
        <v>65</v>
      </c>
      <c r="C14" s="21" t="s">
        <v>46</v>
      </c>
      <c r="D14" s="21"/>
      <c r="E14" s="19"/>
      <c r="F14" s="19"/>
      <c r="G14" s="19"/>
      <c r="H14" s="19"/>
      <c r="I14" s="19"/>
      <c r="J14" s="19"/>
      <c r="K14" s="19"/>
      <c r="L14" s="19"/>
      <c r="M14" s="19"/>
      <c r="N14" s="19"/>
      <c r="O14" s="19"/>
      <c r="P14" s="19"/>
      <c r="Q14" s="19"/>
      <c r="R14" s="19"/>
      <c r="S14" s="19"/>
      <c r="T14" s="19"/>
      <c r="U14" s="19"/>
      <c r="V14" s="19"/>
      <c r="W14" s="19"/>
      <c r="X14" s="19"/>
      <c r="Y14" s="19"/>
    </row>
    <row r="15" spans="1:25" ht="18" x14ac:dyDescent="0.25">
      <c r="A15" s="21" t="s">
        <v>1657</v>
      </c>
      <c r="B15" s="21" t="s">
        <v>65</v>
      </c>
      <c r="C15" s="21" t="s">
        <v>46</v>
      </c>
      <c r="D15" s="21" t="s">
        <v>19</v>
      </c>
      <c r="E15" s="19"/>
      <c r="F15" s="19"/>
      <c r="G15" s="19"/>
      <c r="H15" s="19"/>
      <c r="I15" s="19"/>
      <c r="J15" s="19"/>
      <c r="K15" s="19"/>
      <c r="L15" s="19"/>
      <c r="M15" s="19"/>
      <c r="N15" s="19"/>
      <c r="O15" s="19"/>
      <c r="P15" s="19"/>
      <c r="Q15" s="19"/>
      <c r="R15" s="19"/>
      <c r="S15" s="19"/>
      <c r="T15" s="19"/>
      <c r="U15" s="19"/>
      <c r="V15" s="19"/>
      <c r="W15" s="19"/>
      <c r="X15" s="19"/>
      <c r="Y15" s="19"/>
    </row>
    <row r="16" spans="1:25" ht="18" x14ac:dyDescent="0.25">
      <c r="A16" s="21" t="s">
        <v>1488</v>
      </c>
      <c r="B16" s="21" t="s">
        <v>65</v>
      </c>
      <c r="C16" s="21" t="s">
        <v>1489</v>
      </c>
      <c r="D16" s="21"/>
      <c r="E16" s="19"/>
      <c r="F16" s="19"/>
      <c r="G16" s="19"/>
      <c r="H16" s="19"/>
      <c r="I16" s="19"/>
      <c r="J16" s="19"/>
      <c r="K16" s="19"/>
      <c r="L16" s="19"/>
      <c r="M16" s="19"/>
      <c r="N16" s="19"/>
      <c r="O16" s="19"/>
      <c r="P16" s="19"/>
      <c r="Q16" s="19"/>
      <c r="R16" s="19"/>
      <c r="S16" s="19"/>
      <c r="T16" s="19"/>
      <c r="U16" s="19"/>
      <c r="V16" s="19"/>
      <c r="W16" s="19"/>
      <c r="X16" s="19"/>
      <c r="Y16" s="19"/>
    </row>
    <row r="17" spans="1:25" ht="18" x14ac:dyDescent="0.25">
      <c r="A17" s="21">
        <v>6</v>
      </c>
      <c r="B17" s="21" t="s">
        <v>1656</v>
      </c>
      <c r="C17" s="21" t="s">
        <v>1655</v>
      </c>
      <c r="D17" s="21"/>
      <c r="E17" s="19"/>
      <c r="F17" s="19"/>
      <c r="G17" s="19"/>
      <c r="H17" s="19"/>
      <c r="I17" s="19"/>
      <c r="J17" s="19"/>
      <c r="K17" s="19"/>
      <c r="L17" s="19"/>
      <c r="M17" s="19"/>
      <c r="N17" s="19"/>
      <c r="O17" s="19"/>
      <c r="P17" s="19"/>
      <c r="Q17" s="19"/>
      <c r="R17" s="19"/>
      <c r="S17" s="19"/>
      <c r="T17" s="19"/>
      <c r="U17" s="19"/>
      <c r="V17" s="19"/>
      <c r="W17" s="19"/>
      <c r="X17" s="19"/>
      <c r="Y17" s="19"/>
    </row>
    <row r="18" spans="1:25" ht="18" x14ac:dyDescent="0.25">
      <c r="A18" s="21">
        <v>7</v>
      </c>
      <c r="B18" s="21" t="s">
        <v>86</v>
      </c>
      <c r="C18" s="21" t="s">
        <v>55</v>
      </c>
      <c r="D18" s="21"/>
      <c r="E18" s="19"/>
      <c r="F18" s="19"/>
      <c r="G18" s="19"/>
      <c r="H18" s="19"/>
      <c r="I18" s="19"/>
      <c r="J18" s="19"/>
      <c r="K18" s="19"/>
      <c r="L18" s="19"/>
      <c r="M18" s="19"/>
      <c r="N18" s="19"/>
      <c r="O18" s="19"/>
      <c r="P18" s="19"/>
      <c r="Q18" s="19"/>
      <c r="R18" s="19"/>
      <c r="S18" s="19"/>
      <c r="T18" s="19"/>
      <c r="U18" s="19"/>
      <c r="V18" s="19"/>
      <c r="W18" s="19"/>
      <c r="X18" s="19"/>
      <c r="Y18" s="19"/>
    </row>
    <row r="19" spans="1:25" ht="18" x14ac:dyDescent="0.25">
      <c r="A19" s="21">
        <v>8</v>
      </c>
      <c r="B19" s="21" t="s">
        <v>65</v>
      </c>
      <c r="C19" s="21" t="s">
        <v>684</v>
      </c>
      <c r="D19" s="21"/>
      <c r="E19" s="19"/>
      <c r="F19" s="19"/>
      <c r="G19" s="19"/>
      <c r="H19" s="19"/>
      <c r="I19" s="19"/>
      <c r="J19" s="19"/>
      <c r="K19" s="19"/>
      <c r="L19" s="19"/>
      <c r="M19" s="19"/>
      <c r="N19" s="19"/>
      <c r="O19" s="19"/>
      <c r="P19" s="19"/>
      <c r="Q19" s="19"/>
      <c r="R19" s="19"/>
      <c r="S19" s="19"/>
      <c r="T19" s="19"/>
      <c r="U19" s="19"/>
      <c r="V19" s="19"/>
      <c r="W19" s="19"/>
      <c r="X19" s="19"/>
      <c r="Y19" s="19"/>
    </row>
    <row r="20" spans="1:25" ht="18" x14ac:dyDescent="0.25">
      <c r="A20" s="21">
        <v>9</v>
      </c>
      <c r="B20" s="21" t="s">
        <v>65</v>
      </c>
      <c r="C20" s="21" t="s">
        <v>703</v>
      </c>
      <c r="D20" s="21"/>
      <c r="E20" s="19"/>
      <c r="F20" s="19"/>
      <c r="G20" s="19"/>
      <c r="H20" s="19"/>
      <c r="I20" s="19"/>
      <c r="J20" s="19"/>
      <c r="K20" s="19"/>
      <c r="L20" s="19"/>
      <c r="M20" s="19"/>
      <c r="N20" s="19"/>
      <c r="O20" s="19"/>
      <c r="P20" s="19"/>
      <c r="Q20" s="19"/>
      <c r="R20" s="19"/>
      <c r="S20" s="19"/>
      <c r="T20" s="19"/>
      <c r="U20" s="19"/>
      <c r="V20" s="19"/>
      <c r="W20" s="19"/>
      <c r="X20" s="19"/>
      <c r="Y20" s="19"/>
    </row>
    <row r="21" spans="1:25" ht="18" x14ac:dyDescent="0.25">
      <c r="A21" s="21">
        <v>10</v>
      </c>
      <c r="B21" s="21" t="s">
        <v>65</v>
      </c>
      <c r="C21" s="21" t="s">
        <v>1008</v>
      </c>
      <c r="D21" s="21"/>
      <c r="E21" s="19"/>
      <c r="F21" s="19"/>
      <c r="G21" s="19"/>
      <c r="H21" s="19"/>
      <c r="I21" s="19"/>
      <c r="J21" s="19"/>
      <c r="K21" s="19"/>
      <c r="L21" s="19"/>
      <c r="M21" s="19"/>
      <c r="N21" s="19"/>
      <c r="O21" s="19"/>
      <c r="P21" s="19"/>
      <c r="Q21" s="19"/>
      <c r="R21" s="19"/>
      <c r="S21" s="19"/>
      <c r="T21" s="19"/>
      <c r="U21" s="19"/>
      <c r="V21" s="19"/>
      <c r="W21" s="19"/>
      <c r="X21" s="19"/>
      <c r="Y21" s="19"/>
    </row>
    <row r="22" spans="1:25" ht="18" x14ac:dyDescent="0.25">
      <c r="A22" s="21">
        <v>11</v>
      </c>
      <c r="B22" s="21" t="s">
        <v>65</v>
      </c>
      <c r="C22" s="21" t="s">
        <v>54</v>
      </c>
      <c r="D22" s="21"/>
      <c r="E22" s="19"/>
      <c r="F22" s="19"/>
      <c r="G22" s="19"/>
      <c r="H22" s="19"/>
      <c r="I22" s="19"/>
      <c r="J22" s="19"/>
      <c r="K22" s="19"/>
      <c r="L22" s="19"/>
      <c r="M22" s="19"/>
      <c r="N22" s="19"/>
      <c r="O22" s="19"/>
      <c r="P22" s="19"/>
      <c r="Q22" s="19"/>
      <c r="R22" s="19"/>
      <c r="S22" s="19"/>
      <c r="T22" s="19"/>
      <c r="U22" s="19"/>
      <c r="V22" s="19"/>
      <c r="W22" s="19"/>
      <c r="X22" s="19"/>
      <c r="Y22" s="19"/>
    </row>
    <row r="23" spans="1:25" ht="18" x14ac:dyDescent="0.25">
      <c r="A23" s="21">
        <v>20</v>
      </c>
      <c r="B23" s="21" t="s">
        <v>44</v>
      </c>
      <c r="C23" s="21" t="s">
        <v>44</v>
      </c>
      <c r="D23" s="21"/>
      <c r="E23" s="19"/>
      <c r="F23" s="19"/>
      <c r="G23" s="19"/>
      <c r="H23" s="19"/>
      <c r="I23" s="19"/>
      <c r="J23" s="19"/>
      <c r="K23" s="19"/>
      <c r="L23" s="19"/>
      <c r="M23" s="19"/>
      <c r="N23" s="19"/>
      <c r="O23" s="19"/>
      <c r="P23" s="19"/>
      <c r="Q23" s="19"/>
      <c r="R23" s="19"/>
      <c r="S23" s="19"/>
      <c r="T23" s="19"/>
      <c r="U23" s="19"/>
      <c r="V23" s="19"/>
      <c r="W23" s="19"/>
      <c r="X23" s="19"/>
      <c r="Y23" s="19"/>
    </row>
    <row r="24" spans="1:25" ht="18" x14ac:dyDescent="0.25">
      <c r="A24" s="19"/>
      <c r="B24" s="19"/>
      <c r="C24" s="19"/>
      <c r="D24" s="20"/>
      <c r="E24" s="19"/>
      <c r="F24" s="19"/>
      <c r="G24" s="19"/>
      <c r="H24" s="19"/>
      <c r="I24" s="19"/>
      <c r="J24" s="19"/>
      <c r="K24" s="19"/>
      <c r="L24" s="19"/>
      <c r="M24" s="19"/>
      <c r="N24" s="19"/>
      <c r="O24" s="19"/>
      <c r="P24" s="19"/>
      <c r="Q24" s="19"/>
      <c r="R24" s="19"/>
      <c r="S24" s="19"/>
      <c r="T24" s="19"/>
      <c r="U24" s="19"/>
      <c r="V24" s="19"/>
      <c r="W24" s="19"/>
      <c r="X24" s="19"/>
      <c r="Y24" s="19"/>
    </row>
    <row r="25" spans="1:25" ht="18" x14ac:dyDescent="0.25">
      <c r="A25" s="19"/>
      <c r="B25" s="19"/>
      <c r="C25" s="19"/>
      <c r="D25" s="20"/>
      <c r="E25" s="19"/>
      <c r="F25" s="19"/>
      <c r="G25" s="19"/>
      <c r="H25" s="19"/>
      <c r="I25" s="19"/>
      <c r="J25" s="19"/>
      <c r="K25" s="19"/>
      <c r="L25" s="19"/>
      <c r="M25" s="19"/>
      <c r="N25" s="19"/>
      <c r="O25" s="19"/>
      <c r="P25" s="19"/>
      <c r="Q25" s="19"/>
      <c r="R25" s="19"/>
      <c r="S25" s="19"/>
      <c r="T25" s="19"/>
      <c r="U25" s="19"/>
      <c r="V25" s="19"/>
      <c r="W25" s="19"/>
      <c r="X25" s="19"/>
      <c r="Y25" s="19"/>
    </row>
    <row r="26" spans="1:25" ht="18" x14ac:dyDescent="0.25">
      <c r="A26" s="19"/>
      <c r="B26" s="19"/>
      <c r="C26" s="19"/>
      <c r="D26" s="20"/>
      <c r="E26" s="19"/>
      <c r="F26" s="19"/>
      <c r="G26" s="19"/>
      <c r="H26" s="19"/>
      <c r="I26" s="19"/>
      <c r="J26" s="19"/>
      <c r="K26" s="19"/>
      <c r="L26" s="19"/>
      <c r="M26" s="19"/>
      <c r="N26" s="19"/>
      <c r="O26" s="19"/>
      <c r="P26" s="19"/>
      <c r="Q26" s="19"/>
      <c r="R26" s="19"/>
      <c r="S26" s="19"/>
      <c r="T26" s="19"/>
      <c r="U26" s="19"/>
      <c r="V26" s="19"/>
      <c r="W26" s="19"/>
      <c r="X26" s="19"/>
      <c r="Y26" s="19"/>
    </row>
    <row r="27" spans="1:25" ht="18" x14ac:dyDescent="0.25">
      <c r="A27" s="19"/>
      <c r="B27" s="19"/>
      <c r="C27" s="19"/>
      <c r="D27" s="20"/>
      <c r="E27" s="19"/>
      <c r="F27" s="19"/>
      <c r="G27" s="19"/>
      <c r="H27" s="19"/>
      <c r="I27" s="19"/>
      <c r="J27" s="19"/>
      <c r="K27" s="19"/>
      <c r="L27" s="19"/>
      <c r="M27" s="19"/>
      <c r="N27" s="19"/>
      <c r="O27" s="19"/>
      <c r="P27" s="19"/>
      <c r="Q27" s="19"/>
      <c r="R27" s="19"/>
      <c r="S27" s="19"/>
      <c r="T27" s="19"/>
      <c r="U27" s="19"/>
      <c r="V27" s="19"/>
      <c r="W27" s="19"/>
      <c r="X27" s="19"/>
      <c r="Y27" s="19"/>
    </row>
    <row r="28" spans="1:25" ht="18" x14ac:dyDescent="0.25">
      <c r="A28" s="19"/>
      <c r="B28" s="19"/>
      <c r="C28" s="19"/>
      <c r="D28" s="20"/>
      <c r="E28" s="19"/>
      <c r="F28" s="19"/>
      <c r="G28" s="19"/>
      <c r="H28" s="19"/>
      <c r="I28" s="19"/>
      <c r="J28" s="19"/>
      <c r="K28" s="19"/>
      <c r="L28" s="19"/>
      <c r="M28" s="19"/>
      <c r="N28" s="19"/>
      <c r="O28" s="19"/>
      <c r="P28" s="19"/>
      <c r="Q28" s="19"/>
      <c r="R28" s="19"/>
      <c r="S28" s="19"/>
      <c r="T28" s="19"/>
      <c r="U28" s="19"/>
      <c r="V28" s="19"/>
      <c r="W28" s="19"/>
      <c r="X28" s="19"/>
      <c r="Y28" s="19"/>
    </row>
    <row r="29" spans="1:25" ht="18" x14ac:dyDescent="0.25">
      <c r="A29" s="19"/>
      <c r="B29" s="19"/>
      <c r="C29" s="19"/>
      <c r="D29" s="20"/>
      <c r="E29" s="19"/>
      <c r="F29" s="19"/>
      <c r="G29" s="19"/>
      <c r="H29" s="19"/>
      <c r="I29" s="19"/>
      <c r="J29" s="19"/>
      <c r="K29" s="19"/>
      <c r="L29" s="19"/>
      <c r="M29" s="19"/>
      <c r="N29" s="19"/>
      <c r="O29" s="19"/>
      <c r="P29" s="19"/>
      <c r="Q29" s="19"/>
      <c r="R29" s="19"/>
      <c r="S29" s="19"/>
      <c r="T29" s="19"/>
      <c r="U29" s="19"/>
      <c r="V29" s="19"/>
      <c r="W29" s="19"/>
      <c r="X29" s="19"/>
      <c r="Y29" s="19"/>
    </row>
    <row r="30" spans="1:25" ht="18" x14ac:dyDescent="0.25">
      <c r="A30" s="19"/>
      <c r="B30" s="19"/>
      <c r="C30" s="19"/>
      <c r="D30" s="20"/>
      <c r="E30" s="19"/>
      <c r="F30" s="19"/>
      <c r="G30" s="19"/>
      <c r="H30" s="19"/>
      <c r="I30" s="19"/>
      <c r="J30" s="19"/>
      <c r="K30" s="19"/>
      <c r="L30" s="19"/>
      <c r="M30" s="19"/>
      <c r="N30" s="19"/>
      <c r="O30" s="19"/>
      <c r="P30" s="19"/>
      <c r="Q30" s="19"/>
      <c r="R30" s="19"/>
      <c r="S30" s="19"/>
      <c r="T30" s="19"/>
      <c r="U30" s="19"/>
      <c r="V30" s="19"/>
      <c r="W30" s="19"/>
      <c r="X30" s="19"/>
      <c r="Y30" s="19"/>
    </row>
    <row r="31" spans="1:25" ht="18" x14ac:dyDescent="0.25">
      <c r="A31" s="19"/>
      <c r="B31" s="19"/>
      <c r="C31" s="19"/>
      <c r="D31" s="20"/>
      <c r="E31" s="19"/>
      <c r="F31" s="19"/>
      <c r="G31" s="19"/>
      <c r="H31" s="19"/>
      <c r="I31" s="19"/>
      <c r="J31" s="19"/>
      <c r="K31" s="19"/>
      <c r="L31" s="19"/>
      <c r="M31" s="19"/>
      <c r="N31" s="19"/>
      <c r="O31" s="19"/>
      <c r="P31" s="19"/>
      <c r="Q31" s="19"/>
      <c r="R31" s="19"/>
      <c r="S31" s="19"/>
      <c r="T31" s="19"/>
      <c r="U31" s="19"/>
      <c r="V31" s="19"/>
      <c r="W31" s="19"/>
      <c r="X31" s="19"/>
      <c r="Y31" s="19"/>
    </row>
    <row r="32" spans="1:25" ht="18" x14ac:dyDescent="0.25">
      <c r="A32" s="19"/>
      <c r="B32" s="19"/>
      <c r="C32" s="19"/>
      <c r="D32" s="20"/>
      <c r="E32" s="19"/>
      <c r="F32" s="19"/>
      <c r="G32" s="19"/>
      <c r="H32" s="19"/>
      <c r="I32" s="19"/>
      <c r="J32" s="19"/>
      <c r="K32" s="19"/>
      <c r="L32" s="19"/>
      <c r="M32" s="19"/>
      <c r="N32" s="19"/>
      <c r="O32" s="19"/>
      <c r="P32" s="19"/>
      <c r="Q32" s="19"/>
      <c r="R32" s="19"/>
      <c r="S32" s="19"/>
      <c r="T32" s="19"/>
      <c r="U32" s="19"/>
      <c r="V32" s="19"/>
      <c r="W32" s="19"/>
      <c r="X32" s="19"/>
      <c r="Y32" s="19"/>
    </row>
    <row r="33" spans="1:25" ht="18" x14ac:dyDescent="0.25">
      <c r="A33" s="19"/>
      <c r="B33" s="19"/>
      <c r="C33" s="19"/>
      <c r="D33" s="20"/>
      <c r="E33" s="19"/>
      <c r="F33" s="19"/>
      <c r="G33" s="19"/>
      <c r="H33" s="19"/>
      <c r="I33" s="19"/>
      <c r="J33" s="19"/>
      <c r="K33" s="19"/>
      <c r="L33" s="19"/>
      <c r="M33" s="19"/>
      <c r="N33" s="19"/>
      <c r="O33" s="19"/>
      <c r="P33" s="19"/>
      <c r="Q33" s="19"/>
      <c r="R33" s="19"/>
      <c r="S33" s="19"/>
      <c r="T33" s="19"/>
      <c r="U33" s="19"/>
      <c r="V33" s="19"/>
      <c r="W33" s="19"/>
      <c r="X33" s="19"/>
      <c r="Y33" s="19"/>
    </row>
    <row r="34" spans="1:25" ht="18" x14ac:dyDescent="0.25">
      <c r="A34" s="19"/>
      <c r="B34" s="19"/>
      <c r="C34" s="19"/>
      <c r="D34" s="20"/>
      <c r="E34" s="19"/>
      <c r="F34" s="19"/>
      <c r="G34" s="19"/>
      <c r="H34" s="19"/>
      <c r="I34" s="19"/>
      <c r="J34" s="19"/>
      <c r="K34" s="19"/>
      <c r="L34" s="19"/>
      <c r="M34" s="19"/>
      <c r="N34" s="19"/>
      <c r="O34" s="19"/>
      <c r="P34" s="19"/>
      <c r="Q34" s="19"/>
      <c r="R34" s="19"/>
      <c r="S34" s="19"/>
      <c r="T34" s="19"/>
      <c r="U34" s="19"/>
      <c r="V34" s="19"/>
      <c r="W34" s="19"/>
      <c r="X34" s="19"/>
      <c r="Y34" s="19"/>
    </row>
    <row r="35" spans="1:25" ht="18" x14ac:dyDescent="0.25">
      <c r="A35" s="19"/>
      <c r="B35" s="19"/>
      <c r="C35" s="19"/>
      <c r="D35" s="20"/>
      <c r="E35" s="19"/>
      <c r="F35" s="19"/>
      <c r="G35" s="19"/>
      <c r="H35" s="19"/>
      <c r="I35" s="19"/>
      <c r="J35" s="19"/>
      <c r="K35" s="19"/>
      <c r="L35" s="19"/>
      <c r="M35" s="19"/>
      <c r="N35" s="19"/>
      <c r="O35" s="19"/>
      <c r="P35" s="19"/>
      <c r="Q35" s="19"/>
      <c r="R35" s="19"/>
      <c r="S35" s="19"/>
      <c r="T35" s="19"/>
      <c r="U35" s="19"/>
      <c r="V35" s="19"/>
      <c r="W35" s="19"/>
      <c r="X35" s="19"/>
      <c r="Y35" s="19"/>
    </row>
    <row r="36" spans="1:25" ht="18" x14ac:dyDescent="0.25">
      <c r="A36" s="19"/>
      <c r="B36" s="19"/>
      <c r="C36" s="19"/>
      <c r="D36" s="20"/>
      <c r="E36" s="19"/>
      <c r="F36" s="19"/>
      <c r="G36" s="19"/>
      <c r="H36" s="19"/>
      <c r="I36" s="19"/>
      <c r="J36" s="19"/>
      <c r="K36" s="19"/>
      <c r="L36" s="19"/>
      <c r="M36" s="19"/>
      <c r="N36" s="19"/>
      <c r="O36" s="19"/>
      <c r="P36" s="19"/>
      <c r="Q36" s="19"/>
      <c r="R36" s="19"/>
      <c r="S36" s="19"/>
      <c r="T36" s="19"/>
      <c r="U36" s="19"/>
      <c r="V36" s="19"/>
      <c r="W36" s="19"/>
      <c r="X36" s="19"/>
      <c r="Y36" s="19"/>
    </row>
    <row r="37" spans="1:25" ht="18" x14ac:dyDescent="0.25">
      <c r="A37" s="19"/>
      <c r="B37" s="19"/>
      <c r="C37" s="19"/>
      <c r="D37" s="20"/>
      <c r="E37" s="19"/>
      <c r="F37" s="19"/>
      <c r="G37" s="19"/>
      <c r="H37" s="19"/>
      <c r="I37" s="19"/>
      <c r="J37" s="19"/>
      <c r="K37" s="19"/>
      <c r="L37" s="19"/>
      <c r="M37" s="19"/>
      <c r="N37" s="19"/>
      <c r="O37" s="19"/>
      <c r="P37" s="19"/>
      <c r="Q37" s="19"/>
      <c r="R37" s="19"/>
      <c r="S37" s="19"/>
      <c r="T37" s="19"/>
      <c r="U37" s="19"/>
      <c r="V37" s="19"/>
      <c r="W37" s="19"/>
      <c r="X37" s="19"/>
      <c r="Y37" s="19"/>
    </row>
    <row r="38" spans="1:25" ht="18" x14ac:dyDescent="0.25">
      <c r="A38" s="19"/>
      <c r="B38" s="19"/>
      <c r="C38" s="19"/>
      <c r="D38" s="20"/>
      <c r="E38" s="19"/>
      <c r="F38" s="19"/>
      <c r="G38" s="19"/>
      <c r="H38" s="19"/>
      <c r="I38" s="19"/>
      <c r="J38" s="19"/>
      <c r="K38" s="19"/>
      <c r="L38" s="19"/>
      <c r="M38" s="19"/>
      <c r="N38" s="19"/>
      <c r="O38" s="19"/>
      <c r="P38" s="19"/>
      <c r="Q38" s="19"/>
      <c r="R38" s="19"/>
      <c r="S38" s="19"/>
      <c r="T38" s="19"/>
      <c r="U38" s="19"/>
      <c r="V38" s="19"/>
      <c r="W38" s="19"/>
      <c r="X38" s="19"/>
      <c r="Y38" s="19"/>
    </row>
    <row r="39" spans="1:25" ht="18" x14ac:dyDescent="0.25">
      <c r="A39" s="19"/>
      <c r="B39" s="19"/>
      <c r="C39" s="19"/>
      <c r="D39" s="20"/>
      <c r="E39" s="19"/>
      <c r="F39" s="19"/>
      <c r="G39" s="19"/>
      <c r="H39" s="19"/>
      <c r="I39" s="19"/>
      <c r="J39" s="19"/>
      <c r="K39" s="19"/>
      <c r="L39" s="19"/>
      <c r="M39" s="19"/>
      <c r="N39" s="19"/>
      <c r="O39" s="19"/>
      <c r="P39" s="19"/>
      <c r="Q39" s="19"/>
      <c r="R39" s="19"/>
      <c r="S39" s="19"/>
      <c r="T39" s="19"/>
      <c r="U39" s="19"/>
      <c r="V39" s="19"/>
      <c r="W39" s="19"/>
      <c r="X39" s="19"/>
      <c r="Y39" s="19"/>
    </row>
    <row r="40" spans="1:25" ht="18" x14ac:dyDescent="0.25">
      <c r="A40" s="19"/>
      <c r="B40" s="19"/>
      <c r="C40" s="19"/>
      <c r="D40" s="20"/>
      <c r="E40" s="19"/>
      <c r="F40" s="19"/>
      <c r="G40" s="19"/>
      <c r="H40" s="19"/>
      <c r="I40" s="19"/>
      <c r="J40" s="19"/>
      <c r="K40" s="19"/>
      <c r="L40" s="19"/>
      <c r="M40" s="19"/>
      <c r="N40" s="19"/>
      <c r="O40" s="19"/>
      <c r="P40" s="19"/>
      <c r="Q40" s="19"/>
      <c r="R40" s="19"/>
      <c r="S40" s="19"/>
      <c r="T40" s="19"/>
      <c r="U40" s="19"/>
      <c r="V40" s="19"/>
      <c r="W40" s="19"/>
      <c r="X40" s="19"/>
      <c r="Y40" s="19"/>
    </row>
    <row r="41" spans="1:25" ht="18" x14ac:dyDescent="0.25">
      <c r="A41" s="19"/>
      <c r="B41" s="19"/>
      <c r="C41" s="19"/>
      <c r="D41" s="20"/>
      <c r="E41" s="19"/>
      <c r="F41" s="19"/>
      <c r="G41" s="19"/>
      <c r="H41" s="19"/>
      <c r="I41" s="19"/>
      <c r="J41" s="19"/>
      <c r="K41" s="19"/>
      <c r="L41" s="19"/>
      <c r="M41" s="19"/>
      <c r="N41" s="19"/>
      <c r="O41" s="19"/>
      <c r="P41" s="19"/>
      <c r="Q41" s="19"/>
      <c r="R41" s="19"/>
      <c r="S41" s="19"/>
      <c r="T41" s="19"/>
      <c r="U41" s="19"/>
      <c r="V41" s="19"/>
      <c r="W41" s="19"/>
      <c r="X41" s="19"/>
      <c r="Y41" s="19"/>
    </row>
    <row r="42" spans="1:25" ht="18" x14ac:dyDescent="0.25">
      <c r="A42" s="19"/>
      <c r="B42" s="19"/>
      <c r="C42" s="19"/>
      <c r="D42" s="20"/>
      <c r="E42" s="19"/>
      <c r="F42" s="19"/>
      <c r="G42" s="19"/>
      <c r="H42" s="19"/>
      <c r="I42" s="19"/>
      <c r="J42" s="19"/>
      <c r="K42" s="19"/>
      <c r="L42" s="19"/>
      <c r="M42" s="19"/>
      <c r="N42" s="19"/>
      <c r="O42" s="19"/>
      <c r="P42" s="19"/>
      <c r="Q42" s="19"/>
      <c r="R42" s="19"/>
      <c r="S42" s="19"/>
      <c r="T42" s="19"/>
      <c r="U42" s="19"/>
      <c r="V42" s="19"/>
      <c r="W42" s="19"/>
      <c r="X42" s="19"/>
      <c r="Y42" s="19"/>
    </row>
    <row r="43" spans="1:25" ht="18" x14ac:dyDescent="0.25">
      <c r="A43" s="19"/>
      <c r="B43" s="19"/>
      <c r="C43" s="19"/>
      <c r="D43" s="20"/>
      <c r="E43" s="19"/>
      <c r="F43" s="19"/>
      <c r="G43" s="19"/>
      <c r="H43" s="19"/>
      <c r="I43" s="19"/>
      <c r="J43" s="19"/>
      <c r="K43" s="19"/>
      <c r="L43" s="19"/>
      <c r="M43" s="19"/>
      <c r="N43" s="19"/>
      <c r="O43" s="19"/>
      <c r="P43" s="19"/>
      <c r="Q43" s="19"/>
      <c r="R43" s="19"/>
      <c r="S43" s="19"/>
      <c r="T43" s="19"/>
      <c r="U43" s="19"/>
      <c r="V43" s="19"/>
      <c r="W43" s="19"/>
      <c r="X43" s="19"/>
      <c r="Y43" s="19"/>
    </row>
    <row r="44" spans="1:25" ht="18" x14ac:dyDescent="0.25">
      <c r="A44" s="19"/>
      <c r="B44" s="19"/>
      <c r="C44" s="19"/>
      <c r="D44" s="20"/>
      <c r="E44" s="19"/>
      <c r="F44" s="19"/>
      <c r="G44" s="19"/>
      <c r="H44" s="19"/>
      <c r="I44" s="19"/>
      <c r="J44" s="19"/>
      <c r="K44" s="19"/>
      <c r="L44" s="19"/>
      <c r="M44" s="19"/>
      <c r="N44" s="19"/>
      <c r="O44" s="19"/>
      <c r="P44" s="19"/>
      <c r="Q44" s="19"/>
      <c r="R44" s="19"/>
      <c r="S44" s="19"/>
      <c r="T44" s="19"/>
      <c r="U44" s="19"/>
      <c r="V44" s="19"/>
      <c r="W44" s="19"/>
      <c r="X44" s="19"/>
      <c r="Y44" s="19"/>
    </row>
    <row r="45" spans="1:25" ht="18" x14ac:dyDescent="0.25">
      <c r="A45" s="19"/>
      <c r="B45" s="19"/>
      <c r="C45" s="19"/>
      <c r="D45" s="20"/>
      <c r="E45" s="19"/>
      <c r="F45" s="19"/>
      <c r="G45" s="19"/>
      <c r="H45" s="19"/>
      <c r="I45" s="19"/>
      <c r="J45" s="19"/>
      <c r="K45" s="19"/>
      <c r="L45" s="19"/>
      <c r="M45" s="19"/>
      <c r="N45" s="19"/>
      <c r="O45" s="19"/>
      <c r="P45" s="19"/>
      <c r="Q45" s="19"/>
      <c r="R45" s="19"/>
      <c r="S45" s="19"/>
      <c r="T45" s="19"/>
      <c r="U45" s="19"/>
      <c r="V45" s="19"/>
      <c r="W45" s="19"/>
      <c r="X45" s="19"/>
      <c r="Y45" s="19"/>
    </row>
    <row r="46" spans="1:25" ht="18" x14ac:dyDescent="0.25">
      <c r="A46" s="19"/>
      <c r="B46" s="19"/>
      <c r="C46" s="19"/>
      <c r="D46" s="20"/>
      <c r="E46" s="19"/>
      <c r="F46" s="19"/>
      <c r="G46" s="19"/>
      <c r="H46" s="19"/>
      <c r="I46" s="19"/>
      <c r="J46" s="19"/>
      <c r="K46" s="19"/>
      <c r="L46" s="19"/>
      <c r="M46" s="19"/>
      <c r="N46" s="19"/>
      <c r="O46" s="19"/>
      <c r="P46" s="19"/>
      <c r="Q46" s="19"/>
      <c r="R46" s="19"/>
      <c r="S46" s="19"/>
      <c r="T46" s="19"/>
      <c r="U46" s="19"/>
      <c r="V46" s="19"/>
      <c r="W46" s="19"/>
      <c r="X46" s="19"/>
      <c r="Y46" s="19"/>
    </row>
    <row r="47" spans="1:25" ht="18" x14ac:dyDescent="0.25">
      <c r="A47" s="19"/>
      <c r="B47" s="19"/>
      <c r="C47" s="19"/>
      <c r="D47" s="20"/>
      <c r="E47" s="19"/>
      <c r="F47" s="19"/>
      <c r="G47" s="19"/>
      <c r="H47" s="19"/>
      <c r="I47" s="19"/>
      <c r="J47" s="19"/>
      <c r="K47" s="19"/>
      <c r="L47" s="19"/>
      <c r="M47" s="19"/>
      <c r="N47" s="19"/>
      <c r="O47" s="19"/>
      <c r="P47" s="19"/>
      <c r="Q47" s="19"/>
      <c r="R47" s="19"/>
      <c r="S47" s="19"/>
      <c r="T47" s="19"/>
      <c r="U47" s="19"/>
      <c r="V47" s="19"/>
      <c r="W47" s="19"/>
      <c r="X47" s="19"/>
      <c r="Y47" s="19"/>
    </row>
    <row r="48" spans="1:25" ht="18" x14ac:dyDescent="0.25">
      <c r="A48" s="19"/>
      <c r="B48" s="19"/>
      <c r="C48" s="19"/>
      <c r="D48" s="20"/>
      <c r="E48" s="19"/>
      <c r="F48" s="19"/>
      <c r="G48" s="19"/>
      <c r="H48" s="19"/>
      <c r="I48" s="19"/>
      <c r="J48" s="19"/>
      <c r="K48" s="19"/>
      <c r="L48" s="19"/>
      <c r="M48" s="19"/>
      <c r="N48" s="19"/>
      <c r="O48" s="19"/>
      <c r="P48" s="19"/>
      <c r="Q48" s="19"/>
      <c r="R48" s="19"/>
      <c r="S48" s="19"/>
      <c r="T48" s="19"/>
      <c r="U48" s="19"/>
      <c r="V48" s="19"/>
      <c r="W48" s="19"/>
      <c r="X48" s="19"/>
      <c r="Y48" s="19"/>
    </row>
    <row r="49" spans="1:25" ht="18" x14ac:dyDescent="0.25">
      <c r="A49" s="19"/>
      <c r="B49" s="19"/>
      <c r="C49" s="19"/>
      <c r="D49" s="20"/>
      <c r="E49" s="19"/>
      <c r="F49" s="19"/>
      <c r="G49" s="19"/>
      <c r="H49" s="19"/>
      <c r="I49" s="19"/>
      <c r="J49" s="19"/>
      <c r="K49" s="19"/>
      <c r="L49" s="19"/>
      <c r="M49" s="19"/>
      <c r="N49" s="19"/>
      <c r="O49" s="19"/>
      <c r="P49" s="19"/>
      <c r="Q49" s="19"/>
      <c r="R49" s="19"/>
      <c r="S49" s="19"/>
      <c r="T49" s="19"/>
      <c r="U49" s="19"/>
      <c r="V49" s="19"/>
      <c r="W49" s="19"/>
      <c r="X49" s="19"/>
      <c r="Y49" s="19"/>
    </row>
    <row r="50" spans="1:25" ht="18" x14ac:dyDescent="0.25">
      <c r="A50" s="19"/>
      <c r="B50" s="19"/>
      <c r="C50" s="19"/>
      <c r="D50" s="20"/>
      <c r="E50" s="19"/>
      <c r="F50" s="19"/>
      <c r="G50" s="19"/>
      <c r="H50" s="19"/>
      <c r="I50" s="19"/>
      <c r="J50" s="19"/>
      <c r="K50" s="19"/>
      <c r="L50" s="19"/>
      <c r="M50" s="19"/>
      <c r="N50" s="19"/>
      <c r="O50" s="19"/>
      <c r="P50" s="19"/>
      <c r="Q50" s="19"/>
      <c r="R50" s="19"/>
      <c r="S50" s="19"/>
      <c r="T50" s="19"/>
      <c r="U50" s="19"/>
      <c r="V50" s="19"/>
      <c r="W50" s="19"/>
      <c r="X50" s="19"/>
      <c r="Y50" s="19"/>
    </row>
    <row r="51" spans="1:25" ht="18" x14ac:dyDescent="0.25">
      <c r="A51" s="19"/>
      <c r="B51" s="19"/>
      <c r="C51" s="19"/>
      <c r="D51" s="20"/>
      <c r="E51" s="19"/>
      <c r="F51" s="19"/>
      <c r="G51" s="19"/>
      <c r="H51" s="19"/>
      <c r="I51" s="19"/>
      <c r="J51" s="19"/>
      <c r="K51" s="19"/>
      <c r="L51" s="19"/>
      <c r="M51" s="19"/>
      <c r="N51" s="19"/>
      <c r="O51" s="19"/>
      <c r="P51" s="19"/>
      <c r="Q51" s="19"/>
      <c r="R51" s="19"/>
      <c r="S51" s="19"/>
      <c r="T51" s="19"/>
      <c r="U51" s="19"/>
      <c r="V51" s="19"/>
      <c r="W51" s="19"/>
      <c r="X51" s="19"/>
      <c r="Y51" s="19"/>
    </row>
    <row r="52" spans="1:25" ht="18" x14ac:dyDescent="0.25">
      <c r="A52" s="19"/>
      <c r="B52" s="19"/>
      <c r="C52" s="19"/>
      <c r="D52" s="20"/>
      <c r="E52" s="19"/>
      <c r="F52" s="19"/>
      <c r="G52" s="19"/>
      <c r="H52" s="19"/>
      <c r="I52" s="19"/>
      <c r="J52" s="19"/>
      <c r="K52" s="19"/>
      <c r="L52" s="19"/>
      <c r="M52" s="19"/>
      <c r="N52" s="19"/>
      <c r="O52" s="19"/>
      <c r="P52" s="19"/>
      <c r="Q52" s="19"/>
      <c r="R52" s="19"/>
      <c r="S52" s="19"/>
      <c r="T52" s="19"/>
      <c r="U52" s="19"/>
      <c r="V52" s="19"/>
      <c r="W52" s="19"/>
      <c r="X52" s="19"/>
      <c r="Y52" s="19"/>
    </row>
    <row r="53" spans="1:25" ht="18" x14ac:dyDescent="0.25">
      <c r="A53" s="19"/>
      <c r="B53" s="19"/>
      <c r="C53" s="19"/>
      <c r="D53" s="20"/>
      <c r="E53" s="19"/>
      <c r="F53" s="19"/>
      <c r="G53" s="19"/>
      <c r="H53" s="19"/>
      <c r="I53" s="19"/>
      <c r="J53" s="19"/>
      <c r="K53" s="19"/>
      <c r="L53" s="19"/>
      <c r="M53" s="19"/>
      <c r="N53" s="19"/>
      <c r="O53" s="19"/>
      <c r="P53" s="19"/>
      <c r="Q53" s="19"/>
      <c r="R53" s="19"/>
      <c r="S53" s="19"/>
      <c r="T53" s="19"/>
      <c r="U53" s="19"/>
      <c r="V53" s="19"/>
      <c r="W53" s="19"/>
      <c r="X53" s="19"/>
      <c r="Y53" s="19"/>
    </row>
    <row r="54" spans="1:25" ht="18" x14ac:dyDescent="0.25">
      <c r="A54" s="19"/>
      <c r="B54" s="19"/>
      <c r="C54" s="19"/>
      <c r="D54" s="20"/>
      <c r="E54" s="19"/>
      <c r="F54" s="19"/>
      <c r="G54" s="19"/>
      <c r="H54" s="19"/>
      <c r="I54" s="19"/>
      <c r="J54" s="19"/>
      <c r="K54" s="19"/>
      <c r="L54" s="19"/>
      <c r="M54" s="19"/>
      <c r="N54" s="19"/>
      <c r="O54" s="19"/>
      <c r="P54" s="19"/>
      <c r="Q54" s="19"/>
      <c r="R54" s="19"/>
      <c r="S54" s="19"/>
      <c r="T54" s="19"/>
      <c r="U54" s="19"/>
      <c r="V54" s="19"/>
      <c r="W54" s="19"/>
      <c r="X54" s="19"/>
      <c r="Y54" s="19"/>
    </row>
    <row r="55" spans="1:25" ht="18" x14ac:dyDescent="0.25">
      <c r="A55" s="19"/>
      <c r="B55" s="19"/>
      <c r="C55" s="19"/>
      <c r="D55" s="20"/>
      <c r="E55" s="19"/>
      <c r="F55" s="19"/>
      <c r="G55" s="19"/>
      <c r="H55" s="19"/>
      <c r="I55" s="19"/>
      <c r="J55" s="19"/>
      <c r="K55" s="19"/>
      <c r="L55" s="19"/>
      <c r="M55" s="19"/>
      <c r="N55" s="19"/>
      <c r="O55" s="19"/>
      <c r="P55" s="19"/>
      <c r="Q55" s="19"/>
      <c r="R55" s="19"/>
      <c r="S55" s="19"/>
      <c r="T55" s="19"/>
      <c r="U55" s="19"/>
      <c r="V55" s="19"/>
      <c r="W55" s="19"/>
      <c r="X55" s="19"/>
      <c r="Y55" s="19"/>
    </row>
    <row r="56" spans="1:25" ht="18" x14ac:dyDescent="0.25">
      <c r="A56" s="19"/>
      <c r="B56" s="19"/>
      <c r="C56" s="19"/>
      <c r="D56" s="20"/>
      <c r="E56" s="19"/>
      <c r="F56" s="19"/>
      <c r="G56" s="19"/>
      <c r="H56" s="19"/>
      <c r="I56" s="19"/>
      <c r="J56" s="19"/>
      <c r="K56" s="19"/>
      <c r="L56" s="19"/>
      <c r="M56" s="19"/>
      <c r="N56" s="19"/>
      <c r="O56" s="19"/>
      <c r="P56" s="19"/>
      <c r="Q56" s="19"/>
      <c r="R56" s="19"/>
      <c r="S56" s="19"/>
      <c r="T56" s="19"/>
      <c r="U56" s="19"/>
      <c r="V56" s="19"/>
      <c r="W56" s="19"/>
      <c r="X56" s="19"/>
      <c r="Y56" s="19"/>
    </row>
    <row r="57" spans="1:25" ht="18" x14ac:dyDescent="0.25">
      <c r="A57" s="19"/>
      <c r="B57" s="19"/>
      <c r="C57" s="19"/>
      <c r="D57" s="20"/>
      <c r="E57" s="19"/>
      <c r="F57" s="19"/>
      <c r="G57" s="19"/>
      <c r="H57" s="19"/>
      <c r="I57" s="19"/>
      <c r="J57" s="19"/>
      <c r="K57" s="19"/>
      <c r="L57" s="19"/>
      <c r="M57" s="19"/>
      <c r="N57" s="19"/>
      <c r="O57" s="19"/>
      <c r="P57" s="19"/>
      <c r="Q57" s="19"/>
      <c r="R57" s="19"/>
      <c r="S57" s="19"/>
      <c r="T57" s="19"/>
      <c r="U57" s="19"/>
      <c r="V57" s="19"/>
      <c r="W57" s="19"/>
      <c r="X57" s="19"/>
      <c r="Y57" s="19"/>
    </row>
    <row r="58" spans="1:25" ht="18" x14ac:dyDescent="0.25">
      <c r="A58" s="19"/>
      <c r="B58" s="19"/>
      <c r="C58" s="19"/>
      <c r="D58" s="20"/>
      <c r="E58" s="19"/>
      <c r="F58" s="19"/>
      <c r="G58" s="19"/>
      <c r="H58" s="19"/>
      <c r="I58" s="19"/>
      <c r="J58" s="19"/>
      <c r="K58" s="19"/>
      <c r="L58" s="19"/>
      <c r="M58" s="19"/>
      <c r="N58" s="19"/>
      <c r="O58" s="19"/>
      <c r="P58" s="19"/>
      <c r="Q58" s="19"/>
      <c r="R58" s="19"/>
      <c r="S58" s="19"/>
      <c r="T58" s="19"/>
      <c r="U58" s="19"/>
      <c r="V58" s="19"/>
      <c r="W58" s="19"/>
      <c r="X58" s="19"/>
      <c r="Y58" s="19"/>
    </row>
    <row r="59" spans="1:25" ht="18" x14ac:dyDescent="0.25">
      <c r="A59" s="19"/>
      <c r="B59" s="19"/>
      <c r="C59" s="19"/>
      <c r="D59" s="20"/>
      <c r="E59" s="19"/>
      <c r="F59" s="19"/>
      <c r="G59" s="19"/>
      <c r="H59" s="19"/>
      <c r="I59" s="19"/>
      <c r="J59" s="19"/>
      <c r="K59" s="19"/>
      <c r="L59" s="19"/>
      <c r="M59" s="19"/>
      <c r="N59" s="19"/>
      <c r="O59" s="19"/>
      <c r="P59" s="19"/>
      <c r="Q59" s="19"/>
      <c r="R59" s="19"/>
      <c r="S59" s="19"/>
      <c r="T59" s="19"/>
      <c r="U59" s="19"/>
      <c r="V59" s="19"/>
      <c r="W59" s="19"/>
      <c r="X59" s="19"/>
      <c r="Y59" s="19"/>
    </row>
    <row r="60" spans="1:25" ht="18" x14ac:dyDescent="0.25">
      <c r="A60" s="19"/>
      <c r="B60" s="19"/>
      <c r="C60" s="19"/>
      <c r="D60" s="20"/>
      <c r="E60" s="19"/>
      <c r="F60" s="19"/>
      <c r="G60" s="19"/>
      <c r="H60" s="19"/>
      <c r="I60" s="19"/>
      <c r="J60" s="19"/>
      <c r="K60" s="19"/>
      <c r="L60" s="19"/>
      <c r="M60" s="19"/>
      <c r="N60" s="19"/>
      <c r="O60" s="19"/>
      <c r="P60" s="19"/>
      <c r="Q60" s="19"/>
      <c r="R60" s="19"/>
      <c r="S60" s="19"/>
      <c r="T60" s="19"/>
      <c r="U60" s="19"/>
      <c r="V60" s="19"/>
      <c r="W60" s="19"/>
      <c r="X60" s="19"/>
      <c r="Y60" s="19"/>
    </row>
    <row r="61" spans="1:25" ht="18" x14ac:dyDescent="0.25">
      <c r="A61" s="19"/>
      <c r="B61" s="19"/>
      <c r="C61" s="19"/>
      <c r="D61" s="20"/>
      <c r="E61" s="19"/>
      <c r="F61" s="19"/>
      <c r="G61" s="19"/>
      <c r="H61" s="19"/>
      <c r="I61" s="19"/>
      <c r="J61" s="19"/>
      <c r="K61" s="19"/>
      <c r="L61" s="19"/>
      <c r="M61" s="19"/>
      <c r="N61" s="19"/>
      <c r="O61" s="19"/>
      <c r="P61" s="19"/>
      <c r="Q61" s="19"/>
      <c r="R61" s="19"/>
      <c r="S61" s="19"/>
      <c r="T61" s="19"/>
      <c r="U61" s="19"/>
      <c r="V61" s="19"/>
      <c r="W61" s="19"/>
      <c r="X61" s="19"/>
      <c r="Y61" s="19"/>
    </row>
    <row r="62" spans="1:25" ht="18" x14ac:dyDescent="0.25">
      <c r="A62" s="19"/>
      <c r="B62" s="19"/>
      <c r="C62" s="19"/>
      <c r="D62" s="20"/>
      <c r="E62" s="19"/>
      <c r="F62" s="19"/>
      <c r="G62" s="19"/>
      <c r="H62" s="19"/>
      <c r="I62" s="19"/>
      <c r="J62" s="19"/>
      <c r="K62" s="19"/>
      <c r="L62" s="19"/>
      <c r="M62" s="19"/>
      <c r="N62" s="19"/>
      <c r="O62" s="19"/>
      <c r="P62" s="19"/>
      <c r="Q62" s="19"/>
      <c r="R62" s="19"/>
      <c r="S62" s="19"/>
      <c r="T62" s="19"/>
      <c r="U62" s="19"/>
      <c r="V62" s="19"/>
      <c r="W62" s="19"/>
      <c r="X62" s="19"/>
      <c r="Y62" s="19"/>
    </row>
    <row r="63" spans="1:25" ht="18" x14ac:dyDescent="0.25">
      <c r="A63" s="19"/>
      <c r="B63" s="19"/>
      <c r="C63" s="19"/>
      <c r="D63" s="20"/>
      <c r="E63" s="19"/>
      <c r="F63" s="19"/>
      <c r="G63" s="19"/>
      <c r="H63" s="19"/>
      <c r="I63" s="19"/>
      <c r="J63" s="19"/>
      <c r="K63" s="19"/>
      <c r="L63" s="19"/>
      <c r="M63" s="19"/>
      <c r="N63" s="19"/>
      <c r="O63" s="19"/>
      <c r="P63" s="19"/>
      <c r="Q63" s="19"/>
      <c r="R63" s="19"/>
      <c r="S63" s="19"/>
      <c r="T63" s="19"/>
      <c r="U63" s="19"/>
      <c r="V63" s="19"/>
      <c r="W63" s="19"/>
      <c r="X63" s="19"/>
      <c r="Y63" s="19"/>
    </row>
    <row r="64" spans="1:25" ht="18" x14ac:dyDescent="0.25">
      <c r="A64" s="19"/>
      <c r="B64" s="19"/>
      <c r="C64" s="19"/>
      <c r="D64" s="20"/>
      <c r="E64" s="19"/>
      <c r="F64" s="19"/>
      <c r="G64" s="19"/>
      <c r="H64" s="19"/>
      <c r="I64" s="19"/>
      <c r="J64" s="19"/>
      <c r="K64" s="19"/>
      <c r="L64" s="19"/>
      <c r="M64" s="19"/>
      <c r="N64" s="19"/>
      <c r="O64" s="19"/>
      <c r="P64" s="19"/>
      <c r="Q64" s="19"/>
      <c r="R64" s="19"/>
      <c r="S64" s="19"/>
      <c r="T64" s="19"/>
      <c r="U64" s="19"/>
      <c r="V64" s="19"/>
      <c r="W64" s="19"/>
      <c r="X64" s="19"/>
      <c r="Y64" s="19"/>
    </row>
    <row r="65" spans="1:25" ht="18" x14ac:dyDescent="0.25">
      <c r="A65" s="19"/>
      <c r="B65" s="19"/>
      <c r="C65" s="19"/>
      <c r="D65" s="20"/>
      <c r="E65" s="19"/>
      <c r="F65" s="19"/>
      <c r="G65" s="19"/>
      <c r="H65" s="19"/>
      <c r="I65" s="19"/>
      <c r="J65" s="19"/>
      <c r="K65" s="19"/>
      <c r="L65" s="19"/>
      <c r="M65" s="19"/>
      <c r="N65" s="19"/>
      <c r="O65" s="19"/>
      <c r="P65" s="19"/>
      <c r="Q65" s="19"/>
      <c r="R65" s="19"/>
      <c r="S65" s="19"/>
      <c r="T65" s="19"/>
      <c r="U65" s="19"/>
      <c r="V65" s="19"/>
      <c r="W65" s="19"/>
      <c r="X65" s="19"/>
      <c r="Y65" s="19"/>
    </row>
    <row r="66" spans="1:25" ht="18" x14ac:dyDescent="0.25">
      <c r="A66" s="19"/>
      <c r="B66" s="19"/>
      <c r="C66" s="19"/>
      <c r="D66" s="20"/>
      <c r="E66" s="19"/>
      <c r="F66" s="19"/>
      <c r="G66" s="19"/>
      <c r="H66" s="19"/>
      <c r="I66" s="19"/>
      <c r="J66" s="19"/>
      <c r="K66" s="19"/>
      <c r="L66" s="19"/>
      <c r="M66" s="19"/>
      <c r="N66" s="19"/>
      <c r="O66" s="19"/>
      <c r="P66" s="19"/>
      <c r="Q66" s="19"/>
      <c r="R66" s="19"/>
      <c r="S66" s="19"/>
      <c r="T66" s="19"/>
      <c r="U66" s="19"/>
      <c r="V66" s="19"/>
      <c r="W66" s="19"/>
      <c r="X66" s="19"/>
      <c r="Y66" s="19"/>
    </row>
    <row r="67" spans="1:25" ht="18" x14ac:dyDescent="0.25">
      <c r="A67" s="19"/>
      <c r="B67" s="19"/>
      <c r="C67" s="19"/>
      <c r="D67" s="20"/>
      <c r="E67" s="19"/>
      <c r="F67" s="19"/>
      <c r="G67" s="19"/>
      <c r="H67" s="19"/>
      <c r="I67" s="19"/>
      <c r="J67" s="19"/>
      <c r="K67" s="19"/>
      <c r="L67" s="19"/>
      <c r="M67" s="19"/>
      <c r="N67" s="19"/>
      <c r="O67" s="19"/>
      <c r="P67" s="19"/>
      <c r="Q67" s="19"/>
      <c r="R67" s="19"/>
      <c r="S67" s="19"/>
      <c r="T67" s="19"/>
      <c r="U67" s="19"/>
      <c r="V67" s="19"/>
      <c r="W67" s="19"/>
      <c r="X67" s="19"/>
      <c r="Y67" s="19"/>
    </row>
    <row r="68" spans="1:25" ht="18" x14ac:dyDescent="0.25">
      <c r="A68" s="19"/>
      <c r="B68" s="19"/>
      <c r="C68" s="19"/>
      <c r="D68" s="20"/>
      <c r="E68" s="19"/>
      <c r="F68" s="19"/>
      <c r="G68" s="19"/>
      <c r="H68" s="19"/>
      <c r="I68" s="19"/>
      <c r="J68" s="19"/>
      <c r="K68" s="19"/>
      <c r="L68" s="19"/>
      <c r="M68" s="19"/>
      <c r="N68" s="19"/>
      <c r="O68" s="19"/>
      <c r="P68" s="19"/>
      <c r="Q68" s="19"/>
      <c r="R68" s="19"/>
      <c r="S68" s="19"/>
      <c r="T68" s="19"/>
      <c r="U68" s="19"/>
      <c r="V68" s="19"/>
      <c r="W68" s="19"/>
      <c r="X68" s="19"/>
      <c r="Y68" s="19"/>
    </row>
    <row r="69" spans="1:25" ht="18" x14ac:dyDescent="0.25">
      <c r="A69" s="19"/>
      <c r="B69" s="19"/>
      <c r="C69" s="19"/>
      <c r="D69" s="20"/>
      <c r="E69" s="19"/>
      <c r="F69" s="19"/>
      <c r="G69" s="19"/>
      <c r="H69" s="19"/>
      <c r="I69" s="19"/>
      <c r="J69" s="19"/>
      <c r="K69" s="19"/>
      <c r="L69" s="19"/>
      <c r="M69" s="19"/>
      <c r="N69" s="19"/>
      <c r="O69" s="19"/>
      <c r="P69" s="19"/>
      <c r="Q69" s="19"/>
      <c r="R69" s="19"/>
      <c r="S69" s="19"/>
      <c r="T69" s="19"/>
      <c r="U69" s="19"/>
      <c r="V69" s="19"/>
      <c r="W69" s="19"/>
      <c r="X69" s="19"/>
      <c r="Y69" s="19"/>
    </row>
    <row r="70" spans="1:25" ht="18" x14ac:dyDescent="0.25">
      <c r="A70" s="19"/>
      <c r="B70" s="19"/>
      <c r="C70" s="19"/>
      <c r="D70" s="20"/>
      <c r="E70" s="19"/>
      <c r="F70" s="19"/>
      <c r="G70" s="19"/>
      <c r="H70" s="19"/>
      <c r="I70" s="19"/>
      <c r="J70" s="19"/>
      <c r="K70" s="19"/>
      <c r="L70" s="19"/>
      <c r="M70" s="19"/>
      <c r="N70" s="19"/>
      <c r="O70" s="19"/>
      <c r="P70" s="19"/>
      <c r="Q70" s="19"/>
      <c r="R70" s="19"/>
      <c r="S70" s="19"/>
      <c r="T70" s="19"/>
      <c r="U70" s="19"/>
      <c r="V70" s="19"/>
      <c r="W70" s="19"/>
      <c r="X70" s="19"/>
      <c r="Y70" s="19"/>
    </row>
    <row r="71" spans="1:25" ht="18" x14ac:dyDescent="0.25">
      <c r="A71" s="19"/>
      <c r="B71" s="19"/>
      <c r="C71" s="19"/>
      <c r="D71" s="20"/>
      <c r="E71" s="19"/>
      <c r="F71" s="19"/>
      <c r="G71" s="19"/>
      <c r="H71" s="19"/>
      <c r="I71" s="19"/>
      <c r="J71" s="19"/>
      <c r="K71" s="19"/>
      <c r="L71" s="19"/>
      <c r="M71" s="19"/>
      <c r="N71" s="19"/>
      <c r="O71" s="19"/>
      <c r="P71" s="19"/>
      <c r="Q71" s="19"/>
      <c r="R71" s="19"/>
      <c r="S71" s="19"/>
      <c r="T71" s="19"/>
      <c r="U71" s="19"/>
      <c r="V71" s="19"/>
      <c r="W71" s="19"/>
      <c r="X71" s="19"/>
      <c r="Y71" s="19"/>
    </row>
    <row r="72" spans="1:25" ht="18" x14ac:dyDescent="0.25">
      <c r="A72" s="19"/>
      <c r="B72" s="19"/>
      <c r="C72" s="19"/>
      <c r="D72" s="20"/>
      <c r="E72" s="19"/>
      <c r="F72" s="19"/>
      <c r="G72" s="19"/>
      <c r="H72" s="19"/>
      <c r="I72" s="19"/>
      <c r="J72" s="19"/>
      <c r="K72" s="19"/>
      <c r="L72" s="19"/>
      <c r="M72" s="19"/>
      <c r="N72" s="19"/>
      <c r="O72" s="19"/>
      <c r="P72" s="19"/>
      <c r="Q72" s="19"/>
      <c r="R72" s="19"/>
      <c r="S72" s="19"/>
      <c r="T72" s="19"/>
      <c r="U72" s="19"/>
      <c r="V72" s="19"/>
      <c r="W72" s="19"/>
      <c r="X72" s="19"/>
      <c r="Y72" s="19"/>
    </row>
    <row r="73" spans="1:25" ht="18" x14ac:dyDescent="0.25">
      <c r="A73" s="19"/>
      <c r="B73" s="19"/>
      <c r="C73" s="19"/>
      <c r="D73" s="20"/>
      <c r="E73" s="19"/>
      <c r="F73" s="19"/>
      <c r="G73" s="19"/>
      <c r="H73" s="19"/>
      <c r="I73" s="19"/>
      <c r="J73" s="19"/>
      <c r="K73" s="19"/>
      <c r="L73" s="19"/>
      <c r="M73" s="19"/>
      <c r="N73" s="19"/>
      <c r="O73" s="19"/>
      <c r="P73" s="19"/>
      <c r="Q73" s="19"/>
      <c r="R73" s="19"/>
      <c r="S73" s="19"/>
      <c r="T73" s="19"/>
      <c r="U73" s="19"/>
      <c r="V73" s="19"/>
      <c r="W73" s="19"/>
      <c r="X73" s="19"/>
      <c r="Y73" s="19"/>
    </row>
    <row r="74" spans="1:25" ht="18" x14ac:dyDescent="0.25">
      <c r="A74" s="19"/>
      <c r="B74" s="19"/>
      <c r="C74" s="19"/>
      <c r="D74" s="20"/>
      <c r="E74" s="19"/>
      <c r="F74" s="19"/>
      <c r="G74" s="19"/>
      <c r="H74" s="19"/>
      <c r="I74" s="19"/>
      <c r="J74" s="19"/>
      <c r="K74" s="19"/>
      <c r="L74" s="19"/>
      <c r="M74" s="19"/>
      <c r="N74" s="19"/>
      <c r="O74" s="19"/>
      <c r="P74" s="19"/>
      <c r="Q74" s="19"/>
      <c r="R74" s="19"/>
      <c r="S74" s="19"/>
      <c r="T74" s="19"/>
      <c r="U74" s="19"/>
      <c r="V74" s="19"/>
      <c r="W74" s="19"/>
      <c r="X74" s="19"/>
      <c r="Y74" s="19"/>
    </row>
    <row r="75" spans="1:25" ht="18" x14ac:dyDescent="0.25">
      <c r="A75" s="19"/>
      <c r="B75" s="19"/>
      <c r="C75" s="19"/>
      <c r="D75" s="20"/>
      <c r="E75" s="19"/>
      <c r="F75" s="19"/>
      <c r="G75" s="19"/>
      <c r="H75" s="19"/>
      <c r="I75" s="19"/>
      <c r="J75" s="19"/>
      <c r="K75" s="19"/>
      <c r="L75" s="19"/>
      <c r="M75" s="19"/>
      <c r="N75" s="19"/>
      <c r="O75" s="19"/>
      <c r="P75" s="19"/>
      <c r="Q75" s="19"/>
      <c r="R75" s="19"/>
      <c r="S75" s="19"/>
      <c r="T75" s="19"/>
      <c r="U75" s="19"/>
      <c r="V75" s="19"/>
      <c r="W75" s="19"/>
      <c r="X75" s="19"/>
      <c r="Y75" s="19"/>
    </row>
    <row r="76" spans="1:25" ht="18" x14ac:dyDescent="0.25">
      <c r="A76" s="19"/>
      <c r="B76" s="19"/>
      <c r="C76" s="19"/>
      <c r="D76" s="20"/>
      <c r="E76" s="19"/>
      <c r="F76" s="19"/>
      <c r="G76" s="19"/>
      <c r="H76" s="19"/>
      <c r="I76" s="19"/>
      <c r="J76" s="19"/>
      <c r="K76" s="19"/>
      <c r="L76" s="19"/>
      <c r="M76" s="19"/>
      <c r="N76" s="19"/>
      <c r="O76" s="19"/>
      <c r="P76" s="19"/>
      <c r="Q76" s="19"/>
      <c r="R76" s="19"/>
      <c r="S76" s="19"/>
      <c r="T76" s="19"/>
      <c r="U76" s="19"/>
      <c r="V76" s="19"/>
      <c r="W76" s="19"/>
      <c r="X76" s="19"/>
      <c r="Y76" s="19"/>
    </row>
    <row r="77" spans="1:25" ht="18" x14ac:dyDescent="0.25">
      <c r="A77" s="19"/>
      <c r="B77" s="19"/>
      <c r="C77" s="19"/>
      <c r="D77" s="20"/>
      <c r="E77" s="19"/>
      <c r="F77" s="19"/>
      <c r="G77" s="19"/>
      <c r="H77" s="19"/>
      <c r="I77" s="19"/>
      <c r="J77" s="19"/>
      <c r="K77" s="19"/>
      <c r="L77" s="19"/>
      <c r="M77" s="19"/>
      <c r="N77" s="19"/>
      <c r="O77" s="19"/>
      <c r="P77" s="19"/>
      <c r="Q77" s="19"/>
      <c r="R77" s="19"/>
      <c r="S77" s="19"/>
      <c r="T77" s="19"/>
      <c r="U77" s="19"/>
      <c r="V77" s="19"/>
      <c r="W77" s="19"/>
      <c r="X77" s="19"/>
      <c r="Y77" s="19"/>
    </row>
    <row r="78" spans="1:25" ht="18" x14ac:dyDescent="0.25">
      <c r="A78" s="19"/>
      <c r="B78" s="19"/>
      <c r="C78" s="19"/>
      <c r="D78" s="20"/>
      <c r="E78" s="19"/>
      <c r="F78" s="19"/>
      <c r="G78" s="19"/>
      <c r="H78" s="19"/>
      <c r="I78" s="19"/>
      <c r="J78" s="19"/>
      <c r="K78" s="19"/>
      <c r="L78" s="19"/>
      <c r="M78" s="19"/>
      <c r="N78" s="19"/>
      <c r="O78" s="19"/>
      <c r="P78" s="19"/>
      <c r="Q78" s="19"/>
      <c r="R78" s="19"/>
      <c r="S78" s="19"/>
      <c r="T78" s="19"/>
      <c r="U78" s="19"/>
      <c r="V78" s="19"/>
      <c r="W78" s="19"/>
      <c r="X78" s="19"/>
      <c r="Y78" s="19"/>
    </row>
    <row r="79" spans="1:25" ht="18" x14ac:dyDescent="0.25">
      <c r="A79" s="19"/>
      <c r="B79" s="19"/>
      <c r="C79" s="19"/>
      <c r="D79" s="20"/>
      <c r="E79" s="19"/>
      <c r="F79" s="19"/>
      <c r="G79" s="19"/>
      <c r="H79" s="19"/>
      <c r="I79" s="19"/>
      <c r="J79" s="19"/>
      <c r="K79" s="19"/>
      <c r="L79" s="19"/>
      <c r="M79" s="19"/>
      <c r="N79" s="19"/>
      <c r="O79" s="19"/>
      <c r="P79" s="19"/>
      <c r="Q79" s="19"/>
      <c r="R79" s="19"/>
      <c r="S79" s="19"/>
      <c r="T79" s="19"/>
      <c r="U79" s="19"/>
      <c r="V79" s="19"/>
      <c r="W79" s="19"/>
      <c r="X79" s="19"/>
      <c r="Y79" s="19"/>
    </row>
    <row r="80" spans="1:25" ht="18" x14ac:dyDescent="0.25">
      <c r="A80" s="19"/>
      <c r="B80" s="19"/>
      <c r="C80" s="19"/>
      <c r="D80" s="20"/>
      <c r="E80" s="19"/>
      <c r="F80" s="19"/>
      <c r="G80" s="19"/>
      <c r="H80" s="19"/>
      <c r="I80" s="19"/>
      <c r="J80" s="19"/>
      <c r="K80" s="19"/>
      <c r="L80" s="19"/>
      <c r="M80" s="19"/>
      <c r="N80" s="19"/>
      <c r="O80" s="19"/>
      <c r="P80" s="19"/>
      <c r="Q80" s="19"/>
      <c r="R80" s="19"/>
      <c r="S80" s="19"/>
      <c r="T80" s="19"/>
      <c r="U80" s="19"/>
      <c r="V80" s="19"/>
      <c r="W80" s="19"/>
      <c r="X80" s="19"/>
      <c r="Y80" s="19"/>
    </row>
    <row r="81" spans="1:25" ht="18" x14ac:dyDescent="0.25">
      <c r="A81" s="19"/>
      <c r="B81" s="19"/>
      <c r="C81" s="19"/>
      <c r="D81" s="20"/>
      <c r="E81" s="19"/>
      <c r="F81" s="19"/>
      <c r="G81" s="19"/>
      <c r="H81" s="19"/>
      <c r="I81" s="19"/>
      <c r="J81" s="19"/>
      <c r="K81" s="19"/>
      <c r="L81" s="19"/>
      <c r="M81" s="19"/>
      <c r="N81" s="19"/>
      <c r="O81" s="19"/>
      <c r="P81" s="19"/>
      <c r="Q81" s="19"/>
      <c r="R81" s="19"/>
      <c r="S81" s="19"/>
      <c r="T81" s="19"/>
      <c r="U81" s="19"/>
      <c r="V81" s="19"/>
      <c r="W81" s="19"/>
      <c r="X81" s="19"/>
      <c r="Y81" s="19"/>
    </row>
    <row r="82" spans="1:25" ht="18" x14ac:dyDescent="0.25">
      <c r="A82" s="19"/>
      <c r="B82" s="19"/>
      <c r="C82" s="19"/>
      <c r="D82" s="20"/>
      <c r="E82" s="19"/>
      <c r="F82" s="19"/>
      <c r="G82" s="19"/>
      <c r="H82" s="19"/>
      <c r="I82" s="19"/>
      <c r="J82" s="19"/>
      <c r="K82" s="19"/>
      <c r="L82" s="19"/>
      <c r="M82" s="19"/>
      <c r="N82" s="19"/>
      <c r="O82" s="19"/>
      <c r="P82" s="19"/>
      <c r="Q82" s="19"/>
      <c r="R82" s="19"/>
      <c r="S82" s="19"/>
      <c r="T82" s="19"/>
      <c r="U82" s="19"/>
      <c r="V82" s="19"/>
      <c r="W82" s="19"/>
      <c r="X82" s="19"/>
      <c r="Y82" s="19"/>
    </row>
    <row r="83" spans="1:25" ht="18" x14ac:dyDescent="0.25">
      <c r="A83" s="19"/>
      <c r="B83" s="19"/>
      <c r="C83" s="19"/>
      <c r="D83" s="20"/>
      <c r="E83" s="19"/>
      <c r="F83" s="19"/>
      <c r="G83" s="19"/>
      <c r="H83" s="19"/>
      <c r="I83" s="19"/>
      <c r="J83" s="19"/>
      <c r="K83" s="19"/>
      <c r="L83" s="19"/>
      <c r="M83" s="19"/>
      <c r="N83" s="19"/>
      <c r="O83" s="19"/>
      <c r="P83" s="19"/>
      <c r="Q83" s="19"/>
      <c r="R83" s="19"/>
      <c r="S83" s="19"/>
      <c r="T83" s="19"/>
      <c r="U83" s="19"/>
      <c r="V83" s="19"/>
      <c r="W83" s="19"/>
      <c r="X83" s="19"/>
      <c r="Y83" s="19"/>
    </row>
    <row r="84" spans="1:25" ht="18" x14ac:dyDescent="0.25">
      <c r="A84" s="19"/>
      <c r="B84" s="19"/>
      <c r="C84" s="19"/>
      <c r="D84" s="20"/>
      <c r="E84" s="19"/>
      <c r="F84" s="19"/>
      <c r="G84" s="19"/>
      <c r="H84" s="19"/>
      <c r="I84" s="19"/>
      <c r="J84" s="19"/>
      <c r="K84" s="19"/>
      <c r="L84" s="19"/>
      <c r="M84" s="19"/>
      <c r="N84" s="19"/>
      <c r="O84" s="19"/>
      <c r="P84" s="19"/>
      <c r="Q84" s="19"/>
      <c r="R84" s="19"/>
      <c r="S84" s="19"/>
      <c r="T84" s="19"/>
      <c r="U84" s="19"/>
      <c r="V84" s="19"/>
      <c r="W84" s="19"/>
      <c r="X84" s="19"/>
      <c r="Y84" s="19"/>
    </row>
    <row r="85" spans="1:25" ht="18" x14ac:dyDescent="0.25">
      <c r="A85" s="19"/>
      <c r="B85" s="19"/>
      <c r="C85" s="19"/>
      <c r="D85" s="20"/>
      <c r="E85" s="19"/>
      <c r="F85" s="19"/>
      <c r="G85" s="19"/>
      <c r="H85" s="19"/>
      <c r="I85" s="19"/>
      <c r="J85" s="19"/>
      <c r="K85" s="19"/>
      <c r="L85" s="19"/>
      <c r="M85" s="19"/>
      <c r="N85" s="19"/>
      <c r="O85" s="19"/>
      <c r="P85" s="19"/>
      <c r="Q85" s="19"/>
      <c r="R85" s="19"/>
      <c r="S85" s="19"/>
      <c r="T85" s="19"/>
      <c r="U85" s="19"/>
      <c r="V85" s="19"/>
      <c r="W85" s="19"/>
      <c r="X85" s="19"/>
      <c r="Y85" s="19"/>
    </row>
    <row r="86" spans="1:25" ht="18" x14ac:dyDescent="0.25">
      <c r="A86" s="19"/>
      <c r="B86" s="19"/>
      <c r="C86" s="19"/>
      <c r="D86" s="20"/>
      <c r="E86" s="19"/>
      <c r="F86" s="19"/>
      <c r="G86" s="19"/>
      <c r="H86" s="19"/>
      <c r="I86" s="19"/>
      <c r="J86" s="19"/>
      <c r="K86" s="19"/>
      <c r="L86" s="19"/>
      <c r="M86" s="19"/>
      <c r="N86" s="19"/>
      <c r="O86" s="19"/>
      <c r="P86" s="19"/>
      <c r="Q86" s="19"/>
      <c r="R86" s="19"/>
      <c r="S86" s="19"/>
      <c r="T86" s="19"/>
      <c r="U86" s="19"/>
      <c r="V86" s="19"/>
      <c r="W86" s="19"/>
      <c r="X86" s="19"/>
      <c r="Y86" s="19"/>
    </row>
    <row r="87" spans="1:25" ht="18" x14ac:dyDescent="0.25">
      <c r="A87" s="19"/>
      <c r="B87" s="19"/>
      <c r="C87" s="19"/>
      <c r="D87" s="20"/>
      <c r="E87" s="19"/>
      <c r="F87" s="19"/>
      <c r="G87" s="19"/>
      <c r="H87" s="19"/>
      <c r="I87" s="19"/>
      <c r="J87" s="19"/>
      <c r="K87" s="19"/>
      <c r="L87" s="19"/>
      <c r="M87" s="19"/>
      <c r="N87" s="19"/>
      <c r="O87" s="19"/>
      <c r="P87" s="19"/>
      <c r="Q87" s="19"/>
      <c r="R87" s="19"/>
      <c r="S87" s="19"/>
      <c r="T87" s="19"/>
      <c r="U87" s="19"/>
      <c r="V87" s="19"/>
      <c r="W87" s="19"/>
      <c r="X87" s="19"/>
      <c r="Y87" s="19"/>
    </row>
    <row r="88" spans="1:25" ht="18" x14ac:dyDescent="0.25">
      <c r="A88" s="19"/>
      <c r="B88" s="19"/>
      <c r="C88" s="19"/>
      <c r="D88" s="20"/>
      <c r="E88" s="19"/>
      <c r="F88" s="19"/>
      <c r="G88" s="19"/>
      <c r="H88" s="19"/>
      <c r="I88" s="19"/>
      <c r="J88" s="19"/>
      <c r="K88" s="19"/>
      <c r="L88" s="19"/>
      <c r="M88" s="19"/>
      <c r="N88" s="19"/>
      <c r="O88" s="19"/>
      <c r="P88" s="19"/>
      <c r="Q88" s="19"/>
      <c r="R88" s="19"/>
      <c r="S88" s="19"/>
      <c r="T88" s="19"/>
      <c r="U88" s="19"/>
      <c r="V88" s="19"/>
      <c r="W88" s="19"/>
      <c r="X88" s="19"/>
      <c r="Y88" s="19"/>
    </row>
    <row r="89" spans="1:25" ht="18" x14ac:dyDescent="0.25">
      <c r="A89" s="19"/>
      <c r="B89" s="19"/>
      <c r="C89" s="19"/>
      <c r="D89" s="20"/>
      <c r="E89" s="19"/>
      <c r="F89" s="19"/>
      <c r="G89" s="19"/>
      <c r="H89" s="19"/>
      <c r="I89" s="19"/>
      <c r="J89" s="19"/>
      <c r="K89" s="19"/>
      <c r="L89" s="19"/>
      <c r="M89" s="19"/>
      <c r="N89" s="19"/>
      <c r="O89" s="19"/>
      <c r="P89" s="19"/>
      <c r="Q89" s="19"/>
      <c r="R89" s="19"/>
      <c r="S89" s="19"/>
      <c r="T89" s="19"/>
      <c r="U89" s="19"/>
      <c r="V89" s="19"/>
      <c r="W89" s="19"/>
      <c r="X89" s="19"/>
      <c r="Y89" s="19"/>
    </row>
    <row r="90" spans="1:25" ht="18" x14ac:dyDescent="0.25">
      <c r="A90" s="19"/>
      <c r="B90" s="19"/>
      <c r="C90" s="19"/>
      <c r="D90" s="20"/>
      <c r="E90" s="19"/>
      <c r="F90" s="19"/>
      <c r="G90" s="19"/>
      <c r="H90" s="19"/>
      <c r="I90" s="19"/>
      <c r="J90" s="19"/>
      <c r="K90" s="19"/>
      <c r="L90" s="19"/>
      <c r="M90" s="19"/>
      <c r="N90" s="19"/>
      <c r="O90" s="19"/>
      <c r="P90" s="19"/>
      <c r="Q90" s="19"/>
      <c r="R90" s="19"/>
      <c r="S90" s="19"/>
      <c r="T90" s="19"/>
      <c r="U90" s="19"/>
      <c r="V90" s="19"/>
      <c r="W90" s="19"/>
      <c r="X90" s="19"/>
      <c r="Y90" s="19"/>
    </row>
    <row r="91" spans="1:25" ht="18" x14ac:dyDescent="0.25">
      <c r="A91" s="19"/>
      <c r="B91" s="19"/>
      <c r="C91" s="19"/>
      <c r="D91" s="20"/>
      <c r="E91" s="19"/>
      <c r="F91" s="19"/>
      <c r="G91" s="19"/>
      <c r="H91" s="19"/>
      <c r="I91" s="19"/>
      <c r="J91" s="19"/>
      <c r="K91" s="19"/>
      <c r="L91" s="19"/>
      <c r="M91" s="19"/>
      <c r="N91" s="19"/>
      <c r="O91" s="19"/>
      <c r="P91" s="19"/>
      <c r="Q91" s="19"/>
      <c r="R91" s="19"/>
      <c r="S91" s="19"/>
      <c r="T91" s="19"/>
      <c r="U91" s="19"/>
      <c r="V91" s="19"/>
      <c r="W91" s="19"/>
      <c r="X91" s="19"/>
      <c r="Y91" s="19"/>
    </row>
    <row r="92" spans="1:25" ht="18" x14ac:dyDescent="0.25">
      <c r="A92" s="19"/>
      <c r="B92" s="19"/>
      <c r="C92" s="19"/>
      <c r="D92" s="20"/>
      <c r="E92" s="19"/>
      <c r="F92" s="19"/>
      <c r="G92" s="19"/>
      <c r="H92" s="19"/>
      <c r="I92" s="19"/>
      <c r="J92" s="19"/>
      <c r="K92" s="19"/>
      <c r="L92" s="19"/>
      <c r="M92" s="19"/>
      <c r="N92" s="19"/>
      <c r="O92" s="19"/>
      <c r="P92" s="19"/>
      <c r="Q92" s="19"/>
      <c r="R92" s="19"/>
      <c r="S92" s="19"/>
      <c r="T92" s="19"/>
      <c r="U92" s="19"/>
      <c r="V92" s="19"/>
      <c r="W92" s="19"/>
      <c r="X92" s="19"/>
      <c r="Y92" s="19"/>
    </row>
    <row r="93" spans="1:25" ht="18" x14ac:dyDescent="0.25">
      <c r="A93" s="19"/>
      <c r="B93" s="19"/>
      <c r="C93" s="19"/>
      <c r="D93" s="20"/>
      <c r="E93" s="19"/>
      <c r="F93" s="19"/>
      <c r="G93" s="19"/>
      <c r="H93" s="19"/>
      <c r="I93" s="19"/>
      <c r="J93" s="19"/>
      <c r="K93" s="19"/>
      <c r="L93" s="19"/>
      <c r="M93" s="19"/>
      <c r="N93" s="19"/>
      <c r="O93" s="19"/>
      <c r="P93" s="19"/>
      <c r="Q93" s="19"/>
      <c r="R93" s="19"/>
      <c r="S93" s="19"/>
      <c r="T93" s="19"/>
      <c r="U93" s="19"/>
      <c r="V93" s="19"/>
      <c r="W93" s="19"/>
      <c r="X93" s="19"/>
      <c r="Y93" s="19"/>
    </row>
    <row r="94" spans="1:25" ht="18" x14ac:dyDescent="0.25">
      <c r="A94" s="19"/>
      <c r="B94" s="19"/>
      <c r="C94" s="19"/>
      <c r="D94" s="20"/>
      <c r="E94" s="19"/>
      <c r="F94" s="19"/>
      <c r="G94" s="19"/>
      <c r="H94" s="19"/>
      <c r="I94" s="19"/>
      <c r="J94" s="19"/>
      <c r="K94" s="19"/>
      <c r="L94" s="19"/>
      <c r="M94" s="19"/>
      <c r="N94" s="19"/>
      <c r="O94" s="19"/>
      <c r="P94" s="19"/>
      <c r="Q94" s="19"/>
      <c r="R94" s="19"/>
      <c r="S94" s="19"/>
      <c r="T94" s="19"/>
      <c r="U94" s="19"/>
      <c r="V94" s="19"/>
      <c r="W94" s="19"/>
      <c r="X94" s="19"/>
      <c r="Y94" s="19"/>
    </row>
    <row r="95" spans="1:25" ht="18" x14ac:dyDescent="0.25">
      <c r="A95" s="19"/>
      <c r="B95" s="19"/>
      <c r="C95" s="19"/>
      <c r="D95" s="20"/>
      <c r="E95" s="19"/>
      <c r="F95" s="19"/>
      <c r="G95" s="19"/>
      <c r="H95" s="19"/>
      <c r="I95" s="19"/>
      <c r="J95" s="19"/>
      <c r="K95" s="19"/>
      <c r="L95" s="19"/>
      <c r="M95" s="19"/>
      <c r="N95" s="19"/>
      <c r="O95" s="19"/>
      <c r="P95" s="19"/>
      <c r="Q95" s="19"/>
      <c r="R95" s="19"/>
      <c r="S95" s="19"/>
      <c r="T95" s="19"/>
      <c r="U95" s="19"/>
      <c r="V95" s="19"/>
      <c r="W95" s="19"/>
      <c r="X95" s="19"/>
      <c r="Y95" s="19"/>
    </row>
    <row r="96" spans="1:25" ht="18" x14ac:dyDescent="0.25">
      <c r="A96" s="19"/>
      <c r="B96" s="19"/>
      <c r="C96" s="19"/>
      <c r="D96" s="20"/>
      <c r="E96" s="19"/>
      <c r="F96" s="19"/>
      <c r="G96" s="19"/>
      <c r="H96" s="19"/>
      <c r="I96" s="19"/>
      <c r="J96" s="19"/>
      <c r="K96" s="19"/>
      <c r="L96" s="19"/>
      <c r="M96" s="19"/>
      <c r="N96" s="19"/>
      <c r="O96" s="19"/>
      <c r="P96" s="19"/>
      <c r="Q96" s="19"/>
      <c r="R96" s="19"/>
      <c r="S96" s="19"/>
      <c r="T96" s="19"/>
      <c r="U96" s="19"/>
      <c r="V96" s="19"/>
      <c r="W96" s="19"/>
      <c r="X96" s="19"/>
      <c r="Y96" s="19"/>
    </row>
    <row r="97" spans="1:25" ht="18" x14ac:dyDescent="0.25">
      <c r="A97" s="19"/>
      <c r="B97" s="19"/>
      <c r="C97" s="19"/>
      <c r="D97" s="20"/>
      <c r="E97" s="19"/>
      <c r="F97" s="19"/>
      <c r="G97" s="19"/>
      <c r="H97" s="19"/>
      <c r="I97" s="19"/>
      <c r="J97" s="19"/>
      <c r="K97" s="19"/>
      <c r="L97" s="19"/>
      <c r="M97" s="19"/>
      <c r="N97" s="19"/>
      <c r="O97" s="19"/>
      <c r="P97" s="19"/>
      <c r="Q97" s="19"/>
      <c r="R97" s="19"/>
      <c r="S97" s="19"/>
      <c r="T97" s="19"/>
      <c r="U97" s="19"/>
      <c r="V97" s="19"/>
      <c r="W97" s="19"/>
      <c r="X97" s="19"/>
      <c r="Y97" s="19"/>
    </row>
    <row r="98" spans="1:25" ht="18" x14ac:dyDescent="0.25">
      <c r="A98" s="19"/>
      <c r="B98" s="19"/>
      <c r="C98" s="19"/>
      <c r="D98" s="20"/>
      <c r="E98" s="19"/>
      <c r="F98" s="19"/>
      <c r="G98" s="19"/>
      <c r="H98" s="19"/>
      <c r="I98" s="19"/>
      <c r="J98" s="19"/>
      <c r="K98" s="19"/>
      <c r="L98" s="19"/>
      <c r="M98" s="19"/>
      <c r="N98" s="19"/>
      <c r="O98" s="19"/>
      <c r="P98" s="19"/>
      <c r="Q98" s="19"/>
      <c r="R98" s="19"/>
      <c r="S98" s="19"/>
      <c r="T98" s="19"/>
      <c r="U98" s="19"/>
      <c r="V98" s="19"/>
      <c r="W98" s="19"/>
      <c r="X98" s="19"/>
      <c r="Y98" s="19"/>
    </row>
    <row r="99" spans="1:25" ht="18" x14ac:dyDescent="0.25">
      <c r="A99" s="19"/>
      <c r="B99" s="19"/>
      <c r="C99" s="19"/>
      <c r="D99" s="20"/>
      <c r="E99" s="19"/>
      <c r="F99" s="19"/>
      <c r="G99" s="19"/>
      <c r="H99" s="19"/>
      <c r="I99" s="19"/>
      <c r="J99" s="19"/>
      <c r="K99" s="19"/>
      <c r="L99" s="19"/>
      <c r="M99" s="19"/>
      <c r="N99" s="19"/>
      <c r="O99" s="19"/>
      <c r="P99" s="19"/>
      <c r="Q99" s="19"/>
      <c r="R99" s="19"/>
      <c r="S99" s="19"/>
      <c r="T99" s="19"/>
      <c r="U99" s="19"/>
      <c r="V99" s="19"/>
      <c r="W99" s="19"/>
      <c r="X99" s="19"/>
      <c r="Y99" s="19"/>
    </row>
    <row r="100" spans="1:25" ht="18" x14ac:dyDescent="0.25">
      <c r="A100" s="19"/>
      <c r="B100" s="19"/>
      <c r="C100" s="19"/>
      <c r="D100" s="20"/>
      <c r="E100" s="19"/>
      <c r="F100" s="19"/>
      <c r="G100" s="19"/>
      <c r="H100" s="19"/>
      <c r="I100" s="19"/>
      <c r="J100" s="19"/>
      <c r="K100" s="19"/>
      <c r="L100" s="19"/>
      <c r="M100" s="19"/>
      <c r="N100" s="19"/>
      <c r="O100" s="19"/>
      <c r="P100" s="19"/>
      <c r="Q100" s="19"/>
      <c r="R100" s="19"/>
      <c r="S100" s="19"/>
      <c r="T100" s="19"/>
      <c r="U100" s="19"/>
      <c r="V100" s="19"/>
      <c r="W100" s="19"/>
      <c r="X100" s="19"/>
      <c r="Y100" s="19"/>
    </row>
    <row r="101" spans="1:25" ht="18" x14ac:dyDescent="0.25">
      <c r="A101" s="19"/>
      <c r="B101" s="19"/>
      <c r="C101" s="19"/>
      <c r="D101" s="20"/>
      <c r="E101" s="19"/>
      <c r="F101" s="19"/>
      <c r="G101" s="19"/>
      <c r="H101" s="19"/>
      <c r="I101" s="19"/>
      <c r="J101" s="19"/>
      <c r="K101" s="19"/>
      <c r="L101" s="19"/>
      <c r="M101" s="19"/>
      <c r="N101" s="19"/>
      <c r="O101" s="19"/>
      <c r="P101" s="19"/>
      <c r="Q101" s="19"/>
      <c r="R101" s="19"/>
      <c r="S101" s="19"/>
      <c r="T101" s="19"/>
      <c r="U101" s="19"/>
      <c r="V101" s="19"/>
      <c r="W101" s="19"/>
      <c r="X101" s="19"/>
      <c r="Y101" s="19"/>
    </row>
    <row r="102" spans="1:25" ht="18" x14ac:dyDescent="0.25">
      <c r="A102" s="19"/>
      <c r="B102" s="19"/>
      <c r="C102" s="19"/>
      <c r="D102" s="20"/>
      <c r="E102" s="19"/>
      <c r="F102" s="19"/>
      <c r="G102" s="19"/>
      <c r="H102" s="19"/>
      <c r="I102" s="19"/>
      <c r="J102" s="19"/>
      <c r="K102" s="19"/>
      <c r="L102" s="19"/>
      <c r="M102" s="19"/>
      <c r="N102" s="19"/>
      <c r="O102" s="19"/>
      <c r="P102" s="19"/>
      <c r="Q102" s="19"/>
      <c r="R102" s="19"/>
      <c r="S102" s="19"/>
      <c r="T102" s="19"/>
      <c r="U102" s="19"/>
      <c r="V102" s="19"/>
      <c r="W102" s="19"/>
      <c r="X102" s="19"/>
      <c r="Y102" s="19"/>
    </row>
    <row r="103" spans="1:25" ht="18" x14ac:dyDescent="0.25">
      <c r="A103" s="19"/>
      <c r="B103" s="19"/>
      <c r="C103" s="19"/>
      <c r="D103" s="20"/>
      <c r="E103" s="19"/>
      <c r="F103" s="19"/>
      <c r="G103" s="19"/>
      <c r="H103" s="19"/>
      <c r="I103" s="19"/>
      <c r="J103" s="19"/>
      <c r="K103" s="19"/>
      <c r="L103" s="19"/>
      <c r="M103" s="19"/>
      <c r="N103" s="19"/>
      <c r="O103" s="19"/>
      <c r="P103" s="19"/>
      <c r="Q103" s="19"/>
      <c r="R103" s="19"/>
      <c r="S103" s="19"/>
      <c r="T103" s="19"/>
      <c r="U103" s="19"/>
      <c r="V103" s="19"/>
      <c r="W103" s="19"/>
      <c r="X103" s="19"/>
      <c r="Y103" s="19"/>
    </row>
    <row r="104" spans="1:25" ht="18" x14ac:dyDescent="0.25">
      <c r="A104" s="19"/>
      <c r="B104" s="19"/>
      <c r="C104" s="19"/>
      <c r="D104" s="20"/>
      <c r="E104" s="19"/>
      <c r="F104" s="19"/>
      <c r="G104" s="19"/>
      <c r="H104" s="19"/>
      <c r="I104" s="19"/>
      <c r="J104" s="19"/>
      <c r="K104" s="19"/>
      <c r="L104" s="19"/>
      <c r="M104" s="19"/>
      <c r="N104" s="19"/>
      <c r="O104" s="19"/>
      <c r="P104" s="19"/>
      <c r="Q104" s="19"/>
      <c r="R104" s="19"/>
      <c r="S104" s="19"/>
      <c r="T104" s="19"/>
      <c r="U104" s="19"/>
      <c r="V104" s="19"/>
      <c r="W104" s="19"/>
      <c r="X104" s="19"/>
      <c r="Y104" s="19"/>
    </row>
    <row r="105" spans="1:25" ht="18" x14ac:dyDescent="0.25">
      <c r="A105" s="19"/>
      <c r="B105" s="19"/>
      <c r="C105" s="19"/>
      <c r="D105" s="20"/>
      <c r="E105" s="19"/>
      <c r="F105" s="19"/>
      <c r="G105" s="19"/>
      <c r="H105" s="19"/>
      <c r="I105" s="19"/>
      <c r="J105" s="19"/>
      <c r="K105" s="19"/>
      <c r="L105" s="19"/>
      <c r="M105" s="19"/>
      <c r="N105" s="19"/>
      <c r="O105" s="19"/>
      <c r="P105" s="19"/>
      <c r="Q105" s="19"/>
      <c r="R105" s="19"/>
      <c r="S105" s="19"/>
      <c r="T105" s="19"/>
      <c r="U105" s="19"/>
      <c r="V105" s="19"/>
      <c r="W105" s="19"/>
      <c r="X105" s="19"/>
      <c r="Y105" s="19"/>
    </row>
    <row r="106" spans="1:25" ht="18" x14ac:dyDescent="0.25">
      <c r="A106" s="19"/>
      <c r="B106" s="19"/>
      <c r="C106" s="19"/>
      <c r="D106" s="20"/>
      <c r="E106" s="19"/>
      <c r="F106" s="19"/>
      <c r="G106" s="19"/>
      <c r="H106" s="19"/>
      <c r="I106" s="19"/>
      <c r="J106" s="19"/>
      <c r="K106" s="19"/>
      <c r="L106" s="19"/>
      <c r="M106" s="19"/>
      <c r="N106" s="19"/>
      <c r="O106" s="19"/>
      <c r="P106" s="19"/>
      <c r="Q106" s="19"/>
      <c r="R106" s="19"/>
      <c r="S106" s="19"/>
      <c r="T106" s="19"/>
      <c r="U106" s="19"/>
      <c r="V106" s="19"/>
      <c r="W106" s="19"/>
      <c r="X106" s="19"/>
      <c r="Y106" s="19"/>
    </row>
    <row r="107" spans="1:25" ht="18" x14ac:dyDescent="0.25">
      <c r="A107" s="19"/>
      <c r="B107" s="19"/>
      <c r="C107" s="19"/>
      <c r="D107" s="20"/>
      <c r="E107" s="19"/>
      <c r="F107" s="19"/>
      <c r="G107" s="19"/>
      <c r="H107" s="19"/>
      <c r="I107" s="19"/>
      <c r="J107" s="19"/>
      <c r="K107" s="19"/>
      <c r="L107" s="19"/>
      <c r="M107" s="19"/>
      <c r="N107" s="19"/>
      <c r="O107" s="19"/>
      <c r="P107" s="19"/>
      <c r="Q107" s="19"/>
      <c r="R107" s="19"/>
      <c r="S107" s="19"/>
      <c r="T107" s="19"/>
      <c r="U107" s="19"/>
      <c r="V107" s="19"/>
      <c r="W107" s="19"/>
      <c r="X107" s="19"/>
      <c r="Y107" s="19"/>
    </row>
    <row r="108" spans="1:25" ht="18" x14ac:dyDescent="0.25">
      <c r="A108" s="19"/>
      <c r="B108" s="19"/>
      <c r="C108" s="19"/>
      <c r="D108" s="20"/>
      <c r="E108" s="19"/>
      <c r="F108" s="19"/>
      <c r="G108" s="19"/>
      <c r="H108" s="19"/>
      <c r="I108" s="19"/>
      <c r="J108" s="19"/>
      <c r="K108" s="19"/>
      <c r="L108" s="19"/>
      <c r="M108" s="19"/>
      <c r="N108" s="19"/>
      <c r="O108" s="19"/>
      <c r="P108" s="19"/>
      <c r="Q108" s="19"/>
      <c r="R108" s="19"/>
      <c r="S108" s="19"/>
      <c r="T108" s="19"/>
      <c r="U108" s="19"/>
      <c r="V108" s="19"/>
      <c r="W108" s="19"/>
      <c r="X108" s="19"/>
      <c r="Y108" s="19"/>
    </row>
    <row r="109" spans="1:25" ht="18" x14ac:dyDescent="0.25">
      <c r="A109" s="19"/>
      <c r="B109" s="19"/>
      <c r="C109" s="19"/>
      <c r="D109" s="20"/>
      <c r="E109" s="19"/>
      <c r="F109" s="19"/>
      <c r="G109" s="19"/>
      <c r="H109" s="19"/>
      <c r="I109" s="19"/>
      <c r="J109" s="19"/>
      <c r="K109" s="19"/>
      <c r="L109" s="19"/>
      <c r="M109" s="19"/>
      <c r="N109" s="19"/>
      <c r="O109" s="19"/>
      <c r="P109" s="19"/>
      <c r="Q109" s="19"/>
      <c r="R109" s="19"/>
      <c r="S109" s="19"/>
      <c r="T109" s="19"/>
      <c r="U109" s="19"/>
      <c r="V109" s="19"/>
      <c r="W109" s="19"/>
      <c r="X109" s="19"/>
      <c r="Y109" s="19"/>
    </row>
    <row r="110" spans="1:25" ht="18" x14ac:dyDescent="0.25">
      <c r="A110" s="19"/>
      <c r="B110" s="19"/>
      <c r="C110" s="19"/>
      <c r="D110" s="20"/>
      <c r="E110" s="19"/>
      <c r="F110" s="19"/>
      <c r="G110" s="19"/>
      <c r="H110" s="19"/>
      <c r="I110" s="19"/>
      <c r="J110" s="19"/>
      <c r="K110" s="19"/>
      <c r="L110" s="19"/>
      <c r="M110" s="19"/>
      <c r="N110" s="19"/>
      <c r="O110" s="19"/>
      <c r="P110" s="19"/>
      <c r="Q110" s="19"/>
      <c r="R110" s="19"/>
      <c r="S110" s="19"/>
      <c r="T110" s="19"/>
      <c r="U110" s="19"/>
      <c r="V110" s="19"/>
      <c r="W110" s="19"/>
      <c r="X110" s="19"/>
      <c r="Y110" s="19"/>
    </row>
    <row r="111" spans="1:25" ht="18" x14ac:dyDescent="0.25">
      <c r="A111" s="19"/>
      <c r="B111" s="19"/>
      <c r="C111" s="19"/>
      <c r="D111" s="20"/>
      <c r="E111" s="19"/>
      <c r="F111" s="19"/>
      <c r="G111" s="19"/>
      <c r="H111" s="19"/>
      <c r="I111" s="19"/>
      <c r="J111" s="19"/>
      <c r="K111" s="19"/>
      <c r="L111" s="19"/>
      <c r="M111" s="19"/>
      <c r="N111" s="19"/>
      <c r="O111" s="19"/>
      <c r="P111" s="19"/>
      <c r="Q111" s="19"/>
      <c r="R111" s="19"/>
      <c r="S111" s="19"/>
      <c r="T111" s="19"/>
      <c r="U111" s="19"/>
      <c r="V111" s="19"/>
      <c r="W111" s="19"/>
      <c r="X111" s="19"/>
      <c r="Y111" s="19"/>
    </row>
    <row r="112" spans="1:25" ht="18" x14ac:dyDescent="0.25">
      <c r="A112" s="19"/>
      <c r="B112" s="19"/>
      <c r="C112" s="19"/>
      <c r="D112" s="20"/>
      <c r="E112" s="19"/>
      <c r="F112" s="19"/>
      <c r="G112" s="19"/>
      <c r="H112" s="19"/>
      <c r="I112" s="19"/>
      <c r="J112" s="19"/>
      <c r="K112" s="19"/>
      <c r="L112" s="19"/>
      <c r="M112" s="19"/>
      <c r="N112" s="19"/>
      <c r="O112" s="19"/>
      <c r="P112" s="19"/>
      <c r="Q112" s="19"/>
      <c r="R112" s="19"/>
      <c r="S112" s="19"/>
      <c r="T112" s="19"/>
      <c r="U112" s="19"/>
      <c r="V112" s="19"/>
      <c r="W112" s="19"/>
      <c r="X112" s="19"/>
      <c r="Y112" s="19"/>
    </row>
    <row r="113" spans="1:25" ht="18" x14ac:dyDescent="0.25">
      <c r="A113" s="19"/>
      <c r="B113" s="19"/>
      <c r="C113" s="19"/>
      <c r="D113" s="20"/>
      <c r="E113" s="19"/>
      <c r="F113" s="19"/>
      <c r="G113" s="19"/>
      <c r="H113" s="19"/>
      <c r="I113" s="19"/>
      <c r="J113" s="19"/>
      <c r="K113" s="19"/>
      <c r="L113" s="19"/>
      <c r="M113" s="19"/>
      <c r="N113" s="19"/>
      <c r="O113" s="19"/>
      <c r="P113" s="19"/>
      <c r="Q113" s="19"/>
      <c r="R113" s="19"/>
      <c r="S113" s="19"/>
      <c r="T113" s="19"/>
      <c r="U113" s="19"/>
      <c r="V113" s="19"/>
      <c r="W113" s="19"/>
      <c r="X113" s="19"/>
      <c r="Y113" s="19"/>
    </row>
    <row r="114" spans="1:25" ht="18" x14ac:dyDescent="0.25">
      <c r="A114" s="19"/>
      <c r="B114" s="19"/>
      <c r="C114" s="19"/>
      <c r="D114" s="20"/>
      <c r="E114" s="19"/>
      <c r="F114" s="19"/>
      <c r="G114" s="19"/>
      <c r="H114" s="19"/>
      <c r="I114" s="19"/>
      <c r="J114" s="19"/>
      <c r="K114" s="19"/>
      <c r="L114" s="19"/>
      <c r="M114" s="19"/>
      <c r="N114" s="19"/>
      <c r="O114" s="19"/>
      <c r="P114" s="19"/>
      <c r="Q114" s="19"/>
      <c r="R114" s="19"/>
      <c r="S114" s="19"/>
      <c r="T114" s="19"/>
      <c r="U114" s="19"/>
      <c r="V114" s="19"/>
      <c r="W114" s="19"/>
      <c r="X114" s="19"/>
      <c r="Y114" s="19"/>
    </row>
    <row r="115" spans="1:25" ht="18" x14ac:dyDescent="0.25">
      <c r="A115" s="19"/>
      <c r="B115" s="19"/>
      <c r="C115" s="19"/>
      <c r="D115" s="20"/>
      <c r="E115" s="19"/>
      <c r="F115" s="19"/>
      <c r="G115" s="19"/>
      <c r="H115" s="19"/>
      <c r="I115" s="19"/>
      <c r="J115" s="19"/>
      <c r="K115" s="19"/>
      <c r="L115" s="19"/>
      <c r="M115" s="19"/>
      <c r="N115" s="19"/>
      <c r="O115" s="19"/>
      <c r="P115" s="19"/>
      <c r="Q115" s="19"/>
      <c r="R115" s="19"/>
      <c r="S115" s="19"/>
      <c r="T115" s="19"/>
      <c r="U115" s="19"/>
      <c r="V115" s="19"/>
      <c r="W115" s="19"/>
      <c r="X115" s="19"/>
      <c r="Y115" s="19"/>
    </row>
    <row r="116" spans="1:25" ht="18" x14ac:dyDescent="0.25">
      <c r="A116" s="19"/>
      <c r="B116" s="19"/>
      <c r="C116" s="19"/>
      <c r="D116" s="20"/>
      <c r="E116" s="19"/>
      <c r="F116" s="19"/>
      <c r="G116" s="19"/>
      <c r="H116" s="19"/>
      <c r="I116" s="19"/>
      <c r="J116" s="19"/>
      <c r="K116" s="19"/>
      <c r="L116" s="19"/>
      <c r="M116" s="19"/>
      <c r="N116" s="19"/>
      <c r="O116" s="19"/>
      <c r="P116" s="19"/>
      <c r="Q116" s="19"/>
      <c r="R116" s="19"/>
      <c r="S116" s="19"/>
      <c r="T116" s="19"/>
      <c r="U116" s="19"/>
      <c r="V116" s="19"/>
      <c r="W116" s="19"/>
      <c r="X116" s="19"/>
      <c r="Y116" s="19"/>
    </row>
    <row r="117" spans="1:25" ht="18" x14ac:dyDescent="0.25">
      <c r="A117" s="19"/>
      <c r="B117" s="19"/>
      <c r="C117" s="19"/>
      <c r="D117" s="20"/>
      <c r="E117" s="19"/>
      <c r="F117" s="19"/>
      <c r="G117" s="19"/>
      <c r="H117" s="19"/>
      <c r="I117" s="19"/>
      <c r="J117" s="19"/>
      <c r="K117" s="19"/>
      <c r="L117" s="19"/>
      <c r="M117" s="19"/>
      <c r="N117" s="19"/>
      <c r="O117" s="19"/>
      <c r="P117" s="19"/>
      <c r="Q117" s="19"/>
      <c r="R117" s="19"/>
      <c r="S117" s="19"/>
      <c r="T117" s="19"/>
      <c r="U117" s="19"/>
      <c r="V117" s="19"/>
      <c r="W117" s="19"/>
      <c r="X117" s="19"/>
      <c r="Y117" s="19"/>
    </row>
    <row r="118" spans="1:25" ht="18" x14ac:dyDescent="0.25">
      <c r="A118" s="19"/>
      <c r="B118" s="19"/>
      <c r="C118" s="19"/>
      <c r="D118" s="20"/>
      <c r="E118" s="19"/>
      <c r="F118" s="19"/>
      <c r="G118" s="19"/>
      <c r="H118" s="19"/>
      <c r="I118" s="19"/>
      <c r="J118" s="19"/>
      <c r="K118" s="19"/>
      <c r="L118" s="19"/>
      <c r="M118" s="19"/>
      <c r="N118" s="19"/>
      <c r="O118" s="19"/>
      <c r="P118" s="19"/>
      <c r="Q118" s="19"/>
      <c r="R118" s="19"/>
      <c r="S118" s="19"/>
      <c r="T118" s="19"/>
      <c r="U118" s="19"/>
      <c r="V118" s="19"/>
      <c r="W118" s="19"/>
      <c r="X118" s="19"/>
      <c r="Y118" s="19"/>
    </row>
    <row r="119" spans="1:25" ht="18" x14ac:dyDescent="0.25">
      <c r="A119" s="19"/>
      <c r="B119" s="19"/>
      <c r="C119" s="19"/>
      <c r="D119" s="20"/>
      <c r="E119" s="19"/>
      <c r="F119" s="19"/>
      <c r="G119" s="19"/>
      <c r="H119" s="19"/>
      <c r="I119" s="19"/>
      <c r="J119" s="19"/>
      <c r="K119" s="19"/>
      <c r="L119" s="19"/>
      <c r="M119" s="19"/>
      <c r="N119" s="19"/>
      <c r="O119" s="19"/>
      <c r="P119" s="19"/>
      <c r="Q119" s="19"/>
      <c r="R119" s="19"/>
      <c r="S119" s="19"/>
      <c r="T119" s="19"/>
      <c r="U119" s="19"/>
      <c r="V119" s="19"/>
      <c r="W119" s="19"/>
      <c r="X119" s="19"/>
      <c r="Y119" s="19"/>
    </row>
    <row r="120" spans="1:25" ht="18" x14ac:dyDescent="0.25">
      <c r="A120" s="19"/>
      <c r="B120" s="19"/>
      <c r="C120" s="19"/>
      <c r="D120" s="20"/>
      <c r="E120" s="19"/>
      <c r="F120" s="19"/>
      <c r="G120" s="19"/>
      <c r="H120" s="19"/>
      <c r="I120" s="19"/>
      <c r="J120" s="19"/>
      <c r="K120" s="19"/>
      <c r="L120" s="19"/>
      <c r="M120" s="19"/>
      <c r="N120" s="19"/>
      <c r="O120" s="19"/>
      <c r="P120" s="19"/>
      <c r="Q120" s="19"/>
      <c r="R120" s="19"/>
      <c r="S120" s="19"/>
      <c r="T120" s="19"/>
      <c r="U120" s="19"/>
      <c r="V120" s="19"/>
      <c r="W120" s="19"/>
      <c r="X120" s="19"/>
      <c r="Y120" s="19"/>
    </row>
    <row r="121" spans="1:25" ht="18" x14ac:dyDescent="0.25">
      <c r="A121" s="19"/>
      <c r="B121" s="19"/>
      <c r="C121" s="19"/>
      <c r="D121" s="20"/>
      <c r="E121" s="19"/>
      <c r="F121" s="19"/>
      <c r="G121" s="19"/>
      <c r="H121" s="19"/>
      <c r="I121" s="19"/>
      <c r="J121" s="19"/>
      <c r="K121" s="19"/>
      <c r="L121" s="19"/>
      <c r="M121" s="19"/>
      <c r="N121" s="19"/>
      <c r="O121" s="19"/>
      <c r="P121" s="19"/>
      <c r="Q121" s="19"/>
      <c r="R121" s="19"/>
      <c r="S121" s="19"/>
      <c r="T121" s="19"/>
      <c r="U121" s="19"/>
      <c r="V121" s="19"/>
      <c r="W121" s="19"/>
      <c r="X121" s="19"/>
      <c r="Y121" s="19"/>
    </row>
    <row r="122" spans="1:25" ht="18" x14ac:dyDescent="0.25">
      <c r="A122" s="19"/>
      <c r="B122" s="19"/>
      <c r="C122" s="19"/>
      <c r="D122" s="20"/>
      <c r="E122" s="19"/>
      <c r="F122" s="19"/>
      <c r="G122" s="19"/>
      <c r="H122" s="19"/>
      <c r="I122" s="19"/>
      <c r="J122" s="19"/>
      <c r="K122" s="19"/>
      <c r="L122" s="19"/>
      <c r="M122" s="19"/>
      <c r="N122" s="19"/>
      <c r="O122" s="19"/>
      <c r="P122" s="19"/>
      <c r="Q122" s="19"/>
      <c r="R122" s="19"/>
      <c r="S122" s="19"/>
      <c r="T122" s="19"/>
      <c r="U122" s="19"/>
      <c r="V122" s="19"/>
      <c r="W122" s="19"/>
      <c r="X122" s="19"/>
      <c r="Y122" s="19"/>
    </row>
    <row r="123" spans="1:25" ht="18" x14ac:dyDescent="0.25">
      <c r="A123" s="19"/>
      <c r="B123" s="19"/>
      <c r="C123" s="19"/>
      <c r="D123" s="20"/>
      <c r="E123" s="19"/>
      <c r="F123" s="19"/>
      <c r="G123" s="19"/>
      <c r="H123" s="19"/>
      <c r="I123" s="19"/>
      <c r="J123" s="19"/>
      <c r="K123" s="19"/>
      <c r="L123" s="19"/>
      <c r="M123" s="19"/>
      <c r="N123" s="19"/>
      <c r="O123" s="19"/>
      <c r="P123" s="19"/>
      <c r="Q123" s="19"/>
      <c r="R123" s="19"/>
      <c r="S123" s="19"/>
      <c r="T123" s="19"/>
      <c r="U123" s="19"/>
      <c r="V123" s="19"/>
      <c r="W123" s="19"/>
      <c r="X123" s="19"/>
      <c r="Y123" s="19"/>
    </row>
    <row r="124" spans="1:25" ht="18" x14ac:dyDescent="0.25">
      <c r="A124" s="19"/>
      <c r="B124" s="19"/>
      <c r="C124" s="19"/>
      <c r="D124" s="20"/>
      <c r="E124" s="19"/>
      <c r="F124" s="19"/>
      <c r="G124" s="19"/>
      <c r="H124" s="19"/>
      <c r="I124" s="19"/>
      <c r="J124" s="19"/>
      <c r="K124" s="19"/>
      <c r="L124" s="19"/>
      <c r="M124" s="19"/>
      <c r="N124" s="19"/>
      <c r="O124" s="19"/>
      <c r="P124" s="19"/>
      <c r="Q124" s="19"/>
      <c r="R124" s="19"/>
      <c r="S124" s="19"/>
      <c r="T124" s="19"/>
      <c r="U124" s="19"/>
      <c r="V124" s="19"/>
      <c r="W124" s="19"/>
      <c r="X124" s="19"/>
      <c r="Y124" s="19"/>
    </row>
    <row r="125" spans="1:25" ht="18" x14ac:dyDescent="0.25">
      <c r="A125" s="19"/>
      <c r="B125" s="19"/>
      <c r="C125" s="19"/>
      <c r="D125" s="20"/>
      <c r="E125" s="19"/>
      <c r="F125" s="19"/>
      <c r="G125" s="19"/>
      <c r="H125" s="19"/>
      <c r="I125" s="19"/>
      <c r="J125" s="19"/>
      <c r="K125" s="19"/>
      <c r="L125" s="19"/>
      <c r="M125" s="19"/>
      <c r="N125" s="19"/>
      <c r="O125" s="19"/>
      <c r="P125" s="19"/>
      <c r="Q125" s="19"/>
      <c r="R125" s="19"/>
      <c r="S125" s="19"/>
      <c r="T125" s="19"/>
      <c r="U125" s="19"/>
      <c r="V125" s="19"/>
      <c r="W125" s="19"/>
      <c r="X125" s="19"/>
      <c r="Y125" s="19"/>
    </row>
    <row r="126" spans="1:25" ht="18" x14ac:dyDescent="0.25">
      <c r="A126" s="19"/>
      <c r="B126" s="19"/>
      <c r="C126" s="19"/>
      <c r="D126" s="20"/>
      <c r="E126" s="19"/>
      <c r="F126" s="19"/>
      <c r="G126" s="19"/>
      <c r="H126" s="19"/>
      <c r="I126" s="19"/>
      <c r="J126" s="19"/>
      <c r="K126" s="19"/>
      <c r="L126" s="19"/>
      <c r="M126" s="19"/>
      <c r="N126" s="19"/>
      <c r="O126" s="19"/>
      <c r="P126" s="19"/>
      <c r="Q126" s="19"/>
      <c r="R126" s="19"/>
      <c r="S126" s="19"/>
      <c r="T126" s="19"/>
      <c r="U126" s="19"/>
      <c r="V126" s="19"/>
      <c r="W126" s="19"/>
      <c r="X126" s="19"/>
      <c r="Y126" s="19"/>
    </row>
    <row r="127" spans="1:25" ht="18" x14ac:dyDescent="0.25">
      <c r="A127" s="19"/>
      <c r="B127" s="19"/>
      <c r="C127" s="19"/>
      <c r="D127" s="20"/>
      <c r="E127" s="19"/>
      <c r="F127" s="19"/>
      <c r="G127" s="19"/>
      <c r="H127" s="19"/>
      <c r="I127" s="19"/>
      <c r="J127" s="19"/>
      <c r="K127" s="19"/>
      <c r="L127" s="19"/>
      <c r="M127" s="19"/>
      <c r="N127" s="19"/>
      <c r="O127" s="19"/>
      <c r="P127" s="19"/>
      <c r="Q127" s="19"/>
      <c r="R127" s="19"/>
      <c r="S127" s="19"/>
      <c r="T127" s="19"/>
      <c r="U127" s="19"/>
      <c r="V127" s="19"/>
      <c r="W127" s="19"/>
      <c r="X127" s="19"/>
      <c r="Y127" s="19"/>
    </row>
    <row r="128" spans="1:25" ht="18" x14ac:dyDescent="0.25">
      <c r="A128" s="19"/>
      <c r="B128" s="19"/>
      <c r="C128" s="19"/>
      <c r="D128" s="20"/>
      <c r="E128" s="19"/>
      <c r="F128" s="19"/>
      <c r="G128" s="19"/>
      <c r="H128" s="19"/>
      <c r="I128" s="19"/>
      <c r="J128" s="19"/>
      <c r="K128" s="19"/>
      <c r="L128" s="19"/>
      <c r="M128" s="19"/>
      <c r="N128" s="19"/>
      <c r="O128" s="19"/>
      <c r="P128" s="19"/>
      <c r="Q128" s="19"/>
      <c r="R128" s="19"/>
      <c r="S128" s="19"/>
      <c r="T128" s="19"/>
      <c r="U128" s="19"/>
      <c r="V128" s="19"/>
      <c r="W128" s="19"/>
      <c r="X128" s="19"/>
      <c r="Y128" s="19"/>
    </row>
    <row r="129" spans="1:25" ht="18" x14ac:dyDescent="0.25">
      <c r="A129" s="19"/>
      <c r="B129" s="19"/>
      <c r="C129" s="19"/>
      <c r="D129" s="20"/>
      <c r="E129" s="19"/>
      <c r="F129" s="19"/>
      <c r="G129" s="19"/>
      <c r="H129" s="19"/>
      <c r="I129" s="19"/>
      <c r="J129" s="19"/>
      <c r="K129" s="19"/>
      <c r="L129" s="19"/>
      <c r="M129" s="19"/>
      <c r="N129" s="19"/>
      <c r="O129" s="19"/>
      <c r="P129" s="19"/>
      <c r="Q129" s="19"/>
      <c r="R129" s="19"/>
      <c r="S129" s="19"/>
      <c r="T129" s="19"/>
      <c r="U129" s="19"/>
      <c r="V129" s="19"/>
      <c r="W129" s="19"/>
      <c r="X129" s="19"/>
      <c r="Y129" s="19"/>
    </row>
    <row r="130" spans="1:25" ht="18" x14ac:dyDescent="0.25">
      <c r="A130" s="19"/>
      <c r="B130" s="19"/>
      <c r="C130" s="19"/>
      <c r="D130" s="20"/>
      <c r="E130" s="19"/>
      <c r="F130" s="19"/>
      <c r="G130" s="19"/>
      <c r="H130" s="19"/>
      <c r="I130" s="19"/>
      <c r="J130" s="19"/>
      <c r="K130" s="19"/>
      <c r="L130" s="19"/>
      <c r="M130" s="19"/>
      <c r="N130" s="19"/>
      <c r="O130" s="19"/>
      <c r="P130" s="19"/>
      <c r="Q130" s="19"/>
      <c r="R130" s="19"/>
      <c r="S130" s="19"/>
      <c r="T130" s="19"/>
      <c r="U130" s="19"/>
      <c r="V130" s="19"/>
      <c r="W130" s="19"/>
      <c r="X130" s="19"/>
      <c r="Y130" s="19"/>
    </row>
    <row r="131" spans="1:25" ht="18" x14ac:dyDescent="0.25">
      <c r="A131" s="19"/>
      <c r="B131" s="19"/>
      <c r="C131" s="19"/>
      <c r="D131" s="20"/>
      <c r="E131" s="19"/>
      <c r="F131" s="19"/>
      <c r="G131" s="19"/>
      <c r="H131" s="19"/>
      <c r="I131" s="19"/>
      <c r="J131" s="19"/>
      <c r="K131" s="19"/>
      <c r="L131" s="19"/>
      <c r="M131" s="19"/>
      <c r="N131" s="19"/>
      <c r="O131" s="19"/>
      <c r="P131" s="19"/>
      <c r="Q131" s="19"/>
      <c r="R131" s="19"/>
      <c r="S131" s="19"/>
      <c r="T131" s="19"/>
      <c r="U131" s="19"/>
      <c r="V131" s="19"/>
      <c r="W131" s="19"/>
      <c r="X131" s="19"/>
      <c r="Y131" s="19"/>
    </row>
    <row r="132" spans="1:25" ht="18" x14ac:dyDescent="0.25">
      <c r="A132" s="19"/>
      <c r="B132" s="19"/>
      <c r="C132" s="19"/>
      <c r="D132" s="20"/>
      <c r="E132" s="19"/>
      <c r="F132" s="19"/>
      <c r="G132" s="19"/>
      <c r="H132" s="19"/>
      <c r="I132" s="19"/>
      <c r="J132" s="19"/>
      <c r="K132" s="19"/>
      <c r="L132" s="19"/>
      <c r="M132" s="19"/>
      <c r="N132" s="19"/>
      <c r="O132" s="19"/>
      <c r="P132" s="19"/>
      <c r="Q132" s="19"/>
      <c r="R132" s="19"/>
      <c r="S132" s="19"/>
      <c r="T132" s="19"/>
      <c r="U132" s="19"/>
      <c r="V132" s="19"/>
      <c r="W132" s="19"/>
      <c r="X132" s="19"/>
      <c r="Y132" s="19"/>
    </row>
    <row r="133" spans="1:25" ht="18" x14ac:dyDescent="0.25">
      <c r="A133" s="19"/>
      <c r="B133" s="19"/>
      <c r="C133" s="19"/>
      <c r="D133" s="20"/>
      <c r="E133" s="19"/>
      <c r="F133" s="19"/>
      <c r="G133" s="19"/>
      <c r="H133" s="19"/>
      <c r="I133" s="19"/>
      <c r="J133" s="19"/>
      <c r="K133" s="19"/>
      <c r="L133" s="19"/>
      <c r="M133" s="19"/>
      <c r="N133" s="19"/>
      <c r="O133" s="19"/>
      <c r="P133" s="19"/>
      <c r="Q133" s="19"/>
      <c r="R133" s="19"/>
      <c r="S133" s="19"/>
      <c r="T133" s="19"/>
      <c r="U133" s="19"/>
      <c r="V133" s="19"/>
      <c r="W133" s="19"/>
      <c r="X133" s="19"/>
      <c r="Y133" s="19"/>
    </row>
    <row r="134" spans="1:25" ht="18" x14ac:dyDescent="0.25">
      <c r="A134" s="19"/>
      <c r="B134" s="19"/>
      <c r="C134" s="19"/>
      <c r="D134" s="20"/>
      <c r="E134" s="19"/>
      <c r="F134" s="19"/>
      <c r="G134" s="19"/>
      <c r="H134" s="19"/>
      <c r="I134" s="19"/>
      <c r="J134" s="19"/>
      <c r="K134" s="19"/>
      <c r="L134" s="19"/>
      <c r="M134" s="19"/>
      <c r="N134" s="19"/>
      <c r="O134" s="19"/>
      <c r="P134" s="19"/>
      <c r="Q134" s="19"/>
      <c r="R134" s="19"/>
      <c r="S134" s="19"/>
      <c r="T134" s="19"/>
      <c r="U134" s="19"/>
      <c r="V134" s="19"/>
      <c r="W134" s="19"/>
      <c r="X134" s="19"/>
      <c r="Y134" s="19"/>
    </row>
    <row r="135" spans="1:25" ht="18" x14ac:dyDescent="0.25">
      <c r="A135" s="19"/>
      <c r="B135" s="19"/>
      <c r="C135" s="19"/>
      <c r="D135" s="20"/>
      <c r="E135" s="19"/>
      <c r="F135" s="19"/>
      <c r="G135" s="19"/>
      <c r="H135" s="19"/>
      <c r="I135" s="19"/>
      <c r="J135" s="19"/>
      <c r="K135" s="19"/>
      <c r="L135" s="19"/>
      <c r="M135" s="19"/>
      <c r="N135" s="19"/>
      <c r="O135" s="19"/>
      <c r="P135" s="19"/>
      <c r="Q135" s="19"/>
      <c r="R135" s="19"/>
      <c r="S135" s="19"/>
      <c r="T135" s="19"/>
      <c r="U135" s="19"/>
      <c r="V135" s="19"/>
      <c r="W135" s="19"/>
      <c r="X135" s="19"/>
      <c r="Y135" s="19"/>
    </row>
    <row r="136" spans="1:25" ht="18" x14ac:dyDescent="0.25">
      <c r="A136" s="19"/>
      <c r="B136" s="19"/>
      <c r="C136" s="19"/>
      <c r="D136" s="20"/>
      <c r="E136" s="19"/>
      <c r="F136" s="19"/>
      <c r="G136" s="19"/>
      <c r="H136" s="19"/>
      <c r="I136" s="19"/>
      <c r="J136" s="19"/>
      <c r="K136" s="19"/>
      <c r="L136" s="19"/>
      <c r="M136" s="19"/>
      <c r="N136" s="19"/>
      <c r="O136" s="19"/>
      <c r="P136" s="19"/>
      <c r="Q136" s="19"/>
      <c r="R136" s="19"/>
      <c r="S136" s="19"/>
      <c r="T136" s="19"/>
      <c r="U136" s="19"/>
      <c r="V136" s="19"/>
      <c r="W136" s="19"/>
      <c r="X136" s="19"/>
      <c r="Y136" s="19"/>
    </row>
    <row r="137" spans="1:25" ht="18" x14ac:dyDescent="0.25">
      <c r="A137" s="19"/>
      <c r="B137" s="19"/>
      <c r="C137" s="19"/>
      <c r="D137" s="20"/>
      <c r="E137" s="19"/>
      <c r="F137" s="19"/>
      <c r="G137" s="19"/>
      <c r="H137" s="19"/>
      <c r="I137" s="19"/>
      <c r="J137" s="19"/>
      <c r="K137" s="19"/>
      <c r="L137" s="19"/>
      <c r="M137" s="19"/>
      <c r="N137" s="19"/>
      <c r="O137" s="19"/>
      <c r="P137" s="19"/>
      <c r="Q137" s="19"/>
      <c r="R137" s="19"/>
      <c r="S137" s="19"/>
      <c r="T137" s="19"/>
      <c r="U137" s="19"/>
      <c r="V137" s="19"/>
      <c r="W137" s="19"/>
      <c r="X137" s="19"/>
      <c r="Y137" s="19"/>
    </row>
    <row r="138" spans="1:25" ht="18" x14ac:dyDescent="0.25">
      <c r="A138" s="19"/>
      <c r="B138" s="19"/>
      <c r="C138" s="19"/>
      <c r="D138" s="20"/>
      <c r="E138" s="19"/>
      <c r="F138" s="19"/>
      <c r="G138" s="19"/>
      <c r="H138" s="19"/>
      <c r="I138" s="19"/>
      <c r="J138" s="19"/>
      <c r="K138" s="19"/>
      <c r="L138" s="19"/>
      <c r="M138" s="19"/>
      <c r="N138" s="19"/>
      <c r="O138" s="19"/>
      <c r="P138" s="19"/>
      <c r="Q138" s="19"/>
      <c r="R138" s="19"/>
      <c r="S138" s="19"/>
      <c r="T138" s="19"/>
      <c r="U138" s="19"/>
      <c r="V138" s="19"/>
      <c r="W138" s="19"/>
      <c r="X138" s="19"/>
      <c r="Y138" s="19"/>
    </row>
    <row r="139" spans="1:25" ht="18" x14ac:dyDescent="0.25">
      <c r="A139" s="19"/>
      <c r="B139" s="19"/>
      <c r="C139" s="19"/>
      <c r="D139" s="20"/>
      <c r="E139" s="19"/>
      <c r="F139" s="19"/>
      <c r="G139" s="19"/>
      <c r="H139" s="19"/>
      <c r="I139" s="19"/>
      <c r="J139" s="19"/>
      <c r="K139" s="19"/>
      <c r="L139" s="19"/>
      <c r="M139" s="19"/>
      <c r="N139" s="19"/>
      <c r="O139" s="19"/>
      <c r="P139" s="19"/>
      <c r="Q139" s="19"/>
      <c r="R139" s="19"/>
      <c r="S139" s="19"/>
      <c r="T139" s="19"/>
      <c r="U139" s="19"/>
      <c r="V139" s="19"/>
      <c r="W139" s="19"/>
      <c r="X139" s="19"/>
      <c r="Y139" s="19"/>
    </row>
    <row r="140" spans="1:25" ht="18" x14ac:dyDescent="0.25">
      <c r="A140" s="19"/>
      <c r="B140" s="19"/>
      <c r="C140" s="19"/>
      <c r="D140" s="20"/>
      <c r="E140" s="19"/>
      <c r="F140" s="19"/>
      <c r="G140" s="19"/>
      <c r="H140" s="19"/>
      <c r="I140" s="19"/>
      <c r="J140" s="19"/>
      <c r="K140" s="19"/>
      <c r="L140" s="19"/>
      <c r="M140" s="19"/>
      <c r="N140" s="19"/>
      <c r="O140" s="19"/>
      <c r="P140" s="19"/>
      <c r="Q140" s="19"/>
      <c r="R140" s="19"/>
      <c r="S140" s="19"/>
      <c r="T140" s="19"/>
      <c r="U140" s="19"/>
      <c r="V140" s="19"/>
      <c r="W140" s="19"/>
      <c r="X140" s="19"/>
      <c r="Y140" s="19"/>
    </row>
    <row r="141" spans="1:25" ht="18" x14ac:dyDescent="0.25">
      <c r="A141" s="19"/>
      <c r="B141" s="19"/>
      <c r="C141" s="19"/>
      <c r="D141" s="20"/>
      <c r="E141" s="19"/>
      <c r="F141" s="19"/>
      <c r="G141" s="19"/>
      <c r="H141" s="19"/>
      <c r="I141" s="19"/>
      <c r="J141" s="19"/>
      <c r="K141" s="19"/>
      <c r="L141" s="19"/>
      <c r="M141" s="19"/>
      <c r="N141" s="19"/>
      <c r="O141" s="19"/>
      <c r="P141" s="19"/>
      <c r="Q141" s="19"/>
      <c r="R141" s="19"/>
      <c r="S141" s="19"/>
      <c r="T141" s="19"/>
      <c r="U141" s="19"/>
      <c r="V141" s="19"/>
      <c r="W141" s="19"/>
      <c r="X141" s="19"/>
      <c r="Y141" s="19"/>
    </row>
    <row r="142" spans="1:25" ht="18" x14ac:dyDescent="0.25">
      <c r="A142" s="19"/>
      <c r="B142" s="19"/>
      <c r="C142" s="19"/>
      <c r="D142" s="19"/>
      <c r="E142" s="19"/>
      <c r="F142" s="19"/>
      <c r="G142" s="19"/>
      <c r="H142" s="19"/>
      <c r="I142" s="19"/>
      <c r="J142" s="19"/>
      <c r="K142" s="19"/>
      <c r="L142" s="19"/>
      <c r="M142" s="19"/>
      <c r="N142" s="19"/>
      <c r="O142" s="19"/>
      <c r="P142" s="19"/>
      <c r="Q142" s="19"/>
      <c r="R142" s="19"/>
      <c r="S142" s="19"/>
      <c r="T142" s="19"/>
      <c r="U142" s="19"/>
      <c r="V142" s="19"/>
      <c r="W142" s="19"/>
      <c r="X142" s="19"/>
      <c r="Y142" s="19"/>
    </row>
    <row r="143" spans="1:25" ht="18" x14ac:dyDescent="0.25">
      <c r="A143" s="19"/>
      <c r="B143" s="19"/>
      <c r="C143" s="19"/>
      <c r="D143" s="19"/>
      <c r="E143" s="19"/>
      <c r="F143" s="19"/>
      <c r="G143" s="19"/>
      <c r="H143" s="19"/>
      <c r="I143" s="19"/>
      <c r="J143" s="19"/>
      <c r="K143" s="19"/>
      <c r="L143" s="19"/>
      <c r="M143" s="19"/>
      <c r="N143" s="19"/>
      <c r="O143" s="19"/>
      <c r="P143" s="19"/>
      <c r="Q143" s="19"/>
      <c r="R143" s="19"/>
      <c r="S143" s="19"/>
      <c r="T143" s="19"/>
      <c r="U143" s="19"/>
      <c r="V143" s="19"/>
      <c r="W143" s="19"/>
      <c r="X143" s="19"/>
      <c r="Y143" s="19"/>
    </row>
    <row r="144" spans="1:25" ht="18" x14ac:dyDescent="0.25">
      <c r="A144" s="19"/>
      <c r="B144" s="19"/>
      <c r="C144" s="19"/>
      <c r="D144" s="19"/>
      <c r="E144" s="19"/>
      <c r="F144" s="19"/>
      <c r="G144" s="19"/>
      <c r="H144" s="19"/>
      <c r="I144" s="19"/>
      <c r="J144" s="19"/>
      <c r="K144" s="19"/>
      <c r="L144" s="19"/>
      <c r="M144" s="19"/>
      <c r="N144" s="19"/>
      <c r="O144" s="19"/>
      <c r="P144" s="19"/>
      <c r="Q144" s="19"/>
      <c r="R144" s="19"/>
      <c r="S144" s="19"/>
      <c r="T144" s="19"/>
      <c r="U144" s="19"/>
      <c r="V144" s="19"/>
      <c r="W144" s="19"/>
      <c r="X144" s="19"/>
      <c r="Y144" s="19"/>
    </row>
    <row r="145" spans="1:25" ht="18" x14ac:dyDescent="0.25">
      <c r="A145" s="19"/>
      <c r="B145" s="19"/>
      <c r="C145" s="19"/>
      <c r="D145" s="19"/>
      <c r="E145" s="19"/>
      <c r="F145" s="19"/>
      <c r="G145" s="19"/>
      <c r="H145" s="19"/>
      <c r="I145" s="19"/>
      <c r="J145" s="19"/>
      <c r="K145" s="19"/>
      <c r="L145" s="19"/>
      <c r="M145" s="19"/>
      <c r="N145" s="19"/>
      <c r="O145" s="19"/>
      <c r="P145" s="19"/>
      <c r="Q145" s="19"/>
      <c r="R145" s="19"/>
      <c r="S145" s="19"/>
      <c r="T145" s="19"/>
      <c r="U145" s="19"/>
      <c r="V145" s="19"/>
      <c r="W145" s="19"/>
      <c r="X145" s="19"/>
      <c r="Y145" s="19"/>
    </row>
    <row r="146" spans="1:25" ht="18" x14ac:dyDescent="0.25">
      <c r="A146" s="19"/>
      <c r="B146" s="19"/>
      <c r="C146" s="19"/>
      <c r="D146" s="19"/>
      <c r="E146" s="19"/>
      <c r="F146" s="19"/>
      <c r="G146" s="19"/>
      <c r="H146" s="19"/>
      <c r="I146" s="19"/>
      <c r="J146" s="19"/>
      <c r="K146" s="19"/>
      <c r="L146" s="19"/>
      <c r="M146" s="19"/>
      <c r="N146" s="19"/>
      <c r="O146" s="19"/>
      <c r="P146" s="19"/>
      <c r="Q146" s="19"/>
      <c r="R146" s="19"/>
      <c r="S146" s="19"/>
      <c r="T146" s="19"/>
      <c r="U146" s="19"/>
      <c r="V146" s="19"/>
      <c r="W146" s="19"/>
      <c r="X146" s="19"/>
      <c r="Y146" s="19"/>
    </row>
    <row r="147" spans="1:25" ht="18" x14ac:dyDescent="0.25">
      <c r="A147" s="19"/>
      <c r="B147" s="19"/>
      <c r="C147" s="19"/>
      <c r="D147" s="19"/>
      <c r="E147" s="19"/>
      <c r="F147" s="19"/>
      <c r="G147" s="19"/>
      <c r="H147" s="19"/>
      <c r="I147" s="19"/>
      <c r="J147" s="19"/>
      <c r="K147" s="19"/>
      <c r="L147" s="19"/>
      <c r="M147" s="19"/>
      <c r="N147" s="19"/>
      <c r="O147" s="19"/>
      <c r="P147" s="19"/>
      <c r="Q147" s="19"/>
      <c r="R147" s="19"/>
      <c r="S147" s="19"/>
      <c r="T147" s="19"/>
      <c r="U147" s="19"/>
      <c r="V147" s="19"/>
      <c r="W147" s="19"/>
      <c r="X147" s="19"/>
      <c r="Y147" s="19"/>
    </row>
    <row r="148" spans="1:25" ht="18" x14ac:dyDescent="0.25">
      <c r="A148" s="19"/>
      <c r="B148" s="19"/>
      <c r="C148" s="19"/>
      <c r="D148" s="19"/>
      <c r="E148" s="19"/>
      <c r="F148" s="19"/>
      <c r="G148" s="19"/>
      <c r="H148" s="19"/>
      <c r="I148" s="19"/>
      <c r="J148" s="19"/>
      <c r="K148" s="19"/>
      <c r="L148" s="19"/>
      <c r="M148" s="19"/>
      <c r="N148" s="19"/>
      <c r="O148" s="19"/>
      <c r="P148" s="19"/>
      <c r="Q148" s="19"/>
      <c r="R148" s="19"/>
      <c r="S148" s="19"/>
      <c r="T148" s="19"/>
      <c r="U148" s="19"/>
      <c r="V148" s="19"/>
      <c r="W148" s="19"/>
      <c r="X148" s="19"/>
      <c r="Y148" s="19"/>
    </row>
    <row r="149" spans="1:25" ht="18" x14ac:dyDescent="0.25">
      <c r="A149" s="19"/>
      <c r="B149" s="19"/>
      <c r="C149" s="19"/>
      <c r="D149" s="19"/>
      <c r="E149" s="19"/>
      <c r="F149" s="19"/>
      <c r="G149" s="19"/>
      <c r="H149" s="19"/>
      <c r="I149" s="19"/>
      <c r="J149" s="19"/>
      <c r="K149" s="19"/>
      <c r="L149" s="19"/>
      <c r="M149" s="19"/>
      <c r="N149" s="19"/>
      <c r="O149" s="19"/>
      <c r="P149" s="19"/>
      <c r="Q149" s="19"/>
      <c r="R149" s="19"/>
      <c r="S149" s="19"/>
      <c r="T149" s="19"/>
      <c r="U149" s="19"/>
      <c r="V149" s="19"/>
      <c r="W149" s="19"/>
      <c r="X149" s="19"/>
      <c r="Y149" s="19"/>
    </row>
    <row r="150" spans="1:25" ht="18" x14ac:dyDescent="0.25">
      <c r="A150" s="19"/>
      <c r="B150" s="19"/>
      <c r="C150" s="19"/>
      <c r="D150" s="19"/>
      <c r="E150" s="19"/>
      <c r="F150" s="19"/>
      <c r="G150" s="19"/>
      <c r="H150" s="19"/>
      <c r="I150" s="19"/>
      <c r="J150" s="19"/>
      <c r="K150" s="19"/>
      <c r="L150" s="19"/>
      <c r="M150" s="19"/>
      <c r="N150" s="19"/>
      <c r="O150" s="19"/>
      <c r="P150" s="19"/>
      <c r="Q150" s="19"/>
      <c r="R150" s="19"/>
      <c r="S150" s="19"/>
      <c r="T150" s="19"/>
      <c r="U150" s="19"/>
      <c r="V150" s="19"/>
      <c r="W150" s="19"/>
      <c r="X150" s="19"/>
      <c r="Y150" s="19"/>
    </row>
    <row r="151" spans="1:25" ht="18" x14ac:dyDescent="0.25">
      <c r="A151" s="19"/>
      <c r="B151" s="19"/>
      <c r="C151" s="19"/>
      <c r="D151" s="19"/>
      <c r="E151" s="19"/>
      <c r="F151" s="19"/>
      <c r="G151" s="19"/>
      <c r="H151" s="19"/>
      <c r="I151" s="19"/>
      <c r="J151" s="19"/>
      <c r="K151" s="19"/>
      <c r="L151" s="19"/>
      <c r="M151" s="19"/>
      <c r="N151" s="19"/>
      <c r="O151" s="19"/>
      <c r="P151" s="19"/>
      <c r="Q151" s="19"/>
      <c r="R151" s="19"/>
      <c r="S151" s="19"/>
      <c r="T151" s="19"/>
      <c r="U151" s="19"/>
      <c r="V151" s="19"/>
      <c r="W151" s="19"/>
      <c r="X151" s="19"/>
      <c r="Y151" s="19"/>
    </row>
    <row r="152" spans="1:25" ht="18" x14ac:dyDescent="0.25">
      <c r="A152" s="19"/>
      <c r="B152" s="19"/>
      <c r="C152" s="19"/>
      <c r="D152" s="19"/>
      <c r="E152" s="19"/>
      <c r="F152" s="19"/>
      <c r="G152" s="19"/>
      <c r="H152" s="19"/>
      <c r="I152" s="19"/>
      <c r="J152" s="19"/>
      <c r="K152" s="19"/>
      <c r="L152" s="19"/>
      <c r="M152" s="19"/>
      <c r="N152" s="19"/>
      <c r="O152" s="19"/>
      <c r="P152" s="19"/>
      <c r="Q152" s="19"/>
      <c r="R152" s="19"/>
      <c r="S152" s="19"/>
      <c r="T152" s="19"/>
      <c r="U152" s="19"/>
      <c r="V152" s="19"/>
      <c r="W152" s="19"/>
      <c r="X152" s="19"/>
      <c r="Y152" s="19"/>
    </row>
    <row r="153" spans="1:25" ht="18" x14ac:dyDescent="0.25">
      <c r="A153" s="19"/>
      <c r="B153" s="19"/>
      <c r="C153" s="19"/>
      <c r="D153" s="19"/>
      <c r="E153" s="19"/>
      <c r="F153" s="19"/>
      <c r="G153" s="19"/>
      <c r="H153" s="19"/>
      <c r="I153" s="19"/>
      <c r="J153" s="19"/>
      <c r="K153" s="19"/>
      <c r="L153" s="19"/>
      <c r="M153" s="19"/>
      <c r="N153" s="19"/>
      <c r="O153" s="19"/>
      <c r="P153" s="19"/>
      <c r="Q153" s="19"/>
      <c r="R153" s="19"/>
      <c r="S153" s="19"/>
      <c r="T153" s="19"/>
      <c r="U153" s="19"/>
      <c r="V153" s="19"/>
      <c r="W153" s="19"/>
      <c r="X153" s="19"/>
      <c r="Y153" s="19"/>
    </row>
    <row r="154" spans="1:25" ht="18" x14ac:dyDescent="0.25">
      <c r="A154" s="19"/>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row>
    <row r="155" spans="1:25" ht="18" x14ac:dyDescent="0.25">
      <c r="A155" s="19"/>
      <c r="B155" s="19"/>
      <c r="C155" s="19"/>
      <c r="D155" s="19"/>
      <c r="E155" s="19"/>
      <c r="F155" s="19"/>
      <c r="G155" s="19"/>
      <c r="H155" s="19"/>
      <c r="I155" s="19"/>
      <c r="J155" s="19"/>
      <c r="K155" s="19"/>
      <c r="L155" s="19"/>
      <c r="M155" s="19"/>
      <c r="N155" s="19"/>
      <c r="O155" s="19"/>
      <c r="P155" s="19"/>
      <c r="Q155" s="19"/>
      <c r="R155" s="19"/>
      <c r="S155" s="19"/>
      <c r="T155" s="19"/>
      <c r="U155" s="19"/>
      <c r="V155" s="19"/>
      <c r="W155" s="19"/>
      <c r="X155" s="19"/>
      <c r="Y155" s="19"/>
    </row>
    <row r="156" spans="1:25" ht="18" x14ac:dyDescent="0.25">
      <c r="A156" s="19"/>
      <c r="B156" s="19"/>
      <c r="C156" s="19"/>
      <c r="D156" s="19"/>
      <c r="E156" s="19"/>
      <c r="F156" s="19"/>
      <c r="G156" s="19"/>
      <c r="H156" s="19"/>
      <c r="I156" s="19"/>
      <c r="J156" s="19"/>
      <c r="K156" s="19"/>
      <c r="L156" s="19"/>
      <c r="M156" s="19"/>
      <c r="N156" s="19"/>
      <c r="O156" s="19"/>
      <c r="P156" s="19"/>
      <c r="Q156" s="19"/>
      <c r="R156" s="19"/>
      <c r="S156" s="19"/>
      <c r="T156" s="19"/>
      <c r="U156" s="19"/>
      <c r="V156" s="19"/>
      <c r="W156" s="19"/>
      <c r="X156" s="19"/>
      <c r="Y156" s="19"/>
    </row>
    <row r="157" spans="1:25" ht="18" x14ac:dyDescent="0.25">
      <c r="A157" s="19"/>
      <c r="B157" s="19"/>
      <c r="C157" s="19"/>
      <c r="D157" s="19"/>
      <c r="E157" s="19"/>
      <c r="F157" s="19"/>
      <c r="G157" s="19"/>
      <c r="H157" s="19"/>
      <c r="I157" s="19"/>
      <c r="J157" s="19"/>
      <c r="K157" s="19"/>
      <c r="L157" s="19"/>
      <c r="M157" s="19"/>
      <c r="N157" s="19"/>
      <c r="O157" s="19"/>
      <c r="P157" s="19"/>
      <c r="Q157" s="19"/>
      <c r="R157" s="19"/>
      <c r="S157" s="19"/>
      <c r="T157" s="19"/>
      <c r="U157" s="19"/>
      <c r="V157" s="19"/>
      <c r="W157" s="19"/>
      <c r="X157" s="19"/>
      <c r="Y157" s="19"/>
    </row>
    <row r="158" spans="1:25" ht="18" x14ac:dyDescent="0.25">
      <c r="A158" s="19"/>
      <c r="B158" s="19"/>
      <c r="C158" s="19"/>
      <c r="D158" s="19"/>
      <c r="E158" s="19"/>
      <c r="F158" s="19"/>
      <c r="G158" s="19"/>
      <c r="H158" s="19"/>
      <c r="I158" s="19"/>
      <c r="J158" s="19"/>
      <c r="K158" s="19"/>
      <c r="L158" s="19"/>
      <c r="M158" s="19"/>
      <c r="N158" s="19"/>
      <c r="O158" s="19"/>
      <c r="P158" s="19"/>
      <c r="Q158" s="19"/>
      <c r="R158" s="19"/>
      <c r="S158" s="19"/>
      <c r="T158" s="19"/>
      <c r="U158" s="19"/>
      <c r="V158" s="19"/>
      <c r="W158" s="19"/>
      <c r="X158" s="19"/>
      <c r="Y158" s="19"/>
    </row>
    <row r="159" spans="1:25" ht="18" x14ac:dyDescent="0.25">
      <c r="A159" s="19"/>
      <c r="B159" s="19"/>
      <c r="C159" s="19"/>
      <c r="D159" s="19"/>
      <c r="E159" s="19"/>
      <c r="F159" s="19"/>
      <c r="G159" s="19"/>
      <c r="H159" s="19"/>
      <c r="I159" s="19"/>
      <c r="J159" s="19"/>
      <c r="K159" s="19"/>
      <c r="L159" s="19"/>
      <c r="M159" s="19"/>
      <c r="N159" s="19"/>
      <c r="O159" s="19"/>
      <c r="P159" s="19"/>
      <c r="Q159" s="19"/>
      <c r="R159" s="19"/>
      <c r="S159" s="19"/>
      <c r="T159" s="19"/>
      <c r="U159" s="19"/>
      <c r="V159" s="19"/>
      <c r="W159" s="19"/>
      <c r="X159" s="19"/>
      <c r="Y159" s="19"/>
    </row>
    <row r="160" spans="1:25" ht="18" x14ac:dyDescent="0.25">
      <c r="A160" s="19"/>
      <c r="B160" s="19"/>
      <c r="C160" s="19"/>
      <c r="D160" s="19"/>
      <c r="E160" s="19"/>
      <c r="F160" s="19"/>
      <c r="G160" s="19"/>
      <c r="H160" s="19"/>
      <c r="I160" s="19"/>
      <c r="J160" s="19"/>
      <c r="K160" s="19"/>
      <c r="L160" s="19"/>
      <c r="M160" s="19"/>
      <c r="N160" s="19"/>
      <c r="O160" s="19"/>
      <c r="P160" s="19"/>
      <c r="Q160" s="19"/>
      <c r="R160" s="19"/>
      <c r="S160" s="19"/>
      <c r="T160" s="19"/>
      <c r="U160" s="19"/>
      <c r="V160" s="19"/>
      <c r="W160" s="19"/>
      <c r="X160" s="19"/>
      <c r="Y160" s="19"/>
    </row>
    <row r="161" spans="1:25" ht="18" x14ac:dyDescent="0.25">
      <c r="A161" s="19"/>
      <c r="B161" s="19"/>
      <c r="C161" s="19"/>
      <c r="D161" s="19"/>
      <c r="E161" s="19"/>
      <c r="F161" s="19"/>
      <c r="G161" s="19"/>
      <c r="H161" s="19"/>
      <c r="I161" s="19"/>
      <c r="J161" s="19"/>
      <c r="K161" s="19"/>
      <c r="L161" s="19"/>
      <c r="M161" s="19"/>
      <c r="N161" s="19"/>
      <c r="O161" s="19"/>
      <c r="P161" s="19"/>
      <c r="Q161" s="19"/>
      <c r="R161" s="19"/>
      <c r="S161" s="19"/>
      <c r="T161" s="19"/>
      <c r="U161" s="19"/>
      <c r="V161" s="19"/>
      <c r="W161" s="19"/>
      <c r="X161" s="19"/>
      <c r="Y161" s="19"/>
    </row>
    <row r="162" spans="1:25" ht="18" x14ac:dyDescent="0.25">
      <c r="A162" s="19"/>
      <c r="B162" s="19"/>
      <c r="C162" s="19"/>
      <c r="D162" s="19"/>
      <c r="E162" s="19"/>
      <c r="F162" s="19"/>
      <c r="G162" s="19"/>
      <c r="H162" s="19"/>
      <c r="I162" s="19"/>
      <c r="J162" s="19"/>
      <c r="K162" s="19"/>
      <c r="L162" s="19"/>
      <c r="M162" s="19"/>
      <c r="N162" s="19"/>
      <c r="O162" s="19"/>
      <c r="P162" s="19"/>
      <c r="Q162" s="19"/>
      <c r="R162" s="19"/>
      <c r="S162" s="19"/>
      <c r="T162" s="19"/>
      <c r="U162" s="19"/>
      <c r="V162" s="19"/>
      <c r="W162" s="19"/>
      <c r="X162" s="19"/>
      <c r="Y162" s="19"/>
    </row>
    <row r="163" spans="1:25" ht="18" x14ac:dyDescent="0.25">
      <c r="A163" s="19"/>
      <c r="B163" s="19"/>
      <c r="C163" s="19"/>
      <c r="D163" s="19"/>
      <c r="E163" s="19"/>
      <c r="F163" s="19"/>
      <c r="G163" s="19"/>
      <c r="H163" s="19"/>
      <c r="I163" s="19"/>
      <c r="J163" s="19"/>
      <c r="K163" s="19"/>
      <c r="L163" s="19"/>
      <c r="M163" s="19"/>
      <c r="N163" s="19"/>
      <c r="O163" s="19"/>
      <c r="P163" s="19"/>
      <c r="Q163" s="19"/>
      <c r="R163" s="19"/>
      <c r="S163" s="19"/>
      <c r="T163" s="19"/>
      <c r="U163" s="19"/>
      <c r="V163" s="19"/>
      <c r="W163" s="19"/>
      <c r="X163" s="19"/>
      <c r="Y163" s="19"/>
    </row>
    <row r="164" spans="1:25" ht="18" x14ac:dyDescent="0.25">
      <c r="A164" s="19"/>
      <c r="B164" s="19"/>
      <c r="C164" s="19"/>
      <c r="D164" s="19"/>
      <c r="E164" s="19"/>
      <c r="F164" s="19"/>
      <c r="G164" s="19"/>
      <c r="H164" s="19"/>
      <c r="I164" s="19"/>
      <c r="J164" s="19"/>
      <c r="K164" s="19"/>
      <c r="L164" s="19"/>
      <c r="M164" s="19"/>
      <c r="N164" s="19"/>
      <c r="O164" s="19"/>
      <c r="P164" s="19"/>
      <c r="Q164" s="19"/>
      <c r="R164" s="19"/>
      <c r="S164" s="19"/>
      <c r="T164" s="19"/>
      <c r="U164" s="19"/>
      <c r="V164" s="19"/>
      <c r="W164" s="19"/>
      <c r="X164" s="19"/>
      <c r="Y164" s="19"/>
    </row>
    <row r="165" spans="1:25" ht="18" x14ac:dyDescent="0.25">
      <c r="A165" s="19"/>
      <c r="B165" s="19"/>
      <c r="C165" s="19"/>
      <c r="D165" s="19"/>
      <c r="E165" s="19"/>
      <c r="F165" s="19"/>
      <c r="G165" s="19"/>
      <c r="H165" s="19"/>
      <c r="I165" s="19"/>
      <c r="J165" s="19"/>
      <c r="K165" s="19"/>
      <c r="L165" s="19"/>
      <c r="M165" s="19"/>
      <c r="N165" s="19"/>
      <c r="O165" s="19"/>
      <c r="P165" s="19"/>
      <c r="Q165" s="19"/>
      <c r="R165" s="19"/>
      <c r="S165" s="19"/>
      <c r="T165" s="19"/>
      <c r="U165" s="19"/>
      <c r="V165" s="19"/>
      <c r="W165" s="19"/>
      <c r="X165" s="19"/>
      <c r="Y165" s="19"/>
    </row>
    <row r="166" spans="1:25" ht="18" x14ac:dyDescent="0.25">
      <c r="A166" s="19"/>
      <c r="B166" s="19"/>
      <c r="C166" s="19"/>
      <c r="D166" s="19"/>
      <c r="E166" s="19"/>
      <c r="F166" s="19"/>
      <c r="G166" s="19"/>
      <c r="H166" s="19"/>
      <c r="I166" s="19"/>
      <c r="J166" s="19"/>
      <c r="K166" s="19"/>
      <c r="L166" s="19"/>
      <c r="M166" s="19"/>
      <c r="N166" s="19"/>
      <c r="O166" s="19"/>
      <c r="P166" s="19"/>
      <c r="Q166" s="19"/>
      <c r="R166" s="19"/>
      <c r="S166" s="19"/>
      <c r="T166" s="19"/>
      <c r="U166" s="19"/>
      <c r="V166" s="19"/>
      <c r="W166" s="19"/>
      <c r="X166" s="19"/>
      <c r="Y166" s="19"/>
    </row>
    <row r="167" spans="1:25" ht="18" x14ac:dyDescent="0.25">
      <c r="A167" s="19"/>
      <c r="B167" s="19"/>
      <c r="C167" s="19"/>
      <c r="D167" s="19"/>
      <c r="E167" s="19"/>
      <c r="F167" s="19"/>
      <c r="G167" s="19"/>
      <c r="H167" s="19"/>
      <c r="I167" s="19"/>
      <c r="J167" s="19"/>
      <c r="K167" s="19"/>
      <c r="L167" s="19"/>
      <c r="M167" s="19"/>
      <c r="N167" s="19"/>
      <c r="O167" s="19"/>
      <c r="P167" s="19"/>
      <c r="Q167" s="19"/>
      <c r="R167" s="19"/>
      <c r="S167" s="19"/>
      <c r="T167" s="19"/>
      <c r="U167" s="19"/>
      <c r="V167" s="19"/>
      <c r="W167" s="19"/>
      <c r="X167" s="19"/>
      <c r="Y167" s="19"/>
    </row>
    <row r="168" spans="1:25" ht="18" x14ac:dyDescent="0.25">
      <c r="A168" s="19"/>
      <c r="B168" s="19"/>
      <c r="C168" s="19"/>
      <c r="D168" s="19"/>
      <c r="E168" s="19"/>
      <c r="F168" s="19"/>
      <c r="G168" s="19"/>
      <c r="H168" s="19"/>
      <c r="I168" s="19"/>
      <c r="J168" s="19"/>
      <c r="K168" s="19"/>
      <c r="L168" s="19"/>
      <c r="M168" s="19"/>
      <c r="N168" s="19"/>
      <c r="O168" s="19"/>
      <c r="P168" s="19"/>
      <c r="Q168" s="19"/>
      <c r="R168" s="19"/>
      <c r="S168" s="19"/>
      <c r="T168" s="19"/>
      <c r="U168" s="19"/>
      <c r="V168" s="19"/>
      <c r="W168" s="19"/>
      <c r="X168" s="19"/>
      <c r="Y168" s="19"/>
    </row>
    <row r="169" spans="1:25" ht="18" x14ac:dyDescent="0.25">
      <c r="A169" s="19"/>
      <c r="B169" s="19"/>
      <c r="C169" s="19"/>
      <c r="D169" s="19"/>
      <c r="E169" s="19"/>
      <c r="F169" s="19"/>
      <c r="G169" s="19"/>
      <c r="H169" s="19"/>
      <c r="I169" s="19"/>
      <c r="J169" s="19"/>
      <c r="K169" s="19"/>
      <c r="L169" s="19"/>
      <c r="M169" s="19"/>
      <c r="N169" s="19"/>
      <c r="O169" s="19"/>
      <c r="P169" s="19"/>
      <c r="Q169" s="19"/>
      <c r="R169" s="19"/>
      <c r="S169" s="19"/>
      <c r="T169" s="19"/>
      <c r="U169" s="19"/>
      <c r="V169" s="19"/>
      <c r="W169" s="19"/>
      <c r="X169" s="19"/>
      <c r="Y169" s="19"/>
    </row>
    <row r="170" spans="1:25" ht="18" x14ac:dyDescent="0.25">
      <c r="A170" s="19"/>
      <c r="B170" s="19"/>
      <c r="C170" s="19"/>
      <c r="D170" s="19"/>
      <c r="E170" s="19"/>
      <c r="F170" s="19"/>
      <c r="G170" s="19"/>
      <c r="H170" s="19"/>
      <c r="I170" s="19"/>
      <c r="J170" s="19"/>
      <c r="K170" s="19"/>
      <c r="L170" s="19"/>
      <c r="M170" s="19"/>
      <c r="N170" s="19"/>
      <c r="O170" s="19"/>
      <c r="P170" s="19"/>
      <c r="Q170" s="19"/>
      <c r="R170" s="19"/>
      <c r="S170" s="19"/>
      <c r="T170" s="19"/>
      <c r="U170" s="19"/>
      <c r="V170" s="19"/>
      <c r="W170" s="19"/>
      <c r="X170" s="19"/>
      <c r="Y170" s="19"/>
    </row>
    <row r="171" spans="1:25" ht="18" x14ac:dyDescent="0.25">
      <c r="A171" s="19"/>
      <c r="B171" s="19"/>
      <c r="C171" s="19"/>
      <c r="D171" s="19"/>
      <c r="E171" s="19"/>
      <c r="F171" s="19"/>
      <c r="G171" s="19"/>
      <c r="H171" s="19"/>
      <c r="I171" s="19"/>
      <c r="J171" s="19"/>
      <c r="K171" s="19"/>
      <c r="L171" s="19"/>
      <c r="M171" s="19"/>
      <c r="N171" s="19"/>
      <c r="O171" s="19"/>
      <c r="P171" s="19"/>
      <c r="Q171" s="19"/>
      <c r="R171" s="19"/>
      <c r="S171" s="19"/>
      <c r="T171" s="19"/>
      <c r="U171" s="19"/>
      <c r="V171" s="19"/>
      <c r="W171" s="19"/>
      <c r="X171" s="19"/>
      <c r="Y171" s="19"/>
    </row>
    <row r="172" spans="1:25" ht="18" x14ac:dyDescent="0.25">
      <c r="A172" s="19"/>
      <c r="B172" s="19"/>
      <c r="C172" s="19"/>
      <c r="D172" s="19"/>
      <c r="E172" s="19"/>
      <c r="F172" s="19"/>
      <c r="G172" s="19"/>
      <c r="H172" s="19"/>
      <c r="I172" s="19"/>
      <c r="J172" s="19"/>
      <c r="K172" s="19"/>
      <c r="L172" s="19"/>
      <c r="M172" s="19"/>
      <c r="N172" s="19"/>
      <c r="O172" s="19"/>
      <c r="P172" s="19"/>
      <c r="Q172" s="19"/>
      <c r="R172" s="19"/>
      <c r="S172" s="19"/>
      <c r="T172" s="19"/>
      <c r="U172" s="19"/>
      <c r="V172" s="19"/>
      <c r="W172" s="19"/>
      <c r="X172" s="19"/>
      <c r="Y172" s="19"/>
    </row>
    <row r="173" spans="1:25" ht="18" x14ac:dyDescent="0.25">
      <c r="A173" s="19"/>
      <c r="B173" s="19"/>
      <c r="C173" s="19"/>
      <c r="D173" s="19"/>
      <c r="E173" s="19"/>
      <c r="F173" s="19"/>
      <c r="G173" s="19"/>
      <c r="H173" s="19"/>
      <c r="I173" s="19"/>
      <c r="J173" s="19"/>
      <c r="K173" s="19"/>
      <c r="L173" s="19"/>
      <c r="M173" s="19"/>
      <c r="N173" s="19"/>
      <c r="O173" s="19"/>
      <c r="P173" s="19"/>
      <c r="Q173" s="19"/>
      <c r="R173" s="19"/>
      <c r="S173" s="19"/>
      <c r="T173" s="19"/>
      <c r="U173" s="19"/>
      <c r="V173" s="19"/>
      <c r="W173" s="19"/>
      <c r="X173" s="19"/>
      <c r="Y173" s="19"/>
    </row>
    <row r="174" spans="1:25" ht="18" x14ac:dyDescent="0.25">
      <c r="A174" s="19"/>
      <c r="B174" s="19"/>
      <c r="C174" s="19"/>
      <c r="D174" s="19"/>
      <c r="E174" s="19"/>
      <c r="F174" s="19"/>
      <c r="G174" s="19"/>
      <c r="H174" s="19"/>
      <c r="I174" s="19"/>
      <c r="J174" s="19"/>
      <c r="K174" s="19"/>
      <c r="L174" s="19"/>
      <c r="M174" s="19"/>
      <c r="N174" s="19"/>
      <c r="O174" s="19"/>
      <c r="P174" s="19"/>
      <c r="Q174" s="19"/>
      <c r="R174" s="19"/>
      <c r="S174" s="19"/>
      <c r="T174" s="19"/>
      <c r="U174" s="19"/>
      <c r="V174" s="19"/>
      <c r="W174" s="19"/>
      <c r="X174" s="19"/>
      <c r="Y174" s="19"/>
    </row>
    <row r="175" spans="1:25" ht="18" x14ac:dyDescent="0.25">
      <c r="A175" s="19"/>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row>
    <row r="176" spans="1:25" ht="18" x14ac:dyDescent="0.25">
      <c r="A176" s="19"/>
      <c r="B176" s="19"/>
      <c r="C176" s="19"/>
      <c r="D176" s="19"/>
      <c r="E176" s="19"/>
      <c r="F176" s="19"/>
      <c r="G176" s="19"/>
      <c r="H176" s="19"/>
      <c r="I176" s="19"/>
      <c r="J176" s="19"/>
      <c r="K176" s="19"/>
      <c r="L176" s="19"/>
      <c r="M176" s="19"/>
      <c r="N176" s="19"/>
      <c r="O176" s="19"/>
      <c r="P176" s="19"/>
      <c r="Q176" s="19"/>
      <c r="R176" s="19"/>
      <c r="S176" s="19"/>
      <c r="T176" s="19"/>
      <c r="U176" s="19"/>
      <c r="V176" s="19"/>
      <c r="W176" s="19"/>
      <c r="X176" s="19"/>
      <c r="Y176" s="19"/>
    </row>
    <row r="177" spans="1:25" ht="18" x14ac:dyDescent="0.25">
      <c r="A177" s="19"/>
      <c r="B177" s="19"/>
      <c r="C177" s="19"/>
      <c r="D177" s="19"/>
      <c r="E177" s="19"/>
      <c r="F177" s="19"/>
      <c r="G177" s="19"/>
      <c r="H177" s="19"/>
      <c r="I177" s="19"/>
      <c r="J177" s="19"/>
      <c r="K177" s="19"/>
      <c r="L177" s="19"/>
      <c r="M177" s="19"/>
      <c r="N177" s="19"/>
      <c r="O177" s="19"/>
      <c r="P177" s="19"/>
      <c r="Q177" s="19"/>
      <c r="R177" s="19"/>
      <c r="S177" s="19"/>
      <c r="T177" s="19"/>
      <c r="U177" s="19"/>
      <c r="V177" s="19"/>
      <c r="W177" s="19"/>
      <c r="X177" s="19"/>
      <c r="Y177" s="19"/>
    </row>
    <row r="178" spans="1:25" ht="18" x14ac:dyDescent="0.25">
      <c r="A178" s="19"/>
      <c r="B178" s="19"/>
      <c r="C178" s="19"/>
      <c r="D178" s="19"/>
      <c r="E178" s="19"/>
      <c r="F178" s="19"/>
      <c r="G178" s="19"/>
      <c r="H178" s="19"/>
      <c r="I178" s="19"/>
      <c r="J178" s="19"/>
      <c r="K178" s="19"/>
      <c r="L178" s="19"/>
      <c r="M178" s="19"/>
      <c r="N178" s="19"/>
      <c r="O178" s="19"/>
      <c r="P178" s="19"/>
      <c r="Q178" s="19"/>
      <c r="R178" s="19"/>
      <c r="S178" s="19"/>
      <c r="T178" s="19"/>
      <c r="U178" s="19"/>
      <c r="V178" s="19"/>
      <c r="W178" s="19"/>
      <c r="X178" s="19"/>
      <c r="Y178" s="19"/>
    </row>
    <row r="179" spans="1:25" ht="18" x14ac:dyDescent="0.25">
      <c r="A179" s="19"/>
      <c r="B179" s="19"/>
      <c r="C179" s="19"/>
      <c r="D179" s="19"/>
      <c r="E179" s="19"/>
      <c r="F179" s="19"/>
      <c r="G179" s="19"/>
      <c r="H179" s="19"/>
      <c r="I179" s="19"/>
      <c r="J179" s="19"/>
      <c r="K179" s="19"/>
      <c r="L179" s="19"/>
      <c r="M179" s="19"/>
      <c r="N179" s="19"/>
      <c r="O179" s="19"/>
      <c r="P179" s="19"/>
      <c r="Q179" s="19"/>
      <c r="R179" s="19"/>
      <c r="S179" s="19"/>
      <c r="T179" s="19"/>
      <c r="U179" s="19"/>
      <c r="V179" s="19"/>
      <c r="W179" s="19"/>
      <c r="X179" s="19"/>
      <c r="Y179" s="19"/>
    </row>
    <row r="180" spans="1:25" ht="18" x14ac:dyDescent="0.25">
      <c r="A180" s="19"/>
      <c r="B180" s="19"/>
      <c r="C180" s="19"/>
      <c r="D180" s="19"/>
      <c r="E180" s="19"/>
      <c r="F180" s="19"/>
      <c r="G180" s="19"/>
      <c r="H180" s="19"/>
      <c r="I180" s="19"/>
      <c r="J180" s="19"/>
      <c r="K180" s="19"/>
      <c r="L180" s="19"/>
      <c r="M180" s="19"/>
      <c r="N180" s="19"/>
      <c r="O180" s="19"/>
      <c r="P180" s="19"/>
      <c r="Q180" s="19"/>
      <c r="R180" s="19"/>
      <c r="S180" s="19"/>
      <c r="T180" s="19"/>
      <c r="U180" s="19"/>
      <c r="V180" s="19"/>
      <c r="W180" s="19"/>
      <c r="X180" s="19"/>
      <c r="Y180" s="19"/>
    </row>
    <row r="181" spans="1:25" ht="18" x14ac:dyDescent="0.25">
      <c r="A181" s="19"/>
      <c r="B181" s="19"/>
      <c r="C181" s="19"/>
      <c r="D181" s="19"/>
      <c r="E181" s="19"/>
      <c r="F181" s="19"/>
      <c r="G181" s="19"/>
      <c r="H181" s="19"/>
      <c r="I181" s="19"/>
      <c r="J181" s="19"/>
      <c r="K181" s="19"/>
      <c r="L181" s="19"/>
      <c r="M181" s="19"/>
      <c r="N181" s="19"/>
      <c r="O181" s="19"/>
      <c r="P181" s="19"/>
      <c r="Q181" s="19"/>
      <c r="R181" s="19"/>
      <c r="S181" s="19"/>
      <c r="T181" s="19"/>
      <c r="U181" s="19"/>
      <c r="V181" s="19"/>
      <c r="W181" s="19"/>
      <c r="X181" s="19"/>
      <c r="Y181" s="19"/>
    </row>
    <row r="182" spans="1:25" ht="18" x14ac:dyDescent="0.25">
      <c r="A182" s="19"/>
      <c r="B182" s="19"/>
      <c r="C182" s="19"/>
      <c r="D182" s="19"/>
      <c r="E182" s="19"/>
      <c r="F182" s="19"/>
      <c r="G182" s="19"/>
      <c r="H182" s="19"/>
      <c r="I182" s="19"/>
      <c r="J182" s="19"/>
      <c r="K182" s="19"/>
      <c r="L182" s="19"/>
      <c r="M182" s="19"/>
      <c r="N182" s="19"/>
      <c r="O182" s="19"/>
      <c r="P182" s="19"/>
      <c r="Q182" s="19"/>
      <c r="R182" s="19"/>
      <c r="S182" s="19"/>
      <c r="T182" s="19"/>
      <c r="U182" s="19"/>
      <c r="V182" s="19"/>
      <c r="W182" s="19"/>
      <c r="X182" s="19"/>
      <c r="Y182" s="19"/>
    </row>
    <row r="183" spans="1:25" ht="18" x14ac:dyDescent="0.25">
      <c r="A183" s="19"/>
      <c r="B183" s="19"/>
      <c r="C183" s="19"/>
      <c r="D183" s="19"/>
      <c r="E183" s="19"/>
      <c r="F183" s="19"/>
      <c r="G183" s="19"/>
      <c r="H183" s="19"/>
      <c r="I183" s="19"/>
      <c r="J183" s="19"/>
      <c r="K183" s="19"/>
      <c r="L183" s="19"/>
      <c r="M183" s="19"/>
      <c r="N183" s="19"/>
      <c r="O183" s="19"/>
      <c r="P183" s="19"/>
      <c r="Q183" s="19"/>
      <c r="R183" s="19"/>
      <c r="S183" s="19"/>
      <c r="T183" s="19"/>
      <c r="U183" s="19"/>
      <c r="V183" s="19"/>
      <c r="W183" s="19"/>
      <c r="X183" s="19"/>
      <c r="Y183" s="19"/>
    </row>
    <row r="184" spans="1:25" ht="18" x14ac:dyDescent="0.25">
      <c r="A184" s="19"/>
      <c r="B184" s="19"/>
      <c r="C184" s="19"/>
      <c r="D184" s="19"/>
      <c r="E184" s="19"/>
      <c r="F184" s="19"/>
      <c r="G184" s="19"/>
      <c r="H184" s="19"/>
      <c r="I184" s="19"/>
      <c r="J184" s="19"/>
      <c r="K184" s="19"/>
      <c r="L184" s="19"/>
      <c r="M184" s="19"/>
      <c r="N184" s="19"/>
      <c r="O184" s="19"/>
      <c r="P184" s="19"/>
      <c r="Q184" s="19"/>
      <c r="R184" s="19"/>
      <c r="S184" s="19"/>
      <c r="T184" s="19"/>
      <c r="U184" s="19"/>
      <c r="V184" s="19"/>
      <c r="W184" s="19"/>
      <c r="X184" s="19"/>
      <c r="Y184" s="19"/>
    </row>
    <row r="185" spans="1:25" ht="18" x14ac:dyDescent="0.25">
      <c r="A185" s="19"/>
      <c r="B185" s="19"/>
      <c r="C185" s="19"/>
      <c r="D185" s="19"/>
      <c r="E185" s="19"/>
      <c r="F185" s="19"/>
      <c r="G185" s="19"/>
      <c r="H185" s="19"/>
      <c r="I185" s="19"/>
      <c r="J185" s="19"/>
      <c r="K185" s="19"/>
      <c r="L185" s="19"/>
      <c r="M185" s="19"/>
      <c r="N185" s="19"/>
      <c r="O185" s="19"/>
      <c r="P185" s="19"/>
      <c r="Q185" s="19"/>
      <c r="R185" s="19"/>
      <c r="S185" s="19"/>
      <c r="T185" s="19"/>
      <c r="U185" s="19"/>
      <c r="V185" s="19"/>
      <c r="W185" s="19"/>
      <c r="X185" s="19"/>
      <c r="Y185" s="19"/>
    </row>
    <row r="186" spans="1:25" ht="18" x14ac:dyDescent="0.25">
      <c r="A186" s="19"/>
      <c r="B186" s="19"/>
      <c r="C186" s="19"/>
      <c r="D186" s="19"/>
      <c r="E186" s="19"/>
      <c r="F186" s="19"/>
      <c r="G186" s="19"/>
      <c r="H186" s="19"/>
      <c r="I186" s="19"/>
      <c r="J186" s="19"/>
      <c r="K186" s="19"/>
      <c r="L186" s="19"/>
      <c r="M186" s="19"/>
      <c r="N186" s="19"/>
      <c r="O186" s="19"/>
      <c r="P186" s="19"/>
      <c r="Q186" s="19"/>
      <c r="R186" s="19"/>
      <c r="S186" s="19"/>
      <c r="T186" s="19"/>
      <c r="U186" s="19"/>
      <c r="V186" s="19"/>
      <c r="W186" s="19"/>
      <c r="X186" s="19"/>
      <c r="Y186" s="19"/>
    </row>
    <row r="187" spans="1:25" ht="18" x14ac:dyDescent="0.25">
      <c r="A187" s="19"/>
      <c r="B187" s="19"/>
      <c r="C187" s="19"/>
      <c r="D187" s="19"/>
      <c r="E187" s="19"/>
      <c r="F187" s="19"/>
      <c r="G187" s="19"/>
      <c r="H187" s="19"/>
      <c r="I187" s="19"/>
      <c r="J187" s="19"/>
      <c r="K187" s="19"/>
      <c r="L187" s="19"/>
      <c r="M187" s="19"/>
      <c r="N187" s="19"/>
      <c r="O187" s="19"/>
      <c r="P187" s="19"/>
      <c r="Q187" s="19"/>
      <c r="R187" s="19"/>
      <c r="S187" s="19"/>
      <c r="T187" s="19"/>
      <c r="U187" s="19"/>
      <c r="V187" s="19"/>
      <c r="W187" s="19"/>
      <c r="X187" s="19"/>
      <c r="Y187" s="19"/>
    </row>
    <row r="188" spans="1:25" ht="18" x14ac:dyDescent="0.25">
      <c r="A188" s="19"/>
      <c r="B188" s="19"/>
      <c r="C188" s="19"/>
      <c r="D188" s="19"/>
      <c r="E188" s="19"/>
      <c r="F188" s="19"/>
      <c r="G188" s="19"/>
      <c r="H188" s="19"/>
      <c r="I188" s="19"/>
      <c r="J188" s="19"/>
      <c r="K188" s="19"/>
      <c r="L188" s="19"/>
      <c r="M188" s="19"/>
      <c r="N188" s="19"/>
      <c r="O188" s="19"/>
      <c r="P188" s="19"/>
      <c r="Q188" s="19"/>
      <c r="R188" s="19"/>
      <c r="S188" s="19"/>
      <c r="T188" s="19"/>
      <c r="U188" s="19"/>
      <c r="V188" s="19"/>
      <c r="W188" s="19"/>
      <c r="X188" s="19"/>
      <c r="Y188" s="19"/>
    </row>
    <row r="189" spans="1:25" ht="18" x14ac:dyDescent="0.25">
      <c r="A189" s="19"/>
      <c r="B189" s="19"/>
      <c r="C189" s="19"/>
      <c r="D189" s="19"/>
      <c r="E189" s="19"/>
      <c r="F189" s="19"/>
      <c r="G189" s="19"/>
      <c r="H189" s="19"/>
      <c r="I189" s="19"/>
      <c r="J189" s="19"/>
      <c r="K189" s="19"/>
      <c r="L189" s="19"/>
      <c r="M189" s="19"/>
      <c r="N189" s="19"/>
      <c r="O189" s="19"/>
      <c r="P189" s="19"/>
      <c r="Q189" s="19"/>
      <c r="R189" s="19"/>
      <c r="S189" s="19"/>
      <c r="T189" s="19"/>
      <c r="U189" s="19"/>
      <c r="V189" s="19"/>
      <c r="W189" s="19"/>
      <c r="X189" s="19"/>
      <c r="Y189" s="19"/>
    </row>
    <row r="190" spans="1:25" ht="18" x14ac:dyDescent="0.25">
      <c r="A190" s="19"/>
      <c r="B190" s="19"/>
      <c r="C190" s="19"/>
      <c r="D190" s="19"/>
      <c r="E190" s="19"/>
      <c r="F190" s="19"/>
      <c r="G190" s="19"/>
      <c r="H190" s="19"/>
      <c r="I190" s="19"/>
      <c r="J190" s="19"/>
      <c r="K190" s="19"/>
      <c r="L190" s="19"/>
      <c r="M190" s="19"/>
      <c r="N190" s="19"/>
      <c r="O190" s="19"/>
      <c r="P190" s="19"/>
      <c r="Q190" s="19"/>
      <c r="R190" s="19"/>
      <c r="S190" s="19"/>
      <c r="T190" s="19"/>
      <c r="U190" s="19"/>
      <c r="V190" s="19"/>
      <c r="W190" s="19"/>
      <c r="X190" s="19"/>
      <c r="Y190" s="19"/>
    </row>
    <row r="191" spans="1:25" ht="18" x14ac:dyDescent="0.25">
      <c r="A191" s="19"/>
      <c r="B191" s="19"/>
      <c r="C191" s="19"/>
      <c r="D191" s="19"/>
      <c r="E191" s="19"/>
      <c r="F191" s="19"/>
      <c r="G191" s="19"/>
      <c r="H191" s="19"/>
      <c r="I191" s="19"/>
      <c r="J191" s="19"/>
      <c r="K191" s="19"/>
      <c r="L191" s="19"/>
      <c r="M191" s="19"/>
      <c r="N191" s="19"/>
      <c r="O191" s="19"/>
      <c r="P191" s="19"/>
      <c r="Q191" s="19"/>
      <c r="R191" s="19"/>
      <c r="S191" s="19"/>
      <c r="T191" s="19"/>
      <c r="U191" s="19"/>
      <c r="V191" s="19"/>
      <c r="W191" s="19"/>
      <c r="X191" s="19"/>
      <c r="Y191" s="19"/>
    </row>
    <row r="192" spans="1:25" ht="18" x14ac:dyDescent="0.25">
      <c r="A192" s="19"/>
      <c r="B192" s="19"/>
      <c r="C192" s="19"/>
      <c r="D192" s="19"/>
      <c r="E192" s="19"/>
      <c r="F192" s="19"/>
      <c r="G192" s="19"/>
      <c r="H192" s="19"/>
      <c r="I192" s="19"/>
      <c r="J192" s="19"/>
      <c r="K192" s="19"/>
      <c r="L192" s="19"/>
      <c r="M192" s="19"/>
      <c r="N192" s="19"/>
      <c r="O192" s="19"/>
      <c r="P192" s="19"/>
      <c r="Q192" s="19"/>
      <c r="R192" s="19"/>
      <c r="S192" s="19"/>
      <c r="T192" s="19"/>
      <c r="U192" s="19"/>
      <c r="V192" s="19"/>
      <c r="W192" s="19"/>
      <c r="X192" s="19"/>
      <c r="Y192" s="19"/>
    </row>
    <row r="193" spans="1:25" ht="18" x14ac:dyDescent="0.25">
      <c r="A193" s="19"/>
      <c r="B193" s="19"/>
      <c r="C193" s="19"/>
      <c r="D193" s="19"/>
      <c r="E193" s="19"/>
      <c r="F193" s="19"/>
      <c r="G193" s="19"/>
      <c r="H193" s="19"/>
      <c r="I193" s="19"/>
      <c r="J193" s="19"/>
      <c r="K193" s="19"/>
      <c r="L193" s="19"/>
      <c r="M193" s="19"/>
      <c r="N193" s="19"/>
      <c r="O193" s="19"/>
      <c r="P193" s="19"/>
      <c r="Q193" s="19"/>
      <c r="R193" s="19"/>
      <c r="S193" s="19"/>
      <c r="T193" s="19"/>
      <c r="U193" s="19"/>
      <c r="V193" s="19"/>
      <c r="W193" s="19"/>
      <c r="X193" s="19"/>
      <c r="Y193" s="19"/>
    </row>
    <row r="194" spans="1:25" ht="18" x14ac:dyDescent="0.25">
      <c r="A194" s="19"/>
      <c r="B194" s="19"/>
      <c r="C194" s="19"/>
      <c r="D194" s="19"/>
      <c r="E194" s="19"/>
      <c r="F194" s="19"/>
      <c r="G194" s="19"/>
      <c r="H194" s="19"/>
      <c r="I194" s="19"/>
      <c r="J194" s="19"/>
      <c r="K194" s="19"/>
      <c r="L194" s="19"/>
      <c r="M194" s="19"/>
      <c r="N194" s="19"/>
      <c r="O194" s="19"/>
      <c r="P194" s="19"/>
      <c r="Q194" s="19"/>
      <c r="R194" s="19"/>
      <c r="S194" s="19"/>
      <c r="T194" s="19"/>
      <c r="U194" s="19"/>
      <c r="V194" s="19"/>
      <c r="W194" s="19"/>
      <c r="X194" s="19"/>
      <c r="Y194" s="19"/>
    </row>
    <row r="195" spans="1:25" ht="18" x14ac:dyDescent="0.25">
      <c r="A195" s="19"/>
      <c r="B195" s="19"/>
      <c r="C195" s="19"/>
      <c r="D195" s="19"/>
      <c r="E195" s="19"/>
      <c r="F195" s="19"/>
      <c r="G195" s="19"/>
      <c r="H195" s="19"/>
      <c r="I195" s="19"/>
      <c r="J195" s="19"/>
      <c r="K195" s="19"/>
      <c r="L195" s="19"/>
      <c r="M195" s="19"/>
      <c r="N195" s="19"/>
      <c r="O195" s="19"/>
      <c r="P195" s="19"/>
      <c r="Q195" s="19"/>
      <c r="R195" s="19"/>
      <c r="S195" s="19"/>
      <c r="T195" s="19"/>
      <c r="U195" s="19"/>
      <c r="V195" s="19"/>
      <c r="W195" s="19"/>
      <c r="X195" s="19"/>
      <c r="Y195" s="19"/>
    </row>
    <row r="196" spans="1:25" ht="18" x14ac:dyDescent="0.25">
      <c r="A196" s="19"/>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row>
    <row r="197" spans="1:25" ht="18" x14ac:dyDescent="0.25">
      <c r="A197" s="19"/>
      <c r="B197" s="19"/>
      <c r="C197" s="19"/>
      <c r="D197" s="19"/>
      <c r="E197" s="19"/>
      <c r="F197" s="19"/>
      <c r="G197" s="19"/>
      <c r="H197" s="19"/>
      <c r="I197" s="19"/>
      <c r="J197" s="19"/>
      <c r="K197" s="19"/>
      <c r="L197" s="19"/>
      <c r="M197" s="19"/>
      <c r="N197" s="19"/>
      <c r="O197" s="19"/>
      <c r="P197" s="19"/>
      <c r="Q197" s="19"/>
      <c r="R197" s="19"/>
      <c r="S197" s="19"/>
      <c r="T197" s="19"/>
      <c r="U197" s="19"/>
      <c r="V197" s="19"/>
      <c r="W197" s="19"/>
      <c r="X197" s="19"/>
      <c r="Y197" s="19"/>
    </row>
    <row r="198" spans="1:25" ht="18" x14ac:dyDescent="0.25">
      <c r="A198" s="19"/>
      <c r="B198" s="19"/>
      <c r="C198" s="19"/>
      <c r="D198" s="19"/>
      <c r="E198" s="19"/>
      <c r="F198" s="19"/>
      <c r="G198" s="19"/>
      <c r="H198" s="19"/>
      <c r="I198" s="19"/>
      <c r="J198" s="19"/>
      <c r="K198" s="19"/>
      <c r="L198" s="19"/>
      <c r="M198" s="19"/>
      <c r="N198" s="19"/>
      <c r="O198" s="19"/>
      <c r="P198" s="19"/>
      <c r="Q198" s="19"/>
      <c r="R198" s="19"/>
      <c r="S198" s="19"/>
      <c r="T198" s="19"/>
      <c r="U198" s="19"/>
      <c r="V198" s="19"/>
      <c r="W198" s="19"/>
      <c r="X198" s="19"/>
      <c r="Y198" s="19"/>
    </row>
    <row r="199" spans="1:25" ht="18" x14ac:dyDescent="0.25">
      <c r="A199" s="19"/>
      <c r="B199" s="19"/>
      <c r="C199" s="19"/>
      <c r="D199" s="19"/>
      <c r="E199" s="19"/>
      <c r="F199" s="19"/>
      <c r="G199" s="19"/>
      <c r="H199" s="19"/>
      <c r="I199" s="19"/>
      <c r="J199" s="19"/>
      <c r="K199" s="19"/>
      <c r="L199" s="19"/>
      <c r="M199" s="19"/>
      <c r="N199" s="19"/>
      <c r="O199" s="19"/>
      <c r="P199" s="19"/>
      <c r="Q199" s="19"/>
      <c r="R199" s="19"/>
      <c r="S199" s="19"/>
      <c r="T199" s="19"/>
      <c r="U199" s="19"/>
      <c r="V199" s="19"/>
      <c r="W199" s="19"/>
      <c r="X199" s="19"/>
      <c r="Y199" s="19"/>
    </row>
    <row r="200" spans="1:25" ht="18" x14ac:dyDescent="0.25">
      <c r="A200" s="19"/>
      <c r="B200" s="19"/>
      <c r="C200" s="19"/>
      <c r="D200" s="19"/>
      <c r="E200" s="19"/>
      <c r="F200" s="19"/>
      <c r="G200" s="19"/>
      <c r="H200" s="19"/>
      <c r="I200" s="19"/>
      <c r="J200" s="19"/>
      <c r="K200" s="19"/>
      <c r="L200" s="19"/>
      <c r="M200" s="19"/>
      <c r="N200" s="19"/>
      <c r="O200" s="19"/>
      <c r="P200" s="19"/>
      <c r="Q200" s="19"/>
      <c r="R200" s="19"/>
      <c r="S200" s="19"/>
      <c r="T200" s="19"/>
      <c r="U200" s="19"/>
      <c r="V200" s="19"/>
      <c r="W200" s="19"/>
      <c r="X200" s="19"/>
      <c r="Y200" s="19"/>
    </row>
    <row r="201" spans="1:25" ht="18" x14ac:dyDescent="0.25">
      <c r="A201" s="19"/>
      <c r="B201" s="19"/>
      <c r="C201" s="19"/>
      <c r="D201" s="19"/>
      <c r="E201" s="19"/>
      <c r="F201" s="19"/>
      <c r="G201" s="19"/>
      <c r="H201" s="19"/>
      <c r="I201" s="19"/>
      <c r="J201" s="19"/>
      <c r="K201" s="19"/>
      <c r="L201" s="19"/>
      <c r="M201" s="19"/>
      <c r="N201" s="19"/>
      <c r="O201" s="19"/>
      <c r="P201" s="19"/>
      <c r="Q201" s="19"/>
      <c r="R201" s="19"/>
      <c r="S201" s="19"/>
      <c r="T201" s="19"/>
      <c r="U201" s="19"/>
      <c r="V201" s="19"/>
      <c r="W201" s="19"/>
      <c r="X201" s="19"/>
      <c r="Y201" s="19"/>
    </row>
    <row r="202" spans="1:25" ht="18" x14ac:dyDescent="0.25">
      <c r="A202" s="19"/>
      <c r="B202" s="19"/>
      <c r="C202" s="19"/>
      <c r="D202" s="19"/>
      <c r="E202" s="19"/>
      <c r="F202" s="19"/>
      <c r="G202" s="19"/>
      <c r="H202" s="19"/>
      <c r="I202" s="19"/>
      <c r="J202" s="19"/>
      <c r="K202" s="19"/>
      <c r="L202" s="19"/>
      <c r="M202" s="19"/>
      <c r="N202" s="19"/>
      <c r="O202" s="19"/>
      <c r="P202" s="19"/>
      <c r="Q202" s="19"/>
      <c r="R202" s="19"/>
      <c r="S202" s="19"/>
      <c r="T202" s="19"/>
      <c r="U202" s="19"/>
      <c r="V202" s="19"/>
      <c r="W202" s="19"/>
      <c r="X202" s="19"/>
      <c r="Y202" s="19"/>
    </row>
    <row r="203" spans="1:25" ht="18" x14ac:dyDescent="0.25">
      <c r="A203" s="19"/>
      <c r="B203" s="19"/>
      <c r="C203" s="19"/>
      <c r="D203" s="19"/>
      <c r="E203" s="19"/>
      <c r="F203" s="19"/>
      <c r="G203" s="19"/>
      <c r="H203" s="19"/>
      <c r="I203" s="19"/>
      <c r="J203" s="19"/>
      <c r="K203" s="19"/>
      <c r="L203" s="19"/>
      <c r="M203" s="19"/>
      <c r="N203" s="19"/>
      <c r="O203" s="19"/>
      <c r="P203" s="19"/>
      <c r="Q203" s="19"/>
      <c r="R203" s="19"/>
      <c r="S203" s="19"/>
      <c r="T203" s="19"/>
      <c r="U203" s="19"/>
      <c r="V203" s="19"/>
      <c r="W203" s="19"/>
      <c r="X203" s="19"/>
      <c r="Y203" s="19"/>
    </row>
    <row r="204" spans="1:25" ht="18" x14ac:dyDescent="0.25">
      <c r="A204" s="19"/>
      <c r="B204" s="19"/>
      <c r="C204" s="19"/>
      <c r="D204" s="19"/>
      <c r="E204" s="19"/>
      <c r="F204" s="19"/>
      <c r="G204" s="19"/>
      <c r="H204" s="19"/>
      <c r="I204" s="19"/>
      <c r="J204" s="19"/>
      <c r="K204" s="19"/>
      <c r="L204" s="19"/>
      <c r="M204" s="19"/>
      <c r="N204" s="19"/>
      <c r="O204" s="19"/>
      <c r="P204" s="19"/>
      <c r="Q204" s="19"/>
      <c r="R204" s="19"/>
      <c r="S204" s="19"/>
      <c r="T204" s="19"/>
      <c r="U204" s="19"/>
      <c r="V204" s="19"/>
      <c r="W204" s="19"/>
      <c r="X204" s="19"/>
      <c r="Y204" s="19"/>
    </row>
    <row r="205" spans="1:25" ht="18" x14ac:dyDescent="0.25">
      <c r="A205" s="19"/>
      <c r="B205" s="19"/>
      <c r="C205" s="19"/>
      <c r="D205" s="19"/>
      <c r="E205" s="19"/>
      <c r="F205" s="19"/>
      <c r="G205" s="19"/>
      <c r="H205" s="19"/>
      <c r="I205" s="19"/>
      <c r="J205" s="19"/>
      <c r="K205" s="19"/>
      <c r="L205" s="19"/>
      <c r="M205" s="19"/>
      <c r="N205" s="19"/>
      <c r="O205" s="19"/>
      <c r="P205" s="19"/>
      <c r="Q205" s="19"/>
      <c r="R205" s="19"/>
      <c r="S205" s="19"/>
      <c r="T205" s="19"/>
      <c r="U205" s="19"/>
      <c r="V205" s="19"/>
      <c r="W205" s="19"/>
      <c r="X205" s="19"/>
      <c r="Y205" s="19"/>
    </row>
    <row r="206" spans="1:25" ht="18" x14ac:dyDescent="0.25">
      <c r="A206" s="19"/>
      <c r="B206" s="19"/>
      <c r="C206" s="19"/>
      <c r="D206" s="19"/>
      <c r="E206" s="19"/>
      <c r="F206" s="19"/>
      <c r="G206" s="19"/>
      <c r="H206" s="19"/>
      <c r="I206" s="19"/>
      <c r="J206" s="19"/>
      <c r="K206" s="19"/>
      <c r="L206" s="19"/>
      <c r="M206" s="19"/>
      <c r="N206" s="19"/>
      <c r="O206" s="19"/>
      <c r="P206" s="19"/>
      <c r="Q206" s="19"/>
      <c r="R206" s="19"/>
      <c r="S206" s="19"/>
      <c r="T206" s="19"/>
      <c r="U206" s="19"/>
      <c r="V206" s="19"/>
      <c r="W206" s="19"/>
      <c r="X206" s="19"/>
      <c r="Y206" s="19"/>
    </row>
    <row r="207" spans="1:25" ht="18" x14ac:dyDescent="0.25">
      <c r="A207" s="19"/>
      <c r="B207" s="19"/>
      <c r="C207" s="19"/>
      <c r="D207" s="19"/>
      <c r="E207" s="19"/>
      <c r="F207" s="19"/>
      <c r="G207" s="19"/>
      <c r="H207" s="19"/>
      <c r="I207" s="19"/>
      <c r="J207" s="19"/>
      <c r="K207" s="19"/>
      <c r="L207" s="19"/>
      <c r="M207" s="19"/>
      <c r="N207" s="19"/>
      <c r="O207" s="19"/>
      <c r="P207" s="19"/>
      <c r="Q207" s="19"/>
      <c r="R207" s="19"/>
      <c r="S207" s="19"/>
      <c r="T207" s="19"/>
      <c r="U207" s="19"/>
      <c r="V207" s="19"/>
      <c r="W207" s="19"/>
      <c r="X207" s="19"/>
      <c r="Y207" s="19"/>
    </row>
    <row r="208" spans="1:25" ht="18" x14ac:dyDescent="0.25">
      <c r="A208" s="19"/>
      <c r="B208" s="19"/>
      <c r="C208" s="19"/>
      <c r="D208" s="19"/>
      <c r="E208" s="19"/>
      <c r="F208" s="19"/>
      <c r="G208" s="19"/>
      <c r="H208" s="19"/>
      <c r="I208" s="19"/>
      <c r="J208" s="19"/>
      <c r="K208" s="19"/>
      <c r="L208" s="19"/>
      <c r="M208" s="19"/>
      <c r="N208" s="19"/>
      <c r="O208" s="19"/>
      <c r="P208" s="19"/>
      <c r="Q208" s="19"/>
      <c r="R208" s="19"/>
      <c r="S208" s="19"/>
      <c r="T208" s="19"/>
      <c r="U208" s="19"/>
      <c r="V208" s="19"/>
      <c r="W208" s="19"/>
      <c r="X208" s="19"/>
      <c r="Y208" s="19"/>
    </row>
    <row r="209" spans="1:25" ht="18" x14ac:dyDescent="0.25">
      <c r="A209" s="19"/>
      <c r="B209" s="19"/>
      <c r="C209" s="19"/>
      <c r="D209" s="19"/>
      <c r="E209" s="19"/>
      <c r="F209" s="19"/>
      <c r="G209" s="19"/>
      <c r="H209" s="19"/>
      <c r="I209" s="19"/>
      <c r="J209" s="19"/>
      <c r="K209" s="19"/>
      <c r="L209" s="19"/>
      <c r="M209" s="19"/>
      <c r="N209" s="19"/>
      <c r="O209" s="19"/>
      <c r="P209" s="19"/>
      <c r="Q209" s="19"/>
      <c r="R209" s="19"/>
      <c r="S209" s="19"/>
      <c r="T209" s="19"/>
      <c r="U209" s="19"/>
      <c r="V209" s="19"/>
      <c r="W209" s="19"/>
      <c r="X209" s="19"/>
      <c r="Y209" s="19"/>
    </row>
    <row r="210" spans="1:25" ht="18" x14ac:dyDescent="0.25">
      <c r="A210" s="19"/>
      <c r="B210" s="19"/>
      <c r="C210" s="19"/>
      <c r="D210" s="19"/>
      <c r="E210" s="19"/>
      <c r="F210" s="19"/>
      <c r="G210" s="19"/>
      <c r="H210" s="19"/>
      <c r="I210" s="19"/>
      <c r="J210" s="19"/>
      <c r="K210" s="19"/>
      <c r="L210" s="19"/>
      <c r="M210" s="19"/>
      <c r="N210" s="19"/>
      <c r="O210" s="19"/>
      <c r="P210" s="19"/>
      <c r="Q210" s="19"/>
      <c r="R210" s="19"/>
      <c r="S210" s="19"/>
      <c r="T210" s="19"/>
      <c r="U210" s="19"/>
      <c r="V210" s="19"/>
      <c r="W210" s="19"/>
      <c r="X210" s="19"/>
      <c r="Y210" s="19"/>
    </row>
    <row r="211" spans="1:25" ht="18" x14ac:dyDescent="0.25">
      <c r="A211" s="19"/>
      <c r="B211" s="19"/>
      <c r="C211" s="19"/>
      <c r="D211" s="19"/>
      <c r="E211" s="19"/>
      <c r="F211" s="19"/>
      <c r="G211" s="19"/>
      <c r="H211" s="19"/>
      <c r="I211" s="19"/>
      <c r="J211" s="19"/>
      <c r="K211" s="19"/>
      <c r="L211" s="19"/>
      <c r="M211" s="19"/>
      <c r="N211" s="19"/>
      <c r="O211" s="19"/>
      <c r="P211" s="19"/>
      <c r="Q211" s="19"/>
      <c r="R211" s="19"/>
      <c r="S211" s="19"/>
      <c r="T211" s="19"/>
      <c r="U211" s="19"/>
      <c r="V211" s="19"/>
      <c r="W211" s="19"/>
      <c r="X211" s="19"/>
      <c r="Y211" s="19"/>
    </row>
    <row r="212" spans="1:25" ht="18" x14ac:dyDescent="0.25">
      <c r="A212" s="19"/>
      <c r="B212" s="19"/>
      <c r="C212" s="19"/>
      <c r="D212" s="19"/>
      <c r="E212" s="19"/>
      <c r="F212" s="19"/>
      <c r="G212" s="19"/>
      <c r="H212" s="19"/>
      <c r="I212" s="19"/>
      <c r="J212" s="19"/>
      <c r="K212" s="19"/>
      <c r="L212" s="19"/>
      <c r="M212" s="19"/>
      <c r="N212" s="19"/>
      <c r="O212" s="19"/>
      <c r="P212" s="19"/>
      <c r="Q212" s="19"/>
      <c r="R212" s="19"/>
      <c r="S212" s="19"/>
      <c r="T212" s="19"/>
      <c r="U212" s="19"/>
      <c r="V212" s="19"/>
      <c r="W212" s="19"/>
      <c r="X212" s="19"/>
      <c r="Y212" s="19"/>
    </row>
    <row r="213" spans="1:25" ht="18" x14ac:dyDescent="0.25">
      <c r="A213" s="19"/>
      <c r="B213" s="19"/>
      <c r="C213" s="19"/>
      <c r="D213" s="19"/>
      <c r="E213" s="19"/>
      <c r="F213" s="19"/>
      <c r="G213" s="19"/>
      <c r="H213" s="19"/>
      <c r="I213" s="19"/>
      <c r="J213" s="19"/>
      <c r="K213" s="19"/>
      <c r="L213" s="19"/>
      <c r="M213" s="19"/>
      <c r="N213" s="19"/>
      <c r="O213" s="19"/>
      <c r="P213" s="19"/>
      <c r="Q213" s="19"/>
      <c r="R213" s="19"/>
      <c r="S213" s="19"/>
      <c r="T213" s="19"/>
      <c r="U213" s="19"/>
      <c r="V213" s="19"/>
      <c r="W213" s="19"/>
      <c r="X213" s="19"/>
      <c r="Y213" s="19"/>
    </row>
    <row r="214" spans="1:25" ht="18" x14ac:dyDescent="0.25">
      <c r="A214" s="19"/>
      <c r="B214" s="19"/>
      <c r="C214" s="19"/>
      <c r="D214" s="19"/>
      <c r="E214" s="19"/>
      <c r="F214" s="19"/>
      <c r="G214" s="19"/>
      <c r="H214" s="19"/>
      <c r="I214" s="19"/>
      <c r="J214" s="19"/>
      <c r="K214" s="19"/>
      <c r="L214" s="19"/>
      <c r="M214" s="19"/>
      <c r="N214" s="19"/>
      <c r="O214" s="19"/>
      <c r="P214" s="19"/>
      <c r="Q214" s="19"/>
      <c r="R214" s="19"/>
      <c r="S214" s="19"/>
      <c r="T214" s="19"/>
      <c r="U214" s="19"/>
      <c r="V214" s="19"/>
      <c r="W214" s="19"/>
      <c r="X214" s="19"/>
      <c r="Y214" s="19"/>
    </row>
    <row r="215" spans="1:25" ht="18" x14ac:dyDescent="0.25">
      <c r="A215" s="19"/>
      <c r="B215" s="19"/>
      <c r="C215" s="19"/>
      <c r="D215" s="19"/>
      <c r="E215" s="19"/>
      <c r="F215" s="19"/>
      <c r="G215" s="19"/>
      <c r="H215" s="19"/>
      <c r="I215" s="19"/>
      <c r="J215" s="19"/>
      <c r="K215" s="19"/>
      <c r="L215" s="19"/>
      <c r="M215" s="19"/>
      <c r="N215" s="19"/>
      <c r="O215" s="19"/>
      <c r="P215" s="19"/>
      <c r="Q215" s="19"/>
      <c r="R215" s="19"/>
      <c r="S215" s="19"/>
      <c r="T215" s="19"/>
      <c r="U215" s="19"/>
      <c r="V215" s="19"/>
      <c r="W215" s="19"/>
      <c r="X215" s="19"/>
      <c r="Y215" s="19"/>
    </row>
    <row r="216" spans="1:25" ht="18" x14ac:dyDescent="0.25">
      <c r="A216" s="19"/>
      <c r="B216" s="19"/>
      <c r="C216" s="19"/>
      <c r="D216" s="19"/>
      <c r="E216" s="19"/>
      <c r="F216" s="19"/>
      <c r="G216" s="19"/>
      <c r="H216" s="19"/>
      <c r="I216" s="19"/>
      <c r="J216" s="19"/>
      <c r="K216" s="19"/>
      <c r="L216" s="19"/>
      <c r="M216" s="19"/>
      <c r="N216" s="19"/>
      <c r="O216" s="19"/>
      <c r="P216" s="19"/>
      <c r="Q216" s="19"/>
      <c r="R216" s="19"/>
      <c r="S216" s="19"/>
      <c r="T216" s="19"/>
      <c r="U216" s="19"/>
      <c r="V216" s="19"/>
      <c r="W216" s="19"/>
      <c r="X216" s="19"/>
      <c r="Y216" s="19"/>
    </row>
    <row r="217" spans="1:25" ht="18" x14ac:dyDescent="0.25">
      <c r="A217" s="19"/>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row>
    <row r="218" spans="1:25" ht="18" x14ac:dyDescent="0.25">
      <c r="A218" s="19"/>
      <c r="B218" s="19"/>
      <c r="C218" s="19"/>
      <c r="D218" s="19"/>
      <c r="E218" s="19"/>
      <c r="F218" s="19"/>
      <c r="G218" s="19"/>
      <c r="H218" s="19"/>
      <c r="I218" s="19"/>
      <c r="J218" s="19"/>
      <c r="K218" s="19"/>
      <c r="L218" s="19"/>
      <c r="M218" s="19"/>
      <c r="N218" s="19"/>
      <c r="O218" s="19"/>
      <c r="P218" s="19"/>
      <c r="Q218" s="19"/>
      <c r="R218" s="19"/>
      <c r="S218" s="19"/>
      <c r="T218" s="19"/>
      <c r="U218" s="19"/>
      <c r="V218" s="19"/>
      <c r="W218" s="19"/>
      <c r="X218" s="19"/>
      <c r="Y218" s="19"/>
    </row>
    <row r="219" spans="1:25" ht="18" x14ac:dyDescent="0.25">
      <c r="A219" s="19"/>
      <c r="B219" s="19"/>
      <c r="C219" s="19"/>
      <c r="D219" s="19"/>
      <c r="E219" s="19"/>
      <c r="F219" s="19"/>
      <c r="G219" s="19"/>
      <c r="H219" s="19"/>
      <c r="I219" s="19"/>
      <c r="J219" s="19"/>
      <c r="K219" s="19"/>
      <c r="L219" s="19"/>
      <c r="M219" s="19"/>
      <c r="N219" s="19"/>
      <c r="O219" s="19"/>
      <c r="P219" s="19"/>
      <c r="Q219" s="19"/>
      <c r="R219" s="19"/>
      <c r="S219" s="19"/>
      <c r="T219" s="19"/>
      <c r="U219" s="19"/>
      <c r="V219" s="19"/>
      <c r="W219" s="19"/>
      <c r="X219" s="19"/>
      <c r="Y219" s="19"/>
    </row>
    <row r="220" spans="1:25" ht="18" x14ac:dyDescent="0.25">
      <c r="A220" s="19"/>
      <c r="B220" s="19"/>
      <c r="C220" s="19"/>
      <c r="D220" s="19"/>
      <c r="E220" s="19"/>
      <c r="F220" s="19"/>
      <c r="G220" s="19"/>
      <c r="H220" s="19"/>
      <c r="I220" s="19"/>
      <c r="J220" s="19"/>
      <c r="K220" s="19"/>
      <c r="L220" s="19"/>
      <c r="M220" s="19"/>
      <c r="N220" s="19"/>
      <c r="O220" s="19"/>
      <c r="P220" s="19"/>
      <c r="Q220" s="19"/>
      <c r="R220" s="19"/>
      <c r="S220" s="19"/>
      <c r="T220" s="19"/>
      <c r="U220" s="19"/>
      <c r="V220" s="19"/>
      <c r="W220" s="19"/>
      <c r="X220" s="19"/>
      <c r="Y220" s="19"/>
    </row>
    <row r="221" spans="1:25" ht="18" x14ac:dyDescent="0.25">
      <c r="A221" s="19"/>
      <c r="B221" s="19"/>
      <c r="C221" s="19"/>
      <c r="D221" s="19"/>
      <c r="E221" s="19"/>
      <c r="F221" s="19"/>
      <c r="G221" s="19"/>
      <c r="H221" s="19"/>
      <c r="I221" s="19"/>
      <c r="J221" s="19"/>
      <c r="K221" s="19"/>
      <c r="L221" s="19"/>
      <c r="M221" s="19"/>
      <c r="N221" s="19"/>
      <c r="O221" s="19"/>
      <c r="P221" s="19"/>
      <c r="Q221" s="19"/>
      <c r="R221" s="19"/>
      <c r="S221" s="19"/>
      <c r="T221" s="19"/>
      <c r="U221" s="19"/>
      <c r="V221" s="19"/>
      <c r="W221" s="19"/>
      <c r="X221" s="19"/>
      <c r="Y221" s="19"/>
    </row>
    <row r="222" spans="1:25" ht="18" x14ac:dyDescent="0.25">
      <c r="A222" s="19"/>
      <c r="B222" s="19"/>
      <c r="C222" s="19"/>
      <c r="D222" s="19"/>
      <c r="E222" s="19"/>
      <c r="F222" s="19"/>
      <c r="G222" s="19"/>
      <c r="H222" s="19"/>
      <c r="I222" s="19"/>
      <c r="J222" s="19"/>
      <c r="K222" s="19"/>
      <c r="L222" s="19"/>
      <c r="M222" s="19"/>
      <c r="N222" s="19"/>
      <c r="O222" s="19"/>
      <c r="P222" s="19"/>
      <c r="Q222" s="19"/>
      <c r="R222" s="19"/>
      <c r="S222" s="19"/>
      <c r="T222" s="19"/>
      <c r="U222" s="19"/>
      <c r="V222" s="19"/>
      <c r="W222" s="19"/>
      <c r="X222" s="19"/>
      <c r="Y222" s="19"/>
    </row>
    <row r="223" spans="1:25" ht="18" x14ac:dyDescent="0.25">
      <c r="A223" s="19"/>
      <c r="B223" s="19"/>
      <c r="C223" s="19"/>
      <c r="D223" s="19"/>
      <c r="E223" s="19"/>
      <c r="F223" s="19"/>
      <c r="G223" s="19"/>
      <c r="H223" s="19"/>
      <c r="I223" s="19"/>
      <c r="J223" s="19"/>
      <c r="K223" s="19"/>
      <c r="L223" s="19"/>
      <c r="M223" s="19"/>
      <c r="N223" s="19"/>
      <c r="O223" s="19"/>
      <c r="P223" s="19"/>
      <c r="Q223" s="19"/>
      <c r="R223" s="19"/>
      <c r="S223" s="19"/>
      <c r="T223" s="19"/>
      <c r="U223" s="19"/>
      <c r="V223" s="19"/>
      <c r="W223" s="19"/>
      <c r="X223" s="19"/>
      <c r="Y223" s="19"/>
    </row>
    <row r="224" spans="1:25" ht="18" x14ac:dyDescent="0.25">
      <c r="A224" s="19"/>
      <c r="B224" s="19"/>
      <c r="C224" s="19"/>
      <c r="D224" s="19"/>
      <c r="E224" s="19"/>
      <c r="F224" s="19"/>
      <c r="G224" s="19"/>
      <c r="H224" s="19"/>
      <c r="I224" s="19"/>
      <c r="J224" s="19"/>
      <c r="K224" s="19"/>
      <c r="L224" s="19"/>
      <c r="M224" s="19"/>
      <c r="N224" s="19"/>
      <c r="O224" s="19"/>
      <c r="P224" s="19"/>
      <c r="Q224" s="19"/>
      <c r="R224" s="19"/>
      <c r="S224" s="19"/>
      <c r="T224" s="19"/>
      <c r="U224" s="19"/>
      <c r="V224" s="19"/>
      <c r="W224" s="19"/>
      <c r="X224" s="19"/>
      <c r="Y224" s="19"/>
    </row>
    <row r="225" spans="1:25" ht="18" x14ac:dyDescent="0.25">
      <c r="A225" s="19"/>
      <c r="B225" s="19"/>
      <c r="C225" s="19"/>
      <c r="D225" s="19"/>
      <c r="E225" s="19"/>
      <c r="F225" s="19"/>
      <c r="G225" s="19"/>
      <c r="H225" s="19"/>
      <c r="I225" s="19"/>
      <c r="J225" s="19"/>
      <c r="K225" s="19"/>
      <c r="L225" s="19"/>
      <c r="M225" s="19"/>
      <c r="N225" s="19"/>
      <c r="O225" s="19"/>
      <c r="P225" s="19"/>
      <c r="Q225" s="19"/>
      <c r="R225" s="19"/>
      <c r="S225" s="19"/>
      <c r="T225" s="19"/>
      <c r="U225" s="19"/>
      <c r="V225" s="19"/>
      <c r="W225" s="19"/>
      <c r="X225" s="19"/>
      <c r="Y225" s="19"/>
    </row>
    <row r="226" spans="1:25" ht="18" x14ac:dyDescent="0.25">
      <c r="A226" s="19"/>
      <c r="B226" s="19"/>
      <c r="C226" s="19"/>
      <c r="D226" s="19"/>
      <c r="E226" s="19"/>
      <c r="F226" s="19"/>
      <c r="G226" s="19"/>
      <c r="H226" s="19"/>
      <c r="I226" s="19"/>
      <c r="J226" s="19"/>
      <c r="K226" s="19"/>
      <c r="L226" s="19"/>
      <c r="M226" s="19"/>
      <c r="N226" s="19"/>
      <c r="O226" s="19"/>
      <c r="P226" s="19"/>
      <c r="Q226" s="19"/>
      <c r="R226" s="19"/>
      <c r="S226" s="19"/>
      <c r="T226" s="19"/>
      <c r="U226" s="19"/>
      <c r="V226" s="19"/>
      <c r="W226" s="19"/>
      <c r="X226" s="19"/>
      <c r="Y226" s="19"/>
    </row>
    <row r="227" spans="1:25" ht="18" x14ac:dyDescent="0.25">
      <c r="A227" s="19"/>
      <c r="B227" s="19"/>
      <c r="C227" s="19"/>
      <c r="D227" s="19"/>
      <c r="E227" s="19"/>
      <c r="F227" s="19"/>
      <c r="G227" s="19"/>
      <c r="H227" s="19"/>
      <c r="I227" s="19"/>
      <c r="J227" s="19"/>
      <c r="K227" s="19"/>
      <c r="L227" s="19"/>
      <c r="M227" s="19"/>
      <c r="N227" s="19"/>
      <c r="O227" s="19"/>
      <c r="P227" s="19"/>
      <c r="Q227" s="19"/>
      <c r="R227" s="19"/>
      <c r="S227" s="19"/>
      <c r="T227" s="19"/>
      <c r="U227" s="19"/>
      <c r="V227" s="19"/>
      <c r="W227" s="19"/>
      <c r="X227" s="19"/>
      <c r="Y227" s="19"/>
    </row>
    <row r="228" spans="1:25" ht="18" x14ac:dyDescent="0.25">
      <c r="A228" s="19"/>
      <c r="B228" s="19"/>
      <c r="C228" s="19"/>
      <c r="D228" s="19"/>
      <c r="E228" s="19"/>
      <c r="F228" s="19"/>
      <c r="G228" s="19"/>
      <c r="H228" s="19"/>
      <c r="I228" s="19"/>
      <c r="J228" s="19"/>
      <c r="K228" s="19"/>
      <c r="L228" s="19"/>
      <c r="M228" s="19"/>
      <c r="N228" s="19"/>
      <c r="O228" s="19"/>
      <c r="P228" s="19"/>
      <c r="Q228" s="19"/>
      <c r="R228" s="19"/>
      <c r="S228" s="19"/>
      <c r="T228" s="19"/>
      <c r="U228" s="19"/>
      <c r="V228" s="19"/>
      <c r="W228" s="19"/>
      <c r="X228" s="19"/>
      <c r="Y228" s="19"/>
    </row>
    <row r="229" spans="1:25" ht="18" x14ac:dyDescent="0.25">
      <c r="A229" s="19"/>
      <c r="B229" s="19"/>
      <c r="C229" s="19"/>
      <c r="D229" s="19"/>
      <c r="E229" s="19"/>
      <c r="F229" s="19"/>
      <c r="G229" s="19"/>
      <c r="H229" s="19"/>
      <c r="I229" s="19"/>
      <c r="J229" s="19"/>
      <c r="K229" s="19"/>
      <c r="L229" s="19"/>
      <c r="M229" s="19"/>
      <c r="N229" s="19"/>
      <c r="O229" s="19"/>
      <c r="P229" s="19"/>
      <c r="Q229" s="19"/>
      <c r="R229" s="19"/>
      <c r="S229" s="19"/>
      <c r="T229" s="19"/>
      <c r="U229" s="19"/>
      <c r="V229" s="19"/>
      <c r="W229" s="19"/>
      <c r="X229" s="19"/>
      <c r="Y229" s="19"/>
    </row>
    <row r="230" spans="1:25" ht="18" x14ac:dyDescent="0.25">
      <c r="A230" s="19"/>
      <c r="B230" s="19"/>
      <c r="C230" s="19"/>
      <c r="D230" s="19"/>
      <c r="E230" s="19"/>
      <c r="F230" s="19"/>
      <c r="G230" s="19"/>
      <c r="H230" s="19"/>
      <c r="I230" s="19"/>
      <c r="J230" s="19"/>
      <c r="K230" s="19"/>
      <c r="L230" s="19"/>
      <c r="M230" s="19"/>
      <c r="N230" s="19"/>
      <c r="O230" s="19"/>
      <c r="P230" s="19"/>
      <c r="Q230" s="19"/>
      <c r="R230" s="19"/>
      <c r="S230" s="19"/>
      <c r="T230" s="19"/>
      <c r="U230" s="19"/>
      <c r="V230" s="19"/>
      <c r="W230" s="19"/>
      <c r="X230" s="19"/>
      <c r="Y230" s="19"/>
    </row>
    <row r="231" spans="1:25" ht="18" x14ac:dyDescent="0.25">
      <c r="A231" s="19"/>
      <c r="B231" s="19"/>
      <c r="C231" s="19"/>
      <c r="D231" s="19"/>
      <c r="E231" s="19"/>
      <c r="F231" s="19"/>
      <c r="G231" s="19"/>
      <c r="H231" s="19"/>
      <c r="I231" s="19"/>
      <c r="J231" s="19"/>
      <c r="K231" s="19"/>
      <c r="L231" s="19"/>
      <c r="M231" s="19"/>
      <c r="N231" s="19"/>
      <c r="O231" s="19"/>
      <c r="P231" s="19"/>
      <c r="Q231" s="19"/>
      <c r="R231" s="19"/>
      <c r="S231" s="19"/>
      <c r="T231" s="19"/>
      <c r="U231" s="19"/>
      <c r="V231" s="19"/>
      <c r="W231" s="19"/>
      <c r="X231" s="19"/>
      <c r="Y231" s="19"/>
    </row>
    <row r="232" spans="1:25" ht="18" x14ac:dyDescent="0.25">
      <c r="A232" s="19"/>
      <c r="B232" s="19"/>
      <c r="C232" s="19"/>
      <c r="D232" s="19"/>
      <c r="E232" s="19"/>
      <c r="F232" s="19"/>
      <c r="G232" s="19"/>
      <c r="H232" s="19"/>
      <c r="I232" s="19"/>
      <c r="J232" s="19"/>
      <c r="K232" s="19"/>
      <c r="L232" s="19"/>
      <c r="M232" s="19"/>
      <c r="N232" s="19"/>
      <c r="O232" s="19"/>
      <c r="P232" s="19"/>
      <c r="Q232" s="19"/>
      <c r="R232" s="19"/>
      <c r="S232" s="19"/>
      <c r="T232" s="19"/>
      <c r="U232" s="19"/>
      <c r="V232" s="19"/>
      <c r="W232" s="19"/>
      <c r="X232" s="19"/>
      <c r="Y232" s="19"/>
    </row>
    <row r="233" spans="1:25" ht="18" x14ac:dyDescent="0.25">
      <c r="A233" s="19"/>
      <c r="B233" s="19"/>
      <c r="C233" s="19"/>
      <c r="D233" s="19"/>
      <c r="E233" s="19"/>
      <c r="F233" s="19"/>
      <c r="G233" s="19"/>
      <c r="H233" s="19"/>
      <c r="I233" s="19"/>
      <c r="J233" s="19"/>
      <c r="K233" s="19"/>
      <c r="L233" s="19"/>
      <c r="M233" s="19"/>
      <c r="N233" s="19"/>
      <c r="O233" s="19"/>
      <c r="P233" s="19"/>
      <c r="Q233" s="19"/>
      <c r="R233" s="19"/>
      <c r="S233" s="19"/>
      <c r="T233" s="19"/>
      <c r="U233" s="19"/>
      <c r="V233" s="19"/>
      <c r="W233" s="19"/>
      <c r="X233" s="19"/>
      <c r="Y233" s="19"/>
    </row>
    <row r="234" spans="1:25" ht="18" x14ac:dyDescent="0.25">
      <c r="A234" s="19"/>
      <c r="B234" s="19"/>
      <c r="C234" s="19"/>
      <c r="D234" s="19"/>
      <c r="E234" s="19"/>
      <c r="F234" s="19"/>
      <c r="G234" s="19"/>
      <c r="H234" s="19"/>
      <c r="I234" s="19"/>
      <c r="J234" s="19"/>
      <c r="K234" s="19"/>
      <c r="L234" s="19"/>
      <c r="M234" s="19"/>
      <c r="N234" s="19"/>
      <c r="O234" s="19"/>
      <c r="P234" s="19"/>
      <c r="Q234" s="19"/>
      <c r="R234" s="19"/>
      <c r="S234" s="19"/>
      <c r="T234" s="19"/>
      <c r="U234" s="19"/>
      <c r="V234" s="19"/>
      <c r="W234" s="19"/>
      <c r="X234" s="19"/>
      <c r="Y234" s="19"/>
    </row>
    <row r="235" spans="1:25" ht="18" x14ac:dyDescent="0.25">
      <c r="A235" s="19"/>
      <c r="B235" s="19"/>
      <c r="C235" s="19"/>
      <c r="D235" s="19"/>
      <c r="E235" s="19"/>
      <c r="F235" s="19"/>
      <c r="G235" s="19"/>
      <c r="H235" s="19"/>
      <c r="I235" s="19"/>
      <c r="J235" s="19"/>
      <c r="K235" s="19"/>
      <c r="L235" s="19"/>
      <c r="M235" s="19"/>
      <c r="N235" s="19"/>
      <c r="O235" s="19"/>
      <c r="P235" s="19"/>
      <c r="Q235" s="19"/>
      <c r="R235" s="19"/>
      <c r="S235" s="19"/>
      <c r="T235" s="19"/>
      <c r="U235" s="19"/>
      <c r="V235" s="19"/>
      <c r="W235" s="19"/>
      <c r="X235" s="19"/>
      <c r="Y235" s="19"/>
    </row>
    <row r="236" spans="1:25" ht="18" x14ac:dyDescent="0.25">
      <c r="A236" s="19"/>
      <c r="B236" s="19"/>
      <c r="C236" s="19"/>
      <c r="D236" s="19"/>
      <c r="E236" s="19"/>
      <c r="F236" s="19"/>
      <c r="G236" s="19"/>
      <c r="H236" s="19"/>
      <c r="I236" s="19"/>
      <c r="J236" s="19"/>
      <c r="K236" s="19"/>
      <c r="L236" s="19"/>
      <c r="M236" s="19"/>
      <c r="N236" s="19"/>
      <c r="O236" s="19"/>
      <c r="P236" s="19"/>
      <c r="Q236" s="19"/>
      <c r="R236" s="19"/>
      <c r="S236" s="19"/>
      <c r="T236" s="19"/>
      <c r="U236" s="19"/>
      <c r="V236" s="19"/>
      <c r="W236" s="19"/>
      <c r="X236" s="19"/>
      <c r="Y236" s="19"/>
    </row>
    <row r="237" spans="1:25" ht="18" x14ac:dyDescent="0.25">
      <c r="A237" s="19"/>
      <c r="B237" s="19"/>
      <c r="C237" s="19"/>
      <c r="D237" s="19"/>
      <c r="E237" s="19"/>
      <c r="F237" s="19"/>
      <c r="G237" s="19"/>
      <c r="H237" s="19"/>
      <c r="I237" s="19"/>
      <c r="J237" s="19"/>
      <c r="K237" s="19"/>
      <c r="L237" s="19"/>
      <c r="M237" s="19"/>
      <c r="N237" s="19"/>
      <c r="O237" s="19"/>
      <c r="P237" s="19"/>
      <c r="Q237" s="19"/>
      <c r="R237" s="19"/>
      <c r="S237" s="19"/>
      <c r="T237" s="19"/>
      <c r="U237" s="19"/>
      <c r="V237" s="19"/>
      <c r="W237" s="19"/>
      <c r="X237" s="19"/>
      <c r="Y237" s="19"/>
    </row>
    <row r="238" spans="1:25" ht="18" x14ac:dyDescent="0.25">
      <c r="A238" s="19"/>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row>
    <row r="239" spans="1:25" ht="18" x14ac:dyDescent="0.25">
      <c r="A239" s="19"/>
      <c r="B239" s="19"/>
      <c r="C239" s="19"/>
      <c r="D239" s="19"/>
      <c r="E239" s="19"/>
      <c r="F239" s="19"/>
      <c r="G239" s="19"/>
      <c r="H239" s="19"/>
      <c r="I239" s="19"/>
      <c r="J239" s="19"/>
      <c r="K239" s="19"/>
      <c r="L239" s="19"/>
      <c r="M239" s="19"/>
      <c r="N239" s="19"/>
      <c r="O239" s="19"/>
      <c r="P239" s="19"/>
      <c r="Q239" s="19"/>
      <c r="R239" s="19"/>
      <c r="S239" s="19"/>
      <c r="T239" s="19"/>
      <c r="U239" s="19"/>
      <c r="V239" s="19"/>
      <c r="W239" s="19"/>
      <c r="X239" s="19"/>
      <c r="Y239" s="19"/>
    </row>
    <row r="240" spans="1:25" ht="18" x14ac:dyDescent="0.25">
      <c r="A240" s="19"/>
      <c r="B240" s="19"/>
      <c r="C240" s="19"/>
      <c r="D240" s="19"/>
      <c r="E240" s="19"/>
      <c r="F240" s="19"/>
      <c r="G240" s="19"/>
      <c r="H240" s="19"/>
      <c r="I240" s="19"/>
      <c r="J240" s="19"/>
      <c r="K240" s="19"/>
      <c r="L240" s="19"/>
      <c r="M240" s="19"/>
      <c r="N240" s="19"/>
      <c r="O240" s="19"/>
      <c r="P240" s="19"/>
      <c r="Q240" s="19"/>
      <c r="R240" s="19"/>
      <c r="S240" s="19"/>
      <c r="T240" s="19"/>
      <c r="U240" s="19"/>
      <c r="V240" s="19"/>
      <c r="W240" s="19"/>
      <c r="X240" s="19"/>
      <c r="Y240" s="19"/>
    </row>
    <row r="241" spans="1:25" ht="18" x14ac:dyDescent="0.25">
      <c r="A241" s="19"/>
      <c r="B241" s="19"/>
      <c r="C241" s="19"/>
      <c r="D241" s="19"/>
      <c r="E241" s="19"/>
      <c r="F241" s="19"/>
      <c r="G241" s="19"/>
      <c r="H241" s="19"/>
      <c r="I241" s="19"/>
      <c r="J241" s="19"/>
      <c r="K241" s="19"/>
      <c r="L241" s="19"/>
      <c r="M241" s="19"/>
      <c r="N241" s="19"/>
      <c r="O241" s="19"/>
      <c r="P241" s="19"/>
      <c r="Q241" s="19"/>
      <c r="R241" s="19"/>
      <c r="S241" s="19"/>
      <c r="T241" s="19"/>
      <c r="U241" s="19"/>
      <c r="V241" s="19"/>
      <c r="W241" s="19"/>
      <c r="X241" s="19"/>
      <c r="Y241" s="19"/>
    </row>
    <row r="242" spans="1:25" ht="18" x14ac:dyDescent="0.25">
      <c r="A242" s="19"/>
      <c r="B242" s="19"/>
      <c r="C242" s="19"/>
      <c r="D242" s="19"/>
      <c r="E242" s="19"/>
      <c r="F242" s="19"/>
      <c r="G242" s="19"/>
      <c r="H242" s="19"/>
      <c r="I242" s="19"/>
      <c r="J242" s="19"/>
      <c r="K242" s="19"/>
      <c r="L242" s="19"/>
      <c r="M242" s="19"/>
      <c r="N242" s="19"/>
      <c r="O242" s="19"/>
      <c r="P242" s="19"/>
      <c r="Q242" s="19"/>
      <c r="R242" s="19"/>
      <c r="S242" s="19"/>
      <c r="T242" s="19"/>
      <c r="U242" s="19"/>
      <c r="V242" s="19"/>
      <c r="W242" s="19"/>
      <c r="X242" s="19"/>
      <c r="Y242" s="19"/>
    </row>
    <row r="243" spans="1:25" ht="18" x14ac:dyDescent="0.25">
      <c r="A243" s="19"/>
      <c r="B243" s="19"/>
      <c r="C243" s="19"/>
      <c r="D243" s="19"/>
      <c r="E243" s="19"/>
      <c r="F243" s="19"/>
      <c r="G243" s="19"/>
      <c r="H243" s="19"/>
      <c r="I243" s="19"/>
      <c r="J243" s="19"/>
      <c r="K243" s="19"/>
      <c r="L243" s="19"/>
      <c r="M243" s="19"/>
      <c r="N243" s="19"/>
      <c r="O243" s="19"/>
      <c r="P243" s="19"/>
      <c r="Q243" s="19"/>
      <c r="R243" s="19"/>
      <c r="S243" s="19"/>
      <c r="T243" s="19"/>
      <c r="U243" s="19"/>
      <c r="V243" s="19"/>
      <c r="W243" s="19"/>
      <c r="X243" s="19"/>
      <c r="Y243" s="19"/>
    </row>
    <row r="244" spans="1:25" ht="18" x14ac:dyDescent="0.25">
      <c r="A244" s="19"/>
      <c r="B244" s="19"/>
      <c r="C244" s="19"/>
      <c r="D244" s="19"/>
      <c r="E244" s="19"/>
      <c r="F244" s="19"/>
      <c r="G244" s="19"/>
      <c r="H244" s="19"/>
      <c r="I244" s="19"/>
      <c r="J244" s="19"/>
      <c r="K244" s="19"/>
      <c r="L244" s="19"/>
      <c r="M244" s="19"/>
      <c r="N244" s="19"/>
      <c r="O244" s="19"/>
      <c r="P244" s="19"/>
      <c r="Q244" s="19"/>
      <c r="R244" s="19"/>
      <c r="S244" s="19"/>
      <c r="T244" s="19"/>
      <c r="U244" s="19"/>
      <c r="V244" s="19"/>
      <c r="W244" s="19"/>
      <c r="X244" s="19"/>
      <c r="Y244" s="19"/>
    </row>
    <row r="245" spans="1:25" ht="18" x14ac:dyDescent="0.25">
      <c r="A245" s="19"/>
      <c r="B245" s="19"/>
      <c r="C245" s="19"/>
      <c r="D245" s="19"/>
      <c r="E245" s="19"/>
      <c r="F245" s="19"/>
      <c r="G245" s="19"/>
      <c r="H245" s="19"/>
      <c r="I245" s="19"/>
      <c r="J245" s="19"/>
      <c r="K245" s="19"/>
      <c r="L245" s="19"/>
      <c r="M245" s="19"/>
      <c r="N245" s="19"/>
      <c r="O245" s="19"/>
      <c r="P245" s="19"/>
      <c r="Q245" s="19"/>
      <c r="R245" s="19"/>
      <c r="S245" s="19"/>
      <c r="T245" s="19"/>
      <c r="U245" s="19"/>
      <c r="V245" s="19"/>
      <c r="W245" s="19"/>
      <c r="X245" s="19"/>
      <c r="Y245" s="19"/>
    </row>
    <row r="246" spans="1:25" ht="18" x14ac:dyDescent="0.25">
      <c r="A246" s="19"/>
      <c r="B246" s="19"/>
      <c r="C246" s="19"/>
      <c r="D246" s="19"/>
      <c r="E246" s="19"/>
      <c r="F246" s="19"/>
      <c r="G246" s="19"/>
      <c r="H246" s="19"/>
      <c r="I246" s="19"/>
      <c r="J246" s="19"/>
      <c r="K246" s="19"/>
      <c r="L246" s="19"/>
      <c r="M246" s="19"/>
      <c r="N246" s="19"/>
      <c r="O246" s="19"/>
      <c r="P246" s="19"/>
      <c r="Q246" s="19"/>
      <c r="R246" s="19"/>
      <c r="S246" s="19"/>
      <c r="T246" s="19"/>
      <c r="U246" s="19"/>
      <c r="V246" s="19"/>
      <c r="W246" s="19"/>
      <c r="X246" s="19"/>
      <c r="Y246" s="19"/>
    </row>
    <row r="247" spans="1:25" ht="18" x14ac:dyDescent="0.25">
      <c r="A247" s="19"/>
      <c r="B247" s="19"/>
      <c r="C247" s="19"/>
      <c r="D247" s="19"/>
      <c r="E247" s="19"/>
      <c r="F247" s="19"/>
      <c r="G247" s="19"/>
      <c r="H247" s="19"/>
      <c r="I247" s="19"/>
      <c r="J247" s="19"/>
      <c r="K247" s="19"/>
      <c r="L247" s="19"/>
      <c r="M247" s="19"/>
      <c r="N247" s="19"/>
      <c r="O247" s="19"/>
      <c r="P247" s="19"/>
      <c r="Q247" s="19"/>
      <c r="R247" s="19"/>
      <c r="S247" s="19"/>
      <c r="T247" s="19"/>
      <c r="U247" s="19"/>
      <c r="V247" s="19"/>
      <c r="W247" s="19"/>
      <c r="X247" s="19"/>
      <c r="Y247" s="19"/>
    </row>
    <row r="248" spans="1:25" ht="18" x14ac:dyDescent="0.25">
      <c r="A248" s="19"/>
      <c r="B248" s="19"/>
      <c r="C248" s="19"/>
      <c r="D248" s="19"/>
      <c r="E248" s="19"/>
      <c r="F248" s="19"/>
      <c r="G248" s="19"/>
      <c r="H248" s="19"/>
      <c r="I248" s="19"/>
      <c r="J248" s="19"/>
      <c r="K248" s="19"/>
      <c r="L248" s="19"/>
      <c r="M248" s="19"/>
      <c r="N248" s="19"/>
      <c r="O248" s="19"/>
      <c r="P248" s="19"/>
      <c r="Q248" s="19"/>
      <c r="R248" s="19"/>
      <c r="S248" s="19"/>
      <c r="T248" s="19"/>
      <c r="U248" s="19"/>
      <c r="V248" s="19"/>
      <c r="W248" s="19"/>
      <c r="X248" s="19"/>
      <c r="Y248" s="19"/>
    </row>
    <row r="249" spans="1:25" ht="18" x14ac:dyDescent="0.25">
      <c r="A249" s="19"/>
      <c r="B249" s="19"/>
      <c r="C249" s="19"/>
      <c r="D249" s="19"/>
      <c r="E249" s="19"/>
      <c r="F249" s="19"/>
      <c r="G249" s="19"/>
      <c r="H249" s="19"/>
      <c r="I249" s="19"/>
      <c r="J249" s="19"/>
      <c r="K249" s="19"/>
      <c r="L249" s="19"/>
      <c r="M249" s="19"/>
      <c r="N249" s="19"/>
      <c r="O249" s="19"/>
      <c r="P249" s="19"/>
      <c r="Q249" s="19"/>
      <c r="R249" s="19"/>
      <c r="S249" s="19"/>
      <c r="T249" s="19"/>
      <c r="U249" s="19"/>
      <c r="V249" s="19"/>
      <c r="W249" s="19"/>
      <c r="X249" s="19"/>
      <c r="Y249" s="19"/>
    </row>
    <row r="250" spans="1:25" ht="18" x14ac:dyDescent="0.25">
      <c r="A250" s="19"/>
      <c r="B250" s="19"/>
      <c r="C250" s="19"/>
      <c r="D250" s="19"/>
      <c r="E250" s="19"/>
      <c r="F250" s="19"/>
      <c r="G250" s="19"/>
      <c r="H250" s="19"/>
      <c r="I250" s="19"/>
      <c r="J250" s="19"/>
      <c r="K250" s="19"/>
      <c r="L250" s="19"/>
      <c r="M250" s="19"/>
      <c r="N250" s="19"/>
      <c r="O250" s="19"/>
      <c r="P250" s="19"/>
      <c r="Q250" s="19"/>
      <c r="R250" s="19"/>
      <c r="S250" s="19"/>
      <c r="T250" s="19"/>
      <c r="U250" s="19"/>
      <c r="V250" s="19"/>
      <c r="W250" s="19"/>
      <c r="X250" s="19"/>
      <c r="Y250" s="19"/>
    </row>
    <row r="251" spans="1:25" ht="18" x14ac:dyDescent="0.25">
      <c r="A251" s="19"/>
      <c r="B251" s="19"/>
      <c r="C251" s="19"/>
      <c r="D251" s="19"/>
      <c r="E251" s="19"/>
      <c r="F251" s="19"/>
      <c r="G251" s="19"/>
      <c r="H251" s="19"/>
      <c r="I251" s="19"/>
      <c r="J251" s="19"/>
      <c r="K251" s="19"/>
      <c r="L251" s="19"/>
      <c r="M251" s="19"/>
      <c r="N251" s="19"/>
      <c r="O251" s="19"/>
      <c r="P251" s="19"/>
      <c r="Q251" s="19"/>
      <c r="R251" s="19"/>
      <c r="S251" s="19"/>
      <c r="T251" s="19"/>
      <c r="U251" s="19"/>
      <c r="V251" s="19"/>
      <c r="W251" s="19"/>
      <c r="X251" s="19"/>
      <c r="Y251" s="19"/>
    </row>
    <row r="252" spans="1:25" ht="18" x14ac:dyDescent="0.25">
      <c r="A252" s="19"/>
      <c r="B252" s="19"/>
      <c r="C252" s="19"/>
      <c r="D252" s="19"/>
      <c r="E252" s="19"/>
      <c r="F252" s="19"/>
      <c r="G252" s="19"/>
      <c r="H252" s="19"/>
      <c r="I252" s="19"/>
      <c r="J252" s="19"/>
      <c r="K252" s="19"/>
      <c r="L252" s="19"/>
      <c r="M252" s="19"/>
      <c r="N252" s="19"/>
      <c r="O252" s="19"/>
      <c r="P252" s="19"/>
      <c r="Q252" s="19"/>
      <c r="R252" s="19"/>
      <c r="S252" s="19"/>
      <c r="T252" s="19"/>
      <c r="U252" s="19"/>
      <c r="V252" s="19"/>
      <c r="W252" s="19"/>
      <c r="X252" s="19"/>
      <c r="Y252" s="19"/>
    </row>
    <row r="253" spans="1:25" ht="18" x14ac:dyDescent="0.25">
      <c r="A253" s="19"/>
      <c r="B253" s="19"/>
      <c r="C253" s="19"/>
      <c r="D253" s="19"/>
      <c r="E253" s="19"/>
      <c r="F253" s="19"/>
      <c r="G253" s="19"/>
      <c r="H253" s="19"/>
      <c r="I253" s="19"/>
      <c r="J253" s="19"/>
      <c r="K253" s="19"/>
      <c r="L253" s="19"/>
      <c r="M253" s="19"/>
      <c r="N253" s="19"/>
      <c r="O253" s="19"/>
      <c r="P253" s="19"/>
      <c r="Q253" s="19"/>
      <c r="R253" s="19"/>
      <c r="S253" s="19"/>
      <c r="T253" s="19"/>
      <c r="U253" s="19"/>
      <c r="V253" s="19"/>
      <c r="W253" s="19"/>
      <c r="X253" s="19"/>
      <c r="Y253" s="19"/>
    </row>
    <row r="254" spans="1:25" ht="18" x14ac:dyDescent="0.25">
      <c r="A254" s="19"/>
      <c r="B254" s="19"/>
      <c r="C254" s="19"/>
      <c r="D254" s="19"/>
      <c r="E254" s="19"/>
      <c r="F254" s="19"/>
      <c r="G254" s="19"/>
      <c r="H254" s="19"/>
      <c r="I254" s="19"/>
      <c r="J254" s="19"/>
      <c r="K254" s="19"/>
      <c r="L254" s="19"/>
      <c r="M254" s="19"/>
      <c r="N254" s="19"/>
      <c r="O254" s="19"/>
      <c r="P254" s="19"/>
      <c r="Q254" s="19"/>
      <c r="R254" s="19"/>
      <c r="S254" s="19"/>
      <c r="T254" s="19"/>
      <c r="U254" s="19"/>
      <c r="V254" s="19"/>
      <c r="W254" s="19"/>
      <c r="X254" s="19"/>
      <c r="Y254" s="19"/>
    </row>
    <row r="255" spans="1:25" ht="18" x14ac:dyDescent="0.25">
      <c r="A255" s="19"/>
      <c r="B255" s="19"/>
      <c r="C255" s="19"/>
      <c r="D255" s="19"/>
      <c r="E255" s="19"/>
      <c r="F255" s="19"/>
      <c r="G255" s="19"/>
      <c r="H255" s="19"/>
      <c r="I255" s="19"/>
      <c r="J255" s="19"/>
      <c r="K255" s="19"/>
      <c r="L255" s="19"/>
      <c r="M255" s="19"/>
      <c r="N255" s="19"/>
      <c r="O255" s="19"/>
      <c r="P255" s="19"/>
      <c r="Q255" s="19"/>
      <c r="R255" s="19"/>
      <c r="S255" s="19"/>
      <c r="T255" s="19"/>
      <c r="U255" s="19"/>
      <c r="V255" s="19"/>
      <c r="W255" s="19"/>
      <c r="X255" s="19"/>
      <c r="Y255" s="19"/>
    </row>
    <row r="256" spans="1:25" ht="18" x14ac:dyDescent="0.25">
      <c r="A256" s="19"/>
      <c r="B256" s="19"/>
      <c r="C256" s="19"/>
      <c r="D256" s="19"/>
      <c r="E256" s="19"/>
      <c r="F256" s="19"/>
      <c r="G256" s="19"/>
      <c r="H256" s="19"/>
      <c r="I256" s="19"/>
      <c r="J256" s="19"/>
      <c r="K256" s="19"/>
      <c r="L256" s="19"/>
      <c r="M256" s="19"/>
      <c r="N256" s="19"/>
      <c r="O256" s="19"/>
      <c r="P256" s="19"/>
      <c r="Q256" s="19"/>
      <c r="R256" s="19"/>
      <c r="S256" s="19"/>
      <c r="T256" s="19"/>
      <c r="U256" s="19"/>
      <c r="V256" s="19"/>
      <c r="W256" s="19"/>
      <c r="X256" s="19"/>
      <c r="Y256" s="19"/>
    </row>
    <row r="257" spans="1:25" ht="18" x14ac:dyDescent="0.25">
      <c r="A257" s="19"/>
      <c r="B257" s="19"/>
      <c r="C257" s="19"/>
      <c r="D257" s="19"/>
      <c r="E257" s="19"/>
      <c r="F257" s="19"/>
      <c r="G257" s="19"/>
      <c r="H257" s="19"/>
      <c r="I257" s="19"/>
      <c r="J257" s="19"/>
      <c r="K257" s="19"/>
      <c r="L257" s="19"/>
      <c r="M257" s="19"/>
      <c r="N257" s="19"/>
      <c r="O257" s="19"/>
      <c r="P257" s="19"/>
      <c r="Q257" s="19"/>
      <c r="R257" s="19"/>
      <c r="S257" s="19"/>
      <c r="T257" s="19"/>
      <c r="U257" s="19"/>
      <c r="V257" s="19"/>
      <c r="W257" s="19"/>
      <c r="X257" s="19"/>
      <c r="Y257" s="19"/>
    </row>
    <row r="258" spans="1:25" ht="18" x14ac:dyDescent="0.25">
      <c r="A258" s="19"/>
      <c r="B258" s="19"/>
      <c r="C258" s="19"/>
      <c r="D258" s="19"/>
      <c r="E258" s="19"/>
      <c r="F258" s="19"/>
      <c r="G258" s="19"/>
      <c r="H258" s="19"/>
      <c r="I258" s="19"/>
      <c r="J258" s="19"/>
      <c r="K258" s="19"/>
      <c r="L258" s="19"/>
      <c r="M258" s="19"/>
      <c r="N258" s="19"/>
      <c r="O258" s="19"/>
      <c r="P258" s="19"/>
      <c r="Q258" s="19"/>
      <c r="R258" s="19"/>
      <c r="S258" s="19"/>
      <c r="T258" s="19"/>
      <c r="U258" s="19"/>
      <c r="V258" s="19"/>
      <c r="W258" s="19"/>
      <c r="X258" s="19"/>
      <c r="Y258" s="19"/>
    </row>
    <row r="259" spans="1:25" ht="18" x14ac:dyDescent="0.25">
      <c r="A259" s="19"/>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row>
    <row r="260" spans="1:25" ht="18" x14ac:dyDescent="0.25">
      <c r="A260" s="19"/>
      <c r="B260" s="19"/>
      <c r="C260" s="19"/>
      <c r="D260" s="19"/>
      <c r="E260" s="19"/>
      <c r="F260" s="19"/>
      <c r="G260" s="19"/>
      <c r="H260" s="19"/>
      <c r="I260" s="19"/>
      <c r="J260" s="19"/>
      <c r="K260" s="19"/>
      <c r="L260" s="19"/>
      <c r="M260" s="19"/>
      <c r="N260" s="19"/>
      <c r="O260" s="19"/>
      <c r="P260" s="19"/>
      <c r="Q260" s="19"/>
      <c r="R260" s="19"/>
      <c r="S260" s="19"/>
      <c r="T260" s="19"/>
      <c r="U260" s="19"/>
      <c r="V260" s="19"/>
      <c r="W260" s="19"/>
      <c r="X260" s="19"/>
      <c r="Y260" s="19"/>
    </row>
    <row r="261" spans="1:25" ht="18" x14ac:dyDescent="0.25">
      <c r="A261" s="19"/>
      <c r="B261" s="19"/>
      <c r="C261" s="19"/>
      <c r="D261" s="19"/>
      <c r="E261" s="19"/>
      <c r="F261" s="19"/>
      <c r="G261" s="19"/>
      <c r="H261" s="19"/>
      <c r="I261" s="19"/>
      <c r="J261" s="19"/>
      <c r="K261" s="19"/>
      <c r="L261" s="19"/>
      <c r="M261" s="19"/>
      <c r="N261" s="19"/>
      <c r="O261" s="19"/>
      <c r="P261" s="19"/>
      <c r="Q261" s="19"/>
      <c r="R261" s="19"/>
      <c r="S261" s="19"/>
      <c r="T261" s="19"/>
      <c r="U261" s="19"/>
      <c r="V261" s="19"/>
      <c r="W261" s="19"/>
      <c r="X261" s="19"/>
      <c r="Y261" s="19"/>
    </row>
    <row r="262" spans="1:25" ht="18" x14ac:dyDescent="0.25">
      <c r="A262" s="19"/>
      <c r="B262" s="19"/>
      <c r="C262" s="19"/>
      <c r="D262" s="19"/>
      <c r="E262" s="19"/>
      <c r="F262" s="19"/>
      <c r="G262" s="19"/>
      <c r="H262" s="19"/>
      <c r="I262" s="19"/>
      <c r="J262" s="19"/>
      <c r="K262" s="19"/>
      <c r="L262" s="19"/>
      <c r="M262" s="19"/>
      <c r="N262" s="19"/>
      <c r="O262" s="19"/>
      <c r="P262" s="19"/>
      <c r="Q262" s="19"/>
      <c r="R262" s="19"/>
      <c r="S262" s="19"/>
      <c r="T262" s="19"/>
      <c r="U262" s="19"/>
      <c r="V262" s="19"/>
      <c r="W262" s="19"/>
      <c r="X262" s="19"/>
      <c r="Y262" s="19"/>
    </row>
    <row r="263" spans="1:25" ht="18" x14ac:dyDescent="0.25">
      <c r="A263" s="19"/>
      <c r="B263" s="19"/>
      <c r="C263" s="19"/>
      <c r="D263" s="19"/>
      <c r="E263" s="19"/>
      <c r="F263" s="19"/>
      <c r="G263" s="19"/>
      <c r="H263" s="19"/>
      <c r="I263" s="19"/>
      <c r="J263" s="19"/>
      <c r="K263" s="19"/>
      <c r="L263" s="19"/>
      <c r="M263" s="19"/>
      <c r="N263" s="19"/>
      <c r="O263" s="19"/>
      <c r="P263" s="19"/>
      <c r="Q263" s="19"/>
      <c r="R263" s="19"/>
      <c r="S263" s="19"/>
      <c r="T263" s="19"/>
      <c r="U263" s="19"/>
      <c r="V263" s="19"/>
      <c r="W263" s="19"/>
      <c r="X263" s="19"/>
      <c r="Y263" s="19"/>
    </row>
    <row r="264" spans="1:25" ht="18" x14ac:dyDescent="0.25">
      <c r="A264" s="19"/>
      <c r="B264" s="19"/>
      <c r="C264" s="19"/>
      <c r="D264" s="19"/>
      <c r="E264" s="19"/>
      <c r="F264" s="19"/>
      <c r="G264" s="19"/>
      <c r="H264" s="19"/>
      <c r="I264" s="19"/>
      <c r="J264" s="19"/>
      <c r="K264" s="19"/>
      <c r="L264" s="19"/>
      <c r="M264" s="19"/>
      <c r="N264" s="19"/>
      <c r="O264" s="19"/>
      <c r="P264" s="19"/>
      <c r="Q264" s="19"/>
      <c r="R264" s="19"/>
      <c r="S264" s="19"/>
      <c r="T264" s="19"/>
      <c r="U264" s="19"/>
      <c r="V264" s="19"/>
      <c r="W264" s="19"/>
      <c r="X264" s="19"/>
      <c r="Y264" s="19"/>
    </row>
    <row r="265" spans="1:25" ht="18" x14ac:dyDescent="0.25">
      <c r="A265" s="19"/>
      <c r="B265" s="19"/>
      <c r="C265" s="19"/>
      <c r="D265" s="19"/>
      <c r="E265" s="19"/>
      <c r="F265" s="19"/>
      <c r="G265" s="19"/>
      <c r="H265" s="19"/>
      <c r="I265" s="19"/>
      <c r="J265" s="19"/>
      <c r="K265" s="19"/>
      <c r="L265" s="19"/>
      <c r="M265" s="19"/>
      <c r="N265" s="19"/>
      <c r="O265" s="19"/>
      <c r="P265" s="19"/>
      <c r="Q265" s="19"/>
      <c r="R265" s="19"/>
      <c r="S265" s="19"/>
      <c r="T265" s="19"/>
      <c r="U265" s="19"/>
      <c r="V265" s="19"/>
      <c r="W265" s="19"/>
      <c r="X265" s="19"/>
      <c r="Y265" s="19"/>
    </row>
    <row r="266" spans="1:25" ht="18" x14ac:dyDescent="0.25">
      <c r="A266" s="19"/>
      <c r="B266" s="19"/>
      <c r="C266" s="19"/>
      <c r="D266" s="19"/>
      <c r="E266" s="19"/>
      <c r="F266" s="19"/>
      <c r="G266" s="19"/>
      <c r="H266" s="19"/>
      <c r="I266" s="19"/>
      <c r="J266" s="19"/>
      <c r="K266" s="19"/>
      <c r="L266" s="19"/>
      <c r="M266" s="19"/>
      <c r="N266" s="19"/>
      <c r="O266" s="19"/>
      <c r="P266" s="19"/>
      <c r="Q266" s="19"/>
      <c r="R266" s="19"/>
      <c r="S266" s="19"/>
      <c r="T266" s="19"/>
      <c r="U266" s="19"/>
      <c r="V266" s="19"/>
      <c r="W266" s="19"/>
      <c r="X266" s="19"/>
      <c r="Y266" s="19"/>
    </row>
    <row r="267" spans="1:25" ht="18" x14ac:dyDescent="0.25">
      <c r="A267" s="19"/>
      <c r="B267" s="19"/>
      <c r="C267" s="19"/>
      <c r="D267" s="19"/>
      <c r="E267" s="19"/>
      <c r="F267" s="19"/>
      <c r="G267" s="19"/>
      <c r="H267" s="19"/>
      <c r="I267" s="19"/>
      <c r="J267" s="19"/>
      <c r="K267" s="19"/>
      <c r="L267" s="19"/>
      <c r="M267" s="19"/>
      <c r="N267" s="19"/>
      <c r="O267" s="19"/>
      <c r="P267" s="19"/>
      <c r="Q267" s="19"/>
      <c r="R267" s="19"/>
      <c r="S267" s="19"/>
      <c r="T267" s="19"/>
      <c r="U267" s="19"/>
      <c r="V267" s="19"/>
      <c r="W267" s="19"/>
      <c r="X267" s="19"/>
      <c r="Y267" s="19"/>
    </row>
    <row r="268" spans="1:25" ht="18" x14ac:dyDescent="0.25">
      <c r="A268" s="19"/>
      <c r="B268" s="19"/>
      <c r="C268" s="19"/>
      <c r="D268" s="19"/>
      <c r="E268" s="19"/>
      <c r="F268" s="19"/>
      <c r="G268" s="19"/>
      <c r="H268" s="19"/>
      <c r="I268" s="19"/>
      <c r="J268" s="19"/>
      <c r="K268" s="19"/>
      <c r="L268" s="19"/>
      <c r="M268" s="19"/>
      <c r="N268" s="19"/>
      <c r="O268" s="19"/>
      <c r="P268" s="19"/>
      <c r="Q268" s="19"/>
      <c r="R268" s="19"/>
      <c r="S268" s="19"/>
      <c r="T268" s="19"/>
      <c r="U268" s="19"/>
      <c r="V268" s="19"/>
      <c r="W268" s="19"/>
      <c r="X268" s="19"/>
      <c r="Y268" s="19"/>
    </row>
    <row r="269" spans="1:25" ht="18" x14ac:dyDescent="0.25">
      <c r="A269" s="19"/>
      <c r="B269" s="19"/>
      <c r="C269" s="19"/>
      <c r="D269" s="19"/>
      <c r="E269" s="19"/>
      <c r="F269" s="19"/>
      <c r="G269" s="19"/>
      <c r="H269" s="19"/>
      <c r="I269" s="19"/>
      <c r="J269" s="19"/>
      <c r="K269" s="19"/>
      <c r="L269" s="19"/>
      <c r="M269" s="19"/>
      <c r="N269" s="19"/>
      <c r="O269" s="19"/>
      <c r="P269" s="19"/>
      <c r="Q269" s="19"/>
      <c r="R269" s="19"/>
      <c r="S269" s="19"/>
      <c r="T269" s="19"/>
      <c r="U269" s="19"/>
      <c r="V269" s="19"/>
      <c r="W269" s="19"/>
      <c r="X269" s="19"/>
      <c r="Y269" s="19"/>
    </row>
    <row r="270" spans="1:25" ht="18" x14ac:dyDescent="0.25">
      <c r="A270" s="19"/>
      <c r="B270" s="19"/>
      <c r="C270" s="19"/>
      <c r="D270" s="19"/>
      <c r="E270" s="19"/>
      <c r="F270" s="19"/>
      <c r="G270" s="19"/>
      <c r="H270" s="19"/>
      <c r="I270" s="19"/>
      <c r="J270" s="19"/>
      <c r="K270" s="19"/>
      <c r="L270" s="19"/>
      <c r="M270" s="19"/>
      <c r="N270" s="19"/>
      <c r="O270" s="19"/>
      <c r="P270" s="19"/>
      <c r="Q270" s="19"/>
      <c r="R270" s="19"/>
      <c r="S270" s="19"/>
      <c r="T270" s="19"/>
      <c r="U270" s="19"/>
      <c r="V270" s="19"/>
      <c r="W270" s="19"/>
      <c r="X270" s="19"/>
      <c r="Y270" s="19"/>
    </row>
    <row r="271" spans="1:25" ht="18" x14ac:dyDescent="0.25">
      <c r="A271" s="19"/>
      <c r="B271" s="19"/>
      <c r="C271" s="19"/>
      <c r="D271" s="19"/>
      <c r="E271" s="19"/>
      <c r="F271" s="19"/>
      <c r="G271" s="19"/>
      <c r="H271" s="19"/>
      <c r="I271" s="19"/>
      <c r="J271" s="19"/>
      <c r="K271" s="19"/>
      <c r="L271" s="19"/>
      <c r="M271" s="19"/>
      <c r="N271" s="19"/>
      <c r="O271" s="19"/>
      <c r="P271" s="19"/>
      <c r="Q271" s="19"/>
      <c r="R271" s="19"/>
      <c r="S271" s="19"/>
      <c r="T271" s="19"/>
      <c r="U271" s="19"/>
      <c r="V271" s="19"/>
      <c r="W271" s="19"/>
      <c r="X271" s="19"/>
      <c r="Y271" s="19"/>
    </row>
    <row r="272" spans="1:25" ht="18" x14ac:dyDescent="0.25">
      <c r="A272" s="19"/>
      <c r="B272" s="19"/>
      <c r="C272" s="19"/>
      <c r="D272" s="19"/>
      <c r="E272" s="19"/>
      <c r="F272" s="19"/>
      <c r="G272" s="19"/>
      <c r="H272" s="19"/>
      <c r="I272" s="19"/>
      <c r="J272" s="19"/>
      <c r="K272" s="19"/>
      <c r="L272" s="19"/>
      <c r="M272" s="19"/>
      <c r="N272" s="19"/>
      <c r="O272" s="19"/>
      <c r="P272" s="19"/>
      <c r="Q272" s="19"/>
      <c r="R272" s="19"/>
      <c r="S272" s="19"/>
      <c r="T272" s="19"/>
      <c r="U272" s="19"/>
      <c r="V272" s="19"/>
      <c r="W272" s="19"/>
      <c r="X272" s="19"/>
      <c r="Y272" s="19"/>
    </row>
    <row r="273" spans="1:25" ht="18" x14ac:dyDescent="0.25">
      <c r="A273" s="19"/>
      <c r="B273" s="19"/>
      <c r="C273" s="19"/>
      <c r="D273" s="19"/>
      <c r="E273" s="19"/>
      <c r="F273" s="19"/>
      <c r="G273" s="19"/>
      <c r="H273" s="19"/>
      <c r="I273" s="19"/>
      <c r="J273" s="19"/>
      <c r="K273" s="19"/>
      <c r="L273" s="19"/>
      <c r="M273" s="19"/>
      <c r="N273" s="19"/>
      <c r="O273" s="19"/>
      <c r="P273" s="19"/>
      <c r="Q273" s="19"/>
      <c r="R273" s="19"/>
      <c r="S273" s="19"/>
      <c r="T273" s="19"/>
      <c r="U273" s="19"/>
      <c r="V273" s="19"/>
      <c r="W273" s="19"/>
      <c r="X273" s="19"/>
      <c r="Y273" s="19"/>
    </row>
    <row r="274" spans="1:25" ht="18" x14ac:dyDescent="0.25">
      <c r="A274" s="19"/>
      <c r="B274" s="19"/>
      <c r="C274" s="19"/>
      <c r="D274" s="19"/>
      <c r="E274" s="19"/>
      <c r="F274" s="19"/>
      <c r="G274" s="19"/>
      <c r="H274" s="19"/>
      <c r="I274" s="19"/>
      <c r="J274" s="19"/>
      <c r="K274" s="19"/>
      <c r="L274" s="19"/>
      <c r="M274" s="19"/>
      <c r="N274" s="19"/>
      <c r="O274" s="19"/>
      <c r="P274" s="19"/>
      <c r="Q274" s="19"/>
      <c r="R274" s="19"/>
      <c r="S274" s="19"/>
      <c r="T274" s="19"/>
      <c r="U274" s="19"/>
      <c r="V274" s="19"/>
      <c r="W274" s="19"/>
      <c r="X274" s="19"/>
      <c r="Y274" s="19"/>
    </row>
    <row r="275" spans="1:25" ht="18" x14ac:dyDescent="0.25">
      <c r="A275" s="19"/>
      <c r="B275" s="19"/>
      <c r="C275" s="19"/>
      <c r="D275" s="19"/>
      <c r="E275" s="19"/>
      <c r="F275" s="19"/>
      <c r="G275" s="19"/>
      <c r="H275" s="19"/>
      <c r="I275" s="19"/>
      <c r="J275" s="19"/>
      <c r="K275" s="19"/>
      <c r="L275" s="19"/>
      <c r="M275" s="19"/>
      <c r="N275" s="19"/>
      <c r="O275" s="19"/>
      <c r="P275" s="19"/>
      <c r="Q275" s="19"/>
      <c r="R275" s="19"/>
      <c r="S275" s="19"/>
      <c r="T275" s="19"/>
      <c r="U275" s="19"/>
      <c r="V275" s="19"/>
      <c r="W275" s="19"/>
      <c r="X275" s="19"/>
      <c r="Y275" s="19"/>
    </row>
    <row r="276" spans="1:25" ht="18" x14ac:dyDescent="0.25">
      <c r="A276" s="19"/>
      <c r="B276" s="19"/>
      <c r="C276" s="19"/>
      <c r="D276" s="19"/>
      <c r="E276" s="19"/>
      <c r="F276" s="19"/>
      <c r="G276" s="19"/>
      <c r="H276" s="19"/>
      <c r="I276" s="19"/>
      <c r="J276" s="19"/>
      <c r="K276" s="19"/>
      <c r="L276" s="19"/>
      <c r="M276" s="19"/>
      <c r="N276" s="19"/>
      <c r="O276" s="19"/>
      <c r="P276" s="19"/>
      <c r="Q276" s="19"/>
      <c r="R276" s="19"/>
      <c r="S276" s="19"/>
      <c r="T276" s="19"/>
      <c r="U276" s="19"/>
      <c r="V276" s="19"/>
      <c r="W276" s="19"/>
      <c r="X276" s="19"/>
      <c r="Y276" s="19"/>
    </row>
    <row r="277" spans="1:25" ht="18" x14ac:dyDescent="0.25">
      <c r="A277" s="19"/>
      <c r="B277" s="19"/>
      <c r="C277" s="19"/>
      <c r="D277" s="19"/>
      <c r="E277" s="19"/>
      <c r="F277" s="19"/>
      <c r="G277" s="19"/>
      <c r="H277" s="19"/>
      <c r="I277" s="19"/>
      <c r="J277" s="19"/>
      <c r="K277" s="19"/>
      <c r="L277" s="19"/>
      <c r="M277" s="19"/>
      <c r="N277" s="19"/>
      <c r="O277" s="19"/>
      <c r="P277" s="19"/>
      <c r="Q277" s="19"/>
      <c r="R277" s="19"/>
      <c r="S277" s="19"/>
      <c r="T277" s="19"/>
      <c r="U277" s="19"/>
      <c r="V277" s="19"/>
      <c r="W277" s="19"/>
      <c r="X277" s="19"/>
      <c r="Y277" s="19"/>
    </row>
    <row r="278" spans="1:25" ht="18" x14ac:dyDescent="0.25">
      <c r="A278" s="19"/>
      <c r="B278" s="19"/>
      <c r="C278" s="19"/>
      <c r="D278" s="19"/>
      <c r="E278" s="19"/>
      <c r="F278" s="19"/>
      <c r="G278" s="19"/>
      <c r="H278" s="19"/>
      <c r="I278" s="19"/>
      <c r="J278" s="19"/>
      <c r="K278" s="19"/>
      <c r="L278" s="19"/>
      <c r="M278" s="19"/>
      <c r="N278" s="19"/>
      <c r="O278" s="19"/>
      <c r="P278" s="19"/>
      <c r="Q278" s="19"/>
      <c r="R278" s="19"/>
      <c r="S278" s="19"/>
      <c r="T278" s="19"/>
      <c r="U278" s="19"/>
      <c r="V278" s="19"/>
      <c r="W278" s="19"/>
      <c r="X278" s="19"/>
      <c r="Y278" s="19"/>
    </row>
    <row r="279" spans="1:25" ht="18" x14ac:dyDescent="0.25">
      <c r="A279" s="19"/>
      <c r="B279" s="19"/>
      <c r="C279" s="19"/>
      <c r="D279" s="19"/>
      <c r="E279" s="19"/>
      <c r="F279" s="19"/>
      <c r="G279" s="19"/>
      <c r="H279" s="19"/>
      <c r="I279" s="19"/>
      <c r="J279" s="19"/>
      <c r="K279" s="19"/>
      <c r="L279" s="19"/>
      <c r="M279" s="19"/>
      <c r="N279" s="19"/>
      <c r="O279" s="19"/>
      <c r="P279" s="19"/>
      <c r="Q279" s="19"/>
      <c r="R279" s="19"/>
      <c r="S279" s="19"/>
      <c r="T279" s="19"/>
      <c r="U279" s="19"/>
      <c r="V279" s="19"/>
      <c r="W279" s="19"/>
      <c r="X279" s="19"/>
      <c r="Y279" s="19"/>
    </row>
    <row r="280" spans="1:25" ht="18" x14ac:dyDescent="0.25">
      <c r="A280" s="19"/>
      <c r="B280" s="19"/>
      <c r="C280" s="19"/>
      <c r="D280" s="19"/>
      <c r="E280" s="19"/>
      <c r="F280" s="19"/>
      <c r="G280" s="19"/>
      <c r="H280" s="19"/>
      <c r="I280" s="19"/>
      <c r="J280" s="19"/>
      <c r="K280" s="19"/>
      <c r="L280" s="19"/>
      <c r="M280" s="19"/>
      <c r="N280" s="19"/>
      <c r="O280" s="19"/>
      <c r="P280" s="19"/>
      <c r="Q280" s="19"/>
      <c r="R280" s="19"/>
      <c r="S280" s="19"/>
      <c r="T280" s="19"/>
      <c r="U280" s="19"/>
      <c r="V280" s="19"/>
      <c r="W280" s="19"/>
      <c r="X280" s="19"/>
      <c r="Y280" s="19"/>
    </row>
    <row r="281" spans="1:25" ht="18" x14ac:dyDescent="0.25">
      <c r="A281" s="19"/>
      <c r="B281" s="19"/>
      <c r="C281" s="19"/>
      <c r="D281" s="19"/>
      <c r="E281" s="19"/>
      <c r="F281" s="19"/>
      <c r="G281" s="19"/>
      <c r="H281" s="19"/>
      <c r="I281" s="19"/>
      <c r="J281" s="19"/>
      <c r="K281" s="19"/>
      <c r="L281" s="19"/>
      <c r="M281" s="19"/>
      <c r="N281" s="19"/>
      <c r="O281" s="19"/>
      <c r="P281" s="19"/>
      <c r="Q281" s="19"/>
      <c r="R281" s="19"/>
      <c r="S281" s="19"/>
      <c r="T281" s="19"/>
      <c r="U281" s="19"/>
      <c r="V281" s="19"/>
      <c r="W281" s="19"/>
      <c r="X281" s="19"/>
      <c r="Y281" s="19"/>
    </row>
    <row r="282" spans="1:25" ht="18" x14ac:dyDescent="0.25">
      <c r="A282" s="19"/>
      <c r="B282" s="19"/>
      <c r="C282" s="19"/>
      <c r="D282" s="19"/>
      <c r="E282" s="19"/>
      <c r="F282" s="19"/>
      <c r="G282" s="19"/>
      <c r="H282" s="19"/>
      <c r="I282" s="19"/>
      <c r="J282" s="19"/>
      <c r="K282" s="19"/>
      <c r="L282" s="19"/>
      <c r="M282" s="19"/>
      <c r="N282" s="19"/>
      <c r="O282" s="19"/>
      <c r="P282" s="19"/>
      <c r="Q282" s="19"/>
      <c r="R282" s="19"/>
      <c r="S282" s="19"/>
      <c r="T282" s="19"/>
      <c r="U282" s="19"/>
      <c r="V282" s="19"/>
      <c r="W282" s="19"/>
      <c r="X282" s="19"/>
      <c r="Y282" s="19"/>
    </row>
    <row r="283" spans="1:25" ht="18" x14ac:dyDescent="0.25">
      <c r="A283" s="19"/>
      <c r="B283" s="19"/>
      <c r="C283" s="19"/>
      <c r="D283" s="19"/>
      <c r="E283" s="19"/>
      <c r="F283" s="19"/>
      <c r="G283" s="19"/>
      <c r="H283" s="19"/>
      <c r="I283" s="19"/>
      <c r="J283" s="19"/>
      <c r="K283" s="19"/>
      <c r="L283" s="19"/>
      <c r="M283" s="19"/>
      <c r="N283" s="19"/>
      <c r="O283" s="19"/>
      <c r="P283" s="19"/>
      <c r="Q283" s="19"/>
      <c r="R283" s="19"/>
      <c r="S283" s="19"/>
      <c r="T283" s="19"/>
      <c r="U283" s="19"/>
      <c r="V283" s="19"/>
      <c r="W283" s="19"/>
      <c r="X283" s="19"/>
      <c r="Y283" s="19"/>
    </row>
    <row r="284" spans="1:25" ht="18" x14ac:dyDescent="0.25">
      <c r="A284" s="19"/>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row>
    <row r="285" spans="1:25" ht="18" x14ac:dyDescent="0.25">
      <c r="A285" s="19"/>
      <c r="B285" s="19"/>
      <c r="C285" s="19"/>
      <c r="D285" s="19"/>
      <c r="E285" s="19"/>
      <c r="F285" s="19"/>
      <c r="G285" s="19"/>
      <c r="H285" s="19"/>
      <c r="I285" s="19"/>
      <c r="J285" s="19"/>
      <c r="K285" s="19"/>
      <c r="L285" s="19"/>
      <c r="M285" s="19"/>
      <c r="N285" s="19"/>
      <c r="O285" s="19"/>
      <c r="P285" s="19"/>
      <c r="Q285" s="19"/>
      <c r="R285" s="19"/>
      <c r="S285" s="19"/>
      <c r="T285" s="19"/>
      <c r="U285" s="19"/>
      <c r="V285" s="19"/>
      <c r="W285" s="19"/>
      <c r="X285" s="19"/>
      <c r="Y285" s="19"/>
    </row>
    <row r="286" spans="1:25" ht="18" x14ac:dyDescent="0.25">
      <c r="A286" s="19"/>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row>
    <row r="287" spans="1:25" ht="18" x14ac:dyDescent="0.25">
      <c r="A287" s="19"/>
      <c r="B287" s="19"/>
      <c r="C287" s="19"/>
      <c r="D287" s="19"/>
      <c r="E287" s="19"/>
      <c r="F287" s="19"/>
      <c r="G287" s="19"/>
      <c r="H287" s="19"/>
      <c r="I287" s="19"/>
      <c r="J287" s="19"/>
      <c r="K287" s="19"/>
      <c r="L287" s="19"/>
      <c r="M287" s="19"/>
      <c r="N287" s="19"/>
      <c r="O287" s="19"/>
      <c r="P287" s="19"/>
      <c r="Q287" s="19"/>
      <c r="R287" s="19"/>
      <c r="S287" s="19"/>
      <c r="T287" s="19"/>
      <c r="U287" s="19"/>
      <c r="V287" s="19"/>
      <c r="W287" s="19"/>
      <c r="X287" s="19"/>
      <c r="Y287" s="19"/>
    </row>
    <row r="288" spans="1:25" ht="18" x14ac:dyDescent="0.25">
      <c r="A288" s="19"/>
      <c r="B288" s="19"/>
      <c r="C288" s="19"/>
      <c r="D288" s="19"/>
      <c r="E288" s="19"/>
      <c r="F288" s="19"/>
      <c r="G288" s="19"/>
      <c r="H288" s="19"/>
      <c r="I288" s="19"/>
      <c r="J288" s="19"/>
      <c r="K288" s="19"/>
      <c r="L288" s="19"/>
      <c r="M288" s="19"/>
      <c r="N288" s="19"/>
      <c r="O288" s="19"/>
      <c r="P288" s="19"/>
      <c r="Q288" s="19"/>
      <c r="R288" s="19"/>
      <c r="S288" s="19"/>
      <c r="T288" s="19"/>
      <c r="U288" s="19"/>
      <c r="V288" s="19"/>
      <c r="W288" s="19"/>
      <c r="X288" s="19"/>
      <c r="Y288" s="19"/>
    </row>
    <row r="289" spans="1:25" ht="18" x14ac:dyDescent="0.25">
      <c r="A289" s="19"/>
      <c r="B289" s="19"/>
      <c r="C289" s="19"/>
      <c r="D289" s="19"/>
      <c r="E289" s="19"/>
      <c r="F289" s="19"/>
      <c r="G289" s="19"/>
      <c r="H289" s="19"/>
      <c r="I289" s="19"/>
      <c r="J289" s="19"/>
      <c r="K289" s="19"/>
      <c r="L289" s="19"/>
      <c r="M289" s="19"/>
      <c r="N289" s="19"/>
      <c r="O289" s="19"/>
      <c r="P289" s="19"/>
      <c r="Q289" s="19"/>
      <c r="R289" s="19"/>
      <c r="S289" s="19"/>
      <c r="T289" s="19"/>
      <c r="U289" s="19"/>
      <c r="V289" s="19"/>
      <c r="W289" s="19"/>
      <c r="X289" s="19"/>
      <c r="Y289" s="19"/>
    </row>
    <row r="290" spans="1:25" ht="18" x14ac:dyDescent="0.25">
      <c r="A290" s="19"/>
      <c r="B290" s="19"/>
      <c r="C290" s="19"/>
      <c r="D290" s="19"/>
      <c r="E290" s="19"/>
      <c r="F290" s="19"/>
      <c r="G290" s="19"/>
      <c r="H290" s="19"/>
      <c r="I290" s="19"/>
      <c r="J290" s="19"/>
      <c r="K290" s="19"/>
      <c r="L290" s="19"/>
      <c r="M290" s="19"/>
      <c r="N290" s="19"/>
      <c r="O290" s="19"/>
      <c r="P290" s="19"/>
      <c r="Q290" s="19"/>
      <c r="R290" s="19"/>
      <c r="S290" s="19"/>
      <c r="T290" s="19"/>
      <c r="U290" s="19"/>
      <c r="V290" s="19"/>
      <c r="W290" s="19"/>
      <c r="X290" s="19"/>
      <c r="Y290" s="19"/>
    </row>
    <row r="291" spans="1:25" ht="18" x14ac:dyDescent="0.25">
      <c r="A291" s="19"/>
      <c r="B291" s="19"/>
      <c r="C291" s="19"/>
      <c r="D291" s="19"/>
      <c r="E291" s="19"/>
      <c r="F291" s="19"/>
      <c r="G291" s="19"/>
      <c r="H291" s="19"/>
      <c r="I291" s="19"/>
      <c r="J291" s="19"/>
      <c r="K291" s="19"/>
      <c r="L291" s="19"/>
      <c r="M291" s="19"/>
      <c r="N291" s="19"/>
      <c r="O291" s="19"/>
      <c r="P291" s="19"/>
      <c r="Q291" s="19"/>
      <c r="R291" s="19"/>
      <c r="S291" s="19"/>
      <c r="T291" s="19"/>
      <c r="U291" s="19"/>
      <c r="V291" s="19"/>
      <c r="W291" s="19"/>
      <c r="X291" s="19"/>
      <c r="Y291" s="19"/>
    </row>
    <row r="292" spans="1:25" ht="18" x14ac:dyDescent="0.25">
      <c r="A292" s="19"/>
      <c r="B292" s="19"/>
      <c r="C292" s="19"/>
      <c r="D292" s="19"/>
      <c r="E292" s="19"/>
      <c r="F292" s="19"/>
      <c r="G292" s="19"/>
      <c r="H292" s="19"/>
      <c r="I292" s="19"/>
      <c r="J292" s="19"/>
      <c r="K292" s="19"/>
      <c r="L292" s="19"/>
      <c r="M292" s="19"/>
      <c r="N292" s="19"/>
      <c r="O292" s="19"/>
      <c r="P292" s="19"/>
      <c r="Q292" s="19"/>
      <c r="R292" s="19"/>
      <c r="S292" s="19"/>
      <c r="T292" s="19"/>
      <c r="U292" s="19"/>
      <c r="V292" s="19"/>
      <c r="W292" s="19"/>
      <c r="X292" s="19"/>
      <c r="Y292" s="19"/>
    </row>
    <row r="293" spans="1:25" ht="18" x14ac:dyDescent="0.25">
      <c r="A293" s="19"/>
      <c r="B293" s="19"/>
      <c r="C293" s="19"/>
      <c r="D293" s="19"/>
      <c r="E293" s="19"/>
      <c r="F293" s="19"/>
      <c r="G293" s="19"/>
      <c r="H293" s="19"/>
      <c r="I293" s="19"/>
      <c r="J293" s="19"/>
      <c r="K293" s="19"/>
      <c r="L293" s="19"/>
      <c r="M293" s="19"/>
      <c r="N293" s="19"/>
      <c r="O293" s="19"/>
      <c r="P293" s="19"/>
      <c r="Q293" s="19"/>
      <c r="R293" s="19"/>
      <c r="S293" s="19"/>
      <c r="T293" s="19"/>
      <c r="U293" s="19"/>
      <c r="V293" s="19"/>
      <c r="W293" s="19"/>
      <c r="X293" s="19"/>
      <c r="Y293" s="19"/>
    </row>
    <row r="294" spans="1:25" ht="18" x14ac:dyDescent="0.25">
      <c r="A294" s="19"/>
      <c r="B294" s="19"/>
      <c r="C294" s="19"/>
      <c r="D294" s="19"/>
      <c r="E294" s="19"/>
      <c r="F294" s="19"/>
      <c r="G294" s="19"/>
      <c r="H294" s="19"/>
      <c r="I294" s="19"/>
      <c r="J294" s="19"/>
      <c r="K294" s="19"/>
      <c r="L294" s="19"/>
      <c r="M294" s="19"/>
      <c r="N294" s="19"/>
      <c r="O294" s="19"/>
      <c r="P294" s="19"/>
      <c r="Q294" s="19"/>
      <c r="R294" s="19"/>
      <c r="S294" s="19"/>
      <c r="T294" s="19"/>
      <c r="U294" s="19"/>
      <c r="V294" s="19"/>
      <c r="W294" s="19"/>
      <c r="X294" s="19"/>
      <c r="Y294" s="19"/>
    </row>
    <row r="295" spans="1:25" ht="18" x14ac:dyDescent="0.25">
      <c r="A295" s="19"/>
      <c r="B295" s="19"/>
      <c r="C295" s="19"/>
      <c r="D295" s="19"/>
      <c r="E295" s="19"/>
      <c r="F295" s="19"/>
      <c r="G295" s="19"/>
      <c r="H295" s="19"/>
      <c r="I295" s="19"/>
      <c r="J295" s="19"/>
      <c r="K295" s="19"/>
      <c r="L295" s="19"/>
      <c r="M295" s="19"/>
      <c r="N295" s="19"/>
      <c r="O295" s="19"/>
      <c r="P295" s="19"/>
      <c r="Q295" s="19"/>
      <c r="R295" s="19"/>
      <c r="S295" s="19"/>
      <c r="T295" s="19"/>
      <c r="U295" s="19"/>
      <c r="V295" s="19"/>
      <c r="W295" s="19"/>
      <c r="X295" s="19"/>
      <c r="Y295" s="19"/>
    </row>
    <row r="296" spans="1:25" ht="18" x14ac:dyDescent="0.25">
      <c r="A296" s="19"/>
      <c r="B296" s="19"/>
      <c r="C296" s="19"/>
      <c r="D296" s="19"/>
      <c r="E296" s="19"/>
      <c r="F296" s="19"/>
      <c r="G296" s="19"/>
      <c r="H296" s="19"/>
      <c r="I296" s="19"/>
      <c r="J296" s="19"/>
      <c r="K296" s="19"/>
      <c r="L296" s="19"/>
      <c r="M296" s="19"/>
      <c r="N296" s="19"/>
      <c r="O296" s="19"/>
      <c r="P296" s="19"/>
      <c r="Q296" s="19"/>
      <c r="R296" s="19"/>
      <c r="S296" s="19"/>
      <c r="T296" s="19"/>
      <c r="U296" s="19"/>
      <c r="V296" s="19"/>
      <c r="W296" s="19"/>
      <c r="X296" s="19"/>
      <c r="Y296" s="19"/>
    </row>
    <row r="297" spans="1:25" ht="18" x14ac:dyDescent="0.25">
      <c r="A297" s="19"/>
      <c r="B297" s="19"/>
      <c r="C297" s="19"/>
      <c r="D297" s="19"/>
      <c r="E297" s="19"/>
      <c r="F297" s="19"/>
      <c r="G297" s="19"/>
      <c r="H297" s="19"/>
      <c r="I297" s="19"/>
      <c r="J297" s="19"/>
      <c r="K297" s="19"/>
      <c r="L297" s="19"/>
      <c r="M297" s="19"/>
      <c r="N297" s="19"/>
      <c r="O297" s="19"/>
      <c r="P297" s="19"/>
      <c r="Q297" s="19"/>
      <c r="R297" s="19"/>
      <c r="S297" s="19"/>
      <c r="T297" s="19"/>
      <c r="U297" s="19"/>
      <c r="V297" s="19"/>
      <c r="W297" s="19"/>
      <c r="X297" s="19"/>
      <c r="Y297" s="19"/>
    </row>
    <row r="298" spans="1:25" ht="18" x14ac:dyDescent="0.25">
      <c r="A298" s="19"/>
      <c r="B298" s="19"/>
      <c r="C298" s="19"/>
      <c r="D298" s="19"/>
      <c r="E298" s="19"/>
      <c r="F298" s="19"/>
      <c r="G298" s="19"/>
      <c r="H298" s="19"/>
      <c r="I298" s="19"/>
      <c r="J298" s="19"/>
      <c r="K298" s="19"/>
      <c r="L298" s="19"/>
      <c r="M298" s="19"/>
      <c r="N298" s="19"/>
      <c r="O298" s="19"/>
      <c r="P298" s="19"/>
      <c r="Q298" s="19"/>
      <c r="R298" s="19"/>
      <c r="S298" s="19"/>
      <c r="T298" s="19"/>
      <c r="U298" s="19"/>
      <c r="V298" s="19"/>
      <c r="W298" s="19"/>
      <c r="X298" s="19"/>
      <c r="Y298" s="19"/>
    </row>
    <row r="299" spans="1:25" ht="18" x14ac:dyDescent="0.25">
      <c r="A299" s="19"/>
      <c r="B299" s="19"/>
      <c r="C299" s="19"/>
      <c r="D299" s="19"/>
      <c r="E299" s="19"/>
      <c r="F299" s="19"/>
      <c r="G299" s="19"/>
      <c r="H299" s="19"/>
      <c r="I299" s="19"/>
      <c r="J299" s="19"/>
      <c r="K299" s="19"/>
      <c r="L299" s="19"/>
      <c r="M299" s="19"/>
      <c r="N299" s="19"/>
      <c r="O299" s="19"/>
      <c r="P299" s="19"/>
      <c r="Q299" s="19"/>
      <c r="R299" s="19"/>
      <c r="S299" s="19"/>
      <c r="T299" s="19"/>
      <c r="U299" s="19"/>
      <c r="V299" s="19"/>
      <c r="W299" s="19"/>
      <c r="X299" s="19"/>
      <c r="Y299" s="19"/>
    </row>
    <row r="300" spans="1:25" ht="18" x14ac:dyDescent="0.25">
      <c r="A300" s="19"/>
      <c r="B300" s="19"/>
      <c r="C300" s="19"/>
      <c r="D300" s="19"/>
      <c r="E300" s="19"/>
      <c r="F300" s="19"/>
      <c r="G300" s="19"/>
      <c r="H300" s="19"/>
      <c r="I300" s="19"/>
      <c r="J300" s="19"/>
      <c r="K300" s="19"/>
      <c r="L300" s="19"/>
      <c r="M300" s="19"/>
      <c r="N300" s="19"/>
      <c r="O300" s="19"/>
      <c r="P300" s="19"/>
      <c r="Q300" s="19"/>
      <c r="R300" s="19"/>
      <c r="S300" s="19"/>
      <c r="T300" s="19"/>
      <c r="U300" s="19"/>
      <c r="V300" s="19"/>
      <c r="W300" s="19"/>
      <c r="X300" s="19"/>
      <c r="Y300" s="19"/>
    </row>
    <row r="301" spans="1:25" ht="18" x14ac:dyDescent="0.25">
      <c r="A301" s="19"/>
      <c r="B301" s="19"/>
      <c r="C301" s="19"/>
      <c r="D301" s="19"/>
      <c r="E301" s="19"/>
      <c r="F301" s="19"/>
      <c r="G301" s="19"/>
      <c r="H301" s="19"/>
      <c r="I301" s="19"/>
      <c r="J301" s="19"/>
      <c r="K301" s="19"/>
      <c r="L301" s="19"/>
      <c r="M301" s="19"/>
      <c r="N301" s="19"/>
      <c r="O301" s="19"/>
      <c r="P301" s="19"/>
      <c r="Q301" s="19"/>
      <c r="R301" s="19"/>
      <c r="S301" s="19"/>
      <c r="T301" s="19"/>
      <c r="U301" s="19"/>
      <c r="V301" s="19"/>
      <c r="W301" s="19"/>
      <c r="X301" s="19"/>
      <c r="Y301" s="19"/>
    </row>
    <row r="302" spans="1:25" ht="18" x14ac:dyDescent="0.25">
      <c r="A302" s="19"/>
      <c r="B302" s="19"/>
      <c r="C302" s="19"/>
      <c r="D302" s="19"/>
      <c r="E302" s="19"/>
      <c r="F302" s="19"/>
      <c r="G302" s="19"/>
      <c r="H302" s="19"/>
      <c r="I302" s="19"/>
      <c r="J302" s="19"/>
      <c r="K302" s="19"/>
      <c r="L302" s="19"/>
      <c r="M302" s="19"/>
      <c r="N302" s="19"/>
      <c r="O302" s="19"/>
      <c r="P302" s="19"/>
      <c r="Q302" s="19"/>
      <c r="R302" s="19"/>
      <c r="S302" s="19"/>
      <c r="T302" s="19"/>
      <c r="U302" s="19"/>
      <c r="V302" s="19"/>
      <c r="W302" s="19"/>
      <c r="X302" s="19"/>
      <c r="Y302" s="19"/>
    </row>
    <row r="303" spans="1:25" ht="18" x14ac:dyDescent="0.25">
      <c r="A303" s="19"/>
      <c r="B303" s="19"/>
      <c r="C303" s="19"/>
      <c r="D303" s="19"/>
      <c r="E303" s="19"/>
      <c r="F303" s="19"/>
      <c r="G303" s="19"/>
      <c r="H303" s="19"/>
      <c r="I303" s="19"/>
      <c r="J303" s="19"/>
      <c r="K303" s="19"/>
      <c r="L303" s="19"/>
      <c r="M303" s="19"/>
      <c r="N303" s="19"/>
      <c r="O303" s="19"/>
      <c r="P303" s="19"/>
      <c r="Q303" s="19"/>
      <c r="R303" s="19"/>
      <c r="S303" s="19"/>
      <c r="T303" s="19"/>
      <c r="U303" s="19"/>
      <c r="V303" s="19"/>
      <c r="W303" s="19"/>
      <c r="X303" s="19"/>
      <c r="Y303" s="19"/>
    </row>
    <row r="304" spans="1:25" ht="18" x14ac:dyDescent="0.25">
      <c r="A304" s="19"/>
      <c r="B304" s="19"/>
      <c r="C304" s="19"/>
      <c r="D304" s="19"/>
      <c r="E304" s="19"/>
      <c r="F304" s="19"/>
      <c r="G304" s="19"/>
      <c r="H304" s="19"/>
      <c r="I304" s="19"/>
      <c r="J304" s="19"/>
      <c r="K304" s="19"/>
      <c r="L304" s="19"/>
      <c r="M304" s="19"/>
      <c r="N304" s="19"/>
      <c r="O304" s="19"/>
      <c r="P304" s="19"/>
      <c r="Q304" s="19"/>
      <c r="R304" s="19"/>
      <c r="S304" s="19"/>
      <c r="T304" s="19"/>
      <c r="U304" s="19"/>
      <c r="V304" s="19"/>
      <c r="W304" s="19"/>
      <c r="X304" s="19"/>
      <c r="Y304" s="19"/>
    </row>
    <row r="305" spans="1:25" ht="18" x14ac:dyDescent="0.25">
      <c r="A305" s="19"/>
      <c r="B305" s="19"/>
      <c r="C305" s="19"/>
      <c r="D305" s="19"/>
      <c r="E305" s="19"/>
      <c r="F305" s="19"/>
      <c r="G305" s="19"/>
      <c r="H305" s="19"/>
      <c r="I305" s="19"/>
      <c r="J305" s="19"/>
      <c r="K305" s="19"/>
      <c r="L305" s="19"/>
      <c r="M305" s="19"/>
      <c r="N305" s="19"/>
      <c r="O305" s="19"/>
      <c r="P305" s="19"/>
      <c r="Q305" s="19"/>
      <c r="R305" s="19"/>
      <c r="S305" s="19"/>
      <c r="T305" s="19"/>
      <c r="U305" s="19"/>
      <c r="V305" s="19"/>
      <c r="W305" s="19"/>
      <c r="X305" s="19"/>
      <c r="Y305" s="19"/>
    </row>
    <row r="306" spans="1:25" ht="18" x14ac:dyDescent="0.25">
      <c r="A306" s="19"/>
      <c r="B306" s="19"/>
      <c r="C306" s="19"/>
      <c r="D306" s="19"/>
      <c r="E306" s="19"/>
      <c r="F306" s="19"/>
      <c r="G306" s="19"/>
      <c r="H306" s="19"/>
      <c r="I306" s="19"/>
      <c r="J306" s="19"/>
      <c r="K306" s="19"/>
      <c r="L306" s="19"/>
      <c r="M306" s="19"/>
      <c r="N306" s="19"/>
      <c r="O306" s="19"/>
      <c r="P306" s="19"/>
      <c r="Q306" s="19"/>
      <c r="R306" s="19"/>
      <c r="S306" s="19"/>
      <c r="T306" s="19"/>
      <c r="U306" s="19"/>
      <c r="V306" s="19"/>
      <c r="W306" s="19"/>
      <c r="X306" s="19"/>
      <c r="Y306" s="19"/>
    </row>
    <row r="307" spans="1:25" ht="18" x14ac:dyDescent="0.25">
      <c r="A307" s="19"/>
      <c r="B307" s="19"/>
      <c r="C307" s="19"/>
      <c r="D307" s="19"/>
      <c r="E307" s="19"/>
      <c r="F307" s="19"/>
      <c r="G307" s="19"/>
      <c r="H307" s="19"/>
      <c r="I307" s="19"/>
      <c r="J307" s="19"/>
      <c r="K307" s="19"/>
      <c r="L307" s="19"/>
      <c r="M307" s="19"/>
      <c r="N307" s="19"/>
      <c r="O307" s="19"/>
      <c r="P307" s="19"/>
      <c r="Q307" s="19"/>
      <c r="R307" s="19"/>
      <c r="S307" s="19"/>
      <c r="T307" s="19"/>
      <c r="U307" s="19"/>
      <c r="V307" s="19"/>
      <c r="W307" s="19"/>
      <c r="X307" s="19"/>
      <c r="Y307" s="19"/>
    </row>
    <row r="308" spans="1:25" ht="18" x14ac:dyDescent="0.25">
      <c r="A308" s="19"/>
      <c r="B308" s="19"/>
      <c r="C308" s="19"/>
      <c r="D308" s="19"/>
      <c r="E308" s="19"/>
      <c r="F308" s="19"/>
      <c r="G308" s="19"/>
      <c r="H308" s="19"/>
      <c r="I308" s="19"/>
      <c r="J308" s="19"/>
      <c r="K308" s="19"/>
      <c r="L308" s="19"/>
      <c r="M308" s="19"/>
      <c r="N308" s="19"/>
      <c r="O308" s="19"/>
      <c r="P308" s="19"/>
      <c r="Q308" s="19"/>
      <c r="R308" s="19"/>
      <c r="S308" s="19"/>
      <c r="T308" s="19"/>
      <c r="U308" s="19"/>
      <c r="V308" s="19"/>
      <c r="W308" s="19"/>
      <c r="X308" s="19"/>
      <c r="Y308" s="19"/>
    </row>
    <row r="309" spans="1:25" ht="18" x14ac:dyDescent="0.25">
      <c r="A309" s="19"/>
      <c r="B309" s="19"/>
      <c r="C309" s="19"/>
      <c r="D309" s="19"/>
      <c r="E309" s="19"/>
      <c r="F309" s="19"/>
      <c r="G309" s="19"/>
      <c r="H309" s="19"/>
      <c r="I309" s="19"/>
      <c r="J309" s="19"/>
      <c r="K309" s="19"/>
      <c r="L309" s="19"/>
      <c r="M309" s="19"/>
      <c r="N309" s="19"/>
      <c r="O309" s="19"/>
      <c r="P309" s="19"/>
      <c r="Q309" s="19"/>
      <c r="R309" s="19"/>
      <c r="S309" s="19"/>
      <c r="T309" s="19"/>
      <c r="U309" s="19"/>
      <c r="V309" s="19"/>
      <c r="W309" s="19"/>
      <c r="X309" s="19"/>
      <c r="Y309" s="19"/>
    </row>
    <row r="310" spans="1:25" ht="18" x14ac:dyDescent="0.25">
      <c r="A310" s="19"/>
      <c r="B310" s="19"/>
      <c r="C310" s="19"/>
      <c r="D310" s="19"/>
      <c r="E310" s="19"/>
      <c r="F310" s="19"/>
      <c r="G310" s="19"/>
      <c r="H310" s="19"/>
      <c r="I310" s="19"/>
      <c r="J310" s="19"/>
      <c r="K310" s="19"/>
      <c r="L310" s="19"/>
      <c r="M310" s="19"/>
      <c r="N310" s="19"/>
      <c r="O310" s="19"/>
      <c r="P310" s="19"/>
      <c r="Q310" s="19"/>
      <c r="R310" s="19"/>
      <c r="S310" s="19"/>
      <c r="T310" s="19"/>
      <c r="U310" s="19"/>
      <c r="V310" s="19"/>
      <c r="W310" s="19"/>
      <c r="X310" s="19"/>
      <c r="Y310" s="19"/>
    </row>
    <row r="311" spans="1:25" ht="18" x14ac:dyDescent="0.25">
      <c r="A311" s="19"/>
      <c r="B311" s="19"/>
      <c r="C311" s="19"/>
      <c r="D311" s="19"/>
      <c r="E311" s="19"/>
      <c r="F311" s="19"/>
      <c r="G311" s="19"/>
      <c r="H311" s="19"/>
      <c r="I311" s="19"/>
      <c r="J311" s="19"/>
      <c r="K311" s="19"/>
      <c r="L311" s="19"/>
      <c r="M311" s="19"/>
      <c r="N311" s="19"/>
      <c r="O311" s="19"/>
      <c r="P311" s="19"/>
      <c r="Q311" s="19"/>
      <c r="R311" s="19"/>
      <c r="S311" s="19"/>
      <c r="T311" s="19"/>
      <c r="U311" s="19"/>
      <c r="V311" s="19"/>
      <c r="W311" s="19"/>
      <c r="X311" s="19"/>
      <c r="Y311" s="19"/>
    </row>
    <row r="312" spans="1:25" ht="18" x14ac:dyDescent="0.25">
      <c r="A312" s="19"/>
      <c r="B312" s="19"/>
      <c r="C312" s="19"/>
      <c r="D312" s="19"/>
      <c r="E312" s="19"/>
      <c r="F312" s="19"/>
      <c r="G312" s="19"/>
      <c r="H312" s="19"/>
      <c r="I312" s="19"/>
      <c r="J312" s="19"/>
      <c r="K312" s="19"/>
      <c r="L312" s="19"/>
      <c r="M312" s="19"/>
      <c r="N312" s="19"/>
      <c r="O312" s="19"/>
      <c r="P312" s="19"/>
      <c r="Q312" s="19"/>
      <c r="R312" s="19"/>
      <c r="S312" s="19"/>
      <c r="T312" s="19"/>
      <c r="U312" s="19"/>
      <c r="V312" s="19"/>
      <c r="W312" s="19"/>
      <c r="X312" s="19"/>
      <c r="Y312" s="19"/>
    </row>
    <row r="313" spans="1:25" ht="18" x14ac:dyDescent="0.25">
      <c r="A313" s="19"/>
      <c r="B313" s="19"/>
      <c r="C313" s="19"/>
      <c r="D313" s="19"/>
      <c r="E313" s="19"/>
      <c r="F313" s="19"/>
      <c r="G313" s="19"/>
      <c r="H313" s="19"/>
      <c r="I313" s="19"/>
      <c r="J313" s="19"/>
      <c r="K313" s="19"/>
      <c r="L313" s="19"/>
      <c r="M313" s="19"/>
      <c r="N313" s="19"/>
      <c r="O313" s="19"/>
      <c r="P313" s="19"/>
      <c r="Q313" s="19"/>
      <c r="R313" s="19"/>
      <c r="S313" s="19"/>
      <c r="T313" s="19"/>
      <c r="U313" s="19"/>
      <c r="V313" s="19"/>
      <c r="W313" s="19"/>
      <c r="X313" s="19"/>
      <c r="Y313" s="19"/>
    </row>
    <row r="314" spans="1:25" ht="18" x14ac:dyDescent="0.25">
      <c r="A314" s="19"/>
      <c r="B314" s="19"/>
      <c r="C314" s="19"/>
      <c r="D314" s="19"/>
      <c r="E314" s="19"/>
      <c r="F314" s="19"/>
      <c r="G314" s="19"/>
      <c r="H314" s="19"/>
      <c r="I314" s="19"/>
      <c r="J314" s="19"/>
      <c r="K314" s="19"/>
      <c r="L314" s="19"/>
      <c r="M314" s="19"/>
      <c r="N314" s="19"/>
      <c r="O314" s="19"/>
      <c r="P314" s="19"/>
      <c r="Q314" s="19"/>
      <c r="R314" s="19"/>
      <c r="S314" s="19"/>
      <c r="T314" s="19"/>
      <c r="U314" s="19"/>
      <c r="V314" s="19"/>
      <c r="W314" s="19"/>
      <c r="X314" s="19"/>
      <c r="Y314" s="19"/>
    </row>
    <row r="315" spans="1:25" ht="18" x14ac:dyDescent="0.25">
      <c r="A315" s="19"/>
      <c r="B315" s="19"/>
      <c r="C315" s="19"/>
      <c r="D315" s="19"/>
      <c r="E315" s="19"/>
      <c r="F315" s="19"/>
      <c r="G315" s="19"/>
      <c r="H315" s="19"/>
      <c r="I315" s="19"/>
      <c r="J315" s="19"/>
      <c r="K315" s="19"/>
      <c r="L315" s="19"/>
      <c r="M315" s="19"/>
      <c r="N315" s="19"/>
      <c r="O315" s="19"/>
      <c r="P315" s="19"/>
      <c r="Q315" s="19"/>
      <c r="R315" s="19"/>
      <c r="S315" s="19"/>
      <c r="T315" s="19"/>
      <c r="U315" s="19"/>
      <c r="V315" s="19"/>
      <c r="W315" s="19"/>
      <c r="X315" s="19"/>
      <c r="Y315" s="19"/>
    </row>
    <row r="316" spans="1:25" ht="18" x14ac:dyDescent="0.25">
      <c r="A316" s="19"/>
      <c r="B316" s="19"/>
      <c r="C316" s="19"/>
      <c r="D316" s="19"/>
      <c r="E316" s="19"/>
      <c r="F316" s="19"/>
      <c r="G316" s="19"/>
      <c r="H316" s="19"/>
      <c r="I316" s="19"/>
      <c r="J316" s="19"/>
      <c r="K316" s="19"/>
      <c r="L316" s="19"/>
      <c r="M316" s="19"/>
      <c r="N316" s="19"/>
      <c r="O316" s="19"/>
      <c r="P316" s="19"/>
      <c r="Q316" s="19"/>
      <c r="R316" s="19"/>
      <c r="S316" s="19"/>
      <c r="T316" s="19"/>
      <c r="U316" s="19"/>
      <c r="V316" s="19"/>
      <c r="W316" s="19"/>
      <c r="X316" s="19"/>
      <c r="Y316" s="19"/>
    </row>
    <row r="317" spans="1:25" ht="18" x14ac:dyDescent="0.25">
      <c r="A317" s="19"/>
      <c r="B317" s="19"/>
      <c r="C317" s="19"/>
      <c r="D317" s="19"/>
      <c r="E317" s="19"/>
      <c r="F317" s="19"/>
      <c r="G317" s="19"/>
      <c r="H317" s="19"/>
      <c r="I317" s="19"/>
      <c r="J317" s="19"/>
      <c r="K317" s="19"/>
      <c r="L317" s="19"/>
      <c r="M317" s="19"/>
      <c r="N317" s="19"/>
      <c r="O317" s="19"/>
      <c r="P317" s="19"/>
      <c r="Q317" s="19"/>
      <c r="R317" s="19"/>
      <c r="S317" s="19"/>
      <c r="T317" s="19"/>
      <c r="U317" s="19"/>
      <c r="V317" s="19"/>
      <c r="W317" s="19"/>
      <c r="X317" s="19"/>
      <c r="Y317" s="19"/>
    </row>
    <row r="318" spans="1:25" ht="18" x14ac:dyDescent="0.25">
      <c r="A318" s="19"/>
      <c r="B318" s="19"/>
      <c r="C318" s="19"/>
      <c r="D318" s="19"/>
      <c r="E318" s="19"/>
      <c r="F318" s="19"/>
      <c r="G318" s="19"/>
      <c r="H318" s="19"/>
      <c r="I318" s="19"/>
      <c r="J318" s="19"/>
      <c r="K318" s="19"/>
      <c r="L318" s="19"/>
      <c r="M318" s="19"/>
      <c r="N318" s="19"/>
      <c r="O318" s="19"/>
      <c r="P318" s="19"/>
      <c r="Q318" s="19"/>
      <c r="R318" s="19"/>
      <c r="S318" s="19"/>
      <c r="T318" s="19"/>
      <c r="U318" s="19"/>
      <c r="V318" s="19"/>
      <c r="W318" s="19"/>
      <c r="X318" s="19"/>
      <c r="Y318" s="19"/>
    </row>
    <row r="319" spans="1:25" ht="18" x14ac:dyDescent="0.25">
      <c r="A319" s="19"/>
      <c r="B319" s="19"/>
      <c r="C319" s="19"/>
      <c r="D319" s="19"/>
      <c r="E319" s="19"/>
      <c r="F319" s="19"/>
      <c r="G319" s="19"/>
      <c r="H319" s="19"/>
      <c r="I319" s="19"/>
      <c r="J319" s="19"/>
      <c r="K319" s="19"/>
      <c r="L319" s="19"/>
      <c r="M319" s="19"/>
      <c r="N319" s="19"/>
      <c r="O319" s="19"/>
      <c r="P319" s="19"/>
      <c r="Q319" s="19"/>
      <c r="R319" s="19"/>
      <c r="S319" s="19"/>
      <c r="T319" s="19"/>
      <c r="U319" s="19"/>
      <c r="V319" s="19"/>
      <c r="W319" s="19"/>
      <c r="X319" s="19"/>
      <c r="Y319" s="19"/>
    </row>
    <row r="320" spans="1:25" ht="18" x14ac:dyDescent="0.25">
      <c r="A320" s="19"/>
      <c r="B320" s="19"/>
      <c r="C320" s="19"/>
      <c r="D320" s="19"/>
      <c r="E320" s="19"/>
      <c r="F320" s="19"/>
      <c r="G320" s="19"/>
      <c r="H320" s="19"/>
      <c r="I320" s="19"/>
      <c r="J320" s="19"/>
      <c r="K320" s="19"/>
      <c r="L320" s="19"/>
      <c r="M320" s="19"/>
      <c r="N320" s="19"/>
      <c r="O320" s="19"/>
      <c r="P320" s="19"/>
      <c r="Q320" s="19"/>
      <c r="R320" s="19"/>
      <c r="S320" s="19"/>
      <c r="T320" s="19"/>
      <c r="U320" s="19"/>
      <c r="V320" s="19"/>
      <c r="W320" s="19"/>
      <c r="X320" s="19"/>
      <c r="Y320" s="19"/>
    </row>
    <row r="321" spans="1:25" ht="18" x14ac:dyDescent="0.25">
      <c r="A321" s="19"/>
      <c r="B321" s="19"/>
      <c r="C321" s="19"/>
      <c r="D321" s="19"/>
      <c r="E321" s="19"/>
      <c r="F321" s="19"/>
      <c r="G321" s="19"/>
      <c r="H321" s="19"/>
      <c r="I321" s="19"/>
      <c r="J321" s="19"/>
      <c r="K321" s="19"/>
      <c r="L321" s="19"/>
      <c r="M321" s="19"/>
      <c r="N321" s="19"/>
      <c r="O321" s="19"/>
      <c r="P321" s="19"/>
      <c r="Q321" s="19"/>
      <c r="R321" s="19"/>
      <c r="S321" s="19"/>
      <c r="T321" s="19"/>
      <c r="U321" s="19"/>
      <c r="V321" s="19"/>
      <c r="W321" s="19"/>
      <c r="X321" s="19"/>
      <c r="Y321" s="19"/>
    </row>
    <row r="322" spans="1:25" ht="18" x14ac:dyDescent="0.25">
      <c r="A322" s="19"/>
      <c r="B322" s="19"/>
      <c r="C322" s="19"/>
      <c r="D322" s="19"/>
      <c r="E322" s="19"/>
      <c r="F322" s="19"/>
      <c r="G322" s="19"/>
      <c r="H322" s="19"/>
      <c r="I322" s="19"/>
      <c r="J322" s="19"/>
      <c r="K322" s="19"/>
      <c r="L322" s="19"/>
      <c r="M322" s="19"/>
      <c r="N322" s="19"/>
      <c r="O322" s="19"/>
      <c r="P322" s="19"/>
      <c r="Q322" s="19"/>
      <c r="R322" s="19"/>
      <c r="S322" s="19"/>
      <c r="T322" s="19"/>
      <c r="U322" s="19"/>
      <c r="V322" s="19"/>
      <c r="W322" s="19"/>
      <c r="X322" s="19"/>
      <c r="Y322" s="19"/>
    </row>
    <row r="323" spans="1:25" ht="18" x14ac:dyDescent="0.25">
      <c r="A323" s="19"/>
      <c r="B323" s="19"/>
      <c r="C323" s="19"/>
      <c r="D323" s="19"/>
      <c r="E323" s="19"/>
      <c r="F323" s="19"/>
      <c r="G323" s="19"/>
      <c r="H323" s="19"/>
      <c r="I323" s="19"/>
      <c r="J323" s="19"/>
      <c r="K323" s="19"/>
      <c r="L323" s="19"/>
      <c r="M323" s="19"/>
      <c r="N323" s="19"/>
      <c r="O323" s="19"/>
      <c r="P323" s="19"/>
      <c r="Q323" s="19"/>
      <c r="R323" s="19"/>
      <c r="S323" s="19"/>
      <c r="T323" s="19"/>
      <c r="U323" s="19"/>
      <c r="V323" s="19"/>
      <c r="W323" s="19"/>
      <c r="X323" s="19"/>
      <c r="Y323" s="19"/>
    </row>
    <row r="324" spans="1:25" ht="18" x14ac:dyDescent="0.25">
      <c r="A324" s="19"/>
      <c r="B324" s="19"/>
      <c r="C324" s="19"/>
      <c r="D324" s="19"/>
      <c r="E324" s="19"/>
      <c r="F324" s="19"/>
      <c r="G324" s="19"/>
      <c r="H324" s="19"/>
      <c r="I324" s="19"/>
      <c r="J324" s="19"/>
      <c r="K324" s="19"/>
      <c r="L324" s="19"/>
      <c r="M324" s="19"/>
      <c r="N324" s="19"/>
      <c r="O324" s="19"/>
      <c r="P324" s="19"/>
      <c r="Q324" s="19"/>
      <c r="R324" s="19"/>
      <c r="S324" s="19"/>
      <c r="T324" s="19"/>
      <c r="U324" s="19"/>
      <c r="V324" s="19"/>
      <c r="W324" s="19"/>
      <c r="X324" s="19"/>
      <c r="Y324" s="19"/>
    </row>
    <row r="325" spans="1:25" ht="18" x14ac:dyDescent="0.25">
      <c r="A325" s="19"/>
      <c r="B325" s="19"/>
      <c r="C325" s="19"/>
      <c r="D325" s="19"/>
      <c r="E325" s="19"/>
      <c r="F325" s="19"/>
      <c r="G325" s="19"/>
      <c r="H325" s="19"/>
      <c r="I325" s="19"/>
      <c r="J325" s="19"/>
      <c r="K325" s="19"/>
      <c r="L325" s="19"/>
      <c r="M325" s="19"/>
      <c r="N325" s="19"/>
      <c r="O325" s="19"/>
      <c r="P325" s="19"/>
      <c r="Q325" s="19"/>
      <c r="R325" s="19"/>
      <c r="S325" s="19"/>
      <c r="T325" s="19"/>
      <c r="U325" s="19"/>
      <c r="V325" s="19"/>
      <c r="W325" s="19"/>
      <c r="X325" s="19"/>
      <c r="Y325" s="19"/>
    </row>
    <row r="326" spans="1:25" ht="18" x14ac:dyDescent="0.25">
      <c r="A326" s="19"/>
      <c r="B326" s="19"/>
      <c r="C326" s="19"/>
      <c r="D326" s="19"/>
      <c r="E326" s="19"/>
      <c r="F326" s="19"/>
      <c r="G326" s="19"/>
      <c r="H326" s="19"/>
      <c r="I326" s="19"/>
      <c r="J326" s="19"/>
      <c r="K326" s="19"/>
      <c r="L326" s="19"/>
      <c r="M326" s="19"/>
      <c r="N326" s="19"/>
      <c r="O326" s="19"/>
      <c r="P326" s="19"/>
      <c r="Q326" s="19"/>
      <c r="R326" s="19"/>
      <c r="S326" s="19"/>
      <c r="T326" s="19"/>
      <c r="U326" s="19"/>
      <c r="V326" s="19"/>
      <c r="W326" s="19"/>
      <c r="X326" s="19"/>
      <c r="Y326" s="19"/>
    </row>
    <row r="327" spans="1:25" ht="18" x14ac:dyDescent="0.25">
      <c r="A327" s="19"/>
      <c r="B327" s="19"/>
      <c r="C327" s="19"/>
      <c r="D327" s="19"/>
      <c r="E327" s="19"/>
      <c r="F327" s="19"/>
      <c r="G327" s="19"/>
      <c r="H327" s="19"/>
      <c r="I327" s="19"/>
      <c r="J327" s="19"/>
      <c r="K327" s="19"/>
      <c r="L327" s="19"/>
      <c r="M327" s="19"/>
      <c r="N327" s="19"/>
      <c r="O327" s="19"/>
      <c r="P327" s="19"/>
      <c r="Q327" s="19"/>
      <c r="R327" s="19"/>
      <c r="S327" s="19"/>
      <c r="T327" s="19"/>
      <c r="U327" s="19"/>
      <c r="V327" s="19"/>
      <c r="W327" s="19"/>
      <c r="X327" s="19"/>
      <c r="Y327" s="19"/>
    </row>
    <row r="328" spans="1:25" ht="18" x14ac:dyDescent="0.25">
      <c r="A328" s="19"/>
      <c r="B328" s="19"/>
      <c r="C328" s="19"/>
      <c r="D328" s="19"/>
      <c r="E328" s="19"/>
      <c r="F328" s="19"/>
      <c r="G328" s="19"/>
      <c r="H328" s="19"/>
      <c r="I328" s="19"/>
      <c r="J328" s="19"/>
      <c r="K328" s="19"/>
      <c r="L328" s="19"/>
      <c r="M328" s="19"/>
      <c r="N328" s="19"/>
      <c r="O328" s="19"/>
      <c r="P328" s="19"/>
      <c r="Q328" s="19"/>
      <c r="R328" s="19"/>
      <c r="S328" s="19"/>
      <c r="T328" s="19"/>
      <c r="U328" s="19"/>
      <c r="V328" s="19"/>
      <c r="W328" s="19"/>
      <c r="X328" s="19"/>
      <c r="Y328" s="19"/>
    </row>
    <row r="329" spans="1:25" ht="18" x14ac:dyDescent="0.25">
      <c r="A329" s="19"/>
      <c r="B329" s="19"/>
      <c r="C329" s="19"/>
      <c r="D329" s="19"/>
      <c r="E329" s="19"/>
      <c r="F329" s="19"/>
      <c r="G329" s="19"/>
      <c r="H329" s="19"/>
      <c r="I329" s="19"/>
      <c r="J329" s="19"/>
      <c r="K329" s="19"/>
      <c r="L329" s="19"/>
      <c r="M329" s="19"/>
      <c r="N329" s="19"/>
      <c r="O329" s="19"/>
      <c r="P329" s="19"/>
      <c r="Q329" s="19"/>
      <c r="R329" s="19"/>
      <c r="S329" s="19"/>
      <c r="T329" s="19"/>
      <c r="U329" s="19"/>
      <c r="V329" s="19"/>
      <c r="W329" s="19"/>
      <c r="X329" s="19"/>
      <c r="Y329" s="19"/>
    </row>
    <row r="330" spans="1:25" ht="18" x14ac:dyDescent="0.25">
      <c r="A330" s="19"/>
      <c r="B330" s="19"/>
      <c r="C330" s="19"/>
      <c r="D330" s="19"/>
      <c r="E330" s="19"/>
      <c r="F330" s="19"/>
      <c r="G330" s="19"/>
      <c r="H330" s="19"/>
      <c r="I330" s="19"/>
      <c r="J330" s="19"/>
      <c r="K330" s="19"/>
      <c r="L330" s="19"/>
      <c r="M330" s="19"/>
      <c r="N330" s="19"/>
      <c r="O330" s="19"/>
      <c r="P330" s="19"/>
      <c r="Q330" s="19"/>
      <c r="R330" s="19"/>
      <c r="S330" s="19"/>
      <c r="T330" s="19"/>
      <c r="U330" s="19"/>
      <c r="V330" s="19"/>
      <c r="W330" s="19"/>
      <c r="X330" s="19"/>
      <c r="Y330" s="19"/>
    </row>
    <row r="331" spans="1:25" ht="18" x14ac:dyDescent="0.25">
      <c r="A331" s="19"/>
      <c r="B331" s="19"/>
      <c r="C331" s="19"/>
      <c r="D331" s="19"/>
      <c r="E331" s="19"/>
      <c r="F331" s="19"/>
      <c r="G331" s="19"/>
      <c r="H331" s="19"/>
      <c r="I331" s="19"/>
      <c r="J331" s="19"/>
      <c r="K331" s="19"/>
      <c r="L331" s="19"/>
      <c r="M331" s="19"/>
      <c r="N331" s="19"/>
      <c r="O331" s="19"/>
      <c r="P331" s="19"/>
      <c r="Q331" s="19"/>
      <c r="R331" s="19"/>
      <c r="S331" s="19"/>
      <c r="T331" s="19"/>
      <c r="U331" s="19"/>
      <c r="V331" s="19"/>
      <c r="W331" s="19"/>
      <c r="X331" s="19"/>
      <c r="Y331" s="19"/>
    </row>
    <row r="332" spans="1:25" ht="18" x14ac:dyDescent="0.25">
      <c r="A332" s="19"/>
      <c r="B332" s="19"/>
      <c r="C332" s="19"/>
      <c r="D332" s="19"/>
      <c r="E332" s="19"/>
      <c r="F332" s="19"/>
      <c r="G332" s="19"/>
      <c r="H332" s="19"/>
      <c r="I332" s="19"/>
      <c r="J332" s="19"/>
      <c r="K332" s="19"/>
      <c r="L332" s="19"/>
      <c r="M332" s="19"/>
      <c r="N332" s="19"/>
      <c r="O332" s="19"/>
      <c r="P332" s="19"/>
      <c r="Q332" s="19"/>
      <c r="R332" s="19"/>
      <c r="S332" s="19"/>
      <c r="T332" s="19"/>
      <c r="U332" s="19"/>
      <c r="V332" s="19"/>
      <c r="W332" s="19"/>
      <c r="X332" s="19"/>
      <c r="Y332" s="19"/>
    </row>
    <row r="333" spans="1:25" ht="18" x14ac:dyDescent="0.25">
      <c r="A333" s="19"/>
      <c r="B333" s="19"/>
      <c r="C333" s="19"/>
      <c r="D333" s="19"/>
      <c r="E333" s="19"/>
      <c r="F333" s="19"/>
      <c r="G333" s="19"/>
      <c r="H333" s="19"/>
      <c r="I333" s="19"/>
      <c r="J333" s="19"/>
      <c r="K333" s="19"/>
      <c r="L333" s="19"/>
      <c r="M333" s="19"/>
      <c r="N333" s="19"/>
      <c r="O333" s="19"/>
      <c r="P333" s="19"/>
      <c r="Q333" s="19"/>
      <c r="R333" s="19"/>
      <c r="S333" s="19"/>
      <c r="T333" s="19"/>
      <c r="U333" s="19"/>
      <c r="V333" s="19"/>
      <c r="W333" s="19"/>
      <c r="X333" s="19"/>
      <c r="Y333" s="19"/>
    </row>
    <row r="334" spans="1:25" ht="18" x14ac:dyDescent="0.25">
      <c r="A334" s="19"/>
      <c r="B334" s="19"/>
      <c r="C334" s="19"/>
      <c r="D334" s="19"/>
      <c r="E334" s="19"/>
      <c r="F334" s="19"/>
      <c r="G334" s="19"/>
      <c r="H334" s="19"/>
      <c r="I334" s="19"/>
      <c r="J334" s="19"/>
      <c r="K334" s="19"/>
      <c r="L334" s="19"/>
      <c r="M334" s="19"/>
      <c r="N334" s="19"/>
      <c r="O334" s="19"/>
      <c r="P334" s="19"/>
      <c r="Q334" s="19"/>
      <c r="R334" s="19"/>
      <c r="S334" s="19"/>
      <c r="T334" s="19"/>
      <c r="U334" s="19"/>
      <c r="V334" s="19"/>
      <c r="W334" s="19"/>
      <c r="X334" s="19"/>
      <c r="Y334" s="19"/>
    </row>
    <row r="335" spans="1:25" ht="18" x14ac:dyDescent="0.25">
      <c r="A335" s="19"/>
      <c r="B335" s="19"/>
      <c r="C335" s="19"/>
      <c r="D335" s="19"/>
      <c r="E335" s="19"/>
      <c r="F335" s="19"/>
      <c r="G335" s="19"/>
      <c r="H335" s="19"/>
      <c r="I335" s="19"/>
      <c r="J335" s="19"/>
      <c r="K335" s="19"/>
      <c r="L335" s="19"/>
      <c r="M335" s="19"/>
      <c r="N335" s="19"/>
      <c r="O335" s="19"/>
      <c r="P335" s="19"/>
      <c r="Q335" s="19"/>
      <c r="R335" s="19"/>
      <c r="S335" s="19"/>
      <c r="T335" s="19"/>
      <c r="U335" s="19"/>
      <c r="V335" s="19"/>
      <c r="W335" s="19"/>
      <c r="X335" s="19"/>
      <c r="Y335" s="19"/>
    </row>
    <row r="336" spans="1:25" ht="18" x14ac:dyDescent="0.25">
      <c r="A336" s="19"/>
      <c r="B336" s="19"/>
      <c r="C336" s="19"/>
      <c r="D336" s="19"/>
      <c r="E336" s="19"/>
      <c r="F336" s="19"/>
      <c r="G336" s="19"/>
      <c r="H336" s="19"/>
      <c r="I336" s="19"/>
      <c r="J336" s="19"/>
      <c r="K336" s="19"/>
      <c r="L336" s="19"/>
      <c r="M336" s="19"/>
      <c r="N336" s="19"/>
      <c r="O336" s="19"/>
      <c r="P336" s="19"/>
      <c r="Q336" s="19"/>
      <c r="R336" s="19"/>
      <c r="S336" s="19"/>
      <c r="T336" s="19"/>
      <c r="U336" s="19"/>
      <c r="V336" s="19"/>
      <c r="W336" s="19"/>
      <c r="X336" s="19"/>
      <c r="Y336" s="19"/>
    </row>
    <row r="337" spans="1:25" ht="18" x14ac:dyDescent="0.25">
      <c r="A337" s="19"/>
      <c r="B337" s="19"/>
      <c r="C337" s="19"/>
      <c r="D337" s="19"/>
      <c r="E337" s="19"/>
      <c r="F337" s="19"/>
      <c r="G337" s="19"/>
      <c r="H337" s="19"/>
      <c r="I337" s="19"/>
      <c r="J337" s="19"/>
      <c r="K337" s="19"/>
      <c r="L337" s="19"/>
      <c r="M337" s="19"/>
      <c r="N337" s="19"/>
      <c r="O337" s="19"/>
      <c r="P337" s="19"/>
      <c r="Q337" s="19"/>
      <c r="R337" s="19"/>
      <c r="S337" s="19"/>
      <c r="T337" s="19"/>
      <c r="U337" s="19"/>
      <c r="V337" s="19"/>
      <c r="W337" s="19"/>
      <c r="X337" s="19"/>
      <c r="Y337" s="19"/>
    </row>
    <row r="338" spans="1:25" ht="18" x14ac:dyDescent="0.25">
      <c r="A338" s="19"/>
      <c r="B338" s="19"/>
      <c r="C338" s="19"/>
      <c r="D338" s="19"/>
      <c r="E338" s="19"/>
      <c r="F338" s="19"/>
      <c r="G338" s="19"/>
      <c r="H338" s="19"/>
      <c r="I338" s="19"/>
      <c r="J338" s="19"/>
      <c r="K338" s="19"/>
      <c r="L338" s="19"/>
      <c r="M338" s="19"/>
      <c r="N338" s="19"/>
      <c r="O338" s="19"/>
      <c r="P338" s="19"/>
      <c r="Q338" s="19"/>
      <c r="R338" s="19"/>
      <c r="S338" s="19"/>
      <c r="T338" s="19"/>
      <c r="U338" s="19"/>
      <c r="V338" s="19"/>
      <c r="W338" s="19"/>
      <c r="X338" s="19"/>
      <c r="Y338" s="19"/>
    </row>
    <row r="339" spans="1:25" ht="18" x14ac:dyDescent="0.25">
      <c r="A339" s="19"/>
      <c r="B339" s="19"/>
      <c r="C339" s="19"/>
      <c r="D339" s="19"/>
      <c r="E339" s="19"/>
      <c r="F339" s="19"/>
      <c r="G339" s="19"/>
      <c r="H339" s="19"/>
      <c r="I339" s="19"/>
      <c r="J339" s="19"/>
      <c r="K339" s="19"/>
      <c r="L339" s="19"/>
      <c r="M339" s="19"/>
      <c r="N339" s="19"/>
      <c r="O339" s="19"/>
      <c r="P339" s="19"/>
      <c r="Q339" s="19"/>
      <c r="R339" s="19"/>
      <c r="S339" s="19"/>
      <c r="T339" s="19"/>
      <c r="U339" s="19"/>
      <c r="V339" s="19"/>
      <c r="W339" s="19"/>
      <c r="X339" s="19"/>
      <c r="Y339" s="19"/>
    </row>
    <row r="340" spans="1:25" ht="18" x14ac:dyDescent="0.25">
      <c r="A340" s="19"/>
      <c r="B340" s="19"/>
      <c r="C340" s="19"/>
      <c r="D340" s="19"/>
      <c r="E340" s="19"/>
      <c r="F340" s="19"/>
      <c r="G340" s="19"/>
      <c r="H340" s="19"/>
      <c r="I340" s="19"/>
      <c r="J340" s="19"/>
      <c r="K340" s="19"/>
      <c r="L340" s="19"/>
      <c r="M340" s="19"/>
      <c r="N340" s="19"/>
      <c r="O340" s="19"/>
      <c r="P340" s="19"/>
      <c r="Q340" s="19"/>
      <c r="R340" s="19"/>
      <c r="S340" s="19"/>
      <c r="T340" s="19"/>
      <c r="U340" s="19"/>
      <c r="V340" s="19"/>
      <c r="W340" s="19"/>
      <c r="X340" s="19"/>
      <c r="Y340" s="19"/>
    </row>
    <row r="341" spans="1:25" ht="18" x14ac:dyDescent="0.25">
      <c r="A341" s="19"/>
      <c r="B341" s="19"/>
      <c r="C341" s="19"/>
      <c r="D341" s="19"/>
      <c r="E341" s="19"/>
      <c r="F341" s="19"/>
      <c r="G341" s="19"/>
      <c r="H341" s="19"/>
      <c r="I341" s="19"/>
      <c r="J341" s="19"/>
      <c r="K341" s="19"/>
      <c r="L341" s="19"/>
      <c r="M341" s="19"/>
      <c r="N341" s="19"/>
      <c r="O341" s="19"/>
      <c r="P341" s="19"/>
      <c r="Q341" s="19"/>
      <c r="R341" s="19"/>
      <c r="S341" s="19"/>
      <c r="T341" s="19"/>
      <c r="U341" s="19"/>
      <c r="V341" s="19"/>
      <c r="W341" s="19"/>
      <c r="X341" s="19"/>
      <c r="Y341" s="19"/>
    </row>
    <row r="342" spans="1:25" ht="18" x14ac:dyDescent="0.25">
      <c r="A342" s="19"/>
      <c r="B342" s="19"/>
      <c r="C342" s="19"/>
      <c r="D342" s="19"/>
      <c r="E342" s="19"/>
      <c r="F342" s="19"/>
      <c r="G342" s="19"/>
      <c r="H342" s="19"/>
      <c r="I342" s="19"/>
      <c r="J342" s="19"/>
      <c r="K342" s="19"/>
      <c r="L342" s="19"/>
      <c r="M342" s="19"/>
      <c r="N342" s="19"/>
      <c r="O342" s="19"/>
      <c r="P342" s="19"/>
      <c r="Q342" s="19"/>
      <c r="R342" s="19"/>
      <c r="S342" s="19"/>
      <c r="T342" s="19"/>
      <c r="U342" s="19"/>
      <c r="V342" s="19"/>
      <c r="W342" s="19"/>
      <c r="X342" s="19"/>
      <c r="Y342" s="19"/>
    </row>
    <row r="343" spans="1:25" ht="18" x14ac:dyDescent="0.25">
      <c r="A343" s="19"/>
      <c r="B343" s="19"/>
      <c r="C343" s="19"/>
      <c r="D343" s="19"/>
      <c r="E343" s="19"/>
      <c r="F343" s="19"/>
      <c r="G343" s="19"/>
      <c r="H343" s="19"/>
      <c r="I343" s="19"/>
      <c r="J343" s="19"/>
      <c r="K343" s="19"/>
      <c r="L343" s="19"/>
      <c r="M343" s="19"/>
      <c r="N343" s="19"/>
      <c r="O343" s="19"/>
      <c r="P343" s="19"/>
      <c r="Q343" s="19"/>
      <c r="R343" s="19"/>
      <c r="S343" s="19"/>
      <c r="T343" s="19"/>
      <c r="U343" s="19"/>
      <c r="V343" s="19"/>
      <c r="W343" s="19"/>
      <c r="X343" s="19"/>
      <c r="Y343" s="19"/>
    </row>
    <row r="344" spans="1:25" ht="18" x14ac:dyDescent="0.25">
      <c r="A344" s="19"/>
      <c r="B344" s="19"/>
      <c r="C344" s="19"/>
      <c r="D344" s="19"/>
      <c r="E344" s="19"/>
      <c r="F344" s="19"/>
      <c r="G344" s="19"/>
      <c r="H344" s="19"/>
      <c r="I344" s="19"/>
      <c r="J344" s="19"/>
      <c r="K344" s="19"/>
      <c r="L344" s="19"/>
      <c r="M344" s="19"/>
      <c r="N344" s="19"/>
      <c r="O344" s="19"/>
      <c r="P344" s="19"/>
      <c r="Q344" s="19"/>
      <c r="R344" s="19"/>
      <c r="S344" s="19"/>
      <c r="T344" s="19"/>
      <c r="U344" s="19"/>
      <c r="V344" s="19"/>
      <c r="W344" s="19"/>
      <c r="X344" s="19"/>
      <c r="Y344" s="19"/>
    </row>
    <row r="345" spans="1:25" ht="18" x14ac:dyDescent="0.25">
      <c r="A345" s="19"/>
      <c r="B345" s="19"/>
      <c r="C345" s="19"/>
      <c r="D345" s="19"/>
      <c r="E345" s="19"/>
      <c r="F345" s="19"/>
      <c r="G345" s="19"/>
      <c r="H345" s="19"/>
      <c r="I345" s="19"/>
      <c r="J345" s="19"/>
      <c r="K345" s="19"/>
      <c r="L345" s="19"/>
      <c r="M345" s="19"/>
      <c r="N345" s="19"/>
      <c r="O345" s="19"/>
      <c r="P345" s="19"/>
      <c r="Q345" s="19"/>
      <c r="R345" s="19"/>
      <c r="S345" s="19"/>
      <c r="T345" s="19"/>
      <c r="U345" s="19"/>
      <c r="V345" s="19"/>
      <c r="W345" s="19"/>
      <c r="X345" s="19"/>
      <c r="Y345" s="19"/>
    </row>
    <row r="346" spans="1:25" ht="18" x14ac:dyDescent="0.25">
      <c r="A346" s="19"/>
      <c r="B346" s="19"/>
      <c r="C346" s="19"/>
      <c r="D346" s="19"/>
      <c r="E346" s="19"/>
      <c r="F346" s="19"/>
      <c r="G346" s="19"/>
      <c r="H346" s="19"/>
      <c r="I346" s="19"/>
      <c r="J346" s="19"/>
      <c r="K346" s="19"/>
      <c r="L346" s="19"/>
      <c r="M346" s="19"/>
      <c r="N346" s="19"/>
      <c r="O346" s="19"/>
      <c r="P346" s="19"/>
      <c r="Q346" s="19"/>
      <c r="R346" s="19"/>
      <c r="S346" s="19"/>
      <c r="T346" s="19"/>
      <c r="U346" s="19"/>
      <c r="V346" s="19"/>
      <c r="W346" s="19"/>
      <c r="X346" s="19"/>
      <c r="Y346" s="19"/>
    </row>
    <row r="347" spans="1:25" ht="18" x14ac:dyDescent="0.25">
      <c r="A347" s="19"/>
      <c r="B347" s="19"/>
      <c r="C347" s="19"/>
      <c r="D347" s="19"/>
      <c r="E347" s="19"/>
      <c r="F347" s="19"/>
      <c r="G347" s="19"/>
      <c r="H347" s="19"/>
      <c r="I347" s="19"/>
      <c r="J347" s="19"/>
      <c r="K347" s="19"/>
      <c r="L347" s="19"/>
      <c r="M347" s="19"/>
      <c r="N347" s="19"/>
      <c r="O347" s="19"/>
      <c r="P347" s="19"/>
      <c r="Q347" s="19"/>
      <c r="R347" s="19"/>
      <c r="S347" s="19"/>
      <c r="T347" s="19"/>
      <c r="U347" s="19"/>
      <c r="V347" s="19"/>
      <c r="W347" s="19"/>
      <c r="X347" s="19"/>
      <c r="Y347" s="19"/>
    </row>
    <row r="348" spans="1:25" ht="18" x14ac:dyDescent="0.25">
      <c r="A348" s="19"/>
      <c r="B348" s="19"/>
      <c r="C348" s="19"/>
      <c r="D348" s="19"/>
      <c r="E348" s="19"/>
      <c r="F348" s="19"/>
      <c r="G348" s="19"/>
      <c r="H348" s="19"/>
      <c r="I348" s="19"/>
      <c r="J348" s="19"/>
      <c r="K348" s="19"/>
      <c r="L348" s="19"/>
      <c r="M348" s="19"/>
      <c r="N348" s="19"/>
      <c r="O348" s="19"/>
      <c r="P348" s="19"/>
      <c r="Q348" s="19"/>
      <c r="R348" s="19"/>
      <c r="S348" s="19"/>
      <c r="T348" s="19"/>
      <c r="U348" s="19"/>
      <c r="V348" s="19"/>
      <c r="W348" s="19"/>
      <c r="X348" s="19"/>
      <c r="Y348" s="19"/>
    </row>
    <row r="349" spans="1:25" ht="18" x14ac:dyDescent="0.25">
      <c r="A349" s="19"/>
      <c r="B349" s="19"/>
      <c r="C349" s="19"/>
      <c r="D349" s="19"/>
      <c r="E349" s="19"/>
      <c r="F349" s="19"/>
      <c r="G349" s="19"/>
      <c r="H349" s="19"/>
      <c r="I349" s="19"/>
      <c r="J349" s="19"/>
      <c r="K349" s="19"/>
      <c r="L349" s="19"/>
      <c r="M349" s="19"/>
      <c r="N349" s="19"/>
      <c r="O349" s="19"/>
      <c r="P349" s="19"/>
      <c r="Q349" s="19"/>
      <c r="R349" s="19"/>
      <c r="S349" s="19"/>
      <c r="T349" s="19"/>
      <c r="U349" s="19"/>
      <c r="V349" s="19"/>
      <c r="W349" s="19"/>
      <c r="X349" s="19"/>
      <c r="Y349" s="19"/>
    </row>
    <row r="350" spans="1:25" ht="18" x14ac:dyDescent="0.25">
      <c r="A350" s="19"/>
      <c r="B350" s="19"/>
      <c r="C350" s="19"/>
      <c r="D350" s="19"/>
      <c r="E350" s="19"/>
      <c r="F350" s="19"/>
      <c r="G350" s="19"/>
      <c r="H350" s="19"/>
      <c r="I350" s="19"/>
      <c r="J350" s="19"/>
      <c r="K350" s="19"/>
      <c r="L350" s="19"/>
      <c r="M350" s="19"/>
      <c r="N350" s="19"/>
      <c r="O350" s="19"/>
      <c r="P350" s="19"/>
      <c r="Q350" s="19"/>
      <c r="R350" s="19"/>
      <c r="S350" s="19"/>
      <c r="T350" s="19"/>
      <c r="U350" s="19"/>
      <c r="V350" s="19"/>
      <c r="W350" s="19"/>
      <c r="X350" s="19"/>
      <c r="Y350" s="19"/>
    </row>
    <row r="351" spans="1:25" ht="18" x14ac:dyDescent="0.25">
      <c r="A351" s="19"/>
      <c r="B351" s="19"/>
      <c r="C351" s="19"/>
      <c r="D351" s="19"/>
      <c r="E351" s="19"/>
      <c r="F351" s="19"/>
      <c r="G351" s="19"/>
      <c r="H351" s="19"/>
      <c r="I351" s="19"/>
      <c r="J351" s="19"/>
      <c r="K351" s="19"/>
      <c r="L351" s="19"/>
      <c r="M351" s="19"/>
      <c r="N351" s="19"/>
      <c r="O351" s="19"/>
      <c r="P351" s="19"/>
      <c r="Q351" s="19"/>
      <c r="R351" s="19"/>
      <c r="S351" s="19"/>
      <c r="T351" s="19"/>
      <c r="U351" s="19"/>
      <c r="V351" s="19"/>
      <c r="W351" s="19"/>
      <c r="X351" s="19"/>
      <c r="Y351" s="19"/>
    </row>
    <row r="352" spans="1:25" ht="18" x14ac:dyDescent="0.25">
      <c r="A352" s="19"/>
      <c r="B352" s="19"/>
      <c r="C352" s="19"/>
      <c r="D352" s="19"/>
      <c r="E352" s="19"/>
      <c r="F352" s="19"/>
      <c r="G352" s="19"/>
      <c r="H352" s="19"/>
      <c r="I352" s="19"/>
      <c r="J352" s="19"/>
      <c r="K352" s="19"/>
      <c r="L352" s="19"/>
      <c r="M352" s="19"/>
      <c r="N352" s="19"/>
      <c r="O352" s="19"/>
      <c r="P352" s="19"/>
      <c r="Q352" s="19"/>
      <c r="R352" s="19"/>
      <c r="S352" s="19"/>
      <c r="T352" s="19"/>
      <c r="U352" s="19"/>
      <c r="V352" s="19"/>
      <c r="W352" s="19"/>
      <c r="X352" s="19"/>
      <c r="Y352" s="19"/>
    </row>
    <row r="353" spans="1:25" ht="18" x14ac:dyDescent="0.25">
      <c r="A353" s="19"/>
      <c r="B353" s="19"/>
      <c r="C353" s="19"/>
      <c r="D353" s="19"/>
      <c r="E353" s="19"/>
      <c r="F353" s="19"/>
      <c r="G353" s="19"/>
      <c r="H353" s="19"/>
      <c r="I353" s="19"/>
      <c r="J353" s="19"/>
      <c r="K353" s="19"/>
      <c r="L353" s="19"/>
      <c r="M353" s="19"/>
      <c r="N353" s="19"/>
      <c r="O353" s="19"/>
      <c r="P353" s="19"/>
      <c r="Q353" s="19"/>
      <c r="R353" s="19"/>
      <c r="S353" s="19"/>
      <c r="T353" s="19"/>
      <c r="U353" s="19"/>
      <c r="V353" s="19"/>
      <c r="W353" s="19"/>
      <c r="X353" s="19"/>
      <c r="Y353" s="19"/>
    </row>
    <row r="354" spans="1:25" ht="18" x14ac:dyDescent="0.25">
      <c r="A354" s="19"/>
      <c r="B354" s="19"/>
      <c r="C354" s="19"/>
      <c r="D354" s="19"/>
      <c r="E354" s="19"/>
      <c r="F354" s="19"/>
      <c r="G354" s="19"/>
      <c r="H354" s="19"/>
      <c r="I354" s="19"/>
      <c r="J354" s="19"/>
      <c r="K354" s="19"/>
      <c r="L354" s="19"/>
      <c r="M354" s="19"/>
      <c r="N354" s="19"/>
      <c r="O354" s="19"/>
      <c r="P354" s="19"/>
      <c r="Q354" s="19"/>
      <c r="R354" s="19"/>
      <c r="S354" s="19"/>
      <c r="T354" s="19"/>
      <c r="U354" s="19"/>
      <c r="V354" s="19"/>
      <c r="W354" s="19"/>
      <c r="X354" s="19"/>
      <c r="Y354" s="19"/>
    </row>
    <row r="355" spans="1:25" ht="18" x14ac:dyDescent="0.25">
      <c r="A355" s="19"/>
      <c r="B355" s="19"/>
      <c r="C355" s="19"/>
      <c r="D355" s="19"/>
      <c r="E355" s="19"/>
      <c r="F355" s="19"/>
      <c r="G355" s="19"/>
      <c r="H355" s="19"/>
      <c r="I355" s="19"/>
      <c r="J355" s="19"/>
      <c r="K355" s="19"/>
      <c r="L355" s="19"/>
      <c r="M355" s="19"/>
      <c r="N355" s="19"/>
      <c r="O355" s="19"/>
      <c r="P355" s="19"/>
      <c r="Q355" s="19"/>
      <c r="R355" s="19"/>
      <c r="S355" s="19"/>
      <c r="T355" s="19"/>
      <c r="U355" s="19"/>
      <c r="V355" s="19"/>
      <c r="W355" s="19"/>
      <c r="X355" s="19"/>
      <c r="Y355" s="19"/>
    </row>
    <row r="356" spans="1:25" ht="18" x14ac:dyDescent="0.25">
      <c r="A356" s="19"/>
      <c r="B356" s="19"/>
      <c r="C356" s="19"/>
      <c r="D356" s="19"/>
      <c r="E356" s="19"/>
      <c r="F356" s="19"/>
      <c r="G356" s="19"/>
      <c r="H356" s="19"/>
      <c r="I356" s="19"/>
      <c r="J356" s="19"/>
      <c r="K356" s="19"/>
      <c r="L356" s="19"/>
      <c r="M356" s="19"/>
      <c r="N356" s="19"/>
      <c r="O356" s="19"/>
      <c r="P356" s="19"/>
      <c r="Q356" s="19"/>
      <c r="R356" s="19"/>
      <c r="S356" s="19"/>
      <c r="T356" s="19"/>
      <c r="U356" s="19"/>
      <c r="V356" s="19"/>
      <c r="W356" s="19"/>
      <c r="X356" s="19"/>
      <c r="Y356" s="19"/>
    </row>
    <row r="357" spans="1:25" ht="18" x14ac:dyDescent="0.25">
      <c r="A357" s="19"/>
      <c r="B357" s="19"/>
      <c r="C357" s="19"/>
      <c r="D357" s="19"/>
      <c r="E357" s="19"/>
      <c r="F357" s="19"/>
      <c r="G357" s="19"/>
      <c r="H357" s="19"/>
      <c r="I357" s="19"/>
      <c r="J357" s="19"/>
      <c r="K357" s="19"/>
      <c r="L357" s="19"/>
      <c r="M357" s="19"/>
      <c r="N357" s="19"/>
      <c r="O357" s="19"/>
      <c r="P357" s="19"/>
      <c r="Q357" s="19"/>
      <c r="R357" s="19"/>
      <c r="S357" s="19"/>
      <c r="T357" s="19"/>
      <c r="U357" s="19"/>
      <c r="V357" s="19"/>
      <c r="W357" s="19"/>
      <c r="X357" s="19"/>
      <c r="Y357" s="19"/>
    </row>
    <row r="358" spans="1:25" ht="18" x14ac:dyDescent="0.25">
      <c r="A358" s="19"/>
      <c r="B358" s="19"/>
      <c r="C358" s="19"/>
      <c r="D358" s="19"/>
      <c r="E358" s="19"/>
      <c r="F358" s="19"/>
      <c r="G358" s="19"/>
      <c r="H358" s="19"/>
      <c r="I358" s="19"/>
      <c r="J358" s="19"/>
      <c r="K358" s="19"/>
      <c r="L358" s="19"/>
      <c r="M358" s="19"/>
      <c r="N358" s="19"/>
      <c r="O358" s="19"/>
      <c r="P358" s="19"/>
      <c r="Q358" s="19"/>
      <c r="R358" s="19"/>
      <c r="S358" s="19"/>
      <c r="T358" s="19"/>
      <c r="U358" s="19"/>
      <c r="V358" s="19"/>
      <c r="W358" s="19"/>
      <c r="X358" s="19"/>
      <c r="Y358" s="19"/>
    </row>
    <row r="359" spans="1:25" ht="18" x14ac:dyDescent="0.25">
      <c r="A359" s="19"/>
      <c r="B359" s="19"/>
      <c r="C359" s="19"/>
      <c r="D359" s="19"/>
      <c r="E359" s="19"/>
      <c r="F359" s="19"/>
      <c r="G359" s="19"/>
      <c r="H359" s="19"/>
      <c r="I359" s="19"/>
      <c r="J359" s="19"/>
      <c r="K359" s="19"/>
      <c r="L359" s="19"/>
      <c r="M359" s="19"/>
      <c r="N359" s="19"/>
      <c r="O359" s="19"/>
      <c r="P359" s="19"/>
      <c r="Q359" s="19"/>
      <c r="R359" s="19"/>
      <c r="S359" s="19"/>
      <c r="T359" s="19"/>
      <c r="U359" s="19"/>
      <c r="V359" s="19"/>
      <c r="W359" s="19"/>
      <c r="X359" s="19"/>
      <c r="Y359" s="19"/>
    </row>
    <row r="360" spans="1:25" ht="18" x14ac:dyDescent="0.25">
      <c r="A360" s="19"/>
      <c r="B360" s="19"/>
      <c r="C360" s="19"/>
      <c r="D360" s="19"/>
      <c r="E360" s="19"/>
      <c r="F360" s="19"/>
      <c r="G360" s="19"/>
      <c r="H360" s="19"/>
      <c r="I360" s="19"/>
      <c r="J360" s="19"/>
      <c r="K360" s="19"/>
      <c r="L360" s="19"/>
      <c r="M360" s="19"/>
      <c r="N360" s="19"/>
      <c r="O360" s="19"/>
      <c r="P360" s="19"/>
      <c r="Q360" s="19"/>
      <c r="R360" s="19"/>
      <c r="S360" s="19"/>
      <c r="T360" s="19"/>
      <c r="U360" s="19"/>
      <c r="V360" s="19"/>
      <c r="W360" s="19"/>
      <c r="X360" s="19"/>
      <c r="Y360" s="19"/>
    </row>
    <row r="361" spans="1:25" ht="18" x14ac:dyDescent="0.25">
      <c r="A361" s="19"/>
      <c r="B361" s="19"/>
      <c r="C361" s="19"/>
      <c r="D361" s="19"/>
      <c r="E361" s="19"/>
      <c r="F361" s="19"/>
      <c r="G361" s="19"/>
      <c r="H361" s="19"/>
      <c r="I361" s="19"/>
      <c r="J361" s="19"/>
      <c r="K361" s="19"/>
      <c r="L361" s="19"/>
      <c r="M361" s="19"/>
      <c r="N361" s="19"/>
      <c r="O361" s="19"/>
      <c r="P361" s="19"/>
      <c r="Q361" s="19"/>
      <c r="R361" s="19"/>
      <c r="S361" s="19"/>
      <c r="T361" s="19"/>
      <c r="U361" s="19"/>
      <c r="V361" s="19"/>
      <c r="W361" s="19"/>
      <c r="X361" s="19"/>
      <c r="Y361" s="19"/>
    </row>
    <row r="362" spans="1:25" ht="18" x14ac:dyDescent="0.25">
      <c r="A362" s="19"/>
      <c r="B362" s="19"/>
      <c r="C362" s="19"/>
      <c r="D362" s="19"/>
      <c r="E362" s="19"/>
      <c r="F362" s="19"/>
      <c r="G362" s="19"/>
      <c r="H362" s="19"/>
      <c r="I362" s="19"/>
      <c r="J362" s="19"/>
      <c r="K362" s="19"/>
      <c r="L362" s="19"/>
      <c r="M362" s="19"/>
      <c r="N362" s="19"/>
      <c r="O362" s="19"/>
      <c r="P362" s="19"/>
      <c r="Q362" s="19"/>
      <c r="R362" s="19"/>
      <c r="S362" s="19"/>
      <c r="T362" s="19"/>
      <c r="U362" s="19"/>
      <c r="V362" s="19"/>
      <c r="W362" s="19"/>
      <c r="X362" s="19"/>
      <c r="Y362" s="19"/>
    </row>
    <row r="363" spans="1:25" ht="18" x14ac:dyDescent="0.25">
      <c r="A363" s="19"/>
      <c r="B363" s="19"/>
      <c r="C363" s="19"/>
      <c r="D363" s="19"/>
      <c r="E363" s="19"/>
      <c r="F363" s="19"/>
      <c r="G363" s="19"/>
      <c r="H363" s="19"/>
      <c r="I363" s="19"/>
      <c r="J363" s="19"/>
      <c r="K363" s="19"/>
      <c r="L363" s="19"/>
      <c r="M363" s="19"/>
      <c r="N363" s="19"/>
      <c r="O363" s="19"/>
      <c r="P363" s="19"/>
      <c r="Q363" s="19"/>
      <c r="R363" s="19"/>
      <c r="S363" s="19"/>
      <c r="T363" s="19"/>
      <c r="U363" s="19"/>
      <c r="V363" s="19"/>
      <c r="W363" s="19"/>
      <c r="X363" s="19"/>
      <c r="Y363" s="19"/>
    </row>
    <row r="364" spans="1:25" ht="18" x14ac:dyDescent="0.25">
      <c r="A364" s="19"/>
      <c r="B364" s="19"/>
      <c r="C364" s="19"/>
      <c r="D364" s="19"/>
      <c r="E364" s="19"/>
      <c r="F364" s="19"/>
      <c r="G364" s="19"/>
      <c r="H364" s="19"/>
      <c r="I364" s="19"/>
      <c r="J364" s="19"/>
      <c r="K364" s="19"/>
      <c r="L364" s="19"/>
      <c r="M364" s="19"/>
      <c r="N364" s="19"/>
      <c r="O364" s="19"/>
      <c r="P364" s="19"/>
      <c r="Q364" s="19"/>
      <c r="R364" s="19"/>
      <c r="S364" s="19"/>
      <c r="T364" s="19"/>
      <c r="U364" s="19"/>
      <c r="V364" s="19"/>
      <c r="W364" s="19"/>
      <c r="X364" s="19"/>
      <c r="Y364" s="19"/>
    </row>
    <row r="365" spans="1:25" ht="18" x14ac:dyDescent="0.25">
      <c r="A365" s="19"/>
      <c r="B365" s="19"/>
      <c r="C365" s="19"/>
      <c r="D365" s="19"/>
      <c r="E365" s="19"/>
      <c r="F365" s="19"/>
      <c r="G365" s="19"/>
      <c r="H365" s="19"/>
      <c r="I365" s="19"/>
      <c r="J365" s="19"/>
      <c r="K365" s="19"/>
      <c r="L365" s="19"/>
      <c r="M365" s="19"/>
      <c r="N365" s="19"/>
      <c r="O365" s="19"/>
      <c r="P365" s="19"/>
      <c r="Q365" s="19"/>
      <c r="R365" s="19"/>
      <c r="S365" s="19"/>
      <c r="T365" s="19"/>
      <c r="U365" s="19"/>
      <c r="V365" s="19"/>
      <c r="W365" s="19"/>
      <c r="X365" s="19"/>
      <c r="Y365" s="19"/>
    </row>
    <row r="366" spans="1:25" ht="18" x14ac:dyDescent="0.25">
      <c r="A366" s="19"/>
      <c r="B366" s="19"/>
      <c r="C366" s="19"/>
      <c r="D366" s="19"/>
      <c r="E366" s="19"/>
      <c r="F366" s="19"/>
      <c r="G366" s="19"/>
      <c r="H366" s="19"/>
      <c r="I366" s="19"/>
      <c r="J366" s="19"/>
      <c r="K366" s="19"/>
      <c r="L366" s="19"/>
      <c r="M366" s="19"/>
      <c r="N366" s="19"/>
      <c r="O366" s="19"/>
      <c r="P366" s="19"/>
      <c r="Q366" s="19"/>
      <c r="R366" s="19"/>
      <c r="S366" s="19"/>
      <c r="T366" s="19"/>
      <c r="U366" s="19"/>
      <c r="V366" s="19"/>
      <c r="W366" s="19"/>
      <c r="X366" s="19"/>
      <c r="Y366" s="19"/>
    </row>
    <row r="367" spans="1:25" ht="18" x14ac:dyDescent="0.25">
      <c r="A367" s="19"/>
      <c r="B367" s="19"/>
      <c r="C367" s="19"/>
      <c r="D367" s="19"/>
      <c r="E367" s="19"/>
      <c r="F367" s="19"/>
      <c r="G367" s="19"/>
      <c r="H367" s="19"/>
      <c r="I367" s="19"/>
      <c r="J367" s="19"/>
      <c r="K367" s="19"/>
      <c r="L367" s="19"/>
      <c r="M367" s="19"/>
      <c r="N367" s="19"/>
      <c r="O367" s="19"/>
      <c r="P367" s="19"/>
      <c r="Q367" s="19"/>
      <c r="R367" s="19"/>
      <c r="S367" s="19"/>
      <c r="T367" s="19"/>
      <c r="U367" s="19"/>
      <c r="V367" s="19"/>
      <c r="W367" s="19"/>
      <c r="X367" s="19"/>
      <c r="Y367" s="19"/>
    </row>
    <row r="368" spans="1:25" ht="18" x14ac:dyDescent="0.25">
      <c r="A368" s="19"/>
      <c r="B368" s="19"/>
      <c r="C368" s="19"/>
      <c r="D368" s="19"/>
      <c r="E368" s="19"/>
      <c r="F368" s="19"/>
      <c r="G368" s="19"/>
      <c r="H368" s="19"/>
      <c r="I368" s="19"/>
      <c r="J368" s="19"/>
      <c r="K368" s="19"/>
      <c r="L368" s="19"/>
      <c r="M368" s="19"/>
      <c r="N368" s="19"/>
      <c r="O368" s="19"/>
      <c r="P368" s="19"/>
      <c r="Q368" s="19"/>
      <c r="R368" s="19"/>
      <c r="S368" s="19"/>
      <c r="T368" s="19"/>
      <c r="U368" s="19"/>
      <c r="V368" s="19"/>
      <c r="W368" s="19"/>
      <c r="X368" s="19"/>
      <c r="Y368" s="19"/>
    </row>
    <row r="369" spans="1:25" ht="18" x14ac:dyDescent="0.25">
      <c r="A369" s="19"/>
      <c r="B369" s="19"/>
      <c r="C369" s="19"/>
      <c r="D369" s="19"/>
      <c r="E369" s="19"/>
      <c r="F369" s="19"/>
      <c r="G369" s="19"/>
      <c r="H369" s="19"/>
      <c r="I369" s="19"/>
      <c r="J369" s="19"/>
      <c r="K369" s="19"/>
      <c r="L369" s="19"/>
      <c r="M369" s="19"/>
      <c r="N369" s="19"/>
      <c r="O369" s="19"/>
      <c r="P369" s="19"/>
      <c r="Q369" s="19"/>
      <c r="R369" s="19"/>
      <c r="S369" s="19"/>
      <c r="T369" s="19"/>
      <c r="U369" s="19"/>
      <c r="V369" s="19"/>
      <c r="W369" s="19"/>
      <c r="X369" s="19"/>
      <c r="Y369" s="19"/>
    </row>
    <row r="370" spans="1:25" ht="18" x14ac:dyDescent="0.25">
      <c r="A370" s="19"/>
      <c r="B370" s="19"/>
      <c r="C370" s="19"/>
      <c r="D370" s="19"/>
      <c r="E370" s="19"/>
      <c r="F370" s="19"/>
      <c r="G370" s="19"/>
      <c r="H370" s="19"/>
      <c r="I370" s="19"/>
      <c r="J370" s="19"/>
      <c r="K370" s="19"/>
      <c r="L370" s="19"/>
      <c r="M370" s="19"/>
      <c r="N370" s="19"/>
      <c r="O370" s="19"/>
      <c r="P370" s="19"/>
      <c r="Q370" s="19"/>
      <c r="R370" s="19"/>
      <c r="S370" s="19"/>
      <c r="T370" s="19"/>
      <c r="U370" s="19"/>
      <c r="V370" s="19"/>
      <c r="W370" s="19"/>
      <c r="X370" s="19"/>
      <c r="Y370" s="19"/>
    </row>
    <row r="371" spans="1:25" ht="18" x14ac:dyDescent="0.25">
      <c r="A371" s="19"/>
      <c r="B371" s="19"/>
      <c r="C371" s="19"/>
      <c r="D371" s="19"/>
      <c r="E371" s="19"/>
      <c r="F371" s="19"/>
      <c r="G371" s="19"/>
      <c r="H371" s="19"/>
      <c r="I371" s="19"/>
      <c r="J371" s="19"/>
      <c r="K371" s="19"/>
      <c r="L371" s="19"/>
      <c r="M371" s="19"/>
      <c r="N371" s="19"/>
      <c r="O371" s="19"/>
      <c r="P371" s="19"/>
      <c r="Q371" s="19"/>
      <c r="R371" s="19"/>
      <c r="S371" s="19"/>
      <c r="T371" s="19"/>
      <c r="U371" s="19"/>
      <c r="V371" s="19"/>
      <c r="W371" s="19"/>
      <c r="X371" s="19"/>
      <c r="Y371" s="19"/>
    </row>
    <row r="372" spans="1:25" ht="18" x14ac:dyDescent="0.25">
      <c r="A372" s="19"/>
      <c r="B372" s="19"/>
      <c r="C372" s="19"/>
      <c r="D372" s="19"/>
      <c r="E372" s="19"/>
      <c r="F372" s="19"/>
      <c r="G372" s="19"/>
      <c r="H372" s="19"/>
      <c r="I372" s="19"/>
      <c r="J372" s="19"/>
      <c r="K372" s="19"/>
      <c r="L372" s="19"/>
      <c r="M372" s="19"/>
      <c r="N372" s="19"/>
      <c r="O372" s="19"/>
      <c r="P372" s="19"/>
      <c r="Q372" s="19"/>
      <c r="R372" s="19"/>
      <c r="S372" s="19"/>
      <c r="T372" s="19"/>
      <c r="U372" s="19"/>
      <c r="V372" s="19"/>
      <c r="W372" s="19"/>
      <c r="X372" s="19"/>
      <c r="Y372" s="19"/>
    </row>
    <row r="373" spans="1:25" ht="18" x14ac:dyDescent="0.25">
      <c r="A373" s="19"/>
      <c r="B373" s="19"/>
      <c r="C373" s="19"/>
      <c r="D373" s="19"/>
      <c r="E373" s="19"/>
      <c r="F373" s="19"/>
      <c r="G373" s="19"/>
      <c r="H373" s="19"/>
      <c r="I373" s="19"/>
      <c r="J373" s="19"/>
      <c r="K373" s="19"/>
      <c r="L373" s="19"/>
      <c r="M373" s="19"/>
      <c r="N373" s="19"/>
      <c r="O373" s="19"/>
      <c r="P373" s="19"/>
      <c r="Q373" s="19"/>
      <c r="R373" s="19"/>
      <c r="S373" s="19"/>
      <c r="T373" s="19"/>
      <c r="U373" s="19"/>
      <c r="V373" s="19"/>
      <c r="W373" s="19"/>
      <c r="X373" s="19"/>
      <c r="Y373" s="19"/>
    </row>
    <row r="374" spans="1:25" ht="18" x14ac:dyDescent="0.25">
      <c r="A374" s="19"/>
      <c r="B374" s="19"/>
      <c r="C374" s="19"/>
      <c r="D374" s="19"/>
      <c r="E374" s="19"/>
      <c r="F374" s="19"/>
      <c r="G374" s="19"/>
      <c r="H374" s="19"/>
      <c r="I374" s="19"/>
      <c r="J374" s="19"/>
      <c r="K374" s="19"/>
      <c r="L374" s="19"/>
      <c r="M374" s="19"/>
      <c r="N374" s="19"/>
      <c r="O374" s="19"/>
      <c r="P374" s="19"/>
      <c r="Q374" s="19"/>
      <c r="R374" s="19"/>
      <c r="S374" s="19"/>
      <c r="T374" s="19"/>
      <c r="U374" s="19"/>
      <c r="V374" s="19"/>
      <c r="W374" s="19"/>
      <c r="X374" s="19"/>
      <c r="Y374" s="19"/>
    </row>
    <row r="375" spans="1:25" ht="18" x14ac:dyDescent="0.25">
      <c r="A375" s="19"/>
      <c r="B375" s="19"/>
      <c r="C375" s="19"/>
      <c r="D375" s="19"/>
      <c r="E375" s="19"/>
      <c r="F375" s="19"/>
      <c r="G375" s="19"/>
      <c r="H375" s="19"/>
      <c r="I375" s="19"/>
      <c r="J375" s="19"/>
      <c r="K375" s="19"/>
      <c r="L375" s="19"/>
      <c r="M375" s="19"/>
      <c r="N375" s="19"/>
      <c r="O375" s="19"/>
      <c r="P375" s="19"/>
      <c r="Q375" s="19"/>
      <c r="R375" s="19"/>
      <c r="S375" s="19"/>
      <c r="T375" s="19"/>
      <c r="U375" s="19"/>
      <c r="V375" s="19"/>
      <c r="W375" s="19"/>
      <c r="X375" s="19"/>
      <c r="Y375" s="19"/>
    </row>
    <row r="376" spans="1:25" ht="18" x14ac:dyDescent="0.25">
      <c r="A376" s="19"/>
      <c r="B376" s="19"/>
      <c r="C376" s="19"/>
      <c r="D376" s="19"/>
      <c r="E376" s="19"/>
      <c r="F376" s="19"/>
      <c r="G376" s="19"/>
      <c r="H376" s="19"/>
      <c r="I376" s="19"/>
      <c r="J376" s="19"/>
      <c r="K376" s="19"/>
      <c r="L376" s="19"/>
      <c r="M376" s="19"/>
      <c r="N376" s="19"/>
      <c r="O376" s="19"/>
      <c r="P376" s="19"/>
      <c r="Q376" s="19"/>
      <c r="R376" s="19"/>
      <c r="S376" s="19"/>
      <c r="T376" s="19"/>
      <c r="U376" s="19"/>
      <c r="V376" s="19"/>
      <c r="W376" s="19"/>
      <c r="X376" s="19"/>
      <c r="Y376" s="19"/>
    </row>
    <row r="377" spans="1:25" ht="18" x14ac:dyDescent="0.25">
      <c r="A377" s="19"/>
      <c r="B377" s="19"/>
      <c r="C377" s="19"/>
      <c r="D377" s="19"/>
      <c r="E377" s="19"/>
      <c r="F377" s="19"/>
      <c r="G377" s="19"/>
      <c r="H377" s="19"/>
      <c r="I377" s="19"/>
      <c r="J377" s="19"/>
      <c r="K377" s="19"/>
      <c r="L377" s="19"/>
      <c r="M377" s="19"/>
      <c r="N377" s="19"/>
      <c r="O377" s="19"/>
      <c r="P377" s="19"/>
      <c r="Q377" s="19"/>
      <c r="R377" s="19"/>
      <c r="S377" s="19"/>
      <c r="T377" s="19"/>
      <c r="U377" s="19"/>
      <c r="V377" s="19"/>
      <c r="W377" s="19"/>
      <c r="X377" s="19"/>
      <c r="Y377" s="19"/>
    </row>
    <row r="378" spans="1:25" ht="18" x14ac:dyDescent="0.25">
      <c r="A378" s="19"/>
      <c r="B378" s="19"/>
      <c r="C378" s="19"/>
      <c r="D378" s="19"/>
      <c r="E378" s="19"/>
      <c r="F378" s="19"/>
      <c r="G378" s="19"/>
      <c r="H378" s="19"/>
      <c r="I378" s="19"/>
      <c r="J378" s="19"/>
      <c r="K378" s="19"/>
      <c r="L378" s="19"/>
      <c r="M378" s="19"/>
      <c r="N378" s="19"/>
      <c r="O378" s="19"/>
      <c r="P378" s="19"/>
      <c r="Q378" s="19"/>
      <c r="R378" s="19"/>
      <c r="S378" s="19"/>
      <c r="T378" s="19"/>
      <c r="U378" s="19"/>
      <c r="V378" s="19"/>
      <c r="W378" s="19"/>
      <c r="X378" s="19"/>
      <c r="Y378" s="19"/>
    </row>
    <row r="379" spans="1:25" ht="18" x14ac:dyDescent="0.25">
      <c r="A379" s="19"/>
      <c r="B379" s="19"/>
      <c r="C379" s="19"/>
      <c r="D379" s="19"/>
      <c r="E379" s="19"/>
      <c r="F379" s="19"/>
      <c r="G379" s="19"/>
      <c r="H379" s="19"/>
      <c r="I379" s="19"/>
      <c r="J379" s="19"/>
      <c r="K379" s="19"/>
      <c r="L379" s="19"/>
      <c r="M379" s="19"/>
      <c r="N379" s="19"/>
      <c r="O379" s="19"/>
      <c r="P379" s="19"/>
      <c r="Q379" s="19"/>
      <c r="R379" s="19"/>
      <c r="S379" s="19"/>
      <c r="T379" s="19"/>
      <c r="U379" s="19"/>
      <c r="V379" s="19"/>
      <c r="W379" s="19"/>
      <c r="X379" s="19"/>
      <c r="Y379" s="19"/>
    </row>
    <row r="380" spans="1:25" ht="18" x14ac:dyDescent="0.25">
      <c r="A380" s="19"/>
      <c r="B380" s="19"/>
      <c r="C380" s="19"/>
      <c r="D380" s="19"/>
      <c r="E380" s="19"/>
      <c r="F380" s="19"/>
      <c r="G380" s="19"/>
      <c r="H380" s="19"/>
      <c r="I380" s="19"/>
      <c r="J380" s="19"/>
      <c r="K380" s="19"/>
      <c r="L380" s="19"/>
      <c r="M380" s="19"/>
      <c r="N380" s="19"/>
      <c r="O380" s="19"/>
      <c r="P380" s="19"/>
      <c r="Q380" s="19"/>
      <c r="R380" s="19"/>
      <c r="S380" s="19"/>
      <c r="T380" s="19"/>
      <c r="U380" s="19"/>
      <c r="V380" s="19"/>
      <c r="W380" s="19"/>
      <c r="X380" s="19"/>
      <c r="Y380" s="19"/>
    </row>
    <row r="381" spans="1:25" ht="18" x14ac:dyDescent="0.25">
      <c r="A381" s="19"/>
      <c r="B381" s="19"/>
      <c r="C381" s="19"/>
      <c r="D381" s="19"/>
      <c r="E381" s="19"/>
      <c r="F381" s="19"/>
      <c r="G381" s="19"/>
      <c r="H381" s="19"/>
      <c r="I381" s="19"/>
      <c r="J381" s="19"/>
      <c r="K381" s="19"/>
      <c r="L381" s="19"/>
      <c r="M381" s="19"/>
      <c r="N381" s="19"/>
      <c r="O381" s="19"/>
      <c r="P381" s="19"/>
      <c r="Q381" s="19"/>
      <c r="R381" s="19"/>
      <c r="S381" s="19"/>
      <c r="T381" s="19"/>
      <c r="U381" s="19"/>
      <c r="V381" s="19"/>
      <c r="W381" s="19"/>
      <c r="X381" s="19"/>
      <c r="Y381" s="19"/>
    </row>
    <row r="382" spans="1:25" ht="18" x14ac:dyDescent="0.25">
      <c r="A382" s="19"/>
      <c r="B382" s="19"/>
      <c r="C382" s="19"/>
      <c r="D382" s="19"/>
      <c r="E382" s="19"/>
      <c r="F382" s="19"/>
      <c r="G382" s="19"/>
      <c r="H382" s="19"/>
      <c r="I382" s="19"/>
      <c r="J382" s="19"/>
      <c r="K382" s="19"/>
      <c r="L382" s="19"/>
      <c r="M382" s="19"/>
      <c r="N382" s="19"/>
      <c r="O382" s="19"/>
      <c r="P382" s="19"/>
      <c r="Q382" s="19"/>
      <c r="R382" s="19"/>
      <c r="S382" s="19"/>
      <c r="T382" s="19"/>
      <c r="U382" s="19"/>
      <c r="V382" s="19"/>
      <c r="W382" s="19"/>
      <c r="X382" s="19"/>
      <c r="Y382" s="19"/>
    </row>
    <row r="383" spans="1:25" ht="18" x14ac:dyDescent="0.25">
      <c r="A383" s="19"/>
      <c r="B383" s="19"/>
      <c r="C383" s="19"/>
      <c r="D383" s="19"/>
      <c r="E383" s="19"/>
      <c r="F383" s="19"/>
      <c r="G383" s="19"/>
      <c r="H383" s="19"/>
      <c r="I383" s="19"/>
      <c r="J383" s="19"/>
      <c r="K383" s="19"/>
      <c r="L383" s="19"/>
      <c r="M383" s="19"/>
      <c r="N383" s="19"/>
      <c r="O383" s="19"/>
      <c r="P383" s="19"/>
      <c r="Q383" s="19"/>
      <c r="R383" s="19"/>
      <c r="S383" s="19"/>
      <c r="T383" s="19"/>
      <c r="U383" s="19"/>
      <c r="V383" s="19"/>
      <c r="W383" s="19"/>
      <c r="X383" s="19"/>
      <c r="Y383" s="19"/>
    </row>
    <row r="384" spans="1:25" ht="18" x14ac:dyDescent="0.25">
      <c r="A384" s="19"/>
      <c r="B384" s="19"/>
      <c r="C384" s="19"/>
      <c r="D384" s="19"/>
      <c r="E384" s="19"/>
      <c r="F384" s="19"/>
      <c r="G384" s="19"/>
      <c r="H384" s="19"/>
      <c r="I384" s="19"/>
      <c r="J384" s="19"/>
      <c r="K384" s="19"/>
      <c r="L384" s="19"/>
      <c r="M384" s="19"/>
      <c r="N384" s="19"/>
      <c r="O384" s="19"/>
      <c r="P384" s="19"/>
      <c r="Q384" s="19"/>
      <c r="R384" s="19"/>
      <c r="S384" s="19"/>
      <c r="T384" s="19"/>
      <c r="U384" s="19"/>
      <c r="V384" s="19"/>
      <c r="W384" s="19"/>
      <c r="X384" s="19"/>
      <c r="Y384" s="19"/>
    </row>
    <row r="385" spans="1:25" ht="18" x14ac:dyDescent="0.25">
      <c r="A385" s="19"/>
      <c r="B385" s="19"/>
      <c r="C385" s="19"/>
      <c r="D385" s="19"/>
      <c r="E385" s="19"/>
      <c r="F385" s="19"/>
      <c r="G385" s="19"/>
      <c r="H385" s="19"/>
      <c r="I385" s="19"/>
      <c r="J385" s="19"/>
      <c r="K385" s="19"/>
      <c r="L385" s="19"/>
      <c r="M385" s="19"/>
      <c r="N385" s="19"/>
      <c r="O385" s="19"/>
      <c r="P385" s="19"/>
      <c r="Q385" s="19"/>
      <c r="R385" s="19"/>
      <c r="S385" s="19"/>
      <c r="T385" s="19"/>
      <c r="U385" s="19"/>
      <c r="V385" s="19"/>
      <c r="W385" s="19"/>
      <c r="X385" s="19"/>
      <c r="Y385" s="19"/>
    </row>
    <row r="386" spans="1:25" ht="18" x14ac:dyDescent="0.25">
      <c r="A386" s="19"/>
      <c r="B386" s="19"/>
      <c r="C386" s="19"/>
      <c r="D386" s="19"/>
      <c r="E386" s="19"/>
      <c r="F386" s="19"/>
      <c r="G386" s="19"/>
      <c r="H386" s="19"/>
      <c r="I386" s="19"/>
      <c r="J386" s="19"/>
      <c r="K386" s="19"/>
      <c r="L386" s="19"/>
      <c r="M386" s="19"/>
      <c r="N386" s="19"/>
      <c r="O386" s="19"/>
      <c r="P386" s="19"/>
      <c r="Q386" s="19"/>
      <c r="R386" s="19"/>
      <c r="S386" s="19"/>
      <c r="T386" s="19"/>
      <c r="U386" s="19"/>
      <c r="V386" s="19"/>
      <c r="W386" s="19"/>
      <c r="X386" s="19"/>
      <c r="Y386" s="19"/>
    </row>
    <row r="387" spans="1:25" ht="18" x14ac:dyDescent="0.25">
      <c r="A387" s="19"/>
      <c r="B387" s="19"/>
      <c r="C387" s="19"/>
      <c r="D387" s="19"/>
      <c r="E387" s="19"/>
      <c r="F387" s="19"/>
      <c r="G387" s="19"/>
      <c r="H387" s="19"/>
      <c r="I387" s="19"/>
      <c r="J387" s="19"/>
      <c r="K387" s="19"/>
      <c r="L387" s="19"/>
      <c r="M387" s="19"/>
      <c r="N387" s="19"/>
      <c r="O387" s="19"/>
      <c r="P387" s="19"/>
      <c r="Q387" s="19"/>
      <c r="R387" s="19"/>
      <c r="S387" s="19"/>
      <c r="T387" s="19"/>
      <c r="U387" s="19"/>
      <c r="V387" s="19"/>
      <c r="W387" s="19"/>
      <c r="X387" s="19"/>
      <c r="Y387" s="19"/>
    </row>
    <row r="388" spans="1:25" ht="18" x14ac:dyDescent="0.25">
      <c r="A388" s="19"/>
      <c r="B388" s="19"/>
      <c r="C388" s="19"/>
      <c r="D388" s="19"/>
      <c r="E388" s="19"/>
      <c r="F388" s="19"/>
      <c r="G388" s="19"/>
      <c r="H388" s="19"/>
      <c r="I388" s="19"/>
      <c r="J388" s="19"/>
      <c r="K388" s="19"/>
      <c r="L388" s="19"/>
      <c r="M388" s="19"/>
      <c r="N388" s="19"/>
      <c r="O388" s="19"/>
      <c r="P388" s="19"/>
      <c r="Q388" s="19"/>
      <c r="R388" s="19"/>
      <c r="S388" s="19"/>
      <c r="T388" s="19"/>
      <c r="U388" s="19"/>
      <c r="V388" s="19"/>
      <c r="W388" s="19"/>
      <c r="X388" s="19"/>
      <c r="Y388" s="19"/>
    </row>
    <row r="389" spans="1:25" ht="18" x14ac:dyDescent="0.25">
      <c r="A389" s="19"/>
      <c r="B389" s="19"/>
      <c r="C389" s="19"/>
      <c r="D389" s="19"/>
      <c r="E389" s="19"/>
      <c r="F389" s="19"/>
      <c r="G389" s="19"/>
      <c r="H389" s="19"/>
      <c r="I389" s="19"/>
      <c r="J389" s="19"/>
      <c r="K389" s="19"/>
      <c r="L389" s="19"/>
      <c r="M389" s="19"/>
      <c r="N389" s="19"/>
      <c r="O389" s="19"/>
      <c r="P389" s="19"/>
      <c r="Q389" s="19"/>
      <c r="R389" s="19"/>
      <c r="S389" s="19"/>
      <c r="T389" s="19"/>
      <c r="U389" s="19"/>
      <c r="V389" s="19"/>
      <c r="W389" s="19"/>
      <c r="X389" s="19"/>
      <c r="Y389" s="19"/>
    </row>
    <row r="390" spans="1:25" ht="18" x14ac:dyDescent="0.25">
      <c r="A390" s="19"/>
      <c r="B390" s="19"/>
      <c r="C390" s="19"/>
      <c r="D390" s="19"/>
      <c r="E390" s="19"/>
      <c r="F390" s="19"/>
      <c r="G390" s="19"/>
      <c r="H390" s="19"/>
      <c r="I390" s="19"/>
      <c r="J390" s="19"/>
      <c r="K390" s="19"/>
      <c r="L390" s="19"/>
      <c r="M390" s="19"/>
      <c r="N390" s="19"/>
      <c r="O390" s="19"/>
      <c r="P390" s="19"/>
      <c r="Q390" s="19"/>
      <c r="R390" s="19"/>
      <c r="S390" s="19"/>
      <c r="T390" s="19"/>
      <c r="U390" s="19"/>
      <c r="V390" s="19"/>
      <c r="W390" s="19"/>
      <c r="X390" s="19"/>
      <c r="Y390" s="19"/>
    </row>
    <row r="391" spans="1:25" ht="18" x14ac:dyDescent="0.25">
      <c r="A391" s="19"/>
      <c r="B391" s="19"/>
      <c r="C391" s="19"/>
      <c r="D391" s="19"/>
      <c r="E391" s="19"/>
      <c r="F391" s="19"/>
      <c r="G391" s="19"/>
      <c r="H391" s="19"/>
      <c r="I391" s="19"/>
      <c r="J391" s="19"/>
      <c r="K391" s="19"/>
      <c r="L391" s="19"/>
      <c r="M391" s="19"/>
      <c r="N391" s="19"/>
      <c r="O391" s="19"/>
      <c r="P391" s="19"/>
      <c r="Q391" s="19"/>
      <c r="R391" s="19"/>
      <c r="S391" s="19"/>
      <c r="T391" s="19"/>
      <c r="U391" s="19"/>
      <c r="V391" s="19"/>
      <c r="W391" s="19"/>
      <c r="X391" s="19"/>
      <c r="Y391" s="19"/>
    </row>
    <row r="392" spans="1:25" ht="18" x14ac:dyDescent="0.25">
      <c r="A392" s="19"/>
      <c r="B392" s="19"/>
      <c r="C392" s="19"/>
      <c r="D392" s="19"/>
      <c r="E392" s="19"/>
      <c r="F392" s="19"/>
      <c r="G392" s="19"/>
      <c r="H392" s="19"/>
      <c r="I392" s="19"/>
      <c r="J392" s="19"/>
      <c r="K392" s="19"/>
      <c r="L392" s="19"/>
      <c r="M392" s="19"/>
      <c r="N392" s="19"/>
      <c r="O392" s="19"/>
      <c r="P392" s="19"/>
      <c r="Q392" s="19"/>
      <c r="R392" s="19"/>
      <c r="S392" s="19"/>
      <c r="T392" s="19"/>
      <c r="U392" s="19"/>
      <c r="V392" s="19"/>
      <c r="W392" s="19"/>
      <c r="X392" s="19"/>
      <c r="Y392" s="19"/>
    </row>
    <row r="393" spans="1:25" ht="18" x14ac:dyDescent="0.25">
      <c r="A393" s="19"/>
      <c r="B393" s="19"/>
      <c r="C393" s="19"/>
      <c r="D393" s="19"/>
      <c r="E393" s="19"/>
      <c r="F393" s="19"/>
      <c r="G393" s="19"/>
      <c r="H393" s="19"/>
      <c r="I393" s="19"/>
      <c r="J393" s="19"/>
      <c r="K393" s="19"/>
      <c r="L393" s="19"/>
      <c r="M393" s="19"/>
      <c r="N393" s="19"/>
      <c r="O393" s="19"/>
      <c r="P393" s="19"/>
      <c r="Q393" s="19"/>
      <c r="R393" s="19"/>
      <c r="S393" s="19"/>
      <c r="T393" s="19"/>
      <c r="U393" s="19"/>
      <c r="V393" s="19"/>
      <c r="W393" s="19"/>
      <c r="X393" s="19"/>
      <c r="Y393" s="19"/>
    </row>
    <row r="394" spans="1:25" ht="18" x14ac:dyDescent="0.25">
      <c r="A394" s="19"/>
      <c r="B394" s="19"/>
      <c r="C394" s="19"/>
      <c r="D394" s="19"/>
      <c r="E394" s="19"/>
      <c r="F394" s="19"/>
      <c r="G394" s="19"/>
      <c r="H394" s="19"/>
      <c r="I394" s="19"/>
      <c r="J394" s="19"/>
      <c r="K394" s="19"/>
      <c r="L394" s="19"/>
      <c r="M394" s="19"/>
      <c r="N394" s="19"/>
      <c r="O394" s="19"/>
      <c r="P394" s="19"/>
      <c r="Q394" s="19"/>
      <c r="R394" s="19"/>
      <c r="S394" s="19"/>
      <c r="T394" s="19"/>
      <c r="U394" s="19"/>
      <c r="V394" s="19"/>
      <c r="W394" s="19"/>
      <c r="X394" s="19"/>
      <c r="Y394" s="19"/>
    </row>
    <row r="395" spans="1:25" ht="18" x14ac:dyDescent="0.25">
      <c r="A395" s="19"/>
      <c r="B395" s="19"/>
      <c r="C395" s="19"/>
      <c r="D395" s="19"/>
      <c r="E395" s="19"/>
      <c r="F395" s="19"/>
      <c r="G395" s="19"/>
      <c r="H395" s="19"/>
      <c r="I395" s="19"/>
      <c r="J395" s="19"/>
      <c r="K395" s="19"/>
      <c r="L395" s="19"/>
      <c r="M395" s="19"/>
      <c r="N395" s="19"/>
      <c r="O395" s="19"/>
      <c r="P395" s="19"/>
      <c r="Q395" s="19"/>
      <c r="R395" s="19"/>
      <c r="S395" s="19"/>
      <c r="T395" s="19"/>
      <c r="U395" s="19"/>
      <c r="V395" s="19"/>
      <c r="W395" s="19"/>
      <c r="X395" s="19"/>
      <c r="Y395" s="19"/>
    </row>
    <row r="396" spans="1:25" ht="18" x14ac:dyDescent="0.25">
      <c r="A396" s="19"/>
      <c r="B396" s="19"/>
      <c r="C396" s="19"/>
      <c r="D396" s="19"/>
      <c r="E396" s="19"/>
      <c r="F396" s="19"/>
      <c r="G396" s="19"/>
      <c r="H396" s="19"/>
      <c r="I396" s="19"/>
      <c r="J396" s="19"/>
      <c r="K396" s="19"/>
      <c r="L396" s="19"/>
      <c r="M396" s="19"/>
      <c r="N396" s="19"/>
      <c r="O396" s="19"/>
      <c r="P396" s="19"/>
      <c r="Q396" s="19"/>
      <c r="R396" s="19"/>
      <c r="S396" s="19"/>
      <c r="T396" s="19"/>
      <c r="U396" s="19"/>
      <c r="V396" s="19"/>
      <c r="W396" s="19"/>
      <c r="X396" s="19"/>
      <c r="Y396" s="19"/>
    </row>
    <row r="397" spans="1:25" ht="18" x14ac:dyDescent="0.25">
      <c r="A397" s="19"/>
      <c r="B397" s="19"/>
      <c r="C397" s="19"/>
      <c r="D397" s="19"/>
      <c r="E397" s="19"/>
      <c r="F397" s="19"/>
      <c r="G397" s="19"/>
      <c r="H397" s="19"/>
      <c r="I397" s="19"/>
      <c r="J397" s="19"/>
      <c r="K397" s="19"/>
      <c r="L397" s="19"/>
      <c r="M397" s="19"/>
      <c r="N397" s="19"/>
      <c r="O397" s="19"/>
      <c r="P397" s="19"/>
      <c r="Q397" s="19"/>
      <c r="R397" s="19"/>
      <c r="S397" s="19"/>
      <c r="T397" s="19"/>
      <c r="U397" s="19"/>
      <c r="V397" s="19"/>
      <c r="W397" s="19"/>
      <c r="X397" s="19"/>
      <c r="Y397" s="19"/>
    </row>
    <row r="398" spans="1:25" ht="18" x14ac:dyDescent="0.25">
      <c r="A398" s="19"/>
      <c r="B398" s="19"/>
      <c r="C398" s="19"/>
      <c r="D398" s="19"/>
      <c r="E398" s="19"/>
      <c r="F398" s="19"/>
      <c r="G398" s="19"/>
      <c r="H398" s="19"/>
      <c r="I398" s="19"/>
      <c r="J398" s="19"/>
      <c r="K398" s="19"/>
      <c r="L398" s="19"/>
      <c r="M398" s="19"/>
      <c r="N398" s="19"/>
      <c r="O398" s="19"/>
      <c r="P398" s="19"/>
      <c r="Q398" s="19"/>
      <c r="R398" s="19"/>
      <c r="S398" s="19"/>
      <c r="T398" s="19"/>
      <c r="U398" s="19"/>
      <c r="V398" s="19"/>
      <c r="W398" s="19"/>
      <c r="X398" s="19"/>
      <c r="Y398" s="19"/>
    </row>
    <row r="399" spans="1:25" ht="18" x14ac:dyDescent="0.25">
      <c r="A399" s="19"/>
      <c r="B399" s="19"/>
      <c r="C399" s="19"/>
      <c r="D399" s="19"/>
      <c r="E399" s="19"/>
      <c r="F399" s="19"/>
      <c r="G399" s="19"/>
      <c r="H399" s="19"/>
      <c r="I399" s="19"/>
      <c r="J399" s="19"/>
      <c r="K399" s="19"/>
      <c r="L399" s="19"/>
      <c r="M399" s="19"/>
      <c r="N399" s="19"/>
      <c r="O399" s="19"/>
      <c r="P399" s="19"/>
      <c r="Q399" s="19"/>
      <c r="R399" s="19"/>
      <c r="S399" s="19"/>
      <c r="T399" s="19"/>
      <c r="U399" s="19"/>
      <c r="V399" s="19"/>
      <c r="W399" s="19"/>
      <c r="X399" s="19"/>
      <c r="Y399" s="19"/>
    </row>
    <row r="400" spans="1:25" ht="18" x14ac:dyDescent="0.25">
      <c r="A400" s="19"/>
      <c r="B400" s="19"/>
      <c r="C400" s="19"/>
      <c r="D400" s="19"/>
      <c r="E400" s="19"/>
      <c r="F400" s="19"/>
      <c r="G400" s="19"/>
      <c r="H400" s="19"/>
      <c r="I400" s="19"/>
      <c r="J400" s="19"/>
      <c r="K400" s="19"/>
      <c r="L400" s="19"/>
      <c r="M400" s="19"/>
      <c r="N400" s="19"/>
      <c r="O400" s="19"/>
      <c r="P400" s="19"/>
      <c r="Q400" s="19"/>
      <c r="R400" s="19"/>
      <c r="S400" s="19"/>
      <c r="T400" s="19"/>
      <c r="U400" s="19"/>
      <c r="V400" s="19"/>
      <c r="W400" s="19"/>
      <c r="X400" s="19"/>
      <c r="Y400" s="19"/>
    </row>
    <row r="401" spans="1:25" ht="18" x14ac:dyDescent="0.25">
      <c r="A401" s="19"/>
      <c r="B401" s="19"/>
      <c r="C401" s="19"/>
      <c r="D401" s="19"/>
      <c r="E401" s="19"/>
      <c r="F401" s="19"/>
      <c r="G401" s="19"/>
      <c r="H401" s="19"/>
      <c r="I401" s="19"/>
      <c r="J401" s="19"/>
      <c r="K401" s="19"/>
      <c r="L401" s="19"/>
      <c r="M401" s="19"/>
      <c r="N401" s="19"/>
      <c r="O401" s="19"/>
      <c r="P401" s="19"/>
      <c r="Q401" s="19"/>
      <c r="R401" s="19"/>
      <c r="S401" s="19"/>
      <c r="T401" s="19"/>
      <c r="U401" s="19"/>
      <c r="V401" s="19"/>
      <c r="W401" s="19"/>
      <c r="X401" s="19"/>
      <c r="Y401" s="19"/>
    </row>
    <row r="402" spans="1:25" ht="18" x14ac:dyDescent="0.25">
      <c r="A402" s="19"/>
      <c r="B402" s="19"/>
      <c r="C402" s="19"/>
      <c r="D402" s="19"/>
      <c r="E402" s="19"/>
      <c r="F402" s="19"/>
      <c r="G402" s="19"/>
      <c r="H402" s="19"/>
      <c r="I402" s="19"/>
      <c r="J402" s="19"/>
      <c r="K402" s="19"/>
      <c r="L402" s="19"/>
      <c r="M402" s="19"/>
      <c r="N402" s="19"/>
      <c r="O402" s="19"/>
      <c r="P402" s="19"/>
      <c r="Q402" s="19"/>
      <c r="R402" s="19"/>
      <c r="S402" s="19"/>
      <c r="T402" s="19"/>
      <c r="U402" s="19"/>
      <c r="V402" s="19"/>
      <c r="W402" s="19"/>
      <c r="X402" s="19"/>
      <c r="Y402" s="19"/>
    </row>
    <row r="403" spans="1:25" ht="18" x14ac:dyDescent="0.25">
      <c r="A403" s="19"/>
      <c r="B403" s="19"/>
      <c r="C403" s="19"/>
      <c r="D403" s="19"/>
      <c r="E403" s="19"/>
      <c r="F403" s="19"/>
      <c r="G403" s="19"/>
      <c r="H403" s="19"/>
      <c r="I403" s="19"/>
      <c r="J403" s="19"/>
      <c r="K403" s="19"/>
      <c r="L403" s="19"/>
      <c r="M403" s="19"/>
      <c r="N403" s="19"/>
      <c r="O403" s="19"/>
      <c r="P403" s="19"/>
      <c r="Q403" s="19"/>
      <c r="R403" s="19"/>
      <c r="S403" s="19"/>
      <c r="T403" s="19"/>
      <c r="U403" s="19"/>
      <c r="V403" s="19"/>
      <c r="W403" s="19"/>
      <c r="X403" s="19"/>
      <c r="Y403" s="19"/>
    </row>
    <row r="404" spans="1:25" ht="18" x14ac:dyDescent="0.25">
      <c r="A404" s="19"/>
      <c r="B404" s="19"/>
      <c r="C404" s="19"/>
      <c r="D404" s="19"/>
      <c r="E404" s="19"/>
      <c r="F404" s="19"/>
      <c r="G404" s="19"/>
      <c r="H404" s="19"/>
      <c r="I404" s="19"/>
      <c r="J404" s="19"/>
      <c r="K404" s="19"/>
      <c r="L404" s="19"/>
      <c r="M404" s="19"/>
      <c r="N404" s="19"/>
      <c r="O404" s="19"/>
      <c r="P404" s="19"/>
      <c r="Q404" s="19"/>
      <c r="R404" s="19"/>
      <c r="S404" s="19"/>
      <c r="T404" s="19"/>
      <c r="U404" s="19"/>
      <c r="V404" s="19"/>
      <c r="W404" s="19"/>
      <c r="X404" s="19"/>
      <c r="Y404" s="19"/>
    </row>
    <row r="405" spans="1:25" ht="18" x14ac:dyDescent="0.25">
      <c r="A405" s="19"/>
      <c r="B405" s="19"/>
      <c r="C405" s="19"/>
      <c r="D405" s="19"/>
      <c r="E405" s="19"/>
      <c r="F405" s="19"/>
      <c r="G405" s="19"/>
      <c r="H405" s="19"/>
      <c r="I405" s="19"/>
      <c r="J405" s="19"/>
      <c r="K405" s="19"/>
      <c r="L405" s="19"/>
      <c r="M405" s="19"/>
      <c r="N405" s="19"/>
      <c r="O405" s="19"/>
      <c r="P405" s="19"/>
      <c r="Q405" s="19"/>
      <c r="R405" s="19"/>
      <c r="S405" s="19"/>
      <c r="T405" s="19"/>
      <c r="U405" s="19"/>
      <c r="V405" s="19"/>
      <c r="W405" s="19"/>
      <c r="X405" s="19"/>
      <c r="Y405" s="19"/>
    </row>
    <row r="406" spans="1:25" ht="18" x14ac:dyDescent="0.25">
      <c r="A406" s="19"/>
      <c r="B406" s="19"/>
      <c r="C406" s="19"/>
      <c r="D406" s="19"/>
      <c r="E406" s="19"/>
      <c r="F406" s="19"/>
      <c r="G406" s="19"/>
      <c r="H406" s="19"/>
      <c r="I406" s="19"/>
      <c r="J406" s="19"/>
      <c r="K406" s="19"/>
      <c r="L406" s="19"/>
      <c r="M406" s="19"/>
      <c r="N406" s="19"/>
      <c r="O406" s="19"/>
      <c r="P406" s="19"/>
      <c r="Q406" s="19"/>
      <c r="R406" s="19"/>
      <c r="S406" s="19"/>
      <c r="T406" s="19"/>
      <c r="U406" s="19"/>
      <c r="V406" s="19"/>
      <c r="W406" s="19"/>
      <c r="X406" s="19"/>
      <c r="Y406" s="19"/>
    </row>
    <row r="407" spans="1:25" ht="18" x14ac:dyDescent="0.25">
      <c r="A407" s="19"/>
      <c r="B407" s="19"/>
      <c r="C407" s="19"/>
      <c r="D407" s="19"/>
      <c r="E407" s="19"/>
      <c r="F407" s="19"/>
      <c r="G407" s="19"/>
      <c r="H407" s="19"/>
      <c r="I407" s="19"/>
      <c r="J407" s="19"/>
      <c r="K407" s="19"/>
      <c r="L407" s="19"/>
      <c r="M407" s="19"/>
      <c r="N407" s="19"/>
      <c r="O407" s="19"/>
      <c r="P407" s="19"/>
      <c r="Q407" s="19"/>
      <c r="R407" s="19"/>
      <c r="S407" s="19"/>
      <c r="T407" s="19"/>
      <c r="U407" s="19"/>
      <c r="V407" s="19"/>
      <c r="W407" s="19"/>
      <c r="X407" s="19"/>
      <c r="Y407" s="19"/>
    </row>
    <row r="408" spans="1:25" ht="18" x14ac:dyDescent="0.25">
      <c r="A408" s="19"/>
      <c r="B408" s="19"/>
      <c r="C408" s="19"/>
      <c r="D408" s="19"/>
      <c r="E408" s="19"/>
      <c r="F408" s="19"/>
      <c r="G408" s="19"/>
      <c r="H408" s="19"/>
      <c r="I408" s="19"/>
      <c r="J408" s="19"/>
      <c r="K408" s="19"/>
      <c r="L408" s="19"/>
      <c r="M408" s="19"/>
      <c r="N408" s="19"/>
      <c r="O408" s="19"/>
      <c r="P408" s="19"/>
      <c r="Q408" s="19"/>
      <c r="R408" s="19"/>
      <c r="S408" s="19"/>
      <c r="T408" s="19"/>
      <c r="U408" s="19"/>
      <c r="V408" s="19"/>
      <c r="W408" s="19"/>
      <c r="X408" s="19"/>
      <c r="Y408" s="19"/>
    </row>
    <row r="409" spans="1:25" ht="18" x14ac:dyDescent="0.25">
      <c r="A409" s="19"/>
      <c r="B409" s="19"/>
      <c r="C409" s="19"/>
      <c r="D409" s="19"/>
      <c r="E409" s="19"/>
      <c r="F409" s="19"/>
      <c r="G409" s="19"/>
      <c r="H409" s="19"/>
      <c r="I409" s="19"/>
      <c r="J409" s="19"/>
      <c r="K409" s="19"/>
      <c r="L409" s="19"/>
      <c r="M409" s="19"/>
      <c r="N409" s="19"/>
      <c r="O409" s="19"/>
      <c r="P409" s="19"/>
      <c r="Q409" s="19"/>
      <c r="R409" s="19"/>
      <c r="S409" s="19"/>
      <c r="T409" s="19"/>
      <c r="U409" s="19"/>
      <c r="V409" s="19"/>
      <c r="W409" s="19"/>
      <c r="X409" s="19"/>
      <c r="Y409" s="19"/>
    </row>
    <row r="410" spans="1:25" ht="18" x14ac:dyDescent="0.25">
      <c r="A410" s="19"/>
      <c r="B410" s="19"/>
      <c r="C410" s="19"/>
      <c r="D410" s="19"/>
      <c r="E410" s="19"/>
      <c r="F410" s="19"/>
      <c r="G410" s="19"/>
      <c r="H410" s="19"/>
      <c r="I410" s="19"/>
      <c r="J410" s="19"/>
      <c r="K410" s="19"/>
      <c r="L410" s="19"/>
      <c r="M410" s="19"/>
      <c r="N410" s="19"/>
      <c r="O410" s="19"/>
      <c r="P410" s="19"/>
      <c r="Q410" s="19"/>
      <c r="R410" s="19"/>
      <c r="S410" s="19"/>
      <c r="T410" s="19"/>
      <c r="U410" s="19"/>
      <c r="V410" s="19"/>
      <c r="W410" s="19"/>
      <c r="X410" s="19"/>
      <c r="Y410" s="19"/>
    </row>
    <row r="411" spans="1:25" ht="18" x14ac:dyDescent="0.25">
      <c r="A411" s="19"/>
      <c r="B411" s="19"/>
      <c r="C411" s="19"/>
      <c r="D411" s="19"/>
      <c r="E411" s="19"/>
      <c r="F411" s="19"/>
      <c r="G411" s="19"/>
      <c r="H411" s="19"/>
      <c r="I411" s="19"/>
      <c r="J411" s="19"/>
      <c r="K411" s="19"/>
      <c r="L411" s="19"/>
      <c r="M411" s="19"/>
      <c r="N411" s="19"/>
      <c r="O411" s="19"/>
      <c r="P411" s="19"/>
      <c r="Q411" s="19"/>
      <c r="R411" s="19"/>
      <c r="S411" s="19"/>
      <c r="T411" s="19"/>
      <c r="U411" s="19"/>
      <c r="V411" s="19"/>
      <c r="W411" s="19"/>
      <c r="X411" s="19"/>
      <c r="Y411" s="19"/>
    </row>
    <row r="412" spans="1:25" ht="18" x14ac:dyDescent="0.25">
      <c r="A412" s="19"/>
      <c r="B412" s="19"/>
      <c r="C412" s="19"/>
      <c r="D412" s="19"/>
      <c r="E412" s="19"/>
      <c r="F412" s="19"/>
      <c r="G412" s="19"/>
      <c r="H412" s="19"/>
      <c r="I412" s="19"/>
      <c r="J412" s="19"/>
      <c r="K412" s="19"/>
      <c r="L412" s="19"/>
      <c r="M412" s="19"/>
      <c r="N412" s="19"/>
      <c r="O412" s="19"/>
      <c r="P412" s="19"/>
      <c r="Q412" s="19"/>
      <c r="R412" s="19"/>
      <c r="S412" s="19"/>
      <c r="T412" s="19"/>
      <c r="U412" s="19"/>
      <c r="V412" s="19"/>
      <c r="W412" s="19"/>
      <c r="X412" s="19"/>
      <c r="Y412" s="19"/>
    </row>
    <row r="413" spans="1:25" ht="18" x14ac:dyDescent="0.25">
      <c r="A413" s="19"/>
      <c r="B413" s="19"/>
      <c r="C413" s="19"/>
      <c r="D413" s="19"/>
      <c r="E413" s="19"/>
      <c r="F413" s="19"/>
      <c r="G413" s="19"/>
      <c r="H413" s="19"/>
      <c r="I413" s="19"/>
      <c r="J413" s="19"/>
      <c r="K413" s="19"/>
      <c r="L413" s="19"/>
      <c r="M413" s="19"/>
      <c r="N413" s="19"/>
      <c r="O413" s="19"/>
      <c r="P413" s="19"/>
      <c r="Q413" s="19"/>
      <c r="R413" s="19"/>
      <c r="S413" s="19"/>
      <c r="T413" s="19"/>
      <c r="U413" s="19"/>
      <c r="V413" s="19"/>
      <c r="W413" s="19"/>
      <c r="X413" s="19"/>
      <c r="Y413" s="19"/>
    </row>
    <row r="414" spans="1:25" ht="18" x14ac:dyDescent="0.25">
      <c r="A414" s="19"/>
      <c r="B414" s="19"/>
      <c r="C414" s="19"/>
      <c r="D414" s="19"/>
      <c r="E414" s="19"/>
      <c r="F414" s="19"/>
      <c r="G414" s="19"/>
      <c r="H414" s="19"/>
      <c r="I414" s="19"/>
      <c r="J414" s="19"/>
      <c r="K414" s="19"/>
      <c r="L414" s="19"/>
      <c r="M414" s="19"/>
      <c r="N414" s="19"/>
      <c r="O414" s="19"/>
      <c r="P414" s="19"/>
      <c r="Q414" s="19"/>
      <c r="R414" s="19"/>
      <c r="S414" s="19"/>
      <c r="T414" s="19"/>
      <c r="U414" s="19"/>
      <c r="V414" s="19"/>
      <c r="W414" s="19"/>
      <c r="X414" s="19"/>
      <c r="Y414" s="19"/>
    </row>
    <row r="415" spans="1:25" ht="18" x14ac:dyDescent="0.25">
      <c r="A415" s="19"/>
      <c r="B415" s="19"/>
      <c r="C415" s="19"/>
      <c r="D415" s="19"/>
      <c r="E415" s="19"/>
      <c r="F415" s="19"/>
      <c r="G415" s="19"/>
      <c r="H415" s="19"/>
      <c r="I415" s="19"/>
      <c r="J415" s="19"/>
      <c r="K415" s="19"/>
      <c r="L415" s="19"/>
      <c r="M415" s="19"/>
      <c r="N415" s="19"/>
      <c r="O415" s="19"/>
      <c r="P415" s="19"/>
      <c r="Q415" s="19"/>
      <c r="R415" s="19"/>
      <c r="S415" s="19"/>
      <c r="T415" s="19"/>
      <c r="U415" s="19"/>
      <c r="V415" s="19"/>
      <c r="W415" s="19"/>
      <c r="X415" s="19"/>
      <c r="Y415" s="19"/>
    </row>
    <row r="416" spans="1:25" ht="18" x14ac:dyDescent="0.25">
      <c r="A416" s="19"/>
      <c r="B416" s="19"/>
      <c r="C416" s="19"/>
      <c r="D416" s="19"/>
      <c r="E416" s="19"/>
      <c r="F416" s="19"/>
      <c r="G416" s="19"/>
      <c r="H416" s="19"/>
      <c r="I416" s="19"/>
      <c r="J416" s="19"/>
      <c r="K416" s="19"/>
      <c r="L416" s="19"/>
      <c r="M416" s="19"/>
      <c r="N416" s="19"/>
      <c r="O416" s="19"/>
      <c r="P416" s="19"/>
      <c r="Q416" s="19"/>
      <c r="R416" s="19"/>
      <c r="S416" s="19"/>
      <c r="T416" s="19"/>
      <c r="U416" s="19"/>
      <c r="V416" s="19"/>
      <c r="W416" s="19"/>
      <c r="X416" s="19"/>
      <c r="Y416" s="19"/>
    </row>
    <row r="417" spans="1:25" ht="18" x14ac:dyDescent="0.25">
      <c r="A417" s="19"/>
      <c r="B417" s="19"/>
      <c r="C417" s="19"/>
      <c r="D417" s="19"/>
      <c r="E417" s="19"/>
      <c r="F417" s="19"/>
      <c r="G417" s="19"/>
      <c r="H417" s="19"/>
      <c r="I417" s="19"/>
      <c r="J417" s="19"/>
      <c r="K417" s="19"/>
      <c r="L417" s="19"/>
      <c r="M417" s="19"/>
      <c r="N417" s="19"/>
      <c r="O417" s="19"/>
      <c r="P417" s="19"/>
      <c r="Q417" s="19"/>
      <c r="R417" s="19"/>
      <c r="S417" s="19"/>
      <c r="T417" s="19"/>
      <c r="U417" s="19"/>
      <c r="V417" s="19"/>
      <c r="W417" s="19"/>
      <c r="X417" s="19"/>
      <c r="Y417" s="19"/>
    </row>
    <row r="418" spans="1:25" ht="18" x14ac:dyDescent="0.25">
      <c r="A418" s="19"/>
      <c r="B418" s="19"/>
      <c r="C418" s="19"/>
      <c r="D418" s="19"/>
      <c r="E418" s="19"/>
      <c r="F418" s="19"/>
      <c r="G418" s="19"/>
      <c r="H418" s="19"/>
      <c r="I418" s="19"/>
      <c r="J418" s="19"/>
      <c r="K418" s="19"/>
      <c r="L418" s="19"/>
      <c r="M418" s="19"/>
      <c r="N418" s="19"/>
      <c r="O418" s="19"/>
      <c r="P418" s="19"/>
      <c r="Q418" s="19"/>
      <c r="R418" s="19"/>
      <c r="S418" s="19"/>
      <c r="T418" s="19"/>
      <c r="U418" s="19"/>
      <c r="V418" s="19"/>
      <c r="W418" s="19"/>
      <c r="X418" s="19"/>
      <c r="Y418" s="19"/>
    </row>
    <row r="419" spans="1:25" ht="18" x14ac:dyDescent="0.25">
      <c r="A419" s="19"/>
      <c r="B419" s="19"/>
      <c r="C419" s="19"/>
      <c r="D419" s="19"/>
      <c r="E419" s="19"/>
      <c r="F419" s="19"/>
      <c r="G419" s="19"/>
      <c r="H419" s="19"/>
      <c r="I419" s="19"/>
      <c r="J419" s="19"/>
      <c r="K419" s="19"/>
      <c r="L419" s="19"/>
      <c r="M419" s="19"/>
      <c r="N419" s="19"/>
      <c r="O419" s="19"/>
      <c r="P419" s="19"/>
      <c r="Q419" s="19"/>
      <c r="R419" s="19"/>
      <c r="S419" s="19"/>
      <c r="T419" s="19"/>
      <c r="U419" s="19"/>
      <c r="V419" s="19"/>
      <c r="W419" s="19"/>
      <c r="X419" s="19"/>
      <c r="Y419" s="19"/>
    </row>
    <row r="420" spans="1:25" ht="18" x14ac:dyDescent="0.25">
      <c r="A420" s="19"/>
      <c r="B420" s="19"/>
      <c r="C420" s="19"/>
      <c r="D420" s="19"/>
      <c r="E420" s="19"/>
      <c r="F420" s="19"/>
      <c r="G420" s="19"/>
      <c r="H420" s="19"/>
      <c r="I420" s="19"/>
      <c r="J420" s="19"/>
      <c r="K420" s="19"/>
      <c r="L420" s="19"/>
      <c r="M420" s="19"/>
      <c r="N420" s="19"/>
      <c r="O420" s="19"/>
      <c r="P420" s="19"/>
      <c r="Q420" s="19"/>
      <c r="R420" s="19"/>
      <c r="S420" s="19"/>
      <c r="T420" s="19"/>
      <c r="U420" s="19"/>
      <c r="V420" s="19"/>
      <c r="W420" s="19"/>
      <c r="X420" s="19"/>
      <c r="Y420" s="19"/>
    </row>
    <row r="421" spans="1:25" ht="18" x14ac:dyDescent="0.25">
      <c r="A421" s="19"/>
      <c r="B421" s="19"/>
      <c r="C421" s="19"/>
      <c r="D421" s="19"/>
      <c r="E421" s="19"/>
      <c r="F421" s="19"/>
      <c r="G421" s="19"/>
      <c r="H421" s="19"/>
      <c r="I421" s="19"/>
      <c r="J421" s="19"/>
      <c r="K421" s="19"/>
      <c r="L421" s="19"/>
      <c r="M421" s="19"/>
      <c r="N421" s="19"/>
      <c r="O421" s="19"/>
      <c r="P421" s="19"/>
      <c r="Q421" s="19"/>
      <c r="R421" s="19"/>
      <c r="S421" s="19"/>
      <c r="T421" s="19"/>
      <c r="U421" s="19"/>
      <c r="V421" s="19"/>
      <c r="W421" s="19"/>
      <c r="X421" s="19"/>
      <c r="Y421" s="19"/>
    </row>
    <row r="422" spans="1:25" ht="18" x14ac:dyDescent="0.25">
      <c r="A422" s="19"/>
      <c r="B422" s="19"/>
      <c r="C422" s="19"/>
      <c r="D422" s="19"/>
      <c r="E422" s="19"/>
      <c r="F422" s="19"/>
      <c r="G422" s="19"/>
      <c r="H422" s="19"/>
      <c r="I422" s="19"/>
      <c r="J422" s="19"/>
      <c r="K422" s="19"/>
      <c r="L422" s="19"/>
      <c r="M422" s="19"/>
      <c r="N422" s="19"/>
      <c r="O422" s="19"/>
      <c r="P422" s="19"/>
      <c r="Q422" s="19"/>
      <c r="R422" s="19"/>
      <c r="S422" s="19"/>
      <c r="T422" s="19"/>
      <c r="U422" s="19"/>
      <c r="V422" s="19"/>
      <c r="W422" s="19"/>
      <c r="X422" s="19"/>
      <c r="Y422" s="19"/>
    </row>
    <row r="423" spans="1:25" ht="18" x14ac:dyDescent="0.25">
      <c r="A423" s="19"/>
      <c r="B423" s="19"/>
      <c r="C423" s="19"/>
      <c r="D423" s="19"/>
      <c r="E423" s="19"/>
      <c r="F423" s="19"/>
      <c r="G423" s="19"/>
      <c r="H423" s="19"/>
      <c r="I423" s="19"/>
      <c r="J423" s="19"/>
      <c r="K423" s="19"/>
      <c r="L423" s="19"/>
      <c r="M423" s="19"/>
      <c r="N423" s="19"/>
      <c r="O423" s="19"/>
      <c r="P423" s="19"/>
      <c r="Q423" s="19"/>
      <c r="R423" s="19"/>
      <c r="S423" s="19"/>
      <c r="T423" s="19"/>
      <c r="U423" s="19"/>
      <c r="V423" s="19"/>
      <c r="W423" s="19"/>
      <c r="X423" s="19"/>
      <c r="Y423" s="19"/>
    </row>
    <row r="424" spans="1:25" ht="18" x14ac:dyDescent="0.25">
      <c r="A424" s="19"/>
      <c r="B424" s="19"/>
      <c r="C424" s="19"/>
      <c r="D424" s="19"/>
      <c r="E424" s="19"/>
      <c r="F424" s="19"/>
      <c r="G424" s="19"/>
      <c r="H424" s="19"/>
      <c r="I424" s="19"/>
      <c r="J424" s="19"/>
      <c r="K424" s="19"/>
      <c r="L424" s="19"/>
      <c r="M424" s="19"/>
      <c r="N424" s="19"/>
      <c r="O424" s="19"/>
      <c r="P424" s="19"/>
      <c r="Q424" s="19"/>
      <c r="R424" s="19"/>
      <c r="S424" s="19"/>
      <c r="T424" s="19"/>
      <c r="U424" s="19"/>
      <c r="V424" s="19"/>
      <c r="W424" s="19"/>
      <c r="X424" s="19"/>
      <c r="Y424" s="19"/>
    </row>
    <row r="425" spans="1:25" ht="18" x14ac:dyDescent="0.25">
      <c r="A425" s="19"/>
      <c r="B425" s="19"/>
      <c r="C425" s="19"/>
      <c r="D425" s="19"/>
      <c r="E425" s="19"/>
      <c r="F425" s="19"/>
      <c r="G425" s="19"/>
      <c r="H425" s="19"/>
      <c r="I425" s="19"/>
      <c r="J425" s="19"/>
      <c r="K425" s="19"/>
      <c r="L425" s="19"/>
      <c r="M425" s="19"/>
      <c r="N425" s="19"/>
      <c r="O425" s="19"/>
      <c r="P425" s="19"/>
      <c r="Q425" s="19"/>
      <c r="R425" s="19"/>
      <c r="S425" s="19"/>
      <c r="T425" s="19"/>
      <c r="U425" s="19"/>
      <c r="V425" s="19"/>
      <c r="W425" s="19"/>
      <c r="X425" s="19"/>
      <c r="Y425" s="19"/>
    </row>
    <row r="426" spans="1:25" ht="18" x14ac:dyDescent="0.25">
      <c r="A426" s="19"/>
      <c r="B426" s="19"/>
      <c r="C426" s="19"/>
      <c r="D426" s="19"/>
      <c r="E426" s="19"/>
      <c r="F426" s="19"/>
      <c r="G426" s="19"/>
      <c r="H426" s="19"/>
      <c r="I426" s="19"/>
      <c r="J426" s="19"/>
      <c r="K426" s="19"/>
      <c r="L426" s="19"/>
      <c r="M426" s="19"/>
      <c r="N426" s="19"/>
      <c r="O426" s="19"/>
      <c r="P426" s="19"/>
      <c r="Q426" s="19"/>
      <c r="R426" s="19"/>
      <c r="S426" s="19"/>
      <c r="T426" s="19"/>
      <c r="U426" s="19"/>
      <c r="V426" s="19"/>
      <c r="W426" s="19"/>
      <c r="X426" s="19"/>
      <c r="Y426" s="19"/>
    </row>
    <row r="427" spans="1:25" ht="18" x14ac:dyDescent="0.25">
      <c r="A427" s="19"/>
      <c r="B427" s="19"/>
      <c r="C427" s="19"/>
      <c r="D427" s="19"/>
      <c r="E427" s="19"/>
      <c r="F427" s="19"/>
      <c r="G427" s="19"/>
      <c r="H427" s="19"/>
      <c r="I427" s="19"/>
      <c r="J427" s="19"/>
      <c r="K427" s="19"/>
      <c r="L427" s="19"/>
      <c r="M427" s="19"/>
      <c r="N427" s="19"/>
      <c r="O427" s="19"/>
      <c r="P427" s="19"/>
      <c r="Q427" s="19"/>
      <c r="R427" s="19"/>
      <c r="S427" s="19"/>
      <c r="T427" s="19"/>
      <c r="U427" s="19"/>
      <c r="V427" s="19"/>
      <c r="W427" s="19"/>
      <c r="X427" s="19"/>
      <c r="Y427" s="19"/>
    </row>
    <row r="428" spans="1:25" ht="18" x14ac:dyDescent="0.25">
      <c r="A428" s="19"/>
      <c r="B428" s="19"/>
      <c r="C428" s="19"/>
      <c r="D428" s="19"/>
      <c r="E428" s="19"/>
      <c r="F428" s="19"/>
      <c r="G428" s="19"/>
      <c r="H428" s="19"/>
      <c r="I428" s="19"/>
      <c r="J428" s="19"/>
      <c r="K428" s="19"/>
      <c r="L428" s="19"/>
      <c r="M428" s="19"/>
      <c r="N428" s="19"/>
      <c r="O428" s="19"/>
      <c r="P428" s="19"/>
      <c r="Q428" s="19"/>
      <c r="R428" s="19"/>
      <c r="S428" s="19"/>
      <c r="T428" s="19"/>
      <c r="U428" s="19"/>
      <c r="V428" s="19"/>
      <c r="W428" s="19"/>
      <c r="X428" s="19"/>
      <c r="Y428" s="19"/>
    </row>
    <row r="429" spans="1:25" ht="18" x14ac:dyDescent="0.25">
      <c r="A429" s="19"/>
      <c r="B429" s="19"/>
      <c r="C429" s="19"/>
      <c r="D429" s="19"/>
      <c r="E429" s="19"/>
      <c r="F429" s="19"/>
      <c r="G429" s="19"/>
      <c r="H429" s="19"/>
      <c r="I429" s="19"/>
      <c r="J429" s="19"/>
      <c r="K429" s="19"/>
      <c r="L429" s="19"/>
      <c r="M429" s="19"/>
      <c r="N429" s="19"/>
      <c r="O429" s="19"/>
      <c r="P429" s="19"/>
      <c r="Q429" s="19"/>
      <c r="R429" s="19"/>
      <c r="S429" s="19"/>
      <c r="T429" s="19"/>
      <c r="U429" s="19"/>
      <c r="V429" s="19"/>
      <c r="W429" s="19"/>
      <c r="X429" s="19"/>
      <c r="Y429" s="19"/>
    </row>
    <row r="430" spans="1:25" ht="18" x14ac:dyDescent="0.25">
      <c r="A430" s="19"/>
      <c r="B430" s="19"/>
      <c r="C430" s="19"/>
      <c r="D430" s="19"/>
      <c r="E430" s="19"/>
      <c r="F430" s="19"/>
      <c r="G430" s="19"/>
      <c r="H430" s="19"/>
      <c r="I430" s="19"/>
      <c r="J430" s="19"/>
      <c r="K430" s="19"/>
      <c r="L430" s="19"/>
      <c r="M430" s="19"/>
      <c r="N430" s="19"/>
      <c r="O430" s="19"/>
      <c r="P430" s="19"/>
      <c r="Q430" s="19"/>
      <c r="R430" s="19"/>
      <c r="S430" s="19"/>
      <c r="T430" s="19"/>
      <c r="U430" s="19"/>
      <c r="V430" s="19"/>
      <c r="W430" s="19"/>
      <c r="X430" s="19"/>
      <c r="Y430" s="19"/>
    </row>
    <row r="431" spans="1:25" ht="18" x14ac:dyDescent="0.25">
      <c r="A431" s="19"/>
      <c r="B431" s="19"/>
      <c r="C431" s="19"/>
      <c r="D431" s="19"/>
      <c r="E431" s="19"/>
      <c r="F431" s="19"/>
      <c r="G431" s="19"/>
      <c r="H431" s="19"/>
      <c r="I431" s="19"/>
      <c r="J431" s="19"/>
      <c r="K431" s="19"/>
      <c r="L431" s="19"/>
      <c r="M431" s="19"/>
      <c r="N431" s="19"/>
      <c r="O431" s="19"/>
      <c r="P431" s="19"/>
      <c r="Q431" s="19"/>
      <c r="R431" s="19"/>
      <c r="S431" s="19"/>
      <c r="T431" s="19"/>
      <c r="U431" s="19"/>
      <c r="V431" s="19"/>
      <c r="W431" s="19"/>
      <c r="X431" s="19"/>
      <c r="Y431" s="19"/>
    </row>
    <row r="432" spans="1:25" ht="18" x14ac:dyDescent="0.25">
      <c r="A432" s="19"/>
      <c r="B432" s="19"/>
      <c r="C432" s="19"/>
      <c r="D432" s="19"/>
      <c r="E432" s="19"/>
      <c r="F432" s="19"/>
      <c r="G432" s="19"/>
      <c r="H432" s="19"/>
      <c r="I432" s="19"/>
      <c r="J432" s="19"/>
      <c r="K432" s="19"/>
      <c r="L432" s="19"/>
      <c r="M432" s="19"/>
      <c r="N432" s="19"/>
      <c r="O432" s="19"/>
      <c r="P432" s="19"/>
      <c r="Q432" s="19"/>
      <c r="R432" s="19"/>
      <c r="S432" s="19"/>
      <c r="T432" s="19"/>
      <c r="U432" s="19"/>
      <c r="V432" s="19"/>
      <c r="W432" s="19"/>
      <c r="X432" s="19"/>
      <c r="Y432" s="19"/>
    </row>
    <row r="433" spans="1:25" ht="18" x14ac:dyDescent="0.25">
      <c r="A433" s="19"/>
      <c r="B433" s="19"/>
      <c r="C433" s="19"/>
      <c r="D433" s="19"/>
      <c r="E433" s="19"/>
      <c r="F433" s="19"/>
      <c r="G433" s="19"/>
      <c r="H433" s="19"/>
      <c r="I433" s="19"/>
      <c r="J433" s="19"/>
      <c r="K433" s="19"/>
      <c r="L433" s="19"/>
      <c r="M433" s="19"/>
      <c r="N433" s="19"/>
      <c r="O433" s="19"/>
      <c r="P433" s="19"/>
      <c r="Q433" s="19"/>
      <c r="R433" s="19"/>
      <c r="S433" s="19"/>
      <c r="T433" s="19"/>
      <c r="U433" s="19"/>
      <c r="V433" s="19"/>
      <c r="W433" s="19"/>
      <c r="X433" s="19"/>
      <c r="Y433" s="19"/>
    </row>
    <row r="434" spans="1:25" ht="18" x14ac:dyDescent="0.25">
      <c r="A434" s="19"/>
      <c r="B434" s="19"/>
      <c r="C434" s="19"/>
      <c r="D434" s="19"/>
      <c r="E434" s="19"/>
      <c r="F434" s="19"/>
      <c r="G434" s="19"/>
      <c r="H434" s="19"/>
      <c r="I434" s="19"/>
      <c r="J434" s="19"/>
      <c r="K434" s="19"/>
      <c r="L434" s="19"/>
      <c r="M434" s="19"/>
      <c r="N434" s="19"/>
      <c r="O434" s="19"/>
      <c r="P434" s="19"/>
      <c r="Q434" s="19"/>
      <c r="R434" s="19"/>
      <c r="S434" s="19"/>
      <c r="T434" s="19"/>
      <c r="U434" s="19"/>
      <c r="V434" s="19"/>
      <c r="W434" s="19"/>
      <c r="X434" s="19"/>
      <c r="Y434" s="19"/>
    </row>
    <row r="435" spans="1:25" ht="18" x14ac:dyDescent="0.25">
      <c r="A435" s="19"/>
      <c r="B435" s="19"/>
      <c r="C435" s="19"/>
      <c r="D435" s="19"/>
      <c r="E435" s="19"/>
      <c r="F435" s="19"/>
      <c r="G435" s="19"/>
      <c r="H435" s="19"/>
      <c r="I435" s="19"/>
      <c r="J435" s="19"/>
      <c r="K435" s="19"/>
      <c r="L435" s="19"/>
      <c r="M435" s="19"/>
      <c r="N435" s="19"/>
      <c r="O435" s="19"/>
      <c r="P435" s="19"/>
      <c r="Q435" s="19"/>
      <c r="R435" s="19"/>
      <c r="S435" s="19"/>
      <c r="T435" s="19"/>
      <c r="U435" s="19"/>
      <c r="V435" s="19"/>
      <c r="W435" s="19"/>
      <c r="X435" s="19"/>
      <c r="Y435" s="19"/>
    </row>
    <row r="436" spans="1:25" ht="18" x14ac:dyDescent="0.25">
      <c r="A436" s="19"/>
      <c r="B436" s="19"/>
      <c r="C436" s="19"/>
      <c r="D436" s="19"/>
      <c r="E436" s="19"/>
      <c r="F436" s="19"/>
      <c r="G436" s="19"/>
      <c r="H436" s="19"/>
      <c r="I436" s="19"/>
      <c r="J436" s="19"/>
      <c r="K436" s="19"/>
      <c r="L436" s="19"/>
      <c r="M436" s="19"/>
      <c r="N436" s="19"/>
      <c r="O436" s="19"/>
      <c r="P436" s="19"/>
      <c r="Q436" s="19"/>
      <c r="R436" s="19"/>
      <c r="S436" s="19"/>
      <c r="T436" s="19"/>
      <c r="U436" s="19"/>
      <c r="V436" s="19"/>
      <c r="W436" s="19"/>
      <c r="X436" s="19"/>
      <c r="Y436" s="19"/>
    </row>
    <row r="437" spans="1:25" ht="18" x14ac:dyDescent="0.25">
      <c r="A437" s="19"/>
      <c r="B437" s="19"/>
      <c r="C437" s="19"/>
      <c r="D437" s="19"/>
      <c r="E437" s="19"/>
      <c r="F437" s="19"/>
      <c r="G437" s="19"/>
      <c r="H437" s="19"/>
      <c r="I437" s="19"/>
      <c r="J437" s="19"/>
      <c r="K437" s="19"/>
      <c r="L437" s="19"/>
      <c r="M437" s="19"/>
      <c r="N437" s="19"/>
      <c r="O437" s="19"/>
      <c r="P437" s="19"/>
      <c r="Q437" s="19"/>
      <c r="R437" s="19"/>
      <c r="S437" s="19"/>
      <c r="T437" s="19"/>
      <c r="U437" s="19"/>
      <c r="V437" s="19"/>
      <c r="W437" s="19"/>
      <c r="X437" s="19"/>
      <c r="Y437" s="19"/>
    </row>
    <row r="438" spans="1:25" ht="18" x14ac:dyDescent="0.25">
      <c r="A438" s="19"/>
      <c r="B438" s="19"/>
      <c r="C438" s="19"/>
      <c r="D438" s="19"/>
      <c r="E438" s="19"/>
      <c r="F438" s="19"/>
      <c r="G438" s="19"/>
      <c r="H438" s="19"/>
      <c r="I438" s="19"/>
      <c r="J438" s="19"/>
      <c r="K438" s="19"/>
      <c r="L438" s="19"/>
      <c r="M438" s="19"/>
      <c r="N438" s="19"/>
      <c r="O438" s="19"/>
      <c r="P438" s="19"/>
      <c r="Q438" s="19"/>
      <c r="R438" s="19"/>
      <c r="S438" s="19"/>
      <c r="T438" s="19"/>
      <c r="U438" s="19"/>
      <c r="V438" s="19"/>
      <c r="W438" s="19"/>
      <c r="X438" s="19"/>
      <c r="Y438" s="19"/>
    </row>
    <row r="439" spans="1:25" ht="18" x14ac:dyDescent="0.25">
      <c r="A439" s="19"/>
      <c r="B439" s="19"/>
      <c r="C439" s="19"/>
      <c r="D439" s="19"/>
      <c r="E439" s="19"/>
      <c r="F439" s="19"/>
      <c r="G439" s="19"/>
      <c r="H439" s="19"/>
      <c r="I439" s="19"/>
      <c r="J439" s="19"/>
      <c r="K439" s="19"/>
      <c r="L439" s="19"/>
      <c r="M439" s="19"/>
      <c r="N439" s="19"/>
      <c r="O439" s="19"/>
      <c r="P439" s="19"/>
      <c r="Q439" s="19"/>
      <c r="R439" s="19"/>
      <c r="S439" s="19"/>
      <c r="T439" s="19"/>
      <c r="U439" s="19"/>
      <c r="V439" s="19"/>
      <c r="W439" s="19"/>
      <c r="X439" s="19"/>
      <c r="Y439" s="19"/>
    </row>
    <row r="440" spans="1:25" ht="18" x14ac:dyDescent="0.25">
      <c r="A440" s="19"/>
      <c r="B440" s="19"/>
      <c r="C440" s="19"/>
      <c r="D440" s="19"/>
      <c r="E440" s="19"/>
      <c r="F440" s="19"/>
      <c r="G440" s="19"/>
      <c r="H440" s="19"/>
      <c r="I440" s="19"/>
      <c r="J440" s="19"/>
      <c r="K440" s="19"/>
      <c r="L440" s="19"/>
      <c r="M440" s="19"/>
      <c r="N440" s="19"/>
      <c r="O440" s="19"/>
      <c r="P440" s="19"/>
      <c r="Q440" s="19"/>
      <c r="R440" s="19"/>
      <c r="S440" s="19"/>
      <c r="T440" s="19"/>
      <c r="U440" s="19"/>
      <c r="V440" s="19"/>
      <c r="W440" s="19"/>
      <c r="X440" s="19"/>
      <c r="Y440" s="19"/>
    </row>
    <row r="441" spans="1:25" ht="18" x14ac:dyDescent="0.25">
      <c r="A441" s="19"/>
      <c r="B441" s="19"/>
      <c r="C441" s="19"/>
      <c r="D441" s="19"/>
      <c r="E441" s="19"/>
      <c r="F441" s="19"/>
      <c r="G441" s="19"/>
      <c r="H441" s="19"/>
      <c r="I441" s="19"/>
      <c r="J441" s="19"/>
      <c r="K441" s="19"/>
      <c r="L441" s="19"/>
      <c r="M441" s="19"/>
      <c r="N441" s="19"/>
      <c r="O441" s="19"/>
      <c r="P441" s="19"/>
      <c r="Q441" s="19"/>
      <c r="R441" s="19"/>
      <c r="S441" s="19"/>
      <c r="T441" s="19"/>
      <c r="U441" s="19"/>
      <c r="V441" s="19"/>
      <c r="W441" s="19"/>
      <c r="X441" s="19"/>
      <c r="Y441" s="19"/>
    </row>
    <row r="442" spans="1:25" ht="18" x14ac:dyDescent="0.25">
      <c r="A442" s="19"/>
      <c r="B442" s="19"/>
      <c r="C442" s="19"/>
      <c r="D442" s="19"/>
      <c r="E442" s="19"/>
      <c r="F442" s="19"/>
      <c r="G442" s="19"/>
      <c r="H442" s="19"/>
      <c r="I442" s="19"/>
      <c r="J442" s="19"/>
      <c r="K442" s="19"/>
      <c r="L442" s="19"/>
      <c r="M442" s="19"/>
      <c r="N442" s="19"/>
      <c r="O442" s="19"/>
      <c r="P442" s="19"/>
      <c r="Q442" s="19"/>
      <c r="R442" s="19"/>
      <c r="S442" s="19"/>
      <c r="T442" s="19"/>
      <c r="U442" s="19"/>
      <c r="V442" s="19"/>
      <c r="W442" s="19"/>
      <c r="X442" s="19"/>
      <c r="Y442" s="19"/>
    </row>
    <row r="443" spans="1:25" ht="18" x14ac:dyDescent="0.25">
      <c r="A443" s="19"/>
      <c r="B443" s="19"/>
      <c r="C443" s="19"/>
      <c r="D443" s="19"/>
      <c r="E443" s="19"/>
      <c r="F443" s="19"/>
      <c r="G443" s="19"/>
      <c r="H443" s="19"/>
      <c r="I443" s="19"/>
      <c r="J443" s="19"/>
      <c r="K443" s="19"/>
      <c r="L443" s="19"/>
      <c r="M443" s="19"/>
      <c r="N443" s="19"/>
      <c r="O443" s="19"/>
      <c r="P443" s="19"/>
      <c r="Q443" s="19"/>
      <c r="R443" s="19"/>
      <c r="S443" s="19"/>
      <c r="T443" s="19"/>
      <c r="U443" s="19"/>
      <c r="V443" s="19"/>
      <c r="W443" s="19"/>
      <c r="X443" s="19"/>
      <c r="Y443" s="19"/>
    </row>
    <row r="444" spans="1:25" ht="18" x14ac:dyDescent="0.25">
      <c r="A444" s="19"/>
      <c r="B444" s="19"/>
      <c r="C444" s="19"/>
      <c r="D444" s="19"/>
      <c r="E444" s="19"/>
      <c r="F444" s="19"/>
      <c r="G444" s="19"/>
      <c r="H444" s="19"/>
      <c r="I444" s="19"/>
      <c r="J444" s="19"/>
      <c r="K444" s="19"/>
      <c r="L444" s="19"/>
      <c r="M444" s="19"/>
      <c r="N444" s="19"/>
      <c r="O444" s="19"/>
      <c r="P444" s="19"/>
      <c r="Q444" s="19"/>
      <c r="R444" s="19"/>
      <c r="S444" s="19"/>
      <c r="T444" s="19"/>
      <c r="U444" s="19"/>
      <c r="V444" s="19"/>
      <c r="W444" s="19"/>
      <c r="X444" s="19"/>
      <c r="Y444" s="19"/>
    </row>
    <row r="445" spans="1:25" ht="18" x14ac:dyDescent="0.25">
      <c r="A445" s="19"/>
      <c r="B445" s="19"/>
      <c r="C445" s="19"/>
      <c r="D445" s="19"/>
      <c r="E445" s="19"/>
      <c r="F445" s="19"/>
      <c r="G445" s="19"/>
      <c r="H445" s="19"/>
      <c r="I445" s="19"/>
      <c r="J445" s="19"/>
      <c r="K445" s="19"/>
      <c r="L445" s="19"/>
      <c r="M445" s="19"/>
      <c r="N445" s="19"/>
      <c r="O445" s="19"/>
      <c r="P445" s="19"/>
      <c r="Q445" s="19"/>
      <c r="R445" s="19"/>
      <c r="S445" s="19"/>
      <c r="T445" s="19"/>
      <c r="U445" s="19"/>
      <c r="V445" s="19"/>
      <c r="W445" s="19"/>
      <c r="X445" s="19"/>
      <c r="Y445" s="19"/>
    </row>
    <row r="446" spans="1:25" ht="18" x14ac:dyDescent="0.25">
      <c r="A446" s="19"/>
      <c r="B446" s="19"/>
      <c r="C446" s="19"/>
      <c r="D446" s="19"/>
      <c r="E446" s="19"/>
      <c r="F446" s="19"/>
      <c r="G446" s="19"/>
      <c r="H446" s="19"/>
      <c r="I446" s="19"/>
      <c r="J446" s="19"/>
      <c r="K446" s="19"/>
      <c r="L446" s="19"/>
      <c r="M446" s="19"/>
      <c r="N446" s="19"/>
      <c r="O446" s="19"/>
      <c r="P446" s="19"/>
      <c r="Q446" s="19"/>
      <c r="R446" s="19"/>
      <c r="S446" s="19"/>
      <c r="T446" s="19"/>
      <c r="U446" s="19"/>
      <c r="V446" s="19"/>
      <c r="W446" s="19"/>
      <c r="X446" s="19"/>
      <c r="Y446" s="19"/>
    </row>
    <row r="447" spans="1:25" ht="18" x14ac:dyDescent="0.25">
      <c r="A447" s="19"/>
      <c r="B447" s="19"/>
      <c r="C447" s="19"/>
      <c r="D447" s="19"/>
      <c r="E447" s="19"/>
      <c r="F447" s="19"/>
      <c r="G447" s="19"/>
      <c r="H447" s="19"/>
      <c r="I447" s="19"/>
      <c r="J447" s="19"/>
      <c r="K447" s="19"/>
      <c r="L447" s="19"/>
      <c r="M447" s="19"/>
      <c r="N447" s="19"/>
      <c r="O447" s="19"/>
      <c r="P447" s="19"/>
      <c r="Q447" s="19"/>
      <c r="R447" s="19"/>
      <c r="S447" s="19"/>
      <c r="T447" s="19"/>
      <c r="U447" s="19"/>
      <c r="V447" s="19"/>
      <c r="W447" s="19"/>
      <c r="X447" s="19"/>
      <c r="Y447" s="19"/>
    </row>
    <row r="448" spans="1:25" ht="18" x14ac:dyDescent="0.25">
      <c r="A448" s="19"/>
      <c r="B448" s="19"/>
      <c r="C448" s="19"/>
      <c r="D448" s="19"/>
      <c r="E448" s="19"/>
      <c r="F448" s="19"/>
      <c r="G448" s="19"/>
      <c r="H448" s="19"/>
      <c r="I448" s="19"/>
      <c r="J448" s="19"/>
      <c r="K448" s="19"/>
      <c r="L448" s="19"/>
      <c r="M448" s="19"/>
      <c r="N448" s="19"/>
      <c r="O448" s="19"/>
      <c r="P448" s="19"/>
      <c r="Q448" s="19"/>
      <c r="R448" s="19"/>
      <c r="S448" s="19"/>
      <c r="T448" s="19"/>
      <c r="U448" s="19"/>
      <c r="V448" s="19"/>
      <c r="W448" s="19"/>
      <c r="X448" s="19"/>
      <c r="Y448" s="19"/>
    </row>
    <row r="449" spans="1:25" ht="18" x14ac:dyDescent="0.25">
      <c r="A449" s="19"/>
      <c r="B449" s="19"/>
      <c r="C449" s="19"/>
      <c r="D449" s="19"/>
      <c r="E449" s="19"/>
      <c r="F449" s="19"/>
      <c r="G449" s="19"/>
      <c r="H449" s="19"/>
      <c r="I449" s="19"/>
      <c r="J449" s="19"/>
      <c r="K449" s="19"/>
      <c r="L449" s="19"/>
      <c r="M449" s="19"/>
      <c r="N449" s="19"/>
      <c r="O449" s="19"/>
      <c r="P449" s="19"/>
      <c r="Q449" s="19"/>
      <c r="R449" s="19"/>
      <c r="S449" s="19"/>
      <c r="T449" s="19"/>
      <c r="U449" s="19"/>
      <c r="V449" s="19"/>
      <c r="W449" s="19"/>
      <c r="X449" s="19"/>
      <c r="Y449" s="19"/>
    </row>
    <row r="450" spans="1:25" ht="18" x14ac:dyDescent="0.25">
      <c r="A450" s="19"/>
      <c r="B450" s="19"/>
      <c r="C450" s="19"/>
      <c r="D450" s="19"/>
      <c r="E450" s="19"/>
      <c r="F450" s="19"/>
      <c r="G450" s="19"/>
      <c r="H450" s="19"/>
      <c r="I450" s="19"/>
      <c r="J450" s="19"/>
      <c r="K450" s="19"/>
      <c r="L450" s="19"/>
      <c r="M450" s="19"/>
      <c r="N450" s="19"/>
      <c r="O450" s="19"/>
      <c r="P450" s="19"/>
      <c r="Q450" s="19"/>
      <c r="R450" s="19"/>
      <c r="S450" s="19"/>
      <c r="T450" s="19"/>
      <c r="U450" s="19"/>
      <c r="V450" s="19"/>
      <c r="W450" s="19"/>
      <c r="X450" s="19"/>
      <c r="Y450" s="19"/>
    </row>
    <row r="451" spans="1:25" ht="18" x14ac:dyDescent="0.25">
      <c r="A451" s="19"/>
      <c r="B451" s="19"/>
      <c r="C451" s="19"/>
      <c r="D451" s="19"/>
      <c r="E451" s="19"/>
      <c r="F451" s="19"/>
      <c r="G451" s="19"/>
      <c r="H451" s="19"/>
      <c r="I451" s="19"/>
      <c r="J451" s="19"/>
      <c r="K451" s="19"/>
      <c r="L451" s="19"/>
      <c r="M451" s="19"/>
      <c r="N451" s="19"/>
      <c r="O451" s="19"/>
      <c r="P451" s="19"/>
      <c r="Q451" s="19"/>
      <c r="R451" s="19"/>
      <c r="S451" s="19"/>
      <c r="T451" s="19"/>
      <c r="U451" s="19"/>
      <c r="V451" s="19"/>
      <c r="W451" s="19"/>
      <c r="X451" s="19"/>
      <c r="Y451" s="19"/>
    </row>
    <row r="452" spans="1:25" ht="18" x14ac:dyDescent="0.25">
      <c r="A452" s="19"/>
      <c r="B452" s="19"/>
      <c r="C452" s="19"/>
      <c r="D452" s="19"/>
      <c r="E452" s="19"/>
      <c r="F452" s="19"/>
      <c r="G452" s="19"/>
      <c r="H452" s="19"/>
      <c r="I452" s="19"/>
      <c r="J452" s="19"/>
      <c r="K452" s="19"/>
      <c r="L452" s="19"/>
      <c r="M452" s="19"/>
      <c r="N452" s="19"/>
      <c r="O452" s="19"/>
      <c r="P452" s="19"/>
      <c r="Q452" s="19"/>
      <c r="R452" s="19"/>
      <c r="S452" s="19"/>
      <c r="T452" s="19"/>
      <c r="U452" s="19"/>
      <c r="V452" s="19"/>
      <c r="W452" s="19"/>
      <c r="X452" s="19"/>
      <c r="Y452" s="19"/>
    </row>
    <row r="453" spans="1:25" ht="18" x14ac:dyDescent="0.25">
      <c r="A453" s="19"/>
      <c r="B453" s="19"/>
      <c r="C453" s="19"/>
      <c r="D453" s="19"/>
      <c r="E453" s="19"/>
      <c r="F453" s="19"/>
      <c r="G453" s="19"/>
      <c r="H453" s="19"/>
      <c r="I453" s="19"/>
      <c r="J453" s="19"/>
      <c r="K453" s="19"/>
      <c r="L453" s="19"/>
      <c r="M453" s="19"/>
      <c r="N453" s="19"/>
      <c r="O453" s="19"/>
      <c r="P453" s="19"/>
      <c r="Q453" s="19"/>
      <c r="R453" s="19"/>
      <c r="S453" s="19"/>
      <c r="T453" s="19"/>
      <c r="U453" s="19"/>
      <c r="V453" s="19"/>
      <c r="W453" s="19"/>
      <c r="X453" s="19"/>
      <c r="Y453" s="19"/>
    </row>
    <row r="454" spans="1:25" ht="18" x14ac:dyDescent="0.25">
      <c r="A454" s="19"/>
      <c r="B454" s="19"/>
      <c r="C454" s="19"/>
      <c r="D454" s="19"/>
      <c r="E454" s="19"/>
      <c r="F454" s="19"/>
      <c r="G454" s="19"/>
      <c r="H454" s="19"/>
      <c r="I454" s="19"/>
      <c r="J454" s="19"/>
      <c r="K454" s="19"/>
      <c r="L454" s="19"/>
      <c r="M454" s="19"/>
      <c r="N454" s="19"/>
      <c r="O454" s="19"/>
      <c r="P454" s="19"/>
      <c r="Q454" s="19"/>
      <c r="R454" s="19"/>
      <c r="S454" s="19"/>
      <c r="T454" s="19"/>
      <c r="U454" s="19"/>
      <c r="V454" s="19"/>
      <c r="W454" s="19"/>
      <c r="X454" s="19"/>
      <c r="Y454" s="19"/>
    </row>
    <row r="455" spans="1:25" ht="18" x14ac:dyDescent="0.25">
      <c r="A455" s="19"/>
      <c r="B455" s="19"/>
      <c r="C455" s="19"/>
      <c r="D455" s="19"/>
      <c r="E455" s="19"/>
      <c r="F455" s="19"/>
      <c r="G455" s="19"/>
      <c r="H455" s="19"/>
      <c r="I455" s="19"/>
      <c r="J455" s="19"/>
      <c r="K455" s="19"/>
      <c r="L455" s="19"/>
      <c r="M455" s="19"/>
      <c r="N455" s="19"/>
      <c r="O455" s="19"/>
      <c r="P455" s="19"/>
      <c r="Q455" s="19"/>
      <c r="R455" s="19"/>
      <c r="S455" s="19"/>
      <c r="T455" s="19"/>
      <c r="U455" s="19"/>
      <c r="V455" s="19"/>
      <c r="W455" s="19"/>
      <c r="X455" s="19"/>
      <c r="Y455" s="19"/>
    </row>
    <row r="456" spans="1:25" ht="18" x14ac:dyDescent="0.25">
      <c r="A456" s="19"/>
      <c r="B456" s="19"/>
      <c r="C456" s="19"/>
      <c r="D456" s="19"/>
      <c r="E456" s="19"/>
      <c r="F456" s="19"/>
      <c r="G456" s="19"/>
      <c r="H456" s="19"/>
      <c r="I456" s="19"/>
      <c r="J456" s="19"/>
      <c r="K456" s="19"/>
      <c r="L456" s="19"/>
      <c r="M456" s="19"/>
      <c r="N456" s="19"/>
      <c r="O456" s="19"/>
      <c r="P456" s="19"/>
      <c r="Q456" s="19"/>
      <c r="R456" s="19"/>
      <c r="S456" s="19"/>
      <c r="T456" s="19"/>
      <c r="U456" s="19"/>
      <c r="V456" s="19"/>
      <c r="W456" s="19"/>
      <c r="X456" s="19"/>
      <c r="Y456" s="19"/>
    </row>
    <row r="457" spans="1:25" ht="18" x14ac:dyDescent="0.25">
      <c r="A457" s="19"/>
      <c r="B457" s="19"/>
      <c r="C457" s="19"/>
      <c r="D457" s="19"/>
      <c r="E457" s="19"/>
      <c r="F457" s="19"/>
      <c r="G457" s="19"/>
      <c r="H457" s="19"/>
      <c r="I457" s="19"/>
      <c r="J457" s="19"/>
      <c r="K457" s="19"/>
      <c r="L457" s="19"/>
      <c r="M457" s="19"/>
      <c r="N457" s="19"/>
      <c r="O457" s="19"/>
      <c r="P457" s="19"/>
      <c r="Q457" s="19"/>
      <c r="R457" s="19"/>
      <c r="S457" s="19"/>
      <c r="T457" s="19"/>
      <c r="U457" s="19"/>
      <c r="V457" s="19"/>
      <c r="W457" s="19"/>
      <c r="X457" s="19"/>
      <c r="Y457" s="19"/>
    </row>
    <row r="458" spans="1:25" ht="18" x14ac:dyDescent="0.25">
      <c r="A458" s="19"/>
      <c r="B458" s="19"/>
      <c r="C458" s="19"/>
      <c r="D458" s="19"/>
      <c r="E458" s="19"/>
      <c r="F458" s="19"/>
      <c r="G458" s="19"/>
      <c r="H458" s="19"/>
      <c r="I458" s="19"/>
      <c r="J458" s="19"/>
      <c r="K458" s="19"/>
      <c r="L458" s="19"/>
      <c r="M458" s="19"/>
      <c r="N458" s="19"/>
      <c r="O458" s="19"/>
      <c r="P458" s="19"/>
      <c r="Q458" s="19"/>
      <c r="R458" s="19"/>
      <c r="S458" s="19"/>
      <c r="T458" s="19"/>
      <c r="U458" s="19"/>
      <c r="V458" s="19"/>
      <c r="W458" s="19"/>
      <c r="X458" s="19"/>
      <c r="Y458" s="19"/>
    </row>
    <row r="459" spans="1:25" ht="18" x14ac:dyDescent="0.25">
      <c r="A459" s="19"/>
      <c r="B459" s="19"/>
      <c r="C459" s="19"/>
      <c r="D459" s="19"/>
      <c r="E459" s="19"/>
      <c r="F459" s="19"/>
      <c r="G459" s="19"/>
      <c r="H459" s="19"/>
      <c r="I459" s="19"/>
      <c r="J459" s="19"/>
      <c r="K459" s="19"/>
      <c r="L459" s="19"/>
      <c r="M459" s="19"/>
      <c r="N459" s="19"/>
      <c r="O459" s="19"/>
      <c r="P459" s="19"/>
      <c r="Q459" s="19"/>
      <c r="R459" s="19"/>
      <c r="S459" s="19"/>
      <c r="T459" s="19"/>
      <c r="U459" s="19"/>
      <c r="V459" s="19"/>
      <c r="W459" s="19"/>
      <c r="X459" s="19"/>
      <c r="Y459" s="19"/>
    </row>
    <row r="460" spans="1:25" ht="18" x14ac:dyDescent="0.25">
      <c r="A460" s="19"/>
      <c r="B460" s="19"/>
      <c r="C460" s="19"/>
      <c r="D460" s="19"/>
      <c r="E460" s="19"/>
      <c r="F460" s="19"/>
      <c r="G460" s="19"/>
      <c r="H460" s="19"/>
      <c r="I460" s="19"/>
      <c r="J460" s="19"/>
      <c r="K460" s="19"/>
      <c r="L460" s="19"/>
      <c r="M460" s="19"/>
      <c r="N460" s="19"/>
      <c r="O460" s="19"/>
      <c r="P460" s="19"/>
      <c r="Q460" s="19"/>
      <c r="R460" s="19"/>
      <c r="S460" s="19"/>
      <c r="T460" s="19"/>
      <c r="U460" s="19"/>
      <c r="V460" s="19"/>
      <c r="W460" s="19"/>
      <c r="X460" s="19"/>
      <c r="Y460" s="19"/>
    </row>
    <row r="461" spans="1:25" ht="18" x14ac:dyDescent="0.25">
      <c r="A461" s="19"/>
      <c r="B461" s="19"/>
      <c r="C461" s="19"/>
      <c r="D461" s="19"/>
      <c r="E461" s="19"/>
      <c r="F461" s="19"/>
      <c r="G461" s="19"/>
      <c r="H461" s="19"/>
      <c r="I461" s="19"/>
      <c r="J461" s="19"/>
      <c r="K461" s="19"/>
      <c r="L461" s="19"/>
      <c r="M461" s="19"/>
      <c r="N461" s="19"/>
      <c r="O461" s="19"/>
      <c r="P461" s="19"/>
      <c r="Q461" s="19"/>
      <c r="R461" s="19"/>
      <c r="S461" s="19"/>
      <c r="T461" s="19"/>
      <c r="U461" s="19"/>
      <c r="V461" s="19"/>
      <c r="W461" s="19"/>
      <c r="X461" s="19"/>
      <c r="Y461" s="19"/>
    </row>
    <row r="462" spans="1:25" ht="18" x14ac:dyDescent="0.25">
      <c r="A462" s="19"/>
      <c r="B462" s="19"/>
      <c r="C462" s="19"/>
      <c r="D462" s="19"/>
      <c r="E462" s="19"/>
      <c r="F462" s="19"/>
      <c r="G462" s="19"/>
      <c r="H462" s="19"/>
      <c r="I462" s="19"/>
      <c r="J462" s="19"/>
      <c r="K462" s="19"/>
      <c r="L462" s="19"/>
      <c r="M462" s="19"/>
      <c r="N462" s="19"/>
      <c r="O462" s="19"/>
      <c r="P462" s="19"/>
      <c r="Q462" s="19"/>
      <c r="R462" s="19"/>
      <c r="S462" s="19"/>
      <c r="T462" s="19"/>
      <c r="U462" s="19"/>
      <c r="V462" s="19"/>
      <c r="W462" s="19"/>
      <c r="X462" s="19"/>
      <c r="Y462" s="19"/>
    </row>
    <row r="463" spans="1:25" ht="18" x14ac:dyDescent="0.25">
      <c r="A463" s="19"/>
      <c r="B463" s="19"/>
      <c r="C463" s="19"/>
      <c r="D463" s="19"/>
      <c r="E463" s="19"/>
      <c r="F463" s="19"/>
      <c r="G463" s="19"/>
      <c r="H463" s="19"/>
      <c r="I463" s="19"/>
      <c r="J463" s="19"/>
      <c r="K463" s="19"/>
      <c r="L463" s="19"/>
      <c r="M463" s="19"/>
      <c r="N463" s="19"/>
      <c r="O463" s="19"/>
      <c r="P463" s="19"/>
      <c r="Q463" s="19"/>
      <c r="R463" s="19"/>
      <c r="S463" s="19"/>
      <c r="T463" s="19"/>
      <c r="U463" s="19"/>
      <c r="V463" s="19"/>
      <c r="W463" s="19"/>
      <c r="X463" s="19"/>
      <c r="Y463" s="19"/>
    </row>
    <row r="464" spans="1:25" ht="18" x14ac:dyDescent="0.25">
      <c r="A464" s="19"/>
      <c r="B464" s="19"/>
      <c r="C464" s="19"/>
      <c r="D464" s="19"/>
      <c r="E464" s="19"/>
      <c r="F464" s="19"/>
      <c r="G464" s="19"/>
      <c r="H464" s="19"/>
      <c r="I464" s="19"/>
      <c r="J464" s="19"/>
      <c r="K464" s="19"/>
      <c r="L464" s="19"/>
      <c r="M464" s="19"/>
      <c r="N464" s="19"/>
      <c r="O464" s="19"/>
      <c r="P464" s="19"/>
      <c r="Q464" s="19"/>
      <c r="R464" s="19"/>
      <c r="S464" s="19"/>
      <c r="T464" s="19"/>
      <c r="U464" s="19"/>
      <c r="V464" s="19"/>
      <c r="W464" s="19"/>
      <c r="X464" s="19"/>
      <c r="Y464" s="19"/>
    </row>
    <row r="465" spans="1:25" ht="18" x14ac:dyDescent="0.25">
      <c r="A465" s="19"/>
      <c r="B465" s="19"/>
      <c r="C465" s="19"/>
      <c r="D465" s="19"/>
      <c r="E465" s="19"/>
      <c r="F465" s="19"/>
      <c r="G465" s="19"/>
      <c r="H465" s="19"/>
      <c r="I465" s="19"/>
      <c r="J465" s="19"/>
      <c r="K465" s="19"/>
      <c r="L465" s="19"/>
      <c r="M465" s="19"/>
      <c r="N465" s="19"/>
      <c r="O465" s="19"/>
      <c r="P465" s="19"/>
      <c r="Q465" s="19"/>
      <c r="R465" s="19"/>
      <c r="S465" s="19"/>
      <c r="T465" s="19"/>
      <c r="U465" s="19"/>
      <c r="V465" s="19"/>
      <c r="W465" s="19"/>
      <c r="X465" s="19"/>
      <c r="Y465" s="19"/>
    </row>
    <row r="466" spans="1:25" ht="18" x14ac:dyDescent="0.25">
      <c r="A466" s="19"/>
      <c r="B466" s="19"/>
      <c r="C466" s="19"/>
      <c r="D466" s="19"/>
      <c r="E466" s="19"/>
      <c r="F466" s="19"/>
      <c r="G466" s="19"/>
      <c r="H466" s="19"/>
      <c r="I466" s="19"/>
      <c r="J466" s="19"/>
      <c r="K466" s="19"/>
      <c r="L466" s="19"/>
      <c r="M466" s="19"/>
      <c r="N466" s="19"/>
      <c r="O466" s="19"/>
      <c r="P466" s="19"/>
      <c r="Q466" s="19"/>
      <c r="R466" s="19"/>
      <c r="S466" s="19"/>
      <c r="T466" s="19"/>
      <c r="U466" s="19"/>
      <c r="V466" s="19"/>
      <c r="W466" s="19"/>
      <c r="X466" s="19"/>
      <c r="Y466" s="19"/>
    </row>
    <row r="467" spans="1:25" ht="18" x14ac:dyDescent="0.25">
      <c r="A467" s="19"/>
      <c r="B467" s="19"/>
      <c r="C467" s="19"/>
      <c r="D467" s="19"/>
      <c r="E467" s="19"/>
      <c r="F467" s="19"/>
      <c r="G467" s="19"/>
      <c r="H467" s="19"/>
      <c r="I467" s="19"/>
      <c r="J467" s="19"/>
      <c r="K467" s="19"/>
      <c r="L467" s="19"/>
      <c r="M467" s="19"/>
      <c r="N467" s="19"/>
      <c r="O467" s="19"/>
      <c r="P467" s="19"/>
      <c r="Q467" s="19"/>
      <c r="R467" s="19"/>
      <c r="S467" s="19"/>
      <c r="T467" s="19"/>
      <c r="U467" s="19"/>
      <c r="V467" s="19"/>
      <c r="W467" s="19"/>
      <c r="X467" s="19"/>
      <c r="Y467" s="19"/>
    </row>
    <row r="468" spans="1:25" ht="18" x14ac:dyDescent="0.25">
      <c r="A468" s="19"/>
      <c r="B468" s="19"/>
      <c r="C468" s="19"/>
      <c r="D468" s="19"/>
      <c r="E468" s="19"/>
      <c r="F468" s="19"/>
      <c r="G468" s="19"/>
      <c r="H468" s="19"/>
      <c r="I468" s="19"/>
      <c r="J468" s="19"/>
      <c r="K468" s="19"/>
      <c r="L468" s="19"/>
      <c r="M468" s="19"/>
      <c r="N468" s="19"/>
      <c r="O468" s="19"/>
      <c r="P468" s="19"/>
      <c r="Q468" s="19"/>
      <c r="R468" s="19"/>
      <c r="S468" s="19"/>
      <c r="T468" s="19"/>
      <c r="U468" s="19"/>
      <c r="V468" s="19"/>
      <c r="W468" s="19"/>
      <c r="X468" s="19"/>
      <c r="Y468" s="19"/>
    </row>
    <row r="469" spans="1:25" ht="18" x14ac:dyDescent="0.25">
      <c r="A469" s="19"/>
      <c r="B469" s="19"/>
      <c r="C469" s="19"/>
      <c r="D469" s="19"/>
      <c r="E469" s="19"/>
      <c r="F469" s="19"/>
      <c r="G469" s="19"/>
      <c r="H469" s="19"/>
      <c r="I469" s="19"/>
      <c r="J469" s="19"/>
      <c r="K469" s="19"/>
      <c r="L469" s="19"/>
      <c r="M469" s="19"/>
      <c r="N469" s="19"/>
      <c r="O469" s="19"/>
      <c r="P469" s="19"/>
      <c r="Q469" s="19"/>
      <c r="R469" s="19"/>
      <c r="S469" s="19"/>
      <c r="T469" s="19"/>
      <c r="U469" s="19"/>
      <c r="V469" s="19"/>
      <c r="W469" s="19"/>
      <c r="X469" s="19"/>
      <c r="Y469" s="19"/>
    </row>
    <row r="470" spans="1:25" ht="18" x14ac:dyDescent="0.25">
      <c r="A470" s="19"/>
      <c r="B470" s="19"/>
      <c r="C470" s="19"/>
      <c r="D470" s="19"/>
      <c r="E470" s="19"/>
      <c r="F470" s="19"/>
      <c r="G470" s="19"/>
      <c r="H470" s="19"/>
      <c r="I470" s="19"/>
      <c r="J470" s="19"/>
      <c r="K470" s="19"/>
      <c r="L470" s="19"/>
      <c r="M470" s="19"/>
      <c r="N470" s="19"/>
      <c r="O470" s="19"/>
      <c r="P470" s="19"/>
      <c r="Q470" s="19"/>
      <c r="R470" s="19"/>
      <c r="S470" s="19"/>
      <c r="T470" s="19"/>
      <c r="U470" s="19"/>
      <c r="V470" s="19"/>
      <c r="W470" s="19"/>
      <c r="X470" s="19"/>
      <c r="Y470" s="19"/>
    </row>
    <row r="471" spans="1:25" ht="18" x14ac:dyDescent="0.25">
      <c r="A471" s="19"/>
      <c r="B471" s="19"/>
      <c r="C471" s="19"/>
      <c r="D471" s="19"/>
      <c r="E471" s="19"/>
      <c r="F471" s="19"/>
      <c r="G471" s="19"/>
      <c r="H471" s="19"/>
      <c r="I471" s="19"/>
      <c r="J471" s="19"/>
      <c r="K471" s="19"/>
      <c r="L471" s="19"/>
      <c r="M471" s="19"/>
      <c r="N471" s="19"/>
      <c r="O471" s="19"/>
      <c r="P471" s="19"/>
      <c r="Q471" s="19"/>
      <c r="R471" s="19"/>
      <c r="S471" s="19"/>
      <c r="T471" s="19"/>
      <c r="U471" s="19"/>
      <c r="V471" s="19"/>
      <c r="W471" s="19"/>
      <c r="X471" s="19"/>
      <c r="Y471" s="19"/>
    </row>
    <row r="472" spans="1:25" ht="18" x14ac:dyDescent="0.25">
      <c r="A472" s="19"/>
      <c r="B472" s="19"/>
      <c r="C472" s="19"/>
      <c r="D472" s="19"/>
      <c r="E472" s="19"/>
      <c r="F472" s="19"/>
      <c r="G472" s="19"/>
      <c r="H472" s="19"/>
      <c r="I472" s="19"/>
      <c r="J472" s="19"/>
      <c r="K472" s="19"/>
      <c r="L472" s="19"/>
      <c r="M472" s="19"/>
      <c r="N472" s="19"/>
      <c r="O472" s="19"/>
      <c r="P472" s="19"/>
      <c r="Q472" s="19"/>
      <c r="R472" s="19"/>
      <c r="S472" s="19"/>
      <c r="T472" s="19"/>
      <c r="U472" s="19"/>
      <c r="V472" s="19"/>
      <c r="W472" s="19"/>
      <c r="X472" s="19"/>
      <c r="Y472" s="19"/>
    </row>
    <row r="473" spans="1:25" ht="18" x14ac:dyDescent="0.25">
      <c r="A473" s="19"/>
      <c r="B473" s="19"/>
      <c r="C473" s="19"/>
      <c r="D473" s="19"/>
      <c r="E473" s="19"/>
      <c r="F473" s="19"/>
      <c r="G473" s="19"/>
      <c r="H473" s="19"/>
      <c r="I473" s="19"/>
      <c r="J473" s="19"/>
      <c r="K473" s="19"/>
      <c r="L473" s="19"/>
      <c r="M473" s="19"/>
      <c r="N473" s="19"/>
      <c r="O473" s="19"/>
      <c r="P473" s="19"/>
      <c r="Q473" s="19"/>
      <c r="R473" s="19"/>
      <c r="S473" s="19"/>
      <c r="T473" s="19"/>
      <c r="U473" s="19"/>
      <c r="V473" s="19"/>
      <c r="W473" s="19"/>
      <c r="X473" s="19"/>
      <c r="Y473" s="19"/>
    </row>
    <row r="474" spans="1:25" ht="18" x14ac:dyDescent="0.25">
      <c r="A474" s="19"/>
      <c r="B474" s="19"/>
      <c r="C474" s="19"/>
      <c r="D474" s="19"/>
      <c r="E474" s="19"/>
      <c r="F474" s="19"/>
      <c r="G474" s="19"/>
      <c r="H474" s="19"/>
      <c r="I474" s="19"/>
      <c r="J474" s="19"/>
      <c r="K474" s="19"/>
      <c r="L474" s="19"/>
      <c r="M474" s="19"/>
      <c r="N474" s="19"/>
      <c r="O474" s="19"/>
      <c r="P474" s="19"/>
      <c r="Q474" s="19"/>
      <c r="R474" s="19"/>
      <c r="S474" s="19"/>
      <c r="T474" s="19"/>
      <c r="U474" s="19"/>
      <c r="V474" s="19"/>
      <c r="W474" s="19"/>
      <c r="X474" s="19"/>
      <c r="Y474" s="19"/>
    </row>
    <row r="475" spans="1:25" ht="18" x14ac:dyDescent="0.25">
      <c r="A475" s="19"/>
      <c r="B475" s="19"/>
      <c r="C475" s="19"/>
      <c r="D475" s="19"/>
      <c r="E475" s="19"/>
      <c r="F475" s="19"/>
      <c r="G475" s="19"/>
      <c r="H475" s="19"/>
      <c r="I475" s="19"/>
      <c r="J475" s="19"/>
      <c r="K475" s="19"/>
      <c r="L475" s="19"/>
      <c r="M475" s="19"/>
      <c r="N475" s="19"/>
      <c r="O475" s="19"/>
      <c r="P475" s="19"/>
      <c r="Q475" s="19"/>
      <c r="R475" s="19"/>
      <c r="S475" s="19"/>
      <c r="T475" s="19"/>
      <c r="U475" s="19"/>
      <c r="V475" s="19"/>
      <c r="W475" s="19"/>
      <c r="X475" s="19"/>
      <c r="Y475" s="19"/>
    </row>
    <row r="476" spans="1:25" ht="18" x14ac:dyDescent="0.25">
      <c r="A476" s="19"/>
      <c r="B476" s="19"/>
      <c r="C476" s="19"/>
      <c r="D476" s="19"/>
      <c r="E476" s="19"/>
      <c r="F476" s="19"/>
      <c r="G476" s="19"/>
      <c r="H476" s="19"/>
      <c r="I476" s="19"/>
      <c r="J476" s="19"/>
      <c r="K476" s="19"/>
      <c r="L476" s="19"/>
      <c r="M476" s="19"/>
      <c r="N476" s="19"/>
      <c r="O476" s="19"/>
      <c r="P476" s="19"/>
      <c r="Q476" s="19"/>
      <c r="R476" s="19"/>
      <c r="S476" s="19"/>
      <c r="T476" s="19"/>
      <c r="U476" s="19"/>
      <c r="V476" s="19"/>
      <c r="W476" s="19"/>
      <c r="X476" s="19"/>
      <c r="Y476" s="19"/>
    </row>
    <row r="477" spans="1:25" ht="18" x14ac:dyDescent="0.25">
      <c r="A477" s="19"/>
      <c r="B477" s="19"/>
      <c r="C477" s="19"/>
      <c r="D477" s="19"/>
      <c r="E477" s="19"/>
      <c r="F477" s="19"/>
      <c r="G477" s="19"/>
      <c r="H477" s="19"/>
      <c r="I477" s="19"/>
      <c r="J477" s="19"/>
      <c r="K477" s="19"/>
      <c r="L477" s="19"/>
      <c r="M477" s="19"/>
      <c r="N477" s="19"/>
      <c r="O477" s="19"/>
      <c r="P477" s="19"/>
      <c r="Q477" s="19"/>
      <c r="R477" s="19"/>
      <c r="S477" s="19"/>
      <c r="T477" s="19"/>
      <c r="U477" s="19"/>
      <c r="V477" s="19"/>
      <c r="W477" s="19"/>
      <c r="X477" s="19"/>
      <c r="Y477" s="19"/>
    </row>
    <row r="478" spans="1:25" ht="18" x14ac:dyDescent="0.25">
      <c r="A478" s="19"/>
      <c r="B478" s="19"/>
      <c r="C478" s="19"/>
      <c r="D478" s="19"/>
      <c r="E478" s="19"/>
      <c r="F478" s="19"/>
      <c r="G478" s="19"/>
      <c r="H478" s="19"/>
      <c r="I478" s="19"/>
      <c r="J478" s="19"/>
      <c r="K478" s="19"/>
      <c r="L478" s="19"/>
      <c r="M478" s="19"/>
      <c r="N478" s="19"/>
      <c r="O478" s="19"/>
      <c r="P478" s="19"/>
      <c r="Q478" s="19"/>
      <c r="R478" s="19"/>
      <c r="S478" s="19"/>
      <c r="T478" s="19"/>
      <c r="U478" s="19"/>
      <c r="V478" s="19"/>
      <c r="W478" s="19"/>
      <c r="X478" s="19"/>
      <c r="Y478" s="19"/>
    </row>
    <row r="479" spans="1:25" ht="18" x14ac:dyDescent="0.25">
      <c r="A479" s="19"/>
      <c r="B479" s="19"/>
      <c r="C479" s="19"/>
      <c r="D479" s="19"/>
      <c r="E479" s="19"/>
      <c r="F479" s="19"/>
      <c r="G479" s="19"/>
      <c r="H479" s="19"/>
      <c r="I479" s="19"/>
      <c r="J479" s="19"/>
      <c r="K479" s="19"/>
      <c r="L479" s="19"/>
      <c r="M479" s="19"/>
      <c r="N479" s="19"/>
      <c r="O479" s="19"/>
      <c r="P479" s="19"/>
      <c r="Q479" s="19"/>
      <c r="R479" s="19"/>
      <c r="S479" s="19"/>
      <c r="T479" s="19"/>
      <c r="U479" s="19"/>
      <c r="V479" s="19"/>
      <c r="W479" s="19"/>
      <c r="X479" s="19"/>
      <c r="Y479" s="19"/>
    </row>
    <row r="480" spans="1:25" ht="18" x14ac:dyDescent="0.25">
      <c r="A480" s="19"/>
      <c r="B480" s="19"/>
      <c r="C480" s="19"/>
      <c r="D480" s="19"/>
      <c r="E480" s="19"/>
      <c r="F480" s="19"/>
      <c r="G480" s="19"/>
      <c r="H480" s="19"/>
      <c r="I480" s="19"/>
      <c r="J480" s="19"/>
      <c r="K480" s="19"/>
      <c r="L480" s="19"/>
      <c r="M480" s="19"/>
      <c r="N480" s="19"/>
      <c r="O480" s="19"/>
      <c r="P480" s="19"/>
      <c r="Q480" s="19"/>
      <c r="R480" s="19"/>
      <c r="S480" s="19"/>
      <c r="T480" s="19"/>
      <c r="U480" s="19"/>
      <c r="V480" s="19"/>
      <c r="W480" s="19"/>
      <c r="X480" s="19"/>
      <c r="Y480" s="19"/>
    </row>
    <row r="481" spans="1:25" ht="18" x14ac:dyDescent="0.25">
      <c r="A481" s="19"/>
      <c r="B481" s="19"/>
      <c r="C481" s="19"/>
      <c r="D481" s="19"/>
      <c r="E481" s="19"/>
      <c r="F481" s="19"/>
      <c r="G481" s="19"/>
      <c r="H481" s="19"/>
      <c r="I481" s="19"/>
      <c r="J481" s="19"/>
      <c r="K481" s="19"/>
      <c r="L481" s="19"/>
      <c r="M481" s="19"/>
      <c r="N481" s="19"/>
      <c r="O481" s="19"/>
      <c r="P481" s="19"/>
      <c r="Q481" s="19"/>
      <c r="R481" s="19"/>
      <c r="S481" s="19"/>
      <c r="T481" s="19"/>
      <c r="U481" s="19"/>
      <c r="V481" s="19"/>
      <c r="W481" s="19"/>
      <c r="X481" s="19"/>
      <c r="Y481" s="19"/>
    </row>
    <row r="482" spans="1:25" ht="18" x14ac:dyDescent="0.25">
      <c r="A482" s="19"/>
      <c r="B482" s="19"/>
      <c r="C482" s="19"/>
      <c r="D482" s="19"/>
      <c r="E482" s="19"/>
      <c r="F482" s="19"/>
      <c r="G482" s="19"/>
      <c r="H482" s="19"/>
      <c r="I482" s="19"/>
      <c r="J482" s="19"/>
      <c r="K482" s="19"/>
      <c r="L482" s="19"/>
      <c r="M482" s="19"/>
      <c r="N482" s="19"/>
      <c r="O482" s="19"/>
      <c r="P482" s="19"/>
      <c r="Q482" s="19"/>
      <c r="R482" s="19"/>
      <c r="S482" s="19"/>
      <c r="T482" s="19"/>
      <c r="U482" s="19"/>
      <c r="V482" s="19"/>
      <c r="W482" s="19"/>
      <c r="X482" s="19"/>
      <c r="Y482" s="19"/>
    </row>
    <row r="483" spans="1:25" ht="18" x14ac:dyDescent="0.25">
      <c r="A483" s="19"/>
      <c r="B483" s="19"/>
      <c r="C483" s="19"/>
      <c r="D483" s="19"/>
      <c r="E483" s="19"/>
      <c r="F483" s="19"/>
      <c r="G483" s="19"/>
      <c r="H483" s="19"/>
      <c r="I483" s="19"/>
      <c r="J483" s="19"/>
      <c r="K483" s="19"/>
      <c r="L483" s="19"/>
      <c r="M483" s="19"/>
      <c r="N483" s="19"/>
      <c r="O483" s="19"/>
      <c r="P483" s="19"/>
      <c r="Q483" s="19"/>
      <c r="R483" s="19"/>
      <c r="S483" s="19"/>
      <c r="T483" s="19"/>
      <c r="U483" s="19"/>
      <c r="V483" s="19"/>
      <c r="W483" s="19"/>
      <c r="X483" s="19"/>
      <c r="Y483" s="19"/>
    </row>
    <row r="484" spans="1:25" ht="18" x14ac:dyDescent="0.25">
      <c r="A484" s="19"/>
      <c r="B484" s="19"/>
      <c r="C484" s="19"/>
      <c r="D484" s="19"/>
      <c r="E484" s="19"/>
      <c r="F484" s="19"/>
      <c r="G484" s="19"/>
      <c r="H484" s="19"/>
      <c r="I484" s="19"/>
      <c r="J484" s="19"/>
      <c r="K484" s="19"/>
      <c r="L484" s="19"/>
      <c r="M484" s="19"/>
      <c r="N484" s="19"/>
      <c r="O484" s="19"/>
      <c r="P484" s="19"/>
      <c r="Q484" s="19"/>
      <c r="R484" s="19"/>
      <c r="S484" s="19"/>
      <c r="T484" s="19"/>
      <c r="U484" s="19"/>
      <c r="V484" s="19"/>
      <c r="W484" s="19"/>
      <c r="X484" s="19"/>
      <c r="Y484" s="19"/>
    </row>
    <row r="485" spans="1:25" ht="18" x14ac:dyDescent="0.25">
      <c r="A485" s="19"/>
      <c r="B485" s="19"/>
      <c r="C485" s="19"/>
      <c r="D485" s="19"/>
      <c r="E485" s="19"/>
      <c r="F485" s="19"/>
      <c r="G485" s="19"/>
      <c r="H485" s="19"/>
      <c r="I485" s="19"/>
      <c r="J485" s="19"/>
      <c r="K485" s="19"/>
      <c r="L485" s="19"/>
      <c r="M485" s="19"/>
      <c r="N485" s="19"/>
      <c r="O485" s="19"/>
      <c r="P485" s="19"/>
      <c r="Q485" s="19"/>
      <c r="R485" s="19"/>
      <c r="S485" s="19"/>
      <c r="T485" s="19"/>
      <c r="U485" s="19"/>
      <c r="V485" s="19"/>
      <c r="W485" s="19"/>
      <c r="X485" s="19"/>
      <c r="Y485" s="19"/>
    </row>
    <row r="486" spans="1:25" ht="18" x14ac:dyDescent="0.25">
      <c r="A486" s="19"/>
      <c r="B486" s="19"/>
      <c r="C486" s="19"/>
      <c r="D486" s="19"/>
      <c r="E486" s="19"/>
      <c r="F486" s="19"/>
      <c r="G486" s="19"/>
      <c r="H486" s="19"/>
      <c r="I486" s="19"/>
      <c r="J486" s="19"/>
      <c r="K486" s="19"/>
      <c r="L486" s="19"/>
      <c r="M486" s="19"/>
      <c r="N486" s="19"/>
      <c r="O486" s="19"/>
      <c r="P486" s="19"/>
      <c r="Q486" s="19"/>
      <c r="R486" s="19"/>
      <c r="S486" s="19"/>
      <c r="T486" s="19"/>
      <c r="U486" s="19"/>
      <c r="V486" s="19"/>
      <c r="W486" s="19"/>
      <c r="X486" s="19"/>
      <c r="Y486" s="19"/>
    </row>
    <row r="487" spans="1:25" ht="18" x14ac:dyDescent="0.25">
      <c r="A487" s="19"/>
      <c r="B487" s="19"/>
      <c r="C487" s="19"/>
      <c r="D487" s="19"/>
      <c r="E487" s="19"/>
      <c r="F487" s="19"/>
      <c r="G487" s="19"/>
      <c r="H487" s="19"/>
      <c r="I487" s="19"/>
      <c r="J487" s="19"/>
      <c r="K487" s="19"/>
      <c r="L487" s="19"/>
      <c r="M487" s="19"/>
      <c r="N487" s="19"/>
      <c r="O487" s="19"/>
      <c r="P487" s="19"/>
      <c r="Q487" s="19"/>
      <c r="R487" s="19"/>
      <c r="S487" s="19"/>
      <c r="T487" s="19"/>
      <c r="U487" s="19"/>
      <c r="V487" s="19"/>
      <c r="W487" s="19"/>
      <c r="X487" s="19"/>
      <c r="Y487" s="19"/>
    </row>
    <row r="488" spans="1:25" ht="18" x14ac:dyDescent="0.25">
      <c r="A488" s="19"/>
      <c r="B488" s="19"/>
      <c r="C488" s="19"/>
      <c r="D488" s="19"/>
      <c r="E488" s="19"/>
      <c r="F488" s="19"/>
      <c r="G488" s="19"/>
      <c r="H488" s="19"/>
      <c r="I488" s="19"/>
      <c r="J488" s="19"/>
      <c r="K488" s="19"/>
      <c r="L488" s="19"/>
      <c r="M488" s="19"/>
      <c r="N488" s="19"/>
      <c r="O488" s="19"/>
      <c r="P488" s="19"/>
      <c r="Q488" s="19"/>
      <c r="R488" s="19"/>
      <c r="S488" s="19"/>
      <c r="T488" s="19"/>
      <c r="U488" s="19"/>
      <c r="V488" s="19"/>
      <c r="W488" s="19"/>
      <c r="X488" s="19"/>
      <c r="Y488" s="19"/>
    </row>
    <row r="489" spans="1:25" ht="18" x14ac:dyDescent="0.25">
      <c r="A489" s="19"/>
      <c r="B489" s="19"/>
      <c r="C489" s="19"/>
      <c r="D489" s="19"/>
      <c r="E489" s="19"/>
      <c r="F489" s="19"/>
      <c r="G489" s="19"/>
      <c r="H489" s="19"/>
      <c r="I489" s="19"/>
      <c r="J489" s="19"/>
      <c r="K489" s="19"/>
      <c r="L489" s="19"/>
      <c r="M489" s="19"/>
      <c r="N489" s="19"/>
      <c r="O489" s="19"/>
      <c r="P489" s="19"/>
      <c r="Q489" s="19"/>
      <c r="R489" s="19"/>
      <c r="S489" s="19"/>
      <c r="T489" s="19"/>
      <c r="U489" s="19"/>
      <c r="V489" s="19"/>
      <c r="W489" s="19"/>
      <c r="X489" s="19"/>
      <c r="Y489" s="19"/>
    </row>
    <row r="490" spans="1:25" ht="18" x14ac:dyDescent="0.25">
      <c r="A490" s="19"/>
      <c r="B490" s="19"/>
      <c r="C490" s="19"/>
      <c r="D490" s="19"/>
      <c r="E490" s="19"/>
      <c r="F490" s="19"/>
      <c r="G490" s="19"/>
      <c r="H490" s="19"/>
      <c r="I490" s="19"/>
      <c r="J490" s="19"/>
      <c r="K490" s="19"/>
      <c r="L490" s="19"/>
      <c r="M490" s="19"/>
      <c r="N490" s="19"/>
      <c r="O490" s="19"/>
      <c r="P490" s="19"/>
      <c r="Q490" s="19"/>
      <c r="R490" s="19"/>
      <c r="S490" s="19"/>
      <c r="T490" s="19"/>
      <c r="U490" s="19"/>
      <c r="V490" s="19"/>
      <c r="W490" s="19"/>
      <c r="X490" s="19"/>
      <c r="Y490" s="19"/>
    </row>
    <row r="491" spans="1:25" ht="18" x14ac:dyDescent="0.25">
      <c r="A491" s="19"/>
      <c r="B491" s="19"/>
      <c r="C491" s="19"/>
      <c r="D491" s="19"/>
      <c r="E491" s="19"/>
      <c r="F491" s="19"/>
      <c r="G491" s="19"/>
      <c r="H491" s="19"/>
      <c r="I491" s="19"/>
      <c r="J491" s="19"/>
      <c r="K491" s="19"/>
      <c r="L491" s="19"/>
      <c r="M491" s="19"/>
      <c r="N491" s="19"/>
      <c r="O491" s="19"/>
      <c r="P491" s="19"/>
      <c r="Q491" s="19"/>
      <c r="R491" s="19"/>
      <c r="S491" s="19"/>
      <c r="T491" s="19"/>
      <c r="U491" s="19"/>
      <c r="V491" s="19"/>
      <c r="W491" s="19"/>
      <c r="X491" s="19"/>
      <c r="Y491" s="19"/>
    </row>
    <row r="492" spans="1:25" ht="18" x14ac:dyDescent="0.25">
      <c r="A492" s="19"/>
      <c r="B492" s="19"/>
      <c r="C492" s="19"/>
      <c r="D492" s="19"/>
      <c r="E492" s="19"/>
      <c r="F492" s="19"/>
      <c r="G492" s="19"/>
      <c r="H492" s="19"/>
      <c r="I492" s="19"/>
      <c r="J492" s="19"/>
      <c r="K492" s="19"/>
      <c r="L492" s="19"/>
      <c r="M492" s="19"/>
      <c r="N492" s="19"/>
      <c r="O492" s="19"/>
      <c r="P492" s="19"/>
      <c r="Q492" s="19"/>
      <c r="R492" s="19"/>
      <c r="S492" s="19"/>
      <c r="T492" s="19"/>
      <c r="U492" s="19"/>
      <c r="V492" s="19"/>
      <c r="W492" s="19"/>
      <c r="X492" s="19"/>
      <c r="Y492" s="19"/>
    </row>
    <row r="493" spans="1:25" ht="18" x14ac:dyDescent="0.25">
      <c r="A493" s="19"/>
      <c r="B493" s="19"/>
      <c r="C493" s="19"/>
      <c r="D493" s="19"/>
      <c r="E493" s="19"/>
      <c r="F493" s="19"/>
      <c r="G493" s="19"/>
      <c r="H493" s="19"/>
      <c r="I493" s="19"/>
      <c r="J493" s="19"/>
      <c r="K493" s="19"/>
      <c r="L493" s="19"/>
      <c r="M493" s="19"/>
      <c r="N493" s="19"/>
      <c r="O493" s="19"/>
      <c r="P493" s="19"/>
      <c r="Q493" s="19"/>
      <c r="R493" s="19"/>
      <c r="S493" s="19"/>
      <c r="T493" s="19"/>
      <c r="U493" s="19"/>
      <c r="V493" s="19"/>
      <c r="W493" s="19"/>
      <c r="X493" s="19"/>
      <c r="Y493" s="19"/>
    </row>
    <row r="494" spans="1:25" ht="18" x14ac:dyDescent="0.25">
      <c r="A494" s="19"/>
      <c r="B494" s="19"/>
      <c r="C494" s="19"/>
      <c r="D494" s="19"/>
      <c r="E494" s="19"/>
      <c r="F494" s="19"/>
      <c r="G494" s="19"/>
      <c r="H494" s="19"/>
      <c r="I494" s="19"/>
      <c r="J494" s="19"/>
      <c r="K494" s="19"/>
      <c r="L494" s="19"/>
      <c r="M494" s="19"/>
      <c r="N494" s="19"/>
      <c r="O494" s="19"/>
      <c r="P494" s="19"/>
      <c r="Q494" s="19"/>
      <c r="R494" s="19"/>
      <c r="S494" s="19"/>
      <c r="T494" s="19"/>
      <c r="U494" s="19"/>
      <c r="V494" s="19"/>
      <c r="W494" s="19"/>
      <c r="X494" s="19"/>
      <c r="Y494" s="19"/>
    </row>
    <row r="495" spans="1:25" ht="18" x14ac:dyDescent="0.25">
      <c r="A495" s="19"/>
      <c r="B495" s="19"/>
      <c r="C495" s="19"/>
      <c r="D495" s="19"/>
      <c r="E495" s="19"/>
      <c r="F495" s="19"/>
      <c r="G495" s="19"/>
      <c r="H495" s="19"/>
      <c r="I495" s="19"/>
      <c r="J495" s="19"/>
      <c r="K495" s="19"/>
      <c r="L495" s="19"/>
      <c r="M495" s="19"/>
      <c r="N495" s="19"/>
      <c r="O495" s="19"/>
      <c r="P495" s="19"/>
      <c r="Q495" s="19"/>
      <c r="R495" s="19"/>
      <c r="S495" s="19"/>
      <c r="T495" s="19"/>
      <c r="U495" s="19"/>
      <c r="V495" s="19"/>
      <c r="W495" s="19"/>
      <c r="X495" s="19"/>
      <c r="Y495" s="19"/>
    </row>
    <row r="496" spans="1:25" ht="18" x14ac:dyDescent="0.25">
      <c r="A496" s="19"/>
      <c r="B496" s="19"/>
      <c r="C496" s="19"/>
      <c r="D496" s="19"/>
      <c r="E496" s="19"/>
      <c r="F496" s="19"/>
      <c r="G496" s="19"/>
      <c r="H496" s="19"/>
      <c r="I496" s="19"/>
      <c r="J496" s="19"/>
      <c r="K496" s="19"/>
      <c r="L496" s="19"/>
      <c r="M496" s="19"/>
      <c r="N496" s="19"/>
      <c r="O496" s="19"/>
      <c r="P496" s="19"/>
      <c r="Q496" s="19"/>
      <c r="R496" s="19"/>
      <c r="S496" s="19"/>
      <c r="T496" s="19"/>
      <c r="U496" s="19"/>
      <c r="V496" s="19"/>
      <c r="W496" s="19"/>
      <c r="X496" s="19"/>
      <c r="Y496" s="19"/>
    </row>
    <row r="497" spans="1:25" ht="18" x14ac:dyDescent="0.25">
      <c r="A497" s="19"/>
      <c r="B497" s="19"/>
      <c r="C497" s="19"/>
      <c r="D497" s="19"/>
      <c r="E497" s="19"/>
      <c r="F497" s="19"/>
      <c r="G497" s="19"/>
      <c r="H497" s="19"/>
      <c r="I497" s="19"/>
      <c r="J497" s="19"/>
      <c r="K497" s="19"/>
      <c r="L497" s="19"/>
      <c r="M497" s="19"/>
      <c r="N497" s="19"/>
      <c r="O497" s="19"/>
      <c r="P497" s="19"/>
      <c r="Q497" s="19"/>
      <c r="R497" s="19"/>
      <c r="S497" s="19"/>
      <c r="T497" s="19"/>
      <c r="U497" s="19"/>
      <c r="V497" s="19"/>
      <c r="W497" s="19"/>
      <c r="X497" s="19"/>
      <c r="Y497" s="19"/>
    </row>
    <row r="498" spans="1:25" ht="18" x14ac:dyDescent="0.25">
      <c r="A498" s="19"/>
      <c r="B498" s="19"/>
      <c r="C498" s="19"/>
      <c r="D498" s="19"/>
      <c r="E498" s="19"/>
      <c r="F498" s="19"/>
      <c r="G498" s="19"/>
      <c r="H498" s="19"/>
      <c r="I498" s="19"/>
      <c r="J498" s="19"/>
      <c r="K498" s="19"/>
      <c r="L498" s="19"/>
      <c r="M498" s="19"/>
      <c r="N498" s="19"/>
      <c r="O498" s="19"/>
      <c r="P498" s="19"/>
      <c r="Q498" s="19"/>
      <c r="R498" s="19"/>
      <c r="S498" s="19"/>
      <c r="T498" s="19"/>
      <c r="U498" s="19"/>
      <c r="V498" s="19"/>
      <c r="W498" s="19"/>
      <c r="X498" s="19"/>
      <c r="Y498" s="19"/>
    </row>
    <row r="499" spans="1:25" ht="18" x14ac:dyDescent="0.25">
      <c r="A499" s="19"/>
      <c r="B499" s="19"/>
      <c r="C499" s="19"/>
      <c r="D499" s="19"/>
      <c r="E499" s="19"/>
      <c r="F499" s="19"/>
      <c r="G499" s="19"/>
      <c r="H499" s="19"/>
      <c r="I499" s="19"/>
      <c r="J499" s="19"/>
      <c r="K499" s="19"/>
      <c r="L499" s="19"/>
      <c r="M499" s="19"/>
      <c r="N499" s="19"/>
      <c r="O499" s="19"/>
      <c r="P499" s="19"/>
      <c r="Q499" s="19"/>
      <c r="R499" s="19"/>
      <c r="S499" s="19"/>
      <c r="T499" s="19"/>
      <c r="U499" s="19"/>
      <c r="V499" s="19"/>
      <c r="W499" s="19"/>
      <c r="X499" s="19"/>
      <c r="Y499" s="19"/>
    </row>
    <row r="500" spans="1:25" ht="18" x14ac:dyDescent="0.25">
      <c r="A500" s="19"/>
      <c r="B500" s="19"/>
      <c r="C500" s="19"/>
      <c r="D500" s="19"/>
      <c r="E500" s="19"/>
      <c r="F500" s="19"/>
      <c r="G500" s="19"/>
      <c r="H500" s="19"/>
      <c r="I500" s="19"/>
      <c r="J500" s="19"/>
      <c r="K500" s="19"/>
      <c r="L500" s="19"/>
      <c r="M500" s="19"/>
      <c r="N500" s="19"/>
      <c r="O500" s="19"/>
      <c r="P500" s="19"/>
      <c r="Q500" s="19"/>
      <c r="R500" s="19"/>
      <c r="S500" s="19"/>
      <c r="T500" s="19"/>
      <c r="U500" s="19"/>
      <c r="V500" s="19"/>
      <c r="W500" s="19"/>
      <c r="X500" s="19"/>
      <c r="Y500" s="19"/>
    </row>
    <row r="501" spans="1:25" ht="18" x14ac:dyDescent="0.25">
      <c r="A501" s="19"/>
      <c r="B501" s="19"/>
      <c r="C501" s="19"/>
      <c r="D501" s="19"/>
      <c r="E501" s="19"/>
      <c r="F501" s="19"/>
      <c r="G501" s="19"/>
      <c r="H501" s="19"/>
      <c r="I501" s="19"/>
      <c r="J501" s="19"/>
      <c r="K501" s="19"/>
      <c r="L501" s="19"/>
      <c r="M501" s="19"/>
      <c r="N501" s="19"/>
      <c r="O501" s="19"/>
      <c r="P501" s="19"/>
      <c r="Q501" s="19"/>
      <c r="R501" s="19"/>
      <c r="S501" s="19"/>
      <c r="T501" s="19"/>
      <c r="U501" s="19"/>
      <c r="V501" s="19"/>
      <c r="W501" s="19"/>
      <c r="X501" s="19"/>
      <c r="Y501" s="19"/>
    </row>
    <row r="502" spans="1:25" ht="18" x14ac:dyDescent="0.25">
      <c r="A502" s="19"/>
      <c r="B502" s="19"/>
      <c r="C502" s="19"/>
      <c r="D502" s="19"/>
      <c r="E502" s="19"/>
      <c r="F502" s="19"/>
      <c r="G502" s="19"/>
      <c r="H502" s="19"/>
      <c r="I502" s="19"/>
      <c r="J502" s="19"/>
      <c r="K502" s="19"/>
      <c r="L502" s="19"/>
      <c r="M502" s="19"/>
      <c r="N502" s="19"/>
      <c r="O502" s="19"/>
      <c r="P502" s="19"/>
      <c r="Q502" s="19"/>
      <c r="R502" s="19"/>
      <c r="S502" s="19"/>
      <c r="T502" s="19"/>
      <c r="U502" s="19"/>
      <c r="V502" s="19"/>
      <c r="W502" s="19"/>
      <c r="X502" s="19"/>
      <c r="Y502" s="19"/>
    </row>
    <row r="503" spans="1:25" ht="18" x14ac:dyDescent="0.25">
      <c r="A503" s="19"/>
      <c r="B503" s="19"/>
      <c r="C503" s="19"/>
      <c r="D503" s="19"/>
      <c r="E503" s="19"/>
      <c r="F503" s="19"/>
      <c r="G503" s="19"/>
      <c r="H503" s="19"/>
      <c r="I503" s="19"/>
      <c r="J503" s="19"/>
      <c r="K503" s="19"/>
      <c r="L503" s="19"/>
      <c r="M503" s="19"/>
      <c r="N503" s="19"/>
      <c r="O503" s="19"/>
      <c r="P503" s="19"/>
      <c r="Q503" s="19"/>
      <c r="R503" s="19"/>
      <c r="S503" s="19"/>
      <c r="T503" s="19"/>
      <c r="U503" s="19"/>
      <c r="V503" s="19"/>
      <c r="W503" s="19"/>
      <c r="X503" s="19"/>
      <c r="Y503" s="19"/>
    </row>
    <row r="504" spans="1:25" ht="18" x14ac:dyDescent="0.25">
      <c r="A504" s="19"/>
      <c r="B504" s="19"/>
      <c r="C504" s="19"/>
      <c r="D504" s="19"/>
      <c r="E504" s="19"/>
      <c r="F504" s="19"/>
      <c r="G504" s="19"/>
      <c r="H504" s="19"/>
      <c r="I504" s="19"/>
      <c r="J504" s="19"/>
      <c r="K504" s="19"/>
      <c r="L504" s="19"/>
      <c r="M504" s="19"/>
      <c r="N504" s="19"/>
      <c r="O504" s="19"/>
      <c r="P504" s="19"/>
      <c r="Q504" s="19"/>
      <c r="R504" s="19"/>
      <c r="S504" s="19"/>
      <c r="T504" s="19"/>
      <c r="U504" s="19"/>
      <c r="V504" s="19"/>
      <c r="W504" s="19"/>
      <c r="X504" s="19"/>
      <c r="Y504" s="19"/>
    </row>
    <row r="505" spans="1:25" ht="18" x14ac:dyDescent="0.25">
      <c r="A505" s="19"/>
      <c r="B505" s="19"/>
      <c r="C505" s="19"/>
      <c r="D505" s="19"/>
      <c r="E505" s="19"/>
      <c r="F505" s="19"/>
      <c r="G505" s="19"/>
      <c r="H505" s="19"/>
      <c r="I505" s="19"/>
      <c r="J505" s="19"/>
      <c r="K505" s="19"/>
      <c r="L505" s="19"/>
      <c r="M505" s="19"/>
      <c r="N505" s="19"/>
      <c r="O505" s="19"/>
      <c r="P505" s="19"/>
      <c r="Q505" s="19"/>
      <c r="R505" s="19"/>
      <c r="S505" s="19"/>
      <c r="T505" s="19"/>
      <c r="U505" s="19"/>
      <c r="V505" s="19"/>
      <c r="W505" s="19"/>
      <c r="X505" s="19"/>
      <c r="Y505" s="19"/>
    </row>
    <row r="506" spans="1:25" ht="18" x14ac:dyDescent="0.25">
      <c r="A506" s="19"/>
      <c r="B506" s="19"/>
      <c r="C506" s="19"/>
      <c r="D506" s="19"/>
      <c r="E506" s="19"/>
      <c r="F506" s="19"/>
      <c r="G506" s="19"/>
      <c r="H506" s="19"/>
      <c r="I506" s="19"/>
      <c r="J506" s="19"/>
      <c r="K506" s="19"/>
      <c r="L506" s="19"/>
      <c r="M506" s="19"/>
      <c r="N506" s="19"/>
      <c r="O506" s="19"/>
      <c r="P506" s="19"/>
      <c r="Q506" s="19"/>
      <c r="R506" s="19"/>
      <c r="S506" s="19"/>
      <c r="T506" s="19"/>
      <c r="U506" s="19"/>
      <c r="V506" s="19"/>
      <c r="W506" s="19"/>
      <c r="X506" s="19"/>
      <c r="Y506" s="19"/>
    </row>
    <row r="507" spans="1:25" ht="18" x14ac:dyDescent="0.25">
      <c r="A507" s="19"/>
      <c r="B507" s="19"/>
      <c r="C507" s="19"/>
      <c r="D507" s="19"/>
      <c r="E507" s="19"/>
      <c r="F507" s="19"/>
      <c r="G507" s="19"/>
      <c r="H507" s="19"/>
      <c r="I507" s="19"/>
      <c r="J507" s="19"/>
      <c r="K507" s="19"/>
      <c r="L507" s="19"/>
      <c r="M507" s="19"/>
      <c r="N507" s="19"/>
      <c r="O507" s="19"/>
      <c r="P507" s="19"/>
      <c r="Q507" s="19"/>
      <c r="R507" s="19"/>
      <c r="S507" s="19"/>
      <c r="T507" s="19"/>
      <c r="U507" s="19"/>
      <c r="V507" s="19"/>
      <c r="W507" s="19"/>
      <c r="X507" s="19"/>
      <c r="Y507" s="19"/>
    </row>
    <row r="508" spans="1:25" ht="18" x14ac:dyDescent="0.25">
      <c r="A508" s="19"/>
      <c r="B508" s="19"/>
      <c r="C508" s="19"/>
      <c r="D508" s="19"/>
      <c r="E508" s="19"/>
      <c r="F508" s="19"/>
      <c r="G508" s="19"/>
      <c r="H508" s="19"/>
      <c r="I508" s="19"/>
      <c r="J508" s="19"/>
      <c r="K508" s="19"/>
      <c r="L508" s="19"/>
      <c r="M508" s="19"/>
      <c r="N508" s="19"/>
      <c r="O508" s="19"/>
      <c r="P508" s="19"/>
      <c r="Q508" s="19"/>
      <c r="R508" s="19"/>
      <c r="S508" s="19"/>
      <c r="T508" s="19"/>
      <c r="U508" s="19"/>
      <c r="V508" s="19"/>
      <c r="W508" s="19"/>
      <c r="X508" s="19"/>
      <c r="Y508" s="19"/>
    </row>
    <row r="509" spans="1:25" ht="18" x14ac:dyDescent="0.25">
      <c r="A509" s="19"/>
      <c r="B509" s="19"/>
      <c r="C509" s="19"/>
      <c r="D509" s="19"/>
      <c r="E509" s="19"/>
      <c r="F509" s="19"/>
      <c r="G509" s="19"/>
      <c r="H509" s="19"/>
      <c r="I509" s="19"/>
      <c r="J509" s="19"/>
      <c r="K509" s="19"/>
      <c r="L509" s="19"/>
      <c r="M509" s="19"/>
      <c r="N509" s="19"/>
      <c r="O509" s="19"/>
      <c r="P509" s="19"/>
      <c r="Q509" s="19"/>
      <c r="R509" s="19"/>
      <c r="S509" s="19"/>
      <c r="T509" s="19"/>
      <c r="U509" s="19"/>
      <c r="V509" s="19"/>
      <c r="W509" s="19"/>
      <c r="X509" s="19"/>
      <c r="Y509" s="19"/>
    </row>
    <row r="510" spans="1:25" ht="18" x14ac:dyDescent="0.25">
      <c r="A510" s="19"/>
      <c r="B510" s="19"/>
      <c r="C510" s="19"/>
      <c r="D510" s="19"/>
      <c r="E510" s="19"/>
      <c r="F510" s="19"/>
      <c r="G510" s="19"/>
      <c r="H510" s="19"/>
      <c r="I510" s="19"/>
      <c r="J510" s="19"/>
      <c r="K510" s="19"/>
      <c r="L510" s="19"/>
      <c r="M510" s="19"/>
      <c r="N510" s="19"/>
      <c r="O510" s="19"/>
      <c r="P510" s="19"/>
      <c r="Q510" s="19"/>
      <c r="R510" s="19"/>
      <c r="S510" s="19"/>
      <c r="T510" s="19"/>
      <c r="U510" s="19"/>
      <c r="V510" s="19"/>
      <c r="W510" s="19"/>
      <c r="X510" s="19"/>
      <c r="Y510" s="19"/>
    </row>
    <row r="511" spans="1:25" ht="18" x14ac:dyDescent="0.25">
      <c r="A511" s="19"/>
      <c r="B511" s="19"/>
      <c r="C511" s="19"/>
      <c r="D511" s="19"/>
      <c r="E511" s="19"/>
      <c r="F511" s="19"/>
      <c r="G511" s="19"/>
      <c r="H511" s="19"/>
      <c r="I511" s="19"/>
      <c r="J511" s="19"/>
      <c r="K511" s="19"/>
      <c r="L511" s="19"/>
      <c r="M511" s="19"/>
      <c r="N511" s="19"/>
      <c r="O511" s="19"/>
      <c r="P511" s="19"/>
      <c r="Q511" s="19"/>
      <c r="R511" s="19"/>
      <c r="S511" s="19"/>
      <c r="T511" s="19"/>
      <c r="U511" s="19"/>
      <c r="V511" s="19"/>
      <c r="W511" s="19"/>
      <c r="X511" s="19"/>
      <c r="Y511" s="19"/>
    </row>
    <row r="512" spans="1:25" ht="18" x14ac:dyDescent="0.25">
      <c r="A512" s="19"/>
      <c r="B512" s="19"/>
      <c r="C512" s="19"/>
      <c r="D512" s="19"/>
      <c r="E512" s="19"/>
      <c r="F512" s="19"/>
      <c r="G512" s="19"/>
      <c r="H512" s="19"/>
      <c r="I512" s="19"/>
      <c r="J512" s="19"/>
      <c r="K512" s="19"/>
      <c r="L512" s="19"/>
      <c r="M512" s="19"/>
      <c r="N512" s="19"/>
      <c r="O512" s="19"/>
      <c r="P512" s="19"/>
      <c r="Q512" s="19"/>
      <c r="R512" s="19"/>
      <c r="S512" s="19"/>
      <c r="T512" s="19"/>
      <c r="U512" s="19"/>
      <c r="V512" s="19"/>
      <c r="W512" s="19"/>
      <c r="X512" s="19"/>
      <c r="Y512" s="19"/>
    </row>
    <row r="513" spans="1:25" ht="18" x14ac:dyDescent="0.25">
      <c r="A513" s="19"/>
      <c r="B513" s="19"/>
      <c r="C513" s="19"/>
      <c r="D513" s="19"/>
      <c r="E513" s="19"/>
      <c r="F513" s="19"/>
      <c r="G513" s="19"/>
      <c r="H513" s="19"/>
      <c r="I513" s="19"/>
      <c r="J513" s="19"/>
      <c r="K513" s="19"/>
      <c r="L513" s="19"/>
      <c r="M513" s="19"/>
      <c r="N513" s="19"/>
      <c r="O513" s="19"/>
      <c r="P513" s="19"/>
      <c r="Q513" s="19"/>
      <c r="R513" s="19"/>
      <c r="S513" s="19"/>
      <c r="T513" s="19"/>
      <c r="U513" s="19"/>
      <c r="V513" s="19"/>
      <c r="W513" s="19"/>
      <c r="X513" s="19"/>
      <c r="Y513" s="19"/>
    </row>
    <row r="514" spans="1:25" ht="18" x14ac:dyDescent="0.25">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row>
    <row r="515" spans="1:25" ht="18" x14ac:dyDescent="0.25">
      <c r="A515" s="19"/>
      <c r="B515" s="19"/>
      <c r="C515" s="19"/>
      <c r="D515" s="19"/>
      <c r="E515" s="19"/>
      <c r="F515" s="19"/>
      <c r="G515" s="19"/>
      <c r="H515" s="19"/>
      <c r="I515" s="19"/>
      <c r="J515" s="19"/>
      <c r="K515" s="19"/>
      <c r="L515" s="19"/>
      <c r="M515" s="19"/>
      <c r="N515" s="19"/>
      <c r="O515" s="19"/>
      <c r="P515" s="19"/>
      <c r="Q515" s="19"/>
      <c r="R515" s="19"/>
      <c r="S515" s="19"/>
      <c r="T515" s="19"/>
      <c r="U515" s="19"/>
      <c r="V515" s="19"/>
      <c r="W515" s="19"/>
      <c r="X515" s="19"/>
      <c r="Y515" s="19"/>
    </row>
    <row r="516" spans="1:25" ht="18" x14ac:dyDescent="0.25">
      <c r="A516" s="19"/>
      <c r="B516" s="19"/>
      <c r="C516" s="19"/>
      <c r="D516" s="19"/>
      <c r="E516" s="19"/>
      <c r="F516" s="19"/>
      <c r="G516" s="19"/>
      <c r="H516" s="19"/>
      <c r="I516" s="19"/>
      <c r="J516" s="19"/>
      <c r="K516" s="19"/>
      <c r="L516" s="19"/>
      <c r="M516" s="19"/>
      <c r="N516" s="19"/>
      <c r="O516" s="19"/>
      <c r="P516" s="19"/>
      <c r="Q516" s="19"/>
      <c r="R516" s="19"/>
      <c r="S516" s="19"/>
      <c r="T516" s="19"/>
      <c r="U516" s="19"/>
      <c r="V516" s="19"/>
      <c r="W516" s="19"/>
      <c r="X516" s="19"/>
      <c r="Y516" s="19"/>
    </row>
    <row r="517" spans="1:25" ht="18" x14ac:dyDescent="0.25">
      <c r="A517" s="19"/>
      <c r="B517" s="19"/>
      <c r="C517" s="19"/>
      <c r="D517" s="19"/>
      <c r="E517" s="19"/>
      <c r="F517" s="19"/>
      <c r="G517" s="19"/>
      <c r="H517" s="19"/>
      <c r="I517" s="19"/>
      <c r="J517" s="19"/>
      <c r="K517" s="19"/>
      <c r="L517" s="19"/>
      <c r="M517" s="19"/>
      <c r="N517" s="19"/>
      <c r="O517" s="19"/>
      <c r="P517" s="19"/>
      <c r="Q517" s="19"/>
      <c r="R517" s="19"/>
      <c r="S517" s="19"/>
      <c r="T517" s="19"/>
      <c r="U517" s="19"/>
      <c r="V517" s="19"/>
      <c r="W517" s="19"/>
      <c r="X517" s="19"/>
      <c r="Y517" s="19"/>
    </row>
    <row r="518" spans="1:25" ht="18" x14ac:dyDescent="0.25">
      <c r="A518" s="19"/>
      <c r="B518" s="19"/>
      <c r="C518" s="19"/>
      <c r="D518" s="19"/>
      <c r="E518" s="19"/>
      <c r="F518" s="19"/>
      <c r="G518" s="19"/>
      <c r="H518" s="19"/>
      <c r="I518" s="19"/>
      <c r="J518" s="19"/>
      <c r="K518" s="19"/>
      <c r="L518" s="19"/>
      <c r="M518" s="19"/>
      <c r="N518" s="19"/>
      <c r="O518" s="19"/>
      <c r="P518" s="19"/>
      <c r="Q518" s="19"/>
      <c r="R518" s="19"/>
      <c r="S518" s="19"/>
      <c r="T518" s="19"/>
      <c r="U518" s="19"/>
      <c r="V518" s="19"/>
      <c r="W518" s="19"/>
      <c r="X518" s="19"/>
      <c r="Y518" s="19"/>
    </row>
    <row r="519" spans="1:25" ht="18" x14ac:dyDescent="0.25">
      <c r="A519" s="19"/>
      <c r="B519" s="19"/>
      <c r="C519" s="19"/>
      <c r="D519" s="19"/>
      <c r="E519" s="19"/>
      <c r="F519" s="19"/>
      <c r="G519" s="19"/>
      <c r="H519" s="19"/>
      <c r="I519" s="19"/>
      <c r="J519" s="19"/>
      <c r="K519" s="19"/>
      <c r="L519" s="19"/>
      <c r="M519" s="19"/>
      <c r="N519" s="19"/>
      <c r="O519" s="19"/>
      <c r="P519" s="19"/>
      <c r="Q519" s="19"/>
      <c r="R519" s="19"/>
      <c r="S519" s="19"/>
      <c r="T519" s="19"/>
      <c r="U519" s="19"/>
      <c r="V519" s="19"/>
      <c r="W519" s="19"/>
      <c r="X519" s="19"/>
      <c r="Y519" s="19"/>
    </row>
    <row r="520" spans="1:25" ht="18" x14ac:dyDescent="0.25">
      <c r="A520" s="19"/>
      <c r="B520" s="19"/>
      <c r="C520" s="19"/>
      <c r="D520" s="19"/>
      <c r="E520" s="19"/>
      <c r="F520" s="19"/>
      <c r="G520" s="19"/>
      <c r="H520" s="19"/>
      <c r="I520" s="19"/>
      <c r="J520" s="19"/>
      <c r="K520" s="19"/>
      <c r="L520" s="19"/>
      <c r="M520" s="19"/>
      <c r="N520" s="19"/>
      <c r="O520" s="19"/>
      <c r="P520" s="19"/>
      <c r="Q520" s="19"/>
      <c r="R520" s="19"/>
      <c r="S520" s="19"/>
      <c r="T520" s="19"/>
      <c r="U520" s="19"/>
      <c r="V520" s="19"/>
      <c r="W520" s="19"/>
      <c r="X520" s="19"/>
      <c r="Y520" s="19"/>
    </row>
    <row r="521" spans="1:25" ht="18" x14ac:dyDescent="0.25">
      <c r="A521" s="19"/>
      <c r="B521" s="19"/>
      <c r="C521" s="19"/>
      <c r="D521" s="19"/>
      <c r="E521" s="19"/>
      <c r="F521" s="19"/>
      <c r="G521" s="19"/>
      <c r="H521" s="19"/>
      <c r="I521" s="19"/>
      <c r="J521" s="19"/>
      <c r="K521" s="19"/>
      <c r="L521" s="19"/>
      <c r="M521" s="19"/>
      <c r="N521" s="19"/>
      <c r="O521" s="19"/>
      <c r="P521" s="19"/>
      <c r="Q521" s="19"/>
      <c r="R521" s="19"/>
      <c r="S521" s="19"/>
      <c r="T521" s="19"/>
      <c r="U521" s="19"/>
      <c r="V521" s="19"/>
      <c r="W521" s="19"/>
      <c r="X521" s="19"/>
      <c r="Y521" s="19"/>
    </row>
    <row r="522" spans="1:25" ht="18" x14ac:dyDescent="0.25">
      <c r="A522" s="19"/>
      <c r="B522" s="19"/>
      <c r="C522" s="19"/>
      <c r="D522" s="19"/>
      <c r="E522" s="19"/>
      <c r="F522" s="19"/>
      <c r="G522" s="19"/>
      <c r="H522" s="19"/>
      <c r="I522" s="19"/>
      <c r="J522" s="19"/>
      <c r="K522" s="19"/>
      <c r="L522" s="19"/>
      <c r="M522" s="19"/>
      <c r="N522" s="19"/>
      <c r="O522" s="19"/>
      <c r="P522" s="19"/>
      <c r="Q522" s="19"/>
      <c r="R522" s="19"/>
      <c r="S522" s="19"/>
      <c r="T522" s="19"/>
      <c r="U522" s="19"/>
      <c r="V522" s="19"/>
      <c r="W522" s="19"/>
      <c r="X522" s="19"/>
      <c r="Y522" s="19"/>
    </row>
    <row r="523" spans="1:25" ht="18" x14ac:dyDescent="0.25">
      <c r="A523" s="19"/>
      <c r="B523" s="19"/>
      <c r="C523" s="19"/>
      <c r="D523" s="19"/>
      <c r="E523" s="19"/>
      <c r="F523" s="19"/>
      <c r="G523" s="19"/>
      <c r="H523" s="19"/>
      <c r="I523" s="19"/>
      <c r="J523" s="19"/>
      <c r="K523" s="19"/>
      <c r="L523" s="19"/>
      <c r="M523" s="19"/>
      <c r="N523" s="19"/>
      <c r="O523" s="19"/>
      <c r="P523" s="19"/>
      <c r="Q523" s="19"/>
      <c r="R523" s="19"/>
      <c r="S523" s="19"/>
      <c r="T523" s="19"/>
      <c r="U523" s="19"/>
      <c r="V523" s="19"/>
      <c r="W523" s="19"/>
      <c r="X523" s="19"/>
      <c r="Y523" s="19"/>
    </row>
    <row r="524" spans="1:25" ht="18" x14ac:dyDescent="0.25">
      <c r="A524" s="19"/>
      <c r="B524" s="19"/>
      <c r="C524" s="19"/>
      <c r="D524" s="19"/>
      <c r="E524" s="19"/>
      <c r="F524" s="19"/>
      <c r="G524" s="19"/>
      <c r="H524" s="19"/>
      <c r="I524" s="19"/>
      <c r="J524" s="19"/>
      <c r="K524" s="19"/>
      <c r="L524" s="19"/>
      <c r="M524" s="19"/>
      <c r="N524" s="19"/>
      <c r="O524" s="19"/>
      <c r="P524" s="19"/>
      <c r="Q524" s="19"/>
      <c r="R524" s="19"/>
      <c r="S524" s="19"/>
      <c r="T524" s="19"/>
      <c r="U524" s="19"/>
      <c r="V524" s="19"/>
      <c r="W524" s="19"/>
      <c r="X524" s="19"/>
      <c r="Y524" s="19"/>
    </row>
    <row r="525" spans="1:25" ht="18" x14ac:dyDescent="0.25">
      <c r="A525" s="19"/>
      <c r="B525" s="19"/>
      <c r="C525" s="19"/>
      <c r="D525" s="19"/>
      <c r="E525" s="19"/>
      <c r="F525" s="19"/>
      <c r="G525" s="19"/>
      <c r="H525" s="19"/>
      <c r="I525" s="19"/>
      <c r="J525" s="19"/>
      <c r="K525" s="19"/>
      <c r="L525" s="19"/>
      <c r="M525" s="19"/>
      <c r="N525" s="19"/>
      <c r="O525" s="19"/>
      <c r="P525" s="19"/>
      <c r="Q525" s="19"/>
      <c r="R525" s="19"/>
      <c r="S525" s="19"/>
      <c r="T525" s="19"/>
      <c r="U525" s="19"/>
      <c r="V525" s="19"/>
      <c r="W525" s="19"/>
      <c r="X525" s="19"/>
      <c r="Y525" s="19"/>
    </row>
    <row r="526" spans="1:25" ht="18" x14ac:dyDescent="0.25">
      <c r="A526" s="19"/>
      <c r="B526" s="19"/>
      <c r="C526" s="19"/>
      <c r="D526" s="19"/>
      <c r="E526" s="19"/>
      <c r="F526" s="19"/>
      <c r="G526" s="19"/>
      <c r="H526" s="19"/>
      <c r="I526" s="19"/>
      <c r="J526" s="19"/>
      <c r="K526" s="19"/>
      <c r="L526" s="19"/>
      <c r="M526" s="19"/>
      <c r="N526" s="19"/>
      <c r="O526" s="19"/>
      <c r="P526" s="19"/>
      <c r="Q526" s="19"/>
      <c r="R526" s="19"/>
      <c r="S526" s="19"/>
      <c r="T526" s="19"/>
      <c r="U526" s="19"/>
      <c r="V526" s="19"/>
      <c r="W526" s="19"/>
      <c r="X526" s="19"/>
      <c r="Y526" s="19"/>
    </row>
    <row r="527" spans="1:25" ht="18" x14ac:dyDescent="0.25">
      <c r="A527" s="19"/>
      <c r="B527" s="19"/>
      <c r="C527" s="19"/>
      <c r="D527" s="19"/>
      <c r="E527" s="19"/>
      <c r="F527" s="19"/>
      <c r="G527" s="19"/>
      <c r="H527" s="19"/>
      <c r="I527" s="19"/>
      <c r="J527" s="19"/>
      <c r="K527" s="19"/>
      <c r="L527" s="19"/>
      <c r="M527" s="19"/>
      <c r="N527" s="19"/>
      <c r="O527" s="19"/>
      <c r="P527" s="19"/>
      <c r="Q527" s="19"/>
      <c r="R527" s="19"/>
      <c r="S527" s="19"/>
      <c r="T527" s="19"/>
      <c r="U527" s="19"/>
      <c r="V527" s="19"/>
      <c r="W527" s="19"/>
      <c r="X527" s="19"/>
      <c r="Y527" s="19"/>
    </row>
    <row r="528" spans="1:25" ht="18" x14ac:dyDescent="0.25">
      <c r="A528" s="19"/>
      <c r="B528" s="19"/>
      <c r="C528" s="19"/>
      <c r="D528" s="19"/>
      <c r="E528" s="19"/>
      <c r="F528" s="19"/>
      <c r="G528" s="19"/>
      <c r="H528" s="19"/>
      <c r="I528" s="19"/>
      <c r="J528" s="19"/>
      <c r="K528" s="19"/>
      <c r="L528" s="19"/>
      <c r="M528" s="19"/>
      <c r="N528" s="19"/>
      <c r="O528" s="19"/>
      <c r="P528" s="19"/>
      <c r="Q528" s="19"/>
      <c r="R528" s="19"/>
      <c r="S528" s="19"/>
      <c r="T528" s="19"/>
      <c r="U528" s="19"/>
      <c r="V528" s="19"/>
      <c r="W528" s="19"/>
      <c r="X528" s="19"/>
      <c r="Y528" s="19"/>
    </row>
    <row r="529" spans="1:25" ht="18" x14ac:dyDescent="0.25">
      <c r="A529" s="19"/>
      <c r="B529" s="19"/>
      <c r="C529" s="19"/>
      <c r="D529" s="19"/>
      <c r="E529" s="19"/>
      <c r="F529" s="19"/>
      <c r="G529" s="19"/>
      <c r="H529" s="19"/>
      <c r="I529" s="19"/>
      <c r="J529" s="19"/>
      <c r="K529" s="19"/>
      <c r="L529" s="19"/>
      <c r="M529" s="19"/>
      <c r="N529" s="19"/>
      <c r="O529" s="19"/>
      <c r="P529" s="19"/>
      <c r="Q529" s="19"/>
      <c r="R529" s="19"/>
      <c r="S529" s="19"/>
      <c r="T529" s="19"/>
      <c r="U529" s="19"/>
      <c r="V529" s="19"/>
      <c r="W529" s="19"/>
      <c r="X529" s="19"/>
      <c r="Y529" s="19"/>
    </row>
    <row r="530" spans="1:25" ht="18" x14ac:dyDescent="0.25">
      <c r="A530" s="19"/>
      <c r="B530" s="19"/>
      <c r="C530" s="19"/>
      <c r="D530" s="19"/>
      <c r="E530" s="19"/>
      <c r="F530" s="19"/>
      <c r="G530" s="19"/>
      <c r="H530" s="19"/>
      <c r="I530" s="19"/>
      <c r="J530" s="19"/>
      <c r="K530" s="19"/>
      <c r="L530" s="19"/>
      <c r="M530" s="19"/>
      <c r="N530" s="19"/>
      <c r="O530" s="19"/>
      <c r="P530" s="19"/>
      <c r="Q530" s="19"/>
      <c r="R530" s="19"/>
      <c r="S530" s="19"/>
      <c r="T530" s="19"/>
      <c r="U530" s="19"/>
      <c r="V530" s="19"/>
      <c r="W530" s="19"/>
      <c r="X530" s="19"/>
      <c r="Y530" s="19"/>
    </row>
    <row r="531" spans="1:25" ht="18" x14ac:dyDescent="0.25">
      <c r="A531" s="19"/>
      <c r="B531" s="19"/>
      <c r="C531" s="19"/>
      <c r="D531" s="19"/>
      <c r="E531" s="19"/>
      <c r="F531" s="19"/>
      <c r="G531" s="19"/>
      <c r="H531" s="19"/>
      <c r="I531" s="19"/>
      <c r="J531" s="19"/>
      <c r="K531" s="19"/>
      <c r="L531" s="19"/>
      <c r="M531" s="19"/>
      <c r="N531" s="19"/>
      <c r="O531" s="19"/>
      <c r="P531" s="19"/>
      <c r="Q531" s="19"/>
      <c r="R531" s="19"/>
      <c r="S531" s="19"/>
      <c r="T531" s="19"/>
      <c r="U531" s="19"/>
      <c r="V531" s="19"/>
      <c r="W531" s="19"/>
      <c r="X531" s="19"/>
      <c r="Y531" s="19"/>
    </row>
    <row r="532" spans="1:25" ht="18" x14ac:dyDescent="0.25">
      <c r="A532" s="19"/>
      <c r="B532" s="19"/>
      <c r="C532" s="19"/>
      <c r="D532" s="19"/>
      <c r="E532" s="19"/>
      <c r="F532" s="19"/>
      <c r="G532" s="19"/>
      <c r="H532" s="19"/>
      <c r="I532" s="19"/>
      <c r="J532" s="19"/>
      <c r="K532" s="19"/>
      <c r="L532" s="19"/>
      <c r="M532" s="19"/>
      <c r="N532" s="19"/>
      <c r="O532" s="19"/>
      <c r="P532" s="19"/>
      <c r="Q532" s="19"/>
      <c r="R532" s="19"/>
      <c r="S532" s="19"/>
      <c r="T532" s="19"/>
      <c r="U532" s="19"/>
      <c r="V532" s="19"/>
      <c r="W532" s="19"/>
      <c r="X532" s="19"/>
      <c r="Y532" s="19"/>
    </row>
    <row r="533" spans="1:25" ht="18" x14ac:dyDescent="0.25">
      <c r="A533" s="19"/>
      <c r="B533" s="19"/>
      <c r="C533" s="19"/>
      <c r="D533" s="19"/>
      <c r="E533" s="19"/>
      <c r="F533" s="19"/>
      <c r="G533" s="19"/>
      <c r="H533" s="19"/>
      <c r="I533" s="19"/>
      <c r="J533" s="19"/>
      <c r="K533" s="19"/>
      <c r="L533" s="19"/>
      <c r="M533" s="19"/>
      <c r="N533" s="19"/>
      <c r="O533" s="19"/>
      <c r="P533" s="19"/>
      <c r="Q533" s="19"/>
      <c r="R533" s="19"/>
      <c r="S533" s="19"/>
      <c r="T533" s="19"/>
      <c r="U533" s="19"/>
      <c r="V533" s="19"/>
      <c r="W533" s="19"/>
      <c r="X533" s="19"/>
      <c r="Y533" s="19"/>
    </row>
    <row r="534" spans="1:25" ht="18" x14ac:dyDescent="0.25">
      <c r="A534" s="19"/>
      <c r="B534" s="19"/>
      <c r="C534" s="19"/>
      <c r="D534" s="19"/>
      <c r="E534" s="19"/>
      <c r="F534" s="19"/>
      <c r="G534" s="19"/>
      <c r="H534" s="19"/>
      <c r="I534" s="19"/>
      <c r="J534" s="19"/>
      <c r="K534" s="19"/>
      <c r="L534" s="19"/>
      <c r="M534" s="19"/>
      <c r="N534" s="19"/>
      <c r="O534" s="19"/>
      <c r="P534" s="19"/>
      <c r="Q534" s="19"/>
      <c r="R534" s="19"/>
      <c r="S534" s="19"/>
      <c r="T534" s="19"/>
      <c r="U534" s="19"/>
      <c r="V534" s="19"/>
      <c r="W534" s="19"/>
      <c r="X534" s="19"/>
      <c r="Y534" s="19"/>
    </row>
    <row r="535" spans="1:25" ht="18" x14ac:dyDescent="0.25">
      <c r="A535" s="19"/>
      <c r="B535" s="19"/>
      <c r="C535" s="19"/>
      <c r="D535" s="19"/>
      <c r="E535" s="19"/>
      <c r="F535" s="19"/>
      <c r="G535" s="19"/>
      <c r="H535" s="19"/>
      <c r="I535" s="19"/>
      <c r="J535" s="19"/>
      <c r="K535" s="19"/>
      <c r="L535" s="19"/>
      <c r="M535" s="19"/>
      <c r="N535" s="19"/>
      <c r="O535" s="19"/>
      <c r="P535" s="19"/>
      <c r="Q535" s="19"/>
      <c r="R535" s="19"/>
      <c r="S535" s="19"/>
      <c r="T535" s="19"/>
      <c r="U535" s="19"/>
      <c r="V535" s="19"/>
      <c r="W535" s="19"/>
      <c r="X535" s="19"/>
      <c r="Y535" s="19"/>
    </row>
    <row r="536" spans="1:25" ht="18" x14ac:dyDescent="0.25">
      <c r="A536" s="19"/>
      <c r="B536" s="19"/>
      <c r="C536" s="19"/>
      <c r="D536" s="19"/>
      <c r="E536" s="19"/>
      <c r="F536" s="19"/>
      <c r="G536" s="19"/>
      <c r="H536" s="19"/>
      <c r="I536" s="19"/>
      <c r="J536" s="19"/>
      <c r="K536" s="19"/>
      <c r="L536" s="19"/>
      <c r="M536" s="19"/>
      <c r="N536" s="19"/>
      <c r="O536" s="19"/>
      <c r="P536" s="19"/>
      <c r="Q536" s="19"/>
      <c r="R536" s="19"/>
      <c r="S536" s="19"/>
      <c r="T536" s="19"/>
      <c r="U536" s="19"/>
      <c r="V536" s="19"/>
      <c r="W536" s="19"/>
      <c r="X536" s="19"/>
      <c r="Y536" s="19"/>
    </row>
    <row r="537" spans="1:25" ht="18" x14ac:dyDescent="0.25">
      <c r="A537" s="19"/>
      <c r="B537" s="19"/>
      <c r="C537" s="19"/>
      <c r="D537" s="19"/>
      <c r="E537" s="19"/>
      <c r="F537" s="19"/>
      <c r="G537" s="19"/>
      <c r="H537" s="19"/>
      <c r="I537" s="19"/>
      <c r="J537" s="19"/>
      <c r="K537" s="19"/>
      <c r="L537" s="19"/>
      <c r="M537" s="19"/>
      <c r="N537" s="19"/>
      <c r="O537" s="19"/>
      <c r="P537" s="19"/>
      <c r="Q537" s="19"/>
      <c r="R537" s="19"/>
      <c r="S537" s="19"/>
      <c r="T537" s="19"/>
      <c r="U537" s="19"/>
      <c r="V537" s="19"/>
      <c r="W537" s="19"/>
      <c r="X537" s="19"/>
      <c r="Y537" s="19"/>
    </row>
    <row r="538" spans="1:25" ht="18" x14ac:dyDescent="0.25">
      <c r="A538" s="19"/>
      <c r="B538" s="19"/>
      <c r="C538" s="19"/>
      <c r="D538" s="19"/>
      <c r="E538" s="19"/>
      <c r="F538" s="19"/>
      <c r="G538" s="19"/>
      <c r="H538" s="19"/>
      <c r="I538" s="19"/>
      <c r="J538" s="19"/>
      <c r="K538" s="19"/>
      <c r="L538" s="19"/>
      <c r="M538" s="19"/>
      <c r="N538" s="19"/>
      <c r="O538" s="19"/>
      <c r="P538" s="19"/>
      <c r="Q538" s="19"/>
      <c r="R538" s="19"/>
      <c r="S538" s="19"/>
      <c r="T538" s="19"/>
      <c r="U538" s="19"/>
      <c r="V538" s="19"/>
      <c r="W538" s="19"/>
      <c r="X538" s="19"/>
      <c r="Y538" s="19"/>
    </row>
    <row r="539" spans="1:25" ht="18" x14ac:dyDescent="0.25">
      <c r="A539" s="19"/>
      <c r="B539" s="19"/>
      <c r="C539" s="19"/>
      <c r="D539" s="19"/>
      <c r="E539" s="19"/>
      <c r="F539" s="19"/>
      <c r="G539" s="19"/>
      <c r="H539" s="19"/>
      <c r="I539" s="19"/>
      <c r="J539" s="19"/>
      <c r="K539" s="19"/>
      <c r="L539" s="19"/>
      <c r="M539" s="19"/>
      <c r="N539" s="19"/>
      <c r="O539" s="19"/>
      <c r="P539" s="19"/>
      <c r="Q539" s="19"/>
      <c r="R539" s="19"/>
      <c r="S539" s="19"/>
      <c r="T539" s="19"/>
      <c r="U539" s="19"/>
      <c r="V539" s="19"/>
      <c r="W539" s="19"/>
      <c r="X539" s="19"/>
      <c r="Y539" s="19"/>
    </row>
    <row r="540" spans="1:25" ht="18" x14ac:dyDescent="0.25">
      <c r="A540" s="19"/>
      <c r="B540" s="19"/>
      <c r="C540" s="19"/>
      <c r="D540" s="19"/>
      <c r="E540" s="19"/>
      <c r="F540" s="19"/>
      <c r="G540" s="19"/>
      <c r="H540" s="19"/>
      <c r="I540" s="19"/>
      <c r="J540" s="19"/>
      <c r="K540" s="19"/>
      <c r="L540" s="19"/>
      <c r="M540" s="19"/>
      <c r="N540" s="19"/>
      <c r="O540" s="19"/>
      <c r="P540" s="19"/>
      <c r="Q540" s="19"/>
      <c r="R540" s="19"/>
      <c r="S540" s="19"/>
      <c r="T540" s="19"/>
      <c r="U540" s="19"/>
      <c r="V540" s="19"/>
      <c r="W540" s="19"/>
      <c r="X540" s="19"/>
      <c r="Y540" s="19"/>
    </row>
    <row r="541" spans="1:25" ht="18" x14ac:dyDescent="0.25">
      <c r="A541" s="19"/>
      <c r="B541" s="19"/>
      <c r="C541" s="19"/>
      <c r="D541" s="19"/>
      <c r="E541" s="19"/>
      <c r="F541" s="19"/>
      <c r="G541" s="19"/>
      <c r="H541" s="19"/>
      <c r="I541" s="19"/>
      <c r="J541" s="19"/>
      <c r="K541" s="19"/>
      <c r="L541" s="19"/>
      <c r="M541" s="19"/>
      <c r="N541" s="19"/>
      <c r="O541" s="19"/>
      <c r="P541" s="19"/>
      <c r="Q541" s="19"/>
      <c r="R541" s="19"/>
      <c r="S541" s="19"/>
      <c r="T541" s="19"/>
      <c r="U541" s="19"/>
      <c r="V541" s="19"/>
      <c r="W541" s="19"/>
      <c r="X541" s="19"/>
      <c r="Y541" s="19"/>
    </row>
    <row r="542" spans="1:25" ht="18" x14ac:dyDescent="0.25">
      <c r="A542" s="19"/>
      <c r="B542" s="19"/>
      <c r="C542" s="19"/>
      <c r="D542" s="19"/>
      <c r="E542" s="19"/>
      <c r="F542" s="19"/>
      <c r="G542" s="19"/>
      <c r="H542" s="19"/>
      <c r="I542" s="19"/>
      <c r="J542" s="19"/>
      <c r="K542" s="19"/>
      <c r="L542" s="19"/>
      <c r="M542" s="19"/>
      <c r="N542" s="19"/>
      <c r="O542" s="19"/>
      <c r="P542" s="19"/>
      <c r="Q542" s="19"/>
      <c r="R542" s="19"/>
      <c r="S542" s="19"/>
      <c r="T542" s="19"/>
      <c r="U542" s="19"/>
      <c r="V542" s="19"/>
      <c r="W542" s="19"/>
      <c r="X542" s="19"/>
      <c r="Y542" s="19"/>
    </row>
    <row r="543" spans="1:25" ht="18" x14ac:dyDescent="0.25">
      <c r="A543" s="19"/>
      <c r="B543" s="19"/>
      <c r="C543" s="19"/>
      <c r="D543" s="19"/>
      <c r="E543" s="19"/>
      <c r="F543" s="19"/>
      <c r="G543" s="19"/>
      <c r="H543" s="19"/>
      <c r="I543" s="19"/>
      <c r="J543" s="19"/>
      <c r="K543" s="19"/>
      <c r="L543" s="19"/>
      <c r="M543" s="19"/>
      <c r="N543" s="19"/>
      <c r="O543" s="19"/>
      <c r="P543" s="19"/>
      <c r="Q543" s="19"/>
      <c r="R543" s="19"/>
      <c r="S543" s="19"/>
      <c r="T543" s="19"/>
      <c r="U543" s="19"/>
      <c r="V543" s="19"/>
      <c r="W543" s="19"/>
      <c r="X543" s="19"/>
      <c r="Y543" s="19"/>
    </row>
    <row r="544" spans="1:25" ht="18" x14ac:dyDescent="0.25">
      <c r="A544" s="19"/>
      <c r="B544" s="19"/>
      <c r="C544" s="19"/>
      <c r="D544" s="19"/>
      <c r="E544" s="19"/>
      <c r="F544" s="19"/>
      <c r="G544" s="19"/>
      <c r="H544" s="19"/>
      <c r="I544" s="19"/>
      <c r="J544" s="19"/>
      <c r="K544" s="19"/>
      <c r="L544" s="19"/>
      <c r="M544" s="19"/>
      <c r="N544" s="19"/>
      <c r="O544" s="19"/>
      <c r="P544" s="19"/>
      <c r="Q544" s="19"/>
      <c r="R544" s="19"/>
      <c r="S544" s="19"/>
      <c r="T544" s="19"/>
      <c r="U544" s="19"/>
      <c r="V544" s="19"/>
      <c r="W544" s="19"/>
      <c r="X544" s="19"/>
      <c r="Y544" s="19"/>
    </row>
    <row r="545" spans="1:25" ht="18" x14ac:dyDescent="0.25">
      <c r="A545" s="19"/>
      <c r="B545" s="19"/>
      <c r="C545" s="19"/>
      <c r="D545" s="19"/>
      <c r="E545" s="19"/>
      <c r="F545" s="19"/>
      <c r="G545" s="19"/>
      <c r="H545" s="19"/>
      <c r="I545" s="19"/>
      <c r="J545" s="19"/>
      <c r="K545" s="19"/>
      <c r="L545" s="19"/>
      <c r="M545" s="19"/>
      <c r="N545" s="19"/>
      <c r="O545" s="19"/>
      <c r="P545" s="19"/>
      <c r="Q545" s="19"/>
      <c r="R545" s="19"/>
      <c r="S545" s="19"/>
      <c r="T545" s="19"/>
      <c r="U545" s="19"/>
      <c r="V545" s="19"/>
      <c r="W545" s="19"/>
      <c r="X545" s="19"/>
      <c r="Y545" s="19"/>
    </row>
    <row r="546" spans="1:25" ht="18" x14ac:dyDescent="0.25">
      <c r="A546" s="19"/>
      <c r="B546" s="19"/>
      <c r="C546" s="19"/>
      <c r="D546" s="19"/>
      <c r="E546" s="19"/>
      <c r="F546" s="19"/>
      <c r="G546" s="19"/>
      <c r="H546" s="19"/>
      <c r="I546" s="19"/>
      <c r="J546" s="19"/>
      <c r="K546" s="19"/>
      <c r="L546" s="19"/>
      <c r="M546" s="19"/>
      <c r="N546" s="19"/>
      <c r="O546" s="19"/>
      <c r="P546" s="19"/>
      <c r="Q546" s="19"/>
      <c r="R546" s="19"/>
      <c r="S546" s="19"/>
      <c r="T546" s="19"/>
      <c r="U546" s="19"/>
      <c r="V546" s="19"/>
      <c r="W546" s="19"/>
      <c r="X546" s="19"/>
      <c r="Y546" s="19"/>
    </row>
    <row r="547" spans="1:25" ht="18" x14ac:dyDescent="0.25">
      <c r="A547" s="19"/>
      <c r="B547" s="19"/>
      <c r="C547" s="19"/>
      <c r="D547" s="19"/>
      <c r="E547" s="19"/>
      <c r="F547" s="19"/>
      <c r="G547" s="19"/>
      <c r="H547" s="19"/>
      <c r="I547" s="19"/>
      <c r="J547" s="19"/>
      <c r="K547" s="19"/>
      <c r="L547" s="19"/>
      <c r="M547" s="19"/>
      <c r="N547" s="19"/>
      <c r="O547" s="19"/>
      <c r="P547" s="19"/>
      <c r="Q547" s="19"/>
      <c r="R547" s="19"/>
      <c r="S547" s="19"/>
      <c r="T547" s="19"/>
      <c r="U547" s="19"/>
      <c r="V547" s="19"/>
      <c r="W547" s="19"/>
      <c r="X547" s="19"/>
      <c r="Y547" s="19"/>
    </row>
    <row r="548" spans="1:25" ht="18" x14ac:dyDescent="0.25">
      <c r="A548" s="19"/>
      <c r="B548" s="19"/>
      <c r="C548" s="19"/>
      <c r="D548" s="19"/>
      <c r="E548" s="19"/>
      <c r="F548" s="19"/>
      <c r="G548" s="19"/>
      <c r="H548" s="19"/>
      <c r="I548" s="19"/>
      <c r="J548" s="19"/>
      <c r="K548" s="19"/>
      <c r="L548" s="19"/>
      <c r="M548" s="19"/>
      <c r="N548" s="19"/>
      <c r="O548" s="19"/>
      <c r="P548" s="19"/>
      <c r="Q548" s="19"/>
      <c r="R548" s="19"/>
      <c r="S548" s="19"/>
      <c r="T548" s="19"/>
      <c r="U548" s="19"/>
      <c r="V548" s="19"/>
      <c r="W548" s="19"/>
      <c r="X548" s="19"/>
      <c r="Y548" s="19"/>
    </row>
    <row r="549" spans="1:25" ht="18" x14ac:dyDescent="0.25">
      <c r="A549" s="19"/>
      <c r="B549" s="19"/>
      <c r="C549" s="19"/>
      <c r="D549" s="19"/>
      <c r="E549" s="19"/>
      <c r="F549" s="19"/>
      <c r="G549" s="19"/>
      <c r="H549" s="19"/>
      <c r="I549" s="19"/>
      <c r="J549" s="19"/>
      <c r="K549" s="19"/>
      <c r="L549" s="19"/>
      <c r="M549" s="19"/>
      <c r="N549" s="19"/>
      <c r="O549" s="19"/>
      <c r="P549" s="19"/>
      <c r="Q549" s="19"/>
      <c r="R549" s="19"/>
      <c r="S549" s="19"/>
      <c r="T549" s="19"/>
      <c r="U549" s="19"/>
      <c r="V549" s="19"/>
      <c r="W549" s="19"/>
      <c r="X549" s="19"/>
      <c r="Y549" s="19"/>
    </row>
    <row r="550" spans="1:25" ht="18" x14ac:dyDescent="0.25">
      <c r="A550" s="19"/>
      <c r="B550" s="19"/>
      <c r="C550" s="19"/>
      <c r="D550" s="19"/>
      <c r="E550" s="19"/>
      <c r="F550" s="19"/>
      <c r="G550" s="19"/>
      <c r="H550" s="19"/>
      <c r="I550" s="19"/>
      <c r="J550" s="19"/>
      <c r="K550" s="19"/>
      <c r="L550" s="19"/>
      <c r="M550" s="19"/>
      <c r="N550" s="19"/>
      <c r="O550" s="19"/>
      <c r="P550" s="19"/>
      <c r="Q550" s="19"/>
      <c r="R550" s="19"/>
      <c r="S550" s="19"/>
      <c r="T550" s="19"/>
      <c r="U550" s="19"/>
      <c r="V550" s="19"/>
      <c r="W550" s="19"/>
      <c r="X550" s="19"/>
      <c r="Y550" s="19"/>
    </row>
    <row r="551" spans="1:25" ht="18" x14ac:dyDescent="0.25">
      <c r="A551" s="19"/>
      <c r="B551" s="19"/>
      <c r="C551" s="19"/>
      <c r="D551" s="19"/>
      <c r="E551" s="19"/>
      <c r="F551" s="19"/>
      <c r="G551" s="19"/>
      <c r="H551" s="19"/>
      <c r="I551" s="19"/>
      <c r="J551" s="19"/>
      <c r="K551" s="19"/>
      <c r="L551" s="19"/>
      <c r="M551" s="19"/>
      <c r="N551" s="19"/>
      <c r="O551" s="19"/>
      <c r="P551" s="19"/>
      <c r="Q551" s="19"/>
      <c r="R551" s="19"/>
      <c r="S551" s="19"/>
      <c r="T551" s="19"/>
      <c r="U551" s="19"/>
      <c r="V551" s="19"/>
      <c r="W551" s="19"/>
      <c r="X551" s="19"/>
      <c r="Y551" s="19"/>
    </row>
    <row r="552" spans="1:25" ht="18" x14ac:dyDescent="0.25">
      <c r="A552" s="19"/>
      <c r="B552" s="19"/>
      <c r="C552" s="19"/>
      <c r="D552" s="19"/>
      <c r="E552" s="19"/>
      <c r="F552" s="19"/>
      <c r="G552" s="19"/>
      <c r="H552" s="19"/>
      <c r="I552" s="19"/>
      <c r="J552" s="19"/>
      <c r="K552" s="19"/>
      <c r="L552" s="19"/>
      <c r="M552" s="19"/>
      <c r="N552" s="19"/>
      <c r="O552" s="19"/>
      <c r="P552" s="19"/>
      <c r="Q552" s="19"/>
      <c r="R552" s="19"/>
      <c r="S552" s="19"/>
      <c r="T552" s="19"/>
      <c r="U552" s="19"/>
      <c r="V552" s="19"/>
      <c r="W552" s="19"/>
      <c r="X552" s="19"/>
      <c r="Y552" s="19"/>
    </row>
    <row r="553" spans="1:25" ht="18" x14ac:dyDescent="0.25">
      <c r="A553" s="19"/>
      <c r="B553" s="19"/>
      <c r="C553" s="19"/>
      <c r="D553" s="19"/>
      <c r="E553" s="19"/>
      <c r="F553" s="19"/>
      <c r="G553" s="19"/>
      <c r="H553" s="19"/>
      <c r="I553" s="19"/>
      <c r="J553" s="19"/>
      <c r="K553" s="19"/>
      <c r="L553" s="19"/>
      <c r="M553" s="19"/>
      <c r="N553" s="19"/>
      <c r="O553" s="19"/>
      <c r="P553" s="19"/>
      <c r="Q553" s="19"/>
      <c r="R553" s="19"/>
      <c r="S553" s="19"/>
      <c r="T553" s="19"/>
      <c r="U553" s="19"/>
      <c r="V553" s="19"/>
      <c r="W553" s="19"/>
      <c r="X553" s="19"/>
      <c r="Y553" s="19"/>
    </row>
    <row r="554" spans="1:25" ht="18" x14ac:dyDescent="0.25">
      <c r="A554" s="19"/>
      <c r="B554" s="19"/>
      <c r="C554" s="19"/>
      <c r="D554" s="19"/>
      <c r="E554" s="19"/>
      <c r="F554" s="19"/>
      <c r="G554" s="19"/>
      <c r="H554" s="19"/>
      <c r="I554" s="19"/>
      <c r="J554" s="19"/>
      <c r="K554" s="19"/>
      <c r="L554" s="19"/>
      <c r="M554" s="19"/>
      <c r="N554" s="19"/>
      <c r="O554" s="19"/>
      <c r="P554" s="19"/>
      <c r="Q554" s="19"/>
      <c r="R554" s="19"/>
      <c r="S554" s="19"/>
      <c r="T554" s="19"/>
      <c r="U554" s="19"/>
      <c r="V554" s="19"/>
      <c r="W554" s="19"/>
      <c r="X554" s="19"/>
      <c r="Y554" s="19"/>
    </row>
    <row r="555" spans="1:25" ht="18" x14ac:dyDescent="0.25">
      <c r="A555" s="19"/>
      <c r="B555" s="19"/>
      <c r="C555" s="19"/>
      <c r="D555" s="19"/>
      <c r="E555" s="19"/>
      <c r="F555" s="19"/>
      <c r="G555" s="19"/>
      <c r="H555" s="19"/>
      <c r="I555" s="19"/>
      <c r="J555" s="19"/>
      <c r="K555" s="19"/>
      <c r="L555" s="19"/>
      <c r="M555" s="19"/>
      <c r="N555" s="19"/>
      <c r="O555" s="19"/>
      <c r="P555" s="19"/>
      <c r="Q555" s="19"/>
      <c r="R555" s="19"/>
      <c r="S555" s="19"/>
      <c r="T555" s="19"/>
      <c r="U555" s="19"/>
      <c r="V555" s="19"/>
      <c r="W555" s="19"/>
      <c r="X555" s="19"/>
      <c r="Y555" s="19"/>
    </row>
    <row r="556" spans="1:25" ht="18" x14ac:dyDescent="0.25">
      <c r="A556" s="19"/>
      <c r="B556" s="19"/>
      <c r="C556" s="19"/>
      <c r="D556" s="19"/>
      <c r="E556" s="19"/>
      <c r="F556" s="19"/>
      <c r="G556" s="19"/>
      <c r="H556" s="19"/>
      <c r="I556" s="19"/>
      <c r="J556" s="19"/>
      <c r="K556" s="19"/>
      <c r="L556" s="19"/>
      <c r="M556" s="19"/>
      <c r="N556" s="19"/>
      <c r="O556" s="19"/>
      <c r="P556" s="19"/>
      <c r="Q556" s="19"/>
      <c r="R556" s="19"/>
      <c r="S556" s="19"/>
      <c r="T556" s="19"/>
      <c r="U556" s="19"/>
      <c r="V556" s="19"/>
      <c r="W556" s="19"/>
      <c r="X556" s="19"/>
      <c r="Y556" s="19"/>
    </row>
    <row r="557" spans="1:25" ht="18" x14ac:dyDescent="0.25">
      <c r="A557" s="19"/>
      <c r="B557" s="19"/>
      <c r="C557" s="19"/>
      <c r="D557" s="19"/>
      <c r="E557" s="19"/>
      <c r="F557" s="19"/>
      <c r="G557" s="19"/>
      <c r="H557" s="19"/>
      <c r="I557" s="19"/>
      <c r="J557" s="19"/>
      <c r="K557" s="19"/>
      <c r="L557" s="19"/>
      <c r="M557" s="19"/>
      <c r="N557" s="19"/>
      <c r="O557" s="19"/>
      <c r="P557" s="19"/>
      <c r="Q557" s="19"/>
      <c r="R557" s="19"/>
      <c r="S557" s="19"/>
      <c r="T557" s="19"/>
      <c r="U557" s="19"/>
      <c r="V557" s="19"/>
      <c r="W557" s="19"/>
      <c r="X557" s="19"/>
      <c r="Y557" s="19"/>
    </row>
    <row r="558" spans="1:25" ht="18" x14ac:dyDescent="0.25">
      <c r="A558" s="19"/>
      <c r="B558" s="19"/>
      <c r="C558" s="19"/>
      <c r="D558" s="19"/>
      <c r="E558" s="19"/>
      <c r="F558" s="19"/>
      <c r="G558" s="19"/>
      <c r="H558" s="19"/>
      <c r="I558" s="19"/>
      <c r="J558" s="19"/>
      <c r="K558" s="19"/>
      <c r="L558" s="19"/>
      <c r="M558" s="19"/>
      <c r="N558" s="19"/>
      <c r="O558" s="19"/>
      <c r="P558" s="19"/>
      <c r="Q558" s="19"/>
      <c r="R558" s="19"/>
      <c r="S558" s="19"/>
      <c r="T558" s="19"/>
      <c r="U558" s="19"/>
      <c r="V558" s="19"/>
      <c r="W558" s="19"/>
      <c r="X558" s="19"/>
      <c r="Y558" s="19"/>
    </row>
    <row r="559" spans="1:25" ht="18" x14ac:dyDescent="0.25">
      <c r="A559" s="19"/>
      <c r="B559" s="19"/>
      <c r="C559" s="19"/>
      <c r="D559" s="19"/>
      <c r="E559" s="19"/>
      <c r="F559" s="19"/>
      <c r="G559" s="19"/>
      <c r="H559" s="19"/>
      <c r="I559" s="19"/>
      <c r="J559" s="19"/>
      <c r="K559" s="19"/>
      <c r="L559" s="19"/>
      <c r="M559" s="19"/>
      <c r="N559" s="19"/>
      <c r="O559" s="19"/>
      <c r="P559" s="19"/>
      <c r="Q559" s="19"/>
      <c r="R559" s="19"/>
      <c r="S559" s="19"/>
      <c r="T559" s="19"/>
      <c r="U559" s="19"/>
      <c r="V559" s="19"/>
      <c r="W559" s="19"/>
      <c r="X559" s="19"/>
      <c r="Y559" s="19"/>
    </row>
    <row r="560" spans="1:25" ht="18" x14ac:dyDescent="0.25">
      <c r="A560" s="19"/>
      <c r="B560" s="19"/>
      <c r="C560" s="19"/>
      <c r="D560" s="19"/>
      <c r="E560" s="19"/>
      <c r="F560" s="19"/>
      <c r="G560" s="19"/>
      <c r="H560" s="19"/>
      <c r="I560" s="19"/>
      <c r="J560" s="19"/>
      <c r="K560" s="19"/>
      <c r="L560" s="19"/>
      <c r="M560" s="19"/>
      <c r="N560" s="19"/>
      <c r="O560" s="19"/>
      <c r="P560" s="19"/>
      <c r="Q560" s="19"/>
      <c r="R560" s="19"/>
      <c r="S560" s="19"/>
      <c r="T560" s="19"/>
      <c r="U560" s="19"/>
      <c r="V560" s="19"/>
      <c r="W560" s="19"/>
      <c r="X560" s="19"/>
      <c r="Y560" s="19"/>
    </row>
    <row r="561" spans="1:25" ht="18" x14ac:dyDescent="0.25">
      <c r="A561" s="19"/>
      <c r="B561" s="19"/>
      <c r="C561" s="19"/>
      <c r="D561" s="19"/>
      <c r="E561" s="19"/>
      <c r="F561" s="19"/>
      <c r="G561" s="19"/>
      <c r="H561" s="19"/>
      <c r="I561" s="19"/>
      <c r="J561" s="19"/>
      <c r="K561" s="19"/>
      <c r="L561" s="19"/>
      <c r="M561" s="19"/>
      <c r="N561" s="19"/>
      <c r="O561" s="19"/>
      <c r="P561" s="19"/>
      <c r="Q561" s="19"/>
      <c r="R561" s="19"/>
      <c r="S561" s="19"/>
      <c r="T561" s="19"/>
      <c r="U561" s="19"/>
      <c r="V561" s="19"/>
      <c r="W561" s="19"/>
      <c r="X561" s="19"/>
      <c r="Y561" s="19"/>
    </row>
    <row r="562" spans="1:25" ht="18" x14ac:dyDescent="0.25">
      <c r="A562" s="19"/>
      <c r="B562" s="19"/>
      <c r="C562" s="19"/>
      <c r="D562" s="19"/>
      <c r="E562" s="19"/>
      <c r="F562" s="19"/>
      <c r="G562" s="19"/>
      <c r="H562" s="19"/>
      <c r="I562" s="19"/>
      <c r="J562" s="19"/>
      <c r="K562" s="19"/>
      <c r="L562" s="19"/>
      <c r="M562" s="19"/>
      <c r="N562" s="19"/>
      <c r="O562" s="19"/>
      <c r="P562" s="19"/>
      <c r="Q562" s="19"/>
      <c r="R562" s="19"/>
      <c r="S562" s="19"/>
      <c r="T562" s="19"/>
      <c r="U562" s="19"/>
      <c r="V562" s="19"/>
      <c r="W562" s="19"/>
      <c r="X562" s="19"/>
      <c r="Y562" s="19"/>
    </row>
    <row r="563" spans="1:25" ht="18" x14ac:dyDescent="0.25">
      <c r="A563" s="19"/>
      <c r="B563" s="19"/>
      <c r="C563" s="19"/>
      <c r="D563" s="19"/>
      <c r="E563" s="19"/>
      <c r="F563" s="19"/>
      <c r="G563" s="19"/>
      <c r="H563" s="19"/>
      <c r="I563" s="19"/>
      <c r="J563" s="19"/>
      <c r="K563" s="19"/>
      <c r="L563" s="19"/>
      <c r="M563" s="19"/>
      <c r="N563" s="19"/>
      <c r="O563" s="19"/>
      <c r="P563" s="19"/>
      <c r="Q563" s="19"/>
      <c r="R563" s="19"/>
      <c r="S563" s="19"/>
      <c r="T563" s="19"/>
      <c r="U563" s="19"/>
      <c r="V563" s="19"/>
      <c r="W563" s="19"/>
      <c r="X563" s="19"/>
      <c r="Y563" s="19"/>
    </row>
    <row r="564" spans="1:25" ht="18" x14ac:dyDescent="0.25">
      <c r="A564" s="19"/>
      <c r="B564" s="19"/>
      <c r="C564" s="19"/>
      <c r="D564" s="19"/>
      <c r="E564" s="19"/>
      <c r="F564" s="19"/>
      <c r="G564" s="19"/>
      <c r="H564" s="19"/>
      <c r="I564" s="19"/>
      <c r="J564" s="19"/>
      <c r="K564" s="19"/>
      <c r="L564" s="19"/>
      <c r="M564" s="19"/>
      <c r="N564" s="19"/>
      <c r="O564" s="19"/>
      <c r="P564" s="19"/>
      <c r="Q564" s="19"/>
      <c r="R564" s="19"/>
      <c r="S564" s="19"/>
      <c r="T564" s="19"/>
      <c r="U564" s="19"/>
      <c r="V564" s="19"/>
      <c r="W564" s="19"/>
      <c r="X564" s="19"/>
      <c r="Y564" s="19"/>
    </row>
    <row r="565" spans="1:25" ht="18" x14ac:dyDescent="0.25">
      <c r="A565" s="19"/>
      <c r="B565" s="19"/>
      <c r="C565" s="19"/>
      <c r="D565" s="19"/>
      <c r="E565" s="19"/>
      <c r="F565" s="19"/>
      <c r="G565" s="19"/>
      <c r="H565" s="19"/>
      <c r="I565" s="19"/>
      <c r="J565" s="19"/>
      <c r="K565" s="19"/>
      <c r="L565" s="19"/>
      <c r="M565" s="19"/>
      <c r="N565" s="19"/>
      <c r="O565" s="19"/>
      <c r="P565" s="19"/>
      <c r="Q565" s="19"/>
      <c r="R565" s="19"/>
      <c r="S565" s="19"/>
      <c r="T565" s="19"/>
      <c r="U565" s="19"/>
      <c r="V565" s="19"/>
      <c r="W565" s="19"/>
      <c r="X565" s="19"/>
      <c r="Y565" s="19"/>
    </row>
    <row r="566" spans="1:25" ht="18" x14ac:dyDescent="0.25">
      <c r="A566" s="19"/>
      <c r="B566" s="19"/>
      <c r="C566" s="19"/>
      <c r="D566" s="19"/>
      <c r="E566" s="19"/>
      <c r="F566" s="19"/>
      <c r="G566" s="19"/>
      <c r="H566" s="19"/>
      <c r="I566" s="19"/>
      <c r="J566" s="19"/>
      <c r="K566" s="19"/>
      <c r="L566" s="19"/>
      <c r="M566" s="19"/>
      <c r="N566" s="19"/>
      <c r="O566" s="19"/>
      <c r="P566" s="19"/>
      <c r="Q566" s="19"/>
      <c r="R566" s="19"/>
      <c r="S566" s="19"/>
      <c r="T566" s="19"/>
      <c r="U566" s="19"/>
      <c r="V566" s="19"/>
      <c r="W566" s="19"/>
      <c r="X566" s="19"/>
      <c r="Y566" s="19"/>
    </row>
    <row r="567" spans="1:25" ht="18" x14ac:dyDescent="0.25">
      <c r="A567" s="19"/>
      <c r="B567" s="19"/>
      <c r="C567" s="19"/>
      <c r="D567" s="19"/>
      <c r="E567" s="19"/>
      <c r="F567" s="19"/>
      <c r="G567" s="19"/>
      <c r="H567" s="19"/>
      <c r="I567" s="19"/>
      <c r="J567" s="19"/>
      <c r="K567" s="19"/>
      <c r="L567" s="19"/>
      <c r="M567" s="19"/>
      <c r="N567" s="19"/>
      <c r="O567" s="19"/>
      <c r="P567" s="19"/>
      <c r="Q567" s="19"/>
      <c r="R567" s="19"/>
      <c r="S567" s="19"/>
      <c r="T567" s="19"/>
      <c r="U567" s="19"/>
      <c r="V567" s="19"/>
      <c r="W567" s="19"/>
      <c r="X567" s="19"/>
      <c r="Y567" s="19"/>
    </row>
    <row r="568" spans="1:25" ht="18" x14ac:dyDescent="0.25">
      <c r="A568" s="19"/>
      <c r="B568" s="19"/>
      <c r="C568" s="19"/>
      <c r="D568" s="19"/>
      <c r="E568" s="19"/>
      <c r="F568" s="19"/>
      <c r="G568" s="19"/>
      <c r="H568" s="19"/>
      <c r="I568" s="19"/>
      <c r="J568" s="19"/>
      <c r="K568" s="19"/>
      <c r="L568" s="19"/>
      <c r="M568" s="19"/>
      <c r="N568" s="19"/>
      <c r="O568" s="19"/>
      <c r="P568" s="19"/>
      <c r="Q568" s="19"/>
      <c r="R568" s="19"/>
      <c r="S568" s="19"/>
      <c r="T568" s="19"/>
      <c r="U568" s="19"/>
      <c r="V568" s="19"/>
      <c r="W568" s="19"/>
      <c r="X568" s="19"/>
      <c r="Y568" s="19"/>
    </row>
    <row r="569" spans="1:25" ht="18" x14ac:dyDescent="0.25">
      <c r="A569" s="19"/>
      <c r="B569" s="19"/>
      <c r="C569" s="19"/>
      <c r="D569" s="19"/>
      <c r="E569" s="19"/>
      <c r="F569" s="19"/>
      <c r="G569" s="19"/>
      <c r="H569" s="19"/>
      <c r="I569" s="19"/>
      <c r="J569" s="19"/>
      <c r="K569" s="19"/>
      <c r="L569" s="19"/>
      <c r="M569" s="19"/>
      <c r="N569" s="19"/>
      <c r="O569" s="19"/>
      <c r="P569" s="19"/>
      <c r="Q569" s="19"/>
      <c r="R569" s="19"/>
      <c r="S569" s="19"/>
      <c r="T569" s="19"/>
      <c r="U569" s="19"/>
      <c r="V569" s="19"/>
      <c r="W569" s="19"/>
      <c r="X569" s="19"/>
      <c r="Y569" s="19"/>
    </row>
    <row r="570" spans="1:25" ht="18" x14ac:dyDescent="0.25">
      <c r="A570" s="19"/>
      <c r="B570" s="19"/>
      <c r="C570" s="19"/>
      <c r="D570" s="19"/>
      <c r="E570" s="19"/>
      <c r="F570" s="19"/>
      <c r="G570" s="19"/>
      <c r="H570" s="19"/>
      <c r="I570" s="19"/>
      <c r="J570" s="19"/>
      <c r="K570" s="19"/>
      <c r="L570" s="19"/>
      <c r="M570" s="19"/>
      <c r="N570" s="19"/>
      <c r="O570" s="19"/>
      <c r="P570" s="19"/>
      <c r="Q570" s="19"/>
      <c r="R570" s="19"/>
      <c r="S570" s="19"/>
      <c r="T570" s="19"/>
      <c r="U570" s="19"/>
      <c r="V570" s="19"/>
      <c r="W570" s="19"/>
      <c r="X570" s="19"/>
      <c r="Y570" s="19"/>
    </row>
    <row r="571" spans="1:25" ht="18" x14ac:dyDescent="0.25">
      <c r="A571" s="19"/>
      <c r="B571" s="19"/>
      <c r="C571" s="19"/>
      <c r="D571" s="19"/>
      <c r="E571" s="19"/>
      <c r="F571" s="19"/>
      <c r="G571" s="19"/>
      <c r="H571" s="19"/>
      <c r="I571" s="19"/>
      <c r="J571" s="19"/>
      <c r="K571" s="19"/>
      <c r="L571" s="19"/>
      <c r="M571" s="19"/>
      <c r="N571" s="19"/>
      <c r="O571" s="19"/>
      <c r="P571" s="19"/>
      <c r="Q571" s="19"/>
      <c r="R571" s="19"/>
      <c r="S571" s="19"/>
      <c r="T571" s="19"/>
      <c r="U571" s="19"/>
      <c r="V571" s="19"/>
      <c r="W571" s="19"/>
      <c r="X571" s="19"/>
      <c r="Y571" s="19"/>
    </row>
    <row r="572" spans="1:25" ht="18" x14ac:dyDescent="0.25">
      <c r="A572" s="19"/>
      <c r="B572" s="19"/>
      <c r="C572" s="19"/>
      <c r="D572" s="19"/>
      <c r="E572" s="19"/>
      <c r="F572" s="19"/>
      <c r="G572" s="19"/>
      <c r="H572" s="19"/>
      <c r="I572" s="19"/>
      <c r="J572" s="19"/>
      <c r="K572" s="19"/>
      <c r="L572" s="19"/>
      <c r="M572" s="19"/>
      <c r="N572" s="19"/>
      <c r="O572" s="19"/>
      <c r="P572" s="19"/>
      <c r="Q572" s="19"/>
      <c r="R572" s="19"/>
      <c r="S572" s="19"/>
      <c r="T572" s="19"/>
      <c r="U572" s="19"/>
      <c r="V572" s="19"/>
      <c r="W572" s="19"/>
      <c r="X572" s="19"/>
      <c r="Y572" s="19"/>
    </row>
    <row r="573" spans="1:25" ht="18" x14ac:dyDescent="0.25">
      <c r="A573" s="19"/>
      <c r="B573" s="19"/>
      <c r="C573" s="19"/>
      <c r="D573" s="19"/>
      <c r="E573" s="19"/>
      <c r="F573" s="19"/>
      <c r="G573" s="19"/>
      <c r="H573" s="19"/>
      <c r="I573" s="19"/>
      <c r="J573" s="19"/>
      <c r="K573" s="19"/>
      <c r="L573" s="19"/>
      <c r="M573" s="19"/>
      <c r="N573" s="19"/>
      <c r="O573" s="19"/>
      <c r="P573" s="19"/>
      <c r="Q573" s="19"/>
      <c r="R573" s="19"/>
      <c r="S573" s="19"/>
      <c r="T573" s="19"/>
      <c r="U573" s="19"/>
      <c r="V573" s="19"/>
      <c r="W573" s="19"/>
      <c r="X573" s="19"/>
      <c r="Y573" s="19"/>
    </row>
    <row r="574" spans="1:25" ht="18" x14ac:dyDescent="0.25">
      <c r="A574" s="19"/>
      <c r="B574" s="19"/>
      <c r="C574" s="19"/>
      <c r="D574" s="19"/>
      <c r="E574" s="19"/>
      <c r="F574" s="19"/>
      <c r="G574" s="19"/>
      <c r="H574" s="19"/>
      <c r="I574" s="19"/>
      <c r="J574" s="19"/>
      <c r="K574" s="19"/>
      <c r="L574" s="19"/>
      <c r="M574" s="19"/>
      <c r="N574" s="19"/>
      <c r="O574" s="19"/>
      <c r="P574" s="19"/>
      <c r="Q574" s="19"/>
      <c r="R574" s="19"/>
      <c r="S574" s="19"/>
      <c r="T574" s="19"/>
      <c r="U574" s="19"/>
      <c r="V574" s="19"/>
      <c r="W574" s="19"/>
      <c r="X574" s="19"/>
      <c r="Y574" s="19"/>
    </row>
    <row r="575" spans="1:25" ht="18" x14ac:dyDescent="0.25">
      <c r="A575" s="19"/>
      <c r="B575" s="19"/>
      <c r="C575" s="19"/>
      <c r="D575" s="19"/>
      <c r="E575" s="19"/>
      <c r="F575" s="19"/>
      <c r="G575" s="19"/>
      <c r="H575" s="19"/>
      <c r="I575" s="19"/>
      <c r="J575" s="19"/>
      <c r="K575" s="19"/>
      <c r="L575" s="19"/>
      <c r="M575" s="19"/>
      <c r="N575" s="19"/>
      <c r="O575" s="19"/>
      <c r="P575" s="19"/>
      <c r="Q575" s="19"/>
      <c r="R575" s="19"/>
      <c r="S575" s="19"/>
      <c r="T575" s="19"/>
      <c r="U575" s="19"/>
      <c r="V575" s="19"/>
      <c r="W575" s="19"/>
      <c r="X575" s="19"/>
      <c r="Y575" s="19"/>
    </row>
    <row r="576" spans="1:25" ht="18" x14ac:dyDescent="0.25">
      <c r="A576" s="19"/>
      <c r="B576" s="19"/>
      <c r="C576" s="19"/>
      <c r="D576" s="19"/>
      <c r="E576" s="19"/>
      <c r="F576" s="19"/>
      <c r="G576" s="19"/>
      <c r="H576" s="19"/>
      <c r="I576" s="19"/>
      <c r="J576" s="19"/>
      <c r="K576" s="19"/>
      <c r="L576" s="19"/>
      <c r="M576" s="19"/>
      <c r="N576" s="19"/>
      <c r="O576" s="19"/>
      <c r="P576" s="19"/>
      <c r="Q576" s="19"/>
      <c r="R576" s="19"/>
      <c r="S576" s="19"/>
      <c r="T576" s="19"/>
      <c r="U576" s="19"/>
      <c r="V576" s="19"/>
      <c r="W576" s="19"/>
      <c r="X576" s="19"/>
      <c r="Y576" s="19"/>
    </row>
    <row r="577" spans="1:25" ht="18" x14ac:dyDescent="0.25">
      <c r="A577" s="19"/>
      <c r="B577" s="19"/>
      <c r="C577" s="19"/>
      <c r="D577" s="19"/>
      <c r="E577" s="19"/>
      <c r="F577" s="19"/>
      <c r="G577" s="19"/>
      <c r="H577" s="19"/>
      <c r="I577" s="19"/>
      <c r="J577" s="19"/>
      <c r="K577" s="19"/>
      <c r="L577" s="19"/>
      <c r="M577" s="19"/>
      <c r="N577" s="19"/>
      <c r="O577" s="19"/>
      <c r="P577" s="19"/>
      <c r="Q577" s="19"/>
      <c r="R577" s="19"/>
      <c r="S577" s="19"/>
      <c r="T577" s="19"/>
      <c r="U577" s="19"/>
      <c r="V577" s="19"/>
      <c r="W577" s="19"/>
      <c r="X577" s="19"/>
      <c r="Y577" s="19"/>
    </row>
    <row r="578" spans="1:25" ht="18" x14ac:dyDescent="0.25">
      <c r="A578" s="19"/>
      <c r="B578" s="19"/>
      <c r="C578" s="19"/>
      <c r="D578" s="19"/>
      <c r="E578" s="19"/>
      <c r="F578" s="19"/>
      <c r="G578" s="19"/>
      <c r="H578" s="19"/>
      <c r="I578" s="19"/>
      <c r="J578" s="19"/>
      <c r="K578" s="19"/>
      <c r="L578" s="19"/>
      <c r="M578" s="19"/>
      <c r="N578" s="19"/>
      <c r="O578" s="19"/>
      <c r="P578" s="19"/>
      <c r="Q578" s="19"/>
      <c r="R578" s="19"/>
      <c r="S578" s="19"/>
      <c r="T578" s="19"/>
      <c r="U578" s="19"/>
      <c r="V578" s="19"/>
      <c r="W578" s="19"/>
      <c r="X578" s="19"/>
      <c r="Y578" s="19"/>
    </row>
    <row r="579" spans="1:25" ht="18" x14ac:dyDescent="0.25">
      <c r="A579" s="19"/>
      <c r="B579" s="19"/>
      <c r="C579" s="19"/>
      <c r="D579" s="19"/>
      <c r="E579" s="19"/>
      <c r="F579" s="19"/>
      <c r="G579" s="19"/>
      <c r="H579" s="19"/>
      <c r="I579" s="19"/>
      <c r="J579" s="19"/>
      <c r="K579" s="19"/>
      <c r="L579" s="19"/>
      <c r="M579" s="19"/>
      <c r="N579" s="19"/>
      <c r="O579" s="19"/>
      <c r="P579" s="19"/>
      <c r="Q579" s="19"/>
      <c r="R579" s="19"/>
      <c r="S579" s="19"/>
      <c r="T579" s="19"/>
      <c r="U579" s="19"/>
      <c r="V579" s="19"/>
      <c r="W579" s="19"/>
      <c r="X579" s="19"/>
      <c r="Y579" s="19"/>
    </row>
    <row r="580" spans="1:25" ht="18" x14ac:dyDescent="0.25">
      <c r="A580" s="19"/>
      <c r="B580" s="19"/>
      <c r="C580" s="19"/>
      <c r="D580" s="19"/>
      <c r="E580" s="19"/>
      <c r="F580" s="19"/>
      <c r="G580" s="19"/>
      <c r="H580" s="19"/>
      <c r="I580" s="19"/>
      <c r="J580" s="19"/>
      <c r="K580" s="19"/>
      <c r="L580" s="19"/>
      <c r="M580" s="19"/>
      <c r="N580" s="19"/>
      <c r="O580" s="19"/>
      <c r="P580" s="19"/>
      <c r="Q580" s="19"/>
      <c r="R580" s="19"/>
      <c r="S580" s="19"/>
      <c r="T580" s="19"/>
      <c r="U580" s="19"/>
      <c r="V580" s="19"/>
      <c r="W580" s="19"/>
      <c r="X580" s="19"/>
      <c r="Y580" s="19"/>
    </row>
    <row r="581" spans="1:25" ht="18" x14ac:dyDescent="0.25">
      <c r="A581" s="19"/>
      <c r="B581" s="19"/>
      <c r="C581" s="19"/>
      <c r="D581" s="19"/>
      <c r="E581" s="19"/>
      <c r="F581" s="19"/>
      <c r="G581" s="19"/>
      <c r="H581" s="19"/>
      <c r="I581" s="19"/>
      <c r="J581" s="19"/>
      <c r="K581" s="19"/>
      <c r="L581" s="19"/>
      <c r="M581" s="19"/>
      <c r="N581" s="19"/>
      <c r="O581" s="19"/>
      <c r="P581" s="19"/>
      <c r="Q581" s="19"/>
      <c r="R581" s="19"/>
      <c r="S581" s="19"/>
      <c r="T581" s="19"/>
      <c r="U581" s="19"/>
      <c r="V581" s="19"/>
      <c r="W581" s="19"/>
      <c r="X581" s="19"/>
      <c r="Y581" s="19"/>
    </row>
    <row r="582" spans="1:25" ht="18" x14ac:dyDescent="0.25">
      <c r="A582" s="19"/>
      <c r="B582" s="19"/>
      <c r="C582" s="19"/>
      <c r="D582" s="19"/>
      <c r="E582" s="19"/>
      <c r="F582" s="19"/>
      <c r="G582" s="19"/>
      <c r="H582" s="19"/>
      <c r="I582" s="19"/>
      <c r="J582" s="19"/>
      <c r="K582" s="19"/>
      <c r="L582" s="19"/>
      <c r="M582" s="19"/>
      <c r="N582" s="19"/>
      <c r="O582" s="19"/>
      <c r="P582" s="19"/>
      <c r="Q582" s="19"/>
      <c r="R582" s="19"/>
      <c r="S582" s="19"/>
      <c r="T582" s="19"/>
      <c r="U582" s="19"/>
      <c r="V582" s="19"/>
      <c r="W582" s="19"/>
      <c r="X582" s="19"/>
      <c r="Y582" s="19"/>
    </row>
    <row r="583" spans="1:25" ht="18" x14ac:dyDescent="0.25">
      <c r="A583" s="19"/>
      <c r="B583" s="19"/>
      <c r="C583" s="19"/>
      <c r="D583" s="19"/>
      <c r="E583" s="19"/>
      <c r="F583" s="19"/>
      <c r="G583" s="19"/>
      <c r="H583" s="19"/>
      <c r="I583" s="19"/>
      <c r="J583" s="19"/>
      <c r="K583" s="19"/>
      <c r="L583" s="19"/>
      <c r="M583" s="19"/>
      <c r="N583" s="19"/>
      <c r="O583" s="19"/>
      <c r="P583" s="19"/>
      <c r="Q583" s="19"/>
      <c r="R583" s="19"/>
      <c r="S583" s="19"/>
      <c r="T583" s="19"/>
      <c r="U583" s="19"/>
      <c r="V583" s="19"/>
      <c r="W583" s="19"/>
      <c r="X583" s="19"/>
      <c r="Y583" s="19"/>
    </row>
    <row r="584" spans="1:25" ht="18" x14ac:dyDescent="0.25">
      <c r="A584" s="19"/>
      <c r="B584" s="19"/>
      <c r="C584" s="19"/>
      <c r="D584" s="19"/>
      <c r="E584" s="19"/>
      <c r="F584" s="19"/>
      <c r="G584" s="19"/>
      <c r="H584" s="19"/>
      <c r="I584" s="19"/>
      <c r="J584" s="19"/>
      <c r="K584" s="19"/>
      <c r="L584" s="19"/>
      <c r="M584" s="19"/>
      <c r="N584" s="19"/>
      <c r="O584" s="19"/>
      <c r="P584" s="19"/>
      <c r="Q584" s="19"/>
      <c r="R584" s="19"/>
      <c r="S584" s="19"/>
      <c r="T584" s="19"/>
      <c r="U584" s="19"/>
      <c r="V584" s="19"/>
      <c r="W584" s="19"/>
      <c r="X584" s="19"/>
      <c r="Y584" s="19"/>
    </row>
    <row r="585" spans="1:25" ht="18" x14ac:dyDescent="0.25">
      <c r="A585" s="19"/>
      <c r="B585" s="19"/>
      <c r="C585" s="19"/>
      <c r="D585" s="19"/>
      <c r="E585" s="19"/>
      <c r="F585" s="19"/>
      <c r="G585" s="19"/>
      <c r="H585" s="19"/>
      <c r="I585" s="19"/>
      <c r="J585" s="19"/>
      <c r="K585" s="19"/>
      <c r="L585" s="19"/>
      <c r="M585" s="19"/>
      <c r="N585" s="19"/>
      <c r="O585" s="19"/>
      <c r="P585" s="19"/>
      <c r="Q585" s="19"/>
      <c r="R585" s="19"/>
      <c r="S585" s="19"/>
      <c r="T585" s="19"/>
      <c r="U585" s="19"/>
      <c r="V585" s="19"/>
      <c r="W585" s="19"/>
      <c r="X585" s="19"/>
      <c r="Y585" s="19"/>
    </row>
    <row r="586" spans="1:25" ht="18" x14ac:dyDescent="0.25">
      <c r="A586" s="19"/>
      <c r="B586" s="19"/>
      <c r="C586" s="19"/>
      <c r="D586" s="19"/>
      <c r="E586" s="19"/>
      <c r="F586" s="19"/>
      <c r="G586" s="19"/>
      <c r="H586" s="19"/>
      <c r="I586" s="19"/>
      <c r="J586" s="19"/>
      <c r="K586" s="19"/>
      <c r="L586" s="19"/>
      <c r="M586" s="19"/>
      <c r="N586" s="19"/>
      <c r="O586" s="19"/>
      <c r="P586" s="19"/>
      <c r="Q586" s="19"/>
      <c r="R586" s="19"/>
      <c r="S586" s="19"/>
      <c r="T586" s="19"/>
      <c r="U586" s="19"/>
      <c r="V586" s="19"/>
      <c r="W586" s="19"/>
      <c r="X586" s="19"/>
      <c r="Y586" s="19"/>
    </row>
    <row r="587" spans="1:25" ht="18" x14ac:dyDescent="0.25">
      <c r="A587" s="19"/>
      <c r="B587" s="19"/>
      <c r="C587" s="19"/>
      <c r="D587" s="19"/>
      <c r="E587" s="19"/>
      <c r="F587" s="19"/>
      <c r="G587" s="19"/>
      <c r="H587" s="19"/>
      <c r="I587" s="19"/>
      <c r="J587" s="19"/>
      <c r="K587" s="19"/>
      <c r="L587" s="19"/>
      <c r="M587" s="19"/>
      <c r="N587" s="19"/>
      <c r="O587" s="19"/>
      <c r="P587" s="19"/>
      <c r="Q587" s="19"/>
      <c r="R587" s="19"/>
      <c r="S587" s="19"/>
      <c r="T587" s="19"/>
      <c r="U587" s="19"/>
      <c r="V587" s="19"/>
      <c r="W587" s="19"/>
      <c r="X587" s="19"/>
      <c r="Y587" s="19"/>
    </row>
    <row r="588" spans="1:25" ht="18" x14ac:dyDescent="0.25">
      <c r="A588" s="19"/>
      <c r="B588" s="19"/>
      <c r="C588" s="19"/>
      <c r="D588" s="19"/>
      <c r="E588" s="19"/>
      <c r="F588" s="19"/>
      <c r="G588" s="19"/>
      <c r="H588" s="19"/>
      <c r="I588" s="19"/>
      <c r="J588" s="19"/>
      <c r="K588" s="19"/>
      <c r="L588" s="19"/>
      <c r="M588" s="19"/>
      <c r="N588" s="19"/>
      <c r="O588" s="19"/>
      <c r="P588" s="19"/>
      <c r="Q588" s="19"/>
      <c r="R588" s="19"/>
      <c r="S588" s="19"/>
      <c r="T588" s="19"/>
      <c r="U588" s="19"/>
      <c r="V588" s="19"/>
      <c r="W588" s="19"/>
      <c r="X588" s="19"/>
      <c r="Y588" s="19"/>
    </row>
    <row r="589" spans="1:25" ht="18" x14ac:dyDescent="0.25">
      <c r="A589" s="19"/>
      <c r="B589" s="19"/>
      <c r="C589" s="19"/>
      <c r="D589" s="19"/>
      <c r="E589" s="19"/>
      <c r="F589" s="19"/>
      <c r="G589" s="19"/>
      <c r="H589" s="19"/>
      <c r="I589" s="19"/>
      <c r="J589" s="19"/>
      <c r="K589" s="19"/>
      <c r="L589" s="19"/>
      <c r="M589" s="19"/>
      <c r="N589" s="19"/>
      <c r="O589" s="19"/>
      <c r="P589" s="19"/>
      <c r="Q589" s="19"/>
      <c r="R589" s="19"/>
      <c r="S589" s="19"/>
      <c r="T589" s="19"/>
      <c r="U589" s="19"/>
      <c r="V589" s="19"/>
      <c r="W589" s="19"/>
      <c r="X589" s="19"/>
      <c r="Y589" s="19"/>
    </row>
    <row r="590" spans="1:25" ht="18" x14ac:dyDescent="0.25">
      <c r="A590" s="19"/>
      <c r="B590" s="19"/>
      <c r="C590" s="19"/>
      <c r="D590" s="19"/>
      <c r="E590" s="19"/>
      <c r="F590" s="19"/>
      <c r="G590" s="19"/>
      <c r="H590" s="19"/>
      <c r="I590" s="19"/>
      <c r="J590" s="19"/>
      <c r="K590" s="19"/>
      <c r="L590" s="19"/>
      <c r="M590" s="19"/>
      <c r="N590" s="19"/>
      <c r="O590" s="19"/>
      <c r="P590" s="19"/>
      <c r="Q590" s="19"/>
      <c r="R590" s="19"/>
      <c r="S590" s="19"/>
      <c r="T590" s="19"/>
      <c r="U590" s="19"/>
      <c r="V590" s="19"/>
      <c r="W590" s="19"/>
      <c r="X590" s="19"/>
      <c r="Y590" s="19"/>
    </row>
    <row r="591" spans="1:25" ht="18" x14ac:dyDescent="0.25">
      <c r="A591" s="19"/>
      <c r="B591" s="19"/>
      <c r="C591" s="19"/>
      <c r="D591" s="19"/>
      <c r="E591" s="19"/>
      <c r="F591" s="19"/>
      <c r="G591" s="19"/>
      <c r="H591" s="19"/>
      <c r="I591" s="19"/>
      <c r="J591" s="19"/>
      <c r="K591" s="19"/>
      <c r="L591" s="19"/>
      <c r="M591" s="19"/>
      <c r="N591" s="19"/>
      <c r="O591" s="19"/>
      <c r="P591" s="19"/>
      <c r="Q591" s="19"/>
      <c r="R591" s="19"/>
      <c r="S591" s="19"/>
      <c r="T591" s="19"/>
      <c r="U591" s="19"/>
      <c r="V591" s="19"/>
      <c r="W591" s="19"/>
      <c r="X591" s="19"/>
      <c r="Y591" s="19"/>
    </row>
    <row r="592" spans="1:25" ht="18" x14ac:dyDescent="0.25">
      <c r="A592" s="19"/>
      <c r="B592" s="19"/>
      <c r="C592" s="19"/>
      <c r="D592" s="19"/>
      <c r="E592" s="19"/>
      <c r="F592" s="19"/>
      <c r="G592" s="19"/>
      <c r="H592" s="19"/>
      <c r="I592" s="19"/>
      <c r="J592" s="19"/>
      <c r="K592" s="19"/>
      <c r="L592" s="19"/>
      <c r="M592" s="19"/>
      <c r="N592" s="19"/>
      <c r="O592" s="19"/>
      <c r="P592" s="19"/>
      <c r="Q592" s="19"/>
      <c r="R592" s="19"/>
      <c r="S592" s="19"/>
      <c r="T592" s="19"/>
      <c r="U592" s="19"/>
      <c r="V592" s="19"/>
      <c r="W592" s="19"/>
      <c r="X592" s="19"/>
      <c r="Y592" s="19"/>
    </row>
    <row r="593" spans="1:25" ht="18" x14ac:dyDescent="0.25">
      <c r="A593" s="19"/>
      <c r="B593" s="19"/>
      <c r="C593" s="19"/>
      <c r="D593" s="19"/>
      <c r="E593" s="19"/>
      <c r="F593" s="19"/>
      <c r="G593" s="19"/>
      <c r="H593" s="19"/>
      <c r="I593" s="19"/>
      <c r="J593" s="19"/>
      <c r="K593" s="19"/>
      <c r="L593" s="19"/>
      <c r="M593" s="19"/>
      <c r="N593" s="19"/>
      <c r="O593" s="19"/>
      <c r="P593" s="19"/>
      <c r="Q593" s="19"/>
      <c r="R593" s="19"/>
      <c r="S593" s="19"/>
      <c r="T593" s="19"/>
      <c r="U593" s="19"/>
      <c r="V593" s="19"/>
      <c r="W593" s="19"/>
      <c r="X593" s="19"/>
      <c r="Y593" s="19"/>
    </row>
    <row r="594" spans="1:25" ht="18" x14ac:dyDescent="0.25">
      <c r="A594" s="19"/>
      <c r="B594" s="19"/>
      <c r="C594" s="19"/>
      <c r="D594" s="19"/>
      <c r="E594" s="19"/>
      <c r="F594" s="19"/>
      <c r="G594" s="19"/>
      <c r="H594" s="19"/>
      <c r="I594" s="19"/>
      <c r="J594" s="19"/>
      <c r="K594" s="19"/>
      <c r="L594" s="19"/>
      <c r="M594" s="19"/>
      <c r="N594" s="19"/>
      <c r="O594" s="19"/>
      <c r="P594" s="19"/>
      <c r="Q594" s="19"/>
      <c r="R594" s="19"/>
      <c r="S594" s="19"/>
      <c r="T594" s="19"/>
      <c r="U594" s="19"/>
      <c r="V594" s="19"/>
      <c r="W594" s="19"/>
      <c r="X594" s="19"/>
      <c r="Y594" s="19"/>
    </row>
    <row r="595" spans="1:25" ht="18" x14ac:dyDescent="0.25">
      <c r="A595" s="19"/>
      <c r="B595" s="19"/>
      <c r="C595" s="19"/>
      <c r="D595" s="19"/>
      <c r="E595" s="19"/>
      <c r="F595" s="19"/>
      <c r="G595" s="19"/>
      <c r="H595" s="19"/>
      <c r="I595" s="19"/>
      <c r="J595" s="19"/>
      <c r="K595" s="19"/>
      <c r="L595" s="19"/>
      <c r="M595" s="19"/>
      <c r="N595" s="19"/>
      <c r="O595" s="19"/>
      <c r="P595" s="19"/>
      <c r="Q595" s="19"/>
      <c r="R595" s="19"/>
      <c r="S595" s="19"/>
      <c r="T595" s="19"/>
      <c r="U595" s="19"/>
      <c r="V595" s="19"/>
      <c r="W595" s="19"/>
      <c r="X595" s="19"/>
      <c r="Y595" s="19"/>
    </row>
    <row r="596" spans="1:25" ht="18" x14ac:dyDescent="0.25">
      <c r="A596" s="19"/>
      <c r="B596" s="19"/>
      <c r="C596" s="19"/>
      <c r="D596" s="19"/>
      <c r="E596" s="19"/>
      <c r="F596" s="19"/>
      <c r="G596" s="19"/>
      <c r="H596" s="19"/>
      <c r="I596" s="19"/>
      <c r="J596" s="19"/>
      <c r="K596" s="19"/>
      <c r="L596" s="19"/>
      <c r="M596" s="19"/>
      <c r="N596" s="19"/>
      <c r="O596" s="19"/>
      <c r="P596" s="19"/>
      <c r="Q596" s="19"/>
      <c r="R596" s="19"/>
      <c r="S596" s="19"/>
      <c r="T596" s="19"/>
      <c r="U596" s="19"/>
      <c r="V596" s="19"/>
      <c r="W596" s="19"/>
      <c r="X596" s="19"/>
      <c r="Y596" s="19"/>
    </row>
    <row r="597" spans="1:25" ht="18" x14ac:dyDescent="0.25">
      <c r="A597" s="19"/>
      <c r="B597" s="19"/>
      <c r="C597" s="19"/>
      <c r="D597" s="19"/>
      <c r="E597" s="19"/>
      <c r="F597" s="19"/>
      <c r="G597" s="19"/>
      <c r="H597" s="19"/>
      <c r="I597" s="19"/>
      <c r="J597" s="19"/>
      <c r="K597" s="19"/>
      <c r="L597" s="19"/>
      <c r="M597" s="19"/>
      <c r="N597" s="19"/>
      <c r="O597" s="19"/>
      <c r="P597" s="19"/>
      <c r="Q597" s="19"/>
      <c r="R597" s="19"/>
      <c r="S597" s="19"/>
      <c r="T597" s="19"/>
      <c r="U597" s="19"/>
      <c r="V597" s="19"/>
      <c r="W597" s="19"/>
      <c r="X597" s="19"/>
      <c r="Y597" s="19"/>
    </row>
    <row r="598" spans="1:25" ht="18" x14ac:dyDescent="0.25">
      <c r="A598" s="19"/>
      <c r="B598" s="19"/>
      <c r="C598" s="19"/>
      <c r="D598" s="19"/>
      <c r="E598" s="19"/>
      <c r="F598" s="19"/>
      <c r="G598" s="19"/>
      <c r="H598" s="19"/>
      <c r="I598" s="19"/>
      <c r="J598" s="19"/>
      <c r="K598" s="19"/>
      <c r="L598" s="19"/>
      <c r="M598" s="19"/>
      <c r="N598" s="19"/>
      <c r="O598" s="19"/>
      <c r="P598" s="19"/>
      <c r="Q598" s="19"/>
      <c r="R598" s="19"/>
      <c r="S598" s="19"/>
      <c r="T598" s="19"/>
      <c r="U598" s="19"/>
      <c r="V598" s="19"/>
      <c r="W598" s="19"/>
      <c r="X598" s="19"/>
      <c r="Y598" s="19"/>
    </row>
    <row r="599" spans="1:25" ht="18" x14ac:dyDescent="0.25">
      <c r="A599" s="19"/>
      <c r="B599" s="19"/>
      <c r="C599" s="19"/>
      <c r="D599" s="19"/>
      <c r="E599" s="19"/>
      <c r="F599" s="19"/>
      <c r="G599" s="19"/>
      <c r="H599" s="19"/>
      <c r="I599" s="19"/>
      <c r="J599" s="19"/>
      <c r="K599" s="19"/>
      <c r="L599" s="19"/>
      <c r="M599" s="19"/>
      <c r="N599" s="19"/>
      <c r="O599" s="19"/>
      <c r="P599" s="19"/>
      <c r="Q599" s="19"/>
      <c r="R599" s="19"/>
      <c r="S599" s="19"/>
      <c r="T599" s="19"/>
      <c r="U599" s="19"/>
      <c r="V599" s="19"/>
      <c r="W599" s="19"/>
      <c r="X599" s="19"/>
      <c r="Y599" s="19"/>
    </row>
    <row r="600" spans="1:25" ht="18" x14ac:dyDescent="0.25">
      <c r="A600" s="19"/>
      <c r="B600" s="19"/>
      <c r="C600" s="19"/>
      <c r="D600" s="19"/>
      <c r="E600" s="19"/>
      <c r="F600" s="19"/>
      <c r="G600" s="19"/>
      <c r="H600" s="19"/>
      <c r="I600" s="19"/>
      <c r="J600" s="19"/>
      <c r="K600" s="19"/>
      <c r="L600" s="19"/>
      <c r="M600" s="19"/>
      <c r="N600" s="19"/>
      <c r="O600" s="19"/>
      <c r="P600" s="19"/>
      <c r="Q600" s="19"/>
      <c r="R600" s="19"/>
      <c r="S600" s="19"/>
      <c r="T600" s="19"/>
      <c r="U600" s="19"/>
      <c r="V600" s="19"/>
      <c r="W600" s="19"/>
      <c r="X600" s="19"/>
      <c r="Y600" s="19"/>
    </row>
    <row r="601" spans="1:25" ht="18" x14ac:dyDescent="0.25">
      <c r="A601" s="19"/>
      <c r="B601" s="19"/>
      <c r="C601" s="19"/>
      <c r="D601" s="19"/>
      <c r="E601" s="19"/>
      <c r="F601" s="19"/>
      <c r="G601" s="19"/>
      <c r="H601" s="19"/>
      <c r="I601" s="19"/>
      <c r="J601" s="19"/>
      <c r="K601" s="19"/>
      <c r="L601" s="19"/>
      <c r="M601" s="19"/>
      <c r="N601" s="19"/>
      <c r="O601" s="19"/>
      <c r="P601" s="19"/>
      <c r="Q601" s="19"/>
      <c r="R601" s="19"/>
      <c r="S601" s="19"/>
      <c r="T601" s="19"/>
      <c r="U601" s="19"/>
      <c r="V601" s="19"/>
      <c r="W601" s="19"/>
      <c r="X601" s="19"/>
      <c r="Y601" s="19"/>
    </row>
    <row r="602" spans="1:25" ht="18" x14ac:dyDescent="0.25">
      <c r="A602" s="19"/>
      <c r="B602" s="19"/>
      <c r="C602" s="19"/>
      <c r="D602" s="19"/>
      <c r="E602" s="19"/>
      <c r="F602" s="19"/>
      <c r="G602" s="19"/>
      <c r="H602" s="19"/>
      <c r="I602" s="19"/>
      <c r="J602" s="19"/>
      <c r="K602" s="19"/>
      <c r="L602" s="19"/>
      <c r="M602" s="19"/>
      <c r="N602" s="19"/>
      <c r="O602" s="19"/>
      <c r="P602" s="19"/>
      <c r="Q602" s="19"/>
      <c r="R602" s="19"/>
      <c r="S602" s="19"/>
      <c r="T602" s="19"/>
      <c r="U602" s="19"/>
      <c r="V602" s="19"/>
      <c r="W602" s="19"/>
      <c r="X602" s="19"/>
      <c r="Y602" s="19"/>
    </row>
    <row r="603" spans="1:25" ht="18" x14ac:dyDescent="0.25">
      <c r="A603" s="19"/>
      <c r="B603" s="19"/>
      <c r="C603" s="19"/>
      <c r="D603" s="19"/>
      <c r="E603" s="19"/>
      <c r="F603" s="19"/>
      <c r="G603" s="19"/>
      <c r="H603" s="19"/>
      <c r="I603" s="19"/>
      <c r="J603" s="19"/>
      <c r="K603" s="19"/>
      <c r="L603" s="19"/>
      <c r="M603" s="19"/>
      <c r="N603" s="19"/>
      <c r="O603" s="19"/>
      <c r="P603" s="19"/>
      <c r="Q603" s="19"/>
      <c r="R603" s="19"/>
      <c r="S603" s="19"/>
      <c r="T603" s="19"/>
      <c r="U603" s="19"/>
      <c r="V603" s="19"/>
      <c r="W603" s="19"/>
      <c r="X603" s="19"/>
      <c r="Y603" s="19"/>
    </row>
    <row r="604" spans="1:25" ht="18" x14ac:dyDescent="0.25">
      <c r="A604" s="19"/>
      <c r="B604" s="19"/>
      <c r="C604" s="19"/>
      <c r="D604" s="19"/>
      <c r="E604" s="19"/>
      <c r="F604" s="19"/>
      <c r="G604" s="19"/>
      <c r="H604" s="19"/>
      <c r="I604" s="19"/>
      <c r="J604" s="19"/>
      <c r="K604" s="19"/>
      <c r="L604" s="19"/>
      <c r="M604" s="19"/>
      <c r="N604" s="19"/>
      <c r="O604" s="19"/>
      <c r="P604" s="19"/>
      <c r="Q604" s="19"/>
      <c r="R604" s="19"/>
      <c r="S604" s="19"/>
      <c r="T604" s="19"/>
      <c r="U604" s="19"/>
      <c r="V604" s="19"/>
      <c r="W604" s="19"/>
      <c r="X604" s="19"/>
      <c r="Y604" s="19"/>
    </row>
    <row r="605" spans="1:25" ht="18" x14ac:dyDescent="0.25">
      <c r="A605" s="19"/>
      <c r="B605" s="19"/>
      <c r="C605" s="19"/>
      <c r="D605" s="19"/>
      <c r="E605" s="19"/>
      <c r="F605" s="19"/>
      <c r="G605" s="19"/>
      <c r="H605" s="19"/>
      <c r="I605" s="19"/>
      <c r="J605" s="19"/>
      <c r="K605" s="19"/>
      <c r="L605" s="19"/>
      <c r="M605" s="19"/>
      <c r="N605" s="19"/>
      <c r="O605" s="19"/>
      <c r="P605" s="19"/>
      <c r="Q605" s="19"/>
      <c r="R605" s="19"/>
      <c r="S605" s="19"/>
      <c r="T605" s="19"/>
      <c r="U605" s="19"/>
      <c r="V605" s="19"/>
      <c r="W605" s="19"/>
      <c r="X605" s="19"/>
      <c r="Y605" s="19"/>
    </row>
    <row r="606" spans="1:25" ht="18" x14ac:dyDescent="0.25">
      <c r="A606" s="19"/>
      <c r="B606" s="19"/>
      <c r="C606" s="19"/>
      <c r="D606" s="19"/>
      <c r="E606" s="19"/>
      <c r="F606" s="19"/>
      <c r="G606" s="19"/>
      <c r="H606" s="19"/>
      <c r="I606" s="19"/>
      <c r="J606" s="19"/>
      <c r="K606" s="19"/>
      <c r="L606" s="19"/>
      <c r="M606" s="19"/>
      <c r="N606" s="19"/>
      <c r="O606" s="19"/>
      <c r="P606" s="19"/>
      <c r="Q606" s="19"/>
      <c r="R606" s="19"/>
      <c r="S606" s="19"/>
      <c r="T606" s="19"/>
      <c r="U606" s="19"/>
      <c r="V606" s="19"/>
      <c r="W606" s="19"/>
      <c r="X606" s="19"/>
      <c r="Y606" s="19"/>
    </row>
    <row r="607" spans="1:25" ht="18" x14ac:dyDescent="0.25">
      <c r="A607" s="19"/>
      <c r="B607" s="19"/>
      <c r="C607" s="19"/>
      <c r="D607" s="19"/>
      <c r="E607" s="19"/>
      <c r="F607" s="19"/>
      <c r="G607" s="19"/>
      <c r="H607" s="19"/>
      <c r="I607" s="19"/>
      <c r="J607" s="19"/>
      <c r="K607" s="19"/>
      <c r="L607" s="19"/>
      <c r="M607" s="19"/>
      <c r="N607" s="19"/>
      <c r="O607" s="19"/>
      <c r="P607" s="19"/>
      <c r="Q607" s="19"/>
      <c r="R607" s="19"/>
      <c r="S607" s="19"/>
      <c r="T607" s="19"/>
      <c r="U607" s="19"/>
      <c r="V607" s="19"/>
      <c r="W607" s="19"/>
      <c r="X607" s="19"/>
      <c r="Y607" s="19"/>
    </row>
    <row r="608" spans="1:25" ht="18" x14ac:dyDescent="0.25">
      <c r="A608" s="19"/>
      <c r="B608" s="19"/>
      <c r="C608" s="19"/>
      <c r="D608" s="19"/>
      <c r="E608" s="19"/>
      <c r="F608" s="19"/>
      <c r="G608" s="19"/>
      <c r="H608" s="19"/>
      <c r="I608" s="19"/>
      <c r="J608" s="19"/>
      <c r="K608" s="19"/>
      <c r="L608" s="19"/>
      <c r="M608" s="19"/>
      <c r="N608" s="19"/>
      <c r="O608" s="19"/>
      <c r="P608" s="19"/>
      <c r="Q608" s="19"/>
      <c r="R608" s="19"/>
      <c r="S608" s="19"/>
      <c r="T608" s="19"/>
      <c r="U608" s="19"/>
      <c r="V608" s="19"/>
      <c r="W608" s="19"/>
      <c r="X608" s="19"/>
      <c r="Y608" s="19"/>
    </row>
    <row r="609" spans="1:25" ht="18" x14ac:dyDescent="0.25">
      <c r="A609" s="19"/>
      <c r="B609" s="19"/>
      <c r="C609" s="19"/>
      <c r="D609" s="19"/>
      <c r="E609" s="19"/>
      <c r="F609" s="19"/>
      <c r="G609" s="19"/>
      <c r="H609" s="19"/>
      <c r="I609" s="19"/>
      <c r="J609" s="19"/>
      <c r="K609" s="19"/>
      <c r="L609" s="19"/>
      <c r="M609" s="19"/>
      <c r="N609" s="19"/>
      <c r="O609" s="19"/>
      <c r="P609" s="19"/>
      <c r="Q609" s="19"/>
      <c r="R609" s="19"/>
      <c r="S609" s="19"/>
      <c r="T609" s="19"/>
      <c r="U609" s="19"/>
      <c r="V609" s="19"/>
      <c r="W609" s="19"/>
      <c r="X609" s="19"/>
      <c r="Y609" s="19"/>
    </row>
    <row r="610" spans="1:25" ht="18" x14ac:dyDescent="0.25">
      <c r="A610" s="19"/>
      <c r="B610" s="19"/>
      <c r="C610" s="19"/>
      <c r="D610" s="19"/>
      <c r="E610" s="19"/>
      <c r="F610" s="19"/>
      <c r="G610" s="19"/>
      <c r="H610" s="19"/>
      <c r="I610" s="19"/>
      <c r="J610" s="19"/>
      <c r="K610" s="19"/>
      <c r="L610" s="19"/>
      <c r="M610" s="19"/>
      <c r="N610" s="19"/>
      <c r="O610" s="19"/>
      <c r="P610" s="19"/>
      <c r="Q610" s="19"/>
      <c r="R610" s="19"/>
      <c r="S610" s="19"/>
      <c r="T610" s="19"/>
      <c r="U610" s="19"/>
      <c r="V610" s="19"/>
      <c r="W610" s="19"/>
      <c r="X610" s="19"/>
      <c r="Y610" s="19"/>
    </row>
    <row r="611" spans="1:25" ht="18" x14ac:dyDescent="0.25">
      <c r="A611" s="19"/>
      <c r="B611" s="19"/>
      <c r="C611" s="19"/>
      <c r="D611" s="19"/>
      <c r="E611" s="19"/>
      <c r="F611" s="19"/>
      <c r="G611" s="19"/>
      <c r="H611" s="19"/>
      <c r="I611" s="19"/>
      <c r="J611" s="19"/>
      <c r="K611" s="19"/>
      <c r="L611" s="19"/>
      <c r="M611" s="19"/>
      <c r="N611" s="19"/>
      <c r="O611" s="19"/>
      <c r="P611" s="19"/>
      <c r="Q611" s="19"/>
      <c r="R611" s="19"/>
      <c r="S611" s="19"/>
      <c r="T611" s="19"/>
      <c r="U611" s="19"/>
      <c r="V611" s="19"/>
      <c r="W611" s="19"/>
      <c r="X611" s="19"/>
      <c r="Y611" s="19"/>
    </row>
    <row r="612" spans="1:25" ht="18" x14ac:dyDescent="0.25">
      <c r="A612" s="19"/>
      <c r="B612" s="19"/>
      <c r="C612" s="19"/>
      <c r="D612" s="19"/>
      <c r="E612" s="19"/>
      <c r="F612" s="19"/>
      <c r="G612" s="19"/>
      <c r="H612" s="19"/>
      <c r="I612" s="19"/>
      <c r="J612" s="19"/>
      <c r="K612" s="19"/>
      <c r="L612" s="19"/>
      <c r="M612" s="19"/>
      <c r="N612" s="19"/>
      <c r="O612" s="19"/>
      <c r="P612" s="19"/>
      <c r="Q612" s="19"/>
      <c r="R612" s="19"/>
      <c r="S612" s="19"/>
      <c r="T612" s="19"/>
      <c r="U612" s="19"/>
      <c r="V612" s="19"/>
      <c r="W612" s="19"/>
      <c r="X612" s="19"/>
      <c r="Y612" s="19"/>
    </row>
    <row r="613" spans="1:25" ht="18" x14ac:dyDescent="0.25">
      <c r="A613" s="19"/>
      <c r="B613" s="19"/>
      <c r="C613" s="19"/>
      <c r="D613" s="19"/>
      <c r="E613" s="19"/>
      <c r="F613" s="19"/>
      <c r="G613" s="19"/>
      <c r="H613" s="19"/>
      <c r="I613" s="19"/>
      <c r="J613" s="19"/>
      <c r="K613" s="19"/>
      <c r="L613" s="19"/>
      <c r="M613" s="19"/>
      <c r="N613" s="19"/>
      <c r="O613" s="19"/>
      <c r="P613" s="19"/>
      <c r="Q613" s="19"/>
      <c r="R613" s="19"/>
      <c r="S613" s="19"/>
      <c r="T613" s="19"/>
      <c r="U613" s="19"/>
      <c r="V613" s="19"/>
      <c r="W613" s="19"/>
      <c r="X613" s="19"/>
      <c r="Y613" s="19"/>
    </row>
    <row r="614" spans="1:25" ht="18" x14ac:dyDescent="0.25">
      <c r="A614" s="19"/>
      <c r="B614" s="19"/>
      <c r="C614" s="19"/>
      <c r="D614" s="19"/>
      <c r="E614" s="19"/>
      <c r="F614" s="19"/>
      <c r="G614" s="19"/>
      <c r="H614" s="19"/>
      <c r="I614" s="19"/>
      <c r="J614" s="19"/>
      <c r="K614" s="19"/>
      <c r="L614" s="19"/>
      <c r="M614" s="19"/>
      <c r="N614" s="19"/>
      <c r="O614" s="19"/>
      <c r="P614" s="19"/>
      <c r="Q614" s="19"/>
      <c r="R614" s="19"/>
      <c r="S614" s="19"/>
      <c r="T614" s="19"/>
      <c r="U614" s="19"/>
      <c r="V614" s="19"/>
      <c r="W614" s="19"/>
      <c r="X614" s="19"/>
      <c r="Y614" s="19"/>
    </row>
    <row r="615" spans="1:25" ht="18" x14ac:dyDescent="0.25">
      <c r="A615" s="19"/>
      <c r="B615" s="19"/>
      <c r="C615" s="19"/>
      <c r="D615" s="19"/>
      <c r="E615" s="19"/>
      <c r="F615" s="19"/>
      <c r="G615" s="19"/>
      <c r="H615" s="19"/>
      <c r="I615" s="19"/>
      <c r="J615" s="19"/>
      <c r="K615" s="19"/>
      <c r="L615" s="19"/>
      <c r="M615" s="19"/>
      <c r="N615" s="19"/>
      <c r="O615" s="19"/>
      <c r="P615" s="19"/>
      <c r="Q615" s="19"/>
      <c r="R615" s="19"/>
      <c r="S615" s="19"/>
      <c r="T615" s="19"/>
      <c r="U615" s="19"/>
      <c r="V615" s="19"/>
      <c r="W615" s="19"/>
      <c r="X615" s="19"/>
      <c r="Y615" s="19"/>
    </row>
    <row r="616" spans="1:25" ht="18" x14ac:dyDescent="0.25">
      <c r="A616" s="19"/>
      <c r="B616" s="19"/>
      <c r="C616" s="19"/>
      <c r="D616" s="19"/>
      <c r="E616" s="19"/>
      <c r="F616" s="19"/>
      <c r="G616" s="19"/>
      <c r="H616" s="19"/>
      <c r="I616" s="19"/>
      <c r="J616" s="19"/>
      <c r="K616" s="19"/>
      <c r="L616" s="19"/>
      <c r="M616" s="19"/>
      <c r="N616" s="19"/>
      <c r="O616" s="19"/>
      <c r="P616" s="19"/>
      <c r="Q616" s="19"/>
      <c r="R616" s="19"/>
      <c r="S616" s="19"/>
      <c r="T616" s="19"/>
      <c r="U616" s="19"/>
      <c r="V616" s="19"/>
      <c r="W616" s="19"/>
      <c r="X616" s="19"/>
      <c r="Y616" s="19"/>
    </row>
    <row r="617" spans="1:25" ht="18" x14ac:dyDescent="0.25">
      <c r="A617" s="19"/>
      <c r="B617" s="19"/>
      <c r="C617" s="19"/>
      <c r="D617" s="19"/>
      <c r="E617" s="19"/>
      <c r="F617" s="19"/>
      <c r="G617" s="19"/>
      <c r="H617" s="19"/>
      <c r="I617" s="19"/>
      <c r="J617" s="19"/>
      <c r="K617" s="19"/>
      <c r="L617" s="19"/>
      <c r="M617" s="19"/>
      <c r="N617" s="19"/>
      <c r="O617" s="19"/>
      <c r="P617" s="19"/>
      <c r="Q617" s="19"/>
      <c r="R617" s="19"/>
      <c r="S617" s="19"/>
      <c r="T617" s="19"/>
      <c r="U617" s="19"/>
      <c r="V617" s="19"/>
      <c r="W617" s="19"/>
      <c r="X617" s="19"/>
      <c r="Y617" s="19"/>
    </row>
    <row r="618" spans="1:25" ht="18" x14ac:dyDescent="0.25">
      <c r="A618" s="19"/>
      <c r="B618" s="19"/>
      <c r="C618" s="19"/>
      <c r="D618" s="19"/>
      <c r="E618" s="19"/>
      <c r="F618" s="19"/>
      <c r="G618" s="19"/>
      <c r="H618" s="19"/>
      <c r="I618" s="19"/>
      <c r="J618" s="19"/>
      <c r="K618" s="19"/>
      <c r="L618" s="19"/>
      <c r="M618" s="19"/>
      <c r="N618" s="19"/>
      <c r="O618" s="19"/>
      <c r="P618" s="19"/>
      <c r="Q618" s="19"/>
      <c r="R618" s="19"/>
      <c r="S618" s="19"/>
      <c r="T618" s="19"/>
      <c r="U618" s="19"/>
      <c r="V618" s="19"/>
      <c r="W618" s="19"/>
      <c r="X618" s="19"/>
      <c r="Y618" s="19"/>
    </row>
    <row r="619" spans="1:25" ht="18" x14ac:dyDescent="0.25">
      <c r="A619" s="19"/>
      <c r="B619" s="19"/>
      <c r="C619" s="19"/>
      <c r="D619" s="19"/>
      <c r="E619" s="19"/>
      <c r="F619" s="19"/>
      <c r="G619" s="19"/>
      <c r="H619" s="19"/>
      <c r="I619" s="19"/>
      <c r="J619" s="19"/>
      <c r="K619" s="19"/>
      <c r="L619" s="19"/>
      <c r="M619" s="19"/>
      <c r="N619" s="19"/>
      <c r="O619" s="19"/>
      <c r="P619" s="19"/>
      <c r="Q619" s="19"/>
      <c r="R619" s="19"/>
      <c r="S619" s="19"/>
      <c r="T619" s="19"/>
      <c r="U619" s="19"/>
      <c r="V619" s="19"/>
      <c r="W619" s="19"/>
      <c r="X619" s="19"/>
      <c r="Y619" s="19"/>
    </row>
    <row r="620" spans="1:25" ht="18" x14ac:dyDescent="0.25">
      <c r="A620" s="19"/>
      <c r="B620" s="19"/>
      <c r="C620" s="19"/>
      <c r="D620" s="19"/>
      <c r="E620" s="19"/>
      <c r="F620" s="19"/>
      <c r="G620" s="19"/>
      <c r="H620" s="19"/>
      <c r="I620" s="19"/>
      <c r="J620" s="19"/>
      <c r="K620" s="19"/>
      <c r="L620" s="19"/>
      <c r="M620" s="19"/>
      <c r="N620" s="19"/>
      <c r="O620" s="19"/>
      <c r="P620" s="19"/>
      <c r="Q620" s="19"/>
      <c r="R620" s="19"/>
      <c r="S620" s="19"/>
      <c r="T620" s="19"/>
      <c r="U620" s="19"/>
      <c r="V620" s="19"/>
      <c r="W620" s="19"/>
      <c r="X620" s="19"/>
      <c r="Y620" s="19"/>
    </row>
    <row r="621" spans="1:25" ht="18" x14ac:dyDescent="0.25">
      <c r="A621" s="19"/>
      <c r="B621" s="19"/>
      <c r="C621" s="19"/>
      <c r="D621" s="19"/>
      <c r="E621" s="19"/>
      <c r="F621" s="19"/>
      <c r="G621" s="19"/>
      <c r="H621" s="19"/>
      <c r="I621" s="19"/>
      <c r="J621" s="19"/>
      <c r="K621" s="19"/>
      <c r="L621" s="19"/>
      <c r="M621" s="19"/>
      <c r="N621" s="19"/>
      <c r="O621" s="19"/>
      <c r="P621" s="19"/>
      <c r="Q621" s="19"/>
      <c r="R621" s="19"/>
      <c r="S621" s="19"/>
      <c r="T621" s="19"/>
      <c r="U621" s="19"/>
      <c r="V621" s="19"/>
      <c r="W621" s="19"/>
      <c r="X621" s="19"/>
      <c r="Y621" s="19"/>
    </row>
    <row r="622" spans="1:25" ht="18" x14ac:dyDescent="0.25">
      <c r="A622" s="19"/>
      <c r="B622" s="19"/>
      <c r="C622" s="19"/>
      <c r="D622" s="19"/>
      <c r="E622" s="19"/>
      <c r="F622" s="19"/>
      <c r="G622" s="19"/>
      <c r="H622" s="19"/>
      <c r="I622" s="19"/>
      <c r="J622" s="19"/>
      <c r="K622" s="19"/>
      <c r="L622" s="19"/>
      <c r="M622" s="19"/>
      <c r="N622" s="19"/>
      <c r="O622" s="19"/>
      <c r="P622" s="19"/>
      <c r="Q622" s="19"/>
      <c r="R622" s="19"/>
      <c r="S622" s="19"/>
      <c r="T622" s="19"/>
      <c r="U622" s="19"/>
      <c r="V622" s="19"/>
      <c r="W622" s="19"/>
      <c r="X622" s="19"/>
      <c r="Y622" s="19"/>
    </row>
    <row r="623" spans="1:25" ht="18" x14ac:dyDescent="0.25">
      <c r="A623" s="19"/>
      <c r="B623" s="19"/>
      <c r="C623" s="19"/>
      <c r="D623" s="19"/>
      <c r="E623" s="19"/>
      <c r="F623" s="19"/>
      <c r="G623" s="19"/>
      <c r="H623" s="19"/>
      <c r="I623" s="19"/>
      <c r="J623" s="19"/>
      <c r="K623" s="19"/>
      <c r="L623" s="19"/>
      <c r="M623" s="19"/>
      <c r="N623" s="19"/>
      <c r="O623" s="19"/>
      <c r="P623" s="19"/>
      <c r="Q623" s="19"/>
      <c r="R623" s="19"/>
      <c r="S623" s="19"/>
      <c r="T623" s="19"/>
      <c r="U623" s="19"/>
      <c r="V623" s="19"/>
      <c r="W623" s="19"/>
      <c r="X623" s="19"/>
      <c r="Y623" s="19"/>
    </row>
    <row r="624" spans="1:25" ht="18" x14ac:dyDescent="0.25">
      <c r="A624" s="19"/>
      <c r="B624" s="19"/>
      <c r="C624" s="19"/>
      <c r="D624" s="19"/>
      <c r="E624" s="19"/>
      <c r="F624" s="19"/>
      <c r="G624" s="19"/>
      <c r="H624" s="19"/>
      <c r="I624" s="19"/>
      <c r="J624" s="19"/>
      <c r="K624" s="19"/>
      <c r="L624" s="19"/>
      <c r="M624" s="19"/>
      <c r="N624" s="19"/>
      <c r="O624" s="19"/>
      <c r="P624" s="19"/>
      <c r="Q624" s="19"/>
      <c r="R624" s="19"/>
      <c r="S624" s="19"/>
      <c r="T624" s="19"/>
      <c r="U624" s="19"/>
      <c r="V624" s="19"/>
      <c r="W624" s="19"/>
      <c r="X624" s="19"/>
      <c r="Y624" s="19"/>
    </row>
    <row r="625" spans="1:25" ht="18" x14ac:dyDescent="0.25">
      <c r="A625" s="19"/>
      <c r="B625" s="19"/>
      <c r="C625" s="19"/>
      <c r="D625" s="19"/>
      <c r="E625" s="19"/>
      <c r="F625" s="19"/>
      <c r="G625" s="19"/>
      <c r="H625" s="19"/>
      <c r="I625" s="19"/>
      <c r="J625" s="19"/>
      <c r="K625" s="19"/>
      <c r="L625" s="19"/>
      <c r="M625" s="19"/>
      <c r="N625" s="19"/>
      <c r="O625" s="19"/>
      <c r="P625" s="19"/>
      <c r="Q625" s="19"/>
      <c r="R625" s="19"/>
      <c r="S625" s="19"/>
      <c r="T625" s="19"/>
      <c r="U625" s="19"/>
      <c r="V625" s="19"/>
      <c r="W625" s="19"/>
      <c r="X625" s="19"/>
      <c r="Y625" s="19"/>
    </row>
    <row r="626" spans="1:25" ht="18" x14ac:dyDescent="0.25">
      <c r="A626" s="19"/>
      <c r="B626" s="19"/>
      <c r="C626" s="19"/>
      <c r="D626" s="19"/>
      <c r="E626" s="19"/>
      <c r="F626" s="19"/>
      <c r="G626" s="19"/>
      <c r="H626" s="19"/>
      <c r="I626" s="19"/>
      <c r="J626" s="19"/>
      <c r="K626" s="19"/>
      <c r="L626" s="19"/>
      <c r="M626" s="19"/>
      <c r="N626" s="19"/>
      <c r="O626" s="19"/>
      <c r="P626" s="19"/>
      <c r="Q626" s="19"/>
      <c r="R626" s="19"/>
      <c r="S626" s="19"/>
      <c r="T626" s="19"/>
      <c r="U626" s="19"/>
      <c r="V626" s="19"/>
      <c r="W626" s="19"/>
      <c r="X626" s="19"/>
      <c r="Y626" s="19"/>
    </row>
    <row r="627" spans="1:25" ht="18" x14ac:dyDescent="0.25">
      <c r="A627" s="19"/>
      <c r="B627" s="19"/>
      <c r="C627" s="19"/>
      <c r="D627" s="19"/>
      <c r="E627" s="19"/>
      <c r="F627" s="19"/>
      <c r="G627" s="19"/>
      <c r="H627" s="19"/>
      <c r="I627" s="19"/>
      <c r="J627" s="19"/>
      <c r="K627" s="19"/>
      <c r="L627" s="19"/>
      <c r="M627" s="19"/>
      <c r="N627" s="19"/>
      <c r="O627" s="19"/>
      <c r="P627" s="19"/>
      <c r="Q627" s="19"/>
      <c r="R627" s="19"/>
      <c r="S627" s="19"/>
      <c r="T627" s="19"/>
      <c r="U627" s="19"/>
      <c r="V627" s="19"/>
      <c r="W627" s="19"/>
      <c r="X627" s="19"/>
      <c r="Y627" s="19"/>
    </row>
    <row r="628" spans="1:25" ht="18" x14ac:dyDescent="0.25">
      <c r="A628" s="19"/>
      <c r="B628" s="19"/>
      <c r="C628" s="19"/>
      <c r="D628" s="19"/>
      <c r="E628" s="19"/>
      <c r="F628" s="19"/>
      <c r="G628" s="19"/>
      <c r="H628" s="19"/>
      <c r="I628" s="19"/>
      <c r="J628" s="19"/>
      <c r="K628" s="19"/>
      <c r="L628" s="19"/>
      <c r="M628" s="19"/>
      <c r="N628" s="19"/>
      <c r="O628" s="19"/>
      <c r="P628" s="19"/>
      <c r="Q628" s="19"/>
      <c r="R628" s="19"/>
      <c r="S628" s="19"/>
      <c r="T628" s="19"/>
      <c r="U628" s="19"/>
      <c r="V628" s="19"/>
      <c r="W628" s="19"/>
      <c r="X628" s="19"/>
      <c r="Y628" s="19"/>
    </row>
    <row r="629" spans="1:25" ht="18" x14ac:dyDescent="0.25">
      <c r="A629" s="19"/>
      <c r="B629" s="19"/>
      <c r="C629" s="19"/>
      <c r="D629" s="19"/>
      <c r="E629" s="19"/>
      <c r="F629" s="19"/>
      <c r="G629" s="19"/>
      <c r="H629" s="19"/>
      <c r="I629" s="19"/>
      <c r="J629" s="19"/>
      <c r="K629" s="19"/>
      <c r="L629" s="19"/>
      <c r="M629" s="19"/>
      <c r="N629" s="19"/>
      <c r="O629" s="19"/>
      <c r="P629" s="19"/>
      <c r="Q629" s="19"/>
      <c r="R629" s="19"/>
      <c r="S629" s="19"/>
      <c r="T629" s="19"/>
      <c r="U629" s="19"/>
      <c r="V629" s="19"/>
      <c r="W629" s="19"/>
      <c r="X629" s="19"/>
      <c r="Y629" s="19"/>
    </row>
    <row r="630" spans="1:25" ht="18" x14ac:dyDescent="0.25">
      <c r="A630" s="19"/>
      <c r="B630" s="19"/>
      <c r="C630" s="19"/>
      <c r="D630" s="19"/>
      <c r="E630" s="19"/>
      <c r="F630" s="19"/>
      <c r="G630" s="19"/>
      <c r="H630" s="19"/>
      <c r="I630" s="19"/>
      <c r="J630" s="19"/>
      <c r="K630" s="19"/>
      <c r="L630" s="19"/>
      <c r="M630" s="19"/>
      <c r="N630" s="19"/>
      <c r="O630" s="19"/>
      <c r="P630" s="19"/>
      <c r="Q630" s="19"/>
      <c r="R630" s="19"/>
      <c r="S630" s="19"/>
      <c r="T630" s="19"/>
      <c r="U630" s="19"/>
      <c r="V630" s="19"/>
      <c r="W630" s="19"/>
      <c r="X630" s="19"/>
      <c r="Y630" s="19"/>
    </row>
    <row r="631" spans="1:25" ht="18" x14ac:dyDescent="0.25">
      <c r="A631" s="19"/>
      <c r="B631" s="19"/>
      <c r="C631" s="19"/>
      <c r="D631" s="19"/>
      <c r="E631" s="19"/>
      <c r="F631" s="19"/>
      <c r="G631" s="19"/>
      <c r="H631" s="19"/>
      <c r="I631" s="19"/>
      <c r="J631" s="19"/>
      <c r="K631" s="19"/>
      <c r="L631" s="19"/>
      <c r="M631" s="19"/>
      <c r="N631" s="19"/>
      <c r="O631" s="19"/>
      <c r="P631" s="19"/>
      <c r="Q631" s="19"/>
      <c r="R631" s="19"/>
      <c r="S631" s="19"/>
      <c r="T631" s="19"/>
      <c r="U631" s="19"/>
      <c r="V631" s="19"/>
      <c r="W631" s="19"/>
      <c r="X631" s="19"/>
      <c r="Y631" s="19"/>
    </row>
    <row r="632" spans="1:25" ht="18" x14ac:dyDescent="0.25">
      <c r="A632" s="19"/>
      <c r="B632" s="19"/>
      <c r="C632" s="19"/>
      <c r="D632" s="19"/>
      <c r="E632" s="19"/>
      <c r="F632" s="19"/>
      <c r="G632" s="19"/>
      <c r="H632" s="19"/>
      <c r="I632" s="19"/>
      <c r="J632" s="19"/>
      <c r="K632" s="19"/>
      <c r="L632" s="19"/>
      <c r="M632" s="19"/>
      <c r="N632" s="19"/>
      <c r="O632" s="19"/>
      <c r="P632" s="19"/>
      <c r="Q632" s="19"/>
      <c r="R632" s="19"/>
      <c r="S632" s="19"/>
      <c r="T632" s="19"/>
      <c r="U632" s="19"/>
      <c r="V632" s="19"/>
      <c r="W632" s="19"/>
      <c r="X632" s="19"/>
      <c r="Y632" s="19"/>
    </row>
    <row r="633" spans="1:25" ht="18" x14ac:dyDescent="0.25">
      <c r="A633" s="19"/>
      <c r="B633" s="19"/>
      <c r="C633" s="19"/>
      <c r="D633" s="19"/>
      <c r="E633" s="19"/>
      <c r="F633" s="19"/>
      <c r="G633" s="19"/>
      <c r="H633" s="19"/>
      <c r="I633" s="19"/>
      <c r="J633" s="19"/>
      <c r="K633" s="19"/>
      <c r="L633" s="19"/>
      <c r="M633" s="19"/>
      <c r="N633" s="19"/>
      <c r="O633" s="19"/>
      <c r="P633" s="19"/>
      <c r="Q633" s="19"/>
      <c r="R633" s="19"/>
      <c r="S633" s="19"/>
      <c r="T633" s="19"/>
      <c r="U633" s="19"/>
      <c r="V633" s="19"/>
      <c r="W633" s="19"/>
      <c r="X633" s="19"/>
      <c r="Y633" s="19"/>
    </row>
    <row r="634" spans="1:25" ht="18" x14ac:dyDescent="0.25">
      <c r="A634" s="19"/>
      <c r="B634" s="19"/>
      <c r="C634" s="19"/>
      <c r="D634" s="19"/>
      <c r="E634" s="19"/>
      <c r="F634" s="19"/>
      <c r="G634" s="19"/>
      <c r="H634" s="19"/>
      <c r="I634" s="19"/>
      <c r="J634" s="19"/>
      <c r="K634" s="19"/>
      <c r="L634" s="19"/>
      <c r="M634" s="19"/>
      <c r="N634" s="19"/>
      <c r="O634" s="19"/>
      <c r="P634" s="19"/>
      <c r="Q634" s="19"/>
      <c r="R634" s="19"/>
      <c r="S634" s="19"/>
      <c r="T634" s="19"/>
      <c r="U634" s="19"/>
      <c r="V634" s="19"/>
      <c r="W634" s="19"/>
      <c r="X634" s="19"/>
      <c r="Y634" s="19"/>
    </row>
    <row r="635" spans="1:25" ht="18" x14ac:dyDescent="0.25">
      <c r="A635" s="19"/>
      <c r="B635" s="19"/>
      <c r="C635" s="19"/>
      <c r="D635" s="19"/>
      <c r="E635" s="19"/>
      <c r="F635" s="19"/>
      <c r="G635" s="19"/>
      <c r="H635" s="19"/>
      <c r="I635" s="19"/>
      <c r="J635" s="19"/>
      <c r="K635" s="19"/>
      <c r="L635" s="19"/>
      <c r="M635" s="19"/>
      <c r="N635" s="19"/>
      <c r="O635" s="19"/>
      <c r="P635" s="19"/>
      <c r="Q635" s="19"/>
      <c r="R635" s="19"/>
      <c r="S635" s="19"/>
      <c r="T635" s="19"/>
      <c r="U635" s="19"/>
      <c r="V635" s="19"/>
      <c r="W635" s="19"/>
      <c r="X635" s="19"/>
      <c r="Y635" s="19"/>
    </row>
    <row r="636" spans="1:25" ht="18" x14ac:dyDescent="0.25">
      <c r="A636" s="19"/>
      <c r="B636" s="19"/>
      <c r="C636" s="19"/>
      <c r="D636" s="19"/>
      <c r="E636" s="19"/>
      <c r="F636" s="19"/>
      <c r="G636" s="19"/>
      <c r="H636" s="19"/>
      <c r="I636" s="19"/>
      <c r="J636" s="19"/>
      <c r="K636" s="19"/>
      <c r="L636" s="19"/>
      <c r="M636" s="19"/>
      <c r="N636" s="19"/>
      <c r="O636" s="19"/>
      <c r="P636" s="19"/>
      <c r="Q636" s="19"/>
      <c r="R636" s="19"/>
      <c r="S636" s="19"/>
      <c r="T636" s="19"/>
      <c r="U636" s="19"/>
      <c r="V636" s="19"/>
      <c r="W636" s="19"/>
      <c r="X636" s="19"/>
      <c r="Y636" s="19"/>
    </row>
    <row r="637" spans="1:25" ht="18" x14ac:dyDescent="0.25">
      <c r="A637" s="19"/>
      <c r="B637" s="19"/>
      <c r="C637" s="19"/>
      <c r="D637" s="19"/>
      <c r="E637" s="19"/>
      <c r="F637" s="19"/>
      <c r="G637" s="19"/>
      <c r="H637" s="19"/>
      <c r="I637" s="19"/>
      <c r="J637" s="19"/>
      <c r="K637" s="19"/>
      <c r="L637" s="19"/>
      <c r="M637" s="19"/>
      <c r="N637" s="19"/>
      <c r="O637" s="19"/>
      <c r="P637" s="19"/>
      <c r="Q637" s="19"/>
      <c r="R637" s="19"/>
      <c r="S637" s="19"/>
      <c r="T637" s="19"/>
      <c r="U637" s="19"/>
      <c r="V637" s="19"/>
      <c r="W637" s="19"/>
      <c r="X637" s="19"/>
      <c r="Y637" s="19"/>
    </row>
    <row r="638" spans="1:25" ht="18" x14ac:dyDescent="0.25">
      <c r="A638" s="19"/>
      <c r="B638" s="19"/>
      <c r="C638" s="19"/>
      <c r="D638" s="19"/>
      <c r="E638" s="19"/>
      <c r="F638" s="19"/>
      <c r="G638" s="19"/>
      <c r="H638" s="19"/>
      <c r="I638" s="19"/>
      <c r="J638" s="19"/>
      <c r="K638" s="19"/>
      <c r="L638" s="19"/>
      <c r="M638" s="19"/>
      <c r="N638" s="19"/>
      <c r="O638" s="19"/>
      <c r="P638" s="19"/>
      <c r="Q638" s="19"/>
      <c r="R638" s="19"/>
      <c r="S638" s="19"/>
      <c r="T638" s="19"/>
      <c r="U638" s="19"/>
      <c r="V638" s="19"/>
      <c r="W638" s="19"/>
      <c r="X638" s="19"/>
      <c r="Y638" s="19"/>
    </row>
    <row r="639" spans="1:25" ht="18" x14ac:dyDescent="0.25">
      <c r="A639" s="19"/>
      <c r="B639" s="19"/>
      <c r="C639" s="19"/>
      <c r="D639" s="19"/>
      <c r="E639" s="19"/>
      <c r="F639" s="19"/>
      <c r="G639" s="19"/>
      <c r="H639" s="19"/>
      <c r="I639" s="19"/>
      <c r="J639" s="19"/>
      <c r="K639" s="19"/>
      <c r="L639" s="19"/>
      <c r="M639" s="19"/>
      <c r="N639" s="19"/>
      <c r="O639" s="19"/>
      <c r="P639" s="19"/>
      <c r="Q639" s="19"/>
      <c r="R639" s="19"/>
      <c r="S639" s="19"/>
      <c r="T639" s="19"/>
      <c r="U639" s="19"/>
      <c r="V639" s="19"/>
      <c r="W639" s="19"/>
      <c r="X639" s="19"/>
      <c r="Y639" s="19"/>
    </row>
    <row r="640" spans="1:25" ht="18" x14ac:dyDescent="0.25">
      <c r="A640" s="19"/>
      <c r="B640" s="19"/>
      <c r="C640" s="19"/>
      <c r="D640" s="19"/>
      <c r="E640" s="19"/>
      <c r="F640" s="19"/>
      <c r="G640" s="19"/>
      <c r="H640" s="19"/>
      <c r="I640" s="19"/>
      <c r="J640" s="19"/>
      <c r="K640" s="19"/>
      <c r="L640" s="19"/>
      <c r="M640" s="19"/>
      <c r="N640" s="19"/>
      <c r="O640" s="19"/>
      <c r="P640" s="19"/>
      <c r="Q640" s="19"/>
      <c r="R640" s="19"/>
      <c r="S640" s="19"/>
      <c r="T640" s="19"/>
      <c r="U640" s="19"/>
      <c r="V640" s="19"/>
      <c r="W640" s="19"/>
      <c r="X640" s="19"/>
      <c r="Y640" s="19"/>
    </row>
    <row r="641" spans="1:25" ht="18" x14ac:dyDescent="0.25">
      <c r="A641" s="19"/>
      <c r="B641" s="19"/>
      <c r="C641" s="19"/>
      <c r="D641" s="19"/>
      <c r="E641" s="19"/>
      <c r="F641" s="19"/>
      <c r="G641" s="19"/>
      <c r="H641" s="19"/>
      <c r="I641" s="19"/>
      <c r="J641" s="19"/>
      <c r="K641" s="19"/>
      <c r="L641" s="19"/>
      <c r="M641" s="19"/>
      <c r="N641" s="19"/>
      <c r="O641" s="19"/>
      <c r="P641" s="19"/>
      <c r="Q641" s="19"/>
      <c r="R641" s="19"/>
      <c r="S641" s="19"/>
      <c r="T641" s="19"/>
      <c r="U641" s="19"/>
      <c r="V641" s="19"/>
      <c r="W641" s="19"/>
      <c r="X641" s="19"/>
      <c r="Y641" s="19"/>
    </row>
    <row r="642" spans="1:25" ht="18" x14ac:dyDescent="0.25">
      <c r="A642" s="19"/>
      <c r="B642" s="19"/>
      <c r="C642" s="19"/>
      <c r="D642" s="19"/>
      <c r="E642" s="19"/>
      <c r="F642" s="19"/>
      <c r="G642" s="19"/>
      <c r="H642" s="19"/>
      <c r="I642" s="19"/>
      <c r="J642" s="19"/>
      <c r="K642" s="19"/>
      <c r="L642" s="19"/>
      <c r="M642" s="19"/>
      <c r="N642" s="19"/>
      <c r="O642" s="19"/>
      <c r="P642" s="19"/>
      <c r="Q642" s="19"/>
      <c r="R642" s="19"/>
      <c r="S642" s="19"/>
      <c r="T642" s="19"/>
      <c r="U642" s="19"/>
      <c r="V642" s="19"/>
      <c r="W642" s="19"/>
      <c r="X642" s="19"/>
      <c r="Y642" s="19"/>
    </row>
    <row r="643" spans="1:25" ht="18" x14ac:dyDescent="0.25">
      <c r="A643" s="19"/>
      <c r="B643" s="19"/>
      <c r="C643" s="19"/>
      <c r="D643" s="19"/>
      <c r="E643" s="19"/>
      <c r="F643" s="19"/>
      <c r="G643" s="19"/>
      <c r="H643" s="19"/>
      <c r="I643" s="19"/>
      <c r="J643" s="19"/>
      <c r="K643" s="19"/>
      <c r="L643" s="19"/>
      <c r="M643" s="19"/>
      <c r="N643" s="19"/>
      <c r="O643" s="19"/>
      <c r="P643" s="19"/>
      <c r="Q643" s="19"/>
      <c r="R643" s="19"/>
      <c r="S643" s="19"/>
      <c r="T643" s="19"/>
      <c r="U643" s="19"/>
      <c r="V643" s="19"/>
      <c r="W643" s="19"/>
      <c r="X643" s="19"/>
      <c r="Y643" s="19"/>
    </row>
    <row r="644" spans="1:25" ht="18" x14ac:dyDescent="0.25">
      <c r="A644" s="19"/>
      <c r="B644" s="19"/>
      <c r="C644" s="19"/>
      <c r="D644" s="19"/>
      <c r="E644" s="19"/>
      <c r="F644" s="19"/>
      <c r="G644" s="19"/>
      <c r="H644" s="19"/>
      <c r="I644" s="19"/>
      <c r="J644" s="19"/>
      <c r="K644" s="19"/>
      <c r="L644" s="19"/>
      <c r="M644" s="19"/>
      <c r="N644" s="19"/>
      <c r="O644" s="19"/>
      <c r="P644" s="19"/>
      <c r="Q644" s="19"/>
      <c r="R644" s="19"/>
      <c r="S644" s="19"/>
      <c r="T644" s="19"/>
      <c r="U644" s="19"/>
      <c r="V644" s="19"/>
      <c r="W644" s="19"/>
      <c r="X644" s="19"/>
      <c r="Y644" s="19"/>
    </row>
    <row r="645" spans="1:25" ht="18" x14ac:dyDescent="0.25">
      <c r="A645" s="19"/>
      <c r="B645" s="19"/>
      <c r="C645" s="19"/>
      <c r="D645" s="19"/>
      <c r="E645" s="19"/>
      <c r="F645" s="19"/>
      <c r="G645" s="19"/>
      <c r="H645" s="19"/>
      <c r="I645" s="19"/>
      <c r="J645" s="19"/>
      <c r="K645" s="19"/>
      <c r="L645" s="19"/>
      <c r="M645" s="19"/>
      <c r="N645" s="19"/>
      <c r="O645" s="19"/>
      <c r="P645" s="19"/>
      <c r="Q645" s="19"/>
      <c r="R645" s="19"/>
      <c r="S645" s="19"/>
      <c r="T645" s="19"/>
      <c r="U645" s="19"/>
      <c r="V645" s="19"/>
      <c r="W645" s="19"/>
      <c r="X645" s="19"/>
      <c r="Y645" s="19"/>
    </row>
    <row r="646" spans="1:25" ht="18" x14ac:dyDescent="0.25">
      <c r="A646" s="19"/>
      <c r="B646" s="19"/>
      <c r="C646" s="19"/>
      <c r="D646" s="19"/>
      <c r="E646" s="19"/>
      <c r="F646" s="19"/>
      <c r="G646" s="19"/>
      <c r="H646" s="19"/>
      <c r="I646" s="19"/>
      <c r="J646" s="19"/>
      <c r="K646" s="19"/>
      <c r="L646" s="19"/>
      <c r="M646" s="19"/>
      <c r="N646" s="19"/>
      <c r="O646" s="19"/>
      <c r="P646" s="19"/>
      <c r="Q646" s="19"/>
      <c r="R646" s="19"/>
      <c r="S646" s="19"/>
      <c r="T646" s="19"/>
      <c r="U646" s="19"/>
      <c r="V646" s="19"/>
      <c r="W646" s="19"/>
      <c r="X646" s="19"/>
      <c r="Y646" s="19"/>
    </row>
    <row r="647" spans="1:25" ht="18" x14ac:dyDescent="0.25">
      <c r="A647" s="19"/>
      <c r="B647" s="19"/>
      <c r="C647" s="19"/>
      <c r="D647" s="19"/>
      <c r="E647" s="19"/>
      <c r="F647" s="19"/>
      <c r="G647" s="19"/>
      <c r="H647" s="19"/>
      <c r="I647" s="19"/>
      <c r="J647" s="19"/>
      <c r="K647" s="19"/>
      <c r="L647" s="19"/>
      <c r="M647" s="19"/>
      <c r="N647" s="19"/>
      <c r="O647" s="19"/>
      <c r="P647" s="19"/>
      <c r="Q647" s="19"/>
      <c r="R647" s="19"/>
      <c r="S647" s="19"/>
      <c r="T647" s="19"/>
      <c r="U647" s="19"/>
      <c r="V647" s="19"/>
      <c r="W647" s="19"/>
      <c r="X647" s="19"/>
      <c r="Y647" s="19"/>
    </row>
    <row r="648" spans="1:25" ht="18" x14ac:dyDescent="0.25">
      <c r="A648" s="19"/>
      <c r="B648" s="19"/>
      <c r="C648" s="19"/>
      <c r="D648" s="19"/>
      <c r="E648" s="19"/>
      <c r="F648" s="19"/>
      <c r="G648" s="19"/>
      <c r="H648" s="19"/>
      <c r="I648" s="19"/>
      <c r="J648" s="19"/>
      <c r="K648" s="19"/>
      <c r="L648" s="19"/>
      <c r="M648" s="19"/>
      <c r="N648" s="19"/>
      <c r="O648" s="19"/>
      <c r="P648" s="19"/>
      <c r="Q648" s="19"/>
      <c r="R648" s="19"/>
      <c r="S648" s="19"/>
      <c r="T648" s="19"/>
      <c r="U648" s="19"/>
      <c r="V648" s="19"/>
      <c r="W648" s="19"/>
      <c r="X648" s="19"/>
      <c r="Y648" s="19"/>
    </row>
    <row r="649" spans="1:25" ht="18" x14ac:dyDescent="0.25">
      <c r="A649" s="19"/>
      <c r="B649" s="19"/>
      <c r="C649" s="19"/>
      <c r="D649" s="19"/>
      <c r="E649" s="19"/>
      <c r="F649" s="19"/>
      <c r="G649" s="19"/>
      <c r="H649" s="19"/>
      <c r="I649" s="19"/>
      <c r="J649" s="19"/>
      <c r="K649" s="19"/>
      <c r="L649" s="19"/>
      <c r="M649" s="19"/>
      <c r="N649" s="19"/>
      <c r="O649" s="19"/>
      <c r="P649" s="19"/>
      <c r="Q649" s="19"/>
      <c r="R649" s="19"/>
      <c r="S649" s="19"/>
      <c r="T649" s="19"/>
      <c r="U649" s="19"/>
      <c r="V649" s="19"/>
      <c r="W649" s="19"/>
      <c r="X649" s="19"/>
      <c r="Y649" s="19"/>
    </row>
    <row r="650" spans="1:25" ht="18" x14ac:dyDescent="0.25">
      <c r="A650" s="19"/>
      <c r="B650" s="19"/>
      <c r="C650" s="19"/>
      <c r="D650" s="19"/>
      <c r="E650" s="19"/>
      <c r="F650" s="19"/>
      <c r="G650" s="19"/>
      <c r="H650" s="19"/>
      <c r="I650" s="19"/>
      <c r="J650" s="19"/>
      <c r="K650" s="19"/>
      <c r="L650" s="19"/>
      <c r="M650" s="19"/>
      <c r="N650" s="19"/>
      <c r="O650" s="19"/>
      <c r="P650" s="19"/>
      <c r="Q650" s="19"/>
      <c r="R650" s="19"/>
      <c r="S650" s="19"/>
      <c r="T650" s="19"/>
      <c r="U650" s="19"/>
      <c r="V650" s="19"/>
      <c r="W650" s="19"/>
      <c r="X650" s="19"/>
      <c r="Y650" s="19"/>
    </row>
    <row r="651" spans="1:25" ht="18" x14ac:dyDescent="0.25">
      <c r="A651" s="19"/>
      <c r="B651" s="19"/>
      <c r="C651" s="19"/>
      <c r="D651" s="19"/>
      <c r="E651" s="19"/>
      <c r="F651" s="19"/>
      <c r="G651" s="19"/>
      <c r="H651" s="19"/>
      <c r="I651" s="19"/>
      <c r="J651" s="19"/>
      <c r="K651" s="19"/>
      <c r="L651" s="19"/>
      <c r="M651" s="19"/>
      <c r="N651" s="19"/>
      <c r="O651" s="19"/>
      <c r="P651" s="19"/>
      <c r="Q651" s="19"/>
      <c r="R651" s="19"/>
      <c r="S651" s="19"/>
      <c r="T651" s="19"/>
      <c r="U651" s="19"/>
      <c r="V651" s="19"/>
      <c r="W651" s="19"/>
      <c r="X651" s="19"/>
      <c r="Y651" s="19"/>
    </row>
    <row r="652" spans="1:25" ht="18" x14ac:dyDescent="0.25">
      <c r="A652" s="19"/>
      <c r="B652" s="19"/>
      <c r="C652" s="19"/>
      <c r="D652" s="19"/>
      <c r="E652" s="19"/>
      <c r="F652" s="19"/>
      <c r="G652" s="19"/>
      <c r="H652" s="19"/>
      <c r="I652" s="19"/>
      <c r="J652" s="19"/>
      <c r="K652" s="19"/>
      <c r="L652" s="19"/>
      <c r="M652" s="19"/>
      <c r="N652" s="19"/>
      <c r="O652" s="19"/>
      <c r="P652" s="19"/>
      <c r="Q652" s="19"/>
      <c r="R652" s="19"/>
      <c r="S652" s="19"/>
      <c r="T652" s="19"/>
      <c r="U652" s="19"/>
      <c r="V652" s="19"/>
      <c r="W652" s="19"/>
      <c r="X652" s="19"/>
      <c r="Y652" s="19"/>
    </row>
    <row r="653" spans="1:25" ht="18" x14ac:dyDescent="0.25">
      <c r="A653" s="19"/>
      <c r="B653" s="19"/>
      <c r="C653" s="19"/>
      <c r="D653" s="19"/>
      <c r="E653" s="19"/>
      <c r="F653" s="19"/>
      <c r="G653" s="19"/>
      <c r="H653" s="19"/>
      <c r="I653" s="19"/>
      <c r="J653" s="19"/>
      <c r="K653" s="19"/>
      <c r="L653" s="19"/>
      <c r="M653" s="19"/>
      <c r="N653" s="19"/>
      <c r="O653" s="19"/>
      <c r="P653" s="19"/>
      <c r="Q653" s="19"/>
      <c r="R653" s="19"/>
      <c r="S653" s="19"/>
      <c r="T653" s="19"/>
      <c r="U653" s="19"/>
      <c r="V653" s="19"/>
      <c r="W653" s="19"/>
      <c r="X653" s="19"/>
      <c r="Y653" s="19"/>
    </row>
    <row r="654" spans="1:25" ht="18" x14ac:dyDescent="0.25">
      <c r="A654" s="19"/>
      <c r="B654" s="19"/>
      <c r="C654" s="19"/>
      <c r="D654" s="19"/>
      <c r="E654" s="19"/>
      <c r="F654" s="19"/>
      <c r="G654" s="19"/>
      <c r="H654" s="19"/>
      <c r="I654" s="19"/>
      <c r="J654" s="19"/>
      <c r="K654" s="19"/>
      <c r="L654" s="19"/>
      <c r="M654" s="19"/>
      <c r="N654" s="19"/>
      <c r="O654" s="19"/>
      <c r="P654" s="19"/>
      <c r="Q654" s="19"/>
      <c r="R654" s="19"/>
      <c r="S654" s="19"/>
      <c r="T654" s="19"/>
      <c r="U654" s="19"/>
      <c r="V654" s="19"/>
      <c r="W654" s="19"/>
      <c r="X654" s="19"/>
      <c r="Y654" s="19"/>
    </row>
    <row r="655" spans="1:25" ht="18" x14ac:dyDescent="0.25">
      <c r="A655" s="19"/>
      <c r="B655" s="19"/>
      <c r="C655" s="19"/>
      <c r="D655" s="19"/>
      <c r="E655" s="19"/>
      <c r="F655" s="19"/>
      <c r="G655" s="19"/>
      <c r="H655" s="19"/>
      <c r="I655" s="19"/>
      <c r="J655" s="19"/>
      <c r="K655" s="19"/>
      <c r="L655" s="19"/>
      <c r="M655" s="19"/>
      <c r="N655" s="19"/>
      <c r="O655" s="19"/>
      <c r="P655" s="19"/>
      <c r="Q655" s="19"/>
      <c r="R655" s="19"/>
      <c r="S655" s="19"/>
      <c r="T655" s="19"/>
      <c r="U655" s="19"/>
      <c r="V655" s="19"/>
      <c r="W655" s="19"/>
      <c r="X655" s="19"/>
      <c r="Y655" s="19"/>
    </row>
    <row r="656" spans="1:25" ht="18" x14ac:dyDescent="0.25">
      <c r="A656" s="19"/>
      <c r="B656" s="19"/>
      <c r="C656" s="19"/>
      <c r="D656" s="19"/>
      <c r="E656" s="19"/>
      <c r="F656" s="19"/>
      <c r="G656" s="19"/>
      <c r="H656" s="19"/>
      <c r="I656" s="19"/>
      <c r="J656" s="19"/>
      <c r="K656" s="19"/>
      <c r="L656" s="19"/>
      <c r="M656" s="19"/>
      <c r="N656" s="19"/>
      <c r="O656" s="19"/>
      <c r="P656" s="19"/>
      <c r="Q656" s="19"/>
      <c r="R656" s="19"/>
      <c r="S656" s="19"/>
      <c r="T656" s="19"/>
      <c r="U656" s="19"/>
      <c r="V656" s="19"/>
      <c r="W656" s="19"/>
      <c r="X656" s="19"/>
      <c r="Y656" s="19"/>
    </row>
    <row r="657" spans="1:25" ht="18" x14ac:dyDescent="0.25">
      <c r="A657" s="19"/>
      <c r="B657" s="19"/>
      <c r="C657" s="19"/>
      <c r="D657" s="19"/>
      <c r="E657" s="19"/>
      <c r="F657" s="19"/>
      <c r="G657" s="19"/>
      <c r="H657" s="19"/>
      <c r="I657" s="19"/>
      <c r="J657" s="19"/>
      <c r="K657" s="19"/>
      <c r="L657" s="19"/>
      <c r="M657" s="19"/>
      <c r="N657" s="19"/>
      <c r="O657" s="19"/>
      <c r="P657" s="19"/>
      <c r="Q657" s="19"/>
      <c r="R657" s="19"/>
      <c r="S657" s="19"/>
      <c r="T657" s="19"/>
      <c r="U657" s="19"/>
      <c r="V657" s="19"/>
      <c r="W657" s="19"/>
      <c r="X657" s="19"/>
      <c r="Y657" s="19"/>
    </row>
    <row r="658" spans="1:25" ht="18" x14ac:dyDescent="0.25">
      <c r="A658" s="19"/>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row>
    <row r="659" spans="1:25" ht="18" x14ac:dyDescent="0.25">
      <c r="A659" s="19"/>
      <c r="B659" s="19"/>
      <c r="C659" s="19"/>
      <c r="D659" s="19"/>
      <c r="E659" s="19"/>
      <c r="F659" s="19"/>
      <c r="G659" s="19"/>
      <c r="H659" s="19"/>
      <c r="I659" s="19"/>
      <c r="J659" s="19"/>
      <c r="K659" s="19"/>
      <c r="L659" s="19"/>
      <c r="M659" s="19"/>
      <c r="N659" s="19"/>
      <c r="O659" s="19"/>
      <c r="P659" s="19"/>
      <c r="Q659" s="19"/>
      <c r="R659" s="19"/>
      <c r="S659" s="19"/>
      <c r="T659" s="19"/>
      <c r="U659" s="19"/>
      <c r="V659" s="19"/>
      <c r="W659" s="19"/>
      <c r="X659" s="19"/>
      <c r="Y659" s="19"/>
    </row>
    <row r="660" spans="1:25" ht="18" x14ac:dyDescent="0.25">
      <c r="A660" s="19"/>
      <c r="B660" s="19"/>
      <c r="C660" s="19"/>
      <c r="D660" s="19"/>
      <c r="E660" s="19"/>
      <c r="F660" s="19"/>
      <c r="G660" s="19"/>
      <c r="H660" s="19"/>
      <c r="I660" s="19"/>
      <c r="J660" s="19"/>
      <c r="K660" s="19"/>
      <c r="L660" s="19"/>
      <c r="M660" s="19"/>
      <c r="N660" s="19"/>
      <c r="O660" s="19"/>
      <c r="P660" s="19"/>
      <c r="Q660" s="19"/>
      <c r="R660" s="19"/>
      <c r="S660" s="19"/>
      <c r="T660" s="19"/>
      <c r="U660" s="19"/>
      <c r="V660" s="19"/>
      <c r="W660" s="19"/>
      <c r="X660" s="19"/>
      <c r="Y660" s="19"/>
    </row>
    <row r="661" spans="1:25" ht="18" x14ac:dyDescent="0.25">
      <c r="A661" s="19"/>
      <c r="B661" s="19"/>
      <c r="C661" s="19"/>
      <c r="D661" s="19"/>
      <c r="E661" s="19"/>
      <c r="F661" s="19"/>
      <c r="G661" s="19"/>
      <c r="H661" s="19"/>
      <c r="I661" s="19"/>
      <c r="J661" s="19"/>
      <c r="K661" s="19"/>
      <c r="L661" s="19"/>
      <c r="M661" s="19"/>
      <c r="N661" s="19"/>
      <c r="O661" s="19"/>
      <c r="P661" s="19"/>
      <c r="Q661" s="19"/>
      <c r="R661" s="19"/>
      <c r="S661" s="19"/>
      <c r="T661" s="19"/>
      <c r="U661" s="19"/>
      <c r="V661" s="19"/>
      <c r="W661" s="19"/>
      <c r="X661" s="19"/>
      <c r="Y661" s="19"/>
    </row>
    <row r="662" spans="1:25" ht="18" x14ac:dyDescent="0.25">
      <c r="A662" s="19"/>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row>
    <row r="663" spans="1:25" ht="18" x14ac:dyDescent="0.25">
      <c r="A663" s="19"/>
      <c r="B663" s="19"/>
      <c r="C663" s="19"/>
      <c r="D663" s="19"/>
      <c r="E663" s="19"/>
      <c r="F663" s="19"/>
      <c r="G663" s="19"/>
      <c r="H663" s="19"/>
      <c r="I663" s="19"/>
      <c r="J663" s="19"/>
      <c r="K663" s="19"/>
      <c r="L663" s="19"/>
      <c r="M663" s="19"/>
      <c r="N663" s="19"/>
      <c r="O663" s="19"/>
      <c r="P663" s="19"/>
      <c r="Q663" s="19"/>
      <c r="R663" s="19"/>
      <c r="S663" s="19"/>
      <c r="T663" s="19"/>
      <c r="U663" s="19"/>
      <c r="V663" s="19"/>
      <c r="W663" s="19"/>
      <c r="X663" s="19"/>
      <c r="Y663" s="19"/>
    </row>
    <row r="664" spans="1:25" ht="18" x14ac:dyDescent="0.25">
      <c r="A664" s="19"/>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row>
    <row r="665" spans="1:25" ht="18" x14ac:dyDescent="0.25">
      <c r="A665" s="19"/>
      <c r="B665" s="19"/>
      <c r="C665" s="19"/>
      <c r="D665" s="19"/>
      <c r="E665" s="19"/>
      <c r="F665" s="19"/>
      <c r="G665" s="19"/>
      <c r="H665" s="19"/>
      <c r="I665" s="19"/>
      <c r="J665" s="19"/>
      <c r="K665" s="19"/>
      <c r="L665" s="19"/>
      <c r="M665" s="19"/>
      <c r="N665" s="19"/>
      <c r="O665" s="19"/>
      <c r="P665" s="19"/>
      <c r="Q665" s="19"/>
      <c r="R665" s="19"/>
      <c r="S665" s="19"/>
      <c r="T665" s="19"/>
      <c r="U665" s="19"/>
      <c r="V665" s="19"/>
      <c r="W665" s="19"/>
      <c r="X665" s="19"/>
      <c r="Y665" s="19"/>
    </row>
    <row r="666" spans="1:25" ht="18" x14ac:dyDescent="0.25">
      <c r="A666" s="19"/>
      <c r="B666" s="19"/>
      <c r="C666" s="19"/>
      <c r="D666" s="19"/>
      <c r="E666" s="19"/>
      <c r="F666" s="19"/>
      <c r="G666" s="19"/>
      <c r="H666" s="19"/>
      <c r="I666" s="19"/>
      <c r="J666" s="19"/>
      <c r="K666" s="19"/>
      <c r="L666" s="19"/>
      <c r="M666" s="19"/>
      <c r="N666" s="19"/>
      <c r="O666" s="19"/>
      <c r="P666" s="19"/>
      <c r="Q666" s="19"/>
      <c r="R666" s="19"/>
      <c r="S666" s="19"/>
      <c r="T666" s="19"/>
      <c r="U666" s="19"/>
      <c r="V666" s="19"/>
      <c r="W666" s="19"/>
      <c r="X666" s="19"/>
      <c r="Y666" s="19"/>
    </row>
    <row r="667" spans="1:25" ht="18" x14ac:dyDescent="0.25">
      <c r="A667" s="19"/>
      <c r="B667" s="19"/>
      <c r="C667" s="19"/>
      <c r="D667" s="19"/>
      <c r="E667" s="19"/>
      <c r="F667" s="19"/>
      <c r="G667" s="19"/>
      <c r="H667" s="19"/>
      <c r="I667" s="19"/>
      <c r="J667" s="19"/>
      <c r="K667" s="19"/>
      <c r="L667" s="19"/>
      <c r="M667" s="19"/>
      <c r="N667" s="19"/>
      <c r="O667" s="19"/>
      <c r="P667" s="19"/>
      <c r="Q667" s="19"/>
      <c r="R667" s="19"/>
      <c r="S667" s="19"/>
      <c r="T667" s="19"/>
      <c r="U667" s="19"/>
      <c r="V667" s="19"/>
      <c r="W667" s="19"/>
      <c r="X667" s="19"/>
      <c r="Y667" s="19"/>
    </row>
    <row r="668" spans="1:25" ht="18" x14ac:dyDescent="0.25">
      <c r="A668" s="19"/>
      <c r="B668" s="19"/>
      <c r="C668" s="19"/>
      <c r="D668" s="19"/>
      <c r="E668" s="19"/>
      <c r="F668" s="19"/>
      <c r="G668" s="19"/>
      <c r="H668" s="19"/>
      <c r="I668" s="19"/>
      <c r="J668" s="19"/>
      <c r="K668" s="19"/>
      <c r="L668" s="19"/>
      <c r="M668" s="19"/>
      <c r="N668" s="19"/>
      <c r="O668" s="19"/>
      <c r="P668" s="19"/>
      <c r="Q668" s="19"/>
      <c r="R668" s="19"/>
      <c r="S668" s="19"/>
      <c r="T668" s="19"/>
      <c r="U668" s="19"/>
      <c r="V668" s="19"/>
      <c r="W668" s="19"/>
      <c r="X668" s="19"/>
      <c r="Y668" s="19"/>
    </row>
    <row r="669" spans="1:25" ht="18" x14ac:dyDescent="0.25">
      <c r="A669" s="19"/>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row>
    <row r="670" spans="1:25" ht="18" x14ac:dyDescent="0.25">
      <c r="A670" s="19"/>
      <c r="B670" s="19"/>
      <c r="C670" s="19"/>
      <c r="D670" s="19"/>
      <c r="E670" s="19"/>
      <c r="F670" s="19"/>
      <c r="G670" s="19"/>
      <c r="H670" s="19"/>
      <c r="I670" s="19"/>
      <c r="J670" s="19"/>
      <c r="K670" s="19"/>
      <c r="L670" s="19"/>
      <c r="M670" s="19"/>
      <c r="N670" s="19"/>
      <c r="O670" s="19"/>
      <c r="P670" s="19"/>
      <c r="Q670" s="19"/>
      <c r="R670" s="19"/>
      <c r="S670" s="19"/>
      <c r="T670" s="19"/>
      <c r="U670" s="19"/>
      <c r="V670" s="19"/>
      <c r="W670" s="19"/>
      <c r="X670" s="19"/>
      <c r="Y670" s="19"/>
    </row>
    <row r="671" spans="1:25" ht="18" x14ac:dyDescent="0.25">
      <c r="A671" s="19"/>
      <c r="B671" s="19"/>
      <c r="C671" s="19"/>
      <c r="D671" s="19"/>
      <c r="E671" s="19"/>
      <c r="F671" s="19"/>
      <c r="G671" s="19"/>
      <c r="H671" s="19"/>
      <c r="I671" s="19"/>
      <c r="J671" s="19"/>
      <c r="K671" s="19"/>
      <c r="L671" s="19"/>
      <c r="M671" s="19"/>
      <c r="N671" s="19"/>
      <c r="O671" s="19"/>
      <c r="P671" s="19"/>
      <c r="Q671" s="19"/>
      <c r="R671" s="19"/>
      <c r="S671" s="19"/>
      <c r="T671" s="19"/>
      <c r="U671" s="19"/>
      <c r="V671" s="19"/>
      <c r="W671" s="19"/>
      <c r="X671" s="19"/>
      <c r="Y671" s="19"/>
    </row>
    <row r="672" spans="1:25" ht="18" x14ac:dyDescent="0.25">
      <c r="A672" s="19"/>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row>
    <row r="673" spans="1:25" ht="18" x14ac:dyDescent="0.25">
      <c r="A673" s="19"/>
      <c r="B673" s="19"/>
      <c r="C673" s="19"/>
      <c r="D673" s="19"/>
      <c r="E673" s="19"/>
      <c r="F673" s="19"/>
      <c r="G673" s="19"/>
      <c r="H673" s="19"/>
      <c r="I673" s="19"/>
      <c r="J673" s="19"/>
      <c r="K673" s="19"/>
      <c r="L673" s="19"/>
      <c r="M673" s="19"/>
      <c r="N673" s="19"/>
      <c r="O673" s="19"/>
      <c r="P673" s="19"/>
      <c r="Q673" s="19"/>
      <c r="R673" s="19"/>
      <c r="S673" s="19"/>
      <c r="T673" s="19"/>
      <c r="U673" s="19"/>
      <c r="V673" s="19"/>
      <c r="W673" s="19"/>
      <c r="X673" s="19"/>
      <c r="Y673" s="19"/>
    </row>
    <row r="674" spans="1:25" ht="18" x14ac:dyDescent="0.25">
      <c r="A674" s="19"/>
      <c r="B674" s="19"/>
      <c r="C674" s="19"/>
      <c r="D674" s="19"/>
      <c r="E674" s="19"/>
      <c r="F674" s="19"/>
      <c r="G674" s="19"/>
      <c r="H674" s="19"/>
      <c r="I674" s="19"/>
      <c r="J674" s="19"/>
      <c r="K674" s="19"/>
      <c r="L674" s="19"/>
      <c r="M674" s="19"/>
      <c r="N674" s="19"/>
      <c r="O674" s="19"/>
      <c r="P674" s="19"/>
      <c r="Q674" s="19"/>
      <c r="R674" s="19"/>
      <c r="S674" s="19"/>
      <c r="T674" s="19"/>
      <c r="U674" s="19"/>
      <c r="V674" s="19"/>
      <c r="W674" s="19"/>
      <c r="X674" s="19"/>
      <c r="Y674" s="19"/>
    </row>
    <row r="675" spans="1:25" ht="18" x14ac:dyDescent="0.25">
      <c r="A675" s="19"/>
      <c r="B675" s="19"/>
      <c r="C675" s="19"/>
      <c r="D675" s="19"/>
      <c r="E675" s="19"/>
      <c r="F675" s="19"/>
      <c r="G675" s="19"/>
      <c r="H675" s="19"/>
      <c r="I675" s="19"/>
      <c r="J675" s="19"/>
      <c r="K675" s="19"/>
      <c r="L675" s="19"/>
      <c r="M675" s="19"/>
      <c r="N675" s="19"/>
      <c r="O675" s="19"/>
      <c r="P675" s="19"/>
      <c r="Q675" s="19"/>
      <c r="R675" s="19"/>
      <c r="S675" s="19"/>
      <c r="T675" s="19"/>
      <c r="U675" s="19"/>
      <c r="V675" s="19"/>
      <c r="W675" s="19"/>
      <c r="X675" s="19"/>
      <c r="Y675" s="19"/>
    </row>
    <row r="676" spans="1:25" ht="18" x14ac:dyDescent="0.25">
      <c r="A676" s="19"/>
      <c r="B676" s="19"/>
      <c r="C676" s="19"/>
      <c r="D676" s="19"/>
      <c r="E676" s="19"/>
      <c r="F676" s="19"/>
      <c r="G676" s="19"/>
      <c r="H676" s="19"/>
      <c r="I676" s="19"/>
      <c r="J676" s="19"/>
      <c r="K676" s="19"/>
      <c r="L676" s="19"/>
      <c r="M676" s="19"/>
      <c r="N676" s="19"/>
      <c r="O676" s="19"/>
      <c r="P676" s="19"/>
      <c r="Q676" s="19"/>
      <c r="R676" s="19"/>
      <c r="S676" s="19"/>
      <c r="T676" s="19"/>
      <c r="U676" s="19"/>
      <c r="V676" s="19"/>
      <c r="W676" s="19"/>
      <c r="X676" s="19"/>
      <c r="Y676" s="19"/>
    </row>
    <row r="677" spans="1:25" ht="18" x14ac:dyDescent="0.25">
      <c r="A677" s="19"/>
      <c r="B677" s="19"/>
      <c r="C677" s="19"/>
      <c r="D677" s="19"/>
      <c r="E677" s="19"/>
      <c r="F677" s="19"/>
      <c r="G677" s="19"/>
      <c r="H677" s="19"/>
      <c r="I677" s="19"/>
      <c r="J677" s="19"/>
      <c r="K677" s="19"/>
      <c r="L677" s="19"/>
      <c r="M677" s="19"/>
      <c r="N677" s="19"/>
      <c r="O677" s="19"/>
      <c r="P677" s="19"/>
      <c r="Q677" s="19"/>
      <c r="R677" s="19"/>
      <c r="S677" s="19"/>
      <c r="T677" s="19"/>
      <c r="U677" s="19"/>
      <c r="V677" s="19"/>
      <c r="W677" s="19"/>
      <c r="X677" s="19"/>
      <c r="Y677" s="19"/>
    </row>
    <row r="678" spans="1:25" ht="18" x14ac:dyDescent="0.25">
      <c r="A678" s="19"/>
      <c r="B678" s="19"/>
      <c r="C678" s="19"/>
      <c r="D678" s="19"/>
      <c r="E678" s="19"/>
      <c r="F678" s="19"/>
      <c r="G678" s="19"/>
      <c r="H678" s="19"/>
      <c r="I678" s="19"/>
      <c r="J678" s="19"/>
      <c r="K678" s="19"/>
      <c r="L678" s="19"/>
      <c r="M678" s="19"/>
      <c r="N678" s="19"/>
      <c r="O678" s="19"/>
      <c r="P678" s="19"/>
      <c r="Q678" s="19"/>
      <c r="R678" s="19"/>
      <c r="S678" s="19"/>
      <c r="T678" s="19"/>
      <c r="U678" s="19"/>
      <c r="V678" s="19"/>
      <c r="W678" s="19"/>
      <c r="X678" s="19"/>
      <c r="Y678" s="19"/>
    </row>
    <row r="679" spans="1:25" ht="18" x14ac:dyDescent="0.25">
      <c r="A679" s="19"/>
      <c r="B679" s="19"/>
      <c r="C679" s="19"/>
      <c r="D679" s="19"/>
      <c r="E679" s="19"/>
      <c r="F679" s="19"/>
      <c r="G679" s="19"/>
      <c r="H679" s="19"/>
      <c r="I679" s="19"/>
      <c r="J679" s="19"/>
      <c r="K679" s="19"/>
      <c r="L679" s="19"/>
      <c r="M679" s="19"/>
      <c r="N679" s="19"/>
      <c r="O679" s="19"/>
      <c r="P679" s="19"/>
      <c r="Q679" s="19"/>
      <c r="R679" s="19"/>
      <c r="S679" s="19"/>
      <c r="T679" s="19"/>
      <c r="U679" s="19"/>
      <c r="V679" s="19"/>
      <c r="W679" s="19"/>
      <c r="X679" s="19"/>
      <c r="Y679" s="19"/>
    </row>
    <row r="680" spans="1:25" ht="18" x14ac:dyDescent="0.25">
      <c r="A680" s="19"/>
      <c r="B680" s="19"/>
      <c r="C680" s="19"/>
      <c r="D680" s="19"/>
      <c r="E680" s="19"/>
      <c r="F680" s="19"/>
      <c r="G680" s="19"/>
      <c r="H680" s="19"/>
      <c r="I680" s="19"/>
      <c r="J680" s="19"/>
      <c r="K680" s="19"/>
      <c r="L680" s="19"/>
      <c r="M680" s="19"/>
      <c r="N680" s="19"/>
      <c r="O680" s="19"/>
      <c r="P680" s="19"/>
      <c r="Q680" s="19"/>
      <c r="R680" s="19"/>
      <c r="S680" s="19"/>
      <c r="T680" s="19"/>
      <c r="U680" s="19"/>
      <c r="V680" s="19"/>
      <c r="W680" s="19"/>
      <c r="X680" s="19"/>
      <c r="Y680" s="19"/>
    </row>
    <row r="681" spans="1:25" ht="18" x14ac:dyDescent="0.25">
      <c r="A681" s="19"/>
      <c r="B681" s="19"/>
      <c r="C681" s="19"/>
      <c r="D681" s="19"/>
      <c r="E681" s="19"/>
      <c r="F681" s="19"/>
      <c r="G681" s="19"/>
      <c r="H681" s="19"/>
      <c r="I681" s="19"/>
      <c r="J681" s="19"/>
      <c r="K681" s="19"/>
      <c r="L681" s="19"/>
      <c r="M681" s="19"/>
      <c r="N681" s="19"/>
      <c r="O681" s="19"/>
      <c r="P681" s="19"/>
      <c r="Q681" s="19"/>
      <c r="R681" s="19"/>
      <c r="S681" s="19"/>
      <c r="T681" s="19"/>
      <c r="U681" s="19"/>
      <c r="V681" s="19"/>
      <c r="W681" s="19"/>
      <c r="X681" s="19"/>
      <c r="Y681" s="19"/>
    </row>
    <row r="682" spans="1:25" ht="18" x14ac:dyDescent="0.25">
      <c r="A682" s="19"/>
      <c r="B682" s="19"/>
      <c r="C682" s="19"/>
      <c r="D682" s="19"/>
      <c r="E682" s="19"/>
      <c r="F682" s="19"/>
      <c r="G682" s="19"/>
      <c r="H682" s="19"/>
      <c r="I682" s="19"/>
      <c r="J682" s="19"/>
      <c r="K682" s="19"/>
      <c r="L682" s="19"/>
      <c r="M682" s="19"/>
      <c r="N682" s="19"/>
      <c r="O682" s="19"/>
      <c r="P682" s="19"/>
      <c r="Q682" s="19"/>
      <c r="R682" s="19"/>
      <c r="S682" s="19"/>
      <c r="T682" s="19"/>
      <c r="U682" s="19"/>
      <c r="V682" s="19"/>
      <c r="W682" s="19"/>
      <c r="X682" s="19"/>
      <c r="Y682" s="19"/>
    </row>
    <row r="683" spans="1:25" ht="18" x14ac:dyDescent="0.25">
      <c r="A683" s="19"/>
      <c r="B683" s="19"/>
      <c r="C683" s="19"/>
      <c r="D683" s="19"/>
      <c r="E683" s="19"/>
      <c r="F683" s="19"/>
      <c r="G683" s="19"/>
      <c r="H683" s="19"/>
      <c r="I683" s="19"/>
      <c r="J683" s="19"/>
      <c r="K683" s="19"/>
      <c r="L683" s="19"/>
      <c r="M683" s="19"/>
      <c r="N683" s="19"/>
      <c r="O683" s="19"/>
      <c r="P683" s="19"/>
      <c r="Q683" s="19"/>
      <c r="R683" s="19"/>
      <c r="S683" s="19"/>
      <c r="T683" s="19"/>
      <c r="U683" s="19"/>
      <c r="V683" s="19"/>
      <c r="W683" s="19"/>
      <c r="X683" s="19"/>
      <c r="Y683" s="19"/>
    </row>
    <row r="684" spans="1:25" ht="18" x14ac:dyDescent="0.25">
      <c r="A684" s="19"/>
      <c r="B684" s="19"/>
      <c r="C684" s="19"/>
      <c r="D684" s="19"/>
      <c r="E684" s="19"/>
      <c r="F684" s="19"/>
      <c r="G684" s="19"/>
      <c r="H684" s="19"/>
      <c r="I684" s="19"/>
      <c r="J684" s="19"/>
      <c r="K684" s="19"/>
      <c r="L684" s="19"/>
      <c r="M684" s="19"/>
      <c r="N684" s="19"/>
      <c r="O684" s="19"/>
      <c r="P684" s="19"/>
      <c r="Q684" s="19"/>
      <c r="R684" s="19"/>
      <c r="S684" s="19"/>
      <c r="T684" s="19"/>
      <c r="U684" s="19"/>
      <c r="V684" s="19"/>
      <c r="W684" s="19"/>
      <c r="X684" s="19"/>
      <c r="Y684" s="19"/>
    </row>
    <row r="685" spans="1:25" ht="18" x14ac:dyDescent="0.25">
      <c r="A685" s="19"/>
      <c r="B685" s="19"/>
      <c r="C685" s="19"/>
      <c r="D685" s="19"/>
      <c r="E685" s="19"/>
      <c r="F685" s="19"/>
      <c r="G685" s="19"/>
      <c r="H685" s="19"/>
      <c r="I685" s="19"/>
      <c r="J685" s="19"/>
      <c r="K685" s="19"/>
      <c r="L685" s="19"/>
      <c r="M685" s="19"/>
      <c r="N685" s="19"/>
      <c r="O685" s="19"/>
      <c r="P685" s="19"/>
      <c r="Q685" s="19"/>
      <c r="R685" s="19"/>
      <c r="S685" s="19"/>
      <c r="T685" s="19"/>
      <c r="U685" s="19"/>
      <c r="V685" s="19"/>
      <c r="W685" s="19"/>
      <c r="X685" s="19"/>
      <c r="Y685" s="19"/>
    </row>
    <row r="686" spans="1:25" ht="18" x14ac:dyDescent="0.25">
      <c r="A686" s="19"/>
      <c r="B686" s="19"/>
      <c r="C686" s="19"/>
      <c r="D686" s="19"/>
      <c r="E686" s="19"/>
      <c r="F686" s="19"/>
      <c r="G686" s="19"/>
      <c r="H686" s="19"/>
      <c r="I686" s="19"/>
      <c r="J686" s="19"/>
      <c r="K686" s="19"/>
      <c r="L686" s="19"/>
      <c r="M686" s="19"/>
      <c r="N686" s="19"/>
      <c r="O686" s="19"/>
      <c r="P686" s="19"/>
      <c r="Q686" s="19"/>
      <c r="R686" s="19"/>
      <c r="S686" s="19"/>
      <c r="T686" s="19"/>
      <c r="U686" s="19"/>
      <c r="V686" s="19"/>
      <c r="W686" s="19"/>
      <c r="X686" s="19"/>
      <c r="Y686" s="19"/>
    </row>
    <row r="687" spans="1:25" ht="18" x14ac:dyDescent="0.25">
      <c r="A687" s="19"/>
      <c r="B687" s="19"/>
      <c r="C687" s="19"/>
      <c r="D687" s="19"/>
      <c r="E687" s="19"/>
      <c r="F687" s="19"/>
      <c r="G687" s="19"/>
      <c r="H687" s="19"/>
      <c r="I687" s="19"/>
      <c r="J687" s="19"/>
      <c r="K687" s="19"/>
      <c r="L687" s="19"/>
      <c r="M687" s="19"/>
      <c r="N687" s="19"/>
      <c r="O687" s="19"/>
      <c r="P687" s="19"/>
      <c r="Q687" s="19"/>
      <c r="R687" s="19"/>
      <c r="S687" s="19"/>
      <c r="T687" s="19"/>
      <c r="U687" s="19"/>
      <c r="V687" s="19"/>
      <c r="W687" s="19"/>
      <c r="X687" s="19"/>
      <c r="Y687" s="19"/>
    </row>
    <row r="688" spans="1:25" ht="18" x14ac:dyDescent="0.25">
      <c r="A688" s="19"/>
      <c r="B688" s="19"/>
      <c r="C688" s="19"/>
      <c r="D688" s="19"/>
      <c r="E688" s="19"/>
      <c r="F688" s="19"/>
      <c r="G688" s="19"/>
      <c r="H688" s="19"/>
      <c r="I688" s="19"/>
      <c r="J688" s="19"/>
      <c r="K688" s="19"/>
      <c r="L688" s="19"/>
      <c r="M688" s="19"/>
      <c r="N688" s="19"/>
      <c r="O688" s="19"/>
      <c r="P688" s="19"/>
      <c r="Q688" s="19"/>
      <c r="R688" s="19"/>
      <c r="S688" s="19"/>
      <c r="T688" s="19"/>
      <c r="U688" s="19"/>
      <c r="V688" s="19"/>
      <c r="W688" s="19"/>
      <c r="X688" s="19"/>
      <c r="Y688" s="19"/>
    </row>
    <row r="689" spans="1:25" ht="18" x14ac:dyDescent="0.25">
      <c r="A689" s="19"/>
      <c r="B689" s="19"/>
      <c r="C689" s="19"/>
      <c r="D689" s="19"/>
      <c r="E689" s="19"/>
      <c r="F689" s="19"/>
      <c r="G689" s="19"/>
      <c r="H689" s="19"/>
      <c r="I689" s="19"/>
      <c r="J689" s="19"/>
      <c r="K689" s="19"/>
      <c r="L689" s="19"/>
      <c r="M689" s="19"/>
      <c r="N689" s="19"/>
      <c r="O689" s="19"/>
      <c r="P689" s="19"/>
      <c r="Q689" s="19"/>
      <c r="R689" s="19"/>
      <c r="S689" s="19"/>
      <c r="T689" s="19"/>
      <c r="U689" s="19"/>
      <c r="V689" s="19"/>
      <c r="W689" s="19"/>
      <c r="X689" s="19"/>
      <c r="Y689" s="19"/>
    </row>
    <row r="690" spans="1:25" ht="18" x14ac:dyDescent="0.25">
      <c r="A690" s="19"/>
      <c r="B690" s="19"/>
      <c r="C690" s="19"/>
      <c r="D690" s="19"/>
      <c r="E690" s="19"/>
      <c r="F690" s="19"/>
      <c r="G690" s="19"/>
      <c r="H690" s="19"/>
      <c r="I690" s="19"/>
      <c r="J690" s="19"/>
      <c r="K690" s="19"/>
      <c r="L690" s="19"/>
      <c r="M690" s="19"/>
      <c r="N690" s="19"/>
      <c r="O690" s="19"/>
      <c r="P690" s="19"/>
      <c r="Q690" s="19"/>
      <c r="R690" s="19"/>
      <c r="S690" s="19"/>
      <c r="T690" s="19"/>
      <c r="U690" s="19"/>
      <c r="V690" s="19"/>
      <c r="W690" s="19"/>
      <c r="X690" s="19"/>
      <c r="Y690" s="19"/>
    </row>
    <row r="691" spans="1:25" ht="18" x14ac:dyDescent="0.25">
      <c r="A691" s="19"/>
      <c r="B691" s="19"/>
      <c r="C691" s="19"/>
      <c r="D691" s="19"/>
      <c r="E691" s="19"/>
      <c r="F691" s="19"/>
      <c r="G691" s="19"/>
      <c r="H691" s="19"/>
      <c r="I691" s="19"/>
      <c r="J691" s="19"/>
      <c r="K691" s="19"/>
      <c r="L691" s="19"/>
      <c r="M691" s="19"/>
      <c r="N691" s="19"/>
      <c r="O691" s="19"/>
      <c r="P691" s="19"/>
      <c r="Q691" s="19"/>
      <c r="R691" s="19"/>
      <c r="S691" s="19"/>
      <c r="T691" s="19"/>
      <c r="U691" s="19"/>
      <c r="V691" s="19"/>
      <c r="W691" s="19"/>
      <c r="X691" s="19"/>
      <c r="Y691" s="19"/>
    </row>
    <row r="692" spans="1:25" ht="18" x14ac:dyDescent="0.25">
      <c r="A692" s="19"/>
      <c r="B692" s="19"/>
      <c r="C692" s="19"/>
      <c r="D692" s="19"/>
      <c r="E692" s="19"/>
      <c r="F692" s="19"/>
      <c r="G692" s="19"/>
      <c r="H692" s="19"/>
      <c r="I692" s="19"/>
      <c r="J692" s="19"/>
      <c r="K692" s="19"/>
      <c r="L692" s="19"/>
      <c r="M692" s="19"/>
      <c r="N692" s="19"/>
      <c r="O692" s="19"/>
      <c r="P692" s="19"/>
      <c r="Q692" s="19"/>
      <c r="R692" s="19"/>
      <c r="S692" s="19"/>
      <c r="T692" s="19"/>
      <c r="U692" s="19"/>
      <c r="V692" s="19"/>
      <c r="W692" s="19"/>
      <c r="X692" s="19"/>
      <c r="Y692" s="19"/>
    </row>
    <row r="693" spans="1:25" ht="18" x14ac:dyDescent="0.25">
      <c r="A693" s="19"/>
      <c r="B693" s="19"/>
      <c r="C693" s="19"/>
      <c r="D693" s="19"/>
      <c r="E693" s="19"/>
      <c r="F693" s="19"/>
      <c r="G693" s="19"/>
      <c r="H693" s="19"/>
      <c r="I693" s="19"/>
      <c r="J693" s="19"/>
      <c r="K693" s="19"/>
      <c r="L693" s="19"/>
      <c r="M693" s="19"/>
      <c r="N693" s="19"/>
      <c r="O693" s="19"/>
      <c r="P693" s="19"/>
      <c r="Q693" s="19"/>
      <c r="R693" s="19"/>
      <c r="S693" s="19"/>
      <c r="T693" s="19"/>
      <c r="U693" s="19"/>
      <c r="V693" s="19"/>
      <c r="W693" s="19"/>
      <c r="X693" s="19"/>
      <c r="Y693" s="19"/>
    </row>
    <row r="694" spans="1:25" ht="18" x14ac:dyDescent="0.25">
      <c r="A694" s="19"/>
      <c r="B694" s="19"/>
      <c r="C694" s="19"/>
      <c r="D694" s="19"/>
      <c r="E694" s="19"/>
      <c r="F694" s="19"/>
      <c r="G694" s="19"/>
      <c r="H694" s="19"/>
      <c r="I694" s="19"/>
      <c r="J694" s="19"/>
      <c r="K694" s="19"/>
      <c r="L694" s="19"/>
      <c r="M694" s="19"/>
      <c r="N694" s="19"/>
      <c r="O694" s="19"/>
      <c r="P694" s="19"/>
      <c r="Q694" s="19"/>
      <c r="R694" s="19"/>
      <c r="S694" s="19"/>
      <c r="T694" s="19"/>
      <c r="U694" s="19"/>
      <c r="V694" s="19"/>
      <c r="W694" s="19"/>
      <c r="X694" s="19"/>
      <c r="Y694" s="19"/>
    </row>
    <row r="695" spans="1:25" ht="18" x14ac:dyDescent="0.25">
      <c r="A695" s="19"/>
      <c r="B695" s="19"/>
      <c r="C695" s="19"/>
      <c r="D695" s="19"/>
      <c r="E695" s="19"/>
      <c r="F695" s="19"/>
      <c r="G695" s="19"/>
      <c r="H695" s="19"/>
      <c r="I695" s="19"/>
      <c r="J695" s="19"/>
      <c r="K695" s="19"/>
      <c r="L695" s="19"/>
      <c r="M695" s="19"/>
      <c r="N695" s="19"/>
      <c r="O695" s="19"/>
      <c r="P695" s="19"/>
      <c r="Q695" s="19"/>
      <c r="R695" s="19"/>
      <c r="S695" s="19"/>
      <c r="T695" s="19"/>
      <c r="U695" s="19"/>
      <c r="V695" s="19"/>
      <c r="W695" s="19"/>
      <c r="X695" s="19"/>
      <c r="Y695" s="19"/>
    </row>
    <row r="696" spans="1:25" ht="18" x14ac:dyDescent="0.25">
      <c r="A696" s="19"/>
      <c r="B696" s="19"/>
      <c r="C696" s="19"/>
      <c r="D696" s="19"/>
      <c r="E696" s="19"/>
      <c r="F696" s="19"/>
      <c r="G696" s="19"/>
      <c r="H696" s="19"/>
      <c r="I696" s="19"/>
      <c r="J696" s="19"/>
      <c r="K696" s="19"/>
      <c r="L696" s="19"/>
      <c r="M696" s="19"/>
      <c r="N696" s="19"/>
      <c r="O696" s="19"/>
      <c r="P696" s="19"/>
      <c r="Q696" s="19"/>
      <c r="R696" s="19"/>
      <c r="S696" s="19"/>
      <c r="T696" s="19"/>
      <c r="U696" s="19"/>
      <c r="V696" s="19"/>
      <c r="W696" s="19"/>
      <c r="X696" s="19"/>
      <c r="Y696" s="19"/>
    </row>
    <row r="697" spans="1:25" ht="18" x14ac:dyDescent="0.25">
      <c r="A697" s="19"/>
      <c r="B697" s="19"/>
      <c r="C697" s="19"/>
      <c r="D697" s="19"/>
      <c r="E697" s="19"/>
      <c r="F697" s="19"/>
      <c r="G697" s="19"/>
      <c r="H697" s="19"/>
      <c r="I697" s="19"/>
      <c r="J697" s="19"/>
      <c r="K697" s="19"/>
      <c r="L697" s="19"/>
      <c r="M697" s="19"/>
      <c r="N697" s="19"/>
      <c r="O697" s="19"/>
      <c r="P697" s="19"/>
      <c r="Q697" s="19"/>
      <c r="R697" s="19"/>
      <c r="S697" s="19"/>
      <c r="T697" s="19"/>
      <c r="U697" s="19"/>
      <c r="V697" s="19"/>
      <c r="W697" s="19"/>
      <c r="X697" s="19"/>
      <c r="Y697" s="19"/>
    </row>
    <row r="698" spans="1:25" ht="18" x14ac:dyDescent="0.25">
      <c r="A698" s="19"/>
      <c r="B698" s="19"/>
      <c r="C698" s="19"/>
      <c r="D698" s="19"/>
      <c r="E698" s="19"/>
      <c r="F698" s="19"/>
      <c r="G698" s="19"/>
      <c r="H698" s="19"/>
      <c r="I698" s="19"/>
      <c r="J698" s="19"/>
      <c r="K698" s="19"/>
      <c r="L698" s="19"/>
      <c r="M698" s="19"/>
      <c r="N698" s="19"/>
      <c r="O698" s="19"/>
      <c r="P698" s="19"/>
      <c r="Q698" s="19"/>
      <c r="R698" s="19"/>
      <c r="S698" s="19"/>
      <c r="T698" s="19"/>
      <c r="U698" s="19"/>
      <c r="V698" s="19"/>
      <c r="W698" s="19"/>
      <c r="X698" s="19"/>
      <c r="Y698" s="19"/>
    </row>
    <row r="699" spans="1:25" ht="18" x14ac:dyDescent="0.25">
      <c r="A699" s="19"/>
      <c r="B699" s="19"/>
      <c r="C699" s="19"/>
      <c r="D699" s="19"/>
      <c r="E699" s="19"/>
      <c r="F699" s="19"/>
      <c r="G699" s="19"/>
      <c r="H699" s="19"/>
      <c r="I699" s="19"/>
      <c r="J699" s="19"/>
      <c r="K699" s="19"/>
      <c r="L699" s="19"/>
      <c r="M699" s="19"/>
      <c r="N699" s="19"/>
      <c r="O699" s="19"/>
      <c r="P699" s="19"/>
      <c r="Q699" s="19"/>
      <c r="R699" s="19"/>
      <c r="S699" s="19"/>
      <c r="T699" s="19"/>
      <c r="U699" s="19"/>
      <c r="V699" s="19"/>
      <c r="W699" s="19"/>
      <c r="X699" s="19"/>
      <c r="Y699" s="19"/>
    </row>
    <row r="700" spans="1:25" ht="18" x14ac:dyDescent="0.25">
      <c r="A700" s="19"/>
      <c r="B700" s="19"/>
      <c r="C700" s="19"/>
      <c r="D700" s="19"/>
      <c r="E700" s="19"/>
      <c r="F700" s="19"/>
      <c r="G700" s="19"/>
      <c r="H700" s="19"/>
      <c r="I700" s="19"/>
      <c r="J700" s="19"/>
      <c r="K700" s="19"/>
      <c r="L700" s="19"/>
      <c r="M700" s="19"/>
      <c r="N700" s="19"/>
      <c r="O700" s="19"/>
      <c r="P700" s="19"/>
      <c r="Q700" s="19"/>
      <c r="R700" s="19"/>
      <c r="S700" s="19"/>
      <c r="T700" s="19"/>
      <c r="U700" s="19"/>
      <c r="V700" s="19"/>
      <c r="W700" s="19"/>
      <c r="X700" s="19"/>
      <c r="Y700" s="19"/>
    </row>
    <row r="701" spans="1:25" ht="18" x14ac:dyDescent="0.25">
      <c r="A701" s="19"/>
      <c r="B701" s="19"/>
      <c r="C701" s="19"/>
      <c r="D701" s="19"/>
      <c r="E701" s="19"/>
      <c r="F701" s="19"/>
      <c r="G701" s="19"/>
      <c r="H701" s="19"/>
      <c r="I701" s="19"/>
      <c r="J701" s="19"/>
      <c r="K701" s="19"/>
      <c r="L701" s="19"/>
      <c r="M701" s="19"/>
      <c r="N701" s="19"/>
      <c r="O701" s="19"/>
      <c r="P701" s="19"/>
      <c r="Q701" s="19"/>
      <c r="R701" s="19"/>
      <c r="S701" s="19"/>
      <c r="T701" s="19"/>
      <c r="U701" s="19"/>
      <c r="V701" s="19"/>
      <c r="W701" s="19"/>
      <c r="X701" s="19"/>
      <c r="Y701" s="19"/>
    </row>
    <row r="702" spans="1:25" ht="18" x14ac:dyDescent="0.25">
      <c r="A702" s="19"/>
      <c r="B702" s="19"/>
      <c r="C702" s="19"/>
      <c r="D702" s="19"/>
      <c r="E702" s="19"/>
      <c r="F702" s="19"/>
      <c r="G702" s="19"/>
      <c r="H702" s="19"/>
      <c r="I702" s="19"/>
      <c r="J702" s="19"/>
      <c r="K702" s="19"/>
      <c r="L702" s="19"/>
      <c r="M702" s="19"/>
      <c r="N702" s="19"/>
      <c r="O702" s="19"/>
      <c r="P702" s="19"/>
      <c r="Q702" s="19"/>
      <c r="R702" s="19"/>
      <c r="S702" s="19"/>
      <c r="T702" s="19"/>
      <c r="U702" s="19"/>
      <c r="V702" s="19"/>
      <c r="W702" s="19"/>
      <c r="X702" s="19"/>
      <c r="Y702" s="19"/>
    </row>
    <row r="703" spans="1:25" ht="18" x14ac:dyDescent="0.25">
      <c r="A703" s="19"/>
      <c r="B703" s="19"/>
      <c r="C703" s="19"/>
      <c r="D703" s="19"/>
      <c r="E703" s="19"/>
      <c r="F703" s="19"/>
      <c r="G703" s="19"/>
      <c r="H703" s="19"/>
      <c r="I703" s="19"/>
      <c r="J703" s="19"/>
      <c r="K703" s="19"/>
      <c r="L703" s="19"/>
      <c r="M703" s="19"/>
      <c r="N703" s="19"/>
      <c r="O703" s="19"/>
      <c r="P703" s="19"/>
      <c r="Q703" s="19"/>
      <c r="R703" s="19"/>
      <c r="S703" s="19"/>
      <c r="T703" s="19"/>
      <c r="U703" s="19"/>
      <c r="V703" s="19"/>
      <c r="W703" s="19"/>
      <c r="X703" s="19"/>
      <c r="Y703" s="19"/>
    </row>
    <row r="704" spans="1:25" ht="18" x14ac:dyDescent="0.25">
      <c r="A704" s="19"/>
      <c r="B704" s="19"/>
      <c r="C704" s="19"/>
      <c r="D704" s="19"/>
      <c r="E704" s="19"/>
      <c r="F704" s="19"/>
      <c r="G704" s="19"/>
      <c r="H704" s="19"/>
      <c r="I704" s="19"/>
      <c r="J704" s="19"/>
      <c r="K704" s="19"/>
      <c r="L704" s="19"/>
      <c r="M704" s="19"/>
      <c r="N704" s="19"/>
      <c r="O704" s="19"/>
      <c r="P704" s="19"/>
      <c r="Q704" s="19"/>
      <c r="R704" s="19"/>
      <c r="S704" s="19"/>
      <c r="T704" s="19"/>
      <c r="U704" s="19"/>
      <c r="V704" s="19"/>
      <c r="W704" s="19"/>
      <c r="X704" s="19"/>
      <c r="Y704" s="19"/>
    </row>
    <row r="705" spans="1:25" ht="18" x14ac:dyDescent="0.25">
      <c r="A705" s="19"/>
      <c r="B705" s="19"/>
      <c r="C705" s="19"/>
      <c r="D705" s="19"/>
      <c r="E705" s="19"/>
      <c r="F705" s="19"/>
      <c r="G705" s="19"/>
      <c r="H705" s="19"/>
      <c r="I705" s="19"/>
      <c r="J705" s="19"/>
      <c r="K705" s="19"/>
      <c r="L705" s="19"/>
      <c r="M705" s="19"/>
      <c r="N705" s="19"/>
      <c r="O705" s="19"/>
      <c r="P705" s="19"/>
      <c r="Q705" s="19"/>
      <c r="R705" s="19"/>
      <c r="S705" s="19"/>
      <c r="T705" s="19"/>
      <c r="U705" s="19"/>
      <c r="V705" s="19"/>
      <c r="W705" s="19"/>
      <c r="X705" s="19"/>
      <c r="Y705" s="19"/>
    </row>
    <row r="706" spans="1:25" ht="18" x14ac:dyDescent="0.25">
      <c r="A706" s="19"/>
      <c r="B706" s="19"/>
      <c r="C706" s="19"/>
      <c r="D706" s="19"/>
      <c r="E706" s="19"/>
      <c r="F706" s="19"/>
      <c r="G706" s="19"/>
      <c r="H706" s="19"/>
      <c r="I706" s="19"/>
      <c r="J706" s="19"/>
      <c r="K706" s="19"/>
      <c r="L706" s="19"/>
      <c r="M706" s="19"/>
      <c r="N706" s="19"/>
      <c r="O706" s="19"/>
      <c r="P706" s="19"/>
      <c r="Q706" s="19"/>
      <c r="R706" s="19"/>
      <c r="S706" s="19"/>
      <c r="T706" s="19"/>
      <c r="U706" s="19"/>
      <c r="V706" s="19"/>
      <c r="W706" s="19"/>
      <c r="X706" s="19"/>
      <c r="Y706" s="19"/>
    </row>
    <row r="707" spans="1:25" ht="18" x14ac:dyDescent="0.25">
      <c r="A707" s="19"/>
      <c r="B707" s="19"/>
      <c r="C707" s="19"/>
      <c r="D707" s="19"/>
      <c r="E707" s="19"/>
      <c r="F707" s="19"/>
      <c r="G707" s="19"/>
      <c r="H707" s="19"/>
      <c r="I707" s="19"/>
      <c r="J707" s="19"/>
      <c r="K707" s="19"/>
      <c r="L707" s="19"/>
      <c r="M707" s="19"/>
      <c r="N707" s="19"/>
      <c r="O707" s="19"/>
      <c r="P707" s="19"/>
      <c r="Q707" s="19"/>
      <c r="R707" s="19"/>
      <c r="S707" s="19"/>
      <c r="T707" s="19"/>
      <c r="U707" s="19"/>
      <c r="V707" s="19"/>
      <c r="W707" s="19"/>
      <c r="X707" s="19"/>
      <c r="Y707" s="19"/>
    </row>
    <row r="708" spans="1:25" ht="18" x14ac:dyDescent="0.25">
      <c r="A708" s="19"/>
      <c r="B708" s="19"/>
      <c r="C708" s="19"/>
      <c r="D708" s="19"/>
      <c r="E708" s="19"/>
      <c r="F708" s="19"/>
      <c r="G708" s="19"/>
      <c r="H708" s="19"/>
      <c r="I708" s="19"/>
      <c r="J708" s="19"/>
      <c r="K708" s="19"/>
      <c r="L708" s="19"/>
      <c r="M708" s="19"/>
      <c r="N708" s="19"/>
      <c r="O708" s="19"/>
      <c r="P708" s="19"/>
      <c r="Q708" s="19"/>
      <c r="R708" s="19"/>
      <c r="S708" s="19"/>
      <c r="T708" s="19"/>
      <c r="U708" s="19"/>
      <c r="V708" s="19"/>
      <c r="W708" s="19"/>
      <c r="X708" s="19"/>
      <c r="Y708" s="19"/>
    </row>
    <row r="709" spans="1:25" ht="18" x14ac:dyDescent="0.25">
      <c r="A709" s="19"/>
      <c r="B709" s="19"/>
      <c r="C709" s="19"/>
      <c r="D709" s="19"/>
      <c r="E709" s="19"/>
      <c r="F709" s="19"/>
      <c r="G709" s="19"/>
      <c r="H709" s="19"/>
      <c r="I709" s="19"/>
      <c r="J709" s="19"/>
      <c r="K709" s="19"/>
      <c r="L709" s="19"/>
      <c r="M709" s="19"/>
      <c r="N709" s="19"/>
      <c r="O709" s="19"/>
      <c r="P709" s="19"/>
      <c r="Q709" s="19"/>
      <c r="R709" s="19"/>
      <c r="S709" s="19"/>
      <c r="T709" s="19"/>
      <c r="U709" s="19"/>
      <c r="V709" s="19"/>
      <c r="W709" s="19"/>
      <c r="X709" s="19"/>
      <c r="Y709" s="19"/>
    </row>
    <row r="710" spans="1:25" ht="18" x14ac:dyDescent="0.25">
      <c r="A710" s="19"/>
      <c r="B710" s="19"/>
      <c r="C710" s="19"/>
      <c r="D710" s="19"/>
      <c r="E710" s="19"/>
      <c r="F710" s="19"/>
      <c r="G710" s="19"/>
      <c r="H710" s="19"/>
      <c r="I710" s="19"/>
      <c r="J710" s="19"/>
      <c r="K710" s="19"/>
      <c r="L710" s="19"/>
      <c r="M710" s="19"/>
      <c r="N710" s="19"/>
      <c r="O710" s="19"/>
      <c r="P710" s="19"/>
      <c r="Q710" s="19"/>
      <c r="R710" s="19"/>
      <c r="S710" s="19"/>
      <c r="T710" s="19"/>
      <c r="U710" s="19"/>
      <c r="V710" s="19"/>
      <c r="W710" s="19"/>
      <c r="X710" s="19"/>
      <c r="Y710" s="19"/>
    </row>
    <row r="711" spans="1:25" ht="18" x14ac:dyDescent="0.25">
      <c r="A711" s="19"/>
      <c r="B711" s="19"/>
      <c r="C711" s="19"/>
      <c r="D711" s="19"/>
      <c r="E711" s="19"/>
      <c r="F711" s="19"/>
      <c r="G711" s="19"/>
      <c r="H711" s="19"/>
      <c r="I711" s="19"/>
      <c r="J711" s="19"/>
      <c r="K711" s="19"/>
      <c r="L711" s="19"/>
      <c r="M711" s="19"/>
      <c r="N711" s="19"/>
      <c r="O711" s="19"/>
      <c r="P711" s="19"/>
      <c r="Q711" s="19"/>
      <c r="R711" s="19"/>
      <c r="S711" s="19"/>
      <c r="T711" s="19"/>
      <c r="U711" s="19"/>
      <c r="V711" s="19"/>
      <c r="W711" s="19"/>
      <c r="X711" s="19"/>
      <c r="Y711" s="19"/>
    </row>
    <row r="712" spans="1:25" ht="18" x14ac:dyDescent="0.25">
      <c r="A712" s="19"/>
      <c r="B712" s="19"/>
      <c r="C712" s="19"/>
      <c r="D712" s="19"/>
      <c r="E712" s="19"/>
      <c r="F712" s="19"/>
      <c r="G712" s="19"/>
      <c r="H712" s="19"/>
      <c r="I712" s="19"/>
      <c r="J712" s="19"/>
      <c r="K712" s="19"/>
      <c r="L712" s="19"/>
      <c r="M712" s="19"/>
      <c r="N712" s="19"/>
      <c r="O712" s="19"/>
      <c r="P712" s="19"/>
      <c r="Q712" s="19"/>
      <c r="R712" s="19"/>
      <c r="S712" s="19"/>
      <c r="T712" s="19"/>
      <c r="U712" s="19"/>
      <c r="V712" s="19"/>
      <c r="W712" s="19"/>
      <c r="X712" s="19"/>
      <c r="Y712" s="19"/>
    </row>
    <row r="713" spans="1:25" ht="18" x14ac:dyDescent="0.25">
      <c r="A713" s="19"/>
      <c r="B713" s="19"/>
      <c r="C713" s="19"/>
      <c r="D713" s="19"/>
      <c r="E713" s="19"/>
      <c r="F713" s="19"/>
      <c r="G713" s="19"/>
      <c r="H713" s="19"/>
      <c r="I713" s="19"/>
      <c r="J713" s="19"/>
      <c r="K713" s="19"/>
      <c r="L713" s="19"/>
      <c r="M713" s="19"/>
      <c r="N713" s="19"/>
      <c r="O713" s="19"/>
      <c r="P713" s="19"/>
      <c r="Q713" s="19"/>
      <c r="R713" s="19"/>
      <c r="S713" s="19"/>
      <c r="T713" s="19"/>
      <c r="U713" s="19"/>
      <c r="V713" s="19"/>
      <c r="W713" s="19"/>
      <c r="X713" s="19"/>
      <c r="Y713" s="19"/>
    </row>
    <row r="714" spans="1:25" ht="18" x14ac:dyDescent="0.25">
      <c r="A714" s="19"/>
      <c r="B714" s="19"/>
      <c r="C714" s="19"/>
      <c r="D714" s="19"/>
      <c r="E714" s="19"/>
      <c r="F714" s="19"/>
      <c r="G714" s="19"/>
      <c r="H714" s="19"/>
      <c r="I714" s="19"/>
      <c r="J714" s="19"/>
      <c r="K714" s="19"/>
      <c r="L714" s="19"/>
      <c r="M714" s="19"/>
      <c r="N714" s="19"/>
      <c r="O714" s="19"/>
      <c r="P714" s="19"/>
      <c r="Q714" s="19"/>
      <c r="R714" s="19"/>
      <c r="S714" s="19"/>
      <c r="T714" s="19"/>
      <c r="U714" s="19"/>
      <c r="V714" s="19"/>
      <c r="W714" s="19"/>
      <c r="X714" s="19"/>
      <c r="Y714" s="19"/>
    </row>
    <row r="715" spans="1:25" ht="18" x14ac:dyDescent="0.25">
      <c r="A715" s="19"/>
      <c r="B715" s="19"/>
      <c r="C715" s="19"/>
      <c r="D715" s="19"/>
      <c r="E715" s="19"/>
      <c r="F715" s="19"/>
      <c r="G715" s="19"/>
      <c r="H715" s="19"/>
      <c r="I715" s="19"/>
      <c r="J715" s="19"/>
      <c r="K715" s="19"/>
      <c r="L715" s="19"/>
      <c r="M715" s="19"/>
      <c r="N715" s="19"/>
      <c r="O715" s="19"/>
      <c r="P715" s="19"/>
      <c r="Q715" s="19"/>
      <c r="R715" s="19"/>
      <c r="S715" s="19"/>
      <c r="T715" s="19"/>
      <c r="U715" s="19"/>
      <c r="V715" s="19"/>
      <c r="W715" s="19"/>
      <c r="X715" s="19"/>
      <c r="Y715" s="19"/>
    </row>
    <row r="716" spans="1:25" ht="18" x14ac:dyDescent="0.25">
      <c r="A716" s="19"/>
      <c r="B716" s="19"/>
      <c r="C716" s="19"/>
      <c r="D716" s="19"/>
      <c r="E716" s="19"/>
      <c r="F716" s="19"/>
      <c r="G716" s="19"/>
      <c r="H716" s="19"/>
      <c r="I716" s="19"/>
      <c r="J716" s="19"/>
      <c r="K716" s="19"/>
      <c r="L716" s="19"/>
      <c r="M716" s="19"/>
      <c r="N716" s="19"/>
      <c r="O716" s="19"/>
      <c r="P716" s="19"/>
      <c r="Q716" s="19"/>
      <c r="R716" s="19"/>
      <c r="S716" s="19"/>
      <c r="T716" s="19"/>
      <c r="U716" s="19"/>
      <c r="V716" s="19"/>
      <c r="W716" s="19"/>
      <c r="X716" s="19"/>
      <c r="Y716" s="19"/>
    </row>
    <row r="717" spans="1:25" ht="18" x14ac:dyDescent="0.25">
      <c r="A717" s="19"/>
      <c r="B717" s="19"/>
      <c r="C717" s="19"/>
      <c r="D717" s="19"/>
      <c r="E717" s="19"/>
      <c r="F717" s="19"/>
      <c r="G717" s="19"/>
      <c r="H717" s="19"/>
      <c r="I717" s="19"/>
      <c r="J717" s="19"/>
      <c r="K717" s="19"/>
      <c r="L717" s="19"/>
      <c r="M717" s="19"/>
      <c r="N717" s="19"/>
      <c r="O717" s="19"/>
      <c r="P717" s="19"/>
      <c r="Q717" s="19"/>
      <c r="R717" s="19"/>
      <c r="S717" s="19"/>
      <c r="T717" s="19"/>
      <c r="U717" s="19"/>
      <c r="V717" s="19"/>
      <c r="W717" s="19"/>
      <c r="X717" s="19"/>
      <c r="Y717" s="19"/>
    </row>
    <row r="718" spans="1:25" ht="18" x14ac:dyDescent="0.25">
      <c r="A718" s="19"/>
      <c r="B718" s="19"/>
      <c r="C718" s="19"/>
      <c r="D718" s="19"/>
      <c r="E718" s="19"/>
      <c r="F718" s="19"/>
      <c r="G718" s="19"/>
      <c r="H718" s="19"/>
      <c r="I718" s="19"/>
      <c r="J718" s="19"/>
      <c r="K718" s="19"/>
      <c r="L718" s="19"/>
      <c r="M718" s="19"/>
      <c r="N718" s="19"/>
      <c r="O718" s="19"/>
      <c r="P718" s="19"/>
      <c r="Q718" s="19"/>
      <c r="R718" s="19"/>
      <c r="S718" s="19"/>
      <c r="T718" s="19"/>
      <c r="U718" s="19"/>
      <c r="V718" s="19"/>
      <c r="W718" s="19"/>
      <c r="X718" s="19"/>
      <c r="Y718" s="19"/>
    </row>
    <row r="719" spans="1:25" ht="18" x14ac:dyDescent="0.25">
      <c r="A719" s="19"/>
      <c r="B719" s="19"/>
      <c r="C719" s="19"/>
      <c r="D719" s="19"/>
      <c r="E719" s="19"/>
      <c r="F719" s="19"/>
      <c r="G719" s="19"/>
      <c r="H719" s="19"/>
      <c r="I719" s="19"/>
      <c r="J719" s="19"/>
      <c r="K719" s="19"/>
      <c r="L719" s="19"/>
      <c r="M719" s="19"/>
      <c r="N719" s="19"/>
      <c r="O719" s="19"/>
      <c r="P719" s="19"/>
      <c r="Q719" s="19"/>
      <c r="R719" s="19"/>
      <c r="S719" s="19"/>
      <c r="T719" s="19"/>
      <c r="U719" s="19"/>
      <c r="V719" s="19"/>
      <c r="W719" s="19"/>
      <c r="X719" s="19"/>
      <c r="Y719" s="19"/>
    </row>
    <row r="720" spans="1:25" ht="18" x14ac:dyDescent="0.25">
      <c r="A720" s="19"/>
      <c r="B720" s="19"/>
      <c r="C720" s="19"/>
      <c r="D720" s="19"/>
      <c r="E720" s="19"/>
      <c r="F720" s="19"/>
      <c r="G720" s="19"/>
      <c r="H720" s="19"/>
      <c r="I720" s="19"/>
      <c r="J720" s="19"/>
      <c r="K720" s="19"/>
      <c r="L720" s="19"/>
      <c r="M720" s="19"/>
      <c r="N720" s="19"/>
      <c r="O720" s="19"/>
      <c r="P720" s="19"/>
      <c r="Q720" s="19"/>
      <c r="R720" s="19"/>
      <c r="S720" s="19"/>
      <c r="T720" s="19"/>
      <c r="U720" s="19"/>
      <c r="V720" s="19"/>
      <c r="W720" s="19"/>
      <c r="X720" s="19"/>
      <c r="Y720" s="19"/>
    </row>
    <row r="721" spans="1:25" ht="18" x14ac:dyDescent="0.25">
      <c r="A721" s="19"/>
      <c r="B721" s="19"/>
      <c r="C721" s="19"/>
      <c r="D721" s="19"/>
      <c r="E721" s="19"/>
      <c r="F721" s="19"/>
      <c r="G721" s="19"/>
      <c r="H721" s="19"/>
      <c r="I721" s="19"/>
      <c r="J721" s="19"/>
      <c r="K721" s="19"/>
      <c r="L721" s="19"/>
      <c r="M721" s="19"/>
      <c r="N721" s="19"/>
      <c r="O721" s="19"/>
      <c r="P721" s="19"/>
      <c r="Q721" s="19"/>
      <c r="R721" s="19"/>
      <c r="S721" s="19"/>
      <c r="T721" s="19"/>
      <c r="U721" s="19"/>
      <c r="V721" s="19"/>
      <c r="W721" s="19"/>
      <c r="X721" s="19"/>
      <c r="Y721" s="19"/>
    </row>
    <row r="722" spans="1:25" ht="18" x14ac:dyDescent="0.25">
      <c r="A722" s="19"/>
      <c r="B722" s="19"/>
      <c r="C722" s="19"/>
      <c r="D722" s="19"/>
      <c r="E722" s="19"/>
      <c r="F722" s="19"/>
      <c r="G722" s="19"/>
      <c r="H722" s="19"/>
      <c r="I722" s="19"/>
      <c r="J722" s="19"/>
      <c r="K722" s="19"/>
      <c r="L722" s="19"/>
      <c r="M722" s="19"/>
      <c r="N722" s="19"/>
      <c r="O722" s="19"/>
      <c r="P722" s="19"/>
      <c r="Q722" s="19"/>
      <c r="R722" s="19"/>
      <c r="S722" s="19"/>
      <c r="T722" s="19"/>
      <c r="U722" s="19"/>
      <c r="V722" s="19"/>
      <c r="W722" s="19"/>
      <c r="X722" s="19"/>
      <c r="Y722" s="19"/>
    </row>
    <row r="723" spans="1:25" ht="18" x14ac:dyDescent="0.25">
      <c r="A723" s="19"/>
      <c r="B723" s="19"/>
      <c r="C723" s="19"/>
      <c r="D723" s="19"/>
      <c r="E723" s="19"/>
      <c r="F723" s="19"/>
      <c r="G723" s="19"/>
      <c r="H723" s="19"/>
      <c r="I723" s="19"/>
      <c r="J723" s="19"/>
      <c r="K723" s="19"/>
      <c r="L723" s="19"/>
      <c r="M723" s="19"/>
      <c r="N723" s="19"/>
      <c r="O723" s="19"/>
      <c r="P723" s="19"/>
      <c r="Q723" s="19"/>
      <c r="R723" s="19"/>
      <c r="S723" s="19"/>
      <c r="T723" s="19"/>
      <c r="U723" s="19"/>
      <c r="V723" s="19"/>
      <c r="W723" s="19"/>
      <c r="X723" s="19"/>
      <c r="Y723" s="19"/>
    </row>
    <row r="724" spans="1:25" ht="18" x14ac:dyDescent="0.25">
      <c r="A724" s="19"/>
      <c r="B724" s="19"/>
      <c r="C724" s="19"/>
      <c r="D724" s="19"/>
      <c r="E724" s="19"/>
      <c r="F724" s="19"/>
      <c r="G724" s="19"/>
      <c r="H724" s="19"/>
      <c r="I724" s="19"/>
      <c r="J724" s="19"/>
      <c r="K724" s="19"/>
      <c r="L724" s="19"/>
      <c r="M724" s="19"/>
      <c r="N724" s="19"/>
      <c r="O724" s="19"/>
      <c r="P724" s="19"/>
      <c r="Q724" s="19"/>
      <c r="R724" s="19"/>
      <c r="S724" s="19"/>
      <c r="T724" s="19"/>
      <c r="U724" s="19"/>
      <c r="V724" s="19"/>
      <c r="W724" s="19"/>
      <c r="X724" s="19"/>
      <c r="Y724" s="19"/>
    </row>
    <row r="725" spans="1:25" ht="18" x14ac:dyDescent="0.25">
      <c r="A725" s="19"/>
      <c r="B725" s="19"/>
      <c r="C725" s="19"/>
      <c r="D725" s="19"/>
      <c r="E725" s="19"/>
      <c r="F725" s="19"/>
      <c r="G725" s="19"/>
      <c r="H725" s="19"/>
      <c r="I725" s="19"/>
      <c r="J725" s="19"/>
      <c r="K725" s="19"/>
      <c r="L725" s="19"/>
      <c r="M725" s="19"/>
      <c r="N725" s="19"/>
      <c r="O725" s="19"/>
      <c r="P725" s="19"/>
      <c r="Q725" s="19"/>
      <c r="R725" s="19"/>
      <c r="S725" s="19"/>
      <c r="T725" s="19"/>
      <c r="U725" s="19"/>
      <c r="V725" s="19"/>
      <c r="W725" s="19"/>
      <c r="X725" s="19"/>
      <c r="Y725" s="19"/>
    </row>
    <row r="726" spans="1:25" ht="18" x14ac:dyDescent="0.25">
      <c r="A726" s="19"/>
      <c r="B726" s="19"/>
      <c r="C726" s="19"/>
      <c r="D726" s="19"/>
      <c r="E726" s="19"/>
      <c r="F726" s="19"/>
      <c r="G726" s="19"/>
      <c r="H726" s="19"/>
      <c r="I726" s="19"/>
      <c r="J726" s="19"/>
      <c r="K726" s="19"/>
      <c r="L726" s="19"/>
      <c r="M726" s="19"/>
      <c r="N726" s="19"/>
      <c r="O726" s="19"/>
      <c r="P726" s="19"/>
      <c r="Q726" s="19"/>
      <c r="R726" s="19"/>
      <c r="S726" s="19"/>
      <c r="T726" s="19"/>
      <c r="U726" s="19"/>
      <c r="V726" s="19"/>
      <c r="W726" s="19"/>
      <c r="X726" s="19"/>
      <c r="Y726" s="19"/>
    </row>
    <row r="727" spans="1:25" ht="18" x14ac:dyDescent="0.25">
      <c r="A727" s="19"/>
      <c r="B727" s="19"/>
      <c r="C727" s="19"/>
      <c r="D727" s="19"/>
      <c r="E727" s="19"/>
      <c r="F727" s="19"/>
      <c r="G727" s="19"/>
      <c r="H727" s="19"/>
      <c r="I727" s="19"/>
      <c r="J727" s="19"/>
      <c r="K727" s="19"/>
      <c r="L727" s="19"/>
      <c r="M727" s="19"/>
      <c r="N727" s="19"/>
      <c r="O727" s="19"/>
      <c r="P727" s="19"/>
      <c r="Q727" s="19"/>
      <c r="R727" s="19"/>
      <c r="S727" s="19"/>
      <c r="T727" s="19"/>
      <c r="U727" s="19"/>
      <c r="V727" s="19"/>
      <c r="W727" s="19"/>
      <c r="X727" s="19"/>
      <c r="Y727" s="19"/>
    </row>
    <row r="728" spans="1:25" ht="18" x14ac:dyDescent="0.25">
      <c r="A728" s="19"/>
      <c r="B728" s="19"/>
      <c r="C728" s="19"/>
      <c r="D728" s="19"/>
      <c r="E728" s="19"/>
      <c r="F728" s="19"/>
      <c r="G728" s="19"/>
      <c r="H728" s="19"/>
      <c r="I728" s="19"/>
      <c r="J728" s="19"/>
      <c r="K728" s="19"/>
      <c r="L728" s="19"/>
      <c r="M728" s="19"/>
      <c r="N728" s="19"/>
      <c r="O728" s="19"/>
      <c r="P728" s="19"/>
      <c r="Q728" s="19"/>
      <c r="R728" s="19"/>
      <c r="S728" s="19"/>
      <c r="T728" s="19"/>
      <c r="U728" s="19"/>
      <c r="V728" s="19"/>
      <c r="W728" s="19"/>
      <c r="X728" s="19"/>
      <c r="Y728" s="19"/>
    </row>
    <row r="729" spans="1:25" ht="18" x14ac:dyDescent="0.25">
      <c r="A729" s="19"/>
      <c r="B729" s="19"/>
      <c r="C729" s="19"/>
      <c r="D729" s="19"/>
      <c r="E729" s="19"/>
      <c r="F729" s="19"/>
      <c r="G729" s="19"/>
      <c r="H729" s="19"/>
      <c r="I729" s="19"/>
      <c r="J729" s="19"/>
      <c r="K729" s="19"/>
      <c r="L729" s="19"/>
      <c r="M729" s="19"/>
      <c r="N729" s="19"/>
      <c r="O729" s="19"/>
      <c r="P729" s="19"/>
      <c r="Q729" s="19"/>
      <c r="R729" s="19"/>
      <c r="S729" s="19"/>
      <c r="T729" s="19"/>
      <c r="U729" s="19"/>
      <c r="V729" s="19"/>
      <c r="W729" s="19"/>
      <c r="X729" s="19"/>
      <c r="Y729" s="19"/>
    </row>
    <row r="730" spans="1:25" ht="18" x14ac:dyDescent="0.25">
      <c r="A730" s="19"/>
      <c r="B730" s="19"/>
      <c r="C730" s="19"/>
      <c r="D730" s="19"/>
      <c r="E730" s="19"/>
      <c r="F730" s="19"/>
      <c r="G730" s="19"/>
      <c r="H730" s="19"/>
      <c r="I730" s="19"/>
      <c r="J730" s="19"/>
      <c r="K730" s="19"/>
      <c r="L730" s="19"/>
      <c r="M730" s="19"/>
      <c r="N730" s="19"/>
      <c r="O730" s="19"/>
      <c r="P730" s="19"/>
      <c r="Q730" s="19"/>
      <c r="R730" s="19"/>
      <c r="S730" s="19"/>
      <c r="T730" s="19"/>
      <c r="U730" s="19"/>
      <c r="V730" s="19"/>
      <c r="W730" s="19"/>
      <c r="X730" s="19"/>
      <c r="Y730" s="19"/>
    </row>
    <row r="731" spans="1:25" ht="18" x14ac:dyDescent="0.25">
      <c r="A731" s="19"/>
      <c r="B731" s="19"/>
      <c r="C731" s="19"/>
      <c r="D731" s="19"/>
      <c r="E731" s="19"/>
      <c r="F731" s="19"/>
      <c r="G731" s="19"/>
      <c r="H731" s="19"/>
      <c r="I731" s="19"/>
      <c r="J731" s="19"/>
      <c r="K731" s="19"/>
      <c r="L731" s="19"/>
      <c r="M731" s="19"/>
      <c r="N731" s="19"/>
      <c r="O731" s="19"/>
      <c r="P731" s="19"/>
      <c r="Q731" s="19"/>
      <c r="R731" s="19"/>
      <c r="S731" s="19"/>
      <c r="T731" s="19"/>
      <c r="U731" s="19"/>
      <c r="V731" s="19"/>
      <c r="W731" s="19"/>
      <c r="X731" s="19"/>
      <c r="Y731" s="19"/>
    </row>
    <row r="732" spans="1:25" ht="18" x14ac:dyDescent="0.25">
      <c r="A732" s="19"/>
      <c r="B732" s="19"/>
      <c r="C732" s="19"/>
      <c r="D732" s="19"/>
      <c r="E732" s="19"/>
      <c r="F732" s="19"/>
      <c r="G732" s="19"/>
      <c r="H732" s="19"/>
      <c r="I732" s="19"/>
      <c r="J732" s="19"/>
      <c r="K732" s="19"/>
      <c r="L732" s="19"/>
      <c r="M732" s="19"/>
      <c r="N732" s="19"/>
      <c r="O732" s="19"/>
      <c r="P732" s="19"/>
      <c r="Q732" s="19"/>
      <c r="R732" s="19"/>
      <c r="S732" s="19"/>
      <c r="T732" s="19"/>
      <c r="U732" s="19"/>
      <c r="V732" s="19"/>
      <c r="W732" s="19"/>
      <c r="X732" s="19"/>
      <c r="Y732" s="19"/>
    </row>
    <row r="733" spans="1:25" ht="18" x14ac:dyDescent="0.25">
      <c r="A733" s="19"/>
      <c r="B733" s="19"/>
      <c r="C733" s="19"/>
      <c r="D733" s="19"/>
      <c r="E733" s="19"/>
      <c r="F733" s="19"/>
      <c r="G733" s="19"/>
      <c r="H733" s="19"/>
      <c r="I733" s="19"/>
      <c r="J733" s="19"/>
      <c r="K733" s="19"/>
      <c r="L733" s="19"/>
      <c r="M733" s="19"/>
      <c r="N733" s="19"/>
      <c r="O733" s="19"/>
      <c r="P733" s="19"/>
      <c r="Q733" s="19"/>
      <c r="R733" s="19"/>
      <c r="S733" s="19"/>
      <c r="T733" s="19"/>
      <c r="U733" s="19"/>
      <c r="V733" s="19"/>
      <c r="W733" s="19"/>
      <c r="X733" s="19"/>
      <c r="Y733" s="19"/>
    </row>
    <row r="734" spans="1:25" ht="18" x14ac:dyDescent="0.25">
      <c r="A734" s="19"/>
      <c r="B734" s="19"/>
      <c r="C734" s="19"/>
      <c r="D734" s="19"/>
      <c r="E734" s="19"/>
      <c r="F734" s="19"/>
      <c r="G734" s="19"/>
      <c r="H734" s="19"/>
      <c r="I734" s="19"/>
      <c r="J734" s="19"/>
      <c r="K734" s="19"/>
      <c r="L734" s="19"/>
      <c r="M734" s="19"/>
      <c r="N734" s="19"/>
      <c r="O734" s="19"/>
      <c r="P734" s="19"/>
      <c r="Q734" s="19"/>
      <c r="R734" s="19"/>
      <c r="S734" s="19"/>
      <c r="T734" s="19"/>
      <c r="U734" s="19"/>
      <c r="V734" s="19"/>
      <c r="W734" s="19"/>
      <c r="X734" s="19"/>
      <c r="Y734" s="19"/>
    </row>
    <row r="735" spans="1:25" ht="18" x14ac:dyDescent="0.25">
      <c r="A735" s="19"/>
      <c r="B735" s="19"/>
      <c r="C735" s="19"/>
      <c r="D735" s="19"/>
      <c r="E735" s="19"/>
      <c r="F735" s="19"/>
      <c r="G735" s="19"/>
      <c r="H735" s="19"/>
      <c r="I735" s="19"/>
      <c r="J735" s="19"/>
      <c r="K735" s="19"/>
      <c r="L735" s="19"/>
      <c r="M735" s="19"/>
      <c r="N735" s="19"/>
      <c r="O735" s="19"/>
      <c r="P735" s="19"/>
      <c r="Q735" s="19"/>
      <c r="R735" s="19"/>
      <c r="S735" s="19"/>
      <c r="T735" s="19"/>
      <c r="U735" s="19"/>
      <c r="V735" s="19"/>
      <c r="W735" s="19"/>
      <c r="X735" s="19"/>
      <c r="Y735" s="19"/>
    </row>
    <row r="736" spans="1:25" ht="18" x14ac:dyDescent="0.25">
      <c r="A736" s="19"/>
      <c r="B736" s="19"/>
      <c r="C736" s="19"/>
      <c r="D736" s="19"/>
      <c r="E736" s="19"/>
      <c r="F736" s="19"/>
      <c r="G736" s="19"/>
      <c r="H736" s="19"/>
      <c r="I736" s="19"/>
      <c r="J736" s="19"/>
      <c r="K736" s="19"/>
      <c r="L736" s="19"/>
      <c r="M736" s="19"/>
      <c r="N736" s="19"/>
      <c r="O736" s="19"/>
      <c r="P736" s="19"/>
      <c r="Q736" s="19"/>
      <c r="R736" s="19"/>
      <c r="S736" s="19"/>
      <c r="T736" s="19"/>
      <c r="U736" s="19"/>
      <c r="V736" s="19"/>
      <c r="W736" s="19"/>
      <c r="X736" s="19"/>
      <c r="Y736" s="19"/>
    </row>
    <row r="737" spans="1:25" ht="18" x14ac:dyDescent="0.25">
      <c r="A737" s="19"/>
      <c r="B737" s="19"/>
      <c r="C737" s="19"/>
      <c r="D737" s="19"/>
      <c r="E737" s="19"/>
      <c r="F737" s="19"/>
      <c r="G737" s="19"/>
      <c r="H737" s="19"/>
      <c r="I737" s="19"/>
      <c r="J737" s="19"/>
      <c r="K737" s="19"/>
      <c r="L737" s="19"/>
      <c r="M737" s="19"/>
      <c r="N737" s="19"/>
      <c r="O737" s="19"/>
      <c r="P737" s="19"/>
      <c r="Q737" s="19"/>
      <c r="R737" s="19"/>
      <c r="S737" s="19"/>
      <c r="T737" s="19"/>
      <c r="U737" s="19"/>
      <c r="V737" s="19"/>
      <c r="W737" s="19"/>
      <c r="X737" s="19"/>
      <c r="Y737" s="19"/>
    </row>
    <row r="738" spans="1:25" ht="18" x14ac:dyDescent="0.25">
      <c r="A738" s="19"/>
      <c r="B738" s="19"/>
      <c r="C738" s="19"/>
      <c r="D738" s="19"/>
      <c r="E738" s="19"/>
      <c r="F738" s="19"/>
      <c r="G738" s="19"/>
      <c r="H738" s="19"/>
      <c r="I738" s="19"/>
      <c r="J738" s="19"/>
      <c r="K738" s="19"/>
      <c r="L738" s="19"/>
      <c r="M738" s="19"/>
      <c r="N738" s="19"/>
      <c r="O738" s="19"/>
      <c r="P738" s="19"/>
      <c r="Q738" s="19"/>
      <c r="R738" s="19"/>
      <c r="S738" s="19"/>
      <c r="T738" s="19"/>
      <c r="U738" s="19"/>
      <c r="V738" s="19"/>
      <c r="W738" s="19"/>
      <c r="X738" s="19"/>
      <c r="Y738" s="19"/>
    </row>
    <row r="739" spans="1:25" ht="18" x14ac:dyDescent="0.25">
      <c r="A739" s="19"/>
      <c r="B739" s="19"/>
      <c r="C739" s="19"/>
      <c r="D739" s="19"/>
      <c r="E739" s="19"/>
      <c r="F739" s="19"/>
      <c r="G739" s="19"/>
      <c r="H739" s="19"/>
      <c r="I739" s="19"/>
      <c r="J739" s="19"/>
      <c r="K739" s="19"/>
      <c r="L739" s="19"/>
      <c r="M739" s="19"/>
      <c r="N739" s="19"/>
      <c r="O739" s="19"/>
      <c r="P739" s="19"/>
      <c r="Q739" s="19"/>
      <c r="R739" s="19"/>
      <c r="S739" s="19"/>
      <c r="T739" s="19"/>
      <c r="U739" s="19"/>
      <c r="V739" s="19"/>
      <c r="W739" s="19"/>
      <c r="X739" s="19"/>
      <c r="Y739" s="19"/>
    </row>
    <row r="740" spans="1:25" ht="18" x14ac:dyDescent="0.25">
      <c r="A740" s="19"/>
      <c r="B740" s="19"/>
      <c r="C740" s="19"/>
      <c r="D740" s="19"/>
      <c r="E740" s="19"/>
      <c r="F740" s="19"/>
      <c r="G740" s="19"/>
      <c r="H740" s="19"/>
      <c r="I740" s="19"/>
      <c r="J740" s="19"/>
      <c r="K740" s="19"/>
      <c r="L740" s="19"/>
      <c r="M740" s="19"/>
      <c r="N740" s="19"/>
      <c r="O740" s="19"/>
      <c r="P740" s="19"/>
      <c r="Q740" s="19"/>
      <c r="R740" s="19"/>
      <c r="S740" s="19"/>
      <c r="T740" s="19"/>
      <c r="U740" s="19"/>
      <c r="V740" s="19"/>
      <c r="W740" s="19"/>
      <c r="X740" s="19"/>
      <c r="Y740" s="19"/>
    </row>
    <row r="741" spans="1:25" ht="18" x14ac:dyDescent="0.25">
      <c r="A741" s="19"/>
      <c r="B741" s="19"/>
      <c r="C741" s="19"/>
      <c r="D741" s="19"/>
      <c r="E741" s="19"/>
      <c r="F741" s="19"/>
      <c r="G741" s="19"/>
      <c r="H741" s="19"/>
      <c r="I741" s="19"/>
      <c r="J741" s="19"/>
      <c r="K741" s="19"/>
      <c r="L741" s="19"/>
      <c r="M741" s="19"/>
      <c r="N741" s="19"/>
      <c r="O741" s="19"/>
      <c r="P741" s="19"/>
      <c r="Q741" s="19"/>
      <c r="R741" s="19"/>
      <c r="S741" s="19"/>
      <c r="T741" s="19"/>
      <c r="U741" s="19"/>
      <c r="V741" s="19"/>
      <c r="W741" s="19"/>
      <c r="X741" s="19"/>
      <c r="Y741" s="19"/>
    </row>
    <row r="742" spans="1:25" ht="18" x14ac:dyDescent="0.25">
      <c r="A742" s="19"/>
      <c r="B742" s="19"/>
      <c r="C742" s="19"/>
      <c r="D742" s="19"/>
      <c r="E742" s="19"/>
      <c r="F742" s="19"/>
      <c r="G742" s="19"/>
      <c r="H742" s="19"/>
      <c r="I742" s="19"/>
      <c r="J742" s="19"/>
      <c r="K742" s="19"/>
      <c r="L742" s="19"/>
      <c r="M742" s="19"/>
      <c r="N742" s="19"/>
      <c r="O742" s="19"/>
      <c r="P742" s="19"/>
      <c r="Q742" s="19"/>
      <c r="R742" s="19"/>
      <c r="S742" s="19"/>
      <c r="T742" s="19"/>
      <c r="U742" s="19"/>
      <c r="V742" s="19"/>
      <c r="W742" s="19"/>
      <c r="X742" s="19"/>
      <c r="Y742" s="19"/>
    </row>
    <row r="743" spans="1:25" ht="18" x14ac:dyDescent="0.25">
      <c r="A743" s="19"/>
      <c r="B743" s="19"/>
      <c r="C743" s="19"/>
      <c r="D743" s="19"/>
      <c r="E743" s="19"/>
      <c r="F743" s="19"/>
      <c r="G743" s="19"/>
      <c r="H743" s="19"/>
      <c r="I743" s="19"/>
      <c r="J743" s="19"/>
      <c r="K743" s="19"/>
      <c r="L743" s="19"/>
      <c r="M743" s="19"/>
      <c r="N743" s="19"/>
      <c r="O743" s="19"/>
      <c r="P743" s="19"/>
      <c r="Q743" s="19"/>
      <c r="R743" s="19"/>
      <c r="S743" s="19"/>
      <c r="T743" s="19"/>
      <c r="U743" s="19"/>
      <c r="V743" s="19"/>
      <c r="W743" s="19"/>
      <c r="X743" s="19"/>
      <c r="Y743" s="19"/>
    </row>
    <row r="744" spans="1:25" ht="18" x14ac:dyDescent="0.25">
      <c r="A744" s="19"/>
      <c r="B744" s="19"/>
      <c r="C744" s="19"/>
      <c r="D744" s="19"/>
      <c r="E744" s="19"/>
      <c r="F744" s="19"/>
      <c r="G744" s="19"/>
      <c r="H744" s="19"/>
      <c r="I744" s="19"/>
      <c r="J744" s="19"/>
      <c r="K744" s="19"/>
      <c r="L744" s="19"/>
      <c r="M744" s="19"/>
      <c r="N744" s="19"/>
      <c r="O744" s="19"/>
      <c r="P744" s="19"/>
      <c r="Q744" s="19"/>
      <c r="R744" s="19"/>
      <c r="S744" s="19"/>
      <c r="T744" s="19"/>
      <c r="U744" s="19"/>
      <c r="V744" s="19"/>
      <c r="W744" s="19"/>
      <c r="X744" s="19"/>
      <c r="Y744" s="19"/>
    </row>
    <row r="745" spans="1:25" ht="18" x14ac:dyDescent="0.25">
      <c r="A745" s="19"/>
      <c r="B745" s="19"/>
      <c r="C745" s="19"/>
      <c r="D745" s="19"/>
      <c r="E745" s="19"/>
      <c r="F745" s="19"/>
      <c r="G745" s="19"/>
      <c r="H745" s="19"/>
      <c r="I745" s="19"/>
      <c r="J745" s="19"/>
      <c r="K745" s="19"/>
      <c r="L745" s="19"/>
      <c r="M745" s="19"/>
      <c r="N745" s="19"/>
      <c r="O745" s="19"/>
      <c r="P745" s="19"/>
      <c r="Q745" s="19"/>
      <c r="R745" s="19"/>
      <c r="S745" s="19"/>
      <c r="T745" s="19"/>
      <c r="U745" s="19"/>
      <c r="V745" s="19"/>
      <c r="W745" s="19"/>
      <c r="X745" s="19"/>
      <c r="Y745" s="19"/>
    </row>
    <row r="746" spans="1:25" ht="18" x14ac:dyDescent="0.25">
      <c r="A746" s="19"/>
      <c r="B746" s="19"/>
      <c r="C746" s="19"/>
      <c r="D746" s="19"/>
      <c r="E746" s="19"/>
      <c r="F746" s="19"/>
      <c r="G746" s="19"/>
      <c r="H746" s="19"/>
      <c r="I746" s="19"/>
      <c r="J746" s="19"/>
      <c r="K746" s="19"/>
      <c r="L746" s="19"/>
      <c r="M746" s="19"/>
      <c r="N746" s="19"/>
      <c r="O746" s="19"/>
      <c r="P746" s="19"/>
      <c r="Q746" s="19"/>
      <c r="R746" s="19"/>
      <c r="S746" s="19"/>
      <c r="T746" s="19"/>
      <c r="U746" s="19"/>
      <c r="V746" s="19"/>
      <c r="W746" s="19"/>
      <c r="X746" s="19"/>
      <c r="Y746" s="19"/>
    </row>
    <row r="747" spans="1:25" ht="18" x14ac:dyDescent="0.25">
      <c r="A747" s="19"/>
      <c r="B747" s="19"/>
      <c r="C747" s="19"/>
      <c r="D747" s="19"/>
      <c r="E747" s="19"/>
      <c r="F747" s="19"/>
      <c r="G747" s="19"/>
      <c r="H747" s="19"/>
      <c r="I747" s="19"/>
      <c r="J747" s="19"/>
      <c r="K747" s="19"/>
      <c r="L747" s="19"/>
      <c r="M747" s="19"/>
      <c r="N747" s="19"/>
      <c r="O747" s="19"/>
      <c r="P747" s="19"/>
      <c r="Q747" s="19"/>
      <c r="R747" s="19"/>
      <c r="S747" s="19"/>
      <c r="T747" s="19"/>
      <c r="U747" s="19"/>
      <c r="V747" s="19"/>
      <c r="W747" s="19"/>
      <c r="X747" s="19"/>
      <c r="Y747" s="19"/>
    </row>
    <row r="748" spans="1:25" ht="18" x14ac:dyDescent="0.25">
      <c r="A748" s="19"/>
      <c r="B748" s="19"/>
      <c r="C748" s="19"/>
      <c r="D748" s="19"/>
      <c r="E748" s="19"/>
      <c r="F748" s="19"/>
      <c r="G748" s="19"/>
      <c r="H748" s="19"/>
      <c r="I748" s="19"/>
      <c r="J748" s="19"/>
      <c r="K748" s="19"/>
      <c r="L748" s="19"/>
      <c r="M748" s="19"/>
      <c r="N748" s="19"/>
      <c r="O748" s="19"/>
      <c r="P748" s="19"/>
      <c r="Q748" s="19"/>
      <c r="R748" s="19"/>
      <c r="S748" s="19"/>
      <c r="T748" s="19"/>
      <c r="U748" s="19"/>
      <c r="V748" s="19"/>
      <c r="W748" s="19"/>
      <c r="X748" s="19"/>
      <c r="Y748" s="19"/>
    </row>
    <row r="749" spans="1:25" ht="18" x14ac:dyDescent="0.25">
      <c r="A749" s="19"/>
      <c r="B749" s="19"/>
      <c r="C749" s="19"/>
      <c r="D749" s="19"/>
      <c r="E749" s="19"/>
      <c r="F749" s="19"/>
      <c r="G749" s="19"/>
      <c r="H749" s="19"/>
      <c r="I749" s="19"/>
      <c r="J749" s="19"/>
      <c r="K749" s="19"/>
      <c r="L749" s="19"/>
      <c r="M749" s="19"/>
      <c r="N749" s="19"/>
      <c r="O749" s="19"/>
      <c r="P749" s="19"/>
      <c r="Q749" s="19"/>
      <c r="R749" s="19"/>
      <c r="S749" s="19"/>
      <c r="T749" s="19"/>
      <c r="U749" s="19"/>
      <c r="V749" s="19"/>
      <c r="W749" s="19"/>
      <c r="X749" s="19"/>
      <c r="Y749" s="19"/>
    </row>
    <row r="750" spans="1:25" ht="18" x14ac:dyDescent="0.25">
      <c r="A750" s="19"/>
      <c r="B750" s="19"/>
      <c r="C750" s="19"/>
      <c r="D750" s="19"/>
      <c r="E750" s="19"/>
      <c r="F750" s="19"/>
      <c r="G750" s="19"/>
      <c r="H750" s="19"/>
      <c r="I750" s="19"/>
      <c r="J750" s="19"/>
      <c r="K750" s="19"/>
      <c r="L750" s="19"/>
      <c r="M750" s="19"/>
      <c r="N750" s="19"/>
      <c r="O750" s="19"/>
      <c r="P750" s="19"/>
      <c r="Q750" s="19"/>
      <c r="R750" s="19"/>
      <c r="S750" s="19"/>
      <c r="T750" s="19"/>
      <c r="U750" s="19"/>
      <c r="V750" s="19"/>
      <c r="W750" s="19"/>
      <c r="X750" s="19"/>
      <c r="Y750" s="19"/>
    </row>
    <row r="751" spans="1:25" ht="18" x14ac:dyDescent="0.25">
      <c r="A751" s="19"/>
      <c r="B751" s="19"/>
      <c r="C751" s="19"/>
      <c r="D751" s="19"/>
      <c r="E751" s="19"/>
      <c r="F751" s="19"/>
      <c r="G751" s="19"/>
      <c r="H751" s="19"/>
      <c r="I751" s="19"/>
      <c r="J751" s="19"/>
      <c r="K751" s="19"/>
      <c r="L751" s="19"/>
      <c r="M751" s="19"/>
      <c r="N751" s="19"/>
      <c r="O751" s="19"/>
      <c r="P751" s="19"/>
      <c r="Q751" s="19"/>
      <c r="R751" s="19"/>
      <c r="S751" s="19"/>
      <c r="T751" s="19"/>
      <c r="U751" s="19"/>
      <c r="V751" s="19"/>
      <c r="W751" s="19"/>
      <c r="X751" s="19"/>
      <c r="Y751" s="19"/>
    </row>
    <row r="752" spans="1:25" ht="18" x14ac:dyDescent="0.25">
      <c r="A752" s="19"/>
      <c r="B752" s="19"/>
      <c r="C752" s="19"/>
      <c r="D752" s="19"/>
      <c r="E752" s="19"/>
      <c r="F752" s="19"/>
      <c r="G752" s="19"/>
      <c r="H752" s="19"/>
      <c r="I752" s="19"/>
      <c r="J752" s="19"/>
      <c r="K752" s="19"/>
      <c r="L752" s="19"/>
      <c r="M752" s="19"/>
      <c r="N752" s="19"/>
      <c r="O752" s="19"/>
      <c r="P752" s="19"/>
      <c r="Q752" s="19"/>
      <c r="R752" s="19"/>
      <c r="S752" s="19"/>
      <c r="T752" s="19"/>
      <c r="U752" s="19"/>
      <c r="V752" s="19"/>
      <c r="W752" s="19"/>
      <c r="X752" s="19"/>
      <c r="Y752" s="19"/>
    </row>
    <row r="753" spans="1:25" ht="18" x14ac:dyDescent="0.25">
      <c r="A753" s="19"/>
      <c r="B753" s="19"/>
      <c r="C753" s="19"/>
      <c r="D753" s="19"/>
      <c r="E753" s="19"/>
      <c r="F753" s="19"/>
      <c r="G753" s="19"/>
      <c r="H753" s="19"/>
      <c r="I753" s="19"/>
      <c r="J753" s="19"/>
      <c r="K753" s="19"/>
      <c r="L753" s="19"/>
      <c r="M753" s="19"/>
      <c r="N753" s="19"/>
      <c r="O753" s="19"/>
      <c r="P753" s="19"/>
      <c r="Q753" s="19"/>
      <c r="R753" s="19"/>
      <c r="S753" s="19"/>
      <c r="T753" s="19"/>
      <c r="U753" s="19"/>
      <c r="V753" s="19"/>
      <c r="W753" s="19"/>
      <c r="X753" s="19"/>
      <c r="Y753" s="19"/>
    </row>
    <row r="754" spans="1:25" ht="18" x14ac:dyDescent="0.25">
      <c r="A754" s="19"/>
      <c r="B754" s="19"/>
      <c r="C754" s="19"/>
      <c r="D754" s="19"/>
      <c r="E754" s="19"/>
      <c r="F754" s="19"/>
      <c r="G754" s="19"/>
      <c r="H754" s="19"/>
      <c r="I754" s="19"/>
      <c r="J754" s="19"/>
      <c r="K754" s="19"/>
      <c r="L754" s="19"/>
      <c r="M754" s="19"/>
      <c r="N754" s="19"/>
      <c r="O754" s="19"/>
      <c r="P754" s="19"/>
      <c r="Q754" s="19"/>
      <c r="R754" s="19"/>
      <c r="S754" s="19"/>
      <c r="T754" s="19"/>
      <c r="U754" s="19"/>
      <c r="V754" s="19"/>
      <c r="W754" s="19"/>
      <c r="X754" s="19"/>
      <c r="Y754" s="19"/>
    </row>
    <row r="755" spans="1:25" ht="18" x14ac:dyDescent="0.25">
      <c r="A755" s="19"/>
      <c r="B755" s="19"/>
      <c r="C755" s="19"/>
      <c r="D755" s="19"/>
      <c r="E755" s="19"/>
      <c r="F755" s="19"/>
      <c r="G755" s="19"/>
      <c r="H755" s="19"/>
      <c r="I755" s="19"/>
      <c r="J755" s="19"/>
      <c r="K755" s="19"/>
      <c r="L755" s="19"/>
      <c r="M755" s="19"/>
      <c r="N755" s="19"/>
      <c r="O755" s="19"/>
      <c r="P755" s="19"/>
      <c r="Q755" s="19"/>
      <c r="R755" s="19"/>
      <c r="S755" s="19"/>
      <c r="T755" s="19"/>
      <c r="U755" s="19"/>
      <c r="V755" s="19"/>
      <c r="W755" s="19"/>
      <c r="X755" s="19"/>
      <c r="Y755" s="19"/>
    </row>
    <row r="756" spans="1:25" ht="18" x14ac:dyDescent="0.25">
      <c r="A756" s="19"/>
      <c r="B756" s="19"/>
      <c r="C756" s="19"/>
      <c r="D756" s="19"/>
      <c r="E756" s="19"/>
      <c r="F756" s="19"/>
      <c r="G756" s="19"/>
      <c r="H756" s="19"/>
      <c r="I756" s="19"/>
      <c r="J756" s="19"/>
      <c r="K756" s="19"/>
      <c r="L756" s="19"/>
      <c r="M756" s="19"/>
      <c r="N756" s="19"/>
      <c r="O756" s="19"/>
      <c r="P756" s="19"/>
      <c r="Q756" s="19"/>
      <c r="R756" s="19"/>
      <c r="S756" s="19"/>
      <c r="T756" s="19"/>
      <c r="U756" s="19"/>
      <c r="V756" s="19"/>
      <c r="W756" s="19"/>
      <c r="X756" s="19"/>
      <c r="Y756" s="19"/>
    </row>
    <row r="757" spans="1:25" ht="18" x14ac:dyDescent="0.25">
      <c r="A757" s="19"/>
      <c r="B757" s="19"/>
      <c r="C757" s="19"/>
      <c r="D757" s="19"/>
      <c r="E757" s="19"/>
      <c r="F757" s="19"/>
      <c r="G757" s="19"/>
      <c r="H757" s="19"/>
      <c r="I757" s="19"/>
      <c r="J757" s="19"/>
      <c r="K757" s="19"/>
      <c r="L757" s="19"/>
      <c r="M757" s="19"/>
      <c r="N757" s="19"/>
      <c r="O757" s="19"/>
      <c r="P757" s="19"/>
      <c r="Q757" s="19"/>
      <c r="R757" s="19"/>
      <c r="S757" s="19"/>
      <c r="T757" s="19"/>
      <c r="U757" s="19"/>
      <c r="V757" s="19"/>
      <c r="W757" s="19"/>
      <c r="X757" s="19"/>
      <c r="Y757" s="19"/>
    </row>
    <row r="758" spans="1:25" ht="18" x14ac:dyDescent="0.25">
      <c r="A758" s="19"/>
      <c r="B758" s="19"/>
      <c r="C758" s="19"/>
      <c r="D758" s="19"/>
      <c r="E758" s="19"/>
      <c r="F758" s="19"/>
      <c r="G758" s="19"/>
      <c r="H758" s="19"/>
      <c r="I758" s="19"/>
      <c r="J758" s="19"/>
      <c r="K758" s="19"/>
      <c r="L758" s="19"/>
      <c r="M758" s="19"/>
      <c r="N758" s="19"/>
      <c r="O758" s="19"/>
      <c r="P758" s="19"/>
      <c r="Q758" s="19"/>
      <c r="R758" s="19"/>
      <c r="S758" s="19"/>
      <c r="T758" s="19"/>
      <c r="U758" s="19"/>
      <c r="V758" s="19"/>
      <c r="W758" s="19"/>
      <c r="X758" s="19"/>
      <c r="Y758" s="19"/>
    </row>
    <row r="759" spans="1:25" ht="18" x14ac:dyDescent="0.25">
      <c r="A759" s="19"/>
      <c r="B759" s="19"/>
      <c r="C759" s="19"/>
      <c r="D759" s="19"/>
      <c r="E759" s="19"/>
      <c r="F759" s="19"/>
      <c r="G759" s="19"/>
      <c r="H759" s="19"/>
      <c r="I759" s="19"/>
      <c r="J759" s="19"/>
      <c r="K759" s="19"/>
      <c r="L759" s="19"/>
      <c r="M759" s="19"/>
      <c r="N759" s="19"/>
      <c r="O759" s="19"/>
      <c r="P759" s="19"/>
      <c r="Q759" s="19"/>
      <c r="R759" s="19"/>
      <c r="S759" s="19"/>
      <c r="T759" s="19"/>
      <c r="U759" s="19"/>
      <c r="V759" s="19"/>
      <c r="W759" s="19"/>
      <c r="X759" s="19"/>
      <c r="Y759" s="19"/>
    </row>
    <row r="760" spans="1:25" ht="18" x14ac:dyDescent="0.25">
      <c r="A760" s="19"/>
      <c r="B760" s="19"/>
      <c r="C760" s="19"/>
      <c r="D760" s="19"/>
      <c r="E760" s="19"/>
      <c r="F760" s="19"/>
      <c r="G760" s="19"/>
      <c r="H760" s="19"/>
      <c r="I760" s="19"/>
      <c r="J760" s="19"/>
      <c r="K760" s="19"/>
      <c r="L760" s="19"/>
      <c r="M760" s="19"/>
      <c r="N760" s="19"/>
      <c r="O760" s="19"/>
      <c r="P760" s="19"/>
      <c r="Q760" s="19"/>
      <c r="R760" s="19"/>
      <c r="S760" s="19"/>
      <c r="T760" s="19"/>
      <c r="U760" s="19"/>
      <c r="V760" s="19"/>
      <c r="W760" s="19"/>
      <c r="X760" s="19"/>
      <c r="Y760" s="19"/>
    </row>
    <row r="761" spans="1:25" ht="18" x14ac:dyDescent="0.25">
      <c r="A761" s="19"/>
      <c r="B761" s="19"/>
      <c r="C761" s="19"/>
      <c r="D761" s="19"/>
      <c r="E761" s="19"/>
      <c r="F761" s="19"/>
      <c r="G761" s="19"/>
      <c r="H761" s="19"/>
      <c r="I761" s="19"/>
      <c r="J761" s="19"/>
      <c r="K761" s="19"/>
      <c r="L761" s="19"/>
      <c r="M761" s="19"/>
      <c r="N761" s="19"/>
      <c r="O761" s="19"/>
      <c r="P761" s="19"/>
      <c r="Q761" s="19"/>
      <c r="R761" s="19"/>
      <c r="S761" s="19"/>
      <c r="T761" s="19"/>
      <c r="U761" s="19"/>
      <c r="V761" s="19"/>
      <c r="W761" s="19"/>
      <c r="X761" s="19"/>
      <c r="Y761" s="19"/>
    </row>
    <row r="762" spans="1:25" ht="18" x14ac:dyDescent="0.25">
      <c r="A762" s="19"/>
      <c r="B762" s="19"/>
      <c r="C762" s="19"/>
      <c r="D762" s="19"/>
      <c r="E762" s="19"/>
      <c r="F762" s="19"/>
      <c r="G762" s="19"/>
      <c r="H762" s="19"/>
      <c r="I762" s="19"/>
      <c r="J762" s="19"/>
      <c r="K762" s="19"/>
      <c r="L762" s="19"/>
      <c r="M762" s="19"/>
      <c r="N762" s="19"/>
      <c r="O762" s="19"/>
      <c r="P762" s="19"/>
      <c r="Q762" s="19"/>
      <c r="R762" s="19"/>
      <c r="S762" s="19"/>
      <c r="T762" s="19"/>
      <c r="U762" s="19"/>
      <c r="V762" s="19"/>
      <c r="W762" s="19"/>
      <c r="X762" s="19"/>
      <c r="Y762" s="19"/>
    </row>
    <row r="763" spans="1:25" ht="18" x14ac:dyDescent="0.25">
      <c r="A763" s="19"/>
      <c r="B763" s="19"/>
      <c r="C763" s="19"/>
      <c r="D763" s="19"/>
      <c r="E763" s="19"/>
      <c r="F763" s="19"/>
      <c r="G763" s="19"/>
      <c r="H763" s="19"/>
      <c r="I763" s="19"/>
      <c r="J763" s="19"/>
      <c r="K763" s="19"/>
      <c r="L763" s="19"/>
      <c r="M763" s="19"/>
      <c r="N763" s="19"/>
      <c r="O763" s="19"/>
      <c r="P763" s="19"/>
      <c r="Q763" s="19"/>
      <c r="R763" s="19"/>
      <c r="S763" s="19"/>
      <c r="T763" s="19"/>
      <c r="U763" s="19"/>
      <c r="V763" s="19"/>
      <c r="W763" s="19"/>
      <c r="X763" s="19"/>
      <c r="Y763" s="19"/>
    </row>
    <row r="764" spans="1:25" ht="18" x14ac:dyDescent="0.25">
      <c r="A764" s="19"/>
      <c r="B764" s="19"/>
      <c r="C764" s="19"/>
      <c r="D764" s="19"/>
      <c r="E764" s="19"/>
      <c r="F764" s="19"/>
      <c r="G764" s="19"/>
      <c r="H764" s="19"/>
      <c r="I764" s="19"/>
      <c r="J764" s="19"/>
      <c r="K764" s="19"/>
      <c r="L764" s="19"/>
      <c r="M764" s="19"/>
      <c r="N764" s="19"/>
      <c r="O764" s="19"/>
      <c r="P764" s="19"/>
      <c r="Q764" s="19"/>
      <c r="R764" s="19"/>
      <c r="S764" s="19"/>
      <c r="T764" s="19"/>
      <c r="U764" s="19"/>
      <c r="V764" s="19"/>
      <c r="W764" s="19"/>
      <c r="X764" s="19"/>
      <c r="Y764" s="19"/>
    </row>
    <row r="765" spans="1:25" ht="18" x14ac:dyDescent="0.25">
      <c r="A765" s="19"/>
      <c r="B765" s="19"/>
      <c r="C765" s="19"/>
      <c r="D765" s="19"/>
      <c r="E765" s="19"/>
      <c r="F765" s="19"/>
      <c r="G765" s="19"/>
      <c r="H765" s="19"/>
      <c r="I765" s="19"/>
      <c r="J765" s="19"/>
      <c r="K765" s="19"/>
      <c r="L765" s="19"/>
      <c r="M765" s="19"/>
      <c r="N765" s="19"/>
      <c r="O765" s="19"/>
      <c r="P765" s="19"/>
      <c r="Q765" s="19"/>
      <c r="R765" s="19"/>
      <c r="S765" s="19"/>
      <c r="T765" s="19"/>
      <c r="U765" s="19"/>
      <c r="V765" s="19"/>
      <c r="W765" s="19"/>
      <c r="X765" s="19"/>
      <c r="Y765" s="19"/>
    </row>
    <row r="766" spans="1:25" ht="18" x14ac:dyDescent="0.25">
      <c r="A766" s="19"/>
      <c r="B766" s="19"/>
      <c r="C766" s="19"/>
      <c r="D766" s="19"/>
      <c r="E766" s="19"/>
      <c r="F766" s="19"/>
      <c r="G766" s="19"/>
      <c r="H766" s="19"/>
      <c r="I766" s="19"/>
      <c r="J766" s="19"/>
      <c r="K766" s="19"/>
      <c r="L766" s="19"/>
      <c r="M766" s="19"/>
      <c r="N766" s="19"/>
      <c r="O766" s="19"/>
      <c r="P766" s="19"/>
      <c r="Q766" s="19"/>
      <c r="R766" s="19"/>
      <c r="S766" s="19"/>
      <c r="T766" s="19"/>
      <c r="U766" s="19"/>
      <c r="V766" s="19"/>
      <c r="W766" s="19"/>
      <c r="X766" s="19"/>
      <c r="Y766" s="19"/>
    </row>
    <row r="767" spans="1:25" ht="18" x14ac:dyDescent="0.25">
      <c r="A767" s="19"/>
      <c r="B767" s="19"/>
      <c r="C767" s="19"/>
      <c r="D767" s="19"/>
      <c r="E767" s="19"/>
      <c r="F767" s="19"/>
      <c r="G767" s="19"/>
      <c r="H767" s="19"/>
      <c r="I767" s="19"/>
      <c r="J767" s="19"/>
      <c r="K767" s="19"/>
      <c r="L767" s="19"/>
      <c r="M767" s="19"/>
      <c r="N767" s="19"/>
      <c r="O767" s="19"/>
      <c r="P767" s="19"/>
      <c r="Q767" s="19"/>
      <c r="R767" s="19"/>
      <c r="S767" s="19"/>
      <c r="T767" s="19"/>
      <c r="U767" s="19"/>
      <c r="V767" s="19"/>
      <c r="W767" s="19"/>
      <c r="X767" s="19"/>
      <c r="Y767" s="19"/>
    </row>
    <row r="768" spans="1:25" ht="18" x14ac:dyDescent="0.25">
      <c r="A768" s="19"/>
      <c r="B768" s="19"/>
      <c r="C768" s="19"/>
      <c r="D768" s="19"/>
      <c r="E768" s="19"/>
      <c r="F768" s="19"/>
      <c r="G768" s="19"/>
      <c r="H768" s="19"/>
      <c r="I768" s="19"/>
      <c r="J768" s="19"/>
      <c r="K768" s="19"/>
      <c r="L768" s="19"/>
      <c r="M768" s="19"/>
      <c r="N768" s="19"/>
      <c r="O768" s="19"/>
      <c r="P768" s="19"/>
      <c r="Q768" s="19"/>
      <c r="R768" s="19"/>
      <c r="S768" s="19"/>
      <c r="T768" s="19"/>
      <c r="U768" s="19"/>
      <c r="V768" s="19"/>
      <c r="W768" s="19"/>
      <c r="X768" s="19"/>
      <c r="Y768" s="19"/>
    </row>
    <row r="769" spans="1:25" ht="18" x14ac:dyDescent="0.25">
      <c r="A769" s="19"/>
      <c r="B769" s="19"/>
      <c r="C769" s="19"/>
      <c r="D769" s="19"/>
      <c r="E769" s="19"/>
      <c r="F769" s="19"/>
      <c r="G769" s="19"/>
      <c r="H769" s="19"/>
      <c r="I769" s="19"/>
      <c r="J769" s="19"/>
      <c r="K769" s="19"/>
      <c r="L769" s="19"/>
      <c r="M769" s="19"/>
      <c r="N769" s="19"/>
      <c r="O769" s="19"/>
      <c r="P769" s="19"/>
      <c r="Q769" s="19"/>
      <c r="R769" s="19"/>
      <c r="S769" s="19"/>
      <c r="T769" s="19"/>
      <c r="U769" s="19"/>
      <c r="V769" s="19"/>
      <c r="W769" s="19"/>
      <c r="X769" s="19"/>
      <c r="Y769" s="19"/>
    </row>
    <row r="770" spans="1:25" ht="18" x14ac:dyDescent="0.25">
      <c r="A770" s="19"/>
      <c r="B770" s="19"/>
      <c r="C770" s="19"/>
      <c r="D770" s="19"/>
      <c r="E770" s="19"/>
      <c r="F770" s="19"/>
      <c r="G770" s="19"/>
      <c r="H770" s="19"/>
      <c r="I770" s="19"/>
      <c r="J770" s="19"/>
      <c r="K770" s="19"/>
      <c r="L770" s="19"/>
      <c r="M770" s="19"/>
      <c r="N770" s="19"/>
      <c r="O770" s="19"/>
      <c r="P770" s="19"/>
      <c r="Q770" s="19"/>
      <c r="R770" s="19"/>
      <c r="S770" s="19"/>
      <c r="T770" s="19"/>
      <c r="U770" s="19"/>
      <c r="V770" s="19"/>
      <c r="W770" s="19"/>
      <c r="X770" s="19"/>
      <c r="Y770" s="19"/>
    </row>
    <row r="771" spans="1:25" ht="18" x14ac:dyDescent="0.25">
      <c r="A771" s="19"/>
      <c r="B771" s="19"/>
      <c r="C771" s="19"/>
      <c r="D771" s="19"/>
      <c r="E771" s="19"/>
      <c r="F771" s="19"/>
      <c r="G771" s="19"/>
      <c r="H771" s="19"/>
      <c r="I771" s="19"/>
      <c r="J771" s="19"/>
      <c r="K771" s="19"/>
      <c r="L771" s="19"/>
      <c r="M771" s="19"/>
      <c r="N771" s="19"/>
      <c r="O771" s="19"/>
      <c r="P771" s="19"/>
      <c r="Q771" s="19"/>
      <c r="R771" s="19"/>
      <c r="S771" s="19"/>
      <c r="T771" s="19"/>
      <c r="U771" s="19"/>
      <c r="V771" s="19"/>
      <c r="W771" s="19"/>
      <c r="X771" s="19"/>
      <c r="Y771" s="19"/>
    </row>
    <row r="772" spans="1:25" ht="18" x14ac:dyDescent="0.25">
      <c r="A772" s="19"/>
      <c r="B772" s="19"/>
      <c r="C772" s="19"/>
      <c r="D772" s="19"/>
      <c r="E772" s="19"/>
      <c r="F772" s="19"/>
      <c r="G772" s="19"/>
      <c r="H772" s="19"/>
      <c r="I772" s="19"/>
      <c r="J772" s="19"/>
      <c r="K772" s="19"/>
      <c r="L772" s="19"/>
      <c r="M772" s="19"/>
      <c r="N772" s="19"/>
      <c r="O772" s="19"/>
      <c r="P772" s="19"/>
      <c r="Q772" s="19"/>
      <c r="R772" s="19"/>
      <c r="S772" s="19"/>
      <c r="T772" s="19"/>
      <c r="U772" s="19"/>
      <c r="V772" s="19"/>
      <c r="W772" s="19"/>
      <c r="X772" s="19"/>
      <c r="Y772" s="19"/>
    </row>
    <row r="773" spans="1:25" ht="18" x14ac:dyDescent="0.25">
      <c r="A773" s="19"/>
      <c r="B773" s="19"/>
      <c r="C773" s="19"/>
      <c r="D773" s="19"/>
      <c r="E773" s="19"/>
      <c r="F773" s="19"/>
      <c r="G773" s="19"/>
      <c r="H773" s="19"/>
      <c r="I773" s="19"/>
      <c r="J773" s="19"/>
      <c r="K773" s="19"/>
      <c r="L773" s="19"/>
      <c r="M773" s="19"/>
      <c r="N773" s="19"/>
      <c r="O773" s="19"/>
      <c r="P773" s="19"/>
      <c r="Q773" s="19"/>
      <c r="R773" s="19"/>
      <c r="S773" s="19"/>
      <c r="T773" s="19"/>
      <c r="U773" s="19"/>
      <c r="V773" s="19"/>
      <c r="W773" s="19"/>
      <c r="X773" s="19"/>
      <c r="Y773" s="19"/>
    </row>
    <row r="774" spans="1:25" ht="18" x14ac:dyDescent="0.25">
      <c r="A774" s="19"/>
      <c r="B774" s="19"/>
      <c r="C774" s="19"/>
      <c r="D774" s="19"/>
      <c r="E774" s="19"/>
      <c r="F774" s="19"/>
      <c r="G774" s="19"/>
      <c r="H774" s="19"/>
      <c r="I774" s="19"/>
      <c r="J774" s="19"/>
      <c r="K774" s="19"/>
      <c r="L774" s="19"/>
      <c r="M774" s="19"/>
      <c r="N774" s="19"/>
      <c r="O774" s="19"/>
      <c r="P774" s="19"/>
      <c r="Q774" s="19"/>
      <c r="R774" s="19"/>
      <c r="S774" s="19"/>
      <c r="T774" s="19"/>
      <c r="U774" s="19"/>
      <c r="V774" s="19"/>
      <c r="W774" s="19"/>
      <c r="X774" s="19"/>
      <c r="Y774" s="19"/>
    </row>
    <row r="775" spans="1:25" ht="18" x14ac:dyDescent="0.25">
      <c r="A775" s="19"/>
      <c r="B775" s="19"/>
      <c r="C775" s="19"/>
      <c r="D775" s="19"/>
      <c r="E775" s="19"/>
      <c r="F775" s="19"/>
      <c r="G775" s="19"/>
      <c r="H775" s="19"/>
      <c r="I775" s="19"/>
      <c r="J775" s="19"/>
      <c r="K775" s="19"/>
      <c r="L775" s="19"/>
      <c r="M775" s="19"/>
      <c r="N775" s="19"/>
      <c r="O775" s="19"/>
      <c r="P775" s="19"/>
      <c r="Q775" s="19"/>
      <c r="R775" s="19"/>
      <c r="S775" s="19"/>
      <c r="T775" s="19"/>
      <c r="U775" s="19"/>
      <c r="V775" s="19"/>
      <c r="W775" s="19"/>
      <c r="X775" s="19"/>
      <c r="Y775" s="19"/>
    </row>
    <row r="776" spans="1:25" ht="18" x14ac:dyDescent="0.25">
      <c r="A776" s="19"/>
      <c r="B776" s="19"/>
      <c r="C776" s="19"/>
      <c r="D776" s="19"/>
      <c r="E776" s="19"/>
      <c r="F776" s="19"/>
      <c r="G776" s="19"/>
      <c r="H776" s="19"/>
      <c r="I776" s="19"/>
      <c r="J776" s="19"/>
      <c r="K776" s="19"/>
      <c r="L776" s="19"/>
      <c r="M776" s="19"/>
      <c r="N776" s="19"/>
      <c r="O776" s="19"/>
      <c r="P776" s="19"/>
      <c r="Q776" s="19"/>
      <c r="R776" s="19"/>
      <c r="S776" s="19"/>
      <c r="T776" s="19"/>
      <c r="U776" s="19"/>
      <c r="V776" s="19"/>
      <c r="W776" s="19"/>
      <c r="X776" s="19"/>
      <c r="Y776" s="19"/>
    </row>
    <row r="777" spans="1:25" ht="18" x14ac:dyDescent="0.25">
      <c r="A777" s="19"/>
      <c r="B777" s="19"/>
      <c r="C777" s="19"/>
      <c r="D777" s="19"/>
      <c r="E777" s="19"/>
      <c r="F777" s="19"/>
      <c r="G777" s="19"/>
      <c r="H777" s="19"/>
      <c r="I777" s="19"/>
      <c r="J777" s="19"/>
      <c r="K777" s="19"/>
      <c r="L777" s="19"/>
      <c r="M777" s="19"/>
      <c r="N777" s="19"/>
      <c r="O777" s="19"/>
      <c r="P777" s="19"/>
      <c r="Q777" s="19"/>
      <c r="R777" s="19"/>
      <c r="S777" s="19"/>
      <c r="T777" s="19"/>
      <c r="U777" s="19"/>
      <c r="V777" s="19"/>
      <c r="W777" s="19"/>
      <c r="X777" s="19"/>
      <c r="Y777" s="19"/>
    </row>
    <row r="778" spans="1:25" ht="18" x14ac:dyDescent="0.25">
      <c r="A778" s="19"/>
      <c r="B778" s="19"/>
      <c r="C778" s="19"/>
      <c r="D778" s="19"/>
      <c r="E778" s="19"/>
      <c r="F778" s="19"/>
      <c r="G778" s="19"/>
      <c r="H778" s="19"/>
      <c r="I778" s="19"/>
      <c r="J778" s="19"/>
      <c r="K778" s="19"/>
      <c r="L778" s="19"/>
      <c r="M778" s="19"/>
      <c r="N778" s="19"/>
      <c r="O778" s="19"/>
      <c r="P778" s="19"/>
      <c r="Q778" s="19"/>
      <c r="R778" s="19"/>
      <c r="S778" s="19"/>
      <c r="T778" s="19"/>
      <c r="U778" s="19"/>
      <c r="V778" s="19"/>
      <c r="W778" s="19"/>
      <c r="X778" s="19"/>
      <c r="Y778" s="19"/>
    </row>
    <row r="779" spans="1:25" ht="18" x14ac:dyDescent="0.25">
      <c r="A779" s="19"/>
      <c r="B779" s="19"/>
      <c r="C779" s="19"/>
      <c r="D779" s="19"/>
      <c r="E779" s="19"/>
      <c r="F779" s="19"/>
      <c r="G779" s="19"/>
      <c r="H779" s="19"/>
      <c r="I779" s="19"/>
      <c r="J779" s="19"/>
      <c r="K779" s="19"/>
      <c r="L779" s="19"/>
      <c r="M779" s="19"/>
      <c r="N779" s="19"/>
      <c r="O779" s="19"/>
      <c r="P779" s="19"/>
      <c r="Q779" s="19"/>
      <c r="R779" s="19"/>
      <c r="S779" s="19"/>
      <c r="T779" s="19"/>
      <c r="U779" s="19"/>
      <c r="V779" s="19"/>
      <c r="W779" s="19"/>
      <c r="X779" s="19"/>
      <c r="Y779" s="19"/>
    </row>
    <row r="780" spans="1:25" ht="18" x14ac:dyDescent="0.25">
      <c r="A780" s="19"/>
      <c r="B780" s="19"/>
      <c r="C780" s="19"/>
      <c r="D780" s="19"/>
      <c r="E780" s="19"/>
      <c r="F780" s="19"/>
      <c r="G780" s="19"/>
      <c r="H780" s="19"/>
      <c r="I780" s="19"/>
      <c r="J780" s="19"/>
      <c r="K780" s="19"/>
      <c r="L780" s="19"/>
      <c r="M780" s="19"/>
      <c r="N780" s="19"/>
      <c r="O780" s="19"/>
      <c r="P780" s="19"/>
      <c r="Q780" s="19"/>
      <c r="R780" s="19"/>
      <c r="S780" s="19"/>
      <c r="T780" s="19"/>
      <c r="U780" s="19"/>
      <c r="V780" s="19"/>
      <c r="W780" s="19"/>
      <c r="X780" s="19"/>
      <c r="Y780" s="19"/>
    </row>
    <row r="781" spans="1:25" ht="18" x14ac:dyDescent="0.25">
      <c r="A781" s="19"/>
      <c r="B781" s="19"/>
      <c r="C781" s="19"/>
      <c r="D781" s="19"/>
      <c r="E781" s="19"/>
      <c r="F781" s="19"/>
      <c r="G781" s="19"/>
      <c r="H781" s="19"/>
      <c r="I781" s="19"/>
      <c r="J781" s="19"/>
      <c r="K781" s="19"/>
      <c r="L781" s="19"/>
      <c r="M781" s="19"/>
      <c r="N781" s="19"/>
      <c r="O781" s="19"/>
      <c r="P781" s="19"/>
      <c r="Q781" s="19"/>
      <c r="R781" s="19"/>
      <c r="S781" s="19"/>
      <c r="T781" s="19"/>
      <c r="U781" s="19"/>
      <c r="V781" s="19"/>
      <c r="W781" s="19"/>
      <c r="X781" s="19"/>
      <c r="Y781" s="19"/>
    </row>
    <row r="782" spans="1:25" ht="18" x14ac:dyDescent="0.25">
      <c r="A782" s="19"/>
      <c r="B782" s="19"/>
      <c r="C782" s="19"/>
      <c r="D782" s="19"/>
      <c r="E782" s="19"/>
      <c r="F782" s="19"/>
      <c r="G782" s="19"/>
      <c r="H782" s="19"/>
      <c r="I782" s="19"/>
      <c r="J782" s="19"/>
      <c r="K782" s="19"/>
      <c r="L782" s="19"/>
      <c r="M782" s="19"/>
      <c r="N782" s="19"/>
      <c r="O782" s="19"/>
      <c r="P782" s="19"/>
      <c r="Q782" s="19"/>
      <c r="R782" s="19"/>
      <c r="S782" s="19"/>
      <c r="T782" s="19"/>
      <c r="U782" s="19"/>
      <c r="V782" s="19"/>
      <c r="W782" s="19"/>
      <c r="X782" s="19"/>
      <c r="Y782" s="19"/>
    </row>
    <row r="783" spans="1:25" ht="18" x14ac:dyDescent="0.25">
      <c r="A783" s="19"/>
      <c r="B783" s="19"/>
      <c r="C783" s="19"/>
      <c r="D783" s="19"/>
      <c r="E783" s="19"/>
      <c r="F783" s="19"/>
      <c r="G783" s="19"/>
      <c r="H783" s="19"/>
      <c r="I783" s="19"/>
      <c r="J783" s="19"/>
      <c r="K783" s="19"/>
      <c r="L783" s="19"/>
      <c r="M783" s="19"/>
      <c r="N783" s="19"/>
      <c r="O783" s="19"/>
      <c r="P783" s="19"/>
      <c r="Q783" s="19"/>
      <c r="R783" s="19"/>
      <c r="S783" s="19"/>
      <c r="T783" s="19"/>
      <c r="U783" s="19"/>
      <c r="V783" s="19"/>
      <c r="W783" s="19"/>
      <c r="X783" s="19"/>
      <c r="Y783" s="19"/>
    </row>
    <row r="784" spans="1:25" ht="18" x14ac:dyDescent="0.25">
      <c r="A784" s="19"/>
      <c r="B784" s="19"/>
      <c r="C784" s="19"/>
      <c r="D784" s="19"/>
      <c r="E784" s="19"/>
      <c r="F784" s="19"/>
      <c r="G784" s="19"/>
      <c r="H784" s="19"/>
      <c r="I784" s="19"/>
      <c r="J784" s="19"/>
      <c r="K784" s="19"/>
      <c r="L784" s="19"/>
      <c r="M784" s="19"/>
      <c r="N784" s="19"/>
      <c r="O784" s="19"/>
      <c r="P784" s="19"/>
      <c r="Q784" s="19"/>
      <c r="R784" s="19"/>
      <c r="S784" s="19"/>
      <c r="T784" s="19"/>
      <c r="U784" s="19"/>
      <c r="V784" s="19"/>
      <c r="W784" s="19"/>
      <c r="X784" s="19"/>
      <c r="Y784" s="19"/>
    </row>
    <row r="785" spans="1:25" ht="18" x14ac:dyDescent="0.25">
      <c r="A785" s="19"/>
      <c r="B785" s="19"/>
      <c r="C785" s="19"/>
      <c r="D785" s="19"/>
      <c r="E785" s="19"/>
      <c r="F785" s="19"/>
      <c r="G785" s="19"/>
      <c r="H785" s="19"/>
      <c r="I785" s="19"/>
      <c r="J785" s="19"/>
      <c r="K785" s="19"/>
      <c r="L785" s="19"/>
      <c r="M785" s="19"/>
      <c r="N785" s="19"/>
      <c r="O785" s="19"/>
      <c r="P785" s="19"/>
      <c r="Q785" s="19"/>
      <c r="R785" s="19"/>
      <c r="S785" s="19"/>
      <c r="T785" s="19"/>
      <c r="U785" s="19"/>
      <c r="V785" s="19"/>
      <c r="W785" s="19"/>
      <c r="X785" s="19"/>
      <c r="Y785" s="19"/>
    </row>
    <row r="786" spans="1:25" ht="18" x14ac:dyDescent="0.25">
      <c r="A786" s="19"/>
      <c r="B786" s="19"/>
      <c r="C786" s="19"/>
      <c r="D786" s="19"/>
      <c r="E786" s="19"/>
      <c r="F786" s="19"/>
      <c r="G786" s="19"/>
      <c r="H786" s="19"/>
      <c r="I786" s="19"/>
      <c r="J786" s="19"/>
      <c r="K786" s="19"/>
      <c r="L786" s="19"/>
      <c r="M786" s="19"/>
      <c r="N786" s="19"/>
      <c r="O786" s="19"/>
      <c r="P786" s="19"/>
      <c r="Q786" s="19"/>
      <c r="R786" s="19"/>
      <c r="S786" s="19"/>
      <c r="T786" s="19"/>
      <c r="U786" s="19"/>
      <c r="V786" s="19"/>
      <c r="W786" s="19"/>
      <c r="X786" s="19"/>
      <c r="Y786" s="19"/>
    </row>
    <row r="787" spans="1:25" ht="18" x14ac:dyDescent="0.25">
      <c r="A787" s="19"/>
      <c r="B787" s="19"/>
      <c r="C787" s="19"/>
      <c r="D787" s="19"/>
      <c r="E787" s="19"/>
      <c r="F787" s="19"/>
      <c r="G787" s="19"/>
      <c r="H787" s="19"/>
      <c r="I787" s="19"/>
      <c r="J787" s="19"/>
      <c r="K787" s="19"/>
      <c r="L787" s="19"/>
      <c r="M787" s="19"/>
      <c r="N787" s="19"/>
      <c r="O787" s="19"/>
      <c r="P787" s="19"/>
      <c r="Q787" s="19"/>
      <c r="R787" s="19"/>
      <c r="S787" s="19"/>
      <c r="T787" s="19"/>
      <c r="U787" s="19"/>
      <c r="V787" s="19"/>
      <c r="W787" s="19"/>
      <c r="X787" s="19"/>
      <c r="Y787" s="19"/>
    </row>
    <row r="788" spans="1:25" ht="18" x14ac:dyDescent="0.25">
      <c r="A788" s="19"/>
      <c r="B788" s="19"/>
      <c r="C788" s="19"/>
      <c r="D788" s="19"/>
      <c r="E788" s="19"/>
      <c r="F788" s="19"/>
      <c r="G788" s="19"/>
      <c r="H788" s="19"/>
      <c r="I788" s="19"/>
      <c r="J788" s="19"/>
      <c r="K788" s="19"/>
      <c r="L788" s="19"/>
      <c r="M788" s="19"/>
      <c r="N788" s="19"/>
      <c r="O788" s="19"/>
      <c r="P788" s="19"/>
      <c r="Q788" s="19"/>
      <c r="R788" s="19"/>
      <c r="S788" s="19"/>
      <c r="T788" s="19"/>
      <c r="U788" s="19"/>
      <c r="V788" s="19"/>
      <c r="W788" s="19"/>
      <c r="X788" s="19"/>
      <c r="Y788" s="19"/>
    </row>
    <row r="789" spans="1:25" ht="18" x14ac:dyDescent="0.25">
      <c r="A789" s="19"/>
      <c r="B789" s="19"/>
      <c r="C789" s="19"/>
      <c r="D789" s="19"/>
      <c r="E789" s="19"/>
      <c r="F789" s="19"/>
      <c r="G789" s="19"/>
      <c r="H789" s="19"/>
      <c r="I789" s="19"/>
      <c r="J789" s="19"/>
      <c r="K789" s="19"/>
      <c r="L789" s="19"/>
      <c r="M789" s="19"/>
      <c r="N789" s="19"/>
      <c r="O789" s="19"/>
      <c r="P789" s="19"/>
      <c r="Q789" s="19"/>
      <c r="R789" s="19"/>
      <c r="S789" s="19"/>
      <c r="T789" s="19"/>
      <c r="U789" s="19"/>
      <c r="V789" s="19"/>
      <c r="W789" s="19"/>
      <c r="X789" s="19"/>
      <c r="Y789" s="19"/>
    </row>
    <row r="790" spans="1:25" ht="18" x14ac:dyDescent="0.25">
      <c r="A790" s="19"/>
      <c r="B790" s="19"/>
      <c r="C790" s="19"/>
      <c r="D790" s="19"/>
      <c r="E790" s="19"/>
      <c r="F790" s="19"/>
      <c r="G790" s="19"/>
      <c r="H790" s="19"/>
      <c r="I790" s="19"/>
      <c r="J790" s="19"/>
      <c r="K790" s="19"/>
      <c r="L790" s="19"/>
      <c r="M790" s="19"/>
      <c r="N790" s="19"/>
      <c r="O790" s="19"/>
      <c r="P790" s="19"/>
      <c r="Q790" s="19"/>
      <c r="R790" s="19"/>
      <c r="S790" s="19"/>
      <c r="T790" s="19"/>
      <c r="U790" s="19"/>
      <c r="V790" s="19"/>
      <c r="W790" s="19"/>
      <c r="X790" s="19"/>
      <c r="Y790" s="19"/>
    </row>
    <row r="791" spans="1:25" ht="18" x14ac:dyDescent="0.25">
      <c r="A791" s="19"/>
      <c r="B791" s="19"/>
      <c r="C791" s="19"/>
      <c r="D791" s="19"/>
      <c r="E791" s="19"/>
      <c r="F791" s="19"/>
      <c r="G791" s="19"/>
      <c r="H791" s="19"/>
      <c r="I791" s="19"/>
      <c r="J791" s="19"/>
      <c r="K791" s="19"/>
      <c r="L791" s="19"/>
      <c r="M791" s="19"/>
      <c r="N791" s="19"/>
      <c r="O791" s="19"/>
      <c r="P791" s="19"/>
      <c r="Q791" s="19"/>
      <c r="R791" s="19"/>
      <c r="S791" s="19"/>
      <c r="T791" s="19"/>
      <c r="U791" s="19"/>
      <c r="V791" s="19"/>
      <c r="W791" s="19"/>
      <c r="X791" s="19"/>
      <c r="Y791" s="19"/>
    </row>
    <row r="792" spans="1:25" ht="18" x14ac:dyDescent="0.25">
      <c r="A792" s="19"/>
      <c r="B792" s="19"/>
      <c r="C792" s="19"/>
      <c r="D792" s="19"/>
      <c r="E792" s="19"/>
      <c r="F792" s="19"/>
      <c r="G792" s="19"/>
      <c r="H792" s="19"/>
      <c r="I792" s="19"/>
      <c r="J792" s="19"/>
      <c r="K792" s="19"/>
      <c r="L792" s="19"/>
      <c r="M792" s="19"/>
      <c r="N792" s="19"/>
      <c r="O792" s="19"/>
      <c r="P792" s="19"/>
      <c r="Q792" s="19"/>
      <c r="R792" s="19"/>
      <c r="S792" s="19"/>
      <c r="T792" s="19"/>
      <c r="U792" s="19"/>
      <c r="V792" s="19"/>
      <c r="W792" s="19"/>
      <c r="X792" s="19"/>
      <c r="Y792" s="19"/>
    </row>
    <row r="793" spans="1:25" ht="18" x14ac:dyDescent="0.25">
      <c r="A793" s="19"/>
      <c r="B793" s="19"/>
      <c r="C793" s="19"/>
      <c r="D793" s="19"/>
      <c r="E793" s="19"/>
      <c r="F793" s="19"/>
      <c r="G793" s="19"/>
      <c r="H793" s="19"/>
      <c r="I793" s="19"/>
      <c r="J793" s="19"/>
      <c r="K793" s="19"/>
      <c r="L793" s="19"/>
      <c r="M793" s="19"/>
      <c r="N793" s="19"/>
      <c r="O793" s="19"/>
      <c r="P793" s="19"/>
      <c r="Q793" s="19"/>
      <c r="R793" s="19"/>
      <c r="S793" s="19"/>
      <c r="T793" s="19"/>
      <c r="U793" s="19"/>
      <c r="V793" s="19"/>
      <c r="W793" s="19"/>
      <c r="X793" s="19"/>
      <c r="Y793" s="19"/>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6A948-D3DC-400C-949B-04134234FD35}">
  <dimension ref="A1:CD999"/>
  <sheetViews>
    <sheetView showGridLines="0" workbookViewId="0">
      <selection activeCell="B46" sqref="B46"/>
    </sheetView>
  </sheetViews>
  <sheetFormatPr defaultColWidth="51.7109375" defaultRowHeight="11.25" x14ac:dyDescent="0.2"/>
  <cols>
    <col min="1" max="1" width="12" style="10" customWidth="1"/>
    <col min="2" max="2" width="57" style="10" customWidth="1"/>
    <col min="3" max="3" width="37.28515625" style="10" customWidth="1"/>
    <col min="4" max="54" width="6.85546875" style="10" customWidth="1"/>
    <col min="55" max="16384" width="51.7109375" style="10"/>
  </cols>
  <sheetData>
    <row r="1" spans="1:82" x14ac:dyDescent="0.2">
      <c r="A1" s="16" t="s">
        <v>1654</v>
      </c>
      <c r="B1" s="17" t="s">
        <v>1653</v>
      </c>
      <c r="C1" s="16" t="s">
        <v>1652</v>
      </c>
      <c r="D1" s="15" t="s">
        <v>1651</v>
      </c>
      <c r="E1" s="15" t="s">
        <v>1650</v>
      </c>
      <c r="F1" s="15" t="s">
        <v>1649</v>
      </c>
      <c r="G1" s="15" t="s">
        <v>1648</v>
      </c>
      <c r="H1" s="15" t="s">
        <v>57</v>
      </c>
      <c r="I1" s="15" t="s">
        <v>1647</v>
      </c>
      <c r="J1" s="15" t="s">
        <v>1646</v>
      </c>
      <c r="K1" s="15" t="s">
        <v>1645</v>
      </c>
      <c r="L1" s="15" t="s">
        <v>122</v>
      </c>
      <c r="M1" s="15" t="s">
        <v>128</v>
      </c>
      <c r="N1" s="15" t="s">
        <v>207</v>
      </c>
      <c r="O1" s="15" t="s">
        <v>1644</v>
      </c>
      <c r="P1" s="15" t="s">
        <v>308</v>
      </c>
      <c r="Q1" s="15" t="s">
        <v>1643</v>
      </c>
      <c r="R1" s="15" t="s">
        <v>1642</v>
      </c>
      <c r="S1" s="15" t="s">
        <v>1641</v>
      </c>
      <c r="T1" s="15" t="s">
        <v>1640</v>
      </c>
      <c r="U1" s="15" t="s">
        <v>1639</v>
      </c>
      <c r="V1" s="15" t="s">
        <v>1638</v>
      </c>
      <c r="W1" s="15" t="s">
        <v>1637</v>
      </c>
      <c r="X1" s="15" t="s">
        <v>1636</v>
      </c>
      <c r="Y1" s="15" t="s">
        <v>1635</v>
      </c>
      <c r="Z1" s="15" t="s">
        <v>1634</v>
      </c>
      <c r="AA1" s="15" t="s">
        <v>1633</v>
      </c>
      <c r="AB1" s="15" t="s">
        <v>1632</v>
      </c>
      <c r="AC1" s="15" t="s">
        <v>1631</v>
      </c>
      <c r="AD1" s="15" t="s">
        <v>1630</v>
      </c>
      <c r="AE1" s="15" t="s">
        <v>1629</v>
      </c>
      <c r="AF1" s="15" t="s">
        <v>1628</v>
      </c>
      <c r="AG1" s="15" t="s">
        <v>1627</v>
      </c>
      <c r="AH1" s="15" t="s">
        <v>1626</v>
      </c>
      <c r="AI1" s="15" t="s">
        <v>1625</v>
      </c>
      <c r="AJ1" s="15" t="s">
        <v>1624</v>
      </c>
      <c r="AK1" s="15" t="s">
        <v>1623</v>
      </c>
      <c r="AL1" s="15" t="s">
        <v>1622</v>
      </c>
      <c r="AM1" s="15" t="s">
        <v>1621</v>
      </c>
      <c r="AN1" s="15" t="s">
        <v>1620</v>
      </c>
      <c r="AO1" s="15" t="s">
        <v>1619</v>
      </c>
      <c r="AP1" s="15" t="s">
        <v>1618</v>
      </c>
      <c r="AQ1" s="15" t="s">
        <v>1617</v>
      </c>
      <c r="AR1" s="15" t="s">
        <v>1616</v>
      </c>
      <c r="AS1" s="15" t="s">
        <v>1615</v>
      </c>
      <c r="AT1" s="15" t="s">
        <v>1614</v>
      </c>
      <c r="AU1" s="15" t="s">
        <v>1613</v>
      </c>
      <c r="AV1" s="15" t="s">
        <v>1612</v>
      </c>
      <c r="AW1" s="15" t="s">
        <v>1611</v>
      </c>
      <c r="AX1" s="15" t="s">
        <v>1610</v>
      </c>
      <c r="AY1" s="15" t="s">
        <v>1609</v>
      </c>
      <c r="AZ1" s="15" t="s">
        <v>1608</v>
      </c>
      <c r="BA1" s="15" t="s">
        <v>1607</v>
      </c>
      <c r="BB1" s="15" t="s">
        <v>1606</v>
      </c>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row>
    <row r="2" spans="1:82" x14ac:dyDescent="0.2">
      <c r="A2" s="11" t="s">
        <v>282</v>
      </c>
      <c r="B2" s="11" t="s">
        <v>283</v>
      </c>
      <c r="C2" s="11" t="s">
        <v>44</v>
      </c>
      <c r="D2" s="12">
        <v>20</v>
      </c>
      <c r="E2" s="12">
        <v>20</v>
      </c>
      <c r="F2" s="12">
        <v>20</v>
      </c>
      <c r="G2" s="12">
        <v>20</v>
      </c>
      <c r="H2" s="12">
        <v>20</v>
      </c>
      <c r="I2" s="12">
        <v>20</v>
      </c>
      <c r="J2" s="12">
        <v>20</v>
      </c>
      <c r="K2" s="12">
        <v>20</v>
      </c>
      <c r="L2" s="12">
        <v>20</v>
      </c>
      <c r="M2" s="12">
        <v>20</v>
      </c>
      <c r="N2" s="12">
        <v>20</v>
      </c>
      <c r="O2" s="12">
        <v>20</v>
      </c>
      <c r="P2" s="12">
        <v>20</v>
      </c>
      <c r="Q2" s="12">
        <v>20</v>
      </c>
      <c r="R2" s="12">
        <v>20</v>
      </c>
      <c r="S2" s="12">
        <v>20</v>
      </c>
      <c r="T2" s="12">
        <v>20</v>
      </c>
      <c r="U2" s="12">
        <v>20</v>
      </c>
      <c r="V2" s="12">
        <v>20</v>
      </c>
      <c r="W2" s="12">
        <v>20</v>
      </c>
      <c r="X2" s="12">
        <v>20</v>
      </c>
      <c r="Y2" s="12">
        <v>20</v>
      </c>
      <c r="Z2" s="12">
        <v>20</v>
      </c>
      <c r="AA2" s="12">
        <v>20</v>
      </c>
      <c r="AB2" s="12">
        <v>20</v>
      </c>
      <c r="AC2" s="12">
        <v>20</v>
      </c>
      <c r="AD2" s="12">
        <v>20</v>
      </c>
      <c r="AE2" s="12">
        <v>20</v>
      </c>
      <c r="AF2" s="12">
        <v>20</v>
      </c>
      <c r="AG2" s="12">
        <v>20</v>
      </c>
      <c r="AH2" s="12">
        <v>20</v>
      </c>
      <c r="AI2" s="12">
        <v>20</v>
      </c>
      <c r="AJ2" s="12">
        <v>20</v>
      </c>
      <c r="AK2" s="12">
        <v>20</v>
      </c>
      <c r="AL2" s="12">
        <v>20</v>
      </c>
      <c r="AM2" s="12">
        <v>20</v>
      </c>
      <c r="AN2" s="12">
        <v>20</v>
      </c>
      <c r="AO2" s="12">
        <v>20</v>
      </c>
      <c r="AP2" s="12">
        <v>20</v>
      </c>
      <c r="AQ2" s="12">
        <v>20</v>
      </c>
      <c r="AR2" s="12">
        <v>20</v>
      </c>
      <c r="AS2" s="12">
        <v>20</v>
      </c>
      <c r="AT2" s="12">
        <v>20</v>
      </c>
      <c r="AU2" s="12">
        <v>20</v>
      </c>
      <c r="AV2" s="12">
        <v>20</v>
      </c>
      <c r="AW2" s="12">
        <v>20</v>
      </c>
      <c r="AX2" s="12">
        <v>20</v>
      </c>
      <c r="AY2" s="12">
        <v>20</v>
      </c>
      <c r="AZ2" s="12">
        <v>20</v>
      </c>
      <c r="BA2" s="12">
        <v>20</v>
      </c>
      <c r="BB2" s="12">
        <v>20</v>
      </c>
      <c r="BC2" s="11"/>
      <c r="BD2" s="11"/>
      <c r="BE2" s="11"/>
      <c r="BF2" s="11"/>
      <c r="BG2" s="11"/>
      <c r="BH2" s="11"/>
      <c r="BI2" s="11"/>
      <c r="BJ2" s="11"/>
      <c r="BK2" s="11"/>
      <c r="BL2" s="11"/>
      <c r="BM2" s="11"/>
      <c r="BN2" s="11"/>
      <c r="BO2" s="11"/>
      <c r="BP2" s="11"/>
      <c r="BQ2" s="11"/>
      <c r="BR2" s="11"/>
      <c r="BS2" s="11"/>
      <c r="BT2" s="11"/>
      <c r="BU2" s="11"/>
      <c r="BV2" s="11"/>
      <c r="BW2" s="11"/>
      <c r="BX2" s="11"/>
      <c r="BY2" s="11"/>
      <c r="BZ2" s="11"/>
      <c r="CA2" s="11"/>
      <c r="CB2" s="11"/>
      <c r="CC2" s="11"/>
      <c r="CD2" s="11"/>
    </row>
    <row r="3" spans="1:82" x14ac:dyDescent="0.2">
      <c r="A3" s="11" t="s">
        <v>117</v>
      </c>
      <c r="B3" s="11" t="s">
        <v>120</v>
      </c>
      <c r="C3" s="11" t="s">
        <v>119</v>
      </c>
      <c r="D3" s="12">
        <v>7</v>
      </c>
      <c r="E3" s="12">
        <v>7</v>
      </c>
      <c r="F3" s="12">
        <v>7</v>
      </c>
      <c r="G3" s="12">
        <v>7</v>
      </c>
      <c r="H3" s="12">
        <v>7</v>
      </c>
      <c r="I3" s="12">
        <v>7</v>
      </c>
      <c r="J3" s="12">
        <v>7</v>
      </c>
      <c r="K3" s="12">
        <v>7</v>
      </c>
      <c r="L3" s="12">
        <v>7</v>
      </c>
      <c r="M3" s="12">
        <v>7</v>
      </c>
      <c r="N3" s="12">
        <v>7</v>
      </c>
      <c r="O3" s="12">
        <v>7</v>
      </c>
      <c r="P3" s="12">
        <v>7</v>
      </c>
      <c r="Q3" s="12">
        <v>7</v>
      </c>
      <c r="R3" s="12">
        <v>7</v>
      </c>
      <c r="S3" s="12">
        <v>7</v>
      </c>
      <c r="T3" s="12">
        <v>7</v>
      </c>
      <c r="U3" s="12">
        <v>7</v>
      </c>
      <c r="V3" s="12">
        <v>7</v>
      </c>
      <c r="W3" s="12">
        <v>7</v>
      </c>
      <c r="X3" s="12">
        <v>7</v>
      </c>
      <c r="Y3" s="12">
        <v>7</v>
      </c>
      <c r="Z3" s="12">
        <v>7</v>
      </c>
      <c r="AA3" s="12">
        <v>7</v>
      </c>
      <c r="AB3" s="12">
        <v>7</v>
      </c>
      <c r="AC3" s="12">
        <v>7</v>
      </c>
      <c r="AD3" s="12">
        <v>7</v>
      </c>
      <c r="AE3" s="12">
        <v>7</v>
      </c>
      <c r="AF3" s="12">
        <v>7</v>
      </c>
      <c r="AG3" s="12">
        <v>7</v>
      </c>
      <c r="AH3" s="12">
        <v>7</v>
      </c>
      <c r="AI3" s="12">
        <v>7</v>
      </c>
      <c r="AJ3" s="12">
        <v>7</v>
      </c>
      <c r="AK3" s="12">
        <v>7</v>
      </c>
      <c r="AL3" s="12">
        <v>7</v>
      </c>
      <c r="AM3" s="12">
        <v>7</v>
      </c>
      <c r="AN3" s="12">
        <v>7</v>
      </c>
      <c r="AO3" s="12">
        <v>7</v>
      </c>
      <c r="AP3" s="12">
        <v>7</v>
      </c>
      <c r="AQ3" s="12">
        <v>7</v>
      </c>
      <c r="AR3" s="12">
        <v>7</v>
      </c>
      <c r="AS3" s="12">
        <v>7</v>
      </c>
      <c r="AT3" s="12">
        <v>7</v>
      </c>
      <c r="AU3" s="12">
        <v>7</v>
      </c>
      <c r="AV3" s="12">
        <v>7</v>
      </c>
      <c r="AW3" s="12">
        <v>7</v>
      </c>
      <c r="AX3" s="12">
        <v>7</v>
      </c>
      <c r="AY3" s="12">
        <v>7</v>
      </c>
      <c r="AZ3" s="12">
        <v>7</v>
      </c>
      <c r="BA3" s="12">
        <v>7</v>
      </c>
      <c r="BB3" s="12">
        <v>7</v>
      </c>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row>
    <row r="4" spans="1:82" x14ac:dyDescent="0.2">
      <c r="A4" s="11" t="s">
        <v>71</v>
      </c>
      <c r="B4" s="11" t="s">
        <v>68</v>
      </c>
      <c r="C4" s="11" t="s">
        <v>73</v>
      </c>
      <c r="D4" s="12">
        <v>7</v>
      </c>
      <c r="E4" s="12">
        <v>7</v>
      </c>
      <c r="F4" s="12">
        <v>7</v>
      </c>
      <c r="G4" s="12">
        <v>7</v>
      </c>
      <c r="H4" s="12">
        <v>7</v>
      </c>
      <c r="I4" s="12">
        <v>7</v>
      </c>
      <c r="J4" s="12">
        <v>7</v>
      </c>
      <c r="K4" s="12">
        <v>11</v>
      </c>
      <c r="L4" s="12">
        <v>11</v>
      </c>
      <c r="M4" s="12">
        <v>11</v>
      </c>
      <c r="N4" s="12">
        <v>11</v>
      </c>
      <c r="O4" s="12">
        <v>11</v>
      </c>
      <c r="P4" s="12">
        <v>11</v>
      </c>
      <c r="Q4" s="12">
        <v>11</v>
      </c>
      <c r="R4" s="12">
        <v>11</v>
      </c>
      <c r="S4" s="12">
        <v>11</v>
      </c>
      <c r="T4" s="12">
        <v>11</v>
      </c>
      <c r="U4" s="12">
        <v>11</v>
      </c>
      <c r="V4" s="12">
        <v>11</v>
      </c>
      <c r="W4" s="12">
        <v>11</v>
      </c>
      <c r="X4" s="12">
        <v>11</v>
      </c>
      <c r="Y4" s="12" t="s">
        <v>1393</v>
      </c>
      <c r="Z4" s="12" t="s">
        <v>1393</v>
      </c>
      <c r="AA4" s="12" t="s">
        <v>1393</v>
      </c>
      <c r="AB4" s="12" t="s">
        <v>1393</v>
      </c>
      <c r="AC4" s="12" t="s">
        <v>1393</v>
      </c>
      <c r="AD4" s="12">
        <v>11</v>
      </c>
      <c r="AE4" s="12">
        <v>11</v>
      </c>
      <c r="AF4" s="12">
        <v>11</v>
      </c>
      <c r="AG4" s="12">
        <v>11</v>
      </c>
      <c r="AH4" s="12">
        <v>11</v>
      </c>
      <c r="AI4" s="12">
        <v>11</v>
      </c>
      <c r="AJ4" s="12">
        <v>11</v>
      </c>
      <c r="AK4" s="12">
        <v>11</v>
      </c>
      <c r="AL4" s="12">
        <v>11</v>
      </c>
      <c r="AM4" s="12">
        <v>11</v>
      </c>
      <c r="AN4" s="12">
        <v>11</v>
      </c>
      <c r="AO4" s="12">
        <v>11</v>
      </c>
      <c r="AP4" s="12">
        <v>11</v>
      </c>
      <c r="AQ4" s="12">
        <v>11</v>
      </c>
      <c r="AR4" s="12">
        <v>11</v>
      </c>
      <c r="AS4" s="12">
        <v>11</v>
      </c>
      <c r="AT4" s="12">
        <v>11</v>
      </c>
      <c r="AU4" s="12">
        <v>11</v>
      </c>
      <c r="AV4" s="12">
        <v>11</v>
      </c>
      <c r="AW4" s="12">
        <v>11</v>
      </c>
      <c r="AX4" s="12">
        <v>11</v>
      </c>
      <c r="AY4" s="12">
        <v>11</v>
      </c>
      <c r="AZ4" s="12">
        <v>11</v>
      </c>
      <c r="BA4" s="12">
        <v>11</v>
      </c>
      <c r="BB4" s="12">
        <v>11</v>
      </c>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row>
    <row r="5" spans="1:82" x14ac:dyDescent="0.2">
      <c r="A5" s="11" t="s">
        <v>246</v>
      </c>
      <c r="B5" s="11" t="s">
        <v>244</v>
      </c>
      <c r="C5" s="11" t="s">
        <v>248</v>
      </c>
      <c r="D5" s="12">
        <v>7</v>
      </c>
      <c r="E5" s="12">
        <v>7</v>
      </c>
      <c r="F5" s="12">
        <v>7</v>
      </c>
      <c r="G5" s="12">
        <v>7</v>
      </c>
      <c r="H5" s="12">
        <v>7</v>
      </c>
      <c r="I5" s="12">
        <v>7</v>
      </c>
      <c r="J5" s="12">
        <v>7</v>
      </c>
      <c r="K5" s="12">
        <v>7</v>
      </c>
      <c r="L5" s="12">
        <v>7</v>
      </c>
      <c r="M5" s="12">
        <v>7</v>
      </c>
      <c r="N5" s="12">
        <v>7</v>
      </c>
      <c r="O5" s="12">
        <v>7</v>
      </c>
      <c r="P5" s="12">
        <v>7</v>
      </c>
      <c r="Q5" s="12">
        <v>7</v>
      </c>
      <c r="R5" s="12">
        <v>7</v>
      </c>
      <c r="S5" s="12">
        <v>7</v>
      </c>
      <c r="T5" s="12">
        <v>7</v>
      </c>
      <c r="U5" s="12">
        <v>7</v>
      </c>
      <c r="V5" s="12">
        <v>7</v>
      </c>
      <c r="W5" s="12">
        <v>7</v>
      </c>
      <c r="X5" s="12">
        <v>11</v>
      </c>
      <c r="Y5" s="12">
        <v>11</v>
      </c>
      <c r="Z5" s="12">
        <v>11</v>
      </c>
      <c r="AA5" s="12">
        <v>11</v>
      </c>
      <c r="AB5" s="12">
        <v>11</v>
      </c>
      <c r="AC5" s="12">
        <v>11</v>
      </c>
      <c r="AD5" s="12">
        <v>11</v>
      </c>
      <c r="AE5" s="12">
        <v>7</v>
      </c>
      <c r="AF5" s="12">
        <v>7</v>
      </c>
      <c r="AG5" s="12">
        <v>7</v>
      </c>
      <c r="AH5" s="12">
        <v>7</v>
      </c>
      <c r="AI5" s="12">
        <v>7</v>
      </c>
      <c r="AJ5" s="12">
        <v>7</v>
      </c>
      <c r="AK5" s="12">
        <v>7</v>
      </c>
      <c r="AL5" s="12">
        <v>7</v>
      </c>
      <c r="AM5" s="12">
        <v>7</v>
      </c>
      <c r="AN5" s="12">
        <v>7</v>
      </c>
      <c r="AO5" s="12">
        <v>7</v>
      </c>
      <c r="AP5" s="12">
        <v>7</v>
      </c>
      <c r="AQ5" s="12">
        <v>7</v>
      </c>
      <c r="AR5" s="12">
        <v>7</v>
      </c>
      <c r="AS5" s="12">
        <v>7</v>
      </c>
      <c r="AT5" s="12">
        <v>7</v>
      </c>
      <c r="AU5" s="12">
        <v>7</v>
      </c>
      <c r="AV5" s="12">
        <v>7</v>
      </c>
      <c r="AW5" s="12">
        <v>7</v>
      </c>
      <c r="AX5" s="12">
        <v>7</v>
      </c>
      <c r="AY5" s="12">
        <v>7</v>
      </c>
      <c r="AZ5" s="12">
        <v>7</v>
      </c>
      <c r="BA5" s="12">
        <v>7</v>
      </c>
      <c r="BB5" s="12">
        <v>7</v>
      </c>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row>
    <row r="6" spans="1:82" x14ac:dyDescent="0.2">
      <c r="A6" s="11" t="s">
        <v>79</v>
      </c>
      <c r="B6" s="11" t="s">
        <v>75</v>
      </c>
      <c r="C6" s="11" t="s">
        <v>64</v>
      </c>
      <c r="D6" s="12" t="s">
        <v>37</v>
      </c>
      <c r="E6" s="12" t="s">
        <v>37</v>
      </c>
      <c r="F6" s="12" t="s">
        <v>37</v>
      </c>
      <c r="G6" s="12" t="s">
        <v>62</v>
      </c>
      <c r="H6" s="12" t="s">
        <v>62</v>
      </c>
      <c r="I6" s="12" t="s">
        <v>78</v>
      </c>
      <c r="J6" s="12" t="s">
        <v>78</v>
      </c>
      <c r="K6" s="12" t="s">
        <v>78</v>
      </c>
      <c r="L6" s="12" t="s">
        <v>78</v>
      </c>
      <c r="M6" s="12" t="s">
        <v>78</v>
      </c>
      <c r="N6" s="12" t="s">
        <v>78</v>
      </c>
      <c r="O6" s="12" t="s">
        <v>78</v>
      </c>
      <c r="P6" s="12" t="s">
        <v>78</v>
      </c>
      <c r="Q6" s="12" t="s">
        <v>78</v>
      </c>
      <c r="R6" s="12" t="s">
        <v>78</v>
      </c>
      <c r="S6" s="12" t="s">
        <v>78</v>
      </c>
      <c r="T6" s="12" t="s">
        <v>78</v>
      </c>
      <c r="U6" s="12" t="s">
        <v>78</v>
      </c>
      <c r="V6" s="12" t="s">
        <v>78</v>
      </c>
      <c r="W6" s="12" t="s">
        <v>78</v>
      </c>
      <c r="X6" s="12" t="s">
        <v>78</v>
      </c>
      <c r="Y6" s="12" t="s">
        <v>78</v>
      </c>
      <c r="Z6" s="12" t="s">
        <v>78</v>
      </c>
      <c r="AA6" s="12" t="s">
        <v>78</v>
      </c>
      <c r="AB6" s="12" t="s">
        <v>78</v>
      </c>
      <c r="AC6" s="12" t="s">
        <v>78</v>
      </c>
      <c r="AD6" s="12" t="s">
        <v>78</v>
      </c>
      <c r="AE6" s="12" t="s">
        <v>78</v>
      </c>
      <c r="AF6" s="12" t="s">
        <v>78</v>
      </c>
      <c r="AG6" s="12" t="s">
        <v>78</v>
      </c>
      <c r="AH6" s="12" t="s">
        <v>78</v>
      </c>
      <c r="AI6" s="12" t="s">
        <v>78</v>
      </c>
      <c r="AJ6" s="12" t="s">
        <v>78</v>
      </c>
      <c r="AK6" s="12" t="s">
        <v>78</v>
      </c>
      <c r="AL6" s="12" t="s">
        <v>78</v>
      </c>
      <c r="AM6" s="12" t="s">
        <v>78</v>
      </c>
      <c r="AN6" s="12" t="s">
        <v>78</v>
      </c>
      <c r="AO6" s="12" t="s">
        <v>78</v>
      </c>
      <c r="AP6" s="12" t="s">
        <v>78</v>
      </c>
      <c r="AQ6" s="12" t="s">
        <v>78</v>
      </c>
      <c r="AR6" s="12" t="s">
        <v>78</v>
      </c>
      <c r="AS6" s="12" t="s">
        <v>78</v>
      </c>
      <c r="AT6" s="12" t="s">
        <v>78</v>
      </c>
      <c r="AU6" s="12" t="s">
        <v>78</v>
      </c>
      <c r="AV6" s="12" t="s">
        <v>78</v>
      </c>
      <c r="AW6" s="12" t="s">
        <v>78</v>
      </c>
      <c r="AX6" s="12" t="s">
        <v>78</v>
      </c>
      <c r="AY6" s="12" t="s">
        <v>78</v>
      </c>
      <c r="AZ6" s="12" t="s">
        <v>37</v>
      </c>
      <c r="BA6" s="12" t="s">
        <v>37</v>
      </c>
      <c r="BB6" s="12" t="s">
        <v>37</v>
      </c>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row>
    <row r="7" spans="1:82" x14ac:dyDescent="0.2">
      <c r="A7" s="11" t="s">
        <v>335</v>
      </c>
      <c r="B7" s="11" t="s">
        <v>333</v>
      </c>
      <c r="C7" s="11" t="s">
        <v>119</v>
      </c>
      <c r="D7" s="12">
        <v>7</v>
      </c>
      <c r="E7" s="12">
        <v>7</v>
      </c>
      <c r="F7" s="12">
        <v>7</v>
      </c>
      <c r="G7" s="12">
        <v>7</v>
      </c>
      <c r="H7" s="12">
        <v>7</v>
      </c>
      <c r="I7" s="12">
        <v>7</v>
      </c>
      <c r="J7" s="12">
        <v>7</v>
      </c>
      <c r="K7" s="12">
        <v>7</v>
      </c>
      <c r="L7" s="12">
        <v>7</v>
      </c>
      <c r="M7" s="12">
        <v>7</v>
      </c>
      <c r="N7" s="12">
        <v>7</v>
      </c>
      <c r="O7" s="12">
        <v>7</v>
      </c>
      <c r="P7" s="12">
        <v>7</v>
      </c>
      <c r="Q7" s="12">
        <v>7</v>
      </c>
      <c r="R7" s="12">
        <v>7</v>
      </c>
      <c r="S7" s="12">
        <v>7</v>
      </c>
      <c r="T7" s="12">
        <v>7</v>
      </c>
      <c r="U7" s="12">
        <v>7</v>
      </c>
      <c r="V7" s="12">
        <v>7</v>
      </c>
      <c r="W7" s="12">
        <v>7</v>
      </c>
      <c r="X7" s="12">
        <v>7</v>
      </c>
      <c r="Y7" s="12">
        <v>7</v>
      </c>
      <c r="Z7" s="12">
        <v>7</v>
      </c>
      <c r="AA7" s="12">
        <v>7</v>
      </c>
      <c r="AB7" s="12">
        <v>7</v>
      </c>
      <c r="AC7" s="12">
        <v>7</v>
      </c>
      <c r="AD7" s="12">
        <v>7</v>
      </c>
      <c r="AE7" s="12">
        <v>7</v>
      </c>
      <c r="AF7" s="12">
        <v>7</v>
      </c>
      <c r="AG7" s="12">
        <v>7</v>
      </c>
      <c r="AH7" s="12">
        <v>7</v>
      </c>
      <c r="AI7" s="12">
        <v>7</v>
      </c>
      <c r="AJ7" s="12">
        <v>7</v>
      </c>
      <c r="AK7" s="12">
        <v>7</v>
      </c>
      <c r="AL7" s="12">
        <v>7</v>
      </c>
      <c r="AM7" s="12">
        <v>7</v>
      </c>
      <c r="AN7" s="12">
        <v>7</v>
      </c>
      <c r="AO7" s="12">
        <v>7</v>
      </c>
      <c r="AP7" s="12">
        <v>7</v>
      </c>
      <c r="AQ7" s="12">
        <v>7</v>
      </c>
      <c r="AR7" s="12">
        <v>7</v>
      </c>
      <c r="AS7" s="12">
        <v>7</v>
      </c>
      <c r="AT7" s="12">
        <v>7</v>
      </c>
      <c r="AU7" s="12">
        <v>7</v>
      </c>
      <c r="AV7" s="12">
        <v>7</v>
      </c>
      <c r="AW7" s="12">
        <v>7</v>
      </c>
      <c r="AX7" s="12">
        <v>7</v>
      </c>
      <c r="AY7" s="12">
        <v>7</v>
      </c>
      <c r="AZ7" s="12">
        <v>7</v>
      </c>
      <c r="BA7" s="12">
        <v>7</v>
      </c>
      <c r="BB7" s="12">
        <v>7</v>
      </c>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row>
    <row r="8" spans="1:82" x14ac:dyDescent="0.2">
      <c r="A8" s="11" t="s">
        <v>317</v>
      </c>
      <c r="B8" s="11" t="s">
        <v>315</v>
      </c>
      <c r="C8" s="11" t="s">
        <v>248</v>
      </c>
      <c r="D8" s="12">
        <v>7</v>
      </c>
      <c r="E8" s="12">
        <v>7</v>
      </c>
      <c r="F8" s="12">
        <v>7</v>
      </c>
      <c r="G8" s="12">
        <v>7</v>
      </c>
      <c r="H8" s="12">
        <v>7</v>
      </c>
      <c r="I8" s="12">
        <v>7</v>
      </c>
      <c r="J8" s="12">
        <v>7</v>
      </c>
      <c r="K8" s="12">
        <v>7</v>
      </c>
      <c r="L8" s="12">
        <v>7</v>
      </c>
      <c r="M8" s="12">
        <v>7</v>
      </c>
      <c r="N8" s="12">
        <v>7</v>
      </c>
      <c r="O8" s="12">
        <v>7</v>
      </c>
      <c r="P8" s="12">
        <v>7</v>
      </c>
      <c r="Q8" s="12">
        <v>7</v>
      </c>
      <c r="R8" s="12">
        <v>7</v>
      </c>
      <c r="S8" s="12">
        <v>7</v>
      </c>
      <c r="T8" s="12">
        <v>7</v>
      </c>
      <c r="U8" s="12">
        <v>7</v>
      </c>
      <c r="V8" s="12">
        <v>7</v>
      </c>
      <c r="W8" s="12">
        <v>7</v>
      </c>
      <c r="X8" s="12">
        <v>7</v>
      </c>
      <c r="Y8" s="12">
        <v>11</v>
      </c>
      <c r="Z8" s="12">
        <v>11</v>
      </c>
      <c r="AA8" s="12">
        <v>11</v>
      </c>
      <c r="AB8" s="12">
        <v>11</v>
      </c>
      <c r="AC8" s="12">
        <v>11</v>
      </c>
      <c r="AD8" s="12">
        <v>11</v>
      </c>
      <c r="AE8" s="12">
        <v>11</v>
      </c>
      <c r="AF8" s="12">
        <v>11</v>
      </c>
      <c r="AG8" s="12">
        <v>11</v>
      </c>
      <c r="AH8" s="12">
        <v>11</v>
      </c>
      <c r="AI8" s="12">
        <v>11</v>
      </c>
      <c r="AJ8" s="12">
        <v>11</v>
      </c>
      <c r="AK8" s="12">
        <v>11</v>
      </c>
      <c r="AL8" s="12">
        <v>11</v>
      </c>
      <c r="AM8" s="12">
        <v>11</v>
      </c>
      <c r="AN8" s="12">
        <v>11</v>
      </c>
      <c r="AO8" s="12">
        <v>11</v>
      </c>
      <c r="AP8" s="12">
        <v>11</v>
      </c>
      <c r="AQ8" s="12">
        <v>11</v>
      </c>
      <c r="AR8" s="12">
        <v>11</v>
      </c>
      <c r="AS8" s="12">
        <v>11</v>
      </c>
      <c r="AT8" s="12">
        <v>11</v>
      </c>
      <c r="AU8" s="12">
        <v>11</v>
      </c>
      <c r="AV8" s="12">
        <v>11</v>
      </c>
      <c r="AW8" s="12">
        <v>11</v>
      </c>
      <c r="AX8" s="12">
        <v>11</v>
      </c>
      <c r="AY8" s="12">
        <v>11</v>
      </c>
      <c r="AZ8" s="12">
        <v>11</v>
      </c>
      <c r="BA8" s="12">
        <v>11</v>
      </c>
      <c r="BB8" s="12">
        <v>11</v>
      </c>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row>
    <row r="9" spans="1:82" x14ac:dyDescent="0.2">
      <c r="A9" s="11" t="s">
        <v>1605</v>
      </c>
      <c r="B9" s="11" t="s">
        <v>53</v>
      </c>
      <c r="C9" s="11" t="s">
        <v>44</v>
      </c>
      <c r="D9" s="12">
        <v>20</v>
      </c>
      <c r="E9" s="12">
        <v>20</v>
      </c>
      <c r="F9" s="12">
        <v>20</v>
      </c>
      <c r="G9" s="12">
        <v>20</v>
      </c>
      <c r="H9" s="12">
        <v>20</v>
      </c>
      <c r="I9" s="12">
        <v>20</v>
      </c>
      <c r="J9" s="12">
        <v>20</v>
      </c>
      <c r="K9" s="12">
        <v>20</v>
      </c>
      <c r="L9" s="12">
        <v>20</v>
      </c>
      <c r="M9" s="12">
        <v>20</v>
      </c>
      <c r="N9" s="12">
        <v>20</v>
      </c>
      <c r="O9" s="12">
        <v>20</v>
      </c>
      <c r="P9" s="12">
        <v>20</v>
      </c>
      <c r="Q9" s="12">
        <v>20</v>
      </c>
      <c r="R9" s="12">
        <v>20</v>
      </c>
      <c r="S9" s="12">
        <v>20</v>
      </c>
      <c r="T9" s="12">
        <v>20</v>
      </c>
      <c r="U9" s="12">
        <v>20</v>
      </c>
      <c r="V9" s="12">
        <v>20</v>
      </c>
      <c r="W9" s="12">
        <v>20</v>
      </c>
      <c r="X9" s="12">
        <v>20</v>
      </c>
      <c r="Y9" s="12">
        <v>20</v>
      </c>
      <c r="Z9" s="12">
        <v>20</v>
      </c>
      <c r="AA9" s="12">
        <v>20</v>
      </c>
      <c r="AB9" s="12">
        <v>20</v>
      </c>
      <c r="AC9" s="12">
        <v>20</v>
      </c>
      <c r="AD9" s="12">
        <v>20</v>
      </c>
      <c r="AE9" s="12">
        <v>20</v>
      </c>
      <c r="AF9" s="12">
        <v>20</v>
      </c>
      <c r="AG9" s="12">
        <v>20</v>
      </c>
      <c r="AH9" s="12">
        <v>20</v>
      </c>
      <c r="AI9" s="12">
        <v>20</v>
      </c>
      <c r="AJ9" s="12">
        <v>20</v>
      </c>
      <c r="AK9" s="12">
        <v>20</v>
      </c>
      <c r="AL9" s="12">
        <v>20</v>
      </c>
      <c r="AM9" s="12">
        <v>20</v>
      </c>
      <c r="AN9" s="12">
        <v>20</v>
      </c>
      <c r="AO9" s="12">
        <v>20</v>
      </c>
      <c r="AP9" s="12">
        <v>20</v>
      </c>
      <c r="AQ9" s="12">
        <v>20</v>
      </c>
      <c r="AR9" s="12">
        <v>20</v>
      </c>
      <c r="AS9" s="12">
        <v>20</v>
      </c>
      <c r="AT9" s="12">
        <v>20</v>
      </c>
      <c r="AU9" s="12">
        <v>20</v>
      </c>
      <c r="AV9" s="12">
        <v>20</v>
      </c>
      <c r="AW9" s="12">
        <v>20</v>
      </c>
      <c r="AX9" s="12">
        <v>20</v>
      </c>
      <c r="AY9" s="12">
        <v>20</v>
      </c>
      <c r="AZ9" s="12">
        <v>20</v>
      </c>
      <c r="BA9" s="12">
        <v>20</v>
      </c>
      <c r="BB9" s="12">
        <v>20</v>
      </c>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row>
    <row r="10" spans="1:82" x14ac:dyDescent="0.2">
      <c r="A10" s="11" t="s">
        <v>63</v>
      </c>
      <c r="B10" s="11" t="s">
        <v>60</v>
      </c>
      <c r="C10" s="11" t="s">
        <v>64</v>
      </c>
      <c r="D10" s="12">
        <v>7</v>
      </c>
      <c r="E10" s="12">
        <v>7</v>
      </c>
      <c r="F10" s="12">
        <v>7</v>
      </c>
      <c r="G10" s="12" t="s">
        <v>62</v>
      </c>
      <c r="H10" s="12" t="s">
        <v>62</v>
      </c>
      <c r="I10" s="12" t="s">
        <v>78</v>
      </c>
      <c r="J10" s="12" t="s">
        <v>78</v>
      </c>
      <c r="K10" s="12" t="s">
        <v>78</v>
      </c>
      <c r="L10" s="12" t="s">
        <v>78</v>
      </c>
      <c r="M10" s="12" t="s">
        <v>78</v>
      </c>
      <c r="N10" s="12" t="s">
        <v>78</v>
      </c>
      <c r="O10" s="12" t="s">
        <v>78</v>
      </c>
      <c r="P10" s="12" t="s">
        <v>78</v>
      </c>
      <c r="Q10" s="12" t="s">
        <v>78</v>
      </c>
      <c r="R10" s="12" t="s">
        <v>78</v>
      </c>
      <c r="S10" s="12" t="s">
        <v>78</v>
      </c>
      <c r="T10" s="12" t="s">
        <v>78</v>
      </c>
      <c r="U10" s="12" t="s">
        <v>78</v>
      </c>
      <c r="V10" s="12" t="s">
        <v>78</v>
      </c>
      <c r="W10" s="12" t="s">
        <v>78</v>
      </c>
      <c r="X10" s="12" t="s">
        <v>78</v>
      </c>
      <c r="Y10" s="12" t="s">
        <v>78</v>
      </c>
      <c r="Z10" s="12" t="s">
        <v>78</v>
      </c>
      <c r="AA10" s="12" t="s">
        <v>78</v>
      </c>
      <c r="AB10" s="12" t="s">
        <v>78</v>
      </c>
      <c r="AC10" s="12" t="s">
        <v>78</v>
      </c>
      <c r="AD10" s="12" t="s">
        <v>78</v>
      </c>
      <c r="AE10" s="12" t="s">
        <v>78</v>
      </c>
      <c r="AF10" s="12" t="s">
        <v>78</v>
      </c>
      <c r="AG10" s="12" t="s">
        <v>78</v>
      </c>
      <c r="AH10" s="12" t="s">
        <v>78</v>
      </c>
      <c r="AI10" s="12" t="s">
        <v>78</v>
      </c>
      <c r="AJ10" s="12" t="s">
        <v>78</v>
      </c>
      <c r="AK10" s="12" t="s">
        <v>78</v>
      </c>
      <c r="AL10" s="12" t="s">
        <v>78</v>
      </c>
      <c r="AM10" s="12" t="s">
        <v>78</v>
      </c>
      <c r="AN10" s="12" t="s">
        <v>78</v>
      </c>
      <c r="AO10" s="12" t="s">
        <v>78</v>
      </c>
      <c r="AP10" s="12" t="s">
        <v>78</v>
      </c>
      <c r="AQ10" s="12" t="s">
        <v>78</v>
      </c>
      <c r="AR10" s="12" t="s">
        <v>78</v>
      </c>
      <c r="AS10" s="12" t="s">
        <v>78</v>
      </c>
      <c r="AT10" s="12" t="s">
        <v>78</v>
      </c>
      <c r="AU10" s="12" t="s">
        <v>78</v>
      </c>
      <c r="AV10" s="12" t="s">
        <v>78</v>
      </c>
      <c r="AW10" s="12" t="s">
        <v>78</v>
      </c>
      <c r="AX10" s="12">
        <v>7</v>
      </c>
      <c r="AY10" s="12">
        <v>7</v>
      </c>
      <c r="AZ10" s="12">
        <v>7</v>
      </c>
      <c r="BA10" s="12">
        <v>7</v>
      </c>
      <c r="BB10" s="12">
        <v>7</v>
      </c>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row>
    <row r="11" spans="1:82" x14ac:dyDescent="0.2">
      <c r="A11" s="11" t="s">
        <v>433</v>
      </c>
      <c r="B11" s="11" t="s">
        <v>431</v>
      </c>
      <c r="C11" s="11" t="s">
        <v>119</v>
      </c>
      <c r="D11" s="12">
        <v>7</v>
      </c>
      <c r="E11" s="12">
        <v>7</v>
      </c>
      <c r="F11" s="12">
        <v>7</v>
      </c>
      <c r="G11" s="12">
        <v>7</v>
      </c>
      <c r="H11" s="12">
        <v>7</v>
      </c>
      <c r="I11" s="12">
        <v>7</v>
      </c>
      <c r="J11" s="12">
        <v>7</v>
      </c>
      <c r="K11" s="12">
        <v>7</v>
      </c>
      <c r="L11" s="12">
        <v>7</v>
      </c>
      <c r="M11" s="12">
        <v>7</v>
      </c>
      <c r="N11" s="12">
        <v>7</v>
      </c>
      <c r="O11" s="12">
        <v>7</v>
      </c>
      <c r="P11" s="12">
        <v>7</v>
      </c>
      <c r="Q11" s="12">
        <v>7</v>
      </c>
      <c r="R11" s="12">
        <v>7</v>
      </c>
      <c r="S11" s="12">
        <v>7</v>
      </c>
      <c r="T11" s="12">
        <v>7</v>
      </c>
      <c r="U11" s="12">
        <v>7</v>
      </c>
      <c r="V11" s="12">
        <v>7</v>
      </c>
      <c r="W11" s="12">
        <v>7</v>
      </c>
      <c r="X11" s="12">
        <v>7</v>
      </c>
      <c r="Y11" s="12">
        <v>7</v>
      </c>
      <c r="Z11" s="12">
        <v>7</v>
      </c>
      <c r="AA11" s="12">
        <v>7</v>
      </c>
      <c r="AB11" s="12">
        <v>7</v>
      </c>
      <c r="AC11" s="12">
        <v>7</v>
      </c>
      <c r="AD11" s="12">
        <v>7</v>
      </c>
      <c r="AE11" s="12">
        <v>7</v>
      </c>
      <c r="AF11" s="12">
        <v>7</v>
      </c>
      <c r="AG11" s="12">
        <v>7</v>
      </c>
      <c r="AH11" s="12">
        <v>7</v>
      </c>
      <c r="AI11" s="12">
        <v>7</v>
      </c>
      <c r="AJ11" s="12">
        <v>7</v>
      </c>
      <c r="AK11" s="12">
        <v>7</v>
      </c>
      <c r="AL11" s="12">
        <v>7</v>
      </c>
      <c r="AM11" s="12">
        <v>7</v>
      </c>
      <c r="AN11" s="12">
        <v>7</v>
      </c>
      <c r="AO11" s="12">
        <v>7</v>
      </c>
      <c r="AP11" s="12">
        <v>7</v>
      </c>
      <c r="AQ11" s="12">
        <v>7</v>
      </c>
      <c r="AR11" s="12">
        <v>7</v>
      </c>
      <c r="AS11" s="12">
        <v>7</v>
      </c>
      <c r="AT11" s="12">
        <v>7</v>
      </c>
      <c r="AU11" s="12">
        <v>7</v>
      </c>
      <c r="AV11" s="12">
        <v>7</v>
      </c>
      <c r="AW11" s="12">
        <v>7</v>
      </c>
      <c r="AX11" s="12">
        <v>7</v>
      </c>
      <c r="AY11" s="12">
        <v>7</v>
      </c>
      <c r="AZ11" s="12">
        <v>7</v>
      </c>
      <c r="BA11" s="12">
        <v>7</v>
      </c>
      <c r="BB11" s="12">
        <v>7</v>
      </c>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row>
    <row r="12" spans="1:82" x14ac:dyDescent="0.2">
      <c r="A12" s="11" t="s">
        <v>343</v>
      </c>
      <c r="B12" s="11" t="s">
        <v>341</v>
      </c>
      <c r="C12" s="11" t="s">
        <v>119</v>
      </c>
      <c r="D12" s="12">
        <v>7</v>
      </c>
      <c r="E12" s="12">
        <v>7</v>
      </c>
      <c r="F12" s="12">
        <v>7</v>
      </c>
      <c r="G12" s="12">
        <v>7</v>
      </c>
      <c r="H12" s="12">
        <v>7</v>
      </c>
      <c r="I12" s="12">
        <v>7</v>
      </c>
      <c r="J12" s="12">
        <v>7</v>
      </c>
      <c r="K12" s="12">
        <v>7</v>
      </c>
      <c r="L12" s="12">
        <v>7</v>
      </c>
      <c r="M12" s="12">
        <v>7</v>
      </c>
      <c r="N12" s="12">
        <v>7</v>
      </c>
      <c r="O12" s="12">
        <v>7</v>
      </c>
      <c r="P12" s="12">
        <v>7</v>
      </c>
      <c r="Q12" s="12">
        <v>7</v>
      </c>
      <c r="R12" s="12">
        <v>7</v>
      </c>
      <c r="S12" s="12">
        <v>7</v>
      </c>
      <c r="T12" s="12">
        <v>7</v>
      </c>
      <c r="U12" s="12">
        <v>7</v>
      </c>
      <c r="V12" s="12">
        <v>7</v>
      </c>
      <c r="W12" s="12">
        <v>7</v>
      </c>
      <c r="X12" s="12">
        <v>7</v>
      </c>
      <c r="Y12" s="12">
        <v>7</v>
      </c>
      <c r="Z12" s="12">
        <v>7</v>
      </c>
      <c r="AA12" s="12">
        <v>7</v>
      </c>
      <c r="AB12" s="12">
        <v>7</v>
      </c>
      <c r="AC12" s="12">
        <v>7</v>
      </c>
      <c r="AD12" s="12">
        <v>7</v>
      </c>
      <c r="AE12" s="12">
        <v>7</v>
      </c>
      <c r="AF12" s="12">
        <v>7</v>
      </c>
      <c r="AG12" s="12">
        <v>7</v>
      </c>
      <c r="AH12" s="12">
        <v>7</v>
      </c>
      <c r="AI12" s="12">
        <v>7</v>
      </c>
      <c r="AJ12" s="12">
        <v>7</v>
      </c>
      <c r="AK12" s="12">
        <v>7</v>
      </c>
      <c r="AL12" s="12">
        <v>7</v>
      </c>
      <c r="AM12" s="12">
        <v>7</v>
      </c>
      <c r="AN12" s="12">
        <v>7</v>
      </c>
      <c r="AO12" s="12">
        <v>7</v>
      </c>
      <c r="AP12" s="12">
        <v>7</v>
      </c>
      <c r="AQ12" s="12">
        <v>7</v>
      </c>
      <c r="AR12" s="12">
        <v>7</v>
      </c>
      <c r="AS12" s="12">
        <v>7</v>
      </c>
      <c r="AT12" s="12">
        <v>7</v>
      </c>
      <c r="AU12" s="12">
        <v>7</v>
      </c>
      <c r="AV12" s="12">
        <v>7</v>
      </c>
      <c r="AW12" s="12">
        <v>7</v>
      </c>
      <c r="AX12" s="12">
        <v>7</v>
      </c>
      <c r="AY12" s="12">
        <v>7</v>
      </c>
      <c r="AZ12" s="12">
        <v>7</v>
      </c>
      <c r="BA12" s="12">
        <v>7</v>
      </c>
      <c r="BB12" s="12">
        <v>7</v>
      </c>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row>
    <row r="13" spans="1:82" x14ac:dyDescent="0.2">
      <c r="A13" s="11" t="s">
        <v>269</v>
      </c>
      <c r="B13" s="11" t="s">
        <v>270</v>
      </c>
      <c r="C13" s="11" t="s">
        <v>64</v>
      </c>
      <c r="D13" s="12" t="s">
        <v>37</v>
      </c>
      <c r="E13" s="12" t="s">
        <v>37</v>
      </c>
      <c r="F13" s="12" t="s">
        <v>37</v>
      </c>
      <c r="G13" s="12" t="s">
        <v>37</v>
      </c>
      <c r="H13" s="12" t="s">
        <v>37</v>
      </c>
      <c r="I13" s="12" t="s">
        <v>37</v>
      </c>
      <c r="J13" s="12" t="s">
        <v>37</v>
      </c>
      <c r="K13" s="12" t="s">
        <v>37</v>
      </c>
      <c r="L13" s="12" t="s">
        <v>37</v>
      </c>
      <c r="M13" s="12" t="s">
        <v>37</v>
      </c>
      <c r="N13" s="12" t="s">
        <v>62</v>
      </c>
      <c r="O13" s="12" t="s">
        <v>62</v>
      </c>
      <c r="P13" s="12" t="s">
        <v>62</v>
      </c>
      <c r="Q13" s="12" t="s">
        <v>62</v>
      </c>
      <c r="R13" s="12" t="s">
        <v>62</v>
      </c>
      <c r="S13" s="12" t="s">
        <v>78</v>
      </c>
      <c r="T13" s="12" t="s">
        <v>78</v>
      </c>
      <c r="U13" s="12" t="s">
        <v>78</v>
      </c>
      <c r="V13" s="12" t="s">
        <v>78</v>
      </c>
      <c r="W13" s="12" t="s">
        <v>78</v>
      </c>
      <c r="X13" s="12" t="s">
        <v>78</v>
      </c>
      <c r="Y13" s="12" t="s">
        <v>78</v>
      </c>
      <c r="Z13" s="12" t="s">
        <v>78</v>
      </c>
      <c r="AA13" s="12" t="s">
        <v>78</v>
      </c>
      <c r="AB13" s="12" t="s">
        <v>78</v>
      </c>
      <c r="AC13" s="12" t="s">
        <v>78</v>
      </c>
      <c r="AD13" s="12" t="s">
        <v>78</v>
      </c>
      <c r="AE13" s="12" t="s">
        <v>78</v>
      </c>
      <c r="AF13" s="12" t="s">
        <v>78</v>
      </c>
      <c r="AG13" s="12" t="s">
        <v>78</v>
      </c>
      <c r="AH13" s="12" t="s">
        <v>78</v>
      </c>
      <c r="AI13" s="12" t="s">
        <v>78</v>
      </c>
      <c r="AJ13" s="12" t="s">
        <v>78</v>
      </c>
      <c r="AK13" s="12" t="s">
        <v>78</v>
      </c>
      <c r="AL13" s="12" t="s">
        <v>78</v>
      </c>
      <c r="AM13" s="12" t="s">
        <v>78</v>
      </c>
      <c r="AN13" s="12" t="s">
        <v>78</v>
      </c>
      <c r="AO13" s="12" t="s">
        <v>78</v>
      </c>
      <c r="AP13" s="12" t="s">
        <v>78</v>
      </c>
      <c r="AQ13" s="12" t="s">
        <v>78</v>
      </c>
      <c r="AR13" s="12" t="s">
        <v>78</v>
      </c>
      <c r="AS13" s="12" t="s">
        <v>78</v>
      </c>
      <c r="AT13" s="12" t="s">
        <v>78</v>
      </c>
      <c r="AU13" s="12" t="s">
        <v>78</v>
      </c>
      <c r="AV13" s="12" t="s">
        <v>78</v>
      </c>
      <c r="AW13" s="12" t="s">
        <v>78</v>
      </c>
      <c r="AX13" s="12" t="s">
        <v>78</v>
      </c>
      <c r="AY13" s="12" t="s">
        <v>78</v>
      </c>
      <c r="AZ13" s="12" t="s">
        <v>78</v>
      </c>
      <c r="BA13" s="12" t="s">
        <v>78</v>
      </c>
      <c r="BB13" s="12" t="s">
        <v>78</v>
      </c>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c r="CC13" s="11"/>
      <c r="CD13" s="11"/>
    </row>
    <row r="14" spans="1:82" x14ac:dyDescent="0.2">
      <c r="A14" s="11" t="s">
        <v>84</v>
      </c>
      <c r="B14" s="11" t="s">
        <v>82</v>
      </c>
      <c r="C14" s="11" t="s">
        <v>73</v>
      </c>
      <c r="D14" s="12">
        <v>7</v>
      </c>
      <c r="E14" s="12">
        <v>7</v>
      </c>
      <c r="F14" s="12">
        <v>7</v>
      </c>
      <c r="G14" s="12">
        <v>7</v>
      </c>
      <c r="H14" s="12">
        <v>7</v>
      </c>
      <c r="I14" s="12">
        <v>7</v>
      </c>
      <c r="J14" s="12">
        <v>7</v>
      </c>
      <c r="K14" s="12">
        <v>7</v>
      </c>
      <c r="L14" s="12">
        <v>7</v>
      </c>
      <c r="M14" s="12">
        <v>7</v>
      </c>
      <c r="N14" s="12">
        <v>7</v>
      </c>
      <c r="O14" s="12">
        <v>11</v>
      </c>
      <c r="P14" s="12">
        <v>11</v>
      </c>
      <c r="Q14" s="12">
        <v>11</v>
      </c>
      <c r="R14" s="12">
        <v>11</v>
      </c>
      <c r="S14" s="12">
        <v>11</v>
      </c>
      <c r="T14" s="12">
        <v>11</v>
      </c>
      <c r="U14" s="12">
        <v>11</v>
      </c>
      <c r="V14" s="12">
        <v>11</v>
      </c>
      <c r="W14" s="12">
        <v>11</v>
      </c>
      <c r="X14" s="12">
        <v>11</v>
      </c>
      <c r="Y14" s="12" t="s">
        <v>1393</v>
      </c>
      <c r="Z14" s="12" t="s">
        <v>1393</v>
      </c>
      <c r="AA14" s="12" t="s">
        <v>1393</v>
      </c>
      <c r="AB14" s="12" t="s">
        <v>1393</v>
      </c>
      <c r="AC14" s="12" t="s">
        <v>1393</v>
      </c>
      <c r="AD14" s="12">
        <v>7</v>
      </c>
      <c r="AE14" s="12">
        <v>7</v>
      </c>
      <c r="AF14" s="12">
        <v>7</v>
      </c>
      <c r="AG14" s="12">
        <v>7</v>
      </c>
      <c r="AH14" s="12">
        <v>7</v>
      </c>
      <c r="AI14" s="12">
        <v>7</v>
      </c>
      <c r="AJ14" s="12">
        <v>7</v>
      </c>
      <c r="AK14" s="12">
        <v>7</v>
      </c>
      <c r="AL14" s="12">
        <v>7</v>
      </c>
      <c r="AM14" s="12">
        <v>7</v>
      </c>
      <c r="AN14" s="12">
        <v>7</v>
      </c>
      <c r="AO14" s="12">
        <v>7</v>
      </c>
      <c r="AP14" s="12">
        <v>7</v>
      </c>
      <c r="AQ14" s="12">
        <v>7</v>
      </c>
      <c r="AR14" s="12">
        <v>7</v>
      </c>
      <c r="AS14" s="12">
        <v>7</v>
      </c>
      <c r="AT14" s="12">
        <v>7</v>
      </c>
      <c r="AU14" s="12">
        <v>7</v>
      </c>
      <c r="AV14" s="12">
        <v>7</v>
      </c>
      <c r="AW14" s="12">
        <v>7</v>
      </c>
      <c r="AX14" s="12">
        <v>7</v>
      </c>
      <c r="AY14" s="12">
        <v>7</v>
      </c>
      <c r="AZ14" s="12">
        <v>7</v>
      </c>
      <c r="BA14" s="12">
        <v>7</v>
      </c>
      <c r="BB14" s="12">
        <v>7</v>
      </c>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row>
    <row r="15" spans="1:82" x14ac:dyDescent="0.2">
      <c r="A15" s="11" t="s">
        <v>498</v>
      </c>
      <c r="B15" s="11" t="s">
        <v>496</v>
      </c>
      <c r="C15" s="11" t="s">
        <v>44</v>
      </c>
      <c r="D15" s="12">
        <v>20</v>
      </c>
      <c r="E15" s="12">
        <v>20</v>
      </c>
      <c r="F15" s="12">
        <v>20</v>
      </c>
      <c r="G15" s="12">
        <v>20</v>
      </c>
      <c r="H15" s="12">
        <v>20</v>
      </c>
      <c r="I15" s="12">
        <v>20</v>
      </c>
      <c r="J15" s="12">
        <v>20</v>
      </c>
      <c r="K15" s="12">
        <v>20</v>
      </c>
      <c r="L15" s="12">
        <v>20</v>
      </c>
      <c r="M15" s="12">
        <v>20</v>
      </c>
      <c r="N15" s="12">
        <v>20</v>
      </c>
      <c r="O15" s="12">
        <v>20</v>
      </c>
      <c r="P15" s="12">
        <v>20</v>
      </c>
      <c r="Q15" s="12">
        <v>20</v>
      </c>
      <c r="R15" s="12">
        <v>20</v>
      </c>
      <c r="S15" s="12">
        <v>20</v>
      </c>
      <c r="T15" s="12">
        <v>20</v>
      </c>
      <c r="U15" s="12">
        <v>20</v>
      </c>
      <c r="V15" s="12">
        <v>20</v>
      </c>
      <c r="W15" s="12">
        <v>20</v>
      </c>
      <c r="X15" s="12">
        <v>20</v>
      </c>
      <c r="Y15" s="12">
        <v>20</v>
      </c>
      <c r="Z15" s="12">
        <v>20</v>
      </c>
      <c r="AA15" s="12">
        <v>20</v>
      </c>
      <c r="AB15" s="12">
        <v>20</v>
      </c>
      <c r="AC15" s="12">
        <v>20</v>
      </c>
      <c r="AD15" s="12">
        <v>20</v>
      </c>
      <c r="AE15" s="12">
        <v>20</v>
      </c>
      <c r="AF15" s="12">
        <v>20</v>
      </c>
      <c r="AG15" s="12">
        <v>20</v>
      </c>
      <c r="AH15" s="12">
        <v>20</v>
      </c>
      <c r="AI15" s="12">
        <v>20</v>
      </c>
      <c r="AJ15" s="12">
        <v>20</v>
      </c>
      <c r="AK15" s="12">
        <v>20</v>
      </c>
      <c r="AL15" s="12">
        <v>20</v>
      </c>
      <c r="AM15" s="12">
        <v>20</v>
      </c>
      <c r="AN15" s="12">
        <v>20</v>
      </c>
      <c r="AO15" s="12">
        <v>20</v>
      </c>
      <c r="AP15" s="12">
        <v>20</v>
      </c>
      <c r="AQ15" s="12">
        <v>20</v>
      </c>
      <c r="AR15" s="12">
        <v>20</v>
      </c>
      <c r="AS15" s="12">
        <v>20</v>
      </c>
      <c r="AT15" s="12">
        <v>20</v>
      </c>
      <c r="AU15" s="12">
        <v>20</v>
      </c>
      <c r="AV15" s="12">
        <v>20</v>
      </c>
      <c r="AW15" s="12">
        <v>20</v>
      </c>
      <c r="AX15" s="12">
        <v>20</v>
      </c>
      <c r="AY15" s="12">
        <v>20</v>
      </c>
      <c r="AZ15" s="12">
        <v>20</v>
      </c>
      <c r="BA15" s="12">
        <v>20</v>
      </c>
      <c r="BB15" s="12">
        <v>20</v>
      </c>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c r="CC15" s="11"/>
      <c r="CD15" s="11"/>
    </row>
    <row r="16" spans="1:82" x14ac:dyDescent="0.2">
      <c r="A16" s="11" t="s">
        <v>545</v>
      </c>
      <c r="B16" s="11" t="s">
        <v>543</v>
      </c>
      <c r="C16" s="11" t="s">
        <v>119</v>
      </c>
      <c r="D16" s="12">
        <v>7</v>
      </c>
      <c r="E16" s="12">
        <v>7</v>
      </c>
      <c r="F16" s="12">
        <v>7</v>
      </c>
      <c r="G16" s="12">
        <v>7</v>
      </c>
      <c r="H16" s="12">
        <v>7</v>
      </c>
      <c r="I16" s="12">
        <v>7</v>
      </c>
      <c r="J16" s="12">
        <v>7</v>
      </c>
      <c r="K16" s="12">
        <v>7</v>
      </c>
      <c r="L16" s="12">
        <v>7</v>
      </c>
      <c r="M16" s="12">
        <v>7</v>
      </c>
      <c r="N16" s="12">
        <v>7</v>
      </c>
      <c r="O16" s="12">
        <v>7</v>
      </c>
      <c r="P16" s="12">
        <v>7</v>
      </c>
      <c r="Q16" s="12">
        <v>7</v>
      </c>
      <c r="R16" s="12">
        <v>7</v>
      </c>
      <c r="S16" s="12">
        <v>7</v>
      </c>
      <c r="T16" s="12">
        <v>7</v>
      </c>
      <c r="U16" s="12">
        <v>7</v>
      </c>
      <c r="V16" s="12">
        <v>7</v>
      </c>
      <c r="W16" s="12">
        <v>7</v>
      </c>
      <c r="X16" s="12">
        <v>7</v>
      </c>
      <c r="Y16" s="12">
        <v>7</v>
      </c>
      <c r="Z16" s="12">
        <v>7</v>
      </c>
      <c r="AA16" s="12">
        <v>7</v>
      </c>
      <c r="AB16" s="12">
        <v>7</v>
      </c>
      <c r="AC16" s="12">
        <v>7</v>
      </c>
      <c r="AD16" s="12">
        <v>7</v>
      </c>
      <c r="AE16" s="12">
        <v>7</v>
      </c>
      <c r="AF16" s="12">
        <v>7</v>
      </c>
      <c r="AG16" s="12">
        <v>7</v>
      </c>
      <c r="AH16" s="12">
        <v>7</v>
      </c>
      <c r="AI16" s="12">
        <v>7</v>
      </c>
      <c r="AJ16" s="12">
        <v>7</v>
      </c>
      <c r="AK16" s="12">
        <v>7</v>
      </c>
      <c r="AL16" s="12">
        <v>7</v>
      </c>
      <c r="AM16" s="12">
        <v>7</v>
      </c>
      <c r="AN16" s="12">
        <v>7</v>
      </c>
      <c r="AO16" s="12">
        <v>7</v>
      </c>
      <c r="AP16" s="12">
        <v>7</v>
      </c>
      <c r="AQ16" s="12">
        <v>7</v>
      </c>
      <c r="AR16" s="12">
        <v>7</v>
      </c>
      <c r="AS16" s="12">
        <v>7</v>
      </c>
      <c r="AT16" s="12">
        <v>7</v>
      </c>
      <c r="AU16" s="12">
        <v>7</v>
      </c>
      <c r="AV16" s="12">
        <v>7</v>
      </c>
      <c r="AW16" s="12">
        <v>7</v>
      </c>
      <c r="AX16" s="12">
        <v>7</v>
      </c>
      <c r="AY16" s="12">
        <v>7</v>
      </c>
      <c r="AZ16" s="12">
        <v>7</v>
      </c>
      <c r="BA16" s="12">
        <v>7</v>
      </c>
      <c r="BB16" s="12">
        <v>7</v>
      </c>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c r="CC16" s="11"/>
      <c r="CD16" s="11"/>
    </row>
    <row r="17" spans="1:82" x14ac:dyDescent="0.2">
      <c r="A17" s="11" t="s">
        <v>112</v>
      </c>
      <c r="B17" s="11" t="s">
        <v>109</v>
      </c>
      <c r="C17" s="11" t="s">
        <v>104</v>
      </c>
      <c r="D17" s="12">
        <v>7</v>
      </c>
      <c r="E17" s="12">
        <v>7</v>
      </c>
      <c r="F17" s="12">
        <v>7</v>
      </c>
      <c r="G17" s="12" t="s">
        <v>384</v>
      </c>
      <c r="H17" s="12" t="s">
        <v>384</v>
      </c>
      <c r="I17" s="12" t="s">
        <v>101</v>
      </c>
      <c r="J17" s="12" t="s">
        <v>101</v>
      </c>
      <c r="K17" s="12" t="s">
        <v>101</v>
      </c>
      <c r="L17" s="12" t="s">
        <v>101</v>
      </c>
      <c r="M17" s="12" t="s">
        <v>101</v>
      </c>
      <c r="N17" s="12" t="s">
        <v>101</v>
      </c>
      <c r="O17" s="12" t="s">
        <v>101</v>
      </c>
      <c r="P17" s="12" t="s">
        <v>101</v>
      </c>
      <c r="Q17" s="12">
        <v>7</v>
      </c>
      <c r="R17" s="12">
        <v>7</v>
      </c>
      <c r="S17" s="12">
        <v>7</v>
      </c>
      <c r="T17" s="12">
        <v>7</v>
      </c>
      <c r="U17" s="12">
        <v>7</v>
      </c>
      <c r="V17" s="12">
        <v>7</v>
      </c>
      <c r="W17" s="12">
        <v>7</v>
      </c>
      <c r="X17" s="12">
        <v>7</v>
      </c>
      <c r="Y17" s="12">
        <v>7</v>
      </c>
      <c r="Z17" s="12">
        <v>7</v>
      </c>
      <c r="AA17" s="12">
        <v>7</v>
      </c>
      <c r="AB17" s="12">
        <v>7</v>
      </c>
      <c r="AC17" s="12">
        <v>7</v>
      </c>
      <c r="AD17" s="12">
        <v>7</v>
      </c>
      <c r="AE17" s="12">
        <v>7</v>
      </c>
      <c r="AF17" s="12">
        <v>7</v>
      </c>
      <c r="AG17" s="12">
        <v>7</v>
      </c>
      <c r="AH17" s="12">
        <v>7</v>
      </c>
      <c r="AI17" s="12">
        <v>7</v>
      </c>
      <c r="AJ17" s="12">
        <v>7</v>
      </c>
      <c r="AK17" s="12">
        <v>7</v>
      </c>
      <c r="AL17" s="12">
        <v>7</v>
      </c>
      <c r="AM17" s="12">
        <v>7</v>
      </c>
      <c r="AN17" s="12">
        <v>7</v>
      </c>
      <c r="AO17" s="12">
        <v>7</v>
      </c>
      <c r="AP17" s="12">
        <v>7</v>
      </c>
      <c r="AQ17" s="12">
        <v>7</v>
      </c>
      <c r="AR17" s="12">
        <v>7</v>
      </c>
      <c r="AS17" s="12">
        <v>7</v>
      </c>
      <c r="AT17" s="12">
        <v>7</v>
      </c>
      <c r="AU17" s="12">
        <v>7</v>
      </c>
      <c r="AV17" s="12">
        <v>7</v>
      </c>
      <c r="AW17" s="12">
        <v>7</v>
      </c>
      <c r="AX17" s="12">
        <v>7</v>
      </c>
      <c r="AY17" s="12">
        <v>7</v>
      </c>
      <c r="AZ17" s="12">
        <v>7</v>
      </c>
      <c r="BA17" s="12">
        <v>7</v>
      </c>
      <c r="BB17" s="12">
        <v>7</v>
      </c>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row>
    <row r="18" spans="1:82" x14ac:dyDescent="0.2">
      <c r="A18" s="11" t="s">
        <v>1604</v>
      </c>
      <c r="B18" s="11" t="s">
        <v>41</v>
      </c>
      <c r="C18" s="11" t="s">
        <v>248</v>
      </c>
      <c r="D18" s="12" t="s">
        <v>37</v>
      </c>
      <c r="E18" s="12" t="s">
        <v>37</v>
      </c>
      <c r="F18" s="12" t="s">
        <v>37</v>
      </c>
      <c r="G18" s="12" t="s">
        <v>37</v>
      </c>
      <c r="H18" s="12" t="s">
        <v>37</v>
      </c>
      <c r="I18" s="12" t="s">
        <v>37</v>
      </c>
      <c r="J18" s="12" t="s">
        <v>37</v>
      </c>
      <c r="K18" s="12" t="s">
        <v>37</v>
      </c>
      <c r="L18" s="12" t="s">
        <v>37</v>
      </c>
      <c r="M18" s="12">
        <v>11</v>
      </c>
      <c r="N18" s="12">
        <v>11</v>
      </c>
      <c r="O18" s="12">
        <v>11</v>
      </c>
      <c r="P18" s="12">
        <v>11</v>
      </c>
      <c r="Q18" s="12">
        <v>11</v>
      </c>
      <c r="R18" s="12">
        <v>11</v>
      </c>
      <c r="S18" s="12">
        <v>11</v>
      </c>
      <c r="T18" s="12">
        <v>11</v>
      </c>
      <c r="U18" s="12">
        <v>11</v>
      </c>
      <c r="V18" s="12">
        <v>11</v>
      </c>
      <c r="W18" s="12">
        <v>11</v>
      </c>
      <c r="X18" s="12">
        <v>11</v>
      </c>
      <c r="Y18" s="12">
        <v>11</v>
      </c>
      <c r="Z18" s="12">
        <v>11</v>
      </c>
      <c r="AA18" s="12">
        <v>11</v>
      </c>
      <c r="AB18" s="12">
        <v>11</v>
      </c>
      <c r="AC18" s="12">
        <v>11</v>
      </c>
      <c r="AD18" s="12">
        <v>11</v>
      </c>
      <c r="AE18" s="12">
        <v>11</v>
      </c>
      <c r="AF18" s="12">
        <v>11</v>
      </c>
      <c r="AG18" s="12">
        <v>11</v>
      </c>
      <c r="AH18" s="12">
        <v>7</v>
      </c>
      <c r="AI18" s="12">
        <v>7</v>
      </c>
      <c r="AJ18" s="12">
        <v>7</v>
      </c>
      <c r="AK18" s="12">
        <v>7</v>
      </c>
      <c r="AL18" s="12">
        <v>7</v>
      </c>
      <c r="AM18" s="12">
        <v>7</v>
      </c>
      <c r="AN18" s="12">
        <v>7</v>
      </c>
      <c r="AO18" s="12">
        <v>7</v>
      </c>
      <c r="AP18" s="12">
        <v>7</v>
      </c>
      <c r="AQ18" s="12">
        <v>7</v>
      </c>
      <c r="AR18" s="12">
        <v>7</v>
      </c>
      <c r="AS18" s="12">
        <v>7</v>
      </c>
      <c r="AT18" s="12">
        <v>7</v>
      </c>
      <c r="AU18" s="12">
        <v>7</v>
      </c>
      <c r="AV18" s="12">
        <v>7</v>
      </c>
      <c r="AW18" s="12">
        <v>7</v>
      </c>
      <c r="AX18" s="12">
        <v>7</v>
      </c>
      <c r="AY18" s="12">
        <v>7</v>
      </c>
      <c r="AZ18" s="12">
        <v>7</v>
      </c>
      <c r="BA18" s="12">
        <v>7</v>
      </c>
      <c r="BB18" s="12">
        <v>7</v>
      </c>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row>
    <row r="19" spans="1:82" x14ac:dyDescent="0.2">
      <c r="A19" s="11" t="s">
        <v>1603</v>
      </c>
      <c r="B19" s="11" t="s">
        <v>1602</v>
      </c>
      <c r="C19" s="11" t="s">
        <v>44</v>
      </c>
      <c r="D19" s="12">
        <v>20</v>
      </c>
      <c r="E19" s="12">
        <v>20</v>
      </c>
      <c r="F19" s="12">
        <v>20</v>
      </c>
      <c r="G19" s="12">
        <v>20</v>
      </c>
      <c r="H19" s="12">
        <v>20</v>
      </c>
      <c r="I19" s="12">
        <v>20</v>
      </c>
      <c r="J19" s="12">
        <v>20</v>
      </c>
      <c r="K19" s="12">
        <v>20</v>
      </c>
      <c r="L19" s="12">
        <v>20</v>
      </c>
      <c r="M19" s="12">
        <v>20</v>
      </c>
      <c r="N19" s="12">
        <v>20</v>
      </c>
      <c r="O19" s="12">
        <v>20</v>
      </c>
      <c r="P19" s="12">
        <v>20</v>
      </c>
      <c r="Q19" s="12">
        <v>20</v>
      </c>
      <c r="R19" s="12">
        <v>20</v>
      </c>
      <c r="S19" s="12">
        <v>20</v>
      </c>
      <c r="T19" s="12">
        <v>20</v>
      </c>
      <c r="U19" s="12">
        <v>20</v>
      </c>
      <c r="V19" s="12">
        <v>20</v>
      </c>
      <c r="W19" s="12">
        <v>20</v>
      </c>
      <c r="X19" s="12">
        <v>20</v>
      </c>
      <c r="Y19" s="12">
        <v>20</v>
      </c>
      <c r="Z19" s="12">
        <v>20</v>
      </c>
      <c r="AA19" s="12">
        <v>20</v>
      </c>
      <c r="AB19" s="12">
        <v>20</v>
      </c>
      <c r="AC19" s="12">
        <v>20</v>
      </c>
      <c r="AD19" s="12">
        <v>20</v>
      </c>
      <c r="AE19" s="12">
        <v>20</v>
      </c>
      <c r="AF19" s="12">
        <v>20</v>
      </c>
      <c r="AG19" s="12">
        <v>20</v>
      </c>
      <c r="AH19" s="12">
        <v>20</v>
      </c>
      <c r="AI19" s="12">
        <v>20</v>
      </c>
      <c r="AJ19" s="12">
        <v>20</v>
      </c>
      <c r="AK19" s="12">
        <v>20</v>
      </c>
      <c r="AL19" s="12">
        <v>20</v>
      </c>
      <c r="AM19" s="12">
        <v>20</v>
      </c>
      <c r="AN19" s="12">
        <v>20</v>
      </c>
      <c r="AO19" s="12">
        <v>20</v>
      </c>
      <c r="AP19" s="12">
        <v>20</v>
      </c>
      <c r="AQ19" s="12">
        <v>20</v>
      </c>
      <c r="AR19" s="12">
        <v>20</v>
      </c>
      <c r="AS19" s="12">
        <v>20</v>
      </c>
      <c r="AT19" s="12">
        <v>20</v>
      </c>
      <c r="AU19" s="12">
        <v>20</v>
      </c>
      <c r="AV19" s="12">
        <v>20</v>
      </c>
      <c r="AW19" s="12">
        <v>20</v>
      </c>
      <c r="AX19" s="12">
        <v>20</v>
      </c>
      <c r="AY19" s="12">
        <v>20</v>
      </c>
      <c r="AZ19" s="12">
        <v>20</v>
      </c>
      <c r="BA19" s="12">
        <v>20</v>
      </c>
      <c r="BB19" s="12">
        <v>20</v>
      </c>
      <c r="BC19" s="11"/>
      <c r="BD19" s="11"/>
      <c r="BE19" s="11"/>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c r="CD19" s="11"/>
    </row>
    <row r="20" spans="1:82" x14ac:dyDescent="0.2">
      <c r="A20" s="11" t="s">
        <v>1601</v>
      </c>
      <c r="B20" s="11" t="s">
        <v>45</v>
      </c>
      <c r="C20" s="11" t="s">
        <v>44</v>
      </c>
      <c r="D20" s="12">
        <v>20</v>
      </c>
      <c r="E20" s="12">
        <v>20</v>
      </c>
      <c r="F20" s="12">
        <v>20</v>
      </c>
      <c r="G20" s="12">
        <v>20</v>
      </c>
      <c r="H20" s="12">
        <v>20</v>
      </c>
      <c r="I20" s="12">
        <v>20</v>
      </c>
      <c r="J20" s="12">
        <v>20</v>
      </c>
      <c r="K20" s="12">
        <v>20</v>
      </c>
      <c r="L20" s="12">
        <v>20</v>
      </c>
      <c r="M20" s="12">
        <v>20</v>
      </c>
      <c r="N20" s="12">
        <v>20</v>
      </c>
      <c r="O20" s="12">
        <v>20</v>
      </c>
      <c r="P20" s="12">
        <v>20</v>
      </c>
      <c r="Q20" s="12">
        <v>20</v>
      </c>
      <c r="R20" s="12">
        <v>20</v>
      </c>
      <c r="S20" s="12">
        <v>20</v>
      </c>
      <c r="T20" s="12">
        <v>20</v>
      </c>
      <c r="U20" s="12">
        <v>20</v>
      </c>
      <c r="V20" s="12">
        <v>20</v>
      </c>
      <c r="W20" s="12">
        <v>20</v>
      </c>
      <c r="X20" s="12">
        <v>20</v>
      </c>
      <c r="Y20" s="12">
        <v>20</v>
      </c>
      <c r="Z20" s="12">
        <v>20</v>
      </c>
      <c r="AA20" s="12">
        <v>20</v>
      </c>
      <c r="AB20" s="12">
        <v>20</v>
      </c>
      <c r="AC20" s="12">
        <v>20</v>
      </c>
      <c r="AD20" s="12">
        <v>20</v>
      </c>
      <c r="AE20" s="12">
        <v>20</v>
      </c>
      <c r="AF20" s="12">
        <v>20</v>
      </c>
      <c r="AG20" s="12">
        <v>20</v>
      </c>
      <c r="AH20" s="12">
        <v>20</v>
      </c>
      <c r="AI20" s="12">
        <v>20</v>
      </c>
      <c r="AJ20" s="12">
        <v>20</v>
      </c>
      <c r="AK20" s="12">
        <v>20</v>
      </c>
      <c r="AL20" s="12">
        <v>20</v>
      </c>
      <c r="AM20" s="12">
        <v>20</v>
      </c>
      <c r="AN20" s="12">
        <v>20</v>
      </c>
      <c r="AO20" s="12">
        <v>20</v>
      </c>
      <c r="AP20" s="12">
        <v>20</v>
      </c>
      <c r="AQ20" s="12">
        <v>20</v>
      </c>
      <c r="AR20" s="12">
        <v>20</v>
      </c>
      <c r="AS20" s="12">
        <v>20</v>
      </c>
      <c r="AT20" s="12">
        <v>20</v>
      </c>
      <c r="AU20" s="12">
        <v>20</v>
      </c>
      <c r="AV20" s="12">
        <v>20</v>
      </c>
      <c r="AW20" s="12">
        <v>20</v>
      </c>
      <c r="AX20" s="12">
        <v>20</v>
      </c>
      <c r="AY20" s="12">
        <v>20</v>
      </c>
      <c r="AZ20" s="12">
        <v>20</v>
      </c>
      <c r="BA20" s="12">
        <v>20</v>
      </c>
      <c r="BB20" s="12">
        <v>20</v>
      </c>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row>
    <row r="21" spans="1:82" x14ac:dyDescent="0.2">
      <c r="A21" s="11" t="s">
        <v>492</v>
      </c>
      <c r="B21" s="11" t="s">
        <v>493</v>
      </c>
      <c r="C21" s="11" t="s">
        <v>44</v>
      </c>
      <c r="D21" s="12">
        <v>20</v>
      </c>
      <c r="E21" s="12">
        <v>20</v>
      </c>
      <c r="F21" s="12">
        <v>20</v>
      </c>
      <c r="G21" s="12">
        <v>20</v>
      </c>
      <c r="H21" s="12">
        <v>20</v>
      </c>
      <c r="I21" s="12">
        <v>20</v>
      </c>
      <c r="J21" s="12">
        <v>20</v>
      </c>
      <c r="K21" s="12">
        <v>20</v>
      </c>
      <c r="L21" s="12">
        <v>20</v>
      </c>
      <c r="M21" s="12">
        <v>20</v>
      </c>
      <c r="N21" s="12">
        <v>20</v>
      </c>
      <c r="O21" s="12">
        <v>20</v>
      </c>
      <c r="P21" s="12">
        <v>20</v>
      </c>
      <c r="Q21" s="12">
        <v>20</v>
      </c>
      <c r="R21" s="12">
        <v>20</v>
      </c>
      <c r="S21" s="12">
        <v>20</v>
      </c>
      <c r="T21" s="12">
        <v>20</v>
      </c>
      <c r="U21" s="12">
        <v>20</v>
      </c>
      <c r="V21" s="12">
        <v>20</v>
      </c>
      <c r="W21" s="12">
        <v>20</v>
      </c>
      <c r="X21" s="12">
        <v>20</v>
      </c>
      <c r="Y21" s="12">
        <v>20</v>
      </c>
      <c r="Z21" s="12">
        <v>20</v>
      </c>
      <c r="AA21" s="12">
        <v>20</v>
      </c>
      <c r="AB21" s="12">
        <v>20</v>
      </c>
      <c r="AC21" s="12">
        <v>20</v>
      </c>
      <c r="AD21" s="12">
        <v>20</v>
      </c>
      <c r="AE21" s="12">
        <v>20</v>
      </c>
      <c r="AF21" s="12">
        <v>20</v>
      </c>
      <c r="AG21" s="12">
        <v>20</v>
      </c>
      <c r="AH21" s="12">
        <v>20</v>
      </c>
      <c r="AI21" s="12">
        <v>20</v>
      </c>
      <c r="AJ21" s="12">
        <v>20</v>
      </c>
      <c r="AK21" s="12">
        <v>20</v>
      </c>
      <c r="AL21" s="12">
        <v>20</v>
      </c>
      <c r="AM21" s="12">
        <v>20</v>
      </c>
      <c r="AN21" s="12">
        <v>20</v>
      </c>
      <c r="AO21" s="12">
        <v>20</v>
      </c>
      <c r="AP21" s="12">
        <v>20</v>
      </c>
      <c r="AQ21" s="12">
        <v>20</v>
      </c>
      <c r="AR21" s="12">
        <v>20</v>
      </c>
      <c r="AS21" s="12">
        <v>20</v>
      </c>
      <c r="AT21" s="12">
        <v>20</v>
      </c>
      <c r="AU21" s="12">
        <v>20</v>
      </c>
      <c r="AV21" s="12">
        <v>20</v>
      </c>
      <c r="AW21" s="12">
        <v>20</v>
      </c>
      <c r="AX21" s="12">
        <v>20</v>
      </c>
      <c r="AY21" s="12">
        <v>20</v>
      </c>
      <c r="AZ21" s="12">
        <v>20</v>
      </c>
      <c r="BA21" s="12">
        <v>20</v>
      </c>
      <c r="BB21" s="12">
        <v>20</v>
      </c>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row>
    <row r="22" spans="1:82" x14ac:dyDescent="0.2">
      <c r="A22" s="11" t="s">
        <v>514</v>
      </c>
      <c r="B22" s="11" t="s">
        <v>512</v>
      </c>
      <c r="C22" s="11" t="s">
        <v>44</v>
      </c>
      <c r="D22" s="12">
        <v>20</v>
      </c>
      <c r="E22" s="12">
        <v>20</v>
      </c>
      <c r="F22" s="12">
        <v>20</v>
      </c>
      <c r="G22" s="12">
        <v>20</v>
      </c>
      <c r="H22" s="12">
        <v>20</v>
      </c>
      <c r="I22" s="12">
        <v>20</v>
      </c>
      <c r="J22" s="12">
        <v>20</v>
      </c>
      <c r="K22" s="12">
        <v>20</v>
      </c>
      <c r="L22" s="12">
        <v>20</v>
      </c>
      <c r="M22" s="12">
        <v>20</v>
      </c>
      <c r="N22" s="12">
        <v>20</v>
      </c>
      <c r="O22" s="12">
        <v>20</v>
      </c>
      <c r="P22" s="12">
        <v>20</v>
      </c>
      <c r="Q22" s="12">
        <v>20</v>
      </c>
      <c r="R22" s="12">
        <v>20</v>
      </c>
      <c r="S22" s="12">
        <v>20</v>
      </c>
      <c r="T22" s="12">
        <v>20</v>
      </c>
      <c r="U22" s="12">
        <v>20</v>
      </c>
      <c r="V22" s="12">
        <v>20</v>
      </c>
      <c r="W22" s="12">
        <v>20</v>
      </c>
      <c r="X22" s="12">
        <v>20</v>
      </c>
      <c r="Y22" s="12">
        <v>20</v>
      </c>
      <c r="Z22" s="12">
        <v>20</v>
      </c>
      <c r="AA22" s="12">
        <v>20</v>
      </c>
      <c r="AB22" s="12">
        <v>20</v>
      </c>
      <c r="AC22" s="12">
        <v>20</v>
      </c>
      <c r="AD22" s="12">
        <v>20</v>
      </c>
      <c r="AE22" s="12">
        <v>20</v>
      </c>
      <c r="AF22" s="12">
        <v>20</v>
      </c>
      <c r="AG22" s="12">
        <v>20</v>
      </c>
      <c r="AH22" s="12">
        <v>20</v>
      </c>
      <c r="AI22" s="12">
        <v>20</v>
      </c>
      <c r="AJ22" s="12">
        <v>20</v>
      </c>
      <c r="AK22" s="12">
        <v>20</v>
      </c>
      <c r="AL22" s="12">
        <v>20</v>
      </c>
      <c r="AM22" s="12">
        <v>20</v>
      </c>
      <c r="AN22" s="12">
        <v>20</v>
      </c>
      <c r="AO22" s="12">
        <v>20</v>
      </c>
      <c r="AP22" s="12">
        <v>20</v>
      </c>
      <c r="AQ22" s="12">
        <v>20</v>
      </c>
      <c r="AR22" s="12">
        <v>20</v>
      </c>
      <c r="AS22" s="12">
        <v>20</v>
      </c>
      <c r="AT22" s="12">
        <v>20</v>
      </c>
      <c r="AU22" s="12">
        <v>20</v>
      </c>
      <c r="AV22" s="12">
        <v>20</v>
      </c>
      <c r="AW22" s="12">
        <v>20</v>
      </c>
      <c r="AX22" s="12">
        <v>20</v>
      </c>
      <c r="AY22" s="12">
        <v>20</v>
      </c>
      <c r="AZ22" s="12">
        <v>20</v>
      </c>
      <c r="BA22" s="12">
        <v>20</v>
      </c>
      <c r="BB22" s="12">
        <v>20</v>
      </c>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row>
    <row r="23" spans="1:82" x14ac:dyDescent="0.2">
      <c r="A23" s="11" t="s">
        <v>524</v>
      </c>
      <c r="B23" s="11" t="s">
        <v>522</v>
      </c>
      <c r="C23" s="11" t="s">
        <v>44</v>
      </c>
      <c r="D23" s="12">
        <v>20</v>
      </c>
      <c r="E23" s="12">
        <v>20</v>
      </c>
      <c r="F23" s="12">
        <v>20</v>
      </c>
      <c r="G23" s="12">
        <v>20</v>
      </c>
      <c r="H23" s="12">
        <v>20</v>
      </c>
      <c r="I23" s="12">
        <v>20</v>
      </c>
      <c r="J23" s="12">
        <v>20</v>
      </c>
      <c r="K23" s="12">
        <v>20</v>
      </c>
      <c r="L23" s="12">
        <v>20</v>
      </c>
      <c r="M23" s="12">
        <v>20</v>
      </c>
      <c r="N23" s="12">
        <v>20</v>
      </c>
      <c r="O23" s="12">
        <v>20</v>
      </c>
      <c r="P23" s="12">
        <v>20</v>
      </c>
      <c r="Q23" s="12">
        <v>20</v>
      </c>
      <c r="R23" s="12">
        <v>20</v>
      </c>
      <c r="S23" s="12">
        <v>20</v>
      </c>
      <c r="T23" s="12">
        <v>20</v>
      </c>
      <c r="U23" s="12">
        <v>20</v>
      </c>
      <c r="V23" s="12">
        <v>20</v>
      </c>
      <c r="W23" s="12">
        <v>20</v>
      </c>
      <c r="X23" s="12">
        <v>20</v>
      </c>
      <c r="Y23" s="12">
        <v>20</v>
      </c>
      <c r="Z23" s="12">
        <v>20</v>
      </c>
      <c r="AA23" s="12">
        <v>20</v>
      </c>
      <c r="AB23" s="12">
        <v>20</v>
      </c>
      <c r="AC23" s="12">
        <v>20</v>
      </c>
      <c r="AD23" s="12">
        <v>20</v>
      </c>
      <c r="AE23" s="12">
        <v>20</v>
      </c>
      <c r="AF23" s="12">
        <v>20</v>
      </c>
      <c r="AG23" s="12">
        <v>20</v>
      </c>
      <c r="AH23" s="12">
        <v>20</v>
      </c>
      <c r="AI23" s="12">
        <v>20</v>
      </c>
      <c r="AJ23" s="12">
        <v>20</v>
      </c>
      <c r="AK23" s="12">
        <v>20</v>
      </c>
      <c r="AL23" s="12">
        <v>20</v>
      </c>
      <c r="AM23" s="12">
        <v>20</v>
      </c>
      <c r="AN23" s="12">
        <v>20</v>
      </c>
      <c r="AO23" s="12">
        <v>20</v>
      </c>
      <c r="AP23" s="12">
        <v>20</v>
      </c>
      <c r="AQ23" s="12">
        <v>20</v>
      </c>
      <c r="AR23" s="12">
        <v>20</v>
      </c>
      <c r="AS23" s="12">
        <v>20</v>
      </c>
      <c r="AT23" s="12">
        <v>20</v>
      </c>
      <c r="AU23" s="12">
        <v>20</v>
      </c>
      <c r="AV23" s="12">
        <v>20</v>
      </c>
      <c r="AW23" s="12">
        <v>20</v>
      </c>
      <c r="AX23" s="12">
        <v>20</v>
      </c>
      <c r="AY23" s="12">
        <v>20</v>
      </c>
      <c r="AZ23" s="12">
        <v>20</v>
      </c>
      <c r="BA23" s="12">
        <v>20</v>
      </c>
      <c r="BB23" s="12">
        <v>20</v>
      </c>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row>
    <row r="24" spans="1:82" x14ac:dyDescent="0.2">
      <c r="A24" s="11" t="s">
        <v>529</v>
      </c>
      <c r="B24" s="11" t="s">
        <v>527</v>
      </c>
      <c r="C24" s="11" t="s">
        <v>44</v>
      </c>
      <c r="D24" s="12">
        <v>20</v>
      </c>
      <c r="E24" s="12">
        <v>20</v>
      </c>
      <c r="F24" s="12">
        <v>20</v>
      </c>
      <c r="G24" s="12">
        <v>20</v>
      </c>
      <c r="H24" s="12">
        <v>20</v>
      </c>
      <c r="I24" s="12">
        <v>20</v>
      </c>
      <c r="J24" s="12">
        <v>20</v>
      </c>
      <c r="K24" s="12">
        <v>20</v>
      </c>
      <c r="L24" s="12">
        <v>20</v>
      </c>
      <c r="M24" s="12">
        <v>20</v>
      </c>
      <c r="N24" s="12">
        <v>20</v>
      </c>
      <c r="O24" s="12">
        <v>20</v>
      </c>
      <c r="P24" s="12">
        <v>20</v>
      </c>
      <c r="Q24" s="12">
        <v>20</v>
      </c>
      <c r="R24" s="12">
        <v>20</v>
      </c>
      <c r="S24" s="12">
        <v>20</v>
      </c>
      <c r="T24" s="12">
        <v>20</v>
      </c>
      <c r="U24" s="12">
        <v>20</v>
      </c>
      <c r="V24" s="12">
        <v>20</v>
      </c>
      <c r="W24" s="12">
        <v>20</v>
      </c>
      <c r="X24" s="12">
        <v>20</v>
      </c>
      <c r="Y24" s="12">
        <v>20</v>
      </c>
      <c r="Z24" s="12">
        <v>20</v>
      </c>
      <c r="AA24" s="12">
        <v>20</v>
      </c>
      <c r="AB24" s="12">
        <v>20</v>
      </c>
      <c r="AC24" s="12">
        <v>20</v>
      </c>
      <c r="AD24" s="12">
        <v>20</v>
      </c>
      <c r="AE24" s="12">
        <v>20</v>
      </c>
      <c r="AF24" s="12">
        <v>20</v>
      </c>
      <c r="AG24" s="12">
        <v>20</v>
      </c>
      <c r="AH24" s="12">
        <v>20</v>
      </c>
      <c r="AI24" s="12">
        <v>20</v>
      </c>
      <c r="AJ24" s="12">
        <v>20</v>
      </c>
      <c r="AK24" s="12">
        <v>20</v>
      </c>
      <c r="AL24" s="12">
        <v>20</v>
      </c>
      <c r="AM24" s="12">
        <v>20</v>
      </c>
      <c r="AN24" s="12">
        <v>20</v>
      </c>
      <c r="AO24" s="12">
        <v>20</v>
      </c>
      <c r="AP24" s="12">
        <v>20</v>
      </c>
      <c r="AQ24" s="12">
        <v>20</v>
      </c>
      <c r="AR24" s="12">
        <v>20</v>
      </c>
      <c r="AS24" s="12">
        <v>20</v>
      </c>
      <c r="AT24" s="12">
        <v>20</v>
      </c>
      <c r="AU24" s="12">
        <v>20</v>
      </c>
      <c r="AV24" s="12">
        <v>20</v>
      </c>
      <c r="AW24" s="12">
        <v>20</v>
      </c>
      <c r="AX24" s="12">
        <v>20</v>
      </c>
      <c r="AY24" s="12">
        <v>20</v>
      </c>
      <c r="AZ24" s="12">
        <v>20</v>
      </c>
      <c r="BA24" s="12">
        <v>20</v>
      </c>
      <c r="BB24" s="12">
        <v>20</v>
      </c>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row>
    <row r="25" spans="1:82" x14ac:dyDescent="0.2">
      <c r="A25" s="11" t="s">
        <v>534</v>
      </c>
      <c r="B25" s="11" t="s">
        <v>532</v>
      </c>
      <c r="C25" s="11" t="s">
        <v>44</v>
      </c>
      <c r="D25" s="12">
        <v>20</v>
      </c>
      <c r="E25" s="12">
        <v>20</v>
      </c>
      <c r="F25" s="12">
        <v>20</v>
      </c>
      <c r="G25" s="12">
        <v>20</v>
      </c>
      <c r="H25" s="12">
        <v>20</v>
      </c>
      <c r="I25" s="12">
        <v>20</v>
      </c>
      <c r="J25" s="12">
        <v>20</v>
      </c>
      <c r="K25" s="12">
        <v>20</v>
      </c>
      <c r="L25" s="12">
        <v>20</v>
      </c>
      <c r="M25" s="12">
        <v>20</v>
      </c>
      <c r="N25" s="12">
        <v>20</v>
      </c>
      <c r="O25" s="12">
        <v>20</v>
      </c>
      <c r="P25" s="12">
        <v>20</v>
      </c>
      <c r="Q25" s="12">
        <v>20</v>
      </c>
      <c r="R25" s="12">
        <v>20</v>
      </c>
      <c r="S25" s="12">
        <v>20</v>
      </c>
      <c r="T25" s="12">
        <v>20</v>
      </c>
      <c r="U25" s="12">
        <v>20</v>
      </c>
      <c r="V25" s="12">
        <v>20</v>
      </c>
      <c r="W25" s="12">
        <v>20</v>
      </c>
      <c r="X25" s="12">
        <v>20</v>
      </c>
      <c r="Y25" s="12">
        <v>20</v>
      </c>
      <c r="Z25" s="12">
        <v>20</v>
      </c>
      <c r="AA25" s="12">
        <v>20</v>
      </c>
      <c r="AB25" s="12">
        <v>20</v>
      </c>
      <c r="AC25" s="12">
        <v>20</v>
      </c>
      <c r="AD25" s="12">
        <v>20</v>
      </c>
      <c r="AE25" s="12">
        <v>20</v>
      </c>
      <c r="AF25" s="12">
        <v>20</v>
      </c>
      <c r="AG25" s="12">
        <v>20</v>
      </c>
      <c r="AH25" s="12">
        <v>20</v>
      </c>
      <c r="AI25" s="12">
        <v>20</v>
      </c>
      <c r="AJ25" s="12">
        <v>20</v>
      </c>
      <c r="AK25" s="12">
        <v>20</v>
      </c>
      <c r="AL25" s="12">
        <v>20</v>
      </c>
      <c r="AM25" s="12">
        <v>20</v>
      </c>
      <c r="AN25" s="12">
        <v>20</v>
      </c>
      <c r="AO25" s="12">
        <v>20</v>
      </c>
      <c r="AP25" s="12">
        <v>20</v>
      </c>
      <c r="AQ25" s="12">
        <v>20</v>
      </c>
      <c r="AR25" s="12">
        <v>20</v>
      </c>
      <c r="AS25" s="12">
        <v>20</v>
      </c>
      <c r="AT25" s="12">
        <v>20</v>
      </c>
      <c r="AU25" s="12">
        <v>20</v>
      </c>
      <c r="AV25" s="12">
        <v>20</v>
      </c>
      <c r="AW25" s="12">
        <v>20</v>
      </c>
      <c r="AX25" s="12">
        <v>20</v>
      </c>
      <c r="AY25" s="12">
        <v>20</v>
      </c>
      <c r="AZ25" s="12">
        <v>20</v>
      </c>
      <c r="BA25" s="12">
        <v>20</v>
      </c>
      <c r="BB25" s="12">
        <v>20</v>
      </c>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row>
    <row r="26" spans="1:82" x14ac:dyDescent="0.2">
      <c r="A26" s="11" t="s">
        <v>102</v>
      </c>
      <c r="B26" s="11" t="s">
        <v>99</v>
      </c>
      <c r="C26" s="11" t="s">
        <v>104</v>
      </c>
      <c r="D26" s="12">
        <v>7</v>
      </c>
      <c r="E26" s="12">
        <v>7</v>
      </c>
      <c r="F26" s="12">
        <v>7</v>
      </c>
      <c r="G26" s="12">
        <v>7</v>
      </c>
      <c r="H26" s="12">
        <v>7</v>
      </c>
      <c r="I26" s="12">
        <v>7</v>
      </c>
      <c r="J26" s="12" t="s">
        <v>384</v>
      </c>
      <c r="K26" s="12" t="s">
        <v>384</v>
      </c>
      <c r="L26" s="12" t="s">
        <v>101</v>
      </c>
      <c r="M26" s="12" t="s">
        <v>101</v>
      </c>
      <c r="N26" s="12" t="s">
        <v>101</v>
      </c>
      <c r="O26" s="12" t="s">
        <v>101</v>
      </c>
      <c r="P26" s="12" t="s">
        <v>101</v>
      </c>
      <c r="Q26" s="12" t="s">
        <v>101</v>
      </c>
      <c r="R26" s="12" t="s">
        <v>101</v>
      </c>
      <c r="S26" s="12" t="s">
        <v>101</v>
      </c>
      <c r="T26" s="12" t="s">
        <v>101</v>
      </c>
      <c r="U26" s="12">
        <v>7</v>
      </c>
      <c r="V26" s="12">
        <v>7</v>
      </c>
      <c r="W26" s="12">
        <v>7</v>
      </c>
      <c r="X26" s="12">
        <v>7</v>
      </c>
      <c r="Y26" s="12">
        <v>7</v>
      </c>
      <c r="Z26" s="12">
        <v>7</v>
      </c>
      <c r="AA26" s="12">
        <v>7</v>
      </c>
      <c r="AB26" s="12">
        <v>7</v>
      </c>
      <c r="AC26" s="12">
        <v>7</v>
      </c>
      <c r="AD26" s="12">
        <v>7</v>
      </c>
      <c r="AE26" s="12">
        <v>7</v>
      </c>
      <c r="AF26" s="12">
        <v>7</v>
      </c>
      <c r="AG26" s="12">
        <v>7</v>
      </c>
      <c r="AH26" s="12">
        <v>7</v>
      </c>
      <c r="AI26" s="12">
        <v>7</v>
      </c>
      <c r="AJ26" s="12">
        <v>7</v>
      </c>
      <c r="AK26" s="12">
        <v>7</v>
      </c>
      <c r="AL26" s="12">
        <v>7</v>
      </c>
      <c r="AM26" s="12">
        <v>7</v>
      </c>
      <c r="AN26" s="12">
        <v>7</v>
      </c>
      <c r="AO26" s="12">
        <v>7</v>
      </c>
      <c r="AP26" s="12">
        <v>7</v>
      </c>
      <c r="AQ26" s="12">
        <v>7</v>
      </c>
      <c r="AR26" s="12">
        <v>7</v>
      </c>
      <c r="AS26" s="12">
        <v>7</v>
      </c>
      <c r="AT26" s="12">
        <v>7</v>
      </c>
      <c r="AU26" s="12">
        <v>7</v>
      </c>
      <c r="AV26" s="12">
        <v>7</v>
      </c>
      <c r="AW26" s="12">
        <v>7</v>
      </c>
      <c r="AX26" s="12">
        <v>7</v>
      </c>
      <c r="AY26" s="12">
        <v>7</v>
      </c>
      <c r="AZ26" s="12">
        <v>7</v>
      </c>
      <c r="BA26" s="12">
        <v>7</v>
      </c>
      <c r="BB26" s="12">
        <v>7</v>
      </c>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row>
    <row r="27" spans="1:82" x14ac:dyDescent="0.2">
      <c r="A27" s="11" t="s">
        <v>1600</v>
      </c>
      <c r="B27" s="11" t="s">
        <v>47</v>
      </c>
      <c r="C27" s="11" t="s">
        <v>73</v>
      </c>
      <c r="D27" s="12">
        <v>7</v>
      </c>
      <c r="E27" s="12">
        <v>7</v>
      </c>
      <c r="F27" s="12">
        <v>7</v>
      </c>
      <c r="G27" s="12">
        <v>7</v>
      </c>
      <c r="H27" s="12">
        <v>7</v>
      </c>
      <c r="I27" s="12">
        <v>7</v>
      </c>
      <c r="J27" s="12">
        <v>7</v>
      </c>
      <c r="K27" s="12">
        <v>7</v>
      </c>
      <c r="L27" s="12">
        <v>7</v>
      </c>
      <c r="M27" s="12">
        <v>7</v>
      </c>
      <c r="N27" s="12">
        <v>7</v>
      </c>
      <c r="O27" s="12">
        <v>7</v>
      </c>
      <c r="P27" s="12">
        <v>7</v>
      </c>
      <c r="Q27" s="12">
        <v>7</v>
      </c>
      <c r="R27" s="12">
        <v>11</v>
      </c>
      <c r="S27" s="12">
        <v>11</v>
      </c>
      <c r="T27" s="12">
        <v>11</v>
      </c>
      <c r="U27" s="12">
        <v>11</v>
      </c>
      <c r="V27" s="12">
        <v>11</v>
      </c>
      <c r="W27" s="12">
        <v>11</v>
      </c>
      <c r="X27" s="12">
        <v>11</v>
      </c>
      <c r="Y27" s="12" t="s">
        <v>1393</v>
      </c>
      <c r="Z27" s="12" t="s">
        <v>1393</v>
      </c>
      <c r="AA27" s="12" t="s">
        <v>1393</v>
      </c>
      <c r="AB27" s="12" t="s">
        <v>1393</v>
      </c>
      <c r="AC27" s="12" t="s">
        <v>1393</v>
      </c>
      <c r="AD27" s="12">
        <v>11</v>
      </c>
      <c r="AE27" s="12">
        <v>11</v>
      </c>
      <c r="AF27" s="12">
        <v>11</v>
      </c>
      <c r="AG27" s="12">
        <v>11</v>
      </c>
      <c r="AH27" s="12">
        <v>11</v>
      </c>
      <c r="AI27" s="12">
        <v>11</v>
      </c>
      <c r="AJ27" s="12">
        <v>11</v>
      </c>
      <c r="AK27" s="12">
        <v>11</v>
      </c>
      <c r="AL27" s="12">
        <v>11</v>
      </c>
      <c r="AM27" s="12">
        <v>11</v>
      </c>
      <c r="AN27" s="12">
        <v>11</v>
      </c>
      <c r="AO27" s="12">
        <v>11</v>
      </c>
      <c r="AP27" s="12">
        <v>11</v>
      </c>
      <c r="AQ27" s="12">
        <v>11</v>
      </c>
      <c r="AR27" s="12">
        <v>11</v>
      </c>
      <c r="AS27" s="12">
        <v>11</v>
      </c>
      <c r="AT27" s="12">
        <v>11</v>
      </c>
      <c r="AU27" s="12">
        <v>11</v>
      </c>
      <c r="AV27" s="12">
        <v>11</v>
      </c>
      <c r="AW27" s="12">
        <v>11</v>
      </c>
      <c r="AX27" s="12">
        <v>11</v>
      </c>
      <c r="AY27" s="12">
        <v>11</v>
      </c>
      <c r="AZ27" s="12">
        <v>11</v>
      </c>
      <c r="BA27" s="12">
        <v>11</v>
      </c>
      <c r="BB27" s="12">
        <v>11</v>
      </c>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row>
    <row r="28" spans="1:82" x14ac:dyDescent="0.2">
      <c r="A28" s="11" t="s">
        <v>1599</v>
      </c>
      <c r="B28" s="11" t="s">
        <v>1598</v>
      </c>
      <c r="C28" s="11" t="s">
        <v>44</v>
      </c>
      <c r="D28" s="12">
        <v>20</v>
      </c>
      <c r="E28" s="12">
        <v>20</v>
      </c>
      <c r="F28" s="12">
        <v>20</v>
      </c>
      <c r="G28" s="12">
        <v>20</v>
      </c>
      <c r="H28" s="12">
        <v>20</v>
      </c>
      <c r="I28" s="12">
        <v>20</v>
      </c>
      <c r="J28" s="12">
        <v>20</v>
      </c>
      <c r="K28" s="12">
        <v>20</v>
      </c>
      <c r="L28" s="12">
        <v>20</v>
      </c>
      <c r="M28" s="12">
        <v>20</v>
      </c>
      <c r="N28" s="12">
        <v>20</v>
      </c>
      <c r="O28" s="12">
        <v>20</v>
      </c>
      <c r="P28" s="12">
        <v>20</v>
      </c>
      <c r="Q28" s="12">
        <v>20</v>
      </c>
      <c r="R28" s="12">
        <v>20</v>
      </c>
      <c r="S28" s="12">
        <v>20</v>
      </c>
      <c r="T28" s="12">
        <v>20</v>
      </c>
      <c r="U28" s="12">
        <v>20</v>
      </c>
      <c r="V28" s="12">
        <v>20</v>
      </c>
      <c r="W28" s="12">
        <v>20</v>
      </c>
      <c r="X28" s="12">
        <v>20</v>
      </c>
      <c r="Y28" s="12">
        <v>20</v>
      </c>
      <c r="Z28" s="12">
        <v>20</v>
      </c>
      <c r="AA28" s="12">
        <v>20</v>
      </c>
      <c r="AB28" s="12">
        <v>20</v>
      </c>
      <c r="AC28" s="12">
        <v>20</v>
      </c>
      <c r="AD28" s="12">
        <v>20</v>
      </c>
      <c r="AE28" s="12">
        <v>20</v>
      </c>
      <c r="AF28" s="12">
        <v>20</v>
      </c>
      <c r="AG28" s="12">
        <v>20</v>
      </c>
      <c r="AH28" s="12">
        <v>20</v>
      </c>
      <c r="AI28" s="12">
        <v>20</v>
      </c>
      <c r="AJ28" s="12">
        <v>20</v>
      </c>
      <c r="AK28" s="12">
        <v>20</v>
      </c>
      <c r="AL28" s="12">
        <v>20</v>
      </c>
      <c r="AM28" s="12">
        <v>20</v>
      </c>
      <c r="AN28" s="12">
        <v>20</v>
      </c>
      <c r="AO28" s="12">
        <v>20</v>
      </c>
      <c r="AP28" s="12">
        <v>20</v>
      </c>
      <c r="AQ28" s="12">
        <v>20</v>
      </c>
      <c r="AR28" s="12">
        <v>20</v>
      </c>
      <c r="AS28" s="12">
        <v>20</v>
      </c>
      <c r="AT28" s="12">
        <v>20</v>
      </c>
      <c r="AU28" s="12">
        <v>20</v>
      </c>
      <c r="AV28" s="12">
        <v>20</v>
      </c>
      <c r="AW28" s="12">
        <v>20</v>
      </c>
      <c r="AX28" s="12">
        <v>20</v>
      </c>
      <c r="AY28" s="12">
        <v>20</v>
      </c>
      <c r="AZ28" s="12">
        <v>20</v>
      </c>
      <c r="BA28" s="12">
        <v>20</v>
      </c>
      <c r="BB28" s="12">
        <v>20</v>
      </c>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row>
    <row r="29" spans="1:82" x14ac:dyDescent="0.2">
      <c r="A29" s="11" t="s">
        <v>1597</v>
      </c>
      <c r="B29" s="11" t="s">
        <v>1596</v>
      </c>
      <c r="C29" s="11" t="s">
        <v>44</v>
      </c>
      <c r="D29" s="12">
        <v>20</v>
      </c>
      <c r="E29" s="12">
        <v>20</v>
      </c>
      <c r="F29" s="12">
        <v>20</v>
      </c>
      <c r="G29" s="12">
        <v>20</v>
      </c>
      <c r="H29" s="12">
        <v>20</v>
      </c>
      <c r="I29" s="12">
        <v>20</v>
      </c>
      <c r="J29" s="12">
        <v>20</v>
      </c>
      <c r="K29" s="12">
        <v>20</v>
      </c>
      <c r="L29" s="12">
        <v>20</v>
      </c>
      <c r="M29" s="12">
        <v>20</v>
      </c>
      <c r="N29" s="12">
        <v>20</v>
      </c>
      <c r="O29" s="12">
        <v>20</v>
      </c>
      <c r="P29" s="12">
        <v>20</v>
      </c>
      <c r="Q29" s="12">
        <v>20</v>
      </c>
      <c r="R29" s="12">
        <v>20</v>
      </c>
      <c r="S29" s="12">
        <v>20</v>
      </c>
      <c r="T29" s="12">
        <v>20</v>
      </c>
      <c r="U29" s="12">
        <v>20</v>
      </c>
      <c r="V29" s="12">
        <v>20</v>
      </c>
      <c r="W29" s="12">
        <v>20</v>
      </c>
      <c r="X29" s="12">
        <v>20</v>
      </c>
      <c r="Y29" s="12">
        <v>20</v>
      </c>
      <c r="Z29" s="12">
        <v>20</v>
      </c>
      <c r="AA29" s="12">
        <v>20</v>
      </c>
      <c r="AB29" s="12">
        <v>20</v>
      </c>
      <c r="AC29" s="12">
        <v>20</v>
      </c>
      <c r="AD29" s="12">
        <v>20</v>
      </c>
      <c r="AE29" s="12">
        <v>20</v>
      </c>
      <c r="AF29" s="12">
        <v>20</v>
      </c>
      <c r="AG29" s="12">
        <v>20</v>
      </c>
      <c r="AH29" s="12">
        <v>20</v>
      </c>
      <c r="AI29" s="12">
        <v>20</v>
      </c>
      <c r="AJ29" s="12">
        <v>20</v>
      </c>
      <c r="AK29" s="12">
        <v>20</v>
      </c>
      <c r="AL29" s="12">
        <v>20</v>
      </c>
      <c r="AM29" s="12">
        <v>20</v>
      </c>
      <c r="AN29" s="12">
        <v>20</v>
      </c>
      <c r="AO29" s="12">
        <v>20</v>
      </c>
      <c r="AP29" s="12">
        <v>20</v>
      </c>
      <c r="AQ29" s="12">
        <v>20</v>
      </c>
      <c r="AR29" s="12">
        <v>20</v>
      </c>
      <c r="AS29" s="12">
        <v>20</v>
      </c>
      <c r="AT29" s="12">
        <v>20</v>
      </c>
      <c r="AU29" s="12">
        <v>20</v>
      </c>
      <c r="AV29" s="12">
        <v>20</v>
      </c>
      <c r="AW29" s="12">
        <v>20</v>
      </c>
      <c r="AX29" s="12">
        <v>20</v>
      </c>
      <c r="AY29" s="12">
        <v>20</v>
      </c>
      <c r="AZ29" s="12">
        <v>20</v>
      </c>
      <c r="BA29" s="12">
        <v>20</v>
      </c>
      <c r="BB29" s="12">
        <v>20</v>
      </c>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row>
    <row r="30" spans="1:82" x14ac:dyDescent="0.2">
      <c r="A30" s="11" t="s">
        <v>291</v>
      </c>
      <c r="B30" s="11" t="s">
        <v>288</v>
      </c>
      <c r="C30" s="11" t="s">
        <v>119</v>
      </c>
      <c r="D30" s="12">
        <v>7</v>
      </c>
      <c r="E30" s="12">
        <v>7</v>
      </c>
      <c r="F30" s="12">
        <v>7</v>
      </c>
      <c r="G30" s="12">
        <v>7</v>
      </c>
      <c r="H30" s="12">
        <v>7</v>
      </c>
      <c r="I30" s="12">
        <v>7</v>
      </c>
      <c r="J30" s="12">
        <v>7</v>
      </c>
      <c r="K30" s="12">
        <v>7</v>
      </c>
      <c r="L30" s="12">
        <v>7</v>
      </c>
      <c r="M30" s="12">
        <v>7</v>
      </c>
      <c r="N30" s="12">
        <v>7</v>
      </c>
      <c r="O30" s="12">
        <v>7</v>
      </c>
      <c r="P30" s="12">
        <v>7</v>
      </c>
      <c r="Q30" s="12">
        <v>7</v>
      </c>
      <c r="R30" s="12">
        <v>7</v>
      </c>
      <c r="S30" s="12">
        <v>7</v>
      </c>
      <c r="T30" s="12">
        <v>7</v>
      </c>
      <c r="U30" s="12">
        <v>7</v>
      </c>
      <c r="V30" s="12">
        <v>7</v>
      </c>
      <c r="W30" s="12">
        <v>7</v>
      </c>
      <c r="X30" s="12">
        <v>7</v>
      </c>
      <c r="Y30" s="12">
        <v>7</v>
      </c>
      <c r="Z30" s="12">
        <v>7</v>
      </c>
      <c r="AA30" s="12">
        <v>7</v>
      </c>
      <c r="AB30" s="12">
        <v>7</v>
      </c>
      <c r="AC30" s="12">
        <v>7</v>
      </c>
      <c r="AD30" s="12">
        <v>7</v>
      </c>
      <c r="AE30" s="12">
        <v>7</v>
      </c>
      <c r="AF30" s="12">
        <v>7</v>
      </c>
      <c r="AG30" s="12">
        <v>7</v>
      </c>
      <c r="AH30" s="12">
        <v>7</v>
      </c>
      <c r="AI30" s="12">
        <v>7</v>
      </c>
      <c r="AJ30" s="12">
        <v>7</v>
      </c>
      <c r="AK30" s="12">
        <v>7</v>
      </c>
      <c r="AL30" s="12">
        <v>7</v>
      </c>
      <c r="AM30" s="12">
        <v>7</v>
      </c>
      <c r="AN30" s="12">
        <v>7</v>
      </c>
      <c r="AO30" s="12">
        <v>7</v>
      </c>
      <c r="AP30" s="12">
        <v>7</v>
      </c>
      <c r="AQ30" s="12">
        <v>7</v>
      </c>
      <c r="AR30" s="12">
        <v>7</v>
      </c>
      <c r="AS30" s="12">
        <v>7</v>
      </c>
      <c r="AT30" s="12">
        <v>7</v>
      </c>
      <c r="AU30" s="12">
        <v>7</v>
      </c>
      <c r="AV30" s="12">
        <v>7</v>
      </c>
      <c r="AW30" s="12">
        <v>7</v>
      </c>
      <c r="AX30" s="12">
        <v>7</v>
      </c>
      <c r="AY30" s="12">
        <v>7</v>
      </c>
      <c r="AZ30" s="12">
        <v>7</v>
      </c>
      <c r="BA30" s="12">
        <v>7</v>
      </c>
      <c r="BB30" s="12">
        <v>7</v>
      </c>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row>
    <row r="31" spans="1:82" x14ac:dyDescent="0.2">
      <c r="A31" s="11" t="s">
        <v>133</v>
      </c>
      <c r="B31" s="11" t="s">
        <v>134</v>
      </c>
      <c r="C31" s="11" t="s">
        <v>104</v>
      </c>
      <c r="D31" s="12" t="s">
        <v>37</v>
      </c>
      <c r="E31" s="12" t="s">
        <v>37</v>
      </c>
      <c r="F31" s="12" t="s">
        <v>37</v>
      </c>
      <c r="G31" s="12" t="s">
        <v>37</v>
      </c>
      <c r="H31" s="12" t="s">
        <v>37</v>
      </c>
      <c r="I31" s="12" t="s">
        <v>37</v>
      </c>
      <c r="J31" s="12" t="s">
        <v>37</v>
      </c>
      <c r="K31" s="12" t="s">
        <v>37</v>
      </c>
      <c r="L31" s="12" t="s">
        <v>37</v>
      </c>
      <c r="M31" s="12" t="s">
        <v>37</v>
      </c>
      <c r="N31" s="12" t="s">
        <v>37</v>
      </c>
      <c r="O31" s="12" t="s">
        <v>384</v>
      </c>
      <c r="P31" s="12" t="s">
        <v>384</v>
      </c>
      <c r="Q31" s="12" t="s">
        <v>384</v>
      </c>
      <c r="R31" s="12" t="s">
        <v>384</v>
      </c>
      <c r="S31" s="12" t="s">
        <v>384</v>
      </c>
      <c r="T31" s="12" t="s">
        <v>101</v>
      </c>
      <c r="U31" s="12" t="s">
        <v>101</v>
      </c>
      <c r="V31" s="12" t="s">
        <v>101</v>
      </c>
      <c r="W31" s="12" t="s">
        <v>101</v>
      </c>
      <c r="X31" s="12" t="s">
        <v>101</v>
      </c>
      <c r="Y31" s="12" t="s">
        <v>101</v>
      </c>
      <c r="Z31" s="12" t="s">
        <v>101</v>
      </c>
      <c r="AA31" s="12" t="s">
        <v>101</v>
      </c>
      <c r="AB31" s="12" t="s">
        <v>101</v>
      </c>
      <c r="AC31" s="12" t="s">
        <v>101</v>
      </c>
      <c r="AD31" s="12" t="s">
        <v>101</v>
      </c>
      <c r="AE31" s="12" t="s">
        <v>101</v>
      </c>
      <c r="AF31" s="12" t="s">
        <v>101</v>
      </c>
      <c r="AG31" s="12" t="s">
        <v>101</v>
      </c>
      <c r="AH31" s="12" t="s">
        <v>101</v>
      </c>
      <c r="AI31" s="12" t="s">
        <v>101</v>
      </c>
      <c r="AJ31" s="12" t="s">
        <v>101</v>
      </c>
      <c r="AK31" s="12" t="s">
        <v>101</v>
      </c>
      <c r="AL31" s="12" t="s">
        <v>101</v>
      </c>
      <c r="AM31" s="12" t="s">
        <v>101</v>
      </c>
      <c r="AN31" s="12" t="s">
        <v>101</v>
      </c>
      <c r="AO31" s="12" t="s">
        <v>101</v>
      </c>
      <c r="AP31" s="12" t="s">
        <v>101</v>
      </c>
      <c r="AQ31" s="12" t="s">
        <v>101</v>
      </c>
      <c r="AR31" s="12" t="s">
        <v>101</v>
      </c>
      <c r="AS31" s="12" t="s">
        <v>101</v>
      </c>
      <c r="AT31" s="12" t="s">
        <v>101</v>
      </c>
      <c r="AU31" s="12" t="s">
        <v>101</v>
      </c>
      <c r="AV31" s="12" t="s">
        <v>101</v>
      </c>
      <c r="AW31" s="12" t="s">
        <v>101</v>
      </c>
      <c r="AX31" s="12" t="s">
        <v>101</v>
      </c>
      <c r="AY31" s="12" t="s">
        <v>101</v>
      </c>
      <c r="AZ31" s="12" t="s">
        <v>101</v>
      </c>
      <c r="BA31" s="12" t="s">
        <v>101</v>
      </c>
      <c r="BB31" s="12" t="s">
        <v>101</v>
      </c>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row>
    <row r="32" spans="1:82" x14ac:dyDescent="0.2">
      <c r="A32" s="11" t="s">
        <v>499</v>
      </c>
      <c r="B32" s="11" t="s">
        <v>496</v>
      </c>
      <c r="C32" s="11" t="s">
        <v>44</v>
      </c>
      <c r="D32" s="12">
        <v>20</v>
      </c>
      <c r="E32" s="12">
        <v>20</v>
      </c>
      <c r="F32" s="12">
        <v>20</v>
      </c>
      <c r="G32" s="12">
        <v>20</v>
      </c>
      <c r="H32" s="12">
        <v>20</v>
      </c>
      <c r="I32" s="12">
        <v>20</v>
      </c>
      <c r="J32" s="12">
        <v>20</v>
      </c>
      <c r="K32" s="12">
        <v>20</v>
      </c>
      <c r="L32" s="12">
        <v>20</v>
      </c>
      <c r="M32" s="12">
        <v>20</v>
      </c>
      <c r="N32" s="12">
        <v>20</v>
      </c>
      <c r="O32" s="12">
        <v>20</v>
      </c>
      <c r="P32" s="12">
        <v>20</v>
      </c>
      <c r="Q32" s="12">
        <v>20</v>
      </c>
      <c r="R32" s="12">
        <v>20</v>
      </c>
      <c r="S32" s="12">
        <v>20</v>
      </c>
      <c r="T32" s="12">
        <v>20</v>
      </c>
      <c r="U32" s="12">
        <v>20</v>
      </c>
      <c r="V32" s="12">
        <v>20</v>
      </c>
      <c r="W32" s="12">
        <v>20</v>
      </c>
      <c r="X32" s="12">
        <v>20</v>
      </c>
      <c r="Y32" s="12">
        <v>20</v>
      </c>
      <c r="Z32" s="12">
        <v>20</v>
      </c>
      <c r="AA32" s="12">
        <v>20</v>
      </c>
      <c r="AB32" s="12">
        <v>20</v>
      </c>
      <c r="AC32" s="12">
        <v>20</v>
      </c>
      <c r="AD32" s="12">
        <v>20</v>
      </c>
      <c r="AE32" s="12">
        <v>20</v>
      </c>
      <c r="AF32" s="12">
        <v>20</v>
      </c>
      <c r="AG32" s="12">
        <v>20</v>
      </c>
      <c r="AH32" s="12">
        <v>20</v>
      </c>
      <c r="AI32" s="12">
        <v>20</v>
      </c>
      <c r="AJ32" s="12">
        <v>20</v>
      </c>
      <c r="AK32" s="12">
        <v>20</v>
      </c>
      <c r="AL32" s="12">
        <v>20</v>
      </c>
      <c r="AM32" s="12">
        <v>20</v>
      </c>
      <c r="AN32" s="12">
        <v>20</v>
      </c>
      <c r="AO32" s="12">
        <v>20</v>
      </c>
      <c r="AP32" s="12">
        <v>20</v>
      </c>
      <c r="AQ32" s="12">
        <v>20</v>
      </c>
      <c r="AR32" s="12">
        <v>20</v>
      </c>
      <c r="AS32" s="12">
        <v>20</v>
      </c>
      <c r="AT32" s="12">
        <v>20</v>
      </c>
      <c r="AU32" s="12">
        <v>20</v>
      </c>
      <c r="AV32" s="12">
        <v>20</v>
      </c>
      <c r="AW32" s="12">
        <v>20</v>
      </c>
      <c r="AX32" s="12">
        <v>20</v>
      </c>
      <c r="AY32" s="12">
        <v>20</v>
      </c>
      <c r="AZ32" s="12">
        <v>20</v>
      </c>
      <c r="BA32" s="12">
        <v>20</v>
      </c>
      <c r="BB32" s="12">
        <v>20</v>
      </c>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row>
    <row r="33" spans="1:82" x14ac:dyDescent="0.2">
      <c r="A33" s="11" t="s">
        <v>329</v>
      </c>
      <c r="B33" s="11" t="s">
        <v>331</v>
      </c>
      <c r="C33" s="11" t="s">
        <v>119</v>
      </c>
      <c r="D33" s="12">
        <v>7</v>
      </c>
      <c r="E33" s="12">
        <v>7</v>
      </c>
      <c r="F33" s="12">
        <v>7</v>
      </c>
      <c r="G33" s="12">
        <v>7</v>
      </c>
      <c r="H33" s="12">
        <v>7</v>
      </c>
      <c r="I33" s="12">
        <v>7</v>
      </c>
      <c r="J33" s="12">
        <v>7</v>
      </c>
      <c r="K33" s="12">
        <v>7</v>
      </c>
      <c r="L33" s="12">
        <v>7</v>
      </c>
      <c r="M33" s="12">
        <v>7</v>
      </c>
      <c r="N33" s="12">
        <v>7</v>
      </c>
      <c r="O33" s="12">
        <v>7</v>
      </c>
      <c r="P33" s="12">
        <v>7</v>
      </c>
      <c r="Q33" s="12">
        <v>7</v>
      </c>
      <c r="R33" s="12">
        <v>7</v>
      </c>
      <c r="S33" s="12">
        <v>7</v>
      </c>
      <c r="T33" s="12">
        <v>7</v>
      </c>
      <c r="U33" s="12">
        <v>7</v>
      </c>
      <c r="V33" s="12">
        <v>7</v>
      </c>
      <c r="W33" s="12">
        <v>7</v>
      </c>
      <c r="X33" s="12">
        <v>7</v>
      </c>
      <c r="Y33" s="12">
        <v>7</v>
      </c>
      <c r="Z33" s="12">
        <v>7</v>
      </c>
      <c r="AA33" s="12">
        <v>7</v>
      </c>
      <c r="AB33" s="12">
        <v>7</v>
      </c>
      <c r="AC33" s="12">
        <v>7</v>
      </c>
      <c r="AD33" s="12">
        <v>7</v>
      </c>
      <c r="AE33" s="12">
        <v>7</v>
      </c>
      <c r="AF33" s="12">
        <v>7</v>
      </c>
      <c r="AG33" s="12">
        <v>7</v>
      </c>
      <c r="AH33" s="12">
        <v>7</v>
      </c>
      <c r="AI33" s="12">
        <v>7</v>
      </c>
      <c r="AJ33" s="12">
        <v>7</v>
      </c>
      <c r="AK33" s="12">
        <v>7</v>
      </c>
      <c r="AL33" s="12">
        <v>7</v>
      </c>
      <c r="AM33" s="12">
        <v>7</v>
      </c>
      <c r="AN33" s="12">
        <v>7</v>
      </c>
      <c r="AO33" s="12">
        <v>7</v>
      </c>
      <c r="AP33" s="12">
        <v>7</v>
      </c>
      <c r="AQ33" s="12">
        <v>7</v>
      </c>
      <c r="AR33" s="12">
        <v>7</v>
      </c>
      <c r="AS33" s="12">
        <v>7</v>
      </c>
      <c r="AT33" s="12">
        <v>7</v>
      </c>
      <c r="AU33" s="12">
        <v>7</v>
      </c>
      <c r="AV33" s="12">
        <v>7</v>
      </c>
      <c r="AW33" s="12">
        <v>7</v>
      </c>
      <c r="AX33" s="12">
        <v>7</v>
      </c>
      <c r="AY33" s="12">
        <v>7</v>
      </c>
      <c r="AZ33" s="12">
        <v>7</v>
      </c>
      <c r="BA33" s="12">
        <v>7</v>
      </c>
      <c r="BB33" s="12">
        <v>7</v>
      </c>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row>
    <row r="34" spans="1:82" x14ac:dyDescent="0.2">
      <c r="A34" s="11" t="s">
        <v>546</v>
      </c>
      <c r="B34" s="11" t="s">
        <v>543</v>
      </c>
      <c r="C34" s="11" t="s">
        <v>119</v>
      </c>
      <c r="D34" s="12">
        <v>7</v>
      </c>
      <c r="E34" s="12">
        <v>7</v>
      </c>
      <c r="F34" s="12">
        <v>7</v>
      </c>
      <c r="G34" s="12">
        <v>7</v>
      </c>
      <c r="H34" s="12">
        <v>7</v>
      </c>
      <c r="I34" s="12">
        <v>7</v>
      </c>
      <c r="J34" s="12">
        <v>7</v>
      </c>
      <c r="K34" s="12">
        <v>7</v>
      </c>
      <c r="L34" s="12">
        <v>7</v>
      </c>
      <c r="M34" s="12">
        <v>7</v>
      </c>
      <c r="N34" s="12">
        <v>7</v>
      </c>
      <c r="O34" s="12">
        <v>7</v>
      </c>
      <c r="P34" s="12">
        <v>7</v>
      </c>
      <c r="Q34" s="12">
        <v>7</v>
      </c>
      <c r="R34" s="12">
        <v>7</v>
      </c>
      <c r="S34" s="12">
        <v>7</v>
      </c>
      <c r="T34" s="12">
        <v>7</v>
      </c>
      <c r="U34" s="12">
        <v>7</v>
      </c>
      <c r="V34" s="12">
        <v>7</v>
      </c>
      <c r="W34" s="12">
        <v>7</v>
      </c>
      <c r="X34" s="12">
        <v>7</v>
      </c>
      <c r="Y34" s="12">
        <v>7</v>
      </c>
      <c r="Z34" s="12">
        <v>7</v>
      </c>
      <c r="AA34" s="12">
        <v>7</v>
      </c>
      <c r="AB34" s="12">
        <v>7</v>
      </c>
      <c r="AC34" s="12">
        <v>7</v>
      </c>
      <c r="AD34" s="12">
        <v>7</v>
      </c>
      <c r="AE34" s="12">
        <v>7</v>
      </c>
      <c r="AF34" s="12">
        <v>7</v>
      </c>
      <c r="AG34" s="12">
        <v>7</v>
      </c>
      <c r="AH34" s="12">
        <v>7</v>
      </c>
      <c r="AI34" s="12">
        <v>7</v>
      </c>
      <c r="AJ34" s="12">
        <v>7</v>
      </c>
      <c r="AK34" s="12">
        <v>7</v>
      </c>
      <c r="AL34" s="12">
        <v>7</v>
      </c>
      <c r="AM34" s="12">
        <v>7</v>
      </c>
      <c r="AN34" s="12">
        <v>7</v>
      </c>
      <c r="AO34" s="12">
        <v>7</v>
      </c>
      <c r="AP34" s="12">
        <v>7</v>
      </c>
      <c r="AQ34" s="12">
        <v>7</v>
      </c>
      <c r="AR34" s="12">
        <v>7</v>
      </c>
      <c r="AS34" s="12">
        <v>7</v>
      </c>
      <c r="AT34" s="12">
        <v>7</v>
      </c>
      <c r="AU34" s="12">
        <v>7</v>
      </c>
      <c r="AV34" s="12">
        <v>7</v>
      </c>
      <c r="AW34" s="12">
        <v>7</v>
      </c>
      <c r="AX34" s="12">
        <v>7</v>
      </c>
      <c r="AY34" s="12">
        <v>7</v>
      </c>
      <c r="AZ34" s="12">
        <v>7</v>
      </c>
      <c r="BA34" s="12">
        <v>7</v>
      </c>
      <c r="BB34" s="12">
        <v>7</v>
      </c>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row>
    <row r="35" spans="1:82" x14ac:dyDescent="0.2">
      <c r="A35" s="11" t="s">
        <v>540</v>
      </c>
      <c r="B35" s="11" t="s">
        <v>537</v>
      </c>
      <c r="C35" s="11" t="s">
        <v>73</v>
      </c>
      <c r="D35" s="12">
        <v>7</v>
      </c>
      <c r="E35" s="12">
        <v>7</v>
      </c>
      <c r="F35" s="12">
        <v>7</v>
      </c>
      <c r="G35" s="12">
        <v>7</v>
      </c>
      <c r="H35" s="12">
        <v>7</v>
      </c>
      <c r="I35" s="12">
        <v>7</v>
      </c>
      <c r="J35" s="12">
        <v>7</v>
      </c>
      <c r="K35" s="12">
        <v>7</v>
      </c>
      <c r="L35" s="12">
        <v>7</v>
      </c>
      <c r="M35" s="12">
        <v>7</v>
      </c>
      <c r="N35" s="12">
        <v>7</v>
      </c>
      <c r="O35" s="12">
        <v>7</v>
      </c>
      <c r="P35" s="12">
        <v>7</v>
      </c>
      <c r="Q35" s="12">
        <v>7</v>
      </c>
      <c r="R35" s="12">
        <v>7</v>
      </c>
      <c r="S35" s="12">
        <v>7</v>
      </c>
      <c r="T35" s="12">
        <v>7</v>
      </c>
      <c r="U35" s="12">
        <v>7</v>
      </c>
      <c r="V35" s="12">
        <v>7</v>
      </c>
      <c r="W35" s="12">
        <v>7</v>
      </c>
      <c r="X35" s="12">
        <v>7</v>
      </c>
      <c r="Y35" s="12">
        <v>7</v>
      </c>
      <c r="Z35" s="12" t="s">
        <v>1393</v>
      </c>
      <c r="AA35" s="12" t="s">
        <v>1393</v>
      </c>
      <c r="AB35" s="12" t="s">
        <v>1393</v>
      </c>
      <c r="AC35" s="12" t="s">
        <v>1393</v>
      </c>
      <c r="AD35" s="12">
        <v>7</v>
      </c>
      <c r="AE35" s="12">
        <v>7</v>
      </c>
      <c r="AF35" s="12">
        <v>7</v>
      </c>
      <c r="AG35" s="12">
        <v>7</v>
      </c>
      <c r="AH35" s="12">
        <v>7</v>
      </c>
      <c r="AI35" s="12">
        <v>7</v>
      </c>
      <c r="AJ35" s="12">
        <v>7</v>
      </c>
      <c r="AK35" s="12">
        <v>7</v>
      </c>
      <c r="AL35" s="12">
        <v>7</v>
      </c>
      <c r="AM35" s="12">
        <v>7</v>
      </c>
      <c r="AN35" s="12">
        <v>7</v>
      </c>
      <c r="AO35" s="12">
        <v>7</v>
      </c>
      <c r="AP35" s="12">
        <v>7</v>
      </c>
      <c r="AQ35" s="12">
        <v>7</v>
      </c>
      <c r="AR35" s="12">
        <v>7</v>
      </c>
      <c r="AS35" s="12">
        <v>7</v>
      </c>
      <c r="AT35" s="12">
        <v>7</v>
      </c>
      <c r="AU35" s="12">
        <v>7</v>
      </c>
      <c r="AV35" s="12">
        <v>7</v>
      </c>
      <c r="AW35" s="12">
        <v>7</v>
      </c>
      <c r="AX35" s="12">
        <v>7</v>
      </c>
      <c r="AY35" s="12">
        <v>7</v>
      </c>
      <c r="AZ35" s="12">
        <v>7</v>
      </c>
      <c r="BA35" s="12">
        <v>7</v>
      </c>
      <c r="BB35" s="12">
        <v>7</v>
      </c>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row>
    <row r="36" spans="1:82" x14ac:dyDescent="0.2">
      <c r="A36" s="11" t="s">
        <v>480</v>
      </c>
      <c r="B36" s="11" t="s">
        <v>479</v>
      </c>
      <c r="C36" s="11" t="s">
        <v>39</v>
      </c>
      <c r="D36" s="12">
        <v>7</v>
      </c>
      <c r="E36" s="12">
        <v>7</v>
      </c>
      <c r="F36" s="12">
        <v>7</v>
      </c>
      <c r="G36" s="12">
        <v>7</v>
      </c>
      <c r="H36" s="12">
        <v>7</v>
      </c>
      <c r="I36" s="12">
        <v>7</v>
      </c>
      <c r="J36" s="12">
        <v>7</v>
      </c>
      <c r="K36" s="12">
        <v>7</v>
      </c>
      <c r="L36" s="12">
        <v>7</v>
      </c>
      <c r="M36" s="12">
        <v>7</v>
      </c>
      <c r="N36" s="12">
        <v>7</v>
      </c>
      <c r="O36" s="12" t="s">
        <v>143</v>
      </c>
      <c r="P36" s="12" t="s">
        <v>143</v>
      </c>
      <c r="Q36" s="12" t="s">
        <v>143</v>
      </c>
      <c r="R36" s="12" t="s">
        <v>143</v>
      </c>
      <c r="S36" s="12" t="s">
        <v>143</v>
      </c>
      <c r="T36" s="12" t="s">
        <v>143</v>
      </c>
      <c r="U36" s="12" t="s">
        <v>143</v>
      </c>
      <c r="V36" s="12" t="s">
        <v>143</v>
      </c>
      <c r="W36" s="12" t="s">
        <v>143</v>
      </c>
      <c r="X36" s="12" t="s">
        <v>143</v>
      </c>
      <c r="Y36" s="12" t="s">
        <v>143</v>
      </c>
      <c r="Z36" s="12" t="s">
        <v>143</v>
      </c>
      <c r="AA36" s="12" t="s">
        <v>143</v>
      </c>
      <c r="AB36" s="12" t="s">
        <v>143</v>
      </c>
      <c r="AC36" s="12" t="s">
        <v>143</v>
      </c>
      <c r="AD36" s="12" t="s">
        <v>143</v>
      </c>
      <c r="AE36" s="12" t="s">
        <v>143</v>
      </c>
      <c r="AF36" s="12" t="s">
        <v>143</v>
      </c>
      <c r="AG36" s="12" t="s">
        <v>143</v>
      </c>
      <c r="AH36" s="12" t="s">
        <v>143</v>
      </c>
      <c r="AI36" s="12" t="s">
        <v>143</v>
      </c>
      <c r="AJ36" s="12" t="s">
        <v>143</v>
      </c>
      <c r="AK36" s="12" t="s">
        <v>143</v>
      </c>
      <c r="AL36" s="12" t="s">
        <v>143</v>
      </c>
      <c r="AM36" s="12" t="s">
        <v>143</v>
      </c>
      <c r="AN36" s="12" t="s">
        <v>143</v>
      </c>
      <c r="AO36" s="12" t="s">
        <v>143</v>
      </c>
      <c r="AP36" s="12" t="s">
        <v>143</v>
      </c>
      <c r="AQ36" s="12" t="s">
        <v>143</v>
      </c>
      <c r="AR36" s="12" t="s">
        <v>143</v>
      </c>
      <c r="AS36" s="12" t="s">
        <v>143</v>
      </c>
      <c r="AT36" s="12" t="s">
        <v>143</v>
      </c>
      <c r="AU36" s="12" t="s">
        <v>143</v>
      </c>
      <c r="AV36" s="12" t="s">
        <v>143</v>
      </c>
      <c r="AW36" s="12" t="s">
        <v>143</v>
      </c>
      <c r="AX36" s="12" t="s">
        <v>143</v>
      </c>
      <c r="AY36" s="12" t="s">
        <v>143</v>
      </c>
      <c r="AZ36" s="12" t="s">
        <v>143</v>
      </c>
      <c r="BA36" s="12" t="s">
        <v>143</v>
      </c>
      <c r="BB36" s="12" t="s">
        <v>143</v>
      </c>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row>
    <row r="37" spans="1:82" x14ac:dyDescent="0.2">
      <c r="A37" s="11" t="s">
        <v>1595</v>
      </c>
      <c r="B37" s="11" t="s">
        <v>1594</v>
      </c>
      <c r="C37" s="11" t="s">
        <v>44</v>
      </c>
      <c r="D37" s="12">
        <v>20</v>
      </c>
      <c r="E37" s="12">
        <v>20</v>
      </c>
      <c r="F37" s="12">
        <v>20</v>
      </c>
      <c r="G37" s="12">
        <v>20</v>
      </c>
      <c r="H37" s="12">
        <v>20</v>
      </c>
      <c r="I37" s="12">
        <v>20</v>
      </c>
      <c r="J37" s="12">
        <v>20</v>
      </c>
      <c r="K37" s="12">
        <v>20</v>
      </c>
      <c r="L37" s="12">
        <v>20</v>
      </c>
      <c r="M37" s="12">
        <v>20</v>
      </c>
      <c r="N37" s="12">
        <v>20</v>
      </c>
      <c r="O37" s="12">
        <v>20</v>
      </c>
      <c r="P37" s="12">
        <v>20</v>
      </c>
      <c r="Q37" s="12">
        <v>20</v>
      </c>
      <c r="R37" s="12">
        <v>20</v>
      </c>
      <c r="S37" s="12">
        <v>20</v>
      </c>
      <c r="T37" s="12">
        <v>20</v>
      </c>
      <c r="U37" s="12">
        <v>20</v>
      </c>
      <c r="V37" s="12">
        <v>20</v>
      </c>
      <c r="W37" s="12">
        <v>20</v>
      </c>
      <c r="X37" s="12">
        <v>20</v>
      </c>
      <c r="Y37" s="12">
        <v>20</v>
      </c>
      <c r="Z37" s="12">
        <v>20</v>
      </c>
      <c r="AA37" s="12">
        <v>20</v>
      </c>
      <c r="AB37" s="12">
        <v>20</v>
      </c>
      <c r="AC37" s="12">
        <v>20</v>
      </c>
      <c r="AD37" s="12">
        <v>20</v>
      </c>
      <c r="AE37" s="12">
        <v>20</v>
      </c>
      <c r="AF37" s="12">
        <v>20</v>
      </c>
      <c r="AG37" s="12">
        <v>20</v>
      </c>
      <c r="AH37" s="12">
        <v>20</v>
      </c>
      <c r="AI37" s="12">
        <v>20</v>
      </c>
      <c r="AJ37" s="12">
        <v>20</v>
      </c>
      <c r="AK37" s="12">
        <v>20</v>
      </c>
      <c r="AL37" s="12">
        <v>20</v>
      </c>
      <c r="AM37" s="12">
        <v>20</v>
      </c>
      <c r="AN37" s="12">
        <v>20</v>
      </c>
      <c r="AO37" s="12">
        <v>20</v>
      </c>
      <c r="AP37" s="12">
        <v>20</v>
      </c>
      <c r="AQ37" s="12">
        <v>20</v>
      </c>
      <c r="AR37" s="12">
        <v>20</v>
      </c>
      <c r="AS37" s="12">
        <v>20</v>
      </c>
      <c r="AT37" s="12">
        <v>20</v>
      </c>
      <c r="AU37" s="12">
        <v>20</v>
      </c>
      <c r="AV37" s="12">
        <v>20</v>
      </c>
      <c r="AW37" s="12">
        <v>20</v>
      </c>
      <c r="AX37" s="12">
        <v>20</v>
      </c>
      <c r="AY37" s="12">
        <v>20</v>
      </c>
      <c r="AZ37" s="12">
        <v>20</v>
      </c>
      <c r="BA37" s="12">
        <v>20</v>
      </c>
      <c r="BB37" s="12">
        <v>20</v>
      </c>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row>
    <row r="38" spans="1:82" x14ac:dyDescent="0.2">
      <c r="A38" s="11" t="s">
        <v>422</v>
      </c>
      <c r="B38" s="11" t="s">
        <v>420</v>
      </c>
      <c r="C38" s="11" t="s">
        <v>44</v>
      </c>
      <c r="D38" s="12">
        <v>20</v>
      </c>
      <c r="E38" s="12">
        <v>20</v>
      </c>
      <c r="F38" s="12">
        <v>20</v>
      </c>
      <c r="G38" s="12">
        <v>20</v>
      </c>
      <c r="H38" s="12">
        <v>20</v>
      </c>
      <c r="I38" s="12">
        <v>20</v>
      </c>
      <c r="J38" s="12">
        <v>20</v>
      </c>
      <c r="K38" s="12">
        <v>20</v>
      </c>
      <c r="L38" s="12">
        <v>20</v>
      </c>
      <c r="M38" s="12">
        <v>20</v>
      </c>
      <c r="N38" s="12">
        <v>20</v>
      </c>
      <c r="O38" s="12">
        <v>20</v>
      </c>
      <c r="P38" s="12">
        <v>20</v>
      </c>
      <c r="Q38" s="12">
        <v>20</v>
      </c>
      <c r="R38" s="12">
        <v>20</v>
      </c>
      <c r="S38" s="12">
        <v>20</v>
      </c>
      <c r="T38" s="12">
        <v>20</v>
      </c>
      <c r="U38" s="12">
        <v>20</v>
      </c>
      <c r="V38" s="12">
        <v>20</v>
      </c>
      <c r="W38" s="12">
        <v>20</v>
      </c>
      <c r="X38" s="12">
        <v>20</v>
      </c>
      <c r="Y38" s="12">
        <v>20</v>
      </c>
      <c r="Z38" s="12">
        <v>20</v>
      </c>
      <c r="AA38" s="12">
        <v>20</v>
      </c>
      <c r="AB38" s="12">
        <v>20</v>
      </c>
      <c r="AC38" s="12">
        <v>20</v>
      </c>
      <c r="AD38" s="12">
        <v>20</v>
      </c>
      <c r="AE38" s="12">
        <v>20</v>
      </c>
      <c r="AF38" s="12">
        <v>20</v>
      </c>
      <c r="AG38" s="12">
        <v>20</v>
      </c>
      <c r="AH38" s="12">
        <v>20</v>
      </c>
      <c r="AI38" s="12">
        <v>20</v>
      </c>
      <c r="AJ38" s="12">
        <v>20</v>
      </c>
      <c r="AK38" s="12">
        <v>20</v>
      </c>
      <c r="AL38" s="12">
        <v>20</v>
      </c>
      <c r="AM38" s="12">
        <v>20</v>
      </c>
      <c r="AN38" s="12">
        <v>20</v>
      </c>
      <c r="AO38" s="12">
        <v>20</v>
      </c>
      <c r="AP38" s="12">
        <v>20</v>
      </c>
      <c r="AQ38" s="12">
        <v>20</v>
      </c>
      <c r="AR38" s="12">
        <v>20</v>
      </c>
      <c r="AS38" s="12">
        <v>20</v>
      </c>
      <c r="AT38" s="12">
        <v>20</v>
      </c>
      <c r="AU38" s="12">
        <v>20</v>
      </c>
      <c r="AV38" s="12">
        <v>20</v>
      </c>
      <c r="AW38" s="12">
        <v>20</v>
      </c>
      <c r="AX38" s="12">
        <v>20</v>
      </c>
      <c r="AY38" s="12">
        <v>20</v>
      </c>
      <c r="AZ38" s="12">
        <v>20</v>
      </c>
      <c r="BA38" s="12">
        <v>20</v>
      </c>
      <c r="BB38" s="12">
        <v>20</v>
      </c>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row>
    <row r="39" spans="1:82" x14ac:dyDescent="0.2">
      <c r="A39" s="11" t="s">
        <v>1593</v>
      </c>
      <c r="B39" s="11" t="s">
        <v>1592</v>
      </c>
      <c r="C39" s="11" t="s">
        <v>44</v>
      </c>
      <c r="D39" s="12">
        <v>20</v>
      </c>
      <c r="E39" s="12">
        <v>20</v>
      </c>
      <c r="F39" s="12">
        <v>20</v>
      </c>
      <c r="G39" s="12">
        <v>20</v>
      </c>
      <c r="H39" s="12">
        <v>20</v>
      </c>
      <c r="I39" s="12">
        <v>20</v>
      </c>
      <c r="J39" s="12">
        <v>20</v>
      </c>
      <c r="K39" s="12">
        <v>20</v>
      </c>
      <c r="L39" s="12">
        <v>20</v>
      </c>
      <c r="M39" s="12">
        <v>20</v>
      </c>
      <c r="N39" s="12">
        <v>20</v>
      </c>
      <c r="O39" s="12">
        <v>20</v>
      </c>
      <c r="P39" s="12">
        <v>20</v>
      </c>
      <c r="Q39" s="12">
        <v>20</v>
      </c>
      <c r="R39" s="12">
        <v>20</v>
      </c>
      <c r="S39" s="12">
        <v>20</v>
      </c>
      <c r="T39" s="12">
        <v>20</v>
      </c>
      <c r="U39" s="12">
        <v>20</v>
      </c>
      <c r="V39" s="12">
        <v>20</v>
      </c>
      <c r="W39" s="12">
        <v>20</v>
      </c>
      <c r="X39" s="12">
        <v>20</v>
      </c>
      <c r="Y39" s="12">
        <v>20</v>
      </c>
      <c r="Z39" s="12">
        <v>20</v>
      </c>
      <c r="AA39" s="12">
        <v>20</v>
      </c>
      <c r="AB39" s="12">
        <v>20</v>
      </c>
      <c r="AC39" s="12">
        <v>20</v>
      </c>
      <c r="AD39" s="12">
        <v>20</v>
      </c>
      <c r="AE39" s="12">
        <v>20</v>
      </c>
      <c r="AF39" s="12">
        <v>20</v>
      </c>
      <c r="AG39" s="12">
        <v>20</v>
      </c>
      <c r="AH39" s="12">
        <v>20</v>
      </c>
      <c r="AI39" s="12">
        <v>20</v>
      </c>
      <c r="AJ39" s="12">
        <v>20</v>
      </c>
      <c r="AK39" s="12">
        <v>20</v>
      </c>
      <c r="AL39" s="12">
        <v>20</v>
      </c>
      <c r="AM39" s="12">
        <v>20</v>
      </c>
      <c r="AN39" s="12">
        <v>20</v>
      </c>
      <c r="AO39" s="12">
        <v>20</v>
      </c>
      <c r="AP39" s="12">
        <v>20</v>
      </c>
      <c r="AQ39" s="12">
        <v>20</v>
      </c>
      <c r="AR39" s="12">
        <v>20</v>
      </c>
      <c r="AS39" s="12">
        <v>20</v>
      </c>
      <c r="AT39" s="12">
        <v>20</v>
      </c>
      <c r="AU39" s="12">
        <v>20</v>
      </c>
      <c r="AV39" s="12">
        <v>20</v>
      </c>
      <c r="AW39" s="12">
        <v>20</v>
      </c>
      <c r="AX39" s="12">
        <v>20</v>
      </c>
      <c r="AY39" s="12">
        <v>20</v>
      </c>
      <c r="AZ39" s="12">
        <v>20</v>
      </c>
      <c r="BA39" s="12">
        <v>20</v>
      </c>
      <c r="BB39" s="12">
        <v>20</v>
      </c>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row>
    <row r="40" spans="1:82" x14ac:dyDescent="0.2">
      <c r="A40" s="11" t="s">
        <v>559</v>
      </c>
      <c r="B40" s="11" t="s">
        <v>557</v>
      </c>
      <c r="C40" s="11" t="s">
        <v>119</v>
      </c>
      <c r="D40" s="12">
        <v>7</v>
      </c>
      <c r="E40" s="12">
        <v>7</v>
      </c>
      <c r="F40" s="12">
        <v>7</v>
      </c>
      <c r="G40" s="12">
        <v>7</v>
      </c>
      <c r="H40" s="12">
        <v>7</v>
      </c>
      <c r="I40" s="12">
        <v>7</v>
      </c>
      <c r="J40" s="12">
        <v>7</v>
      </c>
      <c r="K40" s="12">
        <v>7</v>
      </c>
      <c r="L40" s="12">
        <v>7</v>
      </c>
      <c r="M40" s="12">
        <v>7</v>
      </c>
      <c r="N40" s="12">
        <v>7</v>
      </c>
      <c r="O40" s="12">
        <v>7</v>
      </c>
      <c r="P40" s="12">
        <v>7</v>
      </c>
      <c r="Q40" s="12">
        <v>7</v>
      </c>
      <c r="R40" s="12">
        <v>7</v>
      </c>
      <c r="S40" s="12">
        <v>7</v>
      </c>
      <c r="T40" s="12">
        <v>7</v>
      </c>
      <c r="U40" s="12">
        <v>7</v>
      </c>
      <c r="V40" s="12">
        <v>7</v>
      </c>
      <c r="W40" s="12">
        <v>7</v>
      </c>
      <c r="X40" s="12">
        <v>7</v>
      </c>
      <c r="Y40" s="12">
        <v>7</v>
      </c>
      <c r="Z40" s="12">
        <v>7</v>
      </c>
      <c r="AA40" s="12">
        <v>7</v>
      </c>
      <c r="AB40" s="12">
        <v>7</v>
      </c>
      <c r="AC40" s="12">
        <v>7</v>
      </c>
      <c r="AD40" s="12">
        <v>7</v>
      </c>
      <c r="AE40" s="12">
        <v>7</v>
      </c>
      <c r="AF40" s="12">
        <v>7</v>
      </c>
      <c r="AG40" s="12">
        <v>7</v>
      </c>
      <c r="AH40" s="12">
        <v>7</v>
      </c>
      <c r="AI40" s="12">
        <v>7</v>
      </c>
      <c r="AJ40" s="12">
        <v>7</v>
      </c>
      <c r="AK40" s="12">
        <v>7</v>
      </c>
      <c r="AL40" s="12">
        <v>7</v>
      </c>
      <c r="AM40" s="12">
        <v>7</v>
      </c>
      <c r="AN40" s="12">
        <v>7</v>
      </c>
      <c r="AO40" s="12">
        <v>7</v>
      </c>
      <c r="AP40" s="12">
        <v>7</v>
      </c>
      <c r="AQ40" s="12">
        <v>7</v>
      </c>
      <c r="AR40" s="12">
        <v>7</v>
      </c>
      <c r="AS40" s="12">
        <v>7</v>
      </c>
      <c r="AT40" s="12">
        <v>7</v>
      </c>
      <c r="AU40" s="12">
        <v>7</v>
      </c>
      <c r="AV40" s="12">
        <v>7</v>
      </c>
      <c r="AW40" s="12">
        <v>7</v>
      </c>
      <c r="AX40" s="12">
        <v>7</v>
      </c>
      <c r="AY40" s="12">
        <v>7</v>
      </c>
      <c r="AZ40" s="12">
        <v>7</v>
      </c>
      <c r="BA40" s="12">
        <v>7</v>
      </c>
      <c r="BB40" s="12">
        <v>7</v>
      </c>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row>
    <row r="41" spans="1:82" x14ac:dyDescent="0.2">
      <c r="A41" s="11" t="s">
        <v>1591</v>
      </c>
      <c r="B41" s="11" t="s">
        <v>48</v>
      </c>
      <c r="C41" s="11" t="s">
        <v>39</v>
      </c>
      <c r="D41" s="12">
        <v>7</v>
      </c>
      <c r="E41" s="12">
        <v>7</v>
      </c>
      <c r="F41" s="12">
        <v>7</v>
      </c>
      <c r="G41" s="12">
        <v>7</v>
      </c>
      <c r="H41" s="12">
        <v>7</v>
      </c>
      <c r="I41" s="12">
        <v>7</v>
      </c>
      <c r="J41" s="12">
        <v>7</v>
      </c>
      <c r="K41" s="12">
        <v>7</v>
      </c>
      <c r="L41" s="12" t="s">
        <v>143</v>
      </c>
      <c r="M41" s="12" t="s">
        <v>143</v>
      </c>
      <c r="N41" s="12" t="s">
        <v>143</v>
      </c>
      <c r="O41" s="12" t="s">
        <v>143</v>
      </c>
      <c r="P41" s="12" t="s">
        <v>143</v>
      </c>
      <c r="Q41" s="12" t="s">
        <v>143</v>
      </c>
      <c r="R41" s="12" t="s">
        <v>143</v>
      </c>
      <c r="S41" s="12" t="s">
        <v>143</v>
      </c>
      <c r="T41" s="12" t="s">
        <v>143</v>
      </c>
      <c r="U41" s="12" t="s">
        <v>143</v>
      </c>
      <c r="V41" s="12" t="s">
        <v>143</v>
      </c>
      <c r="W41" s="12" t="s">
        <v>143</v>
      </c>
      <c r="X41" s="12" t="s">
        <v>143</v>
      </c>
      <c r="Y41" s="12" t="s">
        <v>143</v>
      </c>
      <c r="Z41" s="12" t="s">
        <v>143</v>
      </c>
      <c r="AA41" s="12" t="s">
        <v>143</v>
      </c>
      <c r="AB41" s="12" t="s">
        <v>143</v>
      </c>
      <c r="AC41" s="12" t="s">
        <v>143</v>
      </c>
      <c r="AD41" s="12">
        <v>7</v>
      </c>
      <c r="AE41" s="12">
        <v>7</v>
      </c>
      <c r="AF41" s="12">
        <v>7</v>
      </c>
      <c r="AG41" s="12">
        <v>7</v>
      </c>
      <c r="AH41" s="12">
        <v>7</v>
      </c>
      <c r="AI41" s="12">
        <v>7</v>
      </c>
      <c r="AJ41" s="12">
        <v>7</v>
      </c>
      <c r="AK41" s="12">
        <v>7</v>
      </c>
      <c r="AL41" s="12">
        <v>7</v>
      </c>
      <c r="AM41" s="12">
        <v>7</v>
      </c>
      <c r="AN41" s="12">
        <v>7</v>
      </c>
      <c r="AO41" s="12">
        <v>7</v>
      </c>
      <c r="AP41" s="12">
        <v>7</v>
      </c>
      <c r="AQ41" s="12">
        <v>7</v>
      </c>
      <c r="AR41" s="12">
        <v>7</v>
      </c>
      <c r="AS41" s="12">
        <v>7</v>
      </c>
      <c r="AT41" s="12">
        <v>7</v>
      </c>
      <c r="AU41" s="12">
        <v>7</v>
      </c>
      <c r="AV41" s="12">
        <v>7</v>
      </c>
      <c r="AW41" s="12">
        <v>7</v>
      </c>
      <c r="AX41" s="12">
        <v>7</v>
      </c>
      <c r="AY41" s="12">
        <v>7</v>
      </c>
      <c r="AZ41" s="12">
        <v>7</v>
      </c>
      <c r="BA41" s="12">
        <v>7</v>
      </c>
      <c r="BB41" s="12">
        <v>7</v>
      </c>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row>
    <row r="42" spans="1:82" x14ac:dyDescent="0.2">
      <c r="A42" s="11" t="s">
        <v>597</v>
      </c>
      <c r="B42" s="11" t="s">
        <v>595</v>
      </c>
      <c r="C42" s="11" t="s">
        <v>44</v>
      </c>
      <c r="D42" s="12">
        <v>20</v>
      </c>
      <c r="E42" s="12">
        <v>20</v>
      </c>
      <c r="F42" s="12">
        <v>20</v>
      </c>
      <c r="G42" s="12">
        <v>20</v>
      </c>
      <c r="H42" s="12">
        <v>20</v>
      </c>
      <c r="I42" s="12">
        <v>20</v>
      </c>
      <c r="J42" s="12">
        <v>20</v>
      </c>
      <c r="K42" s="12">
        <v>20</v>
      </c>
      <c r="L42" s="12">
        <v>20</v>
      </c>
      <c r="M42" s="12">
        <v>20</v>
      </c>
      <c r="N42" s="12">
        <v>20</v>
      </c>
      <c r="O42" s="12">
        <v>20</v>
      </c>
      <c r="P42" s="12">
        <v>20</v>
      </c>
      <c r="Q42" s="12">
        <v>20</v>
      </c>
      <c r="R42" s="12">
        <v>20</v>
      </c>
      <c r="S42" s="12">
        <v>20</v>
      </c>
      <c r="T42" s="12">
        <v>20</v>
      </c>
      <c r="U42" s="12">
        <v>20</v>
      </c>
      <c r="V42" s="12">
        <v>20</v>
      </c>
      <c r="W42" s="12">
        <v>20</v>
      </c>
      <c r="X42" s="12">
        <v>20</v>
      </c>
      <c r="Y42" s="12">
        <v>20</v>
      </c>
      <c r="Z42" s="12">
        <v>20</v>
      </c>
      <c r="AA42" s="12">
        <v>20</v>
      </c>
      <c r="AB42" s="12">
        <v>20</v>
      </c>
      <c r="AC42" s="12">
        <v>20</v>
      </c>
      <c r="AD42" s="12">
        <v>20</v>
      </c>
      <c r="AE42" s="12">
        <v>20</v>
      </c>
      <c r="AF42" s="12">
        <v>20</v>
      </c>
      <c r="AG42" s="12">
        <v>20</v>
      </c>
      <c r="AH42" s="12">
        <v>20</v>
      </c>
      <c r="AI42" s="12">
        <v>20</v>
      </c>
      <c r="AJ42" s="12">
        <v>20</v>
      </c>
      <c r="AK42" s="12">
        <v>20</v>
      </c>
      <c r="AL42" s="12">
        <v>20</v>
      </c>
      <c r="AM42" s="12">
        <v>20</v>
      </c>
      <c r="AN42" s="12">
        <v>20</v>
      </c>
      <c r="AO42" s="12">
        <v>20</v>
      </c>
      <c r="AP42" s="12">
        <v>20</v>
      </c>
      <c r="AQ42" s="12">
        <v>20</v>
      </c>
      <c r="AR42" s="12">
        <v>20</v>
      </c>
      <c r="AS42" s="12">
        <v>20</v>
      </c>
      <c r="AT42" s="12">
        <v>20</v>
      </c>
      <c r="AU42" s="12">
        <v>20</v>
      </c>
      <c r="AV42" s="12">
        <v>20</v>
      </c>
      <c r="AW42" s="12">
        <v>20</v>
      </c>
      <c r="AX42" s="12">
        <v>20</v>
      </c>
      <c r="AY42" s="12">
        <v>20</v>
      </c>
      <c r="AZ42" s="12">
        <v>20</v>
      </c>
      <c r="BA42" s="12">
        <v>20</v>
      </c>
      <c r="BB42" s="12">
        <v>20</v>
      </c>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row>
    <row r="43" spans="1:82" x14ac:dyDescent="0.2">
      <c r="A43" s="11" t="s">
        <v>1590</v>
      </c>
      <c r="B43" s="11" t="s">
        <v>49</v>
      </c>
      <c r="C43" s="11" t="s">
        <v>44</v>
      </c>
      <c r="D43" s="12">
        <v>20</v>
      </c>
      <c r="E43" s="12">
        <v>20</v>
      </c>
      <c r="F43" s="12">
        <v>20</v>
      </c>
      <c r="G43" s="12">
        <v>20</v>
      </c>
      <c r="H43" s="12">
        <v>20</v>
      </c>
      <c r="I43" s="12">
        <v>20</v>
      </c>
      <c r="J43" s="12">
        <v>20</v>
      </c>
      <c r="K43" s="12">
        <v>20</v>
      </c>
      <c r="L43" s="12">
        <v>20</v>
      </c>
      <c r="M43" s="12">
        <v>20</v>
      </c>
      <c r="N43" s="12">
        <v>20</v>
      </c>
      <c r="O43" s="12">
        <v>20</v>
      </c>
      <c r="P43" s="12">
        <v>20</v>
      </c>
      <c r="Q43" s="12">
        <v>20</v>
      </c>
      <c r="R43" s="12">
        <v>20</v>
      </c>
      <c r="S43" s="12">
        <v>20</v>
      </c>
      <c r="T43" s="12">
        <v>20</v>
      </c>
      <c r="U43" s="12">
        <v>20</v>
      </c>
      <c r="V43" s="12">
        <v>20</v>
      </c>
      <c r="W43" s="12">
        <v>20</v>
      </c>
      <c r="X43" s="12">
        <v>20</v>
      </c>
      <c r="Y43" s="12">
        <v>20</v>
      </c>
      <c r="Z43" s="12">
        <v>20</v>
      </c>
      <c r="AA43" s="12">
        <v>20</v>
      </c>
      <c r="AB43" s="12">
        <v>20</v>
      </c>
      <c r="AC43" s="12">
        <v>20</v>
      </c>
      <c r="AD43" s="12">
        <v>20</v>
      </c>
      <c r="AE43" s="12">
        <v>20</v>
      </c>
      <c r="AF43" s="12">
        <v>20</v>
      </c>
      <c r="AG43" s="12">
        <v>20</v>
      </c>
      <c r="AH43" s="12">
        <v>20</v>
      </c>
      <c r="AI43" s="12">
        <v>20</v>
      </c>
      <c r="AJ43" s="12">
        <v>20</v>
      </c>
      <c r="AK43" s="12">
        <v>20</v>
      </c>
      <c r="AL43" s="12">
        <v>20</v>
      </c>
      <c r="AM43" s="12">
        <v>20</v>
      </c>
      <c r="AN43" s="12">
        <v>20</v>
      </c>
      <c r="AO43" s="12">
        <v>20</v>
      </c>
      <c r="AP43" s="12">
        <v>20</v>
      </c>
      <c r="AQ43" s="12">
        <v>20</v>
      </c>
      <c r="AR43" s="12">
        <v>20</v>
      </c>
      <c r="AS43" s="12">
        <v>20</v>
      </c>
      <c r="AT43" s="12">
        <v>20</v>
      </c>
      <c r="AU43" s="12">
        <v>20</v>
      </c>
      <c r="AV43" s="12">
        <v>20</v>
      </c>
      <c r="AW43" s="12">
        <v>20</v>
      </c>
      <c r="AX43" s="12">
        <v>20</v>
      </c>
      <c r="AY43" s="12">
        <v>20</v>
      </c>
      <c r="AZ43" s="12">
        <v>20</v>
      </c>
      <c r="BA43" s="12">
        <v>20</v>
      </c>
      <c r="BB43" s="12">
        <v>20</v>
      </c>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row>
    <row r="44" spans="1:82" x14ac:dyDescent="0.2">
      <c r="A44" s="11" t="s">
        <v>292</v>
      </c>
      <c r="B44" s="11" t="s">
        <v>288</v>
      </c>
      <c r="C44" s="11" t="s">
        <v>119</v>
      </c>
      <c r="D44" s="12">
        <v>7</v>
      </c>
      <c r="E44" s="12">
        <v>7</v>
      </c>
      <c r="F44" s="12">
        <v>7</v>
      </c>
      <c r="G44" s="12">
        <v>7</v>
      </c>
      <c r="H44" s="12">
        <v>7</v>
      </c>
      <c r="I44" s="12">
        <v>7</v>
      </c>
      <c r="J44" s="12">
        <v>7</v>
      </c>
      <c r="K44" s="12">
        <v>7</v>
      </c>
      <c r="L44" s="12">
        <v>7</v>
      </c>
      <c r="M44" s="12">
        <v>7</v>
      </c>
      <c r="N44" s="12">
        <v>7</v>
      </c>
      <c r="O44" s="12">
        <v>7</v>
      </c>
      <c r="P44" s="12">
        <v>7</v>
      </c>
      <c r="Q44" s="12">
        <v>7</v>
      </c>
      <c r="R44" s="12">
        <v>7</v>
      </c>
      <c r="S44" s="12">
        <v>7</v>
      </c>
      <c r="T44" s="12">
        <v>7</v>
      </c>
      <c r="U44" s="12">
        <v>7</v>
      </c>
      <c r="V44" s="12">
        <v>7</v>
      </c>
      <c r="W44" s="12">
        <v>7</v>
      </c>
      <c r="X44" s="12">
        <v>7</v>
      </c>
      <c r="Y44" s="12">
        <v>7</v>
      </c>
      <c r="Z44" s="12">
        <v>7</v>
      </c>
      <c r="AA44" s="12">
        <v>7</v>
      </c>
      <c r="AB44" s="12">
        <v>7</v>
      </c>
      <c r="AC44" s="12">
        <v>7</v>
      </c>
      <c r="AD44" s="12">
        <v>7</v>
      </c>
      <c r="AE44" s="12">
        <v>7</v>
      </c>
      <c r="AF44" s="12">
        <v>7</v>
      </c>
      <c r="AG44" s="12">
        <v>7</v>
      </c>
      <c r="AH44" s="12">
        <v>7</v>
      </c>
      <c r="AI44" s="12">
        <v>7</v>
      </c>
      <c r="AJ44" s="12">
        <v>7</v>
      </c>
      <c r="AK44" s="12">
        <v>7</v>
      </c>
      <c r="AL44" s="12">
        <v>7</v>
      </c>
      <c r="AM44" s="12">
        <v>7</v>
      </c>
      <c r="AN44" s="12">
        <v>7</v>
      </c>
      <c r="AO44" s="12">
        <v>7</v>
      </c>
      <c r="AP44" s="12">
        <v>7</v>
      </c>
      <c r="AQ44" s="12">
        <v>7</v>
      </c>
      <c r="AR44" s="12">
        <v>7</v>
      </c>
      <c r="AS44" s="12">
        <v>7</v>
      </c>
      <c r="AT44" s="12">
        <v>7</v>
      </c>
      <c r="AU44" s="12">
        <v>7</v>
      </c>
      <c r="AV44" s="12">
        <v>7</v>
      </c>
      <c r="AW44" s="12">
        <v>7</v>
      </c>
      <c r="AX44" s="12">
        <v>7</v>
      </c>
      <c r="AY44" s="12">
        <v>7</v>
      </c>
      <c r="AZ44" s="12">
        <v>7</v>
      </c>
      <c r="BA44" s="12">
        <v>7</v>
      </c>
      <c r="BB44" s="12">
        <v>7</v>
      </c>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row>
    <row r="45" spans="1:82" x14ac:dyDescent="0.2">
      <c r="A45" s="11" t="s">
        <v>1589</v>
      </c>
      <c r="B45" s="11" t="s">
        <v>1588</v>
      </c>
      <c r="C45" s="11" t="s">
        <v>44</v>
      </c>
      <c r="D45" s="12">
        <v>20</v>
      </c>
      <c r="E45" s="12">
        <v>20</v>
      </c>
      <c r="F45" s="12">
        <v>20</v>
      </c>
      <c r="G45" s="12">
        <v>20</v>
      </c>
      <c r="H45" s="12">
        <v>20</v>
      </c>
      <c r="I45" s="12">
        <v>20</v>
      </c>
      <c r="J45" s="12">
        <v>20</v>
      </c>
      <c r="K45" s="12">
        <v>20</v>
      </c>
      <c r="L45" s="12">
        <v>20</v>
      </c>
      <c r="M45" s="12">
        <v>20</v>
      </c>
      <c r="N45" s="12">
        <v>20</v>
      </c>
      <c r="O45" s="12">
        <v>20</v>
      </c>
      <c r="P45" s="12">
        <v>20</v>
      </c>
      <c r="Q45" s="12">
        <v>20</v>
      </c>
      <c r="R45" s="12">
        <v>20</v>
      </c>
      <c r="S45" s="12">
        <v>20</v>
      </c>
      <c r="T45" s="12">
        <v>20</v>
      </c>
      <c r="U45" s="12">
        <v>20</v>
      </c>
      <c r="V45" s="12">
        <v>20</v>
      </c>
      <c r="W45" s="12">
        <v>20</v>
      </c>
      <c r="X45" s="12">
        <v>20</v>
      </c>
      <c r="Y45" s="12">
        <v>20</v>
      </c>
      <c r="Z45" s="12">
        <v>20</v>
      </c>
      <c r="AA45" s="12">
        <v>20</v>
      </c>
      <c r="AB45" s="12">
        <v>20</v>
      </c>
      <c r="AC45" s="12">
        <v>20</v>
      </c>
      <c r="AD45" s="12">
        <v>20</v>
      </c>
      <c r="AE45" s="12">
        <v>20</v>
      </c>
      <c r="AF45" s="12">
        <v>20</v>
      </c>
      <c r="AG45" s="12">
        <v>20</v>
      </c>
      <c r="AH45" s="12">
        <v>20</v>
      </c>
      <c r="AI45" s="12">
        <v>20</v>
      </c>
      <c r="AJ45" s="12">
        <v>20</v>
      </c>
      <c r="AK45" s="12">
        <v>20</v>
      </c>
      <c r="AL45" s="12">
        <v>20</v>
      </c>
      <c r="AM45" s="12">
        <v>20</v>
      </c>
      <c r="AN45" s="12">
        <v>20</v>
      </c>
      <c r="AO45" s="12">
        <v>20</v>
      </c>
      <c r="AP45" s="12">
        <v>20</v>
      </c>
      <c r="AQ45" s="12">
        <v>20</v>
      </c>
      <c r="AR45" s="12">
        <v>20</v>
      </c>
      <c r="AS45" s="12">
        <v>20</v>
      </c>
      <c r="AT45" s="12">
        <v>20</v>
      </c>
      <c r="AU45" s="12">
        <v>20</v>
      </c>
      <c r="AV45" s="12">
        <v>20</v>
      </c>
      <c r="AW45" s="12">
        <v>20</v>
      </c>
      <c r="AX45" s="12">
        <v>20</v>
      </c>
      <c r="AY45" s="12">
        <v>20</v>
      </c>
      <c r="AZ45" s="12">
        <v>20</v>
      </c>
      <c r="BA45" s="12">
        <v>20</v>
      </c>
      <c r="BB45" s="12">
        <v>20</v>
      </c>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row>
    <row r="46" spans="1:82" x14ac:dyDescent="0.2">
      <c r="A46" s="11" t="s">
        <v>144</v>
      </c>
      <c r="B46" s="11" t="s">
        <v>145</v>
      </c>
      <c r="C46" s="11" t="s">
        <v>39</v>
      </c>
      <c r="D46" s="12">
        <v>7</v>
      </c>
      <c r="E46" s="12">
        <v>7</v>
      </c>
      <c r="F46" s="12">
        <v>7</v>
      </c>
      <c r="G46" s="12">
        <v>7</v>
      </c>
      <c r="H46" s="12">
        <v>7</v>
      </c>
      <c r="I46" s="12">
        <v>7</v>
      </c>
      <c r="J46" s="12">
        <v>7</v>
      </c>
      <c r="K46" s="12">
        <v>7</v>
      </c>
      <c r="L46" s="12" t="s">
        <v>143</v>
      </c>
      <c r="M46" s="12" t="s">
        <v>143</v>
      </c>
      <c r="N46" s="12" t="s">
        <v>143</v>
      </c>
      <c r="O46" s="12" t="s">
        <v>143</v>
      </c>
      <c r="P46" s="12" t="s">
        <v>143</v>
      </c>
      <c r="Q46" s="12" t="s">
        <v>143</v>
      </c>
      <c r="R46" s="12" t="s">
        <v>143</v>
      </c>
      <c r="S46" s="12" t="s">
        <v>143</v>
      </c>
      <c r="T46" s="12" t="s">
        <v>143</v>
      </c>
      <c r="U46" s="12" t="s">
        <v>143</v>
      </c>
      <c r="V46" s="12" t="s">
        <v>143</v>
      </c>
      <c r="W46" s="12" t="s">
        <v>143</v>
      </c>
      <c r="X46" s="12" t="s">
        <v>143</v>
      </c>
      <c r="Y46" s="12" t="s">
        <v>143</v>
      </c>
      <c r="Z46" s="12" t="s">
        <v>143</v>
      </c>
      <c r="AA46" s="12" t="s">
        <v>143</v>
      </c>
      <c r="AB46" s="12" t="s">
        <v>143</v>
      </c>
      <c r="AC46" s="12" t="s">
        <v>143</v>
      </c>
      <c r="AD46" s="12" t="s">
        <v>143</v>
      </c>
      <c r="AE46" s="12" t="s">
        <v>143</v>
      </c>
      <c r="AF46" s="12" t="s">
        <v>143</v>
      </c>
      <c r="AG46" s="12" t="s">
        <v>143</v>
      </c>
      <c r="AH46" s="12">
        <v>7</v>
      </c>
      <c r="AI46" s="12">
        <v>7</v>
      </c>
      <c r="AJ46" s="12">
        <v>7</v>
      </c>
      <c r="AK46" s="12">
        <v>7</v>
      </c>
      <c r="AL46" s="12">
        <v>7</v>
      </c>
      <c r="AM46" s="12">
        <v>7</v>
      </c>
      <c r="AN46" s="12">
        <v>7</v>
      </c>
      <c r="AO46" s="12">
        <v>7</v>
      </c>
      <c r="AP46" s="12">
        <v>7</v>
      </c>
      <c r="AQ46" s="12">
        <v>7</v>
      </c>
      <c r="AR46" s="12">
        <v>7</v>
      </c>
      <c r="AS46" s="12">
        <v>7</v>
      </c>
      <c r="AT46" s="12">
        <v>7</v>
      </c>
      <c r="AU46" s="12">
        <v>7</v>
      </c>
      <c r="AV46" s="12">
        <v>7</v>
      </c>
      <c r="AW46" s="12">
        <v>7</v>
      </c>
      <c r="AX46" s="12">
        <v>7</v>
      </c>
      <c r="AY46" s="12">
        <v>7</v>
      </c>
      <c r="AZ46" s="12">
        <v>7</v>
      </c>
      <c r="BA46" s="12">
        <v>7</v>
      </c>
      <c r="BB46" s="12">
        <v>7</v>
      </c>
      <c r="BC46" s="11"/>
      <c r="BD46" s="11"/>
      <c r="BE46" s="11"/>
      <c r="BF46" s="11"/>
      <c r="BG46" s="11"/>
      <c r="BH46" s="11"/>
      <c r="BI46" s="11"/>
      <c r="BJ46" s="11"/>
      <c r="BK46" s="11"/>
      <c r="BL46" s="11"/>
      <c r="BM46" s="11"/>
      <c r="BN46" s="11"/>
      <c r="BO46" s="11"/>
      <c r="BP46" s="11"/>
      <c r="BQ46" s="11"/>
      <c r="BR46" s="11"/>
      <c r="BS46" s="11"/>
      <c r="BT46" s="11"/>
      <c r="BU46" s="11"/>
      <c r="BV46" s="11"/>
      <c r="BW46" s="11"/>
      <c r="BX46" s="11"/>
      <c r="BY46" s="11"/>
      <c r="BZ46" s="11"/>
      <c r="CA46" s="11"/>
      <c r="CB46" s="11"/>
      <c r="CC46" s="11"/>
      <c r="CD46" s="11"/>
    </row>
    <row r="47" spans="1:82" x14ac:dyDescent="0.2">
      <c r="A47" s="11" t="s">
        <v>583</v>
      </c>
      <c r="B47" s="11" t="s">
        <v>581</v>
      </c>
      <c r="C47" s="11" t="s">
        <v>119</v>
      </c>
      <c r="D47" s="12">
        <v>7</v>
      </c>
      <c r="E47" s="12">
        <v>7</v>
      </c>
      <c r="F47" s="12">
        <v>7</v>
      </c>
      <c r="G47" s="12">
        <v>7</v>
      </c>
      <c r="H47" s="12">
        <v>7</v>
      </c>
      <c r="I47" s="12">
        <v>7</v>
      </c>
      <c r="J47" s="12">
        <v>7</v>
      </c>
      <c r="K47" s="12">
        <v>7</v>
      </c>
      <c r="L47" s="12">
        <v>7</v>
      </c>
      <c r="M47" s="12">
        <v>7</v>
      </c>
      <c r="N47" s="12">
        <v>7</v>
      </c>
      <c r="O47" s="12">
        <v>7</v>
      </c>
      <c r="P47" s="12">
        <v>7</v>
      </c>
      <c r="Q47" s="12">
        <v>7</v>
      </c>
      <c r="R47" s="12">
        <v>7</v>
      </c>
      <c r="S47" s="12">
        <v>7</v>
      </c>
      <c r="T47" s="12">
        <v>7</v>
      </c>
      <c r="U47" s="12">
        <v>7</v>
      </c>
      <c r="V47" s="12">
        <v>7</v>
      </c>
      <c r="W47" s="12">
        <v>7</v>
      </c>
      <c r="X47" s="12">
        <v>7</v>
      </c>
      <c r="Y47" s="12">
        <v>7</v>
      </c>
      <c r="Z47" s="12">
        <v>7</v>
      </c>
      <c r="AA47" s="12">
        <v>7</v>
      </c>
      <c r="AB47" s="12">
        <v>7</v>
      </c>
      <c r="AC47" s="12">
        <v>7</v>
      </c>
      <c r="AD47" s="12">
        <v>7</v>
      </c>
      <c r="AE47" s="12">
        <v>7</v>
      </c>
      <c r="AF47" s="12">
        <v>7</v>
      </c>
      <c r="AG47" s="12">
        <v>7</v>
      </c>
      <c r="AH47" s="12">
        <v>7</v>
      </c>
      <c r="AI47" s="12">
        <v>7</v>
      </c>
      <c r="AJ47" s="12">
        <v>7</v>
      </c>
      <c r="AK47" s="12">
        <v>7</v>
      </c>
      <c r="AL47" s="12">
        <v>7</v>
      </c>
      <c r="AM47" s="12">
        <v>7</v>
      </c>
      <c r="AN47" s="12">
        <v>7</v>
      </c>
      <c r="AO47" s="12">
        <v>7</v>
      </c>
      <c r="AP47" s="12">
        <v>7</v>
      </c>
      <c r="AQ47" s="12">
        <v>7</v>
      </c>
      <c r="AR47" s="12">
        <v>7</v>
      </c>
      <c r="AS47" s="12">
        <v>7</v>
      </c>
      <c r="AT47" s="12">
        <v>7</v>
      </c>
      <c r="AU47" s="12">
        <v>7</v>
      </c>
      <c r="AV47" s="12">
        <v>7</v>
      </c>
      <c r="AW47" s="12">
        <v>7</v>
      </c>
      <c r="AX47" s="12">
        <v>7</v>
      </c>
      <c r="AY47" s="12">
        <v>7</v>
      </c>
      <c r="AZ47" s="12">
        <v>7</v>
      </c>
      <c r="BA47" s="12">
        <v>7</v>
      </c>
      <c r="BB47" s="12">
        <v>7</v>
      </c>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row>
    <row r="48" spans="1:82" x14ac:dyDescent="0.2">
      <c r="A48" s="11" t="s">
        <v>1587</v>
      </c>
      <c r="B48" s="11" t="s">
        <v>577</v>
      </c>
      <c r="C48" s="11" t="s">
        <v>44</v>
      </c>
      <c r="D48" s="12">
        <v>20</v>
      </c>
      <c r="E48" s="12">
        <v>20</v>
      </c>
      <c r="F48" s="12">
        <v>20</v>
      </c>
      <c r="G48" s="12">
        <v>20</v>
      </c>
      <c r="H48" s="12">
        <v>20</v>
      </c>
      <c r="I48" s="12">
        <v>20</v>
      </c>
      <c r="J48" s="12">
        <v>20</v>
      </c>
      <c r="K48" s="12">
        <v>20</v>
      </c>
      <c r="L48" s="12">
        <v>20</v>
      </c>
      <c r="M48" s="12">
        <v>20</v>
      </c>
      <c r="N48" s="12">
        <v>20</v>
      </c>
      <c r="O48" s="12">
        <v>20</v>
      </c>
      <c r="P48" s="12">
        <v>20</v>
      </c>
      <c r="Q48" s="12">
        <v>20</v>
      </c>
      <c r="R48" s="12">
        <v>20</v>
      </c>
      <c r="S48" s="12">
        <v>20</v>
      </c>
      <c r="T48" s="12">
        <v>20</v>
      </c>
      <c r="U48" s="12">
        <v>20</v>
      </c>
      <c r="V48" s="12">
        <v>20</v>
      </c>
      <c r="W48" s="12">
        <v>20</v>
      </c>
      <c r="X48" s="12">
        <v>20</v>
      </c>
      <c r="Y48" s="12">
        <v>20</v>
      </c>
      <c r="Z48" s="12">
        <v>20</v>
      </c>
      <c r="AA48" s="12">
        <v>20</v>
      </c>
      <c r="AB48" s="12">
        <v>20</v>
      </c>
      <c r="AC48" s="12">
        <v>20</v>
      </c>
      <c r="AD48" s="12">
        <v>20</v>
      </c>
      <c r="AE48" s="12">
        <v>20</v>
      </c>
      <c r="AF48" s="12">
        <v>20</v>
      </c>
      <c r="AG48" s="12">
        <v>20</v>
      </c>
      <c r="AH48" s="12">
        <v>20</v>
      </c>
      <c r="AI48" s="12">
        <v>20</v>
      </c>
      <c r="AJ48" s="12">
        <v>20</v>
      </c>
      <c r="AK48" s="12">
        <v>20</v>
      </c>
      <c r="AL48" s="12">
        <v>20</v>
      </c>
      <c r="AM48" s="12">
        <v>20</v>
      </c>
      <c r="AN48" s="12">
        <v>20</v>
      </c>
      <c r="AO48" s="12">
        <v>20</v>
      </c>
      <c r="AP48" s="12">
        <v>20</v>
      </c>
      <c r="AQ48" s="12">
        <v>20</v>
      </c>
      <c r="AR48" s="12">
        <v>20</v>
      </c>
      <c r="AS48" s="12">
        <v>20</v>
      </c>
      <c r="AT48" s="12">
        <v>20</v>
      </c>
      <c r="AU48" s="12">
        <v>20</v>
      </c>
      <c r="AV48" s="12">
        <v>20</v>
      </c>
      <c r="AW48" s="12">
        <v>20</v>
      </c>
      <c r="AX48" s="12">
        <v>20</v>
      </c>
      <c r="AY48" s="12">
        <v>20</v>
      </c>
      <c r="AZ48" s="12">
        <v>20</v>
      </c>
      <c r="BA48" s="12">
        <v>20</v>
      </c>
      <c r="BB48" s="12">
        <v>20</v>
      </c>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c r="CC48" s="11"/>
      <c r="CD48" s="11"/>
    </row>
    <row r="49" spans="1:82" x14ac:dyDescent="0.2">
      <c r="A49" s="11" t="s">
        <v>667</v>
      </c>
      <c r="B49" s="11" t="s">
        <v>664</v>
      </c>
      <c r="C49" s="11" t="s">
        <v>73</v>
      </c>
      <c r="D49" s="12">
        <v>7</v>
      </c>
      <c r="E49" s="12">
        <v>7</v>
      </c>
      <c r="F49" s="12">
        <v>7</v>
      </c>
      <c r="G49" s="12">
        <v>7</v>
      </c>
      <c r="H49" s="12">
        <v>7</v>
      </c>
      <c r="I49" s="12">
        <v>7</v>
      </c>
      <c r="J49" s="12">
        <v>7</v>
      </c>
      <c r="K49" s="12">
        <v>7</v>
      </c>
      <c r="L49" s="12">
        <v>7</v>
      </c>
      <c r="M49" s="12">
        <v>7</v>
      </c>
      <c r="N49" s="12">
        <v>7</v>
      </c>
      <c r="O49" s="12">
        <v>7</v>
      </c>
      <c r="P49" s="12">
        <v>7</v>
      </c>
      <c r="Q49" s="12">
        <v>7</v>
      </c>
      <c r="R49" s="12">
        <v>7</v>
      </c>
      <c r="S49" s="12">
        <v>7</v>
      </c>
      <c r="T49" s="12">
        <v>7</v>
      </c>
      <c r="U49" s="12">
        <v>11</v>
      </c>
      <c r="V49" s="12">
        <v>11</v>
      </c>
      <c r="W49" s="12">
        <v>11</v>
      </c>
      <c r="X49" s="12">
        <v>11</v>
      </c>
      <c r="Y49" s="12" t="s">
        <v>1393</v>
      </c>
      <c r="Z49" s="12" t="s">
        <v>1393</v>
      </c>
      <c r="AA49" s="12" t="s">
        <v>1393</v>
      </c>
      <c r="AB49" s="12" t="s">
        <v>1393</v>
      </c>
      <c r="AC49" s="12" t="s">
        <v>1393</v>
      </c>
      <c r="AD49" s="12">
        <v>11</v>
      </c>
      <c r="AE49" s="12">
        <v>11</v>
      </c>
      <c r="AF49" s="12">
        <v>11</v>
      </c>
      <c r="AG49" s="12">
        <v>11</v>
      </c>
      <c r="AH49" s="12">
        <v>11</v>
      </c>
      <c r="AI49" s="12">
        <v>11</v>
      </c>
      <c r="AJ49" s="12">
        <v>11</v>
      </c>
      <c r="AK49" s="12">
        <v>11</v>
      </c>
      <c r="AL49" s="12">
        <v>11</v>
      </c>
      <c r="AM49" s="12">
        <v>11</v>
      </c>
      <c r="AN49" s="12">
        <v>11</v>
      </c>
      <c r="AO49" s="12">
        <v>11</v>
      </c>
      <c r="AP49" s="12">
        <v>11</v>
      </c>
      <c r="AQ49" s="12">
        <v>11</v>
      </c>
      <c r="AR49" s="12">
        <v>11</v>
      </c>
      <c r="AS49" s="12">
        <v>11</v>
      </c>
      <c r="AT49" s="12">
        <v>11</v>
      </c>
      <c r="AU49" s="12">
        <v>11</v>
      </c>
      <c r="AV49" s="12">
        <v>11</v>
      </c>
      <c r="AW49" s="12">
        <v>11</v>
      </c>
      <c r="AX49" s="12">
        <v>7</v>
      </c>
      <c r="AY49" s="12">
        <v>7</v>
      </c>
      <c r="AZ49" s="12">
        <v>7</v>
      </c>
      <c r="BA49" s="12">
        <v>7</v>
      </c>
      <c r="BB49" s="12">
        <v>7</v>
      </c>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row>
    <row r="50" spans="1:82" x14ac:dyDescent="0.2">
      <c r="A50" s="11" t="s">
        <v>601</v>
      </c>
      <c r="B50" s="11" t="s">
        <v>599</v>
      </c>
      <c r="C50" s="11" t="s">
        <v>44</v>
      </c>
      <c r="D50" s="12">
        <v>20</v>
      </c>
      <c r="E50" s="12">
        <v>20</v>
      </c>
      <c r="F50" s="12">
        <v>20</v>
      </c>
      <c r="G50" s="12">
        <v>20</v>
      </c>
      <c r="H50" s="12">
        <v>20</v>
      </c>
      <c r="I50" s="12">
        <v>20</v>
      </c>
      <c r="J50" s="12">
        <v>20</v>
      </c>
      <c r="K50" s="12">
        <v>20</v>
      </c>
      <c r="L50" s="12">
        <v>20</v>
      </c>
      <c r="M50" s="12">
        <v>20</v>
      </c>
      <c r="N50" s="12">
        <v>20</v>
      </c>
      <c r="O50" s="12">
        <v>20</v>
      </c>
      <c r="P50" s="12">
        <v>20</v>
      </c>
      <c r="Q50" s="12">
        <v>20</v>
      </c>
      <c r="R50" s="12">
        <v>20</v>
      </c>
      <c r="S50" s="12">
        <v>20</v>
      </c>
      <c r="T50" s="12">
        <v>20</v>
      </c>
      <c r="U50" s="12">
        <v>20</v>
      </c>
      <c r="V50" s="12">
        <v>20</v>
      </c>
      <c r="W50" s="12">
        <v>20</v>
      </c>
      <c r="X50" s="12">
        <v>20</v>
      </c>
      <c r="Y50" s="12">
        <v>20</v>
      </c>
      <c r="Z50" s="12">
        <v>20</v>
      </c>
      <c r="AA50" s="12">
        <v>20</v>
      </c>
      <c r="AB50" s="12">
        <v>20</v>
      </c>
      <c r="AC50" s="12">
        <v>20</v>
      </c>
      <c r="AD50" s="12">
        <v>20</v>
      </c>
      <c r="AE50" s="12">
        <v>20</v>
      </c>
      <c r="AF50" s="12">
        <v>20</v>
      </c>
      <c r="AG50" s="12">
        <v>20</v>
      </c>
      <c r="AH50" s="12">
        <v>20</v>
      </c>
      <c r="AI50" s="12">
        <v>20</v>
      </c>
      <c r="AJ50" s="12">
        <v>20</v>
      </c>
      <c r="AK50" s="12">
        <v>20</v>
      </c>
      <c r="AL50" s="12">
        <v>20</v>
      </c>
      <c r="AM50" s="12">
        <v>20</v>
      </c>
      <c r="AN50" s="12">
        <v>20</v>
      </c>
      <c r="AO50" s="12">
        <v>20</v>
      </c>
      <c r="AP50" s="12">
        <v>20</v>
      </c>
      <c r="AQ50" s="12">
        <v>20</v>
      </c>
      <c r="AR50" s="12">
        <v>20</v>
      </c>
      <c r="AS50" s="12">
        <v>20</v>
      </c>
      <c r="AT50" s="12">
        <v>20</v>
      </c>
      <c r="AU50" s="12">
        <v>20</v>
      </c>
      <c r="AV50" s="12">
        <v>20</v>
      </c>
      <c r="AW50" s="12">
        <v>20</v>
      </c>
      <c r="AX50" s="12">
        <v>20</v>
      </c>
      <c r="AY50" s="12">
        <v>20</v>
      </c>
      <c r="AZ50" s="12">
        <v>20</v>
      </c>
      <c r="BA50" s="12">
        <v>20</v>
      </c>
      <c r="BB50" s="12">
        <v>20</v>
      </c>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row>
    <row r="51" spans="1:82" x14ac:dyDescent="0.2">
      <c r="A51" s="11" t="s">
        <v>1586</v>
      </c>
      <c r="B51" s="11" t="s">
        <v>50</v>
      </c>
      <c r="C51" s="11" t="s">
        <v>44</v>
      </c>
      <c r="D51" s="12">
        <v>20</v>
      </c>
      <c r="E51" s="12">
        <v>20</v>
      </c>
      <c r="F51" s="12">
        <v>20</v>
      </c>
      <c r="G51" s="12">
        <v>20</v>
      </c>
      <c r="H51" s="12">
        <v>20</v>
      </c>
      <c r="I51" s="12">
        <v>20</v>
      </c>
      <c r="J51" s="12">
        <v>20</v>
      </c>
      <c r="K51" s="12">
        <v>20</v>
      </c>
      <c r="L51" s="12">
        <v>20</v>
      </c>
      <c r="M51" s="12">
        <v>20</v>
      </c>
      <c r="N51" s="12">
        <v>20</v>
      </c>
      <c r="O51" s="12">
        <v>20</v>
      </c>
      <c r="P51" s="12">
        <v>20</v>
      </c>
      <c r="Q51" s="12">
        <v>20</v>
      </c>
      <c r="R51" s="12">
        <v>20</v>
      </c>
      <c r="S51" s="12">
        <v>20</v>
      </c>
      <c r="T51" s="12">
        <v>20</v>
      </c>
      <c r="U51" s="12">
        <v>20</v>
      </c>
      <c r="V51" s="12">
        <v>20</v>
      </c>
      <c r="W51" s="12">
        <v>20</v>
      </c>
      <c r="X51" s="12">
        <v>20</v>
      </c>
      <c r="Y51" s="12">
        <v>20</v>
      </c>
      <c r="Z51" s="12">
        <v>20</v>
      </c>
      <c r="AA51" s="12">
        <v>20</v>
      </c>
      <c r="AB51" s="12">
        <v>20</v>
      </c>
      <c r="AC51" s="12">
        <v>20</v>
      </c>
      <c r="AD51" s="12">
        <v>20</v>
      </c>
      <c r="AE51" s="12">
        <v>20</v>
      </c>
      <c r="AF51" s="12">
        <v>20</v>
      </c>
      <c r="AG51" s="12">
        <v>20</v>
      </c>
      <c r="AH51" s="12">
        <v>20</v>
      </c>
      <c r="AI51" s="12">
        <v>20</v>
      </c>
      <c r="AJ51" s="12">
        <v>20</v>
      </c>
      <c r="AK51" s="12">
        <v>20</v>
      </c>
      <c r="AL51" s="12">
        <v>20</v>
      </c>
      <c r="AM51" s="12">
        <v>20</v>
      </c>
      <c r="AN51" s="12">
        <v>20</v>
      </c>
      <c r="AO51" s="12">
        <v>20</v>
      </c>
      <c r="AP51" s="12">
        <v>20</v>
      </c>
      <c r="AQ51" s="12">
        <v>20</v>
      </c>
      <c r="AR51" s="12">
        <v>20</v>
      </c>
      <c r="AS51" s="12">
        <v>20</v>
      </c>
      <c r="AT51" s="12">
        <v>20</v>
      </c>
      <c r="AU51" s="12">
        <v>20</v>
      </c>
      <c r="AV51" s="12">
        <v>20</v>
      </c>
      <c r="AW51" s="12">
        <v>20</v>
      </c>
      <c r="AX51" s="12">
        <v>20</v>
      </c>
      <c r="AY51" s="12">
        <v>20</v>
      </c>
      <c r="AZ51" s="12">
        <v>20</v>
      </c>
      <c r="BA51" s="12">
        <v>20</v>
      </c>
      <c r="BB51" s="12">
        <v>20</v>
      </c>
      <c r="BC51" s="11"/>
      <c r="BD51" s="11"/>
      <c r="BE51" s="11"/>
      <c r="BF51" s="11"/>
      <c r="BG51" s="11"/>
      <c r="BH51" s="11"/>
      <c r="BI51" s="11"/>
      <c r="BJ51" s="11"/>
      <c r="BK51" s="11"/>
      <c r="BL51" s="11"/>
      <c r="BM51" s="11"/>
      <c r="BN51" s="11"/>
      <c r="BO51" s="11"/>
      <c r="BP51" s="11"/>
      <c r="BQ51" s="11"/>
      <c r="BR51" s="11"/>
      <c r="BS51" s="11"/>
      <c r="BT51" s="11"/>
      <c r="BU51" s="11"/>
      <c r="BV51" s="11"/>
      <c r="BW51" s="11"/>
      <c r="BX51" s="11"/>
      <c r="BY51" s="11"/>
      <c r="BZ51" s="11"/>
      <c r="CA51" s="11"/>
      <c r="CB51" s="11"/>
      <c r="CC51" s="11"/>
      <c r="CD51" s="11"/>
    </row>
    <row r="52" spans="1:82" x14ac:dyDescent="0.2">
      <c r="A52" s="11" t="s">
        <v>259</v>
      </c>
      <c r="B52" s="11" t="s">
        <v>260</v>
      </c>
      <c r="C52" s="11" t="s">
        <v>39</v>
      </c>
      <c r="D52" s="12">
        <v>7</v>
      </c>
      <c r="E52" s="12">
        <v>7</v>
      </c>
      <c r="F52" s="12">
        <v>7</v>
      </c>
      <c r="G52" s="12">
        <v>7</v>
      </c>
      <c r="H52" s="12">
        <v>7</v>
      </c>
      <c r="I52" s="12">
        <v>7</v>
      </c>
      <c r="J52" s="12">
        <v>7</v>
      </c>
      <c r="K52" s="12">
        <v>7</v>
      </c>
      <c r="L52" s="12">
        <v>7</v>
      </c>
      <c r="M52" s="12">
        <v>7</v>
      </c>
      <c r="N52" s="12">
        <v>7</v>
      </c>
      <c r="O52" s="12" t="s">
        <v>143</v>
      </c>
      <c r="P52" s="12" t="s">
        <v>143</v>
      </c>
      <c r="Q52" s="12" t="s">
        <v>143</v>
      </c>
      <c r="R52" s="12" t="s">
        <v>143</v>
      </c>
      <c r="S52" s="12" t="s">
        <v>143</v>
      </c>
      <c r="T52" s="12" t="s">
        <v>143</v>
      </c>
      <c r="U52" s="12" t="s">
        <v>143</v>
      </c>
      <c r="V52" s="12" t="s">
        <v>143</v>
      </c>
      <c r="W52" s="12" t="s">
        <v>143</v>
      </c>
      <c r="X52" s="12">
        <v>7</v>
      </c>
      <c r="Y52" s="12">
        <v>7</v>
      </c>
      <c r="Z52" s="12">
        <v>7</v>
      </c>
      <c r="AA52" s="12">
        <v>7</v>
      </c>
      <c r="AB52" s="12">
        <v>7</v>
      </c>
      <c r="AC52" s="12">
        <v>7</v>
      </c>
      <c r="AD52" s="12">
        <v>7</v>
      </c>
      <c r="AE52" s="12">
        <v>7</v>
      </c>
      <c r="AF52" s="12">
        <v>7</v>
      </c>
      <c r="AG52" s="12">
        <v>7</v>
      </c>
      <c r="AH52" s="12">
        <v>7</v>
      </c>
      <c r="AI52" s="12">
        <v>7</v>
      </c>
      <c r="AJ52" s="12">
        <v>7</v>
      </c>
      <c r="AK52" s="12">
        <v>7</v>
      </c>
      <c r="AL52" s="12">
        <v>7</v>
      </c>
      <c r="AM52" s="12">
        <v>7</v>
      </c>
      <c r="AN52" s="12">
        <v>7</v>
      </c>
      <c r="AO52" s="12">
        <v>7</v>
      </c>
      <c r="AP52" s="12">
        <v>7</v>
      </c>
      <c r="AQ52" s="12">
        <v>7</v>
      </c>
      <c r="AR52" s="12">
        <v>7</v>
      </c>
      <c r="AS52" s="12">
        <v>7</v>
      </c>
      <c r="AT52" s="12">
        <v>7</v>
      </c>
      <c r="AU52" s="12">
        <v>7</v>
      </c>
      <c r="AV52" s="12">
        <v>7</v>
      </c>
      <c r="AW52" s="12">
        <v>7</v>
      </c>
      <c r="AX52" s="12">
        <v>7</v>
      </c>
      <c r="AY52" s="12">
        <v>7</v>
      </c>
      <c r="AZ52" s="12">
        <v>7</v>
      </c>
      <c r="BA52" s="12">
        <v>7</v>
      </c>
      <c r="BB52" s="12">
        <v>7</v>
      </c>
      <c r="BC52" s="11"/>
      <c r="BD52" s="11"/>
      <c r="BE52" s="11"/>
      <c r="BF52" s="11"/>
      <c r="BG52" s="11"/>
      <c r="BH52" s="11"/>
      <c r="BI52" s="11"/>
      <c r="BJ52" s="11"/>
      <c r="BK52" s="11"/>
      <c r="BL52" s="11"/>
      <c r="BM52" s="11"/>
      <c r="BN52" s="11"/>
      <c r="BO52" s="11"/>
      <c r="BP52" s="11"/>
      <c r="BQ52" s="11"/>
      <c r="BR52" s="11"/>
      <c r="BS52" s="11"/>
      <c r="BT52" s="11"/>
      <c r="BU52" s="11"/>
      <c r="BV52" s="11"/>
      <c r="BW52" s="11"/>
      <c r="BX52" s="11"/>
      <c r="BY52" s="11"/>
      <c r="BZ52" s="11"/>
      <c r="CA52" s="11"/>
      <c r="CB52" s="11"/>
      <c r="CC52" s="11"/>
      <c r="CD52" s="11"/>
    </row>
    <row r="53" spans="1:82" x14ac:dyDescent="0.2">
      <c r="A53" s="11" t="s">
        <v>628</v>
      </c>
      <c r="B53" s="11" t="s">
        <v>626</v>
      </c>
      <c r="C53" s="11" t="s">
        <v>44</v>
      </c>
      <c r="D53" s="12">
        <v>20</v>
      </c>
      <c r="E53" s="12">
        <v>20</v>
      </c>
      <c r="F53" s="12">
        <v>20</v>
      </c>
      <c r="G53" s="12">
        <v>20</v>
      </c>
      <c r="H53" s="12">
        <v>20</v>
      </c>
      <c r="I53" s="12">
        <v>20</v>
      </c>
      <c r="J53" s="12">
        <v>20</v>
      </c>
      <c r="K53" s="12">
        <v>20</v>
      </c>
      <c r="L53" s="12">
        <v>20</v>
      </c>
      <c r="M53" s="12">
        <v>20</v>
      </c>
      <c r="N53" s="12">
        <v>20</v>
      </c>
      <c r="O53" s="12">
        <v>20</v>
      </c>
      <c r="P53" s="12">
        <v>20</v>
      </c>
      <c r="Q53" s="12">
        <v>20</v>
      </c>
      <c r="R53" s="12">
        <v>20</v>
      </c>
      <c r="S53" s="12">
        <v>20</v>
      </c>
      <c r="T53" s="12">
        <v>20</v>
      </c>
      <c r="U53" s="12">
        <v>20</v>
      </c>
      <c r="V53" s="12">
        <v>20</v>
      </c>
      <c r="W53" s="12">
        <v>20</v>
      </c>
      <c r="X53" s="12">
        <v>20</v>
      </c>
      <c r="Y53" s="12">
        <v>20</v>
      </c>
      <c r="Z53" s="12">
        <v>20</v>
      </c>
      <c r="AA53" s="12">
        <v>20</v>
      </c>
      <c r="AB53" s="12">
        <v>20</v>
      </c>
      <c r="AC53" s="12">
        <v>20</v>
      </c>
      <c r="AD53" s="12">
        <v>20</v>
      </c>
      <c r="AE53" s="12">
        <v>20</v>
      </c>
      <c r="AF53" s="12">
        <v>20</v>
      </c>
      <c r="AG53" s="12">
        <v>20</v>
      </c>
      <c r="AH53" s="12">
        <v>20</v>
      </c>
      <c r="AI53" s="12">
        <v>20</v>
      </c>
      <c r="AJ53" s="12">
        <v>20</v>
      </c>
      <c r="AK53" s="12">
        <v>20</v>
      </c>
      <c r="AL53" s="12">
        <v>20</v>
      </c>
      <c r="AM53" s="12">
        <v>20</v>
      </c>
      <c r="AN53" s="12">
        <v>20</v>
      </c>
      <c r="AO53" s="12">
        <v>20</v>
      </c>
      <c r="AP53" s="12">
        <v>20</v>
      </c>
      <c r="AQ53" s="12">
        <v>20</v>
      </c>
      <c r="AR53" s="12">
        <v>20</v>
      </c>
      <c r="AS53" s="12">
        <v>20</v>
      </c>
      <c r="AT53" s="12">
        <v>20</v>
      </c>
      <c r="AU53" s="12">
        <v>20</v>
      </c>
      <c r="AV53" s="12">
        <v>20</v>
      </c>
      <c r="AW53" s="12">
        <v>20</v>
      </c>
      <c r="AX53" s="12">
        <v>20</v>
      </c>
      <c r="AY53" s="12">
        <v>20</v>
      </c>
      <c r="AZ53" s="12">
        <v>20</v>
      </c>
      <c r="BA53" s="12">
        <v>20</v>
      </c>
      <c r="BB53" s="12">
        <v>20</v>
      </c>
      <c r="BC53" s="11"/>
      <c r="BD53" s="11"/>
      <c r="BE53" s="11"/>
      <c r="BF53" s="11"/>
      <c r="BG53" s="11"/>
      <c r="BH53" s="11"/>
      <c r="BI53" s="11"/>
      <c r="BJ53" s="11"/>
      <c r="BK53" s="11"/>
      <c r="BL53" s="11"/>
      <c r="BM53" s="11"/>
      <c r="BN53" s="11"/>
      <c r="BO53" s="11"/>
      <c r="BP53" s="11"/>
      <c r="BQ53" s="11"/>
      <c r="BR53" s="11"/>
      <c r="BS53" s="11"/>
      <c r="BT53" s="11"/>
      <c r="BU53" s="11"/>
      <c r="BV53" s="11"/>
      <c r="BW53" s="11"/>
      <c r="BX53" s="11"/>
      <c r="BY53" s="11"/>
      <c r="BZ53" s="11"/>
      <c r="CA53" s="11"/>
      <c r="CB53" s="11"/>
      <c r="CC53" s="11"/>
      <c r="CD53" s="11"/>
    </row>
    <row r="54" spans="1:82" x14ac:dyDescent="0.2">
      <c r="A54" s="11" t="s">
        <v>344</v>
      </c>
      <c r="B54" s="11" t="s">
        <v>341</v>
      </c>
      <c r="C54" s="11" t="s">
        <v>119</v>
      </c>
      <c r="D54" s="12">
        <v>7</v>
      </c>
      <c r="E54" s="12">
        <v>7</v>
      </c>
      <c r="F54" s="12">
        <v>7</v>
      </c>
      <c r="G54" s="12">
        <v>7</v>
      </c>
      <c r="H54" s="12">
        <v>7</v>
      </c>
      <c r="I54" s="12">
        <v>7</v>
      </c>
      <c r="J54" s="12">
        <v>7</v>
      </c>
      <c r="K54" s="12">
        <v>7</v>
      </c>
      <c r="L54" s="12">
        <v>7</v>
      </c>
      <c r="M54" s="12">
        <v>7</v>
      </c>
      <c r="N54" s="12">
        <v>7</v>
      </c>
      <c r="O54" s="12">
        <v>7</v>
      </c>
      <c r="P54" s="12">
        <v>7</v>
      </c>
      <c r="Q54" s="12">
        <v>7</v>
      </c>
      <c r="R54" s="12">
        <v>7</v>
      </c>
      <c r="S54" s="12">
        <v>7</v>
      </c>
      <c r="T54" s="12">
        <v>7</v>
      </c>
      <c r="U54" s="12">
        <v>7</v>
      </c>
      <c r="V54" s="12">
        <v>7</v>
      </c>
      <c r="W54" s="12">
        <v>7</v>
      </c>
      <c r="X54" s="12">
        <v>7</v>
      </c>
      <c r="Y54" s="12">
        <v>7</v>
      </c>
      <c r="Z54" s="12">
        <v>7</v>
      </c>
      <c r="AA54" s="12">
        <v>7</v>
      </c>
      <c r="AB54" s="12">
        <v>7</v>
      </c>
      <c r="AC54" s="12">
        <v>7</v>
      </c>
      <c r="AD54" s="12">
        <v>7</v>
      </c>
      <c r="AE54" s="12">
        <v>7</v>
      </c>
      <c r="AF54" s="12">
        <v>7</v>
      </c>
      <c r="AG54" s="12">
        <v>7</v>
      </c>
      <c r="AH54" s="12">
        <v>7</v>
      </c>
      <c r="AI54" s="12">
        <v>7</v>
      </c>
      <c r="AJ54" s="12">
        <v>7</v>
      </c>
      <c r="AK54" s="12">
        <v>7</v>
      </c>
      <c r="AL54" s="12">
        <v>7</v>
      </c>
      <c r="AM54" s="12">
        <v>7</v>
      </c>
      <c r="AN54" s="12">
        <v>7</v>
      </c>
      <c r="AO54" s="12">
        <v>7</v>
      </c>
      <c r="AP54" s="12">
        <v>7</v>
      </c>
      <c r="AQ54" s="12">
        <v>7</v>
      </c>
      <c r="AR54" s="12">
        <v>7</v>
      </c>
      <c r="AS54" s="12">
        <v>7</v>
      </c>
      <c r="AT54" s="12">
        <v>7</v>
      </c>
      <c r="AU54" s="12">
        <v>7</v>
      </c>
      <c r="AV54" s="12">
        <v>7</v>
      </c>
      <c r="AW54" s="12">
        <v>7</v>
      </c>
      <c r="AX54" s="12">
        <v>7</v>
      </c>
      <c r="AY54" s="12">
        <v>7</v>
      </c>
      <c r="AZ54" s="12">
        <v>7</v>
      </c>
      <c r="BA54" s="12">
        <v>7</v>
      </c>
      <c r="BB54" s="12">
        <v>7</v>
      </c>
      <c r="BC54" s="11"/>
      <c r="BD54" s="11"/>
      <c r="BE54" s="11"/>
      <c r="BF54" s="11"/>
      <c r="BG54" s="11"/>
      <c r="BH54" s="11"/>
      <c r="BI54" s="11"/>
      <c r="BJ54" s="11"/>
      <c r="BK54" s="11"/>
      <c r="BL54" s="11"/>
      <c r="BM54" s="11"/>
      <c r="BN54" s="11"/>
      <c r="BO54" s="11"/>
      <c r="BP54" s="11"/>
      <c r="BQ54" s="11"/>
      <c r="BR54" s="11"/>
      <c r="BS54" s="11"/>
      <c r="BT54" s="11"/>
      <c r="BU54" s="11"/>
      <c r="BV54" s="11"/>
      <c r="BW54" s="11"/>
      <c r="BX54" s="11"/>
      <c r="BY54" s="11"/>
      <c r="BZ54" s="11"/>
      <c r="CA54" s="11"/>
      <c r="CB54" s="11"/>
      <c r="CC54" s="11"/>
      <c r="CD54" s="11"/>
    </row>
    <row r="55" spans="1:82" x14ac:dyDescent="0.2">
      <c r="A55" s="11" t="s">
        <v>645</v>
      </c>
      <c r="B55" s="11" t="s">
        <v>52</v>
      </c>
      <c r="C55" s="11" t="s">
        <v>44</v>
      </c>
      <c r="D55" s="12">
        <v>20</v>
      </c>
      <c r="E55" s="12">
        <v>20</v>
      </c>
      <c r="F55" s="12">
        <v>20</v>
      </c>
      <c r="G55" s="12">
        <v>20</v>
      </c>
      <c r="H55" s="12">
        <v>20</v>
      </c>
      <c r="I55" s="12">
        <v>20</v>
      </c>
      <c r="J55" s="12">
        <v>20</v>
      </c>
      <c r="K55" s="12">
        <v>20</v>
      </c>
      <c r="L55" s="12">
        <v>20</v>
      </c>
      <c r="M55" s="12">
        <v>20</v>
      </c>
      <c r="N55" s="12">
        <v>20</v>
      </c>
      <c r="O55" s="12">
        <v>20</v>
      </c>
      <c r="P55" s="12">
        <v>20</v>
      </c>
      <c r="Q55" s="12">
        <v>20</v>
      </c>
      <c r="R55" s="12">
        <v>20</v>
      </c>
      <c r="S55" s="12">
        <v>20</v>
      </c>
      <c r="T55" s="12">
        <v>20</v>
      </c>
      <c r="U55" s="12">
        <v>20</v>
      </c>
      <c r="V55" s="12">
        <v>20</v>
      </c>
      <c r="W55" s="12">
        <v>20</v>
      </c>
      <c r="X55" s="12">
        <v>20</v>
      </c>
      <c r="Y55" s="12">
        <v>20</v>
      </c>
      <c r="Z55" s="12">
        <v>20</v>
      </c>
      <c r="AA55" s="12">
        <v>20</v>
      </c>
      <c r="AB55" s="12">
        <v>20</v>
      </c>
      <c r="AC55" s="12">
        <v>20</v>
      </c>
      <c r="AD55" s="12">
        <v>20</v>
      </c>
      <c r="AE55" s="12">
        <v>20</v>
      </c>
      <c r="AF55" s="12">
        <v>20</v>
      </c>
      <c r="AG55" s="12">
        <v>20</v>
      </c>
      <c r="AH55" s="12">
        <v>20</v>
      </c>
      <c r="AI55" s="12">
        <v>20</v>
      </c>
      <c r="AJ55" s="12">
        <v>20</v>
      </c>
      <c r="AK55" s="12">
        <v>20</v>
      </c>
      <c r="AL55" s="12">
        <v>20</v>
      </c>
      <c r="AM55" s="12">
        <v>20</v>
      </c>
      <c r="AN55" s="12">
        <v>20</v>
      </c>
      <c r="AO55" s="12">
        <v>20</v>
      </c>
      <c r="AP55" s="12">
        <v>20</v>
      </c>
      <c r="AQ55" s="12">
        <v>20</v>
      </c>
      <c r="AR55" s="12">
        <v>20</v>
      </c>
      <c r="AS55" s="12">
        <v>20</v>
      </c>
      <c r="AT55" s="12">
        <v>20</v>
      </c>
      <c r="AU55" s="12">
        <v>20</v>
      </c>
      <c r="AV55" s="12">
        <v>20</v>
      </c>
      <c r="AW55" s="12">
        <v>20</v>
      </c>
      <c r="AX55" s="12">
        <v>20</v>
      </c>
      <c r="AY55" s="12">
        <v>20</v>
      </c>
      <c r="AZ55" s="12">
        <v>20</v>
      </c>
      <c r="BA55" s="12">
        <v>20</v>
      </c>
      <c r="BB55" s="12">
        <v>20</v>
      </c>
      <c r="BC55" s="11"/>
      <c r="BD55" s="11"/>
      <c r="BE55" s="11"/>
      <c r="BF55" s="11"/>
      <c r="BG55" s="11"/>
      <c r="BH55" s="11"/>
      <c r="BI55" s="11"/>
      <c r="BJ55" s="11"/>
      <c r="BK55" s="11"/>
      <c r="BL55" s="11"/>
      <c r="BM55" s="11"/>
      <c r="BN55" s="11"/>
      <c r="BO55" s="11"/>
      <c r="BP55" s="11"/>
      <c r="BQ55" s="11"/>
      <c r="BR55" s="11"/>
      <c r="BS55" s="11"/>
      <c r="BT55" s="11"/>
      <c r="BU55" s="11"/>
      <c r="BV55" s="11"/>
      <c r="BW55" s="11"/>
      <c r="BX55" s="11"/>
      <c r="BY55" s="11"/>
      <c r="BZ55" s="11"/>
      <c r="CA55" s="11"/>
      <c r="CB55" s="11"/>
      <c r="CC55" s="11"/>
      <c r="CD55" s="11"/>
    </row>
    <row r="56" spans="1:82" x14ac:dyDescent="0.2">
      <c r="A56" s="11" t="s">
        <v>391</v>
      </c>
      <c r="B56" s="11" t="s">
        <v>1568</v>
      </c>
      <c r="C56" s="11" t="s">
        <v>119</v>
      </c>
      <c r="D56" s="12">
        <v>7</v>
      </c>
      <c r="E56" s="12">
        <v>7</v>
      </c>
      <c r="F56" s="12">
        <v>7</v>
      </c>
      <c r="G56" s="12">
        <v>7</v>
      </c>
      <c r="H56" s="12">
        <v>7</v>
      </c>
      <c r="I56" s="12">
        <v>7</v>
      </c>
      <c r="J56" s="12">
        <v>7</v>
      </c>
      <c r="K56" s="12">
        <v>7</v>
      </c>
      <c r="L56" s="12">
        <v>7</v>
      </c>
      <c r="M56" s="12">
        <v>7</v>
      </c>
      <c r="N56" s="12">
        <v>7</v>
      </c>
      <c r="O56" s="12">
        <v>7</v>
      </c>
      <c r="P56" s="12">
        <v>7</v>
      </c>
      <c r="Q56" s="12">
        <v>7</v>
      </c>
      <c r="R56" s="12">
        <v>7</v>
      </c>
      <c r="S56" s="12">
        <v>7</v>
      </c>
      <c r="T56" s="12">
        <v>7</v>
      </c>
      <c r="U56" s="12">
        <v>7</v>
      </c>
      <c r="V56" s="12">
        <v>7</v>
      </c>
      <c r="W56" s="12">
        <v>7</v>
      </c>
      <c r="X56" s="12">
        <v>7</v>
      </c>
      <c r="Y56" s="12">
        <v>7</v>
      </c>
      <c r="Z56" s="12">
        <v>7</v>
      </c>
      <c r="AA56" s="12">
        <v>7</v>
      </c>
      <c r="AB56" s="12">
        <v>7</v>
      </c>
      <c r="AC56" s="12">
        <v>7</v>
      </c>
      <c r="AD56" s="12">
        <v>7</v>
      </c>
      <c r="AE56" s="12">
        <v>7</v>
      </c>
      <c r="AF56" s="12">
        <v>7</v>
      </c>
      <c r="AG56" s="12">
        <v>7</v>
      </c>
      <c r="AH56" s="12">
        <v>7</v>
      </c>
      <c r="AI56" s="12">
        <v>7</v>
      </c>
      <c r="AJ56" s="12">
        <v>7</v>
      </c>
      <c r="AK56" s="12">
        <v>7</v>
      </c>
      <c r="AL56" s="12">
        <v>7</v>
      </c>
      <c r="AM56" s="12">
        <v>7</v>
      </c>
      <c r="AN56" s="12">
        <v>7</v>
      </c>
      <c r="AO56" s="12">
        <v>7</v>
      </c>
      <c r="AP56" s="12">
        <v>7</v>
      </c>
      <c r="AQ56" s="12">
        <v>7</v>
      </c>
      <c r="AR56" s="12">
        <v>7</v>
      </c>
      <c r="AS56" s="12">
        <v>7</v>
      </c>
      <c r="AT56" s="12">
        <v>7</v>
      </c>
      <c r="AU56" s="12">
        <v>7</v>
      </c>
      <c r="AV56" s="12">
        <v>7</v>
      </c>
      <c r="AW56" s="12">
        <v>7</v>
      </c>
      <c r="AX56" s="12">
        <v>7</v>
      </c>
      <c r="AY56" s="12">
        <v>7</v>
      </c>
      <c r="AZ56" s="12">
        <v>7</v>
      </c>
      <c r="BA56" s="12">
        <v>7</v>
      </c>
      <c r="BB56" s="12">
        <v>7</v>
      </c>
      <c r="BC56" s="11"/>
      <c r="BD56" s="11"/>
      <c r="BE56" s="11"/>
      <c r="BF56" s="11"/>
      <c r="BG56" s="11"/>
      <c r="BH56" s="11"/>
      <c r="BI56" s="11"/>
      <c r="BJ56" s="11"/>
      <c r="BK56" s="11"/>
      <c r="BL56" s="11"/>
      <c r="BM56" s="11"/>
      <c r="BN56" s="11"/>
      <c r="BO56" s="11"/>
      <c r="BP56" s="11"/>
      <c r="BQ56" s="11"/>
      <c r="BR56" s="11"/>
      <c r="BS56" s="11"/>
      <c r="BT56" s="11"/>
      <c r="BU56" s="11"/>
      <c r="BV56" s="11"/>
      <c r="BW56" s="11"/>
      <c r="BX56" s="11"/>
      <c r="BY56" s="11"/>
      <c r="BZ56" s="11"/>
      <c r="CA56" s="11"/>
      <c r="CB56" s="11"/>
      <c r="CC56" s="11"/>
      <c r="CD56" s="11"/>
    </row>
    <row r="57" spans="1:82" x14ac:dyDescent="0.2">
      <c r="A57" s="11" t="s">
        <v>93</v>
      </c>
      <c r="B57" s="11" t="s">
        <v>95</v>
      </c>
      <c r="C57" s="11" t="s">
        <v>39</v>
      </c>
      <c r="D57" s="12" t="s">
        <v>37</v>
      </c>
      <c r="E57" s="12" t="s">
        <v>37</v>
      </c>
      <c r="F57" s="12" t="s">
        <v>37</v>
      </c>
      <c r="G57" s="12" t="s">
        <v>37</v>
      </c>
      <c r="H57" s="12" t="s">
        <v>37</v>
      </c>
      <c r="I57" s="12" t="s">
        <v>37</v>
      </c>
      <c r="J57" s="12" t="s">
        <v>37</v>
      </c>
      <c r="K57" s="12" t="s">
        <v>37</v>
      </c>
      <c r="L57" s="12" t="s">
        <v>107</v>
      </c>
      <c r="M57" s="12" t="s">
        <v>107</v>
      </c>
      <c r="N57" s="12" t="s">
        <v>107</v>
      </c>
      <c r="O57" s="12" t="s">
        <v>143</v>
      </c>
      <c r="P57" s="12" t="s">
        <v>143</v>
      </c>
      <c r="Q57" s="12" t="s">
        <v>143</v>
      </c>
      <c r="R57" s="12" t="s">
        <v>143</v>
      </c>
      <c r="S57" s="12" t="s">
        <v>143</v>
      </c>
      <c r="T57" s="12" t="s">
        <v>143</v>
      </c>
      <c r="U57" s="12" t="s">
        <v>143</v>
      </c>
      <c r="V57" s="12" t="s">
        <v>143</v>
      </c>
      <c r="W57" s="12" t="s">
        <v>143</v>
      </c>
      <c r="X57" s="12" t="s">
        <v>143</v>
      </c>
      <c r="Y57" s="12" t="s">
        <v>143</v>
      </c>
      <c r="Z57" s="12" t="s">
        <v>143</v>
      </c>
      <c r="AA57" s="12" t="s">
        <v>143</v>
      </c>
      <c r="AB57" s="12" t="s">
        <v>143</v>
      </c>
      <c r="AC57" s="12" t="s">
        <v>143</v>
      </c>
      <c r="AD57" s="12" t="s">
        <v>143</v>
      </c>
      <c r="AE57" s="12" t="s">
        <v>143</v>
      </c>
      <c r="AF57" s="12" t="s">
        <v>143</v>
      </c>
      <c r="AG57" s="12" t="s">
        <v>143</v>
      </c>
      <c r="AH57" s="12" t="s">
        <v>143</v>
      </c>
      <c r="AI57" s="12" t="s">
        <v>37</v>
      </c>
      <c r="AJ57" s="12" t="s">
        <v>37</v>
      </c>
      <c r="AK57" s="12" t="s">
        <v>37</v>
      </c>
      <c r="AL57" s="12" t="s">
        <v>37</v>
      </c>
      <c r="AM57" s="12" t="s">
        <v>37</v>
      </c>
      <c r="AN57" s="12" t="s">
        <v>37</v>
      </c>
      <c r="AO57" s="12" t="s">
        <v>37</v>
      </c>
      <c r="AP57" s="12" t="s">
        <v>37</v>
      </c>
      <c r="AQ57" s="12" t="s">
        <v>37</v>
      </c>
      <c r="AR57" s="12" t="s">
        <v>37</v>
      </c>
      <c r="AS57" s="12" t="s">
        <v>37</v>
      </c>
      <c r="AT57" s="12" t="s">
        <v>37</v>
      </c>
      <c r="AU57" s="12" t="s">
        <v>37</v>
      </c>
      <c r="AV57" s="12" t="s">
        <v>37</v>
      </c>
      <c r="AW57" s="12" t="s">
        <v>37</v>
      </c>
      <c r="AX57" s="12" t="s">
        <v>37</v>
      </c>
      <c r="AY57" s="12" t="s">
        <v>37</v>
      </c>
      <c r="AZ57" s="12" t="s">
        <v>37</v>
      </c>
      <c r="BA57" s="12" t="s">
        <v>37</v>
      </c>
      <c r="BB57" s="12" t="s">
        <v>37</v>
      </c>
      <c r="BC57" s="11"/>
      <c r="BD57" s="11"/>
      <c r="BE57" s="11"/>
      <c r="BF57" s="11"/>
      <c r="BG57" s="11"/>
      <c r="BH57" s="11"/>
      <c r="BI57" s="11"/>
      <c r="BJ57" s="11"/>
      <c r="BK57" s="11"/>
      <c r="BL57" s="11"/>
      <c r="BM57" s="11"/>
      <c r="BN57" s="11"/>
      <c r="BO57" s="11"/>
      <c r="BP57" s="11"/>
      <c r="BQ57" s="11"/>
      <c r="BR57" s="11"/>
      <c r="BS57" s="11"/>
      <c r="BT57" s="11"/>
      <c r="BU57" s="11"/>
      <c r="BV57" s="11"/>
      <c r="BW57" s="11"/>
      <c r="BX57" s="11"/>
      <c r="BY57" s="11"/>
      <c r="BZ57" s="11"/>
      <c r="CA57" s="11"/>
      <c r="CB57" s="11"/>
      <c r="CC57" s="11"/>
      <c r="CD57" s="11"/>
    </row>
    <row r="58" spans="1:82" x14ac:dyDescent="0.2">
      <c r="A58" s="11" t="s">
        <v>668</v>
      </c>
      <c r="B58" s="14" t="s">
        <v>664</v>
      </c>
      <c r="C58" s="11" t="s">
        <v>73</v>
      </c>
      <c r="D58" s="12">
        <v>7</v>
      </c>
      <c r="E58" s="12">
        <v>7</v>
      </c>
      <c r="F58" s="12">
        <v>7</v>
      </c>
      <c r="G58" s="12">
        <v>7</v>
      </c>
      <c r="H58" s="12">
        <v>7</v>
      </c>
      <c r="I58" s="12">
        <v>7</v>
      </c>
      <c r="J58" s="12">
        <v>7</v>
      </c>
      <c r="K58" s="12">
        <v>7</v>
      </c>
      <c r="L58" s="12">
        <v>7</v>
      </c>
      <c r="M58" s="12">
        <v>7</v>
      </c>
      <c r="N58" s="12">
        <v>7</v>
      </c>
      <c r="O58" s="12">
        <v>7</v>
      </c>
      <c r="P58" s="12">
        <v>7</v>
      </c>
      <c r="Q58" s="12">
        <v>7</v>
      </c>
      <c r="R58" s="12">
        <v>7</v>
      </c>
      <c r="S58" s="12">
        <v>7</v>
      </c>
      <c r="T58" s="12">
        <v>7</v>
      </c>
      <c r="U58" s="12">
        <v>11</v>
      </c>
      <c r="V58" s="12">
        <v>11</v>
      </c>
      <c r="W58" s="12">
        <v>11</v>
      </c>
      <c r="X58" s="12">
        <v>11</v>
      </c>
      <c r="Y58" s="12" t="s">
        <v>1393</v>
      </c>
      <c r="Z58" s="12" t="s">
        <v>1393</v>
      </c>
      <c r="AA58" s="12" t="s">
        <v>1393</v>
      </c>
      <c r="AB58" s="12" t="s">
        <v>1393</v>
      </c>
      <c r="AC58" s="12" t="s">
        <v>1393</v>
      </c>
      <c r="AD58" s="12">
        <v>11</v>
      </c>
      <c r="AE58" s="12">
        <v>11</v>
      </c>
      <c r="AF58" s="12">
        <v>11</v>
      </c>
      <c r="AG58" s="12">
        <v>11</v>
      </c>
      <c r="AH58" s="12">
        <v>11</v>
      </c>
      <c r="AI58" s="12">
        <v>11</v>
      </c>
      <c r="AJ58" s="12">
        <v>11</v>
      </c>
      <c r="AK58" s="12">
        <v>11</v>
      </c>
      <c r="AL58" s="12">
        <v>11</v>
      </c>
      <c r="AM58" s="12">
        <v>11</v>
      </c>
      <c r="AN58" s="12">
        <v>11</v>
      </c>
      <c r="AO58" s="12">
        <v>11</v>
      </c>
      <c r="AP58" s="12">
        <v>11</v>
      </c>
      <c r="AQ58" s="12">
        <v>11</v>
      </c>
      <c r="AR58" s="12">
        <v>11</v>
      </c>
      <c r="AS58" s="12">
        <v>11</v>
      </c>
      <c r="AT58" s="12">
        <v>11</v>
      </c>
      <c r="AU58" s="12">
        <v>11</v>
      </c>
      <c r="AV58" s="12">
        <v>11</v>
      </c>
      <c r="AW58" s="12">
        <v>11</v>
      </c>
      <c r="AX58" s="12">
        <v>7</v>
      </c>
      <c r="AY58" s="12">
        <v>7</v>
      </c>
      <c r="AZ58" s="12">
        <v>7</v>
      </c>
      <c r="BA58" s="12">
        <v>7</v>
      </c>
      <c r="BB58" s="12">
        <v>7</v>
      </c>
      <c r="BC58" s="11"/>
      <c r="BD58" s="11"/>
      <c r="BE58" s="11"/>
      <c r="BF58" s="11"/>
      <c r="BG58" s="11"/>
      <c r="BH58" s="11"/>
      <c r="BI58" s="11"/>
      <c r="BJ58" s="11"/>
      <c r="BK58" s="11"/>
      <c r="BL58" s="11"/>
      <c r="BM58" s="11"/>
      <c r="BN58" s="11"/>
      <c r="BO58" s="11"/>
      <c r="BP58" s="11"/>
      <c r="BQ58" s="11"/>
      <c r="BR58" s="11"/>
      <c r="BS58" s="11"/>
      <c r="BT58" s="11"/>
      <c r="BU58" s="11"/>
      <c r="BV58" s="11"/>
      <c r="BW58" s="11"/>
      <c r="BX58" s="11"/>
      <c r="BY58" s="11"/>
      <c r="BZ58" s="11"/>
      <c r="CA58" s="11"/>
      <c r="CB58" s="11"/>
      <c r="CC58" s="11"/>
      <c r="CD58" s="11"/>
    </row>
    <row r="59" spans="1:82" x14ac:dyDescent="0.2">
      <c r="A59" s="11" t="s">
        <v>739</v>
      </c>
      <c r="B59" s="11" t="s">
        <v>740</v>
      </c>
      <c r="C59" s="11" t="s">
        <v>119</v>
      </c>
      <c r="D59" s="12">
        <v>7</v>
      </c>
      <c r="E59" s="12">
        <v>7</v>
      </c>
      <c r="F59" s="12">
        <v>7</v>
      </c>
      <c r="G59" s="12">
        <v>7</v>
      </c>
      <c r="H59" s="12">
        <v>7</v>
      </c>
      <c r="I59" s="12">
        <v>7</v>
      </c>
      <c r="J59" s="12">
        <v>7</v>
      </c>
      <c r="K59" s="12">
        <v>7</v>
      </c>
      <c r="L59" s="12">
        <v>7</v>
      </c>
      <c r="M59" s="12">
        <v>7</v>
      </c>
      <c r="N59" s="12">
        <v>7</v>
      </c>
      <c r="O59" s="12">
        <v>7</v>
      </c>
      <c r="P59" s="12">
        <v>7</v>
      </c>
      <c r="Q59" s="12">
        <v>7</v>
      </c>
      <c r="R59" s="12">
        <v>7</v>
      </c>
      <c r="S59" s="12">
        <v>7</v>
      </c>
      <c r="T59" s="12">
        <v>7</v>
      </c>
      <c r="U59" s="12">
        <v>7</v>
      </c>
      <c r="V59" s="12">
        <v>7</v>
      </c>
      <c r="W59" s="12">
        <v>7</v>
      </c>
      <c r="X59" s="12">
        <v>7</v>
      </c>
      <c r="Y59" s="12">
        <v>7</v>
      </c>
      <c r="Z59" s="12">
        <v>7</v>
      </c>
      <c r="AA59" s="12">
        <v>7</v>
      </c>
      <c r="AB59" s="12">
        <v>7</v>
      </c>
      <c r="AC59" s="12">
        <v>7</v>
      </c>
      <c r="AD59" s="12">
        <v>7</v>
      </c>
      <c r="AE59" s="12">
        <v>7</v>
      </c>
      <c r="AF59" s="12">
        <v>7</v>
      </c>
      <c r="AG59" s="12">
        <v>7</v>
      </c>
      <c r="AH59" s="12">
        <v>7</v>
      </c>
      <c r="AI59" s="12">
        <v>7</v>
      </c>
      <c r="AJ59" s="12">
        <v>7</v>
      </c>
      <c r="AK59" s="12">
        <v>7</v>
      </c>
      <c r="AL59" s="12">
        <v>7</v>
      </c>
      <c r="AM59" s="12">
        <v>7</v>
      </c>
      <c r="AN59" s="12">
        <v>7</v>
      </c>
      <c r="AO59" s="12">
        <v>7</v>
      </c>
      <c r="AP59" s="12">
        <v>7</v>
      </c>
      <c r="AQ59" s="12">
        <v>7</v>
      </c>
      <c r="AR59" s="12">
        <v>7</v>
      </c>
      <c r="AS59" s="12">
        <v>7</v>
      </c>
      <c r="AT59" s="12">
        <v>7</v>
      </c>
      <c r="AU59" s="12">
        <v>7</v>
      </c>
      <c r="AV59" s="12">
        <v>7</v>
      </c>
      <c r="AW59" s="12">
        <v>7</v>
      </c>
      <c r="AX59" s="12">
        <v>7</v>
      </c>
      <c r="AY59" s="12">
        <v>7</v>
      </c>
      <c r="AZ59" s="12">
        <v>7</v>
      </c>
      <c r="BA59" s="12">
        <v>7</v>
      </c>
      <c r="BB59" s="12">
        <v>7</v>
      </c>
      <c r="BC59" s="11"/>
      <c r="BD59" s="11"/>
      <c r="BE59" s="11"/>
      <c r="BF59" s="11"/>
      <c r="BG59" s="11"/>
      <c r="BH59" s="11"/>
      <c r="BI59" s="11"/>
      <c r="BJ59" s="11"/>
      <c r="BK59" s="11"/>
      <c r="BL59" s="11"/>
      <c r="BM59" s="11"/>
      <c r="BN59" s="11"/>
      <c r="BO59" s="11"/>
      <c r="BP59" s="11"/>
      <c r="BQ59" s="11"/>
      <c r="BR59" s="11"/>
      <c r="BS59" s="11"/>
      <c r="BT59" s="11"/>
      <c r="BU59" s="11"/>
      <c r="BV59" s="11"/>
      <c r="BW59" s="11"/>
      <c r="BX59" s="11"/>
      <c r="BY59" s="11"/>
      <c r="BZ59" s="11"/>
      <c r="CA59" s="11"/>
      <c r="CB59" s="11"/>
      <c r="CC59" s="11"/>
      <c r="CD59" s="11"/>
    </row>
    <row r="60" spans="1:82" x14ac:dyDescent="0.2">
      <c r="A60" s="11" t="s">
        <v>723</v>
      </c>
      <c r="B60" s="11" t="s">
        <v>721</v>
      </c>
      <c r="C60" s="11" t="s">
        <v>73</v>
      </c>
      <c r="D60" s="12">
        <v>7</v>
      </c>
      <c r="E60" s="12">
        <v>7</v>
      </c>
      <c r="F60" s="12">
        <v>7</v>
      </c>
      <c r="G60" s="12">
        <v>7</v>
      </c>
      <c r="H60" s="12">
        <v>7</v>
      </c>
      <c r="I60" s="12">
        <v>7</v>
      </c>
      <c r="J60" s="12">
        <v>11</v>
      </c>
      <c r="K60" s="12">
        <v>11</v>
      </c>
      <c r="L60" s="12">
        <v>11</v>
      </c>
      <c r="M60" s="12">
        <v>11</v>
      </c>
      <c r="N60" s="12">
        <v>11</v>
      </c>
      <c r="O60" s="12">
        <v>11</v>
      </c>
      <c r="P60" s="12">
        <v>11</v>
      </c>
      <c r="Q60" s="12">
        <v>11</v>
      </c>
      <c r="R60" s="12">
        <v>11</v>
      </c>
      <c r="S60" s="12">
        <v>11</v>
      </c>
      <c r="T60" s="12">
        <v>11</v>
      </c>
      <c r="U60" s="12">
        <v>11</v>
      </c>
      <c r="V60" s="12">
        <v>11</v>
      </c>
      <c r="W60" s="12">
        <v>11</v>
      </c>
      <c r="X60" s="12">
        <v>11</v>
      </c>
      <c r="Y60" s="12">
        <v>11</v>
      </c>
      <c r="Z60" s="12" t="s">
        <v>1393</v>
      </c>
      <c r="AA60" s="12" t="s">
        <v>1393</v>
      </c>
      <c r="AB60" s="12" t="s">
        <v>1393</v>
      </c>
      <c r="AC60" s="12" t="s">
        <v>1393</v>
      </c>
      <c r="AD60" s="12" t="s">
        <v>1393</v>
      </c>
      <c r="AE60" s="12" t="s">
        <v>1393</v>
      </c>
      <c r="AF60" s="12" t="s">
        <v>1393</v>
      </c>
      <c r="AG60" s="12" t="s">
        <v>1393</v>
      </c>
      <c r="AH60" s="12" t="s">
        <v>1393</v>
      </c>
      <c r="AI60" s="12" t="s">
        <v>1393</v>
      </c>
      <c r="AJ60" s="12" t="s">
        <v>1393</v>
      </c>
      <c r="AK60" s="12" t="s">
        <v>1393</v>
      </c>
      <c r="AL60" s="12" t="s">
        <v>1393</v>
      </c>
      <c r="AM60" s="12" t="s">
        <v>1393</v>
      </c>
      <c r="AN60" s="12" t="s">
        <v>1393</v>
      </c>
      <c r="AO60" s="12" t="s">
        <v>1393</v>
      </c>
      <c r="AP60" s="12" t="s">
        <v>1393</v>
      </c>
      <c r="AQ60" s="12" t="s">
        <v>1393</v>
      </c>
      <c r="AR60" s="12" t="s">
        <v>1393</v>
      </c>
      <c r="AS60" s="12" t="s">
        <v>1393</v>
      </c>
      <c r="AT60" s="12" t="s">
        <v>1393</v>
      </c>
      <c r="AU60" s="12" t="s">
        <v>1393</v>
      </c>
      <c r="AV60" s="12" t="s">
        <v>1393</v>
      </c>
      <c r="AW60" s="12" t="s">
        <v>1393</v>
      </c>
      <c r="AX60" s="12" t="s">
        <v>1393</v>
      </c>
      <c r="AY60" s="12" t="s">
        <v>1393</v>
      </c>
      <c r="AZ60" s="12" t="s">
        <v>1393</v>
      </c>
      <c r="BA60" s="12" t="s">
        <v>1393</v>
      </c>
      <c r="BB60" s="12" t="s">
        <v>1393</v>
      </c>
      <c r="BC60" s="11"/>
      <c r="BD60" s="11"/>
      <c r="BE60" s="11"/>
      <c r="BF60" s="11"/>
      <c r="BG60" s="11"/>
      <c r="BH60" s="11"/>
      <c r="BI60" s="11"/>
      <c r="BJ60" s="11"/>
      <c r="BK60" s="11"/>
      <c r="BL60" s="11"/>
      <c r="BM60" s="11"/>
      <c r="BN60" s="11"/>
      <c r="BO60" s="11"/>
      <c r="BP60" s="11"/>
      <c r="BQ60" s="11"/>
      <c r="BR60" s="11"/>
      <c r="BS60" s="11"/>
      <c r="BT60" s="11"/>
      <c r="BU60" s="11"/>
      <c r="BV60" s="11"/>
      <c r="BW60" s="11"/>
      <c r="BX60" s="11"/>
      <c r="BY60" s="11"/>
      <c r="BZ60" s="11"/>
      <c r="CA60" s="11"/>
      <c r="CB60" s="11"/>
      <c r="CC60" s="11"/>
      <c r="CD60" s="11"/>
    </row>
    <row r="61" spans="1:82" x14ac:dyDescent="0.2">
      <c r="A61" s="11" t="s">
        <v>547</v>
      </c>
      <c r="B61" s="11" t="s">
        <v>1585</v>
      </c>
      <c r="C61" s="11" t="s">
        <v>119</v>
      </c>
      <c r="D61" s="12">
        <v>7</v>
      </c>
      <c r="E61" s="12">
        <v>7</v>
      </c>
      <c r="F61" s="12">
        <v>7</v>
      </c>
      <c r="G61" s="12">
        <v>7</v>
      </c>
      <c r="H61" s="12">
        <v>7</v>
      </c>
      <c r="I61" s="12">
        <v>7</v>
      </c>
      <c r="J61" s="12">
        <v>7</v>
      </c>
      <c r="K61" s="12">
        <v>7</v>
      </c>
      <c r="L61" s="12">
        <v>7</v>
      </c>
      <c r="M61" s="12">
        <v>7</v>
      </c>
      <c r="N61" s="12">
        <v>7</v>
      </c>
      <c r="O61" s="12">
        <v>7</v>
      </c>
      <c r="P61" s="12">
        <v>7</v>
      </c>
      <c r="Q61" s="12">
        <v>7</v>
      </c>
      <c r="R61" s="12">
        <v>7</v>
      </c>
      <c r="S61" s="12">
        <v>7</v>
      </c>
      <c r="T61" s="12">
        <v>7</v>
      </c>
      <c r="U61" s="12">
        <v>7</v>
      </c>
      <c r="V61" s="12">
        <v>7</v>
      </c>
      <c r="W61" s="12">
        <v>7</v>
      </c>
      <c r="X61" s="12">
        <v>7</v>
      </c>
      <c r="Y61" s="12">
        <v>7</v>
      </c>
      <c r="Z61" s="12">
        <v>7</v>
      </c>
      <c r="AA61" s="12">
        <v>7</v>
      </c>
      <c r="AB61" s="12">
        <v>7</v>
      </c>
      <c r="AC61" s="12">
        <v>7</v>
      </c>
      <c r="AD61" s="12">
        <v>7</v>
      </c>
      <c r="AE61" s="12">
        <v>7</v>
      </c>
      <c r="AF61" s="12">
        <v>7</v>
      </c>
      <c r="AG61" s="12">
        <v>7</v>
      </c>
      <c r="AH61" s="12">
        <v>7</v>
      </c>
      <c r="AI61" s="12">
        <v>7</v>
      </c>
      <c r="AJ61" s="12">
        <v>7</v>
      </c>
      <c r="AK61" s="12">
        <v>7</v>
      </c>
      <c r="AL61" s="12">
        <v>7</v>
      </c>
      <c r="AM61" s="12">
        <v>7</v>
      </c>
      <c r="AN61" s="12">
        <v>7</v>
      </c>
      <c r="AO61" s="12">
        <v>7</v>
      </c>
      <c r="AP61" s="12">
        <v>7</v>
      </c>
      <c r="AQ61" s="12">
        <v>7</v>
      </c>
      <c r="AR61" s="12">
        <v>7</v>
      </c>
      <c r="AS61" s="12">
        <v>7</v>
      </c>
      <c r="AT61" s="12">
        <v>7</v>
      </c>
      <c r="AU61" s="12">
        <v>7</v>
      </c>
      <c r="AV61" s="12">
        <v>7</v>
      </c>
      <c r="AW61" s="12">
        <v>7</v>
      </c>
      <c r="AX61" s="12">
        <v>7</v>
      </c>
      <c r="AY61" s="12">
        <v>7</v>
      </c>
      <c r="AZ61" s="12">
        <v>7</v>
      </c>
      <c r="BA61" s="12">
        <v>7</v>
      </c>
      <c r="BB61" s="12">
        <v>7</v>
      </c>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c r="CC61" s="11"/>
      <c r="CD61" s="11"/>
    </row>
    <row r="62" spans="1:82" x14ac:dyDescent="0.2">
      <c r="A62" s="11" t="s">
        <v>1283</v>
      </c>
      <c r="B62" s="11" t="s">
        <v>1584</v>
      </c>
      <c r="C62" s="11" t="s">
        <v>119</v>
      </c>
      <c r="D62" s="12">
        <v>7</v>
      </c>
      <c r="E62" s="12">
        <v>7</v>
      </c>
      <c r="F62" s="12">
        <v>7</v>
      </c>
      <c r="G62" s="12">
        <v>7</v>
      </c>
      <c r="H62" s="12">
        <v>7</v>
      </c>
      <c r="I62" s="12">
        <v>7</v>
      </c>
      <c r="J62" s="12">
        <v>7</v>
      </c>
      <c r="K62" s="12">
        <v>7</v>
      </c>
      <c r="L62" s="12">
        <v>7</v>
      </c>
      <c r="M62" s="12">
        <v>7</v>
      </c>
      <c r="N62" s="12">
        <v>7</v>
      </c>
      <c r="O62" s="12">
        <v>7</v>
      </c>
      <c r="P62" s="12">
        <v>7</v>
      </c>
      <c r="Q62" s="12">
        <v>7</v>
      </c>
      <c r="R62" s="12">
        <v>7</v>
      </c>
      <c r="S62" s="12">
        <v>7</v>
      </c>
      <c r="T62" s="12">
        <v>7</v>
      </c>
      <c r="U62" s="12">
        <v>7</v>
      </c>
      <c r="V62" s="12">
        <v>7</v>
      </c>
      <c r="W62" s="12">
        <v>7</v>
      </c>
      <c r="X62" s="12">
        <v>7</v>
      </c>
      <c r="Y62" s="12">
        <v>7</v>
      </c>
      <c r="Z62" s="12">
        <v>7</v>
      </c>
      <c r="AA62" s="12">
        <v>7</v>
      </c>
      <c r="AB62" s="12">
        <v>7</v>
      </c>
      <c r="AC62" s="12">
        <v>7</v>
      </c>
      <c r="AD62" s="12">
        <v>7</v>
      </c>
      <c r="AE62" s="12">
        <v>7</v>
      </c>
      <c r="AF62" s="12">
        <v>7</v>
      </c>
      <c r="AG62" s="12">
        <v>7</v>
      </c>
      <c r="AH62" s="12">
        <v>7</v>
      </c>
      <c r="AI62" s="12">
        <v>7</v>
      </c>
      <c r="AJ62" s="12">
        <v>7</v>
      </c>
      <c r="AK62" s="12">
        <v>7</v>
      </c>
      <c r="AL62" s="12">
        <v>7</v>
      </c>
      <c r="AM62" s="12">
        <v>7</v>
      </c>
      <c r="AN62" s="12">
        <v>7</v>
      </c>
      <c r="AO62" s="12">
        <v>7</v>
      </c>
      <c r="AP62" s="12">
        <v>7</v>
      </c>
      <c r="AQ62" s="12">
        <v>7</v>
      </c>
      <c r="AR62" s="12">
        <v>7</v>
      </c>
      <c r="AS62" s="12">
        <v>7</v>
      </c>
      <c r="AT62" s="12">
        <v>7</v>
      </c>
      <c r="AU62" s="12">
        <v>7</v>
      </c>
      <c r="AV62" s="12">
        <v>7</v>
      </c>
      <c r="AW62" s="12">
        <v>7</v>
      </c>
      <c r="AX62" s="12">
        <v>7</v>
      </c>
      <c r="AY62" s="12">
        <v>7</v>
      </c>
      <c r="AZ62" s="12">
        <v>7</v>
      </c>
      <c r="BA62" s="12">
        <v>7</v>
      </c>
      <c r="BB62" s="12">
        <v>7</v>
      </c>
      <c r="BC62" s="11"/>
      <c r="BD62" s="11"/>
      <c r="BE62" s="11"/>
      <c r="BF62" s="11"/>
      <c r="BG62" s="11"/>
      <c r="BH62" s="11"/>
      <c r="BI62" s="11"/>
      <c r="BJ62" s="11"/>
      <c r="BK62" s="11"/>
      <c r="BL62" s="11"/>
      <c r="BM62" s="11"/>
      <c r="BN62" s="11"/>
      <c r="BO62" s="11"/>
      <c r="BP62" s="11"/>
      <c r="BQ62" s="11"/>
      <c r="BR62" s="11"/>
      <c r="BS62" s="11"/>
      <c r="BT62" s="11"/>
      <c r="BU62" s="11"/>
      <c r="BV62" s="11"/>
      <c r="BW62" s="11"/>
      <c r="BX62" s="11"/>
      <c r="BY62" s="11"/>
      <c r="BZ62" s="11"/>
      <c r="CA62" s="11"/>
      <c r="CB62" s="11"/>
      <c r="CC62" s="11"/>
      <c r="CD62" s="11"/>
    </row>
    <row r="63" spans="1:82" x14ac:dyDescent="0.2">
      <c r="A63" s="11" t="s">
        <v>72</v>
      </c>
      <c r="B63" s="11" t="s">
        <v>1583</v>
      </c>
      <c r="C63" s="11" t="s">
        <v>73</v>
      </c>
      <c r="D63" s="12">
        <v>8</v>
      </c>
      <c r="E63" s="12">
        <v>8</v>
      </c>
      <c r="F63" s="12">
        <v>8</v>
      </c>
      <c r="G63" s="12">
        <v>8</v>
      </c>
      <c r="H63" s="12">
        <v>8</v>
      </c>
      <c r="I63" s="12">
        <v>8</v>
      </c>
      <c r="J63" s="12">
        <v>8</v>
      </c>
      <c r="K63" s="12">
        <v>11</v>
      </c>
      <c r="L63" s="12">
        <v>11</v>
      </c>
      <c r="M63" s="12">
        <v>11</v>
      </c>
      <c r="N63" s="12">
        <v>11</v>
      </c>
      <c r="O63" s="12">
        <v>11</v>
      </c>
      <c r="P63" s="12">
        <v>11</v>
      </c>
      <c r="Q63" s="12">
        <v>11</v>
      </c>
      <c r="R63" s="12">
        <v>11</v>
      </c>
      <c r="S63" s="12">
        <v>11</v>
      </c>
      <c r="T63" s="12">
        <v>11</v>
      </c>
      <c r="U63" s="12">
        <v>11</v>
      </c>
      <c r="V63" s="12">
        <v>11</v>
      </c>
      <c r="W63" s="12">
        <v>11</v>
      </c>
      <c r="X63" s="12">
        <v>11</v>
      </c>
      <c r="Y63" s="12" t="s">
        <v>1393</v>
      </c>
      <c r="Z63" s="12" t="s">
        <v>1393</v>
      </c>
      <c r="AA63" s="12" t="s">
        <v>1393</v>
      </c>
      <c r="AB63" s="12" t="s">
        <v>1393</v>
      </c>
      <c r="AC63" s="12" t="s">
        <v>1393</v>
      </c>
      <c r="AD63" s="12">
        <v>11</v>
      </c>
      <c r="AE63" s="12">
        <v>11</v>
      </c>
      <c r="AF63" s="12">
        <v>11</v>
      </c>
      <c r="AG63" s="12">
        <v>11</v>
      </c>
      <c r="AH63" s="12">
        <v>11</v>
      </c>
      <c r="AI63" s="12">
        <v>11</v>
      </c>
      <c r="AJ63" s="12">
        <v>11</v>
      </c>
      <c r="AK63" s="12">
        <v>11</v>
      </c>
      <c r="AL63" s="12">
        <v>11</v>
      </c>
      <c r="AM63" s="12">
        <v>11</v>
      </c>
      <c r="AN63" s="12">
        <v>11</v>
      </c>
      <c r="AO63" s="12">
        <v>11</v>
      </c>
      <c r="AP63" s="12">
        <v>11</v>
      </c>
      <c r="AQ63" s="12">
        <v>11</v>
      </c>
      <c r="AR63" s="12">
        <v>11</v>
      </c>
      <c r="AS63" s="12">
        <v>11</v>
      </c>
      <c r="AT63" s="12">
        <v>11</v>
      </c>
      <c r="AU63" s="12">
        <v>11</v>
      </c>
      <c r="AV63" s="12">
        <v>11</v>
      </c>
      <c r="AW63" s="12">
        <v>11</v>
      </c>
      <c r="AX63" s="12">
        <v>11</v>
      </c>
      <c r="AY63" s="12">
        <v>11</v>
      </c>
      <c r="AZ63" s="12">
        <v>11</v>
      </c>
      <c r="BA63" s="12">
        <v>11</v>
      </c>
      <c r="BB63" s="12">
        <v>11</v>
      </c>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c r="CC63" s="11"/>
      <c r="CD63" s="11"/>
    </row>
    <row r="64" spans="1:82" x14ac:dyDescent="0.2">
      <c r="A64" s="11" t="s">
        <v>330</v>
      </c>
      <c r="B64" s="11" t="s">
        <v>1582</v>
      </c>
      <c r="C64" s="11" t="s">
        <v>119</v>
      </c>
      <c r="D64" s="12">
        <v>7</v>
      </c>
      <c r="E64" s="12">
        <v>7</v>
      </c>
      <c r="F64" s="12">
        <v>7</v>
      </c>
      <c r="G64" s="12">
        <v>7</v>
      </c>
      <c r="H64" s="12">
        <v>7</v>
      </c>
      <c r="I64" s="12">
        <v>7</v>
      </c>
      <c r="J64" s="12">
        <v>7</v>
      </c>
      <c r="K64" s="12">
        <v>7</v>
      </c>
      <c r="L64" s="12">
        <v>7</v>
      </c>
      <c r="M64" s="12">
        <v>7</v>
      </c>
      <c r="N64" s="12">
        <v>7</v>
      </c>
      <c r="O64" s="12">
        <v>7</v>
      </c>
      <c r="P64" s="12">
        <v>7</v>
      </c>
      <c r="Q64" s="12">
        <v>7</v>
      </c>
      <c r="R64" s="12">
        <v>7</v>
      </c>
      <c r="S64" s="12">
        <v>7</v>
      </c>
      <c r="T64" s="12">
        <v>7</v>
      </c>
      <c r="U64" s="12">
        <v>7</v>
      </c>
      <c r="V64" s="12">
        <v>7</v>
      </c>
      <c r="W64" s="12">
        <v>7</v>
      </c>
      <c r="X64" s="12">
        <v>7</v>
      </c>
      <c r="Y64" s="12">
        <v>7</v>
      </c>
      <c r="Z64" s="12">
        <v>7</v>
      </c>
      <c r="AA64" s="12">
        <v>7</v>
      </c>
      <c r="AB64" s="12">
        <v>7</v>
      </c>
      <c r="AC64" s="12">
        <v>7</v>
      </c>
      <c r="AD64" s="12">
        <v>7</v>
      </c>
      <c r="AE64" s="12">
        <v>7</v>
      </c>
      <c r="AF64" s="12">
        <v>7</v>
      </c>
      <c r="AG64" s="12">
        <v>7</v>
      </c>
      <c r="AH64" s="12">
        <v>7</v>
      </c>
      <c r="AI64" s="12">
        <v>7</v>
      </c>
      <c r="AJ64" s="12">
        <v>7</v>
      </c>
      <c r="AK64" s="12">
        <v>7</v>
      </c>
      <c r="AL64" s="12">
        <v>7</v>
      </c>
      <c r="AM64" s="12">
        <v>7</v>
      </c>
      <c r="AN64" s="12">
        <v>7</v>
      </c>
      <c r="AO64" s="12">
        <v>7</v>
      </c>
      <c r="AP64" s="12">
        <v>7</v>
      </c>
      <c r="AQ64" s="12">
        <v>7</v>
      </c>
      <c r="AR64" s="12">
        <v>7</v>
      </c>
      <c r="AS64" s="12">
        <v>7</v>
      </c>
      <c r="AT64" s="12">
        <v>7</v>
      </c>
      <c r="AU64" s="12">
        <v>7</v>
      </c>
      <c r="AV64" s="12">
        <v>7</v>
      </c>
      <c r="AW64" s="12">
        <v>7</v>
      </c>
      <c r="AX64" s="12">
        <v>7</v>
      </c>
      <c r="AY64" s="12">
        <v>7</v>
      </c>
      <c r="AZ64" s="12">
        <v>7</v>
      </c>
      <c r="BA64" s="12">
        <v>7</v>
      </c>
      <c r="BB64" s="12">
        <v>7</v>
      </c>
      <c r="BC64" s="11"/>
      <c r="BD64" s="11"/>
      <c r="BE64" s="11"/>
      <c r="BF64" s="11"/>
      <c r="BG64" s="11"/>
      <c r="BH64" s="11"/>
      <c r="BI64" s="11"/>
      <c r="BJ64" s="11"/>
      <c r="BK64" s="11"/>
      <c r="BL64" s="11"/>
      <c r="BM64" s="11"/>
      <c r="BN64" s="11"/>
      <c r="BO64" s="11"/>
      <c r="BP64" s="11"/>
      <c r="BQ64" s="11"/>
      <c r="BR64" s="11"/>
      <c r="BS64" s="11"/>
      <c r="BT64" s="11"/>
      <c r="BU64" s="11"/>
      <c r="BV64" s="11"/>
      <c r="BW64" s="11"/>
      <c r="BX64" s="11"/>
      <c r="BY64" s="11"/>
      <c r="BZ64" s="11"/>
      <c r="CA64" s="11"/>
      <c r="CB64" s="11"/>
      <c r="CC64" s="11"/>
      <c r="CD64" s="11"/>
    </row>
    <row r="65" spans="1:82" x14ac:dyDescent="0.2">
      <c r="A65" s="11" t="s">
        <v>954</v>
      </c>
      <c r="B65" s="11" t="s">
        <v>955</v>
      </c>
      <c r="C65" s="11" t="s">
        <v>119</v>
      </c>
      <c r="D65" s="12">
        <v>7</v>
      </c>
      <c r="E65" s="12">
        <v>7</v>
      </c>
      <c r="F65" s="12">
        <v>7</v>
      </c>
      <c r="G65" s="12">
        <v>7</v>
      </c>
      <c r="H65" s="12">
        <v>7</v>
      </c>
      <c r="I65" s="12">
        <v>7</v>
      </c>
      <c r="J65" s="12">
        <v>7</v>
      </c>
      <c r="K65" s="12">
        <v>7</v>
      </c>
      <c r="L65" s="12">
        <v>7</v>
      </c>
      <c r="M65" s="12">
        <v>7</v>
      </c>
      <c r="N65" s="12">
        <v>7</v>
      </c>
      <c r="O65" s="12">
        <v>7</v>
      </c>
      <c r="P65" s="12">
        <v>7</v>
      </c>
      <c r="Q65" s="12">
        <v>7</v>
      </c>
      <c r="R65" s="12">
        <v>7</v>
      </c>
      <c r="S65" s="12">
        <v>7</v>
      </c>
      <c r="T65" s="12">
        <v>7</v>
      </c>
      <c r="U65" s="12">
        <v>7</v>
      </c>
      <c r="V65" s="12">
        <v>7</v>
      </c>
      <c r="W65" s="12">
        <v>7</v>
      </c>
      <c r="X65" s="12">
        <v>7</v>
      </c>
      <c r="Y65" s="12">
        <v>7</v>
      </c>
      <c r="Z65" s="12">
        <v>7</v>
      </c>
      <c r="AA65" s="12">
        <v>7</v>
      </c>
      <c r="AB65" s="12">
        <v>7</v>
      </c>
      <c r="AC65" s="12">
        <v>7</v>
      </c>
      <c r="AD65" s="12">
        <v>7</v>
      </c>
      <c r="AE65" s="12">
        <v>7</v>
      </c>
      <c r="AF65" s="12">
        <v>7</v>
      </c>
      <c r="AG65" s="12">
        <v>7</v>
      </c>
      <c r="AH65" s="12">
        <v>7</v>
      </c>
      <c r="AI65" s="12">
        <v>7</v>
      </c>
      <c r="AJ65" s="12">
        <v>7</v>
      </c>
      <c r="AK65" s="12">
        <v>7</v>
      </c>
      <c r="AL65" s="12">
        <v>7</v>
      </c>
      <c r="AM65" s="12">
        <v>7</v>
      </c>
      <c r="AN65" s="12">
        <v>7</v>
      </c>
      <c r="AO65" s="12">
        <v>7</v>
      </c>
      <c r="AP65" s="12">
        <v>7</v>
      </c>
      <c r="AQ65" s="12">
        <v>7</v>
      </c>
      <c r="AR65" s="12">
        <v>7</v>
      </c>
      <c r="AS65" s="12">
        <v>7</v>
      </c>
      <c r="AT65" s="12">
        <v>7</v>
      </c>
      <c r="AU65" s="12">
        <v>7</v>
      </c>
      <c r="AV65" s="12">
        <v>7</v>
      </c>
      <c r="AW65" s="12">
        <v>7</v>
      </c>
      <c r="AX65" s="12">
        <v>7</v>
      </c>
      <c r="AY65" s="12">
        <v>7</v>
      </c>
      <c r="AZ65" s="12">
        <v>7</v>
      </c>
      <c r="BA65" s="12">
        <v>7</v>
      </c>
      <c r="BB65" s="12">
        <v>7</v>
      </c>
      <c r="BC65" s="11"/>
      <c r="BD65" s="11"/>
      <c r="BE65" s="11"/>
      <c r="BF65" s="11"/>
      <c r="BG65" s="11"/>
      <c r="BH65" s="11"/>
      <c r="BI65" s="11"/>
      <c r="BJ65" s="11"/>
      <c r="BK65" s="11"/>
      <c r="BL65" s="11"/>
      <c r="BM65" s="11"/>
      <c r="BN65" s="11"/>
      <c r="BO65" s="11"/>
      <c r="BP65" s="11"/>
      <c r="BQ65" s="11"/>
      <c r="BR65" s="11"/>
      <c r="BS65" s="11"/>
      <c r="BT65" s="11"/>
      <c r="BU65" s="11"/>
      <c r="BV65" s="11"/>
      <c r="BW65" s="11"/>
      <c r="BX65" s="11"/>
      <c r="BY65" s="11"/>
      <c r="BZ65" s="11"/>
      <c r="CA65" s="11"/>
      <c r="CB65" s="11"/>
      <c r="CC65" s="11"/>
      <c r="CD65" s="11"/>
    </row>
    <row r="66" spans="1:82" x14ac:dyDescent="0.2">
      <c r="A66" s="11" t="s">
        <v>1363</v>
      </c>
      <c r="B66" s="11" t="s">
        <v>1364</v>
      </c>
      <c r="C66" s="11" t="s">
        <v>248</v>
      </c>
      <c r="D66" s="12">
        <v>7</v>
      </c>
      <c r="E66" s="12">
        <v>7</v>
      </c>
      <c r="F66" s="12">
        <v>7</v>
      </c>
      <c r="G66" s="12">
        <v>7</v>
      </c>
      <c r="H66" s="12">
        <v>7</v>
      </c>
      <c r="I66" s="12">
        <v>7</v>
      </c>
      <c r="J66" s="12">
        <v>7</v>
      </c>
      <c r="K66" s="12">
        <v>7</v>
      </c>
      <c r="L66" s="12">
        <v>7</v>
      </c>
      <c r="M66" s="12">
        <v>7</v>
      </c>
      <c r="N66" s="12">
        <v>7</v>
      </c>
      <c r="O66" s="12">
        <v>7</v>
      </c>
      <c r="P66" s="12">
        <v>7</v>
      </c>
      <c r="Q66" s="12">
        <v>7</v>
      </c>
      <c r="R66" s="12">
        <v>7</v>
      </c>
      <c r="S66" s="12">
        <v>7</v>
      </c>
      <c r="T66" s="12">
        <v>7</v>
      </c>
      <c r="U66" s="12">
        <v>7</v>
      </c>
      <c r="V66" s="12">
        <v>11</v>
      </c>
      <c r="W66" s="12">
        <v>11</v>
      </c>
      <c r="X66" s="12">
        <v>7</v>
      </c>
      <c r="Y66" s="12">
        <v>7</v>
      </c>
      <c r="Z66" s="12">
        <v>7</v>
      </c>
      <c r="AA66" s="12">
        <v>7</v>
      </c>
      <c r="AB66" s="12">
        <v>7</v>
      </c>
      <c r="AC66" s="12">
        <v>7</v>
      </c>
      <c r="AD66" s="12">
        <v>7</v>
      </c>
      <c r="AE66" s="12">
        <v>7</v>
      </c>
      <c r="AF66" s="12">
        <v>7</v>
      </c>
      <c r="AG66" s="12">
        <v>7</v>
      </c>
      <c r="AH66" s="12">
        <v>7</v>
      </c>
      <c r="AI66" s="12">
        <v>7</v>
      </c>
      <c r="AJ66" s="12">
        <v>7</v>
      </c>
      <c r="AK66" s="12">
        <v>7</v>
      </c>
      <c r="AL66" s="12">
        <v>7</v>
      </c>
      <c r="AM66" s="12">
        <v>7</v>
      </c>
      <c r="AN66" s="12">
        <v>7</v>
      </c>
      <c r="AO66" s="12">
        <v>7</v>
      </c>
      <c r="AP66" s="12">
        <v>7</v>
      </c>
      <c r="AQ66" s="12">
        <v>7</v>
      </c>
      <c r="AR66" s="12">
        <v>7</v>
      </c>
      <c r="AS66" s="12">
        <v>7</v>
      </c>
      <c r="AT66" s="12">
        <v>7</v>
      </c>
      <c r="AU66" s="12">
        <v>7</v>
      </c>
      <c r="AV66" s="12">
        <v>7</v>
      </c>
      <c r="AW66" s="12">
        <v>7</v>
      </c>
      <c r="AX66" s="12">
        <v>7</v>
      </c>
      <c r="AY66" s="12">
        <v>7</v>
      </c>
      <c r="AZ66" s="12">
        <v>7</v>
      </c>
      <c r="BA66" s="12">
        <v>7</v>
      </c>
      <c r="BB66" s="12">
        <v>7</v>
      </c>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c r="CC66" s="11"/>
      <c r="CD66" s="11"/>
    </row>
    <row r="67" spans="1:82" x14ac:dyDescent="0.2">
      <c r="A67" s="11" t="s">
        <v>860</v>
      </c>
      <c r="B67" s="11" t="s">
        <v>861</v>
      </c>
      <c r="C67" s="11" t="s">
        <v>73</v>
      </c>
      <c r="D67" s="12">
        <v>7</v>
      </c>
      <c r="E67" s="12">
        <v>7</v>
      </c>
      <c r="F67" s="12">
        <v>7</v>
      </c>
      <c r="G67" s="12">
        <v>7</v>
      </c>
      <c r="H67" s="12">
        <v>7</v>
      </c>
      <c r="I67" s="12">
        <v>7</v>
      </c>
      <c r="J67" s="12">
        <v>7</v>
      </c>
      <c r="K67" s="12">
        <v>7</v>
      </c>
      <c r="L67" s="12">
        <v>7</v>
      </c>
      <c r="M67" s="12">
        <v>7</v>
      </c>
      <c r="N67" s="12">
        <v>7</v>
      </c>
      <c r="O67" s="12">
        <v>7</v>
      </c>
      <c r="P67" s="12">
        <v>7</v>
      </c>
      <c r="Q67" s="12">
        <v>7</v>
      </c>
      <c r="R67" s="12">
        <v>7</v>
      </c>
      <c r="S67" s="12">
        <v>7</v>
      </c>
      <c r="T67" s="12">
        <v>7</v>
      </c>
      <c r="U67" s="12">
        <v>7</v>
      </c>
      <c r="V67" s="12">
        <v>7</v>
      </c>
      <c r="W67" s="12">
        <v>7</v>
      </c>
      <c r="X67" s="12">
        <v>7</v>
      </c>
      <c r="Y67" s="12" t="s">
        <v>1393</v>
      </c>
      <c r="Z67" s="12" t="s">
        <v>1393</v>
      </c>
      <c r="AA67" s="12" t="s">
        <v>1393</v>
      </c>
      <c r="AB67" s="12" t="s">
        <v>1393</v>
      </c>
      <c r="AC67" s="12" t="s">
        <v>1393</v>
      </c>
      <c r="AD67" s="12" t="s">
        <v>1393</v>
      </c>
      <c r="AE67" s="12" t="s">
        <v>1393</v>
      </c>
      <c r="AF67" s="12" t="s">
        <v>1393</v>
      </c>
      <c r="AG67" s="12" t="s">
        <v>1393</v>
      </c>
      <c r="AH67" s="12" t="s">
        <v>1393</v>
      </c>
      <c r="AI67" s="12" t="s">
        <v>1393</v>
      </c>
      <c r="AJ67" s="12" t="s">
        <v>1393</v>
      </c>
      <c r="AK67" s="12" t="s">
        <v>1488</v>
      </c>
      <c r="AL67" s="12" t="s">
        <v>1488</v>
      </c>
      <c r="AM67" s="12" t="s">
        <v>1488</v>
      </c>
      <c r="AN67" s="12" t="s">
        <v>1488</v>
      </c>
      <c r="AO67" s="12" t="s">
        <v>1488</v>
      </c>
      <c r="AP67" s="12" t="s">
        <v>1488</v>
      </c>
      <c r="AQ67" s="12" t="s">
        <v>1488</v>
      </c>
      <c r="AR67" s="12" t="s">
        <v>1488</v>
      </c>
      <c r="AS67" s="12" t="s">
        <v>1488</v>
      </c>
      <c r="AT67" s="12" t="s">
        <v>1488</v>
      </c>
      <c r="AU67" s="12" t="s">
        <v>1488</v>
      </c>
      <c r="AV67" s="12" t="s">
        <v>1488</v>
      </c>
      <c r="AW67" s="12" t="s">
        <v>1488</v>
      </c>
      <c r="AX67" s="12" t="s">
        <v>1488</v>
      </c>
      <c r="AY67" s="12" t="s">
        <v>1488</v>
      </c>
      <c r="AZ67" s="12" t="s">
        <v>1488</v>
      </c>
      <c r="BA67" s="12" t="s">
        <v>1488</v>
      </c>
      <c r="BB67" s="12" t="s">
        <v>1488</v>
      </c>
      <c r="BC67" s="11"/>
      <c r="BD67" s="11"/>
      <c r="BE67" s="11"/>
      <c r="BF67" s="11"/>
      <c r="BG67" s="11"/>
      <c r="BH67" s="11"/>
      <c r="BI67" s="11"/>
      <c r="BJ67" s="11"/>
      <c r="BK67" s="11"/>
      <c r="BL67" s="11"/>
      <c r="BM67" s="11"/>
      <c r="BN67" s="11"/>
      <c r="BO67" s="11"/>
      <c r="BP67" s="11"/>
      <c r="BQ67" s="11"/>
      <c r="BR67" s="11"/>
      <c r="BS67" s="11"/>
      <c r="BT67" s="11"/>
      <c r="BU67" s="11"/>
      <c r="BV67" s="11"/>
      <c r="BW67" s="11"/>
      <c r="BX67" s="11"/>
      <c r="BY67" s="11"/>
      <c r="BZ67" s="11"/>
      <c r="CA67" s="11"/>
      <c r="CB67" s="11"/>
      <c r="CC67" s="11"/>
      <c r="CD67" s="11"/>
    </row>
    <row r="68" spans="1:82" x14ac:dyDescent="0.2">
      <c r="A68" s="11" t="s">
        <v>745</v>
      </c>
      <c r="B68" s="11" t="s">
        <v>746</v>
      </c>
      <c r="C68" s="11" t="s">
        <v>119</v>
      </c>
      <c r="D68" s="12">
        <v>7</v>
      </c>
      <c r="E68" s="12">
        <v>7</v>
      </c>
      <c r="F68" s="12">
        <v>7</v>
      </c>
      <c r="G68" s="12">
        <v>7</v>
      </c>
      <c r="H68" s="12">
        <v>7</v>
      </c>
      <c r="I68" s="12">
        <v>7</v>
      </c>
      <c r="J68" s="12">
        <v>7</v>
      </c>
      <c r="K68" s="12">
        <v>7</v>
      </c>
      <c r="L68" s="12">
        <v>7</v>
      </c>
      <c r="M68" s="12">
        <v>7</v>
      </c>
      <c r="N68" s="12">
        <v>7</v>
      </c>
      <c r="O68" s="12">
        <v>7</v>
      </c>
      <c r="P68" s="12">
        <v>7</v>
      </c>
      <c r="Q68" s="12">
        <v>7</v>
      </c>
      <c r="R68" s="12">
        <v>7</v>
      </c>
      <c r="S68" s="12">
        <v>7</v>
      </c>
      <c r="T68" s="12">
        <v>7</v>
      </c>
      <c r="U68" s="12">
        <v>7</v>
      </c>
      <c r="V68" s="12">
        <v>7</v>
      </c>
      <c r="W68" s="12">
        <v>7</v>
      </c>
      <c r="X68" s="12">
        <v>7</v>
      </c>
      <c r="Y68" s="12">
        <v>7</v>
      </c>
      <c r="Z68" s="12">
        <v>7</v>
      </c>
      <c r="AA68" s="12">
        <v>7</v>
      </c>
      <c r="AB68" s="12">
        <v>7</v>
      </c>
      <c r="AC68" s="12">
        <v>7</v>
      </c>
      <c r="AD68" s="12">
        <v>7</v>
      </c>
      <c r="AE68" s="12">
        <v>7</v>
      </c>
      <c r="AF68" s="12">
        <v>7</v>
      </c>
      <c r="AG68" s="12">
        <v>7</v>
      </c>
      <c r="AH68" s="12">
        <v>7</v>
      </c>
      <c r="AI68" s="12">
        <v>7</v>
      </c>
      <c r="AJ68" s="12">
        <v>7</v>
      </c>
      <c r="AK68" s="12">
        <v>7</v>
      </c>
      <c r="AL68" s="12">
        <v>7</v>
      </c>
      <c r="AM68" s="12">
        <v>7</v>
      </c>
      <c r="AN68" s="12">
        <v>7</v>
      </c>
      <c r="AO68" s="12">
        <v>7</v>
      </c>
      <c r="AP68" s="12">
        <v>7</v>
      </c>
      <c r="AQ68" s="12">
        <v>7</v>
      </c>
      <c r="AR68" s="12">
        <v>7</v>
      </c>
      <c r="AS68" s="12">
        <v>7</v>
      </c>
      <c r="AT68" s="12">
        <v>7</v>
      </c>
      <c r="AU68" s="12">
        <v>7</v>
      </c>
      <c r="AV68" s="12">
        <v>7</v>
      </c>
      <c r="AW68" s="12">
        <v>7</v>
      </c>
      <c r="AX68" s="12">
        <v>7</v>
      </c>
      <c r="AY68" s="12">
        <v>7</v>
      </c>
      <c r="AZ68" s="12">
        <v>7</v>
      </c>
      <c r="BA68" s="12">
        <v>7</v>
      </c>
      <c r="BB68" s="12">
        <v>7</v>
      </c>
      <c r="BC68" s="11"/>
      <c r="BD68" s="11"/>
      <c r="BE68" s="11"/>
      <c r="BF68" s="11"/>
      <c r="BG68" s="11"/>
      <c r="BH68" s="11"/>
      <c r="BI68" s="11"/>
      <c r="BJ68" s="11"/>
      <c r="BK68" s="11"/>
      <c r="BL68" s="11"/>
      <c r="BM68" s="11"/>
      <c r="BN68" s="11"/>
      <c r="BO68" s="11"/>
      <c r="BP68" s="11"/>
      <c r="BQ68" s="11"/>
      <c r="BR68" s="11"/>
      <c r="BS68" s="11"/>
      <c r="BT68" s="11"/>
      <c r="BU68" s="11"/>
      <c r="BV68" s="11"/>
      <c r="BW68" s="11"/>
      <c r="BX68" s="11"/>
      <c r="BY68" s="11"/>
      <c r="BZ68" s="11"/>
      <c r="CA68" s="11"/>
      <c r="CB68" s="11"/>
      <c r="CC68" s="11"/>
      <c r="CD68" s="11"/>
    </row>
    <row r="69" spans="1:82" x14ac:dyDescent="0.2">
      <c r="A69" s="11" t="s">
        <v>1581</v>
      </c>
      <c r="B69" s="11" t="s">
        <v>1580</v>
      </c>
      <c r="C69" s="11" t="s">
        <v>73</v>
      </c>
      <c r="D69" s="12">
        <v>7</v>
      </c>
      <c r="E69" s="12">
        <v>7</v>
      </c>
      <c r="F69" s="12">
        <v>7</v>
      </c>
      <c r="G69" s="12">
        <v>7</v>
      </c>
      <c r="H69" s="12">
        <v>7</v>
      </c>
      <c r="I69" s="12">
        <v>7</v>
      </c>
      <c r="J69" s="12">
        <v>7</v>
      </c>
      <c r="K69" s="12">
        <v>7</v>
      </c>
      <c r="L69" s="12">
        <v>7</v>
      </c>
      <c r="M69" s="12">
        <v>7</v>
      </c>
      <c r="N69" s="12">
        <v>7</v>
      </c>
      <c r="O69" s="12">
        <v>7</v>
      </c>
      <c r="P69" s="12">
        <v>7</v>
      </c>
      <c r="Q69" s="12">
        <v>7</v>
      </c>
      <c r="R69" s="12">
        <v>7</v>
      </c>
      <c r="S69" s="12">
        <v>7</v>
      </c>
      <c r="T69" s="12">
        <v>7</v>
      </c>
      <c r="U69" s="12">
        <v>7</v>
      </c>
      <c r="V69" s="12">
        <v>11</v>
      </c>
      <c r="W69" s="12">
        <v>11</v>
      </c>
      <c r="X69" s="12">
        <v>11</v>
      </c>
      <c r="Y69" s="12">
        <v>11</v>
      </c>
      <c r="Z69" s="12">
        <v>11</v>
      </c>
      <c r="AA69" s="12">
        <v>11</v>
      </c>
      <c r="AB69" s="12" t="s">
        <v>1393</v>
      </c>
      <c r="AC69" s="12" t="s">
        <v>1393</v>
      </c>
      <c r="AD69" s="12" t="s">
        <v>1393</v>
      </c>
      <c r="AE69" s="12" t="s">
        <v>1393</v>
      </c>
      <c r="AF69" s="12" t="s">
        <v>1393</v>
      </c>
      <c r="AG69" s="12" t="s">
        <v>1393</v>
      </c>
      <c r="AH69" s="12" t="s">
        <v>1393</v>
      </c>
      <c r="AI69" s="12" t="s">
        <v>1393</v>
      </c>
      <c r="AJ69" s="12" t="s">
        <v>1393</v>
      </c>
      <c r="AK69" s="12" t="s">
        <v>1393</v>
      </c>
      <c r="AL69" s="12" t="s">
        <v>1393</v>
      </c>
      <c r="AM69" s="12" t="s">
        <v>1393</v>
      </c>
      <c r="AN69" s="12" t="s">
        <v>1393</v>
      </c>
      <c r="AO69" s="12" t="s">
        <v>1393</v>
      </c>
      <c r="AP69" s="12" t="s">
        <v>1393</v>
      </c>
      <c r="AQ69" s="12" t="s">
        <v>1393</v>
      </c>
      <c r="AR69" s="12" t="s">
        <v>1393</v>
      </c>
      <c r="AS69" s="12" t="s">
        <v>1393</v>
      </c>
      <c r="AT69" s="12" t="s">
        <v>1393</v>
      </c>
      <c r="AU69" s="12" t="s">
        <v>1393</v>
      </c>
      <c r="AV69" s="12" t="s">
        <v>1393</v>
      </c>
      <c r="AW69" s="12" t="s">
        <v>1393</v>
      </c>
      <c r="AX69" s="12" t="s">
        <v>1393</v>
      </c>
      <c r="AY69" s="12" t="s">
        <v>1393</v>
      </c>
      <c r="AZ69" s="12" t="s">
        <v>1393</v>
      </c>
      <c r="BA69" s="12" t="s">
        <v>1393</v>
      </c>
      <c r="BB69" s="12" t="s">
        <v>1393</v>
      </c>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row>
    <row r="70" spans="1:82" x14ac:dyDescent="0.2">
      <c r="A70" s="11" t="s">
        <v>714</v>
      </c>
      <c r="B70" s="11" t="s">
        <v>715</v>
      </c>
      <c r="C70" s="11" t="s">
        <v>119</v>
      </c>
      <c r="D70" s="12">
        <v>7</v>
      </c>
      <c r="E70" s="12">
        <v>7</v>
      </c>
      <c r="F70" s="12">
        <v>7</v>
      </c>
      <c r="G70" s="12">
        <v>7</v>
      </c>
      <c r="H70" s="12">
        <v>7</v>
      </c>
      <c r="I70" s="12">
        <v>7</v>
      </c>
      <c r="J70" s="12">
        <v>7</v>
      </c>
      <c r="K70" s="12">
        <v>7</v>
      </c>
      <c r="L70" s="12">
        <v>7</v>
      </c>
      <c r="M70" s="12">
        <v>7</v>
      </c>
      <c r="N70" s="12">
        <v>7</v>
      </c>
      <c r="O70" s="12">
        <v>7</v>
      </c>
      <c r="P70" s="12">
        <v>7</v>
      </c>
      <c r="Q70" s="12">
        <v>7</v>
      </c>
      <c r="R70" s="12">
        <v>7</v>
      </c>
      <c r="S70" s="12">
        <v>7</v>
      </c>
      <c r="T70" s="12">
        <v>7</v>
      </c>
      <c r="U70" s="12">
        <v>7</v>
      </c>
      <c r="V70" s="12">
        <v>7</v>
      </c>
      <c r="W70" s="12">
        <v>7</v>
      </c>
      <c r="X70" s="12">
        <v>7</v>
      </c>
      <c r="Y70" s="12">
        <v>7</v>
      </c>
      <c r="Z70" s="12">
        <v>7</v>
      </c>
      <c r="AA70" s="12">
        <v>7</v>
      </c>
      <c r="AB70" s="12">
        <v>7</v>
      </c>
      <c r="AC70" s="12">
        <v>7</v>
      </c>
      <c r="AD70" s="12">
        <v>7</v>
      </c>
      <c r="AE70" s="12">
        <v>7</v>
      </c>
      <c r="AF70" s="12">
        <v>7</v>
      </c>
      <c r="AG70" s="12">
        <v>7</v>
      </c>
      <c r="AH70" s="12">
        <v>7</v>
      </c>
      <c r="AI70" s="12">
        <v>7</v>
      </c>
      <c r="AJ70" s="12">
        <v>7</v>
      </c>
      <c r="AK70" s="12">
        <v>7</v>
      </c>
      <c r="AL70" s="12">
        <v>7</v>
      </c>
      <c r="AM70" s="12">
        <v>7</v>
      </c>
      <c r="AN70" s="12">
        <v>7</v>
      </c>
      <c r="AO70" s="12">
        <v>7</v>
      </c>
      <c r="AP70" s="12">
        <v>7</v>
      </c>
      <c r="AQ70" s="12">
        <v>7</v>
      </c>
      <c r="AR70" s="12">
        <v>7</v>
      </c>
      <c r="AS70" s="12">
        <v>7</v>
      </c>
      <c r="AT70" s="12">
        <v>7</v>
      </c>
      <c r="AU70" s="12">
        <v>7</v>
      </c>
      <c r="AV70" s="12">
        <v>7</v>
      </c>
      <c r="AW70" s="12">
        <v>7</v>
      </c>
      <c r="AX70" s="12">
        <v>7</v>
      </c>
      <c r="AY70" s="12">
        <v>7</v>
      </c>
      <c r="AZ70" s="12">
        <v>7</v>
      </c>
      <c r="BA70" s="12">
        <v>7</v>
      </c>
      <c r="BB70" s="12">
        <v>7</v>
      </c>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c r="CC70" s="11"/>
      <c r="CD70" s="11"/>
    </row>
    <row r="71" spans="1:82" x14ac:dyDescent="0.2">
      <c r="A71" s="11" t="s">
        <v>1456</v>
      </c>
      <c r="B71" s="11" t="s">
        <v>1457</v>
      </c>
      <c r="C71" s="11" t="s">
        <v>248</v>
      </c>
      <c r="D71" s="12">
        <v>7</v>
      </c>
      <c r="E71" s="12">
        <v>7</v>
      </c>
      <c r="F71" s="12">
        <v>7</v>
      </c>
      <c r="G71" s="12">
        <v>7</v>
      </c>
      <c r="H71" s="12">
        <v>7</v>
      </c>
      <c r="I71" s="12">
        <v>7</v>
      </c>
      <c r="J71" s="12">
        <v>7</v>
      </c>
      <c r="K71" s="12">
        <v>7</v>
      </c>
      <c r="L71" s="12">
        <v>7</v>
      </c>
      <c r="M71" s="12">
        <v>7</v>
      </c>
      <c r="N71" s="12">
        <v>7</v>
      </c>
      <c r="O71" s="12">
        <v>7</v>
      </c>
      <c r="P71" s="12">
        <v>7</v>
      </c>
      <c r="Q71" s="12">
        <v>7</v>
      </c>
      <c r="R71" s="12">
        <v>7</v>
      </c>
      <c r="S71" s="12">
        <v>11</v>
      </c>
      <c r="T71" s="12">
        <v>11</v>
      </c>
      <c r="U71" s="12">
        <v>11</v>
      </c>
      <c r="V71" s="12">
        <v>11</v>
      </c>
      <c r="W71" s="12">
        <v>11</v>
      </c>
      <c r="X71" s="12">
        <v>11</v>
      </c>
      <c r="Y71" s="12">
        <v>11</v>
      </c>
      <c r="Z71" s="12">
        <v>11</v>
      </c>
      <c r="AA71" s="12">
        <v>11</v>
      </c>
      <c r="AB71" s="12">
        <v>11</v>
      </c>
      <c r="AC71" s="12">
        <v>11</v>
      </c>
      <c r="AD71" s="12">
        <v>11</v>
      </c>
      <c r="AE71" s="12">
        <v>11</v>
      </c>
      <c r="AF71" s="12">
        <v>11</v>
      </c>
      <c r="AG71" s="12">
        <v>7</v>
      </c>
      <c r="AH71" s="12">
        <v>7</v>
      </c>
      <c r="AI71" s="12">
        <v>7</v>
      </c>
      <c r="AJ71" s="12">
        <v>7</v>
      </c>
      <c r="AK71" s="12">
        <v>7</v>
      </c>
      <c r="AL71" s="12">
        <v>7</v>
      </c>
      <c r="AM71" s="12">
        <v>7</v>
      </c>
      <c r="AN71" s="12">
        <v>7</v>
      </c>
      <c r="AO71" s="12">
        <v>7</v>
      </c>
      <c r="AP71" s="12">
        <v>7</v>
      </c>
      <c r="AQ71" s="12">
        <v>7</v>
      </c>
      <c r="AR71" s="12">
        <v>7</v>
      </c>
      <c r="AS71" s="12">
        <v>7</v>
      </c>
      <c r="AT71" s="12">
        <v>7</v>
      </c>
      <c r="AU71" s="12">
        <v>7</v>
      </c>
      <c r="AV71" s="12">
        <v>7</v>
      </c>
      <c r="AW71" s="12">
        <v>7</v>
      </c>
      <c r="AX71" s="12">
        <v>7</v>
      </c>
      <c r="AY71" s="12">
        <v>7</v>
      </c>
      <c r="AZ71" s="12">
        <v>7</v>
      </c>
      <c r="BA71" s="12">
        <v>7</v>
      </c>
      <c r="BB71" s="12">
        <v>7</v>
      </c>
      <c r="BC71" s="11"/>
      <c r="BD71" s="11"/>
      <c r="BE71" s="11"/>
      <c r="BF71" s="11"/>
      <c r="BG71" s="11"/>
      <c r="BH71" s="11"/>
      <c r="BI71" s="11"/>
      <c r="BJ71" s="11"/>
      <c r="BK71" s="11"/>
      <c r="BL71" s="11"/>
      <c r="BM71" s="11"/>
      <c r="BN71" s="11"/>
      <c r="BO71" s="11"/>
      <c r="BP71" s="11"/>
      <c r="BQ71" s="11"/>
      <c r="BR71" s="11"/>
      <c r="BS71" s="11"/>
      <c r="BT71" s="11"/>
      <c r="BU71" s="11"/>
      <c r="BV71" s="11"/>
      <c r="BW71" s="11"/>
      <c r="BX71" s="11"/>
      <c r="BY71" s="11"/>
      <c r="BZ71" s="11"/>
      <c r="CA71" s="11"/>
      <c r="CB71" s="11"/>
      <c r="CC71" s="11"/>
      <c r="CD71" s="11"/>
    </row>
    <row r="72" spans="1:82" x14ac:dyDescent="0.2">
      <c r="A72" s="11" t="s">
        <v>1579</v>
      </c>
      <c r="B72" s="11" t="s">
        <v>1578</v>
      </c>
      <c r="C72" s="11" t="s">
        <v>119</v>
      </c>
      <c r="D72" s="12">
        <v>7</v>
      </c>
      <c r="E72" s="12">
        <v>7</v>
      </c>
      <c r="F72" s="12">
        <v>7</v>
      </c>
      <c r="G72" s="12">
        <v>7</v>
      </c>
      <c r="H72" s="12">
        <v>7</v>
      </c>
      <c r="I72" s="12">
        <v>7</v>
      </c>
      <c r="J72" s="12">
        <v>7</v>
      </c>
      <c r="K72" s="12">
        <v>7</v>
      </c>
      <c r="L72" s="12">
        <v>7</v>
      </c>
      <c r="M72" s="12">
        <v>7</v>
      </c>
      <c r="N72" s="12">
        <v>7</v>
      </c>
      <c r="O72" s="12">
        <v>7</v>
      </c>
      <c r="P72" s="12">
        <v>7</v>
      </c>
      <c r="Q72" s="12">
        <v>7</v>
      </c>
      <c r="R72" s="12">
        <v>7</v>
      </c>
      <c r="S72" s="12">
        <v>7</v>
      </c>
      <c r="T72" s="12">
        <v>7</v>
      </c>
      <c r="U72" s="12">
        <v>7</v>
      </c>
      <c r="V72" s="12">
        <v>7</v>
      </c>
      <c r="W72" s="12">
        <v>7</v>
      </c>
      <c r="X72" s="12">
        <v>7</v>
      </c>
      <c r="Y72" s="12">
        <v>7</v>
      </c>
      <c r="Z72" s="12">
        <v>7</v>
      </c>
      <c r="AA72" s="12">
        <v>7</v>
      </c>
      <c r="AB72" s="12">
        <v>7</v>
      </c>
      <c r="AC72" s="12">
        <v>7</v>
      </c>
      <c r="AD72" s="12">
        <v>7</v>
      </c>
      <c r="AE72" s="12">
        <v>7</v>
      </c>
      <c r="AF72" s="12">
        <v>7</v>
      </c>
      <c r="AG72" s="12">
        <v>7</v>
      </c>
      <c r="AH72" s="12">
        <v>7</v>
      </c>
      <c r="AI72" s="12">
        <v>7</v>
      </c>
      <c r="AJ72" s="12">
        <v>7</v>
      </c>
      <c r="AK72" s="12">
        <v>7</v>
      </c>
      <c r="AL72" s="12">
        <v>7</v>
      </c>
      <c r="AM72" s="12">
        <v>7</v>
      </c>
      <c r="AN72" s="12">
        <v>7</v>
      </c>
      <c r="AO72" s="12">
        <v>7</v>
      </c>
      <c r="AP72" s="12">
        <v>7</v>
      </c>
      <c r="AQ72" s="12">
        <v>7</v>
      </c>
      <c r="AR72" s="12">
        <v>7</v>
      </c>
      <c r="AS72" s="12">
        <v>7</v>
      </c>
      <c r="AT72" s="12">
        <v>7</v>
      </c>
      <c r="AU72" s="12">
        <v>7</v>
      </c>
      <c r="AV72" s="12">
        <v>7</v>
      </c>
      <c r="AW72" s="12">
        <v>7</v>
      </c>
      <c r="AX72" s="12">
        <v>7</v>
      </c>
      <c r="AY72" s="12">
        <v>7</v>
      </c>
      <c r="AZ72" s="12">
        <v>7</v>
      </c>
      <c r="BA72" s="12">
        <v>7</v>
      </c>
      <c r="BB72" s="12">
        <v>7</v>
      </c>
      <c r="BC72" s="11"/>
      <c r="BD72" s="11"/>
      <c r="BE72" s="11"/>
      <c r="BF72" s="11"/>
      <c r="BG72" s="11"/>
      <c r="BH72" s="11"/>
      <c r="BI72" s="11"/>
      <c r="BJ72" s="11"/>
      <c r="BK72" s="11"/>
      <c r="BL72" s="11"/>
      <c r="BM72" s="11"/>
      <c r="BN72" s="11"/>
      <c r="BO72" s="11"/>
      <c r="BP72" s="11"/>
      <c r="BQ72" s="11"/>
      <c r="BR72" s="11"/>
      <c r="BS72" s="11"/>
      <c r="BT72" s="11"/>
      <c r="BU72" s="11"/>
      <c r="BV72" s="11"/>
      <c r="BW72" s="11"/>
      <c r="BX72" s="11"/>
      <c r="BY72" s="11"/>
      <c r="BZ72" s="11"/>
      <c r="CA72" s="11"/>
      <c r="CB72" s="11"/>
      <c r="CC72" s="11"/>
      <c r="CD72" s="11"/>
    </row>
    <row r="73" spans="1:82" x14ac:dyDescent="0.2">
      <c r="A73" s="11" t="s">
        <v>1463</v>
      </c>
      <c r="B73" s="11" t="s">
        <v>1464</v>
      </c>
      <c r="C73" s="11" t="s">
        <v>248</v>
      </c>
      <c r="D73" s="12">
        <v>7</v>
      </c>
      <c r="E73" s="12">
        <v>7</v>
      </c>
      <c r="F73" s="12">
        <v>7</v>
      </c>
      <c r="G73" s="12">
        <v>7</v>
      </c>
      <c r="H73" s="12">
        <v>7</v>
      </c>
      <c r="I73" s="12">
        <v>7</v>
      </c>
      <c r="J73" s="12">
        <v>7</v>
      </c>
      <c r="K73" s="12">
        <v>7</v>
      </c>
      <c r="L73" s="12">
        <v>7</v>
      </c>
      <c r="M73" s="12">
        <v>7</v>
      </c>
      <c r="N73" s="12">
        <v>7</v>
      </c>
      <c r="O73" s="12">
        <v>7</v>
      </c>
      <c r="P73" s="12">
        <v>7</v>
      </c>
      <c r="Q73" s="12">
        <v>7</v>
      </c>
      <c r="R73" s="12">
        <v>7</v>
      </c>
      <c r="S73" s="12">
        <v>7</v>
      </c>
      <c r="T73" s="12">
        <v>7</v>
      </c>
      <c r="U73" s="12">
        <v>7</v>
      </c>
      <c r="V73" s="12">
        <v>7</v>
      </c>
      <c r="W73" s="12">
        <v>7</v>
      </c>
      <c r="X73" s="12">
        <v>7</v>
      </c>
      <c r="Y73" s="12">
        <v>7</v>
      </c>
      <c r="Z73" s="12">
        <v>11</v>
      </c>
      <c r="AA73" s="12">
        <v>11</v>
      </c>
      <c r="AB73" s="12">
        <v>11</v>
      </c>
      <c r="AC73" s="12">
        <v>11</v>
      </c>
      <c r="AD73" s="12">
        <v>11</v>
      </c>
      <c r="AE73" s="12">
        <v>11</v>
      </c>
      <c r="AF73" s="12">
        <v>11</v>
      </c>
      <c r="AG73" s="12">
        <v>11</v>
      </c>
      <c r="AH73" s="12">
        <v>11</v>
      </c>
      <c r="AI73" s="12">
        <v>11</v>
      </c>
      <c r="AJ73" s="12">
        <v>11</v>
      </c>
      <c r="AK73" s="12">
        <v>11</v>
      </c>
      <c r="AL73" s="12">
        <v>11</v>
      </c>
      <c r="AM73" s="12">
        <v>11</v>
      </c>
      <c r="AN73" s="12">
        <v>11</v>
      </c>
      <c r="AO73" s="12">
        <v>11</v>
      </c>
      <c r="AP73" s="12">
        <v>7</v>
      </c>
      <c r="AQ73" s="12">
        <v>7</v>
      </c>
      <c r="AR73" s="12">
        <v>7</v>
      </c>
      <c r="AS73" s="12">
        <v>7</v>
      </c>
      <c r="AT73" s="12">
        <v>7</v>
      </c>
      <c r="AU73" s="12">
        <v>7</v>
      </c>
      <c r="AV73" s="12">
        <v>7</v>
      </c>
      <c r="AW73" s="12">
        <v>7</v>
      </c>
      <c r="AX73" s="12">
        <v>7</v>
      </c>
      <c r="AY73" s="12">
        <v>7</v>
      </c>
      <c r="AZ73" s="12">
        <v>7</v>
      </c>
      <c r="BA73" s="12">
        <v>7</v>
      </c>
      <c r="BB73" s="12">
        <v>7</v>
      </c>
      <c r="BC73" s="11"/>
      <c r="BD73" s="11"/>
      <c r="BE73" s="11"/>
      <c r="BF73" s="11"/>
      <c r="BG73" s="11"/>
      <c r="BH73" s="11"/>
      <c r="BI73" s="11"/>
      <c r="BJ73" s="11"/>
      <c r="BK73" s="11"/>
      <c r="BL73" s="11"/>
      <c r="BM73" s="11"/>
      <c r="BN73" s="11"/>
      <c r="BO73" s="11"/>
      <c r="BP73" s="11"/>
      <c r="BQ73" s="11"/>
      <c r="BR73" s="11"/>
      <c r="BS73" s="11"/>
      <c r="BT73" s="11"/>
      <c r="BU73" s="11"/>
      <c r="BV73" s="11"/>
      <c r="BW73" s="11"/>
      <c r="BX73" s="11"/>
      <c r="BY73" s="11"/>
      <c r="BZ73" s="11"/>
      <c r="CA73" s="11"/>
      <c r="CB73" s="11"/>
      <c r="CC73" s="11"/>
      <c r="CD73" s="11"/>
    </row>
    <row r="74" spans="1:82" x14ac:dyDescent="0.2">
      <c r="A74" s="11" t="s">
        <v>1577</v>
      </c>
      <c r="B74" s="11" t="s">
        <v>1576</v>
      </c>
      <c r="C74" s="11" t="s">
        <v>73</v>
      </c>
      <c r="D74" s="12">
        <v>7</v>
      </c>
      <c r="E74" s="12">
        <v>7</v>
      </c>
      <c r="F74" s="12">
        <v>7</v>
      </c>
      <c r="G74" s="12">
        <v>7</v>
      </c>
      <c r="H74" s="12">
        <v>7</v>
      </c>
      <c r="I74" s="12">
        <v>7</v>
      </c>
      <c r="J74" s="12">
        <v>7</v>
      </c>
      <c r="K74" s="12">
        <v>7</v>
      </c>
      <c r="L74" s="12">
        <v>7</v>
      </c>
      <c r="M74" s="12">
        <v>7</v>
      </c>
      <c r="N74" s="12">
        <v>7</v>
      </c>
      <c r="O74" s="12">
        <v>7</v>
      </c>
      <c r="P74" s="12">
        <v>7</v>
      </c>
      <c r="Q74" s="12">
        <v>7</v>
      </c>
      <c r="R74" s="12">
        <v>7</v>
      </c>
      <c r="S74" s="12">
        <v>7</v>
      </c>
      <c r="T74" s="12">
        <v>7</v>
      </c>
      <c r="U74" s="12">
        <v>7</v>
      </c>
      <c r="V74" s="12">
        <v>7</v>
      </c>
      <c r="W74" s="12">
        <v>7</v>
      </c>
      <c r="X74" s="12">
        <v>7</v>
      </c>
      <c r="Y74" s="12">
        <v>7</v>
      </c>
      <c r="Z74" s="12">
        <v>7</v>
      </c>
      <c r="AA74" s="12">
        <v>7</v>
      </c>
      <c r="AB74" s="12">
        <v>7</v>
      </c>
      <c r="AC74" s="12">
        <v>7</v>
      </c>
      <c r="AD74" s="12">
        <v>7</v>
      </c>
      <c r="AE74" s="12">
        <v>7</v>
      </c>
      <c r="AF74" s="12">
        <v>7</v>
      </c>
      <c r="AG74" s="12">
        <v>7</v>
      </c>
      <c r="AH74" s="12">
        <v>7</v>
      </c>
      <c r="AI74" s="12">
        <v>7</v>
      </c>
      <c r="AJ74" s="12">
        <v>7</v>
      </c>
      <c r="AK74" s="12">
        <v>7</v>
      </c>
      <c r="AL74" s="12">
        <v>7</v>
      </c>
      <c r="AM74" s="12">
        <v>7</v>
      </c>
      <c r="AN74" s="12">
        <v>7</v>
      </c>
      <c r="AO74" s="12">
        <v>7</v>
      </c>
      <c r="AP74" s="12">
        <v>7</v>
      </c>
      <c r="AQ74" s="12" t="s">
        <v>1393</v>
      </c>
      <c r="AR74" s="12" t="s">
        <v>1393</v>
      </c>
      <c r="AS74" s="12" t="s">
        <v>1393</v>
      </c>
      <c r="AT74" s="12" t="s">
        <v>1393</v>
      </c>
      <c r="AU74" s="12" t="s">
        <v>1393</v>
      </c>
      <c r="AV74" s="12" t="s">
        <v>1393</v>
      </c>
      <c r="AW74" s="12" t="s">
        <v>1393</v>
      </c>
      <c r="AX74" s="12" t="s">
        <v>1393</v>
      </c>
      <c r="AY74" s="12" t="s">
        <v>1393</v>
      </c>
      <c r="AZ74" s="12" t="s">
        <v>1393</v>
      </c>
      <c r="BA74" s="12" t="s">
        <v>1393</v>
      </c>
      <c r="BB74" s="12" t="s">
        <v>1393</v>
      </c>
      <c r="BC74" s="11"/>
      <c r="BD74" s="11"/>
      <c r="BE74" s="11"/>
      <c r="BF74" s="11"/>
      <c r="BG74" s="11"/>
      <c r="BH74" s="11"/>
      <c r="BI74" s="11"/>
      <c r="BJ74" s="11"/>
      <c r="BK74" s="11"/>
      <c r="BL74" s="11"/>
      <c r="BM74" s="11"/>
      <c r="BN74" s="11"/>
      <c r="BO74" s="11"/>
      <c r="BP74" s="11"/>
      <c r="BQ74" s="11"/>
      <c r="BR74" s="11"/>
      <c r="BS74" s="11"/>
      <c r="BT74" s="11"/>
      <c r="BU74" s="11"/>
      <c r="BV74" s="11"/>
      <c r="BW74" s="11"/>
      <c r="BX74" s="11"/>
      <c r="BY74" s="11"/>
      <c r="BZ74" s="11"/>
      <c r="CA74" s="11"/>
      <c r="CB74" s="11"/>
      <c r="CC74" s="11"/>
      <c r="CD74" s="11"/>
    </row>
    <row r="75" spans="1:82" x14ac:dyDescent="0.2">
      <c r="A75" s="11" t="s">
        <v>103</v>
      </c>
      <c r="B75" s="11" t="s">
        <v>1575</v>
      </c>
      <c r="C75" s="11" t="s">
        <v>39</v>
      </c>
      <c r="D75" s="12">
        <v>7</v>
      </c>
      <c r="E75" s="12">
        <v>7</v>
      </c>
      <c r="F75" s="12">
        <v>7</v>
      </c>
      <c r="G75" s="12">
        <v>7</v>
      </c>
      <c r="H75" s="12">
        <v>7</v>
      </c>
      <c r="I75" s="12">
        <v>7</v>
      </c>
      <c r="J75" s="12">
        <v>7</v>
      </c>
      <c r="K75" s="12" t="s">
        <v>143</v>
      </c>
      <c r="L75" s="12" t="s">
        <v>143</v>
      </c>
      <c r="M75" s="12" t="s">
        <v>143</v>
      </c>
      <c r="N75" s="12" t="s">
        <v>143</v>
      </c>
      <c r="O75" s="12" t="s">
        <v>143</v>
      </c>
      <c r="P75" s="12" t="s">
        <v>143</v>
      </c>
      <c r="Q75" s="12" t="s">
        <v>143</v>
      </c>
      <c r="R75" s="12" t="s">
        <v>143</v>
      </c>
      <c r="S75" s="12" t="s">
        <v>143</v>
      </c>
      <c r="T75" s="12">
        <v>7</v>
      </c>
      <c r="U75" s="12">
        <v>7</v>
      </c>
      <c r="V75" s="12">
        <v>7</v>
      </c>
      <c r="W75" s="12">
        <v>7</v>
      </c>
      <c r="X75" s="12">
        <v>7</v>
      </c>
      <c r="Y75" s="12">
        <v>7</v>
      </c>
      <c r="Z75" s="12">
        <v>7</v>
      </c>
      <c r="AA75" s="12">
        <v>7</v>
      </c>
      <c r="AB75" s="12">
        <v>7</v>
      </c>
      <c r="AC75" s="12">
        <v>7</v>
      </c>
      <c r="AD75" s="12">
        <v>7</v>
      </c>
      <c r="AE75" s="12">
        <v>7</v>
      </c>
      <c r="AF75" s="12">
        <v>7</v>
      </c>
      <c r="AG75" s="12">
        <v>7</v>
      </c>
      <c r="AH75" s="12">
        <v>7</v>
      </c>
      <c r="AI75" s="12">
        <v>7</v>
      </c>
      <c r="AJ75" s="12">
        <v>7</v>
      </c>
      <c r="AK75" s="12">
        <v>7</v>
      </c>
      <c r="AL75" s="12">
        <v>7</v>
      </c>
      <c r="AM75" s="12">
        <v>7</v>
      </c>
      <c r="AN75" s="12">
        <v>7</v>
      </c>
      <c r="AO75" s="12">
        <v>7</v>
      </c>
      <c r="AP75" s="12">
        <v>7</v>
      </c>
      <c r="AQ75" s="12">
        <v>7</v>
      </c>
      <c r="AR75" s="12">
        <v>7</v>
      </c>
      <c r="AS75" s="12">
        <v>7</v>
      </c>
      <c r="AT75" s="12">
        <v>7</v>
      </c>
      <c r="AU75" s="12">
        <v>7</v>
      </c>
      <c r="AV75" s="12">
        <v>7</v>
      </c>
      <c r="AW75" s="12">
        <v>7</v>
      </c>
      <c r="AX75" s="12">
        <v>7</v>
      </c>
      <c r="AY75" s="12">
        <v>7</v>
      </c>
      <c r="AZ75" s="12">
        <v>7</v>
      </c>
      <c r="BA75" s="12">
        <v>7</v>
      </c>
      <c r="BB75" s="12">
        <v>7</v>
      </c>
      <c r="BC75" s="11"/>
      <c r="BD75" s="11"/>
      <c r="BE75" s="11"/>
      <c r="BF75" s="11"/>
      <c r="BG75" s="11"/>
      <c r="BH75" s="11"/>
      <c r="BI75" s="11"/>
      <c r="BJ75" s="11"/>
      <c r="BK75" s="11"/>
      <c r="BL75" s="11"/>
      <c r="BM75" s="11"/>
      <c r="BN75" s="11"/>
      <c r="BO75" s="11"/>
      <c r="BP75" s="11"/>
      <c r="BQ75" s="11"/>
      <c r="BR75" s="11"/>
      <c r="BS75" s="11"/>
      <c r="BT75" s="11"/>
      <c r="BU75" s="11"/>
      <c r="BV75" s="11"/>
      <c r="BW75" s="11"/>
      <c r="BX75" s="11"/>
      <c r="BY75" s="11"/>
      <c r="BZ75" s="11"/>
      <c r="CA75" s="11"/>
      <c r="CB75" s="11"/>
      <c r="CC75" s="11"/>
      <c r="CD75" s="11"/>
    </row>
    <row r="76" spans="1:82" x14ac:dyDescent="0.2">
      <c r="A76" s="11" t="s">
        <v>836</v>
      </c>
      <c r="B76" s="11" t="s">
        <v>837</v>
      </c>
      <c r="C76" s="11" t="s">
        <v>73</v>
      </c>
      <c r="D76" s="12">
        <v>7</v>
      </c>
      <c r="E76" s="12">
        <v>7</v>
      </c>
      <c r="F76" s="12">
        <v>7</v>
      </c>
      <c r="G76" s="12">
        <v>7</v>
      </c>
      <c r="H76" s="12">
        <v>7</v>
      </c>
      <c r="I76" s="12">
        <v>7</v>
      </c>
      <c r="J76" s="12">
        <v>7</v>
      </c>
      <c r="K76" s="12">
        <v>7</v>
      </c>
      <c r="L76" s="12">
        <v>7</v>
      </c>
      <c r="M76" s="12">
        <v>7</v>
      </c>
      <c r="N76" s="12">
        <v>7</v>
      </c>
      <c r="O76" s="12">
        <v>7</v>
      </c>
      <c r="P76" s="12">
        <v>7</v>
      </c>
      <c r="Q76" s="12">
        <v>7</v>
      </c>
      <c r="R76" s="12">
        <v>7</v>
      </c>
      <c r="S76" s="12">
        <v>11</v>
      </c>
      <c r="T76" s="12">
        <v>11</v>
      </c>
      <c r="U76" s="12">
        <v>11</v>
      </c>
      <c r="V76" s="12">
        <v>11</v>
      </c>
      <c r="W76" s="12">
        <v>11</v>
      </c>
      <c r="X76" s="12">
        <v>11</v>
      </c>
      <c r="Y76" s="12">
        <v>11</v>
      </c>
      <c r="Z76" s="12" t="s">
        <v>1393</v>
      </c>
      <c r="AA76" s="12" t="s">
        <v>1393</v>
      </c>
      <c r="AB76" s="12" t="s">
        <v>1393</v>
      </c>
      <c r="AC76" s="12" t="s">
        <v>1393</v>
      </c>
      <c r="AD76" s="12" t="s">
        <v>1393</v>
      </c>
      <c r="AE76" s="12" t="s">
        <v>1393</v>
      </c>
      <c r="AF76" s="12" t="s">
        <v>1393</v>
      </c>
      <c r="AG76" s="12" t="s">
        <v>1393</v>
      </c>
      <c r="AH76" s="12" t="s">
        <v>1393</v>
      </c>
      <c r="AI76" s="12" t="s">
        <v>1393</v>
      </c>
      <c r="AJ76" s="12" t="s">
        <v>1393</v>
      </c>
      <c r="AK76" s="12" t="s">
        <v>1393</v>
      </c>
      <c r="AL76" s="12" t="s">
        <v>1393</v>
      </c>
      <c r="AM76" s="12" t="s">
        <v>1393</v>
      </c>
      <c r="AN76" s="12" t="s">
        <v>1393</v>
      </c>
      <c r="AO76" s="12" t="s">
        <v>1393</v>
      </c>
      <c r="AP76" s="12" t="s">
        <v>1393</v>
      </c>
      <c r="AQ76" s="12" t="s">
        <v>1393</v>
      </c>
      <c r="AR76" s="12" t="s">
        <v>1393</v>
      </c>
      <c r="AS76" s="12" t="s">
        <v>1393</v>
      </c>
      <c r="AT76" s="12" t="s">
        <v>1393</v>
      </c>
      <c r="AU76" s="12" t="s">
        <v>1393</v>
      </c>
      <c r="AV76" s="12" t="s">
        <v>1393</v>
      </c>
      <c r="AW76" s="12" t="s">
        <v>1393</v>
      </c>
      <c r="AX76" s="12" t="s">
        <v>1393</v>
      </c>
      <c r="AY76" s="12" t="s">
        <v>1393</v>
      </c>
      <c r="AZ76" s="12">
        <v>7</v>
      </c>
      <c r="BA76" s="12">
        <v>7</v>
      </c>
      <c r="BB76" s="12">
        <v>7</v>
      </c>
      <c r="BC76" s="11"/>
      <c r="BD76" s="11"/>
      <c r="BE76" s="11"/>
      <c r="BF76" s="11"/>
      <c r="BG76" s="11"/>
      <c r="BH76" s="11"/>
      <c r="BI76" s="11"/>
      <c r="BJ76" s="11"/>
      <c r="BK76" s="11"/>
      <c r="BL76" s="11"/>
      <c r="BM76" s="11"/>
      <c r="BN76" s="11"/>
      <c r="BO76" s="11"/>
      <c r="BP76" s="11"/>
      <c r="BQ76" s="11"/>
      <c r="BR76" s="11"/>
      <c r="BS76" s="11"/>
      <c r="BT76" s="11"/>
      <c r="BU76" s="11"/>
      <c r="BV76" s="11"/>
      <c r="BW76" s="11"/>
      <c r="BX76" s="11"/>
      <c r="BY76" s="11"/>
      <c r="BZ76" s="11"/>
      <c r="CA76" s="11"/>
      <c r="CB76" s="11"/>
      <c r="CC76" s="11"/>
      <c r="CD76" s="11"/>
    </row>
    <row r="77" spans="1:82" x14ac:dyDescent="0.2">
      <c r="A77" s="11" t="s">
        <v>866</v>
      </c>
      <c r="B77" s="11" t="s">
        <v>867</v>
      </c>
      <c r="C77" s="11" t="s">
        <v>248</v>
      </c>
      <c r="D77" s="12">
        <v>7</v>
      </c>
      <c r="E77" s="12">
        <v>7</v>
      </c>
      <c r="F77" s="12">
        <v>7</v>
      </c>
      <c r="G77" s="12">
        <v>7</v>
      </c>
      <c r="H77" s="12">
        <v>7</v>
      </c>
      <c r="I77" s="12">
        <v>7</v>
      </c>
      <c r="J77" s="12">
        <v>7</v>
      </c>
      <c r="K77" s="12">
        <v>11</v>
      </c>
      <c r="L77" s="12">
        <v>11</v>
      </c>
      <c r="M77" s="12">
        <v>11</v>
      </c>
      <c r="N77" s="12">
        <v>11</v>
      </c>
      <c r="O77" s="12">
        <v>11</v>
      </c>
      <c r="P77" s="12">
        <v>11</v>
      </c>
      <c r="Q77" s="12">
        <v>11</v>
      </c>
      <c r="R77" s="12">
        <v>11</v>
      </c>
      <c r="S77" s="12">
        <v>11</v>
      </c>
      <c r="T77" s="12">
        <v>11</v>
      </c>
      <c r="U77" s="12">
        <v>11</v>
      </c>
      <c r="V77" s="12">
        <v>11</v>
      </c>
      <c r="W77" s="12">
        <v>11</v>
      </c>
      <c r="X77" s="12">
        <v>11</v>
      </c>
      <c r="Y77" s="12">
        <v>11</v>
      </c>
      <c r="Z77" s="12">
        <v>11</v>
      </c>
      <c r="AA77" s="12">
        <v>11</v>
      </c>
      <c r="AB77" s="12">
        <v>11</v>
      </c>
      <c r="AC77" s="12">
        <v>11</v>
      </c>
      <c r="AD77" s="12">
        <v>11</v>
      </c>
      <c r="AE77" s="12">
        <v>11</v>
      </c>
      <c r="AF77" s="12">
        <v>11</v>
      </c>
      <c r="AG77" s="12">
        <v>11</v>
      </c>
      <c r="AH77" s="12">
        <v>11</v>
      </c>
      <c r="AI77" s="12">
        <v>11</v>
      </c>
      <c r="AJ77" s="12">
        <v>11</v>
      </c>
      <c r="AK77" s="12">
        <v>11</v>
      </c>
      <c r="AL77" s="12">
        <v>11</v>
      </c>
      <c r="AM77" s="12">
        <v>11</v>
      </c>
      <c r="AN77" s="12">
        <v>11</v>
      </c>
      <c r="AO77" s="12">
        <v>11</v>
      </c>
      <c r="AP77" s="12">
        <v>11</v>
      </c>
      <c r="AQ77" s="12">
        <v>11</v>
      </c>
      <c r="AR77" s="12">
        <v>11</v>
      </c>
      <c r="AS77" s="12">
        <v>11</v>
      </c>
      <c r="AT77" s="12">
        <v>11</v>
      </c>
      <c r="AU77" s="12">
        <v>11</v>
      </c>
      <c r="AV77" s="12">
        <v>11</v>
      </c>
      <c r="AW77" s="12">
        <v>11</v>
      </c>
      <c r="AX77" s="12">
        <v>11</v>
      </c>
      <c r="AY77" s="12">
        <v>11</v>
      </c>
      <c r="AZ77" s="12">
        <v>11</v>
      </c>
      <c r="BA77" s="12">
        <v>11</v>
      </c>
      <c r="BB77" s="12">
        <v>11</v>
      </c>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c r="CC77" s="11"/>
      <c r="CD77" s="11"/>
    </row>
    <row r="78" spans="1:82" x14ac:dyDescent="0.2">
      <c r="A78" s="11" t="s">
        <v>541</v>
      </c>
      <c r="B78" s="11" t="s">
        <v>1091</v>
      </c>
      <c r="C78" s="11" t="s">
        <v>73</v>
      </c>
      <c r="D78" s="12">
        <v>7</v>
      </c>
      <c r="E78" s="12">
        <v>7</v>
      </c>
      <c r="F78" s="12">
        <v>7</v>
      </c>
      <c r="G78" s="12">
        <v>7</v>
      </c>
      <c r="H78" s="12">
        <v>7</v>
      </c>
      <c r="I78" s="12">
        <v>7</v>
      </c>
      <c r="J78" s="12">
        <v>7</v>
      </c>
      <c r="K78" s="12">
        <v>7</v>
      </c>
      <c r="L78" s="12">
        <v>7</v>
      </c>
      <c r="M78" s="12">
        <v>7</v>
      </c>
      <c r="N78" s="12">
        <v>7</v>
      </c>
      <c r="O78" s="12">
        <v>7</v>
      </c>
      <c r="P78" s="12">
        <v>7</v>
      </c>
      <c r="Q78" s="12">
        <v>7</v>
      </c>
      <c r="R78" s="12">
        <v>7</v>
      </c>
      <c r="S78" s="12">
        <v>7</v>
      </c>
      <c r="T78" s="12">
        <v>7</v>
      </c>
      <c r="U78" s="12">
        <v>7</v>
      </c>
      <c r="V78" s="12">
        <v>7</v>
      </c>
      <c r="W78" s="12">
        <v>7</v>
      </c>
      <c r="X78" s="12">
        <v>7</v>
      </c>
      <c r="Y78" s="12">
        <v>7</v>
      </c>
      <c r="Z78" s="12" t="s">
        <v>1393</v>
      </c>
      <c r="AA78" s="12" t="s">
        <v>1393</v>
      </c>
      <c r="AB78" s="12" t="s">
        <v>1393</v>
      </c>
      <c r="AC78" s="12" t="s">
        <v>1393</v>
      </c>
      <c r="AD78" s="12">
        <v>7</v>
      </c>
      <c r="AE78" s="12">
        <v>7</v>
      </c>
      <c r="AF78" s="12">
        <v>7</v>
      </c>
      <c r="AG78" s="12">
        <v>7</v>
      </c>
      <c r="AH78" s="12">
        <v>7</v>
      </c>
      <c r="AI78" s="12">
        <v>7</v>
      </c>
      <c r="AJ78" s="12">
        <v>7</v>
      </c>
      <c r="AK78" s="12">
        <v>7</v>
      </c>
      <c r="AL78" s="12">
        <v>7</v>
      </c>
      <c r="AM78" s="12">
        <v>7</v>
      </c>
      <c r="AN78" s="12">
        <v>7</v>
      </c>
      <c r="AO78" s="12">
        <v>7</v>
      </c>
      <c r="AP78" s="12">
        <v>7</v>
      </c>
      <c r="AQ78" s="12">
        <v>7</v>
      </c>
      <c r="AR78" s="12">
        <v>7</v>
      </c>
      <c r="AS78" s="12">
        <v>7</v>
      </c>
      <c r="AT78" s="12">
        <v>7</v>
      </c>
      <c r="AU78" s="12">
        <v>7</v>
      </c>
      <c r="AV78" s="12">
        <v>7</v>
      </c>
      <c r="AW78" s="12">
        <v>7</v>
      </c>
      <c r="AX78" s="12">
        <v>7</v>
      </c>
      <c r="AY78" s="12">
        <v>7</v>
      </c>
      <c r="AZ78" s="12">
        <v>7</v>
      </c>
      <c r="BA78" s="12">
        <v>7</v>
      </c>
      <c r="BB78" s="12">
        <v>7</v>
      </c>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row>
    <row r="79" spans="1:82" x14ac:dyDescent="0.2">
      <c r="A79" s="11" t="s">
        <v>94</v>
      </c>
      <c r="B79" s="11" t="s">
        <v>1574</v>
      </c>
      <c r="C79" s="11" t="s">
        <v>248</v>
      </c>
      <c r="D79" s="12">
        <v>7</v>
      </c>
      <c r="E79" s="12">
        <v>7</v>
      </c>
      <c r="F79" s="12">
        <v>7</v>
      </c>
      <c r="G79" s="12">
        <v>7</v>
      </c>
      <c r="H79" s="12">
        <v>7</v>
      </c>
      <c r="I79" s="12">
        <v>7</v>
      </c>
      <c r="J79" s="12">
        <v>7</v>
      </c>
      <c r="K79" s="12">
        <v>7</v>
      </c>
      <c r="L79" s="12">
        <v>7</v>
      </c>
      <c r="M79" s="12">
        <v>7</v>
      </c>
      <c r="N79" s="12">
        <v>7</v>
      </c>
      <c r="O79" s="12">
        <v>7</v>
      </c>
      <c r="P79" s="12">
        <v>7</v>
      </c>
      <c r="Q79" s="12">
        <v>7</v>
      </c>
      <c r="R79" s="12">
        <v>7</v>
      </c>
      <c r="S79" s="12">
        <v>7</v>
      </c>
      <c r="T79" s="12">
        <v>7</v>
      </c>
      <c r="U79" s="12">
        <v>7</v>
      </c>
      <c r="V79" s="12">
        <v>11</v>
      </c>
      <c r="W79" s="12">
        <v>11</v>
      </c>
      <c r="X79" s="12">
        <v>11</v>
      </c>
      <c r="Y79" s="12">
        <v>11</v>
      </c>
      <c r="Z79" s="12">
        <v>11</v>
      </c>
      <c r="AA79" s="12">
        <v>11</v>
      </c>
      <c r="AB79" s="12">
        <v>11</v>
      </c>
      <c r="AC79" s="12">
        <v>11</v>
      </c>
      <c r="AD79" s="12">
        <v>11</v>
      </c>
      <c r="AE79" s="12">
        <v>11</v>
      </c>
      <c r="AF79" s="12">
        <v>11</v>
      </c>
      <c r="AG79" s="12">
        <v>11</v>
      </c>
      <c r="AH79" s="12">
        <v>11</v>
      </c>
      <c r="AI79" s="12">
        <v>11</v>
      </c>
      <c r="AJ79" s="12">
        <v>11</v>
      </c>
      <c r="AK79" s="12">
        <v>11</v>
      </c>
      <c r="AL79" s="12">
        <v>11</v>
      </c>
      <c r="AM79" s="12">
        <v>11</v>
      </c>
      <c r="AN79" s="12">
        <v>11</v>
      </c>
      <c r="AO79" s="12">
        <v>11</v>
      </c>
      <c r="AP79" s="12">
        <v>11</v>
      </c>
      <c r="AQ79" s="12">
        <v>11</v>
      </c>
      <c r="AR79" s="12">
        <v>11</v>
      </c>
      <c r="AS79" s="12">
        <v>11</v>
      </c>
      <c r="AT79" s="12">
        <v>11</v>
      </c>
      <c r="AU79" s="12">
        <v>11</v>
      </c>
      <c r="AV79" s="12">
        <v>11</v>
      </c>
      <c r="AW79" s="12">
        <v>11</v>
      </c>
      <c r="AX79" s="12">
        <v>11</v>
      </c>
      <c r="AY79" s="12">
        <v>11</v>
      </c>
      <c r="AZ79" s="12">
        <v>11</v>
      </c>
      <c r="BA79" s="12">
        <v>11</v>
      </c>
      <c r="BB79" s="12">
        <v>11</v>
      </c>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row>
    <row r="80" spans="1:82" x14ac:dyDescent="0.2">
      <c r="A80" s="11" t="s">
        <v>560</v>
      </c>
      <c r="B80" s="11" t="s">
        <v>1573</v>
      </c>
      <c r="C80" s="11" t="s">
        <v>119</v>
      </c>
      <c r="D80" s="12">
        <v>7</v>
      </c>
      <c r="E80" s="12">
        <v>7</v>
      </c>
      <c r="F80" s="12">
        <v>7</v>
      </c>
      <c r="G80" s="12">
        <v>7</v>
      </c>
      <c r="H80" s="12">
        <v>7</v>
      </c>
      <c r="I80" s="12">
        <v>7</v>
      </c>
      <c r="J80" s="12">
        <v>7</v>
      </c>
      <c r="K80" s="12">
        <v>7</v>
      </c>
      <c r="L80" s="12">
        <v>7</v>
      </c>
      <c r="M80" s="12">
        <v>7</v>
      </c>
      <c r="N80" s="12">
        <v>7</v>
      </c>
      <c r="O80" s="12">
        <v>7</v>
      </c>
      <c r="P80" s="12">
        <v>7</v>
      </c>
      <c r="Q80" s="12">
        <v>7</v>
      </c>
      <c r="R80" s="12">
        <v>7</v>
      </c>
      <c r="S80" s="12">
        <v>7</v>
      </c>
      <c r="T80" s="12">
        <v>7</v>
      </c>
      <c r="U80" s="12">
        <v>7</v>
      </c>
      <c r="V80" s="12">
        <v>7</v>
      </c>
      <c r="W80" s="12">
        <v>7</v>
      </c>
      <c r="X80" s="12">
        <v>7</v>
      </c>
      <c r="Y80" s="12">
        <v>7</v>
      </c>
      <c r="Z80" s="12">
        <v>7</v>
      </c>
      <c r="AA80" s="12">
        <v>7</v>
      </c>
      <c r="AB80" s="12">
        <v>7</v>
      </c>
      <c r="AC80" s="12">
        <v>7</v>
      </c>
      <c r="AD80" s="12">
        <v>7</v>
      </c>
      <c r="AE80" s="12">
        <v>7</v>
      </c>
      <c r="AF80" s="12">
        <v>7</v>
      </c>
      <c r="AG80" s="12">
        <v>7</v>
      </c>
      <c r="AH80" s="12">
        <v>7</v>
      </c>
      <c r="AI80" s="12">
        <v>7</v>
      </c>
      <c r="AJ80" s="12">
        <v>7</v>
      </c>
      <c r="AK80" s="12">
        <v>7</v>
      </c>
      <c r="AL80" s="12">
        <v>7</v>
      </c>
      <c r="AM80" s="12">
        <v>7</v>
      </c>
      <c r="AN80" s="12">
        <v>7</v>
      </c>
      <c r="AO80" s="12">
        <v>7</v>
      </c>
      <c r="AP80" s="12">
        <v>7</v>
      </c>
      <c r="AQ80" s="12">
        <v>7</v>
      </c>
      <c r="AR80" s="12">
        <v>7</v>
      </c>
      <c r="AS80" s="12">
        <v>7</v>
      </c>
      <c r="AT80" s="12">
        <v>7</v>
      </c>
      <c r="AU80" s="12">
        <v>7</v>
      </c>
      <c r="AV80" s="12">
        <v>7</v>
      </c>
      <c r="AW80" s="12">
        <v>7</v>
      </c>
      <c r="AX80" s="12">
        <v>7</v>
      </c>
      <c r="AY80" s="12">
        <v>7</v>
      </c>
      <c r="AZ80" s="12">
        <v>7</v>
      </c>
      <c r="BA80" s="12">
        <v>7</v>
      </c>
      <c r="BB80" s="12">
        <v>7</v>
      </c>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row>
    <row r="81" spans="1:82" x14ac:dyDescent="0.2">
      <c r="A81" s="11" t="s">
        <v>884</v>
      </c>
      <c r="B81" s="11" t="s">
        <v>885</v>
      </c>
      <c r="C81" s="11" t="s">
        <v>119</v>
      </c>
      <c r="D81" s="12">
        <v>7</v>
      </c>
      <c r="E81" s="12">
        <v>7</v>
      </c>
      <c r="F81" s="12">
        <v>7</v>
      </c>
      <c r="G81" s="12">
        <v>7</v>
      </c>
      <c r="H81" s="12">
        <v>7</v>
      </c>
      <c r="I81" s="12">
        <v>7</v>
      </c>
      <c r="J81" s="12">
        <v>7</v>
      </c>
      <c r="K81" s="12">
        <v>7</v>
      </c>
      <c r="L81" s="12">
        <v>7</v>
      </c>
      <c r="M81" s="12">
        <v>7</v>
      </c>
      <c r="N81" s="12">
        <v>7</v>
      </c>
      <c r="O81" s="12">
        <v>7</v>
      </c>
      <c r="P81" s="12">
        <v>7</v>
      </c>
      <c r="Q81" s="12">
        <v>7</v>
      </c>
      <c r="R81" s="12">
        <v>7</v>
      </c>
      <c r="S81" s="12">
        <v>7</v>
      </c>
      <c r="T81" s="12">
        <v>7</v>
      </c>
      <c r="U81" s="12">
        <v>7</v>
      </c>
      <c r="V81" s="12">
        <v>7</v>
      </c>
      <c r="W81" s="12">
        <v>7</v>
      </c>
      <c r="X81" s="12">
        <v>7</v>
      </c>
      <c r="Y81" s="12">
        <v>7</v>
      </c>
      <c r="Z81" s="12">
        <v>7</v>
      </c>
      <c r="AA81" s="12">
        <v>7</v>
      </c>
      <c r="AB81" s="12">
        <v>7</v>
      </c>
      <c r="AC81" s="12">
        <v>7</v>
      </c>
      <c r="AD81" s="12">
        <v>7</v>
      </c>
      <c r="AE81" s="12">
        <v>7</v>
      </c>
      <c r="AF81" s="12">
        <v>7</v>
      </c>
      <c r="AG81" s="12">
        <v>7</v>
      </c>
      <c r="AH81" s="12">
        <v>7</v>
      </c>
      <c r="AI81" s="12">
        <v>7</v>
      </c>
      <c r="AJ81" s="12">
        <v>7</v>
      </c>
      <c r="AK81" s="12">
        <v>7</v>
      </c>
      <c r="AL81" s="12">
        <v>7</v>
      </c>
      <c r="AM81" s="12">
        <v>7</v>
      </c>
      <c r="AN81" s="12">
        <v>7</v>
      </c>
      <c r="AO81" s="12">
        <v>7</v>
      </c>
      <c r="AP81" s="12">
        <v>7</v>
      </c>
      <c r="AQ81" s="12">
        <v>7</v>
      </c>
      <c r="AR81" s="12">
        <v>7</v>
      </c>
      <c r="AS81" s="12">
        <v>7</v>
      </c>
      <c r="AT81" s="12">
        <v>7</v>
      </c>
      <c r="AU81" s="12">
        <v>7</v>
      </c>
      <c r="AV81" s="12">
        <v>7</v>
      </c>
      <c r="AW81" s="12">
        <v>7</v>
      </c>
      <c r="AX81" s="12">
        <v>7</v>
      </c>
      <c r="AY81" s="12">
        <v>7</v>
      </c>
      <c r="AZ81" s="12">
        <v>7</v>
      </c>
      <c r="BA81" s="12">
        <v>7</v>
      </c>
      <c r="BB81" s="12">
        <v>7</v>
      </c>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c r="CC81" s="11"/>
      <c r="CD81" s="11"/>
    </row>
    <row r="82" spans="1:82" x14ac:dyDescent="0.2">
      <c r="A82" s="11" t="s">
        <v>1043</v>
      </c>
      <c r="B82" s="11" t="s">
        <v>1044</v>
      </c>
      <c r="C82" s="11" t="s">
        <v>73</v>
      </c>
      <c r="D82" s="12">
        <v>7</v>
      </c>
      <c r="E82" s="12">
        <v>7</v>
      </c>
      <c r="F82" s="12">
        <v>7</v>
      </c>
      <c r="G82" s="12">
        <v>7</v>
      </c>
      <c r="H82" s="12">
        <v>7</v>
      </c>
      <c r="I82" s="12">
        <v>7</v>
      </c>
      <c r="J82" s="12">
        <v>7</v>
      </c>
      <c r="K82" s="12">
        <v>7</v>
      </c>
      <c r="L82" s="12">
        <v>7</v>
      </c>
      <c r="M82" s="12">
        <v>7</v>
      </c>
      <c r="N82" s="12">
        <v>7</v>
      </c>
      <c r="O82" s="12">
        <v>7</v>
      </c>
      <c r="P82" s="12">
        <v>7</v>
      </c>
      <c r="Q82" s="12">
        <v>7</v>
      </c>
      <c r="R82" s="12">
        <v>7</v>
      </c>
      <c r="S82" s="12">
        <v>7</v>
      </c>
      <c r="T82" s="12">
        <v>7</v>
      </c>
      <c r="U82" s="12">
        <v>7</v>
      </c>
      <c r="V82" s="12">
        <v>7</v>
      </c>
      <c r="W82" s="12">
        <v>7</v>
      </c>
      <c r="X82" s="12">
        <v>7</v>
      </c>
      <c r="Y82" s="12">
        <v>7</v>
      </c>
      <c r="Z82" s="12" t="s">
        <v>1393</v>
      </c>
      <c r="AA82" s="12" t="s">
        <v>1393</v>
      </c>
      <c r="AB82" s="12" t="s">
        <v>1393</v>
      </c>
      <c r="AC82" s="12" t="s">
        <v>1393</v>
      </c>
      <c r="AD82" s="12" t="s">
        <v>1393</v>
      </c>
      <c r="AE82" s="12" t="s">
        <v>1393</v>
      </c>
      <c r="AF82" s="12" t="s">
        <v>1393</v>
      </c>
      <c r="AG82" s="12" t="s">
        <v>1393</v>
      </c>
      <c r="AH82" s="12" t="s">
        <v>1393</v>
      </c>
      <c r="AI82" s="12" t="s">
        <v>1393</v>
      </c>
      <c r="AJ82" s="12" t="s">
        <v>1393</v>
      </c>
      <c r="AK82" s="12" t="s">
        <v>1393</v>
      </c>
      <c r="AL82" s="12" t="s">
        <v>1393</v>
      </c>
      <c r="AM82" s="12" t="s">
        <v>1393</v>
      </c>
      <c r="AN82" s="12" t="s">
        <v>1393</v>
      </c>
      <c r="AO82" s="12" t="s">
        <v>1393</v>
      </c>
      <c r="AP82" s="12" t="s">
        <v>1393</v>
      </c>
      <c r="AQ82" s="12" t="s">
        <v>1393</v>
      </c>
      <c r="AR82" s="12" t="s">
        <v>1393</v>
      </c>
      <c r="AS82" s="12" t="s">
        <v>1393</v>
      </c>
      <c r="AT82" s="12" t="s">
        <v>1393</v>
      </c>
      <c r="AU82" s="12" t="s">
        <v>1393</v>
      </c>
      <c r="AV82" s="12" t="s">
        <v>1393</v>
      </c>
      <c r="AW82" s="12" t="s">
        <v>1393</v>
      </c>
      <c r="AX82" s="12" t="s">
        <v>1393</v>
      </c>
      <c r="AY82" s="12">
        <v>7</v>
      </c>
      <c r="AZ82" s="12">
        <v>7</v>
      </c>
      <c r="BA82" s="12">
        <v>7</v>
      </c>
      <c r="BB82" s="12">
        <v>7</v>
      </c>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c r="CC82" s="11"/>
      <c r="CD82" s="11"/>
    </row>
    <row r="83" spans="1:82" x14ac:dyDescent="0.2">
      <c r="A83" s="11" t="s">
        <v>118</v>
      </c>
      <c r="B83" s="11" t="s">
        <v>1572</v>
      </c>
      <c r="C83" s="11" t="s">
        <v>119</v>
      </c>
      <c r="D83" s="12">
        <v>7</v>
      </c>
      <c r="E83" s="12">
        <v>7</v>
      </c>
      <c r="F83" s="12">
        <v>7</v>
      </c>
      <c r="G83" s="12">
        <v>7</v>
      </c>
      <c r="H83" s="12">
        <v>7</v>
      </c>
      <c r="I83" s="12">
        <v>7</v>
      </c>
      <c r="J83" s="12">
        <v>7</v>
      </c>
      <c r="K83" s="12">
        <v>7</v>
      </c>
      <c r="L83" s="12">
        <v>7</v>
      </c>
      <c r="M83" s="12">
        <v>7</v>
      </c>
      <c r="N83" s="12">
        <v>7</v>
      </c>
      <c r="O83" s="12">
        <v>7</v>
      </c>
      <c r="P83" s="12">
        <v>7</v>
      </c>
      <c r="Q83" s="12">
        <v>7</v>
      </c>
      <c r="R83" s="12">
        <v>7</v>
      </c>
      <c r="S83" s="12">
        <v>7</v>
      </c>
      <c r="T83" s="12">
        <v>7</v>
      </c>
      <c r="U83" s="12">
        <v>7</v>
      </c>
      <c r="V83" s="12">
        <v>7</v>
      </c>
      <c r="W83" s="12">
        <v>7</v>
      </c>
      <c r="X83" s="12">
        <v>7</v>
      </c>
      <c r="Y83" s="12">
        <v>7</v>
      </c>
      <c r="Z83" s="12">
        <v>7</v>
      </c>
      <c r="AA83" s="12">
        <v>7</v>
      </c>
      <c r="AB83" s="12">
        <v>7</v>
      </c>
      <c r="AC83" s="12">
        <v>7</v>
      </c>
      <c r="AD83" s="12">
        <v>7</v>
      </c>
      <c r="AE83" s="12">
        <v>7</v>
      </c>
      <c r="AF83" s="12">
        <v>7</v>
      </c>
      <c r="AG83" s="12">
        <v>7</v>
      </c>
      <c r="AH83" s="12">
        <v>7</v>
      </c>
      <c r="AI83" s="12">
        <v>7</v>
      </c>
      <c r="AJ83" s="12">
        <v>7</v>
      </c>
      <c r="AK83" s="12">
        <v>7</v>
      </c>
      <c r="AL83" s="12">
        <v>7</v>
      </c>
      <c r="AM83" s="12">
        <v>7</v>
      </c>
      <c r="AN83" s="12">
        <v>7</v>
      </c>
      <c r="AO83" s="12">
        <v>7</v>
      </c>
      <c r="AP83" s="12">
        <v>7</v>
      </c>
      <c r="AQ83" s="12">
        <v>7</v>
      </c>
      <c r="AR83" s="12">
        <v>7</v>
      </c>
      <c r="AS83" s="12">
        <v>7</v>
      </c>
      <c r="AT83" s="12">
        <v>7</v>
      </c>
      <c r="AU83" s="12">
        <v>7</v>
      </c>
      <c r="AV83" s="12">
        <v>7</v>
      </c>
      <c r="AW83" s="12">
        <v>7</v>
      </c>
      <c r="AX83" s="12">
        <v>7</v>
      </c>
      <c r="AY83" s="12">
        <v>7</v>
      </c>
      <c r="AZ83" s="12">
        <v>7</v>
      </c>
      <c r="BA83" s="12">
        <v>7</v>
      </c>
      <c r="BB83" s="12">
        <v>7</v>
      </c>
      <c r="BC83" s="11"/>
      <c r="BD83" s="11"/>
      <c r="BE83" s="11"/>
      <c r="BF83" s="11"/>
      <c r="BG83" s="11"/>
      <c r="BH83" s="11"/>
      <c r="BI83" s="11"/>
      <c r="BJ83" s="11"/>
      <c r="BK83" s="11"/>
      <c r="BL83" s="11"/>
      <c r="BM83" s="11"/>
      <c r="BN83" s="11"/>
      <c r="BO83" s="11"/>
      <c r="BP83" s="11"/>
      <c r="BQ83" s="11"/>
      <c r="BR83" s="11"/>
      <c r="BS83" s="11"/>
      <c r="BT83" s="11"/>
      <c r="BU83" s="11"/>
      <c r="BV83" s="11"/>
      <c r="BW83" s="11"/>
      <c r="BX83" s="11"/>
      <c r="BY83" s="11"/>
      <c r="BZ83" s="11"/>
      <c r="CA83" s="11"/>
      <c r="CB83" s="11"/>
      <c r="CC83" s="11"/>
      <c r="CD83" s="11"/>
    </row>
    <row r="84" spans="1:82" x14ac:dyDescent="0.2">
      <c r="A84" s="11" t="s">
        <v>1020</v>
      </c>
      <c r="B84" s="11" t="s">
        <v>1021</v>
      </c>
      <c r="C84" s="11" t="s">
        <v>248</v>
      </c>
      <c r="D84" s="12">
        <v>7</v>
      </c>
      <c r="E84" s="12">
        <v>7</v>
      </c>
      <c r="F84" s="12">
        <v>7</v>
      </c>
      <c r="G84" s="12">
        <v>7</v>
      </c>
      <c r="H84" s="12">
        <v>7</v>
      </c>
      <c r="I84" s="12">
        <v>7</v>
      </c>
      <c r="J84" s="12">
        <v>7</v>
      </c>
      <c r="K84" s="12">
        <v>7</v>
      </c>
      <c r="L84" s="12">
        <v>7</v>
      </c>
      <c r="M84" s="12">
        <v>7</v>
      </c>
      <c r="N84" s="12">
        <v>11</v>
      </c>
      <c r="O84" s="12">
        <v>11</v>
      </c>
      <c r="P84" s="12">
        <v>11</v>
      </c>
      <c r="Q84" s="12">
        <v>11</v>
      </c>
      <c r="R84" s="12">
        <v>11</v>
      </c>
      <c r="S84" s="12">
        <v>11</v>
      </c>
      <c r="T84" s="12">
        <v>11</v>
      </c>
      <c r="U84" s="12">
        <v>11</v>
      </c>
      <c r="V84" s="12">
        <v>11</v>
      </c>
      <c r="W84" s="12">
        <v>11</v>
      </c>
      <c r="X84" s="12">
        <v>11</v>
      </c>
      <c r="Y84" s="12">
        <v>11</v>
      </c>
      <c r="Z84" s="12">
        <v>11</v>
      </c>
      <c r="AA84" s="12">
        <v>11</v>
      </c>
      <c r="AB84" s="12">
        <v>7</v>
      </c>
      <c r="AC84" s="12">
        <v>7</v>
      </c>
      <c r="AD84" s="12">
        <v>7</v>
      </c>
      <c r="AE84" s="12">
        <v>7</v>
      </c>
      <c r="AF84" s="12">
        <v>7</v>
      </c>
      <c r="AG84" s="12">
        <v>7</v>
      </c>
      <c r="AH84" s="12">
        <v>7</v>
      </c>
      <c r="AI84" s="12">
        <v>7</v>
      </c>
      <c r="AJ84" s="12">
        <v>7</v>
      </c>
      <c r="AK84" s="12">
        <v>7</v>
      </c>
      <c r="AL84" s="12">
        <v>7</v>
      </c>
      <c r="AM84" s="12">
        <v>7</v>
      </c>
      <c r="AN84" s="12">
        <v>7</v>
      </c>
      <c r="AO84" s="12">
        <v>7</v>
      </c>
      <c r="AP84" s="12">
        <v>7</v>
      </c>
      <c r="AQ84" s="12">
        <v>7</v>
      </c>
      <c r="AR84" s="12">
        <v>7</v>
      </c>
      <c r="AS84" s="12">
        <v>7</v>
      </c>
      <c r="AT84" s="12">
        <v>7</v>
      </c>
      <c r="AU84" s="12">
        <v>7</v>
      </c>
      <c r="AV84" s="12">
        <v>7</v>
      </c>
      <c r="AW84" s="12">
        <v>7</v>
      </c>
      <c r="AX84" s="12">
        <v>7</v>
      </c>
      <c r="AY84" s="12">
        <v>7</v>
      </c>
      <c r="AZ84" s="12">
        <v>7</v>
      </c>
      <c r="BA84" s="12">
        <v>7</v>
      </c>
      <c r="BB84" s="12">
        <v>7</v>
      </c>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c r="CC84" s="11"/>
      <c r="CD84" s="11"/>
    </row>
    <row r="85" spans="1:82" x14ac:dyDescent="0.2">
      <c r="A85" s="11" t="s">
        <v>1571</v>
      </c>
      <c r="B85" s="11" t="s">
        <v>1570</v>
      </c>
      <c r="C85" s="11" t="s">
        <v>248</v>
      </c>
      <c r="D85" s="12">
        <v>7</v>
      </c>
      <c r="E85" s="12">
        <v>7</v>
      </c>
      <c r="F85" s="12">
        <v>7</v>
      </c>
      <c r="G85" s="12">
        <v>7</v>
      </c>
      <c r="H85" s="12">
        <v>7</v>
      </c>
      <c r="I85" s="12">
        <v>7</v>
      </c>
      <c r="J85" s="12">
        <v>7</v>
      </c>
      <c r="K85" s="12">
        <v>7</v>
      </c>
      <c r="L85" s="12">
        <v>7</v>
      </c>
      <c r="M85" s="12">
        <v>7</v>
      </c>
      <c r="N85" s="12">
        <v>7</v>
      </c>
      <c r="O85" s="12">
        <v>7</v>
      </c>
      <c r="P85" s="12">
        <v>7</v>
      </c>
      <c r="Q85" s="12">
        <v>11</v>
      </c>
      <c r="R85" s="12">
        <v>11</v>
      </c>
      <c r="S85" s="12">
        <v>11</v>
      </c>
      <c r="T85" s="12">
        <v>11</v>
      </c>
      <c r="U85" s="12">
        <v>11</v>
      </c>
      <c r="V85" s="12">
        <v>11</v>
      </c>
      <c r="W85" s="12">
        <v>11</v>
      </c>
      <c r="X85" s="12">
        <v>11</v>
      </c>
      <c r="Y85" s="12">
        <v>11</v>
      </c>
      <c r="Z85" s="12">
        <v>7</v>
      </c>
      <c r="AA85" s="12">
        <v>7</v>
      </c>
      <c r="AB85" s="12">
        <v>7</v>
      </c>
      <c r="AC85" s="12">
        <v>7</v>
      </c>
      <c r="AD85" s="12">
        <v>7</v>
      </c>
      <c r="AE85" s="12">
        <v>7</v>
      </c>
      <c r="AF85" s="12">
        <v>7</v>
      </c>
      <c r="AG85" s="12">
        <v>7</v>
      </c>
      <c r="AH85" s="12">
        <v>7</v>
      </c>
      <c r="AI85" s="12">
        <v>7</v>
      </c>
      <c r="AJ85" s="12">
        <v>7</v>
      </c>
      <c r="AK85" s="12">
        <v>7</v>
      </c>
      <c r="AL85" s="12">
        <v>7</v>
      </c>
      <c r="AM85" s="12">
        <v>7</v>
      </c>
      <c r="AN85" s="12">
        <v>7</v>
      </c>
      <c r="AO85" s="12">
        <v>7</v>
      </c>
      <c r="AP85" s="12">
        <v>7</v>
      </c>
      <c r="AQ85" s="12">
        <v>7</v>
      </c>
      <c r="AR85" s="12">
        <v>7</v>
      </c>
      <c r="AS85" s="12">
        <v>7</v>
      </c>
      <c r="AT85" s="12">
        <v>7</v>
      </c>
      <c r="AU85" s="12">
        <v>7</v>
      </c>
      <c r="AV85" s="12">
        <v>7</v>
      </c>
      <c r="AW85" s="12">
        <v>7</v>
      </c>
      <c r="AX85" s="12">
        <v>7</v>
      </c>
      <c r="AY85" s="12">
        <v>7</v>
      </c>
      <c r="AZ85" s="12">
        <v>7</v>
      </c>
      <c r="BA85" s="12">
        <v>7</v>
      </c>
      <c r="BB85" s="12">
        <v>7</v>
      </c>
      <c r="BC85" s="11"/>
      <c r="BD85" s="11"/>
      <c r="BE85" s="11"/>
      <c r="BF85" s="11"/>
      <c r="BG85" s="11"/>
      <c r="BH85" s="11"/>
      <c r="BI85" s="11"/>
      <c r="BJ85" s="11"/>
      <c r="BK85" s="11"/>
      <c r="BL85" s="11"/>
      <c r="BM85" s="11"/>
      <c r="BN85" s="11"/>
      <c r="BO85" s="11"/>
      <c r="BP85" s="11"/>
      <c r="BQ85" s="11"/>
      <c r="BR85" s="11"/>
      <c r="BS85" s="11"/>
      <c r="BT85" s="11"/>
      <c r="BU85" s="11"/>
      <c r="BV85" s="11"/>
      <c r="BW85" s="11"/>
      <c r="BX85" s="11"/>
      <c r="BY85" s="11"/>
      <c r="BZ85" s="11"/>
      <c r="CA85" s="11"/>
      <c r="CB85" s="11"/>
      <c r="CC85" s="11"/>
      <c r="CD85" s="11"/>
    </row>
    <row r="86" spans="1:82" x14ac:dyDescent="0.2">
      <c r="A86" s="11" t="s">
        <v>920</v>
      </c>
      <c r="B86" s="11" t="s">
        <v>921</v>
      </c>
      <c r="C86" s="11" t="s">
        <v>119</v>
      </c>
      <c r="D86" s="12">
        <v>7</v>
      </c>
      <c r="E86" s="12">
        <v>7</v>
      </c>
      <c r="F86" s="12">
        <v>7</v>
      </c>
      <c r="G86" s="12">
        <v>7</v>
      </c>
      <c r="H86" s="12">
        <v>7</v>
      </c>
      <c r="I86" s="12">
        <v>7</v>
      </c>
      <c r="J86" s="12">
        <v>7</v>
      </c>
      <c r="K86" s="12">
        <v>7</v>
      </c>
      <c r="L86" s="12">
        <v>7</v>
      </c>
      <c r="M86" s="12">
        <v>7</v>
      </c>
      <c r="N86" s="12">
        <v>7</v>
      </c>
      <c r="O86" s="12">
        <v>7</v>
      </c>
      <c r="P86" s="12">
        <v>7</v>
      </c>
      <c r="Q86" s="12">
        <v>7</v>
      </c>
      <c r="R86" s="12">
        <v>7</v>
      </c>
      <c r="S86" s="12">
        <v>7</v>
      </c>
      <c r="T86" s="12">
        <v>7</v>
      </c>
      <c r="U86" s="12">
        <v>7</v>
      </c>
      <c r="V86" s="12">
        <v>7</v>
      </c>
      <c r="W86" s="12">
        <v>7</v>
      </c>
      <c r="X86" s="12">
        <v>7</v>
      </c>
      <c r="Y86" s="12">
        <v>7</v>
      </c>
      <c r="Z86" s="12">
        <v>7</v>
      </c>
      <c r="AA86" s="12">
        <v>7</v>
      </c>
      <c r="AB86" s="12">
        <v>7</v>
      </c>
      <c r="AC86" s="12">
        <v>7</v>
      </c>
      <c r="AD86" s="12">
        <v>7</v>
      </c>
      <c r="AE86" s="12">
        <v>7</v>
      </c>
      <c r="AF86" s="12">
        <v>7</v>
      </c>
      <c r="AG86" s="12">
        <v>7</v>
      </c>
      <c r="AH86" s="12">
        <v>7</v>
      </c>
      <c r="AI86" s="12">
        <v>7</v>
      </c>
      <c r="AJ86" s="12">
        <v>7</v>
      </c>
      <c r="AK86" s="12">
        <v>7</v>
      </c>
      <c r="AL86" s="12">
        <v>7</v>
      </c>
      <c r="AM86" s="12">
        <v>7</v>
      </c>
      <c r="AN86" s="12">
        <v>7</v>
      </c>
      <c r="AO86" s="12">
        <v>7</v>
      </c>
      <c r="AP86" s="12">
        <v>7</v>
      </c>
      <c r="AQ86" s="12">
        <v>7</v>
      </c>
      <c r="AR86" s="12">
        <v>7</v>
      </c>
      <c r="AS86" s="12">
        <v>7</v>
      </c>
      <c r="AT86" s="12">
        <v>7</v>
      </c>
      <c r="AU86" s="12">
        <v>7</v>
      </c>
      <c r="AV86" s="12">
        <v>7</v>
      </c>
      <c r="AW86" s="12">
        <v>7</v>
      </c>
      <c r="AX86" s="12">
        <v>7</v>
      </c>
      <c r="AY86" s="12">
        <v>7</v>
      </c>
      <c r="AZ86" s="12">
        <v>7</v>
      </c>
      <c r="BA86" s="12">
        <v>7</v>
      </c>
      <c r="BB86" s="12">
        <v>7</v>
      </c>
      <c r="BC86" s="11"/>
      <c r="BD86" s="11"/>
      <c r="BE86" s="11"/>
      <c r="BF86" s="11"/>
      <c r="BG86" s="11"/>
      <c r="BH86" s="11"/>
      <c r="BI86" s="11"/>
      <c r="BJ86" s="11"/>
      <c r="BK86" s="11"/>
      <c r="BL86" s="11"/>
      <c r="BM86" s="11"/>
      <c r="BN86" s="11"/>
      <c r="BO86" s="11"/>
      <c r="BP86" s="11"/>
      <c r="BQ86" s="11"/>
      <c r="BR86" s="11"/>
      <c r="BS86" s="11"/>
      <c r="BT86" s="11"/>
      <c r="BU86" s="11"/>
      <c r="BV86" s="11"/>
      <c r="BW86" s="11"/>
      <c r="BX86" s="11"/>
      <c r="BY86" s="11"/>
      <c r="BZ86" s="11"/>
      <c r="CA86" s="11"/>
      <c r="CB86" s="11"/>
      <c r="CC86" s="11"/>
      <c r="CD86" s="11"/>
    </row>
    <row r="87" spans="1:82" x14ac:dyDescent="0.2">
      <c r="A87" s="11" t="s">
        <v>1306</v>
      </c>
      <c r="B87" s="11" t="s">
        <v>1307</v>
      </c>
      <c r="C87" s="11" t="s">
        <v>73</v>
      </c>
      <c r="D87" s="12">
        <v>7</v>
      </c>
      <c r="E87" s="12">
        <v>7</v>
      </c>
      <c r="F87" s="12">
        <v>7</v>
      </c>
      <c r="G87" s="12">
        <v>7</v>
      </c>
      <c r="H87" s="12">
        <v>7</v>
      </c>
      <c r="I87" s="12">
        <v>7</v>
      </c>
      <c r="J87" s="12">
        <v>7</v>
      </c>
      <c r="K87" s="12">
        <v>7</v>
      </c>
      <c r="L87" s="12">
        <v>7</v>
      </c>
      <c r="M87" s="12">
        <v>7</v>
      </c>
      <c r="N87" s="12">
        <v>7</v>
      </c>
      <c r="O87" s="12">
        <v>7</v>
      </c>
      <c r="P87" s="12">
        <v>7</v>
      </c>
      <c r="Q87" s="12">
        <v>7</v>
      </c>
      <c r="R87" s="12">
        <v>7</v>
      </c>
      <c r="S87" s="12">
        <v>7</v>
      </c>
      <c r="T87" s="12">
        <v>7</v>
      </c>
      <c r="U87" s="12">
        <v>7</v>
      </c>
      <c r="V87" s="12">
        <v>7</v>
      </c>
      <c r="W87" s="12">
        <v>7</v>
      </c>
      <c r="X87" s="12">
        <v>7</v>
      </c>
      <c r="Y87" s="12">
        <v>11</v>
      </c>
      <c r="Z87" s="12">
        <v>11</v>
      </c>
      <c r="AA87" s="12" t="s">
        <v>1393</v>
      </c>
      <c r="AB87" s="12" t="s">
        <v>1393</v>
      </c>
      <c r="AC87" s="12" t="s">
        <v>1393</v>
      </c>
      <c r="AD87" s="12" t="s">
        <v>1393</v>
      </c>
      <c r="AE87" s="12" t="s">
        <v>1393</v>
      </c>
      <c r="AF87" s="12" t="s">
        <v>1393</v>
      </c>
      <c r="AG87" s="12" t="s">
        <v>1393</v>
      </c>
      <c r="AH87" s="12" t="s">
        <v>1393</v>
      </c>
      <c r="AI87" s="12" t="s">
        <v>1393</v>
      </c>
      <c r="AJ87" s="12" t="s">
        <v>1393</v>
      </c>
      <c r="AK87" s="12" t="s">
        <v>1488</v>
      </c>
      <c r="AL87" s="12" t="s">
        <v>1488</v>
      </c>
      <c r="AM87" s="12" t="s">
        <v>1488</v>
      </c>
      <c r="AN87" s="12" t="s">
        <v>1488</v>
      </c>
      <c r="AO87" s="12" t="s">
        <v>1488</v>
      </c>
      <c r="AP87" s="12" t="s">
        <v>1488</v>
      </c>
      <c r="AQ87" s="12" t="s">
        <v>1488</v>
      </c>
      <c r="AR87" s="12" t="s">
        <v>1488</v>
      </c>
      <c r="AS87" s="12" t="s">
        <v>1488</v>
      </c>
      <c r="AT87" s="12" t="s">
        <v>1488</v>
      </c>
      <c r="AU87" s="12" t="s">
        <v>1488</v>
      </c>
      <c r="AV87" s="12" t="s">
        <v>1488</v>
      </c>
      <c r="AW87" s="12" t="s">
        <v>1488</v>
      </c>
      <c r="AX87" s="12" t="s">
        <v>1488</v>
      </c>
      <c r="AY87" s="12" t="s">
        <v>1488</v>
      </c>
      <c r="AZ87" s="12" t="s">
        <v>1488</v>
      </c>
      <c r="BA87" s="12" t="s">
        <v>1488</v>
      </c>
      <c r="BB87" s="12" t="s">
        <v>1488</v>
      </c>
      <c r="BC87" s="11"/>
      <c r="BD87" s="11"/>
      <c r="BE87" s="11"/>
      <c r="BF87" s="11"/>
      <c r="BG87" s="11"/>
      <c r="BH87" s="11"/>
      <c r="BI87" s="11"/>
      <c r="BJ87" s="11"/>
      <c r="BK87" s="11"/>
      <c r="BL87" s="11"/>
      <c r="BM87" s="11"/>
      <c r="BN87" s="11"/>
      <c r="BO87" s="11"/>
      <c r="BP87" s="11"/>
      <c r="BQ87" s="11"/>
      <c r="BR87" s="11"/>
      <c r="BS87" s="11"/>
      <c r="BT87" s="11"/>
      <c r="BU87" s="11"/>
      <c r="BV87" s="11"/>
      <c r="BW87" s="11"/>
      <c r="BX87" s="11"/>
      <c r="BY87" s="11"/>
      <c r="BZ87" s="11"/>
      <c r="CA87" s="11"/>
      <c r="CB87" s="11"/>
      <c r="CC87" s="11"/>
      <c r="CD87" s="11"/>
    </row>
    <row r="88" spans="1:82" x14ac:dyDescent="0.2">
      <c r="A88" s="11" t="s">
        <v>1569</v>
      </c>
      <c r="B88" s="11" t="s">
        <v>1568</v>
      </c>
      <c r="C88" s="11" t="s">
        <v>119</v>
      </c>
      <c r="D88" s="12">
        <v>7</v>
      </c>
      <c r="E88" s="12">
        <v>7</v>
      </c>
      <c r="F88" s="12">
        <v>7</v>
      </c>
      <c r="G88" s="12">
        <v>7</v>
      </c>
      <c r="H88" s="12">
        <v>7</v>
      </c>
      <c r="I88" s="12">
        <v>7</v>
      </c>
      <c r="J88" s="12">
        <v>7</v>
      </c>
      <c r="K88" s="12">
        <v>7</v>
      </c>
      <c r="L88" s="12">
        <v>7</v>
      </c>
      <c r="M88" s="12">
        <v>7</v>
      </c>
      <c r="N88" s="12">
        <v>7</v>
      </c>
      <c r="O88" s="12">
        <v>7</v>
      </c>
      <c r="P88" s="12">
        <v>7</v>
      </c>
      <c r="Q88" s="12">
        <v>7</v>
      </c>
      <c r="R88" s="12">
        <v>7</v>
      </c>
      <c r="S88" s="12">
        <v>7</v>
      </c>
      <c r="T88" s="12">
        <v>7</v>
      </c>
      <c r="U88" s="12">
        <v>7</v>
      </c>
      <c r="V88" s="12">
        <v>7</v>
      </c>
      <c r="W88" s="12">
        <v>7</v>
      </c>
      <c r="X88" s="12">
        <v>7</v>
      </c>
      <c r="Y88" s="12">
        <v>7</v>
      </c>
      <c r="Z88" s="12">
        <v>7</v>
      </c>
      <c r="AA88" s="12">
        <v>7</v>
      </c>
      <c r="AB88" s="12">
        <v>7</v>
      </c>
      <c r="AC88" s="12">
        <v>7</v>
      </c>
      <c r="AD88" s="12">
        <v>7</v>
      </c>
      <c r="AE88" s="12">
        <v>7</v>
      </c>
      <c r="AF88" s="12">
        <v>7</v>
      </c>
      <c r="AG88" s="12">
        <v>7</v>
      </c>
      <c r="AH88" s="12">
        <v>7</v>
      </c>
      <c r="AI88" s="12">
        <v>7</v>
      </c>
      <c r="AJ88" s="12">
        <v>7</v>
      </c>
      <c r="AK88" s="12">
        <v>7</v>
      </c>
      <c r="AL88" s="12">
        <v>7</v>
      </c>
      <c r="AM88" s="12">
        <v>7</v>
      </c>
      <c r="AN88" s="12">
        <v>7</v>
      </c>
      <c r="AO88" s="12">
        <v>7</v>
      </c>
      <c r="AP88" s="12">
        <v>7</v>
      </c>
      <c r="AQ88" s="12">
        <v>7</v>
      </c>
      <c r="AR88" s="12">
        <v>7</v>
      </c>
      <c r="AS88" s="12">
        <v>7</v>
      </c>
      <c r="AT88" s="12">
        <v>7</v>
      </c>
      <c r="AU88" s="12">
        <v>7</v>
      </c>
      <c r="AV88" s="12">
        <v>7</v>
      </c>
      <c r="AW88" s="12">
        <v>7</v>
      </c>
      <c r="AX88" s="12">
        <v>7</v>
      </c>
      <c r="AY88" s="12">
        <v>7</v>
      </c>
      <c r="AZ88" s="12">
        <v>7</v>
      </c>
      <c r="BA88" s="12">
        <v>7</v>
      </c>
      <c r="BB88" s="12">
        <v>7</v>
      </c>
      <c r="BC88" s="11"/>
      <c r="BD88" s="11"/>
      <c r="BE88" s="11"/>
      <c r="BF88" s="11"/>
      <c r="BG88" s="11"/>
      <c r="BH88" s="11"/>
      <c r="BI88" s="11"/>
      <c r="BJ88" s="11"/>
      <c r="BK88" s="11"/>
      <c r="BL88" s="11"/>
      <c r="BM88" s="11"/>
      <c r="BN88" s="11"/>
      <c r="BO88" s="11"/>
      <c r="BP88" s="11"/>
      <c r="BQ88" s="11"/>
      <c r="BR88" s="11"/>
      <c r="BS88" s="11"/>
      <c r="BT88" s="11"/>
      <c r="BU88" s="11"/>
      <c r="BV88" s="11"/>
      <c r="BW88" s="11"/>
      <c r="BX88" s="11"/>
      <c r="BY88" s="11"/>
      <c r="BZ88" s="11"/>
      <c r="CA88" s="11"/>
      <c r="CB88" s="11"/>
      <c r="CC88" s="11"/>
      <c r="CD88" s="11"/>
    </row>
    <row r="89" spans="1:82" x14ac:dyDescent="0.2">
      <c r="A89" s="11" t="s">
        <v>318</v>
      </c>
      <c r="B89" s="11" t="s">
        <v>1567</v>
      </c>
      <c r="C89" s="11" t="s">
        <v>248</v>
      </c>
      <c r="D89" s="12">
        <v>7</v>
      </c>
      <c r="E89" s="12">
        <v>7</v>
      </c>
      <c r="F89" s="12">
        <v>7</v>
      </c>
      <c r="G89" s="12">
        <v>7</v>
      </c>
      <c r="H89" s="12">
        <v>7</v>
      </c>
      <c r="I89" s="12">
        <v>7</v>
      </c>
      <c r="J89" s="12">
        <v>7</v>
      </c>
      <c r="K89" s="12">
        <v>7</v>
      </c>
      <c r="L89" s="12">
        <v>7</v>
      </c>
      <c r="M89" s="12">
        <v>7</v>
      </c>
      <c r="N89" s="12">
        <v>7</v>
      </c>
      <c r="O89" s="12">
        <v>7</v>
      </c>
      <c r="P89" s="12">
        <v>7</v>
      </c>
      <c r="Q89" s="12">
        <v>7</v>
      </c>
      <c r="R89" s="12">
        <v>7</v>
      </c>
      <c r="S89" s="12">
        <v>7</v>
      </c>
      <c r="T89" s="12">
        <v>7</v>
      </c>
      <c r="U89" s="12">
        <v>7</v>
      </c>
      <c r="V89" s="12">
        <v>7</v>
      </c>
      <c r="W89" s="12">
        <v>7</v>
      </c>
      <c r="X89" s="12">
        <v>7</v>
      </c>
      <c r="Y89" s="12">
        <v>11</v>
      </c>
      <c r="Z89" s="12">
        <v>11</v>
      </c>
      <c r="AA89" s="12">
        <v>11</v>
      </c>
      <c r="AB89" s="12">
        <v>11</v>
      </c>
      <c r="AC89" s="12">
        <v>11</v>
      </c>
      <c r="AD89" s="12">
        <v>11</v>
      </c>
      <c r="AE89" s="12">
        <v>11</v>
      </c>
      <c r="AF89" s="12">
        <v>11</v>
      </c>
      <c r="AG89" s="12">
        <v>11</v>
      </c>
      <c r="AH89" s="12">
        <v>11</v>
      </c>
      <c r="AI89" s="12">
        <v>11</v>
      </c>
      <c r="AJ89" s="12">
        <v>11</v>
      </c>
      <c r="AK89" s="12">
        <v>11</v>
      </c>
      <c r="AL89" s="12">
        <v>11</v>
      </c>
      <c r="AM89" s="12">
        <v>11</v>
      </c>
      <c r="AN89" s="12">
        <v>11</v>
      </c>
      <c r="AO89" s="12">
        <v>11</v>
      </c>
      <c r="AP89" s="12">
        <v>11</v>
      </c>
      <c r="AQ89" s="12">
        <v>11</v>
      </c>
      <c r="AR89" s="12">
        <v>11</v>
      </c>
      <c r="AS89" s="12">
        <v>11</v>
      </c>
      <c r="AT89" s="12">
        <v>11</v>
      </c>
      <c r="AU89" s="12">
        <v>11</v>
      </c>
      <c r="AV89" s="12">
        <v>11</v>
      </c>
      <c r="AW89" s="12">
        <v>11</v>
      </c>
      <c r="AX89" s="12">
        <v>11</v>
      </c>
      <c r="AY89" s="12">
        <v>11</v>
      </c>
      <c r="AZ89" s="12">
        <v>11</v>
      </c>
      <c r="BA89" s="12">
        <v>11</v>
      </c>
      <c r="BB89" s="12">
        <v>11</v>
      </c>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c r="CC89" s="11"/>
      <c r="CD89" s="11"/>
    </row>
    <row r="90" spans="1:82" x14ac:dyDescent="0.2">
      <c r="A90" s="11" t="s">
        <v>1178</v>
      </c>
      <c r="B90" s="11" t="s">
        <v>1176</v>
      </c>
      <c r="C90" s="11" t="s">
        <v>73</v>
      </c>
      <c r="D90" s="12">
        <v>7</v>
      </c>
      <c r="E90" s="12">
        <v>7</v>
      </c>
      <c r="F90" s="12">
        <v>7</v>
      </c>
      <c r="G90" s="12">
        <v>7</v>
      </c>
      <c r="H90" s="12">
        <v>7</v>
      </c>
      <c r="I90" s="12">
        <v>7</v>
      </c>
      <c r="J90" s="12">
        <v>7</v>
      </c>
      <c r="K90" s="12">
        <v>7</v>
      </c>
      <c r="L90" s="12">
        <v>7</v>
      </c>
      <c r="M90" s="12">
        <v>7</v>
      </c>
      <c r="N90" s="12">
        <v>7</v>
      </c>
      <c r="O90" s="12">
        <v>7</v>
      </c>
      <c r="P90" s="12">
        <v>7</v>
      </c>
      <c r="Q90" s="12">
        <v>7</v>
      </c>
      <c r="R90" s="12">
        <v>7</v>
      </c>
      <c r="S90" s="12">
        <v>7</v>
      </c>
      <c r="T90" s="12">
        <v>7</v>
      </c>
      <c r="U90" s="12">
        <v>7</v>
      </c>
      <c r="V90" s="12">
        <v>11</v>
      </c>
      <c r="W90" s="12">
        <v>11</v>
      </c>
      <c r="X90" s="12">
        <v>11</v>
      </c>
      <c r="Y90" s="12" t="s">
        <v>1393</v>
      </c>
      <c r="Z90" s="12" t="s">
        <v>1393</v>
      </c>
      <c r="AA90" s="12" t="s">
        <v>1393</v>
      </c>
      <c r="AB90" s="12" t="s">
        <v>1393</v>
      </c>
      <c r="AC90" s="12" t="s">
        <v>1393</v>
      </c>
      <c r="AD90" s="12" t="s">
        <v>1393</v>
      </c>
      <c r="AE90" s="12">
        <v>11</v>
      </c>
      <c r="AF90" s="12">
        <v>11</v>
      </c>
      <c r="AG90" s="12">
        <v>11</v>
      </c>
      <c r="AH90" s="12">
        <v>11</v>
      </c>
      <c r="AI90" s="12">
        <v>11</v>
      </c>
      <c r="AJ90" s="12">
        <v>11</v>
      </c>
      <c r="AK90" s="12">
        <v>11</v>
      </c>
      <c r="AL90" s="12">
        <v>11</v>
      </c>
      <c r="AM90" s="12">
        <v>11</v>
      </c>
      <c r="AN90" s="12">
        <v>7</v>
      </c>
      <c r="AO90" s="12">
        <v>7</v>
      </c>
      <c r="AP90" s="12">
        <v>7</v>
      </c>
      <c r="AQ90" s="12">
        <v>7</v>
      </c>
      <c r="AR90" s="12">
        <v>7</v>
      </c>
      <c r="AS90" s="12">
        <v>7</v>
      </c>
      <c r="AT90" s="12">
        <v>7</v>
      </c>
      <c r="AU90" s="12">
        <v>7</v>
      </c>
      <c r="AV90" s="12">
        <v>7</v>
      </c>
      <c r="AW90" s="12">
        <v>7</v>
      </c>
      <c r="AX90" s="12">
        <v>7</v>
      </c>
      <c r="AY90" s="12">
        <v>7</v>
      </c>
      <c r="AZ90" s="12">
        <v>7</v>
      </c>
      <c r="BA90" s="12">
        <v>7</v>
      </c>
      <c r="BB90" s="12">
        <v>7</v>
      </c>
      <c r="BC90" s="11"/>
      <c r="BD90" s="11"/>
      <c r="BE90" s="11"/>
      <c r="BF90" s="11"/>
      <c r="BG90" s="11"/>
      <c r="BH90" s="11"/>
      <c r="BI90" s="11"/>
      <c r="BJ90" s="11"/>
      <c r="BK90" s="11"/>
      <c r="BL90" s="11"/>
      <c r="BM90" s="11"/>
      <c r="BN90" s="11"/>
      <c r="BO90" s="11"/>
      <c r="BP90" s="11"/>
      <c r="BQ90" s="11"/>
      <c r="BR90" s="11"/>
      <c r="BS90" s="11"/>
      <c r="BT90" s="11"/>
      <c r="BU90" s="11"/>
      <c r="BV90" s="11"/>
      <c r="BW90" s="11"/>
      <c r="BX90" s="11"/>
      <c r="BY90" s="11"/>
      <c r="BZ90" s="11"/>
      <c r="CA90" s="11"/>
      <c r="CB90" s="11"/>
      <c r="CC90" s="11"/>
      <c r="CD90" s="11"/>
    </row>
    <row r="91" spans="1:82" x14ac:dyDescent="0.2">
      <c r="A91" s="11" t="s">
        <v>1207</v>
      </c>
      <c r="B91" s="11" t="s">
        <v>1566</v>
      </c>
      <c r="C91" s="11" t="s">
        <v>248</v>
      </c>
      <c r="D91" s="12">
        <v>7</v>
      </c>
      <c r="E91" s="12">
        <v>7</v>
      </c>
      <c r="F91" s="12">
        <v>7</v>
      </c>
      <c r="G91" s="12">
        <v>7</v>
      </c>
      <c r="H91" s="12">
        <v>7</v>
      </c>
      <c r="I91" s="12">
        <v>7</v>
      </c>
      <c r="J91" s="12">
        <v>7</v>
      </c>
      <c r="K91" s="12">
        <v>7</v>
      </c>
      <c r="L91" s="12">
        <v>7</v>
      </c>
      <c r="M91" s="12">
        <v>7</v>
      </c>
      <c r="N91" s="12">
        <v>7</v>
      </c>
      <c r="O91" s="12">
        <v>7</v>
      </c>
      <c r="P91" s="12">
        <v>7</v>
      </c>
      <c r="Q91" s="12">
        <v>7</v>
      </c>
      <c r="R91" s="12">
        <v>7</v>
      </c>
      <c r="S91" s="12">
        <v>7</v>
      </c>
      <c r="T91" s="12">
        <v>7</v>
      </c>
      <c r="U91" s="12">
        <v>7</v>
      </c>
      <c r="V91" s="12">
        <v>7</v>
      </c>
      <c r="W91" s="12">
        <v>7</v>
      </c>
      <c r="X91" s="12">
        <v>7</v>
      </c>
      <c r="Y91" s="12">
        <v>11</v>
      </c>
      <c r="Z91" s="12">
        <v>11</v>
      </c>
      <c r="AA91" s="12">
        <v>11</v>
      </c>
      <c r="AB91" s="12">
        <v>11</v>
      </c>
      <c r="AC91" s="12">
        <v>11</v>
      </c>
      <c r="AD91" s="12">
        <v>11</v>
      </c>
      <c r="AE91" s="12">
        <v>11</v>
      </c>
      <c r="AF91" s="12">
        <v>11</v>
      </c>
      <c r="AG91" s="12">
        <v>11</v>
      </c>
      <c r="AH91" s="12">
        <v>11</v>
      </c>
      <c r="AI91" s="12">
        <v>11</v>
      </c>
      <c r="AJ91" s="12">
        <v>11</v>
      </c>
      <c r="AK91" s="12">
        <v>11</v>
      </c>
      <c r="AL91" s="12">
        <v>11</v>
      </c>
      <c r="AM91" s="12">
        <v>11</v>
      </c>
      <c r="AN91" s="12">
        <v>11</v>
      </c>
      <c r="AO91" s="12">
        <v>11</v>
      </c>
      <c r="AP91" s="12">
        <v>11</v>
      </c>
      <c r="AQ91" s="12">
        <v>11</v>
      </c>
      <c r="AR91" s="12">
        <v>11</v>
      </c>
      <c r="AS91" s="12">
        <v>11</v>
      </c>
      <c r="AT91" s="12">
        <v>11</v>
      </c>
      <c r="AU91" s="12">
        <v>11</v>
      </c>
      <c r="AV91" s="12">
        <v>11</v>
      </c>
      <c r="AW91" s="12">
        <v>11</v>
      </c>
      <c r="AX91" s="12">
        <v>11</v>
      </c>
      <c r="AY91" s="12">
        <v>11</v>
      </c>
      <c r="AZ91" s="12">
        <v>11</v>
      </c>
      <c r="BA91" s="12">
        <v>11</v>
      </c>
      <c r="BB91" s="12">
        <v>11</v>
      </c>
      <c r="BC91" s="11"/>
      <c r="BD91" s="11"/>
      <c r="BE91" s="11"/>
      <c r="BF91" s="11"/>
      <c r="BG91" s="11"/>
      <c r="BH91" s="11"/>
      <c r="BI91" s="11"/>
      <c r="BJ91" s="11"/>
      <c r="BK91" s="11"/>
      <c r="BL91" s="11"/>
      <c r="BM91" s="11"/>
      <c r="BN91" s="11"/>
      <c r="BO91" s="11"/>
      <c r="BP91" s="11"/>
      <c r="BQ91" s="11"/>
      <c r="BR91" s="11"/>
      <c r="BS91" s="11"/>
      <c r="BT91" s="11"/>
      <c r="BU91" s="11"/>
      <c r="BV91" s="11"/>
      <c r="BW91" s="11"/>
      <c r="BX91" s="11"/>
      <c r="BY91" s="11"/>
      <c r="BZ91" s="11"/>
      <c r="CA91" s="11"/>
      <c r="CB91" s="11"/>
      <c r="CC91" s="11"/>
      <c r="CD91" s="11"/>
    </row>
    <row r="92" spans="1:82" x14ac:dyDescent="0.2">
      <c r="A92" s="11" t="s">
        <v>820</v>
      </c>
      <c r="B92" s="11" t="s">
        <v>821</v>
      </c>
      <c r="C92" s="11" t="s">
        <v>119</v>
      </c>
      <c r="D92" s="12">
        <v>7</v>
      </c>
      <c r="E92" s="12">
        <v>7</v>
      </c>
      <c r="F92" s="12">
        <v>7</v>
      </c>
      <c r="G92" s="12">
        <v>7</v>
      </c>
      <c r="H92" s="12">
        <v>7</v>
      </c>
      <c r="I92" s="12">
        <v>7</v>
      </c>
      <c r="J92" s="12">
        <v>7</v>
      </c>
      <c r="K92" s="12">
        <v>7</v>
      </c>
      <c r="L92" s="12">
        <v>7</v>
      </c>
      <c r="M92" s="12">
        <v>7</v>
      </c>
      <c r="N92" s="12">
        <v>7</v>
      </c>
      <c r="O92" s="12">
        <v>7</v>
      </c>
      <c r="P92" s="12">
        <v>7</v>
      </c>
      <c r="Q92" s="12">
        <v>7</v>
      </c>
      <c r="R92" s="12">
        <v>7</v>
      </c>
      <c r="S92" s="12">
        <v>7</v>
      </c>
      <c r="T92" s="12">
        <v>7</v>
      </c>
      <c r="U92" s="12">
        <v>7</v>
      </c>
      <c r="V92" s="12">
        <v>7</v>
      </c>
      <c r="W92" s="12">
        <v>7</v>
      </c>
      <c r="X92" s="12">
        <v>7</v>
      </c>
      <c r="Y92" s="12">
        <v>7</v>
      </c>
      <c r="Z92" s="12">
        <v>7</v>
      </c>
      <c r="AA92" s="12">
        <v>7</v>
      </c>
      <c r="AB92" s="12">
        <v>7</v>
      </c>
      <c r="AC92" s="12">
        <v>7</v>
      </c>
      <c r="AD92" s="12">
        <v>7</v>
      </c>
      <c r="AE92" s="12">
        <v>7</v>
      </c>
      <c r="AF92" s="12">
        <v>7</v>
      </c>
      <c r="AG92" s="12">
        <v>7</v>
      </c>
      <c r="AH92" s="12">
        <v>7</v>
      </c>
      <c r="AI92" s="12">
        <v>7</v>
      </c>
      <c r="AJ92" s="12">
        <v>7</v>
      </c>
      <c r="AK92" s="12">
        <v>7</v>
      </c>
      <c r="AL92" s="12">
        <v>7</v>
      </c>
      <c r="AM92" s="12">
        <v>7</v>
      </c>
      <c r="AN92" s="12">
        <v>7</v>
      </c>
      <c r="AO92" s="12">
        <v>7</v>
      </c>
      <c r="AP92" s="12">
        <v>7</v>
      </c>
      <c r="AQ92" s="12">
        <v>7</v>
      </c>
      <c r="AR92" s="12">
        <v>7</v>
      </c>
      <c r="AS92" s="12">
        <v>7</v>
      </c>
      <c r="AT92" s="12">
        <v>7</v>
      </c>
      <c r="AU92" s="12">
        <v>7</v>
      </c>
      <c r="AV92" s="12">
        <v>7</v>
      </c>
      <c r="AW92" s="12">
        <v>7</v>
      </c>
      <c r="AX92" s="12">
        <v>7</v>
      </c>
      <c r="AY92" s="12">
        <v>7</v>
      </c>
      <c r="AZ92" s="12">
        <v>7</v>
      </c>
      <c r="BA92" s="12">
        <v>7</v>
      </c>
      <c r="BB92" s="12">
        <v>7</v>
      </c>
      <c r="BC92" s="11"/>
      <c r="BD92" s="11"/>
      <c r="BE92" s="11"/>
      <c r="BF92" s="11"/>
      <c r="BG92" s="11"/>
      <c r="BH92" s="11"/>
      <c r="BI92" s="11"/>
      <c r="BJ92" s="11"/>
      <c r="BK92" s="11"/>
      <c r="BL92" s="11"/>
      <c r="BM92" s="11"/>
      <c r="BN92" s="11"/>
      <c r="BO92" s="11"/>
      <c r="BP92" s="11"/>
      <c r="BQ92" s="11"/>
      <c r="BR92" s="11"/>
      <c r="BS92" s="11"/>
      <c r="BT92" s="11"/>
      <c r="BU92" s="11"/>
      <c r="BV92" s="11"/>
      <c r="BW92" s="11"/>
      <c r="BX92" s="11"/>
      <c r="BY92" s="11"/>
      <c r="BZ92" s="11"/>
      <c r="CA92" s="11"/>
      <c r="CB92" s="11"/>
      <c r="CC92" s="11"/>
      <c r="CD92" s="11"/>
    </row>
    <row r="93" spans="1:82" x14ac:dyDescent="0.2">
      <c r="A93" s="11" t="s">
        <v>897</v>
      </c>
      <c r="B93" s="11" t="s">
        <v>898</v>
      </c>
      <c r="C93" s="11" t="s">
        <v>248</v>
      </c>
      <c r="D93" s="12">
        <v>7</v>
      </c>
      <c r="E93" s="12">
        <v>7</v>
      </c>
      <c r="F93" s="12">
        <v>7</v>
      </c>
      <c r="G93" s="12">
        <v>7</v>
      </c>
      <c r="H93" s="12">
        <v>7</v>
      </c>
      <c r="I93" s="12">
        <v>7</v>
      </c>
      <c r="J93" s="12">
        <v>7</v>
      </c>
      <c r="K93" s="12">
        <v>7</v>
      </c>
      <c r="L93" s="12">
        <v>7</v>
      </c>
      <c r="M93" s="12">
        <v>7</v>
      </c>
      <c r="N93" s="12">
        <v>7</v>
      </c>
      <c r="O93" s="12">
        <v>7</v>
      </c>
      <c r="P93" s="12">
        <v>7</v>
      </c>
      <c r="Q93" s="12">
        <v>7</v>
      </c>
      <c r="R93" s="12">
        <v>7</v>
      </c>
      <c r="S93" s="12">
        <v>7</v>
      </c>
      <c r="T93" s="12">
        <v>11</v>
      </c>
      <c r="U93" s="12">
        <v>11</v>
      </c>
      <c r="V93" s="12">
        <v>11</v>
      </c>
      <c r="W93" s="12">
        <v>11</v>
      </c>
      <c r="X93" s="12">
        <v>11</v>
      </c>
      <c r="Y93" s="12">
        <v>11</v>
      </c>
      <c r="Z93" s="12">
        <v>11</v>
      </c>
      <c r="AA93" s="12">
        <v>11</v>
      </c>
      <c r="AB93" s="12">
        <v>11</v>
      </c>
      <c r="AC93" s="12">
        <v>11</v>
      </c>
      <c r="AD93" s="12">
        <v>11</v>
      </c>
      <c r="AE93" s="12">
        <v>11</v>
      </c>
      <c r="AF93" s="12">
        <v>11</v>
      </c>
      <c r="AG93" s="12">
        <v>11</v>
      </c>
      <c r="AH93" s="12">
        <v>11</v>
      </c>
      <c r="AI93" s="12">
        <v>11</v>
      </c>
      <c r="AJ93" s="12">
        <v>11</v>
      </c>
      <c r="AK93" s="12">
        <v>11</v>
      </c>
      <c r="AL93" s="12">
        <v>11</v>
      </c>
      <c r="AM93" s="12">
        <v>11</v>
      </c>
      <c r="AN93" s="12">
        <v>11</v>
      </c>
      <c r="AO93" s="12">
        <v>11</v>
      </c>
      <c r="AP93" s="12">
        <v>11</v>
      </c>
      <c r="AQ93" s="12">
        <v>11</v>
      </c>
      <c r="AR93" s="12">
        <v>11</v>
      </c>
      <c r="AS93" s="12">
        <v>11</v>
      </c>
      <c r="AT93" s="12">
        <v>11</v>
      </c>
      <c r="AU93" s="12">
        <v>11</v>
      </c>
      <c r="AV93" s="12">
        <v>11</v>
      </c>
      <c r="AW93" s="12">
        <v>11</v>
      </c>
      <c r="AX93" s="12">
        <v>11</v>
      </c>
      <c r="AY93" s="12">
        <v>11</v>
      </c>
      <c r="AZ93" s="12">
        <v>11</v>
      </c>
      <c r="BA93" s="12">
        <v>11</v>
      </c>
      <c r="BB93" s="12">
        <v>11</v>
      </c>
      <c r="BC93" s="11"/>
      <c r="BD93" s="11"/>
      <c r="BE93" s="11"/>
      <c r="BF93" s="11"/>
      <c r="BG93" s="11"/>
      <c r="BH93" s="11"/>
      <c r="BI93" s="11"/>
      <c r="BJ93" s="11"/>
      <c r="BK93" s="11"/>
      <c r="BL93" s="11"/>
      <c r="BM93" s="11"/>
      <c r="BN93" s="11"/>
      <c r="BO93" s="11"/>
      <c r="BP93" s="11"/>
      <c r="BQ93" s="11"/>
      <c r="BR93" s="11"/>
      <c r="BS93" s="11"/>
      <c r="BT93" s="11"/>
      <c r="BU93" s="11"/>
      <c r="BV93" s="11"/>
      <c r="BW93" s="11"/>
      <c r="BX93" s="11"/>
      <c r="BY93" s="11"/>
      <c r="BZ93" s="11"/>
      <c r="CA93" s="11"/>
      <c r="CB93" s="11"/>
      <c r="CC93" s="11"/>
      <c r="CD93" s="11"/>
    </row>
    <row r="94" spans="1:82" x14ac:dyDescent="0.2">
      <c r="A94" s="11" t="s">
        <v>1424</v>
      </c>
      <c r="B94" s="11" t="s">
        <v>1425</v>
      </c>
      <c r="C94" s="11" t="s">
        <v>73</v>
      </c>
      <c r="D94" s="12">
        <v>7</v>
      </c>
      <c r="E94" s="12">
        <v>7</v>
      </c>
      <c r="F94" s="12">
        <v>7</v>
      </c>
      <c r="G94" s="12">
        <v>7</v>
      </c>
      <c r="H94" s="12">
        <v>7</v>
      </c>
      <c r="I94" s="12">
        <v>7</v>
      </c>
      <c r="J94" s="12">
        <v>7</v>
      </c>
      <c r="K94" s="12">
        <v>7</v>
      </c>
      <c r="L94" s="12">
        <v>7</v>
      </c>
      <c r="M94" s="12">
        <v>7</v>
      </c>
      <c r="N94" s="12">
        <v>7</v>
      </c>
      <c r="O94" s="12">
        <v>7</v>
      </c>
      <c r="P94" s="12">
        <v>7</v>
      </c>
      <c r="Q94" s="12">
        <v>7</v>
      </c>
      <c r="R94" s="12">
        <v>7</v>
      </c>
      <c r="S94" s="12">
        <v>7</v>
      </c>
      <c r="T94" s="12">
        <v>7</v>
      </c>
      <c r="U94" s="12">
        <v>7</v>
      </c>
      <c r="V94" s="12">
        <v>7</v>
      </c>
      <c r="W94" s="12">
        <v>11</v>
      </c>
      <c r="X94" s="12">
        <v>11</v>
      </c>
      <c r="Y94" s="12">
        <v>11</v>
      </c>
      <c r="Z94" s="12" t="s">
        <v>1393</v>
      </c>
      <c r="AA94" s="12" t="s">
        <v>1393</v>
      </c>
      <c r="AB94" s="12" t="s">
        <v>1393</v>
      </c>
      <c r="AC94" s="12" t="s">
        <v>1393</v>
      </c>
      <c r="AD94" s="12">
        <v>7</v>
      </c>
      <c r="AE94" s="12">
        <v>7</v>
      </c>
      <c r="AF94" s="12">
        <v>7</v>
      </c>
      <c r="AG94" s="12">
        <v>7</v>
      </c>
      <c r="AH94" s="12">
        <v>7</v>
      </c>
      <c r="AI94" s="12">
        <v>7</v>
      </c>
      <c r="AJ94" s="12">
        <v>7</v>
      </c>
      <c r="AK94" s="12">
        <v>7</v>
      </c>
      <c r="AL94" s="12">
        <v>7</v>
      </c>
      <c r="AM94" s="12">
        <v>7</v>
      </c>
      <c r="AN94" s="12">
        <v>7</v>
      </c>
      <c r="AO94" s="12">
        <v>7</v>
      </c>
      <c r="AP94" s="12">
        <v>7</v>
      </c>
      <c r="AQ94" s="12">
        <v>7</v>
      </c>
      <c r="AR94" s="12">
        <v>7</v>
      </c>
      <c r="AS94" s="12">
        <v>7</v>
      </c>
      <c r="AT94" s="12">
        <v>7</v>
      </c>
      <c r="AU94" s="12">
        <v>7</v>
      </c>
      <c r="AV94" s="12">
        <v>7</v>
      </c>
      <c r="AW94" s="12">
        <v>7</v>
      </c>
      <c r="AX94" s="12">
        <v>7</v>
      </c>
      <c r="AY94" s="12">
        <v>7</v>
      </c>
      <c r="AZ94" s="12">
        <v>7</v>
      </c>
      <c r="BA94" s="12">
        <v>7</v>
      </c>
      <c r="BB94" s="12">
        <v>7</v>
      </c>
      <c r="BC94" s="11"/>
      <c r="BD94" s="11"/>
      <c r="BE94" s="11"/>
      <c r="BF94" s="11"/>
      <c r="BG94" s="11"/>
      <c r="BH94" s="11"/>
      <c r="BI94" s="11"/>
      <c r="BJ94" s="11"/>
      <c r="BK94" s="11"/>
      <c r="BL94" s="11"/>
      <c r="BM94" s="11"/>
      <c r="BN94" s="11"/>
      <c r="BO94" s="11"/>
      <c r="BP94" s="11"/>
      <c r="BQ94" s="11"/>
      <c r="BR94" s="11"/>
      <c r="BS94" s="11"/>
      <c r="BT94" s="11"/>
      <c r="BU94" s="11"/>
      <c r="BV94" s="11"/>
      <c r="BW94" s="11"/>
      <c r="BX94" s="11"/>
      <c r="BY94" s="11"/>
      <c r="BZ94" s="11"/>
      <c r="CA94" s="11"/>
      <c r="CB94" s="11"/>
      <c r="CC94" s="11"/>
      <c r="CD94" s="11"/>
    </row>
    <row r="95" spans="1:82" x14ac:dyDescent="0.2">
      <c r="A95" s="11" t="s">
        <v>345</v>
      </c>
      <c r="B95" s="11" t="s">
        <v>1565</v>
      </c>
      <c r="C95" s="11" t="s">
        <v>119</v>
      </c>
      <c r="D95" s="12">
        <v>7</v>
      </c>
      <c r="E95" s="12">
        <v>7</v>
      </c>
      <c r="F95" s="12">
        <v>7</v>
      </c>
      <c r="G95" s="12">
        <v>7</v>
      </c>
      <c r="H95" s="12">
        <v>7</v>
      </c>
      <c r="I95" s="12">
        <v>7</v>
      </c>
      <c r="J95" s="12">
        <v>7</v>
      </c>
      <c r="K95" s="12">
        <v>7</v>
      </c>
      <c r="L95" s="12">
        <v>7</v>
      </c>
      <c r="M95" s="12">
        <v>7</v>
      </c>
      <c r="N95" s="12">
        <v>7</v>
      </c>
      <c r="O95" s="12">
        <v>7</v>
      </c>
      <c r="P95" s="12">
        <v>7</v>
      </c>
      <c r="Q95" s="12">
        <v>7</v>
      </c>
      <c r="R95" s="12">
        <v>7</v>
      </c>
      <c r="S95" s="12">
        <v>7</v>
      </c>
      <c r="T95" s="12">
        <v>7</v>
      </c>
      <c r="U95" s="12">
        <v>7</v>
      </c>
      <c r="V95" s="12">
        <v>7</v>
      </c>
      <c r="W95" s="12">
        <v>7</v>
      </c>
      <c r="X95" s="12">
        <v>7</v>
      </c>
      <c r="Y95" s="12">
        <v>7</v>
      </c>
      <c r="Z95" s="12">
        <v>7</v>
      </c>
      <c r="AA95" s="12">
        <v>7</v>
      </c>
      <c r="AB95" s="12">
        <v>7</v>
      </c>
      <c r="AC95" s="12">
        <v>7</v>
      </c>
      <c r="AD95" s="12">
        <v>7</v>
      </c>
      <c r="AE95" s="12">
        <v>7</v>
      </c>
      <c r="AF95" s="12">
        <v>7</v>
      </c>
      <c r="AG95" s="12">
        <v>7</v>
      </c>
      <c r="AH95" s="12">
        <v>7</v>
      </c>
      <c r="AI95" s="12">
        <v>7</v>
      </c>
      <c r="AJ95" s="12">
        <v>7</v>
      </c>
      <c r="AK95" s="12">
        <v>7</v>
      </c>
      <c r="AL95" s="12">
        <v>7</v>
      </c>
      <c r="AM95" s="12">
        <v>7</v>
      </c>
      <c r="AN95" s="12">
        <v>7</v>
      </c>
      <c r="AO95" s="12">
        <v>7</v>
      </c>
      <c r="AP95" s="12">
        <v>7</v>
      </c>
      <c r="AQ95" s="12">
        <v>7</v>
      </c>
      <c r="AR95" s="12">
        <v>7</v>
      </c>
      <c r="AS95" s="12">
        <v>7</v>
      </c>
      <c r="AT95" s="12">
        <v>7</v>
      </c>
      <c r="AU95" s="12">
        <v>7</v>
      </c>
      <c r="AV95" s="12">
        <v>7</v>
      </c>
      <c r="AW95" s="12">
        <v>7</v>
      </c>
      <c r="AX95" s="12">
        <v>7</v>
      </c>
      <c r="AY95" s="12">
        <v>7</v>
      </c>
      <c r="AZ95" s="12">
        <v>7</v>
      </c>
      <c r="BA95" s="12">
        <v>7</v>
      </c>
      <c r="BB95" s="12">
        <v>7</v>
      </c>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c r="CC95" s="11"/>
      <c r="CD95" s="11"/>
    </row>
    <row r="96" spans="1:82" x14ac:dyDescent="0.2">
      <c r="A96" s="11" t="s">
        <v>1564</v>
      </c>
      <c r="B96" s="11" t="s">
        <v>1563</v>
      </c>
      <c r="C96" s="11" t="s">
        <v>119</v>
      </c>
      <c r="D96" s="12">
        <v>7</v>
      </c>
      <c r="E96" s="12">
        <v>7</v>
      </c>
      <c r="F96" s="12">
        <v>7</v>
      </c>
      <c r="G96" s="12">
        <v>7</v>
      </c>
      <c r="H96" s="12">
        <v>7</v>
      </c>
      <c r="I96" s="12">
        <v>7</v>
      </c>
      <c r="J96" s="12">
        <v>7</v>
      </c>
      <c r="K96" s="12">
        <v>7</v>
      </c>
      <c r="L96" s="12">
        <v>7</v>
      </c>
      <c r="M96" s="12">
        <v>7</v>
      </c>
      <c r="N96" s="12">
        <v>7</v>
      </c>
      <c r="O96" s="12">
        <v>7</v>
      </c>
      <c r="P96" s="12">
        <v>7</v>
      </c>
      <c r="Q96" s="12">
        <v>7</v>
      </c>
      <c r="R96" s="12">
        <v>7</v>
      </c>
      <c r="S96" s="12">
        <v>7</v>
      </c>
      <c r="T96" s="12">
        <v>7</v>
      </c>
      <c r="U96" s="12">
        <v>7</v>
      </c>
      <c r="V96" s="12">
        <v>7</v>
      </c>
      <c r="W96" s="12">
        <v>7</v>
      </c>
      <c r="X96" s="12">
        <v>7</v>
      </c>
      <c r="Y96" s="12">
        <v>7</v>
      </c>
      <c r="Z96" s="12">
        <v>7</v>
      </c>
      <c r="AA96" s="12">
        <v>7</v>
      </c>
      <c r="AB96" s="12">
        <v>7</v>
      </c>
      <c r="AC96" s="12">
        <v>7</v>
      </c>
      <c r="AD96" s="12">
        <v>7</v>
      </c>
      <c r="AE96" s="12">
        <v>7</v>
      </c>
      <c r="AF96" s="12">
        <v>7</v>
      </c>
      <c r="AG96" s="12">
        <v>7</v>
      </c>
      <c r="AH96" s="12">
        <v>7</v>
      </c>
      <c r="AI96" s="12">
        <v>7</v>
      </c>
      <c r="AJ96" s="12">
        <v>7</v>
      </c>
      <c r="AK96" s="12">
        <v>7</v>
      </c>
      <c r="AL96" s="12">
        <v>7</v>
      </c>
      <c r="AM96" s="12">
        <v>7</v>
      </c>
      <c r="AN96" s="12">
        <v>7</v>
      </c>
      <c r="AO96" s="12">
        <v>7</v>
      </c>
      <c r="AP96" s="12">
        <v>7</v>
      </c>
      <c r="AQ96" s="12">
        <v>7</v>
      </c>
      <c r="AR96" s="12">
        <v>7</v>
      </c>
      <c r="AS96" s="12">
        <v>7</v>
      </c>
      <c r="AT96" s="12">
        <v>7</v>
      </c>
      <c r="AU96" s="12">
        <v>7</v>
      </c>
      <c r="AV96" s="12">
        <v>7</v>
      </c>
      <c r="AW96" s="12">
        <v>7</v>
      </c>
      <c r="AX96" s="12">
        <v>7</v>
      </c>
      <c r="AY96" s="12">
        <v>7</v>
      </c>
      <c r="AZ96" s="12">
        <v>7</v>
      </c>
      <c r="BA96" s="12">
        <v>7</v>
      </c>
      <c r="BB96" s="12">
        <v>7</v>
      </c>
      <c r="BC96" s="11"/>
      <c r="BD96" s="11"/>
      <c r="BE96" s="11"/>
      <c r="BF96" s="11"/>
      <c r="BG96" s="11"/>
      <c r="BH96" s="11"/>
      <c r="BI96" s="11"/>
      <c r="BJ96" s="11"/>
      <c r="BK96" s="11"/>
      <c r="BL96" s="11"/>
      <c r="BM96" s="11"/>
      <c r="BN96" s="11"/>
      <c r="BO96" s="11"/>
      <c r="BP96" s="11"/>
      <c r="BQ96" s="11"/>
      <c r="BR96" s="11"/>
      <c r="BS96" s="11"/>
      <c r="BT96" s="11"/>
      <c r="BU96" s="11"/>
      <c r="BV96" s="11"/>
      <c r="BW96" s="11"/>
      <c r="BX96" s="11"/>
      <c r="BY96" s="11"/>
      <c r="BZ96" s="11"/>
      <c r="CA96" s="11"/>
      <c r="CB96" s="11"/>
      <c r="CC96" s="11"/>
      <c r="CD96" s="11"/>
    </row>
    <row r="97" spans="1:82" x14ac:dyDescent="0.2">
      <c r="A97" s="11" t="s">
        <v>1374</v>
      </c>
      <c r="B97" s="11" t="s">
        <v>1375</v>
      </c>
      <c r="C97" s="11" t="s">
        <v>119</v>
      </c>
      <c r="D97" s="12">
        <v>7</v>
      </c>
      <c r="E97" s="12">
        <v>7</v>
      </c>
      <c r="F97" s="12">
        <v>7</v>
      </c>
      <c r="G97" s="12">
        <v>7</v>
      </c>
      <c r="H97" s="12">
        <v>7</v>
      </c>
      <c r="I97" s="12">
        <v>7</v>
      </c>
      <c r="J97" s="12">
        <v>7</v>
      </c>
      <c r="K97" s="12">
        <v>7</v>
      </c>
      <c r="L97" s="12">
        <v>7</v>
      </c>
      <c r="M97" s="12">
        <v>7</v>
      </c>
      <c r="N97" s="12">
        <v>7</v>
      </c>
      <c r="O97" s="12">
        <v>7</v>
      </c>
      <c r="P97" s="12">
        <v>7</v>
      </c>
      <c r="Q97" s="12">
        <v>7</v>
      </c>
      <c r="R97" s="12">
        <v>7</v>
      </c>
      <c r="S97" s="12">
        <v>7</v>
      </c>
      <c r="T97" s="12">
        <v>7</v>
      </c>
      <c r="U97" s="12">
        <v>7</v>
      </c>
      <c r="V97" s="12">
        <v>7</v>
      </c>
      <c r="W97" s="12">
        <v>7</v>
      </c>
      <c r="X97" s="12">
        <v>7</v>
      </c>
      <c r="Y97" s="12">
        <v>7</v>
      </c>
      <c r="Z97" s="12">
        <v>7</v>
      </c>
      <c r="AA97" s="12">
        <v>7</v>
      </c>
      <c r="AB97" s="12">
        <v>7</v>
      </c>
      <c r="AC97" s="12">
        <v>7</v>
      </c>
      <c r="AD97" s="12">
        <v>7</v>
      </c>
      <c r="AE97" s="12">
        <v>7</v>
      </c>
      <c r="AF97" s="12">
        <v>7</v>
      </c>
      <c r="AG97" s="12">
        <v>7</v>
      </c>
      <c r="AH97" s="12">
        <v>7</v>
      </c>
      <c r="AI97" s="12">
        <v>7</v>
      </c>
      <c r="AJ97" s="12">
        <v>7</v>
      </c>
      <c r="AK97" s="12">
        <v>7</v>
      </c>
      <c r="AL97" s="12">
        <v>7</v>
      </c>
      <c r="AM97" s="12">
        <v>7</v>
      </c>
      <c r="AN97" s="12">
        <v>7</v>
      </c>
      <c r="AO97" s="12">
        <v>7</v>
      </c>
      <c r="AP97" s="12">
        <v>7</v>
      </c>
      <c r="AQ97" s="12">
        <v>7</v>
      </c>
      <c r="AR97" s="12">
        <v>7</v>
      </c>
      <c r="AS97" s="12">
        <v>7</v>
      </c>
      <c r="AT97" s="12">
        <v>7</v>
      </c>
      <c r="AU97" s="12">
        <v>7</v>
      </c>
      <c r="AV97" s="12">
        <v>7</v>
      </c>
      <c r="AW97" s="12">
        <v>7</v>
      </c>
      <c r="AX97" s="12">
        <v>7</v>
      </c>
      <c r="AY97" s="12">
        <v>7</v>
      </c>
      <c r="AZ97" s="12">
        <v>7</v>
      </c>
      <c r="BA97" s="12">
        <v>7</v>
      </c>
      <c r="BB97" s="12">
        <v>7</v>
      </c>
      <c r="BC97" s="11"/>
      <c r="BD97" s="11"/>
      <c r="BE97" s="11"/>
      <c r="BF97" s="11"/>
      <c r="BG97" s="11"/>
      <c r="BH97" s="11"/>
      <c r="BI97" s="11"/>
      <c r="BJ97" s="11"/>
      <c r="BK97" s="11"/>
      <c r="BL97" s="11"/>
      <c r="BM97" s="11"/>
      <c r="BN97" s="11"/>
      <c r="BO97" s="11"/>
      <c r="BP97" s="11"/>
      <c r="BQ97" s="11"/>
      <c r="BR97" s="11"/>
      <c r="BS97" s="11"/>
      <c r="BT97" s="11"/>
      <c r="BU97" s="11"/>
      <c r="BV97" s="11"/>
      <c r="BW97" s="11"/>
      <c r="BX97" s="11"/>
      <c r="BY97" s="11"/>
      <c r="BZ97" s="11"/>
      <c r="CA97" s="11"/>
      <c r="CB97" s="11"/>
      <c r="CC97" s="11"/>
      <c r="CD97" s="11"/>
    </row>
    <row r="98" spans="1:82" x14ac:dyDescent="0.2">
      <c r="A98" s="11" t="s">
        <v>694</v>
      </c>
      <c r="B98" s="11" t="s">
        <v>695</v>
      </c>
      <c r="C98" s="11" t="s">
        <v>248</v>
      </c>
      <c r="D98" s="12">
        <v>7</v>
      </c>
      <c r="E98" s="12">
        <v>7</v>
      </c>
      <c r="F98" s="12">
        <v>7</v>
      </c>
      <c r="G98" s="12">
        <v>7</v>
      </c>
      <c r="H98" s="12">
        <v>7</v>
      </c>
      <c r="I98" s="12">
        <v>7</v>
      </c>
      <c r="J98" s="12">
        <v>7</v>
      </c>
      <c r="K98" s="12">
        <v>7</v>
      </c>
      <c r="L98" s="12">
        <v>7</v>
      </c>
      <c r="M98" s="12">
        <v>11</v>
      </c>
      <c r="N98" s="12">
        <v>11</v>
      </c>
      <c r="O98" s="12">
        <v>11</v>
      </c>
      <c r="P98" s="12">
        <v>11</v>
      </c>
      <c r="Q98" s="12">
        <v>11</v>
      </c>
      <c r="R98" s="12">
        <v>11</v>
      </c>
      <c r="S98" s="12">
        <v>11</v>
      </c>
      <c r="T98" s="12">
        <v>11</v>
      </c>
      <c r="U98" s="12">
        <v>11</v>
      </c>
      <c r="V98" s="12">
        <v>11</v>
      </c>
      <c r="W98" s="12">
        <v>7</v>
      </c>
      <c r="X98" s="12">
        <v>7</v>
      </c>
      <c r="Y98" s="12">
        <v>7</v>
      </c>
      <c r="Z98" s="12">
        <v>7</v>
      </c>
      <c r="AA98" s="12">
        <v>7</v>
      </c>
      <c r="AB98" s="12">
        <v>7</v>
      </c>
      <c r="AC98" s="12">
        <v>7</v>
      </c>
      <c r="AD98" s="12">
        <v>7</v>
      </c>
      <c r="AE98" s="12">
        <v>7</v>
      </c>
      <c r="AF98" s="12">
        <v>7</v>
      </c>
      <c r="AG98" s="12">
        <v>7</v>
      </c>
      <c r="AH98" s="12">
        <v>7</v>
      </c>
      <c r="AI98" s="12">
        <v>7</v>
      </c>
      <c r="AJ98" s="12">
        <v>7</v>
      </c>
      <c r="AK98" s="12">
        <v>7</v>
      </c>
      <c r="AL98" s="12">
        <v>7</v>
      </c>
      <c r="AM98" s="12">
        <v>7</v>
      </c>
      <c r="AN98" s="12">
        <v>7</v>
      </c>
      <c r="AO98" s="12">
        <v>7</v>
      </c>
      <c r="AP98" s="12">
        <v>7</v>
      </c>
      <c r="AQ98" s="12">
        <v>7</v>
      </c>
      <c r="AR98" s="12">
        <v>7</v>
      </c>
      <c r="AS98" s="12">
        <v>7</v>
      </c>
      <c r="AT98" s="12">
        <v>7</v>
      </c>
      <c r="AU98" s="12">
        <v>7</v>
      </c>
      <c r="AV98" s="12">
        <v>7</v>
      </c>
      <c r="AW98" s="12">
        <v>7</v>
      </c>
      <c r="AX98" s="12">
        <v>7</v>
      </c>
      <c r="AY98" s="12">
        <v>7</v>
      </c>
      <c r="AZ98" s="12">
        <v>7</v>
      </c>
      <c r="BA98" s="12">
        <v>7</v>
      </c>
      <c r="BB98" s="12">
        <v>7</v>
      </c>
      <c r="BC98" s="11"/>
      <c r="BD98" s="11"/>
      <c r="BE98" s="11"/>
      <c r="BF98" s="11"/>
      <c r="BG98" s="11"/>
      <c r="BH98" s="11"/>
      <c r="BI98" s="11"/>
      <c r="BJ98" s="11"/>
      <c r="BK98" s="11"/>
      <c r="BL98" s="11"/>
      <c r="BM98" s="11"/>
      <c r="BN98" s="11"/>
      <c r="BO98" s="11"/>
      <c r="BP98" s="11"/>
      <c r="BQ98" s="11"/>
      <c r="BR98" s="11"/>
      <c r="BS98" s="11"/>
      <c r="BT98" s="11"/>
      <c r="BU98" s="11"/>
      <c r="BV98" s="11"/>
      <c r="BW98" s="11"/>
      <c r="BX98" s="11"/>
      <c r="BY98" s="11"/>
      <c r="BZ98" s="11"/>
      <c r="CA98" s="11"/>
      <c r="CB98" s="11"/>
      <c r="CC98" s="11"/>
      <c r="CD98" s="11"/>
    </row>
    <row r="99" spans="1:82" x14ac:dyDescent="0.2">
      <c r="A99" s="11" t="s">
        <v>1059</v>
      </c>
      <c r="B99" s="11" t="s">
        <v>1060</v>
      </c>
      <c r="C99" s="11" t="s">
        <v>73</v>
      </c>
      <c r="D99" s="12">
        <v>7</v>
      </c>
      <c r="E99" s="12">
        <v>7</v>
      </c>
      <c r="F99" s="12">
        <v>7</v>
      </c>
      <c r="G99" s="12">
        <v>7</v>
      </c>
      <c r="H99" s="12">
        <v>7</v>
      </c>
      <c r="I99" s="12">
        <v>7</v>
      </c>
      <c r="J99" s="12">
        <v>7</v>
      </c>
      <c r="K99" s="12">
        <v>7</v>
      </c>
      <c r="L99" s="12">
        <v>7</v>
      </c>
      <c r="M99" s="12">
        <v>7</v>
      </c>
      <c r="N99" s="12">
        <v>7</v>
      </c>
      <c r="O99" s="12">
        <v>7</v>
      </c>
      <c r="P99" s="12">
        <v>7</v>
      </c>
      <c r="Q99" s="12">
        <v>7</v>
      </c>
      <c r="R99" s="12">
        <v>7</v>
      </c>
      <c r="S99" s="12">
        <v>7</v>
      </c>
      <c r="T99" s="12">
        <v>7</v>
      </c>
      <c r="U99" s="12">
        <v>7</v>
      </c>
      <c r="V99" s="12">
        <v>7</v>
      </c>
      <c r="W99" s="12" t="s">
        <v>1393</v>
      </c>
      <c r="X99" s="12" t="s">
        <v>1393</v>
      </c>
      <c r="Y99" s="12" t="s">
        <v>1393</v>
      </c>
      <c r="Z99" s="12" t="s">
        <v>1393</v>
      </c>
      <c r="AA99" s="12" t="s">
        <v>1393</v>
      </c>
      <c r="AB99" s="12" t="s">
        <v>1393</v>
      </c>
      <c r="AC99" s="12" t="s">
        <v>1393</v>
      </c>
      <c r="AD99" s="12" t="s">
        <v>1393</v>
      </c>
      <c r="AE99" s="12" t="s">
        <v>1393</v>
      </c>
      <c r="AF99" s="12" t="s">
        <v>1393</v>
      </c>
      <c r="AG99" s="12" t="s">
        <v>1393</v>
      </c>
      <c r="AH99" s="12" t="s">
        <v>1393</v>
      </c>
      <c r="AI99" s="12" t="s">
        <v>1393</v>
      </c>
      <c r="AJ99" s="12" t="s">
        <v>1393</v>
      </c>
      <c r="AK99" s="12" t="s">
        <v>1488</v>
      </c>
      <c r="AL99" s="12" t="s">
        <v>1488</v>
      </c>
      <c r="AM99" s="12" t="s">
        <v>1488</v>
      </c>
      <c r="AN99" s="12" t="s">
        <v>1488</v>
      </c>
      <c r="AO99" s="12" t="s">
        <v>1488</v>
      </c>
      <c r="AP99" s="12" t="s">
        <v>1488</v>
      </c>
      <c r="AQ99" s="12" t="s">
        <v>1488</v>
      </c>
      <c r="AR99" s="12" t="s">
        <v>1488</v>
      </c>
      <c r="AS99" s="12" t="s">
        <v>1488</v>
      </c>
      <c r="AT99" s="12" t="s">
        <v>1488</v>
      </c>
      <c r="AU99" s="12" t="s">
        <v>1488</v>
      </c>
      <c r="AV99" s="12" t="s">
        <v>1488</v>
      </c>
      <c r="AW99" s="12" t="s">
        <v>1488</v>
      </c>
      <c r="AX99" s="12" t="s">
        <v>1488</v>
      </c>
      <c r="AY99" s="12" t="s">
        <v>1488</v>
      </c>
      <c r="AZ99" s="12" t="s">
        <v>1488</v>
      </c>
      <c r="BA99" s="12" t="s">
        <v>1488</v>
      </c>
      <c r="BB99" s="12" t="s">
        <v>1488</v>
      </c>
      <c r="BC99" s="11"/>
      <c r="BD99" s="11"/>
      <c r="BE99" s="11"/>
      <c r="BF99" s="11"/>
      <c r="BG99" s="11"/>
      <c r="BH99" s="11"/>
      <c r="BI99" s="11"/>
      <c r="BJ99" s="11"/>
      <c r="BK99" s="11"/>
      <c r="BL99" s="11"/>
      <c r="BM99" s="11"/>
      <c r="BN99" s="11"/>
      <c r="BO99" s="11"/>
      <c r="BP99" s="11"/>
      <c r="BQ99" s="11"/>
      <c r="BR99" s="11"/>
      <c r="BS99" s="11"/>
      <c r="BT99" s="11"/>
      <c r="BU99" s="11"/>
      <c r="BV99" s="11"/>
      <c r="BW99" s="11"/>
      <c r="BX99" s="11"/>
      <c r="BY99" s="11"/>
      <c r="BZ99" s="11"/>
      <c r="CA99" s="11"/>
      <c r="CB99" s="11"/>
      <c r="CC99" s="11"/>
      <c r="CD99" s="11"/>
    </row>
    <row r="100" spans="1:82" x14ac:dyDescent="0.2">
      <c r="A100" s="11" t="s">
        <v>877</v>
      </c>
      <c r="B100" s="11" t="s">
        <v>1562</v>
      </c>
      <c r="C100" s="11" t="s">
        <v>119</v>
      </c>
      <c r="D100" s="12">
        <v>7</v>
      </c>
      <c r="E100" s="12">
        <v>7</v>
      </c>
      <c r="F100" s="12">
        <v>7</v>
      </c>
      <c r="G100" s="12">
        <v>7</v>
      </c>
      <c r="H100" s="12">
        <v>7</v>
      </c>
      <c r="I100" s="12">
        <v>7</v>
      </c>
      <c r="J100" s="12">
        <v>7</v>
      </c>
      <c r="K100" s="12">
        <v>7</v>
      </c>
      <c r="L100" s="12">
        <v>7</v>
      </c>
      <c r="M100" s="12">
        <v>7</v>
      </c>
      <c r="N100" s="12">
        <v>7</v>
      </c>
      <c r="O100" s="12">
        <v>7</v>
      </c>
      <c r="P100" s="12">
        <v>7</v>
      </c>
      <c r="Q100" s="12">
        <v>7</v>
      </c>
      <c r="R100" s="12">
        <v>7</v>
      </c>
      <c r="S100" s="12">
        <v>7</v>
      </c>
      <c r="T100" s="12">
        <v>7</v>
      </c>
      <c r="U100" s="12">
        <v>7</v>
      </c>
      <c r="V100" s="12">
        <v>7</v>
      </c>
      <c r="W100" s="12">
        <v>7</v>
      </c>
      <c r="X100" s="12">
        <v>7</v>
      </c>
      <c r="Y100" s="12">
        <v>7</v>
      </c>
      <c r="Z100" s="12">
        <v>7</v>
      </c>
      <c r="AA100" s="12">
        <v>7</v>
      </c>
      <c r="AB100" s="12">
        <v>7</v>
      </c>
      <c r="AC100" s="12">
        <v>7</v>
      </c>
      <c r="AD100" s="12">
        <v>7</v>
      </c>
      <c r="AE100" s="12">
        <v>7</v>
      </c>
      <c r="AF100" s="12">
        <v>7</v>
      </c>
      <c r="AG100" s="12">
        <v>7</v>
      </c>
      <c r="AH100" s="12">
        <v>7</v>
      </c>
      <c r="AI100" s="12">
        <v>7</v>
      </c>
      <c r="AJ100" s="12">
        <v>7</v>
      </c>
      <c r="AK100" s="12">
        <v>7</v>
      </c>
      <c r="AL100" s="12">
        <v>7</v>
      </c>
      <c r="AM100" s="12">
        <v>7</v>
      </c>
      <c r="AN100" s="12">
        <v>7</v>
      </c>
      <c r="AO100" s="12">
        <v>7</v>
      </c>
      <c r="AP100" s="12">
        <v>7</v>
      </c>
      <c r="AQ100" s="12">
        <v>7</v>
      </c>
      <c r="AR100" s="12">
        <v>7</v>
      </c>
      <c r="AS100" s="12">
        <v>7</v>
      </c>
      <c r="AT100" s="12">
        <v>7</v>
      </c>
      <c r="AU100" s="12">
        <v>7</v>
      </c>
      <c r="AV100" s="12">
        <v>7</v>
      </c>
      <c r="AW100" s="12">
        <v>7</v>
      </c>
      <c r="AX100" s="12">
        <v>7</v>
      </c>
      <c r="AY100" s="12">
        <v>7</v>
      </c>
      <c r="AZ100" s="12">
        <v>7</v>
      </c>
      <c r="BA100" s="12">
        <v>7</v>
      </c>
      <c r="BB100" s="12">
        <v>7</v>
      </c>
      <c r="BC100" s="11"/>
      <c r="BD100" s="11"/>
      <c r="BE100" s="11"/>
      <c r="BF100" s="11"/>
      <c r="BG100" s="11"/>
      <c r="BH100" s="11"/>
      <c r="BI100" s="11"/>
      <c r="BJ100" s="11"/>
      <c r="BK100" s="11"/>
      <c r="BL100" s="11"/>
      <c r="BM100" s="11"/>
      <c r="BN100" s="11"/>
      <c r="BO100" s="11"/>
      <c r="BP100" s="11"/>
      <c r="BQ100" s="11"/>
      <c r="BR100" s="11"/>
      <c r="BS100" s="11"/>
      <c r="BT100" s="11"/>
      <c r="BU100" s="11"/>
      <c r="BV100" s="11"/>
      <c r="BW100" s="11"/>
      <c r="BX100" s="11"/>
      <c r="BY100" s="11"/>
      <c r="BZ100" s="11"/>
      <c r="CA100" s="11"/>
      <c r="CB100" s="11"/>
      <c r="CC100" s="11"/>
      <c r="CD100" s="11"/>
    </row>
    <row r="101" spans="1:82" x14ac:dyDescent="0.2">
      <c r="A101" s="11" t="s">
        <v>1116</v>
      </c>
      <c r="B101" s="11" t="s">
        <v>1114</v>
      </c>
      <c r="C101" s="11" t="s">
        <v>248</v>
      </c>
      <c r="D101" s="12">
        <v>7</v>
      </c>
      <c r="E101" s="12">
        <v>7</v>
      </c>
      <c r="F101" s="12">
        <v>7</v>
      </c>
      <c r="G101" s="12">
        <v>7</v>
      </c>
      <c r="H101" s="12">
        <v>7</v>
      </c>
      <c r="I101" s="12">
        <v>7</v>
      </c>
      <c r="J101" s="12">
        <v>7</v>
      </c>
      <c r="K101" s="12">
        <v>7</v>
      </c>
      <c r="L101" s="12">
        <v>7</v>
      </c>
      <c r="M101" s="12">
        <v>7</v>
      </c>
      <c r="N101" s="12">
        <v>7</v>
      </c>
      <c r="O101" s="12">
        <v>7</v>
      </c>
      <c r="P101" s="12">
        <v>7</v>
      </c>
      <c r="Q101" s="12">
        <v>7</v>
      </c>
      <c r="R101" s="12">
        <v>7</v>
      </c>
      <c r="S101" s="12">
        <v>7</v>
      </c>
      <c r="T101" s="12">
        <v>7</v>
      </c>
      <c r="U101" s="12">
        <v>7</v>
      </c>
      <c r="V101" s="12">
        <v>11</v>
      </c>
      <c r="W101" s="12">
        <v>11</v>
      </c>
      <c r="X101" s="12">
        <v>11</v>
      </c>
      <c r="Y101" s="12">
        <v>11</v>
      </c>
      <c r="Z101" s="12">
        <v>11</v>
      </c>
      <c r="AA101" s="12">
        <v>11</v>
      </c>
      <c r="AB101" s="12">
        <v>7</v>
      </c>
      <c r="AC101" s="12">
        <v>7</v>
      </c>
      <c r="AD101" s="12">
        <v>7</v>
      </c>
      <c r="AE101" s="12">
        <v>7</v>
      </c>
      <c r="AF101" s="12">
        <v>7</v>
      </c>
      <c r="AG101" s="12">
        <v>7</v>
      </c>
      <c r="AH101" s="12">
        <v>7</v>
      </c>
      <c r="AI101" s="12">
        <v>7</v>
      </c>
      <c r="AJ101" s="12">
        <v>7</v>
      </c>
      <c r="AK101" s="12">
        <v>7</v>
      </c>
      <c r="AL101" s="12">
        <v>7</v>
      </c>
      <c r="AM101" s="12">
        <v>7</v>
      </c>
      <c r="AN101" s="12">
        <v>7</v>
      </c>
      <c r="AO101" s="12">
        <v>7</v>
      </c>
      <c r="AP101" s="12">
        <v>7</v>
      </c>
      <c r="AQ101" s="12">
        <v>7</v>
      </c>
      <c r="AR101" s="12">
        <v>7</v>
      </c>
      <c r="AS101" s="12">
        <v>7</v>
      </c>
      <c r="AT101" s="12">
        <v>7</v>
      </c>
      <c r="AU101" s="12">
        <v>7</v>
      </c>
      <c r="AV101" s="12">
        <v>7</v>
      </c>
      <c r="AW101" s="12">
        <v>7</v>
      </c>
      <c r="AX101" s="12">
        <v>7</v>
      </c>
      <c r="AY101" s="12">
        <v>7</v>
      </c>
      <c r="AZ101" s="12">
        <v>7</v>
      </c>
      <c r="BA101" s="12">
        <v>7</v>
      </c>
      <c r="BB101" s="12">
        <v>7</v>
      </c>
      <c r="BC101" s="11"/>
      <c r="BD101" s="11"/>
      <c r="BE101" s="11"/>
      <c r="BF101" s="11"/>
      <c r="BG101" s="11"/>
      <c r="BH101" s="11"/>
      <c r="BI101" s="11"/>
      <c r="BJ101" s="11"/>
      <c r="BK101" s="11"/>
      <c r="BL101" s="11"/>
      <c r="BM101" s="11"/>
      <c r="BN101" s="11"/>
      <c r="BO101" s="11"/>
      <c r="BP101" s="11"/>
      <c r="BQ101" s="11"/>
      <c r="BR101" s="11"/>
      <c r="BS101" s="11"/>
      <c r="BT101" s="11"/>
      <c r="BU101" s="11"/>
      <c r="BV101" s="11"/>
      <c r="BW101" s="11"/>
      <c r="BX101" s="11"/>
      <c r="BY101" s="11"/>
      <c r="BZ101" s="11"/>
      <c r="CA101" s="11"/>
      <c r="CB101" s="11"/>
      <c r="CC101" s="11"/>
      <c r="CD101" s="11"/>
    </row>
    <row r="102" spans="1:82" x14ac:dyDescent="0.2">
      <c r="A102" s="11" t="s">
        <v>1289</v>
      </c>
      <c r="B102" s="11" t="s">
        <v>1290</v>
      </c>
      <c r="C102" s="11" t="s">
        <v>248</v>
      </c>
      <c r="D102" s="12">
        <v>7</v>
      </c>
      <c r="E102" s="12">
        <v>7</v>
      </c>
      <c r="F102" s="12">
        <v>7</v>
      </c>
      <c r="G102" s="12">
        <v>7</v>
      </c>
      <c r="H102" s="12">
        <v>7</v>
      </c>
      <c r="I102" s="12">
        <v>7</v>
      </c>
      <c r="J102" s="12">
        <v>7</v>
      </c>
      <c r="K102" s="12">
        <v>7</v>
      </c>
      <c r="L102" s="12">
        <v>7</v>
      </c>
      <c r="M102" s="12">
        <v>7</v>
      </c>
      <c r="N102" s="12">
        <v>7</v>
      </c>
      <c r="O102" s="12">
        <v>7</v>
      </c>
      <c r="P102" s="12">
        <v>7</v>
      </c>
      <c r="Q102" s="12">
        <v>7</v>
      </c>
      <c r="R102" s="12">
        <v>11</v>
      </c>
      <c r="S102" s="12">
        <v>11</v>
      </c>
      <c r="T102" s="12">
        <v>11</v>
      </c>
      <c r="U102" s="12">
        <v>11</v>
      </c>
      <c r="V102" s="12">
        <v>11</v>
      </c>
      <c r="W102" s="12">
        <v>11</v>
      </c>
      <c r="X102" s="12">
        <v>11</v>
      </c>
      <c r="Y102" s="12">
        <v>11</v>
      </c>
      <c r="Z102" s="12">
        <v>11</v>
      </c>
      <c r="AA102" s="12">
        <v>11</v>
      </c>
      <c r="AB102" s="12">
        <v>11</v>
      </c>
      <c r="AC102" s="12">
        <v>11</v>
      </c>
      <c r="AD102" s="12">
        <v>11</v>
      </c>
      <c r="AE102" s="12">
        <v>11</v>
      </c>
      <c r="AF102" s="12">
        <v>11</v>
      </c>
      <c r="AG102" s="12">
        <v>11</v>
      </c>
      <c r="AH102" s="12">
        <v>11</v>
      </c>
      <c r="AI102" s="12">
        <v>11</v>
      </c>
      <c r="AJ102" s="12">
        <v>11</v>
      </c>
      <c r="AK102" s="12">
        <v>11</v>
      </c>
      <c r="AL102" s="12">
        <v>11</v>
      </c>
      <c r="AM102" s="12">
        <v>11</v>
      </c>
      <c r="AN102" s="12">
        <v>11</v>
      </c>
      <c r="AO102" s="12">
        <v>11</v>
      </c>
      <c r="AP102" s="12">
        <v>11</v>
      </c>
      <c r="AQ102" s="12">
        <v>11</v>
      </c>
      <c r="AR102" s="12">
        <v>11</v>
      </c>
      <c r="AS102" s="12">
        <v>11</v>
      </c>
      <c r="AT102" s="12">
        <v>11</v>
      </c>
      <c r="AU102" s="12">
        <v>11</v>
      </c>
      <c r="AV102" s="12">
        <v>11</v>
      </c>
      <c r="AW102" s="12">
        <v>11</v>
      </c>
      <c r="AX102" s="12">
        <v>11</v>
      </c>
      <c r="AY102" s="12">
        <v>11</v>
      </c>
      <c r="AZ102" s="12">
        <v>11</v>
      </c>
      <c r="BA102" s="12">
        <v>11</v>
      </c>
      <c r="BB102" s="12">
        <v>11</v>
      </c>
      <c r="BC102" s="11"/>
      <c r="BD102" s="11"/>
      <c r="BE102" s="11"/>
      <c r="BF102" s="11"/>
      <c r="BG102" s="11"/>
      <c r="BH102" s="11"/>
      <c r="BI102" s="11"/>
      <c r="BJ102" s="11"/>
      <c r="BK102" s="11"/>
      <c r="BL102" s="11"/>
      <c r="BM102" s="11"/>
      <c r="BN102" s="11"/>
      <c r="BO102" s="11"/>
      <c r="BP102" s="11"/>
      <c r="BQ102" s="11"/>
      <c r="BR102" s="11"/>
      <c r="BS102" s="11"/>
      <c r="BT102" s="11"/>
      <c r="BU102" s="11"/>
      <c r="BV102" s="11"/>
      <c r="BW102" s="11"/>
      <c r="BX102" s="11"/>
      <c r="BY102" s="11"/>
      <c r="BZ102" s="11"/>
      <c r="CA102" s="11"/>
      <c r="CB102" s="11"/>
      <c r="CC102" s="11"/>
      <c r="CD102" s="11"/>
    </row>
    <row r="103" spans="1:82" x14ac:dyDescent="0.2">
      <c r="A103" s="11" t="s">
        <v>1138</v>
      </c>
      <c r="B103" s="11" t="s">
        <v>1561</v>
      </c>
      <c r="C103" s="11" t="s">
        <v>248</v>
      </c>
      <c r="D103" s="12">
        <v>7</v>
      </c>
      <c r="E103" s="12">
        <v>7</v>
      </c>
      <c r="F103" s="12">
        <v>7</v>
      </c>
      <c r="G103" s="12">
        <v>7</v>
      </c>
      <c r="H103" s="12">
        <v>7</v>
      </c>
      <c r="I103" s="12">
        <v>7</v>
      </c>
      <c r="J103" s="12">
        <v>7</v>
      </c>
      <c r="K103" s="12">
        <v>7</v>
      </c>
      <c r="L103" s="12">
        <v>7</v>
      </c>
      <c r="M103" s="12">
        <v>7</v>
      </c>
      <c r="N103" s="12">
        <v>7</v>
      </c>
      <c r="O103" s="12">
        <v>7</v>
      </c>
      <c r="P103" s="12">
        <v>7</v>
      </c>
      <c r="Q103" s="12">
        <v>7</v>
      </c>
      <c r="R103" s="12">
        <v>7</v>
      </c>
      <c r="S103" s="12">
        <v>7</v>
      </c>
      <c r="T103" s="12">
        <v>7</v>
      </c>
      <c r="U103" s="12">
        <v>7</v>
      </c>
      <c r="V103" s="12">
        <v>7</v>
      </c>
      <c r="W103" s="12">
        <v>7</v>
      </c>
      <c r="X103" s="12">
        <v>7</v>
      </c>
      <c r="Y103" s="12">
        <v>7</v>
      </c>
      <c r="Z103" s="12">
        <v>7</v>
      </c>
      <c r="AA103" s="12">
        <v>7</v>
      </c>
      <c r="AB103" s="12">
        <v>7</v>
      </c>
      <c r="AC103" s="12">
        <v>7</v>
      </c>
      <c r="AD103" s="12">
        <v>7</v>
      </c>
      <c r="AE103" s="12">
        <v>7</v>
      </c>
      <c r="AF103" s="12">
        <v>7</v>
      </c>
      <c r="AG103" s="12">
        <v>7</v>
      </c>
      <c r="AH103" s="12">
        <v>7</v>
      </c>
      <c r="AI103" s="12">
        <v>7</v>
      </c>
      <c r="AJ103" s="12">
        <v>7</v>
      </c>
      <c r="AK103" s="12">
        <v>7</v>
      </c>
      <c r="AL103" s="12">
        <v>7</v>
      </c>
      <c r="AM103" s="12">
        <v>7</v>
      </c>
      <c r="AN103" s="12">
        <v>7</v>
      </c>
      <c r="AO103" s="12">
        <v>7</v>
      </c>
      <c r="AP103" s="12">
        <v>7</v>
      </c>
      <c r="AQ103" s="12">
        <v>7</v>
      </c>
      <c r="AR103" s="12">
        <v>7</v>
      </c>
      <c r="AS103" s="12">
        <v>7</v>
      </c>
      <c r="AT103" s="12">
        <v>7</v>
      </c>
      <c r="AU103" s="12">
        <v>7</v>
      </c>
      <c r="AV103" s="12">
        <v>7</v>
      </c>
      <c r="AW103" s="12">
        <v>7</v>
      </c>
      <c r="AX103" s="12">
        <v>7</v>
      </c>
      <c r="AY103" s="12">
        <v>7</v>
      </c>
      <c r="AZ103" s="12">
        <v>7</v>
      </c>
      <c r="BA103" s="12">
        <v>7</v>
      </c>
      <c r="BB103" s="12">
        <v>7</v>
      </c>
      <c r="BC103" s="11"/>
      <c r="BD103" s="11"/>
      <c r="BE103" s="11"/>
      <c r="BF103" s="11"/>
      <c r="BG103" s="11"/>
      <c r="BH103" s="11"/>
      <c r="BI103" s="11"/>
      <c r="BJ103" s="11"/>
      <c r="BK103" s="11"/>
      <c r="BL103" s="11"/>
      <c r="BM103" s="11"/>
      <c r="BN103" s="11"/>
      <c r="BO103" s="11"/>
      <c r="BP103" s="11"/>
      <c r="BQ103" s="11"/>
      <c r="BR103" s="11"/>
      <c r="BS103" s="11"/>
      <c r="BT103" s="11"/>
      <c r="BU103" s="11"/>
      <c r="BV103" s="11"/>
      <c r="BW103" s="11"/>
      <c r="BX103" s="11"/>
      <c r="BY103" s="11"/>
      <c r="BZ103" s="11"/>
      <c r="CA103" s="11"/>
      <c r="CB103" s="11"/>
      <c r="CC103" s="11"/>
      <c r="CD103" s="11"/>
    </row>
    <row r="104" spans="1:82" x14ac:dyDescent="0.2">
      <c r="A104" s="11" t="s">
        <v>1430</v>
      </c>
      <c r="B104" s="11" t="s">
        <v>1431</v>
      </c>
      <c r="C104" s="11" t="s">
        <v>248</v>
      </c>
      <c r="D104" s="12">
        <v>7</v>
      </c>
      <c r="E104" s="12">
        <v>7</v>
      </c>
      <c r="F104" s="12">
        <v>7</v>
      </c>
      <c r="G104" s="12">
        <v>7</v>
      </c>
      <c r="H104" s="12">
        <v>7</v>
      </c>
      <c r="I104" s="12">
        <v>7</v>
      </c>
      <c r="J104" s="12">
        <v>7</v>
      </c>
      <c r="K104" s="12">
        <v>7</v>
      </c>
      <c r="L104" s="12">
        <v>7</v>
      </c>
      <c r="M104" s="12">
        <v>7</v>
      </c>
      <c r="N104" s="12">
        <v>7</v>
      </c>
      <c r="O104" s="12">
        <v>7</v>
      </c>
      <c r="P104" s="12">
        <v>7</v>
      </c>
      <c r="Q104" s="12">
        <v>7</v>
      </c>
      <c r="R104" s="12">
        <v>7</v>
      </c>
      <c r="S104" s="12">
        <v>7</v>
      </c>
      <c r="T104" s="12">
        <v>7</v>
      </c>
      <c r="U104" s="12">
        <v>7</v>
      </c>
      <c r="V104" s="12">
        <v>11</v>
      </c>
      <c r="W104" s="12">
        <v>11</v>
      </c>
      <c r="X104" s="12">
        <v>11</v>
      </c>
      <c r="Y104" s="12">
        <v>11</v>
      </c>
      <c r="Z104" s="12">
        <v>11</v>
      </c>
      <c r="AA104" s="12">
        <v>11</v>
      </c>
      <c r="AB104" s="12">
        <v>11</v>
      </c>
      <c r="AC104" s="12">
        <v>11</v>
      </c>
      <c r="AD104" s="12">
        <v>11</v>
      </c>
      <c r="AE104" s="12">
        <v>11</v>
      </c>
      <c r="AF104" s="12">
        <v>11</v>
      </c>
      <c r="AG104" s="12">
        <v>11</v>
      </c>
      <c r="AH104" s="12">
        <v>11</v>
      </c>
      <c r="AI104" s="12">
        <v>11</v>
      </c>
      <c r="AJ104" s="12">
        <v>11</v>
      </c>
      <c r="AK104" s="12">
        <v>11</v>
      </c>
      <c r="AL104" s="12">
        <v>11</v>
      </c>
      <c r="AM104" s="12">
        <v>11</v>
      </c>
      <c r="AN104" s="12">
        <v>11</v>
      </c>
      <c r="AO104" s="12">
        <v>11</v>
      </c>
      <c r="AP104" s="12">
        <v>11</v>
      </c>
      <c r="AQ104" s="12">
        <v>11</v>
      </c>
      <c r="AR104" s="12">
        <v>11</v>
      </c>
      <c r="AS104" s="12">
        <v>11</v>
      </c>
      <c r="AT104" s="12">
        <v>11</v>
      </c>
      <c r="AU104" s="12">
        <v>11</v>
      </c>
      <c r="AV104" s="12">
        <v>11</v>
      </c>
      <c r="AW104" s="12">
        <v>11</v>
      </c>
      <c r="AX104" s="12">
        <v>11</v>
      </c>
      <c r="AY104" s="12">
        <v>11</v>
      </c>
      <c r="AZ104" s="12">
        <v>11</v>
      </c>
      <c r="BA104" s="12">
        <v>11</v>
      </c>
      <c r="BB104" s="12">
        <v>11</v>
      </c>
      <c r="BC104" s="11"/>
      <c r="BD104" s="11"/>
      <c r="BE104" s="11"/>
      <c r="BF104" s="11"/>
      <c r="BG104" s="11"/>
      <c r="BH104" s="11"/>
      <c r="BI104" s="11"/>
      <c r="BJ104" s="11"/>
      <c r="BK104" s="11"/>
      <c r="BL104" s="11"/>
      <c r="BM104" s="11"/>
      <c r="BN104" s="11"/>
      <c r="BO104" s="11"/>
      <c r="BP104" s="11"/>
      <c r="BQ104" s="11"/>
      <c r="BR104" s="11"/>
      <c r="BS104" s="11"/>
      <c r="BT104" s="11"/>
      <c r="BU104" s="11"/>
      <c r="BV104" s="11"/>
      <c r="BW104" s="11"/>
      <c r="BX104" s="11"/>
      <c r="BY104" s="11"/>
      <c r="BZ104" s="11"/>
      <c r="CA104" s="11"/>
      <c r="CB104" s="11"/>
      <c r="CC104" s="11"/>
      <c r="CD104" s="11"/>
    </row>
    <row r="105" spans="1:82" x14ac:dyDescent="0.2">
      <c r="A105" s="11" t="s">
        <v>1035</v>
      </c>
      <c r="B105" s="11" t="s">
        <v>1036</v>
      </c>
      <c r="C105" s="11" t="s">
        <v>248</v>
      </c>
      <c r="D105" s="12">
        <v>7</v>
      </c>
      <c r="E105" s="12">
        <v>7</v>
      </c>
      <c r="F105" s="12">
        <v>7</v>
      </c>
      <c r="G105" s="12">
        <v>7</v>
      </c>
      <c r="H105" s="12">
        <v>7</v>
      </c>
      <c r="I105" s="12">
        <v>7</v>
      </c>
      <c r="J105" s="12">
        <v>7</v>
      </c>
      <c r="K105" s="12">
        <v>7</v>
      </c>
      <c r="L105" s="12">
        <v>7</v>
      </c>
      <c r="M105" s="12">
        <v>7</v>
      </c>
      <c r="N105" s="12">
        <v>7</v>
      </c>
      <c r="O105" s="12">
        <v>7</v>
      </c>
      <c r="P105" s="12">
        <v>7</v>
      </c>
      <c r="Q105" s="12">
        <v>7</v>
      </c>
      <c r="R105" s="12">
        <v>7</v>
      </c>
      <c r="S105" s="12">
        <v>7</v>
      </c>
      <c r="T105" s="12">
        <v>7</v>
      </c>
      <c r="U105" s="12">
        <v>7</v>
      </c>
      <c r="V105" s="12">
        <v>7</v>
      </c>
      <c r="W105" s="12">
        <v>7</v>
      </c>
      <c r="X105" s="12">
        <v>7</v>
      </c>
      <c r="Y105" s="12">
        <v>7</v>
      </c>
      <c r="Z105" s="12">
        <v>7</v>
      </c>
      <c r="AA105" s="12">
        <v>7</v>
      </c>
      <c r="AB105" s="12">
        <v>7</v>
      </c>
      <c r="AC105" s="12">
        <v>7</v>
      </c>
      <c r="AD105" s="12">
        <v>7</v>
      </c>
      <c r="AE105" s="12">
        <v>7</v>
      </c>
      <c r="AF105" s="12">
        <v>7</v>
      </c>
      <c r="AG105" s="12">
        <v>11</v>
      </c>
      <c r="AH105" s="12">
        <v>11</v>
      </c>
      <c r="AI105" s="12">
        <v>11</v>
      </c>
      <c r="AJ105" s="12">
        <v>11</v>
      </c>
      <c r="AK105" s="12">
        <v>11</v>
      </c>
      <c r="AL105" s="12">
        <v>11</v>
      </c>
      <c r="AM105" s="12">
        <v>11</v>
      </c>
      <c r="AN105" s="12">
        <v>7</v>
      </c>
      <c r="AO105" s="12">
        <v>7</v>
      </c>
      <c r="AP105" s="12">
        <v>7</v>
      </c>
      <c r="AQ105" s="12">
        <v>7</v>
      </c>
      <c r="AR105" s="12">
        <v>7</v>
      </c>
      <c r="AS105" s="12">
        <v>7</v>
      </c>
      <c r="AT105" s="12">
        <v>7</v>
      </c>
      <c r="AU105" s="12">
        <v>7</v>
      </c>
      <c r="AV105" s="12">
        <v>7</v>
      </c>
      <c r="AW105" s="12">
        <v>7</v>
      </c>
      <c r="AX105" s="12">
        <v>7</v>
      </c>
      <c r="AY105" s="12">
        <v>7</v>
      </c>
      <c r="AZ105" s="12">
        <v>7</v>
      </c>
      <c r="BA105" s="12">
        <v>7</v>
      </c>
      <c r="BB105" s="12">
        <v>7</v>
      </c>
      <c r="BC105" s="11"/>
      <c r="BD105" s="11"/>
      <c r="BE105" s="11"/>
      <c r="BF105" s="11"/>
      <c r="BG105" s="11"/>
      <c r="BH105" s="11"/>
      <c r="BI105" s="11"/>
      <c r="BJ105" s="11"/>
      <c r="BK105" s="11"/>
      <c r="BL105" s="11"/>
      <c r="BM105" s="11"/>
      <c r="BN105" s="11"/>
      <c r="BO105" s="11"/>
      <c r="BP105" s="11"/>
      <c r="BQ105" s="11"/>
      <c r="BR105" s="11"/>
      <c r="BS105" s="11"/>
      <c r="BT105" s="11"/>
      <c r="BU105" s="11"/>
      <c r="BV105" s="11"/>
      <c r="BW105" s="11"/>
      <c r="BX105" s="11"/>
      <c r="BY105" s="11"/>
      <c r="BZ105" s="11"/>
      <c r="CA105" s="11"/>
      <c r="CB105" s="11"/>
      <c r="CC105" s="11"/>
      <c r="CD105" s="11"/>
    </row>
    <row r="106" spans="1:82" x14ac:dyDescent="0.2">
      <c r="A106" s="11" t="s">
        <v>434</v>
      </c>
      <c r="B106" s="13" t="s">
        <v>1560</v>
      </c>
      <c r="C106" s="11" t="s">
        <v>119</v>
      </c>
      <c r="D106" s="12">
        <v>7</v>
      </c>
      <c r="E106" s="12">
        <v>7</v>
      </c>
      <c r="F106" s="12">
        <v>7</v>
      </c>
      <c r="G106" s="12">
        <v>7</v>
      </c>
      <c r="H106" s="12">
        <v>7</v>
      </c>
      <c r="I106" s="12">
        <v>7</v>
      </c>
      <c r="J106" s="12">
        <v>7</v>
      </c>
      <c r="K106" s="12">
        <v>7</v>
      </c>
      <c r="L106" s="12">
        <v>7</v>
      </c>
      <c r="M106" s="12">
        <v>7</v>
      </c>
      <c r="N106" s="12">
        <v>7</v>
      </c>
      <c r="O106" s="12">
        <v>7</v>
      </c>
      <c r="P106" s="12">
        <v>7</v>
      </c>
      <c r="Q106" s="12">
        <v>7</v>
      </c>
      <c r="R106" s="12">
        <v>7</v>
      </c>
      <c r="S106" s="12">
        <v>7</v>
      </c>
      <c r="T106" s="12">
        <v>7</v>
      </c>
      <c r="U106" s="12">
        <v>7</v>
      </c>
      <c r="V106" s="12">
        <v>7</v>
      </c>
      <c r="W106" s="12">
        <v>7</v>
      </c>
      <c r="X106" s="12">
        <v>7</v>
      </c>
      <c r="Y106" s="12">
        <v>7</v>
      </c>
      <c r="Z106" s="12">
        <v>7</v>
      </c>
      <c r="AA106" s="12">
        <v>7</v>
      </c>
      <c r="AB106" s="12">
        <v>7</v>
      </c>
      <c r="AC106" s="12">
        <v>7</v>
      </c>
      <c r="AD106" s="12">
        <v>7</v>
      </c>
      <c r="AE106" s="12">
        <v>7</v>
      </c>
      <c r="AF106" s="12">
        <v>7</v>
      </c>
      <c r="AG106" s="12">
        <v>7</v>
      </c>
      <c r="AH106" s="12">
        <v>7</v>
      </c>
      <c r="AI106" s="12">
        <v>7</v>
      </c>
      <c r="AJ106" s="12">
        <v>7</v>
      </c>
      <c r="AK106" s="12">
        <v>7</v>
      </c>
      <c r="AL106" s="12">
        <v>7</v>
      </c>
      <c r="AM106" s="12">
        <v>7</v>
      </c>
      <c r="AN106" s="12">
        <v>7</v>
      </c>
      <c r="AO106" s="12">
        <v>7</v>
      </c>
      <c r="AP106" s="12">
        <v>7</v>
      </c>
      <c r="AQ106" s="12">
        <v>7</v>
      </c>
      <c r="AR106" s="12">
        <v>7</v>
      </c>
      <c r="AS106" s="12">
        <v>7</v>
      </c>
      <c r="AT106" s="12">
        <v>7</v>
      </c>
      <c r="AU106" s="12">
        <v>7</v>
      </c>
      <c r="AV106" s="12">
        <v>7</v>
      </c>
      <c r="AW106" s="12">
        <v>7</v>
      </c>
      <c r="AX106" s="12">
        <v>7</v>
      </c>
      <c r="AY106" s="12">
        <v>7</v>
      </c>
      <c r="AZ106" s="12">
        <v>7</v>
      </c>
      <c r="BA106" s="12">
        <v>7</v>
      </c>
      <c r="BB106" s="12">
        <v>7</v>
      </c>
      <c r="BC106" s="11"/>
      <c r="BD106" s="11"/>
      <c r="BE106" s="11"/>
      <c r="BF106" s="11"/>
      <c r="BG106" s="11"/>
      <c r="BH106" s="11"/>
      <c r="BI106" s="11"/>
      <c r="BJ106" s="11"/>
      <c r="BK106" s="11"/>
      <c r="BL106" s="11"/>
      <c r="BM106" s="11"/>
      <c r="BN106" s="11"/>
      <c r="BO106" s="11"/>
      <c r="BP106" s="11"/>
      <c r="BQ106" s="11"/>
      <c r="BR106" s="11"/>
      <c r="BS106" s="11"/>
      <c r="BT106" s="11"/>
      <c r="BU106" s="11"/>
      <c r="BV106" s="11"/>
      <c r="BW106" s="11"/>
      <c r="BX106" s="11"/>
      <c r="BY106" s="11"/>
      <c r="BZ106" s="11"/>
      <c r="CA106" s="11"/>
      <c r="CB106" s="11"/>
      <c r="CC106" s="11"/>
      <c r="CD106" s="11"/>
    </row>
    <row r="107" spans="1:82" x14ac:dyDescent="0.2">
      <c r="A107" s="11" t="s">
        <v>336</v>
      </c>
      <c r="B107" s="13" t="s">
        <v>1559</v>
      </c>
      <c r="C107" s="11" t="s">
        <v>119</v>
      </c>
      <c r="D107" s="12">
        <v>7</v>
      </c>
      <c r="E107" s="12">
        <v>7</v>
      </c>
      <c r="F107" s="12">
        <v>7</v>
      </c>
      <c r="G107" s="12">
        <v>7</v>
      </c>
      <c r="H107" s="12">
        <v>7</v>
      </c>
      <c r="I107" s="12">
        <v>7</v>
      </c>
      <c r="J107" s="12">
        <v>7</v>
      </c>
      <c r="K107" s="12">
        <v>7</v>
      </c>
      <c r="L107" s="12">
        <v>7</v>
      </c>
      <c r="M107" s="12">
        <v>7</v>
      </c>
      <c r="N107" s="12">
        <v>7</v>
      </c>
      <c r="O107" s="12">
        <v>7</v>
      </c>
      <c r="P107" s="12">
        <v>7</v>
      </c>
      <c r="Q107" s="12">
        <v>7</v>
      </c>
      <c r="R107" s="12">
        <v>7</v>
      </c>
      <c r="S107" s="12">
        <v>7</v>
      </c>
      <c r="T107" s="12">
        <v>7</v>
      </c>
      <c r="U107" s="12">
        <v>7</v>
      </c>
      <c r="V107" s="12">
        <v>7</v>
      </c>
      <c r="W107" s="12">
        <v>7</v>
      </c>
      <c r="X107" s="12">
        <v>7</v>
      </c>
      <c r="Y107" s="12">
        <v>7</v>
      </c>
      <c r="Z107" s="12">
        <v>7</v>
      </c>
      <c r="AA107" s="12">
        <v>7</v>
      </c>
      <c r="AB107" s="12">
        <v>7</v>
      </c>
      <c r="AC107" s="12">
        <v>7</v>
      </c>
      <c r="AD107" s="12">
        <v>7</v>
      </c>
      <c r="AE107" s="12">
        <v>7</v>
      </c>
      <c r="AF107" s="12">
        <v>7</v>
      </c>
      <c r="AG107" s="12">
        <v>7</v>
      </c>
      <c r="AH107" s="12">
        <v>7</v>
      </c>
      <c r="AI107" s="12">
        <v>7</v>
      </c>
      <c r="AJ107" s="12">
        <v>7</v>
      </c>
      <c r="AK107" s="12">
        <v>7</v>
      </c>
      <c r="AL107" s="12">
        <v>7</v>
      </c>
      <c r="AM107" s="12">
        <v>7</v>
      </c>
      <c r="AN107" s="12">
        <v>7</v>
      </c>
      <c r="AO107" s="12">
        <v>7</v>
      </c>
      <c r="AP107" s="12">
        <v>7</v>
      </c>
      <c r="AQ107" s="12">
        <v>7</v>
      </c>
      <c r="AR107" s="12">
        <v>7</v>
      </c>
      <c r="AS107" s="12">
        <v>7</v>
      </c>
      <c r="AT107" s="12">
        <v>7</v>
      </c>
      <c r="AU107" s="12">
        <v>7</v>
      </c>
      <c r="AV107" s="12">
        <v>7</v>
      </c>
      <c r="AW107" s="12">
        <v>7</v>
      </c>
      <c r="AX107" s="12">
        <v>7</v>
      </c>
      <c r="AY107" s="12">
        <v>7</v>
      </c>
      <c r="AZ107" s="12">
        <v>7</v>
      </c>
      <c r="BA107" s="12">
        <v>7</v>
      </c>
      <c r="BB107" s="12">
        <v>7</v>
      </c>
      <c r="BC107" s="11"/>
      <c r="BD107" s="11"/>
      <c r="BE107" s="11"/>
      <c r="BF107" s="11"/>
      <c r="BG107" s="11"/>
      <c r="BH107" s="11"/>
      <c r="BI107" s="11"/>
      <c r="BJ107" s="11"/>
      <c r="BK107" s="11"/>
      <c r="BL107" s="11"/>
      <c r="BM107" s="11"/>
      <c r="BN107" s="11"/>
      <c r="BO107" s="11"/>
      <c r="BP107" s="11"/>
      <c r="BQ107" s="11"/>
      <c r="BR107" s="11"/>
      <c r="BS107" s="11"/>
      <c r="BT107" s="11"/>
      <c r="BU107" s="11"/>
      <c r="BV107" s="11"/>
      <c r="BW107" s="11"/>
      <c r="BX107" s="11"/>
      <c r="BY107" s="11"/>
      <c r="BZ107" s="11"/>
      <c r="CA107" s="11"/>
      <c r="CB107" s="11"/>
      <c r="CC107" s="11"/>
      <c r="CD107" s="11"/>
    </row>
    <row r="108" spans="1:82" x14ac:dyDescent="0.2">
      <c r="A108" s="11" t="s">
        <v>247</v>
      </c>
      <c r="B108" s="13" t="s">
        <v>1558</v>
      </c>
      <c r="C108" s="11" t="s">
        <v>119</v>
      </c>
      <c r="D108" s="12">
        <v>7</v>
      </c>
      <c r="E108" s="12">
        <v>7</v>
      </c>
      <c r="F108" s="12">
        <v>7</v>
      </c>
      <c r="G108" s="12">
        <v>7</v>
      </c>
      <c r="H108" s="12">
        <v>7</v>
      </c>
      <c r="I108" s="12">
        <v>7</v>
      </c>
      <c r="J108" s="12">
        <v>7</v>
      </c>
      <c r="K108" s="12">
        <v>7</v>
      </c>
      <c r="L108" s="12">
        <v>7</v>
      </c>
      <c r="M108" s="12">
        <v>7</v>
      </c>
      <c r="N108" s="12">
        <v>7</v>
      </c>
      <c r="O108" s="12">
        <v>7</v>
      </c>
      <c r="P108" s="12">
        <v>7</v>
      </c>
      <c r="Q108" s="12">
        <v>7</v>
      </c>
      <c r="R108" s="12">
        <v>7</v>
      </c>
      <c r="S108" s="12">
        <v>7</v>
      </c>
      <c r="T108" s="12">
        <v>7</v>
      </c>
      <c r="U108" s="12">
        <v>7</v>
      </c>
      <c r="V108" s="12">
        <v>7</v>
      </c>
      <c r="W108" s="12">
        <v>7</v>
      </c>
      <c r="X108" s="12">
        <v>7</v>
      </c>
      <c r="Y108" s="12">
        <v>7</v>
      </c>
      <c r="Z108" s="12">
        <v>7</v>
      </c>
      <c r="AA108" s="12">
        <v>7</v>
      </c>
      <c r="AB108" s="12">
        <v>7</v>
      </c>
      <c r="AC108" s="12">
        <v>7</v>
      </c>
      <c r="AD108" s="12">
        <v>7</v>
      </c>
      <c r="AE108" s="12">
        <v>7</v>
      </c>
      <c r="AF108" s="12">
        <v>7</v>
      </c>
      <c r="AG108" s="12">
        <v>7</v>
      </c>
      <c r="AH108" s="12">
        <v>7</v>
      </c>
      <c r="AI108" s="12">
        <v>7</v>
      </c>
      <c r="AJ108" s="12">
        <v>7</v>
      </c>
      <c r="AK108" s="12">
        <v>7</v>
      </c>
      <c r="AL108" s="12">
        <v>7</v>
      </c>
      <c r="AM108" s="12">
        <v>7</v>
      </c>
      <c r="AN108" s="12">
        <v>7</v>
      </c>
      <c r="AO108" s="12">
        <v>7</v>
      </c>
      <c r="AP108" s="12">
        <v>7</v>
      </c>
      <c r="AQ108" s="12">
        <v>7</v>
      </c>
      <c r="AR108" s="12">
        <v>7</v>
      </c>
      <c r="AS108" s="12">
        <v>7</v>
      </c>
      <c r="AT108" s="12">
        <v>7</v>
      </c>
      <c r="AU108" s="12">
        <v>7</v>
      </c>
      <c r="AV108" s="12">
        <v>7</v>
      </c>
      <c r="AW108" s="12">
        <v>7</v>
      </c>
      <c r="AX108" s="12">
        <v>7</v>
      </c>
      <c r="AY108" s="12">
        <v>7</v>
      </c>
      <c r="AZ108" s="12">
        <v>7</v>
      </c>
      <c r="BA108" s="12">
        <v>7</v>
      </c>
      <c r="BB108" s="12">
        <v>7</v>
      </c>
      <c r="BC108" s="11"/>
      <c r="BD108" s="11"/>
      <c r="BE108" s="11"/>
      <c r="BF108" s="11"/>
      <c r="BG108" s="11"/>
      <c r="BH108" s="11"/>
      <c r="BI108" s="11"/>
      <c r="BJ108" s="11"/>
      <c r="BK108" s="11"/>
      <c r="BL108" s="11"/>
      <c r="BM108" s="11"/>
      <c r="BN108" s="11"/>
      <c r="BO108" s="11"/>
      <c r="BP108" s="11"/>
      <c r="BQ108" s="11"/>
      <c r="BR108" s="11"/>
      <c r="BS108" s="11"/>
      <c r="BT108" s="11"/>
      <c r="BU108" s="11"/>
      <c r="BV108" s="11"/>
      <c r="BW108" s="11"/>
      <c r="BX108" s="11"/>
      <c r="BY108" s="11"/>
      <c r="BZ108" s="11"/>
      <c r="CA108" s="11"/>
      <c r="CB108" s="11"/>
      <c r="CC108" s="11"/>
      <c r="CD108" s="11"/>
    </row>
    <row r="109" spans="1:82" x14ac:dyDescent="0.2">
      <c r="A109" s="11" t="s">
        <v>293</v>
      </c>
      <c r="B109" s="13" t="s">
        <v>1557</v>
      </c>
      <c r="C109" s="11" t="s">
        <v>119</v>
      </c>
      <c r="D109" s="12">
        <v>7</v>
      </c>
      <c r="E109" s="12">
        <v>7</v>
      </c>
      <c r="F109" s="12">
        <v>7</v>
      </c>
      <c r="G109" s="12">
        <v>7</v>
      </c>
      <c r="H109" s="12">
        <v>7</v>
      </c>
      <c r="I109" s="12">
        <v>7</v>
      </c>
      <c r="J109" s="12">
        <v>7</v>
      </c>
      <c r="K109" s="12">
        <v>7</v>
      </c>
      <c r="L109" s="12">
        <v>7</v>
      </c>
      <c r="M109" s="12">
        <v>7</v>
      </c>
      <c r="N109" s="12">
        <v>7</v>
      </c>
      <c r="O109" s="12">
        <v>7</v>
      </c>
      <c r="P109" s="12">
        <v>7</v>
      </c>
      <c r="Q109" s="12">
        <v>7</v>
      </c>
      <c r="R109" s="12">
        <v>7</v>
      </c>
      <c r="S109" s="12">
        <v>7</v>
      </c>
      <c r="T109" s="12">
        <v>7</v>
      </c>
      <c r="U109" s="12">
        <v>7</v>
      </c>
      <c r="V109" s="12">
        <v>7</v>
      </c>
      <c r="W109" s="12">
        <v>7</v>
      </c>
      <c r="X109" s="12">
        <v>7</v>
      </c>
      <c r="Y109" s="12">
        <v>7</v>
      </c>
      <c r="Z109" s="12">
        <v>7</v>
      </c>
      <c r="AA109" s="12">
        <v>7</v>
      </c>
      <c r="AB109" s="12">
        <v>7</v>
      </c>
      <c r="AC109" s="12">
        <v>7</v>
      </c>
      <c r="AD109" s="12">
        <v>7</v>
      </c>
      <c r="AE109" s="12">
        <v>7</v>
      </c>
      <c r="AF109" s="12">
        <v>7</v>
      </c>
      <c r="AG109" s="12">
        <v>7</v>
      </c>
      <c r="AH109" s="12">
        <v>7</v>
      </c>
      <c r="AI109" s="12">
        <v>7</v>
      </c>
      <c r="AJ109" s="12">
        <v>7</v>
      </c>
      <c r="AK109" s="12">
        <v>7</v>
      </c>
      <c r="AL109" s="12">
        <v>7</v>
      </c>
      <c r="AM109" s="12">
        <v>7</v>
      </c>
      <c r="AN109" s="12">
        <v>7</v>
      </c>
      <c r="AO109" s="12">
        <v>7</v>
      </c>
      <c r="AP109" s="12">
        <v>7</v>
      </c>
      <c r="AQ109" s="12">
        <v>7</v>
      </c>
      <c r="AR109" s="12">
        <v>7</v>
      </c>
      <c r="AS109" s="12">
        <v>7</v>
      </c>
      <c r="AT109" s="12">
        <v>7</v>
      </c>
      <c r="AU109" s="12">
        <v>7</v>
      </c>
      <c r="AV109" s="12">
        <v>7</v>
      </c>
      <c r="AW109" s="12">
        <v>7</v>
      </c>
      <c r="AX109" s="12">
        <v>7</v>
      </c>
      <c r="AY109" s="12">
        <v>7</v>
      </c>
      <c r="AZ109" s="12">
        <v>7</v>
      </c>
      <c r="BA109" s="12">
        <v>7</v>
      </c>
      <c r="BB109" s="12">
        <v>7</v>
      </c>
      <c r="BC109" s="11"/>
      <c r="BD109" s="11"/>
      <c r="BE109" s="11"/>
      <c r="BF109" s="11"/>
      <c r="BG109" s="11"/>
      <c r="BH109" s="11"/>
      <c r="BI109" s="11"/>
      <c r="BJ109" s="11"/>
      <c r="BK109" s="11"/>
      <c r="BL109" s="11"/>
      <c r="BM109" s="11"/>
      <c r="BN109" s="11"/>
      <c r="BO109" s="11"/>
      <c r="BP109" s="11"/>
      <c r="BQ109" s="11"/>
      <c r="BR109" s="11"/>
      <c r="BS109" s="11"/>
      <c r="BT109" s="11"/>
      <c r="BU109" s="11"/>
      <c r="BV109" s="11"/>
      <c r="BW109" s="11"/>
      <c r="BX109" s="11"/>
      <c r="BY109" s="11"/>
      <c r="BZ109" s="11"/>
      <c r="CA109" s="11"/>
      <c r="CB109" s="11"/>
      <c r="CC109" s="11"/>
      <c r="CD109" s="11"/>
    </row>
    <row r="110" spans="1:82" x14ac:dyDescent="0.2">
      <c r="A110" s="11" t="s">
        <v>584</v>
      </c>
      <c r="B110" s="13" t="s">
        <v>1556</v>
      </c>
      <c r="C110" s="11" t="s">
        <v>119</v>
      </c>
      <c r="D110" s="12">
        <v>7</v>
      </c>
      <c r="E110" s="12">
        <v>7</v>
      </c>
      <c r="F110" s="12">
        <v>7</v>
      </c>
      <c r="G110" s="12">
        <v>7</v>
      </c>
      <c r="H110" s="12">
        <v>7</v>
      </c>
      <c r="I110" s="12">
        <v>7</v>
      </c>
      <c r="J110" s="12">
        <v>7</v>
      </c>
      <c r="K110" s="12">
        <v>7</v>
      </c>
      <c r="L110" s="12">
        <v>7</v>
      </c>
      <c r="M110" s="12">
        <v>7</v>
      </c>
      <c r="N110" s="12">
        <v>7</v>
      </c>
      <c r="O110" s="12">
        <v>7</v>
      </c>
      <c r="P110" s="12">
        <v>7</v>
      </c>
      <c r="Q110" s="12">
        <v>7</v>
      </c>
      <c r="R110" s="12">
        <v>7</v>
      </c>
      <c r="S110" s="12">
        <v>7</v>
      </c>
      <c r="T110" s="12">
        <v>7</v>
      </c>
      <c r="U110" s="12">
        <v>7</v>
      </c>
      <c r="V110" s="12">
        <v>7</v>
      </c>
      <c r="W110" s="12">
        <v>7</v>
      </c>
      <c r="X110" s="12">
        <v>7</v>
      </c>
      <c r="Y110" s="12">
        <v>7</v>
      </c>
      <c r="Z110" s="12">
        <v>7</v>
      </c>
      <c r="AA110" s="12">
        <v>7</v>
      </c>
      <c r="AB110" s="12">
        <v>7</v>
      </c>
      <c r="AC110" s="12">
        <v>7</v>
      </c>
      <c r="AD110" s="12">
        <v>7</v>
      </c>
      <c r="AE110" s="12">
        <v>7</v>
      </c>
      <c r="AF110" s="12">
        <v>7</v>
      </c>
      <c r="AG110" s="12">
        <v>7</v>
      </c>
      <c r="AH110" s="12">
        <v>7</v>
      </c>
      <c r="AI110" s="12">
        <v>7</v>
      </c>
      <c r="AJ110" s="12">
        <v>7</v>
      </c>
      <c r="AK110" s="12">
        <v>7</v>
      </c>
      <c r="AL110" s="12">
        <v>7</v>
      </c>
      <c r="AM110" s="12">
        <v>7</v>
      </c>
      <c r="AN110" s="12">
        <v>7</v>
      </c>
      <c r="AO110" s="12">
        <v>7</v>
      </c>
      <c r="AP110" s="12">
        <v>7</v>
      </c>
      <c r="AQ110" s="12">
        <v>7</v>
      </c>
      <c r="AR110" s="12">
        <v>7</v>
      </c>
      <c r="AS110" s="12">
        <v>7</v>
      </c>
      <c r="AT110" s="12">
        <v>7</v>
      </c>
      <c r="AU110" s="12">
        <v>7</v>
      </c>
      <c r="AV110" s="12">
        <v>7</v>
      </c>
      <c r="AW110" s="12">
        <v>7</v>
      </c>
      <c r="AX110" s="12">
        <v>7</v>
      </c>
      <c r="AY110" s="12">
        <v>7</v>
      </c>
      <c r="AZ110" s="12">
        <v>7</v>
      </c>
      <c r="BA110" s="12">
        <v>7</v>
      </c>
      <c r="BB110" s="12">
        <v>7</v>
      </c>
      <c r="BC110" s="11"/>
      <c r="BD110" s="11"/>
      <c r="BE110" s="11"/>
      <c r="BF110" s="11"/>
      <c r="BG110" s="11"/>
      <c r="BH110" s="11"/>
      <c r="BI110" s="11"/>
      <c r="BJ110" s="11"/>
      <c r="BK110" s="11"/>
      <c r="BL110" s="11"/>
      <c r="BM110" s="11"/>
      <c r="BN110" s="11"/>
      <c r="BO110" s="11"/>
      <c r="BP110" s="11"/>
      <c r="BQ110" s="11"/>
      <c r="BR110" s="11"/>
      <c r="BS110" s="11"/>
      <c r="BT110" s="11"/>
      <c r="BU110" s="11"/>
      <c r="BV110" s="11"/>
      <c r="BW110" s="11"/>
      <c r="BX110" s="11"/>
      <c r="BY110" s="11"/>
      <c r="BZ110" s="11"/>
      <c r="CA110" s="11"/>
      <c r="CB110" s="11"/>
      <c r="CC110" s="11"/>
      <c r="CD110" s="11"/>
    </row>
    <row r="111" spans="1:82" x14ac:dyDescent="0.2">
      <c r="A111" s="11" t="s">
        <v>85</v>
      </c>
      <c r="B111" s="13" t="s">
        <v>1555</v>
      </c>
      <c r="C111" s="11" t="s">
        <v>73</v>
      </c>
      <c r="D111" s="12">
        <v>7</v>
      </c>
      <c r="E111" s="12">
        <v>7</v>
      </c>
      <c r="F111" s="12">
        <v>7</v>
      </c>
      <c r="G111" s="12">
        <v>7</v>
      </c>
      <c r="H111" s="12">
        <v>7</v>
      </c>
      <c r="I111" s="12">
        <v>7</v>
      </c>
      <c r="J111" s="12">
        <v>7</v>
      </c>
      <c r="K111" s="12">
        <v>7</v>
      </c>
      <c r="L111" s="12">
        <v>7</v>
      </c>
      <c r="M111" s="12">
        <v>7</v>
      </c>
      <c r="N111" s="12">
        <v>7</v>
      </c>
      <c r="O111" s="12">
        <v>11</v>
      </c>
      <c r="P111" s="12">
        <v>11</v>
      </c>
      <c r="Q111" s="12">
        <v>11</v>
      </c>
      <c r="R111" s="12">
        <v>11</v>
      </c>
      <c r="S111" s="12">
        <v>11</v>
      </c>
      <c r="T111" s="12">
        <v>11</v>
      </c>
      <c r="U111" s="12">
        <v>11</v>
      </c>
      <c r="V111" s="12">
        <v>11</v>
      </c>
      <c r="W111" s="12">
        <v>11</v>
      </c>
      <c r="X111" s="12">
        <v>11</v>
      </c>
      <c r="Y111" s="12" t="s">
        <v>1393</v>
      </c>
      <c r="Z111" s="12" t="s">
        <v>1393</v>
      </c>
      <c r="AA111" s="12" t="s">
        <v>1393</v>
      </c>
      <c r="AB111" s="12" t="s">
        <v>1393</v>
      </c>
      <c r="AC111" s="12" t="s">
        <v>1393</v>
      </c>
      <c r="AD111" s="12">
        <v>7</v>
      </c>
      <c r="AE111" s="12">
        <v>7</v>
      </c>
      <c r="AF111" s="12">
        <v>7</v>
      </c>
      <c r="AG111" s="12">
        <v>7</v>
      </c>
      <c r="AH111" s="12">
        <v>7</v>
      </c>
      <c r="AI111" s="12">
        <v>7</v>
      </c>
      <c r="AJ111" s="12">
        <v>7</v>
      </c>
      <c r="AK111" s="12">
        <v>7</v>
      </c>
      <c r="AL111" s="12">
        <v>7</v>
      </c>
      <c r="AM111" s="12">
        <v>7</v>
      </c>
      <c r="AN111" s="12">
        <v>7</v>
      </c>
      <c r="AO111" s="12">
        <v>7</v>
      </c>
      <c r="AP111" s="12">
        <v>7</v>
      </c>
      <c r="AQ111" s="12">
        <v>7</v>
      </c>
      <c r="AR111" s="12">
        <v>7</v>
      </c>
      <c r="AS111" s="12">
        <v>7</v>
      </c>
      <c r="AT111" s="12">
        <v>7</v>
      </c>
      <c r="AU111" s="12">
        <v>7</v>
      </c>
      <c r="AV111" s="12">
        <v>7</v>
      </c>
      <c r="AW111" s="12">
        <v>7</v>
      </c>
      <c r="AX111" s="12">
        <v>7</v>
      </c>
      <c r="AY111" s="12">
        <v>7</v>
      </c>
      <c r="AZ111" s="12">
        <v>7</v>
      </c>
      <c r="BA111" s="12">
        <v>7</v>
      </c>
      <c r="BB111" s="12">
        <v>7</v>
      </c>
      <c r="BC111" s="11"/>
      <c r="BD111" s="11"/>
      <c r="BE111" s="11"/>
      <c r="BF111" s="11"/>
      <c r="BG111" s="11"/>
      <c r="BH111" s="11"/>
      <c r="BI111" s="11"/>
      <c r="BJ111" s="11"/>
      <c r="BK111" s="11"/>
      <c r="BL111" s="11"/>
      <c r="BM111" s="11"/>
      <c r="BN111" s="11"/>
      <c r="BO111" s="11"/>
      <c r="BP111" s="11"/>
      <c r="BQ111" s="11"/>
      <c r="BR111" s="11"/>
      <c r="BS111" s="11"/>
      <c r="BT111" s="11"/>
      <c r="BU111" s="11"/>
      <c r="BV111" s="11"/>
      <c r="BW111" s="11"/>
      <c r="BX111" s="11"/>
      <c r="BY111" s="11"/>
      <c r="BZ111" s="11"/>
      <c r="CA111" s="11"/>
      <c r="CB111" s="11"/>
      <c r="CC111" s="11"/>
      <c r="CD111" s="11"/>
    </row>
    <row r="112" spans="1:82" x14ac:dyDescent="0.2">
      <c r="A112" s="11" t="s">
        <v>1352</v>
      </c>
      <c r="B112" s="11" t="s">
        <v>1353</v>
      </c>
      <c r="C112" s="11" t="s">
        <v>248</v>
      </c>
      <c r="D112" s="12">
        <v>7</v>
      </c>
      <c r="E112" s="12">
        <v>7</v>
      </c>
      <c r="F112" s="12">
        <v>7</v>
      </c>
      <c r="G112" s="12">
        <v>7</v>
      </c>
      <c r="H112" s="12">
        <v>7</v>
      </c>
      <c r="I112" s="12">
        <v>7</v>
      </c>
      <c r="J112" s="12">
        <v>7</v>
      </c>
      <c r="K112" s="12">
        <v>7</v>
      </c>
      <c r="L112" s="12">
        <v>7</v>
      </c>
      <c r="M112" s="12">
        <v>7</v>
      </c>
      <c r="N112" s="12">
        <v>7</v>
      </c>
      <c r="O112" s="12">
        <v>7</v>
      </c>
      <c r="P112" s="12">
        <v>7</v>
      </c>
      <c r="Q112" s="12">
        <v>7</v>
      </c>
      <c r="R112" s="12">
        <v>7</v>
      </c>
      <c r="S112" s="12">
        <v>7</v>
      </c>
      <c r="T112" s="12">
        <v>7</v>
      </c>
      <c r="U112" s="12">
        <v>11</v>
      </c>
      <c r="V112" s="12">
        <v>11</v>
      </c>
      <c r="W112" s="12">
        <v>11</v>
      </c>
      <c r="X112" s="12">
        <v>11</v>
      </c>
      <c r="Y112" s="12">
        <v>11</v>
      </c>
      <c r="Z112" s="12">
        <v>11</v>
      </c>
      <c r="AA112" s="12">
        <v>11</v>
      </c>
      <c r="AB112" s="12">
        <v>11</v>
      </c>
      <c r="AC112" s="12">
        <v>11</v>
      </c>
      <c r="AD112" s="12">
        <v>11</v>
      </c>
      <c r="AE112" s="12">
        <v>11</v>
      </c>
      <c r="AF112" s="12">
        <v>11</v>
      </c>
      <c r="AG112" s="12">
        <v>11</v>
      </c>
      <c r="AH112" s="12">
        <v>7</v>
      </c>
      <c r="AI112" s="12">
        <v>7</v>
      </c>
      <c r="AJ112" s="12">
        <v>7</v>
      </c>
      <c r="AK112" s="12">
        <v>7</v>
      </c>
      <c r="AL112" s="12">
        <v>7</v>
      </c>
      <c r="AM112" s="12">
        <v>7</v>
      </c>
      <c r="AN112" s="12">
        <v>7</v>
      </c>
      <c r="AO112" s="12">
        <v>7</v>
      </c>
      <c r="AP112" s="12">
        <v>7</v>
      </c>
      <c r="AQ112" s="12">
        <v>7</v>
      </c>
      <c r="AR112" s="12">
        <v>7</v>
      </c>
      <c r="AS112" s="12">
        <v>7</v>
      </c>
      <c r="AT112" s="12">
        <v>7</v>
      </c>
      <c r="AU112" s="12">
        <v>7</v>
      </c>
      <c r="AV112" s="12">
        <v>7</v>
      </c>
      <c r="AW112" s="12">
        <v>7</v>
      </c>
      <c r="AX112" s="12">
        <v>7</v>
      </c>
      <c r="AY112" s="12">
        <v>7</v>
      </c>
      <c r="AZ112" s="12">
        <v>7</v>
      </c>
      <c r="BA112" s="12">
        <v>7</v>
      </c>
      <c r="BB112" s="12">
        <v>7</v>
      </c>
      <c r="BC112" s="11"/>
      <c r="BD112" s="11"/>
      <c r="BE112" s="11"/>
      <c r="BF112" s="11"/>
      <c r="BG112" s="11"/>
      <c r="BH112" s="11"/>
      <c r="BI112" s="11"/>
      <c r="BJ112" s="11"/>
      <c r="BK112" s="11"/>
      <c r="BL112" s="11"/>
      <c r="BM112" s="11"/>
      <c r="BN112" s="11"/>
      <c r="BO112" s="11"/>
      <c r="BP112" s="11"/>
      <c r="BQ112" s="11"/>
      <c r="BR112" s="11"/>
      <c r="BS112" s="11"/>
      <c r="BT112" s="11"/>
      <c r="BU112" s="11"/>
      <c r="BV112" s="11"/>
      <c r="BW112" s="11"/>
      <c r="BX112" s="11"/>
      <c r="BY112" s="11"/>
      <c r="BZ112" s="11"/>
      <c r="CA112" s="11"/>
      <c r="CB112" s="11"/>
      <c r="CC112" s="11"/>
      <c r="CD112" s="11"/>
    </row>
    <row r="113" spans="1:82" x14ac:dyDescent="0.2">
      <c r="A113" s="11" t="s">
        <v>1554</v>
      </c>
      <c r="B113" s="11" t="s">
        <v>1553</v>
      </c>
      <c r="C113" s="11" t="s">
        <v>248</v>
      </c>
      <c r="D113" s="12">
        <v>7</v>
      </c>
      <c r="E113" s="12">
        <v>7</v>
      </c>
      <c r="F113" s="12">
        <v>7</v>
      </c>
      <c r="G113" s="12">
        <v>7</v>
      </c>
      <c r="H113" s="12">
        <v>7</v>
      </c>
      <c r="I113" s="12">
        <v>7</v>
      </c>
      <c r="J113" s="12">
        <v>7</v>
      </c>
      <c r="K113" s="12">
        <v>7</v>
      </c>
      <c r="L113" s="12">
        <v>7</v>
      </c>
      <c r="M113" s="12">
        <v>7</v>
      </c>
      <c r="N113" s="12">
        <v>7</v>
      </c>
      <c r="O113" s="12">
        <v>7</v>
      </c>
      <c r="P113" s="12">
        <v>7</v>
      </c>
      <c r="Q113" s="12">
        <v>7</v>
      </c>
      <c r="R113" s="12">
        <v>7</v>
      </c>
      <c r="S113" s="12">
        <v>7</v>
      </c>
      <c r="T113" s="12">
        <v>7</v>
      </c>
      <c r="U113" s="12">
        <v>7</v>
      </c>
      <c r="V113" s="12">
        <v>7</v>
      </c>
      <c r="W113" s="12">
        <v>7</v>
      </c>
      <c r="X113" s="12">
        <v>7</v>
      </c>
      <c r="Y113" s="12">
        <v>7</v>
      </c>
      <c r="Z113" s="12">
        <v>7</v>
      </c>
      <c r="AA113" s="12">
        <v>7</v>
      </c>
      <c r="AB113" s="12">
        <v>7</v>
      </c>
      <c r="AC113" s="12">
        <v>7</v>
      </c>
      <c r="AD113" s="12">
        <v>7</v>
      </c>
      <c r="AE113" s="12">
        <v>7</v>
      </c>
      <c r="AF113" s="12">
        <v>7</v>
      </c>
      <c r="AG113" s="12">
        <v>7</v>
      </c>
      <c r="AH113" s="12">
        <v>7</v>
      </c>
      <c r="AI113" s="12">
        <v>7</v>
      </c>
      <c r="AJ113" s="12">
        <v>7</v>
      </c>
      <c r="AK113" s="12">
        <v>11</v>
      </c>
      <c r="AL113" s="12">
        <v>11</v>
      </c>
      <c r="AM113" s="12">
        <v>11</v>
      </c>
      <c r="AN113" s="12">
        <v>11</v>
      </c>
      <c r="AO113" s="12">
        <v>11</v>
      </c>
      <c r="AP113" s="12">
        <v>11</v>
      </c>
      <c r="AQ113" s="12">
        <v>11</v>
      </c>
      <c r="AR113" s="12">
        <v>11</v>
      </c>
      <c r="AS113" s="12">
        <v>11</v>
      </c>
      <c r="AT113" s="12">
        <v>11</v>
      </c>
      <c r="AU113" s="12">
        <v>11</v>
      </c>
      <c r="AV113" s="12">
        <v>11</v>
      </c>
      <c r="AW113" s="12">
        <v>11</v>
      </c>
      <c r="AX113" s="12">
        <v>11</v>
      </c>
      <c r="AY113" s="12">
        <v>11</v>
      </c>
      <c r="AZ113" s="12">
        <v>11</v>
      </c>
      <c r="BA113" s="12">
        <v>11</v>
      </c>
      <c r="BB113" s="12">
        <v>11</v>
      </c>
      <c r="BC113" s="11"/>
      <c r="BD113" s="11"/>
      <c r="BE113" s="11"/>
      <c r="BF113" s="11"/>
      <c r="BG113" s="11"/>
      <c r="BH113" s="11"/>
      <c r="BI113" s="11"/>
      <c r="BJ113" s="11"/>
      <c r="BK113" s="11"/>
      <c r="BL113" s="11"/>
      <c r="BM113" s="11"/>
      <c r="BN113" s="11"/>
      <c r="BO113" s="11"/>
      <c r="BP113" s="11"/>
      <c r="BQ113" s="11"/>
      <c r="BR113" s="11"/>
      <c r="BS113" s="11"/>
      <c r="BT113" s="11"/>
      <c r="BU113" s="11"/>
      <c r="BV113" s="11"/>
      <c r="BW113" s="11"/>
      <c r="BX113" s="11"/>
      <c r="BY113" s="11"/>
      <c r="BZ113" s="11"/>
      <c r="CA113" s="11"/>
      <c r="CB113" s="11"/>
      <c r="CC113" s="11"/>
      <c r="CD113" s="11"/>
    </row>
    <row r="114" spans="1:82" x14ac:dyDescent="0.2">
      <c r="A114" s="11" t="s">
        <v>609</v>
      </c>
      <c r="B114" s="11" t="s">
        <v>606</v>
      </c>
      <c r="C114" s="11" t="s">
        <v>248</v>
      </c>
      <c r="D114" s="12">
        <v>7</v>
      </c>
      <c r="E114" s="12">
        <v>7</v>
      </c>
      <c r="F114" s="12">
        <v>7</v>
      </c>
      <c r="G114" s="12">
        <v>7</v>
      </c>
      <c r="H114" s="12">
        <v>7</v>
      </c>
      <c r="I114" s="12">
        <v>7</v>
      </c>
      <c r="J114" s="12">
        <v>7</v>
      </c>
      <c r="K114" s="12">
        <v>7</v>
      </c>
      <c r="L114" s="12">
        <v>11</v>
      </c>
      <c r="M114" s="12">
        <v>11</v>
      </c>
      <c r="N114" s="12">
        <v>11</v>
      </c>
      <c r="O114" s="12">
        <v>11</v>
      </c>
      <c r="P114" s="12">
        <v>11</v>
      </c>
      <c r="Q114" s="12">
        <v>11</v>
      </c>
      <c r="R114" s="12">
        <v>11</v>
      </c>
      <c r="S114" s="12">
        <v>11</v>
      </c>
      <c r="T114" s="12">
        <v>11</v>
      </c>
      <c r="U114" s="12">
        <v>11</v>
      </c>
      <c r="V114" s="12">
        <v>11</v>
      </c>
      <c r="W114" s="12">
        <v>11</v>
      </c>
      <c r="X114" s="12">
        <v>11</v>
      </c>
      <c r="Y114" s="12">
        <v>11</v>
      </c>
      <c r="Z114" s="12">
        <v>11</v>
      </c>
      <c r="AA114" s="12">
        <v>11</v>
      </c>
      <c r="AB114" s="12">
        <v>11</v>
      </c>
      <c r="AC114" s="12">
        <v>11</v>
      </c>
      <c r="AD114" s="12">
        <v>11</v>
      </c>
      <c r="AE114" s="12">
        <v>11</v>
      </c>
      <c r="AF114" s="12">
        <v>11</v>
      </c>
      <c r="AG114" s="12">
        <v>11</v>
      </c>
      <c r="AH114" s="12">
        <v>11</v>
      </c>
      <c r="AI114" s="12">
        <v>11</v>
      </c>
      <c r="AJ114" s="12">
        <v>11</v>
      </c>
      <c r="AK114" s="12">
        <v>11</v>
      </c>
      <c r="AL114" s="12">
        <v>11</v>
      </c>
      <c r="AM114" s="12">
        <v>11</v>
      </c>
      <c r="AN114" s="12">
        <v>11</v>
      </c>
      <c r="AO114" s="12">
        <v>11</v>
      </c>
      <c r="AP114" s="12">
        <v>11</v>
      </c>
      <c r="AQ114" s="12">
        <v>11</v>
      </c>
      <c r="AR114" s="12">
        <v>11</v>
      </c>
      <c r="AS114" s="12">
        <v>11</v>
      </c>
      <c r="AT114" s="12">
        <v>11</v>
      </c>
      <c r="AU114" s="12">
        <v>11</v>
      </c>
      <c r="AV114" s="12">
        <v>11</v>
      </c>
      <c r="AW114" s="12">
        <v>11</v>
      </c>
      <c r="AX114" s="12">
        <v>11</v>
      </c>
      <c r="AY114" s="12">
        <v>11</v>
      </c>
      <c r="AZ114" s="12">
        <v>11</v>
      </c>
      <c r="BA114" s="12">
        <v>11</v>
      </c>
      <c r="BB114" s="12">
        <v>11</v>
      </c>
      <c r="BC114" s="11"/>
      <c r="BD114" s="11"/>
      <c r="BE114" s="11"/>
      <c r="BF114" s="11"/>
      <c r="BG114" s="11"/>
      <c r="BH114" s="11"/>
      <c r="BI114" s="11"/>
      <c r="BJ114" s="11"/>
      <c r="BK114" s="11"/>
      <c r="BL114" s="11"/>
      <c r="BM114" s="11"/>
      <c r="BN114" s="11"/>
      <c r="BO114" s="11"/>
      <c r="BP114" s="11"/>
      <c r="BQ114" s="11"/>
      <c r="BR114" s="11"/>
      <c r="BS114" s="11"/>
      <c r="BT114" s="11"/>
      <c r="BU114" s="11"/>
      <c r="BV114" s="11"/>
      <c r="BW114" s="11"/>
      <c r="BX114" s="11"/>
      <c r="BY114" s="11"/>
      <c r="BZ114" s="11"/>
      <c r="CA114" s="11"/>
      <c r="CB114" s="11"/>
      <c r="CC114" s="11"/>
      <c r="CD114" s="11"/>
    </row>
    <row r="115" spans="1:82" x14ac:dyDescent="0.2">
      <c r="A115" s="11" t="s">
        <v>776</v>
      </c>
      <c r="B115" s="11" t="s">
        <v>774</v>
      </c>
      <c r="C115" s="11" t="s">
        <v>119</v>
      </c>
      <c r="D115" s="12">
        <v>7</v>
      </c>
      <c r="E115" s="12">
        <v>7</v>
      </c>
      <c r="F115" s="12">
        <v>7</v>
      </c>
      <c r="G115" s="12">
        <v>7</v>
      </c>
      <c r="H115" s="12">
        <v>7</v>
      </c>
      <c r="I115" s="12">
        <v>7</v>
      </c>
      <c r="J115" s="12">
        <v>7</v>
      </c>
      <c r="K115" s="12">
        <v>7</v>
      </c>
      <c r="L115" s="12">
        <v>7</v>
      </c>
      <c r="M115" s="12">
        <v>7</v>
      </c>
      <c r="N115" s="12">
        <v>7</v>
      </c>
      <c r="O115" s="12">
        <v>7</v>
      </c>
      <c r="P115" s="12">
        <v>7</v>
      </c>
      <c r="Q115" s="12">
        <v>7</v>
      </c>
      <c r="R115" s="12">
        <v>7</v>
      </c>
      <c r="S115" s="12">
        <v>7</v>
      </c>
      <c r="T115" s="12">
        <v>7</v>
      </c>
      <c r="U115" s="12">
        <v>7</v>
      </c>
      <c r="V115" s="12">
        <v>7</v>
      </c>
      <c r="W115" s="12">
        <v>7</v>
      </c>
      <c r="X115" s="12">
        <v>7</v>
      </c>
      <c r="Y115" s="12">
        <v>7</v>
      </c>
      <c r="Z115" s="12">
        <v>7</v>
      </c>
      <c r="AA115" s="12">
        <v>7</v>
      </c>
      <c r="AB115" s="12">
        <v>7</v>
      </c>
      <c r="AC115" s="12">
        <v>7</v>
      </c>
      <c r="AD115" s="12">
        <v>7</v>
      </c>
      <c r="AE115" s="12">
        <v>7</v>
      </c>
      <c r="AF115" s="12">
        <v>7</v>
      </c>
      <c r="AG115" s="12">
        <v>7</v>
      </c>
      <c r="AH115" s="12">
        <v>7</v>
      </c>
      <c r="AI115" s="12">
        <v>7</v>
      </c>
      <c r="AJ115" s="12">
        <v>7</v>
      </c>
      <c r="AK115" s="12">
        <v>7</v>
      </c>
      <c r="AL115" s="12">
        <v>7</v>
      </c>
      <c r="AM115" s="12">
        <v>7</v>
      </c>
      <c r="AN115" s="12">
        <v>7</v>
      </c>
      <c r="AO115" s="12">
        <v>7</v>
      </c>
      <c r="AP115" s="12">
        <v>7</v>
      </c>
      <c r="AQ115" s="12">
        <v>7</v>
      </c>
      <c r="AR115" s="12">
        <v>7</v>
      </c>
      <c r="AS115" s="12">
        <v>7</v>
      </c>
      <c r="AT115" s="12">
        <v>7</v>
      </c>
      <c r="AU115" s="12">
        <v>7</v>
      </c>
      <c r="AV115" s="12">
        <v>7</v>
      </c>
      <c r="AW115" s="12">
        <v>7</v>
      </c>
      <c r="AX115" s="12">
        <v>7</v>
      </c>
      <c r="AY115" s="12">
        <v>7</v>
      </c>
      <c r="AZ115" s="12">
        <v>7</v>
      </c>
      <c r="BA115" s="12">
        <v>7</v>
      </c>
      <c r="BB115" s="12">
        <v>7</v>
      </c>
      <c r="BC115" s="11"/>
      <c r="BD115" s="11"/>
      <c r="BE115" s="11"/>
      <c r="BF115" s="11"/>
      <c r="BG115" s="11"/>
      <c r="BH115" s="11"/>
      <c r="BI115" s="11"/>
      <c r="BJ115" s="11"/>
      <c r="BK115" s="11"/>
      <c r="BL115" s="11"/>
      <c r="BM115" s="11"/>
      <c r="BN115" s="11"/>
      <c r="BO115" s="11"/>
      <c r="BP115" s="11"/>
      <c r="BQ115" s="11"/>
      <c r="BR115" s="11"/>
      <c r="BS115" s="11"/>
      <c r="BT115" s="11"/>
      <c r="BU115" s="11"/>
      <c r="BV115" s="11"/>
      <c r="BW115" s="11"/>
      <c r="BX115" s="11"/>
      <c r="BY115" s="11"/>
      <c r="BZ115" s="11"/>
      <c r="CA115" s="11"/>
      <c r="CB115" s="11"/>
      <c r="CC115" s="11"/>
      <c r="CD115" s="11"/>
    </row>
    <row r="116" spans="1:82" x14ac:dyDescent="0.2">
      <c r="A116" s="11" t="s">
        <v>783</v>
      </c>
      <c r="B116" s="11" t="s">
        <v>781</v>
      </c>
      <c r="C116" s="11" t="s">
        <v>73</v>
      </c>
      <c r="D116" s="12">
        <v>7</v>
      </c>
      <c r="E116" s="12">
        <v>7</v>
      </c>
      <c r="F116" s="12">
        <v>7</v>
      </c>
      <c r="G116" s="12">
        <v>7</v>
      </c>
      <c r="H116" s="12">
        <v>7</v>
      </c>
      <c r="I116" s="12">
        <v>7</v>
      </c>
      <c r="J116" s="12">
        <v>7</v>
      </c>
      <c r="K116" s="12">
        <v>7</v>
      </c>
      <c r="L116" s="12">
        <v>7</v>
      </c>
      <c r="M116" s="12">
        <v>7</v>
      </c>
      <c r="N116" s="12">
        <v>7</v>
      </c>
      <c r="O116" s="12">
        <v>7</v>
      </c>
      <c r="P116" s="12">
        <v>7</v>
      </c>
      <c r="Q116" s="12">
        <v>11</v>
      </c>
      <c r="R116" s="12">
        <v>11</v>
      </c>
      <c r="S116" s="12">
        <v>11</v>
      </c>
      <c r="T116" s="12">
        <v>11</v>
      </c>
      <c r="U116" s="12">
        <v>11</v>
      </c>
      <c r="V116" s="12">
        <v>11</v>
      </c>
      <c r="W116" s="12">
        <v>11</v>
      </c>
      <c r="X116" s="12">
        <v>11</v>
      </c>
      <c r="Y116" s="12">
        <v>11</v>
      </c>
      <c r="Z116" s="12" t="s">
        <v>1393</v>
      </c>
      <c r="AA116" s="12" t="s">
        <v>1393</v>
      </c>
      <c r="AB116" s="12" t="s">
        <v>1393</v>
      </c>
      <c r="AC116" s="12" t="s">
        <v>1393</v>
      </c>
      <c r="AD116" s="12" t="s">
        <v>1393</v>
      </c>
      <c r="AE116" s="12" t="s">
        <v>1393</v>
      </c>
      <c r="AF116" s="12" t="s">
        <v>1393</v>
      </c>
      <c r="AG116" s="12" t="s">
        <v>1393</v>
      </c>
      <c r="AH116" s="12" t="s">
        <v>1393</v>
      </c>
      <c r="AI116" s="12" t="s">
        <v>1393</v>
      </c>
      <c r="AJ116" s="12" t="s">
        <v>1393</v>
      </c>
      <c r="AK116" s="12" t="s">
        <v>1393</v>
      </c>
      <c r="AL116" s="12" t="s">
        <v>1393</v>
      </c>
      <c r="AM116" s="12" t="s">
        <v>1393</v>
      </c>
      <c r="AN116" s="12" t="s">
        <v>1393</v>
      </c>
      <c r="AO116" s="12" t="s">
        <v>1393</v>
      </c>
      <c r="AP116" s="12" t="s">
        <v>1393</v>
      </c>
      <c r="AQ116" s="12" t="s">
        <v>1393</v>
      </c>
      <c r="AR116" s="12" t="s">
        <v>1393</v>
      </c>
      <c r="AS116" s="12" t="s">
        <v>1393</v>
      </c>
      <c r="AT116" s="12" t="s">
        <v>1393</v>
      </c>
      <c r="AU116" s="12" t="s">
        <v>1393</v>
      </c>
      <c r="AV116" s="12" t="s">
        <v>1393</v>
      </c>
      <c r="AW116" s="12" t="s">
        <v>1393</v>
      </c>
      <c r="AX116" s="12" t="s">
        <v>1393</v>
      </c>
      <c r="AY116" s="12" t="s">
        <v>1393</v>
      </c>
      <c r="AZ116" s="12" t="s">
        <v>1393</v>
      </c>
      <c r="BA116" s="12" t="s">
        <v>1393</v>
      </c>
      <c r="BB116" s="12" t="s">
        <v>1393</v>
      </c>
      <c r="BC116" s="11"/>
      <c r="BD116" s="11"/>
      <c r="BE116" s="11"/>
      <c r="BF116" s="11"/>
      <c r="BG116" s="11"/>
      <c r="BH116" s="11"/>
      <c r="BI116" s="11"/>
      <c r="BJ116" s="11"/>
      <c r="BK116" s="11"/>
      <c r="BL116" s="11"/>
      <c r="BM116" s="11"/>
      <c r="BN116" s="11"/>
      <c r="BO116" s="11"/>
      <c r="BP116" s="11"/>
      <c r="BQ116" s="11"/>
      <c r="BR116" s="11"/>
      <c r="BS116" s="11"/>
      <c r="BT116" s="11"/>
      <c r="BU116" s="11"/>
      <c r="BV116" s="11"/>
      <c r="BW116" s="11"/>
      <c r="BX116" s="11"/>
      <c r="BY116" s="11"/>
      <c r="BZ116" s="11"/>
      <c r="CA116" s="11"/>
      <c r="CB116" s="11"/>
      <c r="CC116" s="11"/>
      <c r="CD116" s="11"/>
    </row>
    <row r="117" spans="1:82" x14ac:dyDescent="0.2">
      <c r="A117" s="11" t="s">
        <v>683</v>
      </c>
      <c r="B117" s="11" t="s">
        <v>681</v>
      </c>
      <c r="C117" s="11" t="s">
        <v>684</v>
      </c>
      <c r="D117" s="12">
        <v>7</v>
      </c>
      <c r="E117" s="12">
        <v>7</v>
      </c>
      <c r="F117" s="12">
        <v>7</v>
      </c>
      <c r="G117" s="12">
        <v>7</v>
      </c>
      <c r="H117" s="12">
        <v>7</v>
      </c>
      <c r="I117" s="12">
        <v>7</v>
      </c>
      <c r="J117" s="12">
        <v>7</v>
      </c>
      <c r="K117" s="12">
        <v>8</v>
      </c>
      <c r="L117" s="12">
        <v>8</v>
      </c>
      <c r="M117" s="12">
        <v>8</v>
      </c>
      <c r="N117" s="12">
        <v>8</v>
      </c>
      <c r="O117" s="12">
        <v>8</v>
      </c>
      <c r="P117" s="12">
        <v>8</v>
      </c>
      <c r="Q117" s="12">
        <v>8</v>
      </c>
      <c r="R117" s="12">
        <v>8</v>
      </c>
      <c r="S117" s="12">
        <v>8</v>
      </c>
      <c r="T117" s="12">
        <v>8</v>
      </c>
      <c r="U117" s="12">
        <v>8</v>
      </c>
      <c r="V117" s="12">
        <v>8</v>
      </c>
      <c r="W117" s="12">
        <v>8</v>
      </c>
      <c r="X117" s="12">
        <v>8</v>
      </c>
      <c r="Y117" s="12">
        <v>8</v>
      </c>
      <c r="Z117" s="12">
        <v>8</v>
      </c>
      <c r="AA117" s="12">
        <v>8</v>
      </c>
      <c r="AB117" s="12">
        <v>8</v>
      </c>
      <c r="AC117" s="12">
        <v>8</v>
      </c>
      <c r="AD117" s="12">
        <v>8</v>
      </c>
      <c r="AE117" s="12">
        <v>8</v>
      </c>
      <c r="AF117" s="12">
        <v>8</v>
      </c>
      <c r="AG117" s="12">
        <v>8</v>
      </c>
      <c r="AH117" s="12">
        <v>8</v>
      </c>
      <c r="AI117" s="12">
        <v>8</v>
      </c>
      <c r="AJ117" s="12">
        <v>8</v>
      </c>
      <c r="AK117" s="12">
        <v>8</v>
      </c>
      <c r="AL117" s="12">
        <v>8</v>
      </c>
      <c r="AM117" s="12">
        <v>8</v>
      </c>
      <c r="AN117" s="12">
        <v>8</v>
      </c>
      <c r="AO117" s="12">
        <v>8</v>
      </c>
      <c r="AP117" s="12">
        <v>8</v>
      </c>
      <c r="AQ117" s="12">
        <v>8</v>
      </c>
      <c r="AR117" s="12">
        <v>8</v>
      </c>
      <c r="AS117" s="12">
        <v>8</v>
      </c>
      <c r="AT117" s="12">
        <v>8</v>
      </c>
      <c r="AU117" s="12">
        <v>8</v>
      </c>
      <c r="AV117" s="12">
        <v>8</v>
      </c>
      <c r="AW117" s="12">
        <v>8</v>
      </c>
      <c r="AX117" s="12">
        <v>8</v>
      </c>
      <c r="AY117" s="12">
        <v>8</v>
      </c>
      <c r="AZ117" s="12">
        <v>8</v>
      </c>
      <c r="BA117" s="12">
        <v>8</v>
      </c>
      <c r="BB117" s="12">
        <v>8</v>
      </c>
      <c r="BC117" s="11"/>
      <c r="BD117" s="11"/>
      <c r="BE117" s="11"/>
      <c r="BF117" s="11"/>
      <c r="BG117" s="11"/>
      <c r="BH117" s="11"/>
      <c r="BI117" s="11"/>
      <c r="BJ117" s="11"/>
      <c r="BK117" s="11"/>
      <c r="BL117" s="11"/>
      <c r="BM117" s="11"/>
      <c r="BN117" s="11"/>
      <c r="BO117" s="11"/>
      <c r="BP117" s="11"/>
      <c r="BQ117" s="11"/>
      <c r="BR117" s="11"/>
      <c r="BS117" s="11"/>
      <c r="BT117" s="11"/>
      <c r="BU117" s="11"/>
      <c r="BV117" s="11"/>
      <c r="BW117" s="11"/>
      <c r="BX117" s="11"/>
      <c r="BY117" s="11"/>
      <c r="BZ117" s="11"/>
      <c r="CA117" s="11"/>
      <c r="CB117" s="11"/>
      <c r="CC117" s="11"/>
      <c r="CD117" s="11"/>
    </row>
    <row r="118" spans="1:82" x14ac:dyDescent="0.2">
      <c r="A118" s="11" t="s">
        <v>702</v>
      </c>
      <c r="B118" s="11" t="s">
        <v>700</v>
      </c>
      <c r="C118" s="11" t="s">
        <v>703</v>
      </c>
      <c r="D118" s="12">
        <v>7</v>
      </c>
      <c r="E118" s="12">
        <v>7</v>
      </c>
      <c r="F118" s="12">
        <v>7</v>
      </c>
      <c r="G118" s="12">
        <v>7</v>
      </c>
      <c r="H118" s="12">
        <v>7</v>
      </c>
      <c r="I118" s="12">
        <v>9</v>
      </c>
      <c r="J118" s="12">
        <v>9</v>
      </c>
      <c r="K118" s="12">
        <v>9</v>
      </c>
      <c r="L118" s="12">
        <v>9</v>
      </c>
      <c r="M118" s="12">
        <v>9</v>
      </c>
      <c r="N118" s="12">
        <v>9</v>
      </c>
      <c r="O118" s="12">
        <v>9</v>
      </c>
      <c r="P118" s="12">
        <v>9</v>
      </c>
      <c r="Q118" s="12">
        <v>9</v>
      </c>
      <c r="R118" s="12">
        <v>9</v>
      </c>
      <c r="S118" s="12">
        <v>9</v>
      </c>
      <c r="T118" s="12">
        <v>9</v>
      </c>
      <c r="U118" s="12">
        <v>9</v>
      </c>
      <c r="V118" s="12">
        <v>9</v>
      </c>
      <c r="W118" s="12">
        <v>9</v>
      </c>
      <c r="X118" s="12">
        <v>9</v>
      </c>
      <c r="Y118" s="12">
        <v>9</v>
      </c>
      <c r="Z118" s="12">
        <v>9</v>
      </c>
      <c r="AA118" s="12">
        <v>9</v>
      </c>
      <c r="AB118" s="12">
        <v>9</v>
      </c>
      <c r="AC118" s="12">
        <v>9</v>
      </c>
      <c r="AD118" s="12">
        <v>9</v>
      </c>
      <c r="AE118" s="12">
        <v>9</v>
      </c>
      <c r="AF118" s="12">
        <v>9</v>
      </c>
      <c r="AG118" s="12">
        <v>9</v>
      </c>
      <c r="AH118" s="12">
        <v>9</v>
      </c>
      <c r="AI118" s="12">
        <v>9</v>
      </c>
      <c r="AJ118" s="12">
        <v>9</v>
      </c>
      <c r="AK118" s="12">
        <v>9</v>
      </c>
      <c r="AL118" s="12">
        <v>9</v>
      </c>
      <c r="AM118" s="12">
        <v>9</v>
      </c>
      <c r="AN118" s="12">
        <v>9</v>
      </c>
      <c r="AO118" s="12">
        <v>9</v>
      </c>
      <c r="AP118" s="12">
        <v>9</v>
      </c>
      <c r="AQ118" s="12">
        <v>9</v>
      </c>
      <c r="AR118" s="12">
        <v>9</v>
      </c>
      <c r="AS118" s="12">
        <v>9</v>
      </c>
      <c r="AT118" s="12">
        <v>9</v>
      </c>
      <c r="AU118" s="12">
        <v>9</v>
      </c>
      <c r="AV118" s="12">
        <v>9</v>
      </c>
      <c r="AW118" s="12">
        <v>9</v>
      </c>
      <c r="AX118" s="12">
        <v>9</v>
      </c>
      <c r="AY118" s="12">
        <v>9</v>
      </c>
      <c r="AZ118" s="12">
        <v>9</v>
      </c>
      <c r="BA118" s="12">
        <v>9</v>
      </c>
      <c r="BB118" s="12">
        <v>9</v>
      </c>
      <c r="BC118" s="11"/>
      <c r="BD118" s="11"/>
      <c r="BE118" s="11"/>
      <c r="BF118" s="11"/>
      <c r="BG118" s="11"/>
      <c r="BH118" s="11"/>
      <c r="BI118" s="11"/>
      <c r="BJ118" s="11"/>
      <c r="BK118" s="11"/>
      <c r="BL118" s="11"/>
      <c r="BM118" s="11"/>
      <c r="BN118" s="11"/>
      <c r="BO118" s="11"/>
      <c r="BP118" s="11"/>
      <c r="BQ118" s="11"/>
      <c r="BR118" s="11"/>
      <c r="BS118" s="11"/>
      <c r="BT118" s="11"/>
      <c r="BU118" s="11"/>
      <c r="BV118" s="11"/>
      <c r="BW118" s="11"/>
      <c r="BX118" s="11"/>
      <c r="BY118" s="11"/>
      <c r="BZ118" s="11"/>
      <c r="CA118" s="11"/>
      <c r="CB118" s="11"/>
      <c r="CC118" s="11"/>
      <c r="CD118" s="11"/>
    </row>
    <row r="119" spans="1:82" x14ac:dyDescent="0.2">
      <c r="A119" s="11" t="s">
        <v>1534</v>
      </c>
      <c r="B119" s="11" t="s">
        <v>1532</v>
      </c>
      <c r="C119" s="11" t="s">
        <v>73</v>
      </c>
      <c r="D119" s="12">
        <v>7</v>
      </c>
      <c r="E119" s="12">
        <v>7</v>
      </c>
      <c r="F119" s="12">
        <v>7</v>
      </c>
      <c r="G119" s="12">
        <v>7</v>
      </c>
      <c r="H119" s="12">
        <v>7</v>
      </c>
      <c r="I119" s="12">
        <v>7</v>
      </c>
      <c r="J119" s="12">
        <v>7</v>
      </c>
      <c r="K119" s="12">
        <v>7</v>
      </c>
      <c r="L119" s="12">
        <v>7</v>
      </c>
      <c r="M119" s="12">
        <v>7</v>
      </c>
      <c r="N119" s="12">
        <v>7</v>
      </c>
      <c r="O119" s="12">
        <v>7</v>
      </c>
      <c r="P119" s="12">
        <v>7</v>
      </c>
      <c r="Q119" s="12">
        <v>7</v>
      </c>
      <c r="R119" s="12">
        <v>7</v>
      </c>
      <c r="S119" s="12">
        <v>7</v>
      </c>
      <c r="T119" s="12">
        <v>7</v>
      </c>
      <c r="U119" s="12">
        <v>7</v>
      </c>
      <c r="V119" s="12" t="s">
        <v>1393</v>
      </c>
      <c r="W119" s="12" t="s">
        <v>1393</v>
      </c>
      <c r="X119" s="12" t="s">
        <v>1393</v>
      </c>
      <c r="Y119" s="12" t="s">
        <v>1393</v>
      </c>
      <c r="Z119" s="12" t="s">
        <v>1393</v>
      </c>
      <c r="AA119" s="12" t="s">
        <v>1393</v>
      </c>
      <c r="AB119" s="12" t="s">
        <v>1393</v>
      </c>
      <c r="AC119" s="12" t="s">
        <v>1393</v>
      </c>
      <c r="AD119" s="12">
        <v>8</v>
      </c>
      <c r="AE119" s="12">
        <v>8</v>
      </c>
      <c r="AF119" s="12">
        <v>8</v>
      </c>
      <c r="AG119" s="12">
        <v>8</v>
      </c>
      <c r="AH119" s="12">
        <v>8</v>
      </c>
      <c r="AI119" s="12">
        <v>8</v>
      </c>
      <c r="AJ119" s="12">
        <v>8</v>
      </c>
      <c r="AK119" s="12">
        <v>8</v>
      </c>
      <c r="AL119" s="12">
        <v>8</v>
      </c>
      <c r="AM119" s="12">
        <v>8</v>
      </c>
      <c r="AN119" s="12">
        <v>8</v>
      </c>
      <c r="AO119" s="12">
        <v>8</v>
      </c>
      <c r="AP119" s="12">
        <v>8</v>
      </c>
      <c r="AQ119" s="12">
        <v>8</v>
      </c>
      <c r="AR119" s="12">
        <v>8</v>
      </c>
      <c r="AS119" s="12">
        <v>8</v>
      </c>
      <c r="AT119" s="12">
        <v>8</v>
      </c>
      <c r="AU119" s="12">
        <v>8</v>
      </c>
      <c r="AV119" s="12">
        <v>8</v>
      </c>
      <c r="AW119" s="12">
        <v>8</v>
      </c>
      <c r="AX119" s="12">
        <v>8</v>
      </c>
      <c r="AY119" s="12">
        <v>8</v>
      </c>
      <c r="AZ119" s="12">
        <v>8</v>
      </c>
      <c r="BA119" s="12">
        <v>8</v>
      </c>
      <c r="BB119" s="12">
        <v>8</v>
      </c>
      <c r="BC119" s="11"/>
      <c r="BD119" s="11"/>
      <c r="BE119" s="11"/>
      <c r="BF119" s="11"/>
      <c r="BG119" s="11"/>
      <c r="BH119" s="11"/>
      <c r="BI119" s="11"/>
      <c r="BJ119" s="11"/>
      <c r="BK119" s="11"/>
      <c r="BL119" s="11"/>
      <c r="BM119" s="11"/>
      <c r="BN119" s="11"/>
      <c r="BO119" s="11"/>
      <c r="BP119" s="11"/>
      <c r="BQ119" s="11"/>
      <c r="BR119" s="11"/>
      <c r="BS119" s="11"/>
      <c r="BT119" s="11"/>
      <c r="BU119" s="11"/>
      <c r="BV119" s="11"/>
      <c r="BW119" s="11"/>
      <c r="BX119" s="11"/>
      <c r="BY119" s="11"/>
      <c r="BZ119" s="11"/>
      <c r="CA119" s="11"/>
      <c r="CB119" s="11"/>
      <c r="CC119" s="11"/>
      <c r="CD119" s="11"/>
    </row>
    <row r="120" spans="1:82" x14ac:dyDescent="0.2">
      <c r="A120" s="11" t="s">
        <v>1007</v>
      </c>
      <c r="B120" s="11" t="s">
        <v>1005</v>
      </c>
      <c r="C120" s="11" t="s">
        <v>1008</v>
      </c>
      <c r="D120" s="12" t="s">
        <v>37</v>
      </c>
      <c r="E120" s="12" t="s">
        <v>37</v>
      </c>
      <c r="F120" s="12" t="s">
        <v>37</v>
      </c>
      <c r="G120" s="12" t="s">
        <v>37</v>
      </c>
      <c r="H120" s="12" t="s">
        <v>37</v>
      </c>
      <c r="I120" s="12" t="s">
        <v>37</v>
      </c>
      <c r="J120" s="12" t="s">
        <v>37</v>
      </c>
      <c r="K120" s="12" t="s">
        <v>37</v>
      </c>
      <c r="L120" s="12" t="s">
        <v>37</v>
      </c>
      <c r="M120" s="12">
        <v>8</v>
      </c>
      <c r="N120" s="12">
        <v>8</v>
      </c>
      <c r="O120" s="12">
        <v>8</v>
      </c>
      <c r="P120" s="12">
        <v>8</v>
      </c>
      <c r="Q120" s="12">
        <v>8</v>
      </c>
      <c r="R120" s="12">
        <v>8</v>
      </c>
      <c r="S120" s="12">
        <v>8</v>
      </c>
      <c r="T120" s="12">
        <v>8</v>
      </c>
      <c r="U120" s="12">
        <v>10</v>
      </c>
      <c r="V120" s="12">
        <v>10</v>
      </c>
      <c r="W120" s="12">
        <v>10</v>
      </c>
      <c r="X120" s="12">
        <v>10</v>
      </c>
      <c r="Y120" s="12">
        <v>10</v>
      </c>
      <c r="Z120" s="12">
        <v>10</v>
      </c>
      <c r="AA120" s="12">
        <v>10</v>
      </c>
      <c r="AB120" s="12">
        <v>10</v>
      </c>
      <c r="AC120" s="12">
        <v>10</v>
      </c>
      <c r="AD120" s="12">
        <v>10</v>
      </c>
      <c r="AE120" s="12">
        <v>10</v>
      </c>
      <c r="AF120" s="12">
        <v>10</v>
      </c>
      <c r="AG120" s="12">
        <v>10</v>
      </c>
      <c r="AH120" s="12">
        <v>10</v>
      </c>
      <c r="AI120" s="12">
        <v>10</v>
      </c>
      <c r="AJ120" s="12">
        <v>10</v>
      </c>
      <c r="AK120" s="12">
        <v>10</v>
      </c>
      <c r="AL120" s="12">
        <v>10</v>
      </c>
      <c r="AM120" s="12">
        <v>10</v>
      </c>
      <c r="AN120" s="12">
        <v>10</v>
      </c>
      <c r="AO120" s="12">
        <v>10</v>
      </c>
      <c r="AP120" s="12">
        <v>10</v>
      </c>
      <c r="AQ120" s="12">
        <v>10</v>
      </c>
      <c r="AR120" s="12">
        <v>10</v>
      </c>
      <c r="AS120" s="12">
        <v>10</v>
      </c>
      <c r="AT120" s="12">
        <v>10</v>
      </c>
      <c r="AU120" s="12">
        <v>10</v>
      </c>
      <c r="AV120" s="12">
        <v>10</v>
      </c>
      <c r="AW120" s="12">
        <v>10</v>
      </c>
      <c r="AX120" s="12">
        <v>10</v>
      </c>
      <c r="AY120" s="12">
        <v>10</v>
      </c>
      <c r="AZ120" s="12">
        <v>10</v>
      </c>
      <c r="BA120" s="12">
        <v>10</v>
      </c>
      <c r="BB120" s="12">
        <v>10</v>
      </c>
      <c r="BC120" s="11"/>
      <c r="BD120" s="11"/>
      <c r="BE120" s="11"/>
      <c r="BF120" s="11"/>
      <c r="BG120" s="11"/>
      <c r="BH120" s="11"/>
      <c r="BI120" s="11"/>
      <c r="BJ120" s="11"/>
      <c r="BK120" s="11"/>
      <c r="BL120" s="11"/>
      <c r="BM120" s="11"/>
      <c r="BN120" s="11"/>
      <c r="BO120" s="11"/>
      <c r="BP120" s="11"/>
      <c r="BQ120" s="11"/>
      <c r="BR120" s="11"/>
      <c r="BS120" s="11"/>
      <c r="BT120" s="11"/>
      <c r="BU120" s="11"/>
      <c r="BV120" s="11"/>
      <c r="BW120" s="11"/>
      <c r="BX120" s="11"/>
      <c r="BY120" s="11"/>
      <c r="BZ120" s="11"/>
      <c r="CA120" s="11"/>
      <c r="CB120" s="11"/>
      <c r="CC120" s="11"/>
      <c r="CD120" s="11"/>
    </row>
    <row r="121" spans="1:82" x14ac:dyDescent="0.2">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c r="BD121" s="11"/>
      <c r="BE121" s="11"/>
      <c r="BF121" s="11"/>
      <c r="BG121" s="11"/>
      <c r="BH121" s="11"/>
      <c r="BI121" s="11"/>
      <c r="BJ121" s="11"/>
      <c r="BK121" s="11"/>
      <c r="BL121" s="11"/>
      <c r="BM121" s="11"/>
      <c r="BN121" s="11"/>
      <c r="BO121" s="11"/>
      <c r="BP121" s="11"/>
      <c r="BQ121" s="11"/>
      <c r="BR121" s="11"/>
      <c r="BS121" s="11"/>
      <c r="BT121" s="11"/>
      <c r="BU121" s="11"/>
      <c r="BV121" s="11"/>
      <c r="BW121" s="11"/>
      <c r="BX121" s="11"/>
      <c r="BY121" s="11"/>
      <c r="BZ121" s="11"/>
      <c r="CA121" s="11"/>
      <c r="CB121" s="11"/>
      <c r="CC121" s="11"/>
      <c r="CD121" s="11"/>
    </row>
    <row r="122" spans="1:82" x14ac:dyDescent="0.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c r="BD122" s="11"/>
      <c r="BE122" s="11"/>
      <c r="BF122" s="11"/>
      <c r="BG122" s="11"/>
      <c r="BH122" s="11"/>
      <c r="BI122" s="11"/>
      <c r="BJ122" s="11"/>
      <c r="BK122" s="11"/>
      <c r="BL122" s="11"/>
      <c r="BM122" s="11"/>
      <c r="BN122" s="11"/>
      <c r="BO122" s="11"/>
      <c r="BP122" s="11"/>
      <c r="BQ122" s="11"/>
      <c r="BR122" s="11"/>
      <c r="BS122" s="11"/>
      <c r="BT122" s="11"/>
      <c r="BU122" s="11"/>
      <c r="BV122" s="11"/>
      <c r="BW122" s="11"/>
      <c r="BX122" s="11"/>
      <c r="BY122" s="11"/>
      <c r="BZ122" s="11"/>
      <c r="CA122" s="11"/>
      <c r="CB122" s="11"/>
      <c r="CC122" s="11"/>
      <c r="CD122" s="11"/>
    </row>
    <row r="123" spans="1:82" x14ac:dyDescent="0.2">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c r="BD123" s="11"/>
      <c r="BE123" s="11"/>
      <c r="BF123" s="11"/>
      <c r="BG123" s="11"/>
      <c r="BH123" s="11"/>
      <c r="BI123" s="11"/>
      <c r="BJ123" s="11"/>
      <c r="BK123" s="11"/>
      <c r="BL123" s="11"/>
      <c r="BM123" s="11"/>
      <c r="BN123" s="11"/>
      <c r="BO123" s="11"/>
      <c r="BP123" s="11"/>
      <c r="BQ123" s="11"/>
      <c r="BR123" s="11"/>
      <c r="BS123" s="11"/>
      <c r="BT123" s="11"/>
      <c r="BU123" s="11"/>
      <c r="BV123" s="11"/>
      <c r="BW123" s="11"/>
      <c r="BX123" s="11"/>
      <c r="BY123" s="11"/>
      <c r="BZ123" s="11"/>
      <c r="CA123" s="11"/>
      <c r="CB123" s="11"/>
      <c r="CC123" s="11"/>
      <c r="CD123" s="11"/>
    </row>
    <row r="124" spans="1:82" x14ac:dyDescent="0.2">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c r="BD124" s="11"/>
      <c r="BE124" s="11"/>
      <c r="BF124" s="11"/>
      <c r="BG124" s="11"/>
      <c r="BH124" s="11"/>
      <c r="BI124" s="11"/>
      <c r="BJ124" s="11"/>
      <c r="BK124" s="11"/>
      <c r="BL124" s="11"/>
      <c r="BM124" s="11"/>
      <c r="BN124" s="11"/>
      <c r="BO124" s="11"/>
      <c r="BP124" s="11"/>
      <c r="BQ124" s="11"/>
      <c r="BR124" s="11"/>
      <c r="BS124" s="11"/>
      <c r="BT124" s="11"/>
      <c r="BU124" s="11"/>
      <c r="BV124" s="11"/>
      <c r="BW124" s="11"/>
      <c r="BX124" s="11"/>
      <c r="BY124" s="11"/>
      <c r="BZ124" s="11"/>
      <c r="CA124" s="11"/>
      <c r="CB124" s="11"/>
      <c r="CC124" s="11"/>
      <c r="CD124" s="11"/>
    </row>
    <row r="125" spans="1:82" x14ac:dyDescent="0.2">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c r="BD125" s="11"/>
      <c r="BE125" s="11"/>
      <c r="BF125" s="11"/>
      <c r="BG125" s="11"/>
      <c r="BH125" s="11"/>
      <c r="BI125" s="11"/>
      <c r="BJ125" s="11"/>
      <c r="BK125" s="11"/>
      <c r="BL125" s="11"/>
      <c r="BM125" s="11"/>
      <c r="BN125" s="11"/>
      <c r="BO125" s="11"/>
      <c r="BP125" s="11"/>
      <c r="BQ125" s="11"/>
      <c r="BR125" s="11"/>
      <c r="BS125" s="11"/>
      <c r="BT125" s="11"/>
      <c r="BU125" s="11"/>
      <c r="BV125" s="11"/>
      <c r="BW125" s="11"/>
      <c r="BX125" s="11"/>
      <c r="BY125" s="11"/>
      <c r="BZ125" s="11"/>
      <c r="CA125" s="11"/>
      <c r="CB125" s="11"/>
      <c r="CC125" s="11"/>
      <c r="CD125" s="11"/>
    </row>
    <row r="126" spans="1:82" x14ac:dyDescent="0.2">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c r="BD126" s="11"/>
      <c r="BE126" s="11"/>
      <c r="BF126" s="11"/>
      <c r="BG126" s="11"/>
      <c r="BH126" s="11"/>
      <c r="BI126" s="11"/>
      <c r="BJ126" s="11"/>
      <c r="BK126" s="11"/>
      <c r="BL126" s="11"/>
      <c r="BM126" s="11"/>
      <c r="BN126" s="11"/>
      <c r="BO126" s="11"/>
      <c r="BP126" s="11"/>
      <c r="BQ126" s="11"/>
      <c r="BR126" s="11"/>
      <c r="BS126" s="11"/>
      <c r="BT126" s="11"/>
      <c r="BU126" s="11"/>
      <c r="BV126" s="11"/>
      <c r="BW126" s="11"/>
      <c r="BX126" s="11"/>
      <c r="BY126" s="11"/>
      <c r="BZ126" s="11"/>
      <c r="CA126" s="11"/>
      <c r="CB126" s="11"/>
      <c r="CC126" s="11"/>
      <c r="CD126" s="11"/>
    </row>
    <row r="127" spans="1:82" x14ac:dyDescent="0.2">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c r="BD127" s="11"/>
      <c r="BE127" s="11"/>
      <c r="BF127" s="11"/>
      <c r="BG127" s="11"/>
      <c r="BH127" s="11"/>
      <c r="BI127" s="11"/>
      <c r="BJ127" s="11"/>
      <c r="BK127" s="11"/>
      <c r="BL127" s="11"/>
      <c r="BM127" s="11"/>
      <c r="BN127" s="11"/>
      <c r="BO127" s="11"/>
      <c r="BP127" s="11"/>
      <c r="BQ127" s="11"/>
      <c r="BR127" s="11"/>
      <c r="BS127" s="11"/>
      <c r="BT127" s="11"/>
      <c r="BU127" s="11"/>
      <c r="BV127" s="11"/>
      <c r="BW127" s="11"/>
      <c r="BX127" s="11"/>
      <c r="BY127" s="11"/>
      <c r="BZ127" s="11"/>
      <c r="CA127" s="11"/>
      <c r="CB127" s="11"/>
      <c r="CC127" s="11"/>
      <c r="CD127" s="11"/>
    </row>
    <row r="128" spans="1:82" x14ac:dyDescent="0.2">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c r="BD128" s="11"/>
      <c r="BE128" s="11"/>
      <c r="BF128" s="11"/>
      <c r="BG128" s="11"/>
      <c r="BH128" s="11"/>
      <c r="BI128" s="11"/>
      <c r="BJ128" s="11"/>
      <c r="BK128" s="11"/>
      <c r="BL128" s="11"/>
      <c r="BM128" s="11"/>
      <c r="BN128" s="11"/>
      <c r="BO128" s="11"/>
      <c r="BP128" s="11"/>
      <c r="BQ128" s="11"/>
      <c r="BR128" s="11"/>
      <c r="BS128" s="11"/>
      <c r="BT128" s="11"/>
      <c r="BU128" s="11"/>
      <c r="BV128" s="11"/>
      <c r="BW128" s="11"/>
      <c r="BX128" s="11"/>
      <c r="BY128" s="11"/>
      <c r="BZ128" s="11"/>
      <c r="CA128" s="11"/>
      <c r="CB128" s="11"/>
      <c r="CC128" s="11"/>
      <c r="CD128" s="11"/>
    </row>
    <row r="129" spans="1:82" x14ac:dyDescent="0.2">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c r="BD129" s="11"/>
      <c r="BE129" s="11"/>
      <c r="BF129" s="11"/>
      <c r="BG129" s="11"/>
      <c r="BH129" s="11"/>
      <c r="BI129" s="11"/>
      <c r="BJ129" s="11"/>
      <c r="BK129" s="11"/>
      <c r="BL129" s="11"/>
      <c r="BM129" s="11"/>
      <c r="BN129" s="11"/>
      <c r="BO129" s="11"/>
      <c r="BP129" s="11"/>
      <c r="BQ129" s="11"/>
      <c r="BR129" s="11"/>
      <c r="BS129" s="11"/>
      <c r="BT129" s="11"/>
      <c r="BU129" s="11"/>
      <c r="BV129" s="11"/>
      <c r="BW129" s="11"/>
      <c r="BX129" s="11"/>
      <c r="BY129" s="11"/>
      <c r="BZ129" s="11"/>
      <c r="CA129" s="11"/>
      <c r="CB129" s="11"/>
      <c r="CC129" s="11"/>
      <c r="CD129" s="11"/>
    </row>
    <row r="130" spans="1:82" x14ac:dyDescent="0.2">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c r="BD130" s="11"/>
      <c r="BE130" s="11"/>
      <c r="BF130" s="11"/>
      <c r="BG130" s="11"/>
      <c r="BH130" s="11"/>
      <c r="BI130" s="11"/>
      <c r="BJ130" s="11"/>
      <c r="BK130" s="11"/>
      <c r="BL130" s="11"/>
      <c r="BM130" s="11"/>
      <c r="BN130" s="11"/>
      <c r="BO130" s="11"/>
      <c r="BP130" s="11"/>
      <c r="BQ130" s="11"/>
      <c r="BR130" s="11"/>
      <c r="BS130" s="11"/>
      <c r="BT130" s="11"/>
      <c r="BU130" s="11"/>
      <c r="BV130" s="11"/>
      <c r="BW130" s="11"/>
      <c r="BX130" s="11"/>
      <c r="BY130" s="11"/>
      <c r="BZ130" s="11"/>
      <c r="CA130" s="11"/>
      <c r="CB130" s="11"/>
      <c r="CC130" s="11"/>
      <c r="CD130" s="11"/>
    </row>
    <row r="131" spans="1:82" x14ac:dyDescent="0.2">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c r="BD131" s="11"/>
      <c r="BE131" s="11"/>
      <c r="BF131" s="11"/>
      <c r="BG131" s="11"/>
      <c r="BH131" s="11"/>
      <c r="BI131" s="11"/>
      <c r="BJ131" s="11"/>
      <c r="BK131" s="11"/>
      <c r="BL131" s="11"/>
      <c r="BM131" s="11"/>
      <c r="BN131" s="11"/>
      <c r="BO131" s="11"/>
      <c r="BP131" s="11"/>
      <c r="BQ131" s="11"/>
      <c r="BR131" s="11"/>
      <c r="BS131" s="11"/>
      <c r="BT131" s="11"/>
      <c r="BU131" s="11"/>
      <c r="BV131" s="11"/>
      <c r="BW131" s="11"/>
      <c r="BX131" s="11"/>
      <c r="BY131" s="11"/>
      <c r="BZ131" s="11"/>
      <c r="CA131" s="11"/>
      <c r="CB131" s="11"/>
      <c r="CC131" s="11"/>
      <c r="CD131" s="11"/>
    </row>
    <row r="132" spans="1:82" x14ac:dyDescent="0.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c r="BE132" s="11"/>
      <c r="BF132" s="11"/>
      <c r="BG132" s="11"/>
      <c r="BH132" s="11"/>
      <c r="BI132" s="11"/>
      <c r="BJ132" s="11"/>
      <c r="BK132" s="11"/>
      <c r="BL132" s="11"/>
      <c r="BM132" s="11"/>
      <c r="BN132" s="11"/>
      <c r="BO132" s="11"/>
      <c r="BP132" s="11"/>
      <c r="BQ132" s="11"/>
      <c r="BR132" s="11"/>
      <c r="BS132" s="11"/>
      <c r="BT132" s="11"/>
      <c r="BU132" s="11"/>
      <c r="BV132" s="11"/>
      <c r="BW132" s="11"/>
      <c r="BX132" s="11"/>
      <c r="BY132" s="11"/>
      <c r="BZ132" s="11"/>
      <c r="CA132" s="11"/>
      <c r="CB132" s="11"/>
      <c r="CC132" s="11"/>
      <c r="CD132" s="11"/>
    </row>
    <row r="133" spans="1:82" x14ac:dyDescent="0.2">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c r="BD133" s="11"/>
      <c r="BE133" s="11"/>
      <c r="BF133" s="11"/>
      <c r="BG133" s="11"/>
      <c r="BH133" s="11"/>
      <c r="BI133" s="11"/>
      <c r="BJ133" s="11"/>
      <c r="BK133" s="11"/>
      <c r="BL133" s="11"/>
      <c r="BM133" s="11"/>
      <c r="BN133" s="11"/>
      <c r="BO133" s="11"/>
      <c r="BP133" s="11"/>
      <c r="BQ133" s="11"/>
      <c r="BR133" s="11"/>
      <c r="BS133" s="11"/>
      <c r="BT133" s="11"/>
      <c r="BU133" s="11"/>
      <c r="BV133" s="11"/>
      <c r="BW133" s="11"/>
      <c r="BX133" s="11"/>
      <c r="BY133" s="11"/>
      <c r="BZ133" s="11"/>
      <c r="CA133" s="11"/>
      <c r="CB133" s="11"/>
      <c r="CC133" s="11"/>
      <c r="CD133" s="11"/>
    </row>
    <row r="134" spans="1:82" x14ac:dyDescent="0.2">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c r="BE134" s="11"/>
      <c r="BF134" s="11"/>
      <c r="BG134" s="11"/>
      <c r="BH134" s="11"/>
      <c r="BI134" s="11"/>
      <c r="BJ134" s="11"/>
      <c r="BK134" s="11"/>
      <c r="BL134" s="11"/>
      <c r="BM134" s="11"/>
      <c r="BN134" s="11"/>
      <c r="BO134" s="11"/>
      <c r="BP134" s="11"/>
      <c r="BQ134" s="11"/>
      <c r="BR134" s="11"/>
      <c r="BS134" s="11"/>
      <c r="BT134" s="11"/>
      <c r="BU134" s="11"/>
      <c r="BV134" s="11"/>
      <c r="BW134" s="11"/>
      <c r="BX134" s="11"/>
      <c r="BY134" s="11"/>
      <c r="BZ134" s="11"/>
      <c r="CA134" s="11"/>
      <c r="CB134" s="11"/>
      <c r="CC134" s="11"/>
      <c r="CD134" s="11"/>
    </row>
    <row r="135" spans="1:82" x14ac:dyDescent="0.2">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c r="BD135" s="11"/>
      <c r="BE135" s="11"/>
      <c r="BF135" s="11"/>
      <c r="BG135" s="11"/>
      <c r="BH135" s="11"/>
      <c r="BI135" s="11"/>
      <c r="BJ135" s="11"/>
      <c r="BK135" s="11"/>
      <c r="BL135" s="11"/>
      <c r="BM135" s="11"/>
      <c r="BN135" s="11"/>
      <c r="BO135" s="11"/>
      <c r="BP135" s="11"/>
      <c r="BQ135" s="11"/>
      <c r="BR135" s="11"/>
      <c r="BS135" s="11"/>
      <c r="BT135" s="11"/>
      <c r="BU135" s="11"/>
      <c r="BV135" s="11"/>
      <c r="BW135" s="11"/>
      <c r="BX135" s="11"/>
      <c r="BY135" s="11"/>
      <c r="BZ135" s="11"/>
      <c r="CA135" s="11"/>
      <c r="CB135" s="11"/>
      <c r="CC135" s="11"/>
      <c r="CD135" s="11"/>
    </row>
    <row r="136" spans="1:82" x14ac:dyDescent="0.2">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c r="BD136" s="11"/>
      <c r="BE136" s="11"/>
      <c r="BF136" s="11"/>
      <c r="BG136" s="11"/>
      <c r="BH136" s="11"/>
      <c r="BI136" s="11"/>
      <c r="BJ136" s="11"/>
      <c r="BK136" s="11"/>
      <c r="BL136" s="11"/>
      <c r="BM136" s="11"/>
      <c r="BN136" s="11"/>
      <c r="BO136" s="11"/>
      <c r="BP136" s="11"/>
      <c r="BQ136" s="11"/>
      <c r="BR136" s="11"/>
      <c r="BS136" s="11"/>
      <c r="BT136" s="11"/>
      <c r="BU136" s="11"/>
      <c r="BV136" s="11"/>
      <c r="BW136" s="11"/>
      <c r="BX136" s="11"/>
      <c r="BY136" s="11"/>
      <c r="BZ136" s="11"/>
      <c r="CA136" s="11"/>
      <c r="CB136" s="11"/>
      <c r="CC136" s="11"/>
      <c r="CD136" s="11"/>
    </row>
    <row r="137" spans="1:82" x14ac:dyDescent="0.2">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c r="BP137" s="11"/>
      <c r="BQ137" s="11"/>
      <c r="BR137" s="11"/>
      <c r="BS137" s="11"/>
      <c r="BT137" s="11"/>
      <c r="BU137" s="11"/>
      <c r="BV137" s="11"/>
      <c r="BW137" s="11"/>
      <c r="BX137" s="11"/>
      <c r="BY137" s="11"/>
      <c r="BZ137" s="11"/>
      <c r="CA137" s="11"/>
      <c r="CB137" s="11"/>
      <c r="CC137" s="11"/>
      <c r="CD137" s="11"/>
    </row>
    <row r="138" spans="1:82" x14ac:dyDescent="0.2">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c r="BE138" s="11"/>
      <c r="BF138" s="11"/>
      <c r="BG138" s="11"/>
      <c r="BH138" s="11"/>
      <c r="BI138" s="11"/>
      <c r="BJ138" s="11"/>
      <c r="BK138" s="11"/>
      <c r="BL138" s="11"/>
      <c r="BM138" s="11"/>
      <c r="BN138" s="11"/>
      <c r="BO138" s="11"/>
      <c r="BP138" s="11"/>
      <c r="BQ138" s="11"/>
      <c r="BR138" s="11"/>
      <c r="BS138" s="11"/>
      <c r="BT138" s="11"/>
      <c r="BU138" s="11"/>
      <c r="BV138" s="11"/>
      <c r="BW138" s="11"/>
      <c r="BX138" s="11"/>
      <c r="BY138" s="11"/>
      <c r="BZ138" s="11"/>
      <c r="CA138" s="11"/>
      <c r="CB138" s="11"/>
      <c r="CC138" s="11"/>
      <c r="CD138" s="11"/>
    </row>
    <row r="139" spans="1:82" x14ac:dyDescent="0.2">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c r="BE139" s="11"/>
      <c r="BF139" s="11"/>
      <c r="BG139" s="11"/>
      <c r="BH139" s="11"/>
      <c r="BI139" s="11"/>
      <c r="BJ139" s="11"/>
      <c r="BK139" s="11"/>
      <c r="BL139" s="11"/>
      <c r="BM139" s="11"/>
      <c r="BN139" s="11"/>
      <c r="BO139" s="11"/>
      <c r="BP139" s="11"/>
      <c r="BQ139" s="11"/>
      <c r="BR139" s="11"/>
      <c r="BS139" s="11"/>
      <c r="BT139" s="11"/>
      <c r="BU139" s="11"/>
      <c r="BV139" s="11"/>
      <c r="BW139" s="11"/>
      <c r="BX139" s="11"/>
      <c r="BY139" s="11"/>
      <c r="BZ139" s="11"/>
      <c r="CA139" s="11"/>
      <c r="CB139" s="11"/>
      <c r="CC139" s="11"/>
      <c r="CD139" s="11"/>
    </row>
    <row r="140" spans="1:82" x14ac:dyDescent="0.2">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c r="BE140" s="11"/>
      <c r="BF140" s="11"/>
      <c r="BG140" s="11"/>
      <c r="BH140" s="11"/>
      <c r="BI140" s="11"/>
      <c r="BJ140" s="11"/>
      <c r="BK140" s="11"/>
      <c r="BL140" s="11"/>
      <c r="BM140" s="11"/>
      <c r="BN140" s="11"/>
      <c r="BO140" s="11"/>
      <c r="BP140" s="11"/>
      <c r="BQ140" s="11"/>
      <c r="BR140" s="11"/>
      <c r="BS140" s="11"/>
      <c r="BT140" s="11"/>
      <c r="BU140" s="11"/>
      <c r="BV140" s="11"/>
      <c r="BW140" s="11"/>
      <c r="BX140" s="11"/>
      <c r="BY140" s="11"/>
      <c r="BZ140" s="11"/>
      <c r="CA140" s="11"/>
      <c r="CB140" s="11"/>
      <c r="CC140" s="11"/>
      <c r="CD140" s="11"/>
    </row>
    <row r="141" spans="1:82" x14ac:dyDescent="0.2">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c r="BD141" s="11"/>
      <c r="BE141" s="11"/>
      <c r="BF141" s="11"/>
      <c r="BG141" s="11"/>
      <c r="BH141" s="11"/>
      <c r="BI141" s="11"/>
      <c r="BJ141" s="11"/>
      <c r="BK141" s="11"/>
      <c r="BL141" s="11"/>
      <c r="BM141" s="11"/>
      <c r="BN141" s="11"/>
      <c r="BO141" s="11"/>
      <c r="BP141" s="11"/>
      <c r="BQ141" s="11"/>
      <c r="BR141" s="11"/>
      <c r="BS141" s="11"/>
      <c r="BT141" s="11"/>
      <c r="BU141" s="11"/>
      <c r="BV141" s="11"/>
      <c r="BW141" s="11"/>
      <c r="BX141" s="11"/>
      <c r="BY141" s="11"/>
      <c r="BZ141" s="11"/>
      <c r="CA141" s="11"/>
      <c r="CB141" s="11"/>
      <c r="CC141" s="11"/>
      <c r="CD141" s="11"/>
    </row>
    <row r="142" spans="1:82" x14ac:dyDescent="0.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c r="BD142" s="11"/>
      <c r="BE142" s="11"/>
      <c r="BF142" s="11"/>
      <c r="BG142" s="11"/>
      <c r="BH142" s="11"/>
      <c r="BI142" s="11"/>
      <c r="BJ142" s="11"/>
      <c r="BK142" s="11"/>
      <c r="BL142" s="11"/>
      <c r="BM142" s="11"/>
      <c r="BN142" s="11"/>
      <c r="BO142" s="11"/>
      <c r="BP142" s="11"/>
      <c r="BQ142" s="11"/>
      <c r="BR142" s="11"/>
      <c r="BS142" s="11"/>
      <c r="BT142" s="11"/>
      <c r="BU142" s="11"/>
      <c r="BV142" s="11"/>
      <c r="BW142" s="11"/>
      <c r="BX142" s="11"/>
      <c r="BY142" s="11"/>
      <c r="BZ142" s="11"/>
      <c r="CA142" s="11"/>
      <c r="CB142" s="11"/>
      <c r="CC142" s="11"/>
      <c r="CD142" s="11"/>
    </row>
    <row r="143" spans="1:82" x14ac:dyDescent="0.2">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c r="BR143" s="11"/>
      <c r="BS143" s="11"/>
      <c r="BT143" s="11"/>
      <c r="BU143" s="11"/>
      <c r="BV143" s="11"/>
      <c r="BW143" s="11"/>
      <c r="BX143" s="11"/>
      <c r="BY143" s="11"/>
      <c r="BZ143" s="11"/>
      <c r="CA143" s="11"/>
      <c r="CB143" s="11"/>
      <c r="CC143" s="11"/>
      <c r="CD143" s="11"/>
    </row>
    <row r="144" spans="1:82" x14ac:dyDescent="0.2">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c r="BD144" s="11"/>
      <c r="BE144" s="11"/>
      <c r="BF144" s="11"/>
      <c r="BG144" s="11"/>
      <c r="BH144" s="11"/>
      <c r="BI144" s="11"/>
      <c r="BJ144" s="11"/>
      <c r="BK144" s="11"/>
      <c r="BL144" s="11"/>
      <c r="BM144" s="11"/>
      <c r="BN144" s="11"/>
      <c r="BO144" s="11"/>
      <c r="BP144" s="11"/>
      <c r="BQ144" s="11"/>
      <c r="BR144" s="11"/>
      <c r="BS144" s="11"/>
      <c r="BT144" s="11"/>
      <c r="BU144" s="11"/>
      <c r="BV144" s="11"/>
      <c r="BW144" s="11"/>
      <c r="BX144" s="11"/>
      <c r="BY144" s="11"/>
      <c r="BZ144" s="11"/>
      <c r="CA144" s="11"/>
      <c r="CB144" s="11"/>
      <c r="CC144" s="11"/>
      <c r="CD144" s="11"/>
    </row>
    <row r="145" spans="1:82" x14ac:dyDescent="0.2">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c r="AZ145" s="11"/>
      <c r="BA145" s="11"/>
      <c r="BB145" s="11"/>
      <c r="BC145" s="11"/>
      <c r="BD145" s="11"/>
      <c r="BE145" s="11"/>
      <c r="BF145" s="11"/>
      <c r="BG145" s="11"/>
      <c r="BH145" s="11"/>
      <c r="BI145" s="11"/>
      <c r="BJ145" s="11"/>
      <c r="BK145" s="11"/>
      <c r="BL145" s="11"/>
      <c r="BM145" s="11"/>
      <c r="BN145" s="11"/>
      <c r="BO145" s="11"/>
      <c r="BP145" s="11"/>
      <c r="BQ145" s="11"/>
      <c r="BR145" s="11"/>
      <c r="BS145" s="11"/>
      <c r="BT145" s="11"/>
      <c r="BU145" s="11"/>
      <c r="BV145" s="11"/>
      <c r="BW145" s="11"/>
      <c r="BX145" s="11"/>
      <c r="BY145" s="11"/>
      <c r="BZ145" s="11"/>
      <c r="CA145" s="11"/>
      <c r="CB145" s="11"/>
      <c r="CC145" s="11"/>
      <c r="CD145" s="11"/>
    </row>
    <row r="146" spans="1:82" x14ac:dyDescent="0.2">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11"/>
      <c r="BA146" s="11"/>
      <c r="BB146" s="11"/>
      <c r="BC146" s="11"/>
      <c r="BD146" s="11"/>
      <c r="BE146" s="11"/>
      <c r="BF146" s="11"/>
      <c r="BG146" s="11"/>
      <c r="BH146" s="11"/>
      <c r="BI146" s="11"/>
      <c r="BJ146" s="11"/>
      <c r="BK146" s="11"/>
      <c r="BL146" s="11"/>
      <c r="BM146" s="11"/>
      <c r="BN146" s="11"/>
      <c r="BO146" s="11"/>
      <c r="BP146" s="11"/>
      <c r="BQ146" s="11"/>
      <c r="BR146" s="11"/>
      <c r="BS146" s="11"/>
      <c r="BT146" s="11"/>
      <c r="BU146" s="11"/>
      <c r="BV146" s="11"/>
      <c r="BW146" s="11"/>
      <c r="BX146" s="11"/>
      <c r="BY146" s="11"/>
      <c r="BZ146" s="11"/>
      <c r="CA146" s="11"/>
      <c r="CB146" s="11"/>
      <c r="CC146" s="11"/>
      <c r="CD146" s="11"/>
    </row>
    <row r="147" spans="1:82" x14ac:dyDescent="0.2">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11"/>
      <c r="BA147" s="11"/>
      <c r="BB147" s="11"/>
      <c r="BC147" s="11"/>
      <c r="BD147" s="11"/>
      <c r="BE147" s="11"/>
      <c r="BF147" s="11"/>
      <c r="BG147" s="11"/>
      <c r="BH147" s="11"/>
      <c r="BI147" s="11"/>
      <c r="BJ147" s="11"/>
      <c r="BK147" s="11"/>
      <c r="BL147" s="11"/>
      <c r="BM147" s="11"/>
      <c r="BN147" s="11"/>
      <c r="BO147" s="11"/>
      <c r="BP147" s="11"/>
      <c r="BQ147" s="11"/>
      <c r="BR147" s="11"/>
      <c r="BS147" s="11"/>
      <c r="BT147" s="11"/>
      <c r="BU147" s="11"/>
      <c r="BV147" s="11"/>
      <c r="BW147" s="11"/>
      <c r="BX147" s="11"/>
      <c r="BY147" s="11"/>
      <c r="BZ147" s="11"/>
      <c r="CA147" s="11"/>
      <c r="CB147" s="11"/>
      <c r="CC147" s="11"/>
      <c r="CD147" s="11"/>
    </row>
    <row r="148" spans="1:82" x14ac:dyDescent="0.2">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11"/>
      <c r="BA148" s="11"/>
      <c r="BB148" s="11"/>
      <c r="BC148" s="11"/>
      <c r="BD148" s="11"/>
      <c r="BE148" s="11"/>
      <c r="BF148" s="11"/>
      <c r="BG148" s="11"/>
      <c r="BH148" s="11"/>
      <c r="BI148" s="11"/>
      <c r="BJ148" s="11"/>
      <c r="BK148" s="11"/>
      <c r="BL148" s="11"/>
      <c r="BM148" s="11"/>
      <c r="BN148" s="11"/>
      <c r="BO148" s="11"/>
      <c r="BP148" s="11"/>
      <c r="BQ148" s="11"/>
      <c r="BR148" s="11"/>
      <c r="BS148" s="11"/>
      <c r="BT148" s="11"/>
      <c r="BU148" s="11"/>
      <c r="BV148" s="11"/>
      <c r="BW148" s="11"/>
      <c r="BX148" s="11"/>
      <c r="BY148" s="11"/>
      <c r="BZ148" s="11"/>
      <c r="CA148" s="11"/>
      <c r="CB148" s="11"/>
      <c r="CC148" s="11"/>
      <c r="CD148" s="11"/>
    </row>
    <row r="149" spans="1:82" x14ac:dyDescent="0.2">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11"/>
      <c r="BA149" s="11"/>
      <c r="BB149" s="11"/>
      <c r="BC149" s="11"/>
      <c r="BD149" s="11"/>
      <c r="BE149" s="11"/>
      <c r="BF149" s="11"/>
      <c r="BG149" s="11"/>
      <c r="BH149" s="11"/>
      <c r="BI149" s="11"/>
      <c r="BJ149" s="11"/>
      <c r="BK149" s="11"/>
      <c r="BL149" s="11"/>
      <c r="BM149" s="11"/>
      <c r="BN149" s="11"/>
      <c r="BO149" s="11"/>
      <c r="BP149" s="11"/>
      <c r="BQ149" s="11"/>
      <c r="BR149" s="11"/>
      <c r="BS149" s="11"/>
      <c r="BT149" s="11"/>
      <c r="BU149" s="11"/>
      <c r="BV149" s="11"/>
      <c r="BW149" s="11"/>
      <c r="BX149" s="11"/>
      <c r="BY149" s="11"/>
      <c r="BZ149" s="11"/>
      <c r="CA149" s="11"/>
      <c r="CB149" s="11"/>
      <c r="CC149" s="11"/>
      <c r="CD149" s="11"/>
    </row>
    <row r="150" spans="1:82" x14ac:dyDescent="0.2">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c r="AZ150" s="11"/>
      <c r="BA150" s="11"/>
      <c r="BB150" s="11"/>
      <c r="BC150" s="11"/>
      <c r="BD150" s="11"/>
      <c r="BE150" s="11"/>
      <c r="BF150" s="11"/>
      <c r="BG150" s="11"/>
      <c r="BH150" s="11"/>
      <c r="BI150" s="11"/>
      <c r="BJ150" s="11"/>
      <c r="BK150" s="11"/>
      <c r="BL150" s="11"/>
      <c r="BM150" s="11"/>
      <c r="BN150" s="11"/>
      <c r="BO150" s="11"/>
      <c r="BP150" s="11"/>
      <c r="BQ150" s="11"/>
      <c r="BR150" s="11"/>
      <c r="BS150" s="11"/>
      <c r="BT150" s="11"/>
      <c r="BU150" s="11"/>
      <c r="BV150" s="11"/>
      <c r="BW150" s="11"/>
      <c r="BX150" s="11"/>
      <c r="BY150" s="11"/>
      <c r="BZ150" s="11"/>
      <c r="CA150" s="11"/>
      <c r="CB150" s="11"/>
      <c r="CC150" s="11"/>
      <c r="CD150" s="11"/>
    </row>
    <row r="151" spans="1:82" x14ac:dyDescent="0.2">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c r="AZ151" s="11"/>
      <c r="BA151" s="11"/>
      <c r="BB151" s="11"/>
      <c r="BC151" s="11"/>
      <c r="BD151" s="11"/>
      <c r="BE151" s="11"/>
      <c r="BF151" s="11"/>
      <c r="BG151" s="11"/>
      <c r="BH151" s="11"/>
      <c r="BI151" s="11"/>
      <c r="BJ151" s="11"/>
      <c r="BK151" s="11"/>
      <c r="BL151" s="11"/>
      <c r="BM151" s="11"/>
      <c r="BN151" s="11"/>
      <c r="BO151" s="11"/>
      <c r="BP151" s="11"/>
      <c r="BQ151" s="11"/>
      <c r="BR151" s="11"/>
      <c r="BS151" s="11"/>
      <c r="BT151" s="11"/>
      <c r="BU151" s="11"/>
      <c r="BV151" s="11"/>
      <c r="BW151" s="11"/>
      <c r="BX151" s="11"/>
      <c r="BY151" s="11"/>
      <c r="BZ151" s="11"/>
      <c r="CA151" s="11"/>
      <c r="CB151" s="11"/>
      <c r="CC151" s="11"/>
      <c r="CD151" s="11"/>
    </row>
    <row r="152" spans="1:82" x14ac:dyDescent="0.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c r="AZ152" s="11"/>
      <c r="BA152" s="11"/>
      <c r="BB152" s="11"/>
      <c r="BC152" s="11"/>
      <c r="BD152" s="11"/>
      <c r="BE152" s="11"/>
      <c r="BF152" s="11"/>
      <c r="BG152" s="11"/>
      <c r="BH152" s="11"/>
      <c r="BI152" s="11"/>
      <c r="BJ152" s="11"/>
      <c r="BK152" s="11"/>
      <c r="BL152" s="11"/>
      <c r="BM152" s="11"/>
      <c r="BN152" s="11"/>
      <c r="BO152" s="11"/>
      <c r="BP152" s="11"/>
      <c r="BQ152" s="11"/>
      <c r="BR152" s="11"/>
      <c r="BS152" s="11"/>
      <c r="BT152" s="11"/>
      <c r="BU152" s="11"/>
      <c r="BV152" s="11"/>
      <c r="BW152" s="11"/>
      <c r="BX152" s="11"/>
      <c r="BY152" s="11"/>
      <c r="BZ152" s="11"/>
      <c r="CA152" s="11"/>
      <c r="CB152" s="11"/>
      <c r="CC152" s="11"/>
      <c r="CD152" s="11"/>
    </row>
    <row r="153" spans="1:82" x14ac:dyDescent="0.2">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c r="BP153" s="11"/>
      <c r="BQ153" s="11"/>
      <c r="BR153" s="11"/>
      <c r="BS153" s="11"/>
      <c r="BT153" s="11"/>
      <c r="BU153" s="11"/>
      <c r="BV153" s="11"/>
      <c r="BW153" s="11"/>
      <c r="BX153" s="11"/>
      <c r="BY153" s="11"/>
      <c r="BZ153" s="11"/>
      <c r="CA153" s="11"/>
      <c r="CB153" s="11"/>
      <c r="CC153" s="11"/>
      <c r="CD153" s="11"/>
    </row>
    <row r="154" spans="1:82" x14ac:dyDescent="0.2">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c r="BP154" s="11"/>
      <c r="BQ154" s="11"/>
      <c r="BR154" s="11"/>
      <c r="BS154" s="11"/>
      <c r="BT154" s="11"/>
      <c r="BU154" s="11"/>
      <c r="BV154" s="11"/>
      <c r="BW154" s="11"/>
      <c r="BX154" s="11"/>
      <c r="BY154" s="11"/>
      <c r="BZ154" s="11"/>
      <c r="CA154" s="11"/>
      <c r="CB154" s="11"/>
      <c r="CC154" s="11"/>
      <c r="CD154" s="11"/>
    </row>
    <row r="155" spans="1:82" x14ac:dyDescent="0.2">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c r="AZ155" s="11"/>
      <c r="BA155" s="11"/>
      <c r="BB155" s="11"/>
      <c r="BC155" s="11"/>
      <c r="BD155" s="11"/>
      <c r="BE155" s="11"/>
      <c r="BF155" s="11"/>
      <c r="BG155" s="11"/>
      <c r="BH155" s="11"/>
      <c r="BI155" s="11"/>
      <c r="BJ155" s="11"/>
      <c r="BK155" s="11"/>
      <c r="BL155" s="11"/>
      <c r="BM155" s="11"/>
      <c r="BN155" s="11"/>
      <c r="BO155" s="11"/>
      <c r="BP155" s="11"/>
      <c r="BQ155" s="11"/>
      <c r="BR155" s="11"/>
      <c r="BS155" s="11"/>
      <c r="BT155" s="11"/>
      <c r="BU155" s="11"/>
      <c r="BV155" s="11"/>
      <c r="BW155" s="11"/>
      <c r="BX155" s="11"/>
      <c r="BY155" s="11"/>
      <c r="BZ155" s="11"/>
      <c r="CA155" s="11"/>
      <c r="CB155" s="11"/>
      <c r="CC155" s="11"/>
      <c r="CD155" s="11"/>
    </row>
    <row r="156" spans="1:82" x14ac:dyDescent="0.2">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c r="AZ156" s="11"/>
      <c r="BA156" s="11"/>
      <c r="BB156" s="11"/>
      <c r="BC156" s="11"/>
      <c r="BD156" s="11"/>
      <c r="BE156" s="11"/>
      <c r="BF156" s="11"/>
      <c r="BG156" s="11"/>
      <c r="BH156" s="11"/>
      <c r="BI156" s="11"/>
      <c r="BJ156" s="11"/>
      <c r="BK156" s="11"/>
      <c r="BL156" s="11"/>
      <c r="BM156" s="11"/>
      <c r="BN156" s="11"/>
      <c r="BO156" s="11"/>
      <c r="BP156" s="11"/>
      <c r="BQ156" s="11"/>
      <c r="BR156" s="11"/>
      <c r="BS156" s="11"/>
      <c r="BT156" s="11"/>
      <c r="BU156" s="11"/>
      <c r="BV156" s="11"/>
      <c r="BW156" s="11"/>
      <c r="BX156" s="11"/>
      <c r="BY156" s="11"/>
      <c r="BZ156" s="11"/>
      <c r="CA156" s="11"/>
      <c r="CB156" s="11"/>
      <c r="CC156" s="11"/>
      <c r="CD156" s="11"/>
    </row>
    <row r="157" spans="1:82" x14ac:dyDescent="0.2">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c r="AZ157" s="11"/>
      <c r="BA157" s="11"/>
      <c r="BB157" s="11"/>
      <c r="BC157" s="11"/>
      <c r="BD157" s="11"/>
      <c r="BE157" s="11"/>
      <c r="BF157" s="11"/>
      <c r="BG157" s="11"/>
      <c r="BH157" s="11"/>
      <c r="BI157" s="11"/>
      <c r="BJ157" s="11"/>
      <c r="BK157" s="11"/>
      <c r="BL157" s="11"/>
      <c r="BM157" s="11"/>
      <c r="BN157" s="11"/>
      <c r="BO157" s="11"/>
      <c r="BP157" s="11"/>
      <c r="BQ157" s="11"/>
      <c r="BR157" s="11"/>
      <c r="BS157" s="11"/>
      <c r="BT157" s="11"/>
      <c r="BU157" s="11"/>
      <c r="BV157" s="11"/>
      <c r="BW157" s="11"/>
      <c r="BX157" s="11"/>
      <c r="BY157" s="11"/>
      <c r="BZ157" s="11"/>
      <c r="CA157" s="11"/>
      <c r="CB157" s="11"/>
      <c r="CC157" s="11"/>
      <c r="CD157" s="11"/>
    </row>
    <row r="158" spans="1:82" x14ac:dyDescent="0.2">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c r="AZ158" s="11"/>
      <c r="BA158" s="11"/>
      <c r="BB158" s="11"/>
      <c r="BC158" s="11"/>
      <c r="BD158" s="11"/>
      <c r="BE158" s="11"/>
      <c r="BF158" s="11"/>
      <c r="BG158" s="11"/>
      <c r="BH158" s="11"/>
      <c r="BI158" s="11"/>
      <c r="BJ158" s="11"/>
      <c r="BK158" s="11"/>
      <c r="BL158" s="11"/>
      <c r="BM158" s="11"/>
      <c r="BN158" s="11"/>
      <c r="BO158" s="11"/>
      <c r="BP158" s="11"/>
      <c r="BQ158" s="11"/>
      <c r="BR158" s="11"/>
      <c r="BS158" s="11"/>
      <c r="BT158" s="11"/>
      <c r="BU158" s="11"/>
      <c r="BV158" s="11"/>
      <c r="BW158" s="11"/>
      <c r="BX158" s="11"/>
      <c r="BY158" s="11"/>
      <c r="BZ158" s="11"/>
      <c r="CA158" s="11"/>
      <c r="CB158" s="11"/>
      <c r="CC158" s="11"/>
      <c r="CD158" s="11"/>
    </row>
    <row r="159" spans="1:82" x14ac:dyDescent="0.2">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c r="BP159" s="11"/>
      <c r="BQ159" s="11"/>
      <c r="BR159" s="11"/>
      <c r="BS159" s="11"/>
      <c r="BT159" s="11"/>
      <c r="BU159" s="11"/>
      <c r="BV159" s="11"/>
      <c r="BW159" s="11"/>
      <c r="BX159" s="11"/>
      <c r="BY159" s="11"/>
      <c r="BZ159" s="11"/>
      <c r="CA159" s="11"/>
      <c r="CB159" s="11"/>
      <c r="CC159" s="11"/>
      <c r="CD159" s="11"/>
    </row>
    <row r="160" spans="1:82" x14ac:dyDescent="0.2">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c r="AZ160" s="11"/>
      <c r="BA160" s="11"/>
      <c r="BB160" s="11"/>
      <c r="BC160" s="11"/>
      <c r="BD160" s="11"/>
      <c r="BE160" s="11"/>
      <c r="BF160" s="11"/>
      <c r="BG160" s="11"/>
      <c r="BH160" s="11"/>
      <c r="BI160" s="11"/>
      <c r="BJ160" s="11"/>
      <c r="BK160" s="11"/>
      <c r="BL160" s="11"/>
      <c r="BM160" s="11"/>
      <c r="BN160" s="11"/>
      <c r="BO160" s="11"/>
      <c r="BP160" s="11"/>
      <c r="BQ160" s="11"/>
      <c r="BR160" s="11"/>
      <c r="BS160" s="11"/>
      <c r="BT160" s="11"/>
      <c r="BU160" s="11"/>
      <c r="BV160" s="11"/>
      <c r="BW160" s="11"/>
      <c r="BX160" s="11"/>
      <c r="BY160" s="11"/>
      <c r="BZ160" s="11"/>
      <c r="CA160" s="11"/>
      <c r="CB160" s="11"/>
      <c r="CC160" s="11"/>
      <c r="CD160" s="11"/>
    </row>
    <row r="161" spans="1:82" x14ac:dyDescent="0.2">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c r="BD161" s="11"/>
      <c r="BE161" s="11"/>
      <c r="BF161" s="11"/>
      <c r="BG161" s="11"/>
      <c r="BH161" s="11"/>
      <c r="BI161" s="11"/>
      <c r="BJ161" s="11"/>
      <c r="BK161" s="11"/>
      <c r="BL161" s="11"/>
      <c r="BM161" s="11"/>
      <c r="BN161" s="11"/>
      <c r="BO161" s="11"/>
      <c r="BP161" s="11"/>
      <c r="BQ161" s="11"/>
      <c r="BR161" s="11"/>
      <c r="BS161" s="11"/>
      <c r="BT161" s="11"/>
      <c r="BU161" s="11"/>
      <c r="BV161" s="11"/>
      <c r="BW161" s="11"/>
      <c r="BX161" s="11"/>
      <c r="BY161" s="11"/>
      <c r="BZ161" s="11"/>
      <c r="CA161" s="11"/>
      <c r="CB161" s="11"/>
      <c r="CC161" s="11"/>
      <c r="CD161" s="11"/>
    </row>
    <row r="162" spans="1:82" x14ac:dyDescent="0.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c r="BE162" s="11"/>
      <c r="BF162" s="11"/>
      <c r="BG162" s="11"/>
      <c r="BH162" s="11"/>
      <c r="BI162" s="11"/>
      <c r="BJ162" s="11"/>
      <c r="BK162" s="11"/>
      <c r="BL162" s="11"/>
      <c r="BM162" s="11"/>
      <c r="BN162" s="11"/>
      <c r="BO162" s="11"/>
      <c r="BP162" s="11"/>
      <c r="BQ162" s="11"/>
      <c r="BR162" s="11"/>
      <c r="BS162" s="11"/>
      <c r="BT162" s="11"/>
      <c r="BU162" s="11"/>
      <c r="BV162" s="11"/>
      <c r="BW162" s="11"/>
      <c r="BX162" s="11"/>
      <c r="BY162" s="11"/>
      <c r="BZ162" s="11"/>
      <c r="CA162" s="11"/>
      <c r="CB162" s="11"/>
      <c r="CC162" s="11"/>
      <c r="CD162" s="11"/>
    </row>
    <row r="163" spans="1:82" x14ac:dyDescent="0.2">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c r="BD163" s="11"/>
      <c r="BE163" s="11"/>
      <c r="BF163" s="11"/>
      <c r="BG163" s="11"/>
      <c r="BH163" s="11"/>
      <c r="BI163" s="11"/>
      <c r="BJ163" s="11"/>
      <c r="BK163" s="11"/>
      <c r="BL163" s="11"/>
      <c r="BM163" s="11"/>
      <c r="BN163" s="11"/>
      <c r="BO163" s="11"/>
      <c r="BP163" s="11"/>
      <c r="BQ163" s="11"/>
      <c r="BR163" s="11"/>
      <c r="BS163" s="11"/>
      <c r="BT163" s="11"/>
      <c r="BU163" s="11"/>
      <c r="BV163" s="11"/>
      <c r="BW163" s="11"/>
      <c r="BX163" s="11"/>
      <c r="BY163" s="11"/>
      <c r="BZ163" s="11"/>
      <c r="CA163" s="11"/>
      <c r="CB163" s="11"/>
      <c r="CC163" s="11"/>
      <c r="CD163" s="11"/>
    </row>
    <row r="164" spans="1:82" x14ac:dyDescent="0.2">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c r="AZ164" s="11"/>
      <c r="BA164" s="11"/>
      <c r="BB164" s="11"/>
      <c r="BC164" s="11"/>
      <c r="BD164" s="11"/>
      <c r="BE164" s="11"/>
      <c r="BF164" s="11"/>
      <c r="BG164" s="11"/>
      <c r="BH164" s="11"/>
      <c r="BI164" s="11"/>
      <c r="BJ164" s="11"/>
      <c r="BK164" s="11"/>
      <c r="BL164" s="11"/>
      <c r="BM164" s="11"/>
      <c r="BN164" s="11"/>
      <c r="BO164" s="11"/>
      <c r="BP164" s="11"/>
      <c r="BQ164" s="11"/>
      <c r="BR164" s="11"/>
      <c r="BS164" s="11"/>
      <c r="BT164" s="11"/>
      <c r="BU164" s="11"/>
      <c r="BV164" s="11"/>
      <c r="BW164" s="11"/>
      <c r="BX164" s="11"/>
      <c r="BY164" s="11"/>
      <c r="BZ164" s="11"/>
      <c r="CA164" s="11"/>
      <c r="CB164" s="11"/>
      <c r="CC164" s="11"/>
      <c r="CD164" s="11"/>
    </row>
    <row r="165" spans="1:82" x14ac:dyDescent="0.2">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c r="AZ165" s="11"/>
      <c r="BA165" s="11"/>
      <c r="BB165" s="11"/>
      <c r="BC165" s="11"/>
      <c r="BD165" s="11"/>
      <c r="BE165" s="11"/>
      <c r="BF165" s="11"/>
      <c r="BG165" s="11"/>
      <c r="BH165" s="11"/>
      <c r="BI165" s="11"/>
      <c r="BJ165" s="11"/>
      <c r="BK165" s="11"/>
      <c r="BL165" s="11"/>
      <c r="BM165" s="11"/>
      <c r="BN165" s="11"/>
      <c r="BO165" s="11"/>
      <c r="BP165" s="11"/>
      <c r="BQ165" s="11"/>
      <c r="BR165" s="11"/>
      <c r="BS165" s="11"/>
      <c r="BT165" s="11"/>
      <c r="BU165" s="11"/>
      <c r="BV165" s="11"/>
      <c r="BW165" s="11"/>
      <c r="BX165" s="11"/>
      <c r="BY165" s="11"/>
      <c r="BZ165" s="11"/>
      <c r="CA165" s="11"/>
      <c r="CB165" s="11"/>
      <c r="CC165" s="11"/>
      <c r="CD165" s="11"/>
    </row>
    <row r="166" spans="1:82" x14ac:dyDescent="0.2">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c r="AZ166" s="11"/>
      <c r="BA166" s="11"/>
      <c r="BB166" s="11"/>
      <c r="BC166" s="11"/>
      <c r="BD166" s="11"/>
      <c r="BE166" s="11"/>
      <c r="BF166" s="11"/>
      <c r="BG166" s="11"/>
      <c r="BH166" s="11"/>
      <c r="BI166" s="11"/>
      <c r="BJ166" s="11"/>
      <c r="BK166" s="11"/>
      <c r="BL166" s="11"/>
      <c r="BM166" s="11"/>
      <c r="BN166" s="11"/>
      <c r="BO166" s="11"/>
      <c r="BP166" s="11"/>
      <c r="BQ166" s="11"/>
      <c r="BR166" s="11"/>
      <c r="BS166" s="11"/>
      <c r="BT166" s="11"/>
      <c r="BU166" s="11"/>
      <c r="BV166" s="11"/>
      <c r="BW166" s="11"/>
      <c r="BX166" s="11"/>
      <c r="BY166" s="11"/>
      <c r="BZ166" s="11"/>
      <c r="CA166" s="11"/>
      <c r="CB166" s="11"/>
      <c r="CC166" s="11"/>
      <c r="CD166" s="11"/>
    </row>
    <row r="167" spans="1:82" x14ac:dyDescent="0.2">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c r="AZ167" s="11"/>
      <c r="BA167" s="11"/>
      <c r="BB167" s="11"/>
      <c r="BC167" s="11"/>
      <c r="BD167" s="11"/>
      <c r="BE167" s="11"/>
      <c r="BF167" s="11"/>
      <c r="BG167" s="11"/>
      <c r="BH167" s="11"/>
      <c r="BI167" s="11"/>
      <c r="BJ167" s="11"/>
      <c r="BK167" s="11"/>
      <c r="BL167" s="11"/>
      <c r="BM167" s="11"/>
      <c r="BN167" s="11"/>
      <c r="BO167" s="11"/>
      <c r="BP167" s="11"/>
      <c r="BQ167" s="11"/>
      <c r="BR167" s="11"/>
      <c r="BS167" s="11"/>
      <c r="BT167" s="11"/>
      <c r="BU167" s="11"/>
      <c r="BV167" s="11"/>
      <c r="BW167" s="11"/>
      <c r="BX167" s="11"/>
      <c r="BY167" s="11"/>
      <c r="BZ167" s="11"/>
      <c r="CA167" s="11"/>
      <c r="CB167" s="11"/>
      <c r="CC167" s="11"/>
      <c r="CD167" s="11"/>
    </row>
    <row r="168" spans="1:82" x14ac:dyDescent="0.2">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c r="AZ168" s="11"/>
      <c r="BA168" s="11"/>
      <c r="BB168" s="11"/>
      <c r="BC168" s="11"/>
      <c r="BD168" s="11"/>
      <c r="BE168" s="11"/>
      <c r="BF168" s="11"/>
      <c r="BG168" s="11"/>
      <c r="BH168" s="11"/>
      <c r="BI168" s="11"/>
      <c r="BJ168" s="11"/>
      <c r="BK168" s="11"/>
      <c r="BL168" s="11"/>
      <c r="BM168" s="11"/>
      <c r="BN168" s="11"/>
      <c r="BO168" s="11"/>
      <c r="BP168" s="11"/>
      <c r="BQ168" s="11"/>
      <c r="BR168" s="11"/>
      <c r="BS168" s="11"/>
      <c r="BT168" s="11"/>
      <c r="BU168" s="11"/>
      <c r="BV168" s="11"/>
      <c r="BW168" s="11"/>
      <c r="BX168" s="11"/>
      <c r="BY168" s="11"/>
      <c r="BZ168" s="11"/>
      <c r="CA168" s="11"/>
      <c r="CB168" s="11"/>
      <c r="CC168" s="11"/>
      <c r="CD168" s="11"/>
    </row>
    <row r="169" spans="1:82" x14ac:dyDescent="0.2">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c r="AZ169" s="11"/>
      <c r="BA169" s="11"/>
      <c r="BB169" s="11"/>
      <c r="BC169" s="11"/>
      <c r="BD169" s="11"/>
      <c r="BE169" s="11"/>
      <c r="BF169" s="11"/>
      <c r="BG169" s="11"/>
      <c r="BH169" s="11"/>
      <c r="BI169" s="11"/>
      <c r="BJ169" s="11"/>
      <c r="BK169" s="11"/>
      <c r="BL169" s="11"/>
      <c r="BM169" s="11"/>
      <c r="BN169" s="11"/>
      <c r="BO169" s="11"/>
      <c r="BP169" s="11"/>
      <c r="BQ169" s="11"/>
      <c r="BR169" s="11"/>
      <c r="BS169" s="11"/>
      <c r="BT169" s="11"/>
      <c r="BU169" s="11"/>
      <c r="BV169" s="11"/>
      <c r="BW169" s="11"/>
      <c r="BX169" s="11"/>
      <c r="BY169" s="11"/>
      <c r="BZ169" s="11"/>
      <c r="CA169" s="11"/>
      <c r="CB169" s="11"/>
      <c r="CC169" s="11"/>
      <c r="CD169" s="11"/>
    </row>
    <row r="170" spans="1:82" x14ac:dyDescent="0.2">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c r="BD170" s="11"/>
      <c r="BE170" s="11"/>
      <c r="BF170" s="11"/>
      <c r="BG170" s="11"/>
      <c r="BH170" s="11"/>
      <c r="BI170" s="11"/>
      <c r="BJ170" s="11"/>
      <c r="BK170" s="11"/>
      <c r="BL170" s="11"/>
      <c r="BM170" s="11"/>
      <c r="BN170" s="11"/>
      <c r="BO170" s="11"/>
      <c r="BP170" s="11"/>
      <c r="BQ170" s="11"/>
      <c r="BR170" s="11"/>
      <c r="BS170" s="11"/>
      <c r="BT170" s="11"/>
      <c r="BU170" s="11"/>
      <c r="BV170" s="11"/>
      <c r="BW170" s="11"/>
      <c r="BX170" s="11"/>
      <c r="BY170" s="11"/>
      <c r="BZ170" s="11"/>
      <c r="CA170" s="11"/>
      <c r="CB170" s="11"/>
      <c r="CC170" s="11"/>
      <c r="CD170" s="11"/>
    </row>
    <row r="171" spans="1:82" x14ac:dyDescent="0.2">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c r="AZ171" s="11"/>
      <c r="BA171" s="11"/>
      <c r="BB171" s="11"/>
      <c r="BC171" s="11"/>
      <c r="BD171" s="11"/>
      <c r="BE171" s="11"/>
      <c r="BF171" s="11"/>
      <c r="BG171" s="11"/>
      <c r="BH171" s="11"/>
      <c r="BI171" s="11"/>
      <c r="BJ171" s="11"/>
      <c r="BK171" s="11"/>
      <c r="BL171" s="11"/>
      <c r="BM171" s="11"/>
      <c r="BN171" s="11"/>
      <c r="BO171" s="11"/>
      <c r="BP171" s="11"/>
      <c r="BQ171" s="11"/>
      <c r="BR171" s="11"/>
      <c r="BS171" s="11"/>
      <c r="BT171" s="11"/>
      <c r="BU171" s="11"/>
      <c r="BV171" s="11"/>
      <c r="BW171" s="11"/>
      <c r="BX171" s="11"/>
      <c r="BY171" s="11"/>
      <c r="BZ171" s="11"/>
      <c r="CA171" s="11"/>
      <c r="CB171" s="11"/>
      <c r="CC171" s="11"/>
      <c r="CD171" s="11"/>
    </row>
    <row r="172" spans="1:82" x14ac:dyDescent="0.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c r="AZ172" s="11"/>
      <c r="BA172" s="11"/>
      <c r="BB172" s="11"/>
      <c r="BC172" s="11"/>
      <c r="BD172" s="11"/>
      <c r="BE172" s="11"/>
      <c r="BF172" s="11"/>
      <c r="BG172" s="11"/>
      <c r="BH172" s="11"/>
      <c r="BI172" s="11"/>
      <c r="BJ172" s="11"/>
      <c r="BK172" s="11"/>
      <c r="BL172" s="11"/>
      <c r="BM172" s="11"/>
      <c r="BN172" s="11"/>
      <c r="BO172" s="11"/>
      <c r="BP172" s="11"/>
      <c r="BQ172" s="11"/>
      <c r="BR172" s="11"/>
      <c r="BS172" s="11"/>
      <c r="BT172" s="11"/>
      <c r="BU172" s="11"/>
      <c r="BV172" s="11"/>
      <c r="BW172" s="11"/>
      <c r="BX172" s="11"/>
      <c r="BY172" s="11"/>
      <c r="BZ172" s="11"/>
      <c r="CA172" s="11"/>
      <c r="CB172" s="11"/>
      <c r="CC172" s="11"/>
      <c r="CD172" s="11"/>
    </row>
    <row r="173" spans="1:82" x14ac:dyDescent="0.2">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c r="AZ173" s="11"/>
      <c r="BA173" s="11"/>
      <c r="BB173" s="11"/>
      <c r="BC173" s="11"/>
      <c r="BD173" s="11"/>
      <c r="BE173" s="11"/>
      <c r="BF173" s="11"/>
      <c r="BG173" s="11"/>
      <c r="BH173" s="11"/>
      <c r="BI173" s="11"/>
      <c r="BJ173" s="11"/>
      <c r="BK173" s="11"/>
      <c r="BL173" s="11"/>
      <c r="BM173" s="11"/>
      <c r="BN173" s="11"/>
      <c r="BO173" s="11"/>
      <c r="BP173" s="11"/>
      <c r="BQ173" s="11"/>
      <c r="BR173" s="11"/>
      <c r="BS173" s="11"/>
      <c r="BT173" s="11"/>
      <c r="BU173" s="11"/>
      <c r="BV173" s="11"/>
      <c r="BW173" s="11"/>
      <c r="BX173" s="11"/>
      <c r="BY173" s="11"/>
      <c r="BZ173" s="11"/>
      <c r="CA173" s="11"/>
      <c r="CB173" s="11"/>
      <c r="CC173" s="11"/>
      <c r="CD173" s="11"/>
    </row>
    <row r="174" spans="1:82" x14ac:dyDescent="0.2">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c r="AZ174" s="11"/>
      <c r="BA174" s="11"/>
      <c r="BB174" s="11"/>
      <c r="BC174" s="11"/>
      <c r="BD174" s="11"/>
      <c r="BE174" s="11"/>
      <c r="BF174" s="11"/>
      <c r="BG174" s="11"/>
      <c r="BH174" s="11"/>
      <c r="BI174" s="11"/>
      <c r="BJ174" s="11"/>
      <c r="BK174" s="11"/>
      <c r="BL174" s="11"/>
      <c r="BM174" s="11"/>
      <c r="BN174" s="11"/>
      <c r="BO174" s="11"/>
      <c r="BP174" s="11"/>
      <c r="BQ174" s="11"/>
      <c r="BR174" s="11"/>
      <c r="BS174" s="11"/>
      <c r="BT174" s="11"/>
      <c r="BU174" s="11"/>
      <c r="BV174" s="11"/>
      <c r="BW174" s="11"/>
      <c r="BX174" s="11"/>
      <c r="BY174" s="11"/>
      <c r="BZ174" s="11"/>
      <c r="CA174" s="11"/>
      <c r="CB174" s="11"/>
      <c r="CC174" s="11"/>
      <c r="CD174" s="11"/>
    </row>
    <row r="175" spans="1:82" x14ac:dyDescent="0.2">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c r="BD175" s="11"/>
      <c r="BE175" s="11"/>
      <c r="BF175" s="11"/>
      <c r="BG175" s="11"/>
      <c r="BH175" s="11"/>
      <c r="BI175" s="11"/>
      <c r="BJ175" s="11"/>
      <c r="BK175" s="11"/>
      <c r="BL175" s="11"/>
      <c r="BM175" s="11"/>
      <c r="BN175" s="11"/>
      <c r="BO175" s="11"/>
      <c r="BP175" s="11"/>
      <c r="BQ175" s="11"/>
      <c r="BR175" s="11"/>
      <c r="BS175" s="11"/>
      <c r="BT175" s="11"/>
      <c r="BU175" s="11"/>
      <c r="BV175" s="11"/>
      <c r="BW175" s="11"/>
      <c r="BX175" s="11"/>
      <c r="BY175" s="11"/>
      <c r="BZ175" s="11"/>
      <c r="CA175" s="11"/>
      <c r="CB175" s="11"/>
      <c r="CC175" s="11"/>
      <c r="CD175" s="11"/>
    </row>
    <row r="176" spans="1:82" x14ac:dyDescent="0.2">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c r="BD176" s="11"/>
      <c r="BE176" s="11"/>
      <c r="BF176" s="11"/>
      <c r="BG176" s="11"/>
      <c r="BH176" s="11"/>
      <c r="BI176" s="11"/>
      <c r="BJ176" s="11"/>
      <c r="BK176" s="11"/>
      <c r="BL176" s="11"/>
      <c r="BM176" s="11"/>
      <c r="BN176" s="11"/>
      <c r="BO176" s="11"/>
      <c r="BP176" s="11"/>
      <c r="BQ176" s="11"/>
      <c r="BR176" s="11"/>
      <c r="BS176" s="11"/>
      <c r="BT176" s="11"/>
      <c r="BU176" s="11"/>
      <c r="BV176" s="11"/>
      <c r="BW176" s="11"/>
      <c r="BX176" s="11"/>
      <c r="BY176" s="11"/>
      <c r="BZ176" s="11"/>
      <c r="CA176" s="11"/>
      <c r="CB176" s="11"/>
      <c r="CC176" s="11"/>
      <c r="CD176" s="11"/>
    </row>
    <row r="177" spans="1:82" x14ac:dyDescent="0.2">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c r="BE177" s="11"/>
      <c r="BF177" s="11"/>
      <c r="BG177" s="11"/>
      <c r="BH177" s="11"/>
      <c r="BI177" s="11"/>
      <c r="BJ177" s="11"/>
      <c r="BK177" s="11"/>
      <c r="BL177" s="11"/>
      <c r="BM177" s="11"/>
      <c r="BN177" s="11"/>
      <c r="BO177" s="11"/>
      <c r="BP177" s="11"/>
      <c r="BQ177" s="11"/>
      <c r="BR177" s="11"/>
      <c r="BS177" s="11"/>
      <c r="BT177" s="11"/>
      <c r="BU177" s="11"/>
      <c r="BV177" s="11"/>
      <c r="BW177" s="11"/>
      <c r="BX177" s="11"/>
      <c r="BY177" s="11"/>
      <c r="BZ177" s="11"/>
      <c r="CA177" s="11"/>
      <c r="CB177" s="11"/>
      <c r="CC177" s="11"/>
      <c r="CD177" s="11"/>
    </row>
    <row r="178" spans="1:82" x14ac:dyDescent="0.2">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c r="BE178" s="11"/>
      <c r="BF178" s="11"/>
      <c r="BG178" s="11"/>
      <c r="BH178" s="11"/>
      <c r="BI178" s="11"/>
      <c r="BJ178" s="11"/>
      <c r="BK178" s="11"/>
      <c r="BL178" s="11"/>
      <c r="BM178" s="11"/>
      <c r="BN178" s="11"/>
      <c r="BO178" s="11"/>
      <c r="BP178" s="11"/>
      <c r="BQ178" s="11"/>
      <c r="BR178" s="11"/>
      <c r="BS178" s="11"/>
      <c r="BT178" s="11"/>
      <c r="BU178" s="11"/>
      <c r="BV178" s="11"/>
      <c r="BW178" s="11"/>
      <c r="BX178" s="11"/>
      <c r="BY178" s="11"/>
      <c r="BZ178" s="11"/>
      <c r="CA178" s="11"/>
      <c r="CB178" s="11"/>
      <c r="CC178" s="11"/>
      <c r="CD178" s="11"/>
    </row>
    <row r="179" spans="1:82" x14ac:dyDescent="0.2">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c r="BD179" s="11"/>
      <c r="BE179" s="11"/>
      <c r="BF179" s="11"/>
      <c r="BG179" s="11"/>
      <c r="BH179" s="11"/>
      <c r="BI179" s="11"/>
      <c r="BJ179" s="11"/>
      <c r="BK179" s="11"/>
      <c r="BL179" s="11"/>
      <c r="BM179" s="11"/>
      <c r="BN179" s="11"/>
      <c r="BO179" s="11"/>
      <c r="BP179" s="11"/>
      <c r="BQ179" s="11"/>
      <c r="BR179" s="11"/>
      <c r="BS179" s="11"/>
      <c r="BT179" s="11"/>
      <c r="BU179" s="11"/>
      <c r="BV179" s="11"/>
      <c r="BW179" s="11"/>
      <c r="BX179" s="11"/>
      <c r="BY179" s="11"/>
      <c r="BZ179" s="11"/>
      <c r="CA179" s="11"/>
      <c r="CB179" s="11"/>
      <c r="CC179" s="11"/>
      <c r="CD179" s="11"/>
    </row>
    <row r="180" spans="1:82" x14ac:dyDescent="0.2">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c r="BD180" s="11"/>
      <c r="BE180" s="11"/>
      <c r="BF180" s="11"/>
      <c r="BG180" s="11"/>
      <c r="BH180" s="11"/>
      <c r="BI180" s="11"/>
      <c r="BJ180" s="11"/>
      <c r="BK180" s="11"/>
      <c r="BL180" s="11"/>
      <c r="BM180" s="11"/>
      <c r="BN180" s="11"/>
      <c r="BO180" s="11"/>
      <c r="BP180" s="11"/>
      <c r="BQ180" s="11"/>
      <c r="BR180" s="11"/>
      <c r="BS180" s="11"/>
      <c r="BT180" s="11"/>
      <c r="BU180" s="11"/>
      <c r="BV180" s="11"/>
      <c r="BW180" s="11"/>
      <c r="BX180" s="11"/>
      <c r="BY180" s="11"/>
      <c r="BZ180" s="11"/>
      <c r="CA180" s="11"/>
      <c r="CB180" s="11"/>
      <c r="CC180" s="11"/>
      <c r="CD180" s="11"/>
    </row>
    <row r="181" spans="1:82" x14ac:dyDescent="0.2">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c r="BP181" s="11"/>
      <c r="BQ181" s="11"/>
      <c r="BR181" s="11"/>
      <c r="BS181" s="11"/>
      <c r="BT181" s="11"/>
      <c r="BU181" s="11"/>
      <c r="BV181" s="11"/>
      <c r="BW181" s="11"/>
      <c r="BX181" s="11"/>
      <c r="BY181" s="11"/>
      <c r="BZ181" s="11"/>
      <c r="CA181" s="11"/>
      <c r="CB181" s="11"/>
      <c r="CC181" s="11"/>
      <c r="CD181" s="11"/>
    </row>
    <row r="182" spans="1:82" x14ac:dyDescent="0.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c r="BP182" s="11"/>
      <c r="BQ182" s="11"/>
      <c r="BR182" s="11"/>
      <c r="BS182" s="11"/>
      <c r="BT182" s="11"/>
      <c r="BU182" s="11"/>
      <c r="BV182" s="11"/>
      <c r="BW182" s="11"/>
      <c r="BX182" s="11"/>
      <c r="BY182" s="11"/>
      <c r="BZ182" s="11"/>
      <c r="CA182" s="11"/>
      <c r="CB182" s="11"/>
      <c r="CC182" s="11"/>
      <c r="CD182" s="11"/>
    </row>
    <row r="183" spans="1:82" x14ac:dyDescent="0.2">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c r="BP183" s="11"/>
      <c r="BQ183" s="11"/>
      <c r="BR183" s="11"/>
      <c r="BS183" s="11"/>
      <c r="BT183" s="11"/>
      <c r="BU183" s="11"/>
      <c r="BV183" s="11"/>
      <c r="BW183" s="11"/>
      <c r="BX183" s="11"/>
      <c r="BY183" s="11"/>
      <c r="BZ183" s="11"/>
      <c r="CA183" s="11"/>
      <c r="CB183" s="11"/>
      <c r="CC183" s="11"/>
      <c r="CD183" s="11"/>
    </row>
    <row r="184" spans="1:82" x14ac:dyDescent="0.2">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c r="BE184" s="11"/>
      <c r="BF184" s="11"/>
      <c r="BG184" s="11"/>
      <c r="BH184" s="11"/>
      <c r="BI184" s="11"/>
      <c r="BJ184" s="11"/>
      <c r="BK184" s="11"/>
      <c r="BL184" s="11"/>
      <c r="BM184" s="11"/>
      <c r="BN184" s="11"/>
      <c r="BO184" s="11"/>
      <c r="BP184" s="11"/>
      <c r="BQ184" s="11"/>
      <c r="BR184" s="11"/>
      <c r="BS184" s="11"/>
      <c r="BT184" s="11"/>
      <c r="BU184" s="11"/>
      <c r="BV184" s="11"/>
      <c r="BW184" s="11"/>
      <c r="BX184" s="11"/>
      <c r="BY184" s="11"/>
      <c r="BZ184" s="11"/>
      <c r="CA184" s="11"/>
      <c r="CB184" s="11"/>
      <c r="CC184" s="11"/>
      <c r="CD184" s="11"/>
    </row>
    <row r="185" spans="1:82" x14ac:dyDescent="0.2">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c r="BE185" s="11"/>
      <c r="BF185" s="11"/>
      <c r="BG185" s="11"/>
      <c r="BH185" s="11"/>
      <c r="BI185" s="11"/>
      <c r="BJ185" s="11"/>
      <c r="BK185" s="11"/>
      <c r="BL185" s="11"/>
      <c r="BM185" s="11"/>
      <c r="BN185" s="11"/>
      <c r="BO185" s="11"/>
      <c r="BP185" s="11"/>
      <c r="BQ185" s="11"/>
      <c r="BR185" s="11"/>
      <c r="BS185" s="11"/>
      <c r="BT185" s="11"/>
      <c r="BU185" s="11"/>
      <c r="BV185" s="11"/>
      <c r="BW185" s="11"/>
      <c r="BX185" s="11"/>
      <c r="BY185" s="11"/>
      <c r="BZ185" s="11"/>
      <c r="CA185" s="11"/>
      <c r="CB185" s="11"/>
      <c r="CC185" s="11"/>
      <c r="CD185" s="11"/>
    </row>
    <row r="186" spans="1:82" x14ac:dyDescent="0.2">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c r="BE186" s="11"/>
      <c r="BF186" s="11"/>
      <c r="BG186" s="11"/>
      <c r="BH186" s="11"/>
      <c r="BI186" s="11"/>
      <c r="BJ186" s="11"/>
      <c r="BK186" s="11"/>
      <c r="BL186" s="11"/>
      <c r="BM186" s="11"/>
      <c r="BN186" s="11"/>
      <c r="BO186" s="11"/>
      <c r="BP186" s="11"/>
      <c r="BQ186" s="11"/>
      <c r="BR186" s="11"/>
      <c r="BS186" s="11"/>
      <c r="BT186" s="11"/>
      <c r="BU186" s="11"/>
      <c r="BV186" s="11"/>
      <c r="BW186" s="11"/>
      <c r="BX186" s="11"/>
      <c r="BY186" s="11"/>
      <c r="BZ186" s="11"/>
      <c r="CA186" s="11"/>
      <c r="CB186" s="11"/>
      <c r="CC186" s="11"/>
      <c r="CD186" s="11"/>
    </row>
    <row r="187" spans="1:82" x14ac:dyDescent="0.2">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c r="BE187" s="11"/>
      <c r="BF187" s="11"/>
      <c r="BG187" s="11"/>
      <c r="BH187" s="11"/>
      <c r="BI187" s="11"/>
      <c r="BJ187" s="11"/>
      <c r="BK187" s="11"/>
      <c r="BL187" s="11"/>
      <c r="BM187" s="11"/>
      <c r="BN187" s="11"/>
      <c r="BO187" s="11"/>
      <c r="BP187" s="11"/>
      <c r="BQ187" s="11"/>
      <c r="BR187" s="11"/>
      <c r="BS187" s="11"/>
      <c r="BT187" s="11"/>
      <c r="BU187" s="11"/>
      <c r="BV187" s="11"/>
      <c r="BW187" s="11"/>
      <c r="BX187" s="11"/>
      <c r="BY187" s="11"/>
      <c r="BZ187" s="11"/>
      <c r="CA187" s="11"/>
      <c r="CB187" s="11"/>
      <c r="CC187" s="11"/>
      <c r="CD187" s="11"/>
    </row>
    <row r="188" spans="1:82" x14ac:dyDescent="0.2">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c r="BE188" s="11"/>
      <c r="BF188" s="11"/>
      <c r="BG188" s="11"/>
      <c r="BH188" s="11"/>
      <c r="BI188" s="11"/>
      <c r="BJ188" s="11"/>
      <c r="BK188" s="11"/>
      <c r="BL188" s="11"/>
      <c r="BM188" s="11"/>
      <c r="BN188" s="11"/>
      <c r="BO188" s="11"/>
      <c r="BP188" s="11"/>
      <c r="BQ188" s="11"/>
      <c r="BR188" s="11"/>
      <c r="BS188" s="11"/>
      <c r="BT188" s="11"/>
      <c r="BU188" s="11"/>
      <c r="BV188" s="11"/>
      <c r="BW188" s="11"/>
      <c r="BX188" s="11"/>
      <c r="BY188" s="11"/>
      <c r="BZ188" s="11"/>
      <c r="CA188" s="11"/>
      <c r="CB188" s="11"/>
      <c r="CC188" s="11"/>
      <c r="CD188" s="11"/>
    </row>
    <row r="189" spans="1:82" x14ac:dyDescent="0.2">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c r="BH189" s="11"/>
      <c r="BI189" s="11"/>
      <c r="BJ189" s="11"/>
      <c r="BK189" s="11"/>
      <c r="BL189" s="11"/>
      <c r="BM189" s="11"/>
      <c r="BN189" s="11"/>
      <c r="BO189" s="11"/>
      <c r="BP189" s="11"/>
      <c r="BQ189" s="11"/>
      <c r="BR189" s="11"/>
      <c r="BS189" s="11"/>
      <c r="BT189" s="11"/>
      <c r="BU189" s="11"/>
      <c r="BV189" s="11"/>
      <c r="BW189" s="11"/>
      <c r="BX189" s="11"/>
      <c r="BY189" s="11"/>
      <c r="BZ189" s="11"/>
      <c r="CA189" s="11"/>
      <c r="CB189" s="11"/>
      <c r="CC189" s="11"/>
      <c r="CD189" s="11"/>
    </row>
    <row r="190" spans="1:82" x14ac:dyDescent="0.2">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c r="BH190" s="11"/>
      <c r="BI190" s="11"/>
      <c r="BJ190" s="11"/>
      <c r="BK190" s="11"/>
      <c r="BL190" s="11"/>
      <c r="BM190" s="11"/>
      <c r="BN190" s="11"/>
      <c r="BO190" s="11"/>
      <c r="BP190" s="11"/>
      <c r="BQ190" s="11"/>
      <c r="BR190" s="11"/>
      <c r="BS190" s="11"/>
      <c r="BT190" s="11"/>
      <c r="BU190" s="11"/>
      <c r="BV190" s="11"/>
      <c r="BW190" s="11"/>
      <c r="BX190" s="11"/>
      <c r="BY190" s="11"/>
      <c r="BZ190" s="11"/>
      <c r="CA190" s="11"/>
      <c r="CB190" s="11"/>
      <c r="CC190" s="11"/>
      <c r="CD190" s="11"/>
    </row>
    <row r="191" spans="1:82" x14ac:dyDescent="0.2">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c r="BH191" s="11"/>
      <c r="BI191" s="11"/>
      <c r="BJ191" s="11"/>
      <c r="BK191" s="11"/>
      <c r="BL191" s="11"/>
      <c r="BM191" s="11"/>
      <c r="BN191" s="11"/>
      <c r="BO191" s="11"/>
      <c r="BP191" s="11"/>
      <c r="BQ191" s="11"/>
      <c r="BR191" s="11"/>
      <c r="BS191" s="11"/>
      <c r="BT191" s="11"/>
      <c r="BU191" s="11"/>
      <c r="BV191" s="11"/>
      <c r="BW191" s="11"/>
      <c r="BX191" s="11"/>
      <c r="BY191" s="11"/>
      <c r="BZ191" s="11"/>
      <c r="CA191" s="11"/>
      <c r="CB191" s="11"/>
      <c r="CC191" s="11"/>
      <c r="CD191" s="11"/>
    </row>
    <row r="192" spans="1:82" x14ac:dyDescent="0.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c r="BH192" s="11"/>
      <c r="BI192" s="11"/>
      <c r="BJ192" s="11"/>
      <c r="BK192" s="11"/>
      <c r="BL192" s="11"/>
      <c r="BM192" s="11"/>
      <c r="BN192" s="11"/>
      <c r="BO192" s="11"/>
      <c r="BP192" s="11"/>
      <c r="BQ192" s="11"/>
      <c r="BR192" s="11"/>
      <c r="BS192" s="11"/>
      <c r="BT192" s="11"/>
      <c r="BU192" s="11"/>
      <c r="BV192" s="11"/>
      <c r="BW192" s="11"/>
      <c r="BX192" s="11"/>
      <c r="BY192" s="11"/>
      <c r="BZ192" s="11"/>
      <c r="CA192" s="11"/>
      <c r="CB192" s="11"/>
      <c r="CC192" s="11"/>
      <c r="CD192" s="11"/>
    </row>
    <row r="193" spans="1:82" x14ac:dyDescent="0.2">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1"/>
      <c r="BI193" s="11"/>
      <c r="BJ193" s="11"/>
      <c r="BK193" s="11"/>
      <c r="BL193" s="11"/>
      <c r="BM193" s="11"/>
      <c r="BN193" s="11"/>
      <c r="BO193" s="11"/>
      <c r="BP193" s="11"/>
      <c r="BQ193" s="11"/>
      <c r="BR193" s="11"/>
      <c r="BS193" s="11"/>
      <c r="BT193" s="11"/>
      <c r="BU193" s="11"/>
      <c r="BV193" s="11"/>
      <c r="BW193" s="11"/>
      <c r="BX193" s="11"/>
      <c r="BY193" s="11"/>
      <c r="BZ193" s="11"/>
      <c r="CA193" s="11"/>
      <c r="CB193" s="11"/>
      <c r="CC193" s="11"/>
      <c r="CD193" s="11"/>
    </row>
    <row r="194" spans="1:82" x14ac:dyDescent="0.2">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c r="BH194" s="11"/>
      <c r="BI194" s="11"/>
      <c r="BJ194" s="11"/>
      <c r="BK194" s="11"/>
      <c r="BL194" s="11"/>
      <c r="BM194" s="11"/>
      <c r="BN194" s="11"/>
      <c r="BO194" s="11"/>
      <c r="BP194" s="11"/>
      <c r="BQ194" s="11"/>
      <c r="BR194" s="11"/>
      <c r="BS194" s="11"/>
      <c r="BT194" s="11"/>
      <c r="BU194" s="11"/>
      <c r="BV194" s="11"/>
      <c r="BW194" s="11"/>
      <c r="BX194" s="11"/>
      <c r="BY194" s="11"/>
      <c r="BZ194" s="11"/>
      <c r="CA194" s="11"/>
      <c r="CB194" s="11"/>
      <c r="CC194" s="11"/>
      <c r="CD194" s="11"/>
    </row>
    <row r="195" spans="1:82" x14ac:dyDescent="0.2">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c r="BH195" s="11"/>
      <c r="BI195" s="11"/>
      <c r="BJ195" s="11"/>
      <c r="BK195" s="11"/>
      <c r="BL195" s="11"/>
      <c r="BM195" s="11"/>
      <c r="BN195" s="11"/>
      <c r="BO195" s="11"/>
      <c r="BP195" s="11"/>
      <c r="BQ195" s="11"/>
      <c r="BR195" s="11"/>
      <c r="BS195" s="11"/>
      <c r="BT195" s="11"/>
      <c r="BU195" s="11"/>
      <c r="BV195" s="11"/>
      <c r="BW195" s="11"/>
      <c r="BX195" s="11"/>
      <c r="BY195" s="11"/>
      <c r="BZ195" s="11"/>
      <c r="CA195" s="11"/>
      <c r="CB195" s="11"/>
      <c r="CC195" s="11"/>
      <c r="CD195" s="11"/>
    </row>
    <row r="196" spans="1:82" x14ac:dyDescent="0.2">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c r="BH196" s="11"/>
      <c r="BI196" s="11"/>
      <c r="BJ196" s="11"/>
      <c r="BK196" s="11"/>
      <c r="BL196" s="11"/>
      <c r="BM196" s="11"/>
      <c r="BN196" s="11"/>
      <c r="BO196" s="11"/>
      <c r="BP196" s="11"/>
      <c r="BQ196" s="11"/>
      <c r="BR196" s="11"/>
      <c r="BS196" s="11"/>
      <c r="BT196" s="11"/>
      <c r="BU196" s="11"/>
      <c r="BV196" s="11"/>
      <c r="BW196" s="11"/>
      <c r="BX196" s="11"/>
      <c r="BY196" s="11"/>
      <c r="BZ196" s="11"/>
      <c r="CA196" s="11"/>
      <c r="CB196" s="11"/>
      <c r="CC196" s="11"/>
      <c r="CD196" s="11"/>
    </row>
    <row r="197" spans="1:82" x14ac:dyDescent="0.2">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c r="BE197" s="11"/>
      <c r="BF197" s="11"/>
      <c r="BG197" s="11"/>
      <c r="BH197" s="11"/>
      <c r="BI197" s="11"/>
      <c r="BJ197" s="11"/>
      <c r="BK197" s="11"/>
      <c r="BL197" s="11"/>
      <c r="BM197" s="11"/>
      <c r="BN197" s="11"/>
      <c r="BO197" s="11"/>
      <c r="BP197" s="11"/>
      <c r="BQ197" s="11"/>
      <c r="BR197" s="11"/>
      <c r="BS197" s="11"/>
      <c r="BT197" s="11"/>
      <c r="BU197" s="11"/>
      <c r="BV197" s="11"/>
      <c r="BW197" s="11"/>
      <c r="BX197" s="11"/>
      <c r="BY197" s="11"/>
      <c r="BZ197" s="11"/>
      <c r="CA197" s="11"/>
      <c r="CB197" s="11"/>
      <c r="CC197" s="11"/>
      <c r="CD197" s="11"/>
    </row>
    <row r="198" spans="1:82" x14ac:dyDescent="0.2">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c r="BE198" s="11"/>
      <c r="BF198" s="11"/>
      <c r="BG198" s="11"/>
      <c r="BH198" s="11"/>
      <c r="BI198" s="11"/>
      <c r="BJ198" s="11"/>
      <c r="BK198" s="11"/>
      <c r="BL198" s="11"/>
      <c r="BM198" s="11"/>
      <c r="BN198" s="11"/>
      <c r="BO198" s="11"/>
      <c r="BP198" s="11"/>
      <c r="BQ198" s="11"/>
      <c r="BR198" s="11"/>
      <c r="BS198" s="11"/>
      <c r="BT198" s="11"/>
      <c r="BU198" s="11"/>
      <c r="BV198" s="11"/>
      <c r="BW198" s="11"/>
      <c r="BX198" s="11"/>
      <c r="BY198" s="11"/>
      <c r="BZ198" s="11"/>
      <c r="CA198" s="11"/>
      <c r="CB198" s="11"/>
      <c r="CC198" s="11"/>
      <c r="CD198" s="11"/>
    </row>
    <row r="199" spans="1:82" x14ac:dyDescent="0.2">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c r="BE199" s="11"/>
      <c r="BF199" s="11"/>
      <c r="BG199" s="11"/>
      <c r="BH199" s="11"/>
      <c r="BI199" s="11"/>
      <c r="BJ199" s="11"/>
      <c r="BK199" s="11"/>
      <c r="BL199" s="11"/>
      <c r="BM199" s="11"/>
      <c r="BN199" s="11"/>
      <c r="BO199" s="11"/>
      <c r="BP199" s="11"/>
      <c r="BQ199" s="11"/>
      <c r="BR199" s="11"/>
      <c r="BS199" s="11"/>
      <c r="BT199" s="11"/>
      <c r="BU199" s="11"/>
      <c r="BV199" s="11"/>
      <c r="BW199" s="11"/>
      <c r="BX199" s="11"/>
      <c r="BY199" s="11"/>
      <c r="BZ199" s="11"/>
      <c r="CA199" s="11"/>
      <c r="CB199" s="11"/>
      <c r="CC199" s="11"/>
      <c r="CD199" s="11"/>
    </row>
    <row r="200" spans="1:82" x14ac:dyDescent="0.2">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c r="BE200" s="11"/>
      <c r="BF200" s="11"/>
      <c r="BG200" s="11"/>
      <c r="BH200" s="11"/>
      <c r="BI200" s="11"/>
      <c r="BJ200" s="11"/>
      <c r="BK200" s="11"/>
      <c r="BL200" s="11"/>
      <c r="BM200" s="11"/>
      <c r="BN200" s="11"/>
      <c r="BO200" s="11"/>
      <c r="BP200" s="11"/>
      <c r="BQ200" s="11"/>
      <c r="BR200" s="11"/>
      <c r="BS200" s="11"/>
      <c r="BT200" s="11"/>
      <c r="BU200" s="11"/>
      <c r="BV200" s="11"/>
      <c r="BW200" s="11"/>
      <c r="BX200" s="11"/>
      <c r="BY200" s="11"/>
      <c r="BZ200" s="11"/>
      <c r="CA200" s="11"/>
      <c r="CB200" s="11"/>
      <c r="CC200" s="11"/>
      <c r="CD200" s="11"/>
    </row>
    <row r="201" spans="1:82" x14ac:dyDescent="0.2">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c r="AZ201" s="11"/>
      <c r="BA201" s="11"/>
      <c r="BB201" s="11"/>
      <c r="BC201" s="11"/>
      <c r="BD201" s="11"/>
      <c r="BE201" s="11"/>
      <c r="BF201" s="11"/>
      <c r="BG201" s="11"/>
      <c r="BH201" s="11"/>
      <c r="BI201" s="11"/>
      <c r="BJ201" s="11"/>
      <c r="BK201" s="11"/>
      <c r="BL201" s="11"/>
      <c r="BM201" s="11"/>
      <c r="BN201" s="11"/>
      <c r="BO201" s="11"/>
      <c r="BP201" s="11"/>
      <c r="BQ201" s="11"/>
      <c r="BR201" s="11"/>
      <c r="BS201" s="11"/>
      <c r="BT201" s="11"/>
      <c r="BU201" s="11"/>
      <c r="BV201" s="11"/>
      <c r="BW201" s="11"/>
      <c r="BX201" s="11"/>
      <c r="BY201" s="11"/>
      <c r="BZ201" s="11"/>
      <c r="CA201" s="11"/>
      <c r="CB201" s="11"/>
      <c r="CC201" s="11"/>
      <c r="CD201" s="11"/>
    </row>
    <row r="202" spans="1:82" x14ac:dyDescent="0.2">
      <c r="A202" s="11"/>
      <c r="B202" s="11"/>
      <c r="C202" s="11"/>
      <c r="D202" s="11"/>
      <c r="E202" s="11"/>
      <c r="F202" s="11"/>
      <c r="G202" s="11"/>
      <c r="H202" s="11"/>
      <c r="I202" s="11"/>
      <c r="J202" s="11"/>
      <c r="K202" s="11"/>
      <c r="L202" s="11"/>
      <c r="M202" s="11"/>
      <c r="N202" s="11"/>
      <c r="O202" s="11"/>
      <c r="P202" s="11"/>
      <c r="Q202" s="11"/>
      <c r="R202" s="11"/>
      <c r="S202" s="11"/>
      <c r="T202" s="11"/>
      <c r="U202" s="11"/>
      <c r="V202" s="11"/>
      <c r="W202" s="11"/>
      <c r="X202" s="11"/>
      <c r="Y202" s="11"/>
      <c r="Z202" s="11"/>
      <c r="AA202" s="11"/>
      <c r="AB202" s="11"/>
      <c r="AC202" s="11"/>
      <c r="AD202" s="11"/>
      <c r="AE202" s="11"/>
      <c r="AF202" s="11"/>
      <c r="AG202" s="11"/>
      <c r="AH202" s="11"/>
      <c r="AI202" s="11"/>
      <c r="AJ202" s="11"/>
      <c r="AK202" s="11"/>
      <c r="AL202" s="11"/>
      <c r="AM202" s="11"/>
      <c r="AN202" s="11"/>
      <c r="AO202" s="11"/>
      <c r="AP202" s="11"/>
      <c r="AQ202" s="11"/>
      <c r="AR202" s="11"/>
      <c r="AS202" s="11"/>
      <c r="AT202" s="11"/>
      <c r="AU202" s="11"/>
      <c r="AV202" s="11"/>
      <c r="AW202" s="11"/>
      <c r="AX202" s="11"/>
      <c r="AY202" s="11"/>
      <c r="AZ202" s="11"/>
      <c r="BA202" s="11"/>
      <c r="BB202" s="11"/>
      <c r="BC202" s="11"/>
      <c r="BD202" s="11"/>
      <c r="BE202" s="11"/>
      <c r="BF202" s="11"/>
      <c r="BG202" s="11"/>
      <c r="BH202" s="11"/>
      <c r="BI202" s="11"/>
      <c r="BJ202" s="11"/>
      <c r="BK202" s="11"/>
      <c r="BL202" s="11"/>
      <c r="BM202" s="11"/>
      <c r="BN202" s="11"/>
      <c r="BO202" s="11"/>
      <c r="BP202" s="11"/>
      <c r="BQ202" s="11"/>
      <c r="BR202" s="11"/>
      <c r="BS202" s="11"/>
      <c r="BT202" s="11"/>
      <c r="BU202" s="11"/>
      <c r="BV202" s="11"/>
      <c r="BW202" s="11"/>
      <c r="BX202" s="11"/>
      <c r="BY202" s="11"/>
      <c r="BZ202" s="11"/>
      <c r="CA202" s="11"/>
      <c r="CB202" s="11"/>
      <c r="CC202" s="11"/>
      <c r="CD202" s="11"/>
    </row>
    <row r="203" spans="1:82" x14ac:dyDescent="0.2">
      <c r="A203" s="11"/>
      <c r="B203" s="11"/>
      <c r="C203" s="11"/>
      <c r="D203" s="11"/>
      <c r="E203" s="11"/>
      <c r="F203" s="11"/>
      <c r="G203" s="11"/>
      <c r="H203" s="11"/>
      <c r="I203" s="11"/>
      <c r="J203" s="11"/>
      <c r="K203" s="11"/>
      <c r="L203" s="11"/>
      <c r="M203" s="11"/>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c r="BP203" s="11"/>
      <c r="BQ203" s="11"/>
      <c r="BR203" s="11"/>
      <c r="BS203" s="11"/>
      <c r="BT203" s="11"/>
      <c r="BU203" s="11"/>
      <c r="BV203" s="11"/>
      <c r="BW203" s="11"/>
      <c r="BX203" s="11"/>
      <c r="BY203" s="11"/>
      <c r="BZ203" s="11"/>
      <c r="CA203" s="11"/>
      <c r="CB203" s="11"/>
      <c r="CC203" s="11"/>
      <c r="CD203" s="11"/>
    </row>
    <row r="204" spans="1:82" x14ac:dyDescent="0.2">
      <c r="A204" s="11"/>
      <c r="B204" s="11"/>
      <c r="C204" s="11"/>
      <c r="D204" s="11"/>
      <c r="E204" s="11"/>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c r="AY204" s="11"/>
      <c r="AZ204" s="11"/>
      <c r="BA204" s="11"/>
      <c r="BB204" s="11"/>
      <c r="BC204" s="11"/>
      <c r="BD204" s="11"/>
      <c r="BE204" s="11"/>
      <c r="BF204" s="11"/>
      <c r="BG204" s="11"/>
      <c r="BH204" s="11"/>
      <c r="BI204" s="11"/>
      <c r="BJ204" s="11"/>
      <c r="BK204" s="11"/>
      <c r="BL204" s="11"/>
      <c r="BM204" s="11"/>
      <c r="BN204" s="11"/>
      <c r="BO204" s="11"/>
      <c r="BP204" s="11"/>
      <c r="BQ204" s="11"/>
      <c r="BR204" s="11"/>
      <c r="BS204" s="11"/>
      <c r="BT204" s="11"/>
      <c r="BU204" s="11"/>
      <c r="BV204" s="11"/>
      <c r="BW204" s="11"/>
      <c r="BX204" s="11"/>
      <c r="BY204" s="11"/>
      <c r="BZ204" s="11"/>
      <c r="CA204" s="11"/>
      <c r="CB204" s="11"/>
      <c r="CC204" s="11"/>
      <c r="CD204" s="11"/>
    </row>
    <row r="205" spans="1:82" x14ac:dyDescent="0.2">
      <c r="A205" s="11"/>
      <c r="B205" s="11"/>
      <c r="C205" s="11"/>
      <c r="D205" s="11"/>
      <c r="E205" s="11"/>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c r="BP205" s="11"/>
      <c r="BQ205" s="11"/>
      <c r="BR205" s="11"/>
      <c r="BS205" s="11"/>
      <c r="BT205" s="11"/>
      <c r="BU205" s="11"/>
      <c r="BV205" s="11"/>
      <c r="BW205" s="11"/>
      <c r="BX205" s="11"/>
      <c r="BY205" s="11"/>
      <c r="BZ205" s="11"/>
      <c r="CA205" s="11"/>
      <c r="CB205" s="11"/>
      <c r="CC205" s="11"/>
      <c r="CD205" s="11"/>
    </row>
    <row r="206" spans="1:82" x14ac:dyDescent="0.2">
      <c r="A206" s="11"/>
      <c r="B206" s="11"/>
      <c r="C206" s="11"/>
      <c r="D206" s="11"/>
      <c r="E206" s="11"/>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c r="AY206" s="11"/>
      <c r="AZ206" s="11"/>
      <c r="BA206" s="11"/>
      <c r="BB206" s="11"/>
      <c r="BC206" s="11"/>
      <c r="BD206" s="11"/>
      <c r="BE206" s="11"/>
      <c r="BF206" s="11"/>
      <c r="BG206" s="11"/>
      <c r="BH206" s="11"/>
      <c r="BI206" s="11"/>
      <c r="BJ206" s="11"/>
      <c r="BK206" s="11"/>
      <c r="BL206" s="11"/>
      <c r="BM206" s="11"/>
      <c r="BN206" s="11"/>
      <c r="BO206" s="11"/>
      <c r="BP206" s="11"/>
      <c r="BQ206" s="11"/>
      <c r="BR206" s="11"/>
      <c r="BS206" s="11"/>
      <c r="BT206" s="11"/>
      <c r="BU206" s="11"/>
      <c r="BV206" s="11"/>
      <c r="BW206" s="11"/>
      <c r="BX206" s="11"/>
      <c r="BY206" s="11"/>
      <c r="BZ206" s="11"/>
      <c r="CA206" s="11"/>
      <c r="CB206" s="11"/>
      <c r="CC206" s="11"/>
      <c r="CD206" s="11"/>
    </row>
    <row r="207" spans="1:82" x14ac:dyDescent="0.2">
      <c r="A207" s="11"/>
      <c r="B207" s="11"/>
      <c r="C207" s="11"/>
      <c r="D207" s="11"/>
      <c r="E207" s="11"/>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c r="AY207" s="11"/>
      <c r="AZ207" s="11"/>
      <c r="BA207" s="11"/>
      <c r="BB207" s="11"/>
      <c r="BC207" s="11"/>
      <c r="BD207" s="11"/>
      <c r="BE207" s="11"/>
      <c r="BF207" s="11"/>
      <c r="BG207" s="11"/>
      <c r="BH207" s="11"/>
      <c r="BI207" s="11"/>
      <c r="BJ207" s="11"/>
      <c r="BK207" s="11"/>
      <c r="BL207" s="11"/>
      <c r="BM207" s="11"/>
      <c r="BN207" s="11"/>
      <c r="BO207" s="11"/>
      <c r="BP207" s="11"/>
      <c r="BQ207" s="11"/>
      <c r="BR207" s="11"/>
      <c r="BS207" s="11"/>
      <c r="BT207" s="11"/>
      <c r="BU207" s="11"/>
      <c r="BV207" s="11"/>
      <c r="BW207" s="11"/>
      <c r="BX207" s="11"/>
      <c r="BY207" s="11"/>
      <c r="BZ207" s="11"/>
      <c r="CA207" s="11"/>
      <c r="CB207" s="11"/>
      <c r="CC207" s="11"/>
      <c r="CD207" s="11"/>
    </row>
    <row r="208" spans="1:82" x14ac:dyDescent="0.2">
      <c r="A208" s="11"/>
      <c r="B208" s="11"/>
      <c r="C208" s="11"/>
      <c r="D208" s="11"/>
      <c r="E208" s="11"/>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c r="AY208" s="11"/>
      <c r="AZ208" s="11"/>
      <c r="BA208" s="11"/>
      <c r="BB208" s="11"/>
      <c r="BC208" s="11"/>
      <c r="BD208" s="11"/>
      <c r="BE208" s="11"/>
      <c r="BF208" s="11"/>
      <c r="BG208" s="11"/>
      <c r="BH208" s="11"/>
      <c r="BI208" s="11"/>
      <c r="BJ208" s="11"/>
      <c r="BK208" s="11"/>
      <c r="BL208" s="11"/>
      <c r="BM208" s="11"/>
      <c r="BN208" s="11"/>
      <c r="BO208" s="11"/>
      <c r="BP208" s="11"/>
      <c r="BQ208" s="11"/>
      <c r="BR208" s="11"/>
      <c r="BS208" s="11"/>
      <c r="BT208" s="11"/>
      <c r="BU208" s="11"/>
      <c r="BV208" s="11"/>
      <c r="BW208" s="11"/>
      <c r="BX208" s="11"/>
      <c r="BY208" s="11"/>
      <c r="BZ208" s="11"/>
      <c r="CA208" s="11"/>
      <c r="CB208" s="11"/>
      <c r="CC208" s="11"/>
      <c r="CD208" s="11"/>
    </row>
    <row r="209" spans="1:82" x14ac:dyDescent="0.2">
      <c r="A209" s="11"/>
      <c r="B209" s="11"/>
      <c r="C209" s="11"/>
      <c r="D209" s="11"/>
      <c r="E209" s="11"/>
      <c r="F209" s="11"/>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c r="AY209" s="11"/>
      <c r="AZ209" s="11"/>
      <c r="BA209" s="11"/>
      <c r="BB209" s="11"/>
      <c r="BC209" s="11"/>
      <c r="BD209" s="11"/>
      <c r="BE209" s="11"/>
      <c r="BF209" s="11"/>
      <c r="BG209" s="11"/>
      <c r="BH209" s="11"/>
      <c r="BI209" s="11"/>
      <c r="BJ209" s="11"/>
      <c r="BK209" s="11"/>
      <c r="BL209" s="11"/>
      <c r="BM209" s="11"/>
      <c r="BN209" s="11"/>
      <c r="BO209" s="11"/>
      <c r="BP209" s="11"/>
      <c r="BQ209" s="11"/>
      <c r="BR209" s="11"/>
      <c r="BS209" s="11"/>
      <c r="BT209" s="11"/>
      <c r="BU209" s="11"/>
      <c r="BV209" s="11"/>
      <c r="BW209" s="11"/>
      <c r="BX209" s="11"/>
      <c r="BY209" s="11"/>
      <c r="BZ209" s="11"/>
      <c r="CA209" s="11"/>
      <c r="CB209" s="11"/>
      <c r="CC209" s="11"/>
      <c r="CD209" s="11"/>
    </row>
    <row r="210" spans="1:82" x14ac:dyDescent="0.2">
      <c r="A210" s="11"/>
      <c r="B210" s="11"/>
      <c r="C210" s="11"/>
      <c r="D210" s="11"/>
      <c r="E210" s="11"/>
      <c r="F210" s="11"/>
      <c r="G210" s="11"/>
      <c r="H210" s="11"/>
      <c r="I210" s="11"/>
      <c r="J210" s="11"/>
      <c r="K210" s="11"/>
      <c r="L210" s="11"/>
      <c r="M210" s="11"/>
      <c r="N210" s="11"/>
      <c r="O210" s="11"/>
      <c r="P210" s="11"/>
      <c r="Q210" s="11"/>
      <c r="R210" s="11"/>
      <c r="S210" s="11"/>
      <c r="T210" s="11"/>
      <c r="U210" s="11"/>
      <c r="V210" s="11"/>
      <c r="W210" s="11"/>
      <c r="X210" s="11"/>
      <c r="Y210" s="11"/>
      <c r="Z210" s="11"/>
      <c r="AA210" s="11"/>
      <c r="AB210" s="11"/>
      <c r="AC210" s="11"/>
      <c r="AD210" s="11"/>
      <c r="AE210" s="11"/>
      <c r="AF210" s="11"/>
      <c r="AG210" s="11"/>
      <c r="AH210" s="11"/>
      <c r="AI210" s="11"/>
      <c r="AJ210" s="11"/>
      <c r="AK210" s="11"/>
      <c r="AL210" s="11"/>
      <c r="AM210" s="11"/>
      <c r="AN210" s="11"/>
      <c r="AO210" s="11"/>
      <c r="AP210" s="11"/>
      <c r="AQ210" s="11"/>
      <c r="AR210" s="11"/>
      <c r="AS210" s="11"/>
      <c r="AT210" s="11"/>
      <c r="AU210" s="11"/>
      <c r="AV210" s="11"/>
      <c r="AW210" s="11"/>
      <c r="AX210" s="11"/>
      <c r="AY210" s="11"/>
      <c r="AZ210" s="11"/>
      <c r="BA210" s="11"/>
      <c r="BB210" s="11"/>
      <c r="BC210" s="11"/>
      <c r="BD210" s="11"/>
      <c r="BE210" s="11"/>
      <c r="BF210" s="11"/>
      <c r="BG210" s="11"/>
      <c r="BH210" s="11"/>
      <c r="BI210" s="11"/>
      <c r="BJ210" s="11"/>
      <c r="BK210" s="11"/>
      <c r="BL210" s="11"/>
      <c r="BM210" s="11"/>
      <c r="BN210" s="11"/>
      <c r="BO210" s="11"/>
      <c r="BP210" s="11"/>
      <c r="BQ210" s="11"/>
      <c r="BR210" s="11"/>
      <c r="BS210" s="11"/>
      <c r="BT210" s="11"/>
      <c r="BU210" s="11"/>
      <c r="BV210" s="11"/>
      <c r="BW210" s="11"/>
      <c r="BX210" s="11"/>
      <c r="BY210" s="11"/>
      <c r="BZ210" s="11"/>
      <c r="CA210" s="11"/>
      <c r="CB210" s="11"/>
      <c r="CC210" s="11"/>
      <c r="CD210" s="11"/>
    </row>
    <row r="211" spans="1:82" x14ac:dyDescent="0.2">
      <c r="A211" s="11"/>
      <c r="B211" s="11"/>
      <c r="C211" s="11"/>
      <c r="D211" s="11"/>
      <c r="E211" s="11"/>
      <c r="F211" s="11"/>
      <c r="G211" s="11"/>
      <c r="H211" s="11"/>
      <c r="I211" s="11"/>
      <c r="J211" s="11"/>
      <c r="K211" s="11"/>
      <c r="L211" s="11"/>
      <c r="M211" s="11"/>
      <c r="N211" s="11"/>
      <c r="O211" s="11"/>
      <c r="P211" s="11"/>
      <c r="Q211" s="11"/>
      <c r="R211" s="11"/>
      <c r="S211" s="11"/>
      <c r="T211" s="11"/>
      <c r="U211" s="11"/>
      <c r="V211" s="11"/>
      <c r="W211" s="11"/>
      <c r="X211" s="11"/>
      <c r="Y211" s="11"/>
      <c r="Z211" s="11"/>
      <c r="AA211" s="11"/>
      <c r="AB211" s="11"/>
      <c r="AC211" s="11"/>
      <c r="AD211" s="11"/>
      <c r="AE211" s="11"/>
      <c r="AF211" s="11"/>
      <c r="AG211" s="11"/>
      <c r="AH211" s="11"/>
      <c r="AI211" s="11"/>
      <c r="AJ211" s="11"/>
      <c r="AK211" s="11"/>
      <c r="AL211" s="11"/>
      <c r="AM211" s="11"/>
      <c r="AN211" s="11"/>
      <c r="AO211" s="11"/>
      <c r="AP211" s="11"/>
      <c r="AQ211" s="11"/>
      <c r="AR211" s="11"/>
      <c r="AS211" s="11"/>
      <c r="AT211" s="11"/>
      <c r="AU211" s="11"/>
      <c r="AV211" s="11"/>
      <c r="AW211" s="11"/>
      <c r="AX211" s="11"/>
      <c r="AY211" s="11"/>
      <c r="AZ211" s="11"/>
      <c r="BA211" s="11"/>
      <c r="BB211" s="11"/>
      <c r="BC211" s="11"/>
      <c r="BD211" s="11"/>
      <c r="BE211" s="11"/>
      <c r="BF211" s="11"/>
      <c r="BG211" s="11"/>
      <c r="BH211" s="11"/>
      <c r="BI211" s="11"/>
      <c r="BJ211" s="11"/>
      <c r="BK211" s="11"/>
      <c r="BL211" s="11"/>
      <c r="BM211" s="11"/>
      <c r="BN211" s="11"/>
      <c r="BO211" s="11"/>
      <c r="BP211" s="11"/>
      <c r="BQ211" s="11"/>
      <c r="BR211" s="11"/>
      <c r="BS211" s="11"/>
      <c r="BT211" s="11"/>
      <c r="BU211" s="11"/>
      <c r="BV211" s="11"/>
      <c r="BW211" s="11"/>
      <c r="BX211" s="11"/>
      <c r="BY211" s="11"/>
      <c r="BZ211" s="11"/>
      <c r="CA211" s="11"/>
      <c r="CB211" s="11"/>
      <c r="CC211" s="11"/>
      <c r="CD211" s="11"/>
    </row>
    <row r="212" spans="1:82" x14ac:dyDescent="0.2">
      <c r="A212" s="11"/>
      <c r="B212" s="11"/>
      <c r="C212" s="11"/>
      <c r="D212" s="11"/>
      <c r="E212" s="11"/>
      <c r="F212" s="11"/>
      <c r="G212" s="11"/>
      <c r="H212" s="11"/>
      <c r="I212" s="11"/>
      <c r="J212" s="11"/>
      <c r="K212" s="11"/>
      <c r="L212" s="11"/>
      <c r="M212" s="11"/>
      <c r="N212" s="11"/>
      <c r="O212" s="11"/>
      <c r="P212" s="11"/>
      <c r="Q212" s="11"/>
      <c r="R212" s="11"/>
      <c r="S212" s="11"/>
      <c r="T212" s="11"/>
      <c r="U212" s="11"/>
      <c r="V212" s="11"/>
      <c r="W212" s="11"/>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c r="AW212" s="11"/>
      <c r="AX212" s="11"/>
      <c r="AY212" s="11"/>
      <c r="AZ212" s="11"/>
      <c r="BA212" s="11"/>
      <c r="BB212" s="11"/>
      <c r="BC212" s="11"/>
      <c r="BD212" s="11"/>
      <c r="BE212" s="11"/>
      <c r="BF212" s="11"/>
      <c r="BG212" s="11"/>
      <c r="BH212" s="11"/>
      <c r="BI212" s="11"/>
      <c r="BJ212" s="11"/>
      <c r="BK212" s="11"/>
      <c r="BL212" s="11"/>
      <c r="BM212" s="11"/>
      <c r="BN212" s="11"/>
      <c r="BO212" s="11"/>
      <c r="BP212" s="11"/>
      <c r="BQ212" s="11"/>
      <c r="BR212" s="11"/>
      <c r="BS212" s="11"/>
      <c r="BT212" s="11"/>
      <c r="BU212" s="11"/>
      <c r="BV212" s="11"/>
      <c r="BW212" s="11"/>
      <c r="BX212" s="11"/>
      <c r="BY212" s="11"/>
      <c r="BZ212" s="11"/>
      <c r="CA212" s="11"/>
      <c r="CB212" s="11"/>
      <c r="CC212" s="11"/>
      <c r="CD212" s="11"/>
    </row>
    <row r="213" spans="1:82" x14ac:dyDescent="0.2">
      <c r="A213" s="11"/>
      <c r="B213" s="11"/>
      <c r="C213" s="11"/>
      <c r="D213" s="11"/>
      <c r="E213" s="11"/>
      <c r="F213" s="11"/>
      <c r="G213" s="11"/>
      <c r="H213" s="11"/>
      <c r="I213" s="11"/>
      <c r="J213" s="11"/>
      <c r="K213" s="11"/>
      <c r="L213" s="11"/>
      <c r="M213" s="11"/>
      <c r="N213" s="11"/>
      <c r="O213" s="11"/>
      <c r="P213" s="11"/>
      <c r="Q213" s="11"/>
      <c r="R213" s="11"/>
      <c r="S213" s="11"/>
      <c r="T213" s="11"/>
      <c r="U213" s="11"/>
      <c r="V213" s="11"/>
      <c r="W213" s="11"/>
      <c r="X213" s="11"/>
      <c r="Y213" s="11"/>
      <c r="Z213" s="11"/>
      <c r="AA213" s="11"/>
      <c r="AB213" s="11"/>
      <c r="AC213" s="11"/>
      <c r="AD213" s="11"/>
      <c r="AE213" s="11"/>
      <c r="AF213" s="11"/>
      <c r="AG213" s="11"/>
      <c r="AH213" s="11"/>
      <c r="AI213" s="11"/>
      <c r="AJ213" s="11"/>
      <c r="AK213" s="11"/>
      <c r="AL213" s="11"/>
      <c r="AM213" s="11"/>
      <c r="AN213" s="11"/>
      <c r="AO213" s="11"/>
      <c r="AP213" s="11"/>
      <c r="AQ213" s="11"/>
      <c r="AR213" s="11"/>
      <c r="AS213" s="11"/>
      <c r="AT213" s="11"/>
      <c r="AU213" s="11"/>
      <c r="AV213" s="11"/>
      <c r="AW213" s="11"/>
      <c r="AX213" s="11"/>
      <c r="AY213" s="11"/>
      <c r="AZ213" s="11"/>
      <c r="BA213" s="11"/>
      <c r="BB213" s="11"/>
      <c r="BC213" s="11"/>
      <c r="BD213" s="11"/>
      <c r="BE213" s="11"/>
      <c r="BF213" s="11"/>
      <c r="BG213" s="11"/>
      <c r="BH213" s="11"/>
      <c r="BI213" s="11"/>
      <c r="BJ213" s="11"/>
      <c r="BK213" s="11"/>
      <c r="BL213" s="11"/>
      <c r="BM213" s="11"/>
      <c r="BN213" s="11"/>
      <c r="BO213" s="11"/>
      <c r="BP213" s="11"/>
      <c r="BQ213" s="11"/>
      <c r="BR213" s="11"/>
      <c r="BS213" s="11"/>
      <c r="BT213" s="11"/>
      <c r="BU213" s="11"/>
      <c r="BV213" s="11"/>
      <c r="BW213" s="11"/>
      <c r="BX213" s="11"/>
      <c r="BY213" s="11"/>
      <c r="BZ213" s="11"/>
      <c r="CA213" s="11"/>
      <c r="CB213" s="11"/>
      <c r="CC213" s="11"/>
      <c r="CD213" s="11"/>
    </row>
    <row r="214" spans="1:82" x14ac:dyDescent="0.2">
      <c r="A214" s="11"/>
      <c r="B214" s="11"/>
      <c r="C214" s="11"/>
      <c r="D214" s="11"/>
      <c r="E214" s="11"/>
      <c r="F214" s="11"/>
      <c r="G214" s="11"/>
      <c r="H214" s="11"/>
      <c r="I214" s="11"/>
      <c r="J214" s="11"/>
      <c r="K214" s="11"/>
      <c r="L214" s="11"/>
      <c r="M214" s="11"/>
      <c r="N214" s="11"/>
      <c r="O214" s="11"/>
      <c r="P214" s="11"/>
      <c r="Q214" s="11"/>
      <c r="R214" s="11"/>
      <c r="S214" s="11"/>
      <c r="T214" s="11"/>
      <c r="U214" s="11"/>
      <c r="V214" s="11"/>
      <c r="W214" s="11"/>
      <c r="X214" s="11"/>
      <c r="Y214" s="11"/>
      <c r="Z214" s="11"/>
      <c r="AA214" s="11"/>
      <c r="AB214" s="11"/>
      <c r="AC214" s="11"/>
      <c r="AD214" s="11"/>
      <c r="AE214" s="11"/>
      <c r="AF214" s="11"/>
      <c r="AG214" s="11"/>
      <c r="AH214" s="11"/>
      <c r="AI214" s="11"/>
      <c r="AJ214" s="11"/>
      <c r="AK214" s="11"/>
      <c r="AL214" s="11"/>
      <c r="AM214" s="11"/>
      <c r="AN214" s="11"/>
      <c r="AO214" s="11"/>
      <c r="AP214" s="11"/>
      <c r="AQ214" s="11"/>
      <c r="AR214" s="11"/>
      <c r="AS214" s="11"/>
      <c r="AT214" s="11"/>
      <c r="AU214" s="11"/>
      <c r="AV214" s="11"/>
      <c r="AW214" s="11"/>
      <c r="AX214" s="11"/>
      <c r="AY214" s="11"/>
      <c r="AZ214" s="11"/>
      <c r="BA214" s="11"/>
      <c r="BB214" s="11"/>
      <c r="BC214" s="11"/>
      <c r="BD214" s="11"/>
      <c r="BE214" s="11"/>
      <c r="BF214" s="11"/>
      <c r="BG214" s="11"/>
      <c r="BH214" s="11"/>
      <c r="BI214" s="11"/>
      <c r="BJ214" s="11"/>
      <c r="BK214" s="11"/>
      <c r="BL214" s="11"/>
      <c r="BM214" s="11"/>
      <c r="BN214" s="11"/>
      <c r="BO214" s="11"/>
      <c r="BP214" s="11"/>
      <c r="BQ214" s="11"/>
      <c r="BR214" s="11"/>
      <c r="BS214" s="11"/>
      <c r="BT214" s="11"/>
      <c r="BU214" s="11"/>
      <c r="BV214" s="11"/>
      <c r="BW214" s="11"/>
      <c r="BX214" s="11"/>
      <c r="BY214" s="11"/>
      <c r="BZ214" s="11"/>
      <c r="CA214" s="11"/>
      <c r="CB214" s="11"/>
      <c r="CC214" s="11"/>
      <c r="CD214" s="11"/>
    </row>
    <row r="215" spans="1:82" x14ac:dyDescent="0.2">
      <c r="A215" s="11"/>
      <c r="B215" s="11"/>
      <c r="C215" s="11"/>
      <c r="D215" s="11"/>
      <c r="E215" s="11"/>
      <c r="F215" s="11"/>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11"/>
      <c r="AH215" s="11"/>
      <c r="AI215" s="11"/>
      <c r="AJ215" s="11"/>
      <c r="AK215" s="11"/>
      <c r="AL215" s="11"/>
      <c r="AM215" s="11"/>
      <c r="AN215" s="11"/>
      <c r="AO215" s="11"/>
      <c r="AP215" s="11"/>
      <c r="AQ215" s="11"/>
      <c r="AR215" s="11"/>
      <c r="AS215" s="11"/>
      <c r="AT215" s="11"/>
      <c r="AU215" s="11"/>
      <c r="AV215" s="11"/>
      <c r="AW215" s="11"/>
      <c r="AX215" s="11"/>
      <c r="AY215" s="11"/>
      <c r="AZ215" s="11"/>
      <c r="BA215" s="11"/>
      <c r="BB215" s="11"/>
      <c r="BC215" s="11"/>
      <c r="BD215" s="11"/>
      <c r="BE215" s="11"/>
      <c r="BF215" s="11"/>
      <c r="BG215" s="11"/>
      <c r="BH215" s="11"/>
      <c r="BI215" s="11"/>
      <c r="BJ215" s="11"/>
      <c r="BK215" s="11"/>
      <c r="BL215" s="11"/>
      <c r="BM215" s="11"/>
      <c r="BN215" s="11"/>
      <c r="BO215" s="11"/>
      <c r="BP215" s="11"/>
      <c r="BQ215" s="11"/>
      <c r="BR215" s="11"/>
      <c r="BS215" s="11"/>
      <c r="BT215" s="11"/>
      <c r="BU215" s="11"/>
      <c r="BV215" s="11"/>
      <c r="BW215" s="11"/>
      <c r="BX215" s="11"/>
      <c r="BY215" s="11"/>
      <c r="BZ215" s="11"/>
      <c r="CA215" s="11"/>
      <c r="CB215" s="11"/>
      <c r="CC215" s="11"/>
      <c r="CD215" s="11"/>
    </row>
    <row r="216" spans="1:82" x14ac:dyDescent="0.2">
      <c r="A216" s="11"/>
      <c r="B216" s="11"/>
      <c r="C216" s="11"/>
      <c r="D216" s="11"/>
      <c r="E216" s="11"/>
      <c r="F216" s="11"/>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c r="AZ216" s="11"/>
      <c r="BA216" s="11"/>
      <c r="BB216" s="11"/>
      <c r="BC216" s="11"/>
      <c r="BD216" s="11"/>
      <c r="BE216" s="11"/>
      <c r="BF216" s="11"/>
      <c r="BG216" s="11"/>
      <c r="BH216" s="11"/>
      <c r="BI216" s="11"/>
      <c r="BJ216" s="11"/>
      <c r="BK216" s="11"/>
      <c r="BL216" s="11"/>
      <c r="BM216" s="11"/>
      <c r="BN216" s="11"/>
      <c r="BO216" s="11"/>
      <c r="BP216" s="11"/>
      <c r="BQ216" s="11"/>
      <c r="BR216" s="11"/>
      <c r="BS216" s="11"/>
      <c r="BT216" s="11"/>
      <c r="BU216" s="11"/>
      <c r="BV216" s="11"/>
      <c r="BW216" s="11"/>
      <c r="BX216" s="11"/>
      <c r="BY216" s="11"/>
      <c r="BZ216" s="11"/>
      <c r="CA216" s="11"/>
      <c r="CB216" s="11"/>
      <c r="CC216" s="11"/>
      <c r="CD216" s="11"/>
    </row>
    <row r="217" spans="1:82" x14ac:dyDescent="0.2">
      <c r="A217" s="11"/>
      <c r="B217" s="11"/>
      <c r="C217" s="11"/>
      <c r="D217" s="11"/>
      <c r="E217" s="11"/>
      <c r="F217" s="11"/>
      <c r="G217" s="11"/>
      <c r="H217" s="11"/>
      <c r="I217" s="11"/>
      <c r="J217" s="11"/>
      <c r="K217" s="11"/>
      <c r="L217" s="11"/>
      <c r="M217" s="11"/>
      <c r="N217" s="11"/>
      <c r="O217" s="11"/>
      <c r="P217" s="11"/>
      <c r="Q217" s="11"/>
      <c r="R217" s="11"/>
      <c r="S217" s="11"/>
      <c r="T217" s="11"/>
      <c r="U217" s="11"/>
      <c r="V217" s="11"/>
      <c r="W217" s="11"/>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c r="BD217" s="11"/>
      <c r="BE217" s="11"/>
      <c r="BF217" s="11"/>
      <c r="BG217" s="11"/>
      <c r="BH217" s="11"/>
      <c r="BI217" s="11"/>
      <c r="BJ217" s="11"/>
      <c r="BK217" s="11"/>
      <c r="BL217" s="11"/>
      <c r="BM217" s="11"/>
      <c r="BN217" s="11"/>
      <c r="BO217" s="11"/>
      <c r="BP217" s="11"/>
      <c r="BQ217" s="11"/>
      <c r="BR217" s="11"/>
      <c r="BS217" s="11"/>
      <c r="BT217" s="11"/>
      <c r="BU217" s="11"/>
      <c r="BV217" s="11"/>
      <c r="BW217" s="11"/>
      <c r="BX217" s="11"/>
      <c r="BY217" s="11"/>
      <c r="BZ217" s="11"/>
      <c r="CA217" s="11"/>
      <c r="CB217" s="11"/>
      <c r="CC217" s="11"/>
      <c r="CD217" s="11"/>
    </row>
    <row r="218" spans="1:82" x14ac:dyDescent="0.2">
      <c r="A218" s="11"/>
      <c r="B218" s="11"/>
      <c r="C218" s="11"/>
      <c r="D218" s="11"/>
      <c r="E218" s="11"/>
      <c r="F218" s="11"/>
      <c r="G218" s="11"/>
      <c r="H218" s="11"/>
      <c r="I218" s="11"/>
      <c r="J218" s="11"/>
      <c r="K218" s="11"/>
      <c r="L218" s="11"/>
      <c r="M218" s="11"/>
      <c r="N218" s="11"/>
      <c r="O218" s="11"/>
      <c r="P218" s="11"/>
      <c r="Q218" s="11"/>
      <c r="R218" s="11"/>
      <c r="S218" s="11"/>
      <c r="T218" s="11"/>
      <c r="U218" s="11"/>
      <c r="V218" s="11"/>
      <c r="W218" s="11"/>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c r="AZ218" s="11"/>
      <c r="BA218" s="11"/>
      <c r="BB218" s="11"/>
      <c r="BC218" s="11"/>
      <c r="BD218" s="11"/>
      <c r="BE218" s="11"/>
      <c r="BF218" s="11"/>
      <c r="BG218" s="11"/>
      <c r="BH218" s="11"/>
      <c r="BI218" s="11"/>
      <c r="BJ218" s="11"/>
      <c r="BK218" s="11"/>
      <c r="BL218" s="11"/>
      <c r="BM218" s="11"/>
      <c r="BN218" s="11"/>
      <c r="BO218" s="11"/>
      <c r="BP218" s="11"/>
      <c r="BQ218" s="11"/>
      <c r="BR218" s="11"/>
      <c r="BS218" s="11"/>
      <c r="BT218" s="11"/>
      <c r="BU218" s="11"/>
      <c r="BV218" s="11"/>
      <c r="BW218" s="11"/>
      <c r="BX218" s="11"/>
      <c r="BY218" s="11"/>
      <c r="BZ218" s="11"/>
      <c r="CA218" s="11"/>
      <c r="CB218" s="11"/>
      <c r="CC218" s="11"/>
      <c r="CD218" s="11"/>
    </row>
    <row r="219" spans="1:82" x14ac:dyDescent="0.2">
      <c r="A219" s="11"/>
      <c r="B219" s="11"/>
      <c r="C219" s="11"/>
      <c r="D219" s="11"/>
      <c r="E219" s="11"/>
      <c r="F219" s="11"/>
      <c r="G219" s="11"/>
      <c r="H219" s="11"/>
      <c r="I219" s="11"/>
      <c r="J219" s="11"/>
      <c r="K219" s="11"/>
      <c r="L219" s="11"/>
      <c r="M219" s="11"/>
      <c r="N219" s="11"/>
      <c r="O219" s="11"/>
      <c r="P219" s="11"/>
      <c r="Q219" s="11"/>
      <c r="R219" s="11"/>
      <c r="S219" s="11"/>
      <c r="T219" s="11"/>
      <c r="U219" s="11"/>
      <c r="V219" s="11"/>
      <c r="W219" s="11"/>
      <c r="X219" s="11"/>
      <c r="Y219" s="11"/>
      <c r="Z219" s="11"/>
      <c r="AA219" s="11"/>
      <c r="AB219" s="11"/>
      <c r="AC219" s="11"/>
      <c r="AD219" s="11"/>
      <c r="AE219" s="11"/>
      <c r="AF219" s="11"/>
      <c r="AG219" s="11"/>
      <c r="AH219" s="11"/>
      <c r="AI219" s="11"/>
      <c r="AJ219" s="11"/>
      <c r="AK219" s="11"/>
      <c r="AL219" s="11"/>
      <c r="AM219" s="11"/>
      <c r="AN219" s="11"/>
      <c r="AO219" s="11"/>
      <c r="AP219" s="11"/>
      <c r="AQ219" s="11"/>
      <c r="AR219" s="11"/>
      <c r="AS219" s="11"/>
      <c r="AT219" s="11"/>
      <c r="AU219" s="11"/>
      <c r="AV219" s="11"/>
      <c r="AW219" s="11"/>
      <c r="AX219" s="11"/>
      <c r="AY219" s="11"/>
      <c r="AZ219" s="11"/>
      <c r="BA219" s="11"/>
      <c r="BB219" s="11"/>
      <c r="BC219" s="11"/>
      <c r="BD219" s="11"/>
      <c r="BE219" s="11"/>
      <c r="BF219" s="11"/>
      <c r="BG219" s="11"/>
      <c r="BH219" s="11"/>
      <c r="BI219" s="11"/>
      <c r="BJ219" s="11"/>
      <c r="BK219" s="11"/>
      <c r="BL219" s="11"/>
      <c r="BM219" s="11"/>
      <c r="BN219" s="11"/>
      <c r="BO219" s="11"/>
      <c r="BP219" s="11"/>
      <c r="BQ219" s="11"/>
      <c r="BR219" s="11"/>
      <c r="BS219" s="11"/>
      <c r="BT219" s="11"/>
      <c r="BU219" s="11"/>
      <c r="BV219" s="11"/>
      <c r="BW219" s="11"/>
      <c r="BX219" s="11"/>
      <c r="BY219" s="11"/>
      <c r="BZ219" s="11"/>
      <c r="CA219" s="11"/>
      <c r="CB219" s="11"/>
      <c r="CC219" s="11"/>
      <c r="CD219" s="11"/>
    </row>
    <row r="220" spans="1:82" x14ac:dyDescent="0.2">
      <c r="A220" s="11"/>
      <c r="B220" s="11"/>
      <c r="C220" s="11"/>
      <c r="D220" s="11"/>
      <c r="E220" s="11"/>
      <c r="F220" s="11"/>
      <c r="G220" s="11"/>
      <c r="H220" s="11"/>
      <c r="I220" s="11"/>
      <c r="J220" s="11"/>
      <c r="K220" s="11"/>
      <c r="L220" s="11"/>
      <c r="M220" s="11"/>
      <c r="N220" s="11"/>
      <c r="O220" s="11"/>
      <c r="P220" s="11"/>
      <c r="Q220" s="11"/>
      <c r="R220" s="11"/>
      <c r="S220" s="11"/>
      <c r="T220" s="11"/>
      <c r="U220" s="11"/>
      <c r="V220" s="11"/>
      <c r="W220" s="11"/>
      <c r="X220" s="11"/>
      <c r="Y220" s="11"/>
      <c r="Z220" s="11"/>
      <c r="AA220" s="11"/>
      <c r="AB220" s="11"/>
      <c r="AC220" s="11"/>
      <c r="AD220" s="11"/>
      <c r="AE220" s="11"/>
      <c r="AF220" s="11"/>
      <c r="AG220" s="11"/>
      <c r="AH220" s="11"/>
      <c r="AI220" s="11"/>
      <c r="AJ220" s="11"/>
      <c r="AK220" s="11"/>
      <c r="AL220" s="11"/>
      <c r="AM220" s="11"/>
      <c r="AN220" s="11"/>
      <c r="AO220" s="11"/>
      <c r="AP220" s="11"/>
      <c r="AQ220" s="11"/>
      <c r="AR220" s="11"/>
      <c r="AS220" s="11"/>
      <c r="AT220" s="11"/>
      <c r="AU220" s="11"/>
      <c r="AV220" s="11"/>
      <c r="AW220" s="11"/>
      <c r="AX220" s="11"/>
      <c r="AY220" s="11"/>
      <c r="AZ220" s="11"/>
      <c r="BA220" s="11"/>
      <c r="BB220" s="11"/>
      <c r="BC220" s="11"/>
      <c r="BD220" s="11"/>
      <c r="BE220" s="11"/>
      <c r="BF220" s="11"/>
      <c r="BG220" s="11"/>
      <c r="BH220" s="11"/>
      <c r="BI220" s="11"/>
      <c r="BJ220" s="11"/>
      <c r="BK220" s="11"/>
      <c r="BL220" s="11"/>
      <c r="BM220" s="11"/>
      <c r="BN220" s="11"/>
      <c r="BO220" s="11"/>
      <c r="BP220" s="11"/>
      <c r="BQ220" s="11"/>
      <c r="BR220" s="11"/>
      <c r="BS220" s="11"/>
      <c r="BT220" s="11"/>
      <c r="BU220" s="11"/>
      <c r="BV220" s="11"/>
      <c r="BW220" s="11"/>
      <c r="BX220" s="11"/>
      <c r="BY220" s="11"/>
      <c r="BZ220" s="11"/>
      <c r="CA220" s="11"/>
      <c r="CB220" s="11"/>
      <c r="CC220" s="11"/>
      <c r="CD220" s="11"/>
    </row>
    <row r="221" spans="1:82" x14ac:dyDescent="0.2">
      <c r="A221" s="11"/>
      <c r="B221" s="11"/>
      <c r="C221" s="11"/>
      <c r="D221" s="11"/>
      <c r="E221" s="11"/>
      <c r="F221" s="11"/>
      <c r="G221" s="11"/>
      <c r="H221" s="11"/>
      <c r="I221" s="11"/>
      <c r="J221" s="11"/>
      <c r="K221" s="11"/>
      <c r="L221" s="11"/>
      <c r="M221" s="11"/>
      <c r="N221" s="11"/>
      <c r="O221" s="11"/>
      <c r="P221" s="11"/>
      <c r="Q221" s="11"/>
      <c r="R221" s="11"/>
      <c r="S221" s="11"/>
      <c r="T221" s="11"/>
      <c r="U221" s="11"/>
      <c r="V221" s="11"/>
      <c r="W221" s="11"/>
      <c r="X221" s="11"/>
      <c r="Y221" s="11"/>
      <c r="Z221" s="11"/>
      <c r="AA221" s="11"/>
      <c r="AB221" s="11"/>
      <c r="AC221" s="11"/>
      <c r="AD221" s="11"/>
      <c r="AE221" s="11"/>
      <c r="AF221" s="11"/>
      <c r="AG221" s="11"/>
      <c r="AH221" s="11"/>
      <c r="AI221" s="11"/>
      <c r="AJ221" s="11"/>
      <c r="AK221" s="11"/>
      <c r="AL221" s="11"/>
      <c r="AM221" s="11"/>
      <c r="AN221" s="11"/>
      <c r="AO221" s="11"/>
      <c r="AP221" s="11"/>
      <c r="AQ221" s="11"/>
      <c r="AR221" s="11"/>
      <c r="AS221" s="11"/>
      <c r="AT221" s="11"/>
      <c r="AU221" s="11"/>
      <c r="AV221" s="11"/>
      <c r="AW221" s="11"/>
      <c r="AX221" s="11"/>
      <c r="AY221" s="11"/>
      <c r="AZ221" s="11"/>
      <c r="BA221" s="11"/>
      <c r="BB221" s="11"/>
      <c r="BC221" s="11"/>
      <c r="BD221" s="11"/>
      <c r="BE221" s="11"/>
      <c r="BF221" s="11"/>
      <c r="BG221" s="11"/>
      <c r="BH221" s="11"/>
      <c r="BI221" s="11"/>
      <c r="BJ221" s="11"/>
      <c r="BK221" s="11"/>
      <c r="BL221" s="11"/>
      <c r="BM221" s="11"/>
      <c r="BN221" s="11"/>
      <c r="BO221" s="11"/>
      <c r="BP221" s="11"/>
      <c r="BQ221" s="11"/>
      <c r="BR221" s="11"/>
      <c r="BS221" s="11"/>
      <c r="BT221" s="11"/>
      <c r="BU221" s="11"/>
      <c r="BV221" s="11"/>
      <c r="BW221" s="11"/>
      <c r="BX221" s="11"/>
      <c r="BY221" s="11"/>
      <c r="BZ221" s="11"/>
      <c r="CA221" s="11"/>
      <c r="CB221" s="11"/>
      <c r="CC221" s="11"/>
      <c r="CD221" s="11"/>
    </row>
    <row r="222" spans="1:82" x14ac:dyDescent="0.2">
      <c r="A222" s="11"/>
      <c r="B222" s="11"/>
      <c r="C222" s="11"/>
      <c r="D222" s="11"/>
      <c r="E222" s="11"/>
      <c r="F222" s="11"/>
      <c r="G222" s="11"/>
      <c r="H222" s="11"/>
      <c r="I222" s="11"/>
      <c r="J222" s="11"/>
      <c r="K222" s="11"/>
      <c r="L222" s="11"/>
      <c r="M222" s="11"/>
      <c r="N222" s="11"/>
      <c r="O222" s="11"/>
      <c r="P222" s="11"/>
      <c r="Q222" s="11"/>
      <c r="R222" s="11"/>
      <c r="S222" s="11"/>
      <c r="T222" s="11"/>
      <c r="U222" s="11"/>
      <c r="V222" s="11"/>
      <c r="W222" s="11"/>
      <c r="X222" s="11"/>
      <c r="Y222" s="11"/>
      <c r="Z222" s="11"/>
      <c r="AA222" s="11"/>
      <c r="AB222" s="11"/>
      <c r="AC222" s="11"/>
      <c r="AD222" s="11"/>
      <c r="AE222" s="11"/>
      <c r="AF222" s="11"/>
      <c r="AG222" s="11"/>
      <c r="AH222" s="11"/>
      <c r="AI222" s="11"/>
      <c r="AJ222" s="11"/>
      <c r="AK222" s="11"/>
      <c r="AL222" s="11"/>
      <c r="AM222" s="11"/>
      <c r="AN222" s="11"/>
      <c r="AO222" s="11"/>
      <c r="AP222" s="11"/>
      <c r="AQ222" s="11"/>
      <c r="AR222" s="11"/>
      <c r="AS222" s="11"/>
      <c r="AT222" s="11"/>
      <c r="AU222" s="11"/>
      <c r="AV222" s="11"/>
      <c r="AW222" s="11"/>
      <c r="AX222" s="11"/>
      <c r="AY222" s="11"/>
      <c r="AZ222" s="11"/>
      <c r="BA222" s="11"/>
      <c r="BB222" s="11"/>
      <c r="BC222" s="11"/>
      <c r="BD222" s="11"/>
      <c r="BE222" s="11"/>
      <c r="BF222" s="11"/>
      <c r="BG222" s="11"/>
      <c r="BH222" s="11"/>
      <c r="BI222" s="11"/>
      <c r="BJ222" s="11"/>
      <c r="BK222" s="11"/>
      <c r="BL222" s="11"/>
      <c r="BM222" s="11"/>
      <c r="BN222" s="11"/>
      <c r="BO222" s="11"/>
      <c r="BP222" s="11"/>
      <c r="BQ222" s="11"/>
      <c r="BR222" s="11"/>
      <c r="BS222" s="11"/>
      <c r="BT222" s="11"/>
      <c r="BU222" s="11"/>
      <c r="BV222" s="11"/>
      <c r="BW222" s="11"/>
      <c r="BX222" s="11"/>
      <c r="BY222" s="11"/>
      <c r="BZ222" s="11"/>
      <c r="CA222" s="11"/>
      <c r="CB222" s="11"/>
      <c r="CC222" s="11"/>
      <c r="CD222" s="11"/>
    </row>
    <row r="223" spans="1:82" x14ac:dyDescent="0.2">
      <c r="A223" s="11"/>
      <c r="B223" s="11"/>
      <c r="C223" s="11"/>
      <c r="D223" s="11"/>
      <c r="E223" s="11"/>
      <c r="F223" s="11"/>
      <c r="G223" s="11"/>
      <c r="H223" s="11"/>
      <c r="I223" s="11"/>
      <c r="J223" s="11"/>
      <c r="K223" s="11"/>
      <c r="L223" s="11"/>
      <c r="M223" s="11"/>
      <c r="N223" s="11"/>
      <c r="O223" s="11"/>
      <c r="P223" s="11"/>
      <c r="Q223" s="11"/>
      <c r="R223" s="11"/>
      <c r="S223" s="11"/>
      <c r="T223" s="11"/>
      <c r="U223" s="11"/>
      <c r="V223" s="11"/>
      <c r="W223" s="11"/>
      <c r="X223" s="11"/>
      <c r="Y223" s="11"/>
      <c r="Z223" s="11"/>
      <c r="AA223" s="11"/>
      <c r="AB223" s="11"/>
      <c r="AC223" s="11"/>
      <c r="AD223" s="11"/>
      <c r="AE223" s="11"/>
      <c r="AF223" s="11"/>
      <c r="AG223" s="11"/>
      <c r="AH223" s="11"/>
      <c r="AI223" s="11"/>
      <c r="AJ223" s="11"/>
      <c r="AK223" s="11"/>
      <c r="AL223" s="11"/>
      <c r="AM223" s="11"/>
      <c r="AN223" s="11"/>
      <c r="AO223" s="11"/>
      <c r="AP223" s="11"/>
      <c r="AQ223" s="11"/>
      <c r="AR223" s="11"/>
      <c r="AS223" s="11"/>
      <c r="AT223" s="11"/>
      <c r="AU223" s="11"/>
      <c r="AV223" s="11"/>
      <c r="AW223" s="11"/>
      <c r="AX223" s="11"/>
      <c r="AY223" s="11"/>
      <c r="AZ223" s="11"/>
      <c r="BA223" s="11"/>
      <c r="BB223" s="11"/>
      <c r="BC223" s="11"/>
      <c r="BD223" s="11"/>
      <c r="BE223" s="11"/>
      <c r="BF223" s="11"/>
      <c r="BG223" s="11"/>
      <c r="BH223" s="11"/>
      <c r="BI223" s="11"/>
      <c r="BJ223" s="11"/>
      <c r="BK223" s="11"/>
      <c r="BL223" s="11"/>
      <c r="BM223" s="11"/>
      <c r="BN223" s="11"/>
      <c r="BO223" s="11"/>
      <c r="BP223" s="11"/>
      <c r="BQ223" s="11"/>
      <c r="BR223" s="11"/>
      <c r="BS223" s="11"/>
      <c r="BT223" s="11"/>
      <c r="BU223" s="11"/>
      <c r="BV223" s="11"/>
      <c r="BW223" s="11"/>
      <c r="BX223" s="11"/>
      <c r="BY223" s="11"/>
      <c r="BZ223" s="11"/>
      <c r="CA223" s="11"/>
      <c r="CB223" s="11"/>
      <c r="CC223" s="11"/>
      <c r="CD223" s="11"/>
    </row>
    <row r="224" spans="1:82" x14ac:dyDescent="0.2">
      <c r="A224" s="11"/>
      <c r="B224" s="11"/>
      <c r="C224" s="11"/>
      <c r="D224" s="11"/>
      <c r="E224" s="11"/>
      <c r="F224" s="11"/>
      <c r="G224" s="11"/>
      <c r="H224" s="11"/>
      <c r="I224" s="11"/>
      <c r="J224" s="11"/>
      <c r="K224" s="11"/>
      <c r="L224" s="11"/>
      <c r="M224" s="11"/>
      <c r="N224" s="11"/>
      <c r="O224" s="11"/>
      <c r="P224" s="11"/>
      <c r="Q224" s="11"/>
      <c r="R224" s="11"/>
      <c r="S224" s="11"/>
      <c r="T224" s="11"/>
      <c r="U224" s="11"/>
      <c r="V224" s="11"/>
      <c r="W224" s="11"/>
      <c r="X224" s="11"/>
      <c r="Y224" s="11"/>
      <c r="Z224" s="11"/>
      <c r="AA224" s="11"/>
      <c r="AB224" s="11"/>
      <c r="AC224" s="11"/>
      <c r="AD224" s="11"/>
      <c r="AE224" s="11"/>
      <c r="AF224" s="11"/>
      <c r="AG224" s="11"/>
      <c r="AH224" s="11"/>
      <c r="AI224" s="11"/>
      <c r="AJ224" s="11"/>
      <c r="AK224" s="11"/>
      <c r="AL224" s="11"/>
      <c r="AM224" s="11"/>
      <c r="AN224" s="11"/>
      <c r="AO224" s="11"/>
      <c r="AP224" s="11"/>
      <c r="AQ224" s="11"/>
      <c r="AR224" s="11"/>
      <c r="AS224" s="11"/>
      <c r="AT224" s="11"/>
      <c r="AU224" s="11"/>
      <c r="AV224" s="11"/>
      <c r="AW224" s="11"/>
      <c r="AX224" s="11"/>
      <c r="AY224" s="11"/>
      <c r="AZ224" s="11"/>
      <c r="BA224" s="11"/>
      <c r="BB224" s="11"/>
      <c r="BC224" s="11"/>
      <c r="BD224" s="11"/>
      <c r="BE224" s="11"/>
      <c r="BF224" s="11"/>
      <c r="BG224" s="11"/>
      <c r="BH224" s="11"/>
      <c r="BI224" s="11"/>
      <c r="BJ224" s="11"/>
      <c r="BK224" s="11"/>
      <c r="BL224" s="11"/>
      <c r="BM224" s="11"/>
      <c r="BN224" s="11"/>
      <c r="BO224" s="11"/>
      <c r="BP224" s="11"/>
      <c r="BQ224" s="11"/>
      <c r="BR224" s="11"/>
      <c r="BS224" s="11"/>
      <c r="BT224" s="11"/>
      <c r="BU224" s="11"/>
      <c r="BV224" s="11"/>
      <c r="BW224" s="11"/>
      <c r="BX224" s="11"/>
      <c r="BY224" s="11"/>
      <c r="BZ224" s="11"/>
      <c r="CA224" s="11"/>
      <c r="CB224" s="11"/>
      <c r="CC224" s="11"/>
      <c r="CD224" s="11"/>
    </row>
    <row r="225" spans="1:82" x14ac:dyDescent="0.2">
      <c r="A225" s="11"/>
      <c r="B225" s="11"/>
      <c r="C225" s="11"/>
      <c r="D225" s="11"/>
      <c r="E225" s="11"/>
      <c r="F225" s="11"/>
      <c r="G225" s="11"/>
      <c r="H225" s="11"/>
      <c r="I225" s="11"/>
      <c r="J225" s="11"/>
      <c r="K225" s="11"/>
      <c r="L225" s="11"/>
      <c r="M225" s="11"/>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c r="BP225" s="11"/>
      <c r="BQ225" s="11"/>
      <c r="BR225" s="11"/>
      <c r="BS225" s="11"/>
      <c r="BT225" s="11"/>
      <c r="BU225" s="11"/>
      <c r="BV225" s="11"/>
      <c r="BW225" s="11"/>
      <c r="BX225" s="11"/>
      <c r="BY225" s="11"/>
      <c r="BZ225" s="11"/>
      <c r="CA225" s="11"/>
      <c r="CB225" s="11"/>
      <c r="CC225" s="11"/>
      <c r="CD225" s="11"/>
    </row>
    <row r="226" spans="1:82" x14ac:dyDescent="0.2">
      <c r="A226" s="11"/>
      <c r="B226" s="11"/>
      <c r="C226" s="11"/>
      <c r="D226" s="11"/>
      <c r="E226" s="11"/>
      <c r="F226" s="11"/>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c r="AZ226" s="11"/>
      <c r="BA226" s="11"/>
      <c r="BB226" s="11"/>
      <c r="BC226" s="11"/>
      <c r="BD226" s="11"/>
      <c r="BE226" s="11"/>
      <c r="BF226" s="11"/>
      <c r="BG226" s="11"/>
      <c r="BH226" s="11"/>
      <c r="BI226" s="11"/>
      <c r="BJ226" s="11"/>
      <c r="BK226" s="11"/>
      <c r="BL226" s="11"/>
      <c r="BM226" s="11"/>
      <c r="BN226" s="11"/>
      <c r="BO226" s="11"/>
      <c r="BP226" s="11"/>
      <c r="BQ226" s="11"/>
      <c r="BR226" s="11"/>
      <c r="BS226" s="11"/>
      <c r="BT226" s="11"/>
      <c r="BU226" s="11"/>
      <c r="BV226" s="11"/>
      <c r="BW226" s="11"/>
      <c r="BX226" s="11"/>
      <c r="BY226" s="11"/>
      <c r="BZ226" s="11"/>
      <c r="CA226" s="11"/>
      <c r="CB226" s="11"/>
      <c r="CC226" s="11"/>
      <c r="CD226" s="11"/>
    </row>
    <row r="227" spans="1:82" x14ac:dyDescent="0.2">
      <c r="A227" s="11"/>
      <c r="B227" s="11"/>
      <c r="C227" s="11"/>
      <c r="D227" s="11"/>
      <c r="E227" s="11"/>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c r="AI227" s="11"/>
      <c r="AJ227" s="11"/>
      <c r="AK227" s="11"/>
      <c r="AL227" s="11"/>
      <c r="AM227" s="11"/>
      <c r="AN227" s="11"/>
      <c r="AO227" s="11"/>
      <c r="AP227" s="11"/>
      <c r="AQ227" s="11"/>
      <c r="AR227" s="11"/>
      <c r="AS227" s="11"/>
      <c r="AT227" s="11"/>
      <c r="AU227" s="11"/>
      <c r="AV227" s="11"/>
      <c r="AW227" s="11"/>
      <c r="AX227" s="11"/>
      <c r="AY227" s="11"/>
      <c r="AZ227" s="11"/>
      <c r="BA227" s="11"/>
      <c r="BB227" s="11"/>
      <c r="BC227" s="11"/>
      <c r="BD227" s="11"/>
      <c r="BE227" s="11"/>
      <c r="BF227" s="11"/>
      <c r="BG227" s="11"/>
      <c r="BH227" s="11"/>
      <c r="BI227" s="11"/>
      <c r="BJ227" s="11"/>
      <c r="BK227" s="11"/>
      <c r="BL227" s="11"/>
      <c r="BM227" s="11"/>
      <c r="BN227" s="11"/>
      <c r="BO227" s="11"/>
      <c r="BP227" s="11"/>
      <c r="BQ227" s="11"/>
      <c r="BR227" s="11"/>
      <c r="BS227" s="11"/>
      <c r="BT227" s="11"/>
      <c r="BU227" s="11"/>
      <c r="BV227" s="11"/>
      <c r="BW227" s="11"/>
      <c r="BX227" s="11"/>
      <c r="BY227" s="11"/>
      <c r="BZ227" s="11"/>
      <c r="CA227" s="11"/>
      <c r="CB227" s="11"/>
      <c r="CC227" s="11"/>
      <c r="CD227" s="11"/>
    </row>
    <row r="228" spans="1:82" x14ac:dyDescent="0.2">
      <c r="A228" s="11"/>
      <c r="B228" s="11"/>
      <c r="C228" s="11"/>
      <c r="D228" s="11"/>
      <c r="E228" s="11"/>
      <c r="F228" s="11"/>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c r="AI228" s="11"/>
      <c r="AJ228" s="11"/>
      <c r="AK228" s="11"/>
      <c r="AL228" s="11"/>
      <c r="AM228" s="11"/>
      <c r="AN228" s="11"/>
      <c r="AO228" s="11"/>
      <c r="AP228" s="11"/>
      <c r="AQ228" s="11"/>
      <c r="AR228" s="11"/>
      <c r="AS228" s="11"/>
      <c r="AT228" s="11"/>
      <c r="AU228" s="11"/>
      <c r="AV228" s="11"/>
      <c r="AW228" s="11"/>
      <c r="AX228" s="11"/>
      <c r="AY228" s="11"/>
      <c r="AZ228" s="11"/>
      <c r="BA228" s="11"/>
      <c r="BB228" s="11"/>
      <c r="BC228" s="11"/>
      <c r="BD228" s="11"/>
      <c r="BE228" s="11"/>
      <c r="BF228" s="11"/>
      <c r="BG228" s="11"/>
      <c r="BH228" s="11"/>
      <c r="BI228" s="11"/>
      <c r="BJ228" s="11"/>
      <c r="BK228" s="11"/>
      <c r="BL228" s="11"/>
      <c r="BM228" s="11"/>
      <c r="BN228" s="11"/>
      <c r="BO228" s="11"/>
      <c r="BP228" s="11"/>
      <c r="BQ228" s="11"/>
      <c r="BR228" s="11"/>
      <c r="BS228" s="11"/>
      <c r="BT228" s="11"/>
      <c r="BU228" s="11"/>
      <c r="BV228" s="11"/>
      <c r="BW228" s="11"/>
      <c r="BX228" s="11"/>
      <c r="BY228" s="11"/>
      <c r="BZ228" s="11"/>
      <c r="CA228" s="11"/>
      <c r="CB228" s="11"/>
      <c r="CC228" s="11"/>
      <c r="CD228" s="11"/>
    </row>
    <row r="229" spans="1:82" x14ac:dyDescent="0.2">
      <c r="A229" s="11"/>
      <c r="B229" s="11"/>
      <c r="C229" s="11"/>
      <c r="D229" s="11"/>
      <c r="E229" s="11"/>
      <c r="F229" s="11"/>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c r="AI229" s="11"/>
      <c r="AJ229" s="11"/>
      <c r="AK229" s="11"/>
      <c r="AL229" s="11"/>
      <c r="AM229" s="11"/>
      <c r="AN229" s="11"/>
      <c r="AO229" s="11"/>
      <c r="AP229" s="11"/>
      <c r="AQ229" s="11"/>
      <c r="AR229" s="11"/>
      <c r="AS229" s="11"/>
      <c r="AT229" s="11"/>
      <c r="AU229" s="11"/>
      <c r="AV229" s="11"/>
      <c r="AW229" s="11"/>
      <c r="AX229" s="11"/>
      <c r="AY229" s="11"/>
      <c r="AZ229" s="11"/>
      <c r="BA229" s="11"/>
      <c r="BB229" s="11"/>
      <c r="BC229" s="11"/>
      <c r="BD229" s="11"/>
      <c r="BE229" s="11"/>
      <c r="BF229" s="11"/>
      <c r="BG229" s="11"/>
      <c r="BH229" s="11"/>
      <c r="BI229" s="11"/>
      <c r="BJ229" s="11"/>
      <c r="BK229" s="11"/>
      <c r="BL229" s="11"/>
      <c r="BM229" s="11"/>
      <c r="BN229" s="11"/>
      <c r="BO229" s="11"/>
      <c r="BP229" s="11"/>
      <c r="BQ229" s="11"/>
      <c r="BR229" s="11"/>
      <c r="BS229" s="11"/>
      <c r="BT229" s="11"/>
      <c r="BU229" s="11"/>
      <c r="BV229" s="11"/>
      <c r="BW229" s="11"/>
      <c r="BX229" s="11"/>
      <c r="BY229" s="11"/>
      <c r="BZ229" s="11"/>
      <c r="CA229" s="11"/>
      <c r="CB229" s="11"/>
      <c r="CC229" s="11"/>
      <c r="CD229" s="11"/>
    </row>
    <row r="230" spans="1:82" x14ac:dyDescent="0.2">
      <c r="A230" s="11"/>
      <c r="B230" s="11"/>
      <c r="C230" s="11"/>
      <c r="D230" s="11"/>
      <c r="E230" s="11"/>
      <c r="F230" s="11"/>
      <c r="G230" s="11"/>
      <c r="H230" s="11"/>
      <c r="I230" s="11"/>
      <c r="J230" s="11"/>
      <c r="K230" s="11"/>
      <c r="L230" s="11"/>
      <c r="M230" s="11"/>
      <c r="N230" s="11"/>
      <c r="O230" s="11"/>
      <c r="P230" s="11"/>
      <c r="Q230" s="11"/>
      <c r="R230" s="11"/>
      <c r="S230" s="11"/>
      <c r="T230" s="11"/>
      <c r="U230" s="11"/>
      <c r="V230" s="11"/>
      <c r="W230" s="11"/>
      <c r="X230" s="11"/>
      <c r="Y230" s="11"/>
      <c r="Z230" s="11"/>
      <c r="AA230" s="11"/>
      <c r="AB230" s="11"/>
      <c r="AC230" s="11"/>
      <c r="AD230" s="11"/>
      <c r="AE230" s="11"/>
      <c r="AF230" s="11"/>
      <c r="AG230" s="11"/>
      <c r="AH230" s="11"/>
      <c r="AI230" s="11"/>
      <c r="AJ230" s="11"/>
      <c r="AK230" s="11"/>
      <c r="AL230" s="11"/>
      <c r="AM230" s="11"/>
      <c r="AN230" s="11"/>
      <c r="AO230" s="11"/>
      <c r="AP230" s="11"/>
      <c r="AQ230" s="11"/>
      <c r="AR230" s="11"/>
      <c r="AS230" s="11"/>
      <c r="AT230" s="11"/>
      <c r="AU230" s="11"/>
      <c r="AV230" s="11"/>
      <c r="AW230" s="11"/>
      <c r="AX230" s="11"/>
      <c r="AY230" s="11"/>
      <c r="AZ230" s="11"/>
      <c r="BA230" s="11"/>
      <c r="BB230" s="11"/>
      <c r="BC230" s="11"/>
      <c r="BD230" s="11"/>
      <c r="BE230" s="11"/>
      <c r="BF230" s="11"/>
      <c r="BG230" s="11"/>
      <c r="BH230" s="11"/>
      <c r="BI230" s="11"/>
      <c r="BJ230" s="11"/>
      <c r="BK230" s="11"/>
      <c r="BL230" s="11"/>
      <c r="BM230" s="11"/>
      <c r="BN230" s="11"/>
      <c r="BO230" s="11"/>
      <c r="BP230" s="11"/>
      <c r="BQ230" s="11"/>
      <c r="BR230" s="11"/>
      <c r="BS230" s="11"/>
      <c r="BT230" s="11"/>
      <c r="BU230" s="11"/>
      <c r="BV230" s="11"/>
      <c r="BW230" s="11"/>
      <c r="BX230" s="11"/>
      <c r="BY230" s="11"/>
      <c r="BZ230" s="11"/>
      <c r="CA230" s="11"/>
      <c r="CB230" s="11"/>
      <c r="CC230" s="11"/>
      <c r="CD230" s="11"/>
    </row>
    <row r="231" spans="1:82" x14ac:dyDescent="0.2">
      <c r="A231" s="11"/>
      <c r="B231" s="11"/>
      <c r="C231" s="11"/>
      <c r="D231" s="11"/>
      <c r="E231" s="11"/>
      <c r="F231" s="11"/>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c r="AE231" s="11"/>
      <c r="AF231" s="11"/>
      <c r="AG231" s="11"/>
      <c r="AH231" s="11"/>
      <c r="AI231" s="11"/>
      <c r="AJ231" s="11"/>
      <c r="AK231" s="11"/>
      <c r="AL231" s="11"/>
      <c r="AM231" s="11"/>
      <c r="AN231" s="11"/>
      <c r="AO231" s="11"/>
      <c r="AP231" s="11"/>
      <c r="AQ231" s="11"/>
      <c r="AR231" s="11"/>
      <c r="AS231" s="11"/>
      <c r="AT231" s="11"/>
      <c r="AU231" s="11"/>
      <c r="AV231" s="11"/>
      <c r="AW231" s="11"/>
      <c r="AX231" s="11"/>
      <c r="AY231" s="11"/>
      <c r="AZ231" s="11"/>
      <c r="BA231" s="11"/>
      <c r="BB231" s="11"/>
      <c r="BC231" s="11"/>
      <c r="BD231" s="11"/>
      <c r="BE231" s="11"/>
      <c r="BF231" s="11"/>
      <c r="BG231" s="11"/>
      <c r="BH231" s="11"/>
      <c r="BI231" s="11"/>
      <c r="BJ231" s="11"/>
      <c r="BK231" s="11"/>
      <c r="BL231" s="11"/>
      <c r="BM231" s="11"/>
      <c r="BN231" s="11"/>
      <c r="BO231" s="11"/>
      <c r="BP231" s="11"/>
      <c r="BQ231" s="11"/>
      <c r="BR231" s="11"/>
      <c r="BS231" s="11"/>
      <c r="BT231" s="11"/>
      <c r="BU231" s="11"/>
      <c r="BV231" s="11"/>
      <c r="BW231" s="11"/>
      <c r="BX231" s="11"/>
      <c r="BY231" s="11"/>
      <c r="BZ231" s="11"/>
      <c r="CA231" s="11"/>
      <c r="CB231" s="11"/>
      <c r="CC231" s="11"/>
      <c r="CD231" s="11"/>
    </row>
    <row r="232" spans="1:82" x14ac:dyDescent="0.2">
      <c r="A232" s="11"/>
      <c r="B232" s="11"/>
      <c r="C232" s="11"/>
      <c r="D232" s="11"/>
      <c r="E232" s="11"/>
      <c r="F232" s="11"/>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c r="AE232" s="11"/>
      <c r="AF232" s="11"/>
      <c r="AG232" s="11"/>
      <c r="AH232" s="11"/>
      <c r="AI232" s="11"/>
      <c r="AJ232" s="11"/>
      <c r="AK232" s="11"/>
      <c r="AL232" s="11"/>
      <c r="AM232" s="11"/>
      <c r="AN232" s="11"/>
      <c r="AO232" s="11"/>
      <c r="AP232" s="11"/>
      <c r="AQ232" s="11"/>
      <c r="AR232" s="11"/>
      <c r="AS232" s="11"/>
      <c r="AT232" s="11"/>
      <c r="AU232" s="11"/>
      <c r="AV232" s="11"/>
      <c r="AW232" s="11"/>
      <c r="AX232" s="11"/>
      <c r="AY232" s="11"/>
      <c r="AZ232" s="11"/>
      <c r="BA232" s="11"/>
      <c r="BB232" s="11"/>
      <c r="BC232" s="11"/>
      <c r="BD232" s="11"/>
      <c r="BE232" s="11"/>
      <c r="BF232" s="11"/>
      <c r="BG232" s="11"/>
      <c r="BH232" s="11"/>
      <c r="BI232" s="11"/>
      <c r="BJ232" s="11"/>
      <c r="BK232" s="11"/>
      <c r="BL232" s="11"/>
      <c r="BM232" s="11"/>
      <c r="BN232" s="11"/>
      <c r="BO232" s="11"/>
      <c r="BP232" s="11"/>
      <c r="BQ232" s="11"/>
      <c r="BR232" s="11"/>
      <c r="BS232" s="11"/>
      <c r="BT232" s="11"/>
      <c r="BU232" s="11"/>
      <c r="BV232" s="11"/>
      <c r="BW232" s="11"/>
      <c r="BX232" s="11"/>
      <c r="BY232" s="11"/>
      <c r="BZ232" s="11"/>
      <c r="CA232" s="11"/>
      <c r="CB232" s="11"/>
      <c r="CC232" s="11"/>
      <c r="CD232" s="11"/>
    </row>
    <row r="233" spans="1:82" x14ac:dyDescent="0.2">
      <c r="A233" s="11"/>
      <c r="B233" s="11"/>
      <c r="C233" s="11"/>
      <c r="D233" s="11"/>
      <c r="E233" s="11"/>
      <c r="F233" s="11"/>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c r="AE233" s="11"/>
      <c r="AF233" s="11"/>
      <c r="AG233" s="11"/>
      <c r="AH233" s="11"/>
      <c r="AI233" s="11"/>
      <c r="AJ233" s="11"/>
      <c r="AK233" s="11"/>
      <c r="AL233" s="11"/>
      <c r="AM233" s="11"/>
      <c r="AN233" s="11"/>
      <c r="AO233" s="11"/>
      <c r="AP233" s="11"/>
      <c r="AQ233" s="11"/>
      <c r="AR233" s="11"/>
      <c r="AS233" s="11"/>
      <c r="AT233" s="11"/>
      <c r="AU233" s="11"/>
      <c r="AV233" s="11"/>
      <c r="AW233" s="11"/>
      <c r="AX233" s="11"/>
      <c r="AY233" s="11"/>
      <c r="AZ233" s="11"/>
      <c r="BA233" s="11"/>
      <c r="BB233" s="11"/>
      <c r="BC233" s="11"/>
      <c r="BD233" s="11"/>
      <c r="BE233" s="11"/>
      <c r="BF233" s="11"/>
      <c r="BG233" s="11"/>
      <c r="BH233" s="11"/>
      <c r="BI233" s="11"/>
      <c r="BJ233" s="11"/>
      <c r="BK233" s="11"/>
      <c r="BL233" s="11"/>
      <c r="BM233" s="11"/>
      <c r="BN233" s="11"/>
      <c r="BO233" s="11"/>
      <c r="BP233" s="11"/>
      <c r="BQ233" s="11"/>
      <c r="BR233" s="11"/>
      <c r="BS233" s="11"/>
      <c r="BT233" s="11"/>
      <c r="BU233" s="11"/>
      <c r="BV233" s="11"/>
      <c r="BW233" s="11"/>
      <c r="BX233" s="11"/>
      <c r="BY233" s="11"/>
      <c r="BZ233" s="11"/>
      <c r="CA233" s="11"/>
      <c r="CB233" s="11"/>
      <c r="CC233" s="11"/>
      <c r="CD233" s="11"/>
    </row>
    <row r="234" spans="1:82" x14ac:dyDescent="0.2">
      <c r="A234" s="11"/>
      <c r="B234" s="11"/>
      <c r="C234" s="11"/>
      <c r="D234" s="11"/>
      <c r="E234" s="11"/>
      <c r="F234" s="11"/>
      <c r="G234" s="11"/>
      <c r="H234" s="11"/>
      <c r="I234" s="11"/>
      <c r="J234" s="11"/>
      <c r="K234" s="11"/>
      <c r="L234" s="11"/>
      <c r="M234" s="11"/>
      <c r="N234" s="11"/>
      <c r="O234" s="11"/>
      <c r="P234" s="11"/>
      <c r="Q234" s="11"/>
      <c r="R234" s="11"/>
      <c r="S234" s="11"/>
      <c r="T234" s="11"/>
      <c r="U234" s="11"/>
      <c r="V234" s="11"/>
      <c r="W234" s="11"/>
      <c r="X234" s="11"/>
      <c r="Y234" s="11"/>
      <c r="Z234" s="11"/>
      <c r="AA234" s="11"/>
      <c r="AB234" s="11"/>
      <c r="AC234" s="11"/>
      <c r="AD234" s="11"/>
      <c r="AE234" s="11"/>
      <c r="AF234" s="11"/>
      <c r="AG234" s="11"/>
      <c r="AH234" s="11"/>
      <c r="AI234" s="11"/>
      <c r="AJ234" s="11"/>
      <c r="AK234" s="11"/>
      <c r="AL234" s="11"/>
      <c r="AM234" s="11"/>
      <c r="AN234" s="11"/>
      <c r="AO234" s="11"/>
      <c r="AP234" s="11"/>
      <c r="AQ234" s="11"/>
      <c r="AR234" s="11"/>
      <c r="AS234" s="11"/>
      <c r="AT234" s="11"/>
      <c r="AU234" s="11"/>
      <c r="AV234" s="11"/>
      <c r="AW234" s="11"/>
      <c r="AX234" s="11"/>
      <c r="AY234" s="11"/>
      <c r="AZ234" s="11"/>
      <c r="BA234" s="11"/>
      <c r="BB234" s="11"/>
      <c r="BC234" s="11"/>
      <c r="BD234" s="11"/>
      <c r="BE234" s="11"/>
      <c r="BF234" s="11"/>
      <c r="BG234" s="11"/>
      <c r="BH234" s="11"/>
      <c r="BI234" s="11"/>
      <c r="BJ234" s="11"/>
      <c r="BK234" s="11"/>
      <c r="BL234" s="11"/>
      <c r="BM234" s="11"/>
      <c r="BN234" s="11"/>
      <c r="BO234" s="11"/>
      <c r="BP234" s="11"/>
      <c r="BQ234" s="11"/>
      <c r="BR234" s="11"/>
      <c r="BS234" s="11"/>
      <c r="BT234" s="11"/>
      <c r="BU234" s="11"/>
      <c r="BV234" s="11"/>
      <c r="BW234" s="11"/>
      <c r="BX234" s="11"/>
      <c r="BY234" s="11"/>
      <c r="BZ234" s="11"/>
      <c r="CA234" s="11"/>
      <c r="CB234" s="11"/>
      <c r="CC234" s="11"/>
      <c r="CD234" s="11"/>
    </row>
    <row r="235" spans="1:82" x14ac:dyDescent="0.2">
      <c r="A235" s="11"/>
      <c r="B235" s="11"/>
      <c r="C235" s="11"/>
      <c r="D235" s="11"/>
      <c r="E235" s="11"/>
      <c r="F235" s="11"/>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c r="AI235" s="11"/>
      <c r="AJ235" s="11"/>
      <c r="AK235" s="11"/>
      <c r="AL235" s="11"/>
      <c r="AM235" s="11"/>
      <c r="AN235" s="11"/>
      <c r="AO235" s="11"/>
      <c r="AP235" s="11"/>
      <c r="AQ235" s="11"/>
      <c r="AR235" s="11"/>
      <c r="AS235" s="11"/>
      <c r="AT235" s="11"/>
      <c r="AU235" s="11"/>
      <c r="AV235" s="11"/>
      <c r="AW235" s="11"/>
      <c r="AX235" s="11"/>
      <c r="AY235" s="11"/>
      <c r="AZ235" s="11"/>
      <c r="BA235" s="11"/>
      <c r="BB235" s="11"/>
      <c r="BC235" s="11"/>
      <c r="BD235" s="11"/>
      <c r="BE235" s="11"/>
      <c r="BF235" s="11"/>
      <c r="BG235" s="11"/>
      <c r="BH235" s="11"/>
      <c r="BI235" s="11"/>
      <c r="BJ235" s="11"/>
      <c r="BK235" s="11"/>
      <c r="BL235" s="11"/>
      <c r="BM235" s="11"/>
      <c r="BN235" s="11"/>
      <c r="BO235" s="11"/>
      <c r="BP235" s="11"/>
      <c r="BQ235" s="11"/>
      <c r="BR235" s="11"/>
      <c r="BS235" s="11"/>
      <c r="BT235" s="11"/>
      <c r="BU235" s="11"/>
      <c r="BV235" s="11"/>
      <c r="BW235" s="11"/>
      <c r="BX235" s="11"/>
      <c r="BY235" s="11"/>
      <c r="BZ235" s="11"/>
      <c r="CA235" s="11"/>
      <c r="CB235" s="11"/>
      <c r="CC235" s="11"/>
      <c r="CD235" s="11"/>
    </row>
    <row r="236" spans="1:82" x14ac:dyDescent="0.2">
      <c r="A236" s="11"/>
      <c r="B236" s="11"/>
      <c r="C236" s="11"/>
      <c r="D236" s="11"/>
      <c r="E236" s="11"/>
      <c r="F236" s="11"/>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c r="AF236" s="11"/>
      <c r="AG236" s="11"/>
      <c r="AH236" s="11"/>
      <c r="AI236" s="11"/>
      <c r="AJ236" s="11"/>
      <c r="AK236" s="11"/>
      <c r="AL236" s="11"/>
      <c r="AM236" s="11"/>
      <c r="AN236" s="11"/>
      <c r="AO236" s="11"/>
      <c r="AP236" s="11"/>
      <c r="AQ236" s="11"/>
      <c r="AR236" s="11"/>
      <c r="AS236" s="11"/>
      <c r="AT236" s="11"/>
      <c r="AU236" s="11"/>
      <c r="AV236" s="11"/>
      <c r="AW236" s="11"/>
      <c r="AX236" s="11"/>
      <c r="AY236" s="11"/>
      <c r="AZ236" s="11"/>
      <c r="BA236" s="11"/>
      <c r="BB236" s="11"/>
      <c r="BC236" s="11"/>
      <c r="BD236" s="11"/>
      <c r="BE236" s="11"/>
      <c r="BF236" s="11"/>
      <c r="BG236" s="11"/>
      <c r="BH236" s="11"/>
      <c r="BI236" s="11"/>
      <c r="BJ236" s="11"/>
      <c r="BK236" s="11"/>
      <c r="BL236" s="11"/>
      <c r="BM236" s="11"/>
      <c r="BN236" s="11"/>
      <c r="BO236" s="11"/>
      <c r="BP236" s="11"/>
      <c r="BQ236" s="11"/>
      <c r="BR236" s="11"/>
      <c r="BS236" s="11"/>
      <c r="BT236" s="11"/>
      <c r="BU236" s="11"/>
      <c r="BV236" s="11"/>
      <c r="BW236" s="11"/>
      <c r="BX236" s="11"/>
      <c r="BY236" s="11"/>
      <c r="BZ236" s="11"/>
      <c r="CA236" s="11"/>
      <c r="CB236" s="11"/>
      <c r="CC236" s="11"/>
      <c r="CD236" s="11"/>
    </row>
    <row r="237" spans="1:82" x14ac:dyDescent="0.2">
      <c r="A237" s="11"/>
      <c r="B237" s="11"/>
      <c r="C237" s="11"/>
      <c r="D237" s="11"/>
      <c r="E237" s="11"/>
      <c r="F237" s="11"/>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c r="AF237" s="11"/>
      <c r="AG237" s="11"/>
      <c r="AH237" s="11"/>
      <c r="AI237" s="11"/>
      <c r="AJ237" s="11"/>
      <c r="AK237" s="11"/>
      <c r="AL237" s="11"/>
      <c r="AM237" s="11"/>
      <c r="AN237" s="11"/>
      <c r="AO237" s="11"/>
      <c r="AP237" s="11"/>
      <c r="AQ237" s="11"/>
      <c r="AR237" s="11"/>
      <c r="AS237" s="11"/>
      <c r="AT237" s="11"/>
      <c r="AU237" s="11"/>
      <c r="AV237" s="11"/>
      <c r="AW237" s="11"/>
      <c r="AX237" s="11"/>
      <c r="AY237" s="11"/>
      <c r="AZ237" s="11"/>
      <c r="BA237" s="11"/>
      <c r="BB237" s="11"/>
      <c r="BC237" s="11"/>
      <c r="BD237" s="11"/>
      <c r="BE237" s="11"/>
      <c r="BF237" s="11"/>
      <c r="BG237" s="11"/>
      <c r="BH237" s="11"/>
      <c r="BI237" s="11"/>
      <c r="BJ237" s="11"/>
      <c r="BK237" s="11"/>
      <c r="BL237" s="11"/>
      <c r="BM237" s="11"/>
      <c r="BN237" s="11"/>
      <c r="BO237" s="11"/>
      <c r="BP237" s="11"/>
      <c r="BQ237" s="11"/>
      <c r="BR237" s="11"/>
      <c r="BS237" s="11"/>
      <c r="BT237" s="11"/>
      <c r="BU237" s="11"/>
      <c r="BV237" s="11"/>
      <c r="BW237" s="11"/>
      <c r="BX237" s="11"/>
      <c r="BY237" s="11"/>
      <c r="BZ237" s="11"/>
      <c r="CA237" s="11"/>
      <c r="CB237" s="11"/>
      <c r="CC237" s="11"/>
      <c r="CD237" s="11"/>
    </row>
    <row r="238" spans="1:82" x14ac:dyDescent="0.2">
      <c r="A238" s="11"/>
      <c r="B238" s="11"/>
      <c r="C238" s="11"/>
      <c r="D238" s="11"/>
      <c r="E238" s="11"/>
      <c r="F238" s="11"/>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
      <c r="AF238" s="11"/>
      <c r="AG238" s="11"/>
      <c r="AH238" s="11"/>
      <c r="AI238" s="11"/>
      <c r="AJ238" s="11"/>
      <c r="AK238" s="11"/>
      <c r="AL238" s="11"/>
      <c r="AM238" s="11"/>
      <c r="AN238" s="11"/>
      <c r="AO238" s="11"/>
      <c r="AP238" s="11"/>
      <c r="AQ238" s="11"/>
      <c r="AR238" s="11"/>
      <c r="AS238" s="11"/>
      <c r="AT238" s="11"/>
      <c r="AU238" s="11"/>
      <c r="AV238" s="11"/>
      <c r="AW238" s="11"/>
      <c r="AX238" s="11"/>
      <c r="AY238" s="11"/>
      <c r="AZ238" s="11"/>
      <c r="BA238" s="11"/>
      <c r="BB238" s="11"/>
      <c r="BC238" s="11"/>
      <c r="BD238" s="11"/>
      <c r="BE238" s="11"/>
      <c r="BF238" s="11"/>
      <c r="BG238" s="11"/>
      <c r="BH238" s="11"/>
      <c r="BI238" s="11"/>
      <c r="BJ238" s="11"/>
      <c r="BK238" s="11"/>
      <c r="BL238" s="11"/>
      <c r="BM238" s="11"/>
      <c r="BN238" s="11"/>
      <c r="BO238" s="11"/>
      <c r="BP238" s="11"/>
      <c r="BQ238" s="11"/>
      <c r="BR238" s="11"/>
      <c r="BS238" s="11"/>
      <c r="BT238" s="11"/>
      <c r="BU238" s="11"/>
      <c r="BV238" s="11"/>
      <c r="BW238" s="11"/>
      <c r="BX238" s="11"/>
      <c r="BY238" s="11"/>
      <c r="BZ238" s="11"/>
      <c r="CA238" s="11"/>
      <c r="CB238" s="11"/>
      <c r="CC238" s="11"/>
      <c r="CD238" s="11"/>
    </row>
    <row r="239" spans="1:82" x14ac:dyDescent="0.2">
      <c r="A239" s="11"/>
      <c r="B239" s="11"/>
      <c r="C239" s="11"/>
      <c r="D239" s="11"/>
      <c r="E239" s="11"/>
      <c r="F239" s="11"/>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
      <c r="AF239" s="11"/>
      <c r="AG239" s="11"/>
      <c r="AH239" s="11"/>
      <c r="AI239" s="11"/>
      <c r="AJ239" s="11"/>
      <c r="AK239" s="11"/>
      <c r="AL239" s="11"/>
      <c r="AM239" s="11"/>
      <c r="AN239" s="11"/>
      <c r="AO239" s="11"/>
      <c r="AP239" s="11"/>
      <c r="AQ239" s="11"/>
      <c r="AR239" s="11"/>
      <c r="AS239" s="11"/>
      <c r="AT239" s="11"/>
      <c r="AU239" s="11"/>
      <c r="AV239" s="11"/>
      <c r="AW239" s="11"/>
      <c r="AX239" s="11"/>
      <c r="AY239" s="11"/>
      <c r="AZ239" s="11"/>
      <c r="BA239" s="11"/>
      <c r="BB239" s="11"/>
      <c r="BC239" s="11"/>
      <c r="BD239" s="11"/>
      <c r="BE239" s="11"/>
      <c r="BF239" s="11"/>
      <c r="BG239" s="11"/>
      <c r="BH239" s="11"/>
      <c r="BI239" s="11"/>
      <c r="BJ239" s="11"/>
      <c r="BK239" s="11"/>
      <c r="BL239" s="11"/>
      <c r="BM239" s="11"/>
      <c r="BN239" s="11"/>
      <c r="BO239" s="11"/>
      <c r="BP239" s="11"/>
      <c r="BQ239" s="11"/>
      <c r="BR239" s="11"/>
      <c r="BS239" s="11"/>
      <c r="BT239" s="11"/>
      <c r="BU239" s="11"/>
      <c r="BV239" s="11"/>
      <c r="BW239" s="11"/>
      <c r="BX239" s="11"/>
      <c r="BY239" s="11"/>
      <c r="BZ239" s="11"/>
      <c r="CA239" s="11"/>
      <c r="CB239" s="11"/>
      <c r="CC239" s="11"/>
      <c r="CD239" s="11"/>
    </row>
    <row r="240" spans="1:82" x14ac:dyDescent="0.2">
      <c r="A240" s="11"/>
      <c r="B240" s="11"/>
      <c r="C240" s="11"/>
      <c r="D240" s="11"/>
      <c r="E240" s="11"/>
      <c r="F240" s="11"/>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c r="AE240" s="11"/>
      <c r="AF240" s="11"/>
      <c r="AG240" s="11"/>
      <c r="AH240" s="11"/>
      <c r="AI240" s="11"/>
      <c r="AJ240" s="11"/>
      <c r="AK240" s="11"/>
      <c r="AL240" s="11"/>
      <c r="AM240" s="11"/>
      <c r="AN240" s="11"/>
      <c r="AO240" s="11"/>
      <c r="AP240" s="11"/>
      <c r="AQ240" s="11"/>
      <c r="AR240" s="11"/>
      <c r="AS240" s="11"/>
      <c r="AT240" s="11"/>
      <c r="AU240" s="11"/>
      <c r="AV240" s="11"/>
      <c r="AW240" s="11"/>
      <c r="AX240" s="11"/>
      <c r="AY240" s="11"/>
      <c r="AZ240" s="11"/>
      <c r="BA240" s="11"/>
      <c r="BB240" s="11"/>
      <c r="BC240" s="11"/>
      <c r="BD240" s="11"/>
      <c r="BE240" s="11"/>
      <c r="BF240" s="11"/>
      <c r="BG240" s="11"/>
      <c r="BH240" s="11"/>
      <c r="BI240" s="11"/>
      <c r="BJ240" s="11"/>
      <c r="BK240" s="11"/>
      <c r="BL240" s="11"/>
      <c r="BM240" s="11"/>
      <c r="BN240" s="11"/>
      <c r="BO240" s="11"/>
      <c r="BP240" s="11"/>
      <c r="BQ240" s="11"/>
      <c r="BR240" s="11"/>
      <c r="BS240" s="11"/>
      <c r="BT240" s="11"/>
      <c r="BU240" s="11"/>
      <c r="BV240" s="11"/>
      <c r="BW240" s="11"/>
      <c r="BX240" s="11"/>
      <c r="BY240" s="11"/>
      <c r="BZ240" s="11"/>
      <c r="CA240" s="11"/>
      <c r="CB240" s="11"/>
      <c r="CC240" s="11"/>
      <c r="CD240" s="11"/>
    </row>
    <row r="241" spans="1:82" x14ac:dyDescent="0.2">
      <c r="A241" s="11"/>
      <c r="B241" s="11"/>
      <c r="C241" s="11"/>
      <c r="D241" s="11"/>
      <c r="E241" s="11"/>
      <c r="F241" s="11"/>
      <c r="G241" s="11"/>
      <c r="H241" s="11"/>
      <c r="I241" s="11"/>
      <c r="J241" s="11"/>
      <c r="K241" s="11"/>
      <c r="L241" s="11"/>
      <c r="M241" s="11"/>
      <c r="N241" s="11"/>
      <c r="O241" s="11"/>
      <c r="P241" s="11"/>
      <c r="Q241" s="11"/>
      <c r="R241" s="11"/>
      <c r="S241" s="11"/>
      <c r="T241" s="11"/>
      <c r="U241" s="11"/>
      <c r="V241" s="11"/>
      <c r="W241" s="11"/>
      <c r="X241" s="11"/>
      <c r="Y241" s="11"/>
      <c r="Z241" s="11"/>
      <c r="AA241" s="11"/>
      <c r="AB241" s="11"/>
      <c r="AC241" s="11"/>
      <c r="AD241" s="11"/>
      <c r="AE241" s="11"/>
      <c r="AF241" s="11"/>
      <c r="AG241" s="11"/>
      <c r="AH241" s="11"/>
      <c r="AI241" s="11"/>
      <c r="AJ241" s="11"/>
      <c r="AK241" s="11"/>
      <c r="AL241" s="11"/>
      <c r="AM241" s="11"/>
      <c r="AN241" s="11"/>
      <c r="AO241" s="11"/>
      <c r="AP241" s="11"/>
      <c r="AQ241" s="11"/>
      <c r="AR241" s="11"/>
      <c r="AS241" s="11"/>
      <c r="AT241" s="11"/>
      <c r="AU241" s="11"/>
      <c r="AV241" s="11"/>
      <c r="AW241" s="11"/>
      <c r="AX241" s="11"/>
      <c r="AY241" s="11"/>
      <c r="AZ241" s="11"/>
      <c r="BA241" s="11"/>
      <c r="BB241" s="11"/>
      <c r="BC241" s="11"/>
      <c r="BD241" s="11"/>
      <c r="BE241" s="11"/>
      <c r="BF241" s="11"/>
      <c r="BG241" s="11"/>
      <c r="BH241" s="11"/>
      <c r="BI241" s="11"/>
      <c r="BJ241" s="11"/>
      <c r="BK241" s="11"/>
      <c r="BL241" s="11"/>
      <c r="BM241" s="11"/>
      <c r="BN241" s="11"/>
      <c r="BO241" s="11"/>
      <c r="BP241" s="11"/>
      <c r="BQ241" s="11"/>
      <c r="BR241" s="11"/>
      <c r="BS241" s="11"/>
      <c r="BT241" s="11"/>
      <c r="BU241" s="11"/>
      <c r="BV241" s="11"/>
      <c r="BW241" s="11"/>
      <c r="BX241" s="11"/>
      <c r="BY241" s="11"/>
      <c r="BZ241" s="11"/>
      <c r="CA241" s="11"/>
      <c r="CB241" s="11"/>
      <c r="CC241" s="11"/>
      <c r="CD241" s="11"/>
    </row>
    <row r="242" spans="1:82" x14ac:dyDescent="0.2">
      <c r="A242" s="11"/>
      <c r="B242" s="11"/>
      <c r="C242" s="11"/>
      <c r="D242" s="11"/>
      <c r="E242" s="11"/>
      <c r="F242" s="11"/>
      <c r="G242" s="11"/>
      <c r="H242" s="11"/>
      <c r="I242" s="11"/>
      <c r="J242" s="11"/>
      <c r="K242" s="11"/>
      <c r="L242" s="11"/>
      <c r="M242" s="11"/>
      <c r="N242" s="11"/>
      <c r="O242" s="11"/>
      <c r="P242" s="11"/>
      <c r="Q242" s="11"/>
      <c r="R242" s="11"/>
      <c r="S242" s="11"/>
      <c r="T242" s="11"/>
      <c r="U242" s="11"/>
      <c r="V242" s="11"/>
      <c r="W242" s="11"/>
      <c r="X242" s="11"/>
      <c r="Y242" s="11"/>
      <c r="Z242" s="11"/>
      <c r="AA242" s="11"/>
      <c r="AB242" s="11"/>
      <c r="AC242" s="11"/>
      <c r="AD242" s="11"/>
      <c r="AE242" s="11"/>
      <c r="AF242" s="11"/>
      <c r="AG242" s="11"/>
      <c r="AH242" s="11"/>
      <c r="AI242" s="11"/>
      <c r="AJ242" s="11"/>
      <c r="AK242" s="11"/>
      <c r="AL242" s="11"/>
      <c r="AM242" s="11"/>
      <c r="AN242" s="11"/>
      <c r="AO242" s="11"/>
      <c r="AP242" s="11"/>
      <c r="AQ242" s="11"/>
      <c r="AR242" s="11"/>
      <c r="AS242" s="11"/>
      <c r="AT242" s="11"/>
      <c r="AU242" s="11"/>
      <c r="AV242" s="11"/>
      <c r="AW242" s="11"/>
      <c r="AX242" s="11"/>
      <c r="AY242" s="11"/>
      <c r="AZ242" s="11"/>
      <c r="BA242" s="11"/>
      <c r="BB242" s="11"/>
      <c r="BC242" s="11"/>
      <c r="BD242" s="11"/>
      <c r="BE242" s="11"/>
      <c r="BF242" s="11"/>
      <c r="BG242" s="11"/>
      <c r="BH242" s="11"/>
      <c r="BI242" s="11"/>
      <c r="BJ242" s="11"/>
      <c r="BK242" s="11"/>
      <c r="BL242" s="11"/>
      <c r="BM242" s="11"/>
      <c r="BN242" s="11"/>
      <c r="BO242" s="11"/>
      <c r="BP242" s="11"/>
      <c r="BQ242" s="11"/>
      <c r="BR242" s="11"/>
      <c r="BS242" s="11"/>
      <c r="BT242" s="11"/>
      <c r="BU242" s="11"/>
      <c r="BV242" s="11"/>
      <c r="BW242" s="11"/>
      <c r="BX242" s="11"/>
      <c r="BY242" s="11"/>
      <c r="BZ242" s="11"/>
      <c r="CA242" s="11"/>
      <c r="CB242" s="11"/>
      <c r="CC242" s="11"/>
      <c r="CD242" s="11"/>
    </row>
    <row r="243" spans="1:82" x14ac:dyDescent="0.2">
      <c r="A243" s="11"/>
      <c r="B243" s="11"/>
      <c r="C243" s="11"/>
      <c r="D243" s="11"/>
      <c r="E243" s="11"/>
      <c r="F243" s="11"/>
      <c r="G243" s="11"/>
      <c r="H243" s="11"/>
      <c r="I243" s="11"/>
      <c r="J243" s="11"/>
      <c r="K243" s="11"/>
      <c r="L243" s="11"/>
      <c r="M243" s="11"/>
      <c r="N243" s="11"/>
      <c r="O243" s="11"/>
      <c r="P243" s="11"/>
      <c r="Q243" s="11"/>
      <c r="R243" s="11"/>
      <c r="S243" s="11"/>
      <c r="T243" s="11"/>
      <c r="U243" s="11"/>
      <c r="V243" s="11"/>
      <c r="W243" s="11"/>
      <c r="X243" s="11"/>
      <c r="Y243" s="11"/>
      <c r="Z243" s="11"/>
      <c r="AA243" s="11"/>
      <c r="AB243" s="11"/>
      <c r="AC243" s="11"/>
      <c r="AD243" s="11"/>
      <c r="AE243" s="11"/>
      <c r="AF243" s="11"/>
      <c r="AG243" s="11"/>
      <c r="AH243" s="11"/>
      <c r="AI243" s="11"/>
      <c r="AJ243" s="11"/>
      <c r="AK243" s="11"/>
      <c r="AL243" s="11"/>
      <c r="AM243" s="11"/>
      <c r="AN243" s="11"/>
      <c r="AO243" s="11"/>
      <c r="AP243" s="11"/>
      <c r="AQ243" s="11"/>
      <c r="AR243" s="11"/>
      <c r="AS243" s="11"/>
      <c r="AT243" s="11"/>
      <c r="AU243" s="11"/>
      <c r="AV243" s="11"/>
      <c r="AW243" s="11"/>
      <c r="AX243" s="11"/>
      <c r="AY243" s="11"/>
      <c r="AZ243" s="11"/>
      <c r="BA243" s="11"/>
      <c r="BB243" s="11"/>
      <c r="BC243" s="11"/>
      <c r="BD243" s="11"/>
      <c r="BE243" s="11"/>
      <c r="BF243" s="11"/>
      <c r="BG243" s="11"/>
      <c r="BH243" s="11"/>
      <c r="BI243" s="11"/>
      <c r="BJ243" s="11"/>
      <c r="BK243" s="11"/>
      <c r="BL243" s="11"/>
      <c r="BM243" s="11"/>
      <c r="BN243" s="11"/>
      <c r="BO243" s="11"/>
      <c r="BP243" s="11"/>
      <c r="BQ243" s="11"/>
      <c r="BR243" s="11"/>
      <c r="BS243" s="11"/>
      <c r="BT243" s="11"/>
      <c r="BU243" s="11"/>
      <c r="BV243" s="11"/>
      <c r="BW243" s="11"/>
      <c r="BX243" s="11"/>
      <c r="BY243" s="11"/>
      <c r="BZ243" s="11"/>
      <c r="CA243" s="11"/>
      <c r="CB243" s="11"/>
      <c r="CC243" s="11"/>
      <c r="CD243" s="11"/>
    </row>
    <row r="244" spans="1:82" x14ac:dyDescent="0.2">
      <c r="A244" s="11"/>
      <c r="B244" s="11"/>
      <c r="C244" s="11"/>
      <c r="D244" s="11"/>
      <c r="E244" s="11"/>
      <c r="F244" s="11"/>
      <c r="G244" s="11"/>
      <c r="H244" s="11"/>
      <c r="I244" s="11"/>
      <c r="J244" s="11"/>
      <c r="K244" s="11"/>
      <c r="L244" s="11"/>
      <c r="M244" s="11"/>
      <c r="N244" s="11"/>
      <c r="O244" s="11"/>
      <c r="P244" s="11"/>
      <c r="Q244" s="11"/>
      <c r="R244" s="11"/>
      <c r="S244" s="11"/>
      <c r="T244" s="11"/>
      <c r="U244" s="11"/>
      <c r="V244" s="11"/>
      <c r="W244" s="11"/>
      <c r="X244" s="11"/>
      <c r="Y244" s="11"/>
      <c r="Z244" s="11"/>
      <c r="AA244" s="11"/>
      <c r="AB244" s="11"/>
      <c r="AC244" s="11"/>
      <c r="AD244" s="11"/>
      <c r="AE244" s="11"/>
      <c r="AF244" s="11"/>
      <c r="AG244" s="11"/>
      <c r="AH244" s="11"/>
      <c r="AI244" s="11"/>
      <c r="AJ244" s="11"/>
      <c r="AK244" s="11"/>
      <c r="AL244" s="11"/>
      <c r="AM244" s="11"/>
      <c r="AN244" s="11"/>
      <c r="AO244" s="11"/>
      <c r="AP244" s="11"/>
      <c r="AQ244" s="11"/>
      <c r="AR244" s="11"/>
      <c r="AS244" s="11"/>
      <c r="AT244" s="11"/>
      <c r="AU244" s="11"/>
      <c r="AV244" s="11"/>
      <c r="AW244" s="11"/>
      <c r="AX244" s="11"/>
      <c r="AY244" s="11"/>
      <c r="AZ244" s="11"/>
      <c r="BA244" s="11"/>
      <c r="BB244" s="11"/>
      <c r="BC244" s="11"/>
      <c r="BD244" s="11"/>
      <c r="BE244" s="11"/>
      <c r="BF244" s="11"/>
      <c r="BG244" s="11"/>
      <c r="BH244" s="11"/>
      <c r="BI244" s="11"/>
      <c r="BJ244" s="11"/>
      <c r="BK244" s="11"/>
      <c r="BL244" s="11"/>
      <c r="BM244" s="11"/>
      <c r="BN244" s="11"/>
      <c r="BO244" s="11"/>
      <c r="BP244" s="11"/>
      <c r="BQ244" s="11"/>
      <c r="BR244" s="11"/>
      <c r="BS244" s="11"/>
      <c r="BT244" s="11"/>
      <c r="BU244" s="11"/>
      <c r="BV244" s="11"/>
      <c r="BW244" s="11"/>
      <c r="BX244" s="11"/>
      <c r="BY244" s="11"/>
      <c r="BZ244" s="11"/>
      <c r="CA244" s="11"/>
      <c r="CB244" s="11"/>
      <c r="CC244" s="11"/>
      <c r="CD244" s="11"/>
    </row>
    <row r="245" spans="1:82" x14ac:dyDescent="0.2">
      <c r="A245" s="11"/>
      <c r="B245" s="11"/>
      <c r="C245" s="11"/>
      <c r="D245" s="11"/>
      <c r="E245" s="11"/>
      <c r="F245" s="11"/>
      <c r="G245" s="11"/>
      <c r="H245" s="11"/>
      <c r="I245" s="11"/>
      <c r="J245" s="11"/>
      <c r="K245" s="11"/>
      <c r="L245" s="11"/>
      <c r="M245" s="11"/>
      <c r="N245" s="11"/>
      <c r="O245" s="11"/>
      <c r="P245" s="11"/>
      <c r="Q245" s="11"/>
      <c r="R245" s="11"/>
      <c r="S245" s="11"/>
      <c r="T245" s="11"/>
      <c r="U245" s="11"/>
      <c r="V245" s="11"/>
      <c r="W245" s="11"/>
      <c r="X245" s="11"/>
      <c r="Y245" s="11"/>
      <c r="Z245" s="11"/>
      <c r="AA245" s="11"/>
      <c r="AB245" s="11"/>
      <c r="AC245" s="11"/>
      <c r="AD245" s="11"/>
      <c r="AE245" s="11"/>
      <c r="AF245" s="11"/>
      <c r="AG245" s="11"/>
      <c r="AH245" s="11"/>
      <c r="AI245" s="11"/>
      <c r="AJ245" s="11"/>
      <c r="AK245" s="11"/>
      <c r="AL245" s="11"/>
      <c r="AM245" s="11"/>
      <c r="AN245" s="11"/>
      <c r="AO245" s="11"/>
      <c r="AP245" s="11"/>
      <c r="AQ245" s="11"/>
      <c r="AR245" s="11"/>
      <c r="AS245" s="11"/>
      <c r="AT245" s="11"/>
      <c r="AU245" s="11"/>
      <c r="AV245" s="11"/>
      <c r="AW245" s="11"/>
      <c r="AX245" s="11"/>
      <c r="AY245" s="11"/>
      <c r="AZ245" s="11"/>
      <c r="BA245" s="11"/>
      <c r="BB245" s="11"/>
      <c r="BC245" s="11"/>
      <c r="BD245" s="11"/>
      <c r="BE245" s="11"/>
      <c r="BF245" s="11"/>
      <c r="BG245" s="11"/>
      <c r="BH245" s="11"/>
      <c r="BI245" s="11"/>
      <c r="BJ245" s="11"/>
      <c r="BK245" s="11"/>
      <c r="BL245" s="11"/>
      <c r="BM245" s="11"/>
      <c r="BN245" s="11"/>
      <c r="BO245" s="11"/>
      <c r="BP245" s="11"/>
      <c r="BQ245" s="11"/>
      <c r="BR245" s="11"/>
      <c r="BS245" s="11"/>
      <c r="BT245" s="11"/>
      <c r="BU245" s="11"/>
      <c r="BV245" s="11"/>
      <c r="BW245" s="11"/>
      <c r="BX245" s="11"/>
      <c r="BY245" s="11"/>
      <c r="BZ245" s="11"/>
      <c r="CA245" s="11"/>
      <c r="CB245" s="11"/>
      <c r="CC245" s="11"/>
      <c r="CD245" s="11"/>
    </row>
    <row r="246" spans="1:82" x14ac:dyDescent="0.2">
      <c r="A246" s="11"/>
      <c r="B246" s="11"/>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
      <c r="AF246" s="11"/>
      <c r="AG246" s="11"/>
      <c r="AH246" s="11"/>
      <c r="AI246" s="11"/>
      <c r="AJ246" s="11"/>
      <c r="AK246" s="11"/>
      <c r="AL246" s="11"/>
      <c r="AM246" s="11"/>
      <c r="AN246" s="11"/>
      <c r="AO246" s="11"/>
      <c r="AP246" s="11"/>
      <c r="AQ246" s="11"/>
      <c r="AR246" s="11"/>
      <c r="AS246" s="11"/>
      <c r="AT246" s="11"/>
      <c r="AU246" s="11"/>
      <c r="AV246" s="11"/>
      <c r="AW246" s="11"/>
      <c r="AX246" s="11"/>
      <c r="AY246" s="11"/>
      <c r="AZ246" s="11"/>
      <c r="BA246" s="11"/>
      <c r="BB246" s="11"/>
      <c r="BC246" s="11"/>
      <c r="BD246" s="11"/>
      <c r="BE246" s="11"/>
      <c r="BF246" s="11"/>
      <c r="BG246" s="11"/>
      <c r="BH246" s="11"/>
      <c r="BI246" s="11"/>
      <c r="BJ246" s="11"/>
      <c r="BK246" s="11"/>
      <c r="BL246" s="11"/>
      <c r="BM246" s="11"/>
      <c r="BN246" s="11"/>
      <c r="BO246" s="11"/>
      <c r="BP246" s="11"/>
      <c r="BQ246" s="11"/>
      <c r="BR246" s="11"/>
      <c r="BS246" s="11"/>
      <c r="BT246" s="11"/>
      <c r="BU246" s="11"/>
      <c r="BV246" s="11"/>
      <c r="BW246" s="11"/>
      <c r="BX246" s="11"/>
      <c r="BY246" s="11"/>
      <c r="BZ246" s="11"/>
      <c r="CA246" s="11"/>
      <c r="CB246" s="11"/>
      <c r="CC246" s="11"/>
      <c r="CD246" s="11"/>
    </row>
    <row r="247" spans="1:82" x14ac:dyDescent="0.2">
      <c r="A247" s="11"/>
      <c r="B247" s="11"/>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c r="BP247" s="11"/>
      <c r="BQ247" s="11"/>
      <c r="BR247" s="11"/>
      <c r="BS247" s="11"/>
      <c r="BT247" s="11"/>
      <c r="BU247" s="11"/>
      <c r="BV247" s="11"/>
      <c r="BW247" s="11"/>
      <c r="BX247" s="11"/>
      <c r="BY247" s="11"/>
      <c r="BZ247" s="11"/>
      <c r="CA247" s="11"/>
      <c r="CB247" s="11"/>
      <c r="CC247" s="11"/>
      <c r="CD247" s="11"/>
    </row>
    <row r="248" spans="1:82" x14ac:dyDescent="0.2">
      <c r="A248" s="11"/>
      <c r="B248" s="11"/>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c r="BP248" s="11"/>
      <c r="BQ248" s="11"/>
      <c r="BR248" s="11"/>
      <c r="BS248" s="11"/>
      <c r="BT248" s="11"/>
      <c r="BU248" s="11"/>
      <c r="BV248" s="11"/>
      <c r="BW248" s="11"/>
      <c r="BX248" s="11"/>
      <c r="BY248" s="11"/>
      <c r="BZ248" s="11"/>
      <c r="CA248" s="11"/>
      <c r="CB248" s="11"/>
      <c r="CC248" s="11"/>
      <c r="CD248" s="11"/>
    </row>
    <row r="249" spans="1:82" x14ac:dyDescent="0.2">
      <c r="A249" s="11"/>
      <c r="B249" s="11"/>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c r="BP249" s="11"/>
      <c r="BQ249" s="11"/>
      <c r="BR249" s="11"/>
      <c r="BS249" s="11"/>
      <c r="BT249" s="11"/>
      <c r="BU249" s="11"/>
      <c r="BV249" s="11"/>
      <c r="BW249" s="11"/>
      <c r="BX249" s="11"/>
      <c r="BY249" s="11"/>
      <c r="BZ249" s="11"/>
      <c r="CA249" s="11"/>
      <c r="CB249" s="11"/>
      <c r="CC249" s="11"/>
      <c r="CD249" s="11"/>
    </row>
    <row r="250" spans="1:82" x14ac:dyDescent="0.2">
      <c r="A250" s="11"/>
      <c r="B250" s="11"/>
      <c r="C250" s="11"/>
      <c r="D250" s="11"/>
      <c r="E250" s="11"/>
      <c r="F250" s="11"/>
      <c r="G250" s="11"/>
      <c r="H250" s="11"/>
      <c r="I250" s="11"/>
      <c r="J250" s="11"/>
      <c r="K250" s="11"/>
      <c r="L250" s="11"/>
      <c r="M250" s="11"/>
      <c r="N250" s="11"/>
      <c r="O250" s="11"/>
      <c r="P250" s="11"/>
      <c r="Q250" s="11"/>
      <c r="R250" s="11"/>
      <c r="S250" s="11"/>
      <c r="T250" s="11"/>
      <c r="U250" s="11"/>
      <c r="V250" s="11"/>
      <c r="W250" s="11"/>
      <c r="X250" s="11"/>
      <c r="Y250" s="11"/>
      <c r="Z250" s="11"/>
      <c r="AA250" s="11"/>
      <c r="AB250" s="11"/>
      <c r="AC250" s="11"/>
      <c r="AD250" s="11"/>
      <c r="AE250" s="11"/>
      <c r="AF250" s="11"/>
      <c r="AG250" s="11"/>
      <c r="AH250" s="11"/>
      <c r="AI250" s="11"/>
      <c r="AJ250" s="11"/>
      <c r="AK250" s="11"/>
      <c r="AL250" s="11"/>
      <c r="AM250" s="11"/>
      <c r="AN250" s="11"/>
      <c r="AO250" s="11"/>
      <c r="AP250" s="11"/>
      <c r="AQ250" s="11"/>
      <c r="AR250" s="11"/>
      <c r="AS250" s="11"/>
      <c r="AT250" s="11"/>
      <c r="AU250" s="11"/>
      <c r="AV250" s="11"/>
      <c r="AW250" s="11"/>
      <c r="AX250" s="11"/>
      <c r="AY250" s="11"/>
      <c r="AZ250" s="11"/>
      <c r="BA250" s="11"/>
      <c r="BB250" s="11"/>
      <c r="BC250" s="11"/>
      <c r="BD250" s="11"/>
      <c r="BE250" s="11"/>
      <c r="BF250" s="11"/>
      <c r="BG250" s="11"/>
      <c r="BH250" s="11"/>
      <c r="BI250" s="11"/>
      <c r="BJ250" s="11"/>
      <c r="BK250" s="11"/>
      <c r="BL250" s="11"/>
      <c r="BM250" s="11"/>
      <c r="BN250" s="11"/>
      <c r="BO250" s="11"/>
      <c r="BP250" s="11"/>
      <c r="BQ250" s="11"/>
      <c r="BR250" s="11"/>
      <c r="BS250" s="11"/>
      <c r="BT250" s="11"/>
      <c r="BU250" s="11"/>
      <c r="BV250" s="11"/>
      <c r="BW250" s="11"/>
      <c r="BX250" s="11"/>
      <c r="BY250" s="11"/>
      <c r="BZ250" s="11"/>
      <c r="CA250" s="11"/>
      <c r="CB250" s="11"/>
      <c r="CC250" s="11"/>
      <c r="CD250" s="11"/>
    </row>
    <row r="251" spans="1:82" x14ac:dyDescent="0.2">
      <c r="A251" s="11"/>
      <c r="B251" s="11"/>
      <c r="C251" s="11"/>
      <c r="D251" s="11"/>
      <c r="E251" s="11"/>
      <c r="F251" s="11"/>
      <c r="G251" s="11"/>
      <c r="H251" s="11"/>
      <c r="I251" s="11"/>
      <c r="J251" s="11"/>
      <c r="K251" s="11"/>
      <c r="L251" s="11"/>
      <c r="M251" s="11"/>
      <c r="N251" s="11"/>
      <c r="O251" s="11"/>
      <c r="P251" s="11"/>
      <c r="Q251" s="11"/>
      <c r="R251" s="11"/>
      <c r="S251" s="11"/>
      <c r="T251" s="11"/>
      <c r="U251" s="11"/>
      <c r="V251" s="11"/>
      <c r="W251" s="11"/>
      <c r="X251" s="11"/>
      <c r="Y251" s="11"/>
      <c r="Z251" s="11"/>
      <c r="AA251" s="11"/>
      <c r="AB251" s="11"/>
      <c r="AC251" s="11"/>
      <c r="AD251" s="11"/>
      <c r="AE251" s="11"/>
      <c r="AF251" s="11"/>
      <c r="AG251" s="11"/>
      <c r="AH251" s="11"/>
      <c r="AI251" s="11"/>
      <c r="AJ251" s="11"/>
      <c r="AK251" s="11"/>
      <c r="AL251" s="11"/>
      <c r="AM251" s="11"/>
      <c r="AN251" s="11"/>
      <c r="AO251" s="11"/>
      <c r="AP251" s="11"/>
      <c r="AQ251" s="11"/>
      <c r="AR251" s="11"/>
      <c r="AS251" s="11"/>
      <c r="AT251" s="11"/>
      <c r="AU251" s="11"/>
      <c r="AV251" s="11"/>
      <c r="AW251" s="11"/>
      <c r="AX251" s="11"/>
      <c r="AY251" s="11"/>
      <c r="AZ251" s="11"/>
      <c r="BA251" s="11"/>
      <c r="BB251" s="11"/>
      <c r="BC251" s="11"/>
      <c r="BD251" s="11"/>
      <c r="BE251" s="11"/>
      <c r="BF251" s="11"/>
      <c r="BG251" s="11"/>
      <c r="BH251" s="11"/>
      <c r="BI251" s="11"/>
      <c r="BJ251" s="11"/>
      <c r="BK251" s="11"/>
      <c r="BL251" s="11"/>
      <c r="BM251" s="11"/>
      <c r="BN251" s="11"/>
      <c r="BO251" s="11"/>
      <c r="BP251" s="11"/>
      <c r="BQ251" s="11"/>
      <c r="BR251" s="11"/>
      <c r="BS251" s="11"/>
      <c r="BT251" s="11"/>
      <c r="BU251" s="11"/>
      <c r="BV251" s="11"/>
      <c r="BW251" s="11"/>
      <c r="BX251" s="11"/>
      <c r="BY251" s="11"/>
      <c r="BZ251" s="11"/>
      <c r="CA251" s="11"/>
      <c r="CB251" s="11"/>
      <c r="CC251" s="11"/>
      <c r="CD251" s="11"/>
    </row>
    <row r="252" spans="1:82" x14ac:dyDescent="0.2">
      <c r="A252" s="11"/>
      <c r="B252" s="11"/>
      <c r="C252" s="11"/>
      <c r="D252" s="11"/>
      <c r="E252" s="11"/>
      <c r="F252" s="11"/>
      <c r="G252" s="11"/>
      <c r="H252" s="11"/>
      <c r="I252" s="11"/>
      <c r="J252" s="11"/>
      <c r="K252" s="11"/>
      <c r="L252" s="11"/>
      <c r="M252" s="11"/>
      <c r="N252" s="11"/>
      <c r="O252" s="11"/>
      <c r="P252" s="11"/>
      <c r="Q252" s="11"/>
      <c r="R252" s="11"/>
      <c r="S252" s="11"/>
      <c r="T252" s="11"/>
      <c r="U252" s="11"/>
      <c r="V252" s="11"/>
      <c r="W252" s="11"/>
      <c r="X252" s="11"/>
      <c r="Y252" s="11"/>
      <c r="Z252" s="11"/>
      <c r="AA252" s="11"/>
      <c r="AB252" s="11"/>
      <c r="AC252" s="11"/>
      <c r="AD252" s="11"/>
      <c r="AE252" s="11"/>
      <c r="AF252" s="11"/>
      <c r="AG252" s="11"/>
      <c r="AH252" s="11"/>
      <c r="AI252" s="11"/>
      <c r="AJ252" s="11"/>
      <c r="AK252" s="11"/>
      <c r="AL252" s="11"/>
      <c r="AM252" s="11"/>
      <c r="AN252" s="11"/>
      <c r="AO252" s="11"/>
      <c r="AP252" s="11"/>
      <c r="AQ252" s="11"/>
      <c r="AR252" s="11"/>
      <c r="AS252" s="11"/>
      <c r="AT252" s="11"/>
      <c r="AU252" s="11"/>
      <c r="AV252" s="11"/>
      <c r="AW252" s="11"/>
      <c r="AX252" s="11"/>
      <c r="AY252" s="11"/>
      <c r="AZ252" s="11"/>
      <c r="BA252" s="11"/>
      <c r="BB252" s="11"/>
      <c r="BC252" s="11"/>
      <c r="BD252" s="11"/>
      <c r="BE252" s="11"/>
      <c r="BF252" s="11"/>
      <c r="BG252" s="11"/>
      <c r="BH252" s="11"/>
      <c r="BI252" s="11"/>
      <c r="BJ252" s="11"/>
      <c r="BK252" s="11"/>
      <c r="BL252" s="11"/>
      <c r="BM252" s="11"/>
      <c r="BN252" s="11"/>
      <c r="BO252" s="11"/>
      <c r="BP252" s="11"/>
      <c r="BQ252" s="11"/>
      <c r="BR252" s="11"/>
      <c r="BS252" s="11"/>
      <c r="BT252" s="11"/>
      <c r="BU252" s="11"/>
      <c r="BV252" s="11"/>
      <c r="BW252" s="11"/>
      <c r="BX252" s="11"/>
      <c r="BY252" s="11"/>
      <c r="BZ252" s="11"/>
      <c r="CA252" s="11"/>
      <c r="CB252" s="11"/>
      <c r="CC252" s="11"/>
      <c r="CD252" s="11"/>
    </row>
    <row r="253" spans="1:82" x14ac:dyDescent="0.2">
      <c r="A253" s="11"/>
      <c r="B253" s="11"/>
      <c r="C253" s="11"/>
      <c r="D253" s="11"/>
      <c r="E253" s="11"/>
      <c r="F253" s="11"/>
      <c r="G253" s="11"/>
      <c r="H253" s="11"/>
      <c r="I253" s="11"/>
      <c r="J253" s="11"/>
      <c r="K253" s="11"/>
      <c r="L253" s="11"/>
      <c r="M253" s="11"/>
      <c r="N253" s="11"/>
      <c r="O253" s="11"/>
      <c r="P253" s="11"/>
      <c r="Q253" s="11"/>
      <c r="R253" s="11"/>
      <c r="S253" s="11"/>
      <c r="T253" s="11"/>
      <c r="U253" s="11"/>
      <c r="V253" s="11"/>
      <c r="W253" s="11"/>
      <c r="X253" s="11"/>
      <c r="Y253" s="11"/>
      <c r="Z253" s="11"/>
      <c r="AA253" s="11"/>
      <c r="AB253" s="11"/>
      <c r="AC253" s="11"/>
      <c r="AD253" s="11"/>
      <c r="AE253" s="11"/>
      <c r="AF253" s="11"/>
      <c r="AG253" s="11"/>
      <c r="AH253" s="11"/>
      <c r="AI253" s="11"/>
      <c r="AJ253" s="11"/>
      <c r="AK253" s="11"/>
      <c r="AL253" s="11"/>
      <c r="AM253" s="11"/>
      <c r="AN253" s="11"/>
      <c r="AO253" s="11"/>
      <c r="AP253" s="11"/>
      <c r="AQ253" s="11"/>
      <c r="AR253" s="11"/>
      <c r="AS253" s="11"/>
      <c r="AT253" s="11"/>
      <c r="AU253" s="11"/>
      <c r="AV253" s="11"/>
      <c r="AW253" s="11"/>
      <c r="AX253" s="11"/>
      <c r="AY253" s="11"/>
      <c r="AZ253" s="11"/>
      <c r="BA253" s="11"/>
      <c r="BB253" s="11"/>
      <c r="BC253" s="11"/>
      <c r="BD253" s="11"/>
      <c r="BE253" s="11"/>
      <c r="BF253" s="11"/>
      <c r="BG253" s="11"/>
      <c r="BH253" s="11"/>
      <c r="BI253" s="11"/>
      <c r="BJ253" s="11"/>
      <c r="BK253" s="11"/>
      <c r="BL253" s="11"/>
      <c r="BM253" s="11"/>
      <c r="BN253" s="11"/>
      <c r="BO253" s="11"/>
      <c r="BP253" s="11"/>
      <c r="BQ253" s="11"/>
      <c r="BR253" s="11"/>
      <c r="BS253" s="11"/>
      <c r="BT253" s="11"/>
      <c r="BU253" s="11"/>
      <c r="BV253" s="11"/>
      <c r="BW253" s="11"/>
      <c r="BX253" s="11"/>
      <c r="BY253" s="11"/>
      <c r="BZ253" s="11"/>
      <c r="CA253" s="11"/>
      <c r="CB253" s="11"/>
      <c r="CC253" s="11"/>
      <c r="CD253" s="11"/>
    </row>
    <row r="254" spans="1:82" x14ac:dyDescent="0.2">
      <c r="A254" s="11"/>
      <c r="B254" s="11"/>
      <c r="C254" s="11"/>
      <c r="D254" s="11"/>
      <c r="E254" s="11"/>
      <c r="F254" s="11"/>
      <c r="G254" s="11"/>
      <c r="H254" s="11"/>
      <c r="I254" s="11"/>
      <c r="J254" s="11"/>
      <c r="K254" s="11"/>
      <c r="L254" s="11"/>
      <c r="M254" s="11"/>
      <c r="N254" s="11"/>
      <c r="O254" s="11"/>
      <c r="P254" s="11"/>
      <c r="Q254" s="11"/>
      <c r="R254" s="11"/>
      <c r="S254" s="11"/>
      <c r="T254" s="11"/>
      <c r="U254" s="11"/>
      <c r="V254" s="11"/>
      <c r="W254" s="11"/>
      <c r="X254" s="11"/>
      <c r="Y254" s="11"/>
      <c r="Z254" s="11"/>
      <c r="AA254" s="11"/>
      <c r="AB254" s="11"/>
      <c r="AC254" s="11"/>
      <c r="AD254" s="11"/>
      <c r="AE254" s="11"/>
      <c r="AF254" s="11"/>
      <c r="AG254" s="11"/>
      <c r="AH254" s="11"/>
      <c r="AI254" s="11"/>
      <c r="AJ254" s="11"/>
      <c r="AK254" s="11"/>
      <c r="AL254" s="11"/>
      <c r="AM254" s="11"/>
      <c r="AN254" s="11"/>
      <c r="AO254" s="11"/>
      <c r="AP254" s="11"/>
      <c r="AQ254" s="11"/>
      <c r="AR254" s="11"/>
      <c r="AS254" s="11"/>
      <c r="AT254" s="11"/>
      <c r="AU254" s="11"/>
      <c r="AV254" s="11"/>
      <c r="AW254" s="11"/>
      <c r="AX254" s="11"/>
      <c r="AY254" s="11"/>
      <c r="AZ254" s="11"/>
      <c r="BA254" s="11"/>
      <c r="BB254" s="11"/>
      <c r="BC254" s="11"/>
      <c r="BD254" s="11"/>
      <c r="BE254" s="11"/>
      <c r="BF254" s="11"/>
      <c r="BG254" s="11"/>
      <c r="BH254" s="11"/>
      <c r="BI254" s="11"/>
      <c r="BJ254" s="11"/>
      <c r="BK254" s="11"/>
      <c r="BL254" s="11"/>
      <c r="BM254" s="11"/>
      <c r="BN254" s="11"/>
      <c r="BO254" s="11"/>
      <c r="BP254" s="11"/>
      <c r="BQ254" s="11"/>
      <c r="BR254" s="11"/>
      <c r="BS254" s="11"/>
      <c r="BT254" s="11"/>
      <c r="BU254" s="11"/>
      <c r="BV254" s="11"/>
      <c r="BW254" s="11"/>
      <c r="BX254" s="11"/>
      <c r="BY254" s="11"/>
      <c r="BZ254" s="11"/>
      <c r="CA254" s="11"/>
      <c r="CB254" s="11"/>
      <c r="CC254" s="11"/>
      <c r="CD254" s="11"/>
    </row>
    <row r="255" spans="1:82" x14ac:dyDescent="0.2">
      <c r="A255" s="11"/>
      <c r="B255" s="11"/>
      <c r="C255" s="11"/>
      <c r="D255" s="11"/>
      <c r="E255" s="11"/>
      <c r="F255" s="11"/>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c r="AI255" s="11"/>
      <c r="AJ255" s="11"/>
      <c r="AK255" s="11"/>
      <c r="AL255" s="11"/>
      <c r="AM255" s="11"/>
      <c r="AN255" s="11"/>
      <c r="AO255" s="11"/>
      <c r="AP255" s="11"/>
      <c r="AQ255" s="11"/>
      <c r="AR255" s="11"/>
      <c r="AS255" s="11"/>
      <c r="AT255" s="11"/>
      <c r="AU255" s="11"/>
      <c r="AV255" s="11"/>
      <c r="AW255" s="11"/>
      <c r="AX255" s="11"/>
      <c r="AY255" s="11"/>
      <c r="AZ255" s="11"/>
      <c r="BA255" s="11"/>
      <c r="BB255" s="11"/>
      <c r="BC255" s="11"/>
      <c r="BD255" s="11"/>
      <c r="BE255" s="11"/>
      <c r="BF255" s="11"/>
      <c r="BG255" s="11"/>
      <c r="BH255" s="11"/>
      <c r="BI255" s="11"/>
      <c r="BJ255" s="11"/>
      <c r="BK255" s="11"/>
      <c r="BL255" s="11"/>
      <c r="BM255" s="11"/>
      <c r="BN255" s="11"/>
      <c r="BO255" s="11"/>
      <c r="BP255" s="11"/>
      <c r="BQ255" s="11"/>
      <c r="BR255" s="11"/>
      <c r="BS255" s="11"/>
      <c r="BT255" s="11"/>
      <c r="BU255" s="11"/>
      <c r="BV255" s="11"/>
      <c r="BW255" s="11"/>
      <c r="BX255" s="11"/>
      <c r="BY255" s="11"/>
      <c r="BZ255" s="11"/>
      <c r="CA255" s="11"/>
      <c r="CB255" s="11"/>
      <c r="CC255" s="11"/>
      <c r="CD255" s="11"/>
    </row>
    <row r="256" spans="1:82" x14ac:dyDescent="0.2">
      <c r="A256" s="11"/>
      <c r="B256" s="11"/>
      <c r="C256" s="11"/>
      <c r="D256" s="11"/>
      <c r="E256" s="11"/>
      <c r="F256" s="11"/>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
      <c r="AF256" s="11"/>
      <c r="AG256" s="11"/>
      <c r="AH256" s="11"/>
      <c r="AI256" s="11"/>
      <c r="AJ256" s="11"/>
      <c r="AK256" s="11"/>
      <c r="AL256" s="11"/>
      <c r="AM256" s="11"/>
      <c r="AN256" s="11"/>
      <c r="AO256" s="11"/>
      <c r="AP256" s="11"/>
      <c r="AQ256" s="11"/>
      <c r="AR256" s="11"/>
      <c r="AS256" s="11"/>
      <c r="AT256" s="11"/>
      <c r="AU256" s="11"/>
      <c r="AV256" s="11"/>
      <c r="AW256" s="11"/>
      <c r="AX256" s="11"/>
      <c r="AY256" s="11"/>
      <c r="AZ256" s="11"/>
      <c r="BA256" s="11"/>
      <c r="BB256" s="11"/>
      <c r="BC256" s="11"/>
      <c r="BD256" s="11"/>
      <c r="BE256" s="11"/>
      <c r="BF256" s="11"/>
      <c r="BG256" s="11"/>
      <c r="BH256" s="11"/>
      <c r="BI256" s="11"/>
      <c r="BJ256" s="11"/>
      <c r="BK256" s="11"/>
      <c r="BL256" s="11"/>
      <c r="BM256" s="11"/>
      <c r="BN256" s="11"/>
      <c r="BO256" s="11"/>
      <c r="BP256" s="11"/>
      <c r="BQ256" s="11"/>
      <c r="BR256" s="11"/>
      <c r="BS256" s="11"/>
      <c r="BT256" s="11"/>
      <c r="BU256" s="11"/>
      <c r="BV256" s="11"/>
      <c r="BW256" s="11"/>
      <c r="BX256" s="11"/>
      <c r="BY256" s="11"/>
      <c r="BZ256" s="11"/>
      <c r="CA256" s="11"/>
      <c r="CB256" s="11"/>
      <c r="CC256" s="11"/>
      <c r="CD256" s="11"/>
    </row>
    <row r="257" spans="1:82" x14ac:dyDescent="0.2">
      <c r="A257" s="11"/>
      <c r="B257" s="11"/>
      <c r="C257" s="11"/>
      <c r="D257" s="11"/>
      <c r="E257" s="11"/>
      <c r="F257" s="11"/>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
      <c r="AF257" s="11"/>
      <c r="AG257" s="11"/>
      <c r="AH257" s="11"/>
      <c r="AI257" s="11"/>
      <c r="AJ257" s="11"/>
      <c r="AK257" s="11"/>
      <c r="AL257" s="11"/>
      <c r="AM257" s="11"/>
      <c r="AN257" s="11"/>
      <c r="AO257" s="11"/>
      <c r="AP257" s="11"/>
      <c r="AQ257" s="11"/>
      <c r="AR257" s="11"/>
      <c r="AS257" s="11"/>
      <c r="AT257" s="11"/>
      <c r="AU257" s="11"/>
      <c r="AV257" s="11"/>
      <c r="AW257" s="11"/>
      <c r="AX257" s="11"/>
      <c r="AY257" s="11"/>
      <c r="AZ257" s="11"/>
      <c r="BA257" s="11"/>
      <c r="BB257" s="11"/>
      <c r="BC257" s="11"/>
      <c r="BD257" s="11"/>
      <c r="BE257" s="11"/>
      <c r="BF257" s="11"/>
      <c r="BG257" s="11"/>
      <c r="BH257" s="11"/>
      <c r="BI257" s="11"/>
      <c r="BJ257" s="11"/>
      <c r="BK257" s="11"/>
      <c r="BL257" s="11"/>
      <c r="BM257" s="11"/>
      <c r="BN257" s="11"/>
      <c r="BO257" s="11"/>
      <c r="BP257" s="11"/>
      <c r="BQ257" s="11"/>
      <c r="BR257" s="11"/>
      <c r="BS257" s="11"/>
      <c r="BT257" s="11"/>
      <c r="BU257" s="11"/>
      <c r="BV257" s="11"/>
      <c r="BW257" s="11"/>
      <c r="BX257" s="11"/>
      <c r="BY257" s="11"/>
      <c r="BZ257" s="11"/>
      <c r="CA257" s="11"/>
      <c r="CB257" s="11"/>
      <c r="CC257" s="11"/>
      <c r="CD257" s="11"/>
    </row>
    <row r="258" spans="1:82" x14ac:dyDescent="0.2">
      <c r="A258" s="11"/>
      <c r="B258" s="11"/>
      <c r="C258" s="11"/>
      <c r="D258" s="11"/>
      <c r="E258" s="11"/>
      <c r="F258" s="11"/>
      <c r="G258" s="11"/>
      <c r="H258" s="11"/>
      <c r="I258" s="11"/>
      <c r="J258" s="11"/>
      <c r="K258" s="11"/>
      <c r="L258" s="11"/>
      <c r="M258" s="11"/>
      <c r="N258" s="11"/>
      <c r="O258" s="11"/>
      <c r="P258" s="11"/>
      <c r="Q258" s="11"/>
      <c r="R258" s="11"/>
      <c r="S258" s="11"/>
      <c r="T258" s="11"/>
      <c r="U258" s="11"/>
      <c r="V258" s="11"/>
      <c r="W258" s="11"/>
      <c r="X258" s="11"/>
      <c r="Y258" s="11"/>
      <c r="Z258" s="11"/>
      <c r="AA258" s="11"/>
      <c r="AB258" s="11"/>
      <c r="AC258" s="11"/>
      <c r="AD258" s="11"/>
      <c r="AE258" s="11"/>
      <c r="AF258" s="11"/>
      <c r="AG258" s="11"/>
      <c r="AH258" s="11"/>
      <c r="AI258" s="11"/>
      <c r="AJ258" s="11"/>
      <c r="AK258" s="11"/>
      <c r="AL258" s="11"/>
      <c r="AM258" s="11"/>
      <c r="AN258" s="11"/>
      <c r="AO258" s="11"/>
      <c r="AP258" s="11"/>
      <c r="AQ258" s="11"/>
      <c r="AR258" s="11"/>
      <c r="AS258" s="11"/>
      <c r="AT258" s="11"/>
      <c r="AU258" s="11"/>
      <c r="AV258" s="11"/>
      <c r="AW258" s="11"/>
      <c r="AX258" s="11"/>
      <c r="AY258" s="11"/>
      <c r="AZ258" s="11"/>
      <c r="BA258" s="11"/>
      <c r="BB258" s="11"/>
      <c r="BC258" s="11"/>
      <c r="BD258" s="11"/>
      <c r="BE258" s="11"/>
      <c r="BF258" s="11"/>
      <c r="BG258" s="11"/>
      <c r="BH258" s="11"/>
      <c r="BI258" s="11"/>
      <c r="BJ258" s="11"/>
      <c r="BK258" s="11"/>
      <c r="BL258" s="11"/>
      <c r="BM258" s="11"/>
      <c r="BN258" s="11"/>
      <c r="BO258" s="11"/>
      <c r="BP258" s="11"/>
      <c r="BQ258" s="11"/>
      <c r="BR258" s="11"/>
      <c r="BS258" s="11"/>
      <c r="BT258" s="11"/>
      <c r="BU258" s="11"/>
      <c r="BV258" s="11"/>
      <c r="BW258" s="11"/>
      <c r="BX258" s="11"/>
      <c r="BY258" s="11"/>
      <c r="BZ258" s="11"/>
      <c r="CA258" s="11"/>
      <c r="CB258" s="11"/>
      <c r="CC258" s="11"/>
      <c r="CD258" s="11"/>
    </row>
    <row r="259" spans="1:82" x14ac:dyDescent="0.2">
      <c r="A259" s="11"/>
      <c r="B259" s="11"/>
      <c r="C259" s="11"/>
      <c r="D259" s="11"/>
      <c r="E259" s="11"/>
      <c r="F259" s="11"/>
      <c r="G259" s="11"/>
      <c r="H259" s="11"/>
      <c r="I259" s="11"/>
      <c r="J259" s="11"/>
      <c r="K259" s="11"/>
      <c r="L259" s="11"/>
      <c r="M259" s="11"/>
      <c r="N259" s="11"/>
      <c r="O259" s="11"/>
      <c r="P259" s="11"/>
      <c r="Q259" s="11"/>
      <c r="R259" s="11"/>
      <c r="S259" s="11"/>
      <c r="T259" s="11"/>
      <c r="U259" s="11"/>
      <c r="V259" s="11"/>
      <c r="W259" s="11"/>
      <c r="X259" s="11"/>
      <c r="Y259" s="11"/>
      <c r="Z259" s="11"/>
      <c r="AA259" s="11"/>
      <c r="AB259" s="11"/>
      <c r="AC259" s="11"/>
      <c r="AD259" s="11"/>
      <c r="AE259" s="11"/>
      <c r="AF259" s="11"/>
      <c r="AG259" s="11"/>
      <c r="AH259" s="11"/>
      <c r="AI259" s="11"/>
      <c r="AJ259" s="11"/>
      <c r="AK259" s="11"/>
      <c r="AL259" s="11"/>
      <c r="AM259" s="11"/>
      <c r="AN259" s="11"/>
      <c r="AO259" s="11"/>
      <c r="AP259" s="11"/>
      <c r="AQ259" s="11"/>
      <c r="AR259" s="11"/>
      <c r="AS259" s="11"/>
      <c r="AT259" s="11"/>
      <c r="AU259" s="11"/>
      <c r="AV259" s="11"/>
      <c r="AW259" s="11"/>
      <c r="AX259" s="11"/>
      <c r="AY259" s="11"/>
      <c r="AZ259" s="11"/>
      <c r="BA259" s="11"/>
      <c r="BB259" s="11"/>
      <c r="BC259" s="11"/>
      <c r="BD259" s="11"/>
      <c r="BE259" s="11"/>
      <c r="BF259" s="11"/>
      <c r="BG259" s="11"/>
      <c r="BH259" s="11"/>
      <c r="BI259" s="11"/>
      <c r="BJ259" s="11"/>
      <c r="BK259" s="11"/>
      <c r="BL259" s="11"/>
      <c r="BM259" s="11"/>
      <c r="BN259" s="11"/>
      <c r="BO259" s="11"/>
      <c r="BP259" s="11"/>
      <c r="BQ259" s="11"/>
      <c r="BR259" s="11"/>
      <c r="BS259" s="11"/>
      <c r="BT259" s="11"/>
      <c r="BU259" s="11"/>
      <c r="BV259" s="11"/>
      <c r="BW259" s="11"/>
      <c r="BX259" s="11"/>
      <c r="BY259" s="11"/>
      <c r="BZ259" s="11"/>
      <c r="CA259" s="11"/>
      <c r="CB259" s="11"/>
      <c r="CC259" s="11"/>
      <c r="CD259" s="11"/>
    </row>
    <row r="260" spans="1:82" x14ac:dyDescent="0.2">
      <c r="A260" s="11"/>
      <c r="B260" s="11"/>
      <c r="C260" s="11"/>
      <c r="D260" s="11"/>
      <c r="E260" s="11"/>
      <c r="F260" s="11"/>
      <c r="G260" s="11"/>
      <c r="H260" s="11"/>
      <c r="I260" s="11"/>
      <c r="J260" s="11"/>
      <c r="K260" s="11"/>
      <c r="L260" s="11"/>
      <c r="M260" s="11"/>
      <c r="N260" s="11"/>
      <c r="O260" s="11"/>
      <c r="P260" s="11"/>
      <c r="Q260" s="11"/>
      <c r="R260" s="11"/>
      <c r="S260" s="11"/>
      <c r="T260" s="11"/>
      <c r="U260" s="11"/>
      <c r="V260" s="11"/>
      <c r="W260" s="11"/>
      <c r="X260" s="11"/>
      <c r="Y260" s="11"/>
      <c r="Z260" s="11"/>
      <c r="AA260" s="11"/>
      <c r="AB260" s="11"/>
      <c r="AC260" s="11"/>
      <c r="AD260" s="11"/>
      <c r="AE260" s="11"/>
      <c r="AF260" s="11"/>
      <c r="AG260" s="11"/>
      <c r="AH260" s="11"/>
      <c r="AI260" s="11"/>
      <c r="AJ260" s="11"/>
      <c r="AK260" s="11"/>
      <c r="AL260" s="11"/>
      <c r="AM260" s="11"/>
      <c r="AN260" s="11"/>
      <c r="AO260" s="11"/>
      <c r="AP260" s="11"/>
      <c r="AQ260" s="11"/>
      <c r="AR260" s="11"/>
      <c r="AS260" s="11"/>
      <c r="AT260" s="11"/>
      <c r="AU260" s="11"/>
      <c r="AV260" s="11"/>
      <c r="AW260" s="11"/>
      <c r="AX260" s="11"/>
      <c r="AY260" s="11"/>
      <c r="AZ260" s="11"/>
      <c r="BA260" s="11"/>
      <c r="BB260" s="11"/>
      <c r="BC260" s="11"/>
      <c r="BD260" s="11"/>
      <c r="BE260" s="11"/>
      <c r="BF260" s="11"/>
      <c r="BG260" s="11"/>
      <c r="BH260" s="11"/>
      <c r="BI260" s="11"/>
      <c r="BJ260" s="11"/>
      <c r="BK260" s="11"/>
      <c r="BL260" s="11"/>
      <c r="BM260" s="11"/>
      <c r="BN260" s="11"/>
      <c r="BO260" s="11"/>
      <c r="BP260" s="11"/>
      <c r="BQ260" s="11"/>
      <c r="BR260" s="11"/>
      <c r="BS260" s="11"/>
      <c r="BT260" s="11"/>
      <c r="BU260" s="11"/>
      <c r="BV260" s="11"/>
      <c r="BW260" s="11"/>
      <c r="BX260" s="11"/>
      <c r="BY260" s="11"/>
      <c r="BZ260" s="11"/>
      <c r="CA260" s="11"/>
      <c r="CB260" s="11"/>
      <c r="CC260" s="11"/>
      <c r="CD260" s="11"/>
    </row>
    <row r="261" spans="1:82" x14ac:dyDescent="0.2">
      <c r="A261" s="11"/>
      <c r="B261" s="11"/>
      <c r="C261" s="11"/>
      <c r="D261" s="11"/>
      <c r="E261" s="11"/>
      <c r="F261" s="11"/>
      <c r="G261" s="11"/>
      <c r="H261" s="11"/>
      <c r="I261" s="11"/>
      <c r="J261" s="11"/>
      <c r="K261" s="11"/>
      <c r="L261" s="11"/>
      <c r="M261" s="11"/>
      <c r="N261" s="11"/>
      <c r="O261" s="11"/>
      <c r="P261" s="11"/>
      <c r="Q261" s="11"/>
      <c r="R261" s="11"/>
      <c r="S261" s="11"/>
      <c r="T261" s="11"/>
      <c r="U261" s="11"/>
      <c r="V261" s="11"/>
      <c r="W261" s="11"/>
      <c r="X261" s="11"/>
      <c r="Y261" s="11"/>
      <c r="Z261" s="11"/>
      <c r="AA261" s="11"/>
      <c r="AB261" s="11"/>
      <c r="AC261" s="11"/>
      <c r="AD261" s="11"/>
      <c r="AE261" s="11"/>
      <c r="AF261" s="11"/>
      <c r="AG261" s="11"/>
      <c r="AH261" s="11"/>
      <c r="AI261" s="11"/>
      <c r="AJ261" s="11"/>
      <c r="AK261" s="11"/>
      <c r="AL261" s="11"/>
      <c r="AM261" s="11"/>
      <c r="AN261" s="11"/>
      <c r="AO261" s="11"/>
      <c r="AP261" s="11"/>
      <c r="AQ261" s="11"/>
      <c r="AR261" s="11"/>
      <c r="AS261" s="11"/>
      <c r="AT261" s="11"/>
      <c r="AU261" s="11"/>
      <c r="AV261" s="11"/>
      <c r="AW261" s="11"/>
      <c r="AX261" s="11"/>
      <c r="AY261" s="11"/>
      <c r="AZ261" s="11"/>
      <c r="BA261" s="11"/>
      <c r="BB261" s="11"/>
      <c r="BC261" s="11"/>
      <c r="BD261" s="11"/>
      <c r="BE261" s="11"/>
      <c r="BF261" s="11"/>
      <c r="BG261" s="11"/>
      <c r="BH261" s="11"/>
      <c r="BI261" s="11"/>
      <c r="BJ261" s="11"/>
      <c r="BK261" s="11"/>
      <c r="BL261" s="11"/>
      <c r="BM261" s="11"/>
      <c r="BN261" s="11"/>
      <c r="BO261" s="11"/>
      <c r="BP261" s="11"/>
      <c r="BQ261" s="11"/>
      <c r="BR261" s="11"/>
      <c r="BS261" s="11"/>
      <c r="BT261" s="11"/>
      <c r="BU261" s="11"/>
      <c r="BV261" s="11"/>
      <c r="BW261" s="11"/>
      <c r="BX261" s="11"/>
      <c r="BY261" s="11"/>
      <c r="BZ261" s="11"/>
      <c r="CA261" s="11"/>
      <c r="CB261" s="11"/>
      <c r="CC261" s="11"/>
      <c r="CD261" s="11"/>
    </row>
    <row r="262" spans="1:82" x14ac:dyDescent="0.2">
      <c r="A262" s="11"/>
      <c r="B262" s="11"/>
      <c r="C262" s="11"/>
      <c r="D262" s="11"/>
      <c r="E262" s="11"/>
      <c r="F262" s="11"/>
      <c r="G262" s="11"/>
      <c r="H262" s="11"/>
      <c r="I262" s="11"/>
      <c r="J262" s="11"/>
      <c r="K262" s="11"/>
      <c r="L262" s="11"/>
      <c r="M262" s="11"/>
      <c r="N262" s="11"/>
      <c r="O262" s="11"/>
      <c r="P262" s="11"/>
      <c r="Q262" s="11"/>
      <c r="R262" s="11"/>
      <c r="S262" s="11"/>
      <c r="T262" s="11"/>
      <c r="U262" s="11"/>
      <c r="V262" s="11"/>
      <c r="W262" s="11"/>
      <c r="X262" s="11"/>
      <c r="Y262" s="11"/>
      <c r="Z262" s="11"/>
      <c r="AA262" s="11"/>
      <c r="AB262" s="11"/>
      <c r="AC262" s="11"/>
      <c r="AD262" s="11"/>
      <c r="AE262" s="11"/>
      <c r="AF262" s="11"/>
      <c r="AG262" s="11"/>
      <c r="AH262" s="11"/>
      <c r="AI262" s="11"/>
      <c r="AJ262" s="11"/>
      <c r="AK262" s="11"/>
      <c r="AL262" s="11"/>
      <c r="AM262" s="11"/>
      <c r="AN262" s="11"/>
      <c r="AO262" s="11"/>
      <c r="AP262" s="11"/>
      <c r="AQ262" s="11"/>
      <c r="AR262" s="11"/>
      <c r="AS262" s="11"/>
      <c r="AT262" s="11"/>
      <c r="AU262" s="11"/>
      <c r="AV262" s="11"/>
      <c r="AW262" s="11"/>
      <c r="AX262" s="11"/>
      <c r="AY262" s="11"/>
      <c r="AZ262" s="11"/>
      <c r="BA262" s="11"/>
      <c r="BB262" s="11"/>
      <c r="BC262" s="11"/>
      <c r="BD262" s="11"/>
      <c r="BE262" s="11"/>
      <c r="BF262" s="11"/>
      <c r="BG262" s="11"/>
      <c r="BH262" s="11"/>
      <c r="BI262" s="11"/>
      <c r="BJ262" s="11"/>
      <c r="BK262" s="11"/>
      <c r="BL262" s="11"/>
      <c r="BM262" s="11"/>
      <c r="BN262" s="11"/>
      <c r="BO262" s="11"/>
      <c r="BP262" s="11"/>
      <c r="BQ262" s="11"/>
      <c r="BR262" s="11"/>
      <c r="BS262" s="11"/>
      <c r="BT262" s="11"/>
      <c r="BU262" s="11"/>
      <c r="BV262" s="11"/>
      <c r="BW262" s="11"/>
      <c r="BX262" s="11"/>
      <c r="BY262" s="11"/>
      <c r="BZ262" s="11"/>
      <c r="CA262" s="11"/>
      <c r="CB262" s="11"/>
      <c r="CC262" s="11"/>
      <c r="CD262" s="11"/>
    </row>
    <row r="263" spans="1:82" x14ac:dyDescent="0.2">
      <c r="A263" s="11"/>
      <c r="B263" s="11"/>
      <c r="C263" s="11"/>
      <c r="D263" s="11"/>
      <c r="E263" s="11"/>
      <c r="F263" s="11"/>
      <c r="G263" s="11"/>
      <c r="H263" s="11"/>
      <c r="I263" s="11"/>
      <c r="J263" s="11"/>
      <c r="K263" s="11"/>
      <c r="L263" s="11"/>
      <c r="M263" s="11"/>
      <c r="N263" s="11"/>
      <c r="O263" s="11"/>
      <c r="P263" s="11"/>
      <c r="Q263" s="11"/>
      <c r="R263" s="11"/>
      <c r="S263" s="11"/>
      <c r="T263" s="11"/>
      <c r="U263" s="11"/>
      <c r="V263" s="11"/>
      <c r="W263" s="11"/>
      <c r="X263" s="11"/>
      <c r="Y263" s="11"/>
      <c r="Z263" s="11"/>
      <c r="AA263" s="11"/>
      <c r="AB263" s="11"/>
      <c r="AC263" s="11"/>
      <c r="AD263" s="11"/>
      <c r="AE263" s="11"/>
      <c r="AF263" s="11"/>
      <c r="AG263" s="11"/>
      <c r="AH263" s="11"/>
      <c r="AI263" s="11"/>
      <c r="AJ263" s="11"/>
      <c r="AK263" s="11"/>
      <c r="AL263" s="11"/>
      <c r="AM263" s="11"/>
      <c r="AN263" s="11"/>
      <c r="AO263" s="11"/>
      <c r="AP263" s="11"/>
      <c r="AQ263" s="11"/>
      <c r="AR263" s="11"/>
      <c r="AS263" s="11"/>
      <c r="AT263" s="11"/>
      <c r="AU263" s="11"/>
      <c r="AV263" s="11"/>
      <c r="AW263" s="11"/>
      <c r="AX263" s="11"/>
      <c r="AY263" s="11"/>
      <c r="AZ263" s="11"/>
      <c r="BA263" s="11"/>
      <c r="BB263" s="11"/>
      <c r="BC263" s="11"/>
      <c r="BD263" s="11"/>
      <c r="BE263" s="11"/>
      <c r="BF263" s="11"/>
      <c r="BG263" s="11"/>
      <c r="BH263" s="11"/>
      <c r="BI263" s="11"/>
      <c r="BJ263" s="11"/>
      <c r="BK263" s="11"/>
      <c r="BL263" s="11"/>
      <c r="BM263" s="11"/>
      <c r="BN263" s="11"/>
      <c r="BO263" s="11"/>
      <c r="BP263" s="11"/>
      <c r="BQ263" s="11"/>
      <c r="BR263" s="11"/>
      <c r="BS263" s="11"/>
      <c r="BT263" s="11"/>
      <c r="BU263" s="11"/>
      <c r="BV263" s="11"/>
      <c r="BW263" s="11"/>
      <c r="BX263" s="11"/>
      <c r="BY263" s="11"/>
      <c r="BZ263" s="11"/>
      <c r="CA263" s="11"/>
      <c r="CB263" s="11"/>
      <c r="CC263" s="11"/>
      <c r="CD263" s="11"/>
    </row>
    <row r="264" spans="1:82" x14ac:dyDescent="0.2">
      <c r="A264" s="11"/>
      <c r="B264" s="11"/>
      <c r="C264" s="11"/>
      <c r="D264" s="11"/>
      <c r="E264" s="11"/>
      <c r="F264" s="11"/>
      <c r="G264" s="11"/>
      <c r="H264" s="11"/>
      <c r="I264" s="11"/>
      <c r="J264" s="11"/>
      <c r="K264" s="11"/>
      <c r="L264" s="11"/>
      <c r="M264" s="11"/>
      <c r="N264" s="11"/>
      <c r="O264" s="11"/>
      <c r="P264" s="11"/>
      <c r="Q264" s="11"/>
      <c r="R264" s="11"/>
      <c r="S264" s="11"/>
      <c r="T264" s="11"/>
      <c r="U264" s="11"/>
      <c r="V264" s="11"/>
      <c r="W264" s="11"/>
      <c r="X264" s="11"/>
      <c r="Y264" s="11"/>
      <c r="Z264" s="11"/>
      <c r="AA264" s="11"/>
      <c r="AB264" s="11"/>
      <c r="AC264" s="11"/>
      <c r="AD264" s="11"/>
      <c r="AE264" s="11"/>
      <c r="AF264" s="11"/>
      <c r="AG264" s="11"/>
      <c r="AH264" s="11"/>
      <c r="AI264" s="11"/>
      <c r="AJ264" s="11"/>
      <c r="AK264" s="11"/>
      <c r="AL264" s="11"/>
      <c r="AM264" s="11"/>
      <c r="AN264" s="11"/>
      <c r="AO264" s="11"/>
      <c r="AP264" s="11"/>
      <c r="AQ264" s="11"/>
      <c r="AR264" s="11"/>
      <c r="AS264" s="11"/>
      <c r="AT264" s="11"/>
      <c r="AU264" s="11"/>
      <c r="AV264" s="11"/>
      <c r="AW264" s="11"/>
      <c r="AX264" s="11"/>
      <c r="AY264" s="11"/>
      <c r="AZ264" s="11"/>
      <c r="BA264" s="11"/>
      <c r="BB264" s="11"/>
      <c r="BC264" s="11"/>
      <c r="BD264" s="11"/>
      <c r="BE264" s="11"/>
      <c r="BF264" s="11"/>
      <c r="BG264" s="11"/>
      <c r="BH264" s="11"/>
      <c r="BI264" s="11"/>
      <c r="BJ264" s="11"/>
      <c r="BK264" s="11"/>
      <c r="BL264" s="11"/>
      <c r="BM264" s="11"/>
      <c r="BN264" s="11"/>
      <c r="BO264" s="11"/>
      <c r="BP264" s="11"/>
      <c r="BQ264" s="11"/>
      <c r="BR264" s="11"/>
      <c r="BS264" s="11"/>
      <c r="BT264" s="11"/>
      <c r="BU264" s="11"/>
      <c r="BV264" s="11"/>
      <c r="BW264" s="11"/>
      <c r="BX264" s="11"/>
      <c r="BY264" s="11"/>
      <c r="BZ264" s="11"/>
      <c r="CA264" s="11"/>
      <c r="CB264" s="11"/>
      <c r="CC264" s="11"/>
      <c r="CD264" s="11"/>
    </row>
    <row r="265" spans="1:82" x14ac:dyDescent="0.2">
      <c r="A265" s="11"/>
      <c r="B265" s="11"/>
      <c r="C265" s="11"/>
      <c r="D265" s="11"/>
      <c r="E265" s="11"/>
      <c r="F265" s="11"/>
      <c r="G265" s="11"/>
      <c r="H265" s="11"/>
      <c r="I265" s="11"/>
      <c r="J265" s="11"/>
      <c r="K265" s="11"/>
      <c r="L265" s="11"/>
      <c r="M265" s="11"/>
      <c r="N265" s="11"/>
      <c r="O265" s="11"/>
      <c r="P265" s="11"/>
      <c r="Q265" s="11"/>
      <c r="R265" s="11"/>
      <c r="S265" s="11"/>
      <c r="T265" s="11"/>
      <c r="U265" s="11"/>
      <c r="V265" s="11"/>
      <c r="W265" s="11"/>
      <c r="X265" s="11"/>
      <c r="Y265" s="11"/>
      <c r="Z265" s="11"/>
      <c r="AA265" s="11"/>
      <c r="AB265" s="11"/>
      <c r="AC265" s="11"/>
      <c r="AD265" s="11"/>
      <c r="AE265" s="11"/>
      <c r="AF265" s="11"/>
      <c r="AG265" s="11"/>
      <c r="AH265" s="11"/>
      <c r="AI265" s="11"/>
      <c r="AJ265" s="11"/>
      <c r="AK265" s="11"/>
      <c r="AL265" s="11"/>
      <c r="AM265" s="11"/>
      <c r="AN265" s="11"/>
      <c r="AO265" s="11"/>
      <c r="AP265" s="11"/>
      <c r="AQ265" s="11"/>
      <c r="AR265" s="11"/>
      <c r="AS265" s="11"/>
      <c r="AT265" s="11"/>
      <c r="AU265" s="11"/>
      <c r="AV265" s="11"/>
      <c r="AW265" s="11"/>
      <c r="AX265" s="11"/>
      <c r="AY265" s="11"/>
      <c r="AZ265" s="11"/>
      <c r="BA265" s="11"/>
      <c r="BB265" s="11"/>
      <c r="BC265" s="11"/>
      <c r="BD265" s="11"/>
      <c r="BE265" s="11"/>
      <c r="BF265" s="11"/>
      <c r="BG265" s="11"/>
      <c r="BH265" s="11"/>
      <c r="BI265" s="11"/>
      <c r="BJ265" s="11"/>
      <c r="BK265" s="11"/>
      <c r="BL265" s="11"/>
      <c r="BM265" s="11"/>
      <c r="BN265" s="11"/>
      <c r="BO265" s="11"/>
      <c r="BP265" s="11"/>
      <c r="BQ265" s="11"/>
      <c r="BR265" s="11"/>
      <c r="BS265" s="11"/>
      <c r="BT265" s="11"/>
      <c r="BU265" s="11"/>
      <c r="BV265" s="11"/>
      <c r="BW265" s="11"/>
      <c r="BX265" s="11"/>
      <c r="BY265" s="11"/>
      <c r="BZ265" s="11"/>
      <c r="CA265" s="11"/>
      <c r="CB265" s="11"/>
      <c r="CC265" s="11"/>
      <c r="CD265" s="11"/>
    </row>
    <row r="266" spans="1:82" x14ac:dyDescent="0.2">
      <c r="A266" s="11"/>
      <c r="B266" s="11"/>
      <c r="C266" s="11"/>
      <c r="D266" s="11"/>
      <c r="E266" s="11"/>
      <c r="F266" s="11"/>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
      <c r="AF266" s="11"/>
      <c r="AG266" s="11"/>
      <c r="AH266" s="11"/>
      <c r="AI266" s="11"/>
      <c r="AJ266" s="11"/>
      <c r="AK266" s="11"/>
      <c r="AL266" s="11"/>
      <c r="AM266" s="11"/>
      <c r="AN266" s="11"/>
      <c r="AO266" s="11"/>
      <c r="AP266" s="11"/>
      <c r="AQ266" s="11"/>
      <c r="AR266" s="11"/>
      <c r="AS266" s="11"/>
      <c r="AT266" s="11"/>
      <c r="AU266" s="11"/>
      <c r="AV266" s="11"/>
      <c r="AW266" s="11"/>
      <c r="AX266" s="11"/>
      <c r="AY266" s="11"/>
      <c r="AZ266" s="11"/>
      <c r="BA266" s="11"/>
      <c r="BB266" s="11"/>
      <c r="BC266" s="11"/>
      <c r="BD266" s="11"/>
      <c r="BE266" s="11"/>
      <c r="BF266" s="11"/>
      <c r="BG266" s="11"/>
      <c r="BH266" s="11"/>
      <c r="BI266" s="11"/>
      <c r="BJ266" s="11"/>
      <c r="BK266" s="11"/>
      <c r="BL266" s="11"/>
      <c r="BM266" s="11"/>
      <c r="BN266" s="11"/>
      <c r="BO266" s="11"/>
      <c r="BP266" s="11"/>
      <c r="BQ266" s="11"/>
      <c r="BR266" s="11"/>
      <c r="BS266" s="11"/>
      <c r="BT266" s="11"/>
      <c r="BU266" s="11"/>
      <c r="BV266" s="11"/>
      <c r="BW266" s="11"/>
      <c r="BX266" s="11"/>
      <c r="BY266" s="11"/>
      <c r="BZ266" s="11"/>
      <c r="CA266" s="11"/>
      <c r="CB266" s="11"/>
      <c r="CC266" s="11"/>
      <c r="CD266" s="11"/>
    </row>
    <row r="267" spans="1:82" x14ac:dyDescent="0.2">
      <c r="A267" s="11"/>
      <c r="B267" s="11"/>
      <c r="C267" s="11"/>
      <c r="D267" s="11"/>
      <c r="E267" s="11"/>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c r="AI267" s="11"/>
      <c r="AJ267" s="11"/>
      <c r="AK267" s="11"/>
      <c r="AL267" s="11"/>
      <c r="AM267" s="11"/>
      <c r="AN267" s="11"/>
      <c r="AO267" s="11"/>
      <c r="AP267" s="11"/>
      <c r="AQ267" s="11"/>
      <c r="AR267" s="11"/>
      <c r="AS267" s="11"/>
      <c r="AT267" s="11"/>
      <c r="AU267" s="11"/>
      <c r="AV267" s="11"/>
      <c r="AW267" s="11"/>
      <c r="AX267" s="11"/>
      <c r="AY267" s="11"/>
      <c r="AZ267" s="11"/>
      <c r="BA267" s="11"/>
      <c r="BB267" s="11"/>
      <c r="BC267" s="11"/>
      <c r="BD267" s="11"/>
      <c r="BE267" s="11"/>
      <c r="BF267" s="11"/>
      <c r="BG267" s="11"/>
      <c r="BH267" s="11"/>
      <c r="BI267" s="11"/>
      <c r="BJ267" s="11"/>
      <c r="BK267" s="11"/>
      <c r="BL267" s="11"/>
      <c r="BM267" s="11"/>
      <c r="BN267" s="11"/>
      <c r="BO267" s="11"/>
      <c r="BP267" s="11"/>
      <c r="BQ267" s="11"/>
      <c r="BR267" s="11"/>
      <c r="BS267" s="11"/>
      <c r="BT267" s="11"/>
      <c r="BU267" s="11"/>
      <c r="BV267" s="11"/>
      <c r="BW267" s="11"/>
      <c r="BX267" s="11"/>
      <c r="BY267" s="11"/>
      <c r="BZ267" s="11"/>
      <c r="CA267" s="11"/>
      <c r="CB267" s="11"/>
      <c r="CC267" s="11"/>
      <c r="CD267" s="11"/>
    </row>
    <row r="268" spans="1:82" x14ac:dyDescent="0.2">
      <c r="A268" s="11"/>
      <c r="B268" s="11"/>
      <c r="C268" s="11"/>
      <c r="D268" s="11"/>
      <c r="E268" s="11"/>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c r="AI268" s="11"/>
      <c r="AJ268" s="11"/>
      <c r="AK268" s="11"/>
      <c r="AL268" s="11"/>
      <c r="AM268" s="11"/>
      <c r="AN268" s="11"/>
      <c r="AO268" s="11"/>
      <c r="AP268" s="11"/>
      <c r="AQ268" s="11"/>
      <c r="AR268" s="11"/>
      <c r="AS268" s="11"/>
      <c r="AT268" s="11"/>
      <c r="AU268" s="11"/>
      <c r="AV268" s="11"/>
      <c r="AW268" s="11"/>
      <c r="AX268" s="11"/>
      <c r="AY268" s="11"/>
      <c r="AZ268" s="11"/>
      <c r="BA268" s="11"/>
      <c r="BB268" s="11"/>
      <c r="BC268" s="11"/>
      <c r="BD268" s="11"/>
      <c r="BE268" s="11"/>
      <c r="BF268" s="11"/>
      <c r="BG268" s="11"/>
      <c r="BH268" s="11"/>
      <c r="BI268" s="11"/>
      <c r="BJ268" s="11"/>
      <c r="BK268" s="11"/>
      <c r="BL268" s="11"/>
      <c r="BM268" s="11"/>
      <c r="BN268" s="11"/>
      <c r="BO268" s="11"/>
      <c r="BP268" s="11"/>
      <c r="BQ268" s="11"/>
      <c r="BR268" s="11"/>
      <c r="BS268" s="11"/>
      <c r="BT268" s="11"/>
      <c r="BU268" s="11"/>
      <c r="BV268" s="11"/>
      <c r="BW268" s="11"/>
      <c r="BX268" s="11"/>
      <c r="BY268" s="11"/>
      <c r="BZ268" s="11"/>
      <c r="CA268" s="11"/>
      <c r="CB268" s="11"/>
      <c r="CC268" s="11"/>
      <c r="CD268" s="11"/>
    </row>
    <row r="269" spans="1:82" x14ac:dyDescent="0.2">
      <c r="A269" s="11"/>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c r="BP269" s="11"/>
      <c r="BQ269" s="11"/>
      <c r="BR269" s="11"/>
      <c r="BS269" s="11"/>
      <c r="BT269" s="11"/>
      <c r="BU269" s="11"/>
      <c r="BV269" s="11"/>
      <c r="BW269" s="11"/>
      <c r="BX269" s="11"/>
      <c r="BY269" s="11"/>
      <c r="BZ269" s="11"/>
      <c r="CA269" s="11"/>
      <c r="CB269" s="11"/>
      <c r="CC269" s="11"/>
      <c r="CD269" s="11"/>
    </row>
    <row r="270" spans="1:82" x14ac:dyDescent="0.2">
      <c r="A270" s="11"/>
      <c r="B270" s="11"/>
      <c r="C270" s="11"/>
      <c r="D270" s="11"/>
      <c r="E270" s="11"/>
      <c r="F270" s="11"/>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c r="AE270" s="11"/>
      <c r="AF270" s="11"/>
      <c r="AG270" s="11"/>
      <c r="AH270" s="11"/>
      <c r="AI270" s="11"/>
      <c r="AJ270" s="11"/>
      <c r="AK270" s="11"/>
      <c r="AL270" s="11"/>
      <c r="AM270" s="11"/>
      <c r="AN270" s="11"/>
      <c r="AO270" s="11"/>
      <c r="AP270" s="11"/>
      <c r="AQ270" s="11"/>
      <c r="AR270" s="11"/>
      <c r="AS270" s="11"/>
      <c r="AT270" s="11"/>
      <c r="AU270" s="11"/>
      <c r="AV270" s="11"/>
      <c r="AW270" s="11"/>
      <c r="AX270" s="11"/>
      <c r="AY270" s="11"/>
      <c r="AZ270" s="11"/>
      <c r="BA270" s="11"/>
      <c r="BB270" s="11"/>
      <c r="BC270" s="11"/>
      <c r="BD270" s="11"/>
      <c r="BE270" s="11"/>
      <c r="BF270" s="11"/>
      <c r="BG270" s="11"/>
      <c r="BH270" s="11"/>
      <c r="BI270" s="11"/>
      <c r="BJ270" s="11"/>
      <c r="BK270" s="11"/>
      <c r="BL270" s="11"/>
      <c r="BM270" s="11"/>
      <c r="BN270" s="11"/>
      <c r="BO270" s="11"/>
      <c r="BP270" s="11"/>
      <c r="BQ270" s="11"/>
      <c r="BR270" s="11"/>
      <c r="BS270" s="11"/>
      <c r="BT270" s="11"/>
      <c r="BU270" s="11"/>
      <c r="BV270" s="11"/>
      <c r="BW270" s="11"/>
      <c r="BX270" s="11"/>
      <c r="BY270" s="11"/>
      <c r="BZ270" s="11"/>
      <c r="CA270" s="11"/>
      <c r="CB270" s="11"/>
      <c r="CC270" s="11"/>
      <c r="CD270" s="11"/>
    </row>
    <row r="271" spans="1:82" x14ac:dyDescent="0.2">
      <c r="A271" s="11"/>
      <c r="B271" s="11"/>
      <c r="C271" s="11"/>
      <c r="D271" s="11"/>
      <c r="E271" s="11"/>
      <c r="F271" s="11"/>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c r="AE271" s="11"/>
      <c r="AF271" s="11"/>
      <c r="AG271" s="11"/>
      <c r="AH271" s="11"/>
      <c r="AI271" s="11"/>
      <c r="AJ271" s="11"/>
      <c r="AK271" s="11"/>
      <c r="AL271" s="11"/>
      <c r="AM271" s="11"/>
      <c r="AN271" s="11"/>
      <c r="AO271" s="11"/>
      <c r="AP271" s="11"/>
      <c r="AQ271" s="11"/>
      <c r="AR271" s="11"/>
      <c r="AS271" s="11"/>
      <c r="AT271" s="11"/>
      <c r="AU271" s="11"/>
      <c r="AV271" s="11"/>
      <c r="AW271" s="11"/>
      <c r="AX271" s="11"/>
      <c r="AY271" s="11"/>
      <c r="AZ271" s="11"/>
      <c r="BA271" s="11"/>
      <c r="BB271" s="11"/>
      <c r="BC271" s="11"/>
      <c r="BD271" s="11"/>
      <c r="BE271" s="11"/>
      <c r="BF271" s="11"/>
      <c r="BG271" s="11"/>
      <c r="BH271" s="11"/>
      <c r="BI271" s="11"/>
      <c r="BJ271" s="11"/>
      <c r="BK271" s="11"/>
      <c r="BL271" s="11"/>
      <c r="BM271" s="11"/>
      <c r="BN271" s="11"/>
      <c r="BO271" s="11"/>
      <c r="BP271" s="11"/>
      <c r="BQ271" s="11"/>
      <c r="BR271" s="11"/>
      <c r="BS271" s="11"/>
      <c r="BT271" s="11"/>
      <c r="BU271" s="11"/>
      <c r="BV271" s="11"/>
      <c r="BW271" s="11"/>
      <c r="BX271" s="11"/>
      <c r="BY271" s="11"/>
      <c r="BZ271" s="11"/>
      <c r="CA271" s="11"/>
      <c r="CB271" s="11"/>
      <c r="CC271" s="11"/>
      <c r="CD271" s="11"/>
    </row>
    <row r="272" spans="1:82" x14ac:dyDescent="0.2">
      <c r="A272" s="11"/>
      <c r="B272" s="11"/>
      <c r="C272" s="11"/>
      <c r="D272" s="11"/>
      <c r="E272" s="11"/>
      <c r="F272" s="11"/>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c r="AE272" s="11"/>
      <c r="AF272" s="11"/>
      <c r="AG272" s="11"/>
      <c r="AH272" s="11"/>
      <c r="AI272" s="11"/>
      <c r="AJ272" s="11"/>
      <c r="AK272" s="11"/>
      <c r="AL272" s="11"/>
      <c r="AM272" s="11"/>
      <c r="AN272" s="11"/>
      <c r="AO272" s="11"/>
      <c r="AP272" s="11"/>
      <c r="AQ272" s="11"/>
      <c r="AR272" s="11"/>
      <c r="AS272" s="11"/>
      <c r="AT272" s="11"/>
      <c r="AU272" s="11"/>
      <c r="AV272" s="11"/>
      <c r="AW272" s="11"/>
      <c r="AX272" s="11"/>
      <c r="AY272" s="11"/>
      <c r="AZ272" s="11"/>
      <c r="BA272" s="11"/>
      <c r="BB272" s="11"/>
      <c r="BC272" s="11"/>
      <c r="BD272" s="11"/>
      <c r="BE272" s="11"/>
      <c r="BF272" s="11"/>
      <c r="BG272" s="11"/>
      <c r="BH272" s="11"/>
      <c r="BI272" s="11"/>
      <c r="BJ272" s="11"/>
      <c r="BK272" s="11"/>
      <c r="BL272" s="11"/>
      <c r="BM272" s="11"/>
      <c r="BN272" s="11"/>
      <c r="BO272" s="11"/>
      <c r="BP272" s="11"/>
      <c r="BQ272" s="11"/>
      <c r="BR272" s="11"/>
      <c r="BS272" s="11"/>
      <c r="BT272" s="11"/>
      <c r="BU272" s="11"/>
      <c r="BV272" s="11"/>
      <c r="BW272" s="11"/>
      <c r="BX272" s="11"/>
      <c r="BY272" s="11"/>
      <c r="BZ272" s="11"/>
      <c r="CA272" s="11"/>
      <c r="CB272" s="11"/>
      <c r="CC272" s="11"/>
      <c r="CD272" s="11"/>
    </row>
    <row r="273" spans="1:82" x14ac:dyDescent="0.2">
      <c r="A273" s="11"/>
      <c r="B273" s="11"/>
      <c r="C273" s="11"/>
      <c r="D273" s="11"/>
      <c r="E273" s="11"/>
      <c r="F273" s="11"/>
      <c r="G273" s="11"/>
      <c r="H273" s="11"/>
      <c r="I273" s="11"/>
      <c r="J273" s="11"/>
      <c r="K273" s="11"/>
      <c r="L273" s="11"/>
      <c r="M273" s="11"/>
      <c r="N273" s="11"/>
      <c r="O273" s="11"/>
      <c r="P273" s="11"/>
      <c r="Q273" s="11"/>
      <c r="R273" s="11"/>
      <c r="S273" s="11"/>
      <c r="T273" s="11"/>
      <c r="U273" s="11"/>
      <c r="V273" s="11"/>
      <c r="W273" s="11"/>
      <c r="X273" s="11"/>
      <c r="Y273" s="11"/>
      <c r="Z273" s="11"/>
      <c r="AA273" s="11"/>
      <c r="AB273" s="11"/>
      <c r="AC273" s="11"/>
      <c r="AD273" s="11"/>
      <c r="AE273" s="11"/>
      <c r="AF273" s="11"/>
      <c r="AG273" s="11"/>
      <c r="AH273" s="11"/>
      <c r="AI273" s="11"/>
      <c r="AJ273" s="11"/>
      <c r="AK273" s="11"/>
      <c r="AL273" s="11"/>
      <c r="AM273" s="11"/>
      <c r="AN273" s="11"/>
      <c r="AO273" s="11"/>
      <c r="AP273" s="11"/>
      <c r="AQ273" s="11"/>
      <c r="AR273" s="11"/>
      <c r="AS273" s="11"/>
      <c r="AT273" s="11"/>
      <c r="AU273" s="11"/>
      <c r="AV273" s="11"/>
      <c r="AW273" s="11"/>
      <c r="AX273" s="11"/>
      <c r="AY273" s="11"/>
      <c r="AZ273" s="11"/>
      <c r="BA273" s="11"/>
      <c r="BB273" s="11"/>
      <c r="BC273" s="11"/>
      <c r="BD273" s="11"/>
      <c r="BE273" s="11"/>
      <c r="BF273" s="11"/>
      <c r="BG273" s="11"/>
      <c r="BH273" s="11"/>
      <c r="BI273" s="11"/>
      <c r="BJ273" s="11"/>
      <c r="BK273" s="11"/>
      <c r="BL273" s="11"/>
      <c r="BM273" s="11"/>
      <c r="BN273" s="11"/>
      <c r="BO273" s="11"/>
      <c r="BP273" s="11"/>
      <c r="BQ273" s="11"/>
      <c r="BR273" s="11"/>
      <c r="BS273" s="11"/>
      <c r="BT273" s="11"/>
      <c r="BU273" s="11"/>
      <c r="BV273" s="11"/>
      <c r="BW273" s="11"/>
      <c r="BX273" s="11"/>
      <c r="BY273" s="11"/>
      <c r="BZ273" s="11"/>
      <c r="CA273" s="11"/>
      <c r="CB273" s="11"/>
      <c r="CC273" s="11"/>
      <c r="CD273" s="11"/>
    </row>
    <row r="274" spans="1:82" x14ac:dyDescent="0.2">
      <c r="A274" s="11"/>
      <c r="B274" s="11"/>
      <c r="C274" s="11"/>
      <c r="D274" s="11"/>
      <c r="E274" s="11"/>
      <c r="F274" s="11"/>
      <c r="G274" s="11"/>
      <c r="H274" s="11"/>
      <c r="I274" s="11"/>
      <c r="J274" s="11"/>
      <c r="K274" s="11"/>
      <c r="L274" s="11"/>
      <c r="M274" s="11"/>
      <c r="N274" s="11"/>
      <c r="O274" s="11"/>
      <c r="P274" s="11"/>
      <c r="Q274" s="11"/>
      <c r="R274" s="11"/>
      <c r="S274" s="11"/>
      <c r="T274" s="11"/>
      <c r="U274" s="11"/>
      <c r="V274" s="11"/>
      <c r="W274" s="11"/>
      <c r="X274" s="11"/>
      <c r="Y274" s="11"/>
      <c r="Z274" s="11"/>
      <c r="AA274" s="11"/>
      <c r="AB274" s="11"/>
      <c r="AC274" s="11"/>
      <c r="AD274" s="11"/>
      <c r="AE274" s="11"/>
      <c r="AF274" s="11"/>
      <c r="AG274" s="11"/>
      <c r="AH274" s="11"/>
      <c r="AI274" s="11"/>
      <c r="AJ274" s="11"/>
      <c r="AK274" s="11"/>
      <c r="AL274" s="11"/>
      <c r="AM274" s="11"/>
      <c r="AN274" s="11"/>
      <c r="AO274" s="11"/>
      <c r="AP274" s="11"/>
      <c r="AQ274" s="11"/>
      <c r="AR274" s="11"/>
      <c r="AS274" s="11"/>
      <c r="AT274" s="11"/>
      <c r="AU274" s="11"/>
      <c r="AV274" s="11"/>
      <c r="AW274" s="11"/>
      <c r="AX274" s="11"/>
      <c r="AY274" s="11"/>
      <c r="AZ274" s="11"/>
      <c r="BA274" s="11"/>
      <c r="BB274" s="11"/>
      <c r="BC274" s="11"/>
      <c r="BD274" s="11"/>
      <c r="BE274" s="11"/>
      <c r="BF274" s="11"/>
      <c r="BG274" s="11"/>
      <c r="BH274" s="11"/>
      <c r="BI274" s="11"/>
      <c r="BJ274" s="11"/>
      <c r="BK274" s="11"/>
      <c r="BL274" s="11"/>
      <c r="BM274" s="11"/>
      <c r="BN274" s="11"/>
      <c r="BO274" s="11"/>
      <c r="BP274" s="11"/>
      <c r="BQ274" s="11"/>
      <c r="BR274" s="11"/>
      <c r="BS274" s="11"/>
      <c r="BT274" s="11"/>
      <c r="BU274" s="11"/>
      <c r="BV274" s="11"/>
      <c r="BW274" s="11"/>
      <c r="BX274" s="11"/>
      <c r="BY274" s="11"/>
      <c r="BZ274" s="11"/>
      <c r="CA274" s="11"/>
      <c r="CB274" s="11"/>
      <c r="CC274" s="11"/>
      <c r="CD274" s="11"/>
    </row>
    <row r="275" spans="1:82" x14ac:dyDescent="0.2">
      <c r="A275" s="11"/>
      <c r="B275" s="11"/>
      <c r="C275" s="11"/>
      <c r="D275" s="11"/>
      <c r="E275" s="11"/>
      <c r="F275" s="11"/>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11"/>
      <c r="AH275" s="11"/>
      <c r="AI275" s="11"/>
      <c r="AJ275" s="11"/>
      <c r="AK275" s="11"/>
      <c r="AL275" s="11"/>
      <c r="AM275" s="11"/>
      <c r="AN275" s="11"/>
      <c r="AO275" s="11"/>
      <c r="AP275" s="11"/>
      <c r="AQ275" s="11"/>
      <c r="AR275" s="11"/>
      <c r="AS275" s="11"/>
      <c r="AT275" s="11"/>
      <c r="AU275" s="11"/>
      <c r="AV275" s="11"/>
      <c r="AW275" s="11"/>
      <c r="AX275" s="11"/>
      <c r="AY275" s="11"/>
      <c r="AZ275" s="11"/>
      <c r="BA275" s="11"/>
      <c r="BB275" s="11"/>
      <c r="BC275" s="11"/>
      <c r="BD275" s="11"/>
      <c r="BE275" s="11"/>
      <c r="BF275" s="11"/>
      <c r="BG275" s="11"/>
      <c r="BH275" s="11"/>
      <c r="BI275" s="11"/>
      <c r="BJ275" s="11"/>
      <c r="BK275" s="11"/>
      <c r="BL275" s="11"/>
      <c r="BM275" s="11"/>
      <c r="BN275" s="11"/>
      <c r="BO275" s="11"/>
      <c r="BP275" s="11"/>
      <c r="BQ275" s="11"/>
      <c r="BR275" s="11"/>
      <c r="BS275" s="11"/>
      <c r="BT275" s="11"/>
      <c r="BU275" s="11"/>
      <c r="BV275" s="11"/>
      <c r="BW275" s="11"/>
      <c r="BX275" s="11"/>
      <c r="BY275" s="11"/>
      <c r="BZ275" s="11"/>
      <c r="CA275" s="11"/>
      <c r="CB275" s="11"/>
      <c r="CC275" s="11"/>
      <c r="CD275" s="11"/>
    </row>
    <row r="276" spans="1:82" x14ac:dyDescent="0.2">
      <c r="A276" s="11"/>
      <c r="B276" s="11"/>
      <c r="C276" s="11"/>
      <c r="D276" s="11"/>
      <c r="E276" s="11"/>
      <c r="F276" s="11"/>
      <c r="G276" s="11"/>
      <c r="H276" s="11"/>
      <c r="I276" s="11"/>
      <c r="J276" s="11"/>
      <c r="K276" s="11"/>
      <c r="L276" s="11"/>
      <c r="M276" s="11"/>
      <c r="N276" s="11"/>
      <c r="O276" s="11"/>
      <c r="P276" s="11"/>
      <c r="Q276" s="11"/>
      <c r="R276" s="11"/>
      <c r="S276" s="11"/>
      <c r="T276" s="11"/>
      <c r="U276" s="11"/>
      <c r="V276" s="11"/>
      <c r="W276" s="11"/>
      <c r="X276" s="11"/>
      <c r="Y276" s="11"/>
      <c r="Z276" s="11"/>
      <c r="AA276" s="11"/>
      <c r="AB276" s="11"/>
      <c r="AC276" s="11"/>
      <c r="AD276" s="11"/>
      <c r="AE276" s="11"/>
      <c r="AF276" s="11"/>
      <c r="AG276" s="11"/>
      <c r="AH276" s="11"/>
      <c r="AI276" s="11"/>
      <c r="AJ276" s="11"/>
      <c r="AK276" s="11"/>
      <c r="AL276" s="11"/>
      <c r="AM276" s="11"/>
      <c r="AN276" s="11"/>
      <c r="AO276" s="11"/>
      <c r="AP276" s="11"/>
      <c r="AQ276" s="11"/>
      <c r="AR276" s="11"/>
      <c r="AS276" s="11"/>
      <c r="AT276" s="11"/>
      <c r="AU276" s="11"/>
      <c r="AV276" s="11"/>
      <c r="AW276" s="11"/>
      <c r="AX276" s="11"/>
      <c r="AY276" s="11"/>
      <c r="AZ276" s="11"/>
      <c r="BA276" s="11"/>
      <c r="BB276" s="11"/>
      <c r="BC276" s="11"/>
      <c r="BD276" s="11"/>
      <c r="BE276" s="11"/>
      <c r="BF276" s="11"/>
      <c r="BG276" s="11"/>
      <c r="BH276" s="11"/>
      <c r="BI276" s="11"/>
      <c r="BJ276" s="11"/>
      <c r="BK276" s="11"/>
      <c r="BL276" s="11"/>
      <c r="BM276" s="11"/>
      <c r="BN276" s="11"/>
      <c r="BO276" s="11"/>
      <c r="BP276" s="11"/>
      <c r="BQ276" s="11"/>
      <c r="BR276" s="11"/>
      <c r="BS276" s="11"/>
      <c r="BT276" s="11"/>
      <c r="BU276" s="11"/>
      <c r="BV276" s="11"/>
      <c r="BW276" s="11"/>
      <c r="BX276" s="11"/>
      <c r="BY276" s="11"/>
      <c r="BZ276" s="11"/>
      <c r="CA276" s="11"/>
      <c r="CB276" s="11"/>
      <c r="CC276" s="11"/>
      <c r="CD276" s="11"/>
    </row>
    <row r="277" spans="1:82" x14ac:dyDescent="0.2">
      <c r="A277" s="11"/>
      <c r="B277" s="11"/>
      <c r="C277" s="11"/>
      <c r="D277" s="11"/>
      <c r="E277" s="11"/>
      <c r="F277" s="11"/>
      <c r="G277" s="11"/>
      <c r="H277" s="11"/>
      <c r="I277" s="11"/>
      <c r="J277" s="11"/>
      <c r="K277" s="11"/>
      <c r="L277" s="11"/>
      <c r="M277" s="11"/>
      <c r="N277" s="11"/>
      <c r="O277" s="11"/>
      <c r="P277" s="11"/>
      <c r="Q277" s="11"/>
      <c r="R277" s="11"/>
      <c r="S277" s="11"/>
      <c r="T277" s="11"/>
      <c r="U277" s="11"/>
      <c r="V277" s="11"/>
      <c r="W277" s="11"/>
      <c r="X277" s="11"/>
      <c r="Y277" s="11"/>
      <c r="Z277" s="11"/>
      <c r="AA277" s="11"/>
      <c r="AB277" s="11"/>
      <c r="AC277" s="11"/>
      <c r="AD277" s="11"/>
      <c r="AE277" s="11"/>
      <c r="AF277" s="11"/>
      <c r="AG277" s="11"/>
      <c r="AH277" s="11"/>
      <c r="AI277" s="11"/>
      <c r="AJ277" s="11"/>
      <c r="AK277" s="11"/>
      <c r="AL277" s="11"/>
      <c r="AM277" s="11"/>
      <c r="AN277" s="11"/>
      <c r="AO277" s="11"/>
      <c r="AP277" s="11"/>
      <c r="AQ277" s="11"/>
      <c r="AR277" s="11"/>
      <c r="AS277" s="11"/>
      <c r="AT277" s="11"/>
      <c r="AU277" s="11"/>
      <c r="AV277" s="11"/>
      <c r="AW277" s="11"/>
      <c r="AX277" s="11"/>
      <c r="AY277" s="11"/>
      <c r="AZ277" s="11"/>
      <c r="BA277" s="11"/>
      <c r="BB277" s="11"/>
      <c r="BC277" s="11"/>
      <c r="BD277" s="11"/>
      <c r="BE277" s="11"/>
      <c r="BF277" s="11"/>
      <c r="BG277" s="11"/>
      <c r="BH277" s="11"/>
      <c r="BI277" s="11"/>
      <c r="BJ277" s="11"/>
      <c r="BK277" s="11"/>
      <c r="BL277" s="11"/>
      <c r="BM277" s="11"/>
      <c r="BN277" s="11"/>
      <c r="BO277" s="11"/>
      <c r="BP277" s="11"/>
      <c r="BQ277" s="11"/>
      <c r="BR277" s="11"/>
      <c r="BS277" s="11"/>
      <c r="BT277" s="11"/>
      <c r="BU277" s="11"/>
      <c r="BV277" s="11"/>
      <c r="BW277" s="11"/>
      <c r="BX277" s="11"/>
      <c r="BY277" s="11"/>
      <c r="BZ277" s="11"/>
      <c r="CA277" s="11"/>
      <c r="CB277" s="11"/>
      <c r="CC277" s="11"/>
      <c r="CD277" s="11"/>
    </row>
    <row r="278" spans="1:82" x14ac:dyDescent="0.2">
      <c r="A278" s="11"/>
      <c r="B278" s="11"/>
      <c r="C278" s="11"/>
      <c r="D278" s="11"/>
      <c r="E278" s="11"/>
      <c r="F278" s="11"/>
      <c r="G278" s="11"/>
      <c r="H278" s="11"/>
      <c r="I278" s="11"/>
      <c r="J278" s="11"/>
      <c r="K278" s="11"/>
      <c r="L278" s="11"/>
      <c r="M278" s="11"/>
      <c r="N278" s="11"/>
      <c r="O278" s="11"/>
      <c r="P278" s="11"/>
      <c r="Q278" s="11"/>
      <c r="R278" s="11"/>
      <c r="S278" s="11"/>
      <c r="T278" s="11"/>
      <c r="U278" s="11"/>
      <c r="V278" s="11"/>
      <c r="W278" s="11"/>
      <c r="X278" s="11"/>
      <c r="Y278" s="11"/>
      <c r="Z278" s="11"/>
      <c r="AA278" s="11"/>
      <c r="AB278" s="11"/>
      <c r="AC278" s="11"/>
      <c r="AD278" s="11"/>
      <c r="AE278" s="11"/>
      <c r="AF278" s="11"/>
      <c r="AG278" s="11"/>
      <c r="AH278" s="11"/>
      <c r="AI278" s="11"/>
      <c r="AJ278" s="11"/>
      <c r="AK278" s="11"/>
      <c r="AL278" s="11"/>
      <c r="AM278" s="11"/>
      <c r="AN278" s="11"/>
      <c r="AO278" s="11"/>
      <c r="AP278" s="11"/>
      <c r="AQ278" s="11"/>
      <c r="AR278" s="11"/>
      <c r="AS278" s="11"/>
      <c r="AT278" s="11"/>
      <c r="AU278" s="11"/>
      <c r="AV278" s="11"/>
      <c r="AW278" s="11"/>
      <c r="AX278" s="11"/>
      <c r="AY278" s="11"/>
      <c r="AZ278" s="11"/>
      <c r="BA278" s="11"/>
      <c r="BB278" s="11"/>
      <c r="BC278" s="11"/>
      <c r="BD278" s="11"/>
      <c r="BE278" s="11"/>
      <c r="BF278" s="11"/>
      <c r="BG278" s="11"/>
      <c r="BH278" s="11"/>
      <c r="BI278" s="11"/>
      <c r="BJ278" s="11"/>
      <c r="BK278" s="11"/>
      <c r="BL278" s="11"/>
      <c r="BM278" s="11"/>
      <c r="BN278" s="11"/>
      <c r="BO278" s="11"/>
      <c r="BP278" s="11"/>
      <c r="BQ278" s="11"/>
      <c r="BR278" s="11"/>
      <c r="BS278" s="11"/>
      <c r="BT278" s="11"/>
      <c r="BU278" s="11"/>
      <c r="BV278" s="11"/>
      <c r="BW278" s="11"/>
      <c r="BX278" s="11"/>
      <c r="BY278" s="11"/>
      <c r="BZ278" s="11"/>
      <c r="CA278" s="11"/>
      <c r="CB278" s="11"/>
      <c r="CC278" s="11"/>
      <c r="CD278" s="11"/>
    </row>
    <row r="279" spans="1:82" x14ac:dyDescent="0.2">
      <c r="A279" s="11"/>
      <c r="B279" s="11"/>
      <c r="C279" s="11"/>
      <c r="D279" s="11"/>
      <c r="E279" s="11"/>
      <c r="F279" s="11"/>
      <c r="G279" s="11"/>
      <c r="H279" s="11"/>
      <c r="I279" s="11"/>
      <c r="J279" s="11"/>
      <c r="K279" s="11"/>
      <c r="L279" s="11"/>
      <c r="M279" s="11"/>
      <c r="N279" s="11"/>
      <c r="O279" s="11"/>
      <c r="P279" s="11"/>
      <c r="Q279" s="11"/>
      <c r="R279" s="11"/>
      <c r="S279" s="11"/>
      <c r="T279" s="11"/>
      <c r="U279" s="11"/>
      <c r="V279" s="11"/>
      <c r="W279" s="11"/>
      <c r="X279" s="11"/>
      <c r="Y279" s="11"/>
      <c r="Z279" s="11"/>
      <c r="AA279" s="11"/>
      <c r="AB279" s="11"/>
      <c r="AC279" s="11"/>
      <c r="AD279" s="11"/>
      <c r="AE279" s="11"/>
      <c r="AF279" s="11"/>
      <c r="AG279" s="11"/>
      <c r="AH279" s="11"/>
      <c r="AI279" s="11"/>
      <c r="AJ279" s="11"/>
      <c r="AK279" s="11"/>
      <c r="AL279" s="11"/>
      <c r="AM279" s="11"/>
      <c r="AN279" s="11"/>
      <c r="AO279" s="11"/>
      <c r="AP279" s="11"/>
      <c r="AQ279" s="11"/>
      <c r="AR279" s="11"/>
      <c r="AS279" s="11"/>
      <c r="AT279" s="11"/>
      <c r="AU279" s="11"/>
      <c r="AV279" s="11"/>
      <c r="AW279" s="11"/>
      <c r="AX279" s="11"/>
      <c r="AY279" s="11"/>
      <c r="AZ279" s="11"/>
      <c r="BA279" s="11"/>
      <c r="BB279" s="11"/>
      <c r="BC279" s="11"/>
      <c r="BD279" s="11"/>
      <c r="BE279" s="11"/>
      <c r="BF279" s="11"/>
      <c r="BG279" s="11"/>
      <c r="BH279" s="11"/>
      <c r="BI279" s="11"/>
      <c r="BJ279" s="11"/>
      <c r="BK279" s="11"/>
      <c r="BL279" s="11"/>
      <c r="BM279" s="11"/>
      <c r="BN279" s="11"/>
      <c r="BO279" s="11"/>
      <c r="BP279" s="11"/>
      <c r="BQ279" s="11"/>
      <c r="BR279" s="11"/>
      <c r="BS279" s="11"/>
      <c r="BT279" s="11"/>
      <c r="BU279" s="11"/>
      <c r="BV279" s="11"/>
      <c r="BW279" s="11"/>
      <c r="BX279" s="11"/>
      <c r="BY279" s="11"/>
      <c r="BZ279" s="11"/>
      <c r="CA279" s="11"/>
      <c r="CB279" s="11"/>
      <c r="CC279" s="11"/>
      <c r="CD279" s="11"/>
    </row>
    <row r="280" spans="1:82" x14ac:dyDescent="0.2">
      <c r="A280" s="11"/>
      <c r="B280" s="11"/>
      <c r="C280" s="11"/>
      <c r="D280" s="11"/>
      <c r="E280" s="11"/>
      <c r="F280" s="11"/>
      <c r="G280" s="11"/>
      <c r="H280" s="11"/>
      <c r="I280" s="11"/>
      <c r="J280" s="11"/>
      <c r="K280" s="11"/>
      <c r="L280" s="11"/>
      <c r="M280" s="11"/>
      <c r="N280" s="11"/>
      <c r="O280" s="11"/>
      <c r="P280" s="11"/>
      <c r="Q280" s="11"/>
      <c r="R280" s="11"/>
      <c r="S280" s="11"/>
      <c r="T280" s="11"/>
      <c r="U280" s="11"/>
      <c r="V280" s="11"/>
      <c r="W280" s="11"/>
      <c r="X280" s="11"/>
      <c r="Y280" s="11"/>
      <c r="Z280" s="11"/>
      <c r="AA280" s="11"/>
      <c r="AB280" s="11"/>
      <c r="AC280" s="11"/>
      <c r="AD280" s="11"/>
      <c r="AE280" s="11"/>
      <c r="AF280" s="11"/>
      <c r="AG280" s="11"/>
      <c r="AH280" s="11"/>
      <c r="AI280" s="11"/>
      <c r="AJ280" s="11"/>
      <c r="AK280" s="11"/>
      <c r="AL280" s="11"/>
      <c r="AM280" s="11"/>
      <c r="AN280" s="11"/>
      <c r="AO280" s="11"/>
      <c r="AP280" s="11"/>
      <c r="AQ280" s="11"/>
      <c r="AR280" s="11"/>
      <c r="AS280" s="11"/>
      <c r="AT280" s="11"/>
      <c r="AU280" s="11"/>
      <c r="AV280" s="11"/>
      <c r="AW280" s="11"/>
      <c r="AX280" s="11"/>
      <c r="AY280" s="11"/>
      <c r="AZ280" s="11"/>
      <c r="BA280" s="11"/>
      <c r="BB280" s="11"/>
      <c r="BC280" s="11"/>
      <c r="BD280" s="11"/>
      <c r="BE280" s="11"/>
      <c r="BF280" s="11"/>
      <c r="BG280" s="11"/>
      <c r="BH280" s="11"/>
      <c r="BI280" s="11"/>
      <c r="BJ280" s="11"/>
      <c r="BK280" s="11"/>
      <c r="BL280" s="11"/>
      <c r="BM280" s="11"/>
      <c r="BN280" s="11"/>
      <c r="BO280" s="11"/>
      <c r="BP280" s="11"/>
      <c r="BQ280" s="11"/>
      <c r="BR280" s="11"/>
      <c r="BS280" s="11"/>
      <c r="BT280" s="11"/>
      <c r="BU280" s="11"/>
      <c r="BV280" s="11"/>
      <c r="BW280" s="11"/>
      <c r="BX280" s="11"/>
      <c r="BY280" s="11"/>
      <c r="BZ280" s="11"/>
      <c r="CA280" s="11"/>
      <c r="CB280" s="11"/>
      <c r="CC280" s="11"/>
      <c r="CD280" s="11"/>
    </row>
    <row r="281" spans="1:82" x14ac:dyDescent="0.2">
      <c r="A281" s="11"/>
      <c r="B281" s="11"/>
      <c r="C281" s="11"/>
      <c r="D281" s="11"/>
      <c r="E281" s="11"/>
      <c r="F281" s="11"/>
      <c r="G281" s="11"/>
      <c r="H281" s="11"/>
      <c r="I281" s="11"/>
      <c r="J281" s="11"/>
      <c r="K281" s="11"/>
      <c r="L281" s="11"/>
      <c r="M281" s="11"/>
      <c r="N281" s="11"/>
      <c r="O281" s="11"/>
      <c r="P281" s="11"/>
      <c r="Q281" s="11"/>
      <c r="R281" s="11"/>
      <c r="S281" s="11"/>
      <c r="T281" s="11"/>
      <c r="U281" s="11"/>
      <c r="V281" s="11"/>
      <c r="W281" s="11"/>
      <c r="X281" s="11"/>
      <c r="Y281" s="11"/>
      <c r="Z281" s="11"/>
      <c r="AA281" s="11"/>
      <c r="AB281" s="11"/>
      <c r="AC281" s="11"/>
      <c r="AD281" s="11"/>
      <c r="AE281" s="11"/>
      <c r="AF281" s="11"/>
      <c r="AG281" s="11"/>
      <c r="AH281" s="11"/>
      <c r="AI281" s="11"/>
      <c r="AJ281" s="11"/>
      <c r="AK281" s="11"/>
      <c r="AL281" s="11"/>
      <c r="AM281" s="11"/>
      <c r="AN281" s="11"/>
      <c r="AO281" s="11"/>
      <c r="AP281" s="11"/>
      <c r="AQ281" s="11"/>
      <c r="AR281" s="11"/>
      <c r="AS281" s="11"/>
      <c r="AT281" s="11"/>
      <c r="AU281" s="11"/>
      <c r="AV281" s="11"/>
      <c r="AW281" s="11"/>
      <c r="AX281" s="11"/>
      <c r="AY281" s="11"/>
      <c r="AZ281" s="11"/>
      <c r="BA281" s="11"/>
      <c r="BB281" s="11"/>
      <c r="BC281" s="11"/>
      <c r="BD281" s="11"/>
      <c r="BE281" s="11"/>
      <c r="BF281" s="11"/>
      <c r="BG281" s="11"/>
      <c r="BH281" s="11"/>
      <c r="BI281" s="11"/>
      <c r="BJ281" s="11"/>
      <c r="BK281" s="11"/>
      <c r="BL281" s="11"/>
      <c r="BM281" s="11"/>
      <c r="BN281" s="11"/>
      <c r="BO281" s="11"/>
      <c r="BP281" s="11"/>
      <c r="BQ281" s="11"/>
      <c r="BR281" s="11"/>
      <c r="BS281" s="11"/>
      <c r="BT281" s="11"/>
      <c r="BU281" s="11"/>
      <c r="BV281" s="11"/>
      <c r="BW281" s="11"/>
      <c r="BX281" s="11"/>
      <c r="BY281" s="11"/>
      <c r="BZ281" s="11"/>
      <c r="CA281" s="11"/>
      <c r="CB281" s="11"/>
      <c r="CC281" s="11"/>
      <c r="CD281" s="11"/>
    </row>
    <row r="282" spans="1:82" x14ac:dyDescent="0.2">
      <c r="A282" s="11"/>
      <c r="B282" s="11"/>
      <c r="C282" s="11"/>
      <c r="D282" s="11"/>
      <c r="E282" s="11"/>
      <c r="F282" s="11"/>
      <c r="G282" s="11"/>
      <c r="H282" s="11"/>
      <c r="I282" s="11"/>
      <c r="J282" s="11"/>
      <c r="K282" s="11"/>
      <c r="L282" s="11"/>
      <c r="M282" s="11"/>
      <c r="N282" s="11"/>
      <c r="O282" s="11"/>
      <c r="P282" s="11"/>
      <c r="Q282" s="11"/>
      <c r="R282" s="11"/>
      <c r="S282" s="11"/>
      <c r="T282" s="11"/>
      <c r="U282" s="11"/>
      <c r="V282" s="11"/>
      <c r="W282" s="11"/>
      <c r="X282" s="11"/>
      <c r="Y282" s="11"/>
      <c r="Z282" s="11"/>
      <c r="AA282" s="11"/>
      <c r="AB282" s="11"/>
      <c r="AC282" s="11"/>
      <c r="AD282" s="11"/>
      <c r="AE282" s="11"/>
      <c r="AF282" s="11"/>
      <c r="AG282" s="11"/>
      <c r="AH282" s="11"/>
      <c r="AI282" s="11"/>
      <c r="AJ282" s="11"/>
      <c r="AK282" s="11"/>
      <c r="AL282" s="11"/>
      <c r="AM282" s="11"/>
      <c r="AN282" s="11"/>
      <c r="AO282" s="11"/>
      <c r="AP282" s="11"/>
      <c r="AQ282" s="11"/>
      <c r="AR282" s="11"/>
      <c r="AS282" s="11"/>
      <c r="AT282" s="11"/>
      <c r="AU282" s="11"/>
      <c r="AV282" s="11"/>
      <c r="AW282" s="11"/>
      <c r="AX282" s="11"/>
      <c r="AY282" s="11"/>
      <c r="AZ282" s="11"/>
      <c r="BA282" s="11"/>
      <c r="BB282" s="11"/>
      <c r="BC282" s="11"/>
      <c r="BD282" s="11"/>
      <c r="BE282" s="11"/>
      <c r="BF282" s="11"/>
      <c r="BG282" s="11"/>
      <c r="BH282" s="11"/>
      <c r="BI282" s="11"/>
      <c r="BJ282" s="11"/>
      <c r="BK282" s="11"/>
      <c r="BL282" s="11"/>
      <c r="BM282" s="11"/>
      <c r="BN282" s="11"/>
      <c r="BO282" s="11"/>
      <c r="BP282" s="11"/>
      <c r="BQ282" s="11"/>
      <c r="BR282" s="11"/>
      <c r="BS282" s="11"/>
      <c r="BT282" s="11"/>
      <c r="BU282" s="11"/>
      <c r="BV282" s="11"/>
      <c r="BW282" s="11"/>
      <c r="BX282" s="11"/>
      <c r="BY282" s="11"/>
      <c r="BZ282" s="11"/>
      <c r="CA282" s="11"/>
      <c r="CB282" s="11"/>
      <c r="CC282" s="11"/>
      <c r="CD282" s="11"/>
    </row>
    <row r="283" spans="1:82" x14ac:dyDescent="0.2">
      <c r="A283" s="11"/>
      <c r="B283" s="11"/>
      <c r="C283" s="11"/>
      <c r="D283" s="11"/>
      <c r="E283" s="11"/>
      <c r="F283" s="11"/>
      <c r="G283" s="11"/>
      <c r="H283" s="11"/>
      <c r="I283" s="11"/>
      <c r="J283" s="11"/>
      <c r="K283" s="11"/>
      <c r="L283" s="11"/>
      <c r="M283" s="11"/>
      <c r="N283" s="11"/>
      <c r="O283" s="11"/>
      <c r="P283" s="11"/>
      <c r="Q283" s="11"/>
      <c r="R283" s="11"/>
      <c r="S283" s="11"/>
      <c r="T283" s="11"/>
      <c r="U283" s="11"/>
      <c r="V283" s="11"/>
      <c r="W283" s="11"/>
      <c r="X283" s="11"/>
      <c r="Y283" s="11"/>
      <c r="Z283" s="11"/>
      <c r="AA283" s="11"/>
      <c r="AB283" s="11"/>
      <c r="AC283" s="11"/>
      <c r="AD283" s="11"/>
      <c r="AE283" s="11"/>
      <c r="AF283" s="11"/>
      <c r="AG283" s="11"/>
      <c r="AH283" s="11"/>
      <c r="AI283" s="11"/>
      <c r="AJ283" s="11"/>
      <c r="AK283" s="11"/>
      <c r="AL283" s="11"/>
      <c r="AM283" s="11"/>
      <c r="AN283" s="11"/>
      <c r="AO283" s="11"/>
      <c r="AP283" s="11"/>
      <c r="AQ283" s="11"/>
      <c r="AR283" s="11"/>
      <c r="AS283" s="11"/>
      <c r="AT283" s="11"/>
      <c r="AU283" s="11"/>
      <c r="AV283" s="11"/>
      <c r="AW283" s="11"/>
      <c r="AX283" s="11"/>
      <c r="AY283" s="11"/>
      <c r="AZ283" s="11"/>
      <c r="BA283" s="11"/>
      <c r="BB283" s="11"/>
      <c r="BC283" s="11"/>
      <c r="BD283" s="11"/>
      <c r="BE283" s="11"/>
      <c r="BF283" s="11"/>
      <c r="BG283" s="11"/>
      <c r="BH283" s="11"/>
      <c r="BI283" s="11"/>
      <c r="BJ283" s="11"/>
      <c r="BK283" s="11"/>
      <c r="BL283" s="11"/>
      <c r="BM283" s="11"/>
      <c r="BN283" s="11"/>
      <c r="BO283" s="11"/>
      <c r="BP283" s="11"/>
      <c r="BQ283" s="11"/>
      <c r="BR283" s="11"/>
      <c r="BS283" s="11"/>
      <c r="BT283" s="11"/>
      <c r="BU283" s="11"/>
      <c r="BV283" s="11"/>
      <c r="BW283" s="11"/>
      <c r="BX283" s="11"/>
      <c r="BY283" s="11"/>
      <c r="BZ283" s="11"/>
      <c r="CA283" s="11"/>
      <c r="CB283" s="11"/>
      <c r="CC283" s="11"/>
      <c r="CD283" s="11"/>
    </row>
    <row r="284" spans="1:82" x14ac:dyDescent="0.2">
      <c r="A284" s="11"/>
      <c r="B284" s="11"/>
      <c r="C284" s="11"/>
      <c r="D284" s="11"/>
      <c r="E284" s="11"/>
      <c r="F284" s="11"/>
      <c r="G284" s="11"/>
      <c r="H284" s="11"/>
      <c r="I284" s="11"/>
      <c r="J284" s="11"/>
      <c r="K284" s="11"/>
      <c r="L284" s="11"/>
      <c r="M284" s="11"/>
      <c r="N284" s="11"/>
      <c r="O284" s="11"/>
      <c r="P284" s="11"/>
      <c r="Q284" s="11"/>
      <c r="R284" s="11"/>
      <c r="S284" s="11"/>
      <c r="T284" s="11"/>
      <c r="U284" s="11"/>
      <c r="V284" s="11"/>
      <c r="W284" s="11"/>
      <c r="X284" s="11"/>
      <c r="Y284" s="11"/>
      <c r="Z284" s="11"/>
      <c r="AA284" s="11"/>
      <c r="AB284" s="11"/>
      <c r="AC284" s="11"/>
      <c r="AD284" s="11"/>
      <c r="AE284" s="11"/>
      <c r="AF284" s="11"/>
      <c r="AG284" s="11"/>
      <c r="AH284" s="11"/>
      <c r="AI284" s="11"/>
      <c r="AJ284" s="11"/>
      <c r="AK284" s="11"/>
      <c r="AL284" s="11"/>
      <c r="AM284" s="11"/>
      <c r="AN284" s="11"/>
      <c r="AO284" s="11"/>
      <c r="AP284" s="11"/>
      <c r="AQ284" s="11"/>
      <c r="AR284" s="11"/>
      <c r="AS284" s="11"/>
      <c r="AT284" s="11"/>
      <c r="AU284" s="11"/>
      <c r="AV284" s="11"/>
      <c r="AW284" s="11"/>
      <c r="AX284" s="11"/>
      <c r="AY284" s="11"/>
      <c r="AZ284" s="11"/>
      <c r="BA284" s="11"/>
      <c r="BB284" s="11"/>
      <c r="BC284" s="11"/>
      <c r="BD284" s="11"/>
      <c r="BE284" s="11"/>
      <c r="BF284" s="11"/>
      <c r="BG284" s="11"/>
      <c r="BH284" s="11"/>
      <c r="BI284" s="11"/>
      <c r="BJ284" s="11"/>
      <c r="BK284" s="11"/>
      <c r="BL284" s="11"/>
      <c r="BM284" s="11"/>
      <c r="BN284" s="11"/>
      <c r="BO284" s="11"/>
      <c r="BP284" s="11"/>
      <c r="BQ284" s="11"/>
      <c r="BR284" s="11"/>
      <c r="BS284" s="11"/>
      <c r="BT284" s="11"/>
      <c r="BU284" s="11"/>
      <c r="BV284" s="11"/>
      <c r="BW284" s="11"/>
      <c r="BX284" s="11"/>
      <c r="BY284" s="11"/>
      <c r="BZ284" s="11"/>
      <c r="CA284" s="11"/>
      <c r="CB284" s="11"/>
      <c r="CC284" s="11"/>
      <c r="CD284" s="11"/>
    </row>
    <row r="285" spans="1:82" x14ac:dyDescent="0.2">
      <c r="A285" s="11"/>
      <c r="B285" s="11"/>
      <c r="C285" s="11"/>
      <c r="D285" s="11"/>
      <c r="E285" s="11"/>
      <c r="F285" s="11"/>
      <c r="G285" s="11"/>
      <c r="H285" s="11"/>
      <c r="I285" s="11"/>
      <c r="J285" s="11"/>
      <c r="K285" s="11"/>
      <c r="L285" s="11"/>
      <c r="M285" s="11"/>
      <c r="N285" s="11"/>
      <c r="O285" s="11"/>
      <c r="P285" s="11"/>
      <c r="Q285" s="11"/>
      <c r="R285" s="11"/>
      <c r="S285" s="11"/>
      <c r="T285" s="11"/>
      <c r="U285" s="11"/>
      <c r="V285" s="11"/>
      <c r="W285" s="11"/>
      <c r="X285" s="11"/>
      <c r="Y285" s="11"/>
      <c r="Z285" s="11"/>
      <c r="AA285" s="11"/>
      <c r="AB285" s="11"/>
      <c r="AC285" s="11"/>
      <c r="AD285" s="11"/>
      <c r="AE285" s="11"/>
      <c r="AF285" s="11"/>
      <c r="AG285" s="11"/>
      <c r="AH285" s="11"/>
      <c r="AI285" s="11"/>
      <c r="AJ285" s="11"/>
      <c r="AK285" s="11"/>
      <c r="AL285" s="11"/>
      <c r="AM285" s="11"/>
      <c r="AN285" s="11"/>
      <c r="AO285" s="11"/>
      <c r="AP285" s="11"/>
      <c r="AQ285" s="11"/>
      <c r="AR285" s="11"/>
      <c r="AS285" s="11"/>
      <c r="AT285" s="11"/>
      <c r="AU285" s="11"/>
      <c r="AV285" s="11"/>
      <c r="AW285" s="11"/>
      <c r="AX285" s="11"/>
      <c r="AY285" s="11"/>
      <c r="AZ285" s="11"/>
      <c r="BA285" s="11"/>
      <c r="BB285" s="11"/>
      <c r="BC285" s="11"/>
      <c r="BD285" s="11"/>
      <c r="BE285" s="11"/>
      <c r="BF285" s="11"/>
      <c r="BG285" s="11"/>
      <c r="BH285" s="11"/>
      <c r="BI285" s="11"/>
      <c r="BJ285" s="11"/>
      <c r="BK285" s="11"/>
      <c r="BL285" s="11"/>
      <c r="BM285" s="11"/>
      <c r="BN285" s="11"/>
      <c r="BO285" s="11"/>
      <c r="BP285" s="11"/>
      <c r="BQ285" s="11"/>
      <c r="BR285" s="11"/>
      <c r="BS285" s="11"/>
      <c r="BT285" s="11"/>
      <c r="BU285" s="11"/>
      <c r="BV285" s="11"/>
      <c r="BW285" s="11"/>
      <c r="BX285" s="11"/>
      <c r="BY285" s="11"/>
      <c r="BZ285" s="11"/>
      <c r="CA285" s="11"/>
      <c r="CB285" s="11"/>
      <c r="CC285" s="11"/>
      <c r="CD285" s="11"/>
    </row>
    <row r="286" spans="1:82" x14ac:dyDescent="0.2">
      <c r="A286" s="11"/>
      <c r="B286" s="11"/>
      <c r="C286" s="11"/>
      <c r="D286" s="11"/>
      <c r="E286" s="11"/>
      <c r="F286" s="11"/>
      <c r="G286" s="11"/>
      <c r="H286" s="11"/>
      <c r="I286" s="11"/>
      <c r="J286" s="11"/>
      <c r="K286" s="11"/>
      <c r="L286" s="11"/>
      <c r="M286" s="11"/>
      <c r="N286" s="11"/>
      <c r="O286" s="11"/>
      <c r="P286" s="11"/>
      <c r="Q286" s="11"/>
      <c r="R286" s="11"/>
      <c r="S286" s="11"/>
      <c r="T286" s="11"/>
      <c r="U286" s="11"/>
      <c r="V286" s="11"/>
      <c r="W286" s="11"/>
      <c r="X286" s="11"/>
      <c r="Y286" s="11"/>
      <c r="Z286" s="11"/>
      <c r="AA286" s="11"/>
      <c r="AB286" s="11"/>
      <c r="AC286" s="11"/>
      <c r="AD286" s="11"/>
      <c r="AE286" s="11"/>
      <c r="AF286" s="11"/>
      <c r="AG286" s="11"/>
      <c r="AH286" s="11"/>
      <c r="AI286" s="11"/>
      <c r="AJ286" s="11"/>
      <c r="AK286" s="11"/>
      <c r="AL286" s="11"/>
      <c r="AM286" s="11"/>
      <c r="AN286" s="11"/>
      <c r="AO286" s="11"/>
      <c r="AP286" s="11"/>
      <c r="AQ286" s="11"/>
      <c r="AR286" s="11"/>
      <c r="AS286" s="11"/>
      <c r="AT286" s="11"/>
      <c r="AU286" s="11"/>
      <c r="AV286" s="11"/>
      <c r="AW286" s="11"/>
      <c r="AX286" s="11"/>
      <c r="AY286" s="11"/>
      <c r="AZ286" s="11"/>
      <c r="BA286" s="11"/>
      <c r="BB286" s="11"/>
      <c r="BC286" s="11"/>
      <c r="BD286" s="11"/>
      <c r="BE286" s="11"/>
      <c r="BF286" s="11"/>
      <c r="BG286" s="11"/>
      <c r="BH286" s="11"/>
      <c r="BI286" s="11"/>
      <c r="BJ286" s="11"/>
      <c r="BK286" s="11"/>
      <c r="BL286" s="11"/>
      <c r="BM286" s="11"/>
      <c r="BN286" s="11"/>
      <c r="BO286" s="11"/>
      <c r="BP286" s="11"/>
      <c r="BQ286" s="11"/>
      <c r="BR286" s="11"/>
      <c r="BS286" s="11"/>
      <c r="BT286" s="11"/>
      <c r="BU286" s="11"/>
      <c r="BV286" s="11"/>
      <c r="BW286" s="11"/>
      <c r="BX286" s="11"/>
      <c r="BY286" s="11"/>
      <c r="BZ286" s="11"/>
      <c r="CA286" s="11"/>
      <c r="CB286" s="11"/>
      <c r="CC286" s="11"/>
      <c r="CD286" s="11"/>
    </row>
    <row r="287" spans="1:82" x14ac:dyDescent="0.2">
      <c r="A287" s="11"/>
      <c r="B287" s="11"/>
      <c r="C287" s="11"/>
      <c r="D287" s="11"/>
      <c r="E287" s="11"/>
      <c r="F287" s="11"/>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c r="AI287" s="11"/>
      <c r="AJ287" s="11"/>
      <c r="AK287" s="11"/>
      <c r="AL287" s="11"/>
      <c r="AM287" s="11"/>
      <c r="AN287" s="11"/>
      <c r="AO287" s="11"/>
      <c r="AP287" s="11"/>
      <c r="AQ287" s="11"/>
      <c r="AR287" s="11"/>
      <c r="AS287" s="11"/>
      <c r="AT287" s="11"/>
      <c r="AU287" s="11"/>
      <c r="AV287" s="11"/>
      <c r="AW287" s="11"/>
      <c r="AX287" s="11"/>
      <c r="AY287" s="11"/>
      <c r="AZ287" s="11"/>
      <c r="BA287" s="11"/>
      <c r="BB287" s="11"/>
      <c r="BC287" s="11"/>
      <c r="BD287" s="11"/>
      <c r="BE287" s="11"/>
      <c r="BF287" s="11"/>
      <c r="BG287" s="11"/>
      <c r="BH287" s="11"/>
      <c r="BI287" s="11"/>
      <c r="BJ287" s="11"/>
      <c r="BK287" s="11"/>
      <c r="BL287" s="11"/>
      <c r="BM287" s="11"/>
      <c r="BN287" s="11"/>
      <c r="BO287" s="11"/>
      <c r="BP287" s="11"/>
      <c r="BQ287" s="11"/>
      <c r="BR287" s="11"/>
      <c r="BS287" s="11"/>
      <c r="BT287" s="11"/>
      <c r="BU287" s="11"/>
      <c r="BV287" s="11"/>
      <c r="BW287" s="11"/>
      <c r="BX287" s="11"/>
      <c r="BY287" s="11"/>
      <c r="BZ287" s="11"/>
      <c r="CA287" s="11"/>
      <c r="CB287" s="11"/>
      <c r="CC287" s="11"/>
      <c r="CD287" s="11"/>
    </row>
    <row r="288" spans="1:82" x14ac:dyDescent="0.2">
      <c r="A288" s="11"/>
      <c r="B288" s="11"/>
      <c r="C288" s="11"/>
      <c r="D288" s="11"/>
      <c r="E288" s="11"/>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c r="AI288" s="11"/>
      <c r="AJ288" s="11"/>
      <c r="AK288" s="11"/>
      <c r="AL288" s="11"/>
      <c r="AM288" s="11"/>
      <c r="AN288" s="11"/>
      <c r="AO288" s="11"/>
      <c r="AP288" s="11"/>
      <c r="AQ288" s="11"/>
      <c r="AR288" s="11"/>
      <c r="AS288" s="11"/>
      <c r="AT288" s="11"/>
      <c r="AU288" s="11"/>
      <c r="AV288" s="11"/>
      <c r="AW288" s="11"/>
      <c r="AX288" s="11"/>
      <c r="AY288" s="11"/>
      <c r="AZ288" s="11"/>
      <c r="BA288" s="11"/>
      <c r="BB288" s="11"/>
      <c r="BC288" s="11"/>
      <c r="BD288" s="11"/>
      <c r="BE288" s="11"/>
      <c r="BF288" s="11"/>
      <c r="BG288" s="11"/>
      <c r="BH288" s="11"/>
      <c r="BI288" s="11"/>
      <c r="BJ288" s="11"/>
      <c r="BK288" s="11"/>
      <c r="BL288" s="11"/>
      <c r="BM288" s="11"/>
      <c r="BN288" s="11"/>
      <c r="BO288" s="11"/>
      <c r="BP288" s="11"/>
      <c r="BQ288" s="11"/>
      <c r="BR288" s="11"/>
      <c r="BS288" s="11"/>
      <c r="BT288" s="11"/>
      <c r="BU288" s="11"/>
      <c r="BV288" s="11"/>
      <c r="BW288" s="11"/>
      <c r="BX288" s="11"/>
      <c r="BY288" s="11"/>
      <c r="BZ288" s="11"/>
      <c r="CA288" s="11"/>
      <c r="CB288" s="11"/>
      <c r="CC288" s="11"/>
      <c r="CD288" s="11"/>
    </row>
    <row r="289" spans="1:82" x14ac:dyDescent="0.2">
      <c r="A289" s="11"/>
      <c r="B289" s="11"/>
      <c r="C289" s="11"/>
      <c r="D289" s="11"/>
      <c r="E289" s="11"/>
      <c r="F289" s="11"/>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c r="AI289" s="11"/>
      <c r="AJ289" s="11"/>
      <c r="AK289" s="11"/>
      <c r="AL289" s="11"/>
      <c r="AM289" s="11"/>
      <c r="AN289" s="11"/>
      <c r="AO289" s="11"/>
      <c r="AP289" s="11"/>
      <c r="AQ289" s="11"/>
      <c r="AR289" s="11"/>
      <c r="AS289" s="11"/>
      <c r="AT289" s="11"/>
      <c r="AU289" s="11"/>
      <c r="AV289" s="11"/>
      <c r="AW289" s="11"/>
      <c r="AX289" s="11"/>
      <c r="AY289" s="11"/>
      <c r="AZ289" s="11"/>
      <c r="BA289" s="11"/>
      <c r="BB289" s="11"/>
      <c r="BC289" s="11"/>
      <c r="BD289" s="11"/>
      <c r="BE289" s="11"/>
      <c r="BF289" s="11"/>
      <c r="BG289" s="11"/>
      <c r="BH289" s="11"/>
      <c r="BI289" s="11"/>
      <c r="BJ289" s="11"/>
      <c r="BK289" s="11"/>
      <c r="BL289" s="11"/>
      <c r="BM289" s="11"/>
      <c r="BN289" s="11"/>
      <c r="BO289" s="11"/>
      <c r="BP289" s="11"/>
      <c r="BQ289" s="11"/>
      <c r="BR289" s="11"/>
      <c r="BS289" s="11"/>
      <c r="BT289" s="11"/>
      <c r="BU289" s="11"/>
      <c r="BV289" s="11"/>
      <c r="BW289" s="11"/>
      <c r="BX289" s="11"/>
      <c r="BY289" s="11"/>
      <c r="BZ289" s="11"/>
      <c r="CA289" s="11"/>
      <c r="CB289" s="11"/>
      <c r="CC289" s="11"/>
      <c r="CD289" s="11"/>
    </row>
    <row r="290" spans="1:82" x14ac:dyDescent="0.2">
      <c r="A290" s="11"/>
      <c r="B290" s="11"/>
      <c r="C290" s="11"/>
      <c r="D290" s="11"/>
      <c r="E290" s="11"/>
      <c r="F290" s="11"/>
      <c r="G290" s="11"/>
      <c r="H290" s="11"/>
      <c r="I290" s="11"/>
      <c r="J290" s="11"/>
      <c r="K290" s="11"/>
      <c r="L290" s="11"/>
      <c r="M290" s="11"/>
      <c r="N290" s="11"/>
      <c r="O290" s="11"/>
      <c r="P290" s="11"/>
      <c r="Q290" s="11"/>
      <c r="R290" s="11"/>
      <c r="S290" s="11"/>
      <c r="T290" s="11"/>
      <c r="U290" s="11"/>
      <c r="V290" s="11"/>
      <c r="W290" s="11"/>
      <c r="X290" s="11"/>
      <c r="Y290" s="11"/>
      <c r="Z290" s="11"/>
      <c r="AA290" s="11"/>
      <c r="AB290" s="11"/>
      <c r="AC290" s="11"/>
      <c r="AD290" s="11"/>
      <c r="AE290" s="11"/>
      <c r="AF290" s="11"/>
      <c r="AG290" s="11"/>
      <c r="AH290" s="11"/>
      <c r="AI290" s="11"/>
      <c r="AJ290" s="11"/>
      <c r="AK290" s="11"/>
      <c r="AL290" s="11"/>
      <c r="AM290" s="11"/>
      <c r="AN290" s="11"/>
      <c r="AO290" s="11"/>
      <c r="AP290" s="11"/>
      <c r="AQ290" s="11"/>
      <c r="AR290" s="11"/>
      <c r="AS290" s="11"/>
      <c r="AT290" s="11"/>
      <c r="AU290" s="11"/>
      <c r="AV290" s="11"/>
      <c r="AW290" s="11"/>
      <c r="AX290" s="11"/>
      <c r="AY290" s="11"/>
      <c r="AZ290" s="11"/>
      <c r="BA290" s="11"/>
      <c r="BB290" s="11"/>
      <c r="BC290" s="11"/>
      <c r="BD290" s="11"/>
      <c r="BE290" s="11"/>
      <c r="BF290" s="11"/>
      <c r="BG290" s="11"/>
      <c r="BH290" s="11"/>
      <c r="BI290" s="11"/>
      <c r="BJ290" s="11"/>
      <c r="BK290" s="11"/>
      <c r="BL290" s="11"/>
      <c r="BM290" s="11"/>
      <c r="BN290" s="11"/>
      <c r="BO290" s="11"/>
      <c r="BP290" s="11"/>
      <c r="BQ290" s="11"/>
      <c r="BR290" s="11"/>
      <c r="BS290" s="11"/>
      <c r="BT290" s="11"/>
      <c r="BU290" s="11"/>
      <c r="BV290" s="11"/>
      <c r="BW290" s="11"/>
      <c r="BX290" s="11"/>
      <c r="BY290" s="11"/>
      <c r="BZ290" s="11"/>
      <c r="CA290" s="11"/>
      <c r="CB290" s="11"/>
      <c r="CC290" s="11"/>
      <c r="CD290" s="11"/>
    </row>
    <row r="291" spans="1:82" x14ac:dyDescent="0.2">
      <c r="A291" s="11"/>
      <c r="B291" s="11"/>
      <c r="C291" s="11"/>
      <c r="D291" s="11"/>
      <c r="E291" s="11"/>
      <c r="F291" s="11"/>
      <c r="G291" s="11"/>
      <c r="H291" s="11"/>
      <c r="I291" s="11"/>
      <c r="J291" s="11"/>
      <c r="K291" s="11"/>
      <c r="L291" s="11"/>
      <c r="M291" s="11"/>
      <c r="N291" s="11"/>
      <c r="O291" s="11"/>
      <c r="P291" s="11"/>
      <c r="Q291" s="11"/>
      <c r="R291" s="11"/>
      <c r="S291" s="11"/>
      <c r="T291" s="11"/>
      <c r="U291" s="11"/>
      <c r="V291" s="11"/>
      <c r="W291" s="11"/>
      <c r="X291" s="11"/>
      <c r="Y291" s="11"/>
      <c r="Z291" s="11"/>
      <c r="AA291" s="11"/>
      <c r="AB291" s="11"/>
      <c r="AC291" s="11"/>
      <c r="AD291" s="11"/>
      <c r="AE291" s="11"/>
      <c r="AF291" s="11"/>
      <c r="AG291" s="11"/>
      <c r="AH291" s="11"/>
      <c r="AI291" s="11"/>
      <c r="AJ291" s="11"/>
      <c r="AK291" s="11"/>
      <c r="AL291" s="11"/>
      <c r="AM291" s="11"/>
      <c r="AN291" s="11"/>
      <c r="AO291" s="11"/>
      <c r="AP291" s="11"/>
      <c r="AQ291" s="11"/>
      <c r="AR291" s="11"/>
      <c r="AS291" s="11"/>
      <c r="AT291" s="11"/>
      <c r="AU291" s="11"/>
      <c r="AV291" s="11"/>
      <c r="AW291" s="11"/>
      <c r="AX291" s="11"/>
      <c r="AY291" s="11"/>
      <c r="AZ291" s="11"/>
      <c r="BA291" s="11"/>
      <c r="BB291" s="11"/>
      <c r="BC291" s="11"/>
      <c r="BD291" s="11"/>
      <c r="BE291" s="11"/>
      <c r="BF291" s="11"/>
      <c r="BG291" s="11"/>
      <c r="BH291" s="11"/>
      <c r="BI291" s="11"/>
      <c r="BJ291" s="11"/>
      <c r="BK291" s="11"/>
      <c r="BL291" s="11"/>
      <c r="BM291" s="11"/>
      <c r="BN291" s="11"/>
      <c r="BO291" s="11"/>
      <c r="BP291" s="11"/>
      <c r="BQ291" s="11"/>
      <c r="BR291" s="11"/>
      <c r="BS291" s="11"/>
      <c r="BT291" s="11"/>
      <c r="BU291" s="11"/>
      <c r="BV291" s="11"/>
      <c r="BW291" s="11"/>
      <c r="BX291" s="11"/>
      <c r="BY291" s="11"/>
      <c r="BZ291" s="11"/>
      <c r="CA291" s="11"/>
      <c r="CB291" s="11"/>
      <c r="CC291" s="11"/>
      <c r="CD291" s="11"/>
    </row>
    <row r="292" spans="1:82" x14ac:dyDescent="0.2">
      <c r="A292" s="11"/>
      <c r="B292" s="11"/>
      <c r="C292" s="11"/>
      <c r="D292" s="11"/>
      <c r="E292" s="11"/>
      <c r="F292" s="11"/>
      <c r="G292" s="11"/>
      <c r="H292" s="11"/>
      <c r="I292" s="11"/>
      <c r="J292" s="11"/>
      <c r="K292" s="11"/>
      <c r="L292" s="11"/>
      <c r="M292" s="11"/>
      <c r="N292" s="11"/>
      <c r="O292" s="11"/>
      <c r="P292" s="11"/>
      <c r="Q292" s="11"/>
      <c r="R292" s="11"/>
      <c r="S292" s="11"/>
      <c r="T292" s="11"/>
      <c r="U292" s="11"/>
      <c r="V292" s="11"/>
      <c r="W292" s="11"/>
      <c r="X292" s="11"/>
      <c r="Y292" s="11"/>
      <c r="Z292" s="11"/>
      <c r="AA292" s="11"/>
      <c r="AB292" s="11"/>
      <c r="AC292" s="11"/>
      <c r="AD292" s="11"/>
      <c r="AE292" s="11"/>
      <c r="AF292" s="11"/>
      <c r="AG292" s="11"/>
      <c r="AH292" s="11"/>
      <c r="AI292" s="11"/>
      <c r="AJ292" s="11"/>
      <c r="AK292" s="11"/>
      <c r="AL292" s="11"/>
      <c r="AM292" s="11"/>
      <c r="AN292" s="11"/>
      <c r="AO292" s="11"/>
      <c r="AP292" s="11"/>
      <c r="AQ292" s="11"/>
      <c r="AR292" s="11"/>
      <c r="AS292" s="11"/>
      <c r="AT292" s="11"/>
      <c r="AU292" s="11"/>
      <c r="AV292" s="11"/>
      <c r="AW292" s="11"/>
      <c r="AX292" s="11"/>
      <c r="AY292" s="11"/>
      <c r="AZ292" s="11"/>
      <c r="BA292" s="11"/>
      <c r="BB292" s="11"/>
      <c r="BC292" s="11"/>
      <c r="BD292" s="11"/>
      <c r="BE292" s="11"/>
      <c r="BF292" s="11"/>
      <c r="BG292" s="11"/>
      <c r="BH292" s="11"/>
      <c r="BI292" s="11"/>
      <c r="BJ292" s="11"/>
      <c r="BK292" s="11"/>
      <c r="BL292" s="11"/>
      <c r="BM292" s="11"/>
      <c r="BN292" s="11"/>
      <c r="BO292" s="11"/>
      <c r="BP292" s="11"/>
      <c r="BQ292" s="11"/>
      <c r="BR292" s="11"/>
      <c r="BS292" s="11"/>
      <c r="BT292" s="11"/>
      <c r="BU292" s="11"/>
      <c r="BV292" s="11"/>
      <c r="BW292" s="11"/>
      <c r="BX292" s="11"/>
      <c r="BY292" s="11"/>
      <c r="BZ292" s="11"/>
      <c r="CA292" s="11"/>
      <c r="CB292" s="11"/>
      <c r="CC292" s="11"/>
      <c r="CD292" s="11"/>
    </row>
    <row r="293" spans="1:82" x14ac:dyDescent="0.2">
      <c r="A293" s="11"/>
      <c r="B293" s="11"/>
      <c r="C293" s="11"/>
      <c r="D293" s="11"/>
      <c r="E293" s="11"/>
      <c r="F293" s="11"/>
      <c r="G293" s="11"/>
      <c r="H293" s="11"/>
      <c r="I293" s="11"/>
      <c r="J293" s="11"/>
      <c r="K293" s="11"/>
      <c r="L293" s="11"/>
      <c r="M293" s="11"/>
      <c r="N293" s="11"/>
      <c r="O293" s="11"/>
      <c r="P293" s="11"/>
      <c r="Q293" s="11"/>
      <c r="R293" s="11"/>
      <c r="S293" s="11"/>
      <c r="T293" s="11"/>
      <c r="U293" s="11"/>
      <c r="V293" s="11"/>
      <c r="W293" s="11"/>
      <c r="X293" s="11"/>
      <c r="Y293" s="11"/>
      <c r="Z293" s="11"/>
      <c r="AA293" s="11"/>
      <c r="AB293" s="11"/>
      <c r="AC293" s="11"/>
      <c r="AD293" s="11"/>
      <c r="AE293" s="11"/>
      <c r="AF293" s="11"/>
      <c r="AG293" s="11"/>
      <c r="AH293" s="11"/>
      <c r="AI293" s="11"/>
      <c r="AJ293" s="11"/>
      <c r="AK293" s="11"/>
      <c r="AL293" s="11"/>
      <c r="AM293" s="11"/>
      <c r="AN293" s="11"/>
      <c r="AO293" s="11"/>
      <c r="AP293" s="11"/>
      <c r="AQ293" s="11"/>
      <c r="AR293" s="11"/>
      <c r="AS293" s="11"/>
      <c r="AT293" s="11"/>
      <c r="AU293" s="11"/>
      <c r="AV293" s="11"/>
      <c r="AW293" s="11"/>
      <c r="AX293" s="11"/>
      <c r="AY293" s="11"/>
      <c r="AZ293" s="11"/>
      <c r="BA293" s="11"/>
      <c r="BB293" s="11"/>
      <c r="BC293" s="11"/>
      <c r="BD293" s="11"/>
      <c r="BE293" s="11"/>
      <c r="BF293" s="11"/>
      <c r="BG293" s="11"/>
      <c r="BH293" s="11"/>
      <c r="BI293" s="11"/>
      <c r="BJ293" s="11"/>
      <c r="BK293" s="11"/>
      <c r="BL293" s="11"/>
      <c r="BM293" s="11"/>
      <c r="BN293" s="11"/>
      <c r="BO293" s="11"/>
      <c r="BP293" s="11"/>
      <c r="BQ293" s="11"/>
      <c r="BR293" s="11"/>
      <c r="BS293" s="11"/>
      <c r="BT293" s="11"/>
      <c r="BU293" s="11"/>
      <c r="BV293" s="11"/>
      <c r="BW293" s="11"/>
      <c r="BX293" s="11"/>
      <c r="BY293" s="11"/>
      <c r="BZ293" s="11"/>
      <c r="CA293" s="11"/>
      <c r="CB293" s="11"/>
      <c r="CC293" s="11"/>
      <c r="CD293" s="11"/>
    </row>
    <row r="294" spans="1:82" x14ac:dyDescent="0.2">
      <c r="A294" s="11"/>
      <c r="B294" s="11"/>
      <c r="C294" s="11"/>
      <c r="D294" s="11"/>
      <c r="E294" s="11"/>
      <c r="F294" s="11"/>
      <c r="G294" s="11"/>
      <c r="H294" s="11"/>
      <c r="I294" s="11"/>
      <c r="J294" s="11"/>
      <c r="K294" s="11"/>
      <c r="L294" s="11"/>
      <c r="M294" s="11"/>
      <c r="N294" s="11"/>
      <c r="O294" s="11"/>
      <c r="P294" s="11"/>
      <c r="Q294" s="11"/>
      <c r="R294" s="11"/>
      <c r="S294" s="11"/>
      <c r="T294" s="11"/>
      <c r="U294" s="11"/>
      <c r="V294" s="11"/>
      <c r="W294" s="11"/>
      <c r="X294" s="11"/>
      <c r="Y294" s="11"/>
      <c r="Z294" s="11"/>
      <c r="AA294" s="11"/>
      <c r="AB294" s="11"/>
      <c r="AC294" s="11"/>
      <c r="AD294" s="11"/>
      <c r="AE294" s="11"/>
      <c r="AF294" s="11"/>
      <c r="AG294" s="11"/>
      <c r="AH294" s="11"/>
      <c r="AI294" s="11"/>
      <c r="AJ294" s="11"/>
      <c r="AK294" s="11"/>
      <c r="AL294" s="11"/>
      <c r="AM294" s="11"/>
      <c r="AN294" s="11"/>
      <c r="AO294" s="11"/>
      <c r="AP294" s="11"/>
      <c r="AQ294" s="11"/>
      <c r="AR294" s="11"/>
      <c r="AS294" s="11"/>
      <c r="AT294" s="11"/>
      <c r="AU294" s="11"/>
      <c r="AV294" s="11"/>
      <c r="AW294" s="11"/>
      <c r="AX294" s="11"/>
      <c r="AY294" s="11"/>
      <c r="AZ294" s="11"/>
      <c r="BA294" s="11"/>
      <c r="BB294" s="11"/>
      <c r="BC294" s="11"/>
      <c r="BD294" s="11"/>
      <c r="BE294" s="11"/>
      <c r="BF294" s="11"/>
      <c r="BG294" s="11"/>
      <c r="BH294" s="11"/>
      <c r="BI294" s="11"/>
      <c r="BJ294" s="11"/>
      <c r="BK294" s="11"/>
      <c r="BL294" s="11"/>
      <c r="BM294" s="11"/>
      <c r="BN294" s="11"/>
      <c r="BO294" s="11"/>
      <c r="BP294" s="11"/>
      <c r="BQ294" s="11"/>
      <c r="BR294" s="11"/>
      <c r="BS294" s="11"/>
      <c r="BT294" s="11"/>
      <c r="BU294" s="11"/>
      <c r="BV294" s="11"/>
      <c r="BW294" s="11"/>
      <c r="BX294" s="11"/>
      <c r="BY294" s="11"/>
      <c r="BZ294" s="11"/>
      <c r="CA294" s="11"/>
      <c r="CB294" s="11"/>
      <c r="CC294" s="11"/>
      <c r="CD294" s="11"/>
    </row>
    <row r="295" spans="1:82" x14ac:dyDescent="0.2">
      <c r="A295" s="11"/>
      <c r="B295" s="11"/>
      <c r="C295" s="11"/>
      <c r="D295" s="11"/>
      <c r="E295" s="11"/>
      <c r="F295" s="11"/>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c r="AI295" s="11"/>
      <c r="AJ295" s="11"/>
      <c r="AK295" s="11"/>
      <c r="AL295" s="11"/>
      <c r="AM295" s="11"/>
      <c r="AN295" s="11"/>
      <c r="AO295" s="11"/>
      <c r="AP295" s="11"/>
      <c r="AQ295" s="11"/>
      <c r="AR295" s="11"/>
      <c r="AS295" s="11"/>
      <c r="AT295" s="11"/>
      <c r="AU295" s="11"/>
      <c r="AV295" s="11"/>
      <c r="AW295" s="11"/>
      <c r="AX295" s="11"/>
      <c r="AY295" s="11"/>
      <c r="AZ295" s="11"/>
      <c r="BA295" s="11"/>
      <c r="BB295" s="11"/>
      <c r="BC295" s="11"/>
      <c r="BD295" s="11"/>
      <c r="BE295" s="11"/>
      <c r="BF295" s="11"/>
      <c r="BG295" s="11"/>
      <c r="BH295" s="11"/>
      <c r="BI295" s="11"/>
      <c r="BJ295" s="11"/>
      <c r="BK295" s="11"/>
      <c r="BL295" s="11"/>
      <c r="BM295" s="11"/>
      <c r="BN295" s="11"/>
      <c r="BO295" s="11"/>
      <c r="BP295" s="11"/>
      <c r="BQ295" s="11"/>
      <c r="BR295" s="11"/>
      <c r="BS295" s="11"/>
      <c r="BT295" s="11"/>
      <c r="BU295" s="11"/>
      <c r="BV295" s="11"/>
      <c r="BW295" s="11"/>
      <c r="BX295" s="11"/>
      <c r="BY295" s="11"/>
      <c r="BZ295" s="11"/>
      <c r="CA295" s="11"/>
      <c r="CB295" s="11"/>
      <c r="CC295" s="11"/>
      <c r="CD295" s="11"/>
    </row>
    <row r="296" spans="1:82" x14ac:dyDescent="0.2">
      <c r="A296" s="11"/>
      <c r="B296" s="11"/>
      <c r="C296" s="11"/>
      <c r="D296" s="11"/>
      <c r="E296" s="11"/>
      <c r="F296" s="11"/>
      <c r="G296" s="11"/>
      <c r="H296" s="11"/>
      <c r="I296" s="11"/>
      <c r="J296" s="11"/>
      <c r="K296" s="11"/>
      <c r="L296" s="11"/>
      <c r="M296" s="11"/>
      <c r="N296" s="11"/>
      <c r="O296" s="11"/>
      <c r="P296" s="11"/>
      <c r="Q296" s="11"/>
      <c r="R296" s="11"/>
      <c r="S296" s="11"/>
      <c r="T296" s="11"/>
      <c r="U296" s="11"/>
      <c r="V296" s="11"/>
      <c r="W296" s="11"/>
      <c r="X296" s="11"/>
      <c r="Y296" s="11"/>
      <c r="Z296" s="11"/>
      <c r="AA296" s="11"/>
      <c r="AB296" s="11"/>
      <c r="AC296" s="11"/>
      <c r="AD296" s="11"/>
      <c r="AE296" s="11"/>
      <c r="AF296" s="11"/>
      <c r="AG296" s="11"/>
      <c r="AH296" s="11"/>
      <c r="AI296" s="11"/>
      <c r="AJ296" s="11"/>
      <c r="AK296" s="11"/>
      <c r="AL296" s="11"/>
      <c r="AM296" s="11"/>
      <c r="AN296" s="11"/>
      <c r="AO296" s="11"/>
      <c r="AP296" s="11"/>
      <c r="AQ296" s="11"/>
      <c r="AR296" s="11"/>
      <c r="AS296" s="11"/>
      <c r="AT296" s="11"/>
      <c r="AU296" s="11"/>
      <c r="AV296" s="11"/>
      <c r="AW296" s="11"/>
      <c r="AX296" s="11"/>
      <c r="AY296" s="11"/>
      <c r="AZ296" s="11"/>
      <c r="BA296" s="11"/>
      <c r="BB296" s="11"/>
      <c r="BC296" s="11"/>
      <c r="BD296" s="11"/>
      <c r="BE296" s="11"/>
      <c r="BF296" s="11"/>
      <c r="BG296" s="11"/>
      <c r="BH296" s="11"/>
      <c r="BI296" s="11"/>
      <c r="BJ296" s="11"/>
      <c r="BK296" s="11"/>
      <c r="BL296" s="11"/>
      <c r="BM296" s="11"/>
      <c r="BN296" s="11"/>
      <c r="BO296" s="11"/>
      <c r="BP296" s="11"/>
      <c r="BQ296" s="11"/>
      <c r="BR296" s="11"/>
      <c r="BS296" s="11"/>
      <c r="BT296" s="11"/>
      <c r="BU296" s="11"/>
      <c r="BV296" s="11"/>
      <c r="BW296" s="11"/>
      <c r="BX296" s="11"/>
      <c r="BY296" s="11"/>
      <c r="BZ296" s="11"/>
      <c r="CA296" s="11"/>
      <c r="CB296" s="11"/>
      <c r="CC296" s="11"/>
      <c r="CD296" s="11"/>
    </row>
    <row r="297" spans="1:82" x14ac:dyDescent="0.2">
      <c r="A297" s="11"/>
      <c r="B297" s="11"/>
      <c r="C297" s="11"/>
      <c r="D297" s="11"/>
      <c r="E297" s="11"/>
      <c r="F297" s="11"/>
      <c r="G297" s="11"/>
      <c r="H297" s="11"/>
      <c r="I297" s="11"/>
      <c r="J297" s="11"/>
      <c r="K297" s="11"/>
      <c r="L297" s="11"/>
      <c r="M297" s="11"/>
      <c r="N297" s="11"/>
      <c r="O297" s="11"/>
      <c r="P297" s="11"/>
      <c r="Q297" s="11"/>
      <c r="R297" s="11"/>
      <c r="S297" s="11"/>
      <c r="T297" s="11"/>
      <c r="U297" s="11"/>
      <c r="V297" s="11"/>
      <c r="W297" s="11"/>
      <c r="X297" s="11"/>
      <c r="Y297" s="11"/>
      <c r="Z297" s="11"/>
      <c r="AA297" s="11"/>
      <c r="AB297" s="11"/>
      <c r="AC297" s="11"/>
      <c r="AD297" s="11"/>
      <c r="AE297" s="11"/>
      <c r="AF297" s="11"/>
      <c r="AG297" s="11"/>
      <c r="AH297" s="11"/>
      <c r="AI297" s="11"/>
      <c r="AJ297" s="11"/>
      <c r="AK297" s="11"/>
      <c r="AL297" s="11"/>
      <c r="AM297" s="11"/>
      <c r="AN297" s="11"/>
      <c r="AO297" s="11"/>
      <c r="AP297" s="11"/>
      <c r="AQ297" s="11"/>
      <c r="AR297" s="11"/>
      <c r="AS297" s="11"/>
      <c r="AT297" s="11"/>
      <c r="AU297" s="11"/>
      <c r="AV297" s="11"/>
      <c r="AW297" s="11"/>
      <c r="AX297" s="11"/>
      <c r="AY297" s="11"/>
      <c r="AZ297" s="11"/>
      <c r="BA297" s="11"/>
      <c r="BB297" s="11"/>
      <c r="BC297" s="11"/>
      <c r="BD297" s="11"/>
      <c r="BE297" s="11"/>
      <c r="BF297" s="11"/>
      <c r="BG297" s="11"/>
      <c r="BH297" s="11"/>
      <c r="BI297" s="11"/>
      <c r="BJ297" s="11"/>
      <c r="BK297" s="11"/>
      <c r="BL297" s="11"/>
      <c r="BM297" s="11"/>
      <c r="BN297" s="11"/>
      <c r="BO297" s="11"/>
      <c r="BP297" s="11"/>
      <c r="BQ297" s="11"/>
      <c r="BR297" s="11"/>
      <c r="BS297" s="11"/>
      <c r="BT297" s="11"/>
      <c r="BU297" s="11"/>
      <c r="BV297" s="11"/>
      <c r="BW297" s="11"/>
      <c r="BX297" s="11"/>
      <c r="BY297" s="11"/>
      <c r="BZ297" s="11"/>
      <c r="CA297" s="11"/>
      <c r="CB297" s="11"/>
      <c r="CC297" s="11"/>
      <c r="CD297" s="11"/>
    </row>
    <row r="298" spans="1:82" x14ac:dyDescent="0.2">
      <c r="A298" s="11"/>
      <c r="B298" s="11"/>
      <c r="C298" s="11"/>
      <c r="D298" s="11"/>
      <c r="E298" s="11"/>
      <c r="F298" s="11"/>
      <c r="G298" s="11"/>
      <c r="H298" s="11"/>
      <c r="I298" s="11"/>
      <c r="J298" s="11"/>
      <c r="K298" s="11"/>
      <c r="L298" s="11"/>
      <c r="M298" s="11"/>
      <c r="N298" s="11"/>
      <c r="O298" s="11"/>
      <c r="P298" s="11"/>
      <c r="Q298" s="11"/>
      <c r="R298" s="11"/>
      <c r="S298" s="11"/>
      <c r="T298" s="11"/>
      <c r="U298" s="11"/>
      <c r="V298" s="11"/>
      <c r="W298" s="11"/>
      <c r="X298" s="11"/>
      <c r="Y298" s="11"/>
      <c r="Z298" s="11"/>
      <c r="AA298" s="11"/>
      <c r="AB298" s="11"/>
      <c r="AC298" s="11"/>
      <c r="AD298" s="11"/>
      <c r="AE298" s="11"/>
      <c r="AF298" s="11"/>
      <c r="AG298" s="11"/>
      <c r="AH298" s="11"/>
      <c r="AI298" s="11"/>
      <c r="AJ298" s="11"/>
      <c r="AK298" s="11"/>
      <c r="AL298" s="11"/>
      <c r="AM298" s="11"/>
      <c r="AN298" s="11"/>
      <c r="AO298" s="11"/>
      <c r="AP298" s="11"/>
      <c r="AQ298" s="11"/>
      <c r="AR298" s="11"/>
      <c r="AS298" s="11"/>
      <c r="AT298" s="11"/>
      <c r="AU298" s="11"/>
      <c r="AV298" s="11"/>
      <c r="AW298" s="11"/>
      <c r="AX298" s="11"/>
      <c r="AY298" s="11"/>
      <c r="AZ298" s="11"/>
      <c r="BA298" s="11"/>
      <c r="BB298" s="11"/>
      <c r="BC298" s="11"/>
      <c r="BD298" s="11"/>
      <c r="BE298" s="11"/>
      <c r="BF298" s="11"/>
      <c r="BG298" s="11"/>
      <c r="BH298" s="11"/>
      <c r="BI298" s="11"/>
      <c r="BJ298" s="11"/>
      <c r="BK298" s="11"/>
      <c r="BL298" s="11"/>
      <c r="BM298" s="11"/>
      <c r="BN298" s="11"/>
      <c r="BO298" s="11"/>
      <c r="BP298" s="11"/>
      <c r="BQ298" s="11"/>
      <c r="BR298" s="11"/>
      <c r="BS298" s="11"/>
      <c r="BT298" s="11"/>
      <c r="BU298" s="11"/>
      <c r="BV298" s="11"/>
      <c r="BW298" s="11"/>
      <c r="BX298" s="11"/>
      <c r="BY298" s="11"/>
      <c r="BZ298" s="11"/>
      <c r="CA298" s="11"/>
      <c r="CB298" s="11"/>
      <c r="CC298" s="11"/>
      <c r="CD298" s="11"/>
    </row>
    <row r="299" spans="1:82" x14ac:dyDescent="0.2">
      <c r="A299" s="11"/>
      <c r="B299" s="11"/>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
      <c r="AF299" s="11"/>
      <c r="AG299" s="11"/>
      <c r="AH299" s="11"/>
      <c r="AI299" s="11"/>
      <c r="AJ299" s="11"/>
      <c r="AK299" s="11"/>
      <c r="AL299" s="11"/>
      <c r="AM299" s="11"/>
      <c r="AN299" s="11"/>
      <c r="AO299" s="11"/>
      <c r="AP299" s="11"/>
      <c r="AQ299" s="11"/>
      <c r="AR299" s="11"/>
      <c r="AS299" s="11"/>
      <c r="AT299" s="11"/>
      <c r="AU299" s="11"/>
      <c r="AV299" s="11"/>
      <c r="AW299" s="11"/>
      <c r="AX299" s="11"/>
      <c r="AY299" s="11"/>
      <c r="AZ299" s="11"/>
      <c r="BA299" s="11"/>
      <c r="BB299" s="11"/>
      <c r="BC299" s="11"/>
      <c r="BD299" s="11"/>
      <c r="BE299" s="11"/>
      <c r="BF299" s="11"/>
      <c r="BG299" s="11"/>
      <c r="BH299" s="11"/>
      <c r="BI299" s="11"/>
      <c r="BJ299" s="11"/>
      <c r="BK299" s="11"/>
      <c r="BL299" s="11"/>
      <c r="BM299" s="11"/>
      <c r="BN299" s="11"/>
      <c r="BO299" s="11"/>
      <c r="BP299" s="11"/>
      <c r="BQ299" s="11"/>
      <c r="BR299" s="11"/>
      <c r="BS299" s="11"/>
      <c r="BT299" s="11"/>
      <c r="BU299" s="11"/>
      <c r="BV299" s="11"/>
      <c r="BW299" s="11"/>
      <c r="BX299" s="11"/>
      <c r="BY299" s="11"/>
      <c r="BZ299" s="11"/>
      <c r="CA299" s="11"/>
      <c r="CB299" s="11"/>
      <c r="CC299" s="11"/>
      <c r="CD299" s="11"/>
    </row>
    <row r="300" spans="1:82" x14ac:dyDescent="0.2">
      <c r="A300" s="11"/>
      <c r="B300" s="11"/>
      <c r="C300" s="11"/>
      <c r="D300" s="11"/>
      <c r="E300" s="11"/>
      <c r="F300" s="11"/>
      <c r="G300" s="11"/>
      <c r="H300" s="11"/>
      <c r="I300" s="11"/>
      <c r="J300" s="11"/>
      <c r="K300" s="11"/>
      <c r="L300" s="11"/>
      <c r="M300" s="11"/>
      <c r="N300" s="11"/>
      <c r="O300" s="11"/>
      <c r="P300" s="11"/>
      <c r="Q300" s="11"/>
      <c r="R300" s="11"/>
      <c r="S300" s="11"/>
      <c r="T300" s="11"/>
      <c r="U300" s="11"/>
      <c r="V300" s="11"/>
      <c r="W300" s="11"/>
      <c r="X300" s="11"/>
      <c r="Y300" s="11"/>
      <c r="Z300" s="11"/>
      <c r="AA300" s="11"/>
      <c r="AB300" s="11"/>
      <c r="AC300" s="11"/>
      <c r="AD300" s="11"/>
      <c r="AE300" s="11"/>
      <c r="AF300" s="11"/>
      <c r="AG300" s="11"/>
      <c r="AH300" s="11"/>
      <c r="AI300" s="11"/>
      <c r="AJ300" s="11"/>
      <c r="AK300" s="11"/>
      <c r="AL300" s="11"/>
      <c r="AM300" s="11"/>
      <c r="AN300" s="11"/>
      <c r="AO300" s="11"/>
      <c r="AP300" s="11"/>
      <c r="AQ300" s="11"/>
      <c r="AR300" s="11"/>
      <c r="AS300" s="11"/>
      <c r="AT300" s="11"/>
      <c r="AU300" s="11"/>
      <c r="AV300" s="11"/>
      <c r="AW300" s="11"/>
      <c r="AX300" s="11"/>
      <c r="AY300" s="11"/>
      <c r="AZ300" s="11"/>
      <c r="BA300" s="11"/>
      <c r="BB300" s="11"/>
      <c r="BC300" s="11"/>
      <c r="BD300" s="11"/>
      <c r="BE300" s="11"/>
      <c r="BF300" s="11"/>
      <c r="BG300" s="11"/>
      <c r="BH300" s="11"/>
      <c r="BI300" s="11"/>
      <c r="BJ300" s="11"/>
      <c r="BK300" s="11"/>
      <c r="BL300" s="11"/>
      <c r="BM300" s="11"/>
      <c r="BN300" s="11"/>
      <c r="BO300" s="11"/>
      <c r="BP300" s="11"/>
      <c r="BQ300" s="11"/>
      <c r="BR300" s="11"/>
      <c r="BS300" s="11"/>
      <c r="BT300" s="11"/>
      <c r="BU300" s="11"/>
      <c r="BV300" s="11"/>
      <c r="BW300" s="11"/>
      <c r="BX300" s="11"/>
      <c r="BY300" s="11"/>
      <c r="BZ300" s="11"/>
      <c r="CA300" s="11"/>
      <c r="CB300" s="11"/>
      <c r="CC300" s="11"/>
      <c r="CD300" s="11"/>
    </row>
    <row r="301" spans="1:82" x14ac:dyDescent="0.2">
      <c r="A301" s="11"/>
      <c r="B301" s="11"/>
      <c r="C301" s="11"/>
      <c r="D301" s="11"/>
      <c r="E301" s="11"/>
      <c r="F301" s="11"/>
      <c r="G301" s="11"/>
      <c r="H301" s="11"/>
      <c r="I301" s="11"/>
      <c r="J301" s="11"/>
      <c r="K301" s="11"/>
      <c r="L301" s="11"/>
      <c r="M301" s="11"/>
      <c r="N301" s="11"/>
      <c r="O301" s="11"/>
      <c r="P301" s="11"/>
      <c r="Q301" s="11"/>
      <c r="R301" s="11"/>
      <c r="S301" s="11"/>
      <c r="T301" s="11"/>
      <c r="U301" s="11"/>
      <c r="V301" s="11"/>
      <c r="W301" s="11"/>
      <c r="X301" s="11"/>
      <c r="Y301" s="11"/>
      <c r="Z301" s="11"/>
      <c r="AA301" s="11"/>
      <c r="AB301" s="11"/>
      <c r="AC301" s="11"/>
      <c r="AD301" s="11"/>
      <c r="AE301" s="11"/>
      <c r="AF301" s="11"/>
      <c r="AG301" s="11"/>
      <c r="AH301" s="11"/>
      <c r="AI301" s="11"/>
      <c r="AJ301" s="11"/>
      <c r="AK301" s="11"/>
      <c r="AL301" s="11"/>
      <c r="AM301" s="11"/>
      <c r="AN301" s="11"/>
      <c r="AO301" s="11"/>
      <c r="AP301" s="11"/>
      <c r="AQ301" s="11"/>
      <c r="AR301" s="11"/>
      <c r="AS301" s="11"/>
      <c r="AT301" s="11"/>
      <c r="AU301" s="11"/>
      <c r="AV301" s="11"/>
      <c r="AW301" s="11"/>
      <c r="AX301" s="11"/>
      <c r="AY301" s="11"/>
      <c r="AZ301" s="11"/>
      <c r="BA301" s="11"/>
      <c r="BB301" s="11"/>
      <c r="BC301" s="11"/>
      <c r="BD301" s="11"/>
      <c r="BE301" s="11"/>
      <c r="BF301" s="11"/>
      <c r="BG301" s="11"/>
      <c r="BH301" s="11"/>
      <c r="BI301" s="11"/>
      <c r="BJ301" s="11"/>
      <c r="BK301" s="11"/>
      <c r="BL301" s="11"/>
      <c r="BM301" s="11"/>
      <c r="BN301" s="11"/>
      <c r="BO301" s="11"/>
      <c r="BP301" s="11"/>
      <c r="BQ301" s="11"/>
      <c r="BR301" s="11"/>
      <c r="BS301" s="11"/>
      <c r="BT301" s="11"/>
      <c r="BU301" s="11"/>
      <c r="BV301" s="11"/>
      <c r="BW301" s="11"/>
      <c r="BX301" s="11"/>
      <c r="BY301" s="11"/>
      <c r="BZ301" s="11"/>
      <c r="CA301" s="11"/>
      <c r="CB301" s="11"/>
      <c r="CC301" s="11"/>
      <c r="CD301" s="11"/>
    </row>
    <row r="302" spans="1:82" x14ac:dyDescent="0.2">
      <c r="A302" s="11"/>
      <c r="B302" s="11"/>
      <c r="C302" s="11"/>
      <c r="D302" s="11"/>
      <c r="E302" s="11"/>
      <c r="F302" s="11"/>
      <c r="G302" s="11"/>
      <c r="H302" s="11"/>
      <c r="I302" s="11"/>
      <c r="J302" s="11"/>
      <c r="K302" s="11"/>
      <c r="L302" s="11"/>
      <c r="M302" s="11"/>
      <c r="N302" s="11"/>
      <c r="O302" s="11"/>
      <c r="P302" s="11"/>
      <c r="Q302" s="11"/>
      <c r="R302" s="11"/>
      <c r="S302" s="11"/>
      <c r="T302" s="11"/>
      <c r="U302" s="11"/>
      <c r="V302" s="11"/>
      <c r="W302" s="11"/>
      <c r="X302" s="11"/>
      <c r="Y302" s="11"/>
      <c r="Z302" s="11"/>
      <c r="AA302" s="11"/>
      <c r="AB302" s="11"/>
      <c r="AC302" s="11"/>
      <c r="AD302" s="11"/>
      <c r="AE302" s="11"/>
      <c r="AF302" s="11"/>
      <c r="AG302" s="11"/>
      <c r="AH302" s="11"/>
      <c r="AI302" s="11"/>
      <c r="AJ302" s="11"/>
      <c r="AK302" s="11"/>
      <c r="AL302" s="11"/>
      <c r="AM302" s="11"/>
      <c r="AN302" s="11"/>
      <c r="AO302" s="11"/>
      <c r="AP302" s="11"/>
      <c r="AQ302" s="11"/>
      <c r="AR302" s="11"/>
      <c r="AS302" s="11"/>
      <c r="AT302" s="11"/>
      <c r="AU302" s="11"/>
      <c r="AV302" s="11"/>
      <c r="AW302" s="11"/>
      <c r="AX302" s="11"/>
      <c r="AY302" s="11"/>
      <c r="AZ302" s="11"/>
      <c r="BA302" s="11"/>
      <c r="BB302" s="11"/>
      <c r="BC302" s="11"/>
      <c r="BD302" s="11"/>
      <c r="BE302" s="11"/>
      <c r="BF302" s="11"/>
      <c r="BG302" s="11"/>
      <c r="BH302" s="11"/>
      <c r="BI302" s="11"/>
      <c r="BJ302" s="11"/>
      <c r="BK302" s="11"/>
      <c r="BL302" s="11"/>
      <c r="BM302" s="11"/>
      <c r="BN302" s="11"/>
      <c r="BO302" s="11"/>
      <c r="BP302" s="11"/>
      <c r="BQ302" s="11"/>
      <c r="BR302" s="11"/>
      <c r="BS302" s="11"/>
      <c r="BT302" s="11"/>
      <c r="BU302" s="11"/>
      <c r="BV302" s="11"/>
      <c r="BW302" s="11"/>
      <c r="BX302" s="11"/>
      <c r="BY302" s="11"/>
      <c r="BZ302" s="11"/>
      <c r="CA302" s="11"/>
      <c r="CB302" s="11"/>
      <c r="CC302" s="11"/>
      <c r="CD302" s="11"/>
    </row>
    <row r="303" spans="1:82" x14ac:dyDescent="0.2">
      <c r="A303" s="11"/>
      <c r="B303" s="11"/>
      <c r="C303" s="11"/>
      <c r="D303" s="11"/>
      <c r="E303" s="11"/>
      <c r="F303" s="11"/>
      <c r="G303" s="11"/>
      <c r="H303" s="11"/>
      <c r="I303" s="11"/>
      <c r="J303" s="11"/>
      <c r="K303" s="11"/>
      <c r="L303" s="11"/>
      <c r="M303" s="11"/>
      <c r="N303" s="11"/>
      <c r="O303" s="11"/>
      <c r="P303" s="11"/>
      <c r="Q303" s="11"/>
      <c r="R303" s="11"/>
      <c r="S303" s="11"/>
      <c r="T303" s="11"/>
      <c r="U303" s="11"/>
      <c r="V303" s="11"/>
      <c r="W303" s="11"/>
      <c r="X303" s="11"/>
      <c r="Y303" s="11"/>
      <c r="Z303" s="11"/>
      <c r="AA303" s="11"/>
      <c r="AB303" s="11"/>
      <c r="AC303" s="11"/>
      <c r="AD303" s="11"/>
      <c r="AE303" s="11"/>
      <c r="AF303" s="11"/>
      <c r="AG303" s="11"/>
      <c r="AH303" s="11"/>
      <c r="AI303" s="11"/>
      <c r="AJ303" s="11"/>
      <c r="AK303" s="11"/>
      <c r="AL303" s="11"/>
      <c r="AM303" s="11"/>
      <c r="AN303" s="11"/>
      <c r="AO303" s="11"/>
      <c r="AP303" s="11"/>
      <c r="AQ303" s="11"/>
      <c r="AR303" s="11"/>
      <c r="AS303" s="11"/>
      <c r="AT303" s="11"/>
      <c r="AU303" s="11"/>
      <c r="AV303" s="11"/>
      <c r="AW303" s="11"/>
      <c r="AX303" s="11"/>
      <c r="AY303" s="11"/>
      <c r="AZ303" s="11"/>
      <c r="BA303" s="11"/>
      <c r="BB303" s="11"/>
      <c r="BC303" s="11"/>
      <c r="BD303" s="11"/>
      <c r="BE303" s="11"/>
      <c r="BF303" s="11"/>
      <c r="BG303" s="11"/>
      <c r="BH303" s="11"/>
      <c r="BI303" s="11"/>
      <c r="BJ303" s="11"/>
      <c r="BK303" s="11"/>
      <c r="BL303" s="11"/>
      <c r="BM303" s="11"/>
      <c r="BN303" s="11"/>
      <c r="BO303" s="11"/>
      <c r="BP303" s="11"/>
      <c r="BQ303" s="11"/>
      <c r="BR303" s="11"/>
      <c r="BS303" s="11"/>
      <c r="BT303" s="11"/>
      <c r="BU303" s="11"/>
      <c r="BV303" s="11"/>
      <c r="BW303" s="11"/>
      <c r="BX303" s="11"/>
      <c r="BY303" s="11"/>
      <c r="BZ303" s="11"/>
      <c r="CA303" s="11"/>
      <c r="CB303" s="11"/>
      <c r="CC303" s="11"/>
      <c r="CD303" s="11"/>
    </row>
    <row r="304" spans="1:82" x14ac:dyDescent="0.2">
      <c r="A304" s="11"/>
      <c r="B304" s="11"/>
      <c r="C304" s="11"/>
      <c r="D304" s="11"/>
      <c r="E304" s="11"/>
      <c r="F304" s="11"/>
      <c r="G304" s="11"/>
      <c r="H304" s="11"/>
      <c r="I304" s="11"/>
      <c r="J304" s="11"/>
      <c r="K304" s="11"/>
      <c r="L304" s="11"/>
      <c r="M304" s="11"/>
      <c r="N304" s="11"/>
      <c r="O304" s="11"/>
      <c r="P304" s="11"/>
      <c r="Q304" s="11"/>
      <c r="R304" s="11"/>
      <c r="S304" s="11"/>
      <c r="T304" s="11"/>
      <c r="U304" s="11"/>
      <c r="V304" s="11"/>
      <c r="W304" s="11"/>
      <c r="X304" s="11"/>
      <c r="Y304" s="11"/>
      <c r="Z304" s="11"/>
      <c r="AA304" s="11"/>
      <c r="AB304" s="11"/>
      <c r="AC304" s="11"/>
      <c r="AD304" s="11"/>
      <c r="AE304" s="11"/>
      <c r="AF304" s="11"/>
      <c r="AG304" s="11"/>
      <c r="AH304" s="11"/>
      <c r="AI304" s="11"/>
      <c r="AJ304" s="11"/>
      <c r="AK304" s="11"/>
      <c r="AL304" s="11"/>
      <c r="AM304" s="11"/>
      <c r="AN304" s="11"/>
      <c r="AO304" s="11"/>
      <c r="AP304" s="11"/>
      <c r="AQ304" s="11"/>
      <c r="AR304" s="11"/>
      <c r="AS304" s="11"/>
      <c r="AT304" s="11"/>
      <c r="AU304" s="11"/>
      <c r="AV304" s="11"/>
      <c r="AW304" s="11"/>
      <c r="AX304" s="11"/>
      <c r="AY304" s="11"/>
      <c r="AZ304" s="11"/>
      <c r="BA304" s="11"/>
      <c r="BB304" s="11"/>
      <c r="BC304" s="11"/>
      <c r="BD304" s="11"/>
      <c r="BE304" s="11"/>
      <c r="BF304" s="11"/>
      <c r="BG304" s="11"/>
      <c r="BH304" s="11"/>
      <c r="BI304" s="11"/>
      <c r="BJ304" s="11"/>
      <c r="BK304" s="11"/>
      <c r="BL304" s="11"/>
      <c r="BM304" s="11"/>
      <c r="BN304" s="11"/>
      <c r="BO304" s="11"/>
      <c r="BP304" s="11"/>
      <c r="BQ304" s="11"/>
      <c r="BR304" s="11"/>
      <c r="BS304" s="11"/>
      <c r="BT304" s="11"/>
      <c r="BU304" s="11"/>
      <c r="BV304" s="11"/>
      <c r="BW304" s="11"/>
      <c r="BX304" s="11"/>
      <c r="BY304" s="11"/>
      <c r="BZ304" s="11"/>
      <c r="CA304" s="11"/>
      <c r="CB304" s="11"/>
      <c r="CC304" s="11"/>
      <c r="CD304" s="11"/>
    </row>
    <row r="305" spans="1:82" x14ac:dyDescent="0.2">
      <c r="A305" s="11"/>
      <c r="B305" s="11"/>
      <c r="C305" s="11"/>
      <c r="D305" s="11"/>
      <c r="E305" s="11"/>
      <c r="F305" s="11"/>
      <c r="G305" s="11"/>
      <c r="H305" s="11"/>
      <c r="I305" s="11"/>
      <c r="J305" s="11"/>
      <c r="K305" s="11"/>
      <c r="L305" s="11"/>
      <c r="M305" s="11"/>
      <c r="N305" s="11"/>
      <c r="O305" s="11"/>
      <c r="P305" s="11"/>
      <c r="Q305" s="11"/>
      <c r="R305" s="11"/>
      <c r="S305" s="11"/>
      <c r="T305" s="11"/>
      <c r="U305" s="11"/>
      <c r="V305" s="11"/>
      <c r="W305" s="11"/>
      <c r="X305" s="11"/>
      <c r="Y305" s="11"/>
      <c r="Z305" s="11"/>
      <c r="AA305" s="11"/>
      <c r="AB305" s="11"/>
      <c r="AC305" s="11"/>
      <c r="AD305" s="11"/>
      <c r="AE305" s="11"/>
      <c r="AF305" s="11"/>
      <c r="AG305" s="11"/>
      <c r="AH305" s="11"/>
      <c r="AI305" s="11"/>
      <c r="AJ305" s="11"/>
      <c r="AK305" s="11"/>
      <c r="AL305" s="11"/>
      <c r="AM305" s="11"/>
      <c r="AN305" s="11"/>
      <c r="AO305" s="11"/>
      <c r="AP305" s="11"/>
      <c r="AQ305" s="11"/>
      <c r="AR305" s="11"/>
      <c r="AS305" s="11"/>
      <c r="AT305" s="11"/>
      <c r="AU305" s="11"/>
      <c r="AV305" s="11"/>
      <c r="AW305" s="11"/>
      <c r="AX305" s="11"/>
      <c r="AY305" s="11"/>
      <c r="AZ305" s="11"/>
      <c r="BA305" s="11"/>
      <c r="BB305" s="11"/>
      <c r="BC305" s="11"/>
      <c r="BD305" s="11"/>
      <c r="BE305" s="11"/>
      <c r="BF305" s="11"/>
      <c r="BG305" s="11"/>
      <c r="BH305" s="11"/>
      <c r="BI305" s="11"/>
      <c r="BJ305" s="11"/>
      <c r="BK305" s="11"/>
      <c r="BL305" s="11"/>
      <c r="BM305" s="11"/>
      <c r="BN305" s="11"/>
      <c r="BO305" s="11"/>
      <c r="BP305" s="11"/>
      <c r="BQ305" s="11"/>
      <c r="BR305" s="11"/>
      <c r="BS305" s="11"/>
      <c r="BT305" s="11"/>
      <c r="BU305" s="11"/>
      <c r="BV305" s="11"/>
      <c r="BW305" s="11"/>
      <c r="BX305" s="11"/>
      <c r="BY305" s="11"/>
      <c r="BZ305" s="11"/>
      <c r="CA305" s="11"/>
      <c r="CB305" s="11"/>
      <c r="CC305" s="11"/>
      <c r="CD305" s="11"/>
    </row>
    <row r="306" spans="1:82" x14ac:dyDescent="0.2">
      <c r="A306" s="11"/>
      <c r="B306" s="11"/>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
      <c r="AF306" s="11"/>
      <c r="AG306" s="11"/>
      <c r="AH306" s="11"/>
      <c r="AI306" s="11"/>
      <c r="AJ306" s="11"/>
      <c r="AK306" s="11"/>
      <c r="AL306" s="11"/>
      <c r="AM306" s="11"/>
      <c r="AN306" s="11"/>
      <c r="AO306" s="11"/>
      <c r="AP306" s="11"/>
      <c r="AQ306" s="11"/>
      <c r="AR306" s="11"/>
      <c r="AS306" s="11"/>
      <c r="AT306" s="11"/>
      <c r="AU306" s="11"/>
      <c r="AV306" s="11"/>
      <c r="AW306" s="11"/>
      <c r="AX306" s="11"/>
      <c r="AY306" s="11"/>
      <c r="AZ306" s="11"/>
      <c r="BA306" s="11"/>
      <c r="BB306" s="11"/>
      <c r="BC306" s="11"/>
      <c r="BD306" s="11"/>
      <c r="BE306" s="11"/>
      <c r="BF306" s="11"/>
      <c r="BG306" s="11"/>
      <c r="BH306" s="11"/>
      <c r="BI306" s="11"/>
      <c r="BJ306" s="11"/>
      <c r="BK306" s="11"/>
      <c r="BL306" s="11"/>
      <c r="BM306" s="11"/>
      <c r="BN306" s="11"/>
      <c r="BO306" s="11"/>
      <c r="BP306" s="11"/>
      <c r="BQ306" s="11"/>
      <c r="BR306" s="11"/>
      <c r="BS306" s="11"/>
      <c r="BT306" s="11"/>
      <c r="BU306" s="11"/>
      <c r="BV306" s="11"/>
      <c r="BW306" s="11"/>
      <c r="BX306" s="11"/>
      <c r="BY306" s="11"/>
      <c r="BZ306" s="11"/>
      <c r="CA306" s="11"/>
      <c r="CB306" s="11"/>
      <c r="CC306" s="11"/>
      <c r="CD306" s="11"/>
    </row>
    <row r="307" spans="1:82" x14ac:dyDescent="0.2">
      <c r="A307" s="11"/>
      <c r="B307" s="11"/>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11"/>
      <c r="AH307" s="11"/>
      <c r="AI307" s="11"/>
      <c r="AJ307" s="11"/>
      <c r="AK307" s="11"/>
      <c r="AL307" s="11"/>
      <c r="AM307" s="11"/>
      <c r="AN307" s="11"/>
      <c r="AO307" s="11"/>
      <c r="AP307" s="11"/>
      <c r="AQ307" s="11"/>
      <c r="AR307" s="11"/>
      <c r="AS307" s="11"/>
      <c r="AT307" s="11"/>
      <c r="AU307" s="11"/>
      <c r="AV307" s="11"/>
      <c r="AW307" s="11"/>
      <c r="AX307" s="11"/>
      <c r="AY307" s="11"/>
      <c r="AZ307" s="11"/>
      <c r="BA307" s="11"/>
      <c r="BB307" s="11"/>
      <c r="BC307" s="11"/>
      <c r="BD307" s="11"/>
      <c r="BE307" s="11"/>
      <c r="BF307" s="11"/>
      <c r="BG307" s="11"/>
      <c r="BH307" s="11"/>
      <c r="BI307" s="11"/>
      <c r="BJ307" s="11"/>
      <c r="BK307" s="11"/>
      <c r="BL307" s="11"/>
      <c r="BM307" s="11"/>
      <c r="BN307" s="11"/>
      <c r="BO307" s="11"/>
      <c r="BP307" s="11"/>
      <c r="BQ307" s="11"/>
      <c r="BR307" s="11"/>
      <c r="BS307" s="11"/>
      <c r="BT307" s="11"/>
      <c r="BU307" s="11"/>
      <c r="BV307" s="11"/>
      <c r="BW307" s="11"/>
      <c r="BX307" s="11"/>
      <c r="BY307" s="11"/>
      <c r="BZ307" s="11"/>
      <c r="CA307" s="11"/>
      <c r="CB307" s="11"/>
      <c r="CC307" s="11"/>
      <c r="CD307" s="11"/>
    </row>
    <row r="308" spans="1:82" x14ac:dyDescent="0.2">
      <c r="A308" s="11"/>
      <c r="B308" s="11"/>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11"/>
      <c r="AH308" s="11"/>
      <c r="AI308" s="11"/>
      <c r="AJ308" s="11"/>
      <c r="AK308" s="11"/>
      <c r="AL308" s="11"/>
      <c r="AM308" s="11"/>
      <c r="AN308" s="11"/>
      <c r="AO308" s="11"/>
      <c r="AP308" s="11"/>
      <c r="AQ308" s="11"/>
      <c r="AR308" s="11"/>
      <c r="AS308" s="11"/>
      <c r="AT308" s="11"/>
      <c r="AU308" s="11"/>
      <c r="AV308" s="11"/>
      <c r="AW308" s="11"/>
      <c r="AX308" s="11"/>
      <c r="AY308" s="11"/>
      <c r="AZ308" s="11"/>
      <c r="BA308" s="11"/>
      <c r="BB308" s="11"/>
      <c r="BC308" s="11"/>
      <c r="BD308" s="11"/>
      <c r="BE308" s="11"/>
      <c r="BF308" s="11"/>
      <c r="BG308" s="11"/>
      <c r="BH308" s="11"/>
      <c r="BI308" s="11"/>
      <c r="BJ308" s="11"/>
      <c r="BK308" s="11"/>
      <c r="BL308" s="11"/>
      <c r="BM308" s="11"/>
      <c r="BN308" s="11"/>
      <c r="BO308" s="11"/>
      <c r="BP308" s="11"/>
      <c r="BQ308" s="11"/>
      <c r="BR308" s="11"/>
      <c r="BS308" s="11"/>
      <c r="BT308" s="11"/>
      <c r="BU308" s="11"/>
      <c r="BV308" s="11"/>
      <c r="BW308" s="11"/>
      <c r="BX308" s="11"/>
      <c r="BY308" s="11"/>
      <c r="BZ308" s="11"/>
      <c r="CA308" s="11"/>
      <c r="CB308" s="11"/>
      <c r="CC308" s="11"/>
      <c r="CD308" s="11"/>
    </row>
    <row r="309" spans="1:82" x14ac:dyDescent="0.2">
      <c r="A309" s="11"/>
      <c r="B309" s="11"/>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11"/>
      <c r="AH309" s="11"/>
      <c r="AI309" s="11"/>
      <c r="AJ309" s="11"/>
      <c r="AK309" s="11"/>
      <c r="AL309" s="11"/>
      <c r="AM309" s="11"/>
      <c r="AN309" s="11"/>
      <c r="AO309" s="11"/>
      <c r="AP309" s="11"/>
      <c r="AQ309" s="11"/>
      <c r="AR309" s="11"/>
      <c r="AS309" s="11"/>
      <c r="AT309" s="11"/>
      <c r="AU309" s="11"/>
      <c r="AV309" s="11"/>
      <c r="AW309" s="11"/>
      <c r="AX309" s="11"/>
      <c r="AY309" s="11"/>
      <c r="AZ309" s="11"/>
      <c r="BA309" s="11"/>
      <c r="BB309" s="11"/>
      <c r="BC309" s="11"/>
      <c r="BD309" s="11"/>
      <c r="BE309" s="11"/>
      <c r="BF309" s="11"/>
      <c r="BG309" s="11"/>
      <c r="BH309" s="11"/>
      <c r="BI309" s="11"/>
      <c r="BJ309" s="11"/>
      <c r="BK309" s="11"/>
      <c r="BL309" s="11"/>
      <c r="BM309" s="11"/>
      <c r="BN309" s="11"/>
      <c r="BO309" s="11"/>
      <c r="BP309" s="11"/>
      <c r="BQ309" s="11"/>
      <c r="BR309" s="11"/>
      <c r="BS309" s="11"/>
      <c r="BT309" s="11"/>
      <c r="BU309" s="11"/>
      <c r="BV309" s="11"/>
      <c r="BW309" s="11"/>
      <c r="BX309" s="11"/>
      <c r="BY309" s="11"/>
      <c r="BZ309" s="11"/>
      <c r="CA309" s="11"/>
      <c r="CB309" s="11"/>
      <c r="CC309" s="11"/>
      <c r="CD309" s="11"/>
    </row>
    <row r="310" spans="1:82" x14ac:dyDescent="0.2">
      <c r="A310" s="11"/>
      <c r="B310" s="11"/>
      <c r="C310" s="11"/>
      <c r="D310" s="11"/>
      <c r="E310" s="11"/>
      <c r="F310" s="11"/>
      <c r="G310" s="11"/>
      <c r="H310" s="11"/>
      <c r="I310" s="11"/>
      <c r="J310" s="11"/>
      <c r="K310" s="11"/>
      <c r="L310" s="11"/>
      <c r="M310" s="11"/>
      <c r="N310" s="11"/>
      <c r="O310" s="11"/>
      <c r="P310" s="11"/>
      <c r="Q310" s="11"/>
      <c r="R310" s="11"/>
      <c r="S310" s="11"/>
      <c r="T310" s="11"/>
      <c r="U310" s="11"/>
      <c r="V310" s="11"/>
      <c r="W310" s="11"/>
      <c r="X310" s="11"/>
      <c r="Y310" s="11"/>
      <c r="Z310" s="11"/>
      <c r="AA310" s="11"/>
      <c r="AB310" s="11"/>
      <c r="AC310" s="11"/>
      <c r="AD310" s="11"/>
      <c r="AE310" s="11"/>
      <c r="AF310" s="11"/>
      <c r="AG310" s="11"/>
      <c r="AH310" s="11"/>
      <c r="AI310" s="11"/>
      <c r="AJ310" s="11"/>
      <c r="AK310" s="11"/>
      <c r="AL310" s="11"/>
      <c r="AM310" s="11"/>
      <c r="AN310" s="11"/>
      <c r="AO310" s="11"/>
      <c r="AP310" s="11"/>
      <c r="AQ310" s="11"/>
      <c r="AR310" s="11"/>
      <c r="AS310" s="11"/>
      <c r="AT310" s="11"/>
      <c r="AU310" s="11"/>
      <c r="AV310" s="11"/>
      <c r="AW310" s="11"/>
      <c r="AX310" s="11"/>
      <c r="AY310" s="11"/>
      <c r="AZ310" s="11"/>
      <c r="BA310" s="11"/>
      <c r="BB310" s="11"/>
      <c r="BC310" s="11"/>
      <c r="BD310" s="11"/>
      <c r="BE310" s="11"/>
      <c r="BF310" s="11"/>
      <c r="BG310" s="11"/>
      <c r="BH310" s="11"/>
      <c r="BI310" s="11"/>
      <c r="BJ310" s="11"/>
      <c r="BK310" s="11"/>
      <c r="BL310" s="11"/>
      <c r="BM310" s="11"/>
      <c r="BN310" s="11"/>
      <c r="BO310" s="11"/>
      <c r="BP310" s="11"/>
      <c r="BQ310" s="11"/>
      <c r="BR310" s="11"/>
      <c r="BS310" s="11"/>
      <c r="BT310" s="11"/>
      <c r="BU310" s="11"/>
      <c r="BV310" s="11"/>
      <c r="BW310" s="11"/>
      <c r="BX310" s="11"/>
      <c r="BY310" s="11"/>
      <c r="BZ310" s="11"/>
      <c r="CA310" s="11"/>
      <c r="CB310" s="11"/>
      <c r="CC310" s="11"/>
      <c r="CD310" s="11"/>
    </row>
    <row r="311" spans="1:82" x14ac:dyDescent="0.2">
      <c r="A311" s="11"/>
      <c r="B311" s="11"/>
      <c r="C311" s="11"/>
      <c r="D311" s="11"/>
      <c r="E311" s="11"/>
      <c r="F311" s="11"/>
      <c r="G311" s="11"/>
      <c r="H311" s="11"/>
      <c r="I311" s="11"/>
      <c r="J311" s="11"/>
      <c r="K311" s="11"/>
      <c r="L311" s="11"/>
      <c r="M311" s="11"/>
      <c r="N311" s="11"/>
      <c r="O311" s="11"/>
      <c r="P311" s="11"/>
      <c r="Q311" s="11"/>
      <c r="R311" s="11"/>
      <c r="S311" s="11"/>
      <c r="T311" s="11"/>
      <c r="U311" s="11"/>
      <c r="V311" s="11"/>
      <c r="W311" s="11"/>
      <c r="X311" s="11"/>
      <c r="Y311" s="11"/>
      <c r="Z311" s="11"/>
      <c r="AA311" s="11"/>
      <c r="AB311" s="11"/>
      <c r="AC311" s="11"/>
      <c r="AD311" s="11"/>
      <c r="AE311" s="11"/>
      <c r="AF311" s="11"/>
      <c r="AG311" s="11"/>
      <c r="AH311" s="11"/>
      <c r="AI311" s="11"/>
      <c r="AJ311" s="11"/>
      <c r="AK311" s="11"/>
      <c r="AL311" s="11"/>
      <c r="AM311" s="11"/>
      <c r="AN311" s="11"/>
      <c r="AO311" s="11"/>
      <c r="AP311" s="11"/>
      <c r="AQ311" s="11"/>
      <c r="AR311" s="11"/>
      <c r="AS311" s="11"/>
      <c r="AT311" s="11"/>
      <c r="AU311" s="11"/>
      <c r="AV311" s="11"/>
      <c r="AW311" s="11"/>
      <c r="AX311" s="11"/>
      <c r="AY311" s="11"/>
      <c r="AZ311" s="11"/>
      <c r="BA311" s="11"/>
      <c r="BB311" s="11"/>
      <c r="BC311" s="11"/>
      <c r="BD311" s="11"/>
      <c r="BE311" s="11"/>
      <c r="BF311" s="11"/>
      <c r="BG311" s="11"/>
      <c r="BH311" s="11"/>
      <c r="BI311" s="11"/>
      <c r="BJ311" s="11"/>
      <c r="BK311" s="11"/>
      <c r="BL311" s="11"/>
      <c r="BM311" s="11"/>
      <c r="BN311" s="11"/>
      <c r="BO311" s="11"/>
      <c r="BP311" s="11"/>
      <c r="BQ311" s="11"/>
      <c r="BR311" s="11"/>
      <c r="BS311" s="11"/>
      <c r="BT311" s="11"/>
      <c r="BU311" s="11"/>
      <c r="BV311" s="11"/>
      <c r="BW311" s="11"/>
      <c r="BX311" s="11"/>
      <c r="BY311" s="11"/>
      <c r="BZ311" s="11"/>
      <c r="CA311" s="11"/>
      <c r="CB311" s="11"/>
      <c r="CC311" s="11"/>
      <c r="CD311" s="11"/>
    </row>
    <row r="312" spans="1:82" x14ac:dyDescent="0.2">
      <c r="A312" s="11"/>
      <c r="B312" s="11"/>
      <c r="C312" s="11"/>
      <c r="D312" s="11"/>
      <c r="E312" s="11"/>
      <c r="F312" s="11"/>
      <c r="G312" s="11"/>
      <c r="H312" s="11"/>
      <c r="I312" s="11"/>
      <c r="J312" s="11"/>
      <c r="K312" s="11"/>
      <c r="L312" s="11"/>
      <c r="M312" s="11"/>
      <c r="N312" s="11"/>
      <c r="O312" s="11"/>
      <c r="P312" s="11"/>
      <c r="Q312" s="11"/>
      <c r="R312" s="11"/>
      <c r="S312" s="11"/>
      <c r="T312" s="11"/>
      <c r="U312" s="11"/>
      <c r="V312" s="11"/>
      <c r="W312" s="11"/>
      <c r="X312" s="11"/>
      <c r="Y312" s="11"/>
      <c r="Z312" s="11"/>
      <c r="AA312" s="11"/>
      <c r="AB312" s="11"/>
      <c r="AC312" s="11"/>
      <c r="AD312" s="11"/>
      <c r="AE312" s="11"/>
      <c r="AF312" s="11"/>
      <c r="AG312" s="11"/>
      <c r="AH312" s="11"/>
      <c r="AI312" s="11"/>
      <c r="AJ312" s="11"/>
      <c r="AK312" s="11"/>
      <c r="AL312" s="11"/>
      <c r="AM312" s="11"/>
      <c r="AN312" s="11"/>
      <c r="AO312" s="11"/>
      <c r="AP312" s="11"/>
      <c r="AQ312" s="11"/>
      <c r="AR312" s="11"/>
      <c r="AS312" s="11"/>
      <c r="AT312" s="11"/>
      <c r="AU312" s="11"/>
      <c r="AV312" s="11"/>
      <c r="AW312" s="11"/>
      <c r="AX312" s="11"/>
      <c r="AY312" s="11"/>
      <c r="AZ312" s="11"/>
      <c r="BA312" s="11"/>
      <c r="BB312" s="11"/>
      <c r="BC312" s="11"/>
      <c r="BD312" s="11"/>
      <c r="BE312" s="11"/>
      <c r="BF312" s="11"/>
      <c r="BG312" s="11"/>
      <c r="BH312" s="11"/>
      <c r="BI312" s="11"/>
      <c r="BJ312" s="11"/>
      <c r="BK312" s="11"/>
      <c r="BL312" s="11"/>
      <c r="BM312" s="11"/>
      <c r="BN312" s="11"/>
      <c r="BO312" s="11"/>
      <c r="BP312" s="11"/>
      <c r="BQ312" s="11"/>
      <c r="BR312" s="11"/>
      <c r="BS312" s="11"/>
      <c r="BT312" s="11"/>
      <c r="BU312" s="11"/>
      <c r="BV312" s="11"/>
      <c r="BW312" s="11"/>
      <c r="BX312" s="11"/>
      <c r="BY312" s="11"/>
      <c r="BZ312" s="11"/>
      <c r="CA312" s="11"/>
      <c r="CB312" s="11"/>
      <c r="CC312" s="11"/>
      <c r="CD312" s="11"/>
    </row>
    <row r="313" spans="1:82" x14ac:dyDescent="0.2">
      <c r="A313" s="11"/>
      <c r="B313" s="11"/>
      <c r="C313" s="11"/>
      <c r="D313" s="11"/>
      <c r="E313" s="11"/>
      <c r="F313" s="11"/>
      <c r="G313" s="11"/>
      <c r="H313" s="11"/>
      <c r="I313" s="11"/>
      <c r="J313" s="11"/>
      <c r="K313" s="11"/>
      <c r="L313" s="11"/>
      <c r="M313" s="11"/>
      <c r="N313" s="11"/>
      <c r="O313" s="11"/>
      <c r="P313" s="11"/>
      <c r="Q313" s="11"/>
      <c r="R313" s="11"/>
      <c r="S313" s="11"/>
      <c r="T313" s="11"/>
      <c r="U313" s="11"/>
      <c r="V313" s="11"/>
      <c r="W313" s="11"/>
      <c r="X313" s="11"/>
      <c r="Y313" s="11"/>
      <c r="Z313" s="11"/>
      <c r="AA313" s="11"/>
      <c r="AB313" s="11"/>
      <c r="AC313" s="11"/>
      <c r="AD313" s="11"/>
      <c r="AE313" s="11"/>
      <c r="AF313" s="11"/>
      <c r="AG313" s="11"/>
      <c r="AH313" s="11"/>
      <c r="AI313" s="11"/>
      <c r="AJ313" s="11"/>
      <c r="AK313" s="11"/>
      <c r="AL313" s="11"/>
      <c r="AM313" s="11"/>
      <c r="AN313" s="11"/>
      <c r="AO313" s="11"/>
      <c r="AP313" s="11"/>
      <c r="AQ313" s="11"/>
      <c r="AR313" s="11"/>
      <c r="AS313" s="11"/>
      <c r="AT313" s="11"/>
      <c r="AU313" s="11"/>
      <c r="AV313" s="11"/>
      <c r="AW313" s="11"/>
      <c r="AX313" s="11"/>
      <c r="AY313" s="11"/>
      <c r="AZ313" s="11"/>
      <c r="BA313" s="11"/>
      <c r="BB313" s="11"/>
      <c r="BC313" s="11"/>
      <c r="BD313" s="11"/>
      <c r="BE313" s="11"/>
      <c r="BF313" s="11"/>
      <c r="BG313" s="11"/>
      <c r="BH313" s="11"/>
      <c r="BI313" s="11"/>
      <c r="BJ313" s="11"/>
      <c r="BK313" s="11"/>
      <c r="BL313" s="11"/>
      <c r="BM313" s="11"/>
      <c r="BN313" s="11"/>
      <c r="BO313" s="11"/>
      <c r="BP313" s="11"/>
      <c r="BQ313" s="11"/>
      <c r="BR313" s="11"/>
      <c r="BS313" s="11"/>
      <c r="BT313" s="11"/>
      <c r="BU313" s="11"/>
      <c r="BV313" s="11"/>
      <c r="BW313" s="11"/>
      <c r="BX313" s="11"/>
      <c r="BY313" s="11"/>
      <c r="BZ313" s="11"/>
      <c r="CA313" s="11"/>
      <c r="CB313" s="11"/>
      <c r="CC313" s="11"/>
      <c r="CD313" s="11"/>
    </row>
    <row r="314" spans="1:82" x14ac:dyDescent="0.2">
      <c r="A314" s="11"/>
      <c r="B314" s="11"/>
      <c r="C314" s="11"/>
      <c r="D314" s="11"/>
      <c r="E314" s="11"/>
      <c r="F314" s="11"/>
      <c r="G314" s="11"/>
      <c r="H314" s="11"/>
      <c r="I314" s="11"/>
      <c r="J314" s="11"/>
      <c r="K314" s="11"/>
      <c r="L314" s="11"/>
      <c r="M314" s="11"/>
      <c r="N314" s="11"/>
      <c r="O314" s="11"/>
      <c r="P314" s="11"/>
      <c r="Q314" s="11"/>
      <c r="R314" s="11"/>
      <c r="S314" s="11"/>
      <c r="T314" s="11"/>
      <c r="U314" s="11"/>
      <c r="V314" s="11"/>
      <c r="W314" s="11"/>
      <c r="X314" s="11"/>
      <c r="Y314" s="11"/>
      <c r="Z314" s="11"/>
      <c r="AA314" s="11"/>
      <c r="AB314" s="11"/>
      <c r="AC314" s="11"/>
      <c r="AD314" s="11"/>
      <c r="AE314" s="11"/>
      <c r="AF314" s="11"/>
      <c r="AG314" s="11"/>
      <c r="AH314" s="11"/>
      <c r="AI314" s="11"/>
      <c r="AJ314" s="11"/>
      <c r="AK314" s="11"/>
      <c r="AL314" s="11"/>
      <c r="AM314" s="11"/>
      <c r="AN314" s="11"/>
      <c r="AO314" s="11"/>
      <c r="AP314" s="11"/>
      <c r="AQ314" s="11"/>
      <c r="AR314" s="11"/>
      <c r="AS314" s="11"/>
      <c r="AT314" s="11"/>
      <c r="AU314" s="11"/>
      <c r="AV314" s="11"/>
      <c r="AW314" s="11"/>
      <c r="AX314" s="11"/>
      <c r="AY314" s="11"/>
      <c r="AZ314" s="11"/>
      <c r="BA314" s="11"/>
      <c r="BB314" s="11"/>
      <c r="BC314" s="11"/>
      <c r="BD314" s="11"/>
      <c r="BE314" s="11"/>
      <c r="BF314" s="11"/>
      <c r="BG314" s="11"/>
      <c r="BH314" s="11"/>
      <c r="BI314" s="11"/>
      <c r="BJ314" s="11"/>
      <c r="BK314" s="11"/>
      <c r="BL314" s="11"/>
      <c r="BM314" s="11"/>
      <c r="BN314" s="11"/>
      <c r="BO314" s="11"/>
      <c r="BP314" s="11"/>
      <c r="BQ314" s="11"/>
      <c r="BR314" s="11"/>
      <c r="BS314" s="11"/>
      <c r="BT314" s="11"/>
      <c r="BU314" s="11"/>
      <c r="BV314" s="11"/>
      <c r="BW314" s="11"/>
      <c r="BX314" s="11"/>
      <c r="BY314" s="11"/>
      <c r="BZ314" s="11"/>
      <c r="CA314" s="11"/>
      <c r="CB314" s="11"/>
      <c r="CC314" s="11"/>
      <c r="CD314" s="11"/>
    </row>
    <row r="315" spans="1:82" x14ac:dyDescent="0.2">
      <c r="A315" s="11"/>
      <c r="B315" s="11"/>
      <c r="C315" s="11"/>
      <c r="D315" s="11"/>
      <c r="E315" s="11"/>
      <c r="F315" s="11"/>
      <c r="G315" s="11"/>
      <c r="H315" s="11"/>
      <c r="I315" s="11"/>
      <c r="J315" s="11"/>
      <c r="K315" s="11"/>
      <c r="L315" s="11"/>
      <c r="M315" s="11"/>
      <c r="N315" s="11"/>
      <c r="O315" s="11"/>
      <c r="P315" s="11"/>
      <c r="Q315" s="11"/>
      <c r="R315" s="11"/>
      <c r="S315" s="11"/>
      <c r="T315" s="11"/>
      <c r="U315" s="11"/>
      <c r="V315" s="11"/>
      <c r="W315" s="11"/>
      <c r="X315" s="11"/>
      <c r="Y315" s="11"/>
      <c r="Z315" s="11"/>
      <c r="AA315" s="11"/>
      <c r="AB315" s="11"/>
      <c r="AC315" s="11"/>
      <c r="AD315" s="11"/>
      <c r="AE315" s="11"/>
      <c r="AF315" s="11"/>
      <c r="AG315" s="11"/>
      <c r="AH315" s="11"/>
      <c r="AI315" s="11"/>
      <c r="AJ315" s="11"/>
      <c r="AK315" s="11"/>
      <c r="AL315" s="11"/>
      <c r="AM315" s="11"/>
      <c r="AN315" s="11"/>
      <c r="AO315" s="11"/>
      <c r="AP315" s="11"/>
      <c r="AQ315" s="11"/>
      <c r="AR315" s="11"/>
      <c r="AS315" s="11"/>
      <c r="AT315" s="11"/>
      <c r="AU315" s="11"/>
      <c r="AV315" s="11"/>
      <c r="AW315" s="11"/>
      <c r="AX315" s="11"/>
      <c r="AY315" s="11"/>
      <c r="AZ315" s="11"/>
      <c r="BA315" s="11"/>
      <c r="BB315" s="11"/>
      <c r="BC315" s="11"/>
      <c r="BD315" s="11"/>
      <c r="BE315" s="11"/>
      <c r="BF315" s="11"/>
      <c r="BG315" s="11"/>
      <c r="BH315" s="11"/>
      <c r="BI315" s="11"/>
      <c r="BJ315" s="11"/>
      <c r="BK315" s="11"/>
      <c r="BL315" s="11"/>
      <c r="BM315" s="11"/>
      <c r="BN315" s="11"/>
      <c r="BO315" s="11"/>
      <c r="BP315" s="11"/>
      <c r="BQ315" s="11"/>
      <c r="BR315" s="11"/>
      <c r="BS315" s="11"/>
      <c r="BT315" s="11"/>
      <c r="BU315" s="11"/>
      <c r="BV315" s="11"/>
      <c r="BW315" s="11"/>
      <c r="BX315" s="11"/>
      <c r="BY315" s="11"/>
      <c r="BZ315" s="11"/>
      <c r="CA315" s="11"/>
      <c r="CB315" s="11"/>
      <c r="CC315" s="11"/>
      <c r="CD315" s="11"/>
    </row>
    <row r="316" spans="1:82" x14ac:dyDescent="0.2">
      <c r="A316" s="11"/>
      <c r="B316" s="11"/>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c r="AA316" s="11"/>
      <c r="AB316" s="11"/>
      <c r="AC316" s="11"/>
      <c r="AD316" s="11"/>
      <c r="AE316" s="11"/>
      <c r="AF316" s="11"/>
      <c r="AG316" s="11"/>
      <c r="AH316" s="11"/>
      <c r="AI316" s="11"/>
      <c r="AJ316" s="11"/>
      <c r="AK316" s="11"/>
      <c r="AL316" s="11"/>
      <c r="AM316" s="11"/>
      <c r="AN316" s="11"/>
      <c r="AO316" s="11"/>
      <c r="AP316" s="11"/>
      <c r="AQ316" s="11"/>
      <c r="AR316" s="11"/>
      <c r="AS316" s="11"/>
      <c r="AT316" s="11"/>
      <c r="AU316" s="11"/>
      <c r="AV316" s="11"/>
      <c r="AW316" s="11"/>
      <c r="AX316" s="11"/>
      <c r="AY316" s="11"/>
      <c r="AZ316" s="11"/>
      <c r="BA316" s="11"/>
      <c r="BB316" s="11"/>
      <c r="BC316" s="11"/>
      <c r="BD316" s="11"/>
      <c r="BE316" s="11"/>
      <c r="BF316" s="11"/>
      <c r="BG316" s="11"/>
      <c r="BH316" s="11"/>
      <c r="BI316" s="11"/>
      <c r="BJ316" s="11"/>
      <c r="BK316" s="11"/>
      <c r="BL316" s="11"/>
      <c r="BM316" s="11"/>
      <c r="BN316" s="11"/>
      <c r="BO316" s="11"/>
      <c r="BP316" s="11"/>
      <c r="BQ316" s="11"/>
      <c r="BR316" s="11"/>
      <c r="BS316" s="11"/>
      <c r="BT316" s="11"/>
      <c r="BU316" s="11"/>
      <c r="BV316" s="11"/>
      <c r="BW316" s="11"/>
      <c r="BX316" s="11"/>
      <c r="BY316" s="11"/>
      <c r="BZ316" s="11"/>
      <c r="CA316" s="11"/>
      <c r="CB316" s="11"/>
      <c r="CC316" s="11"/>
      <c r="CD316" s="11"/>
    </row>
    <row r="317" spans="1:82" x14ac:dyDescent="0.2">
      <c r="A317" s="11"/>
      <c r="B317" s="11"/>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
      <c r="AF317" s="11"/>
      <c r="AG317" s="11"/>
      <c r="AH317" s="11"/>
      <c r="AI317" s="11"/>
      <c r="AJ317" s="11"/>
      <c r="AK317" s="11"/>
      <c r="AL317" s="11"/>
      <c r="AM317" s="11"/>
      <c r="AN317" s="11"/>
      <c r="AO317" s="11"/>
      <c r="AP317" s="11"/>
      <c r="AQ317" s="11"/>
      <c r="AR317" s="11"/>
      <c r="AS317" s="11"/>
      <c r="AT317" s="11"/>
      <c r="AU317" s="11"/>
      <c r="AV317" s="11"/>
      <c r="AW317" s="11"/>
      <c r="AX317" s="11"/>
      <c r="AY317" s="11"/>
      <c r="AZ317" s="11"/>
      <c r="BA317" s="11"/>
      <c r="BB317" s="11"/>
      <c r="BC317" s="11"/>
      <c r="BD317" s="11"/>
      <c r="BE317" s="11"/>
      <c r="BF317" s="11"/>
      <c r="BG317" s="11"/>
      <c r="BH317" s="11"/>
      <c r="BI317" s="11"/>
      <c r="BJ317" s="11"/>
      <c r="BK317" s="11"/>
      <c r="BL317" s="11"/>
      <c r="BM317" s="11"/>
      <c r="BN317" s="11"/>
      <c r="BO317" s="11"/>
      <c r="BP317" s="11"/>
      <c r="BQ317" s="11"/>
      <c r="BR317" s="11"/>
      <c r="BS317" s="11"/>
      <c r="BT317" s="11"/>
      <c r="BU317" s="11"/>
      <c r="BV317" s="11"/>
      <c r="BW317" s="11"/>
      <c r="BX317" s="11"/>
      <c r="BY317" s="11"/>
      <c r="BZ317" s="11"/>
      <c r="CA317" s="11"/>
      <c r="CB317" s="11"/>
      <c r="CC317" s="11"/>
      <c r="CD317" s="11"/>
    </row>
    <row r="318" spans="1:82" x14ac:dyDescent="0.2">
      <c r="A318" s="11"/>
      <c r="B318" s="11"/>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
      <c r="AF318" s="11"/>
      <c r="AG318" s="11"/>
      <c r="AH318" s="11"/>
      <c r="AI318" s="11"/>
      <c r="AJ318" s="11"/>
      <c r="AK318" s="11"/>
      <c r="AL318" s="11"/>
      <c r="AM318" s="11"/>
      <c r="AN318" s="11"/>
      <c r="AO318" s="11"/>
      <c r="AP318" s="11"/>
      <c r="AQ318" s="11"/>
      <c r="AR318" s="11"/>
      <c r="AS318" s="11"/>
      <c r="AT318" s="11"/>
      <c r="AU318" s="11"/>
      <c r="AV318" s="11"/>
      <c r="AW318" s="11"/>
      <c r="AX318" s="11"/>
      <c r="AY318" s="11"/>
      <c r="AZ318" s="11"/>
      <c r="BA318" s="11"/>
      <c r="BB318" s="11"/>
      <c r="BC318" s="11"/>
      <c r="BD318" s="11"/>
      <c r="BE318" s="11"/>
      <c r="BF318" s="11"/>
      <c r="BG318" s="11"/>
      <c r="BH318" s="11"/>
      <c r="BI318" s="11"/>
      <c r="BJ318" s="11"/>
      <c r="BK318" s="11"/>
      <c r="BL318" s="11"/>
      <c r="BM318" s="11"/>
      <c r="BN318" s="11"/>
      <c r="BO318" s="11"/>
      <c r="BP318" s="11"/>
      <c r="BQ318" s="11"/>
      <c r="BR318" s="11"/>
      <c r="BS318" s="11"/>
      <c r="BT318" s="11"/>
      <c r="BU318" s="11"/>
      <c r="BV318" s="11"/>
      <c r="BW318" s="11"/>
      <c r="BX318" s="11"/>
      <c r="BY318" s="11"/>
      <c r="BZ318" s="11"/>
      <c r="CA318" s="11"/>
      <c r="CB318" s="11"/>
      <c r="CC318" s="11"/>
      <c r="CD318" s="11"/>
    </row>
    <row r="319" spans="1:82" x14ac:dyDescent="0.2">
      <c r="A319" s="11"/>
      <c r="B319" s="11"/>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c r="BD319" s="11"/>
      <c r="BE319" s="11"/>
      <c r="BF319" s="11"/>
      <c r="BG319" s="11"/>
      <c r="BH319" s="11"/>
      <c r="BI319" s="11"/>
      <c r="BJ319" s="11"/>
      <c r="BK319" s="11"/>
      <c r="BL319" s="11"/>
      <c r="BM319" s="11"/>
      <c r="BN319" s="11"/>
      <c r="BO319" s="11"/>
      <c r="BP319" s="11"/>
      <c r="BQ319" s="11"/>
      <c r="BR319" s="11"/>
      <c r="BS319" s="11"/>
      <c r="BT319" s="11"/>
      <c r="BU319" s="11"/>
      <c r="BV319" s="11"/>
      <c r="BW319" s="11"/>
      <c r="BX319" s="11"/>
      <c r="BY319" s="11"/>
      <c r="BZ319" s="11"/>
      <c r="CA319" s="11"/>
      <c r="CB319" s="11"/>
      <c r="CC319" s="11"/>
      <c r="CD319" s="11"/>
    </row>
    <row r="320" spans="1:82" x14ac:dyDescent="0.2">
      <c r="A320" s="11"/>
      <c r="B320" s="11"/>
      <c r="C320" s="11"/>
      <c r="D320" s="11"/>
      <c r="E320" s="11"/>
      <c r="F320" s="11"/>
      <c r="G320" s="11"/>
      <c r="H320" s="11"/>
      <c r="I320" s="11"/>
      <c r="J320" s="11"/>
      <c r="K320" s="11"/>
      <c r="L320" s="11"/>
      <c r="M320" s="11"/>
      <c r="N320" s="11"/>
      <c r="O320" s="11"/>
      <c r="P320" s="11"/>
      <c r="Q320" s="11"/>
      <c r="R320" s="11"/>
      <c r="S320" s="11"/>
      <c r="T320" s="11"/>
      <c r="U320" s="11"/>
      <c r="V320" s="11"/>
      <c r="W320" s="11"/>
      <c r="X320" s="11"/>
      <c r="Y320" s="11"/>
      <c r="Z320" s="11"/>
      <c r="AA320" s="11"/>
      <c r="AB320" s="11"/>
      <c r="AC320" s="11"/>
      <c r="AD320" s="11"/>
      <c r="AE320" s="11"/>
      <c r="AF320" s="11"/>
      <c r="AG320" s="11"/>
      <c r="AH320" s="11"/>
      <c r="AI320" s="11"/>
      <c r="AJ320" s="11"/>
      <c r="AK320" s="11"/>
      <c r="AL320" s="11"/>
      <c r="AM320" s="11"/>
      <c r="AN320" s="11"/>
      <c r="AO320" s="11"/>
      <c r="AP320" s="11"/>
      <c r="AQ320" s="11"/>
      <c r="AR320" s="11"/>
      <c r="AS320" s="11"/>
      <c r="AT320" s="11"/>
      <c r="AU320" s="11"/>
      <c r="AV320" s="11"/>
      <c r="AW320" s="11"/>
      <c r="AX320" s="11"/>
      <c r="AY320" s="11"/>
      <c r="AZ320" s="11"/>
      <c r="BA320" s="11"/>
      <c r="BB320" s="11"/>
      <c r="BC320" s="11"/>
      <c r="BD320" s="11"/>
      <c r="BE320" s="11"/>
      <c r="BF320" s="11"/>
      <c r="BG320" s="11"/>
      <c r="BH320" s="11"/>
      <c r="BI320" s="11"/>
      <c r="BJ320" s="11"/>
      <c r="BK320" s="11"/>
      <c r="BL320" s="11"/>
      <c r="BM320" s="11"/>
      <c r="BN320" s="11"/>
      <c r="BO320" s="11"/>
      <c r="BP320" s="11"/>
      <c r="BQ320" s="11"/>
      <c r="BR320" s="11"/>
      <c r="BS320" s="11"/>
      <c r="BT320" s="11"/>
      <c r="BU320" s="11"/>
      <c r="BV320" s="11"/>
      <c r="BW320" s="11"/>
      <c r="BX320" s="11"/>
      <c r="BY320" s="11"/>
      <c r="BZ320" s="11"/>
      <c r="CA320" s="11"/>
      <c r="CB320" s="11"/>
      <c r="CC320" s="11"/>
      <c r="CD320" s="11"/>
    </row>
    <row r="321" spans="1:82" x14ac:dyDescent="0.2">
      <c r="A321" s="11"/>
      <c r="B321" s="11"/>
      <c r="C321" s="11"/>
      <c r="D321" s="11"/>
      <c r="E321" s="11"/>
      <c r="F321" s="11"/>
      <c r="G321" s="11"/>
      <c r="H321" s="11"/>
      <c r="I321" s="11"/>
      <c r="J321" s="11"/>
      <c r="K321" s="11"/>
      <c r="L321" s="11"/>
      <c r="M321" s="11"/>
      <c r="N321" s="11"/>
      <c r="O321" s="11"/>
      <c r="P321" s="11"/>
      <c r="Q321" s="11"/>
      <c r="R321" s="11"/>
      <c r="S321" s="11"/>
      <c r="T321" s="11"/>
      <c r="U321" s="11"/>
      <c r="V321" s="11"/>
      <c r="W321" s="11"/>
      <c r="X321" s="11"/>
      <c r="Y321" s="11"/>
      <c r="Z321" s="11"/>
      <c r="AA321" s="11"/>
      <c r="AB321" s="11"/>
      <c r="AC321" s="11"/>
      <c r="AD321" s="11"/>
      <c r="AE321" s="11"/>
      <c r="AF321" s="11"/>
      <c r="AG321" s="11"/>
      <c r="AH321" s="11"/>
      <c r="AI321" s="11"/>
      <c r="AJ321" s="11"/>
      <c r="AK321" s="11"/>
      <c r="AL321" s="11"/>
      <c r="AM321" s="11"/>
      <c r="AN321" s="11"/>
      <c r="AO321" s="11"/>
      <c r="AP321" s="11"/>
      <c r="AQ321" s="11"/>
      <c r="AR321" s="11"/>
      <c r="AS321" s="11"/>
      <c r="AT321" s="11"/>
      <c r="AU321" s="11"/>
      <c r="AV321" s="11"/>
      <c r="AW321" s="11"/>
      <c r="AX321" s="11"/>
      <c r="AY321" s="11"/>
      <c r="AZ321" s="11"/>
      <c r="BA321" s="11"/>
      <c r="BB321" s="11"/>
      <c r="BC321" s="11"/>
      <c r="BD321" s="11"/>
      <c r="BE321" s="11"/>
      <c r="BF321" s="11"/>
      <c r="BG321" s="11"/>
      <c r="BH321" s="11"/>
      <c r="BI321" s="11"/>
      <c r="BJ321" s="11"/>
      <c r="BK321" s="11"/>
      <c r="BL321" s="11"/>
      <c r="BM321" s="11"/>
      <c r="BN321" s="11"/>
      <c r="BO321" s="11"/>
      <c r="BP321" s="11"/>
      <c r="BQ321" s="11"/>
      <c r="BR321" s="11"/>
      <c r="BS321" s="11"/>
      <c r="BT321" s="11"/>
      <c r="BU321" s="11"/>
      <c r="BV321" s="11"/>
      <c r="BW321" s="11"/>
      <c r="BX321" s="11"/>
      <c r="BY321" s="11"/>
      <c r="BZ321" s="11"/>
      <c r="CA321" s="11"/>
      <c r="CB321" s="11"/>
      <c r="CC321" s="11"/>
      <c r="CD321" s="11"/>
    </row>
    <row r="322" spans="1:82" x14ac:dyDescent="0.2">
      <c r="A322" s="11"/>
      <c r="B322" s="11"/>
      <c r="C322" s="11"/>
      <c r="D322" s="11"/>
      <c r="E322" s="11"/>
      <c r="F322" s="11"/>
      <c r="G322" s="11"/>
      <c r="H322" s="11"/>
      <c r="I322" s="11"/>
      <c r="J322" s="11"/>
      <c r="K322" s="11"/>
      <c r="L322" s="11"/>
      <c r="M322" s="11"/>
      <c r="N322" s="11"/>
      <c r="O322" s="11"/>
      <c r="P322" s="11"/>
      <c r="Q322" s="11"/>
      <c r="R322" s="11"/>
      <c r="S322" s="11"/>
      <c r="T322" s="11"/>
      <c r="U322" s="11"/>
      <c r="V322" s="11"/>
      <c r="W322" s="11"/>
      <c r="X322" s="11"/>
      <c r="Y322" s="11"/>
      <c r="Z322" s="11"/>
      <c r="AA322" s="11"/>
      <c r="AB322" s="11"/>
      <c r="AC322" s="11"/>
      <c r="AD322" s="11"/>
      <c r="AE322" s="11"/>
      <c r="AF322" s="11"/>
      <c r="AG322" s="11"/>
      <c r="AH322" s="11"/>
      <c r="AI322" s="11"/>
      <c r="AJ322" s="11"/>
      <c r="AK322" s="11"/>
      <c r="AL322" s="11"/>
      <c r="AM322" s="11"/>
      <c r="AN322" s="11"/>
      <c r="AO322" s="11"/>
      <c r="AP322" s="11"/>
      <c r="AQ322" s="11"/>
      <c r="AR322" s="11"/>
      <c r="AS322" s="11"/>
      <c r="AT322" s="11"/>
      <c r="AU322" s="11"/>
      <c r="AV322" s="11"/>
      <c r="AW322" s="11"/>
      <c r="AX322" s="11"/>
      <c r="AY322" s="11"/>
      <c r="AZ322" s="11"/>
      <c r="BA322" s="11"/>
      <c r="BB322" s="11"/>
      <c r="BC322" s="11"/>
      <c r="BD322" s="11"/>
      <c r="BE322" s="11"/>
      <c r="BF322" s="11"/>
      <c r="BG322" s="11"/>
      <c r="BH322" s="11"/>
      <c r="BI322" s="11"/>
      <c r="BJ322" s="11"/>
      <c r="BK322" s="11"/>
      <c r="BL322" s="11"/>
      <c r="BM322" s="11"/>
      <c r="BN322" s="11"/>
      <c r="BO322" s="11"/>
      <c r="BP322" s="11"/>
      <c r="BQ322" s="11"/>
      <c r="BR322" s="11"/>
      <c r="BS322" s="11"/>
      <c r="BT322" s="11"/>
      <c r="BU322" s="11"/>
      <c r="BV322" s="11"/>
      <c r="BW322" s="11"/>
      <c r="BX322" s="11"/>
      <c r="BY322" s="11"/>
      <c r="BZ322" s="11"/>
      <c r="CA322" s="11"/>
      <c r="CB322" s="11"/>
      <c r="CC322" s="11"/>
      <c r="CD322" s="11"/>
    </row>
    <row r="323" spans="1:82" x14ac:dyDescent="0.2">
      <c r="A323" s="11"/>
      <c r="B323" s="11"/>
      <c r="C323" s="11"/>
      <c r="D323" s="11"/>
      <c r="E323" s="11"/>
      <c r="F323" s="11"/>
      <c r="G323" s="11"/>
      <c r="H323" s="11"/>
      <c r="I323" s="11"/>
      <c r="J323" s="11"/>
      <c r="K323" s="11"/>
      <c r="L323" s="11"/>
      <c r="M323" s="11"/>
      <c r="N323" s="11"/>
      <c r="O323" s="11"/>
      <c r="P323" s="11"/>
      <c r="Q323" s="11"/>
      <c r="R323" s="11"/>
      <c r="S323" s="11"/>
      <c r="T323" s="11"/>
      <c r="U323" s="11"/>
      <c r="V323" s="11"/>
      <c r="W323" s="11"/>
      <c r="X323" s="11"/>
      <c r="Y323" s="11"/>
      <c r="Z323" s="11"/>
      <c r="AA323" s="11"/>
      <c r="AB323" s="11"/>
      <c r="AC323" s="11"/>
      <c r="AD323" s="11"/>
      <c r="AE323" s="11"/>
      <c r="AF323" s="11"/>
      <c r="AG323" s="11"/>
      <c r="AH323" s="11"/>
      <c r="AI323" s="11"/>
      <c r="AJ323" s="11"/>
      <c r="AK323" s="11"/>
      <c r="AL323" s="11"/>
      <c r="AM323" s="11"/>
      <c r="AN323" s="11"/>
      <c r="AO323" s="11"/>
      <c r="AP323" s="11"/>
      <c r="AQ323" s="11"/>
      <c r="AR323" s="11"/>
      <c r="AS323" s="11"/>
      <c r="AT323" s="11"/>
      <c r="AU323" s="11"/>
      <c r="AV323" s="11"/>
      <c r="AW323" s="11"/>
      <c r="AX323" s="11"/>
      <c r="AY323" s="11"/>
      <c r="AZ323" s="11"/>
      <c r="BA323" s="11"/>
      <c r="BB323" s="11"/>
      <c r="BC323" s="11"/>
      <c r="BD323" s="11"/>
      <c r="BE323" s="11"/>
      <c r="BF323" s="11"/>
      <c r="BG323" s="11"/>
      <c r="BH323" s="11"/>
      <c r="BI323" s="11"/>
      <c r="BJ323" s="11"/>
      <c r="BK323" s="11"/>
      <c r="BL323" s="11"/>
      <c r="BM323" s="11"/>
      <c r="BN323" s="11"/>
      <c r="BO323" s="11"/>
      <c r="BP323" s="11"/>
      <c r="BQ323" s="11"/>
      <c r="BR323" s="11"/>
      <c r="BS323" s="11"/>
      <c r="BT323" s="11"/>
      <c r="BU323" s="11"/>
      <c r="BV323" s="11"/>
      <c r="BW323" s="11"/>
      <c r="BX323" s="11"/>
      <c r="BY323" s="11"/>
      <c r="BZ323" s="11"/>
      <c r="CA323" s="11"/>
      <c r="CB323" s="11"/>
      <c r="CC323" s="11"/>
      <c r="CD323" s="11"/>
    </row>
    <row r="324" spans="1:82" x14ac:dyDescent="0.2">
      <c r="A324" s="11"/>
      <c r="B324" s="11"/>
      <c r="C324" s="11"/>
      <c r="D324" s="11"/>
      <c r="E324" s="11"/>
      <c r="F324" s="11"/>
      <c r="G324" s="11"/>
      <c r="H324" s="11"/>
      <c r="I324" s="11"/>
      <c r="J324" s="11"/>
      <c r="K324" s="11"/>
      <c r="L324" s="11"/>
      <c r="M324" s="11"/>
      <c r="N324" s="11"/>
      <c r="O324" s="11"/>
      <c r="P324" s="11"/>
      <c r="Q324" s="11"/>
      <c r="R324" s="11"/>
      <c r="S324" s="11"/>
      <c r="T324" s="11"/>
      <c r="U324" s="11"/>
      <c r="V324" s="11"/>
      <c r="W324" s="11"/>
      <c r="X324" s="11"/>
      <c r="Y324" s="11"/>
      <c r="Z324" s="11"/>
      <c r="AA324" s="11"/>
      <c r="AB324" s="11"/>
      <c r="AC324" s="11"/>
      <c r="AD324" s="11"/>
      <c r="AE324" s="11"/>
      <c r="AF324" s="11"/>
      <c r="AG324" s="11"/>
      <c r="AH324" s="11"/>
      <c r="AI324" s="11"/>
      <c r="AJ324" s="11"/>
      <c r="AK324" s="11"/>
      <c r="AL324" s="11"/>
      <c r="AM324" s="11"/>
      <c r="AN324" s="11"/>
      <c r="AO324" s="11"/>
      <c r="AP324" s="11"/>
      <c r="AQ324" s="11"/>
      <c r="AR324" s="11"/>
      <c r="AS324" s="11"/>
      <c r="AT324" s="11"/>
      <c r="AU324" s="11"/>
      <c r="AV324" s="11"/>
      <c r="AW324" s="11"/>
      <c r="AX324" s="11"/>
      <c r="AY324" s="11"/>
      <c r="AZ324" s="11"/>
      <c r="BA324" s="11"/>
      <c r="BB324" s="11"/>
      <c r="BC324" s="11"/>
      <c r="BD324" s="11"/>
      <c r="BE324" s="11"/>
      <c r="BF324" s="11"/>
      <c r="BG324" s="11"/>
      <c r="BH324" s="11"/>
      <c r="BI324" s="11"/>
      <c r="BJ324" s="11"/>
      <c r="BK324" s="11"/>
      <c r="BL324" s="11"/>
      <c r="BM324" s="11"/>
      <c r="BN324" s="11"/>
      <c r="BO324" s="11"/>
      <c r="BP324" s="11"/>
      <c r="BQ324" s="11"/>
      <c r="BR324" s="11"/>
      <c r="BS324" s="11"/>
      <c r="BT324" s="11"/>
      <c r="BU324" s="11"/>
      <c r="BV324" s="11"/>
      <c r="BW324" s="11"/>
      <c r="BX324" s="11"/>
      <c r="BY324" s="11"/>
      <c r="BZ324" s="11"/>
      <c r="CA324" s="11"/>
      <c r="CB324" s="11"/>
      <c r="CC324" s="11"/>
      <c r="CD324" s="11"/>
    </row>
    <row r="325" spans="1:82" x14ac:dyDescent="0.2">
      <c r="A325" s="11"/>
      <c r="B325" s="11"/>
      <c r="C325" s="11"/>
      <c r="D325" s="11"/>
      <c r="E325" s="11"/>
      <c r="F325" s="11"/>
      <c r="G325" s="11"/>
      <c r="H325" s="11"/>
      <c r="I325" s="11"/>
      <c r="J325" s="11"/>
      <c r="K325" s="11"/>
      <c r="L325" s="11"/>
      <c r="M325" s="11"/>
      <c r="N325" s="11"/>
      <c r="O325" s="11"/>
      <c r="P325" s="11"/>
      <c r="Q325" s="11"/>
      <c r="R325" s="11"/>
      <c r="S325" s="11"/>
      <c r="T325" s="11"/>
      <c r="U325" s="11"/>
      <c r="V325" s="11"/>
      <c r="W325" s="11"/>
      <c r="X325" s="11"/>
      <c r="Y325" s="11"/>
      <c r="Z325" s="11"/>
      <c r="AA325" s="11"/>
      <c r="AB325" s="11"/>
      <c r="AC325" s="11"/>
      <c r="AD325" s="11"/>
      <c r="AE325" s="11"/>
      <c r="AF325" s="11"/>
      <c r="AG325" s="11"/>
      <c r="AH325" s="11"/>
      <c r="AI325" s="11"/>
      <c r="AJ325" s="11"/>
      <c r="AK325" s="11"/>
      <c r="AL325" s="11"/>
      <c r="AM325" s="11"/>
      <c r="AN325" s="11"/>
      <c r="AO325" s="11"/>
      <c r="AP325" s="11"/>
      <c r="AQ325" s="11"/>
      <c r="AR325" s="11"/>
      <c r="AS325" s="11"/>
      <c r="AT325" s="11"/>
      <c r="AU325" s="11"/>
      <c r="AV325" s="11"/>
      <c r="AW325" s="11"/>
      <c r="AX325" s="11"/>
      <c r="AY325" s="11"/>
      <c r="AZ325" s="11"/>
      <c r="BA325" s="11"/>
      <c r="BB325" s="11"/>
      <c r="BC325" s="11"/>
      <c r="BD325" s="11"/>
      <c r="BE325" s="11"/>
      <c r="BF325" s="11"/>
      <c r="BG325" s="11"/>
      <c r="BH325" s="11"/>
      <c r="BI325" s="11"/>
      <c r="BJ325" s="11"/>
      <c r="BK325" s="11"/>
      <c r="BL325" s="11"/>
      <c r="BM325" s="11"/>
      <c r="BN325" s="11"/>
      <c r="BO325" s="11"/>
      <c r="BP325" s="11"/>
      <c r="BQ325" s="11"/>
      <c r="BR325" s="11"/>
      <c r="BS325" s="11"/>
      <c r="BT325" s="11"/>
      <c r="BU325" s="11"/>
      <c r="BV325" s="11"/>
      <c r="BW325" s="11"/>
      <c r="BX325" s="11"/>
      <c r="BY325" s="11"/>
      <c r="BZ325" s="11"/>
      <c r="CA325" s="11"/>
      <c r="CB325" s="11"/>
      <c r="CC325" s="11"/>
      <c r="CD325" s="11"/>
    </row>
    <row r="326" spans="1:82" x14ac:dyDescent="0.2">
      <c r="A326" s="11"/>
      <c r="B326" s="11"/>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
      <c r="AF326" s="11"/>
      <c r="AG326" s="11"/>
      <c r="AH326" s="11"/>
      <c r="AI326" s="11"/>
      <c r="AJ326" s="11"/>
      <c r="AK326" s="11"/>
      <c r="AL326" s="11"/>
      <c r="AM326" s="11"/>
      <c r="AN326" s="11"/>
      <c r="AO326" s="11"/>
      <c r="AP326" s="11"/>
      <c r="AQ326" s="11"/>
      <c r="AR326" s="11"/>
      <c r="AS326" s="11"/>
      <c r="AT326" s="11"/>
      <c r="AU326" s="11"/>
      <c r="AV326" s="11"/>
      <c r="AW326" s="11"/>
      <c r="AX326" s="11"/>
      <c r="AY326" s="11"/>
      <c r="AZ326" s="11"/>
      <c r="BA326" s="11"/>
      <c r="BB326" s="11"/>
      <c r="BC326" s="11"/>
      <c r="BD326" s="11"/>
      <c r="BE326" s="11"/>
      <c r="BF326" s="11"/>
      <c r="BG326" s="11"/>
      <c r="BH326" s="11"/>
      <c r="BI326" s="11"/>
      <c r="BJ326" s="11"/>
      <c r="BK326" s="11"/>
      <c r="BL326" s="11"/>
      <c r="BM326" s="11"/>
      <c r="BN326" s="11"/>
      <c r="BO326" s="11"/>
      <c r="BP326" s="11"/>
      <c r="BQ326" s="11"/>
      <c r="BR326" s="11"/>
      <c r="BS326" s="11"/>
      <c r="BT326" s="11"/>
      <c r="BU326" s="11"/>
      <c r="BV326" s="11"/>
      <c r="BW326" s="11"/>
      <c r="BX326" s="11"/>
      <c r="BY326" s="11"/>
      <c r="BZ326" s="11"/>
      <c r="CA326" s="11"/>
      <c r="CB326" s="11"/>
      <c r="CC326" s="11"/>
      <c r="CD326" s="11"/>
    </row>
    <row r="327" spans="1:82" x14ac:dyDescent="0.2">
      <c r="A327" s="11"/>
      <c r="B327" s="11"/>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c r="AI327" s="11"/>
      <c r="AJ327" s="11"/>
      <c r="AK327" s="11"/>
      <c r="AL327" s="11"/>
      <c r="AM327" s="11"/>
      <c r="AN327" s="11"/>
      <c r="AO327" s="11"/>
      <c r="AP327" s="11"/>
      <c r="AQ327" s="11"/>
      <c r="AR327" s="11"/>
      <c r="AS327" s="11"/>
      <c r="AT327" s="11"/>
      <c r="AU327" s="11"/>
      <c r="AV327" s="11"/>
      <c r="AW327" s="11"/>
      <c r="AX327" s="11"/>
      <c r="AY327" s="11"/>
      <c r="AZ327" s="11"/>
      <c r="BA327" s="11"/>
      <c r="BB327" s="11"/>
      <c r="BC327" s="11"/>
      <c r="BD327" s="11"/>
      <c r="BE327" s="11"/>
      <c r="BF327" s="11"/>
      <c r="BG327" s="11"/>
      <c r="BH327" s="11"/>
      <c r="BI327" s="11"/>
      <c r="BJ327" s="11"/>
      <c r="BK327" s="11"/>
      <c r="BL327" s="11"/>
      <c r="BM327" s="11"/>
      <c r="BN327" s="11"/>
      <c r="BO327" s="11"/>
      <c r="BP327" s="11"/>
      <c r="BQ327" s="11"/>
      <c r="BR327" s="11"/>
      <c r="BS327" s="11"/>
      <c r="BT327" s="11"/>
      <c r="BU327" s="11"/>
      <c r="BV327" s="11"/>
      <c r="BW327" s="11"/>
      <c r="BX327" s="11"/>
      <c r="BY327" s="11"/>
      <c r="BZ327" s="11"/>
      <c r="CA327" s="11"/>
      <c r="CB327" s="11"/>
      <c r="CC327" s="11"/>
      <c r="CD327" s="11"/>
    </row>
    <row r="328" spans="1:82" x14ac:dyDescent="0.2">
      <c r="A328" s="11"/>
      <c r="B328" s="11"/>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c r="AI328" s="11"/>
      <c r="AJ328" s="11"/>
      <c r="AK328" s="11"/>
      <c r="AL328" s="11"/>
      <c r="AM328" s="11"/>
      <c r="AN328" s="11"/>
      <c r="AO328" s="11"/>
      <c r="AP328" s="11"/>
      <c r="AQ328" s="11"/>
      <c r="AR328" s="11"/>
      <c r="AS328" s="11"/>
      <c r="AT328" s="11"/>
      <c r="AU328" s="11"/>
      <c r="AV328" s="11"/>
      <c r="AW328" s="11"/>
      <c r="AX328" s="11"/>
      <c r="AY328" s="11"/>
      <c r="AZ328" s="11"/>
      <c r="BA328" s="11"/>
      <c r="BB328" s="11"/>
      <c r="BC328" s="11"/>
      <c r="BD328" s="11"/>
      <c r="BE328" s="11"/>
      <c r="BF328" s="11"/>
      <c r="BG328" s="11"/>
      <c r="BH328" s="11"/>
      <c r="BI328" s="11"/>
      <c r="BJ328" s="11"/>
      <c r="BK328" s="11"/>
      <c r="BL328" s="11"/>
      <c r="BM328" s="11"/>
      <c r="BN328" s="11"/>
      <c r="BO328" s="11"/>
      <c r="BP328" s="11"/>
      <c r="BQ328" s="11"/>
      <c r="BR328" s="11"/>
      <c r="BS328" s="11"/>
      <c r="BT328" s="11"/>
      <c r="BU328" s="11"/>
      <c r="BV328" s="11"/>
      <c r="BW328" s="11"/>
      <c r="BX328" s="11"/>
      <c r="BY328" s="11"/>
      <c r="BZ328" s="11"/>
      <c r="CA328" s="11"/>
      <c r="CB328" s="11"/>
      <c r="CC328" s="11"/>
      <c r="CD328" s="11"/>
    </row>
    <row r="329" spans="1:82" x14ac:dyDescent="0.2">
      <c r="A329" s="11"/>
      <c r="B329" s="11"/>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c r="AI329" s="11"/>
      <c r="AJ329" s="11"/>
      <c r="AK329" s="11"/>
      <c r="AL329" s="11"/>
      <c r="AM329" s="11"/>
      <c r="AN329" s="11"/>
      <c r="AO329" s="11"/>
      <c r="AP329" s="11"/>
      <c r="AQ329" s="11"/>
      <c r="AR329" s="11"/>
      <c r="AS329" s="11"/>
      <c r="AT329" s="11"/>
      <c r="AU329" s="11"/>
      <c r="AV329" s="11"/>
      <c r="AW329" s="11"/>
      <c r="AX329" s="11"/>
      <c r="AY329" s="11"/>
      <c r="AZ329" s="11"/>
      <c r="BA329" s="11"/>
      <c r="BB329" s="11"/>
      <c r="BC329" s="11"/>
      <c r="BD329" s="11"/>
      <c r="BE329" s="11"/>
      <c r="BF329" s="11"/>
      <c r="BG329" s="11"/>
      <c r="BH329" s="11"/>
      <c r="BI329" s="11"/>
      <c r="BJ329" s="11"/>
      <c r="BK329" s="11"/>
      <c r="BL329" s="11"/>
      <c r="BM329" s="11"/>
      <c r="BN329" s="11"/>
      <c r="BO329" s="11"/>
      <c r="BP329" s="11"/>
      <c r="BQ329" s="11"/>
      <c r="BR329" s="11"/>
      <c r="BS329" s="11"/>
      <c r="BT329" s="11"/>
      <c r="BU329" s="11"/>
      <c r="BV329" s="11"/>
      <c r="BW329" s="11"/>
      <c r="BX329" s="11"/>
      <c r="BY329" s="11"/>
      <c r="BZ329" s="11"/>
      <c r="CA329" s="11"/>
      <c r="CB329" s="11"/>
      <c r="CC329" s="11"/>
      <c r="CD329" s="11"/>
    </row>
    <row r="330" spans="1:82" x14ac:dyDescent="0.2">
      <c r="A330" s="11"/>
      <c r="B330" s="11"/>
      <c r="C330" s="11"/>
      <c r="D330" s="11"/>
      <c r="E330" s="11"/>
      <c r="F330" s="11"/>
      <c r="G330" s="11"/>
      <c r="H330" s="11"/>
      <c r="I330" s="11"/>
      <c r="J330" s="11"/>
      <c r="K330" s="11"/>
      <c r="L330" s="11"/>
      <c r="M330" s="11"/>
      <c r="N330" s="11"/>
      <c r="O330" s="11"/>
      <c r="P330" s="11"/>
      <c r="Q330" s="11"/>
      <c r="R330" s="11"/>
      <c r="S330" s="11"/>
      <c r="T330" s="11"/>
      <c r="U330" s="11"/>
      <c r="V330" s="11"/>
      <c r="W330" s="11"/>
      <c r="X330" s="11"/>
      <c r="Y330" s="11"/>
      <c r="Z330" s="11"/>
      <c r="AA330" s="11"/>
      <c r="AB330" s="11"/>
      <c r="AC330" s="11"/>
      <c r="AD330" s="11"/>
      <c r="AE330" s="11"/>
      <c r="AF330" s="11"/>
      <c r="AG330" s="11"/>
      <c r="AH330" s="11"/>
      <c r="AI330" s="11"/>
      <c r="AJ330" s="11"/>
      <c r="AK330" s="11"/>
      <c r="AL330" s="11"/>
      <c r="AM330" s="11"/>
      <c r="AN330" s="11"/>
      <c r="AO330" s="11"/>
      <c r="AP330" s="11"/>
      <c r="AQ330" s="11"/>
      <c r="AR330" s="11"/>
      <c r="AS330" s="11"/>
      <c r="AT330" s="11"/>
      <c r="AU330" s="11"/>
      <c r="AV330" s="11"/>
      <c r="AW330" s="11"/>
      <c r="AX330" s="11"/>
      <c r="AY330" s="11"/>
      <c r="AZ330" s="11"/>
      <c r="BA330" s="11"/>
      <c r="BB330" s="11"/>
      <c r="BC330" s="11"/>
      <c r="BD330" s="11"/>
      <c r="BE330" s="11"/>
      <c r="BF330" s="11"/>
      <c r="BG330" s="11"/>
      <c r="BH330" s="11"/>
      <c r="BI330" s="11"/>
      <c r="BJ330" s="11"/>
      <c r="BK330" s="11"/>
      <c r="BL330" s="11"/>
      <c r="BM330" s="11"/>
      <c r="BN330" s="11"/>
      <c r="BO330" s="11"/>
      <c r="BP330" s="11"/>
      <c r="BQ330" s="11"/>
      <c r="BR330" s="11"/>
      <c r="BS330" s="11"/>
      <c r="BT330" s="11"/>
      <c r="BU330" s="11"/>
      <c r="BV330" s="11"/>
      <c r="BW330" s="11"/>
      <c r="BX330" s="11"/>
      <c r="BY330" s="11"/>
      <c r="BZ330" s="11"/>
      <c r="CA330" s="11"/>
      <c r="CB330" s="11"/>
      <c r="CC330" s="11"/>
      <c r="CD330" s="11"/>
    </row>
    <row r="331" spans="1:82" x14ac:dyDescent="0.2">
      <c r="A331" s="11"/>
      <c r="B331" s="11"/>
      <c r="C331" s="11"/>
      <c r="D331" s="11"/>
      <c r="E331" s="11"/>
      <c r="F331" s="11"/>
      <c r="G331" s="11"/>
      <c r="H331" s="11"/>
      <c r="I331" s="11"/>
      <c r="J331" s="11"/>
      <c r="K331" s="11"/>
      <c r="L331" s="11"/>
      <c r="M331" s="11"/>
      <c r="N331" s="11"/>
      <c r="O331" s="11"/>
      <c r="P331" s="11"/>
      <c r="Q331" s="11"/>
      <c r="R331" s="11"/>
      <c r="S331" s="11"/>
      <c r="T331" s="11"/>
      <c r="U331" s="11"/>
      <c r="V331" s="11"/>
      <c r="W331" s="11"/>
      <c r="X331" s="11"/>
      <c r="Y331" s="11"/>
      <c r="Z331" s="11"/>
      <c r="AA331" s="11"/>
      <c r="AB331" s="11"/>
      <c r="AC331" s="11"/>
      <c r="AD331" s="11"/>
      <c r="AE331" s="11"/>
      <c r="AF331" s="11"/>
      <c r="AG331" s="11"/>
      <c r="AH331" s="11"/>
      <c r="AI331" s="11"/>
      <c r="AJ331" s="11"/>
      <c r="AK331" s="11"/>
      <c r="AL331" s="11"/>
      <c r="AM331" s="11"/>
      <c r="AN331" s="11"/>
      <c r="AO331" s="11"/>
      <c r="AP331" s="11"/>
      <c r="AQ331" s="11"/>
      <c r="AR331" s="11"/>
      <c r="AS331" s="11"/>
      <c r="AT331" s="11"/>
      <c r="AU331" s="11"/>
      <c r="AV331" s="11"/>
      <c r="AW331" s="11"/>
      <c r="AX331" s="11"/>
      <c r="AY331" s="11"/>
      <c r="AZ331" s="11"/>
      <c r="BA331" s="11"/>
      <c r="BB331" s="11"/>
      <c r="BC331" s="11"/>
      <c r="BD331" s="11"/>
      <c r="BE331" s="11"/>
      <c r="BF331" s="11"/>
      <c r="BG331" s="11"/>
      <c r="BH331" s="11"/>
      <c r="BI331" s="11"/>
      <c r="BJ331" s="11"/>
      <c r="BK331" s="11"/>
      <c r="BL331" s="11"/>
      <c r="BM331" s="11"/>
      <c r="BN331" s="11"/>
      <c r="BO331" s="11"/>
      <c r="BP331" s="11"/>
      <c r="BQ331" s="11"/>
      <c r="BR331" s="11"/>
      <c r="BS331" s="11"/>
      <c r="BT331" s="11"/>
      <c r="BU331" s="11"/>
      <c r="BV331" s="11"/>
      <c r="BW331" s="11"/>
      <c r="BX331" s="11"/>
      <c r="BY331" s="11"/>
      <c r="BZ331" s="11"/>
      <c r="CA331" s="11"/>
      <c r="CB331" s="11"/>
      <c r="CC331" s="11"/>
      <c r="CD331" s="11"/>
    </row>
    <row r="332" spans="1:82" x14ac:dyDescent="0.2">
      <c r="A332" s="11"/>
      <c r="B332" s="11"/>
      <c r="C332" s="11"/>
      <c r="D332" s="11"/>
      <c r="E332" s="11"/>
      <c r="F332" s="11"/>
      <c r="G332" s="11"/>
      <c r="H332" s="11"/>
      <c r="I332" s="11"/>
      <c r="J332" s="11"/>
      <c r="K332" s="11"/>
      <c r="L332" s="11"/>
      <c r="M332" s="11"/>
      <c r="N332" s="11"/>
      <c r="O332" s="11"/>
      <c r="P332" s="11"/>
      <c r="Q332" s="11"/>
      <c r="R332" s="11"/>
      <c r="S332" s="11"/>
      <c r="T332" s="11"/>
      <c r="U332" s="11"/>
      <c r="V332" s="11"/>
      <c r="W332" s="11"/>
      <c r="X332" s="11"/>
      <c r="Y332" s="11"/>
      <c r="Z332" s="11"/>
      <c r="AA332" s="11"/>
      <c r="AB332" s="11"/>
      <c r="AC332" s="11"/>
      <c r="AD332" s="11"/>
      <c r="AE332" s="11"/>
      <c r="AF332" s="11"/>
      <c r="AG332" s="11"/>
      <c r="AH332" s="11"/>
      <c r="AI332" s="11"/>
      <c r="AJ332" s="11"/>
      <c r="AK332" s="11"/>
      <c r="AL332" s="11"/>
      <c r="AM332" s="11"/>
      <c r="AN332" s="11"/>
      <c r="AO332" s="11"/>
      <c r="AP332" s="11"/>
      <c r="AQ332" s="11"/>
      <c r="AR332" s="11"/>
      <c r="AS332" s="11"/>
      <c r="AT332" s="11"/>
      <c r="AU332" s="11"/>
      <c r="AV332" s="11"/>
      <c r="AW332" s="11"/>
      <c r="AX332" s="11"/>
      <c r="AY332" s="11"/>
      <c r="AZ332" s="11"/>
      <c r="BA332" s="11"/>
      <c r="BB332" s="11"/>
      <c r="BC332" s="11"/>
      <c r="BD332" s="11"/>
      <c r="BE332" s="11"/>
      <c r="BF332" s="11"/>
      <c r="BG332" s="11"/>
      <c r="BH332" s="11"/>
      <c r="BI332" s="11"/>
      <c r="BJ332" s="11"/>
      <c r="BK332" s="11"/>
      <c r="BL332" s="11"/>
      <c r="BM332" s="11"/>
      <c r="BN332" s="11"/>
      <c r="BO332" s="11"/>
      <c r="BP332" s="11"/>
      <c r="BQ332" s="11"/>
      <c r="BR332" s="11"/>
      <c r="BS332" s="11"/>
      <c r="BT332" s="11"/>
      <c r="BU332" s="11"/>
      <c r="BV332" s="11"/>
      <c r="BW332" s="11"/>
      <c r="BX332" s="11"/>
      <c r="BY332" s="11"/>
      <c r="BZ332" s="11"/>
      <c r="CA332" s="11"/>
      <c r="CB332" s="11"/>
      <c r="CC332" s="11"/>
      <c r="CD332" s="11"/>
    </row>
    <row r="333" spans="1:82" x14ac:dyDescent="0.2">
      <c r="A333" s="11"/>
      <c r="B333" s="11"/>
      <c r="C333" s="11"/>
      <c r="D333" s="11"/>
      <c r="E333" s="11"/>
      <c r="F333" s="11"/>
      <c r="G333" s="11"/>
      <c r="H333" s="11"/>
      <c r="I333" s="11"/>
      <c r="J333" s="11"/>
      <c r="K333" s="11"/>
      <c r="L333" s="11"/>
      <c r="M333" s="11"/>
      <c r="N333" s="11"/>
      <c r="O333" s="11"/>
      <c r="P333" s="11"/>
      <c r="Q333" s="11"/>
      <c r="R333" s="11"/>
      <c r="S333" s="11"/>
      <c r="T333" s="11"/>
      <c r="U333" s="11"/>
      <c r="V333" s="11"/>
      <c r="W333" s="11"/>
      <c r="X333" s="11"/>
      <c r="Y333" s="11"/>
      <c r="Z333" s="11"/>
      <c r="AA333" s="11"/>
      <c r="AB333" s="11"/>
      <c r="AC333" s="11"/>
      <c r="AD333" s="11"/>
      <c r="AE333" s="11"/>
      <c r="AF333" s="11"/>
      <c r="AG333" s="11"/>
      <c r="AH333" s="11"/>
      <c r="AI333" s="11"/>
      <c r="AJ333" s="11"/>
      <c r="AK333" s="11"/>
      <c r="AL333" s="11"/>
      <c r="AM333" s="11"/>
      <c r="AN333" s="11"/>
      <c r="AO333" s="11"/>
      <c r="AP333" s="11"/>
      <c r="AQ333" s="11"/>
      <c r="AR333" s="11"/>
      <c r="AS333" s="11"/>
      <c r="AT333" s="11"/>
      <c r="AU333" s="11"/>
      <c r="AV333" s="11"/>
      <c r="AW333" s="11"/>
      <c r="AX333" s="11"/>
      <c r="AY333" s="11"/>
      <c r="AZ333" s="11"/>
      <c r="BA333" s="11"/>
      <c r="BB333" s="11"/>
      <c r="BC333" s="11"/>
      <c r="BD333" s="11"/>
      <c r="BE333" s="11"/>
      <c r="BF333" s="11"/>
      <c r="BG333" s="11"/>
      <c r="BH333" s="11"/>
      <c r="BI333" s="11"/>
      <c r="BJ333" s="11"/>
      <c r="BK333" s="11"/>
      <c r="BL333" s="11"/>
      <c r="BM333" s="11"/>
      <c r="BN333" s="11"/>
      <c r="BO333" s="11"/>
      <c r="BP333" s="11"/>
      <c r="BQ333" s="11"/>
      <c r="BR333" s="11"/>
      <c r="BS333" s="11"/>
      <c r="BT333" s="11"/>
      <c r="BU333" s="11"/>
      <c r="BV333" s="11"/>
      <c r="BW333" s="11"/>
      <c r="BX333" s="11"/>
      <c r="BY333" s="11"/>
      <c r="BZ333" s="11"/>
      <c r="CA333" s="11"/>
      <c r="CB333" s="11"/>
      <c r="CC333" s="11"/>
      <c r="CD333" s="11"/>
    </row>
    <row r="334" spans="1:82" x14ac:dyDescent="0.2">
      <c r="A334" s="11"/>
      <c r="B334" s="11"/>
      <c r="C334" s="11"/>
      <c r="D334" s="11"/>
      <c r="E334" s="11"/>
      <c r="F334" s="11"/>
      <c r="G334" s="11"/>
      <c r="H334" s="11"/>
      <c r="I334" s="11"/>
      <c r="J334" s="11"/>
      <c r="K334" s="11"/>
      <c r="L334" s="11"/>
      <c r="M334" s="11"/>
      <c r="N334" s="11"/>
      <c r="O334" s="11"/>
      <c r="P334" s="11"/>
      <c r="Q334" s="11"/>
      <c r="R334" s="11"/>
      <c r="S334" s="11"/>
      <c r="T334" s="11"/>
      <c r="U334" s="11"/>
      <c r="V334" s="11"/>
      <c r="W334" s="11"/>
      <c r="X334" s="11"/>
      <c r="Y334" s="11"/>
      <c r="Z334" s="11"/>
      <c r="AA334" s="11"/>
      <c r="AB334" s="11"/>
      <c r="AC334" s="11"/>
      <c r="AD334" s="11"/>
      <c r="AE334" s="11"/>
      <c r="AF334" s="11"/>
      <c r="AG334" s="11"/>
      <c r="AH334" s="11"/>
      <c r="AI334" s="11"/>
      <c r="AJ334" s="11"/>
      <c r="AK334" s="11"/>
      <c r="AL334" s="11"/>
      <c r="AM334" s="11"/>
      <c r="AN334" s="11"/>
      <c r="AO334" s="11"/>
      <c r="AP334" s="11"/>
      <c r="AQ334" s="11"/>
      <c r="AR334" s="11"/>
      <c r="AS334" s="11"/>
      <c r="AT334" s="11"/>
      <c r="AU334" s="11"/>
      <c r="AV334" s="11"/>
      <c r="AW334" s="11"/>
      <c r="AX334" s="11"/>
      <c r="AY334" s="11"/>
      <c r="AZ334" s="11"/>
      <c r="BA334" s="11"/>
      <c r="BB334" s="11"/>
      <c r="BC334" s="11"/>
      <c r="BD334" s="11"/>
      <c r="BE334" s="11"/>
      <c r="BF334" s="11"/>
      <c r="BG334" s="11"/>
      <c r="BH334" s="11"/>
      <c r="BI334" s="11"/>
      <c r="BJ334" s="11"/>
      <c r="BK334" s="11"/>
      <c r="BL334" s="11"/>
      <c r="BM334" s="11"/>
      <c r="BN334" s="11"/>
      <c r="BO334" s="11"/>
      <c r="BP334" s="11"/>
      <c r="BQ334" s="11"/>
      <c r="BR334" s="11"/>
      <c r="BS334" s="11"/>
      <c r="BT334" s="11"/>
      <c r="BU334" s="11"/>
      <c r="BV334" s="11"/>
      <c r="BW334" s="11"/>
      <c r="BX334" s="11"/>
      <c r="BY334" s="11"/>
      <c r="BZ334" s="11"/>
      <c r="CA334" s="11"/>
      <c r="CB334" s="11"/>
      <c r="CC334" s="11"/>
      <c r="CD334" s="11"/>
    </row>
    <row r="335" spans="1:82" x14ac:dyDescent="0.2">
      <c r="A335" s="11"/>
      <c r="B335" s="11"/>
      <c r="C335" s="11"/>
      <c r="D335" s="11"/>
      <c r="E335" s="11"/>
      <c r="F335" s="11"/>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11"/>
      <c r="AH335" s="11"/>
      <c r="AI335" s="11"/>
      <c r="AJ335" s="11"/>
      <c r="AK335" s="11"/>
      <c r="AL335" s="11"/>
      <c r="AM335" s="11"/>
      <c r="AN335" s="11"/>
      <c r="AO335" s="11"/>
      <c r="AP335" s="11"/>
      <c r="AQ335" s="11"/>
      <c r="AR335" s="11"/>
      <c r="AS335" s="11"/>
      <c r="AT335" s="11"/>
      <c r="AU335" s="11"/>
      <c r="AV335" s="11"/>
      <c r="AW335" s="11"/>
      <c r="AX335" s="11"/>
      <c r="AY335" s="11"/>
      <c r="AZ335" s="11"/>
      <c r="BA335" s="11"/>
      <c r="BB335" s="11"/>
      <c r="BC335" s="11"/>
      <c r="BD335" s="11"/>
      <c r="BE335" s="11"/>
      <c r="BF335" s="11"/>
      <c r="BG335" s="11"/>
      <c r="BH335" s="11"/>
      <c r="BI335" s="11"/>
      <c r="BJ335" s="11"/>
      <c r="BK335" s="11"/>
      <c r="BL335" s="11"/>
      <c r="BM335" s="11"/>
      <c r="BN335" s="11"/>
      <c r="BO335" s="11"/>
      <c r="BP335" s="11"/>
      <c r="BQ335" s="11"/>
      <c r="BR335" s="11"/>
      <c r="BS335" s="11"/>
      <c r="BT335" s="11"/>
      <c r="BU335" s="11"/>
      <c r="BV335" s="11"/>
      <c r="BW335" s="11"/>
      <c r="BX335" s="11"/>
      <c r="BY335" s="11"/>
      <c r="BZ335" s="11"/>
      <c r="CA335" s="11"/>
      <c r="CB335" s="11"/>
      <c r="CC335" s="11"/>
      <c r="CD335" s="11"/>
    </row>
    <row r="336" spans="1:82" x14ac:dyDescent="0.2">
      <c r="A336" s="11"/>
      <c r="B336" s="11"/>
      <c r="C336" s="11"/>
      <c r="D336" s="11"/>
      <c r="E336" s="11"/>
      <c r="F336" s="11"/>
      <c r="G336" s="11"/>
      <c r="H336" s="11"/>
      <c r="I336" s="11"/>
      <c r="J336" s="11"/>
      <c r="K336" s="11"/>
      <c r="L336" s="11"/>
      <c r="M336" s="11"/>
      <c r="N336" s="11"/>
      <c r="O336" s="11"/>
      <c r="P336" s="11"/>
      <c r="Q336" s="11"/>
      <c r="R336" s="11"/>
      <c r="S336" s="11"/>
      <c r="T336" s="11"/>
      <c r="U336" s="11"/>
      <c r="V336" s="11"/>
      <c r="W336" s="11"/>
      <c r="X336" s="11"/>
      <c r="Y336" s="11"/>
      <c r="Z336" s="11"/>
      <c r="AA336" s="11"/>
      <c r="AB336" s="11"/>
      <c r="AC336" s="11"/>
      <c r="AD336" s="11"/>
      <c r="AE336" s="11"/>
      <c r="AF336" s="11"/>
      <c r="AG336" s="11"/>
      <c r="AH336" s="11"/>
      <c r="AI336" s="11"/>
      <c r="AJ336" s="11"/>
      <c r="AK336" s="11"/>
      <c r="AL336" s="11"/>
      <c r="AM336" s="11"/>
      <c r="AN336" s="11"/>
      <c r="AO336" s="11"/>
      <c r="AP336" s="11"/>
      <c r="AQ336" s="11"/>
      <c r="AR336" s="11"/>
      <c r="AS336" s="11"/>
      <c r="AT336" s="11"/>
      <c r="AU336" s="11"/>
      <c r="AV336" s="11"/>
      <c r="AW336" s="11"/>
      <c r="AX336" s="11"/>
      <c r="AY336" s="11"/>
      <c r="AZ336" s="11"/>
      <c r="BA336" s="11"/>
      <c r="BB336" s="11"/>
      <c r="BC336" s="11"/>
      <c r="BD336" s="11"/>
      <c r="BE336" s="11"/>
      <c r="BF336" s="11"/>
      <c r="BG336" s="11"/>
      <c r="BH336" s="11"/>
      <c r="BI336" s="11"/>
      <c r="BJ336" s="11"/>
      <c r="BK336" s="11"/>
      <c r="BL336" s="11"/>
      <c r="BM336" s="11"/>
      <c r="BN336" s="11"/>
      <c r="BO336" s="11"/>
      <c r="BP336" s="11"/>
      <c r="BQ336" s="11"/>
      <c r="BR336" s="11"/>
      <c r="BS336" s="11"/>
      <c r="BT336" s="11"/>
      <c r="BU336" s="11"/>
      <c r="BV336" s="11"/>
      <c r="BW336" s="11"/>
      <c r="BX336" s="11"/>
      <c r="BY336" s="11"/>
      <c r="BZ336" s="11"/>
      <c r="CA336" s="11"/>
      <c r="CB336" s="11"/>
      <c r="CC336" s="11"/>
      <c r="CD336" s="11"/>
    </row>
    <row r="337" spans="1:82" x14ac:dyDescent="0.2">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c r="AA337" s="11"/>
      <c r="AB337" s="11"/>
      <c r="AC337" s="11"/>
      <c r="AD337" s="11"/>
      <c r="AE337" s="11"/>
      <c r="AF337" s="11"/>
      <c r="AG337" s="11"/>
      <c r="AH337" s="11"/>
      <c r="AI337" s="11"/>
      <c r="AJ337" s="11"/>
      <c r="AK337" s="11"/>
      <c r="AL337" s="11"/>
      <c r="AM337" s="11"/>
      <c r="AN337" s="11"/>
      <c r="AO337" s="11"/>
      <c r="AP337" s="11"/>
      <c r="AQ337" s="11"/>
      <c r="AR337" s="11"/>
      <c r="AS337" s="11"/>
      <c r="AT337" s="11"/>
      <c r="AU337" s="11"/>
      <c r="AV337" s="11"/>
      <c r="AW337" s="11"/>
      <c r="AX337" s="11"/>
      <c r="AY337" s="11"/>
      <c r="AZ337" s="11"/>
      <c r="BA337" s="11"/>
      <c r="BB337" s="11"/>
      <c r="BC337" s="11"/>
      <c r="BD337" s="11"/>
      <c r="BE337" s="11"/>
      <c r="BF337" s="11"/>
      <c r="BG337" s="11"/>
      <c r="BH337" s="11"/>
      <c r="BI337" s="11"/>
      <c r="BJ337" s="11"/>
      <c r="BK337" s="11"/>
      <c r="BL337" s="11"/>
      <c r="BM337" s="11"/>
      <c r="BN337" s="11"/>
      <c r="BO337" s="11"/>
      <c r="BP337" s="11"/>
      <c r="BQ337" s="11"/>
      <c r="BR337" s="11"/>
      <c r="BS337" s="11"/>
      <c r="BT337" s="11"/>
      <c r="BU337" s="11"/>
      <c r="BV337" s="11"/>
      <c r="BW337" s="11"/>
      <c r="BX337" s="11"/>
      <c r="BY337" s="11"/>
      <c r="BZ337" s="11"/>
      <c r="CA337" s="11"/>
      <c r="CB337" s="11"/>
      <c r="CC337" s="11"/>
      <c r="CD337" s="11"/>
    </row>
    <row r="338" spans="1:82" x14ac:dyDescent="0.2">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c r="AA338" s="11"/>
      <c r="AB338" s="11"/>
      <c r="AC338" s="11"/>
      <c r="AD338" s="11"/>
      <c r="AE338" s="11"/>
      <c r="AF338" s="11"/>
      <c r="AG338" s="11"/>
      <c r="AH338" s="11"/>
      <c r="AI338" s="11"/>
      <c r="AJ338" s="11"/>
      <c r="AK338" s="11"/>
      <c r="AL338" s="11"/>
      <c r="AM338" s="11"/>
      <c r="AN338" s="11"/>
      <c r="AO338" s="11"/>
      <c r="AP338" s="11"/>
      <c r="AQ338" s="11"/>
      <c r="AR338" s="11"/>
      <c r="AS338" s="11"/>
      <c r="AT338" s="11"/>
      <c r="AU338" s="11"/>
      <c r="AV338" s="11"/>
      <c r="AW338" s="11"/>
      <c r="AX338" s="11"/>
      <c r="AY338" s="11"/>
      <c r="AZ338" s="11"/>
      <c r="BA338" s="11"/>
      <c r="BB338" s="11"/>
      <c r="BC338" s="11"/>
      <c r="BD338" s="11"/>
      <c r="BE338" s="11"/>
      <c r="BF338" s="11"/>
      <c r="BG338" s="11"/>
      <c r="BH338" s="11"/>
      <c r="BI338" s="11"/>
      <c r="BJ338" s="11"/>
      <c r="BK338" s="11"/>
      <c r="BL338" s="11"/>
      <c r="BM338" s="11"/>
      <c r="BN338" s="11"/>
      <c r="BO338" s="11"/>
      <c r="BP338" s="11"/>
      <c r="BQ338" s="11"/>
      <c r="BR338" s="11"/>
      <c r="BS338" s="11"/>
      <c r="BT338" s="11"/>
      <c r="BU338" s="11"/>
      <c r="BV338" s="11"/>
      <c r="BW338" s="11"/>
      <c r="BX338" s="11"/>
      <c r="BY338" s="11"/>
      <c r="BZ338" s="11"/>
      <c r="CA338" s="11"/>
      <c r="CB338" s="11"/>
      <c r="CC338" s="11"/>
      <c r="CD338" s="11"/>
    </row>
    <row r="339" spans="1:82" x14ac:dyDescent="0.2">
      <c r="A339" s="11"/>
      <c r="B339" s="11"/>
      <c r="C339" s="11"/>
      <c r="D339" s="11"/>
      <c r="E339" s="11"/>
      <c r="F339" s="11"/>
      <c r="G339" s="11"/>
      <c r="H339" s="11"/>
      <c r="I339" s="11"/>
      <c r="J339" s="11"/>
      <c r="K339" s="11"/>
      <c r="L339" s="11"/>
      <c r="M339" s="11"/>
      <c r="N339" s="11"/>
      <c r="O339" s="11"/>
      <c r="P339" s="11"/>
      <c r="Q339" s="11"/>
      <c r="R339" s="11"/>
      <c r="S339" s="11"/>
      <c r="T339" s="11"/>
      <c r="U339" s="11"/>
      <c r="V339" s="11"/>
      <c r="W339" s="11"/>
      <c r="X339" s="11"/>
      <c r="Y339" s="11"/>
      <c r="Z339" s="11"/>
      <c r="AA339" s="11"/>
      <c r="AB339" s="11"/>
      <c r="AC339" s="11"/>
      <c r="AD339" s="11"/>
      <c r="AE339" s="11"/>
      <c r="AF339" s="11"/>
      <c r="AG339" s="11"/>
      <c r="AH339" s="11"/>
      <c r="AI339" s="11"/>
      <c r="AJ339" s="11"/>
      <c r="AK339" s="11"/>
      <c r="AL339" s="11"/>
      <c r="AM339" s="11"/>
      <c r="AN339" s="11"/>
      <c r="AO339" s="11"/>
      <c r="AP339" s="11"/>
      <c r="AQ339" s="11"/>
      <c r="AR339" s="11"/>
      <c r="AS339" s="11"/>
      <c r="AT339" s="11"/>
      <c r="AU339" s="11"/>
      <c r="AV339" s="11"/>
      <c r="AW339" s="11"/>
      <c r="AX339" s="11"/>
      <c r="AY339" s="11"/>
      <c r="AZ339" s="11"/>
      <c r="BA339" s="11"/>
      <c r="BB339" s="11"/>
      <c r="BC339" s="11"/>
      <c r="BD339" s="11"/>
      <c r="BE339" s="11"/>
      <c r="BF339" s="11"/>
      <c r="BG339" s="11"/>
      <c r="BH339" s="11"/>
      <c r="BI339" s="11"/>
      <c r="BJ339" s="11"/>
      <c r="BK339" s="11"/>
      <c r="BL339" s="11"/>
      <c r="BM339" s="11"/>
      <c r="BN339" s="11"/>
      <c r="BO339" s="11"/>
      <c r="BP339" s="11"/>
      <c r="BQ339" s="11"/>
      <c r="BR339" s="11"/>
      <c r="BS339" s="11"/>
      <c r="BT339" s="11"/>
      <c r="BU339" s="11"/>
      <c r="BV339" s="11"/>
      <c r="BW339" s="11"/>
      <c r="BX339" s="11"/>
      <c r="BY339" s="11"/>
      <c r="BZ339" s="11"/>
      <c r="CA339" s="11"/>
      <c r="CB339" s="11"/>
      <c r="CC339" s="11"/>
      <c r="CD339" s="11"/>
    </row>
    <row r="340" spans="1:82" x14ac:dyDescent="0.2">
      <c r="A340" s="11"/>
      <c r="B340" s="11"/>
      <c r="C340" s="11"/>
      <c r="D340" s="11"/>
      <c r="E340" s="11"/>
      <c r="F340" s="11"/>
      <c r="G340" s="11"/>
      <c r="H340" s="11"/>
      <c r="I340" s="11"/>
      <c r="J340" s="11"/>
      <c r="K340" s="11"/>
      <c r="L340" s="11"/>
      <c r="M340" s="11"/>
      <c r="N340" s="11"/>
      <c r="O340" s="11"/>
      <c r="P340" s="11"/>
      <c r="Q340" s="11"/>
      <c r="R340" s="11"/>
      <c r="S340" s="11"/>
      <c r="T340" s="11"/>
      <c r="U340" s="11"/>
      <c r="V340" s="11"/>
      <c r="W340" s="11"/>
      <c r="X340" s="11"/>
      <c r="Y340" s="11"/>
      <c r="Z340" s="11"/>
      <c r="AA340" s="11"/>
      <c r="AB340" s="11"/>
      <c r="AC340" s="11"/>
      <c r="AD340" s="11"/>
      <c r="AE340" s="11"/>
      <c r="AF340" s="11"/>
      <c r="AG340" s="11"/>
      <c r="AH340" s="11"/>
      <c r="AI340" s="11"/>
      <c r="AJ340" s="11"/>
      <c r="AK340" s="11"/>
      <c r="AL340" s="11"/>
      <c r="AM340" s="11"/>
      <c r="AN340" s="11"/>
      <c r="AO340" s="11"/>
      <c r="AP340" s="11"/>
      <c r="AQ340" s="11"/>
      <c r="AR340" s="11"/>
      <c r="AS340" s="11"/>
      <c r="AT340" s="11"/>
      <c r="AU340" s="11"/>
      <c r="AV340" s="11"/>
      <c r="AW340" s="11"/>
      <c r="AX340" s="11"/>
      <c r="AY340" s="11"/>
      <c r="AZ340" s="11"/>
      <c r="BA340" s="11"/>
      <c r="BB340" s="11"/>
      <c r="BC340" s="11"/>
      <c r="BD340" s="11"/>
      <c r="BE340" s="11"/>
      <c r="BF340" s="11"/>
      <c r="BG340" s="11"/>
      <c r="BH340" s="11"/>
      <c r="BI340" s="11"/>
      <c r="BJ340" s="11"/>
      <c r="BK340" s="11"/>
      <c r="BL340" s="11"/>
      <c r="BM340" s="11"/>
      <c r="BN340" s="11"/>
      <c r="BO340" s="11"/>
      <c r="BP340" s="11"/>
      <c r="BQ340" s="11"/>
      <c r="BR340" s="11"/>
      <c r="BS340" s="11"/>
      <c r="BT340" s="11"/>
      <c r="BU340" s="11"/>
      <c r="BV340" s="11"/>
      <c r="BW340" s="11"/>
      <c r="BX340" s="11"/>
      <c r="BY340" s="11"/>
      <c r="BZ340" s="11"/>
      <c r="CA340" s="11"/>
      <c r="CB340" s="11"/>
      <c r="CC340" s="11"/>
      <c r="CD340" s="11"/>
    </row>
    <row r="341" spans="1:82" x14ac:dyDescent="0.2">
      <c r="A341" s="11"/>
      <c r="B341" s="11"/>
      <c r="C341" s="11"/>
      <c r="D341" s="11"/>
      <c r="E341" s="11"/>
      <c r="F341" s="11"/>
      <c r="G341" s="11"/>
      <c r="H341" s="11"/>
      <c r="I341" s="11"/>
      <c r="J341" s="11"/>
      <c r="K341" s="11"/>
      <c r="L341" s="11"/>
      <c r="M341" s="11"/>
      <c r="N341" s="11"/>
      <c r="O341" s="11"/>
      <c r="P341" s="11"/>
      <c r="Q341" s="11"/>
      <c r="R341" s="11"/>
      <c r="S341" s="11"/>
      <c r="T341" s="11"/>
      <c r="U341" s="11"/>
      <c r="V341" s="11"/>
      <c r="W341" s="11"/>
      <c r="X341" s="11"/>
      <c r="Y341" s="11"/>
      <c r="Z341" s="11"/>
      <c r="AA341" s="11"/>
      <c r="AB341" s="11"/>
      <c r="AC341" s="11"/>
      <c r="AD341" s="11"/>
      <c r="AE341" s="11"/>
      <c r="AF341" s="11"/>
      <c r="AG341" s="11"/>
      <c r="AH341" s="11"/>
      <c r="AI341" s="11"/>
      <c r="AJ341" s="11"/>
      <c r="AK341" s="11"/>
      <c r="AL341" s="11"/>
      <c r="AM341" s="11"/>
      <c r="AN341" s="11"/>
      <c r="AO341" s="11"/>
      <c r="AP341" s="11"/>
      <c r="AQ341" s="11"/>
      <c r="AR341" s="11"/>
      <c r="AS341" s="11"/>
      <c r="AT341" s="11"/>
      <c r="AU341" s="11"/>
      <c r="AV341" s="11"/>
      <c r="AW341" s="11"/>
      <c r="AX341" s="11"/>
      <c r="AY341" s="11"/>
      <c r="AZ341" s="11"/>
      <c r="BA341" s="11"/>
      <c r="BB341" s="11"/>
      <c r="BC341" s="11"/>
      <c r="BD341" s="11"/>
      <c r="BE341" s="11"/>
      <c r="BF341" s="11"/>
      <c r="BG341" s="11"/>
      <c r="BH341" s="11"/>
      <c r="BI341" s="11"/>
      <c r="BJ341" s="11"/>
      <c r="BK341" s="11"/>
      <c r="BL341" s="11"/>
      <c r="BM341" s="11"/>
      <c r="BN341" s="11"/>
      <c r="BO341" s="11"/>
      <c r="BP341" s="11"/>
      <c r="BQ341" s="11"/>
      <c r="BR341" s="11"/>
      <c r="BS341" s="11"/>
      <c r="BT341" s="11"/>
      <c r="BU341" s="11"/>
      <c r="BV341" s="11"/>
      <c r="BW341" s="11"/>
      <c r="BX341" s="11"/>
      <c r="BY341" s="11"/>
      <c r="BZ341" s="11"/>
      <c r="CA341" s="11"/>
      <c r="CB341" s="11"/>
      <c r="CC341" s="11"/>
      <c r="CD341" s="11"/>
    </row>
    <row r="342" spans="1:82" x14ac:dyDescent="0.2">
      <c r="A342" s="11"/>
      <c r="B342" s="11"/>
      <c r="C342" s="11"/>
      <c r="D342" s="11"/>
      <c r="E342" s="11"/>
      <c r="F342" s="11"/>
      <c r="G342" s="11"/>
      <c r="H342" s="11"/>
      <c r="I342" s="11"/>
      <c r="J342" s="11"/>
      <c r="K342" s="11"/>
      <c r="L342" s="11"/>
      <c r="M342" s="11"/>
      <c r="N342" s="11"/>
      <c r="O342" s="11"/>
      <c r="P342" s="11"/>
      <c r="Q342" s="11"/>
      <c r="R342" s="11"/>
      <c r="S342" s="11"/>
      <c r="T342" s="11"/>
      <c r="U342" s="11"/>
      <c r="V342" s="11"/>
      <c r="W342" s="11"/>
      <c r="X342" s="11"/>
      <c r="Y342" s="11"/>
      <c r="Z342" s="11"/>
      <c r="AA342" s="11"/>
      <c r="AB342" s="11"/>
      <c r="AC342" s="11"/>
      <c r="AD342" s="11"/>
      <c r="AE342" s="11"/>
      <c r="AF342" s="11"/>
      <c r="AG342" s="11"/>
      <c r="AH342" s="11"/>
      <c r="AI342" s="11"/>
      <c r="AJ342" s="11"/>
      <c r="AK342" s="11"/>
      <c r="AL342" s="11"/>
      <c r="AM342" s="11"/>
      <c r="AN342" s="11"/>
      <c r="AO342" s="11"/>
      <c r="AP342" s="11"/>
      <c r="AQ342" s="11"/>
      <c r="AR342" s="11"/>
      <c r="AS342" s="11"/>
      <c r="AT342" s="11"/>
      <c r="AU342" s="11"/>
      <c r="AV342" s="11"/>
      <c r="AW342" s="11"/>
      <c r="AX342" s="11"/>
      <c r="AY342" s="11"/>
      <c r="AZ342" s="11"/>
      <c r="BA342" s="11"/>
      <c r="BB342" s="11"/>
      <c r="BC342" s="11"/>
      <c r="BD342" s="11"/>
      <c r="BE342" s="11"/>
      <c r="BF342" s="11"/>
      <c r="BG342" s="11"/>
      <c r="BH342" s="11"/>
      <c r="BI342" s="11"/>
      <c r="BJ342" s="11"/>
      <c r="BK342" s="11"/>
      <c r="BL342" s="11"/>
      <c r="BM342" s="11"/>
      <c r="BN342" s="11"/>
      <c r="BO342" s="11"/>
      <c r="BP342" s="11"/>
      <c r="BQ342" s="11"/>
      <c r="BR342" s="11"/>
      <c r="BS342" s="11"/>
      <c r="BT342" s="11"/>
      <c r="BU342" s="11"/>
      <c r="BV342" s="11"/>
      <c r="BW342" s="11"/>
      <c r="BX342" s="11"/>
      <c r="BY342" s="11"/>
      <c r="BZ342" s="11"/>
      <c r="CA342" s="11"/>
      <c r="CB342" s="11"/>
      <c r="CC342" s="11"/>
      <c r="CD342" s="11"/>
    </row>
    <row r="343" spans="1:82" x14ac:dyDescent="0.2">
      <c r="A343" s="11"/>
      <c r="B343" s="11"/>
      <c r="C343" s="11"/>
      <c r="D343" s="11"/>
      <c r="E343" s="11"/>
      <c r="F343" s="11"/>
      <c r="G343" s="11"/>
      <c r="H343" s="11"/>
      <c r="I343" s="11"/>
      <c r="J343" s="11"/>
      <c r="K343" s="11"/>
      <c r="L343" s="11"/>
      <c r="M343" s="11"/>
      <c r="N343" s="11"/>
      <c r="O343" s="11"/>
      <c r="P343" s="11"/>
      <c r="Q343" s="11"/>
      <c r="R343" s="11"/>
      <c r="S343" s="11"/>
      <c r="T343" s="11"/>
      <c r="U343" s="11"/>
      <c r="V343" s="11"/>
      <c r="W343" s="11"/>
      <c r="X343" s="11"/>
      <c r="Y343" s="11"/>
      <c r="Z343" s="11"/>
      <c r="AA343" s="11"/>
      <c r="AB343" s="11"/>
      <c r="AC343" s="11"/>
      <c r="AD343" s="11"/>
      <c r="AE343" s="11"/>
      <c r="AF343" s="11"/>
      <c r="AG343" s="11"/>
      <c r="AH343" s="11"/>
      <c r="AI343" s="11"/>
      <c r="AJ343" s="11"/>
      <c r="AK343" s="11"/>
      <c r="AL343" s="11"/>
      <c r="AM343" s="11"/>
      <c r="AN343" s="11"/>
      <c r="AO343" s="11"/>
      <c r="AP343" s="11"/>
      <c r="AQ343" s="11"/>
      <c r="AR343" s="11"/>
      <c r="AS343" s="11"/>
      <c r="AT343" s="11"/>
      <c r="AU343" s="11"/>
      <c r="AV343" s="11"/>
      <c r="AW343" s="11"/>
      <c r="AX343" s="11"/>
      <c r="AY343" s="11"/>
      <c r="AZ343" s="11"/>
      <c r="BA343" s="11"/>
      <c r="BB343" s="11"/>
      <c r="BC343" s="11"/>
      <c r="BD343" s="11"/>
      <c r="BE343" s="11"/>
      <c r="BF343" s="11"/>
      <c r="BG343" s="11"/>
      <c r="BH343" s="11"/>
      <c r="BI343" s="11"/>
      <c r="BJ343" s="11"/>
      <c r="BK343" s="11"/>
      <c r="BL343" s="11"/>
      <c r="BM343" s="11"/>
      <c r="BN343" s="11"/>
      <c r="BO343" s="11"/>
      <c r="BP343" s="11"/>
      <c r="BQ343" s="11"/>
      <c r="BR343" s="11"/>
      <c r="BS343" s="11"/>
      <c r="BT343" s="11"/>
      <c r="BU343" s="11"/>
      <c r="BV343" s="11"/>
      <c r="BW343" s="11"/>
      <c r="BX343" s="11"/>
      <c r="BY343" s="11"/>
      <c r="BZ343" s="11"/>
      <c r="CA343" s="11"/>
      <c r="CB343" s="11"/>
      <c r="CC343" s="11"/>
      <c r="CD343" s="11"/>
    </row>
    <row r="344" spans="1:82" x14ac:dyDescent="0.2">
      <c r="A344" s="11"/>
      <c r="B344" s="11"/>
      <c r="C344" s="11"/>
      <c r="D344" s="11"/>
      <c r="E344" s="11"/>
      <c r="F344" s="11"/>
      <c r="G344" s="11"/>
      <c r="H344" s="11"/>
      <c r="I344" s="11"/>
      <c r="J344" s="11"/>
      <c r="K344" s="11"/>
      <c r="L344" s="11"/>
      <c r="M344" s="11"/>
      <c r="N344" s="11"/>
      <c r="O344" s="11"/>
      <c r="P344" s="11"/>
      <c r="Q344" s="11"/>
      <c r="R344" s="11"/>
      <c r="S344" s="11"/>
      <c r="T344" s="11"/>
      <c r="U344" s="11"/>
      <c r="V344" s="11"/>
      <c r="W344" s="11"/>
      <c r="X344" s="11"/>
      <c r="Y344" s="11"/>
      <c r="Z344" s="11"/>
      <c r="AA344" s="11"/>
      <c r="AB344" s="11"/>
      <c r="AC344" s="11"/>
      <c r="AD344" s="11"/>
      <c r="AE344" s="11"/>
      <c r="AF344" s="11"/>
      <c r="AG344" s="11"/>
      <c r="AH344" s="11"/>
      <c r="AI344" s="11"/>
      <c r="AJ344" s="11"/>
      <c r="AK344" s="11"/>
      <c r="AL344" s="11"/>
      <c r="AM344" s="11"/>
      <c r="AN344" s="11"/>
      <c r="AO344" s="11"/>
      <c r="AP344" s="11"/>
      <c r="AQ344" s="11"/>
      <c r="AR344" s="11"/>
      <c r="AS344" s="11"/>
      <c r="AT344" s="11"/>
      <c r="AU344" s="11"/>
      <c r="AV344" s="11"/>
      <c r="AW344" s="11"/>
      <c r="AX344" s="11"/>
      <c r="AY344" s="11"/>
      <c r="AZ344" s="11"/>
      <c r="BA344" s="11"/>
      <c r="BB344" s="11"/>
      <c r="BC344" s="11"/>
      <c r="BD344" s="11"/>
      <c r="BE344" s="11"/>
      <c r="BF344" s="11"/>
      <c r="BG344" s="11"/>
      <c r="BH344" s="11"/>
      <c r="BI344" s="11"/>
      <c r="BJ344" s="11"/>
      <c r="BK344" s="11"/>
      <c r="BL344" s="11"/>
      <c r="BM344" s="11"/>
      <c r="BN344" s="11"/>
      <c r="BO344" s="11"/>
      <c r="BP344" s="11"/>
      <c r="BQ344" s="11"/>
      <c r="BR344" s="11"/>
      <c r="BS344" s="11"/>
      <c r="BT344" s="11"/>
      <c r="BU344" s="11"/>
      <c r="BV344" s="11"/>
      <c r="BW344" s="11"/>
      <c r="BX344" s="11"/>
      <c r="BY344" s="11"/>
      <c r="BZ344" s="11"/>
      <c r="CA344" s="11"/>
      <c r="CB344" s="11"/>
      <c r="CC344" s="11"/>
      <c r="CD344" s="11"/>
    </row>
    <row r="345" spans="1:82" x14ac:dyDescent="0.2">
      <c r="A345" s="11"/>
      <c r="B345" s="11"/>
      <c r="C345" s="11"/>
      <c r="D345" s="11"/>
      <c r="E345" s="11"/>
      <c r="F345" s="11"/>
      <c r="G345" s="11"/>
      <c r="H345" s="11"/>
      <c r="I345" s="11"/>
      <c r="J345" s="11"/>
      <c r="K345" s="11"/>
      <c r="L345" s="11"/>
      <c r="M345" s="11"/>
      <c r="N345" s="11"/>
      <c r="O345" s="11"/>
      <c r="P345" s="11"/>
      <c r="Q345" s="11"/>
      <c r="R345" s="11"/>
      <c r="S345" s="11"/>
      <c r="T345" s="11"/>
      <c r="U345" s="11"/>
      <c r="V345" s="11"/>
      <c r="W345" s="11"/>
      <c r="X345" s="11"/>
      <c r="Y345" s="11"/>
      <c r="Z345" s="11"/>
      <c r="AA345" s="11"/>
      <c r="AB345" s="11"/>
      <c r="AC345" s="11"/>
      <c r="AD345" s="11"/>
      <c r="AE345" s="11"/>
      <c r="AF345" s="11"/>
      <c r="AG345" s="11"/>
      <c r="AH345" s="11"/>
      <c r="AI345" s="11"/>
      <c r="AJ345" s="11"/>
      <c r="AK345" s="11"/>
      <c r="AL345" s="11"/>
      <c r="AM345" s="11"/>
      <c r="AN345" s="11"/>
      <c r="AO345" s="11"/>
      <c r="AP345" s="11"/>
      <c r="AQ345" s="11"/>
      <c r="AR345" s="11"/>
      <c r="AS345" s="11"/>
      <c r="AT345" s="11"/>
      <c r="AU345" s="11"/>
      <c r="AV345" s="11"/>
      <c r="AW345" s="11"/>
      <c r="AX345" s="11"/>
      <c r="AY345" s="11"/>
      <c r="AZ345" s="11"/>
      <c r="BA345" s="11"/>
      <c r="BB345" s="11"/>
      <c r="BC345" s="11"/>
      <c r="BD345" s="11"/>
      <c r="BE345" s="11"/>
      <c r="BF345" s="11"/>
      <c r="BG345" s="11"/>
      <c r="BH345" s="11"/>
      <c r="BI345" s="11"/>
      <c r="BJ345" s="11"/>
      <c r="BK345" s="11"/>
      <c r="BL345" s="11"/>
      <c r="BM345" s="11"/>
      <c r="BN345" s="11"/>
      <c r="BO345" s="11"/>
      <c r="BP345" s="11"/>
      <c r="BQ345" s="11"/>
      <c r="BR345" s="11"/>
      <c r="BS345" s="11"/>
      <c r="BT345" s="11"/>
      <c r="BU345" s="11"/>
      <c r="BV345" s="11"/>
      <c r="BW345" s="11"/>
      <c r="BX345" s="11"/>
      <c r="BY345" s="11"/>
      <c r="BZ345" s="11"/>
      <c r="CA345" s="11"/>
      <c r="CB345" s="11"/>
      <c r="CC345" s="11"/>
      <c r="CD345" s="11"/>
    </row>
    <row r="346" spans="1:82" x14ac:dyDescent="0.2">
      <c r="A346" s="11"/>
      <c r="B346" s="11"/>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c r="AA346" s="11"/>
      <c r="AB346" s="11"/>
      <c r="AC346" s="11"/>
      <c r="AD346" s="11"/>
      <c r="AE346" s="11"/>
      <c r="AF346" s="11"/>
      <c r="AG346" s="11"/>
      <c r="AH346" s="11"/>
      <c r="AI346" s="11"/>
      <c r="AJ346" s="11"/>
      <c r="AK346" s="11"/>
      <c r="AL346" s="11"/>
      <c r="AM346" s="11"/>
      <c r="AN346" s="11"/>
      <c r="AO346" s="11"/>
      <c r="AP346" s="11"/>
      <c r="AQ346" s="11"/>
      <c r="AR346" s="11"/>
      <c r="AS346" s="11"/>
      <c r="AT346" s="11"/>
      <c r="AU346" s="11"/>
      <c r="AV346" s="11"/>
      <c r="AW346" s="11"/>
      <c r="AX346" s="11"/>
      <c r="AY346" s="11"/>
      <c r="AZ346" s="11"/>
      <c r="BA346" s="11"/>
      <c r="BB346" s="11"/>
      <c r="BC346" s="11"/>
      <c r="BD346" s="11"/>
      <c r="BE346" s="11"/>
      <c r="BF346" s="11"/>
      <c r="BG346" s="11"/>
      <c r="BH346" s="11"/>
      <c r="BI346" s="11"/>
      <c r="BJ346" s="11"/>
      <c r="BK346" s="11"/>
      <c r="BL346" s="11"/>
      <c r="BM346" s="11"/>
      <c r="BN346" s="11"/>
      <c r="BO346" s="11"/>
      <c r="BP346" s="11"/>
      <c r="BQ346" s="11"/>
      <c r="BR346" s="11"/>
      <c r="BS346" s="11"/>
      <c r="BT346" s="11"/>
      <c r="BU346" s="11"/>
      <c r="BV346" s="11"/>
      <c r="BW346" s="11"/>
      <c r="BX346" s="11"/>
      <c r="BY346" s="11"/>
      <c r="BZ346" s="11"/>
      <c r="CA346" s="11"/>
      <c r="CB346" s="11"/>
      <c r="CC346" s="11"/>
      <c r="CD346" s="11"/>
    </row>
    <row r="347" spans="1:82" x14ac:dyDescent="0.2">
      <c r="A347" s="11"/>
      <c r="B347" s="11"/>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c r="AA347" s="11"/>
      <c r="AB347" s="11"/>
      <c r="AC347" s="11"/>
      <c r="AD347" s="11"/>
      <c r="AE347" s="11"/>
      <c r="AF347" s="11"/>
      <c r="AG347" s="11"/>
      <c r="AH347" s="11"/>
      <c r="AI347" s="11"/>
      <c r="AJ347" s="11"/>
      <c r="AK347" s="11"/>
      <c r="AL347" s="11"/>
      <c r="AM347" s="11"/>
      <c r="AN347" s="11"/>
      <c r="AO347" s="11"/>
      <c r="AP347" s="11"/>
      <c r="AQ347" s="11"/>
      <c r="AR347" s="11"/>
      <c r="AS347" s="11"/>
      <c r="AT347" s="11"/>
      <c r="AU347" s="11"/>
      <c r="AV347" s="11"/>
      <c r="AW347" s="11"/>
      <c r="AX347" s="11"/>
      <c r="AY347" s="11"/>
      <c r="AZ347" s="11"/>
      <c r="BA347" s="11"/>
      <c r="BB347" s="11"/>
      <c r="BC347" s="11"/>
      <c r="BD347" s="11"/>
      <c r="BE347" s="11"/>
      <c r="BF347" s="11"/>
      <c r="BG347" s="11"/>
      <c r="BH347" s="11"/>
      <c r="BI347" s="11"/>
      <c r="BJ347" s="11"/>
      <c r="BK347" s="11"/>
      <c r="BL347" s="11"/>
      <c r="BM347" s="11"/>
      <c r="BN347" s="11"/>
      <c r="BO347" s="11"/>
      <c r="BP347" s="11"/>
      <c r="BQ347" s="11"/>
      <c r="BR347" s="11"/>
      <c r="BS347" s="11"/>
      <c r="BT347" s="11"/>
      <c r="BU347" s="11"/>
      <c r="BV347" s="11"/>
      <c r="BW347" s="11"/>
      <c r="BX347" s="11"/>
      <c r="BY347" s="11"/>
      <c r="BZ347" s="11"/>
      <c r="CA347" s="11"/>
      <c r="CB347" s="11"/>
      <c r="CC347" s="11"/>
      <c r="CD347" s="11"/>
    </row>
    <row r="348" spans="1:82" x14ac:dyDescent="0.2">
      <c r="A348" s="11"/>
      <c r="B348" s="11"/>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c r="AE348" s="11"/>
      <c r="AF348" s="11"/>
      <c r="AG348" s="11"/>
      <c r="AH348" s="11"/>
      <c r="AI348" s="11"/>
      <c r="AJ348" s="11"/>
      <c r="AK348" s="11"/>
      <c r="AL348" s="11"/>
      <c r="AM348" s="11"/>
      <c r="AN348" s="11"/>
      <c r="AO348" s="11"/>
      <c r="AP348" s="11"/>
      <c r="AQ348" s="11"/>
      <c r="AR348" s="11"/>
      <c r="AS348" s="11"/>
      <c r="AT348" s="11"/>
      <c r="AU348" s="11"/>
      <c r="AV348" s="11"/>
      <c r="AW348" s="11"/>
      <c r="AX348" s="11"/>
      <c r="AY348" s="11"/>
      <c r="AZ348" s="11"/>
      <c r="BA348" s="11"/>
      <c r="BB348" s="11"/>
      <c r="BC348" s="11"/>
      <c r="BD348" s="11"/>
      <c r="BE348" s="11"/>
      <c r="BF348" s="11"/>
      <c r="BG348" s="11"/>
      <c r="BH348" s="11"/>
      <c r="BI348" s="11"/>
      <c r="BJ348" s="11"/>
      <c r="BK348" s="11"/>
      <c r="BL348" s="11"/>
      <c r="BM348" s="11"/>
      <c r="BN348" s="11"/>
      <c r="BO348" s="11"/>
      <c r="BP348" s="11"/>
      <c r="BQ348" s="11"/>
      <c r="BR348" s="11"/>
      <c r="BS348" s="11"/>
      <c r="BT348" s="11"/>
      <c r="BU348" s="11"/>
      <c r="BV348" s="11"/>
      <c r="BW348" s="11"/>
      <c r="BX348" s="11"/>
      <c r="BY348" s="11"/>
      <c r="BZ348" s="11"/>
      <c r="CA348" s="11"/>
      <c r="CB348" s="11"/>
      <c r="CC348" s="11"/>
      <c r="CD348" s="11"/>
    </row>
    <row r="349" spans="1:82" x14ac:dyDescent="0.2">
      <c r="A349" s="11"/>
      <c r="B349" s="11"/>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
      <c r="AF349" s="11"/>
      <c r="AG349" s="11"/>
      <c r="AH349" s="11"/>
      <c r="AI349" s="11"/>
      <c r="AJ349" s="11"/>
      <c r="AK349" s="11"/>
      <c r="AL349" s="11"/>
      <c r="AM349" s="11"/>
      <c r="AN349" s="11"/>
      <c r="AO349" s="11"/>
      <c r="AP349" s="11"/>
      <c r="AQ349" s="11"/>
      <c r="AR349" s="11"/>
      <c r="AS349" s="11"/>
      <c r="AT349" s="11"/>
      <c r="AU349" s="11"/>
      <c r="AV349" s="11"/>
      <c r="AW349" s="11"/>
      <c r="AX349" s="11"/>
      <c r="AY349" s="11"/>
      <c r="AZ349" s="11"/>
      <c r="BA349" s="11"/>
      <c r="BB349" s="11"/>
      <c r="BC349" s="11"/>
      <c r="BD349" s="11"/>
      <c r="BE349" s="11"/>
      <c r="BF349" s="11"/>
      <c r="BG349" s="11"/>
      <c r="BH349" s="11"/>
      <c r="BI349" s="11"/>
      <c r="BJ349" s="11"/>
      <c r="BK349" s="11"/>
      <c r="BL349" s="11"/>
      <c r="BM349" s="11"/>
      <c r="BN349" s="11"/>
      <c r="BO349" s="11"/>
      <c r="BP349" s="11"/>
      <c r="BQ349" s="11"/>
      <c r="BR349" s="11"/>
      <c r="BS349" s="11"/>
      <c r="BT349" s="11"/>
      <c r="BU349" s="11"/>
      <c r="BV349" s="11"/>
      <c r="BW349" s="11"/>
      <c r="BX349" s="11"/>
      <c r="BY349" s="11"/>
      <c r="BZ349" s="11"/>
      <c r="CA349" s="11"/>
      <c r="CB349" s="11"/>
      <c r="CC349" s="11"/>
      <c r="CD349" s="11"/>
    </row>
    <row r="350" spans="1:82" x14ac:dyDescent="0.2">
      <c r="A350" s="11"/>
      <c r="B350" s="11"/>
      <c r="C350" s="11"/>
      <c r="D350" s="11"/>
      <c r="E350" s="11"/>
      <c r="F350" s="11"/>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c r="AE350" s="11"/>
      <c r="AF350" s="11"/>
      <c r="AG350" s="11"/>
      <c r="AH350" s="11"/>
      <c r="AI350" s="11"/>
      <c r="AJ350" s="11"/>
      <c r="AK350" s="11"/>
      <c r="AL350" s="11"/>
      <c r="AM350" s="11"/>
      <c r="AN350" s="11"/>
      <c r="AO350" s="11"/>
      <c r="AP350" s="11"/>
      <c r="AQ350" s="11"/>
      <c r="AR350" s="11"/>
      <c r="AS350" s="11"/>
      <c r="AT350" s="11"/>
      <c r="AU350" s="11"/>
      <c r="AV350" s="11"/>
      <c r="AW350" s="11"/>
      <c r="AX350" s="11"/>
      <c r="AY350" s="11"/>
      <c r="AZ350" s="11"/>
      <c r="BA350" s="11"/>
      <c r="BB350" s="11"/>
      <c r="BC350" s="11"/>
      <c r="BD350" s="11"/>
      <c r="BE350" s="11"/>
      <c r="BF350" s="11"/>
      <c r="BG350" s="11"/>
      <c r="BH350" s="11"/>
      <c r="BI350" s="11"/>
      <c r="BJ350" s="11"/>
      <c r="BK350" s="11"/>
      <c r="BL350" s="11"/>
      <c r="BM350" s="11"/>
      <c r="BN350" s="11"/>
      <c r="BO350" s="11"/>
      <c r="BP350" s="11"/>
      <c r="BQ350" s="11"/>
      <c r="BR350" s="11"/>
      <c r="BS350" s="11"/>
      <c r="BT350" s="11"/>
      <c r="BU350" s="11"/>
      <c r="BV350" s="11"/>
      <c r="BW350" s="11"/>
      <c r="BX350" s="11"/>
      <c r="BY350" s="11"/>
      <c r="BZ350" s="11"/>
      <c r="CA350" s="11"/>
      <c r="CB350" s="11"/>
      <c r="CC350" s="11"/>
      <c r="CD350" s="11"/>
    </row>
    <row r="351" spans="1:82" x14ac:dyDescent="0.2">
      <c r="A351" s="11"/>
      <c r="B351" s="11"/>
      <c r="C351" s="11"/>
      <c r="D351" s="11"/>
      <c r="E351" s="11"/>
      <c r="F351" s="11"/>
      <c r="G351" s="11"/>
      <c r="H351" s="11"/>
      <c r="I351" s="11"/>
      <c r="J351" s="11"/>
      <c r="K351" s="11"/>
      <c r="L351" s="11"/>
      <c r="M351" s="11"/>
      <c r="N351" s="11"/>
      <c r="O351" s="11"/>
      <c r="P351" s="11"/>
      <c r="Q351" s="11"/>
      <c r="R351" s="11"/>
      <c r="S351" s="11"/>
      <c r="T351" s="11"/>
      <c r="U351" s="11"/>
      <c r="V351" s="11"/>
      <c r="W351" s="11"/>
      <c r="X351" s="11"/>
      <c r="Y351" s="11"/>
      <c r="Z351" s="11"/>
      <c r="AA351" s="11"/>
      <c r="AB351" s="11"/>
      <c r="AC351" s="11"/>
      <c r="AD351" s="11"/>
      <c r="AE351" s="11"/>
      <c r="AF351" s="11"/>
      <c r="AG351" s="11"/>
      <c r="AH351" s="11"/>
      <c r="AI351" s="11"/>
      <c r="AJ351" s="11"/>
      <c r="AK351" s="11"/>
      <c r="AL351" s="11"/>
      <c r="AM351" s="11"/>
      <c r="AN351" s="11"/>
      <c r="AO351" s="11"/>
      <c r="AP351" s="11"/>
      <c r="AQ351" s="11"/>
      <c r="AR351" s="11"/>
      <c r="AS351" s="11"/>
      <c r="AT351" s="11"/>
      <c r="AU351" s="11"/>
      <c r="AV351" s="11"/>
      <c r="AW351" s="11"/>
      <c r="AX351" s="11"/>
      <c r="AY351" s="11"/>
      <c r="AZ351" s="11"/>
      <c r="BA351" s="11"/>
      <c r="BB351" s="11"/>
      <c r="BC351" s="11"/>
      <c r="BD351" s="11"/>
      <c r="BE351" s="11"/>
      <c r="BF351" s="11"/>
      <c r="BG351" s="11"/>
      <c r="BH351" s="11"/>
      <c r="BI351" s="11"/>
      <c r="BJ351" s="11"/>
      <c r="BK351" s="11"/>
      <c r="BL351" s="11"/>
      <c r="BM351" s="11"/>
      <c r="BN351" s="11"/>
      <c r="BO351" s="11"/>
      <c r="BP351" s="11"/>
      <c r="BQ351" s="11"/>
      <c r="BR351" s="11"/>
      <c r="BS351" s="11"/>
      <c r="BT351" s="11"/>
      <c r="BU351" s="11"/>
      <c r="BV351" s="11"/>
      <c r="BW351" s="11"/>
      <c r="BX351" s="11"/>
      <c r="BY351" s="11"/>
      <c r="BZ351" s="11"/>
      <c r="CA351" s="11"/>
      <c r="CB351" s="11"/>
      <c r="CC351" s="11"/>
      <c r="CD351" s="11"/>
    </row>
    <row r="352" spans="1:82" x14ac:dyDescent="0.2">
      <c r="A352" s="11"/>
      <c r="B352" s="11"/>
      <c r="C352" s="11"/>
      <c r="D352" s="11"/>
      <c r="E352" s="11"/>
      <c r="F352" s="11"/>
      <c r="G352" s="11"/>
      <c r="H352" s="11"/>
      <c r="I352" s="11"/>
      <c r="J352" s="11"/>
      <c r="K352" s="11"/>
      <c r="L352" s="11"/>
      <c r="M352" s="11"/>
      <c r="N352" s="11"/>
      <c r="O352" s="11"/>
      <c r="P352" s="11"/>
      <c r="Q352" s="11"/>
      <c r="R352" s="11"/>
      <c r="S352" s="11"/>
      <c r="T352" s="11"/>
      <c r="U352" s="11"/>
      <c r="V352" s="11"/>
      <c r="W352" s="11"/>
      <c r="X352" s="11"/>
      <c r="Y352" s="11"/>
      <c r="Z352" s="11"/>
      <c r="AA352" s="11"/>
      <c r="AB352" s="11"/>
      <c r="AC352" s="11"/>
      <c r="AD352" s="11"/>
      <c r="AE352" s="11"/>
      <c r="AF352" s="11"/>
      <c r="AG352" s="11"/>
      <c r="AH352" s="11"/>
      <c r="AI352" s="11"/>
      <c r="AJ352" s="11"/>
      <c r="AK352" s="11"/>
      <c r="AL352" s="11"/>
      <c r="AM352" s="11"/>
      <c r="AN352" s="11"/>
      <c r="AO352" s="11"/>
      <c r="AP352" s="11"/>
      <c r="AQ352" s="11"/>
      <c r="AR352" s="11"/>
      <c r="AS352" s="11"/>
      <c r="AT352" s="11"/>
      <c r="AU352" s="11"/>
      <c r="AV352" s="11"/>
      <c r="AW352" s="11"/>
      <c r="AX352" s="11"/>
      <c r="AY352" s="11"/>
      <c r="AZ352" s="11"/>
      <c r="BA352" s="11"/>
      <c r="BB352" s="11"/>
      <c r="BC352" s="11"/>
      <c r="BD352" s="11"/>
      <c r="BE352" s="11"/>
      <c r="BF352" s="11"/>
      <c r="BG352" s="11"/>
      <c r="BH352" s="11"/>
      <c r="BI352" s="11"/>
      <c r="BJ352" s="11"/>
      <c r="BK352" s="11"/>
      <c r="BL352" s="11"/>
      <c r="BM352" s="11"/>
      <c r="BN352" s="11"/>
      <c r="BO352" s="11"/>
      <c r="BP352" s="11"/>
      <c r="BQ352" s="11"/>
      <c r="BR352" s="11"/>
      <c r="BS352" s="11"/>
      <c r="BT352" s="11"/>
      <c r="BU352" s="11"/>
      <c r="BV352" s="11"/>
      <c r="BW352" s="11"/>
      <c r="BX352" s="11"/>
      <c r="BY352" s="11"/>
      <c r="BZ352" s="11"/>
      <c r="CA352" s="11"/>
      <c r="CB352" s="11"/>
      <c r="CC352" s="11"/>
      <c r="CD352" s="11"/>
    </row>
    <row r="353" spans="1:82" x14ac:dyDescent="0.2">
      <c r="A353" s="11"/>
      <c r="B353" s="11"/>
      <c r="C353" s="11"/>
      <c r="D353" s="11"/>
      <c r="E353" s="11"/>
      <c r="F353" s="11"/>
      <c r="G353" s="11"/>
      <c r="H353" s="11"/>
      <c r="I353" s="11"/>
      <c r="J353" s="11"/>
      <c r="K353" s="11"/>
      <c r="L353" s="11"/>
      <c r="M353" s="11"/>
      <c r="N353" s="11"/>
      <c r="O353" s="11"/>
      <c r="P353" s="11"/>
      <c r="Q353" s="11"/>
      <c r="R353" s="11"/>
      <c r="S353" s="11"/>
      <c r="T353" s="11"/>
      <c r="U353" s="11"/>
      <c r="V353" s="11"/>
      <c r="W353" s="11"/>
      <c r="X353" s="11"/>
      <c r="Y353" s="11"/>
      <c r="Z353" s="11"/>
      <c r="AA353" s="11"/>
      <c r="AB353" s="11"/>
      <c r="AC353" s="11"/>
      <c r="AD353" s="11"/>
      <c r="AE353" s="11"/>
      <c r="AF353" s="11"/>
      <c r="AG353" s="11"/>
      <c r="AH353" s="11"/>
      <c r="AI353" s="11"/>
      <c r="AJ353" s="11"/>
      <c r="AK353" s="11"/>
      <c r="AL353" s="11"/>
      <c r="AM353" s="11"/>
      <c r="AN353" s="11"/>
      <c r="AO353" s="11"/>
      <c r="AP353" s="11"/>
      <c r="AQ353" s="11"/>
      <c r="AR353" s="11"/>
      <c r="AS353" s="11"/>
      <c r="AT353" s="11"/>
      <c r="AU353" s="11"/>
      <c r="AV353" s="11"/>
      <c r="AW353" s="11"/>
      <c r="AX353" s="11"/>
      <c r="AY353" s="11"/>
      <c r="AZ353" s="11"/>
      <c r="BA353" s="11"/>
      <c r="BB353" s="11"/>
      <c r="BC353" s="11"/>
      <c r="BD353" s="11"/>
      <c r="BE353" s="11"/>
      <c r="BF353" s="11"/>
      <c r="BG353" s="11"/>
      <c r="BH353" s="11"/>
      <c r="BI353" s="11"/>
      <c r="BJ353" s="11"/>
      <c r="BK353" s="11"/>
      <c r="BL353" s="11"/>
      <c r="BM353" s="11"/>
      <c r="BN353" s="11"/>
      <c r="BO353" s="11"/>
      <c r="BP353" s="11"/>
      <c r="BQ353" s="11"/>
      <c r="BR353" s="11"/>
      <c r="BS353" s="11"/>
      <c r="BT353" s="11"/>
      <c r="BU353" s="11"/>
      <c r="BV353" s="11"/>
      <c r="BW353" s="11"/>
      <c r="BX353" s="11"/>
      <c r="BY353" s="11"/>
      <c r="BZ353" s="11"/>
      <c r="CA353" s="11"/>
      <c r="CB353" s="11"/>
      <c r="CC353" s="11"/>
      <c r="CD353" s="11"/>
    </row>
    <row r="354" spans="1:82" x14ac:dyDescent="0.2">
      <c r="A354" s="11"/>
      <c r="B354" s="11"/>
      <c r="C354" s="11"/>
      <c r="D354" s="11"/>
      <c r="E354" s="11"/>
      <c r="F354" s="11"/>
      <c r="G354" s="11"/>
      <c r="H354" s="11"/>
      <c r="I354" s="11"/>
      <c r="J354" s="11"/>
      <c r="K354" s="11"/>
      <c r="L354" s="11"/>
      <c r="M354" s="11"/>
      <c r="N354" s="11"/>
      <c r="O354" s="11"/>
      <c r="P354" s="11"/>
      <c r="Q354" s="11"/>
      <c r="R354" s="11"/>
      <c r="S354" s="11"/>
      <c r="T354" s="11"/>
      <c r="U354" s="11"/>
      <c r="V354" s="11"/>
      <c r="W354" s="11"/>
      <c r="X354" s="11"/>
      <c r="Y354" s="11"/>
      <c r="Z354" s="11"/>
      <c r="AA354" s="11"/>
      <c r="AB354" s="11"/>
      <c r="AC354" s="11"/>
      <c r="AD354" s="11"/>
      <c r="AE354" s="11"/>
      <c r="AF354" s="11"/>
      <c r="AG354" s="11"/>
      <c r="AH354" s="11"/>
      <c r="AI354" s="11"/>
      <c r="AJ354" s="11"/>
      <c r="AK354" s="11"/>
      <c r="AL354" s="11"/>
      <c r="AM354" s="11"/>
      <c r="AN354" s="11"/>
      <c r="AO354" s="11"/>
      <c r="AP354" s="11"/>
      <c r="AQ354" s="11"/>
      <c r="AR354" s="11"/>
      <c r="AS354" s="11"/>
      <c r="AT354" s="11"/>
      <c r="AU354" s="11"/>
      <c r="AV354" s="11"/>
      <c r="AW354" s="11"/>
      <c r="AX354" s="11"/>
      <c r="AY354" s="11"/>
      <c r="AZ354" s="11"/>
      <c r="BA354" s="11"/>
      <c r="BB354" s="11"/>
      <c r="BC354" s="11"/>
      <c r="BD354" s="11"/>
      <c r="BE354" s="11"/>
      <c r="BF354" s="11"/>
      <c r="BG354" s="11"/>
      <c r="BH354" s="11"/>
      <c r="BI354" s="11"/>
      <c r="BJ354" s="11"/>
      <c r="BK354" s="11"/>
      <c r="BL354" s="11"/>
      <c r="BM354" s="11"/>
      <c r="BN354" s="11"/>
      <c r="BO354" s="11"/>
      <c r="BP354" s="11"/>
      <c r="BQ354" s="11"/>
      <c r="BR354" s="11"/>
      <c r="BS354" s="11"/>
      <c r="BT354" s="11"/>
      <c r="BU354" s="11"/>
      <c r="BV354" s="11"/>
      <c r="BW354" s="11"/>
      <c r="BX354" s="11"/>
      <c r="BY354" s="11"/>
      <c r="BZ354" s="11"/>
      <c r="CA354" s="11"/>
      <c r="CB354" s="11"/>
      <c r="CC354" s="11"/>
      <c r="CD354" s="11"/>
    </row>
    <row r="355" spans="1:82" x14ac:dyDescent="0.2">
      <c r="A355" s="11"/>
      <c r="B355" s="11"/>
      <c r="C355" s="11"/>
      <c r="D355" s="11"/>
      <c r="E355" s="11"/>
      <c r="F355" s="11"/>
      <c r="G355" s="11"/>
      <c r="H355" s="11"/>
      <c r="I355" s="11"/>
      <c r="J355" s="11"/>
      <c r="K355" s="11"/>
      <c r="L355" s="11"/>
      <c r="M355" s="11"/>
      <c r="N355" s="11"/>
      <c r="O355" s="11"/>
      <c r="P355" s="11"/>
      <c r="Q355" s="11"/>
      <c r="R355" s="11"/>
      <c r="S355" s="11"/>
      <c r="T355" s="11"/>
      <c r="U355" s="11"/>
      <c r="V355" s="11"/>
      <c r="W355" s="11"/>
      <c r="X355" s="11"/>
      <c r="Y355" s="11"/>
      <c r="Z355" s="11"/>
      <c r="AA355" s="11"/>
      <c r="AB355" s="11"/>
      <c r="AC355" s="11"/>
      <c r="AD355" s="11"/>
      <c r="AE355" s="11"/>
      <c r="AF355" s="11"/>
      <c r="AG355" s="11"/>
      <c r="AH355" s="11"/>
      <c r="AI355" s="11"/>
      <c r="AJ355" s="11"/>
      <c r="AK355" s="11"/>
      <c r="AL355" s="11"/>
      <c r="AM355" s="11"/>
      <c r="AN355" s="11"/>
      <c r="AO355" s="11"/>
      <c r="AP355" s="11"/>
      <c r="AQ355" s="11"/>
      <c r="AR355" s="11"/>
      <c r="AS355" s="11"/>
      <c r="AT355" s="11"/>
      <c r="AU355" s="11"/>
      <c r="AV355" s="11"/>
      <c r="AW355" s="11"/>
      <c r="AX355" s="11"/>
      <c r="AY355" s="11"/>
      <c r="AZ355" s="11"/>
      <c r="BA355" s="11"/>
      <c r="BB355" s="11"/>
      <c r="BC355" s="11"/>
      <c r="BD355" s="11"/>
      <c r="BE355" s="11"/>
      <c r="BF355" s="11"/>
      <c r="BG355" s="11"/>
      <c r="BH355" s="11"/>
      <c r="BI355" s="11"/>
      <c r="BJ355" s="11"/>
      <c r="BK355" s="11"/>
      <c r="BL355" s="11"/>
      <c r="BM355" s="11"/>
      <c r="BN355" s="11"/>
      <c r="BO355" s="11"/>
      <c r="BP355" s="11"/>
      <c r="BQ355" s="11"/>
      <c r="BR355" s="11"/>
      <c r="BS355" s="11"/>
      <c r="BT355" s="11"/>
      <c r="BU355" s="11"/>
      <c r="BV355" s="11"/>
      <c r="BW355" s="11"/>
      <c r="BX355" s="11"/>
      <c r="BY355" s="11"/>
      <c r="BZ355" s="11"/>
      <c r="CA355" s="11"/>
      <c r="CB355" s="11"/>
      <c r="CC355" s="11"/>
      <c r="CD355" s="11"/>
    </row>
    <row r="356" spans="1:82" x14ac:dyDescent="0.2">
      <c r="A356" s="11"/>
      <c r="B356" s="11"/>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c r="AA356" s="11"/>
      <c r="AB356" s="11"/>
      <c r="AC356" s="11"/>
      <c r="AD356" s="11"/>
      <c r="AE356" s="11"/>
      <c r="AF356" s="11"/>
      <c r="AG356" s="11"/>
      <c r="AH356" s="11"/>
      <c r="AI356" s="11"/>
      <c r="AJ356" s="11"/>
      <c r="AK356" s="11"/>
      <c r="AL356" s="11"/>
      <c r="AM356" s="11"/>
      <c r="AN356" s="11"/>
      <c r="AO356" s="11"/>
      <c r="AP356" s="11"/>
      <c r="AQ356" s="11"/>
      <c r="AR356" s="11"/>
      <c r="AS356" s="11"/>
      <c r="AT356" s="11"/>
      <c r="AU356" s="11"/>
      <c r="AV356" s="11"/>
      <c r="AW356" s="11"/>
      <c r="AX356" s="11"/>
      <c r="AY356" s="11"/>
      <c r="AZ356" s="11"/>
      <c r="BA356" s="11"/>
      <c r="BB356" s="11"/>
      <c r="BC356" s="11"/>
      <c r="BD356" s="11"/>
      <c r="BE356" s="11"/>
      <c r="BF356" s="11"/>
      <c r="BG356" s="11"/>
      <c r="BH356" s="11"/>
      <c r="BI356" s="11"/>
      <c r="BJ356" s="11"/>
      <c r="BK356" s="11"/>
      <c r="BL356" s="11"/>
      <c r="BM356" s="11"/>
      <c r="BN356" s="11"/>
      <c r="BO356" s="11"/>
      <c r="BP356" s="11"/>
      <c r="BQ356" s="11"/>
      <c r="BR356" s="11"/>
      <c r="BS356" s="11"/>
      <c r="BT356" s="11"/>
      <c r="BU356" s="11"/>
      <c r="BV356" s="11"/>
      <c r="BW356" s="11"/>
      <c r="BX356" s="11"/>
      <c r="BY356" s="11"/>
      <c r="BZ356" s="11"/>
      <c r="CA356" s="11"/>
      <c r="CB356" s="11"/>
      <c r="CC356" s="11"/>
      <c r="CD356" s="11"/>
    </row>
    <row r="357" spans="1:82" x14ac:dyDescent="0.2">
      <c r="A357" s="11"/>
      <c r="B357" s="11"/>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
      <c r="AF357" s="11"/>
      <c r="AG357" s="11"/>
      <c r="AH357" s="11"/>
      <c r="AI357" s="11"/>
      <c r="AJ357" s="11"/>
      <c r="AK357" s="11"/>
      <c r="AL357" s="11"/>
      <c r="AM357" s="11"/>
      <c r="AN357" s="11"/>
      <c r="AO357" s="11"/>
      <c r="AP357" s="11"/>
      <c r="AQ357" s="11"/>
      <c r="AR357" s="11"/>
      <c r="AS357" s="11"/>
      <c r="AT357" s="11"/>
      <c r="AU357" s="11"/>
      <c r="AV357" s="11"/>
      <c r="AW357" s="11"/>
      <c r="AX357" s="11"/>
      <c r="AY357" s="11"/>
      <c r="AZ357" s="11"/>
      <c r="BA357" s="11"/>
      <c r="BB357" s="11"/>
      <c r="BC357" s="11"/>
      <c r="BD357" s="11"/>
      <c r="BE357" s="11"/>
      <c r="BF357" s="11"/>
      <c r="BG357" s="11"/>
      <c r="BH357" s="11"/>
      <c r="BI357" s="11"/>
      <c r="BJ357" s="11"/>
      <c r="BK357" s="11"/>
      <c r="BL357" s="11"/>
      <c r="BM357" s="11"/>
      <c r="BN357" s="11"/>
      <c r="BO357" s="11"/>
      <c r="BP357" s="11"/>
      <c r="BQ357" s="11"/>
      <c r="BR357" s="11"/>
      <c r="BS357" s="11"/>
      <c r="BT357" s="11"/>
      <c r="BU357" s="11"/>
      <c r="BV357" s="11"/>
      <c r="BW357" s="11"/>
      <c r="BX357" s="11"/>
      <c r="BY357" s="11"/>
      <c r="BZ357" s="11"/>
      <c r="CA357" s="11"/>
      <c r="CB357" s="11"/>
      <c r="CC357" s="11"/>
      <c r="CD357" s="11"/>
    </row>
    <row r="358" spans="1:82" x14ac:dyDescent="0.2">
      <c r="A358" s="11"/>
      <c r="B358" s="11"/>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
      <c r="AF358" s="11"/>
      <c r="AG358" s="11"/>
      <c r="AH358" s="11"/>
      <c r="AI358" s="11"/>
      <c r="AJ358" s="11"/>
      <c r="AK358" s="11"/>
      <c r="AL358" s="11"/>
      <c r="AM358" s="11"/>
      <c r="AN358" s="11"/>
      <c r="AO358" s="11"/>
      <c r="AP358" s="11"/>
      <c r="AQ358" s="11"/>
      <c r="AR358" s="11"/>
      <c r="AS358" s="11"/>
      <c r="AT358" s="11"/>
      <c r="AU358" s="11"/>
      <c r="AV358" s="11"/>
      <c r="AW358" s="11"/>
      <c r="AX358" s="11"/>
      <c r="AY358" s="11"/>
      <c r="AZ358" s="11"/>
      <c r="BA358" s="11"/>
      <c r="BB358" s="11"/>
      <c r="BC358" s="11"/>
      <c r="BD358" s="11"/>
      <c r="BE358" s="11"/>
      <c r="BF358" s="11"/>
      <c r="BG358" s="11"/>
      <c r="BH358" s="11"/>
      <c r="BI358" s="11"/>
      <c r="BJ358" s="11"/>
      <c r="BK358" s="11"/>
      <c r="BL358" s="11"/>
      <c r="BM358" s="11"/>
      <c r="BN358" s="11"/>
      <c r="BO358" s="11"/>
      <c r="BP358" s="11"/>
      <c r="BQ358" s="11"/>
      <c r="BR358" s="11"/>
      <c r="BS358" s="11"/>
      <c r="BT358" s="11"/>
      <c r="BU358" s="11"/>
      <c r="BV358" s="11"/>
      <c r="BW358" s="11"/>
      <c r="BX358" s="11"/>
      <c r="BY358" s="11"/>
      <c r="BZ358" s="11"/>
      <c r="CA358" s="11"/>
      <c r="CB358" s="11"/>
      <c r="CC358" s="11"/>
      <c r="CD358" s="11"/>
    </row>
    <row r="359" spans="1:82" x14ac:dyDescent="0.2">
      <c r="A359" s="11"/>
      <c r="B359" s="11"/>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
      <c r="AF359" s="11"/>
      <c r="AG359" s="11"/>
      <c r="AH359" s="11"/>
      <c r="AI359" s="11"/>
      <c r="AJ359" s="11"/>
      <c r="AK359" s="11"/>
      <c r="AL359" s="11"/>
      <c r="AM359" s="11"/>
      <c r="AN359" s="11"/>
      <c r="AO359" s="11"/>
      <c r="AP359" s="11"/>
      <c r="AQ359" s="11"/>
      <c r="AR359" s="11"/>
      <c r="AS359" s="11"/>
      <c r="AT359" s="11"/>
      <c r="AU359" s="11"/>
      <c r="AV359" s="11"/>
      <c r="AW359" s="11"/>
      <c r="AX359" s="11"/>
      <c r="AY359" s="11"/>
      <c r="AZ359" s="11"/>
      <c r="BA359" s="11"/>
      <c r="BB359" s="11"/>
      <c r="BC359" s="11"/>
      <c r="BD359" s="11"/>
      <c r="BE359" s="11"/>
      <c r="BF359" s="11"/>
      <c r="BG359" s="11"/>
      <c r="BH359" s="11"/>
      <c r="BI359" s="11"/>
      <c r="BJ359" s="11"/>
      <c r="BK359" s="11"/>
      <c r="BL359" s="11"/>
      <c r="BM359" s="11"/>
      <c r="BN359" s="11"/>
      <c r="BO359" s="11"/>
      <c r="BP359" s="11"/>
      <c r="BQ359" s="11"/>
      <c r="BR359" s="11"/>
      <c r="BS359" s="11"/>
      <c r="BT359" s="11"/>
      <c r="BU359" s="11"/>
      <c r="BV359" s="11"/>
      <c r="BW359" s="11"/>
      <c r="BX359" s="11"/>
      <c r="BY359" s="11"/>
      <c r="BZ359" s="11"/>
      <c r="CA359" s="11"/>
      <c r="CB359" s="11"/>
      <c r="CC359" s="11"/>
      <c r="CD359" s="11"/>
    </row>
    <row r="360" spans="1:82" x14ac:dyDescent="0.2">
      <c r="A360" s="11"/>
      <c r="B360" s="11"/>
      <c r="C360" s="11"/>
      <c r="D360" s="11"/>
      <c r="E360" s="11"/>
      <c r="F360" s="11"/>
      <c r="G360" s="11"/>
      <c r="H360" s="11"/>
      <c r="I360" s="11"/>
      <c r="J360" s="11"/>
      <c r="K360" s="11"/>
      <c r="L360" s="11"/>
      <c r="M360" s="11"/>
      <c r="N360" s="11"/>
      <c r="O360" s="11"/>
      <c r="P360" s="11"/>
      <c r="Q360" s="11"/>
      <c r="R360" s="11"/>
      <c r="S360" s="11"/>
      <c r="T360" s="11"/>
      <c r="U360" s="11"/>
      <c r="V360" s="11"/>
      <c r="W360" s="11"/>
      <c r="X360" s="11"/>
      <c r="Y360" s="11"/>
      <c r="Z360" s="11"/>
      <c r="AA360" s="11"/>
      <c r="AB360" s="11"/>
      <c r="AC360" s="11"/>
      <c r="AD360" s="11"/>
      <c r="AE360" s="11"/>
      <c r="AF360" s="11"/>
      <c r="AG360" s="11"/>
      <c r="AH360" s="11"/>
      <c r="AI360" s="11"/>
      <c r="AJ360" s="11"/>
      <c r="AK360" s="11"/>
      <c r="AL360" s="11"/>
      <c r="AM360" s="11"/>
      <c r="AN360" s="11"/>
      <c r="AO360" s="11"/>
      <c r="AP360" s="11"/>
      <c r="AQ360" s="11"/>
      <c r="AR360" s="11"/>
      <c r="AS360" s="11"/>
      <c r="AT360" s="11"/>
      <c r="AU360" s="11"/>
      <c r="AV360" s="11"/>
      <c r="AW360" s="11"/>
      <c r="AX360" s="11"/>
      <c r="AY360" s="11"/>
      <c r="AZ360" s="11"/>
      <c r="BA360" s="11"/>
      <c r="BB360" s="11"/>
      <c r="BC360" s="11"/>
      <c r="BD360" s="11"/>
      <c r="BE360" s="11"/>
      <c r="BF360" s="11"/>
      <c r="BG360" s="11"/>
      <c r="BH360" s="11"/>
      <c r="BI360" s="11"/>
      <c r="BJ360" s="11"/>
      <c r="BK360" s="11"/>
      <c r="BL360" s="11"/>
      <c r="BM360" s="11"/>
      <c r="BN360" s="11"/>
      <c r="BO360" s="11"/>
      <c r="BP360" s="11"/>
      <c r="BQ360" s="11"/>
      <c r="BR360" s="11"/>
      <c r="BS360" s="11"/>
      <c r="BT360" s="11"/>
      <c r="BU360" s="11"/>
      <c r="BV360" s="11"/>
      <c r="BW360" s="11"/>
      <c r="BX360" s="11"/>
      <c r="BY360" s="11"/>
      <c r="BZ360" s="11"/>
      <c r="CA360" s="11"/>
      <c r="CB360" s="11"/>
      <c r="CC360" s="11"/>
      <c r="CD360" s="11"/>
    </row>
    <row r="361" spans="1:82" x14ac:dyDescent="0.2">
      <c r="A361" s="11"/>
      <c r="B361" s="11"/>
      <c r="C361" s="11"/>
      <c r="D361" s="11"/>
      <c r="E361" s="11"/>
      <c r="F361" s="11"/>
      <c r="G361" s="11"/>
      <c r="H361" s="11"/>
      <c r="I361" s="11"/>
      <c r="J361" s="11"/>
      <c r="K361" s="11"/>
      <c r="L361" s="11"/>
      <c r="M361" s="11"/>
      <c r="N361" s="11"/>
      <c r="O361" s="11"/>
      <c r="P361" s="11"/>
      <c r="Q361" s="11"/>
      <c r="R361" s="11"/>
      <c r="S361" s="11"/>
      <c r="T361" s="11"/>
      <c r="U361" s="11"/>
      <c r="V361" s="11"/>
      <c r="W361" s="11"/>
      <c r="X361" s="11"/>
      <c r="Y361" s="11"/>
      <c r="Z361" s="11"/>
      <c r="AA361" s="11"/>
      <c r="AB361" s="11"/>
      <c r="AC361" s="11"/>
      <c r="AD361" s="11"/>
      <c r="AE361" s="11"/>
      <c r="AF361" s="11"/>
      <c r="AG361" s="11"/>
      <c r="AH361" s="11"/>
      <c r="AI361" s="11"/>
      <c r="AJ361" s="11"/>
      <c r="AK361" s="11"/>
      <c r="AL361" s="11"/>
      <c r="AM361" s="11"/>
      <c r="AN361" s="11"/>
      <c r="AO361" s="11"/>
      <c r="AP361" s="11"/>
      <c r="AQ361" s="11"/>
      <c r="AR361" s="11"/>
      <c r="AS361" s="11"/>
      <c r="AT361" s="11"/>
      <c r="AU361" s="11"/>
      <c r="AV361" s="11"/>
      <c r="AW361" s="11"/>
      <c r="AX361" s="11"/>
      <c r="AY361" s="11"/>
      <c r="AZ361" s="11"/>
      <c r="BA361" s="11"/>
      <c r="BB361" s="11"/>
      <c r="BC361" s="11"/>
      <c r="BD361" s="11"/>
      <c r="BE361" s="11"/>
      <c r="BF361" s="11"/>
      <c r="BG361" s="11"/>
      <c r="BH361" s="11"/>
      <c r="BI361" s="11"/>
      <c r="BJ361" s="11"/>
      <c r="BK361" s="11"/>
      <c r="BL361" s="11"/>
      <c r="BM361" s="11"/>
      <c r="BN361" s="11"/>
      <c r="BO361" s="11"/>
      <c r="BP361" s="11"/>
      <c r="BQ361" s="11"/>
      <c r="BR361" s="11"/>
      <c r="BS361" s="11"/>
      <c r="BT361" s="11"/>
      <c r="BU361" s="11"/>
      <c r="BV361" s="11"/>
      <c r="BW361" s="11"/>
      <c r="BX361" s="11"/>
      <c r="BY361" s="11"/>
      <c r="BZ361" s="11"/>
      <c r="CA361" s="11"/>
      <c r="CB361" s="11"/>
      <c r="CC361" s="11"/>
      <c r="CD361" s="11"/>
    </row>
    <row r="362" spans="1:82" x14ac:dyDescent="0.2">
      <c r="A362" s="11"/>
      <c r="B362" s="11"/>
      <c r="C362" s="11"/>
      <c r="D362" s="11"/>
      <c r="E362" s="11"/>
      <c r="F362" s="11"/>
      <c r="G362" s="11"/>
      <c r="H362" s="11"/>
      <c r="I362" s="11"/>
      <c r="J362" s="11"/>
      <c r="K362" s="11"/>
      <c r="L362" s="11"/>
      <c r="M362" s="11"/>
      <c r="N362" s="11"/>
      <c r="O362" s="11"/>
      <c r="P362" s="11"/>
      <c r="Q362" s="11"/>
      <c r="R362" s="11"/>
      <c r="S362" s="11"/>
      <c r="T362" s="11"/>
      <c r="U362" s="11"/>
      <c r="V362" s="11"/>
      <c r="W362" s="11"/>
      <c r="X362" s="11"/>
      <c r="Y362" s="11"/>
      <c r="Z362" s="11"/>
      <c r="AA362" s="11"/>
      <c r="AB362" s="11"/>
      <c r="AC362" s="11"/>
      <c r="AD362" s="11"/>
      <c r="AE362" s="11"/>
      <c r="AF362" s="11"/>
      <c r="AG362" s="11"/>
      <c r="AH362" s="11"/>
      <c r="AI362" s="11"/>
      <c r="AJ362" s="11"/>
      <c r="AK362" s="11"/>
      <c r="AL362" s="11"/>
      <c r="AM362" s="11"/>
      <c r="AN362" s="11"/>
      <c r="AO362" s="11"/>
      <c r="AP362" s="11"/>
      <c r="AQ362" s="11"/>
      <c r="AR362" s="11"/>
      <c r="AS362" s="11"/>
      <c r="AT362" s="11"/>
      <c r="AU362" s="11"/>
      <c r="AV362" s="11"/>
      <c r="AW362" s="11"/>
      <c r="AX362" s="11"/>
      <c r="AY362" s="11"/>
      <c r="AZ362" s="11"/>
      <c r="BA362" s="11"/>
      <c r="BB362" s="11"/>
      <c r="BC362" s="11"/>
      <c r="BD362" s="11"/>
      <c r="BE362" s="11"/>
      <c r="BF362" s="11"/>
      <c r="BG362" s="11"/>
      <c r="BH362" s="11"/>
      <c r="BI362" s="11"/>
      <c r="BJ362" s="11"/>
      <c r="BK362" s="11"/>
      <c r="BL362" s="11"/>
      <c r="BM362" s="11"/>
      <c r="BN362" s="11"/>
      <c r="BO362" s="11"/>
      <c r="BP362" s="11"/>
      <c r="BQ362" s="11"/>
      <c r="BR362" s="11"/>
      <c r="BS362" s="11"/>
      <c r="BT362" s="11"/>
      <c r="BU362" s="11"/>
      <c r="BV362" s="11"/>
      <c r="BW362" s="11"/>
      <c r="BX362" s="11"/>
      <c r="BY362" s="11"/>
      <c r="BZ362" s="11"/>
      <c r="CA362" s="11"/>
      <c r="CB362" s="11"/>
      <c r="CC362" s="11"/>
      <c r="CD362" s="11"/>
    </row>
    <row r="363" spans="1:82" x14ac:dyDescent="0.2">
      <c r="A363" s="11"/>
      <c r="B363" s="11"/>
      <c r="C363" s="11"/>
      <c r="D363" s="11"/>
      <c r="E363" s="11"/>
      <c r="F363" s="11"/>
      <c r="G363" s="11"/>
      <c r="H363" s="11"/>
      <c r="I363" s="11"/>
      <c r="J363" s="11"/>
      <c r="K363" s="11"/>
      <c r="L363" s="11"/>
      <c r="M363" s="11"/>
      <c r="N363" s="11"/>
      <c r="O363" s="11"/>
      <c r="P363" s="11"/>
      <c r="Q363" s="11"/>
      <c r="R363" s="11"/>
      <c r="S363" s="11"/>
      <c r="T363" s="11"/>
      <c r="U363" s="11"/>
      <c r="V363" s="11"/>
      <c r="W363" s="11"/>
      <c r="X363" s="11"/>
      <c r="Y363" s="11"/>
      <c r="Z363" s="11"/>
      <c r="AA363" s="11"/>
      <c r="AB363" s="11"/>
      <c r="AC363" s="11"/>
      <c r="AD363" s="11"/>
      <c r="AE363" s="11"/>
      <c r="AF363" s="11"/>
      <c r="AG363" s="11"/>
      <c r="AH363" s="11"/>
      <c r="AI363" s="11"/>
      <c r="AJ363" s="11"/>
      <c r="AK363" s="11"/>
      <c r="AL363" s="11"/>
      <c r="AM363" s="11"/>
      <c r="AN363" s="11"/>
      <c r="AO363" s="11"/>
      <c r="AP363" s="11"/>
      <c r="AQ363" s="11"/>
      <c r="AR363" s="11"/>
      <c r="AS363" s="11"/>
      <c r="AT363" s="11"/>
      <c r="AU363" s="11"/>
      <c r="AV363" s="11"/>
      <c r="AW363" s="11"/>
      <c r="AX363" s="11"/>
      <c r="AY363" s="11"/>
      <c r="AZ363" s="11"/>
      <c r="BA363" s="11"/>
      <c r="BB363" s="11"/>
      <c r="BC363" s="11"/>
      <c r="BD363" s="11"/>
      <c r="BE363" s="11"/>
      <c r="BF363" s="11"/>
      <c r="BG363" s="11"/>
      <c r="BH363" s="11"/>
      <c r="BI363" s="11"/>
      <c r="BJ363" s="11"/>
      <c r="BK363" s="11"/>
      <c r="BL363" s="11"/>
      <c r="BM363" s="11"/>
      <c r="BN363" s="11"/>
      <c r="BO363" s="11"/>
      <c r="BP363" s="11"/>
      <c r="BQ363" s="11"/>
      <c r="BR363" s="11"/>
      <c r="BS363" s="11"/>
      <c r="BT363" s="11"/>
      <c r="BU363" s="11"/>
      <c r="BV363" s="11"/>
      <c r="BW363" s="11"/>
      <c r="BX363" s="11"/>
      <c r="BY363" s="11"/>
      <c r="BZ363" s="11"/>
      <c r="CA363" s="11"/>
      <c r="CB363" s="11"/>
      <c r="CC363" s="11"/>
      <c r="CD363" s="11"/>
    </row>
    <row r="364" spans="1:82" x14ac:dyDescent="0.2">
      <c r="A364" s="11"/>
      <c r="B364" s="11"/>
      <c r="C364" s="11"/>
      <c r="D364" s="11"/>
      <c r="E364" s="11"/>
      <c r="F364" s="11"/>
      <c r="G364" s="11"/>
      <c r="H364" s="11"/>
      <c r="I364" s="11"/>
      <c r="J364" s="11"/>
      <c r="K364" s="11"/>
      <c r="L364" s="11"/>
      <c r="M364" s="11"/>
      <c r="N364" s="11"/>
      <c r="O364" s="11"/>
      <c r="P364" s="11"/>
      <c r="Q364" s="11"/>
      <c r="R364" s="11"/>
      <c r="S364" s="11"/>
      <c r="T364" s="11"/>
      <c r="U364" s="11"/>
      <c r="V364" s="11"/>
      <c r="W364" s="11"/>
      <c r="X364" s="11"/>
      <c r="Y364" s="11"/>
      <c r="Z364" s="11"/>
      <c r="AA364" s="11"/>
      <c r="AB364" s="11"/>
      <c r="AC364" s="11"/>
      <c r="AD364" s="11"/>
      <c r="AE364" s="11"/>
      <c r="AF364" s="11"/>
      <c r="AG364" s="11"/>
      <c r="AH364" s="11"/>
      <c r="AI364" s="11"/>
      <c r="AJ364" s="11"/>
      <c r="AK364" s="11"/>
      <c r="AL364" s="11"/>
      <c r="AM364" s="11"/>
      <c r="AN364" s="11"/>
      <c r="AO364" s="11"/>
      <c r="AP364" s="11"/>
      <c r="AQ364" s="11"/>
      <c r="AR364" s="11"/>
      <c r="AS364" s="11"/>
      <c r="AT364" s="11"/>
      <c r="AU364" s="11"/>
      <c r="AV364" s="11"/>
      <c r="AW364" s="11"/>
      <c r="AX364" s="11"/>
      <c r="AY364" s="11"/>
      <c r="AZ364" s="11"/>
      <c r="BA364" s="11"/>
      <c r="BB364" s="11"/>
      <c r="BC364" s="11"/>
      <c r="BD364" s="11"/>
      <c r="BE364" s="11"/>
      <c r="BF364" s="11"/>
      <c r="BG364" s="11"/>
      <c r="BH364" s="11"/>
      <c r="BI364" s="11"/>
      <c r="BJ364" s="11"/>
      <c r="BK364" s="11"/>
      <c r="BL364" s="11"/>
      <c r="BM364" s="11"/>
      <c r="BN364" s="11"/>
      <c r="BO364" s="11"/>
      <c r="BP364" s="11"/>
      <c r="BQ364" s="11"/>
      <c r="BR364" s="11"/>
      <c r="BS364" s="11"/>
      <c r="BT364" s="11"/>
      <c r="BU364" s="11"/>
      <c r="BV364" s="11"/>
      <c r="BW364" s="11"/>
      <c r="BX364" s="11"/>
      <c r="BY364" s="11"/>
      <c r="BZ364" s="11"/>
      <c r="CA364" s="11"/>
      <c r="CB364" s="11"/>
      <c r="CC364" s="11"/>
      <c r="CD364" s="11"/>
    </row>
    <row r="365" spans="1:82" x14ac:dyDescent="0.2">
      <c r="A365" s="11"/>
      <c r="B365" s="11"/>
      <c r="C365" s="11"/>
      <c r="D365" s="11"/>
      <c r="E365" s="11"/>
      <c r="F365" s="11"/>
      <c r="G365" s="11"/>
      <c r="H365" s="11"/>
      <c r="I365" s="11"/>
      <c r="J365" s="11"/>
      <c r="K365" s="11"/>
      <c r="L365" s="11"/>
      <c r="M365" s="11"/>
      <c r="N365" s="11"/>
      <c r="O365" s="11"/>
      <c r="P365" s="11"/>
      <c r="Q365" s="11"/>
      <c r="R365" s="11"/>
      <c r="S365" s="11"/>
      <c r="T365" s="11"/>
      <c r="U365" s="11"/>
      <c r="V365" s="11"/>
      <c r="W365" s="11"/>
      <c r="X365" s="11"/>
      <c r="Y365" s="11"/>
      <c r="Z365" s="11"/>
      <c r="AA365" s="11"/>
      <c r="AB365" s="11"/>
      <c r="AC365" s="11"/>
      <c r="AD365" s="11"/>
      <c r="AE365" s="11"/>
      <c r="AF365" s="11"/>
      <c r="AG365" s="11"/>
      <c r="AH365" s="11"/>
      <c r="AI365" s="11"/>
      <c r="AJ365" s="11"/>
      <c r="AK365" s="11"/>
      <c r="AL365" s="11"/>
      <c r="AM365" s="11"/>
      <c r="AN365" s="11"/>
      <c r="AO365" s="11"/>
      <c r="AP365" s="11"/>
      <c r="AQ365" s="11"/>
      <c r="AR365" s="11"/>
      <c r="AS365" s="11"/>
      <c r="AT365" s="11"/>
      <c r="AU365" s="11"/>
      <c r="AV365" s="11"/>
      <c r="AW365" s="11"/>
      <c r="AX365" s="11"/>
      <c r="AY365" s="11"/>
      <c r="AZ365" s="11"/>
      <c r="BA365" s="11"/>
      <c r="BB365" s="11"/>
      <c r="BC365" s="11"/>
      <c r="BD365" s="11"/>
      <c r="BE365" s="11"/>
      <c r="BF365" s="11"/>
      <c r="BG365" s="11"/>
      <c r="BH365" s="11"/>
      <c r="BI365" s="11"/>
      <c r="BJ365" s="11"/>
      <c r="BK365" s="11"/>
      <c r="BL365" s="11"/>
      <c r="BM365" s="11"/>
      <c r="BN365" s="11"/>
      <c r="BO365" s="11"/>
      <c r="BP365" s="11"/>
      <c r="BQ365" s="11"/>
      <c r="BR365" s="11"/>
      <c r="BS365" s="11"/>
      <c r="BT365" s="11"/>
      <c r="BU365" s="11"/>
      <c r="BV365" s="11"/>
      <c r="BW365" s="11"/>
      <c r="BX365" s="11"/>
      <c r="BY365" s="11"/>
      <c r="BZ365" s="11"/>
      <c r="CA365" s="11"/>
      <c r="CB365" s="11"/>
      <c r="CC365" s="11"/>
      <c r="CD365" s="11"/>
    </row>
    <row r="366" spans="1:82" x14ac:dyDescent="0.2">
      <c r="A366" s="11"/>
      <c r="B366" s="11"/>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
      <c r="AF366" s="11"/>
      <c r="AG366" s="11"/>
      <c r="AH366" s="11"/>
      <c r="AI366" s="11"/>
      <c r="AJ366" s="11"/>
      <c r="AK366" s="11"/>
      <c r="AL366" s="11"/>
      <c r="AM366" s="11"/>
      <c r="AN366" s="11"/>
      <c r="AO366" s="11"/>
      <c r="AP366" s="11"/>
      <c r="AQ366" s="11"/>
      <c r="AR366" s="11"/>
      <c r="AS366" s="11"/>
      <c r="AT366" s="11"/>
      <c r="AU366" s="11"/>
      <c r="AV366" s="11"/>
      <c r="AW366" s="11"/>
      <c r="AX366" s="11"/>
      <c r="AY366" s="11"/>
      <c r="AZ366" s="11"/>
      <c r="BA366" s="11"/>
      <c r="BB366" s="11"/>
      <c r="BC366" s="11"/>
      <c r="BD366" s="11"/>
      <c r="BE366" s="11"/>
      <c r="BF366" s="11"/>
      <c r="BG366" s="11"/>
      <c r="BH366" s="11"/>
      <c r="BI366" s="11"/>
      <c r="BJ366" s="11"/>
      <c r="BK366" s="11"/>
      <c r="BL366" s="11"/>
      <c r="BM366" s="11"/>
      <c r="BN366" s="11"/>
      <c r="BO366" s="11"/>
      <c r="BP366" s="11"/>
      <c r="BQ366" s="11"/>
      <c r="BR366" s="11"/>
      <c r="BS366" s="11"/>
      <c r="BT366" s="11"/>
      <c r="BU366" s="11"/>
      <c r="BV366" s="11"/>
      <c r="BW366" s="11"/>
      <c r="BX366" s="11"/>
      <c r="BY366" s="11"/>
      <c r="BZ366" s="11"/>
      <c r="CA366" s="11"/>
      <c r="CB366" s="11"/>
      <c r="CC366" s="11"/>
      <c r="CD366" s="11"/>
    </row>
    <row r="367" spans="1:82" x14ac:dyDescent="0.2">
      <c r="A367" s="11"/>
      <c r="B367" s="11"/>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c r="AA367" s="11"/>
      <c r="AB367" s="11"/>
      <c r="AC367" s="11"/>
      <c r="AD367" s="11"/>
      <c r="AE367" s="11"/>
      <c r="AF367" s="11"/>
      <c r="AG367" s="11"/>
      <c r="AH367" s="11"/>
      <c r="AI367" s="11"/>
      <c r="AJ367" s="11"/>
      <c r="AK367" s="11"/>
      <c r="AL367" s="11"/>
      <c r="AM367" s="11"/>
      <c r="AN367" s="11"/>
      <c r="AO367" s="11"/>
      <c r="AP367" s="11"/>
      <c r="AQ367" s="11"/>
      <c r="AR367" s="11"/>
      <c r="AS367" s="11"/>
      <c r="AT367" s="11"/>
      <c r="AU367" s="11"/>
      <c r="AV367" s="11"/>
      <c r="AW367" s="11"/>
      <c r="AX367" s="11"/>
      <c r="AY367" s="11"/>
      <c r="AZ367" s="11"/>
      <c r="BA367" s="11"/>
      <c r="BB367" s="11"/>
      <c r="BC367" s="11"/>
      <c r="BD367" s="11"/>
      <c r="BE367" s="11"/>
      <c r="BF367" s="11"/>
      <c r="BG367" s="11"/>
      <c r="BH367" s="11"/>
      <c r="BI367" s="11"/>
      <c r="BJ367" s="11"/>
      <c r="BK367" s="11"/>
      <c r="BL367" s="11"/>
      <c r="BM367" s="11"/>
      <c r="BN367" s="11"/>
      <c r="BO367" s="11"/>
      <c r="BP367" s="11"/>
      <c r="BQ367" s="11"/>
      <c r="BR367" s="11"/>
      <c r="BS367" s="11"/>
      <c r="BT367" s="11"/>
      <c r="BU367" s="11"/>
      <c r="BV367" s="11"/>
      <c r="BW367" s="11"/>
      <c r="BX367" s="11"/>
      <c r="BY367" s="11"/>
      <c r="BZ367" s="11"/>
      <c r="CA367" s="11"/>
      <c r="CB367" s="11"/>
      <c r="CC367" s="11"/>
      <c r="CD367" s="11"/>
    </row>
    <row r="368" spans="1:82" x14ac:dyDescent="0.2">
      <c r="A368" s="11"/>
      <c r="B368" s="11"/>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c r="AA368" s="11"/>
      <c r="AB368" s="11"/>
      <c r="AC368" s="11"/>
      <c r="AD368" s="11"/>
      <c r="AE368" s="11"/>
      <c r="AF368" s="11"/>
      <c r="AG368" s="11"/>
      <c r="AH368" s="11"/>
      <c r="AI368" s="11"/>
      <c r="AJ368" s="11"/>
      <c r="AK368" s="11"/>
      <c r="AL368" s="11"/>
      <c r="AM368" s="11"/>
      <c r="AN368" s="11"/>
      <c r="AO368" s="11"/>
      <c r="AP368" s="11"/>
      <c r="AQ368" s="11"/>
      <c r="AR368" s="11"/>
      <c r="AS368" s="11"/>
      <c r="AT368" s="11"/>
      <c r="AU368" s="11"/>
      <c r="AV368" s="11"/>
      <c r="AW368" s="11"/>
      <c r="AX368" s="11"/>
      <c r="AY368" s="11"/>
      <c r="AZ368" s="11"/>
      <c r="BA368" s="11"/>
      <c r="BB368" s="11"/>
      <c r="BC368" s="11"/>
      <c r="BD368" s="11"/>
      <c r="BE368" s="11"/>
      <c r="BF368" s="11"/>
      <c r="BG368" s="11"/>
      <c r="BH368" s="11"/>
      <c r="BI368" s="11"/>
      <c r="BJ368" s="11"/>
      <c r="BK368" s="11"/>
      <c r="BL368" s="11"/>
      <c r="BM368" s="11"/>
      <c r="BN368" s="11"/>
      <c r="BO368" s="11"/>
      <c r="BP368" s="11"/>
      <c r="BQ368" s="11"/>
      <c r="BR368" s="11"/>
      <c r="BS368" s="11"/>
      <c r="BT368" s="11"/>
      <c r="BU368" s="11"/>
      <c r="BV368" s="11"/>
      <c r="BW368" s="11"/>
      <c r="BX368" s="11"/>
      <c r="BY368" s="11"/>
      <c r="BZ368" s="11"/>
      <c r="CA368" s="11"/>
      <c r="CB368" s="11"/>
      <c r="CC368" s="11"/>
      <c r="CD368" s="11"/>
    </row>
    <row r="369" spans="1:82" x14ac:dyDescent="0.2">
      <c r="A369" s="11"/>
      <c r="B369" s="11"/>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
      <c r="AF369" s="11"/>
      <c r="AG369" s="11"/>
      <c r="AH369" s="11"/>
      <c r="AI369" s="11"/>
      <c r="AJ369" s="11"/>
      <c r="AK369" s="11"/>
      <c r="AL369" s="11"/>
      <c r="AM369" s="11"/>
      <c r="AN369" s="11"/>
      <c r="AO369" s="11"/>
      <c r="AP369" s="11"/>
      <c r="AQ369" s="11"/>
      <c r="AR369" s="11"/>
      <c r="AS369" s="11"/>
      <c r="AT369" s="11"/>
      <c r="AU369" s="11"/>
      <c r="AV369" s="11"/>
      <c r="AW369" s="11"/>
      <c r="AX369" s="11"/>
      <c r="AY369" s="11"/>
      <c r="AZ369" s="11"/>
      <c r="BA369" s="11"/>
      <c r="BB369" s="11"/>
      <c r="BC369" s="11"/>
      <c r="BD369" s="11"/>
      <c r="BE369" s="11"/>
      <c r="BF369" s="11"/>
      <c r="BG369" s="11"/>
      <c r="BH369" s="11"/>
      <c r="BI369" s="11"/>
      <c r="BJ369" s="11"/>
      <c r="BK369" s="11"/>
      <c r="BL369" s="11"/>
      <c r="BM369" s="11"/>
      <c r="BN369" s="11"/>
      <c r="BO369" s="11"/>
      <c r="BP369" s="11"/>
      <c r="BQ369" s="11"/>
      <c r="BR369" s="11"/>
      <c r="BS369" s="11"/>
      <c r="BT369" s="11"/>
      <c r="BU369" s="11"/>
      <c r="BV369" s="11"/>
      <c r="BW369" s="11"/>
      <c r="BX369" s="11"/>
      <c r="BY369" s="11"/>
      <c r="BZ369" s="11"/>
      <c r="CA369" s="11"/>
      <c r="CB369" s="11"/>
      <c r="CC369" s="11"/>
      <c r="CD369" s="11"/>
    </row>
    <row r="370" spans="1:82" x14ac:dyDescent="0.2">
      <c r="A370" s="11"/>
      <c r="B370" s="11"/>
      <c r="C370" s="11"/>
      <c r="D370" s="11"/>
      <c r="E370" s="11"/>
      <c r="F370" s="11"/>
      <c r="G370" s="11"/>
      <c r="H370" s="11"/>
      <c r="I370" s="11"/>
      <c r="J370" s="11"/>
      <c r="K370" s="11"/>
      <c r="L370" s="11"/>
      <c r="M370" s="11"/>
      <c r="N370" s="11"/>
      <c r="O370" s="11"/>
      <c r="P370" s="11"/>
      <c r="Q370" s="11"/>
      <c r="R370" s="11"/>
      <c r="S370" s="11"/>
      <c r="T370" s="11"/>
      <c r="U370" s="11"/>
      <c r="V370" s="11"/>
      <c r="W370" s="11"/>
      <c r="X370" s="11"/>
      <c r="Y370" s="11"/>
      <c r="Z370" s="11"/>
      <c r="AA370" s="11"/>
      <c r="AB370" s="11"/>
      <c r="AC370" s="11"/>
      <c r="AD370" s="11"/>
      <c r="AE370" s="11"/>
      <c r="AF370" s="11"/>
      <c r="AG370" s="11"/>
      <c r="AH370" s="11"/>
      <c r="AI370" s="11"/>
      <c r="AJ370" s="11"/>
      <c r="AK370" s="11"/>
      <c r="AL370" s="11"/>
      <c r="AM370" s="11"/>
      <c r="AN370" s="11"/>
      <c r="AO370" s="11"/>
      <c r="AP370" s="11"/>
      <c r="AQ370" s="11"/>
      <c r="AR370" s="11"/>
      <c r="AS370" s="11"/>
      <c r="AT370" s="11"/>
      <c r="AU370" s="11"/>
      <c r="AV370" s="11"/>
      <c r="AW370" s="11"/>
      <c r="AX370" s="11"/>
      <c r="AY370" s="11"/>
      <c r="AZ370" s="11"/>
      <c r="BA370" s="11"/>
      <c r="BB370" s="11"/>
      <c r="BC370" s="11"/>
      <c r="BD370" s="11"/>
      <c r="BE370" s="11"/>
      <c r="BF370" s="11"/>
      <c r="BG370" s="11"/>
      <c r="BH370" s="11"/>
      <c r="BI370" s="11"/>
      <c r="BJ370" s="11"/>
      <c r="BK370" s="11"/>
      <c r="BL370" s="11"/>
      <c r="BM370" s="11"/>
      <c r="BN370" s="11"/>
      <c r="BO370" s="11"/>
      <c r="BP370" s="11"/>
      <c r="BQ370" s="11"/>
      <c r="BR370" s="11"/>
      <c r="BS370" s="11"/>
      <c r="BT370" s="11"/>
      <c r="BU370" s="11"/>
      <c r="BV370" s="11"/>
      <c r="BW370" s="11"/>
      <c r="BX370" s="11"/>
      <c r="BY370" s="11"/>
      <c r="BZ370" s="11"/>
      <c r="CA370" s="11"/>
      <c r="CB370" s="11"/>
      <c r="CC370" s="11"/>
      <c r="CD370" s="11"/>
    </row>
    <row r="371" spans="1:82" x14ac:dyDescent="0.2">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c r="AA371" s="11"/>
      <c r="AB371" s="11"/>
      <c r="AC371" s="11"/>
      <c r="AD371" s="11"/>
      <c r="AE371" s="11"/>
      <c r="AF371" s="11"/>
      <c r="AG371" s="11"/>
      <c r="AH371" s="11"/>
      <c r="AI371" s="11"/>
      <c r="AJ371" s="11"/>
      <c r="AK371" s="11"/>
      <c r="AL371" s="11"/>
      <c r="AM371" s="11"/>
      <c r="AN371" s="11"/>
      <c r="AO371" s="11"/>
      <c r="AP371" s="11"/>
      <c r="AQ371" s="11"/>
      <c r="AR371" s="11"/>
      <c r="AS371" s="11"/>
      <c r="AT371" s="11"/>
      <c r="AU371" s="11"/>
      <c r="AV371" s="11"/>
      <c r="AW371" s="11"/>
      <c r="AX371" s="11"/>
      <c r="AY371" s="11"/>
      <c r="AZ371" s="11"/>
      <c r="BA371" s="11"/>
      <c r="BB371" s="11"/>
      <c r="BC371" s="11"/>
      <c r="BD371" s="11"/>
      <c r="BE371" s="11"/>
      <c r="BF371" s="11"/>
      <c r="BG371" s="11"/>
      <c r="BH371" s="11"/>
      <c r="BI371" s="11"/>
      <c r="BJ371" s="11"/>
      <c r="BK371" s="11"/>
      <c r="BL371" s="11"/>
      <c r="BM371" s="11"/>
      <c r="BN371" s="11"/>
      <c r="BO371" s="11"/>
      <c r="BP371" s="11"/>
      <c r="BQ371" s="11"/>
      <c r="BR371" s="11"/>
      <c r="BS371" s="11"/>
      <c r="BT371" s="11"/>
      <c r="BU371" s="11"/>
      <c r="BV371" s="11"/>
      <c r="BW371" s="11"/>
      <c r="BX371" s="11"/>
      <c r="BY371" s="11"/>
      <c r="BZ371" s="11"/>
      <c r="CA371" s="11"/>
      <c r="CB371" s="11"/>
      <c r="CC371" s="11"/>
      <c r="CD371" s="11"/>
    </row>
    <row r="372" spans="1:82" x14ac:dyDescent="0.2">
      <c r="A372" s="11"/>
      <c r="B372" s="11"/>
      <c r="C372" s="11"/>
      <c r="D372" s="11"/>
      <c r="E372" s="11"/>
      <c r="F372" s="11"/>
      <c r="G372" s="11"/>
      <c r="H372" s="11"/>
      <c r="I372" s="11"/>
      <c r="J372" s="11"/>
      <c r="K372" s="11"/>
      <c r="L372" s="11"/>
      <c r="M372" s="11"/>
      <c r="N372" s="11"/>
      <c r="O372" s="11"/>
      <c r="P372" s="11"/>
      <c r="Q372" s="11"/>
      <c r="R372" s="11"/>
      <c r="S372" s="11"/>
      <c r="T372" s="11"/>
      <c r="U372" s="11"/>
      <c r="V372" s="11"/>
      <c r="W372" s="11"/>
      <c r="X372" s="11"/>
      <c r="Y372" s="11"/>
      <c r="Z372" s="11"/>
      <c r="AA372" s="11"/>
      <c r="AB372" s="11"/>
      <c r="AC372" s="11"/>
      <c r="AD372" s="11"/>
      <c r="AE372" s="11"/>
      <c r="AF372" s="11"/>
      <c r="AG372" s="11"/>
      <c r="AH372" s="11"/>
      <c r="AI372" s="11"/>
      <c r="AJ372" s="11"/>
      <c r="AK372" s="11"/>
      <c r="AL372" s="11"/>
      <c r="AM372" s="11"/>
      <c r="AN372" s="11"/>
      <c r="AO372" s="11"/>
      <c r="AP372" s="11"/>
      <c r="AQ372" s="11"/>
      <c r="AR372" s="11"/>
      <c r="AS372" s="11"/>
      <c r="AT372" s="11"/>
      <c r="AU372" s="11"/>
      <c r="AV372" s="11"/>
      <c r="AW372" s="11"/>
      <c r="AX372" s="11"/>
      <c r="AY372" s="11"/>
      <c r="AZ372" s="11"/>
      <c r="BA372" s="11"/>
      <c r="BB372" s="11"/>
      <c r="BC372" s="11"/>
      <c r="BD372" s="11"/>
      <c r="BE372" s="11"/>
      <c r="BF372" s="11"/>
      <c r="BG372" s="11"/>
      <c r="BH372" s="11"/>
      <c r="BI372" s="11"/>
      <c r="BJ372" s="11"/>
      <c r="BK372" s="11"/>
      <c r="BL372" s="11"/>
      <c r="BM372" s="11"/>
      <c r="BN372" s="11"/>
      <c r="BO372" s="11"/>
      <c r="BP372" s="11"/>
      <c r="BQ372" s="11"/>
      <c r="BR372" s="11"/>
      <c r="BS372" s="11"/>
      <c r="BT372" s="11"/>
      <c r="BU372" s="11"/>
      <c r="BV372" s="11"/>
      <c r="BW372" s="11"/>
      <c r="BX372" s="11"/>
      <c r="BY372" s="11"/>
      <c r="BZ372" s="11"/>
      <c r="CA372" s="11"/>
      <c r="CB372" s="11"/>
      <c r="CC372" s="11"/>
      <c r="CD372" s="11"/>
    </row>
    <row r="373" spans="1:82" x14ac:dyDescent="0.2">
      <c r="A373" s="11"/>
      <c r="B373" s="11"/>
      <c r="C373" s="11"/>
      <c r="D373" s="11"/>
      <c r="E373" s="11"/>
      <c r="F373" s="11"/>
      <c r="G373" s="11"/>
      <c r="H373" s="11"/>
      <c r="I373" s="11"/>
      <c r="J373" s="11"/>
      <c r="K373" s="11"/>
      <c r="L373" s="11"/>
      <c r="M373" s="11"/>
      <c r="N373" s="11"/>
      <c r="O373" s="11"/>
      <c r="P373" s="11"/>
      <c r="Q373" s="11"/>
      <c r="R373" s="11"/>
      <c r="S373" s="11"/>
      <c r="T373" s="11"/>
      <c r="U373" s="11"/>
      <c r="V373" s="11"/>
      <c r="W373" s="11"/>
      <c r="X373" s="11"/>
      <c r="Y373" s="11"/>
      <c r="Z373" s="11"/>
      <c r="AA373" s="11"/>
      <c r="AB373" s="11"/>
      <c r="AC373" s="11"/>
      <c r="AD373" s="11"/>
      <c r="AE373" s="11"/>
      <c r="AF373" s="11"/>
      <c r="AG373" s="11"/>
      <c r="AH373" s="11"/>
      <c r="AI373" s="11"/>
      <c r="AJ373" s="11"/>
      <c r="AK373" s="11"/>
      <c r="AL373" s="11"/>
      <c r="AM373" s="11"/>
      <c r="AN373" s="11"/>
      <c r="AO373" s="11"/>
      <c r="AP373" s="11"/>
      <c r="AQ373" s="11"/>
      <c r="AR373" s="11"/>
      <c r="AS373" s="11"/>
      <c r="AT373" s="11"/>
      <c r="AU373" s="11"/>
      <c r="AV373" s="11"/>
      <c r="AW373" s="11"/>
      <c r="AX373" s="11"/>
      <c r="AY373" s="11"/>
      <c r="AZ373" s="11"/>
      <c r="BA373" s="11"/>
      <c r="BB373" s="11"/>
      <c r="BC373" s="11"/>
      <c r="BD373" s="11"/>
      <c r="BE373" s="11"/>
      <c r="BF373" s="11"/>
      <c r="BG373" s="11"/>
      <c r="BH373" s="11"/>
      <c r="BI373" s="11"/>
      <c r="BJ373" s="11"/>
      <c r="BK373" s="11"/>
      <c r="BL373" s="11"/>
      <c r="BM373" s="11"/>
      <c r="BN373" s="11"/>
      <c r="BO373" s="11"/>
      <c r="BP373" s="11"/>
      <c r="BQ373" s="11"/>
      <c r="BR373" s="11"/>
      <c r="BS373" s="11"/>
      <c r="BT373" s="11"/>
      <c r="BU373" s="11"/>
      <c r="BV373" s="11"/>
      <c r="BW373" s="11"/>
      <c r="BX373" s="11"/>
      <c r="BY373" s="11"/>
      <c r="BZ373" s="11"/>
      <c r="CA373" s="11"/>
      <c r="CB373" s="11"/>
      <c r="CC373" s="11"/>
      <c r="CD373" s="11"/>
    </row>
    <row r="374" spans="1:82" x14ac:dyDescent="0.2">
      <c r="A374" s="11"/>
      <c r="B374" s="11"/>
      <c r="C374" s="11"/>
      <c r="D374" s="11"/>
      <c r="E374" s="11"/>
      <c r="F374" s="11"/>
      <c r="G374" s="11"/>
      <c r="H374" s="11"/>
      <c r="I374" s="11"/>
      <c r="J374" s="11"/>
      <c r="K374" s="11"/>
      <c r="L374" s="11"/>
      <c r="M374" s="11"/>
      <c r="N374" s="11"/>
      <c r="O374" s="11"/>
      <c r="P374" s="11"/>
      <c r="Q374" s="11"/>
      <c r="R374" s="11"/>
      <c r="S374" s="11"/>
      <c r="T374" s="11"/>
      <c r="U374" s="11"/>
      <c r="V374" s="11"/>
      <c r="W374" s="11"/>
      <c r="X374" s="11"/>
      <c r="Y374" s="11"/>
      <c r="Z374" s="11"/>
      <c r="AA374" s="11"/>
      <c r="AB374" s="11"/>
      <c r="AC374" s="11"/>
      <c r="AD374" s="11"/>
      <c r="AE374" s="11"/>
      <c r="AF374" s="11"/>
      <c r="AG374" s="11"/>
      <c r="AH374" s="11"/>
      <c r="AI374" s="11"/>
      <c r="AJ374" s="11"/>
      <c r="AK374" s="11"/>
      <c r="AL374" s="11"/>
      <c r="AM374" s="11"/>
      <c r="AN374" s="11"/>
      <c r="AO374" s="11"/>
      <c r="AP374" s="11"/>
      <c r="AQ374" s="11"/>
      <c r="AR374" s="11"/>
      <c r="AS374" s="11"/>
      <c r="AT374" s="11"/>
      <c r="AU374" s="11"/>
      <c r="AV374" s="11"/>
      <c r="AW374" s="11"/>
      <c r="AX374" s="11"/>
      <c r="AY374" s="11"/>
      <c r="AZ374" s="11"/>
      <c r="BA374" s="11"/>
      <c r="BB374" s="11"/>
      <c r="BC374" s="11"/>
      <c r="BD374" s="11"/>
      <c r="BE374" s="11"/>
      <c r="BF374" s="11"/>
      <c r="BG374" s="11"/>
      <c r="BH374" s="11"/>
      <c r="BI374" s="11"/>
      <c r="BJ374" s="11"/>
      <c r="BK374" s="11"/>
      <c r="BL374" s="11"/>
      <c r="BM374" s="11"/>
      <c r="BN374" s="11"/>
      <c r="BO374" s="11"/>
      <c r="BP374" s="11"/>
      <c r="BQ374" s="11"/>
      <c r="BR374" s="11"/>
      <c r="BS374" s="11"/>
      <c r="BT374" s="11"/>
      <c r="BU374" s="11"/>
      <c r="BV374" s="11"/>
      <c r="BW374" s="11"/>
      <c r="BX374" s="11"/>
      <c r="BY374" s="11"/>
      <c r="BZ374" s="11"/>
      <c r="CA374" s="11"/>
      <c r="CB374" s="11"/>
      <c r="CC374" s="11"/>
      <c r="CD374" s="11"/>
    </row>
    <row r="375" spans="1:82" x14ac:dyDescent="0.2">
      <c r="A375" s="11"/>
      <c r="B375" s="11"/>
      <c r="C375" s="11"/>
      <c r="D375" s="11"/>
      <c r="E375" s="11"/>
      <c r="F375" s="11"/>
      <c r="G375" s="11"/>
      <c r="H375" s="11"/>
      <c r="I375" s="11"/>
      <c r="J375" s="11"/>
      <c r="K375" s="11"/>
      <c r="L375" s="11"/>
      <c r="M375" s="11"/>
      <c r="N375" s="11"/>
      <c r="O375" s="11"/>
      <c r="P375" s="11"/>
      <c r="Q375" s="11"/>
      <c r="R375" s="11"/>
      <c r="S375" s="11"/>
      <c r="T375" s="11"/>
      <c r="U375" s="11"/>
      <c r="V375" s="11"/>
      <c r="W375" s="11"/>
      <c r="X375" s="11"/>
      <c r="Y375" s="11"/>
      <c r="Z375" s="11"/>
      <c r="AA375" s="11"/>
      <c r="AB375" s="11"/>
      <c r="AC375" s="11"/>
      <c r="AD375" s="11"/>
      <c r="AE375" s="11"/>
      <c r="AF375" s="11"/>
      <c r="AG375" s="11"/>
      <c r="AH375" s="11"/>
      <c r="AI375" s="11"/>
      <c r="AJ375" s="11"/>
      <c r="AK375" s="11"/>
      <c r="AL375" s="11"/>
      <c r="AM375" s="11"/>
      <c r="AN375" s="11"/>
      <c r="AO375" s="11"/>
      <c r="AP375" s="11"/>
      <c r="AQ375" s="11"/>
      <c r="AR375" s="11"/>
      <c r="AS375" s="11"/>
      <c r="AT375" s="11"/>
      <c r="AU375" s="11"/>
      <c r="AV375" s="11"/>
      <c r="AW375" s="11"/>
      <c r="AX375" s="11"/>
      <c r="AY375" s="11"/>
      <c r="AZ375" s="11"/>
      <c r="BA375" s="11"/>
      <c r="BB375" s="11"/>
      <c r="BC375" s="11"/>
      <c r="BD375" s="11"/>
      <c r="BE375" s="11"/>
      <c r="BF375" s="11"/>
      <c r="BG375" s="11"/>
      <c r="BH375" s="11"/>
      <c r="BI375" s="11"/>
      <c r="BJ375" s="11"/>
      <c r="BK375" s="11"/>
      <c r="BL375" s="11"/>
      <c r="BM375" s="11"/>
      <c r="BN375" s="11"/>
      <c r="BO375" s="11"/>
      <c r="BP375" s="11"/>
      <c r="BQ375" s="11"/>
      <c r="BR375" s="11"/>
      <c r="BS375" s="11"/>
      <c r="BT375" s="11"/>
      <c r="BU375" s="11"/>
      <c r="BV375" s="11"/>
      <c r="BW375" s="11"/>
      <c r="BX375" s="11"/>
      <c r="BY375" s="11"/>
      <c r="BZ375" s="11"/>
      <c r="CA375" s="11"/>
      <c r="CB375" s="11"/>
      <c r="CC375" s="11"/>
      <c r="CD375" s="11"/>
    </row>
    <row r="376" spans="1:82" x14ac:dyDescent="0.2">
      <c r="A376" s="11"/>
      <c r="B376" s="11"/>
      <c r="C376" s="11"/>
      <c r="D376" s="11"/>
      <c r="E376" s="11"/>
      <c r="F376" s="11"/>
      <c r="G376" s="11"/>
      <c r="H376" s="11"/>
      <c r="I376" s="11"/>
      <c r="J376" s="11"/>
      <c r="K376" s="11"/>
      <c r="L376" s="11"/>
      <c r="M376" s="11"/>
      <c r="N376" s="11"/>
      <c r="O376" s="11"/>
      <c r="P376" s="11"/>
      <c r="Q376" s="11"/>
      <c r="R376" s="11"/>
      <c r="S376" s="11"/>
      <c r="T376" s="11"/>
      <c r="U376" s="11"/>
      <c r="V376" s="11"/>
      <c r="W376" s="11"/>
      <c r="X376" s="11"/>
      <c r="Y376" s="11"/>
      <c r="Z376" s="11"/>
      <c r="AA376" s="11"/>
      <c r="AB376" s="11"/>
      <c r="AC376" s="11"/>
      <c r="AD376" s="11"/>
      <c r="AE376" s="11"/>
      <c r="AF376" s="11"/>
      <c r="AG376" s="11"/>
      <c r="AH376" s="11"/>
      <c r="AI376" s="11"/>
      <c r="AJ376" s="11"/>
      <c r="AK376" s="11"/>
      <c r="AL376" s="11"/>
      <c r="AM376" s="11"/>
      <c r="AN376" s="11"/>
      <c r="AO376" s="11"/>
      <c r="AP376" s="11"/>
      <c r="AQ376" s="11"/>
      <c r="AR376" s="11"/>
      <c r="AS376" s="11"/>
      <c r="AT376" s="11"/>
      <c r="AU376" s="11"/>
      <c r="AV376" s="11"/>
      <c r="AW376" s="11"/>
      <c r="AX376" s="11"/>
      <c r="AY376" s="11"/>
      <c r="AZ376" s="11"/>
      <c r="BA376" s="11"/>
      <c r="BB376" s="11"/>
      <c r="BC376" s="11"/>
      <c r="BD376" s="11"/>
      <c r="BE376" s="11"/>
      <c r="BF376" s="11"/>
      <c r="BG376" s="11"/>
      <c r="BH376" s="11"/>
      <c r="BI376" s="11"/>
      <c r="BJ376" s="11"/>
      <c r="BK376" s="11"/>
      <c r="BL376" s="11"/>
      <c r="BM376" s="11"/>
      <c r="BN376" s="11"/>
      <c r="BO376" s="11"/>
      <c r="BP376" s="11"/>
      <c r="BQ376" s="11"/>
      <c r="BR376" s="11"/>
      <c r="BS376" s="11"/>
      <c r="BT376" s="11"/>
      <c r="BU376" s="11"/>
      <c r="BV376" s="11"/>
      <c r="BW376" s="11"/>
      <c r="BX376" s="11"/>
      <c r="BY376" s="11"/>
      <c r="BZ376" s="11"/>
      <c r="CA376" s="11"/>
      <c r="CB376" s="11"/>
      <c r="CC376" s="11"/>
      <c r="CD376" s="11"/>
    </row>
    <row r="377" spans="1:82" x14ac:dyDescent="0.2">
      <c r="A377" s="11"/>
      <c r="B377" s="11"/>
      <c r="C377" s="11"/>
      <c r="D377" s="11"/>
      <c r="E377" s="11"/>
      <c r="F377" s="11"/>
      <c r="G377" s="11"/>
      <c r="H377" s="11"/>
      <c r="I377" s="11"/>
      <c r="J377" s="11"/>
      <c r="K377" s="11"/>
      <c r="L377" s="11"/>
      <c r="M377" s="11"/>
      <c r="N377" s="11"/>
      <c r="O377" s="11"/>
      <c r="P377" s="11"/>
      <c r="Q377" s="11"/>
      <c r="R377" s="11"/>
      <c r="S377" s="11"/>
      <c r="T377" s="11"/>
      <c r="U377" s="11"/>
      <c r="V377" s="11"/>
      <c r="W377" s="11"/>
      <c r="X377" s="11"/>
      <c r="Y377" s="11"/>
      <c r="Z377" s="11"/>
      <c r="AA377" s="11"/>
      <c r="AB377" s="11"/>
      <c r="AC377" s="11"/>
      <c r="AD377" s="11"/>
      <c r="AE377" s="11"/>
      <c r="AF377" s="11"/>
      <c r="AG377" s="11"/>
      <c r="AH377" s="11"/>
      <c r="AI377" s="11"/>
      <c r="AJ377" s="11"/>
      <c r="AK377" s="11"/>
      <c r="AL377" s="11"/>
      <c r="AM377" s="11"/>
      <c r="AN377" s="11"/>
      <c r="AO377" s="11"/>
      <c r="AP377" s="11"/>
      <c r="AQ377" s="11"/>
      <c r="AR377" s="11"/>
      <c r="AS377" s="11"/>
      <c r="AT377" s="11"/>
      <c r="AU377" s="11"/>
      <c r="AV377" s="11"/>
      <c r="AW377" s="11"/>
      <c r="AX377" s="11"/>
      <c r="AY377" s="11"/>
      <c r="AZ377" s="11"/>
      <c r="BA377" s="11"/>
      <c r="BB377" s="11"/>
      <c r="BC377" s="11"/>
      <c r="BD377" s="11"/>
      <c r="BE377" s="11"/>
      <c r="BF377" s="11"/>
      <c r="BG377" s="11"/>
      <c r="BH377" s="11"/>
      <c r="BI377" s="11"/>
      <c r="BJ377" s="11"/>
      <c r="BK377" s="11"/>
      <c r="BL377" s="11"/>
      <c r="BM377" s="11"/>
      <c r="BN377" s="11"/>
      <c r="BO377" s="11"/>
      <c r="BP377" s="11"/>
      <c r="BQ377" s="11"/>
      <c r="BR377" s="11"/>
      <c r="BS377" s="11"/>
      <c r="BT377" s="11"/>
      <c r="BU377" s="11"/>
      <c r="BV377" s="11"/>
      <c r="BW377" s="11"/>
      <c r="BX377" s="11"/>
      <c r="BY377" s="11"/>
      <c r="BZ377" s="11"/>
      <c r="CA377" s="11"/>
      <c r="CB377" s="11"/>
      <c r="CC377" s="11"/>
      <c r="CD377" s="11"/>
    </row>
    <row r="378" spans="1:82" x14ac:dyDescent="0.2">
      <c r="A378" s="11"/>
      <c r="B378" s="11"/>
      <c r="C378" s="11"/>
      <c r="D378" s="11"/>
      <c r="E378" s="11"/>
      <c r="F378" s="11"/>
      <c r="G378" s="11"/>
      <c r="H378" s="11"/>
      <c r="I378" s="11"/>
      <c r="J378" s="11"/>
      <c r="K378" s="11"/>
      <c r="L378" s="11"/>
      <c r="M378" s="11"/>
      <c r="N378" s="11"/>
      <c r="O378" s="11"/>
      <c r="P378" s="11"/>
      <c r="Q378" s="11"/>
      <c r="R378" s="11"/>
      <c r="S378" s="11"/>
      <c r="T378" s="11"/>
      <c r="U378" s="11"/>
      <c r="V378" s="11"/>
      <c r="W378" s="11"/>
      <c r="X378" s="11"/>
      <c r="Y378" s="11"/>
      <c r="Z378" s="11"/>
      <c r="AA378" s="11"/>
      <c r="AB378" s="11"/>
      <c r="AC378" s="11"/>
      <c r="AD378" s="11"/>
      <c r="AE378" s="11"/>
      <c r="AF378" s="11"/>
      <c r="AG378" s="11"/>
      <c r="AH378" s="11"/>
      <c r="AI378" s="11"/>
      <c r="AJ378" s="11"/>
      <c r="AK378" s="11"/>
      <c r="AL378" s="11"/>
      <c r="AM378" s="11"/>
      <c r="AN378" s="11"/>
      <c r="AO378" s="11"/>
      <c r="AP378" s="11"/>
      <c r="AQ378" s="11"/>
      <c r="AR378" s="11"/>
      <c r="AS378" s="11"/>
      <c r="AT378" s="11"/>
      <c r="AU378" s="11"/>
      <c r="AV378" s="11"/>
      <c r="AW378" s="11"/>
      <c r="AX378" s="11"/>
      <c r="AY378" s="11"/>
      <c r="AZ378" s="11"/>
      <c r="BA378" s="11"/>
      <c r="BB378" s="11"/>
      <c r="BC378" s="11"/>
      <c r="BD378" s="11"/>
      <c r="BE378" s="11"/>
      <c r="BF378" s="11"/>
      <c r="BG378" s="11"/>
      <c r="BH378" s="11"/>
      <c r="BI378" s="11"/>
      <c r="BJ378" s="11"/>
      <c r="BK378" s="11"/>
      <c r="BL378" s="11"/>
      <c r="BM378" s="11"/>
      <c r="BN378" s="11"/>
      <c r="BO378" s="11"/>
      <c r="BP378" s="11"/>
      <c r="BQ378" s="11"/>
      <c r="BR378" s="11"/>
      <c r="BS378" s="11"/>
      <c r="BT378" s="11"/>
      <c r="BU378" s="11"/>
      <c r="BV378" s="11"/>
      <c r="BW378" s="11"/>
      <c r="BX378" s="11"/>
      <c r="BY378" s="11"/>
      <c r="BZ378" s="11"/>
      <c r="CA378" s="11"/>
      <c r="CB378" s="11"/>
      <c r="CC378" s="11"/>
      <c r="CD378" s="11"/>
    </row>
    <row r="379" spans="1:82" x14ac:dyDescent="0.2">
      <c r="A379" s="11"/>
      <c r="B379" s="11"/>
      <c r="C379" s="11"/>
      <c r="D379" s="11"/>
      <c r="E379" s="11"/>
      <c r="F379" s="11"/>
      <c r="G379" s="11"/>
      <c r="H379" s="11"/>
      <c r="I379" s="11"/>
      <c r="J379" s="11"/>
      <c r="K379" s="11"/>
      <c r="L379" s="11"/>
      <c r="M379" s="11"/>
      <c r="N379" s="11"/>
      <c r="O379" s="11"/>
      <c r="P379" s="11"/>
      <c r="Q379" s="11"/>
      <c r="R379" s="11"/>
      <c r="S379" s="11"/>
      <c r="T379" s="11"/>
      <c r="U379" s="11"/>
      <c r="V379" s="11"/>
      <c r="W379" s="11"/>
      <c r="X379" s="11"/>
      <c r="Y379" s="11"/>
      <c r="Z379" s="11"/>
      <c r="AA379" s="11"/>
      <c r="AB379" s="11"/>
      <c r="AC379" s="11"/>
      <c r="AD379" s="11"/>
      <c r="AE379" s="11"/>
      <c r="AF379" s="11"/>
      <c r="AG379" s="11"/>
      <c r="AH379" s="11"/>
      <c r="AI379" s="11"/>
      <c r="AJ379" s="11"/>
      <c r="AK379" s="11"/>
      <c r="AL379" s="11"/>
      <c r="AM379" s="11"/>
      <c r="AN379" s="11"/>
      <c r="AO379" s="11"/>
      <c r="AP379" s="11"/>
      <c r="AQ379" s="11"/>
      <c r="AR379" s="11"/>
      <c r="AS379" s="11"/>
      <c r="AT379" s="11"/>
      <c r="AU379" s="11"/>
      <c r="AV379" s="11"/>
      <c r="AW379" s="11"/>
      <c r="AX379" s="11"/>
      <c r="AY379" s="11"/>
      <c r="AZ379" s="11"/>
      <c r="BA379" s="11"/>
      <c r="BB379" s="11"/>
      <c r="BC379" s="11"/>
      <c r="BD379" s="11"/>
      <c r="BE379" s="11"/>
      <c r="BF379" s="11"/>
      <c r="BG379" s="11"/>
      <c r="BH379" s="11"/>
      <c r="BI379" s="11"/>
      <c r="BJ379" s="11"/>
      <c r="BK379" s="11"/>
      <c r="BL379" s="11"/>
      <c r="BM379" s="11"/>
      <c r="BN379" s="11"/>
      <c r="BO379" s="11"/>
      <c r="BP379" s="11"/>
      <c r="BQ379" s="11"/>
      <c r="BR379" s="11"/>
      <c r="BS379" s="11"/>
      <c r="BT379" s="11"/>
      <c r="BU379" s="11"/>
      <c r="BV379" s="11"/>
      <c r="BW379" s="11"/>
      <c r="BX379" s="11"/>
      <c r="BY379" s="11"/>
      <c r="BZ379" s="11"/>
      <c r="CA379" s="11"/>
      <c r="CB379" s="11"/>
      <c r="CC379" s="11"/>
      <c r="CD379" s="11"/>
    </row>
    <row r="380" spans="1:82" x14ac:dyDescent="0.2">
      <c r="A380" s="11"/>
      <c r="B380" s="11"/>
      <c r="C380" s="11"/>
      <c r="D380" s="11"/>
      <c r="E380" s="11"/>
      <c r="F380" s="11"/>
      <c r="G380" s="11"/>
      <c r="H380" s="11"/>
      <c r="I380" s="11"/>
      <c r="J380" s="11"/>
      <c r="K380" s="11"/>
      <c r="L380" s="11"/>
      <c r="M380" s="11"/>
      <c r="N380" s="11"/>
      <c r="O380" s="11"/>
      <c r="P380" s="11"/>
      <c r="Q380" s="11"/>
      <c r="R380" s="11"/>
      <c r="S380" s="11"/>
      <c r="T380" s="11"/>
      <c r="U380" s="11"/>
      <c r="V380" s="11"/>
      <c r="W380" s="11"/>
      <c r="X380" s="11"/>
      <c r="Y380" s="11"/>
      <c r="Z380" s="11"/>
      <c r="AA380" s="11"/>
      <c r="AB380" s="11"/>
      <c r="AC380" s="11"/>
      <c r="AD380" s="11"/>
      <c r="AE380" s="11"/>
      <c r="AF380" s="11"/>
      <c r="AG380" s="11"/>
      <c r="AH380" s="11"/>
      <c r="AI380" s="11"/>
      <c r="AJ380" s="11"/>
      <c r="AK380" s="11"/>
      <c r="AL380" s="11"/>
      <c r="AM380" s="11"/>
      <c r="AN380" s="11"/>
      <c r="AO380" s="11"/>
      <c r="AP380" s="11"/>
      <c r="AQ380" s="11"/>
      <c r="AR380" s="11"/>
      <c r="AS380" s="11"/>
      <c r="AT380" s="11"/>
      <c r="AU380" s="11"/>
      <c r="AV380" s="11"/>
      <c r="AW380" s="11"/>
      <c r="AX380" s="11"/>
      <c r="AY380" s="11"/>
      <c r="AZ380" s="11"/>
      <c r="BA380" s="11"/>
      <c r="BB380" s="11"/>
      <c r="BC380" s="11"/>
      <c r="BD380" s="11"/>
      <c r="BE380" s="11"/>
      <c r="BF380" s="11"/>
      <c r="BG380" s="11"/>
      <c r="BH380" s="11"/>
      <c r="BI380" s="11"/>
      <c r="BJ380" s="11"/>
      <c r="BK380" s="11"/>
      <c r="BL380" s="11"/>
      <c r="BM380" s="11"/>
      <c r="BN380" s="11"/>
      <c r="BO380" s="11"/>
      <c r="BP380" s="11"/>
      <c r="BQ380" s="11"/>
      <c r="BR380" s="11"/>
      <c r="BS380" s="11"/>
      <c r="BT380" s="11"/>
      <c r="BU380" s="11"/>
      <c r="BV380" s="11"/>
      <c r="BW380" s="11"/>
      <c r="BX380" s="11"/>
      <c r="BY380" s="11"/>
      <c r="BZ380" s="11"/>
      <c r="CA380" s="11"/>
      <c r="CB380" s="11"/>
      <c r="CC380" s="11"/>
      <c r="CD380" s="11"/>
    </row>
    <row r="381" spans="1:82" x14ac:dyDescent="0.2">
      <c r="A381" s="11"/>
      <c r="B381" s="11"/>
      <c r="C381" s="11"/>
      <c r="D381" s="11"/>
      <c r="E381" s="11"/>
      <c r="F381" s="11"/>
      <c r="G381" s="11"/>
      <c r="H381" s="11"/>
      <c r="I381" s="11"/>
      <c r="J381" s="11"/>
      <c r="K381" s="11"/>
      <c r="L381" s="11"/>
      <c r="M381" s="11"/>
      <c r="N381" s="11"/>
      <c r="O381" s="11"/>
      <c r="P381" s="11"/>
      <c r="Q381" s="11"/>
      <c r="R381" s="11"/>
      <c r="S381" s="11"/>
      <c r="T381" s="11"/>
      <c r="U381" s="11"/>
      <c r="V381" s="11"/>
      <c r="W381" s="11"/>
      <c r="X381" s="11"/>
      <c r="Y381" s="11"/>
      <c r="Z381" s="11"/>
      <c r="AA381" s="11"/>
      <c r="AB381" s="11"/>
      <c r="AC381" s="11"/>
      <c r="AD381" s="11"/>
      <c r="AE381" s="11"/>
      <c r="AF381" s="11"/>
      <c r="AG381" s="11"/>
      <c r="AH381" s="11"/>
      <c r="AI381" s="11"/>
      <c r="AJ381" s="11"/>
      <c r="AK381" s="11"/>
      <c r="AL381" s="11"/>
      <c r="AM381" s="11"/>
      <c r="AN381" s="11"/>
      <c r="AO381" s="11"/>
      <c r="AP381" s="11"/>
      <c r="AQ381" s="11"/>
      <c r="AR381" s="11"/>
      <c r="AS381" s="11"/>
      <c r="AT381" s="11"/>
      <c r="AU381" s="11"/>
      <c r="AV381" s="11"/>
      <c r="AW381" s="11"/>
      <c r="AX381" s="11"/>
      <c r="AY381" s="11"/>
      <c r="AZ381" s="11"/>
      <c r="BA381" s="11"/>
      <c r="BB381" s="11"/>
      <c r="BC381" s="11"/>
      <c r="BD381" s="11"/>
      <c r="BE381" s="11"/>
      <c r="BF381" s="11"/>
      <c r="BG381" s="11"/>
      <c r="BH381" s="11"/>
      <c r="BI381" s="11"/>
      <c r="BJ381" s="11"/>
      <c r="BK381" s="11"/>
      <c r="BL381" s="11"/>
      <c r="BM381" s="11"/>
      <c r="BN381" s="11"/>
      <c r="BO381" s="11"/>
      <c r="BP381" s="11"/>
      <c r="BQ381" s="11"/>
      <c r="BR381" s="11"/>
      <c r="BS381" s="11"/>
      <c r="BT381" s="11"/>
      <c r="BU381" s="11"/>
      <c r="BV381" s="11"/>
      <c r="BW381" s="11"/>
      <c r="BX381" s="11"/>
      <c r="BY381" s="11"/>
      <c r="BZ381" s="11"/>
      <c r="CA381" s="11"/>
      <c r="CB381" s="11"/>
      <c r="CC381" s="11"/>
      <c r="CD381" s="11"/>
    </row>
    <row r="382" spans="1:82" x14ac:dyDescent="0.2">
      <c r="A382" s="11"/>
      <c r="B382" s="11"/>
      <c r="C382" s="11"/>
      <c r="D382" s="11"/>
      <c r="E382" s="11"/>
      <c r="F382" s="11"/>
      <c r="G382" s="11"/>
      <c r="H382" s="11"/>
      <c r="I382" s="11"/>
      <c r="J382" s="11"/>
      <c r="K382" s="11"/>
      <c r="L382" s="11"/>
      <c r="M382" s="11"/>
      <c r="N382" s="11"/>
      <c r="O382" s="11"/>
      <c r="P382" s="11"/>
      <c r="Q382" s="11"/>
      <c r="R382" s="11"/>
      <c r="S382" s="11"/>
      <c r="T382" s="11"/>
      <c r="U382" s="11"/>
      <c r="V382" s="11"/>
      <c r="W382" s="11"/>
      <c r="X382" s="11"/>
      <c r="Y382" s="11"/>
      <c r="Z382" s="11"/>
      <c r="AA382" s="11"/>
      <c r="AB382" s="11"/>
      <c r="AC382" s="11"/>
      <c r="AD382" s="11"/>
      <c r="AE382" s="11"/>
      <c r="AF382" s="11"/>
      <c r="AG382" s="11"/>
      <c r="AH382" s="11"/>
      <c r="AI382" s="11"/>
      <c r="AJ382" s="11"/>
      <c r="AK382" s="11"/>
      <c r="AL382" s="11"/>
      <c r="AM382" s="11"/>
      <c r="AN382" s="11"/>
      <c r="AO382" s="11"/>
      <c r="AP382" s="11"/>
      <c r="AQ382" s="11"/>
      <c r="AR382" s="11"/>
      <c r="AS382" s="11"/>
      <c r="AT382" s="11"/>
      <c r="AU382" s="11"/>
      <c r="AV382" s="11"/>
      <c r="AW382" s="11"/>
      <c r="AX382" s="11"/>
      <c r="AY382" s="11"/>
      <c r="AZ382" s="11"/>
      <c r="BA382" s="11"/>
      <c r="BB382" s="11"/>
      <c r="BC382" s="11"/>
      <c r="BD382" s="11"/>
      <c r="BE382" s="11"/>
      <c r="BF382" s="11"/>
      <c r="BG382" s="11"/>
      <c r="BH382" s="11"/>
      <c r="BI382" s="11"/>
      <c r="BJ382" s="11"/>
      <c r="BK382" s="11"/>
      <c r="BL382" s="11"/>
      <c r="BM382" s="11"/>
      <c r="BN382" s="11"/>
      <c r="BO382" s="11"/>
      <c r="BP382" s="11"/>
      <c r="BQ382" s="11"/>
      <c r="BR382" s="11"/>
      <c r="BS382" s="11"/>
      <c r="BT382" s="11"/>
      <c r="BU382" s="11"/>
      <c r="BV382" s="11"/>
      <c r="BW382" s="11"/>
      <c r="BX382" s="11"/>
      <c r="BY382" s="11"/>
      <c r="BZ382" s="11"/>
      <c r="CA382" s="11"/>
      <c r="CB382" s="11"/>
      <c r="CC382" s="11"/>
      <c r="CD382" s="11"/>
    </row>
    <row r="383" spans="1:82" x14ac:dyDescent="0.2">
      <c r="A383" s="11"/>
      <c r="B383" s="11"/>
      <c r="C383" s="11"/>
      <c r="D383" s="11"/>
      <c r="E383" s="11"/>
      <c r="F383" s="11"/>
      <c r="G383" s="11"/>
      <c r="H383" s="11"/>
      <c r="I383" s="11"/>
      <c r="J383" s="11"/>
      <c r="K383" s="11"/>
      <c r="L383" s="11"/>
      <c r="M383" s="11"/>
      <c r="N383" s="11"/>
      <c r="O383" s="11"/>
      <c r="P383" s="11"/>
      <c r="Q383" s="11"/>
      <c r="R383" s="11"/>
      <c r="S383" s="11"/>
      <c r="T383" s="11"/>
      <c r="U383" s="11"/>
      <c r="V383" s="11"/>
      <c r="W383" s="11"/>
      <c r="X383" s="11"/>
      <c r="Y383" s="11"/>
      <c r="Z383" s="11"/>
      <c r="AA383" s="11"/>
      <c r="AB383" s="11"/>
      <c r="AC383" s="11"/>
      <c r="AD383" s="11"/>
      <c r="AE383" s="11"/>
      <c r="AF383" s="11"/>
      <c r="AG383" s="11"/>
      <c r="AH383" s="11"/>
      <c r="AI383" s="11"/>
      <c r="AJ383" s="11"/>
      <c r="AK383" s="11"/>
      <c r="AL383" s="11"/>
      <c r="AM383" s="11"/>
      <c r="AN383" s="11"/>
      <c r="AO383" s="11"/>
      <c r="AP383" s="11"/>
      <c r="AQ383" s="11"/>
      <c r="AR383" s="11"/>
      <c r="AS383" s="11"/>
      <c r="AT383" s="11"/>
      <c r="AU383" s="11"/>
      <c r="AV383" s="11"/>
      <c r="AW383" s="11"/>
      <c r="AX383" s="11"/>
      <c r="AY383" s="11"/>
      <c r="AZ383" s="11"/>
      <c r="BA383" s="11"/>
      <c r="BB383" s="11"/>
      <c r="BC383" s="11"/>
      <c r="BD383" s="11"/>
      <c r="BE383" s="11"/>
      <c r="BF383" s="11"/>
      <c r="BG383" s="11"/>
      <c r="BH383" s="11"/>
      <c r="BI383" s="11"/>
      <c r="BJ383" s="11"/>
      <c r="BK383" s="11"/>
      <c r="BL383" s="11"/>
      <c r="BM383" s="11"/>
      <c r="BN383" s="11"/>
      <c r="BO383" s="11"/>
      <c r="BP383" s="11"/>
      <c r="BQ383" s="11"/>
      <c r="BR383" s="11"/>
      <c r="BS383" s="11"/>
      <c r="BT383" s="11"/>
      <c r="BU383" s="11"/>
      <c r="BV383" s="11"/>
      <c r="BW383" s="11"/>
      <c r="BX383" s="11"/>
      <c r="BY383" s="11"/>
      <c r="BZ383" s="11"/>
      <c r="CA383" s="11"/>
      <c r="CB383" s="11"/>
      <c r="CC383" s="11"/>
      <c r="CD383" s="11"/>
    </row>
    <row r="384" spans="1:82" x14ac:dyDescent="0.2">
      <c r="A384" s="11"/>
      <c r="B384" s="11"/>
      <c r="C384" s="11"/>
      <c r="D384" s="11"/>
      <c r="E384" s="11"/>
      <c r="F384" s="11"/>
      <c r="G384" s="11"/>
      <c r="H384" s="11"/>
      <c r="I384" s="11"/>
      <c r="J384" s="11"/>
      <c r="K384" s="11"/>
      <c r="L384" s="11"/>
      <c r="M384" s="11"/>
      <c r="N384" s="11"/>
      <c r="O384" s="11"/>
      <c r="P384" s="11"/>
      <c r="Q384" s="11"/>
      <c r="R384" s="11"/>
      <c r="S384" s="11"/>
      <c r="T384" s="11"/>
      <c r="U384" s="11"/>
      <c r="V384" s="11"/>
      <c r="W384" s="11"/>
      <c r="X384" s="11"/>
      <c r="Y384" s="11"/>
      <c r="Z384" s="11"/>
      <c r="AA384" s="11"/>
      <c r="AB384" s="11"/>
      <c r="AC384" s="11"/>
      <c r="AD384" s="11"/>
      <c r="AE384" s="11"/>
      <c r="AF384" s="11"/>
      <c r="AG384" s="11"/>
      <c r="AH384" s="11"/>
      <c r="AI384" s="11"/>
      <c r="AJ384" s="11"/>
      <c r="AK384" s="11"/>
      <c r="AL384" s="11"/>
      <c r="AM384" s="11"/>
      <c r="AN384" s="11"/>
      <c r="AO384" s="11"/>
      <c r="AP384" s="11"/>
      <c r="AQ384" s="11"/>
      <c r="AR384" s="11"/>
      <c r="AS384" s="11"/>
      <c r="AT384" s="11"/>
      <c r="AU384" s="11"/>
      <c r="AV384" s="11"/>
      <c r="AW384" s="11"/>
      <c r="AX384" s="11"/>
      <c r="AY384" s="11"/>
      <c r="AZ384" s="11"/>
      <c r="BA384" s="11"/>
      <c r="BB384" s="11"/>
      <c r="BC384" s="11"/>
      <c r="BD384" s="11"/>
      <c r="BE384" s="11"/>
      <c r="BF384" s="11"/>
      <c r="BG384" s="11"/>
      <c r="BH384" s="11"/>
      <c r="BI384" s="11"/>
      <c r="BJ384" s="11"/>
      <c r="BK384" s="11"/>
      <c r="BL384" s="11"/>
      <c r="BM384" s="11"/>
      <c r="BN384" s="11"/>
      <c r="BO384" s="11"/>
      <c r="BP384" s="11"/>
      <c r="BQ384" s="11"/>
      <c r="BR384" s="11"/>
      <c r="BS384" s="11"/>
      <c r="BT384" s="11"/>
      <c r="BU384" s="11"/>
      <c r="BV384" s="11"/>
      <c r="BW384" s="11"/>
      <c r="BX384" s="11"/>
      <c r="BY384" s="11"/>
      <c r="BZ384" s="11"/>
      <c r="CA384" s="11"/>
      <c r="CB384" s="11"/>
      <c r="CC384" s="11"/>
      <c r="CD384" s="11"/>
    </row>
    <row r="385" spans="1:82" x14ac:dyDescent="0.2">
      <c r="A385" s="11"/>
      <c r="B385" s="11"/>
      <c r="C385" s="11"/>
      <c r="D385" s="11"/>
      <c r="E385" s="11"/>
      <c r="F385" s="11"/>
      <c r="G385" s="11"/>
      <c r="H385" s="11"/>
      <c r="I385" s="11"/>
      <c r="J385" s="11"/>
      <c r="K385" s="11"/>
      <c r="L385" s="11"/>
      <c r="M385" s="11"/>
      <c r="N385" s="11"/>
      <c r="O385" s="11"/>
      <c r="P385" s="11"/>
      <c r="Q385" s="11"/>
      <c r="R385" s="11"/>
      <c r="S385" s="11"/>
      <c r="T385" s="11"/>
      <c r="U385" s="11"/>
      <c r="V385" s="11"/>
      <c r="W385" s="11"/>
      <c r="X385" s="11"/>
      <c r="Y385" s="11"/>
      <c r="Z385" s="11"/>
      <c r="AA385" s="11"/>
      <c r="AB385" s="11"/>
      <c r="AC385" s="11"/>
      <c r="AD385" s="11"/>
      <c r="AE385" s="11"/>
      <c r="AF385" s="11"/>
      <c r="AG385" s="11"/>
      <c r="AH385" s="11"/>
      <c r="AI385" s="11"/>
      <c r="AJ385" s="11"/>
      <c r="AK385" s="11"/>
      <c r="AL385" s="11"/>
      <c r="AM385" s="11"/>
      <c r="AN385" s="11"/>
      <c r="AO385" s="11"/>
      <c r="AP385" s="11"/>
      <c r="AQ385" s="11"/>
      <c r="AR385" s="11"/>
      <c r="AS385" s="11"/>
      <c r="AT385" s="11"/>
      <c r="AU385" s="11"/>
      <c r="AV385" s="11"/>
      <c r="AW385" s="11"/>
      <c r="AX385" s="11"/>
      <c r="AY385" s="11"/>
      <c r="AZ385" s="11"/>
      <c r="BA385" s="11"/>
      <c r="BB385" s="11"/>
      <c r="BC385" s="11"/>
      <c r="BD385" s="11"/>
      <c r="BE385" s="11"/>
      <c r="BF385" s="11"/>
      <c r="BG385" s="11"/>
      <c r="BH385" s="11"/>
      <c r="BI385" s="11"/>
      <c r="BJ385" s="11"/>
      <c r="BK385" s="11"/>
      <c r="BL385" s="11"/>
      <c r="BM385" s="11"/>
      <c r="BN385" s="11"/>
      <c r="BO385" s="11"/>
      <c r="BP385" s="11"/>
      <c r="BQ385" s="11"/>
      <c r="BR385" s="11"/>
      <c r="BS385" s="11"/>
      <c r="BT385" s="11"/>
      <c r="BU385" s="11"/>
      <c r="BV385" s="11"/>
      <c r="BW385" s="11"/>
      <c r="BX385" s="11"/>
      <c r="BY385" s="11"/>
      <c r="BZ385" s="11"/>
      <c r="CA385" s="11"/>
      <c r="CB385" s="11"/>
      <c r="CC385" s="11"/>
      <c r="CD385" s="11"/>
    </row>
    <row r="386" spans="1:82" x14ac:dyDescent="0.2">
      <c r="A386" s="11"/>
      <c r="B386" s="11"/>
      <c r="C386" s="11"/>
      <c r="D386" s="11"/>
      <c r="E386" s="11"/>
      <c r="F386" s="11"/>
      <c r="G386" s="11"/>
      <c r="H386" s="11"/>
      <c r="I386" s="11"/>
      <c r="J386" s="11"/>
      <c r="K386" s="11"/>
      <c r="L386" s="11"/>
      <c r="M386" s="11"/>
      <c r="N386" s="11"/>
      <c r="O386" s="11"/>
      <c r="P386" s="11"/>
      <c r="Q386" s="11"/>
      <c r="R386" s="11"/>
      <c r="S386" s="11"/>
      <c r="T386" s="11"/>
      <c r="U386" s="11"/>
      <c r="V386" s="11"/>
      <c r="W386" s="11"/>
      <c r="X386" s="11"/>
      <c r="Y386" s="11"/>
      <c r="Z386" s="11"/>
      <c r="AA386" s="11"/>
      <c r="AB386" s="11"/>
      <c r="AC386" s="11"/>
      <c r="AD386" s="11"/>
      <c r="AE386" s="11"/>
      <c r="AF386" s="11"/>
      <c r="AG386" s="11"/>
      <c r="AH386" s="11"/>
      <c r="AI386" s="11"/>
      <c r="AJ386" s="11"/>
      <c r="AK386" s="11"/>
      <c r="AL386" s="11"/>
      <c r="AM386" s="11"/>
      <c r="AN386" s="11"/>
      <c r="AO386" s="11"/>
      <c r="AP386" s="11"/>
      <c r="AQ386" s="11"/>
      <c r="AR386" s="11"/>
      <c r="AS386" s="11"/>
      <c r="AT386" s="11"/>
      <c r="AU386" s="11"/>
      <c r="AV386" s="11"/>
      <c r="AW386" s="11"/>
      <c r="AX386" s="11"/>
      <c r="AY386" s="11"/>
      <c r="AZ386" s="11"/>
      <c r="BA386" s="11"/>
      <c r="BB386" s="11"/>
      <c r="BC386" s="11"/>
      <c r="BD386" s="11"/>
      <c r="BE386" s="11"/>
      <c r="BF386" s="11"/>
      <c r="BG386" s="11"/>
      <c r="BH386" s="11"/>
      <c r="BI386" s="11"/>
      <c r="BJ386" s="11"/>
      <c r="BK386" s="11"/>
      <c r="BL386" s="11"/>
      <c r="BM386" s="11"/>
      <c r="BN386" s="11"/>
      <c r="BO386" s="11"/>
      <c r="BP386" s="11"/>
      <c r="BQ386" s="11"/>
      <c r="BR386" s="11"/>
      <c r="BS386" s="11"/>
      <c r="BT386" s="11"/>
      <c r="BU386" s="11"/>
      <c r="BV386" s="11"/>
      <c r="BW386" s="11"/>
      <c r="BX386" s="11"/>
      <c r="BY386" s="11"/>
      <c r="BZ386" s="11"/>
      <c r="CA386" s="11"/>
      <c r="CB386" s="11"/>
      <c r="CC386" s="11"/>
      <c r="CD386" s="11"/>
    </row>
    <row r="387" spans="1:82" x14ac:dyDescent="0.2">
      <c r="A387" s="11"/>
      <c r="B387" s="11"/>
      <c r="C387" s="11"/>
      <c r="D387" s="11"/>
      <c r="E387" s="11"/>
      <c r="F387" s="11"/>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c r="AE387" s="11"/>
      <c r="AF387" s="11"/>
      <c r="AG387" s="11"/>
      <c r="AH387" s="11"/>
      <c r="AI387" s="11"/>
      <c r="AJ387" s="11"/>
      <c r="AK387" s="11"/>
      <c r="AL387" s="11"/>
      <c r="AM387" s="11"/>
      <c r="AN387" s="11"/>
      <c r="AO387" s="11"/>
      <c r="AP387" s="11"/>
      <c r="AQ387" s="11"/>
      <c r="AR387" s="11"/>
      <c r="AS387" s="11"/>
      <c r="AT387" s="11"/>
      <c r="AU387" s="11"/>
      <c r="AV387" s="11"/>
      <c r="AW387" s="11"/>
      <c r="AX387" s="11"/>
      <c r="AY387" s="11"/>
      <c r="AZ387" s="11"/>
      <c r="BA387" s="11"/>
      <c r="BB387" s="11"/>
      <c r="BC387" s="11"/>
      <c r="BD387" s="11"/>
      <c r="BE387" s="11"/>
      <c r="BF387" s="11"/>
      <c r="BG387" s="11"/>
      <c r="BH387" s="11"/>
      <c r="BI387" s="11"/>
      <c r="BJ387" s="11"/>
      <c r="BK387" s="11"/>
      <c r="BL387" s="11"/>
      <c r="BM387" s="11"/>
      <c r="BN387" s="11"/>
      <c r="BO387" s="11"/>
      <c r="BP387" s="11"/>
      <c r="BQ387" s="11"/>
      <c r="BR387" s="11"/>
      <c r="BS387" s="11"/>
      <c r="BT387" s="11"/>
      <c r="BU387" s="11"/>
      <c r="BV387" s="11"/>
      <c r="BW387" s="11"/>
      <c r="BX387" s="11"/>
      <c r="BY387" s="11"/>
      <c r="BZ387" s="11"/>
      <c r="CA387" s="11"/>
      <c r="CB387" s="11"/>
      <c r="CC387" s="11"/>
      <c r="CD387" s="11"/>
    </row>
    <row r="388" spans="1:82" x14ac:dyDescent="0.2">
      <c r="A388" s="11"/>
      <c r="B388" s="11"/>
      <c r="C388" s="11"/>
      <c r="D388" s="11"/>
      <c r="E388" s="11"/>
      <c r="F388" s="11"/>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c r="AE388" s="11"/>
      <c r="AF388" s="11"/>
      <c r="AG388" s="11"/>
      <c r="AH388" s="11"/>
      <c r="AI388" s="11"/>
      <c r="AJ388" s="11"/>
      <c r="AK388" s="11"/>
      <c r="AL388" s="11"/>
      <c r="AM388" s="11"/>
      <c r="AN388" s="11"/>
      <c r="AO388" s="11"/>
      <c r="AP388" s="11"/>
      <c r="AQ388" s="11"/>
      <c r="AR388" s="11"/>
      <c r="AS388" s="11"/>
      <c r="AT388" s="11"/>
      <c r="AU388" s="11"/>
      <c r="AV388" s="11"/>
      <c r="AW388" s="11"/>
      <c r="AX388" s="11"/>
      <c r="AY388" s="11"/>
      <c r="AZ388" s="11"/>
      <c r="BA388" s="11"/>
      <c r="BB388" s="11"/>
      <c r="BC388" s="11"/>
      <c r="BD388" s="11"/>
      <c r="BE388" s="11"/>
      <c r="BF388" s="11"/>
      <c r="BG388" s="11"/>
      <c r="BH388" s="11"/>
      <c r="BI388" s="11"/>
      <c r="BJ388" s="11"/>
      <c r="BK388" s="11"/>
      <c r="BL388" s="11"/>
      <c r="BM388" s="11"/>
      <c r="BN388" s="11"/>
      <c r="BO388" s="11"/>
      <c r="BP388" s="11"/>
      <c r="BQ388" s="11"/>
      <c r="BR388" s="11"/>
      <c r="BS388" s="11"/>
      <c r="BT388" s="11"/>
      <c r="BU388" s="11"/>
      <c r="BV388" s="11"/>
      <c r="BW388" s="11"/>
      <c r="BX388" s="11"/>
      <c r="BY388" s="11"/>
      <c r="BZ388" s="11"/>
      <c r="CA388" s="11"/>
      <c r="CB388" s="11"/>
      <c r="CC388" s="11"/>
      <c r="CD388" s="11"/>
    </row>
    <row r="389" spans="1:82" x14ac:dyDescent="0.2">
      <c r="A389" s="11"/>
      <c r="B389" s="11"/>
      <c r="C389" s="11"/>
      <c r="D389" s="11"/>
      <c r="E389" s="11"/>
      <c r="F389" s="11"/>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c r="AE389" s="11"/>
      <c r="AF389" s="11"/>
      <c r="AG389" s="11"/>
      <c r="AH389" s="11"/>
      <c r="AI389" s="11"/>
      <c r="AJ389" s="11"/>
      <c r="AK389" s="11"/>
      <c r="AL389" s="11"/>
      <c r="AM389" s="11"/>
      <c r="AN389" s="11"/>
      <c r="AO389" s="11"/>
      <c r="AP389" s="11"/>
      <c r="AQ389" s="11"/>
      <c r="AR389" s="11"/>
      <c r="AS389" s="11"/>
      <c r="AT389" s="11"/>
      <c r="AU389" s="11"/>
      <c r="AV389" s="11"/>
      <c r="AW389" s="11"/>
      <c r="AX389" s="11"/>
      <c r="AY389" s="11"/>
      <c r="AZ389" s="11"/>
      <c r="BA389" s="11"/>
      <c r="BB389" s="11"/>
      <c r="BC389" s="11"/>
      <c r="BD389" s="11"/>
      <c r="BE389" s="11"/>
      <c r="BF389" s="11"/>
      <c r="BG389" s="11"/>
      <c r="BH389" s="11"/>
      <c r="BI389" s="11"/>
      <c r="BJ389" s="11"/>
      <c r="BK389" s="11"/>
      <c r="BL389" s="11"/>
      <c r="BM389" s="11"/>
      <c r="BN389" s="11"/>
      <c r="BO389" s="11"/>
      <c r="BP389" s="11"/>
      <c r="BQ389" s="11"/>
      <c r="BR389" s="11"/>
      <c r="BS389" s="11"/>
      <c r="BT389" s="11"/>
      <c r="BU389" s="11"/>
      <c r="BV389" s="11"/>
      <c r="BW389" s="11"/>
      <c r="BX389" s="11"/>
      <c r="BY389" s="11"/>
      <c r="BZ389" s="11"/>
      <c r="CA389" s="11"/>
      <c r="CB389" s="11"/>
      <c r="CC389" s="11"/>
      <c r="CD389" s="11"/>
    </row>
    <row r="390" spans="1:82" x14ac:dyDescent="0.2">
      <c r="A390" s="11"/>
      <c r="B390" s="11"/>
      <c r="C390" s="11"/>
      <c r="D390" s="11"/>
      <c r="E390" s="11"/>
      <c r="F390" s="11"/>
      <c r="G390" s="11"/>
      <c r="H390" s="11"/>
      <c r="I390" s="11"/>
      <c r="J390" s="11"/>
      <c r="K390" s="11"/>
      <c r="L390" s="11"/>
      <c r="M390" s="11"/>
      <c r="N390" s="11"/>
      <c r="O390" s="11"/>
      <c r="P390" s="11"/>
      <c r="Q390" s="11"/>
      <c r="R390" s="11"/>
      <c r="S390" s="11"/>
      <c r="T390" s="11"/>
      <c r="U390" s="11"/>
      <c r="V390" s="11"/>
      <c r="W390" s="11"/>
      <c r="X390" s="11"/>
      <c r="Y390" s="11"/>
      <c r="Z390" s="11"/>
      <c r="AA390" s="11"/>
      <c r="AB390" s="11"/>
      <c r="AC390" s="11"/>
      <c r="AD390" s="11"/>
      <c r="AE390" s="11"/>
      <c r="AF390" s="11"/>
      <c r="AG390" s="11"/>
      <c r="AH390" s="11"/>
      <c r="AI390" s="11"/>
      <c r="AJ390" s="11"/>
      <c r="AK390" s="11"/>
      <c r="AL390" s="11"/>
      <c r="AM390" s="11"/>
      <c r="AN390" s="11"/>
      <c r="AO390" s="11"/>
      <c r="AP390" s="11"/>
      <c r="AQ390" s="11"/>
      <c r="AR390" s="11"/>
      <c r="AS390" s="11"/>
      <c r="AT390" s="11"/>
      <c r="AU390" s="11"/>
      <c r="AV390" s="11"/>
      <c r="AW390" s="11"/>
      <c r="AX390" s="11"/>
      <c r="AY390" s="11"/>
      <c r="AZ390" s="11"/>
      <c r="BA390" s="11"/>
      <c r="BB390" s="11"/>
      <c r="BC390" s="11"/>
      <c r="BD390" s="11"/>
      <c r="BE390" s="11"/>
      <c r="BF390" s="11"/>
      <c r="BG390" s="11"/>
      <c r="BH390" s="11"/>
      <c r="BI390" s="11"/>
      <c r="BJ390" s="11"/>
      <c r="BK390" s="11"/>
      <c r="BL390" s="11"/>
      <c r="BM390" s="11"/>
      <c r="BN390" s="11"/>
      <c r="BO390" s="11"/>
      <c r="BP390" s="11"/>
      <c r="BQ390" s="11"/>
      <c r="BR390" s="11"/>
      <c r="BS390" s="11"/>
      <c r="BT390" s="11"/>
      <c r="BU390" s="11"/>
      <c r="BV390" s="11"/>
      <c r="BW390" s="11"/>
      <c r="BX390" s="11"/>
      <c r="BY390" s="11"/>
      <c r="BZ390" s="11"/>
      <c r="CA390" s="11"/>
      <c r="CB390" s="11"/>
      <c r="CC390" s="11"/>
      <c r="CD390" s="11"/>
    </row>
    <row r="391" spans="1:82" x14ac:dyDescent="0.2">
      <c r="A391" s="11"/>
      <c r="B391" s="11"/>
      <c r="C391" s="11"/>
      <c r="D391" s="11"/>
      <c r="E391" s="11"/>
      <c r="F391" s="11"/>
      <c r="G391" s="11"/>
      <c r="H391" s="11"/>
      <c r="I391" s="11"/>
      <c r="J391" s="11"/>
      <c r="K391" s="11"/>
      <c r="L391" s="11"/>
      <c r="M391" s="11"/>
      <c r="N391" s="11"/>
      <c r="O391" s="11"/>
      <c r="P391" s="11"/>
      <c r="Q391" s="11"/>
      <c r="R391" s="11"/>
      <c r="S391" s="11"/>
      <c r="T391" s="11"/>
      <c r="U391" s="11"/>
      <c r="V391" s="11"/>
      <c r="W391" s="11"/>
      <c r="X391" s="11"/>
      <c r="Y391" s="11"/>
      <c r="Z391" s="11"/>
      <c r="AA391" s="11"/>
      <c r="AB391" s="11"/>
      <c r="AC391" s="11"/>
      <c r="AD391" s="11"/>
      <c r="AE391" s="11"/>
      <c r="AF391" s="11"/>
      <c r="AG391" s="11"/>
      <c r="AH391" s="11"/>
      <c r="AI391" s="11"/>
      <c r="AJ391" s="11"/>
      <c r="AK391" s="11"/>
      <c r="AL391" s="11"/>
      <c r="AM391" s="11"/>
      <c r="AN391" s="11"/>
      <c r="AO391" s="11"/>
      <c r="AP391" s="11"/>
      <c r="AQ391" s="11"/>
      <c r="AR391" s="11"/>
      <c r="AS391" s="11"/>
      <c r="AT391" s="11"/>
      <c r="AU391" s="11"/>
      <c r="AV391" s="11"/>
      <c r="AW391" s="11"/>
      <c r="AX391" s="11"/>
      <c r="AY391" s="11"/>
      <c r="AZ391" s="11"/>
      <c r="BA391" s="11"/>
      <c r="BB391" s="11"/>
      <c r="BC391" s="11"/>
      <c r="BD391" s="11"/>
      <c r="BE391" s="11"/>
      <c r="BF391" s="11"/>
      <c r="BG391" s="11"/>
      <c r="BH391" s="11"/>
      <c r="BI391" s="11"/>
      <c r="BJ391" s="11"/>
      <c r="BK391" s="11"/>
      <c r="BL391" s="11"/>
      <c r="BM391" s="11"/>
      <c r="BN391" s="11"/>
      <c r="BO391" s="11"/>
      <c r="BP391" s="11"/>
      <c r="BQ391" s="11"/>
      <c r="BR391" s="11"/>
      <c r="BS391" s="11"/>
      <c r="BT391" s="11"/>
      <c r="BU391" s="11"/>
      <c r="BV391" s="11"/>
      <c r="BW391" s="11"/>
      <c r="BX391" s="11"/>
      <c r="BY391" s="11"/>
      <c r="BZ391" s="11"/>
      <c r="CA391" s="11"/>
      <c r="CB391" s="11"/>
      <c r="CC391" s="11"/>
      <c r="CD391" s="11"/>
    </row>
    <row r="392" spans="1:82" x14ac:dyDescent="0.2">
      <c r="A392" s="11"/>
      <c r="B392" s="11"/>
      <c r="C392" s="11"/>
      <c r="D392" s="11"/>
      <c r="E392" s="11"/>
      <c r="F392" s="11"/>
      <c r="G392" s="11"/>
      <c r="H392" s="11"/>
      <c r="I392" s="11"/>
      <c r="J392" s="11"/>
      <c r="K392" s="11"/>
      <c r="L392" s="11"/>
      <c r="M392" s="11"/>
      <c r="N392" s="11"/>
      <c r="O392" s="11"/>
      <c r="P392" s="11"/>
      <c r="Q392" s="11"/>
      <c r="R392" s="11"/>
      <c r="S392" s="11"/>
      <c r="T392" s="11"/>
      <c r="U392" s="11"/>
      <c r="V392" s="11"/>
      <c r="W392" s="11"/>
      <c r="X392" s="11"/>
      <c r="Y392" s="11"/>
      <c r="Z392" s="11"/>
      <c r="AA392" s="11"/>
      <c r="AB392" s="11"/>
      <c r="AC392" s="11"/>
      <c r="AD392" s="11"/>
      <c r="AE392" s="11"/>
      <c r="AF392" s="11"/>
      <c r="AG392" s="11"/>
      <c r="AH392" s="11"/>
      <c r="AI392" s="11"/>
      <c r="AJ392" s="11"/>
      <c r="AK392" s="11"/>
      <c r="AL392" s="11"/>
      <c r="AM392" s="11"/>
      <c r="AN392" s="11"/>
      <c r="AO392" s="11"/>
      <c r="AP392" s="11"/>
      <c r="AQ392" s="11"/>
      <c r="AR392" s="11"/>
      <c r="AS392" s="11"/>
      <c r="AT392" s="11"/>
      <c r="AU392" s="11"/>
      <c r="AV392" s="11"/>
      <c r="AW392" s="11"/>
      <c r="AX392" s="11"/>
      <c r="AY392" s="11"/>
      <c r="AZ392" s="11"/>
      <c r="BA392" s="11"/>
      <c r="BB392" s="11"/>
      <c r="BC392" s="11"/>
      <c r="BD392" s="11"/>
      <c r="BE392" s="11"/>
      <c r="BF392" s="11"/>
      <c r="BG392" s="11"/>
      <c r="BH392" s="11"/>
      <c r="BI392" s="11"/>
      <c r="BJ392" s="11"/>
      <c r="BK392" s="11"/>
      <c r="BL392" s="11"/>
      <c r="BM392" s="11"/>
      <c r="BN392" s="11"/>
      <c r="BO392" s="11"/>
      <c r="BP392" s="11"/>
      <c r="BQ392" s="11"/>
      <c r="BR392" s="11"/>
      <c r="BS392" s="11"/>
      <c r="BT392" s="11"/>
      <c r="BU392" s="11"/>
      <c r="BV392" s="11"/>
      <c r="BW392" s="11"/>
      <c r="BX392" s="11"/>
      <c r="BY392" s="11"/>
      <c r="BZ392" s="11"/>
      <c r="CA392" s="11"/>
      <c r="CB392" s="11"/>
      <c r="CC392" s="11"/>
      <c r="CD392" s="11"/>
    </row>
    <row r="393" spans="1:82" x14ac:dyDescent="0.2">
      <c r="A393" s="11"/>
      <c r="B393" s="11"/>
      <c r="C393" s="11"/>
      <c r="D393" s="11"/>
      <c r="E393" s="11"/>
      <c r="F393" s="11"/>
      <c r="G393" s="11"/>
      <c r="H393" s="11"/>
      <c r="I393" s="11"/>
      <c r="J393" s="11"/>
      <c r="K393" s="11"/>
      <c r="L393" s="11"/>
      <c r="M393" s="11"/>
      <c r="N393" s="11"/>
      <c r="O393" s="11"/>
      <c r="P393" s="11"/>
      <c r="Q393" s="11"/>
      <c r="R393" s="11"/>
      <c r="S393" s="11"/>
      <c r="T393" s="11"/>
      <c r="U393" s="11"/>
      <c r="V393" s="11"/>
      <c r="W393" s="11"/>
      <c r="X393" s="11"/>
      <c r="Y393" s="11"/>
      <c r="Z393" s="11"/>
      <c r="AA393" s="11"/>
      <c r="AB393" s="11"/>
      <c r="AC393" s="11"/>
      <c r="AD393" s="11"/>
      <c r="AE393" s="11"/>
      <c r="AF393" s="11"/>
      <c r="AG393" s="11"/>
      <c r="AH393" s="11"/>
      <c r="AI393" s="11"/>
      <c r="AJ393" s="11"/>
      <c r="AK393" s="11"/>
      <c r="AL393" s="11"/>
      <c r="AM393" s="11"/>
      <c r="AN393" s="11"/>
      <c r="AO393" s="11"/>
      <c r="AP393" s="11"/>
      <c r="AQ393" s="11"/>
      <c r="AR393" s="11"/>
      <c r="AS393" s="11"/>
      <c r="AT393" s="11"/>
      <c r="AU393" s="11"/>
      <c r="AV393" s="11"/>
      <c r="AW393" s="11"/>
      <c r="AX393" s="11"/>
      <c r="AY393" s="11"/>
      <c r="AZ393" s="11"/>
      <c r="BA393" s="11"/>
      <c r="BB393" s="11"/>
      <c r="BC393" s="11"/>
      <c r="BD393" s="11"/>
      <c r="BE393" s="11"/>
      <c r="BF393" s="11"/>
      <c r="BG393" s="11"/>
      <c r="BH393" s="11"/>
      <c r="BI393" s="11"/>
      <c r="BJ393" s="11"/>
      <c r="BK393" s="11"/>
      <c r="BL393" s="11"/>
      <c r="BM393" s="11"/>
      <c r="BN393" s="11"/>
      <c r="BO393" s="11"/>
      <c r="BP393" s="11"/>
      <c r="BQ393" s="11"/>
      <c r="BR393" s="11"/>
      <c r="BS393" s="11"/>
      <c r="BT393" s="11"/>
      <c r="BU393" s="11"/>
      <c r="BV393" s="11"/>
      <c r="BW393" s="11"/>
      <c r="BX393" s="11"/>
      <c r="BY393" s="11"/>
      <c r="BZ393" s="11"/>
      <c r="CA393" s="11"/>
      <c r="CB393" s="11"/>
      <c r="CC393" s="11"/>
      <c r="CD393" s="11"/>
    </row>
    <row r="394" spans="1:82" x14ac:dyDescent="0.2">
      <c r="A394" s="11"/>
      <c r="B394" s="11"/>
      <c r="C394" s="11"/>
      <c r="D394" s="11"/>
      <c r="E394" s="11"/>
      <c r="F394" s="11"/>
      <c r="G394" s="11"/>
      <c r="H394" s="11"/>
      <c r="I394" s="11"/>
      <c r="J394" s="11"/>
      <c r="K394" s="11"/>
      <c r="L394" s="11"/>
      <c r="M394" s="11"/>
      <c r="N394" s="11"/>
      <c r="O394" s="11"/>
      <c r="P394" s="11"/>
      <c r="Q394" s="11"/>
      <c r="R394" s="11"/>
      <c r="S394" s="11"/>
      <c r="T394" s="11"/>
      <c r="U394" s="11"/>
      <c r="V394" s="11"/>
      <c r="W394" s="11"/>
      <c r="X394" s="11"/>
      <c r="Y394" s="11"/>
      <c r="Z394" s="11"/>
      <c r="AA394" s="11"/>
      <c r="AB394" s="11"/>
      <c r="AC394" s="11"/>
      <c r="AD394" s="11"/>
      <c r="AE394" s="11"/>
      <c r="AF394" s="11"/>
      <c r="AG394" s="11"/>
      <c r="AH394" s="11"/>
      <c r="AI394" s="11"/>
      <c r="AJ394" s="11"/>
      <c r="AK394" s="11"/>
      <c r="AL394" s="11"/>
      <c r="AM394" s="11"/>
      <c r="AN394" s="11"/>
      <c r="AO394" s="11"/>
      <c r="AP394" s="11"/>
      <c r="AQ394" s="11"/>
      <c r="AR394" s="11"/>
      <c r="AS394" s="11"/>
      <c r="AT394" s="11"/>
      <c r="AU394" s="11"/>
      <c r="AV394" s="11"/>
      <c r="AW394" s="11"/>
      <c r="AX394" s="11"/>
      <c r="AY394" s="11"/>
      <c r="AZ394" s="11"/>
      <c r="BA394" s="11"/>
      <c r="BB394" s="11"/>
      <c r="BC394" s="11"/>
      <c r="BD394" s="11"/>
      <c r="BE394" s="11"/>
      <c r="BF394" s="11"/>
      <c r="BG394" s="11"/>
      <c r="BH394" s="11"/>
      <c r="BI394" s="11"/>
      <c r="BJ394" s="11"/>
      <c r="BK394" s="11"/>
      <c r="BL394" s="11"/>
      <c r="BM394" s="11"/>
      <c r="BN394" s="11"/>
      <c r="BO394" s="11"/>
      <c r="BP394" s="11"/>
      <c r="BQ394" s="11"/>
      <c r="BR394" s="11"/>
      <c r="BS394" s="11"/>
      <c r="BT394" s="11"/>
      <c r="BU394" s="11"/>
      <c r="BV394" s="11"/>
      <c r="BW394" s="11"/>
      <c r="BX394" s="11"/>
      <c r="BY394" s="11"/>
      <c r="BZ394" s="11"/>
      <c r="CA394" s="11"/>
      <c r="CB394" s="11"/>
      <c r="CC394" s="11"/>
      <c r="CD394" s="11"/>
    </row>
    <row r="395" spans="1:82" x14ac:dyDescent="0.2">
      <c r="A395" s="11"/>
      <c r="B395" s="11"/>
      <c r="C395" s="11"/>
      <c r="D395" s="11"/>
      <c r="E395" s="11"/>
      <c r="F395" s="11"/>
      <c r="G395" s="11"/>
      <c r="H395" s="11"/>
      <c r="I395" s="11"/>
      <c r="J395" s="11"/>
      <c r="K395" s="11"/>
      <c r="L395" s="11"/>
      <c r="M395" s="11"/>
      <c r="N395" s="11"/>
      <c r="O395" s="11"/>
      <c r="P395" s="11"/>
      <c r="Q395" s="11"/>
      <c r="R395" s="11"/>
      <c r="S395" s="11"/>
      <c r="T395" s="11"/>
      <c r="U395" s="11"/>
      <c r="V395" s="11"/>
      <c r="W395" s="11"/>
      <c r="X395" s="11"/>
      <c r="Y395" s="11"/>
      <c r="Z395" s="11"/>
      <c r="AA395" s="11"/>
      <c r="AB395" s="11"/>
      <c r="AC395" s="11"/>
      <c r="AD395" s="11"/>
      <c r="AE395" s="11"/>
      <c r="AF395" s="11"/>
      <c r="AG395" s="11"/>
      <c r="AH395" s="11"/>
      <c r="AI395" s="11"/>
      <c r="AJ395" s="11"/>
      <c r="AK395" s="11"/>
      <c r="AL395" s="11"/>
      <c r="AM395" s="11"/>
      <c r="AN395" s="11"/>
      <c r="AO395" s="11"/>
      <c r="AP395" s="11"/>
      <c r="AQ395" s="11"/>
      <c r="AR395" s="11"/>
      <c r="AS395" s="11"/>
      <c r="AT395" s="11"/>
      <c r="AU395" s="11"/>
      <c r="AV395" s="11"/>
      <c r="AW395" s="11"/>
      <c r="AX395" s="11"/>
      <c r="AY395" s="11"/>
      <c r="AZ395" s="11"/>
      <c r="BA395" s="11"/>
      <c r="BB395" s="11"/>
      <c r="BC395" s="11"/>
      <c r="BD395" s="11"/>
      <c r="BE395" s="11"/>
      <c r="BF395" s="11"/>
      <c r="BG395" s="11"/>
      <c r="BH395" s="11"/>
      <c r="BI395" s="11"/>
      <c r="BJ395" s="11"/>
      <c r="BK395" s="11"/>
      <c r="BL395" s="11"/>
      <c r="BM395" s="11"/>
      <c r="BN395" s="11"/>
      <c r="BO395" s="11"/>
      <c r="BP395" s="11"/>
      <c r="BQ395" s="11"/>
      <c r="BR395" s="11"/>
      <c r="BS395" s="11"/>
      <c r="BT395" s="11"/>
      <c r="BU395" s="11"/>
      <c r="BV395" s="11"/>
      <c r="BW395" s="11"/>
      <c r="BX395" s="11"/>
      <c r="BY395" s="11"/>
      <c r="BZ395" s="11"/>
      <c r="CA395" s="11"/>
      <c r="CB395" s="11"/>
      <c r="CC395" s="11"/>
      <c r="CD395" s="11"/>
    </row>
    <row r="396" spans="1:82" x14ac:dyDescent="0.2">
      <c r="A396" s="11"/>
      <c r="B396" s="11"/>
      <c r="C396" s="11"/>
      <c r="D396" s="11"/>
      <c r="E396" s="11"/>
      <c r="F396" s="11"/>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c r="AE396" s="11"/>
      <c r="AF396" s="11"/>
      <c r="AG396" s="11"/>
      <c r="AH396" s="11"/>
      <c r="AI396" s="11"/>
      <c r="AJ396" s="11"/>
      <c r="AK396" s="11"/>
      <c r="AL396" s="11"/>
      <c r="AM396" s="11"/>
      <c r="AN396" s="11"/>
      <c r="AO396" s="11"/>
      <c r="AP396" s="11"/>
      <c r="AQ396" s="11"/>
      <c r="AR396" s="11"/>
      <c r="AS396" s="11"/>
      <c r="AT396" s="11"/>
      <c r="AU396" s="11"/>
      <c r="AV396" s="11"/>
      <c r="AW396" s="11"/>
      <c r="AX396" s="11"/>
      <c r="AY396" s="11"/>
      <c r="AZ396" s="11"/>
      <c r="BA396" s="11"/>
      <c r="BB396" s="11"/>
      <c r="BC396" s="11"/>
      <c r="BD396" s="11"/>
      <c r="BE396" s="11"/>
      <c r="BF396" s="11"/>
      <c r="BG396" s="11"/>
      <c r="BH396" s="11"/>
      <c r="BI396" s="11"/>
      <c r="BJ396" s="11"/>
      <c r="BK396" s="11"/>
      <c r="BL396" s="11"/>
      <c r="BM396" s="11"/>
      <c r="BN396" s="11"/>
      <c r="BO396" s="11"/>
      <c r="BP396" s="11"/>
      <c r="BQ396" s="11"/>
      <c r="BR396" s="11"/>
      <c r="BS396" s="11"/>
      <c r="BT396" s="11"/>
      <c r="BU396" s="11"/>
      <c r="BV396" s="11"/>
      <c r="BW396" s="11"/>
      <c r="BX396" s="11"/>
      <c r="BY396" s="11"/>
      <c r="BZ396" s="11"/>
      <c r="CA396" s="11"/>
      <c r="CB396" s="11"/>
      <c r="CC396" s="11"/>
      <c r="CD396" s="11"/>
    </row>
    <row r="397" spans="1:82" x14ac:dyDescent="0.2">
      <c r="A397" s="11"/>
      <c r="B397" s="11"/>
      <c r="C397" s="11"/>
      <c r="D397" s="11"/>
      <c r="E397" s="11"/>
      <c r="F397" s="11"/>
      <c r="G397" s="11"/>
      <c r="H397" s="11"/>
      <c r="I397" s="11"/>
      <c r="J397" s="11"/>
      <c r="K397" s="11"/>
      <c r="L397" s="11"/>
      <c r="M397" s="11"/>
      <c r="N397" s="11"/>
      <c r="O397" s="11"/>
      <c r="P397" s="11"/>
      <c r="Q397" s="11"/>
      <c r="R397" s="11"/>
      <c r="S397" s="11"/>
      <c r="T397" s="11"/>
      <c r="U397" s="11"/>
      <c r="V397" s="11"/>
      <c r="W397" s="11"/>
      <c r="X397" s="11"/>
      <c r="Y397" s="11"/>
      <c r="Z397" s="11"/>
      <c r="AA397" s="11"/>
      <c r="AB397" s="11"/>
      <c r="AC397" s="11"/>
      <c r="AD397" s="11"/>
      <c r="AE397" s="11"/>
      <c r="AF397" s="11"/>
      <c r="AG397" s="11"/>
      <c r="AH397" s="11"/>
      <c r="AI397" s="11"/>
      <c r="AJ397" s="11"/>
      <c r="AK397" s="11"/>
      <c r="AL397" s="11"/>
      <c r="AM397" s="11"/>
      <c r="AN397" s="11"/>
      <c r="AO397" s="11"/>
      <c r="AP397" s="11"/>
      <c r="AQ397" s="11"/>
      <c r="AR397" s="11"/>
      <c r="AS397" s="11"/>
      <c r="AT397" s="11"/>
      <c r="AU397" s="11"/>
      <c r="AV397" s="11"/>
      <c r="AW397" s="11"/>
      <c r="AX397" s="11"/>
      <c r="AY397" s="11"/>
      <c r="AZ397" s="11"/>
      <c r="BA397" s="11"/>
      <c r="BB397" s="11"/>
      <c r="BC397" s="11"/>
      <c r="BD397" s="11"/>
      <c r="BE397" s="11"/>
      <c r="BF397" s="11"/>
      <c r="BG397" s="11"/>
      <c r="BH397" s="11"/>
      <c r="BI397" s="11"/>
      <c r="BJ397" s="11"/>
      <c r="BK397" s="11"/>
      <c r="BL397" s="11"/>
      <c r="BM397" s="11"/>
      <c r="BN397" s="11"/>
      <c r="BO397" s="11"/>
      <c r="BP397" s="11"/>
      <c r="BQ397" s="11"/>
      <c r="BR397" s="11"/>
      <c r="BS397" s="11"/>
      <c r="BT397" s="11"/>
      <c r="BU397" s="11"/>
      <c r="BV397" s="11"/>
      <c r="BW397" s="11"/>
      <c r="BX397" s="11"/>
      <c r="BY397" s="11"/>
      <c r="BZ397" s="11"/>
      <c r="CA397" s="11"/>
      <c r="CB397" s="11"/>
      <c r="CC397" s="11"/>
      <c r="CD397" s="11"/>
    </row>
    <row r="398" spans="1:82" x14ac:dyDescent="0.2">
      <c r="A398" s="11"/>
      <c r="B398" s="11"/>
      <c r="C398" s="11"/>
      <c r="D398" s="11"/>
      <c r="E398" s="11"/>
      <c r="F398" s="11"/>
      <c r="G398" s="11"/>
      <c r="H398" s="11"/>
      <c r="I398" s="11"/>
      <c r="J398" s="11"/>
      <c r="K398" s="11"/>
      <c r="L398" s="11"/>
      <c r="M398" s="11"/>
      <c r="N398" s="11"/>
      <c r="O398" s="11"/>
      <c r="P398" s="11"/>
      <c r="Q398" s="11"/>
      <c r="R398" s="11"/>
      <c r="S398" s="11"/>
      <c r="T398" s="11"/>
      <c r="U398" s="11"/>
      <c r="V398" s="11"/>
      <c r="W398" s="11"/>
      <c r="X398" s="11"/>
      <c r="Y398" s="11"/>
      <c r="Z398" s="11"/>
      <c r="AA398" s="11"/>
      <c r="AB398" s="11"/>
      <c r="AC398" s="11"/>
      <c r="AD398" s="11"/>
      <c r="AE398" s="11"/>
      <c r="AF398" s="11"/>
      <c r="AG398" s="11"/>
      <c r="AH398" s="11"/>
      <c r="AI398" s="11"/>
      <c r="AJ398" s="11"/>
      <c r="AK398" s="11"/>
      <c r="AL398" s="11"/>
      <c r="AM398" s="11"/>
      <c r="AN398" s="11"/>
      <c r="AO398" s="11"/>
      <c r="AP398" s="11"/>
      <c r="AQ398" s="11"/>
      <c r="AR398" s="11"/>
      <c r="AS398" s="11"/>
      <c r="AT398" s="11"/>
      <c r="AU398" s="11"/>
      <c r="AV398" s="11"/>
      <c r="AW398" s="11"/>
      <c r="AX398" s="11"/>
      <c r="AY398" s="11"/>
      <c r="AZ398" s="11"/>
      <c r="BA398" s="11"/>
      <c r="BB398" s="11"/>
      <c r="BC398" s="11"/>
      <c r="BD398" s="11"/>
      <c r="BE398" s="11"/>
      <c r="BF398" s="11"/>
      <c r="BG398" s="11"/>
      <c r="BH398" s="11"/>
      <c r="BI398" s="11"/>
      <c r="BJ398" s="11"/>
      <c r="BK398" s="11"/>
      <c r="BL398" s="11"/>
      <c r="BM398" s="11"/>
      <c r="BN398" s="11"/>
      <c r="BO398" s="11"/>
      <c r="BP398" s="11"/>
      <c r="BQ398" s="11"/>
      <c r="BR398" s="11"/>
      <c r="BS398" s="11"/>
      <c r="BT398" s="11"/>
      <c r="BU398" s="11"/>
      <c r="BV398" s="11"/>
      <c r="BW398" s="11"/>
      <c r="BX398" s="11"/>
      <c r="BY398" s="11"/>
      <c r="BZ398" s="11"/>
      <c r="CA398" s="11"/>
      <c r="CB398" s="11"/>
      <c r="CC398" s="11"/>
      <c r="CD398" s="11"/>
    </row>
    <row r="399" spans="1:82" x14ac:dyDescent="0.2">
      <c r="A399" s="11"/>
      <c r="B399" s="11"/>
      <c r="C399" s="11"/>
      <c r="D399" s="11"/>
      <c r="E399" s="11"/>
      <c r="F399" s="11"/>
      <c r="G399" s="11"/>
      <c r="H399" s="11"/>
      <c r="I399" s="11"/>
      <c r="J399" s="11"/>
      <c r="K399" s="11"/>
      <c r="L399" s="11"/>
      <c r="M399" s="11"/>
      <c r="N399" s="11"/>
      <c r="O399" s="11"/>
      <c r="P399" s="11"/>
      <c r="Q399" s="11"/>
      <c r="R399" s="11"/>
      <c r="S399" s="11"/>
      <c r="T399" s="11"/>
      <c r="U399" s="11"/>
      <c r="V399" s="11"/>
      <c r="W399" s="11"/>
      <c r="X399" s="11"/>
      <c r="Y399" s="11"/>
      <c r="Z399" s="11"/>
      <c r="AA399" s="11"/>
      <c r="AB399" s="11"/>
      <c r="AC399" s="11"/>
      <c r="AD399" s="11"/>
      <c r="AE399" s="11"/>
      <c r="AF399" s="11"/>
      <c r="AG399" s="11"/>
      <c r="AH399" s="11"/>
      <c r="AI399" s="11"/>
      <c r="AJ399" s="11"/>
      <c r="AK399" s="11"/>
      <c r="AL399" s="11"/>
      <c r="AM399" s="11"/>
      <c r="AN399" s="11"/>
      <c r="AO399" s="11"/>
      <c r="AP399" s="11"/>
      <c r="AQ399" s="11"/>
      <c r="AR399" s="11"/>
      <c r="AS399" s="11"/>
      <c r="AT399" s="11"/>
      <c r="AU399" s="11"/>
      <c r="AV399" s="11"/>
      <c r="AW399" s="11"/>
      <c r="AX399" s="11"/>
      <c r="AY399" s="11"/>
      <c r="AZ399" s="11"/>
      <c r="BA399" s="11"/>
      <c r="BB399" s="11"/>
      <c r="BC399" s="11"/>
      <c r="BD399" s="11"/>
      <c r="BE399" s="11"/>
      <c r="BF399" s="11"/>
      <c r="BG399" s="11"/>
      <c r="BH399" s="11"/>
      <c r="BI399" s="11"/>
      <c r="BJ399" s="11"/>
      <c r="BK399" s="11"/>
      <c r="BL399" s="11"/>
      <c r="BM399" s="11"/>
      <c r="BN399" s="11"/>
      <c r="BO399" s="11"/>
      <c r="BP399" s="11"/>
      <c r="BQ399" s="11"/>
      <c r="BR399" s="11"/>
      <c r="BS399" s="11"/>
      <c r="BT399" s="11"/>
      <c r="BU399" s="11"/>
      <c r="BV399" s="11"/>
      <c r="BW399" s="11"/>
      <c r="BX399" s="11"/>
      <c r="BY399" s="11"/>
      <c r="BZ399" s="11"/>
      <c r="CA399" s="11"/>
      <c r="CB399" s="11"/>
      <c r="CC399" s="11"/>
      <c r="CD399" s="11"/>
    </row>
    <row r="400" spans="1:82" x14ac:dyDescent="0.2">
      <c r="A400" s="11"/>
      <c r="B400" s="11"/>
      <c r="C400" s="11"/>
      <c r="D400" s="11"/>
      <c r="E400" s="11"/>
      <c r="F400" s="11"/>
      <c r="G400" s="11"/>
      <c r="H400" s="11"/>
      <c r="I400" s="11"/>
      <c r="J400" s="11"/>
      <c r="K400" s="11"/>
      <c r="L400" s="11"/>
      <c r="M400" s="11"/>
      <c r="N400" s="11"/>
      <c r="O400" s="11"/>
      <c r="P400" s="11"/>
      <c r="Q400" s="11"/>
      <c r="R400" s="11"/>
      <c r="S400" s="11"/>
      <c r="T400" s="11"/>
      <c r="U400" s="11"/>
      <c r="V400" s="11"/>
      <c r="W400" s="11"/>
      <c r="X400" s="11"/>
      <c r="Y400" s="11"/>
      <c r="Z400" s="11"/>
      <c r="AA400" s="11"/>
      <c r="AB400" s="11"/>
      <c r="AC400" s="11"/>
      <c r="AD400" s="11"/>
      <c r="AE400" s="11"/>
      <c r="AF400" s="11"/>
      <c r="AG400" s="11"/>
      <c r="AH400" s="11"/>
      <c r="AI400" s="11"/>
      <c r="AJ400" s="11"/>
      <c r="AK400" s="11"/>
      <c r="AL400" s="11"/>
      <c r="AM400" s="11"/>
      <c r="AN400" s="11"/>
      <c r="AO400" s="11"/>
      <c r="AP400" s="11"/>
      <c r="AQ400" s="11"/>
      <c r="AR400" s="11"/>
      <c r="AS400" s="11"/>
      <c r="AT400" s="11"/>
      <c r="AU400" s="11"/>
      <c r="AV400" s="11"/>
      <c r="AW400" s="11"/>
      <c r="AX400" s="11"/>
      <c r="AY400" s="11"/>
      <c r="AZ400" s="11"/>
      <c r="BA400" s="11"/>
      <c r="BB400" s="11"/>
      <c r="BC400" s="11"/>
      <c r="BD400" s="11"/>
      <c r="BE400" s="11"/>
      <c r="BF400" s="11"/>
      <c r="BG400" s="11"/>
      <c r="BH400" s="11"/>
      <c r="BI400" s="11"/>
      <c r="BJ400" s="11"/>
      <c r="BK400" s="11"/>
      <c r="BL400" s="11"/>
      <c r="BM400" s="11"/>
      <c r="BN400" s="11"/>
      <c r="BO400" s="11"/>
      <c r="BP400" s="11"/>
      <c r="BQ400" s="11"/>
      <c r="BR400" s="11"/>
      <c r="BS400" s="11"/>
      <c r="BT400" s="11"/>
      <c r="BU400" s="11"/>
      <c r="BV400" s="11"/>
      <c r="BW400" s="11"/>
      <c r="BX400" s="11"/>
      <c r="BY400" s="11"/>
      <c r="BZ400" s="11"/>
      <c r="CA400" s="11"/>
      <c r="CB400" s="11"/>
      <c r="CC400" s="11"/>
      <c r="CD400" s="11"/>
    </row>
    <row r="401" spans="1:82" x14ac:dyDescent="0.2">
      <c r="A401" s="11"/>
      <c r="B401" s="11"/>
      <c r="C401" s="11"/>
      <c r="D401" s="11"/>
      <c r="E401" s="11"/>
      <c r="F401" s="11"/>
      <c r="G401" s="11"/>
      <c r="H401" s="11"/>
      <c r="I401" s="11"/>
      <c r="J401" s="11"/>
      <c r="K401" s="11"/>
      <c r="L401" s="11"/>
      <c r="M401" s="11"/>
      <c r="N401" s="11"/>
      <c r="O401" s="11"/>
      <c r="P401" s="11"/>
      <c r="Q401" s="11"/>
      <c r="R401" s="11"/>
      <c r="S401" s="11"/>
      <c r="T401" s="11"/>
      <c r="U401" s="11"/>
      <c r="V401" s="11"/>
      <c r="W401" s="11"/>
      <c r="X401" s="11"/>
      <c r="Y401" s="11"/>
      <c r="Z401" s="11"/>
      <c r="AA401" s="11"/>
      <c r="AB401" s="11"/>
      <c r="AC401" s="11"/>
      <c r="AD401" s="11"/>
      <c r="AE401" s="11"/>
      <c r="AF401" s="11"/>
      <c r="AG401" s="11"/>
      <c r="AH401" s="11"/>
      <c r="AI401" s="11"/>
      <c r="AJ401" s="11"/>
      <c r="AK401" s="11"/>
      <c r="AL401" s="11"/>
      <c r="AM401" s="11"/>
      <c r="AN401" s="11"/>
      <c r="AO401" s="11"/>
      <c r="AP401" s="11"/>
      <c r="AQ401" s="11"/>
      <c r="AR401" s="11"/>
      <c r="AS401" s="11"/>
      <c r="AT401" s="11"/>
      <c r="AU401" s="11"/>
      <c r="AV401" s="11"/>
      <c r="AW401" s="11"/>
      <c r="AX401" s="11"/>
      <c r="AY401" s="11"/>
      <c r="AZ401" s="11"/>
      <c r="BA401" s="11"/>
      <c r="BB401" s="11"/>
      <c r="BC401" s="11"/>
      <c r="BD401" s="11"/>
      <c r="BE401" s="11"/>
      <c r="BF401" s="11"/>
      <c r="BG401" s="11"/>
      <c r="BH401" s="11"/>
      <c r="BI401" s="11"/>
      <c r="BJ401" s="11"/>
      <c r="BK401" s="11"/>
      <c r="BL401" s="11"/>
      <c r="BM401" s="11"/>
      <c r="BN401" s="11"/>
      <c r="BO401" s="11"/>
      <c r="BP401" s="11"/>
      <c r="BQ401" s="11"/>
      <c r="BR401" s="11"/>
      <c r="BS401" s="11"/>
      <c r="BT401" s="11"/>
      <c r="BU401" s="11"/>
      <c r="BV401" s="11"/>
      <c r="BW401" s="11"/>
      <c r="BX401" s="11"/>
      <c r="BY401" s="11"/>
      <c r="BZ401" s="11"/>
      <c r="CA401" s="11"/>
      <c r="CB401" s="11"/>
      <c r="CC401" s="11"/>
      <c r="CD401" s="11"/>
    </row>
    <row r="402" spans="1:82" x14ac:dyDescent="0.2">
      <c r="A402" s="11"/>
      <c r="B402" s="11"/>
      <c r="C402" s="11"/>
      <c r="D402" s="11"/>
      <c r="E402" s="11"/>
      <c r="F402" s="11"/>
      <c r="G402" s="11"/>
      <c r="H402" s="11"/>
      <c r="I402" s="11"/>
      <c r="J402" s="11"/>
      <c r="K402" s="11"/>
      <c r="L402" s="11"/>
      <c r="M402" s="11"/>
      <c r="N402" s="11"/>
      <c r="O402" s="11"/>
      <c r="P402" s="11"/>
      <c r="Q402" s="11"/>
      <c r="R402" s="11"/>
      <c r="S402" s="11"/>
      <c r="T402" s="11"/>
      <c r="U402" s="11"/>
      <c r="V402" s="11"/>
      <c r="W402" s="11"/>
      <c r="X402" s="11"/>
      <c r="Y402" s="11"/>
      <c r="Z402" s="11"/>
      <c r="AA402" s="11"/>
      <c r="AB402" s="11"/>
      <c r="AC402" s="11"/>
      <c r="AD402" s="11"/>
      <c r="AE402" s="11"/>
      <c r="AF402" s="11"/>
      <c r="AG402" s="11"/>
      <c r="AH402" s="11"/>
      <c r="AI402" s="11"/>
      <c r="AJ402" s="11"/>
      <c r="AK402" s="11"/>
      <c r="AL402" s="11"/>
      <c r="AM402" s="11"/>
      <c r="AN402" s="11"/>
      <c r="AO402" s="11"/>
      <c r="AP402" s="11"/>
      <c r="AQ402" s="11"/>
      <c r="AR402" s="11"/>
      <c r="AS402" s="11"/>
      <c r="AT402" s="11"/>
      <c r="AU402" s="11"/>
      <c r="AV402" s="11"/>
      <c r="AW402" s="11"/>
      <c r="AX402" s="11"/>
      <c r="AY402" s="11"/>
      <c r="AZ402" s="11"/>
      <c r="BA402" s="11"/>
      <c r="BB402" s="11"/>
      <c r="BC402" s="11"/>
      <c r="BD402" s="11"/>
      <c r="BE402" s="11"/>
      <c r="BF402" s="11"/>
      <c r="BG402" s="11"/>
      <c r="BH402" s="11"/>
      <c r="BI402" s="11"/>
      <c r="BJ402" s="11"/>
      <c r="BK402" s="11"/>
      <c r="BL402" s="11"/>
      <c r="BM402" s="11"/>
      <c r="BN402" s="11"/>
      <c r="BO402" s="11"/>
      <c r="BP402" s="11"/>
      <c r="BQ402" s="11"/>
      <c r="BR402" s="11"/>
      <c r="BS402" s="11"/>
      <c r="BT402" s="11"/>
      <c r="BU402" s="11"/>
      <c r="BV402" s="11"/>
      <c r="BW402" s="11"/>
      <c r="BX402" s="11"/>
      <c r="BY402" s="11"/>
      <c r="BZ402" s="11"/>
      <c r="CA402" s="11"/>
      <c r="CB402" s="11"/>
      <c r="CC402" s="11"/>
      <c r="CD402" s="11"/>
    </row>
    <row r="403" spans="1:82" x14ac:dyDescent="0.2">
      <c r="A403" s="11"/>
      <c r="B403" s="11"/>
      <c r="C403" s="11"/>
      <c r="D403" s="11"/>
      <c r="E403" s="11"/>
      <c r="F403" s="11"/>
      <c r="G403" s="11"/>
      <c r="H403" s="11"/>
      <c r="I403" s="11"/>
      <c r="J403" s="11"/>
      <c r="K403" s="11"/>
      <c r="L403" s="11"/>
      <c r="M403" s="11"/>
      <c r="N403" s="11"/>
      <c r="O403" s="11"/>
      <c r="P403" s="11"/>
      <c r="Q403" s="11"/>
      <c r="R403" s="11"/>
      <c r="S403" s="11"/>
      <c r="T403" s="11"/>
      <c r="U403" s="11"/>
      <c r="V403" s="11"/>
      <c r="W403" s="11"/>
      <c r="X403" s="11"/>
      <c r="Y403" s="11"/>
      <c r="Z403" s="11"/>
      <c r="AA403" s="11"/>
      <c r="AB403" s="11"/>
      <c r="AC403" s="11"/>
      <c r="AD403" s="11"/>
      <c r="AE403" s="11"/>
      <c r="AF403" s="11"/>
      <c r="AG403" s="11"/>
      <c r="AH403" s="11"/>
      <c r="AI403" s="11"/>
      <c r="AJ403" s="11"/>
      <c r="AK403" s="11"/>
      <c r="AL403" s="11"/>
      <c r="AM403" s="11"/>
      <c r="AN403" s="11"/>
      <c r="AO403" s="11"/>
      <c r="AP403" s="11"/>
      <c r="AQ403" s="11"/>
      <c r="AR403" s="11"/>
      <c r="AS403" s="11"/>
      <c r="AT403" s="11"/>
      <c r="AU403" s="11"/>
      <c r="AV403" s="11"/>
      <c r="AW403" s="11"/>
      <c r="AX403" s="11"/>
      <c r="AY403" s="11"/>
      <c r="AZ403" s="11"/>
      <c r="BA403" s="11"/>
      <c r="BB403" s="11"/>
      <c r="BC403" s="11"/>
      <c r="BD403" s="11"/>
      <c r="BE403" s="11"/>
      <c r="BF403" s="11"/>
      <c r="BG403" s="11"/>
      <c r="BH403" s="11"/>
      <c r="BI403" s="11"/>
      <c r="BJ403" s="11"/>
      <c r="BK403" s="11"/>
      <c r="BL403" s="11"/>
      <c r="BM403" s="11"/>
      <c r="BN403" s="11"/>
      <c r="BO403" s="11"/>
      <c r="BP403" s="11"/>
      <c r="BQ403" s="11"/>
      <c r="BR403" s="11"/>
      <c r="BS403" s="11"/>
      <c r="BT403" s="11"/>
      <c r="BU403" s="11"/>
      <c r="BV403" s="11"/>
      <c r="BW403" s="11"/>
      <c r="BX403" s="11"/>
      <c r="BY403" s="11"/>
      <c r="BZ403" s="11"/>
      <c r="CA403" s="11"/>
      <c r="CB403" s="11"/>
      <c r="CC403" s="11"/>
      <c r="CD403" s="11"/>
    </row>
    <row r="404" spans="1:82" x14ac:dyDescent="0.2">
      <c r="A404" s="11"/>
      <c r="B404" s="11"/>
      <c r="C404" s="11"/>
      <c r="D404" s="11"/>
      <c r="E404" s="11"/>
      <c r="F404" s="11"/>
      <c r="G404" s="11"/>
      <c r="H404" s="11"/>
      <c r="I404" s="11"/>
      <c r="J404" s="11"/>
      <c r="K404" s="11"/>
      <c r="L404" s="11"/>
      <c r="M404" s="11"/>
      <c r="N404" s="11"/>
      <c r="O404" s="11"/>
      <c r="P404" s="11"/>
      <c r="Q404" s="11"/>
      <c r="R404" s="11"/>
      <c r="S404" s="11"/>
      <c r="T404" s="11"/>
      <c r="U404" s="11"/>
      <c r="V404" s="11"/>
      <c r="W404" s="11"/>
      <c r="X404" s="11"/>
      <c r="Y404" s="11"/>
      <c r="Z404" s="11"/>
      <c r="AA404" s="11"/>
      <c r="AB404" s="11"/>
      <c r="AC404" s="11"/>
      <c r="AD404" s="11"/>
      <c r="AE404" s="11"/>
      <c r="AF404" s="11"/>
      <c r="AG404" s="11"/>
      <c r="AH404" s="11"/>
      <c r="AI404" s="11"/>
      <c r="AJ404" s="11"/>
      <c r="AK404" s="11"/>
      <c r="AL404" s="11"/>
      <c r="AM404" s="11"/>
      <c r="AN404" s="11"/>
      <c r="AO404" s="11"/>
      <c r="AP404" s="11"/>
      <c r="AQ404" s="11"/>
      <c r="AR404" s="11"/>
      <c r="AS404" s="11"/>
      <c r="AT404" s="11"/>
      <c r="AU404" s="11"/>
      <c r="AV404" s="11"/>
      <c r="AW404" s="11"/>
      <c r="AX404" s="11"/>
      <c r="AY404" s="11"/>
      <c r="AZ404" s="11"/>
      <c r="BA404" s="11"/>
      <c r="BB404" s="11"/>
      <c r="BC404" s="11"/>
      <c r="BD404" s="11"/>
      <c r="BE404" s="11"/>
      <c r="BF404" s="11"/>
      <c r="BG404" s="11"/>
      <c r="BH404" s="11"/>
      <c r="BI404" s="11"/>
      <c r="BJ404" s="11"/>
      <c r="BK404" s="11"/>
      <c r="BL404" s="11"/>
      <c r="BM404" s="11"/>
      <c r="BN404" s="11"/>
      <c r="BO404" s="11"/>
      <c r="BP404" s="11"/>
      <c r="BQ404" s="11"/>
      <c r="BR404" s="11"/>
      <c r="BS404" s="11"/>
      <c r="BT404" s="11"/>
      <c r="BU404" s="11"/>
      <c r="BV404" s="11"/>
      <c r="BW404" s="11"/>
      <c r="BX404" s="11"/>
      <c r="BY404" s="11"/>
      <c r="BZ404" s="11"/>
      <c r="CA404" s="11"/>
      <c r="CB404" s="11"/>
      <c r="CC404" s="11"/>
      <c r="CD404" s="11"/>
    </row>
    <row r="405" spans="1:82" x14ac:dyDescent="0.2">
      <c r="A405" s="11"/>
      <c r="B405" s="11"/>
      <c r="C405" s="11"/>
      <c r="D405" s="11"/>
      <c r="E405" s="11"/>
      <c r="F405" s="11"/>
      <c r="G405" s="11"/>
      <c r="H405" s="11"/>
      <c r="I405" s="11"/>
      <c r="J405" s="11"/>
      <c r="K405" s="11"/>
      <c r="L405" s="11"/>
      <c r="M405" s="11"/>
      <c r="N405" s="11"/>
      <c r="O405" s="11"/>
      <c r="P405" s="11"/>
      <c r="Q405" s="11"/>
      <c r="R405" s="11"/>
      <c r="S405" s="11"/>
      <c r="T405" s="11"/>
      <c r="U405" s="11"/>
      <c r="V405" s="11"/>
      <c r="W405" s="11"/>
      <c r="X405" s="11"/>
      <c r="Y405" s="11"/>
      <c r="Z405" s="11"/>
      <c r="AA405" s="11"/>
      <c r="AB405" s="11"/>
      <c r="AC405" s="11"/>
      <c r="AD405" s="11"/>
      <c r="AE405" s="11"/>
      <c r="AF405" s="11"/>
      <c r="AG405" s="11"/>
      <c r="AH405" s="11"/>
      <c r="AI405" s="11"/>
      <c r="AJ405" s="11"/>
      <c r="AK405" s="11"/>
      <c r="AL405" s="11"/>
      <c r="AM405" s="11"/>
      <c r="AN405" s="11"/>
      <c r="AO405" s="11"/>
      <c r="AP405" s="11"/>
      <c r="AQ405" s="11"/>
      <c r="AR405" s="11"/>
      <c r="AS405" s="11"/>
      <c r="AT405" s="11"/>
      <c r="AU405" s="11"/>
      <c r="AV405" s="11"/>
      <c r="AW405" s="11"/>
      <c r="AX405" s="11"/>
      <c r="AY405" s="11"/>
      <c r="AZ405" s="11"/>
      <c r="BA405" s="11"/>
      <c r="BB405" s="11"/>
      <c r="BC405" s="11"/>
      <c r="BD405" s="11"/>
      <c r="BE405" s="11"/>
      <c r="BF405" s="11"/>
      <c r="BG405" s="11"/>
      <c r="BH405" s="11"/>
      <c r="BI405" s="11"/>
      <c r="BJ405" s="11"/>
      <c r="BK405" s="11"/>
      <c r="BL405" s="11"/>
      <c r="BM405" s="11"/>
      <c r="BN405" s="11"/>
      <c r="BO405" s="11"/>
      <c r="BP405" s="11"/>
      <c r="BQ405" s="11"/>
      <c r="BR405" s="11"/>
      <c r="BS405" s="11"/>
      <c r="BT405" s="11"/>
      <c r="BU405" s="11"/>
      <c r="BV405" s="11"/>
      <c r="BW405" s="11"/>
      <c r="BX405" s="11"/>
      <c r="BY405" s="11"/>
      <c r="BZ405" s="11"/>
      <c r="CA405" s="11"/>
      <c r="CB405" s="11"/>
      <c r="CC405" s="11"/>
      <c r="CD405" s="11"/>
    </row>
    <row r="406" spans="1:82" x14ac:dyDescent="0.2">
      <c r="A406" s="11"/>
      <c r="B406" s="11"/>
      <c r="C406" s="11"/>
      <c r="D406" s="11"/>
      <c r="E406" s="11"/>
      <c r="F406" s="11"/>
      <c r="G406" s="11"/>
      <c r="H406" s="11"/>
      <c r="I406" s="11"/>
      <c r="J406" s="11"/>
      <c r="K406" s="11"/>
      <c r="L406" s="11"/>
      <c r="M406" s="11"/>
      <c r="N406" s="11"/>
      <c r="O406" s="11"/>
      <c r="P406" s="11"/>
      <c r="Q406" s="11"/>
      <c r="R406" s="11"/>
      <c r="S406" s="11"/>
      <c r="T406" s="11"/>
      <c r="U406" s="11"/>
      <c r="V406" s="11"/>
      <c r="W406" s="11"/>
      <c r="X406" s="11"/>
      <c r="Y406" s="11"/>
      <c r="Z406" s="11"/>
      <c r="AA406" s="11"/>
      <c r="AB406" s="11"/>
      <c r="AC406" s="11"/>
      <c r="AD406" s="11"/>
      <c r="AE406" s="11"/>
      <c r="AF406" s="11"/>
      <c r="AG406" s="11"/>
      <c r="AH406" s="11"/>
      <c r="AI406" s="11"/>
      <c r="AJ406" s="11"/>
      <c r="AK406" s="11"/>
      <c r="AL406" s="11"/>
      <c r="AM406" s="11"/>
      <c r="AN406" s="11"/>
      <c r="AO406" s="11"/>
      <c r="AP406" s="11"/>
      <c r="AQ406" s="11"/>
      <c r="AR406" s="11"/>
      <c r="AS406" s="11"/>
      <c r="AT406" s="11"/>
      <c r="AU406" s="11"/>
      <c r="AV406" s="11"/>
      <c r="AW406" s="11"/>
      <c r="AX406" s="11"/>
      <c r="AY406" s="11"/>
      <c r="AZ406" s="11"/>
      <c r="BA406" s="11"/>
      <c r="BB406" s="11"/>
      <c r="BC406" s="11"/>
      <c r="BD406" s="11"/>
      <c r="BE406" s="11"/>
      <c r="BF406" s="11"/>
      <c r="BG406" s="11"/>
      <c r="BH406" s="11"/>
      <c r="BI406" s="11"/>
      <c r="BJ406" s="11"/>
      <c r="BK406" s="11"/>
      <c r="BL406" s="11"/>
      <c r="BM406" s="11"/>
      <c r="BN406" s="11"/>
      <c r="BO406" s="11"/>
      <c r="BP406" s="11"/>
      <c r="BQ406" s="11"/>
      <c r="BR406" s="11"/>
      <c r="BS406" s="11"/>
      <c r="BT406" s="11"/>
      <c r="BU406" s="11"/>
      <c r="BV406" s="11"/>
      <c r="BW406" s="11"/>
      <c r="BX406" s="11"/>
      <c r="BY406" s="11"/>
      <c r="BZ406" s="11"/>
      <c r="CA406" s="11"/>
      <c r="CB406" s="11"/>
      <c r="CC406" s="11"/>
      <c r="CD406" s="11"/>
    </row>
    <row r="407" spans="1:82" x14ac:dyDescent="0.2">
      <c r="A407" s="11"/>
      <c r="B407" s="11"/>
      <c r="C407" s="11"/>
      <c r="D407" s="11"/>
      <c r="E407" s="11"/>
      <c r="F407" s="11"/>
      <c r="G407" s="11"/>
      <c r="H407" s="11"/>
      <c r="I407" s="11"/>
      <c r="J407" s="11"/>
      <c r="K407" s="11"/>
      <c r="L407" s="11"/>
      <c r="M407" s="11"/>
      <c r="N407" s="11"/>
      <c r="O407" s="11"/>
      <c r="P407" s="11"/>
      <c r="Q407" s="11"/>
      <c r="R407" s="11"/>
      <c r="S407" s="11"/>
      <c r="T407" s="11"/>
      <c r="U407" s="11"/>
      <c r="V407" s="11"/>
      <c r="W407" s="11"/>
      <c r="X407" s="11"/>
      <c r="Y407" s="11"/>
      <c r="Z407" s="11"/>
      <c r="AA407" s="11"/>
      <c r="AB407" s="11"/>
      <c r="AC407" s="11"/>
      <c r="AD407" s="11"/>
      <c r="AE407" s="11"/>
      <c r="AF407" s="11"/>
      <c r="AG407" s="11"/>
      <c r="AH407" s="11"/>
      <c r="AI407" s="11"/>
      <c r="AJ407" s="11"/>
      <c r="AK407" s="11"/>
      <c r="AL407" s="11"/>
      <c r="AM407" s="11"/>
      <c r="AN407" s="11"/>
      <c r="AO407" s="11"/>
      <c r="AP407" s="11"/>
      <c r="AQ407" s="11"/>
      <c r="AR407" s="11"/>
      <c r="AS407" s="11"/>
      <c r="AT407" s="11"/>
      <c r="AU407" s="11"/>
      <c r="AV407" s="11"/>
      <c r="AW407" s="11"/>
      <c r="AX407" s="11"/>
      <c r="AY407" s="11"/>
      <c r="AZ407" s="11"/>
      <c r="BA407" s="11"/>
      <c r="BB407" s="11"/>
      <c r="BC407" s="11"/>
      <c r="BD407" s="11"/>
      <c r="BE407" s="11"/>
      <c r="BF407" s="11"/>
      <c r="BG407" s="11"/>
      <c r="BH407" s="11"/>
      <c r="BI407" s="11"/>
      <c r="BJ407" s="11"/>
      <c r="BK407" s="11"/>
      <c r="BL407" s="11"/>
      <c r="BM407" s="11"/>
      <c r="BN407" s="11"/>
      <c r="BO407" s="11"/>
      <c r="BP407" s="11"/>
      <c r="BQ407" s="11"/>
      <c r="BR407" s="11"/>
      <c r="BS407" s="11"/>
      <c r="BT407" s="11"/>
      <c r="BU407" s="11"/>
      <c r="BV407" s="11"/>
      <c r="BW407" s="11"/>
      <c r="BX407" s="11"/>
      <c r="BY407" s="11"/>
      <c r="BZ407" s="11"/>
      <c r="CA407" s="11"/>
      <c r="CB407" s="11"/>
      <c r="CC407" s="11"/>
      <c r="CD407" s="11"/>
    </row>
    <row r="408" spans="1:82" x14ac:dyDescent="0.2">
      <c r="A408" s="11"/>
      <c r="B408" s="11"/>
      <c r="C408" s="11"/>
      <c r="D408" s="11"/>
      <c r="E408" s="11"/>
      <c r="F408" s="11"/>
      <c r="G408" s="11"/>
      <c r="H408" s="11"/>
      <c r="I408" s="11"/>
      <c r="J408" s="11"/>
      <c r="K408" s="11"/>
      <c r="L408" s="11"/>
      <c r="M408" s="11"/>
      <c r="N408" s="11"/>
      <c r="O408" s="11"/>
      <c r="P408" s="11"/>
      <c r="Q408" s="11"/>
      <c r="R408" s="11"/>
      <c r="S408" s="11"/>
      <c r="T408" s="11"/>
      <c r="U408" s="11"/>
      <c r="V408" s="11"/>
      <c r="W408" s="11"/>
      <c r="X408" s="11"/>
      <c r="Y408" s="11"/>
      <c r="Z408" s="11"/>
      <c r="AA408" s="11"/>
      <c r="AB408" s="11"/>
      <c r="AC408" s="11"/>
      <c r="AD408" s="11"/>
      <c r="AE408" s="11"/>
      <c r="AF408" s="11"/>
      <c r="AG408" s="11"/>
      <c r="AH408" s="11"/>
      <c r="AI408" s="11"/>
      <c r="AJ408" s="11"/>
      <c r="AK408" s="11"/>
      <c r="AL408" s="11"/>
      <c r="AM408" s="11"/>
      <c r="AN408" s="11"/>
      <c r="AO408" s="11"/>
      <c r="AP408" s="11"/>
      <c r="AQ408" s="11"/>
      <c r="AR408" s="11"/>
      <c r="AS408" s="11"/>
      <c r="AT408" s="11"/>
      <c r="AU408" s="11"/>
      <c r="AV408" s="11"/>
      <c r="AW408" s="11"/>
      <c r="AX408" s="11"/>
      <c r="AY408" s="11"/>
      <c r="AZ408" s="11"/>
      <c r="BA408" s="11"/>
      <c r="BB408" s="11"/>
      <c r="BC408" s="11"/>
      <c r="BD408" s="11"/>
      <c r="BE408" s="11"/>
      <c r="BF408" s="11"/>
      <c r="BG408" s="11"/>
      <c r="BH408" s="11"/>
      <c r="BI408" s="11"/>
      <c r="BJ408" s="11"/>
      <c r="BK408" s="11"/>
      <c r="BL408" s="11"/>
      <c r="BM408" s="11"/>
      <c r="BN408" s="11"/>
      <c r="BO408" s="11"/>
      <c r="BP408" s="11"/>
      <c r="BQ408" s="11"/>
      <c r="BR408" s="11"/>
      <c r="BS408" s="11"/>
      <c r="BT408" s="11"/>
      <c r="BU408" s="11"/>
      <c r="BV408" s="11"/>
      <c r="BW408" s="11"/>
      <c r="BX408" s="11"/>
      <c r="BY408" s="11"/>
      <c r="BZ408" s="11"/>
      <c r="CA408" s="11"/>
      <c r="CB408" s="11"/>
      <c r="CC408" s="11"/>
      <c r="CD408" s="11"/>
    </row>
    <row r="409" spans="1:82" x14ac:dyDescent="0.2">
      <c r="A409" s="11"/>
      <c r="B409" s="11"/>
      <c r="C409" s="11"/>
      <c r="D409" s="11"/>
      <c r="E409" s="11"/>
      <c r="F409" s="11"/>
      <c r="G409" s="11"/>
      <c r="H409" s="11"/>
      <c r="I409" s="11"/>
      <c r="J409" s="11"/>
      <c r="K409" s="11"/>
      <c r="L409" s="11"/>
      <c r="M409" s="11"/>
      <c r="N409" s="11"/>
      <c r="O409" s="11"/>
      <c r="P409" s="11"/>
      <c r="Q409" s="11"/>
      <c r="R409" s="11"/>
      <c r="S409" s="11"/>
      <c r="T409" s="11"/>
      <c r="U409" s="11"/>
      <c r="V409" s="11"/>
      <c r="W409" s="11"/>
      <c r="X409" s="11"/>
      <c r="Y409" s="11"/>
      <c r="Z409" s="11"/>
      <c r="AA409" s="11"/>
      <c r="AB409" s="11"/>
      <c r="AC409" s="11"/>
      <c r="AD409" s="11"/>
      <c r="AE409" s="11"/>
      <c r="AF409" s="11"/>
      <c r="AG409" s="11"/>
      <c r="AH409" s="11"/>
      <c r="AI409" s="11"/>
      <c r="AJ409" s="11"/>
      <c r="AK409" s="11"/>
      <c r="AL409" s="11"/>
      <c r="AM409" s="11"/>
      <c r="AN409" s="11"/>
      <c r="AO409" s="11"/>
      <c r="AP409" s="11"/>
      <c r="AQ409" s="11"/>
      <c r="AR409" s="11"/>
      <c r="AS409" s="11"/>
      <c r="AT409" s="11"/>
      <c r="AU409" s="11"/>
      <c r="AV409" s="11"/>
      <c r="AW409" s="11"/>
      <c r="AX409" s="11"/>
      <c r="AY409" s="11"/>
      <c r="AZ409" s="11"/>
      <c r="BA409" s="11"/>
      <c r="BB409" s="11"/>
      <c r="BC409" s="11"/>
      <c r="BD409" s="11"/>
      <c r="BE409" s="11"/>
      <c r="BF409" s="11"/>
      <c r="BG409" s="11"/>
      <c r="BH409" s="11"/>
      <c r="BI409" s="11"/>
      <c r="BJ409" s="11"/>
      <c r="BK409" s="11"/>
      <c r="BL409" s="11"/>
      <c r="BM409" s="11"/>
      <c r="BN409" s="11"/>
      <c r="BO409" s="11"/>
      <c r="BP409" s="11"/>
      <c r="BQ409" s="11"/>
      <c r="BR409" s="11"/>
      <c r="BS409" s="11"/>
      <c r="BT409" s="11"/>
      <c r="BU409" s="11"/>
      <c r="BV409" s="11"/>
      <c r="BW409" s="11"/>
      <c r="BX409" s="11"/>
      <c r="BY409" s="11"/>
      <c r="BZ409" s="11"/>
      <c r="CA409" s="11"/>
      <c r="CB409" s="11"/>
      <c r="CC409" s="11"/>
      <c r="CD409" s="11"/>
    </row>
    <row r="410" spans="1:82" x14ac:dyDescent="0.2">
      <c r="A410" s="11"/>
      <c r="B410" s="11"/>
      <c r="C410" s="11"/>
      <c r="D410" s="11"/>
      <c r="E410" s="11"/>
      <c r="F410" s="11"/>
      <c r="G410" s="11"/>
      <c r="H410" s="11"/>
      <c r="I410" s="11"/>
      <c r="J410" s="11"/>
      <c r="K410" s="11"/>
      <c r="L410" s="11"/>
      <c r="M410" s="11"/>
      <c r="N410" s="11"/>
      <c r="O410" s="11"/>
      <c r="P410" s="11"/>
      <c r="Q410" s="11"/>
      <c r="R410" s="11"/>
      <c r="S410" s="11"/>
      <c r="T410" s="11"/>
      <c r="U410" s="11"/>
      <c r="V410" s="11"/>
      <c r="W410" s="11"/>
      <c r="X410" s="11"/>
      <c r="Y410" s="11"/>
      <c r="Z410" s="11"/>
      <c r="AA410" s="11"/>
      <c r="AB410" s="11"/>
      <c r="AC410" s="11"/>
      <c r="AD410" s="11"/>
      <c r="AE410" s="11"/>
      <c r="AF410" s="11"/>
      <c r="AG410" s="11"/>
      <c r="AH410" s="11"/>
      <c r="AI410" s="11"/>
      <c r="AJ410" s="11"/>
      <c r="AK410" s="11"/>
      <c r="AL410" s="11"/>
      <c r="AM410" s="11"/>
      <c r="AN410" s="11"/>
      <c r="AO410" s="11"/>
      <c r="AP410" s="11"/>
      <c r="AQ410" s="11"/>
      <c r="AR410" s="11"/>
      <c r="AS410" s="11"/>
      <c r="AT410" s="11"/>
      <c r="AU410" s="11"/>
      <c r="AV410" s="11"/>
      <c r="AW410" s="11"/>
      <c r="AX410" s="11"/>
      <c r="AY410" s="11"/>
      <c r="AZ410" s="11"/>
      <c r="BA410" s="11"/>
      <c r="BB410" s="11"/>
      <c r="BC410" s="11"/>
      <c r="BD410" s="11"/>
      <c r="BE410" s="11"/>
      <c r="BF410" s="11"/>
      <c r="BG410" s="11"/>
      <c r="BH410" s="11"/>
      <c r="BI410" s="11"/>
      <c r="BJ410" s="11"/>
      <c r="BK410" s="11"/>
      <c r="BL410" s="11"/>
      <c r="BM410" s="11"/>
      <c r="BN410" s="11"/>
      <c r="BO410" s="11"/>
      <c r="BP410" s="11"/>
      <c r="BQ410" s="11"/>
      <c r="BR410" s="11"/>
      <c r="BS410" s="11"/>
      <c r="BT410" s="11"/>
      <c r="BU410" s="11"/>
      <c r="BV410" s="11"/>
      <c r="BW410" s="11"/>
      <c r="BX410" s="11"/>
      <c r="BY410" s="11"/>
      <c r="BZ410" s="11"/>
      <c r="CA410" s="11"/>
      <c r="CB410" s="11"/>
      <c r="CC410" s="11"/>
      <c r="CD410" s="11"/>
    </row>
    <row r="411" spans="1:82" x14ac:dyDescent="0.2">
      <c r="A411" s="11"/>
      <c r="B411" s="11"/>
      <c r="C411" s="11"/>
      <c r="D411" s="11"/>
      <c r="E411" s="11"/>
      <c r="F411" s="11"/>
      <c r="G411" s="11"/>
      <c r="H411" s="11"/>
      <c r="I411" s="11"/>
      <c r="J411" s="11"/>
      <c r="K411" s="11"/>
      <c r="L411" s="11"/>
      <c r="M411" s="11"/>
      <c r="N411" s="11"/>
      <c r="O411" s="11"/>
      <c r="P411" s="11"/>
      <c r="Q411" s="11"/>
      <c r="R411" s="11"/>
      <c r="S411" s="11"/>
      <c r="T411" s="11"/>
      <c r="U411" s="11"/>
      <c r="V411" s="11"/>
      <c r="W411" s="11"/>
      <c r="X411" s="11"/>
      <c r="Y411" s="11"/>
      <c r="Z411" s="11"/>
      <c r="AA411" s="11"/>
      <c r="AB411" s="11"/>
      <c r="AC411" s="11"/>
      <c r="AD411" s="11"/>
      <c r="AE411" s="11"/>
      <c r="AF411" s="11"/>
      <c r="AG411" s="11"/>
      <c r="AH411" s="11"/>
      <c r="AI411" s="11"/>
      <c r="AJ411" s="11"/>
      <c r="AK411" s="11"/>
      <c r="AL411" s="11"/>
      <c r="AM411" s="11"/>
      <c r="AN411" s="11"/>
      <c r="AO411" s="11"/>
      <c r="AP411" s="11"/>
      <c r="AQ411" s="11"/>
      <c r="AR411" s="11"/>
      <c r="AS411" s="11"/>
      <c r="AT411" s="11"/>
      <c r="AU411" s="11"/>
      <c r="AV411" s="11"/>
      <c r="AW411" s="11"/>
      <c r="AX411" s="11"/>
      <c r="AY411" s="11"/>
      <c r="AZ411" s="11"/>
      <c r="BA411" s="11"/>
      <c r="BB411" s="11"/>
      <c r="BC411" s="11"/>
      <c r="BD411" s="11"/>
      <c r="BE411" s="11"/>
      <c r="BF411" s="11"/>
      <c r="BG411" s="11"/>
      <c r="BH411" s="11"/>
      <c r="BI411" s="11"/>
      <c r="BJ411" s="11"/>
      <c r="BK411" s="11"/>
      <c r="BL411" s="11"/>
      <c r="BM411" s="11"/>
      <c r="BN411" s="11"/>
      <c r="BO411" s="11"/>
      <c r="BP411" s="11"/>
      <c r="BQ411" s="11"/>
      <c r="BR411" s="11"/>
      <c r="BS411" s="11"/>
      <c r="BT411" s="11"/>
      <c r="BU411" s="11"/>
      <c r="BV411" s="11"/>
      <c r="BW411" s="11"/>
      <c r="BX411" s="11"/>
      <c r="BY411" s="11"/>
      <c r="BZ411" s="11"/>
      <c r="CA411" s="11"/>
      <c r="CB411" s="11"/>
      <c r="CC411" s="11"/>
      <c r="CD411" s="11"/>
    </row>
    <row r="412" spans="1:82" x14ac:dyDescent="0.2">
      <c r="A412" s="11"/>
      <c r="B412" s="11"/>
      <c r="C412" s="11"/>
      <c r="D412" s="11"/>
      <c r="E412" s="11"/>
      <c r="F412" s="11"/>
      <c r="G412" s="11"/>
      <c r="H412" s="11"/>
      <c r="I412" s="11"/>
      <c r="J412" s="11"/>
      <c r="K412" s="11"/>
      <c r="L412" s="11"/>
      <c r="M412" s="11"/>
      <c r="N412" s="11"/>
      <c r="O412" s="11"/>
      <c r="P412" s="11"/>
      <c r="Q412" s="11"/>
      <c r="R412" s="11"/>
      <c r="S412" s="11"/>
      <c r="T412" s="11"/>
      <c r="U412" s="11"/>
      <c r="V412" s="11"/>
      <c r="W412" s="11"/>
      <c r="X412" s="11"/>
      <c r="Y412" s="11"/>
      <c r="Z412" s="11"/>
      <c r="AA412" s="11"/>
      <c r="AB412" s="11"/>
      <c r="AC412" s="11"/>
      <c r="AD412" s="11"/>
      <c r="AE412" s="11"/>
      <c r="AF412" s="11"/>
      <c r="AG412" s="11"/>
      <c r="AH412" s="11"/>
      <c r="AI412" s="11"/>
      <c r="AJ412" s="11"/>
      <c r="AK412" s="11"/>
      <c r="AL412" s="11"/>
      <c r="AM412" s="11"/>
      <c r="AN412" s="11"/>
      <c r="AO412" s="11"/>
      <c r="AP412" s="11"/>
      <c r="AQ412" s="11"/>
      <c r="AR412" s="11"/>
      <c r="AS412" s="11"/>
      <c r="AT412" s="11"/>
      <c r="AU412" s="11"/>
      <c r="AV412" s="11"/>
      <c r="AW412" s="11"/>
      <c r="AX412" s="11"/>
      <c r="AY412" s="11"/>
      <c r="AZ412" s="11"/>
      <c r="BA412" s="11"/>
      <c r="BB412" s="11"/>
      <c r="BC412" s="11"/>
      <c r="BD412" s="11"/>
      <c r="BE412" s="11"/>
      <c r="BF412" s="11"/>
      <c r="BG412" s="11"/>
      <c r="BH412" s="11"/>
      <c r="BI412" s="11"/>
      <c r="BJ412" s="11"/>
      <c r="BK412" s="11"/>
      <c r="BL412" s="11"/>
      <c r="BM412" s="11"/>
      <c r="BN412" s="11"/>
      <c r="BO412" s="11"/>
      <c r="BP412" s="11"/>
      <c r="BQ412" s="11"/>
      <c r="BR412" s="11"/>
      <c r="BS412" s="11"/>
      <c r="BT412" s="11"/>
      <c r="BU412" s="11"/>
      <c r="BV412" s="11"/>
      <c r="BW412" s="11"/>
      <c r="BX412" s="11"/>
      <c r="BY412" s="11"/>
      <c r="BZ412" s="11"/>
      <c r="CA412" s="11"/>
      <c r="CB412" s="11"/>
      <c r="CC412" s="11"/>
      <c r="CD412" s="11"/>
    </row>
    <row r="413" spans="1:82" x14ac:dyDescent="0.2">
      <c r="A413" s="11"/>
      <c r="B413" s="11"/>
      <c r="C413" s="11"/>
      <c r="D413" s="11"/>
      <c r="E413" s="11"/>
      <c r="F413" s="11"/>
      <c r="G413" s="11"/>
      <c r="H413" s="11"/>
      <c r="I413" s="11"/>
      <c r="J413" s="11"/>
      <c r="K413" s="11"/>
      <c r="L413" s="11"/>
      <c r="M413" s="11"/>
      <c r="N413" s="11"/>
      <c r="O413" s="11"/>
      <c r="P413" s="11"/>
      <c r="Q413" s="11"/>
      <c r="R413" s="11"/>
      <c r="S413" s="11"/>
      <c r="T413" s="11"/>
      <c r="U413" s="11"/>
      <c r="V413" s="11"/>
      <c r="W413" s="11"/>
      <c r="X413" s="11"/>
      <c r="Y413" s="11"/>
      <c r="Z413" s="11"/>
      <c r="AA413" s="11"/>
      <c r="AB413" s="11"/>
      <c r="AC413" s="11"/>
      <c r="AD413" s="11"/>
      <c r="AE413" s="11"/>
      <c r="AF413" s="11"/>
      <c r="AG413" s="11"/>
      <c r="AH413" s="11"/>
      <c r="AI413" s="11"/>
      <c r="AJ413" s="11"/>
      <c r="AK413" s="11"/>
      <c r="AL413" s="11"/>
      <c r="AM413" s="11"/>
      <c r="AN413" s="11"/>
      <c r="AO413" s="11"/>
      <c r="AP413" s="11"/>
      <c r="AQ413" s="11"/>
      <c r="AR413" s="11"/>
      <c r="AS413" s="11"/>
      <c r="AT413" s="11"/>
      <c r="AU413" s="11"/>
      <c r="AV413" s="11"/>
      <c r="AW413" s="11"/>
      <c r="AX413" s="11"/>
      <c r="AY413" s="11"/>
      <c r="AZ413" s="11"/>
      <c r="BA413" s="11"/>
      <c r="BB413" s="11"/>
      <c r="BC413" s="11"/>
      <c r="BD413" s="11"/>
      <c r="BE413" s="11"/>
      <c r="BF413" s="11"/>
      <c r="BG413" s="11"/>
      <c r="BH413" s="11"/>
      <c r="BI413" s="11"/>
      <c r="BJ413" s="11"/>
      <c r="BK413" s="11"/>
      <c r="BL413" s="11"/>
      <c r="BM413" s="11"/>
      <c r="BN413" s="11"/>
      <c r="BO413" s="11"/>
      <c r="BP413" s="11"/>
      <c r="BQ413" s="11"/>
      <c r="BR413" s="11"/>
      <c r="BS413" s="11"/>
      <c r="BT413" s="11"/>
      <c r="BU413" s="11"/>
      <c r="BV413" s="11"/>
      <c r="BW413" s="11"/>
      <c r="BX413" s="11"/>
      <c r="BY413" s="11"/>
      <c r="BZ413" s="11"/>
      <c r="CA413" s="11"/>
      <c r="CB413" s="11"/>
      <c r="CC413" s="11"/>
      <c r="CD413" s="11"/>
    </row>
    <row r="414" spans="1:82" x14ac:dyDescent="0.2">
      <c r="A414" s="11"/>
      <c r="B414" s="11"/>
      <c r="C414" s="11"/>
      <c r="D414" s="11"/>
      <c r="E414" s="11"/>
      <c r="F414" s="11"/>
      <c r="G414" s="11"/>
      <c r="H414" s="11"/>
      <c r="I414" s="11"/>
      <c r="J414" s="11"/>
      <c r="K414" s="11"/>
      <c r="L414" s="11"/>
      <c r="M414" s="11"/>
      <c r="N414" s="11"/>
      <c r="O414" s="11"/>
      <c r="P414" s="11"/>
      <c r="Q414" s="11"/>
      <c r="R414" s="11"/>
      <c r="S414" s="11"/>
      <c r="T414" s="11"/>
      <c r="U414" s="11"/>
      <c r="V414" s="11"/>
      <c r="W414" s="11"/>
      <c r="X414" s="11"/>
      <c r="Y414" s="11"/>
      <c r="Z414" s="11"/>
      <c r="AA414" s="11"/>
      <c r="AB414" s="11"/>
      <c r="AC414" s="11"/>
      <c r="AD414" s="11"/>
      <c r="AE414" s="11"/>
      <c r="AF414" s="11"/>
      <c r="AG414" s="11"/>
      <c r="AH414" s="11"/>
      <c r="AI414" s="11"/>
      <c r="AJ414" s="11"/>
      <c r="AK414" s="11"/>
      <c r="AL414" s="11"/>
      <c r="AM414" s="11"/>
      <c r="AN414" s="11"/>
      <c r="AO414" s="11"/>
      <c r="AP414" s="11"/>
      <c r="AQ414" s="11"/>
      <c r="AR414" s="11"/>
      <c r="AS414" s="11"/>
      <c r="AT414" s="11"/>
      <c r="AU414" s="11"/>
      <c r="AV414" s="11"/>
      <c r="AW414" s="11"/>
      <c r="AX414" s="11"/>
      <c r="AY414" s="11"/>
      <c r="AZ414" s="11"/>
      <c r="BA414" s="11"/>
      <c r="BB414" s="11"/>
      <c r="BC414" s="11"/>
      <c r="BD414" s="11"/>
      <c r="BE414" s="11"/>
      <c r="BF414" s="11"/>
      <c r="BG414" s="11"/>
      <c r="BH414" s="11"/>
      <c r="BI414" s="11"/>
      <c r="BJ414" s="11"/>
      <c r="BK414" s="11"/>
      <c r="BL414" s="11"/>
      <c r="BM414" s="11"/>
      <c r="BN414" s="11"/>
      <c r="BO414" s="11"/>
      <c r="BP414" s="11"/>
      <c r="BQ414" s="11"/>
      <c r="BR414" s="11"/>
      <c r="BS414" s="11"/>
      <c r="BT414" s="11"/>
      <c r="BU414" s="11"/>
      <c r="BV414" s="11"/>
      <c r="BW414" s="11"/>
      <c r="BX414" s="11"/>
      <c r="BY414" s="11"/>
      <c r="BZ414" s="11"/>
      <c r="CA414" s="11"/>
      <c r="CB414" s="11"/>
      <c r="CC414" s="11"/>
      <c r="CD414" s="11"/>
    </row>
    <row r="415" spans="1:82" x14ac:dyDescent="0.2">
      <c r="A415" s="11"/>
      <c r="B415" s="11"/>
      <c r="C415" s="11"/>
      <c r="D415" s="11"/>
      <c r="E415" s="11"/>
      <c r="F415" s="11"/>
      <c r="G415" s="11"/>
      <c r="H415" s="11"/>
      <c r="I415" s="11"/>
      <c r="J415" s="11"/>
      <c r="K415" s="11"/>
      <c r="L415" s="11"/>
      <c r="M415" s="11"/>
      <c r="N415" s="11"/>
      <c r="O415" s="11"/>
      <c r="P415" s="11"/>
      <c r="Q415" s="11"/>
      <c r="R415" s="11"/>
      <c r="S415" s="11"/>
      <c r="T415" s="11"/>
      <c r="U415" s="11"/>
      <c r="V415" s="11"/>
      <c r="W415" s="11"/>
      <c r="X415" s="11"/>
      <c r="Y415" s="11"/>
      <c r="Z415" s="11"/>
      <c r="AA415" s="11"/>
      <c r="AB415" s="11"/>
      <c r="AC415" s="11"/>
      <c r="AD415" s="11"/>
      <c r="AE415" s="11"/>
      <c r="AF415" s="11"/>
      <c r="AG415" s="11"/>
      <c r="AH415" s="11"/>
      <c r="AI415" s="11"/>
      <c r="AJ415" s="11"/>
      <c r="AK415" s="11"/>
      <c r="AL415" s="11"/>
      <c r="AM415" s="11"/>
      <c r="AN415" s="11"/>
      <c r="AO415" s="11"/>
      <c r="AP415" s="11"/>
      <c r="AQ415" s="11"/>
      <c r="AR415" s="11"/>
      <c r="AS415" s="11"/>
      <c r="AT415" s="11"/>
      <c r="AU415" s="11"/>
      <c r="AV415" s="11"/>
      <c r="AW415" s="11"/>
      <c r="AX415" s="11"/>
      <c r="AY415" s="11"/>
      <c r="AZ415" s="11"/>
      <c r="BA415" s="11"/>
      <c r="BB415" s="11"/>
      <c r="BC415" s="11"/>
      <c r="BD415" s="11"/>
      <c r="BE415" s="11"/>
      <c r="BF415" s="11"/>
      <c r="BG415" s="11"/>
      <c r="BH415" s="11"/>
      <c r="BI415" s="11"/>
      <c r="BJ415" s="11"/>
      <c r="BK415" s="11"/>
      <c r="BL415" s="11"/>
      <c r="BM415" s="11"/>
      <c r="BN415" s="11"/>
      <c r="BO415" s="11"/>
      <c r="BP415" s="11"/>
      <c r="BQ415" s="11"/>
      <c r="BR415" s="11"/>
      <c r="BS415" s="11"/>
      <c r="BT415" s="11"/>
      <c r="BU415" s="11"/>
      <c r="BV415" s="11"/>
      <c r="BW415" s="11"/>
      <c r="BX415" s="11"/>
      <c r="BY415" s="11"/>
      <c r="BZ415" s="11"/>
      <c r="CA415" s="11"/>
      <c r="CB415" s="11"/>
      <c r="CC415" s="11"/>
      <c r="CD415" s="11"/>
    </row>
    <row r="416" spans="1:82" x14ac:dyDescent="0.2">
      <c r="A416" s="11"/>
      <c r="B416" s="11"/>
      <c r="C416" s="11"/>
      <c r="D416" s="11"/>
      <c r="E416" s="11"/>
      <c r="F416" s="11"/>
      <c r="G416" s="11"/>
      <c r="H416" s="11"/>
      <c r="I416" s="11"/>
      <c r="J416" s="11"/>
      <c r="K416" s="11"/>
      <c r="L416" s="11"/>
      <c r="M416" s="11"/>
      <c r="N416" s="11"/>
      <c r="O416" s="11"/>
      <c r="P416" s="11"/>
      <c r="Q416" s="11"/>
      <c r="R416" s="11"/>
      <c r="S416" s="11"/>
      <c r="T416" s="11"/>
      <c r="U416" s="11"/>
      <c r="V416" s="11"/>
      <c r="W416" s="11"/>
      <c r="X416" s="11"/>
      <c r="Y416" s="11"/>
      <c r="Z416" s="11"/>
      <c r="AA416" s="11"/>
      <c r="AB416" s="11"/>
      <c r="AC416" s="11"/>
      <c r="AD416" s="11"/>
      <c r="AE416" s="11"/>
      <c r="AF416" s="11"/>
      <c r="AG416" s="11"/>
      <c r="AH416" s="11"/>
      <c r="AI416" s="11"/>
      <c r="AJ416" s="11"/>
      <c r="AK416" s="11"/>
      <c r="AL416" s="11"/>
      <c r="AM416" s="11"/>
      <c r="AN416" s="11"/>
      <c r="AO416" s="11"/>
      <c r="AP416" s="11"/>
      <c r="AQ416" s="11"/>
      <c r="AR416" s="11"/>
      <c r="AS416" s="11"/>
      <c r="AT416" s="11"/>
      <c r="AU416" s="11"/>
      <c r="AV416" s="11"/>
      <c r="AW416" s="11"/>
      <c r="AX416" s="11"/>
      <c r="AY416" s="11"/>
      <c r="AZ416" s="11"/>
      <c r="BA416" s="11"/>
      <c r="BB416" s="11"/>
      <c r="BC416" s="11"/>
      <c r="BD416" s="11"/>
      <c r="BE416" s="11"/>
      <c r="BF416" s="11"/>
      <c r="BG416" s="11"/>
      <c r="BH416" s="11"/>
      <c r="BI416" s="11"/>
      <c r="BJ416" s="11"/>
      <c r="BK416" s="11"/>
      <c r="BL416" s="11"/>
      <c r="BM416" s="11"/>
      <c r="BN416" s="11"/>
      <c r="BO416" s="11"/>
      <c r="BP416" s="11"/>
      <c r="BQ416" s="11"/>
      <c r="BR416" s="11"/>
      <c r="BS416" s="11"/>
      <c r="BT416" s="11"/>
      <c r="BU416" s="11"/>
      <c r="BV416" s="11"/>
      <c r="BW416" s="11"/>
      <c r="BX416" s="11"/>
      <c r="BY416" s="11"/>
      <c r="BZ416" s="11"/>
      <c r="CA416" s="11"/>
      <c r="CB416" s="11"/>
      <c r="CC416" s="11"/>
      <c r="CD416" s="11"/>
    </row>
    <row r="417" spans="1:82" x14ac:dyDescent="0.2">
      <c r="A417" s="11"/>
      <c r="B417" s="11"/>
      <c r="C417" s="11"/>
      <c r="D417" s="11"/>
      <c r="E417" s="11"/>
      <c r="F417" s="11"/>
      <c r="G417" s="11"/>
      <c r="H417" s="11"/>
      <c r="I417" s="11"/>
      <c r="J417" s="11"/>
      <c r="K417" s="11"/>
      <c r="L417" s="11"/>
      <c r="M417" s="11"/>
      <c r="N417" s="11"/>
      <c r="O417" s="11"/>
      <c r="P417" s="11"/>
      <c r="Q417" s="11"/>
      <c r="R417" s="11"/>
      <c r="S417" s="11"/>
      <c r="T417" s="11"/>
      <c r="U417" s="11"/>
      <c r="V417" s="11"/>
      <c r="W417" s="11"/>
      <c r="X417" s="11"/>
      <c r="Y417" s="11"/>
      <c r="Z417" s="11"/>
      <c r="AA417" s="11"/>
      <c r="AB417" s="11"/>
      <c r="AC417" s="11"/>
      <c r="AD417" s="11"/>
      <c r="AE417" s="11"/>
      <c r="AF417" s="11"/>
      <c r="AG417" s="11"/>
      <c r="AH417" s="11"/>
      <c r="AI417" s="11"/>
      <c r="AJ417" s="11"/>
      <c r="AK417" s="11"/>
      <c r="AL417" s="11"/>
      <c r="AM417" s="11"/>
      <c r="AN417" s="11"/>
      <c r="AO417" s="11"/>
      <c r="AP417" s="11"/>
      <c r="AQ417" s="11"/>
      <c r="AR417" s="11"/>
      <c r="AS417" s="11"/>
      <c r="AT417" s="11"/>
      <c r="AU417" s="11"/>
      <c r="AV417" s="11"/>
      <c r="AW417" s="11"/>
      <c r="AX417" s="11"/>
      <c r="AY417" s="11"/>
      <c r="AZ417" s="11"/>
      <c r="BA417" s="11"/>
      <c r="BB417" s="11"/>
      <c r="BC417" s="11"/>
      <c r="BD417" s="11"/>
      <c r="BE417" s="11"/>
      <c r="BF417" s="11"/>
      <c r="BG417" s="11"/>
      <c r="BH417" s="11"/>
      <c r="BI417" s="11"/>
      <c r="BJ417" s="11"/>
      <c r="BK417" s="11"/>
      <c r="BL417" s="11"/>
      <c r="BM417" s="11"/>
      <c r="BN417" s="11"/>
      <c r="BO417" s="11"/>
      <c r="BP417" s="11"/>
      <c r="BQ417" s="11"/>
      <c r="BR417" s="11"/>
      <c r="BS417" s="11"/>
      <c r="BT417" s="11"/>
      <c r="BU417" s="11"/>
      <c r="BV417" s="11"/>
      <c r="BW417" s="11"/>
      <c r="BX417" s="11"/>
      <c r="BY417" s="11"/>
      <c r="BZ417" s="11"/>
      <c r="CA417" s="11"/>
      <c r="CB417" s="11"/>
      <c r="CC417" s="11"/>
      <c r="CD417" s="11"/>
    </row>
    <row r="418" spans="1:82" x14ac:dyDescent="0.2">
      <c r="A418" s="11"/>
      <c r="B418" s="11"/>
      <c r="C418" s="11"/>
      <c r="D418" s="11"/>
      <c r="E418" s="11"/>
      <c r="F418" s="11"/>
      <c r="G418" s="11"/>
      <c r="H418" s="11"/>
      <c r="I418" s="11"/>
      <c r="J418" s="11"/>
      <c r="K418" s="11"/>
      <c r="L418" s="11"/>
      <c r="M418" s="11"/>
      <c r="N418" s="11"/>
      <c r="O418" s="11"/>
      <c r="P418" s="11"/>
      <c r="Q418" s="11"/>
      <c r="R418" s="11"/>
      <c r="S418" s="11"/>
      <c r="T418" s="11"/>
      <c r="U418" s="11"/>
      <c r="V418" s="11"/>
      <c r="W418" s="11"/>
      <c r="X418" s="11"/>
      <c r="Y418" s="11"/>
      <c r="Z418" s="11"/>
      <c r="AA418" s="11"/>
      <c r="AB418" s="11"/>
      <c r="AC418" s="11"/>
      <c r="AD418" s="11"/>
      <c r="AE418" s="11"/>
      <c r="AF418" s="11"/>
      <c r="AG418" s="11"/>
      <c r="AH418" s="11"/>
      <c r="AI418" s="11"/>
      <c r="AJ418" s="11"/>
      <c r="AK418" s="11"/>
      <c r="AL418" s="11"/>
      <c r="AM418" s="11"/>
      <c r="AN418" s="11"/>
      <c r="AO418" s="11"/>
      <c r="AP418" s="11"/>
      <c r="AQ418" s="11"/>
      <c r="AR418" s="11"/>
      <c r="AS418" s="11"/>
      <c r="AT418" s="11"/>
      <c r="AU418" s="11"/>
      <c r="AV418" s="11"/>
      <c r="AW418" s="11"/>
      <c r="AX418" s="11"/>
      <c r="AY418" s="11"/>
      <c r="AZ418" s="11"/>
      <c r="BA418" s="11"/>
      <c r="BB418" s="11"/>
      <c r="BC418" s="11"/>
      <c r="BD418" s="11"/>
      <c r="BE418" s="11"/>
      <c r="BF418" s="11"/>
      <c r="BG418" s="11"/>
      <c r="BH418" s="11"/>
      <c r="BI418" s="11"/>
      <c r="BJ418" s="11"/>
      <c r="BK418" s="11"/>
      <c r="BL418" s="11"/>
      <c r="BM418" s="11"/>
      <c r="BN418" s="11"/>
      <c r="BO418" s="11"/>
      <c r="BP418" s="11"/>
      <c r="BQ418" s="11"/>
      <c r="BR418" s="11"/>
      <c r="BS418" s="11"/>
      <c r="BT418" s="11"/>
      <c r="BU418" s="11"/>
      <c r="BV418" s="11"/>
      <c r="BW418" s="11"/>
      <c r="BX418" s="11"/>
      <c r="BY418" s="11"/>
      <c r="BZ418" s="11"/>
      <c r="CA418" s="11"/>
      <c r="CB418" s="11"/>
      <c r="CC418" s="11"/>
      <c r="CD418" s="11"/>
    </row>
    <row r="419" spans="1:82" x14ac:dyDescent="0.2">
      <c r="A419" s="11"/>
      <c r="B419" s="11"/>
      <c r="C419" s="11"/>
      <c r="D419" s="11"/>
      <c r="E419" s="11"/>
      <c r="F419" s="11"/>
      <c r="G419" s="11"/>
      <c r="H419" s="11"/>
      <c r="I419" s="11"/>
      <c r="J419" s="11"/>
      <c r="K419" s="11"/>
      <c r="L419" s="11"/>
      <c r="M419" s="11"/>
      <c r="N419" s="11"/>
      <c r="O419" s="11"/>
      <c r="P419" s="11"/>
      <c r="Q419" s="11"/>
      <c r="R419" s="11"/>
      <c r="S419" s="11"/>
      <c r="T419" s="11"/>
      <c r="U419" s="11"/>
      <c r="V419" s="11"/>
      <c r="W419" s="11"/>
      <c r="X419" s="11"/>
      <c r="Y419" s="11"/>
      <c r="Z419" s="11"/>
      <c r="AA419" s="11"/>
      <c r="AB419" s="11"/>
      <c r="AC419" s="11"/>
      <c r="AD419" s="11"/>
      <c r="AE419" s="11"/>
      <c r="AF419" s="11"/>
      <c r="AG419" s="11"/>
      <c r="AH419" s="11"/>
      <c r="AI419" s="11"/>
      <c r="AJ419" s="11"/>
      <c r="AK419" s="11"/>
      <c r="AL419" s="11"/>
      <c r="AM419" s="11"/>
      <c r="AN419" s="11"/>
      <c r="AO419" s="11"/>
      <c r="AP419" s="11"/>
      <c r="AQ419" s="11"/>
      <c r="AR419" s="11"/>
      <c r="AS419" s="11"/>
      <c r="AT419" s="11"/>
      <c r="AU419" s="11"/>
      <c r="AV419" s="11"/>
      <c r="AW419" s="11"/>
      <c r="AX419" s="11"/>
      <c r="AY419" s="11"/>
      <c r="AZ419" s="11"/>
      <c r="BA419" s="11"/>
      <c r="BB419" s="11"/>
      <c r="BC419" s="11"/>
      <c r="BD419" s="11"/>
      <c r="BE419" s="11"/>
      <c r="BF419" s="11"/>
      <c r="BG419" s="11"/>
      <c r="BH419" s="11"/>
      <c r="BI419" s="11"/>
      <c r="BJ419" s="11"/>
      <c r="BK419" s="11"/>
      <c r="BL419" s="11"/>
      <c r="BM419" s="11"/>
      <c r="BN419" s="11"/>
      <c r="BO419" s="11"/>
      <c r="BP419" s="11"/>
      <c r="BQ419" s="11"/>
      <c r="BR419" s="11"/>
      <c r="BS419" s="11"/>
      <c r="BT419" s="11"/>
      <c r="BU419" s="11"/>
      <c r="BV419" s="11"/>
      <c r="BW419" s="11"/>
      <c r="BX419" s="11"/>
      <c r="BY419" s="11"/>
      <c r="BZ419" s="11"/>
      <c r="CA419" s="11"/>
      <c r="CB419" s="11"/>
      <c r="CC419" s="11"/>
      <c r="CD419" s="11"/>
    </row>
    <row r="420" spans="1:82" x14ac:dyDescent="0.2">
      <c r="A420" s="11"/>
      <c r="B420" s="11"/>
      <c r="C420" s="11"/>
      <c r="D420" s="11"/>
      <c r="E420" s="11"/>
      <c r="F420" s="11"/>
      <c r="G420" s="11"/>
      <c r="H420" s="11"/>
      <c r="I420" s="11"/>
      <c r="J420" s="11"/>
      <c r="K420" s="11"/>
      <c r="L420" s="11"/>
      <c r="M420" s="11"/>
      <c r="N420" s="11"/>
      <c r="O420" s="11"/>
      <c r="P420" s="11"/>
      <c r="Q420" s="11"/>
      <c r="R420" s="11"/>
      <c r="S420" s="11"/>
      <c r="T420" s="11"/>
      <c r="U420" s="11"/>
      <c r="V420" s="11"/>
      <c r="W420" s="11"/>
      <c r="X420" s="11"/>
      <c r="Y420" s="11"/>
      <c r="Z420" s="11"/>
      <c r="AA420" s="11"/>
      <c r="AB420" s="11"/>
      <c r="AC420" s="11"/>
      <c r="AD420" s="11"/>
      <c r="AE420" s="11"/>
      <c r="AF420" s="11"/>
      <c r="AG420" s="11"/>
      <c r="AH420" s="11"/>
      <c r="AI420" s="11"/>
      <c r="AJ420" s="11"/>
      <c r="AK420" s="11"/>
      <c r="AL420" s="11"/>
      <c r="AM420" s="11"/>
      <c r="AN420" s="11"/>
      <c r="AO420" s="11"/>
      <c r="AP420" s="11"/>
      <c r="AQ420" s="11"/>
      <c r="AR420" s="11"/>
      <c r="AS420" s="11"/>
      <c r="AT420" s="11"/>
      <c r="AU420" s="11"/>
      <c r="AV420" s="11"/>
      <c r="AW420" s="11"/>
      <c r="AX420" s="11"/>
      <c r="AY420" s="11"/>
      <c r="AZ420" s="11"/>
      <c r="BA420" s="11"/>
      <c r="BB420" s="11"/>
      <c r="BC420" s="11"/>
      <c r="BD420" s="11"/>
      <c r="BE420" s="11"/>
      <c r="BF420" s="11"/>
      <c r="BG420" s="11"/>
      <c r="BH420" s="11"/>
      <c r="BI420" s="11"/>
      <c r="BJ420" s="11"/>
      <c r="BK420" s="11"/>
      <c r="BL420" s="11"/>
      <c r="BM420" s="11"/>
      <c r="BN420" s="11"/>
      <c r="BO420" s="11"/>
      <c r="BP420" s="11"/>
      <c r="BQ420" s="11"/>
      <c r="BR420" s="11"/>
      <c r="BS420" s="11"/>
      <c r="BT420" s="11"/>
      <c r="BU420" s="11"/>
      <c r="BV420" s="11"/>
      <c r="BW420" s="11"/>
      <c r="BX420" s="11"/>
      <c r="BY420" s="11"/>
      <c r="BZ420" s="11"/>
      <c r="CA420" s="11"/>
      <c r="CB420" s="11"/>
      <c r="CC420" s="11"/>
      <c r="CD420" s="11"/>
    </row>
    <row r="421" spans="1:82" x14ac:dyDescent="0.2">
      <c r="A421" s="11"/>
      <c r="B421" s="11"/>
      <c r="C421" s="11"/>
      <c r="D421" s="11"/>
      <c r="E421" s="11"/>
      <c r="F421" s="11"/>
      <c r="G421" s="11"/>
      <c r="H421" s="11"/>
      <c r="I421" s="11"/>
      <c r="J421" s="11"/>
      <c r="K421" s="11"/>
      <c r="L421" s="11"/>
      <c r="M421" s="11"/>
      <c r="N421" s="11"/>
      <c r="O421" s="11"/>
      <c r="P421" s="11"/>
      <c r="Q421" s="11"/>
      <c r="R421" s="11"/>
      <c r="S421" s="11"/>
      <c r="T421" s="11"/>
      <c r="U421" s="11"/>
      <c r="V421" s="11"/>
      <c r="W421" s="11"/>
      <c r="X421" s="11"/>
      <c r="Y421" s="11"/>
      <c r="Z421" s="11"/>
      <c r="AA421" s="11"/>
      <c r="AB421" s="11"/>
      <c r="AC421" s="11"/>
      <c r="AD421" s="11"/>
      <c r="AE421" s="11"/>
      <c r="AF421" s="11"/>
      <c r="AG421" s="11"/>
      <c r="AH421" s="11"/>
      <c r="AI421" s="11"/>
      <c r="AJ421" s="11"/>
      <c r="AK421" s="11"/>
      <c r="AL421" s="11"/>
      <c r="AM421" s="11"/>
      <c r="AN421" s="11"/>
      <c r="AO421" s="11"/>
      <c r="AP421" s="11"/>
      <c r="AQ421" s="11"/>
      <c r="AR421" s="11"/>
      <c r="AS421" s="11"/>
      <c r="AT421" s="11"/>
      <c r="AU421" s="11"/>
      <c r="AV421" s="11"/>
      <c r="AW421" s="11"/>
      <c r="AX421" s="11"/>
      <c r="AY421" s="11"/>
      <c r="AZ421" s="11"/>
      <c r="BA421" s="11"/>
      <c r="BB421" s="11"/>
      <c r="BC421" s="11"/>
      <c r="BD421" s="11"/>
      <c r="BE421" s="11"/>
      <c r="BF421" s="11"/>
      <c r="BG421" s="11"/>
      <c r="BH421" s="11"/>
      <c r="BI421" s="11"/>
      <c r="BJ421" s="11"/>
      <c r="BK421" s="11"/>
      <c r="BL421" s="11"/>
      <c r="BM421" s="11"/>
      <c r="BN421" s="11"/>
      <c r="BO421" s="11"/>
      <c r="BP421" s="11"/>
      <c r="BQ421" s="11"/>
      <c r="BR421" s="11"/>
      <c r="BS421" s="11"/>
      <c r="BT421" s="11"/>
      <c r="BU421" s="11"/>
      <c r="BV421" s="11"/>
      <c r="BW421" s="11"/>
      <c r="BX421" s="11"/>
      <c r="BY421" s="11"/>
      <c r="BZ421" s="11"/>
      <c r="CA421" s="11"/>
      <c r="CB421" s="11"/>
      <c r="CC421" s="11"/>
      <c r="CD421" s="11"/>
    </row>
    <row r="422" spans="1:82" x14ac:dyDescent="0.2">
      <c r="A422" s="11"/>
      <c r="B422" s="11"/>
      <c r="C422" s="11"/>
      <c r="D422" s="11"/>
      <c r="E422" s="11"/>
      <c r="F422" s="11"/>
      <c r="G422" s="11"/>
      <c r="H422" s="11"/>
      <c r="I422" s="11"/>
      <c r="J422" s="11"/>
      <c r="K422" s="11"/>
      <c r="L422" s="11"/>
      <c r="M422" s="11"/>
      <c r="N422" s="11"/>
      <c r="O422" s="11"/>
      <c r="P422" s="11"/>
      <c r="Q422" s="11"/>
      <c r="R422" s="11"/>
      <c r="S422" s="11"/>
      <c r="T422" s="11"/>
      <c r="U422" s="11"/>
      <c r="V422" s="11"/>
      <c r="W422" s="11"/>
      <c r="X422" s="11"/>
      <c r="Y422" s="11"/>
      <c r="Z422" s="11"/>
      <c r="AA422" s="11"/>
      <c r="AB422" s="11"/>
      <c r="AC422" s="11"/>
      <c r="AD422" s="11"/>
      <c r="AE422" s="11"/>
      <c r="AF422" s="11"/>
      <c r="AG422" s="11"/>
      <c r="AH422" s="11"/>
      <c r="AI422" s="11"/>
      <c r="AJ422" s="11"/>
      <c r="AK422" s="11"/>
      <c r="AL422" s="11"/>
      <c r="AM422" s="11"/>
      <c r="AN422" s="11"/>
      <c r="AO422" s="11"/>
      <c r="AP422" s="11"/>
      <c r="AQ422" s="11"/>
      <c r="AR422" s="11"/>
      <c r="AS422" s="11"/>
      <c r="AT422" s="11"/>
      <c r="AU422" s="11"/>
      <c r="AV422" s="11"/>
      <c r="AW422" s="11"/>
      <c r="AX422" s="11"/>
      <c r="AY422" s="11"/>
      <c r="AZ422" s="11"/>
      <c r="BA422" s="11"/>
      <c r="BB422" s="11"/>
      <c r="BC422" s="11"/>
      <c r="BD422" s="11"/>
      <c r="BE422" s="11"/>
      <c r="BF422" s="11"/>
      <c r="BG422" s="11"/>
      <c r="BH422" s="11"/>
      <c r="BI422" s="11"/>
      <c r="BJ422" s="11"/>
      <c r="BK422" s="11"/>
      <c r="BL422" s="11"/>
      <c r="BM422" s="11"/>
      <c r="BN422" s="11"/>
      <c r="BO422" s="11"/>
      <c r="BP422" s="11"/>
      <c r="BQ422" s="11"/>
      <c r="BR422" s="11"/>
      <c r="BS422" s="11"/>
      <c r="BT422" s="11"/>
      <c r="BU422" s="11"/>
      <c r="BV422" s="11"/>
      <c r="BW422" s="11"/>
      <c r="BX422" s="11"/>
      <c r="BY422" s="11"/>
      <c r="BZ422" s="11"/>
      <c r="CA422" s="11"/>
      <c r="CB422" s="11"/>
      <c r="CC422" s="11"/>
      <c r="CD422" s="11"/>
    </row>
    <row r="423" spans="1:82" x14ac:dyDescent="0.2">
      <c r="A423" s="11"/>
      <c r="B423" s="11"/>
      <c r="C423" s="11"/>
      <c r="D423" s="11"/>
      <c r="E423" s="11"/>
      <c r="F423" s="11"/>
      <c r="G423" s="11"/>
      <c r="H423" s="11"/>
      <c r="I423" s="11"/>
      <c r="J423" s="11"/>
      <c r="K423" s="11"/>
      <c r="L423" s="11"/>
      <c r="M423" s="11"/>
      <c r="N423" s="11"/>
      <c r="O423" s="11"/>
      <c r="P423" s="11"/>
      <c r="Q423" s="11"/>
      <c r="R423" s="11"/>
      <c r="S423" s="11"/>
      <c r="T423" s="11"/>
      <c r="U423" s="11"/>
      <c r="V423" s="11"/>
      <c r="W423" s="11"/>
      <c r="X423" s="11"/>
      <c r="Y423" s="11"/>
      <c r="Z423" s="11"/>
      <c r="AA423" s="11"/>
      <c r="AB423" s="11"/>
      <c r="AC423" s="11"/>
      <c r="AD423" s="11"/>
      <c r="AE423" s="11"/>
      <c r="AF423" s="11"/>
      <c r="AG423" s="11"/>
      <c r="AH423" s="11"/>
      <c r="AI423" s="11"/>
      <c r="AJ423" s="11"/>
      <c r="AK423" s="11"/>
      <c r="AL423" s="11"/>
      <c r="AM423" s="11"/>
      <c r="AN423" s="11"/>
      <c r="AO423" s="11"/>
      <c r="AP423" s="11"/>
      <c r="AQ423" s="11"/>
      <c r="AR423" s="11"/>
      <c r="AS423" s="11"/>
      <c r="AT423" s="11"/>
      <c r="AU423" s="11"/>
      <c r="AV423" s="11"/>
      <c r="AW423" s="11"/>
      <c r="AX423" s="11"/>
      <c r="AY423" s="11"/>
      <c r="AZ423" s="11"/>
      <c r="BA423" s="11"/>
      <c r="BB423" s="11"/>
      <c r="BC423" s="11"/>
      <c r="BD423" s="11"/>
      <c r="BE423" s="11"/>
      <c r="BF423" s="11"/>
      <c r="BG423" s="11"/>
      <c r="BH423" s="11"/>
      <c r="BI423" s="11"/>
      <c r="BJ423" s="11"/>
      <c r="BK423" s="11"/>
      <c r="BL423" s="11"/>
      <c r="BM423" s="11"/>
      <c r="BN423" s="11"/>
      <c r="BO423" s="11"/>
      <c r="BP423" s="11"/>
      <c r="BQ423" s="11"/>
      <c r="BR423" s="11"/>
      <c r="BS423" s="11"/>
      <c r="BT423" s="11"/>
      <c r="BU423" s="11"/>
      <c r="BV423" s="11"/>
      <c r="BW423" s="11"/>
      <c r="BX423" s="11"/>
      <c r="BY423" s="11"/>
      <c r="BZ423" s="11"/>
      <c r="CA423" s="11"/>
      <c r="CB423" s="11"/>
      <c r="CC423" s="11"/>
      <c r="CD423" s="11"/>
    </row>
    <row r="424" spans="1:82" x14ac:dyDescent="0.2">
      <c r="A424" s="11"/>
      <c r="B424" s="11"/>
      <c r="C424" s="11"/>
      <c r="D424" s="11"/>
      <c r="E424" s="11"/>
      <c r="F424" s="11"/>
      <c r="G424" s="11"/>
      <c r="H424" s="11"/>
      <c r="I424" s="11"/>
      <c r="J424" s="11"/>
      <c r="K424" s="11"/>
      <c r="L424" s="11"/>
      <c r="M424" s="11"/>
      <c r="N424" s="11"/>
      <c r="O424" s="11"/>
      <c r="P424" s="11"/>
      <c r="Q424" s="11"/>
      <c r="R424" s="11"/>
      <c r="S424" s="11"/>
      <c r="T424" s="11"/>
      <c r="U424" s="11"/>
      <c r="V424" s="11"/>
      <c r="W424" s="11"/>
      <c r="X424" s="11"/>
      <c r="Y424" s="11"/>
      <c r="Z424" s="11"/>
      <c r="AA424" s="11"/>
      <c r="AB424" s="11"/>
      <c r="AC424" s="11"/>
      <c r="AD424" s="11"/>
      <c r="AE424" s="11"/>
      <c r="AF424" s="11"/>
      <c r="AG424" s="11"/>
      <c r="AH424" s="11"/>
      <c r="AI424" s="11"/>
      <c r="AJ424" s="11"/>
      <c r="AK424" s="11"/>
      <c r="AL424" s="11"/>
      <c r="AM424" s="11"/>
      <c r="AN424" s="11"/>
      <c r="AO424" s="11"/>
      <c r="AP424" s="11"/>
      <c r="AQ424" s="11"/>
      <c r="AR424" s="11"/>
      <c r="AS424" s="11"/>
      <c r="AT424" s="11"/>
      <c r="AU424" s="11"/>
      <c r="AV424" s="11"/>
      <c r="AW424" s="11"/>
      <c r="AX424" s="11"/>
      <c r="AY424" s="11"/>
      <c r="AZ424" s="11"/>
      <c r="BA424" s="11"/>
      <c r="BB424" s="11"/>
      <c r="BC424" s="11"/>
      <c r="BD424" s="11"/>
      <c r="BE424" s="11"/>
      <c r="BF424" s="11"/>
      <c r="BG424" s="11"/>
      <c r="BH424" s="11"/>
      <c r="BI424" s="11"/>
      <c r="BJ424" s="11"/>
      <c r="BK424" s="11"/>
      <c r="BL424" s="11"/>
      <c r="BM424" s="11"/>
      <c r="BN424" s="11"/>
      <c r="BO424" s="11"/>
      <c r="BP424" s="11"/>
      <c r="BQ424" s="11"/>
      <c r="BR424" s="11"/>
      <c r="BS424" s="11"/>
      <c r="BT424" s="11"/>
      <c r="BU424" s="11"/>
      <c r="BV424" s="11"/>
      <c r="BW424" s="11"/>
      <c r="BX424" s="11"/>
      <c r="BY424" s="11"/>
      <c r="BZ424" s="11"/>
      <c r="CA424" s="11"/>
      <c r="CB424" s="11"/>
      <c r="CC424" s="11"/>
      <c r="CD424" s="11"/>
    </row>
    <row r="425" spans="1:82" x14ac:dyDescent="0.2">
      <c r="A425" s="11"/>
      <c r="B425" s="11"/>
      <c r="C425" s="11"/>
      <c r="D425" s="11"/>
      <c r="E425" s="11"/>
      <c r="F425" s="11"/>
      <c r="G425" s="11"/>
      <c r="H425" s="11"/>
      <c r="I425" s="11"/>
      <c r="J425" s="11"/>
      <c r="K425" s="11"/>
      <c r="L425" s="11"/>
      <c r="M425" s="11"/>
      <c r="N425" s="11"/>
      <c r="O425" s="11"/>
      <c r="P425" s="11"/>
      <c r="Q425" s="11"/>
      <c r="R425" s="11"/>
      <c r="S425" s="11"/>
      <c r="T425" s="11"/>
      <c r="U425" s="11"/>
      <c r="V425" s="11"/>
      <c r="W425" s="11"/>
      <c r="X425" s="11"/>
      <c r="Y425" s="11"/>
      <c r="Z425" s="11"/>
      <c r="AA425" s="11"/>
      <c r="AB425" s="11"/>
      <c r="AC425" s="11"/>
      <c r="AD425" s="11"/>
      <c r="AE425" s="11"/>
      <c r="AF425" s="11"/>
      <c r="AG425" s="11"/>
      <c r="AH425" s="11"/>
      <c r="AI425" s="11"/>
      <c r="AJ425" s="11"/>
      <c r="AK425" s="11"/>
      <c r="AL425" s="11"/>
      <c r="AM425" s="11"/>
      <c r="AN425" s="11"/>
      <c r="AO425" s="11"/>
      <c r="AP425" s="11"/>
      <c r="AQ425" s="11"/>
      <c r="AR425" s="11"/>
      <c r="AS425" s="11"/>
      <c r="AT425" s="11"/>
      <c r="AU425" s="11"/>
      <c r="AV425" s="11"/>
      <c r="AW425" s="11"/>
      <c r="AX425" s="11"/>
      <c r="AY425" s="11"/>
      <c r="AZ425" s="11"/>
      <c r="BA425" s="11"/>
      <c r="BB425" s="11"/>
      <c r="BC425" s="11"/>
      <c r="BD425" s="11"/>
      <c r="BE425" s="11"/>
      <c r="BF425" s="11"/>
      <c r="BG425" s="11"/>
      <c r="BH425" s="11"/>
      <c r="BI425" s="11"/>
      <c r="BJ425" s="11"/>
      <c r="BK425" s="11"/>
      <c r="BL425" s="11"/>
      <c r="BM425" s="11"/>
      <c r="BN425" s="11"/>
      <c r="BO425" s="11"/>
      <c r="BP425" s="11"/>
      <c r="BQ425" s="11"/>
      <c r="BR425" s="11"/>
      <c r="BS425" s="11"/>
      <c r="BT425" s="11"/>
      <c r="BU425" s="11"/>
      <c r="BV425" s="11"/>
      <c r="BW425" s="11"/>
      <c r="BX425" s="11"/>
      <c r="BY425" s="11"/>
      <c r="BZ425" s="11"/>
      <c r="CA425" s="11"/>
      <c r="CB425" s="11"/>
      <c r="CC425" s="11"/>
      <c r="CD425" s="11"/>
    </row>
    <row r="426" spans="1:82" x14ac:dyDescent="0.2">
      <c r="A426" s="11"/>
      <c r="B426" s="11"/>
      <c r="C426" s="11"/>
      <c r="D426" s="11"/>
      <c r="E426" s="11"/>
      <c r="F426" s="11"/>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c r="AE426" s="11"/>
      <c r="AF426" s="11"/>
      <c r="AG426" s="11"/>
      <c r="AH426" s="11"/>
      <c r="AI426" s="11"/>
      <c r="AJ426" s="11"/>
      <c r="AK426" s="11"/>
      <c r="AL426" s="11"/>
      <c r="AM426" s="11"/>
      <c r="AN426" s="11"/>
      <c r="AO426" s="11"/>
      <c r="AP426" s="11"/>
      <c r="AQ426" s="11"/>
      <c r="AR426" s="11"/>
      <c r="AS426" s="11"/>
      <c r="AT426" s="11"/>
      <c r="AU426" s="11"/>
      <c r="AV426" s="11"/>
      <c r="AW426" s="11"/>
      <c r="AX426" s="11"/>
      <c r="AY426" s="11"/>
      <c r="AZ426" s="11"/>
      <c r="BA426" s="11"/>
      <c r="BB426" s="11"/>
      <c r="BC426" s="11"/>
      <c r="BD426" s="11"/>
      <c r="BE426" s="11"/>
      <c r="BF426" s="11"/>
      <c r="BG426" s="11"/>
      <c r="BH426" s="11"/>
      <c r="BI426" s="11"/>
      <c r="BJ426" s="11"/>
      <c r="BK426" s="11"/>
      <c r="BL426" s="11"/>
      <c r="BM426" s="11"/>
      <c r="BN426" s="11"/>
      <c r="BO426" s="11"/>
      <c r="BP426" s="11"/>
      <c r="BQ426" s="11"/>
      <c r="BR426" s="11"/>
      <c r="BS426" s="11"/>
      <c r="BT426" s="11"/>
      <c r="BU426" s="11"/>
      <c r="BV426" s="11"/>
      <c r="BW426" s="11"/>
      <c r="BX426" s="11"/>
      <c r="BY426" s="11"/>
      <c r="BZ426" s="11"/>
      <c r="CA426" s="11"/>
      <c r="CB426" s="11"/>
      <c r="CC426" s="11"/>
      <c r="CD426" s="11"/>
    </row>
    <row r="427" spans="1:82" x14ac:dyDescent="0.2">
      <c r="A427" s="11"/>
      <c r="B427" s="11"/>
      <c r="C427" s="11"/>
      <c r="D427" s="11"/>
      <c r="E427" s="11"/>
      <c r="F427" s="11"/>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c r="AE427" s="11"/>
      <c r="AF427" s="11"/>
      <c r="AG427" s="11"/>
      <c r="AH427" s="11"/>
      <c r="AI427" s="11"/>
      <c r="AJ427" s="11"/>
      <c r="AK427" s="11"/>
      <c r="AL427" s="11"/>
      <c r="AM427" s="11"/>
      <c r="AN427" s="11"/>
      <c r="AO427" s="11"/>
      <c r="AP427" s="11"/>
      <c r="AQ427" s="11"/>
      <c r="AR427" s="11"/>
      <c r="AS427" s="11"/>
      <c r="AT427" s="11"/>
      <c r="AU427" s="11"/>
      <c r="AV427" s="11"/>
      <c r="AW427" s="11"/>
      <c r="AX427" s="11"/>
      <c r="AY427" s="11"/>
      <c r="AZ427" s="11"/>
      <c r="BA427" s="11"/>
      <c r="BB427" s="11"/>
      <c r="BC427" s="11"/>
      <c r="BD427" s="11"/>
      <c r="BE427" s="11"/>
      <c r="BF427" s="11"/>
      <c r="BG427" s="11"/>
      <c r="BH427" s="11"/>
      <c r="BI427" s="11"/>
      <c r="BJ427" s="11"/>
      <c r="BK427" s="11"/>
      <c r="BL427" s="11"/>
      <c r="BM427" s="11"/>
      <c r="BN427" s="11"/>
      <c r="BO427" s="11"/>
      <c r="BP427" s="11"/>
      <c r="BQ427" s="11"/>
      <c r="BR427" s="11"/>
      <c r="BS427" s="11"/>
      <c r="BT427" s="11"/>
      <c r="BU427" s="11"/>
      <c r="BV427" s="11"/>
      <c r="BW427" s="11"/>
      <c r="BX427" s="11"/>
      <c r="BY427" s="11"/>
      <c r="BZ427" s="11"/>
      <c r="CA427" s="11"/>
      <c r="CB427" s="11"/>
      <c r="CC427" s="11"/>
      <c r="CD427" s="11"/>
    </row>
    <row r="428" spans="1:82" x14ac:dyDescent="0.2">
      <c r="A428" s="11"/>
      <c r="B428" s="11"/>
      <c r="C428" s="11"/>
      <c r="D428" s="11"/>
      <c r="E428" s="11"/>
      <c r="F428" s="11"/>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c r="AE428" s="11"/>
      <c r="AF428" s="11"/>
      <c r="AG428" s="11"/>
      <c r="AH428" s="11"/>
      <c r="AI428" s="11"/>
      <c r="AJ428" s="11"/>
      <c r="AK428" s="11"/>
      <c r="AL428" s="11"/>
      <c r="AM428" s="11"/>
      <c r="AN428" s="11"/>
      <c r="AO428" s="11"/>
      <c r="AP428" s="11"/>
      <c r="AQ428" s="11"/>
      <c r="AR428" s="11"/>
      <c r="AS428" s="11"/>
      <c r="AT428" s="11"/>
      <c r="AU428" s="11"/>
      <c r="AV428" s="11"/>
      <c r="AW428" s="11"/>
      <c r="AX428" s="11"/>
      <c r="AY428" s="11"/>
      <c r="AZ428" s="11"/>
      <c r="BA428" s="11"/>
      <c r="BB428" s="11"/>
      <c r="BC428" s="11"/>
      <c r="BD428" s="11"/>
      <c r="BE428" s="11"/>
      <c r="BF428" s="11"/>
      <c r="BG428" s="11"/>
      <c r="BH428" s="11"/>
      <c r="BI428" s="11"/>
      <c r="BJ428" s="11"/>
      <c r="BK428" s="11"/>
      <c r="BL428" s="11"/>
      <c r="BM428" s="11"/>
      <c r="BN428" s="11"/>
      <c r="BO428" s="11"/>
      <c r="BP428" s="11"/>
      <c r="BQ428" s="11"/>
      <c r="BR428" s="11"/>
      <c r="BS428" s="11"/>
      <c r="BT428" s="11"/>
      <c r="BU428" s="11"/>
      <c r="BV428" s="11"/>
      <c r="BW428" s="11"/>
      <c r="BX428" s="11"/>
      <c r="BY428" s="11"/>
      <c r="BZ428" s="11"/>
      <c r="CA428" s="11"/>
      <c r="CB428" s="11"/>
      <c r="CC428" s="11"/>
      <c r="CD428" s="11"/>
    </row>
    <row r="429" spans="1:82" x14ac:dyDescent="0.2">
      <c r="A429" s="11"/>
      <c r="B429" s="11"/>
      <c r="C429" s="11"/>
      <c r="D429" s="11"/>
      <c r="E429" s="11"/>
      <c r="F429" s="11"/>
      <c r="G429" s="11"/>
      <c r="H429" s="11"/>
      <c r="I429" s="11"/>
      <c r="J429" s="11"/>
      <c r="K429" s="11"/>
      <c r="L429" s="11"/>
      <c r="M429" s="11"/>
      <c r="N429" s="11"/>
      <c r="O429" s="11"/>
      <c r="P429" s="11"/>
      <c r="Q429" s="11"/>
      <c r="R429" s="11"/>
      <c r="S429" s="11"/>
      <c r="T429" s="11"/>
      <c r="U429" s="11"/>
      <c r="V429" s="11"/>
      <c r="W429" s="11"/>
      <c r="X429" s="11"/>
      <c r="Y429" s="11"/>
      <c r="Z429" s="11"/>
      <c r="AA429" s="11"/>
      <c r="AB429" s="11"/>
      <c r="AC429" s="11"/>
      <c r="AD429" s="11"/>
      <c r="AE429" s="11"/>
      <c r="AF429" s="11"/>
      <c r="AG429" s="11"/>
      <c r="AH429" s="11"/>
      <c r="AI429" s="11"/>
      <c r="AJ429" s="11"/>
      <c r="AK429" s="11"/>
      <c r="AL429" s="11"/>
      <c r="AM429" s="11"/>
      <c r="AN429" s="11"/>
      <c r="AO429" s="11"/>
      <c r="AP429" s="11"/>
      <c r="AQ429" s="11"/>
      <c r="AR429" s="11"/>
      <c r="AS429" s="11"/>
      <c r="AT429" s="11"/>
      <c r="AU429" s="11"/>
      <c r="AV429" s="11"/>
      <c r="AW429" s="11"/>
      <c r="AX429" s="11"/>
      <c r="AY429" s="11"/>
      <c r="AZ429" s="11"/>
      <c r="BA429" s="11"/>
      <c r="BB429" s="11"/>
      <c r="BC429" s="11"/>
      <c r="BD429" s="11"/>
      <c r="BE429" s="11"/>
      <c r="BF429" s="11"/>
      <c r="BG429" s="11"/>
      <c r="BH429" s="11"/>
      <c r="BI429" s="11"/>
      <c r="BJ429" s="11"/>
      <c r="BK429" s="11"/>
      <c r="BL429" s="11"/>
      <c r="BM429" s="11"/>
      <c r="BN429" s="11"/>
      <c r="BO429" s="11"/>
      <c r="BP429" s="11"/>
      <c r="BQ429" s="11"/>
      <c r="BR429" s="11"/>
      <c r="BS429" s="11"/>
      <c r="BT429" s="11"/>
      <c r="BU429" s="11"/>
      <c r="BV429" s="11"/>
      <c r="BW429" s="11"/>
      <c r="BX429" s="11"/>
      <c r="BY429" s="11"/>
      <c r="BZ429" s="11"/>
      <c r="CA429" s="11"/>
      <c r="CB429" s="11"/>
      <c r="CC429" s="11"/>
      <c r="CD429" s="11"/>
    </row>
    <row r="430" spans="1:82" x14ac:dyDescent="0.2">
      <c r="A430" s="11"/>
      <c r="B430" s="11"/>
      <c r="C430" s="11"/>
      <c r="D430" s="11"/>
      <c r="E430" s="11"/>
      <c r="F430" s="11"/>
      <c r="G430" s="11"/>
      <c r="H430" s="11"/>
      <c r="I430" s="11"/>
      <c r="J430" s="11"/>
      <c r="K430" s="11"/>
      <c r="L430" s="11"/>
      <c r="M430" s="11"/>
      <c r="N430" s="11"/>
      <c r="O430" s="11"/>
      <c r="P430" s="11"/>
      <c r="Q430" s="11"/>
      <c r="R430" s="11"/>
      <c r="S430" s="11"/>
      <c r="T430" s="11"/>
      <c r="U430" s="11"/>
      <c r="V430" s="11"/>
      <c r="W430" s="11"/>
      <c r="X430" s="11"/>
      <c r="Y430" s="11"/>
      <c r="Z430" s="11"/>
      <c r="AA430" s="11"/>
      <c r="AB430" s="11"/>
      <c r="AC430" s="11"/>
      <c r="AD430" s="11"/>
      <c r="AE430" s="11"/>
      <c r="AF430" s="11"/>
      <c r="AG430" s="11"/>
      <c r="AH430" s="11"/>
      <c r="AI430" s="11"/>
      <c r="AJ430" s="11"/>
      <c r="AK430" s="11"/>
      <c r="AL430" s="11"/>
      <c r="AM430" s="11"/>
      <c r="AN430" s="11"/>
      <c r="AO430" s="11"/>
      <c r="AP430" s="11"/>
      <c r="AQ430" s="11"/>
      <c r="AR430" s="11"/>
      <c r="AS430" s="11"/>
      <c r="AT430" s="11"/>
      <c r="AU430" s="11"/>
      <c r="AV430" s="11"/>
      <c r="AW430" s="11"/>
      <c r="AX430" s="11"/>
      <c r="AY430" s="11"/>
      <c r="AZ430" s="11"/>
      <c r="BA430" s="11"/>
      <c r="BB430" s="11"/>
      <c r="BC430" s="11"/>
      <c r="BD430" s="11"/>
      <c r="BE430" s="11"/>
      <c r="BF430" s="11"/>
      <c r="BG430" s="11"/>
      <c r="BH430" s="11"/>
      <c r="BI430" s="11"/>
      <c r="BJ430" s="11"/>
      <c r="BK430" s="11"/>
      <c r="BL430" s="11"/>
      <c r="BM430" s="11"/>
      <c r="BN430" s="11"/>
      <c r="BO430" s="11"/>
      <c r="BP430" s="11"/>
      <c r="BQ430" s="11"/>
      <c r="BR430" s="11"/>
      <c r="BS430" s="11"/>
      <c r="BT430" s="11"/>
      <c r="BU430" s="11"/>
      <c r="BV430" s="11"/>
      <c r="BW430" s="11"/>
      <c r="BX430" s="11"/>
      <c r="BY430" s="11"/>
      <c r="BZ430" s="11"/>
      <c r="CA430" s="11"/>
      <c r="CB430" s="11"/>
      <c r="CC430" s="11"/>
      <c r="CD430" s="11"/>
    </row>
    <row r="431" spans="1:82" x14ac:dyDescent="0.2">
      <c r="A431" s="11"/>
      <c r="B431" s="11"/>
      <c r="C431" s="11"/>
      <c r="D431" s="11"/>
      <c r="E431" s="11"/>
      <c r="F431" s="11"/>
      <c r="G431" s="11"/>
      <c r="H431" s="11"/>
      <c r="I431" s="11"/>
      <c r="J431" s="11"/>
      <c r="K431" s="11"/>
      <c r="L431" s="11"/>
      <c r="M431" s="11"/>
      <c r="N431" s="11"/>
      <c r="O431" s="11"/>
      <c r="P431" s="11"/>
      <c r="Q431" s="11"/>
      <c r="R431" s="11"/>
      <c r="S431" s="11"/>
      <c r="T431" s="11"/>
      <c r="U431" s="11"/>
      <c r="V431" s="11"/>
      <c r="W431" s="11"/>
      <c r="X431" s="11"/>
      <c r="Y431" s="11"/>
      <c r="Z431" s="11"/>
      <c r="AA431" s="11"/>
      <c r="AB431" s="11"/>
      <c r="AC431" s="11"/>
      <c r="AD431" s="11"/>
      <c r="AE431" s="11"/>
      <c r="AF431" s="11"/>
      <c r="AG431" s="11"/>
      <c r="AH431" s="11"/>
      <c r="AI431" s="11"/>
      <c r="AJ431" s="11"/>
      <c r="AK431" s="11"/>
      <c r="AL431" s="11"/>
      <c r="AM431" s="11"/>
      <c r="AN431" s="11"/>
      <c r="AO431" s="11"/>
      <c r="AP431" s="11"/>
      <c r="AQ431" s="11"/>
      <c r="AR431" s="11"/>
      <c r="AS431" s="11"/>
      <c r="AT431" s="11"/>
      <c r="AU431" s="11"/>
      <c r="AV431" s="11"/>
      <c r="AW431" s="11"/>
      <c r="AX431" s="11"/>
      <c r="AY431" s="11"/>
      <c r="AZ431" s="11"/>
      <c r="BA431" s="11"/>
      <c r="BB431" s="11"/>
      <c r="BC431" s="11"/>
      <c r="BD431" s="11"/>
      <c r="BE431" s="11"/>
      <c r="BF431" s="11"/>
      <c r="BG431" s="11"/>
      <c r="BH431" s="11"/>
      <c r="BI431" s="11"/>
      <c r="BJ431" s="11"/>
      <c r="BK431" s="11"/>
      <c r="BL431" s="11"/>
      <c r="BM431" s="11"/>
      <c r="BN431" s="11"/>
      <c r="BO431" s="11"/>
      <c r="BP431" s="11"/>
      <c r="BQ431" s="11"/>
      <c r="BR431" s="11"/>
      <c r="BS431" s="11"/>
      <c r="BT431" s="11"/>
      <c r="BU431" s="11"/>
      <c r="BV431" s="11"/>
      <c r="BW431" s="11"/>
      <c r="BX431" s="11"/>
      <c r="BY431" s="11"/>
      <c r="BZ431" s="11"/>
      <c r="CA431" s="11"/>
      <c r="CB431" s="11"/>
      <c r="CC431" s="11"/>
      <c r="CD431" s="11"/>
    </row>
    <row r="432" spans="1:82" x14ac:dyDescent="0.2">
      <c r="A432" s="11"/>
      <c r="B432" s="11"/>
      <c r="C432" s="11"/>
      <c r="D432" s="11"/>
      <c r="E432" s="11"/>
      <c r="F432" s="11"/>
      <c r="G432" s="11"/>
      <c r="H432" s="11"/>
      <c r="I432" s="11"/>
      <c r="J432" s="11"/>
      <c r="K432" s="11"/>
      <c r="L432" s="11"/>
      <c r="M432" s="11"/>
      <c r="N432" s="11"/>
      <c r="O432" s="11"/>
      <c r="P432" s="11"/>
      <c r="Q432" s="11"/>
      <c r="R432" s="11"/>
      <c r="S432" s="11"/>
      <c r="T432" s="11"/>
      <c r="U432" s="11"/>
      <c r="V432" s="11"/>
      <c r="W432" s="11"/>
      <c r="X432" s="11"/>
      <c r="Y432" s="11"/>
      <c r="Z432" s="11"/>
      <c r="AA432" s="11"/>
      <c r="AB432" s="11"/>
      <c r="AC432" s="11"/>
      <c r="AD432" s="11"/>
      <c r="AE432" s="11"/>
      <c r="AF432" s="11"/>
      <c r="AG432" s="11"/>
      <c r="AH432" s="11"/>
      <c r="AI432" s="11"/>
      <c r="AJ432" s="11"/>
      <c r="AK432" s="11"/>
      <c r="AL432" s="11"/>
      <c r="AM432" s="11"/>
      <c r="AN432" s="11"/>
      <c r="AO432" s="11"/>
      <c r="AP432" s="11"/>
      <c r="AQ432" s="11"/>
      <c r="AR432" s="11"/>
      <c r="AS432" s="11"/>
      <c r="AT432" s="11"/>
      <c r="AU432" s="11"/>
      <c r="AV432" s="11"/>
      <c r="AW432" s="11"/>
      <c r="AX432" s="11"/>
      <c r="AY432" s="11"/>
      <c r="AZ432" s="11"/>
      <c r="BA432" s="11"/>
      <c r="BB432" s="11"/>
      <c r="BC432" s="11"/>
      <c r="BD432" s="11"/>
      <c r="BE432" s="11"/>
      <c r="BF432" s="11"/>
      <c r="BG432" s="11"/>
      <c r="BH432" s="11"/>
      <c r="BI432" s="11"/>
      <c r="BJ432" s="11"/>
      <c r="BK432" s="11"/>
      <c r="BL432" s="11"/>
      <c r="BM432" s="11"/>
      <c r="BN432" s="11"/>
      <c r="BO432" s="11"/>
      <c r="BP432" s="11"/>
      <c r="BQ432" s="11"/>
      <c r="BR432" s="11"/>
      <c r="BS432" s="11"/>
      <c r="BT432" s="11"/>
      <c r="BU432" s="11"/>
      <c r="BV432" s="11"/>
      <c r="BW432" s="11"/>
      <c r="BX432" s="11"/>
      <c r="BY432" s="11"/>
      <c r="BZ432" s="11"/>
      <c r="CA432" s="11"/>
      <c r="CB432" s="11"/>
      <c r="CC432" s="11"/>
      <c r="CD432" s="11"/>
    </row>
    <row r="433" spans="1:82" x14ac:dyDescent="0.2">
      <c r="A433" s="11"/>
      <c r="B433" s="11"/>
      <c r="C433" s="11"/>
      <c r="D433" s="11"/>
      <c r="E433" s="11"/>
      <c r="F433" s="11"/>
      <c r="G433" s="11"/>
      <c r="H433" s="11"/>
      <c r="I433" s="11"/>
      <c r="J433" s="11"/>
      <c r="K433" s="11"/>
      <c r="L433" s="11"/>
      <c r="M433" s="11"/>
      <c r="N433" s="11"/>
      <c r="O433" s="11"/>
      <c r="P433" s="11"/>
      <c r="Q433" s="11"/>
      <c r="R433" s="11"/>
      <c r="S433" s="11"/>
      <c r="T433" s="11"/>
      <c r="U433" s="11"/>
      <c r="V433" s="11"/>
      <c r="W433" s="11"/>
      <c r="X433" s="11"/>
      <c r="Y433" s="11"/>
      <c r="Z433" s="11"/>
      <c r="AA433" s="11"/>
      <c r="AB433" s="11"/>
      <c r="AC433" s="11"/>
      <c r="AD433" s="11"/>
      <c r="AE433" s="11"/>
      <c r="AF433" s="11"/>
      <c r="AG433" s="11"/>
      <c r="AH433" s="11"/>
      <c r="AI433" s="11"/>
      <c r="AJ433" s="11"/>
      <c r="AK433" s="11"/>
      <c r="AL433" s="11"/>
      <c r="AM433" s="11"/>
      <c r="AN433" s="11"/>
      <c r="AO433" s="11"/>
      <c r="AP433" s="11"/>
      <c r="AQ433" s="11"/>
      <c r="AR433" s="11"/>
      <c r="AS433" s="11"/>
      <c r="AT433" s="11"/>
      <c r="AU433" s="11"/>
      <c r="AV433" s="11"/>
      <c r="AW433" s="11"/>
      <c r="AX433" s="11"/>
      <c r="AY433" s="11"/>
      <c r="AZ433" s="11"/>
      <c r="BA433" s="11"/>
      <c r="BB433" s="11"/>
      <c r="BC433" s="11"/>
      <c r="BD433" s="11"/>
      <c r="BE433" s="11"/>
      <c r="BF433" s="11"/>
      <c r="BG433" s="11"/>
      <c r="BH433" s="11"/>
      <c r="BI433" s="11"/>
      <c r="BJ433" s="11"/>
      <c r="BK433" s="11"/>
      <c r="BL433" s="11"/>
      <c r="BM433" s="11"/>
      <c r="BN433" s="11"/>
      <c r="BO433" s="11"/>
      <c r="BP433" s="11"/>
      <c r="BQ433" s="11"/>
      <c r="BR433" s="11"/>
      <c r="BS433" s="11"/>
      <c r="BT433" s="11"/>
      <c r="BU433" s="11"/>
      <c r="BV433" s="11"/>
      <c r="BW433" s="11"/>
      <c r="BX433" s="11"/>
      <c r="BY433" s="11"/>
      <c r="BZ433" s="11"/>
      <c r="CA433" s="11"/>
      <c r="CB433" s="11"/>
      <c r="CC433" s="11"/>
      <c r="CD433" s="11"/>
    </row>
    <row r="434" spans="1:82" x14ac:dyDescent="0.2">
      <c r="A434" s="11"/>
      <c r="B434" s="11"/>
      <c r="C434" s="11"/>
      <c r="D434" s="11"/>
      <c r="E434" s="11"/>
      <c r="F434" s="11"/>
      <c r="G434" s="11"/>
      <c r="H434" s="11"/>
      <c r="I434" s="11"/>
      <c r="J434" s="11"/>
      <c r="K434" s="11"/>
      <c r="L434" s="11"/>
      <c r="M434" s="11"/>
      <c r="N434" s="11"/>
      <c r="O434" s="11"/>
      <c r="P434" s="11"/>
      <c r="Q434" s="11"/>
      <c r="R434" s="11"/>
      <c r="S434" s="11"/>
      <c r="T434" s="11"/>
      <c r="U434" s="11"/>
      <c r="V434" s="11"/>
      <c r="W434" s="11"/>
      <c r="X434" s="11"/>
      <c r="Y434" s="11"/>
      <c r="Z434" s="11"/>
      <c r="AA434" s="11"/>
      <c r="AB434" s="11"/>
      <c r="AC434" s="11"/>
      <c r="AD434" s="11"/>
      <c r="AE434" s="11"/>
      <c r="AF434" s="11"/>
      <c r="AG434" s="11"/>
      <c r="AH434" s="11"/>
      <c r="AI434" s="11"/>
      <c r="AJ434" s="11"/>
      <c r="AK434" s="11"/>
      <c r="AL434" s="11"/>
      <c r="AM434" s="11"/>
      <c r="AN434" s="11"/>
      <c r="AO434" s="11"/>
      <c r="AP434" s="11"/>
      <c r="AQ434" s="11"/>
      <c r="AR434" s="11"/>
      <c r="AS434" s="11"/>
      <c r="AT434" s="11"/>
      <c r="AU434" s="11"/>
      <c r="AV434" s="11"/>
      <c r="AW434" s="11"/>
      <c r="AX434" s="11"/>
      <c r="AY434" s="11"/>
      <c r="AZ434" s="11"/>
      <c r="BA434" s="11"/>
      <c r="BB434" s="11"/>
      <c r="BC434" s="11"/>
      <c r="BD434" s="11"/>
      <c r="BE434" s="11"/>
      <c r="BF434" s="11"/>
      <c r="BG434" s="11"/>
      <c r="BH434" s="11"/>
      <c r="BI434" s="11"/>
      <c r="BJ434" s="11"/>
      <c r="BK434" s="11"/>
      <c r="BL434" s="11"/>
      <c r="BM434" s="11"/>
      <c r="BN434" s="11"/>
      <c r="BO434" s="11"/>
      <c r="BP434" s="11"/>
      <c r="BQ434" s="11"/>
      <c r="BR434" s="11"/>
      <c r="BS434" s="11"/>
      <c r="BT434" s="11"/>
      <c r="BU434" s="11"/>
      <c r="BV434" s="11"/>
      <c r="BW434" s="11"/>
      <c r="BX434" s="11"/>
      <c r="BY434" s="11"/>
      <c r="BZ434" s="11"/>
      <c r="CA434" s="11"/>
      <c r="CB434" s="11"/>
      <c r="CC434" s="11"/>
      <c r="CD434" s="11"/>
    </row>
    <row r="435" spans="1:82" x14ac:dyDescent="0.2">
      <c r="A435" s="11"/>
      <c r="B435" s="11"/>
      <c r="C435" s="11"/>
      <c r="D435" s="11"/>
      <c r="E435" s="11"/>
      <c r="F435" s="11"/>
      <c r="G435" s="11"/>
      <c r="H435" s="11"/>
      <c r="I435" s="11"/>
      <c r="J435" s="11"/>
      <c r="K435" s="11"/>
      <c r="L435" s="11"/>
      <c r="M435" s="11"/>
      <c r="N435" s="11"/>
      <c r="O435" s="11"/>
      <c r="P435" s="11"/>
      <c r="Q435" s="11"/>
      <c r="R435" s="11"/>
      <c r="S435" s="11"/>
      <c r="T435" s="11"/>
      <c r="U435" s="11"/>
      <c r="V435" s="11"/>
      <c r="W435" s="11"/>
      <c r="X435" s="11"/>
      <c r="Y435" s="11"/>
      <c r="Z435" s="11"/>
      <c r="AA435" s="11"/>
      <c r="AB435" s="11"/>
      <c r="AC435" s="11"/>
      <c r="AD435" s="11"/>
      <c r="AE435" s="11"/>
      <c r="AF435" s="11"/>
      <c r="AG435" s="11"/>
      <c r="AH435" s="11"/>
      <c r="AI435" s="11"/>
      <c r="AJ435" s="11"/>
      <c r="AK435" s="11"/>
      <c r="AL435" s="11"/>
      <c r="AM435" s="11"/>
      <c r="AN435" s="11"/>
      <c r="AO435" s="11"/>
      <c r="AP435" s="11"/>
      <c r="AQ435" s="11"/>
      <c r="AR435" s="11"/>
      <c r="AS435" s="11"/>
      <c r="AT435" s="11"/>
      <c r="AU435" s="11"/>
      <c r="AV435" s="11"/>
      <c r="AW435" s="11"/>
      <c r="AX435" s="11"/>
      <c r="AY435" s="11"/>
      <c r="AZ435" s="11"/>
      <c r="BA435" s="11"/>
      <c r="BB435" s="11"/>
      <c r="BC435" s="11"/>
      <c r="BD435" s="11"/>
      <c r="BE435" s="11"/>
      <c r="BF435" s="11"/>
      <c r="BG435" s="11"/>
      <c r="BH435" s="11"/>
      <c r="BI435" s="11"/>
      <c r="BJ435" s="11"/>
      <c r="BK435" s="11"/>
      <c r="BL435" s="11"/>
      <c r="BM435" s="11"/>
      <c r="BN435" s="11"/>
      <c r="BO435" s="11"/>
      <c r="BP435" s="11"/>
      <c r="BQ435" s="11"/>
      <c r="BR435" s="11"/>
      <c r="BS435" s="11"/>
      <c r="BT435" s="11"/>
      <c r="BU435" s="11"/>
      <c r="BV435" s="11"/>
      <c r="BW435" s="11"/>
      <c r="BX435" s="11"/>
      <c r="BY435" s="11"/>
      <c r="BZ435" s="11"/>
      <c r="CA435" s="11"/>
      <c r="CB435" s="11"/>
      <c r="CC435" s="11"/>
      <c r="CD435" s="11"/>
    </row>
    <row r="436" spans="1:82" x14ac:dyDescent="0.2">
      <c r="A436" s="11"/>
      <c r="B436" s="11"/>
      <c r="C436" s="11"/>
      <c r="D436" s="11"/>
      <c r="E436" s="11"/>
      <c r="F436" s="11"/>
      <c r="G436" s="11"/>
      <c r="H436" s="11"/>
      <c r="I436" s="11"/>
      <c r="J436" s="11"/>
      <c r="K436" s="11"/>
      <c r="L436" s="11"/>
      <c r="M436" s="11"/>
      <c r="N436" s="11"/>
      <c r="O436" s="11"/>
      <c r="P436" s="11"/>
      <c r="Q436" s="11"/>
      <c r="R436" s="11"/>
      <c r="S436" s="11"/>
      <c r="T436" s="11"/>
      <c r="U436" s="11"/>
      <c r="V436" s="11"/>
      <c r="W436" s="11"/>
      <c r="X436" s="11"/>
      <c r="Y436" s="11"/>
      <c r="Z436" s="11"/>
      <c r="AA436" s="11"/>
      <c r="AB436" s="11"/>
      <c r="AC436" s="11"/>
      <c r="AD436" s="11"/>
      <c r="AE436" s="11"/>
      <c r="AF436" s="11"/>
      <c r="AG436" s="11"/>
      <c r="AH436" s="11"/>
      <c r="AI436" s="11"/>
      <c r="AJ436" s="11"/>
      <c r="AK436" s="11"/>
      <c r="AL436" s="11"/>
      <c r="AM436" s="11"/>
      <c r="AN436" s="11"/>
      <c r="AO436" s="11"/>
      <c r="AP436" s="11"/>
      <c r="AQ436" s="11"/>
      <c r="AR436" s="11"/>
      <c r="AS436" s="11"/>
      <c r="AT436" s="11"/>
      <c r="AU436" s="11"/>
      <c r="AV436" s="11"/>
      <c r="AW436" s="11"/>
      <c r="AX436" s="11"/>
      <c r="AY436" s="11"/>
      <c r="AZ436" s="11"/>
      <c r="BA436" s="11"/>
      <c r="BB436" s="11"/>
      <c r="BC436" s="11"/>
      <c r="BD436" s="11"/>
      <c r="BE436" s="11"/>
      <c r="BF436" s="11"/>
      <c r="BG436" s="11"/>
      <c r="BH436" s="11"/>
      <c r="BI436" s="11"/>
      <c r="BJ436" s="11"/>
      <c r="BK436" s="11"/>
      <c r="BL436" s="11"/>
      <c r="BM436" s="11"/>
      <c r="BN436" s="11"/>
      <c r="BO436" s="11"/>
      <c r="BP436" s="11"/>
      <c r="BQ436" s="11"/>
      <c r="BR436" s="11"/>
      <c r="BS436" s="11"/>
      <c r="BT436" s="11"/>
      <c r="BU436" s="11"/>
      <c r="BV436" s="11"/>
      <c r="BW436" s="11"/>
      <c r="BX436" s="11"/>
      <c r="BY436" s="11"/>
      <c r="BZ436" s="11"/>
      <c r="CA436" s="11"/>
      <c r="CB436" s="11"/>
      <c r="CC436" s="11"/>
      <c r="CD436" s="11"/>
    </row>
    <row r="437" spans="1:82" x14ac:dyDescent="0.2">
      <c r="A437" s="11"/>
      <c r="B437" s="11"/>
      <c r="C437" s="11"/>
      <c r="D437" s="11"/>
      <c r="E437" s="11"/>
      <c r="F437" s="11"/>
      <c r="G437" s="11"/>
      <c r="H437" s="11"/>
      <c r="I437" s="11"/>
      <c r="J437" s="11"/>
      <c r="K437" s="11"/>
      <c r="L437" s="11"/>
      <c r="M437" s="11"/>
      <c r="N437" s="11"/>
      <c r="O437" s="11"/>
      <c r="P437" s="11"/>
      <c r="Q437" s="11"/>
      <c r="R437" s="11"/>
      <c r="S437" s="11"/>
      <c r="T437" s="11"/>
      <c r="U437" s="11"/>
      <c r="V437" s="11"/>
      <c r="W437" s="11"/>
      <c r="X437" s="11"/>
      <c r="Y437" s="11"/>
      <c r="Z437" s="11"/>
      <c r="AA437" s="11"/>
      <c r="AB437" s="11"/>
      <c r="AC437" s="11"/>
      <c r="AD437" s="11"/>
      <c r="AE437" s="11"/>
      <c r="AF437" s="11"/>
      <c r="AG437" s="11"/>
      <c r="AH437" s="11"/>
      <c r="AI437" s="11"/>
      <c r="AJ437" s="11"/>
      <c r="AK437" s="11"/>
      <c r="AL437" s="11"/>
      <c r="AM437" s="11"/>
      <c r="AN437" s="11"/>
      <c r="AO437" s="11"/>
      <c r="AP437" s="11"/>
      <c r="AQ437" s="11"/>
      <c r="AR437" s="11"/>
      <c r="AS437" s="11"/>
      <c r="AT437" s="11"/>
      <c r="AU437" s="11"/>
      <c r="AV437" s="11"/>
      <c r="AW437" s="11"/>
      <c r="AX437" s="11"/>
      <c r="AY437" s="11"/>
      <c r="AZ437" s="11"/>
      <c r="BA437" s="11"/>
      <c r="BB437" s="11"/>
      <c r="BC437" s="11"/>
      <c r="BD437" s="11"/>
      <c r="BE437" s="11"/>
      <c r="BF437" s="11"/>
      <c r="BG437" s="11"/>
      <c r="BH437" s="11"/>
      <c r="BI437" s="11"/>
      <c r="BJ437" s="11"/>
      <c r="BK437" s="11"/>
      <c r="BL437" s="11"/>
      <c r="BM437" s="11"/>
      <c r="BN437" s="11"/>
      <c r="BO437" s="11"/>
      <c r="BP437" s="11"/>
      <c r="BQ437" s="11"/>
      <c r="BR437" s="11"/>
      <c r="BS437" s="11"/>
      <c r="BT437" s="11"/>
      <c r="BU437" s="11"/>
      <c r="BV437" s="11"/>
      <c r="BW437" s="11"/>
      <c r="BX437" s="11"/>
      <c r="BY437" s="11"/>
      <c r="BZ437" s="11"/>
      <c r="CA437" s="11"/>
      <c r="CB437" s="11"/>
      <c r="CC437" s="11"/>
      <c r="CD437" s="11"/>
    </row>
    <row r="438" spans="1:82" x14ac:dyDescent="0.2">
      <c r="A438" s="11"/>
      <c r="B438" s="11"/>
      <c r="C438" s="11"/>
      <c r="D438" s="11"/>
      <c r="E438" s="11"/>
      <c r="F438" s="11"/>
      <c r="G438" s="11"/>
      <c r="H438" s="11"/>
      <c r="I438" s="11"/>
      <c r="J438" s="11"/>
      <c r="K438" s="11"/>
      <c r="L438" s="11"/>
      <c r="M438" s="11"/>
      <c r="N438" s="11"/>
      <c r="O438" s="11"/>
      <c r="P438" s="11"/>
      <c r="Q438" s="11"/>
      <c r="R438" s="11"/>
      <c r="S438" s="11"/>
      <c r="T438" s="11"/>
      <c r="U438" s="11"/>
      <c r="V438" s="11"/>
      <c r="W438" s="11"/>
      <c r="X438" s="11"/>
      <c r="Y438" s="11"/>
      <c r="Z438" s="11"/>
      <c r="AA438" s="11"/>
      <c r="AB438" s="11"/>
      <c r="AC438" s="11"/>
      <c r="AD438" s="11"/>
      <c r="AE438" s="11"/>
      <c r="AF438" s="11"/>
      <c r="AG438" s="11"/>
      <c r="AH438" s="11"/>
      <c r="AI438" s="11"/>
      <c r="AJ438" s="11"/>
      <c r="AK438" s="11"/>
      <c r="AL438" s="11"/>
      <c r="AM438" s="11"/>
      <c r="AN438" s="11"/>
      <c r="AO438" s="11"/>
      <c r="AP438" s="11"/>
      <c r="AQ438" s="11"/>
      <c r="AR438" s="11"/>
      <c r="AS438" s="11"/>
      <c r="AT438" s="11"/>
      <c r="AU438" s="11"/>
      <c r="AV438" s="11"/>
      <c r="AW438" s="11"/>
      <c r="AX438" s="11"/>
      <c r="AY438" s="11"/>
      <c r="AZ438" s="11"/>
      <c r="BA438" s="11"/>
      <c r="BB438" s="11"/>
      <c r="BC438" s="11"/>
      <c r="BD438" s="11"/>
      <c r="BE438" s="11"/>
      <c r="BF438" s="11"/>
      <c r="BG438" s="11"/>
      <c r="BH438" s="11"/>
      <c r="BI438" s="11"/>
      <c r="BJ438" s="11"/>
      <c r="BK438" s="11"/>
      <c r="BL438" s="11"/>
      <c r="BM438" s="11"/>
      <c r="BN438" s="11"/>
      <c r="BO438" s="11"/>
      <c r="BP438" s="11"/>
      <c r="BQ438" s="11"/>
      <c r="BR438" s="11"/>
      <c r="BS438" s="11"/>
      <c r="BT438" s="11"/>
      <c r="BU438" s="11"/>
      <c r="BV438" s="11"/>
      <c r="BW438" s="11"/>
      <c r="BX438" s="11"/>
      <c r="BY438" s="11"/>
      <c r="BZ438" s="11"/>
      <c r="CA438" s="11"/>
      <c r="CB438" s="11"/>
      <c r="CC438" s="11"/>
      <c r="CD438" s="11"/>
    </row>
    <row r="439" spans="1:82" x14ac:dyDescent="0.2">
      <c r="A439" s="11"/>
      <c r="B439" s="11"/>
      <c r="C439" s="11"/>
      <c r="D439" s="11"/>
      <c r="E439" s="11"/>
      <c r="F439" s="11"/>
      <c r="G439" s="11"/>
      <c r="H439" s="11"/>
      <c r="I439" s="11"/>
      <c r="J439" s="11"/>
      <c r="K439" s="11"/>
      <c r="L439" s="11"/>
      <c r="M439" s="11"/>
      <c r="N439" s="11"/>
      <c r="O439" s="11"/>
      <c r="P439" s="11"/>
      <c r="Q439" s="11"/>
      <c r="R439" s="11"/>
      <c r="S439" s="11"/>
      <c r="T439" s="11"/>
      <c r="U439" s="11"/>
      <c r="V439" s="11"/>
      <c r="W439" s="11"/>
      <c r="X439" s="11"/>
      <c r="Y439" s="11"/>
      <c r="Z439" s="11"/>
      <c r="AA439" s="11"/>
      <c r="AB439" s="11"/>
      <c r="AC439" s="11"/>
      <c r="AD439" s="11"/>
      <c r="AE439" s="11"/>
      <c r="AF439" s="11"/>
      <c r="AG439" s="11"/>
      <c r="AH439" s="11"/>
      <c r="AI439" s="11"/>
      <c r="AJ439" s="11"/>
      <c r="AK439" s="11"/>
      <c r="AL439" s="11"/>
      <c r="AM439" s="11"/>
      <c r="AN439" s="11"/>
      <c r="AO439" s="11"/>
      <c r="AP439" s="11"/>
      <c r="AQ439" s="11"/>
      <c r="AR439" s="11"/>
      <c r="AS439" s="11"/>
      <c r="AT439" s="11"/>
      <c r="AU439" s="11"/>
      <c r="AV439" s="11"/>
      <c r="AW439" s="11"/>
      <c r="AX439" s="11"/>
      <c r="AY439" s="11"/>
      <c r="AZ439" s="11"/>
      <c r="BA439" s="11"/>
      <c r="BB439" s="11"/>
      <c r="BC439" s="11"/>
      <c r="BD439" s="11"/>
      <c r="BE439" s="11"/>
      <c r="BF439" s="11"/>
      <c r="BG439" s="11"/>
      <c r="BH439" s="11"/>
      <c r="BI439" s="11"/>
      <c r="BJ439" s="11"/>
      <c r="BK439" s="11"/>
      <c r="BL439" s="11"/>
      <c r="BM439" s="11"/>
      <c r="BN439" s="11"/>
      <c r="BO439" s="11"/>
      <c r="BP439" s="11"/>
      <c r="BQ439" s="11"/>
      <c r="BR439" s="11"/>
      <c r="BS439" s="11"/>
      <c r="BT439" s="11"/>
      <c r="BU439" s="11"/>
      <c r="BV439" s="11"/>
      <c r="BW439" s="11"/>
      <c r="BX439" s="11"/>
      <c r="BY439" s="11"/>
      <c r="BZ439" s="11"/>
      <c r="CA439" s="11"/>
      <c r="CB439" s="11"/>
      <c r="CC439" s="11"/>
      <c r="CD439" s="11"/>
    </row>
    <row r="440" spans="1:82" x14ac:dyDescent="0.2">
      <c r="A440" s="11"/>
      <c r="B440" s="11"/>
      <c r="C440" s="11"/>
      <c r="D440" s="11"/>
      <c r="E440" s="11"/>
      <c r="F440" s="11"/>
      <c r="G440" s="11"/>
      <c r="H440" s="11"/>
      <c r="I440" s="11"/>
      <c r="J440" s="11"/>
      <c r="K440" s="11"/>
      <c r="L440" s="11"/>
      <c r="M440" s="11"/>
      <c r="N440" s="11"/>
      <c r="O440" s="11"/>
      <c r="P440" s="11"/>
      <c r="Q440" s="11"/>
      <c r="R440" s="11"/>
      <c r="S440" s="11"/>
      <c r="T440" s="11"/>
      <c r="U440" s="11"/>
      <c r="V440" s="11"/>
      <c r="W440" s="11"/>
      <c r="X440" s="11"/>
      <c r="Y440" s="11"/>
      <c r="Z440" s="11"/>
      <c r="AA440" s="11"/>
      <c r="AB440" s="11"/>
      <c r="AC440" s="11"/>
      <c r="AD440" s="11"/>
      <c r="AE440" s="11"/>
      <c r="AF440" s="11"/>
      <c r="AG440" s="11"/>
      <c r="AH440" s="11"/>
      <c r="AI440" s="11"/>
      <c r="AJ440" s="11"/>
      <c r="AK440" s="11"/>
      <c r="AL440" s="11"/>
      <c r="AM440" s="11"/>
      <c r="AN440" s="11"/>
      <c r="AO440" s="11"/>
      <c r="AP440" s="11"/>
      <c r="AQ440" s="11"/>
      <c r="AR440" s="11"/>
      <c r="AS440" s="11"/>
      <c r="AT440" s="11"/>
      <c r="AU440" s="11"/>
      <c r="AV440" s="11"/>
      <c r="AW440" s="11"/>
      <c r="AX440" s="11"/>
      <c r="AY440" s="11"/>
      <c r="AZ440" s="11"/>
      <c r="BA440" s="11"/>
      <c r="BB440" s="11"/>
      <c r="BC440" s="11"/>
      <c r="BD440" s="11"/>
      <c r="BE440" s="11"/>
      <c r="BF440" s="11"/>
      <c r="BG440" s="11"/>
      <c r="BH440" s="11"/>
      <c r="BI440" s="11"/>
      <c r="BJ440" s="11"/>
      <c r="BK440" s="11"/>
      <c r="BL440" s="11"/>
      <c r="BM440" s="11"/>
      <c r="BN440" s="11"/>
      <c r="BO440" s="11"/>
      <c r="BP440" s="11"/>
      <c r="BQ440" s="11"/>
      <c r="BR440" s="11"/>
      <c r="BS440" s="11"/>
      <c r="BT440" s="11"/>
      <c r="BU440" s="11"/>
      <c r="BV440" s="11"/>
      <c r="BW440" s="11"/>
      <c r="BX440" s="11"/>
      <c r="BY440" s="11"/>
      <c r="BZ440" s="11"/>
      <c r="CA440" s="11"/>
      <c r="CB440" s="11"/>
      <c r="CC440" s="11"/>
      <c r="CD440" s="11"/>
    </row>
    <row r="441" spans="1:82" x14ac:dyDescent="0.2">
      <c r="A441" s="11"/>
      <c r="B441" s="11"/>
      <c r="C441" s="11"/>
      <c r="D441" s="11"/>
      <c r="E441" s="11"/>
      <c r="F441" s="11"/>
      <c r="G441" s="11"/>
      <c r="H441" s="11"/>
      <c r="I441" s="11"/>
      <c r="J441" s="11"/>
      <c r="K441" s="11"/>
      <c r="L441" s="11"/>
      <c r="M441" s="11"/>
      <c r="N441" s="11"/>
      <c r="O441" s="11"/>
      <c r="P441" s="11"/>
      <c r="Q441" s="11"/>
      <c r="R441" s="11"/>
      <c r="S441" s="11"/>
      <c r="T441" s="11"/>
      <c r="U441" s="11"/>
      <c r="V441" s="11"/>
      <c r="W441" s="11"/>
      <c r="X441" s="11"/>
      <c r="Y441" s="11"/>
      <c r="Z441" s="11"/>
      <c r="AA441" s="11"/>
      <c r="AB441" s="11"/>
      <c r="AC441" s="11"/>
      <c r="AD441" s="11"/>
      <c r="AE441" s="11"/>
      <c r="AF441" s="11"/>
      <c r="AG441" s="11"/>
      <c r="AH441" s="11"/>
      <c r="AI441" s="11"/>
      <c r="AJ441" s="11"/>
      <c r="AK441" s="11"/>
      <c r="AL441" s="11"/>
      <c r="AM441" s="11"/>
      <c r="AN441" s="11"/>
      <c r="AO441" s="11"/>
      <c r="AP441" s="11"/>
      <c r="AQ441" s="11"/>
      <c r="AR441" s="11"/>
      <c r="AS441" s="11"/>
      <c r="AT441" s="11"/>
      <c r="AU441" s="11"/>
      <c r="AV441" s="11"/>
      <c r="AW441" s="11"/>
      <c r="AX441" s="11"/>
      <c r="AY441" s="11"/>
      <c r="AZ441" s="11"/>
      <c r="BA441" s="11"/>
      <c r="BB441" s="11"/>
      <c r="BC441" s="11"/>
      <c r="BD441" s="11"/>
      <c r="BE441" s="11"/>
      <c r="BF441" s="11"/>
      <c r="BG441" s="11"/>
      <c r="BH441" s="11"/>
      <c r="BI441" s="11"/>
      <c r="BJ441" s="11"/>
      <c r="BK441" s="11"/>
      <c r="BL441" s="11"/>
      <c r="BM441" s="11"/>
      <c r="BN441" s="11"/>
      <c r="BO441" s="11"/>
      <c r="BP441" s="11"/>
      <c r="BQ441" s="11"/>
      <c r="BR441" s="11"/>
      <c r="BS441" s="11"/>
      <c r="BT441" s="11"/>
      <c r="BU441" s="11"/>
      <c r="BV441" s="11"/>
      <c r="BW441" s="11"/>
      <c r="BX441" s="11"/>
      <c r="BY441" s="11"/>
      <c r="BZ441" s="11"/>
      <c r="CA441" s="11"/>
      <c r="CB441" s="11"/>
      <c r="CC441" s="11"/>
      <c r="CD441" s="11"/>
    </row>
    <row r="442" spans="1:82" x14ac:dyDescent="0.2">
      <c r="A442" s="11"/>
      <c r="B442" s="11"/>
      <c r="C442" s="11"/>
      <c r="D442" s="11"/>
      <c r="E442" s="11"/>
      <c r="F442" s="11"/>
      <c r="G442" s="11"/>
      <c r="H442" s="11"/>
      <c r="I442" s="11"/>
      <c r="J442" s="11"/>
      <c r="K442" s="11"/>
      <c r="L442" s="11"/>
      <c r="M442" s="11"/>
      <c r="N442" s="11"/>
      <c r="O442" s="11"/>
      <c r="P442" s="11"/>
      <c r="Q442" s="11"/>
      <c r="R442" s="11"/>
      <c r="S442" s="11"/>
      <c r="T442" s="11"/>
      <c r="U442" s="11"/>
      <c r="V442" s="11"/>
      <c r="W442" s="11"/>
      <c r="X442" s="11"/>
      <c r="Y442" s="11"/>
      <c r="Z442" s="11"/>
      <c r="AA442" s="11"/>
      <c r="AB442" s="11"/>
      <c r="AC442" s="11"/>
      <c r="AD442" s="11"/>
      <c r="AE442" s="11"/>
      <c r="AF442" s="11"/>
      <c r="AG442" s="11"/>
      <c r="AH442" s="11"/>
      <c r="AI442" s="11"/>
      <c r="AJ442" s="11"/>
      <c r="AK442" s="11"/>
      <c r="AL442" s="11"/>
      <c r="AM442" s="11"/>
      <c r="AN442" s="11"/>
      <c r="AO442" s="11"/>
      <c r="AP442" s="11"/>
      <c r="AQ442" s="11"/>
      <c r="AR442" s="11"/>
      <c r="AS442" s="11"/>
      <c r="AT442" s="11"/>
      <c r="AU442" s="11"/>
      <c r="AV442" s="11"/>
      <c r="AW442" s="11"/>
      <c r="AX442" s="11"/>
      <c r="AY442" s="11"/>
      <c r="AZ442" s="11"/>
      <c r="BA442" s="11"/>
      <c r="BB442" s="11"/>
      <c r="BC442" s="11"/>
      <c r="BD442" s="11"/>
      <c r="BE442" s="11"/>
      <c r="BF442" s="11"/>
      <c r="BG442" s="11"/>
      <c r="BH442" s="11"/>
      <c r="BI442" s="11"/>
      <c r="BJ442" s="11"/>
      <c r="BK442" s="11"/>
      <c r="BL442" s="11"/>
      <c r="BM442" s="11"/>
      <c r="BN442" s="11"/>
      <c r="BO442" s="11"/>
      <c r="BP442" s="11"/>
      <c r="BQ442" s="11"/>
      <c r="BR442" s="11"/>
      <c r="BS442" s="11"/>
      <c r="BT442" s="11"/>
      <c r="BU442" s="11"/>
      <c r="BV442" s="11"/>
      <c r="BW442" s="11"/>
      <c r="BX442" s="11"/>
      <c r="BY442" s="11"/>
      <c r="BZ442" s="11"/>
      <c r="CA442" s="11"/>
      <c r="CB442" s="11"/>
      <c r="CC442" s="11"/>
      <c r="CD442" s="11"/>
    </row>
    <row r="443" spans="1:82" x14ac:dyDescent="0.2">
      <c r="A443" s="11"/>
      <c r="B443" s="11"/>
      <c r="C443" s="11"/>
      <c r="D443" s="11"/>
      <c r="E443" s="11"/>
      <c r="F443" s="11"/>
      <c r="G443" s="11"/>
      <c r="H443" s="11"/>
      <c r="I443" s="11"/>
      <c r="J443" s="11"/>
      <c r="K443" s="11"/>
      <c r="L443" s="11"/>
      <c r="M443" s="11"/>
      <c r="N443" s="11"/>
      <c r="O443" s="11"/>
      <c r="P443" s="11"/>
      <c r="Q443" s="11"/>
      <c r="R443" s="11"/>
      <c r="S443" s="11"/>
      <c r="T443" s="11"/>
      <c r="U443" s="11"/>
      <c r="V443" s="11"/>
      <c r="W443" s="11"/>
      <c r="X443" s="11"/>
      <c r="Y443" s="11"/>
      <c r="Z443" s="11"/>
      <c r="AA443" s="11"/>
      <c r="AB443" s="11"/>
      <c r="AC443" s="11"/>
      <c r="AD443" s="11"/>
      <c r="AE443" s="11"/>
      <c r="AF443" s="11"/>
      <c r="AG443" s="11"/>
      <c r="AH443" s="11"/>
      <c r="AI443" s="11"/>
      <c r="AJ443" s="11"/>
      <c r="AK443" s="11"/>
      <c r="AL443" s="11"/>
      <c r="AM443" s="11"/>
      <c r="AN443" s="11"/>
      <c r="AO443" s="11"/>
      <c r="AP443" s="11"/>
      <c r="AQ443" s="11"/>
      <c r="AR443" s="11"/>
      <c r="AS443" s="11"/>
      <c r="AT443" s="11"/>
      <c r="AU443" s="11"/>
      <c r="AV443" s="11"/>
      <c r="AW443" s="11"/>
      <c r="AX443" s="11"/>
      <c r="AY443" s="11"/>
      <c r="AZ443" s="11"/>
      <c r="BA443" s="11"/>
      <c r="BB443" s="11"/>
      <c r="BC443" s="11"/>
      <c r="BD443" s="11"/>
      <c r="BE443" s="11"/>
      <c r="BF443" s="11"/>
      <c r="BG443" s="11"/>
      <c r="BH443" s="11"/>
      <c r="BI443" s="11"/>
      <c r="BJ443" s="11"/>
      <c r="BK443" s="11"/>
      <c r="BL443" s="11"/>
      <c r="BM443" s="11"/>
      <c r="BN443" s="11"/>
      <c r="BO443" s="11"/>
      <c r="BP443" s="11"/>
      <c r="BQ443" s="11"/>
      <c r="BR443" s="11"/>
      <c r="BS443" s="11"/>
      <c r="BT443" s="11"/>
      <c r="BU443" s="11"/>
      <c r="BV443" s="11"/>
      <c r="BW443" s="11"/>
      <c r="BX443" s="11"/>
      <c r="BY443" s="11"/>
      <c r="BZ443" s="11"/>
      <c r="CA443" s="11"/>
      <c r="CB443" s="11"/>
      <c r="CC443" s="11"/>
      <c r="CD443" s="11"/>
    </row>
    <row r="444" spans="1:82" x14ac:dyDescent="0.2">
      <c r="A444" s="11"/>
      <c r="B444" s="11"/>
      <c r="C444" s="11"/>
      <c r="D444" s="11"/>
      <c r="E444" s="11"/>
      <c r="F444" s="11"/>
      <c r="G444" s="11"/>
      <c r="H444" s="11"/>
      <c r="I444" s="11"/>
      <c r="J444" s="11"/>
      <c r="K444" s="11"/>
      <c r="L444" s="11"/>
      <c r="M444" s="11"/>
      <c r="N444" s="11"/>
      <c r="O444" s="11"/>
      <c r="P444" s="11"/>
      <c r="Q444" s="11"/>
      <c r="R444" s="11"/>
      <c r="S444" s="11"/>
      <c r="T444" s="11"/>
      <c r="U444" s="11"/>
      <c r="V444" s="11"/>
      <c r="W444" s="11"/>
      <c r="X444" s="11"/>
      <c r="Y444" s="11"/>
      <c r="Z444" s="11"/>
      <c r="AA444" s="11"/>
      <c r="AB444" s="11"/>
      <c r="AC444" s="11"/>
      <c r="AD444" s="11"/>
      <c r="AE444" s="11"/>
      <c r="AF444" s="11"/>
      <c r="AG444" s="11"/>
      <c r="AH444" s="11"/>
      <c r="AI444" s="11"/>
      <c r="AJ444" s="11"/>
      <c r="AK444" s="11"/>
      <c r="AL444" s="11"/>
      <c r="AM444" s="11"/>
      <c r="AN444" s="11"/>
      <c r="AO444" s="11"/>
      <c r="AP444" s="11"/>
      <c r="AQ444" s="11"/>
      <c r="AR444" s="11"/>
      <c r="AS444" s="11"/>
      <c r="AT444" s="11"/>
      <c r="AU444" s="11"/>
      <c r="AV444" s="11"/>
      <c r="AW444" s="11"/>
      <c r="AX444" s="11"/>
      <c r="AY444" s="11"/>
      <c r="AZ444" s="11"/>
      <c r="BA444" s="11"/>
      <c r="BB444" s="11"/>
      <c r="BC444" s="11"/>
      <c r="BD444" s="11"/>
      <c r="BE444" s="11"/>
      <c r="BF444" s="11"/>
      <c r="BG444" s="11"/>
      <c r="BH444" s="11"/>
      <c r="BI444" s="11"/>
      <c r="BJ444" s="11"/>
      <c r="BK444" s="11"/>
      <c r="BL444" s="11"/>
      <c r="BM444" s="11"/>
      <c r="BN444" s="11"/>
      <c r="BO444" s="11"/>
      <c r="BP444" s="11"/>
      <c r="BQ444" s="11"/>
      <c r="BR444" s="11"/>
      <c r="BS444" s="11"/>
      <c r="BT444" s="11"/>
      <c r="BU444" s="11"/>
      <c r="BV444" s="11"/>
      <c r="BW444" s="11"/>
      <c r="BX444" s="11"/>
      <c r="BY444" s="11"/>
      <c r="BZ444" s="11"/>
      <c r="CA444" s="11"/>
      <c r="CB444" s="11"/>
      <c r="CC444" s="11"/>
      <c r="CD444" s="11"/>
    </row>
    <row r="445" spans="1:82" x14ac:dyDescent="0.2">
      <c r="A445" s="11"/>
      <c r="B445" s="11"/>
      <c r="C445" s="11"/>
      <c r="D445" s="11"/>
      <c r="E445" s="11"/>
      <c r="F445" s="11"/>
      <c r="G445" s="11"/>
      <c r="H445" s="11"/>
      <c r="I445" s="11"/>
      <c r="J445" s="11"/>
      <c r="K445" s="11"/>
      <c r="L445" s="11"/>
      <c r="M445" s="11"/>
      <c r="N445" s="11"/>
      <c r="O445" s="11"/>
      <c r="P445" s="11"/>
      <c r="Q445" s="11"/>
      <c r="R445" s="11"/>
      <c r="S445" s="11"/>
      <c r="T445" s="11"/>
      <c r="U445" s="11"/>
      <c r="V445" s="11"/>
      <c r="W445" s="11"/>
      <c r="X445" s="11"/>
      <c r="Y445" s="11"/>
      <c r="Z445" s="11"/>
      <c r="AA445" s="11"/>
      <c r="AB445" s="11"/>
      <c r="AC445" s="11"/>
      <c r="AD445" s="11"/>
      <c r="AE445" s="11"/>
      <c r="AF445" s="11"/>
      <c r="AG445" s="11"/>
      <c r="AH445" s="11"/>
      <c r="AI445" s="11"/>
      <c r="AJ445" s="11"/>
      <c r="AK445" s="11"/>
      <c r="AL445" s="11"/>
      <c r="AM445" s="11"/>
      <c r="AN445" s="11"/>
      <c r="AO445" s="11"/>
      <c r="AP445" s="11"/>
      <c r="AQ445" s="11"/>
      <c r="AR445" s="11"/>
      <c r="AS445" s="11"/>
      <c r="AT445" s="11"/>
      <c r="AU445" s="11"/>
      <c r="AV445" s="11"/>
      <c r="AW445" s="11"/>
      <c r="AX445" s="11"/>
      <c r="AY445" s="11"/>
      <c r="AZ445" s="11"/>
      <c r="BA445" s="11"/>
      <c r="BB445" s="11"/>
      <c r="BC445" s="11"/>
      <c r="BD445" s="11"/>
      <c r="BE445" s="11"/>
      <c r="BF445" s="11"/>
      <c r="BG445" s="11"/>
      <c r="BH445" s="11"/>
      <c r="BI445" s="11"/>
      <c r="BJ445" s="11"/>
      <c r="BK445" s="11"/>
      <c r="BL445" s="11"/>
      <c r="BM445" s="11"/>
      <c r="BN445" s="11"/>
      <c r="BO445" s="11"/>
      <c r="BP445" s="11"/>
      <c r="BQ445" s="11"/>
      <c r="BR445" s="11"/>
      <c r="BS445" s="11"/>
      <c r="BT445" s="11"/>
      <c r="BU445" s="11"/>
      <c r="BV445" s="11"/>
      <c r="BW445" s="11"/>
      <c r="BX445" s="11"/>
      <c r="BY445" s="11"/>
      <c r="BZ445" s="11"/>
      <c r="CA445" s="11"/>
      <c r="CB445" s="11"/>
      <c r="CC445" s="11"/>
      <c r="CD445" s="11"/>
    </row>
    <row r="446" spans="1:82" x14ac:dyDescent="0.2">
      <c r="A446" s="11"/>
      <c r="B446" s="11"/>
      <c r="C446" s="11"/>
      <c r="D446" s="11"/>
      <c r="E446" s="11"/>
      <c r="F446" s="11"/>
      <c r="G446" s="11"/>
      <c r="H446" s="11"/>
      <c r="I446" s="11"/>
      <c r="J446" s="11"/>
      <c r="K446" s="11"/>
      <c r="L446" s="11"/>
      <c r="M446" s="11"/>
      <c r="N446" s="11"/>
      <c r="O446" s="11"/>
      <c r="P446" s="11"/>
      <c r="Q446" s="11"/>
      <c r="R446" s="11"/>
      <c r="S446" s="11"/>
      <c r="T446" s="11"/>
      <c r="U446" s="11"/>
      <c r="V446" s="11"/>
      <c r="W446" s="11"/>
      <c r="X446" s="11"/>
      <c r="Y446" s="11"/>
      <c r="Z446" s="11"/>
      <c r="AA446" s="11"/>
      <c r="AB446" s="11"/>
      <c r="AC446" s="11"/>
      <c r="AD446" s="11"/>
      <c r="AE446" s="11"/>
      <c r="AF446" s="11"/>
      <c r="AG446" s="11"/>
      <c r="AH446" s="11"/>
      <c r="AI446" s="11"/>
      <c r="AJ446" s="11"/>
      <c r="AK446" s="11"/>
      <c r="AL446" s="11"/>
      <c r="AM446" s="11"/>
      <c r="AN446" s="11"/>
      <c r="AO446" s="11"/>
      <c r="AP446" s="11"/>
      <c r="AQ446" s="11"/>
      <c r="AR446" s="11"/>
      <c r="AS446" s="11"/>
      <c r="AT446" s="11"/>
      <c r="AU446" s="11"/>
      <c r="AV446" s="11"/>
      <c r="AW446" s="11"/>
      <c r="AX446" s="11"/>
      <c r="AY446" s="11"/>
      <c r="AZ446" s="11"/>
      <c r="BA446" s="11"/>
      <c r="BB446" s="11"/>
      <c r="BC446" s="11"/>
      <c r="BD446" s="11"/>
      <c r="BE446" s="11"/>
      <c r="BF446" s="11"/>
      <c r="BG446" s="11"/>
      <c r="BH446" s="11"/>
      <c r="BI446" s="11"/>
      <c r="BJ446" s="11"/>
      <c r="BK446" s="11"/>
      <c r="BL446" s="11"/>
      <c r="BM446" s="11"/>
      <c r="BN446" s="11"/>
      <c r="BO446" s="11"/>
      <c r="BP446" s="11"/>
      <c r="BQ446" s="11"/>
      <c r="BR446" s="11"/>
      <c r="BS446" s="11"/>
      <c r="BT446" s="11"/>
      <c r="BU446" s="11"/>
      <c r="BV446" s="11"/>
      <c r="BW446" s="11"/>
      <c r="BX446" s="11"/>
      <c r="BY446" s="11"/>
      <c r="BZ446" s="11"/>
      <c r="CA446" s="11"/>
      <c r="CB446" s="11"/>
      <c r="CC446" s="11"/>
      <c r="CD446" s="11"/>
    </row>
    <row r="447" spans="1:82" x14ac:dyDescent="0.2">
      <c r="A447" s="11"/>
      <c r="B447" s="11"/>
      <c r="C447" s="11"/>
      <c r="D447" s="11"/>
      <c r="E447" s="11"/>
      <c r="F447" s="11"/>
      <c r="G447" s="11"/>
      <c r="H447" s="11"/>
      <c r="I447" s="11"/>
      <c r="J447" s="11"/>
      <c r="K447" s="11"/>
      <c r="L447" s="11"/>
      <c r="M447" s="11"/>
      <c r="N447" s="11"/>
      <c r="O447" s="11"/>
      <c r="P447" s="11"/>
      <c r="Q447" s="11"/>
      <c r="R447" s="11"/>
      <c r="S447" s="11"/>
      <c r="T447" s="11"/>
      <c r="U447" s="11"/>
      <c r="V447" s="11"/>
      <c r="W447" s="11"/>
      <c r="X447" s="11"/>
      <c r="Y447" s="11"/>
      <c r="Z447" s="11"/>
      <c r="AA447" s="11"/>
      <c r="AB447" s="11"/>
      <c r="AC447" s="11"/>
      <c r="AD447" s="11"/>
      <c r="AE447" s="11"/>
      <c r="AF447" s="11"/>
      <c r="AG447" s="11"/>
      <c r="AH447" s="11"/>
      <c r="AI447" s="11"/>
      <c r="AJ447" s="11"/>
      <c r="AK447" s="11"/>
      <c r="AL447" s="11"/>
      <c r="AM447" s="11"/>
      <c r="AN447" s="11"/>
      <c r="AO447" s="11"/>
      <c r="AP447" s="11"/>
      <c r="AQ447" s="11"/>
      <c r="AR447" s="11"/>
      <c r="AS447" s="11"/>
      <c r="AT447" s="11"/>
      <c r="AU447" s="11"/>
      <c r="AV447" s="11"/>
      <c r="AW447" s="11"/>
      <c r="AX447" s="11"/>
      <c r="AY447" s="11"/>
      <c r="AZ447" s="11"/>
      <c r="BA447" s="11"/>
      <c r="BB447" s="11"/>
      <c r="BC447" s="11"/>
      <c r="BD447" s="11"/>
      <c r="BE447" s="11"/>
      <c r="BF447" s="11"/>
      <c r="BG447" s="11"/>
      <c r="BH447" s="11"/>
      <c r="BI447" s="11"/>
      <c r="BJ447" s="11"/>
      <c r="BK447" s="11"/>
      <c r="BL447" s="11"/>
      <c r="BM447" s="11"/>
      <c r="BN447" s="11"/>
      <c r="BO447" s="11"/>
      <c r="BP447" s="11"/>
      <c r="BQ447" s="11"/>
      <c r="BR447" s="11"/>
      <c r="BS447" s="11"/>
      <c r="BT447" s="11"/>
      <c r="BU447" s="11"/>
      <c r="BV447" s="11"/>
      <c r="BW447" s="11"/>
      <c r="BX447" s="11"/>
      <c r="BY447" s="11"/>
      <c r="BZ447" s="11"/>
      <c r="CA447" s="11"/>
      <c r="CB447" s="11"/>
      <c r="CC447" s="11"/>
      <c r="CD447" s="11"/>
    </row>
    <row r="448" spans="1:82" x14ac:dyDescent="0.2">
      <c r="A448" s="11"/>
      <c r="B448" s="11"/>
      <c r="C448" s="11"/>
      <c r="D448" s="11"/>
      <c r="E448" s="11"/>
      <c r="F448" s="11"/>
      <c r="G448" s="11"/>
      <c r="H448" s="11"/>
      <c r="I448" s="11"/>
      <c r="J448" s="11"/>
      <c r="K448" s="11"/>
      <c r="L448" s="11"/>
      <c r="M448" s="11"/>
      <c r="N448" s="11"/>
      <c r="O448" s="11"/>
      <c r="P448" s="11"/>
      <c r="Q448" s="11"/>
      <c r="R448" s="11"/>
      <c r="S448" s="11"/>
      <c r="T448" s="11"/>
      <c r="U448" s="11"/>
      <c r="V448" s="11"/>
      <c r="W448" s="11"/>
      <c r="X448" s="11"/>
      <c r="Y448" s="11"/>
      <c r="Z448" s="11"/>
      <c r="AA448" s="11"/>
      <c r="AB448" s="11"/>
      <c r="AC448" s="11"/>
      <c r="AD448" s="11"/>
      <c r="AE448" s="11"/>
      <c r="AF448" s="11"/>
      <c r="AG448" s="11"/>
      <c r="AH448" s="11"/>
      <c r="AI448" s="11"/>
      <c r="AJ448" s="11"/>
      <c r="AK448" s="11"/>
      <c r="AL448" s="11"/>
      <c r="AM448" s="11"/>
      <c r="AN448" s="11"/>
      <c r="AO448" s="11"/>
      <c r="AP448" s="11"/>
      <c r="AQ448" s="11"/>
      <c r="AR448" s="11"/>
      <c r="AS448" s="11"/>
      <c r="AT448" s="11"/>
      <c r="AU448" s="11"/>
      <c r="AV448" s="11"/>
      <c r="AW448" s="11"/>
      <c r="AX448" s="11"/>
      <c r="AY448" s="11"/>
      <c r="AZ448" s="11"/>
      <c r="BA448" s="11"/>
      <c r="BB448" s="11"/>
      <c r="BC448" s="11"/>
      <c r="BD448" s="11"/>
      <c r="BE448" s="11"/>
      <c r="BF448" s="11"/>
      <c r="BG448" s="11"/>
      <c r="BH448" s="11"/>
      <c r="BI448" s="11"/>
      <c r="BJ448" s="11"/>
      <c r="BK448" s="11"/>
      <c r="BL448" s="11"/>
      <c r="BM448" s="11"/>
      <c r="BN448" s="11"/>
      <c r="BO448" s="11"/>
      <c r="BP448" s="11"/>
      <c r="BQ448" s="11"/>
      <c r="BR448" s="11"/>
      <c r="BS448" s="11"/>
      <c r="BT448" s="11"/>
      <c r="BU448" s="11"/>
      <c r="BV448" s="11"/>
      <c r="BW448" s="11"/>
      <c r="BX448" s="11"/>
      <c r="BY448" s="11"/>
      <c r="BZ448" s="11"/>
      <c r="CA448" s="11"/>
      <c r="CB448" s="11"/>
      <c r="CC448" s="11"/>
      <c r="CD448" s="11"/>
    </row>
    <row r="449" spans="1:82" x14ac:dyDescent="0.2">
      <c r="A449" s="11"/>
      <c r="B449" s="11"/>
      <c r="C449" s="11"/>
      <c r="D449" s="11"/>
      <c r="E449" s="11"/>
      <c r="F449" s="11"/>
      <c r="G449" s="11"/>
      <c r="H449" s="11"/>
      <c r="I449" s="11"/>
      <c r="J449" s="11"/>
      <c r="K449" s="11"/>
      <c r="L449" s="11"/>
      <c r="M449" s="11"/>
      <c r="N449" s="11"/>
      <c r="O449" s="11"/>
      <c r="P449" s="11"/>
      <c r="Q449" s="11"/>
      <c r="R449" s="11"/>
      <c r="S449" s="11"/>
      <c r="T449" s="11"/>
      <c r="U449" s="11"/>
      <c r="V449" s="11"/>
      <c r="W449" s="11"/>
      <c r="X449" s="11"/>
      <c r="Y449" s="11"/>
      <c r="Z449" s="11"/>
      <c r="AA449" s="11"/>
      <c r="AB449" s="11"/>
      <c r="AC449" s="11"/>
      <c r="AD449" s="11"/>
      <c r="AE449" s="11"/>
      <c r="AF449" s="11"/>
      <c r="AG449" s="11"/>
      <c r="AH449" s="11"/>
      <c r="AI449" s="11"/>
      <c r="AJ449" s="11"/>
      <c r="AK449" s="11"/>
      <c r="AL449" s="11"/>
      <c r="AM449" s="11"/>
      <c r="AN449" s="11"/>
      <c r="AO449" s="11"/>
      <c r="AP449" s="11"/>
      <c r="AQ449" s="11"/>
      <c r="AR449" s="11"/>
      <c r="AS449" s="11"/>
      <c r="AT449" s="11"/>
      <c r="AU449" s="11"/>
      <c r="AV449" s="11"/>
      <c r="AW449" s="11"/>
      <c r="AX449" s="11"/>
      <c r="AY449" s="11"/>
      <c r="AZ449" s="11"/>
      <c r="BA449" s="11"/>
      <c r="BB449" s="11"/>
      <c r="BC449" s="11"/>
      <c r="BD449" s="11"/>
      <c r="BE449" s="11"/>
      <c r="BF449" s="11"/>
      <c r="BG449" s="11"/>
      <c r="BH449" s="11"/>
      <c r="BI449" s="11"/>
      <c r="BJ449" s="11"/>
      <c r="BK449" s="11"/>
      <c r="BL449" s="11"/>
      <c r="BM449" s="11"/>
      <c r="BN449" s="11"/>
      <c r="BO449" s="11"/>
      <c r="BP449" s="11"/>
      <c r="BQ449" s="11"/>
      <c r="BR449" s="11"/>
      <c r="BS449" s="11"/>
      <c r="BT449" s="11"/>
      <c r="BU449" s="11"/>
      <c r="BV449" s="11"/>
      <c r="BW449" s="11"/>
      <c r="BX449" s="11"/>
      <c r="BY449" s="11"/>
      <c r="BZ449" s="11"/>
      <c r="CA449" s="11"/>
      <c r="CB449" s="11"/>
      <c r="CC449" s="11"/>
      <c r="CD449" s="11"/>
    </row>
    <row r="450" spans="1:82" x14ac:dyDescent="0.2">
      <c r="A450" s="11"/>
      <c r="B450" s="11"/>
      <c r="C450" s="11"/>
      <c r="D450" s="11"/>
      <c r="E450" s="11"/>
      <c r="F450" s="11"/>
      <c r="G450" s="11"/>
      <c r="H450" s="11"/>
      <c r="I450" s="11"/>
      <c r="J450" s="11"/>
      <c r="K450" s="11"/>
      <c r="L450" s="11"/>
      <c r="M450" s="11"/>
      <c r="N450" s="11"/>
      <c r="O450" s="11"/>
      <c r="P450" s="11"/>
      <c r="Q450" s="11"/>
      <c r="R450" s="11"/>
      <c r="S450" s="11"/>
      <c r="T450" s="11"/>
      <c r="U450" s="11"/>
      <c r="V450" s="11"/>
      <c r="W450" s="11"/>
      <c r="X450" s="11"/>
      <c r="Y450" s="11"/>
      <c r="Z450" s="11"/>
      <c r="AA450" s="11"/>
      <c r="AB450" s="11"/>
      <c r="AC450" s="11"/>
      <c r="AD450" s="11"/>
      <c r="AE450" s="11"/>
      <c r="AF450" s="11"/>
      <c r="AG450" s="11"/>
      <c r="AH450" s="11"/>
      <c r="AI450" s="11"/>
      <c r="AJ450" s="11"/>
      <c r="AK450" s="11"/>
      <c r="AL450" s="11"/>
      <c r="AM450" s="11"/>
      <c r="AN450" s="11"/>
      <c r="AO450" s="11"/>
      <c r="AP450" s="11"/>
      <c r="AQ450" s="11"/>
      <c r="AR450" s="11"/>
      <c r="AS450" s="11"/>
      <c r="AT450" s="11"/>
      <c r="AU450" s="11"/>
      <c r="AV450" s="11"/>
      <c r="AW450" s="11"/>
      <c r="AX450" s="11"/>
      <c r="AY450" s="11"/>
      <c r="AZ450" s="11"/>
      <c r="BA450" s="11"/>
      <c r="BB450" s="11"/>
      <c r="BC450" s="11"/>
      <c r="BD450" s="11"/>
      <c r="BE450" s="11"/>
      <c r="BF450" s="11"/>
      <c r="BG450" s="11"/>
      <c r="BH450" s="11"/>
      <c r="BI450" s="11"/>
      <c r="BJ450" s="11"/>
      <c r="BK450" s="11"/>
      <c r="BL450" s="11"/>
      <c r="BM450" s="11"/>
      <c r="BN450" s="11"/>
      <c r="BO450" s="11"/>
      <c r="BP450" s="11"/>
      <c r="BQ450" s="11"/>
      <c r="BR450" s="11"/>
      <c r="BS450" s="11"/>
      <c r="BT450" s="11"/>
      <c r="BU450" s="11"/>
      <c r="BV450" s="11"/>
      <c r="BW450" s="11"/>
      <c r="BX450" s="11"/>
      <c r="BY450" s="11"/>
      <c r="BZ450" s="11"/>
      <c r="CA450" s="11"/>
      <c r="CB450" s="11"/>
      <c r="CC450" s="11"/>
      <c r="CD450" s="11"/>
    </row>
    <row r="451" spans="1:82" x14ac:dyDescent="0.2">
      <c r="A451" s="11"/>
      <c r="B451" s="11"/>
      <c r="C451" s="11"/>
      <c r="D451" s="11"/>
      <c r="E451" s="11"/>
      <c r="F451" s="11"/>
      <c r="G451" s="11"/>
      <c r="H451" s="11"/>
      <c r="I451" s="11"/>
      <c r="J451" s="11"/>
      <c r="K451" s="11"/>
      <c r="L451" s="11"/>
      <c r="M451" s="11"/>
      <c r="N451" s="11"/>
      <c r="O451" s="11"/>
      <c r="P451" s="11"/>
      <c r="Q451" s="11"/>
      <c r="R451" s="11"/>
      <c r="S451" s="11"/>
      <c r="T451" s="11"/>
      <c r="U451" s="11"/>
      <c r="V451" s="11"/>
      <c r="W451" s="11"/>
      <c r="X451" s="11"/>
      <c r="Y451" s="11"/>
      <c r="Z451" s="11"/>
      <c r="AA451" s="11"/>
      <c r="AB451" s="11"/>
      <c r="AC451" s="11"/>
      <c r="AD451" s="11"/>
      <c r="AE451" s="11"/>
      <c r="AF451" s="11"/>
      <c r="AG451" s="11"/>
      <c r="AH451" s="11"/>
      <c r="AI451" s="11"/>
      <c r="AJ451" s="11"/>
      <c r="AK451" s="11"/>
      <c r="AL451" s="11"/>
      <c r="AM451" s="11"/>
      <c r="AN451" s="11"/>
      <c r="AO451" s="11"/>
      <c r="AP451" s="11"/>
      <c r="AQ451" s="11"/>
      <c r="AR451" s="11"/>
      <c r="AS451" s="11"/>
      <c r="AT451" s="11"/>
      <c r="AU451" s="11"/>
      <c r="AV451" s="11"/>
      <c r="AW451" s="11"/>
      <c r="AX451" s="11"/>
      <c r="AY451" s="11"/>
      <c r="AZ451" s="11"/>
      <c r="BA451" s="11"/>
      <c r="BB451" s="11"/>
      <c r="BC451" s="11"/>
      <c r="BD451" s="11"/>
      <c r="BE451" s="11"/>
      <c r="BF451" s="11"/>
      <c r="BG451" s="11"/>
      <c r="BH451" s="11"/>
      <c r="BI451" s="11"/>
      <c r="BJ451" s="11"/>
      <c r="BK451" s="11"/>
      <c r="BL451" s="11"/>
      <c r="BM451" s="11"/>
      <c r="BN451" s="11"/>
      <c r="BO451" s="11"/>
      <c r="BP451" s="11"/>
      <c r="BQ451" s="11"/>
      <c r="BR451" s="11"/>
      <c r="BS451" s="11"/>
      <c r="BT451" s="11"/>
      <c r="BU451" s="11"/>
      <c r="BV451" s="11"/>
      <c r="BW451" s="11"/>
      <c r="BX451" s="11"/>
      <c r="BY451" s="11"/>
      <c r="BZ451" s="11"/>
      <c r="CA451" s="11"/>
      <c r="CB451" s="11"/>
      <c r="CC451" s="11"/>
      <c r="CD451" s="11"/>
    </row>
    <row r="452" spans="1:82" x14ac:dyDescent="0.2">
      <c r="A452" s="11"/>
      <c r="B452" s="11"/>
      <c r="C452" s="11"/>
      <c r="D452" s="11"/>
      <c r="E452" s="11"/>
      <c r="F452" s="11"/>
      <c r="G452" s="11"/>
      <c r="H452" s="11"/>
      <c r="I452" s="11"/>
      <c r="J452" s="11"/>
      <c r="K452" s="11"/>
      <c r="L452" s="11"/>
      <c r="M452" s="11"/>
      <c r="N452" s="11"/>
      <c r="O452" s="11"/>
      <c r="P452" s="11"/>
      <c r="Q452" s="11"/>
      <c r="R452" s="11"/>
      <c r="S452" s="11"/>
      <c r="T452" s="11"/>
      <c r="U452" s="11"/>
      <c r="V452" s="11"/>
      <c r="W452" s="11"/>
      <c r="X452" s="11"/>
      <c r="Y452" s="11"/>
      <c r="Z452" s="11"/>
      <c r="AA452" s="11"/>
      <c r="AB452" s="11"/>
      <c r="AC452" s="11"/>
      <c r="AD452" s="11"/>
      <c r="AE452" s="11"/>
      <c r="AF452" s="11"/>
      <c r="AG452" s="11"/>
      <c r="AH452" s="11"/>
      <c r="AI452" s="11"/>
      <c r="AJ452" s="11"/>
      <c r="AK452" s="11"/>
      <c r="AL452" s="11"/>
      <c r="AM452" s="11"/>
      <c r="AN452" s="11"/>
      <c r="AO452" s="11"/>
      <c r="AP452" s="11"/>
      <c r="AQ452" s="11"/>
      <c r="AR452" s="11"/>
      <c r="AS452" s="11"/>
      <c r="AT452" s="11"/>
      <c r="AU452" s="11"/>
      <c r="AV452" s="11"/>
      <c r="AW452" s="11"/>
      <c r="AX452" s="11"/>
      <c r="AY452" s="11"/>
      <c r="AZ452" s="11"/>
      <c r="BA452" s="11"/>
      <c r="BB452" s="11"/>
      <c r="BC452" s="11"/>
      <c r="BD452" s="11"/>
      <c r="BE452" s="11"/>
      <c r="BF452" s="11"/>
      <c r="BG452" s="11"/>
      <c r="BH452" s="11"/>
      <c r="BI452" s="11"/>
      <c r="BJ452" s="11"/>
      <c r="BK452" s="11"/>
      <c r="BL452" s="11"/>
      <c r="BM452" s="11"/>
      <c r="BN452" s="11"/>
      <c r="BO452" s="11"/>
      <c r="BP452" s="11"/>
      <c r="BQ452" s="11"/>
      <c r="BR452" s="11"/>
      <c r="BS452" s="11"/>
      <c r="BT452" s="11"/>
      <c r="BU452" s="11"/>
      <c r="BV452" s="11"/>
      <c r="BW452" s="11"/>
      <c r="BX452" s="11"/>
      <c r="BY452" s="11"/>
      <c r="BZ452" s="11"/>
      <c r="CA452" s="11"/>
      <c r="CB452" s="11"/>
      <c r="CC452" s="11"/>
      <c r="CD452" s="11"/>
    </row>
    <row r="453" spans="1:82" x14ac:dyDescent="0.2">
      <c r="A453" s="11"/>
      <c r="B453" s="11"/>
      <c r="C453" s="11"/>
      <c r="D453" s="11"/>
      <c r="E453" s="11"/>
      <c r="F453" s="11"/>
      <c r="G453" s="11"/>
      <c r="H453" s="11"/>
      <c r="I453" s="11"/>
      <c r="J453" s="11"/>
      <c r="K453" s="11"/>
      <c r="L453" s="11"/>
      <c r="M453" s="11"/>
      <c r="N453" s="11"/>
      <c r="O453" s="11"/>
      <c r="P453" s="11"/>
      <c r="Q453" s="11"/>
      <c r="R453" s="11"/>
      <c r="S453" s="11"/>
      <c r="T453" s="11"/>
      <c r="U453" s="11"/>
      <c r="V453" s="11"/>
      <c r="W453" s="11"/>
      <c r="X453" s="11"/>
      <c r="Y453" s="11"/>
      <c r="Z453" s="11"/>
      <c r="AA453" s="11"/>
      <c r="AB453" s="11"/>
      <c r="AC453" s="11"/>
      <c r="AD453" s="11"/>
      <c r="AE453" s="11"/>
      <c r="AF453" s="11"/>
      <c r="AG453" s="11"/>
      <c r="AH453" s="11"/>
      <c r="AI453" s="11"/>
      <c r="AJ453" s="11"/>
      <c r="AK453" s="11"/>
      <c r="AL453" s="11"/>
      <c r="AM453" s="11"/>
      <c r="AN453" s="11"/>
      <c r="AO453" s="11"/>
      <c r="AP453" s="11"/>
      <c r="AQ453" s="11"/>
      <c r="AR453" s="11"/>
      <c r="AS453" s="11"/>
      <c r="AT453" s="11"/>
      <c r="AU453" s="11"/>
      <c r="AV453" s="11"/>
      <c r="AW453" s="11"/>
      <c r="AX453" s="11"/>
      <c r="AY453" s="11"/>
      <c r="AZ453" s="11"/>
      <c r="BA453" s="11"/>
      <c r="BB453" s="11"/>
      <c r="BC453" s="11"/>
      <c r="BD453" s="11"/>
      <c r="BE453" s="11"/>
      <c r="BF453" s="11"/>
      <c r="BG453" s="11"/>
      <c r="BH453" s="11"/>
      <c r="BI453" s="11"/>
      <c r="BJ453" s="11"/>
      <c r="BK453" s="11"/>
      <c r="BL453" s="11"/>
      <c r="BM453" s="11"/>
      <c r="BN453" s="11"/>
      <c r="BO453" s="11"/>
      <c r="BP453" s="11"/>
      <c r="BQ453" s="11"/>
      <c r="BR453" s="11"/>
      <c r="BS453" s="11"/>
      <c r="BT453" s="11"/>
      <c r="BU453" s="11"/>
      <c r="BV453" s="11"/>
      <c r="BW453" s="11"/>
      <c r="BX453" s="11"/>
      <c r="BY453" s="11"/>
      <c r="BZ453" s="11"/>
      <c r="CA453" s="11"/>
      <c r="CB453" s="11"/>
      <c r="CC453" s="11"/>
      <c r="CD453" s="11"/>
    </row>
    <row r="454" spans="1:82" x14ac:dyDescent="0.2">
      <c r="A454" s="11"/>
      <c r="B454" s="11"/>
      <c r="C454" s="11"/>
      <c r="D454" s="11"/>
      <c r="E454" s="11"/>
      <c r="F454" s="11"/>
      <c r="G454" s="11"/>
      <c r="H454" s="11"/>
      <c r="I454" s="11"/>
      <c r="J454" s="11"/>
      <c r="K454" s="11"/>
      <c r="L454" s="11"/>
      <c r="M454" s="11"/>
      <c r="N454" s="11"/>
      <c r="O454" s="11"/>
      <c r="P454" s="11"/>
      <c r="Q454" s="11"/>
      <c r="R454" s="11"/>
      <c r="S454" s="11"/>
      <c r="T454" s="11"/>
      <c r="U454" s="11"/>
      <c r="V454" s="11"/>
      <c r="W454" s="11"/>
      <c r="X454" s="11"/>
      <c r="Y454" s="11"/>
      <c r="Z454" s="11"/>
      <c r="AA454" s="11"/>
      <c r="AB454" s="11"/>
      <c r="AC454" s="11"/>
      <c r="AD454" s="11"/>
      <c r="AE454" s="11"/>
      <c r="AF454" s="11"/>
      <c r="AG454" s="11"/>
      <c r="AH454" s="11"/>
      <c r="AI454" s="11"/>
      <c r="AJ454" s="11"/>
      <c r="AK454" s="11"/>
      <c r="AL454" s="11"/>
      <c r="AM454" s="11"/>
      <c r="AN454" s="11"/>
      <c r="AO454" s="11"/>
      <c r="AP454" s="11"/>
      <c r="AQ454" s="11"/>
      <c r="AR454" s="11"/>
      <c r="AS454" s="11"/>
      <c r="AT454" s="11"/>
      <c r="AU454" s="11"/>
      <c r="AV454" s="11"/>
      <c r="AW454" s="11"/>
      <c r="AX454" s="11"/>
      <c r="AY454" s="11"/>
      <c r="AZ454" s="11"/>
      <c r="BA454" s="11"/>
      <c r="BB454" s="11"/>
      <c r="BC454" s="11"/>
      <c r="BD454" s="11"/>
      <c r="BE454" s="11"/>
      <c r="BF454" s="11"/>
      <c r="BG454" s="11"/>
      <c r="BH454" s="11"/>
      <c r="BI454" s="11"/>
      <c r="BJ454" s="11"/>
      <c r="BK454" s="11"/>
      <c r="BL454" s="11"/>
      <c r="BM454" s="11"/>
      <c r="BN454" s="11"/>
      <c r="BO454" s="11"/>
      <c r="BP454" s="11"/>
      <c r="BQ454" s="11"/>
      <c r="BR454" s="11"/>
      <c r="BS454" s="11"/>
      <c r="BT454" s="11"/>
      <c r="BU454" s="11"/>
      <c r="BV454" s="11"/>
      <c r="BW454" s="11"/>
      <c r="BX454" s="11"/>
      <c r="BY454" s="11"/>
      <c r="BZ454" s="11"/>
      <c r="CA454" s="11"/>
      <c r="CB454" s="11"/>
      <c r="CC454" s="11"/>
      <c r="CD454" s="11"/>
    </row>
    <row r="455" spans="1:82" x14ac:dyDescent="0.2">
      <c r="A455" s="11"/>
      <c r="B455" s="11"/>
      <c r="C455" s="11"/>
      <c r="D455" s="11"/>
      <c r="E455" s="11"/>
      <c r="F455" s="11"/>
      <c r="G455" s="11"/>
      <c r="H455" s="11"/>
      <c r="I455" s="11"/>
      <c r="J455" s="11"/>
      <c r="K455" s="11"/>
      <c r="L455" s="11"/>
      <c r="M455" s="11"/>
      <c r="N455" s="11"/>
      <c r="O455" s="11"/>
      <c r="P455" s="11"/>
      <c r="Q455" s="11"/>
      <c r="R455" s="11"/>
      <c r="S455" s="11"/>
      <c r="T455" s="11"/>
      <c r="U455" s="11"/>
      <c r="V455" s="11"/>
      <c r="W455" s="11"/>
      <c r="X455" s="11"/>
      <c r="Y455" s="11"/>
      <c r="Z455" s="11"/>
      <c r="AA455" s="11"/>
      <c r="AB455" s="11"/>
      <c r="AC455" s="11"/>
      <c r="AD455" s="11"/>
      <c r="AE455" s="11"/>
      <c r="AF455" s="11"/>
      <c r="AG455" s="11"/>
      <c r="AH455" s="11"/>
      <c r="AI455" s="11"/>
      <c r="AJ455" s="11"/>
      <c r="AK455" s="11"/>
      <c r="AL455" s="11"/>
      <c r="AM455" s="11"/>
      <c r="AN455" s="11"/>
      <c r="AO455" s="11"/>
      <c r="AP455" s="11"/>
      <c r="AQ455" s="11"/>
      <c r="AR455" s="11"/>
      <c r="AS455" s="11"/>
      <c r="AT455" s="11"/>
      <c r="AU455" s="11"/>
      <c r="AV455" s="11"/>
      <c r="AW455" s="11"/>
      <c r="AX455" s="11"/>
      <c r="AY455" s="11"/>
      <c r="AZ455" s="11"/>
      <c r="BA455" s="11"/>
      <c r="BB455" s="11"/>
      <c r="BC455" s="11"/>
      <c r="BD455" s="11"/>
      <c r="BE455" s="11"/>
      <c r="BF455" s="11"/>
      <c r="BG455" s="11"/>
      <c r="BH455" s="11"/>
      <c r="BI455" s="11"/>
      <c r="BJ455" s="11"/>
      <c r="BK455" s="11"/>
      <c r="BL455" s="11"/>
      <c r="BM455" s="11"/>
      <c r="BN455" s="11"/>
      <c r="BO455" s="11"/>
      <c r="BP455" s="11"/>
      <c r="BQ455" s="11"/>
      <c r="BR455" s="11"/>
      <c r="BS455" s="11"/>
      <c r="BT455" s="11"/>
      <c r="BU455" s="11"/>
      <c r="BV455" s="11"/>
      <c r="BW455" s="11"/>
      <c r="BX455" s="11"/>
      <c r="BY455" s="11"/>
      <c r="BZ455" s="11"/>
      <c r="CA455" s="11"/>
      <c r="CB455" s="11"/>
      <c r="CC455" s="11"/>
      <c r="CD455" s="11"/>
    </row>
    <row r="456" spans="1:82" x14ac:dyDescent="0.2">
      <c r="A456" s="11"/>
      <c r="B456" s="11"/>
      <c r="C456" s="11"/>
      <c r="D456" s="11"/>
      <c r="E456" s="11"/>
      <c r="F456" s="11"/>
      <c r="G456" s="11"/>
      <c r="H456" s="11"/>
      <c r="I456" s="11"/>
      <c r="J456" s="11"/>
      <c r="K456" s="11"/>
      <c r="L456" s="11"/>
      <c r="M456" s="11"/>
      <c r="N456" s="11"/>
      <c r="O456" s="11"/>
      <c r="P456" s="11"/>
      <c r="Q456" s="11"/>
      <c r="R456" s="11"/>
      <c r="S456" s="11"/>
      <c r="T456" s="11"/>
      <c r="U456" s="11"/>
      <c r="V456" s="11"/>
      <c r="W456" s="11"/>
      <c r="X456" s="11"/>
      <c r="Y456" s="11"/>
      <c r="Z456" s="11"/>
      <c r="AA456" s="11"/>
      <c r="AB456" s="11"/>
      <c r="AC456" s="11"/>
      <c r="AD456" s="11"/>
      <c r="AE456" s="11"/>
      <c r="AF456" s="11"/>
      <c r="AG456" s="11"/>
      <c r="AH456" s="11"/>
      <c r="AI456" s="11"/>
      <c r="AJ456" s="11"/>
      <c r="AK456" s="11"/>
      <c r="AL456" s="11"/>
      <c r="AM456" s="11"/>
      <c r="AN456" s="11"/>
      <c r="AO456" s="11"/>
      <c r="AP456" s="11"/>
      <c r="AQ456" s="11"/>
      <c r="AR456" s="11"/>
      <c r="AS456" s="11"/>
      <c r="AT456" s="11"/>
      <c r="AU456" s="11"/>
      <c r="AV456" s="11"/>
      <c r="AW456" s="11"/>
      <c r="AX456" s="11"/>
      <c r="AY456" s="11"/>
      <c r="AZ456" s="11"/>
      <c r="BA456" s="11"/>
      <c r="BB456" s="11"/>
      <c r="BC456" s="11"/>
      <c r="BD456" s="11"/>
      <c r="BE456" s="11"/>
      <c r="BF456" s="11"/>
      <c r="BG456" s="11"/>
      <c r="BH456" s="11"/>
      <c r="BI456" s="11"/>
      <c r="BJ456" s="11"/>
      <c r="BK456" s="11"/>
      <c r="BL456" s="11"/>
      <c r="BM456" s="11"/>
      <c r="BN456" s="11"/>
      <c r="BO456" s="11"/>
      <c r="BP456" s="11"/>
      <c r="BQ456" s="11"/>
      <c r="BR456" s="11"/>
      <c r="BS456" s="11"/>
      <c r="BT456" s="11"/>
      <c r="BU456" s="11"/>
      <c r="BV456" s="11"/>
      <c r="BW456" s="11"/>
      <c r="BX456" s="11"/>
      <c r="BY456" s="11"/>
      <c r="BZ456" s="11"/>
      <c r="CA456" s="11"/>
      <c r="CB456" s="11"/>
      <c r="CC456" s="11"/>
      <c r="CD456" s="11"/>
    </row>
    <row r="457" spans="1:82" x14ac:dyDescent="0.2">
      <c r="A457" s="11"/>
      <c r="B457" s="11"/>
      <c r="C457" s="11"/>
      <c r="D457" s="11"/>
      <c r="E457" s="11"/>
      <c r="F457" s="11"/>
      <c r="G457" s="11"/>
      <c r="H457" s="11"/>
      <c r="I457" s="11"/>
      <c r="J457" s="11"/>
      <c r="K457" s="11"/>
      <c r="L457" s="11"/>
      <c r="M457" s="11"/>
      <c r="N457" s="11"/>
      <c r="O457" s="11"/>
      <c r="P457" s="11"/>
      <c r="Q457" s="11"/>
      <c r="R457" s="11"/>
      <c r="S457" s="11"/>
      <c r="T457" s="11"/>
      <c r="U457" s="11"/>
      <c r="V457" s="11"/>
      <c r="W457" s="11"/>
      <c r="X457" s="11"/>
      <c r="Y457" s="11"/>
      <c r="Z457" s="11"/>
      <c r="AA457" s="11"/>
      <c r="AB457" s="11"/>
      <c r="AC457" s="11"/>
      <c r="AD457" s="11"/>
      <c r="AE457" s="11"/>
      <c r="AF457" s="11"/>
      <c r="AG457" s="11"/>
      <c r="AH457" s="11"/>
      <c r="AI457" s="11"/>
      <c r="AJ457" s="11"/>
      <c r="AK457" s="11"/>
      <c r="AL457" s="11"/>
      <c r="AM457" s="11"/>
      <c r="AN457" s="11"/>
      <c r="AO457" s="11"/>
      <c r="AP457" s="11"/>
      <c r="AQ457" s="11"/>
      <c r="AR457" s="11"/>
      <c r="AS457" s="11"/>
      <c r="AT457" s="11"/>
      <c r="AU457" s="11"/>
      <c r="AV457" s="11"/>
      <c r="AW457" s="11"/>
      <c r="AX457" s="11"/>
      <c r="AY457" s="11"/>
      <c r="AZ457" s="11"/>
      <c r="BA457" s="11"/>
      <c r="BB457" s="11"/>
      <c r="BC457" s="11"/>
      <c r="BD457" s="11"/>
      <c r="BE457" s="11"/>
      <c r="BF457" s="11"/>
      <c r="BG457" s="11"/>
      <c r="BH457" s="11"/>
      <c r="BI457" s="11"/>
      <c r="BJ457" s="11"/>
      <c r="BK457" s="11"/>
      <c r="BL457" s="11"/>
      <c r="BM457" s="11"/>
      <c r="BN457" s="11"/>
      <c r="BO457" s="11"/>
      <c r="BP457" s="11"/>
      <c r="BQ457" s="11"/>
      <c r="BR457" s="11"/>
      <c r="BS457" s="11"/>
      <c r="BT457" s="11"/>
      <c r="BU457" s="11"/>
      <c r="BV457" s="11"/>
      <c r="BW457" s="11"/>
      <c r="BX457" s="11"/>
      <c r="BY457" s="11"/>
      <c r="BZ457" s="11"/>
      <c r="CA457" s="11"/>
      <c r="CB457" s="11"/>
      <c r="CC457" s="11"/>
      <c r="CD457" s="11"/>
    </row>
    <row r="458" spans="1:82" x14ac:dyDescent="0.2">
      <c r="A458" s="11"/>
      <c r="B458" s="11"/>
      <c r="C458" s="11"/>
      <c r="D458" s="11"/>
      <c r="E458" s="11"/>
      <c r="F458" s="11"/>
      <c r="G458" s="11"/>
      <c r="H458" s="11"/>
      <c r="I458" s="11"/>
      <c r="J458" s="11"/>
      <c r="K458" s="11"/>
      <c r="L458" s="11"/>
      <c r="M458" s="11"/>
      <c r="N458" s="11"/>
      <c r="O458" s="11"/>
      <c r="P458" s="11"/>
      <c r="Q458" s="11"/>
      <c r="R458" s="11"/>
      <c r="S458" s="11"/>
      <c r="T458" s="11"/>
      <c r="U458" s="11"/>
      <c r="V458" s="11"/>
      <c r="W458" s="11"/>
      <c r="X458" s="11"/>
      <c r="Y458" s="11"/>
      <c r="Z458" s="11"/>
      <c r="AA458" s="11"/>
      <c r="AB458" s="11"/>
      <c r="AC458" s="11"/>
      <c r="AD458" s="11"/>
      <c r="AE458" s="11"/>
      <c r="AF458" s="11"/>
      <c r="AG458" s="11"/>
      <c r="AH458" s="11"/>
      <c r="AI458" s="11"/>
      <c r="AJ458" s="11"/>
      <c r="AK458" s="11"/>
      <c r="AL458" s="11"/>
      <c r="AM458" s="11"/>
      <c r="AN458" s="11"/>
      <c r="AO458" s="11"/>
      <c r="AP458" s="11"/>
      <c r="AQ458" s="11"/>
      <c r="AR458" s="11"/>
      <c r="AS458" s="11"/>
      <c r="AT458" s="11"/>
      <c r="AU458" s="11"/>
      <c r="AV458" s="11"/>
      <c r="AW458" s="11"/>
      <c r="AX458" s="11"/>
      <c r="AY458" s="11"/>
      <c r="AZ458" s="11"/>
      <c r="BA458" s="11"/>
      <c r="BB458" s="11"/>
      <c r="BC458" s="11"/>
      <c r="BD458" s="11"/>
      <c r="BE458" s="11"/>
      <c r="BF458" s="11"/>
      <c r="BG458" s="11"/>
      <c r="BH458" s="11"/>
      <c r="BI458" s="11"/>
      <c r="BJ458" s="11"/>
      <c r="BK458" s="11"/>
      <c r="BL458" s="11"/>
      <c r="BM458" s="11"/>
      <c r="BN458" s="11"/>
      <c r="BO458" s="11"/>
      <c r="BP458" s="11"/>
      <c r="BQ458" s="11"/>
      <c r="BR458" s="11"/>
      <c r="BS458" s="11"/>
      <c r="BT458" s="11"/>
      <c r="BU458" s="11"/>
      <c r="BV458" s="11"/>
      <c r="BW458" s="11"/>
      <c r="BX458" s="11"/>
      <c r="BY458" s="11"/>
      <c r="BZ458" s="11"/>
      <c r="CA458" s="11"/>
      <c r="CB458" s="11"/>
      <c r="CC458" s="11"/>
      <c r="CD458" s="11"/>
    </row>
    <row r="459" spans="1:82" x14ac:dyDescent="0.2">
      <c r="A459" s="11"/>
      <c r="B459" s="11"/>
      <c r="C459" s="11"/>
      <c r="D459" s="11"/>
      <c r="E459" s="11"/>
      <c r="F459" s="11"/>
      <c r="G459" s="11"/>
      <c r="H459" s="11"/>
      <c r="I459" s="11"/>
      <c r="J459" s="11"/>
      <c r="K459" s="11"/>
      <c r="L459" s="11"/>
      <c r="M459" s="11"/>
      <c r="N459" s="11"/>
      <c r="O459" s="11"/>
      <c r="P459" s="11"/>
      <c r="Q459" s="11"/>
      <c r="R459" s="11"/>
      <c r="S459" s="11"/>
      <c r="T459" s="11"/>
      <c r="U459" s="11"/>
      <c r="V459" s="11"/>
      <c r="W459" s="11"/>
      <c r="X459" s="11"/>
      <c r="Y459" s="11"/>
      <c r="Z459" s="11"/>
      <c r="AA459" s="11"/>
      <c r="AB459" s="11"/>
      <c r="AC459" s="11"/>
      <c r="AD459" s="11"/>
      <c r="AE459" s="11"/>
      <c r="AF459" s="11"/>
      <c r="AG459" s="11"/>
      <c r="AH459" s="11"/>
      <c r="AI459" s="11"/>
      <c r="AJ459" s="11"/>
      <c r="AK459" s="11"/>
      <c r="AL459" s="11"/>
      <c r="AM459" s="11"/>
      <c r="AN459" s="11"/>
      <c r="AO459" s="11"/>
      <c r="AP459" s="11"/>
      <c r="AQ459" s="11"/>
      <c r="AR459" s="11"/>
      <c r="AS459" s="11"/>
      <c r="AT459" s="11"/>
      <c r="AU459" s="11"/>
      <c r="AV459" s="11"/>
      <c r="AW459" s="11"/>
      <c r="AX459" s="11"/>
      <c r="AY459" s="11"/>
      <c r="AZ459" s="11"/>
      <c r="BA459" s="11"/>
      <c r="BB459" s="11"/>
      <c r="BC459" s="11"/>
      <c r="BD459" s="11"/>
      <c r="BE459" s="11"/>
      <c r="BF459" s="11"/>
      <c r="BG459" s="11"/>
      <c r="BH459" s="11"/>
      <c r="BI459" s="11"/>
      <c r="BJ459" s="11"/>
      <c r="BK459" s="11"/>
      <c r="BL459" s="11"/>
      <c r="BM459" s="11"/>
      <c r="BN459" s="11"/>
      <c r="BO459" s="11"/>
      <c r="BP459" s="11"/>
      <c r="BQ459" s="11"/>
      <c r="BR459" s="11"/>
      <c r="BS459" s="11"/>
      <c r="BT459" s="11"/>
      <c r="BU459" s="11"/>
      <c r="BV459" s="11"/>
      <c r="BW459" s="11"/>
      <c r="BX459" s="11"/>
      <c r="BY459" s="11"/>
      <c r="BZ459" s="11"/>
      <c r="CA459" s="11"/>
      <c r="CB459" s="11"/>
      <c r="CC459" s="11"/>
      <c r="CD459" s="11"/>
    </row>
    <row r="460" spans="1:82" x14ac:dyDescent="0.2">
      <c r="A460" s="11"/>
      <c r="B460" s="11"/>
      <c r="C460" s="11"/>
      <c r="D460" s="11"/>
      <c r="E460" s="11"/>
      <c r="F460" s="11"/>
      <c r="G460" s="11"/>
      <c r="H460" s="11"/>
      <c r="I460" s="11"/>
      <c r="J460" s="11"/>
      <c r="K460" s="11"/>
      <c r="L460" s="11"/>
      <c r="M460" s="11"/>
      <c r="N460" s="11"/>
      <c r="O460" s="11"/>
      <c r="P460" s="11"/>
      <c r="Q460" s="11"/>
      <c r="R460" s="11"/>
      <c r="S460" s="11"/>
      <c r="T460" s="11"/>
      <c r="U460" s="11"/>
      <c r="V460" s="11"/>
      <c r="W460" s="11"/>
      <c r="X460" s="11"/>
      <c r="Y460" s="11"/>
      <c r="Z460" s="11"/>
      <c r="AA460" s="11"/>
      <c r="AB460" s="11"/>
      <c r="AC460" s="11"/>
      <c r="AD460" s="11"/>
      <c r="AE460" s="11"/>
      <c r="AF460" s="11"/>
      <c r="AG460" s="11"/>
      <c r="AH460" s="11"/>
      <c r="AI460" s="11"/>
      <c r="AJ460" s="11"/>
      <c r="AK460" s="11"/>
      <c r="AL460" s="11"/>
      <c r="AM460" s="11"/>
      <c r="AN460" s="11"/>
      <c r="AO460" s="11"/>
      <c r="AP460" s="11"/>
      <c r="AQ460" s="11"/>
      <c r="AR460" s="11"/>
      <c r="AS460" s="11"/>
      <c r="AT460" s="11"/>
      <c r="AU460" s="11"/>
      <c r="AV460" s="11"/>
      <c r="AW460" s="11"/>
      <c r="AX460" s="11"/>
      <c r="AY460" s="11"/>
      <c r="AZ460" s="11"/>
      <c r="BA460" s="11"/>
      <c r="BB460" s="11"/>
      <c r="BC460" s="11"/>
      <c r="BD460" s="11"/>
      <c r="BE460" s="11"/>
      <c r="BF460" s="11"/>
      <c r="BG460" s="11"/>
      <c r="BH460" s="11"/>
      <c r="BI460" s="11"/>
      <c r="BJ460" s="11"/>
      <c r="BK460" s="11"/>
      <c r="BL460" s="11"/>
      <c r="BM460" s="11"/>
      <c r="BN460" s="11"/>
      <c r="BO460" s="11"/>
      <c r="BP460" s="11"/>
      <c r="BQ460" s="11"/>
      <c r="BR460" s="11"/>
      <c r="BS460" s="11"/>
      <c r="BT460" s="11"/>
      <c r="BU460" s="11"/>
      <c r="BV460" s="11"/>
      <c r="BW460" s="11"/>
      <c r="BX460" s="11"/>
      <c r="BY460" s="11"/>
      <c r="BZ460" s="11"/>
      <c r="CA460" s="11"/>
      <c r="CB460" s="11"/>
      <c r="CC460" s="11"/>
      <c r="CD460" s="11"/>
    </row>
    <row r="461" spans="1:82" x14ac:dyDescent="0.2">
      <c r="A461" s="11"/>
      <c r="B461" s="11"/>
      <c r="C461" s="11"/>
      <c r="D461" s="11"/>
      <c r="E461" s="11"/>
      <c r="F461" s="11"/>
      <c r="G461" s="11"/>
      <c r="H461" s="11"/>
      <c r="I461" s="11"/>
      <c r="J461" s="11"/>
      <c r="K461" s="11"/>
      <c r="L461" s="11"/>
      <c r="M461" s="11"/>
      <c r="N461" s="11"/>
      <c r="O461" s="11"/>
      <c r="P461" s="11"/>
      <c r="Q461" s="11"/>
      <c r="R461" s="11"/>
      <c r="S461" s="11"/>
      <c r="T461" s="11"/>
      <c r="U461" s="11"/>
      <c r="V461" s="11"/>
      <c r="W461" s="11"/>
      <c r="X461" s="11"/>
      <c r="Y461" s="11"/>
      <c r="Z461" s="11"/>
      <c r="AA461" s="11"/>
      <c r="AB461" s="11"/>
      <c r="AC461" s="11"/>
      <c r="AD461" s="11"/>
      <c r="AE461" s="11"/>
      <c r="AF461" s="11"/>
      <c r="AG461" s="11"/>
      <c r="AH461" s="11"/>
      <c r="AI461" s="11"/>
      <c r="AJ461" s="11"/>
      <c r="AK461" s="11"/>
      <c r="AL461" s="11"/>
      <c r="AM461" s="11"/>
      <c r="AN461" s="11"/>
      <c r="AO461" s="11"/>
      <c r="AP461" s="11"/>
      <c r="AQ461" s="11"/>
      <c r="AR461" s="11"/>
      <c r="AS461" s="11"/>
      <c r="AT461" s="11"/>
      <c r="AU461" s="11"/>
      <c r="AV461" s="11"/>
      <c r="AW461" s="11"/>
      <c r="AX461" s="11"/>
      <c r="AY461" s="11"/>
      <c r="AZ461" s="11"/>
      <c r="BA461" s="11"/>
      <c r="BB461" s="11"/>
      <c r="BC461" s="11"/>
      <c r="BD461" s="11"/>
      <c r="BE461" s="11"/>
      <c r="BF461" s="11"/>
      <c r="BG461" s="11"/>
      <c r="BH461" s="11"/>
      <c r="BI461" s="11"/>
      <c r="BJ461" s="11"/>
      <c r="BK461" s="11"/>
      <c r="BL461" s="11"/>
      <c r="BM461" s="11"/>
      <c r="BN461" s="11"/>
      <c r="BO461" s="11"/>
      <c r="BP461" s="11"/>
      <c r="BQ461" s="11"/>
      <c r="BR461" s="11"/>
      <c r="BS461" s="11"/>
      <c r="BT461" s="11"/>
      <c r="BU461" s="11"/>
      <c r="BV461" s="11"/>
      <c r="BW461" s="11"/>
      <c r="BX461" s="11"/>
      <c r="BY461" s="11"/>
      <c r="BZ461" s="11"/>
      <c r="CA461" s="11"/>
      <c r="CB461" s="11"/>
      <c r="CC461" s="11"/>
      <c r="CD461" s="11"/>
    </row>
    <row r="462" spans="1:82" x14ac:dyDescent="0.2">
      <c r="A462" s="11"/>
      <c r="B462" s="11"/>
      <c r="C462" s="11"/>
      <c r="D462" s="11"/>
      <c r="E462" s="11"/>
      <c r="F462" s="11"/>
      <c r="G462" s="11"/>
      <c r="H462" s="11"/>
      <c r="I462" s="11"/>
      <c r="J462" s="11"/>
      <c r="K462" s="11"/>
      <c r="L462" s="11"/>
      <c r="M462" s="11"/>
      <c r="N462" s="11"/>
      <c r="O462" s="11"/>
      <c r="P462" s="11"/>
      <c r="Q462" s="11"/>
      <c r="R462" s="11"/>
      <c r="S462" s="11"/>
      <c r="T462" s="11"/>
      <c r="U462" s="11"/>
      <c r="V462" s="11"/>
      <c r="W462" s="11"/>
      <c r="X462" s="11"/>
      <c r="Y462" s="11"/>
      <c r="Z462" s="11"/>
      <c r="AA462" s="11"/>
      <c r="AB462" s="11"/>
      <c r="AC462" s="11"/>
      <c r="AD462" s="11"/>
      <c r="AE462" s="11"/>
      <c r="AF462" s="11"/>
      <c r="AG462" s="11"/>
      <c r="AH462" s="11"/>
      <c r="AI462" s="11"/>
      <c r="AJ462" s="11"/>
      <c r="AK462" s="11"/>
      <c r="AL462" s="11"/>
      <c r="AM462" s="11"/>
      <c r="AN462" s="11"/>
      <c r="AO462" s="11"/>
      <c r="AP462" s="11"/>
      <c r="AQ462" s="11"/>
      <c r="AR462" s="11"/>
      <c r="AS462" s="11"/>
      <c r="AT462" s="11"/>
      <c r="AU462" s="11"/>
      <c r="AV462" s="11"/>
      <c r="AW462" s="11"/>
      <c r="AX462" s="11"/>
      <c r="AY462" s="11"/>
      <c r="AZ462" s="11"/>
      <c r="BA462" s="11"/>
      <c r="BB462" s="11"/>
      <c r="BC462" s="11"/>
      <c r="BD462" s="11"/>
      <c r="BE462" s="11"/>
      <c r="BF462" s="11"/>
      <c r="BG462" s="11"/>
      <c r="BH462" s="11"/>
      <c r="BI462" s="11"/>
      <c r="BJ462" s="11"/>
      <c r="BK462" s="11"/>
      <c r="BL462" s="11"/>
      <c r="BM462" s="11"/>
      <c r="BN462" s="11"/>
      <c r="BO462" s="11"/>
      <c r="BP462" s="11"/>
      <c r="BQ462" s="11"/>
      <c r="BR462" s="11"/>
      <c r="BS462" s="11"/>
      <c r="BT462" s="11"/>
      <c r="BU462" s="11"/>
      <c r="BV462" s="11"/>
      <c r="BW462" s="11"/>
      <c r="BX462" s="11"/>
      <c r="BY462" s="11"/>
      <c r="BZ462" s="11"/>
      <c r="CA462" s="11"/>
      <c r="CB462" s="11"/>
      <c r="CC462" s="11"/>
      <c r="CD462" s="11"/>
    </row>
    <row r="463" spans="1:82" x14ac:dyDescent="0.2">
      <c r="A463" s="11"/>
      <c r="B463" s="11"/>
      <c r="C463" s="11"/>
      <c r="D463" s="11"/>
      <c r="E463" s="11"/>
      <c r="F463" s="11"/>
      <c r="G463" s="11"/>
      <c r="H463" s="11"/>
      <c r="I463" s="11"/>
      <c r="J463" s="11"/>
      <c r="K463" s="11"/>
      <c r="L463" s="11"/>
      <c r="M463" s="11"/>
      <c r="N463" s="11"/>
      <c r="O463" s="11"/>
      <c r="P463" s="11"/>
      <c r="Q463" s="11"/>
      <c r="R463" s="11"/>
      <c r="S463" s="11"/>
      <c r="T463" s="11"/>
      <c r="U463" s="11"/>
      <c r="V463" s="11"/>
      <c r="W463" s="11"/>
      <c r="X463" s="11"/>
      <c r="Y463" s="11"/>
      <c r="Z463" s="11"/>
      <c r="AA463" s="11"/>
      <c r="AB463" s="11"/>
      <c r="AC463" s="11"/>
      <c r="AD463" s="11"/>
      <c r="AE463" s="11"/>
      <c r="AF463" s="11"/>
      <c r="AG463" s="11"/>
      <c r="AH463" s="11"/>
      <c r="AI463" s="11"/>
      <c r="AJ463" s="11"/>
      <c r="AK463" s="11"/>
      <c r="AL463" s="11"/>
      <c r="AM463" s="11"/>
      <c r="AN463" s="11"/>
      <c r="AO463" s="11"/>
      <c r="AP463" s="11"/>
      <c r="AQ463" s="11"/>
      <c r="AR463" s="11"/>
      <c r="AS463" s="11"/>
      <c r="AT463" s="11"/>
      <c r="AU463" s="11"/>
      <c r="AV463" s="11"/>
      <c r="AW463" s="11"/>
      <c r="AX463" s="11"/>
      <c r="AY463" s="11"/>
      <c r="AZ463" s="11"/>
      <c r="BA463" s="11"/>
      <c r="BB463" s="11"/>
      <c r="BC463" s="11"/>
      <c r="BD463" s="11"/>
      <c r="BE463" s="11"/>
      <c r="BF463" s="11"/>
      <c r="BG463" s="11"/>
      <c r="BH463" s="11"/>
      <c r="BI463" s="11"/>
      <c r="BJ463" s="11"/>
      <c r="BK463" s="11"/>
      <c r="BL463" s="11"/>
      <c r="BM463" s="11"/>
      <c r="BN463" s="11"/>
      <c r="BO463" s="11"/>
      <c r="BP463" s="11"/>
      <c r="BQ463" s="11"/>
      <c r="BR463" s="11"/>
      <c r="BS463" s="11"/>
      <c r="BT463" s="11"/>
      <c r="BU463" s="11"/>
      <c r="BV463" s="11"/>
      <c r="BW463" s="11"/>
      <c r="BX463" s="11"/>
      <c r="BY463" s="11"/>
      <c r="BZ463" s="11"/>
      <c r="CA463" s="11"/>
      <c r="CB463" s="11"/>
      <c r="CC463" s="11"/>
      <c r="CD463" s="11"/>
    </row>
    <row r="464" spans="1:82" x14ac:dyDescent="0.2">
      <c r="A464" s="11"/>
      <c r="B464" s="11"/>
      <c r="C464" s="11"/>
      <c r="D464" s="11"/>
      <c r="E464" s="11"/>
      <c r="F464" s="11"/>
      <c r="G464" s="11"/>
      <c r="H464" s="11"/>
      <c r="I464" s="11"/>
      <c r="J464" s="11"/>
      <c r="K464" s="11"/>
      <c r="L464" s="11"/>
      <c r="M464" s="11"/>
      <c r="N464" s="11"/>
      <c r="O464" s="11"/>
      <c r="P464" s="11"/>
      <c r="Q464" s="11"/>
      <c r="R464" s="11"/>
      <c r="S464" s="11"/>
      <c r="T464" s="11"/>
      <c r="U464" s="11"/>
      <c r="V464" s="11"/>
      <c r="W464" s="11"/>
      <c r="X464" s="11"/>
      <c r="Y464" s="11"/>
      <c r="Z464" s="11"/>
      <c r="AA464" s="11"/>
      <c r="AB464" s="11"/>
      <c r="AC464" s="11"/>
      <c r="AD464" s="11"/>
      <c r="AE464" s="11"/>
      <c r="AF464" s="11"/>
      <c r="AG464" s="11"/>
      <c r="AH464" s="11"/>
      <c r="AI464" s="11"/>
      <c r="AJ464" s="11"/>
      <c r="AK464" s="11"/>
      <c r="AL464" s="11"/>
      <c r="AM464" s="11"/>
      <c r="AN464" s="11"/>
      <c r="AO464" s="11"/>
      <c r="AP464" s="11"/>
      <c r="AQ464" s="11"/>
      <c r="AR464" s="11"/>
      <c r="AS464" s="11"/>
      <c r="AT464" s="11"/>
      <c r="AU464" s="11"/>
      <c r="AV464" s="11"/>
      <c r="AW464" s="11"/>
      <c r="AX464" s="11"/>
      <c r="AY464" s="11"/>
      <c r="AZ464" s="11"/>
      <c r="BA464" s="11"/>
      <c r="BB464" s="11"/>
      <c r="BC464" s="11"/>
      <c r="BD464" s="11"/>
      <c r="BE464" s="11"/>
      <c r="BF464" s="11"/>
      <c r="BG464" s="11"/>
      <c r="BH464" s="11"/>
      <c r="BI464" s="11"/>
      <c r="BJ464" s="11"/>
      <c r="BK464" s="11"/>
      <c r="BL464" s="11"/>
      <c r="BM464" s="11"/>
      <c r="BN464" s="11"/>
      <c r="BO464" s="11"/>
      <c r="BP464" s="11"/>
      <c r="BQ464" s="11"/>
      <c r="BR464" s="11"/>
      <c r="BS464" s="11"/>
      <c r="BT464" s="11"/>
      <c r="BU464" s="11"/>
      <c r="BV464" s="11"/>
      <c r="BW464" s="11"/>
      <c r="BX464" s="11"/>
      <c r="BY464" s="11"/>
      <c r="BZ464" s="11"/>
      <c r="CA464" s="11"/>
      <c r="CB464" s="11"/>
      <c r="CC464" s="11"/>
      <c r="CD464" s="11"/>
    </row>
    <row r="465" spans="1:82" x14ac:dyDescent="0.2">
      <c r="A465" s="11"/>
      <c r="B465" s="11"/>
      <c r="C465" s="11"/>
      <c r="D465" s="11"/>
      <c r="E465" s="11"/>
      <c r="F465" s="11"/>
      <c r="G465" s="11"/>
      <c r="H465" s="11"/>
      <c r="I465" s="11"/>
      <c r="J465" s="11"/>
      <c r="K465" s="11"/>
      <c r="L465" s="11"/>
      <c r="M465" s="11"/>
      <c r="N465" s="11"/>
      <c r="O465" s="11"/>
      <c r="P465" s="11"/>
      <c r="Q465" s="11"/>
      <c r="R465" s="11"/>
      <c r="S465" s="11"/>
      <c r="T465" s="11"/>
      <c r="U465" s="11"/>
      <c r="V465" s="11"/>
      <c r="W465" s="11"/>
      <c r="X465" s="11"/>
      <c r="Y465" s="11"/>
      <c r="Z465" s="11"/>
      <c r="AA465" s="11"/>
      <c r="AB465" s="11"/>
      <c r="AC465" s="11"/>
      <c r="AD465" s="11"/>
      <c r="AE465" s="11"/>
      <c r="AF465" s="11"/>
      <c r="AG465" s="11"/>
      <c r="AH465" s="11"/>
      <c r="AI465" s="11"/>
      <c r="AJ465" s="11"/>
      <c r="AK465" s="11"/>
      <c r="AL465" s="11"/>
      <c r="AM465" s="11"/>
      <c r="AN465" s="11"/>
      <c r="AO465" s="11"/>
      <c r="AP465" s="11"/>
      <c r="AQ465" s="11"/>
      <c r="AR465" s="11"/>
      <c r="AS465" s="11"/>
      <c r="AT465" s="11"/>
      <c r="AU465" s="11"/>
      <c r="AV465" s="11"/>
      <c r="AW465" s="11"/>
      <c r="AX465" s="11"/>
      <c r="AY465" s="11"/>
      <c r="AZ465" s="11"/>
      <c r="BA465" s="11"/>
      <c r="BB465" s="11"/>
      <c r="BC465" s="11"/>
      <c r="BD465" s="11"/>
      <c r="BE465" s="11"/>
      <c r="BF465" s="11"/>
      <c r="BG465" s="11"/>
      <c r="BH465" s="11"/>
      <c r="BI465" s="11"/>
      <c r="BJ465" s="11"/>
      <c r="BK465" s="11"/>
      <c r="BL465" s="11"/>
      <c r="BM465" s="11"/>
      <c r="BN465" s="11"/>
      <c r="BO465" s="11"/>
      <c r="BP465" s="11"/>
      <c r="BQ465" s="11"/>
      <c r="BR465" s="11"/>
      <c r="BS465" s="11"/>
      <c r="BT465" s="11"/>
      <c r="BU465" s="11"/>
      <c r="BV465" s="11"/>
      <c r="BW465" s="11"/>
      <c r="BX465" s="11"/>
      <c r="BY465" s="11"/>
      <c r="BZ465" s="11"/>
      <c r="CA465" s="11"/>
      <c r="CB465" s="11"/>
      <c r="CC465" s="11"/>
      <c r="CD465" s="11"/>
    </row>
    <row r="466" spans="1:82" x14ac:dyDescent="0.2">
      <c r="A466" s="11"/>
      <c r="B466" s="11"/>
      <c r="C466" s="11"/>
      <c r="D466" s="11"/>
      <c r="E466" s="11"/>
      <c r="F466" s="11"/>
      <c r="G466" s="11"/>
      <c r="H466" s="11"/>
      <c r="I466" s="11"/>
      <c r="J466" s="11"/>
      <c r="K466" s="11"/>
      <c r="L466" s="11"/>
      <c r="M466" s="11"/>
      <c r="N466" s="11"/>
      <c r="O466" s="11"/>
      <c r="P466" s="11"/>
      <c r="Q466" s="11"/>
      <c r="R466" s="11"/>
      <c r="S466" s="11"/>
      <c r="T466" s="11"/>
      <c r="U466" s="11"/>
      <c r="V466" s="11"/>
      <c r="W466" s="11"/>
      <c r="X466" s="11"/>
      <c r="Y466" s="11"/>
      <c r="Z466" s="11"/>
      <c r="AA466" s="11"/>
      <c r="AB466" s="11"/>
      <c r="AC466" s="11"/>
      <c r="AD466" s="11"/>
      <c r="AE466" s="11"/>
      <c r="AF466" s="11"/>
      <c r="AG466" s="11"/>
      <c r="AH466" s="11"/>
      <c r="AI466" s="11"/>
      <c r="AJ466" s="11"/>
      <c r="AK466" s="11"/>
      <c r="AL466" s="11"/>
      <c r="AM466" s="11"/>
      <c r="AN466" s="11"/>
      <c r="AO466" s="11"/>
      <c r="AP466" s="11"/>
      <c r="AQ466" s="11"/>
      <c r="AR466" s="11"/>
      <c r="AS466" s="11"/>
      <c r="AT466" s="11"/>
      <c r="AU466" s="11"/>
      <c r="AV466" s="11"/>
      <c r="AW466" s="11"/>
      <c r="AX466" s="11"/>
      <c r="AY466" s="11"/>
      <c r="AZ466" s="11"/>
      <c r="BA466" s="11"/>
      <c r="BB466" s="11"/>
      <c r="BC466" s="11"/>
      <c r="BD466" s="11"/>
      <c r="BE466" s="11"/>
      <c r="BF466" s="11"/>
      <c r="BG466" s="11"/>
      <c r="BH466" s="11"/>
      <c r="BI466" s="11"/>
      <c r="BJ466" s="11"/>
      <c r="BK466" s="11"/>
      <c r="BL466" s="11"/>
      <c r="BM466" s="11"/>
      <c r="BN466" s="11"/>
      <c r="BO466" s="11"/>
      <c r="BP466" s="11"/>
      <c r="BQ466" s="11"/>
      <c r="BR466" s="11"/>
      <c r="BS466" s="11"/>
      <c r="BT466" s="11"/>
      <c r="BU466" s="11"/>
      <c r="BV466" s="11"/>
      <c r="BW466" s="11"/>
      <c r="BX466" s="11"/>
      <c r="BY466" s="11"/>
      <c r="BZ466" s="11"/>
      <c r="CA466" s="11"/>
      <c r="CB466" s="11"/>
      <c r="CC466" s="11"/>
      <c r="CD466" s="11"/>
    </row>
    <row r="467" spans="1:82" x14ac:dyDescent="0.2">
      <c r="A467" s="11"/>
      <c r="B467" s="11"/>
      <c r="C467" s="11"/>
      <c r="D467" s="11"/>
      <c r="E467" s="11"/>
      <c r="F467" s="11"/>
      <c r="G467" s="11"/>
      <c r="H467" s="11"/>
      <c r="I467" s="11"/>
      <c r="J467" s="11"/>
      <c r="K467" s="11"/>
      <c r="L467" s="11"/>
      <c r="M467" s="11"/>
      <c r="N467" s="11"/>
      <c r="O467" s="11"/>
      <c r="P467" s="11"/>
      <c r="Q467" s="11"/>
      <c r="R467" s="11"/>
      <c r="S467" s="11"/>
      <c r="T467" s="11"/>
      <c r="U467" s="11"/>
      <c r="V467" s="11"/>
      <c r="W467" s="11"/>
      <c r="X467" s="11"/>
      <c r="Y467" s="11"/>
      <c r="Z467" s="11"/>
      <c r="AA467" s="11"/>
      <c r="AB467" s="11"/>
      <c r="AC467" s="11"/>
      <c r="AD467" s="11"/>
      <c r="AE467" s="11"/>
      <c r="AF467" s="11"/>
      <c r="AG467" s="11"/>
      <c r="AH467" s="11"/>
      <c r="AI467" s="11"/>
      <c r="AJ467" s="11"/>
      <c r="AK467" s="11"/>
      <c r="AL467" s="11"/>
      <c r="AM467" s="11"/>
      <c r="AN467" s="11"/>
      <c r="AO467" s="11"/>
      <c r="AP467" s="11"/>
      <c r="AQ467" s="11"/>
      <c r="AR467" s="11"/>
      <c r="AS467" s="11"/>
      <c r="AT467" s="11"/>
      <c r="AU467" s="11"/>
      <c r="AV467" s="11"/>
      <c r="AW467" s="11"/>
      <c r="AX467" s="11"/>
      <c r="AY467" s="11"/>
      <c r="AZ467" s="11"/>
      <c r="BA467" s="11"/>
      <c r="BB467" s="11"/>
      <c r="BC467" s="11"/>
      <c r="BD467" s="11"/>
      <c r="BE467" s="11"/>
      <c r="BF467" s="11"/>
      <c r="BG467" s="11"/>
      <c r="BH467" s="11"/>
      <c r="BI467" s="11"/>
      <c r="BJ467" s="11"/>
      <c r="BK467" s="11"/>
      <c r="BL467" s="11"/>
      <c r="BM467" s="11"/>
      <c r="BN467" s="11"/>
      <c r="BO467" s="11"/>
      <c r="BP467" s="11"/>
      <c r="BQ467" s="11"/>
      <c r="BR467" s="11"/>
      <c r="BS467" s="11"/>
      <c r="BT467" s="11"/>
      <c r="BU467" s="11"/>
      <c r="BV467" s="11"/>
      <c r="BW467" s="11"/>
      <c r="BX467" s="11"/>
      <c r="BY467" s="11"/>
      <c r="BZ467" s="11"/>
      <c r="CA467" s="11"/>
      <c r="CB467" s="11"/>
      <c r="CC467" s="11"/>
      <c r="CD467" s="11"/>
    </row>
    <row r="468" spans="1:82" x14ac:dyDescent="0.2">
      <c r="A468" s="11"/>
      <c r="B468" s="11"/>
      <c r="C468" s="11"/>
      <c r="D468" s="11"/>
      <c r="E468" s="11"/>
      <c r="F468" s="11"/>
      <c r="G468" s="11"/>
      <c r="H468" s="11"/>
      <c r="I468" s="11"/>
      <c r="J468" s="11"/>
      <c r="K468" s="11"/>
      <c r="L468" s="11"/>
      <c r="M468" s="11"/>
      <c r="N468" s="11"/>
      <c r="O468" s="11"/>
      <c r="P468" s="11"/>
      <c r="Q468" s="11"/>
      <c r="R468" s="11"/>
      <c r="S468" s="11"/>
      <c r="T468" s="11"/>
      <c r="U468" s="11"/>
      <c r="V468" s="11"/>
      <c r="W468" s="11"/>
      <c r="X468" s="11"/>
      <c r="Y468" s="11"/>
      <c r="Z468" s="11"/>
      <c r="AA468" s="11"/>
      <c r="AB468" s="11"/>
      <c r="AC468" s="11"/>
      <c r="AD468" s="11"/>
      <c r="AE468" s="11"/>
      <c r="AF468" s="11"/>
      <c r="AG468" s="11"/>
      <c r="AH468" s="11"/>
      <c r="AI468" s="11"/>
      <c r="AJ468" s="11"/>
      <c r="AK468" s="11"/>
      <c r="AL468" s="11"/>
      <c r="AM468" s="11"/>
      <c r="AN468" s="11"/>
      <c r="AO468" s="11"/>
      <c r="AP468" s="11"/>
      <c r="AQ468" s="11"/>
      <c r="AR468" s="11"/>
      <c r="AS468" s="11"/>
      <c r="AT468" s="11"/>
      <c r="AU468" s="11"/>
      <c r="AV468" s="11"/>
      <c r="AW468" s="11"/>
      <c r="AX468" s="11"/>
      <c r="AY468" s="11"/>
      <c r="AZ468" s="11"/>
      <c r="BA468" s="11"/>
      <c r="BB468" s="11"/>
      <c r="BC468" s="11"/>
      <c r="BD468" s="11"/>
      <c r="BE468" s="11"/>
      <c r="BF468" s="11"/>
      <c r="BG468" s="11"/>
      <c r="BH468" s="11"/>
      <c r="BI468" s="11"/>
      <c r="BJ468" s="11"/>
      <c r="BK468" s="11"/>
      <c r="BL468" s="11"/>
      <c r="BM468" s="11"/>
      <c r="BN468" s="11"/>
      <c r="BO468" s="11"/>
      <c r="BP468" s="11"/>
      <c r="BQ468" s="11"/>
      <c r="BR468" s="11"/>
      <c r="BS468" s="11"/>
      <c r="BT468" s="11"/>
      <c r="BU468" s="11"/>
      <c r="BV468" s="11"/>
      <c r="BW468" s="11"/>
      <c r="BX468" s="11"/>
      <c r="BY468" s="11"/>
      <c r="BZ468" s="11"/>
      <c r="CA468" s="11"/>
      <c r="CB468" s="11"/>
      <c r="CC468" s="11"/>
      <c r="CD468" s="11"/>
    </row>
    <row r="469" spans="1:82" x14ac:dyDescent="0.2">
      <c r="A469" s="11"/>
      <c r="B469" s="11"/>
      <c r="C469" s="11"/>
      <c r="D469" s="11"/>
      <c r="E469" s="11"/>
      <c r="F469" s="11"/>
      <c r="G469" s="11"/>
      <c r="H469" s="11"/>
      <c r="I469" s="11"/>
      <c r="J469" s="11"/>
      <c r="K469" s="11"/>
      <c r="L469" s="11"/>
      <c r="M469" s="11"/>
      <c r="N469" s="11"/>
      <c r="O469" s="11"/>
      <c r="P469" s="11"/>
      <c r="Q469" s="11"/>
      <c r="R469" s="11"/>
      <c r="S469" s="11"/>
      <c r="T469" s="11"/>
      <c r="U469" s="11"/>
      <c r="V469" s="11"/>
      <c r="W469" s="11"/>
      <c r="X469" s="11"/>
      <c r="Y469" s="11"/>
      <c r="Z469" s="11"/>
      <c r="AA469" s="11"/>
      <c r="AB469" s="11"/>
      <c r="AC469" s="11"/>
      <c r="AD469" s="11"/>
      <c r="AE469" s="11"/>
      <c r="AF469" s="11"/>
      <c r="AG469" s="11"/>
      <c r="AH469" s="11"/>
      <c r="AI469" s="11"/>
      <c r="AJ469" s="11"/>
      <c r="AK469" s="11"/>
      <c r="AL469" s="11"/>
      <c r="AM469" s="11"/>
      <c r="AN469" s="11"/>
      <c r="AO469" s="11"/>
      <c r="AP469" s="11"/>
      <c r="AQ469" s="11"/>
      <c r="AR469" s="11"/>
      <c r="AS469" s="11"/>
      <c r="AT469" s="11"/>
      <c r="AU469" s="11"/>
      <c r="AV469" s="11"/>
      <c r="AW469" s="11"/>
      <c r="AX469" s="11"/>
      <c r="AY469" s="11"/>
      <c r="AZ469" s="11"/>
      <c r="BA469" s="11"/>
      <c r="BB469" s="11"/>
      <c r="BC469" s="11"/>
      <c r="BD469" s="11"/>
      <c r="BE469" s="11"/>
      <c r="BF469" s="11"/>
      <c r="BG469" s="11"/>
      <c r="BH469" s="11"/>
      <c r="BI469" s="11"/>
      <c r="BJ469" s="11"/>
      <c r="BK469" s="11"/>
      <c r="BL469" s="11"/>
      <c r="BM469" s="11"/>
      <c r="BN469" s="11"/>
      <c r="BO469" s="11"/>
      <c r="BP469" s="11"/>
      <c r="BQ469" s="11"/>
      <c r="BR469" s="11"/>
      <c r="BS469" s="11"/>
      <c r="BT469" s="11"/>
      <c r="BU469" s="11"/>
      <c r="BV469" s="11"/>
      <c r="BW469" s="11"/>
      <c r="BX469" s="11"/>
      <c r="BY469" s="11"/>
      <c r="BZ469" s="11"/>
      <c r="CA469" s="11"/>
      <c r="CB469" s="11"/>
      <c r="CC469" s="11"/>
      <c r="CD469" s="11"/>
    </row>
    <row r="470" spans="1:82" x14ac:dyDescent="0.2">
      <c r="A470" s="11"/>
      <c r="B470" s="11"/>
      <c r="C470" s="11"/>
      <c r="D470" s="11"/>
      <c r="E470" s="11"/>
      <c r="F470" s="11"/>
      <c r="G470" s="11"/>
      <c r="H470" s="11"/>
      <c r="I470" s="11"/>
      <c r="J470" s="11"/>
      <c r="K470" s="11"/>
      <c r="L470" s="11"/>
      <c r="M470" s="11"/>
      <c r="N470" s="11"/>
      <c r="O470" s="11"/>
      <c r="P470" s="11"/>
      <c r="Q470" s="11"/>
      <c r="R470" s="11"/>
      <c r="S470" s="11"/>
      <c r="T470" s="11"/>
      <c r="U470" s="11"/>
      <c r="V470" s="11"/>
      <c r="W470" s="11"/>
      <c r="X470" s="11"/>
      <c r="Y470" s="11"/>
      <c r="Z470" s="11"/>
      <c r="AA470" s="11"/>
      <c r="AB470" s="11"/>
      <c r="AC470" s="11"/>
      <c r="AD470" s="11"/>
      <c r="AE470" s="11"/>
      <c r="AF470" s="11"/>
      <c r="AG470" s="11"/>
      <c r="AH470" s="11"/>
      <c r="AI470" s="11"/>
      <c r="AJ470" s="11"/>
      <c r="AK470" s="11"/>
      <c r="AL470" s="11"/>
      <c r="AM470" s="11"/>
      <c r="AN470" s="11"/>
      <c r="AO470" s="11"/>
      <c r="AP470" s="11"/>
      <c r="AQ470" s="11"/>
      <c r="AR470" s="11"/>
      <c r="AS470" s="11"/>
      <c r="AT470" s="11"/>
      <c r="AU470" s="11"/>
      <c r="AV470" s="11"/>
      <c r="AW470" s="11"/>
      <c r="AX470" s="11"/>
      <c r="AY470" s="11"/>
      <c r="AZ470" s="11"/>
      <c r="BA470" s="11"/>
      <c r="BB470" s="11"/>
      <c r="BC470" s="11"/>
      <c r="BD470" s="11"/>
      <c r="BE470" s="11"/>
      <c r="BF470" s="11"/>
      <c r="BG470" s="11"/>
      <c r="BH470" s="11"/>
      <c r="BI470" s="11"/>
      <c r="BJ470" s="11"/>
      <c r="BK470" s="11"/>
      <c r="BL470" s="11"/>
      <c r="BM470" s="11"/>
      <c r="BN470" s="11"/>
      <c r="BO470" s="11"/>
      <c r="BP470" s="11"/>
      <c r="BQ470" s="11"/>
      <c r="BR470" s="11"/>
      <c r="BS470" s="11"/>
      <c r="BT470" s="11"/>
      <c r="BU470" s="11"/>
      <c r="BV470" s="11"/>
      <c r="BW470" s="11"/>
      <c r="BX470" s="11"/>
      <c r="BY470" s="11"/>
      <c r="BZ470" s="11"/>
      <c r="CA470" s="11"/>
      <c r="CB470" s="11"/>
      <c r="CC470" s="11"/>
      <c r="CD470" s="11"/>
    </row>
    <row r="471" spans="1:82" x14ac:dyDescent="0.2">
      <c r="A471" s="11"/>
      <c r="B471" s="11"/>
      <c r="C471" s="11"/>
      <c r="D471" s="11"/>
      <c r="E471" s="11"/>
      <c r="F471" s="11"/>
      <c r="G471" s="11"/>
      <c r="H471" s="11"/>
      <c r="I471" s="11"/>
      <c r="J471" s="11"/>
      <c r="K471" s="11"/>
      <c r="L471" s="11"/>
      <c r="M471" s="11"/>
      <c r="N471" s="11"/>
      <c r="O471" s="11"/>
      <c r="P471" s="11"/>
      <c r="Q471" s="11"/>
      <c r="R471" s="11"/>
      <c r="S471" s="11"/>
      <c r="T471" s="11"/>
      <c r="U471" s="11"/>
      <c r="V471" s="11"/>
      <c r="W471" s="11"/>
      <c r="X471" s="11"/>
      <c r="Y471" s="11"/>
      <c r="Z471" s="11"/>
      <c r="AA471" s="11"/>
      <c r="AB471" s="11"/>
      <c r="AC471" s="11"/>
      <c r="AD471" s="11"/>
      <c r="AE471" s="11"/>
      <c r="AF471" s="11"/>
      <c r="AG471" s="11"/>
      <c r="AH471" s="11"/>
      <c r="AI471" s="11"/>
      <c r="AJ471" s="11"/>
      <c r="AK471" s="11"/>
      <c r="AL471" s="11"/>
      <c r="AM471" s="11"/>
      <c r="AN471" s="11"/>
      <c r="AO471" s="11"/>
      <c r="AP471" s="11"/>
      <c r="AQ471" s="11"/>
      <c r="AR471" s="11"/>
      <c r="AS471" s="11"/>
      <c r="AT471" s="11"/>
      <c r="AU471" s="11"/>
      <c r="AV471" s="11"/>
      <c r="AW471" s="11"/>
      <c r="AX471" s="11"/>
      <c r="AY471" s="11"/>
      <c r="AZ471" s="11"/>
      <c r="BA471" s="11"/>
      <c r="BB471" s="11"/>
      <c r="BC471" s="11"/>
      <c r="BD471" s="11"/>
      <c r="BE471" s="11"/>
      <c r="BF471" s="11"/>
      <c r="BG471" s="11"/>
      <c r="BH471" s="11"/>
      <c r="BI471" s="11"/>
      <c r="BJ471" s="11"/>
      <c r="BK471" s="11"/>
      <c r="BL471" s="11"/>
      <c r="BM471" s="11"/>
      <c r="BN471" s="11"/>
      <c r="BO471" s="11"/>
      <c r="BP471" s="11"/>
      <c r="BQ471" s="11"/>
      <c r="BR471" s="11"/>
      <c r="BS471" s="11"/>
      <c r="BT471" s="11"/>
      <c r="BU471" s="11"/>
      <c r="BV471" s="11"/>
      <c r="BW471" s="11"/>
      <c r="BX471" s="11"/>
      <c r="BY471" s="11"/>
      <c r="BZ471" s="11"/>
      <c r="CA471" s="11"/>
      <c r="CB471" s="11"/>
      <c r="CC471" s="11"/>
      <c r="CD471" s="11"/>
    </row>
    <row r="472" spans="1:82" x14ac:dyDescent="0.2">
      <c r="A472" s="11"/>
      <c r="B472" s="11"/>
      <c r="C472" s="11"/>
      <c r="D472" s="11"/>
      <c r="E472" s="11"/>
      <c r="F472" s="11"/>
      <c r="G472" s="11"/>
      <c r="H472" s="11"/>
      <c r="I472" s="11"/>
      <c r="J472" s="11"/>
      <c r="K472" s="11"/>
      <c r="L472" s="11"/>
      <c r="M472" s="11"/>
      <c r="N472" s="11"/>
      <c r="O472" s="11"/>
      <c r="P472" s="11"/>
      <c r="Q472" s="11"/>
      <c r="R472" s="11"/>
      <c r="S472" s="11"/>
      <c r="T472" s="11"/>
      <c r="U472" s="11"/>
      <c r="V472" s="11"/>
      <c r="W472" s="11"/>
      <c r="X472" s="11"/>
      <c r="Y472" s="11"/>
      <c r="Z472" s="11"/>
      <c r="AA472" s="11"/>
      <c r="AB472" s="11"/>
      <c r="AC472" s="11"/>
      <c r="AD472" s="11"/>
      <c r="AE472" s="11"/>
      <c r="AF472" s="11"/>
      <c r="AG472" s="11"/>
      <c r="AH472" s="11"/>
      <c r="AI472" s="11"/>
      <c r="AJ472" s="11"/>
      <c r="AK472" s="11"/>
      <c r="AL472" s="11"/>
      <c r="AM472" s="11"/>
      <c r="AN472" s="11"/>
      <c r="AO472" s="11"/>
      <c r="AP472" s="11"/>
      <c r="AQ472" s="11"/>
      <c r="AR472" s="11"/>
      <c r="AS472" s="11"/>
      <c r="AT472" s="11"/>
      <c r="AU472" s="11"/>
      <c r="AV472" s="11"/>
      <c r="AW472" s="11"/>
      <c r="AX472" s="11"/>
      <c r="AY472" s="11"/>
      <c r="AZ472" s="11"/>
      <c r="BA472" s="11"/>
      <c r="BB472" s="11"/>
      <c r="BC472" s="11"/>
      <c r="BD472" s="11"/>
      <c r="BE472" s="11"/>
      <c r="BF472" s="11"/>
      <c r="BG472" s="11"/>
      <c r="BH472" s="11"/>
      <c r="BI472" s="11"/>
      <c r="BJ472" s="11"/>
      <c r="BK472" s="11"/>
      <c r="BL472" s="11"/>
      <c r="BM472" s="11"/>
      <c r="BN472" s="11"/>
      <c r="BO472" s="11"/>
      <c r="BP472" s="11"/>
      <c r="BQ472" s="11"/>
      <c r="BR472" s="11"/>
      <c r="BS472" s="11"/>
      <c r="BT472" s="11"/>
      <c r="BU472" s="11"/>
      <c r="BV472" s="11"/>
      <c r="BW472" s="11"/>
      <c r="BX472" s="11"/>
      <c r="BY472" s="11"/>
      <c r="BZ472" s="11"/>
      <c r="CA472" s="11"/>
      <c r="CB472" s="11"/>
      <c r="CC472" s="11"/>
      <c r="CD472" s="11"/>
    </row>
    <row r="473" spans="1:82" x14ac:dyDescent="0.2">
      <c r="A473" s="11"/>
      <c r="B473" s="11"/>
      <c r="C473" s="11"/>
      <c r="D473" s="11"/>
      <c r="E473" s="11"/>
      <c r="F473" s="11"/>
      <c r="G473" s="11"/>
      <c r="H473" s="11"/>
      <c r="I473" s="11"/>
      <c r="J473" s="11"/>
      <c r="K473" s="11"/>
      <c r="L473" s="11"/>
      <c r="M473" s="11"/>
      <c r="N473" s="11"/>
      <c r="O473" s="11"/>
      <c r="P473" s="11"/>
      <c r="Q473" s="11"/>
      <c r="R473" s="11"/>
      <c r="S473" s="11"/>
      <c r="T473" s="11"/>
      <c r="U473" s="11"/>
      <c r="V473" s="11"/>
      <c r="W473" s="11"/>
      <c r="X473" s="11"/>
      <c r="Y473" s="11"/>
      <c r="Z473" s="11"/>
      <c r="AA473" s="11"/>
      <c r="AB473" s="11"/>
      <c r="AC473" s="11"/>
      <c r="AD473" s="11"/>
      <c r="AE473" s="11"/>
      <c r="AF473" s="11"/>
      <c r="AG473" s="11"/>
      <c r="AH473" s="11"/>
      <c r="AI473" s="11"/>
      <c r="AJ473" s="11"/>
      <c r="AK473" s="11"/>
      <c r="AL473" s="11"/>
      <c r="AM473" s="11"/>
      <c r="AN473" s="11"/>
      <c r="AO473" s="11"/>
      <c r="AP473" s="11"/>
      <c r="AQ473" s="11"/>
      <c r="AR473" s="11"/>
      <c r="AS473" s="11"/>
      <c r="AT473" s="11"/>
      <c r="AU473" s="11"/>
      <c r="AV473" s="11"/>
      <c r="AW473" s="11"/>
      <c r="AX473" s="11"/>
      <c r="AY473" s="11"/>
      <c r="AZ473" s="11"/>
      <c r="BA473" s="11"/>
      <c r="BB473" s="11"/>
      <c r="BC473" s="11"/>
      <c r="BD473" s="11"/>
      <c r="BE473" s="11"/>
      <c r="BF473" s="11"/>
      <c r="BG473" s="11"/>
      <c r="BH473" s="11"/>
      <c r="BI473" s="11"/>
      <c r="BJ473" s="11"/>
      <c r="BK473" s="11"/>
      <c r="BL473" s="11"/>
      <c r="BM473" s="11"/>
      <c r="BN473" s="11"/>
      <c r="BO473" s="11"/>
      <c r="BP473" s="11"/>
      <c r="BQ473" s="11"/>
      <c r="BR473" s="11"/>
      <c r="BS473" s="11"/>
      <c r="BT473" s="11"/>
      <c r="BU473" s="11"/>
      <c r="BV473" s="11"/>
      <c r="BW473" s="11"/>
      <c r="BX473" s="11"/>
      <c r="BY473" s="11"/>
      <c r="BZ473" s="11"/>
      <c r="CA473" s="11"/>
      <c r="CB473" s="11"/>
      <c r="CC473" s="11"/>
      <c r="CD473" s="11"/>
    </row>
    <row r="474" spans="1:82" x14ac:dyDescent="0.2">
      <c r="A474" s="11"/>
      <c r="B474" s="11"/>
      <c r="C474" s="11"/>
      <c r="D474" s="11"/>
      <c r="E474" s="11"/>
      <c r="F474" s="11"/>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c r="AE474" s="11"/>
      <c r="AF474" s="11"/>
      <c r="AG474" s="11"/>
      <c r="AH474" s="11"/>
      <c r="AI474" s="11"/>
      <c r="AJ474" s="11"/>
      <c r="AK474" s="11"/>
      <c r="AL474" s="11"/>
      <c r="AM474" s="11"/>
      <c r="AN474" s="11"/>
      <c r="AO474" s="11"/>
      <c r="AP474" s="11"/>
      <c r="AQ474" s="11"/>
      <c r="AR474" s="11"/>
      <c r="AS474" s="11"/>
      <c r="AT474" s="11"/>
      <c r="AU474" s="11"/>
      <c r="AV474" s="11"/>
      <c r="AW474" s="11"/>
      <c r="AX474" s="11"/>
      <c r="AY474" s="11"/>
      <c r="AZ474" s="11"/>
      <c r="BA474" s="11"/>
      <c r="BB474" s="11"/>
      <c r="BC474" s="11"/>
      <c r="BD474" s="11"/>
      <c r="BE474" s="11"/>
      <c r="BF474" s="11"/>
      <c r="BG474" s="11"/>
      <c r="BH474" s="11"/>
      <c r="BI474" s="11"/>
      <c r="BJ474" s="11"/>
      <c r="BK474" s="11"/>
      <c r="BL474" s="11"/>
      <c r="BM474" s="11"/>
      <c r="BN474" s="11"/>
      <c r="BO474" s="11"/>
      <c r="BP474" s="11"/>
      <c r="BQ474" s="11"/>
      <c r="BR474" s="11"/>
      <c r="BS474" s="11"/>
      <c r="BT474" s="11"/>
      <c r="BU474" s="11"/>
      <c r="BV474" s="11"/>
      <c r="BW474" s="11"/>
      <c r="BX474" s="11"/>
      <c r="BY474" s="11"/>
      <c r="BZ474" s="11"/>
      <c r="CA474" s="11"/>
      <c r="CB474" s="11"/>
      <c r="CC474" s="11"/>
      <c r="CD474" s="11"/>
    </row>
    <row r="475" spans="1:82" x14ac:dyDescent="0.2">
      <c r="A475" s="11"/>
      <c r="B475" s="11"/>
      <c r="C475" s="11"/>
      <c r="D475" s="11"/>
      <c r="E475" s="11"/>
      <c r="F475" s="11"/>
      <c r="G475" s="11"/>
      <c r="H475" s="11"/>
      <c r="I475" s="11"/>
      <c r="J475" s="11"/>
      <c r="K475" s="11"/>
      <c r="L475" s="11"/>
      <c r="M475" s="11"/>
      <c r="N475" s="11"/>
      <c r="O475" s="11"/>
      <c r="P475" s="11"/>
      <c r="Q475" s="11"/>
      <c r="R475" s="11"/>
      <c r="S475" s="11"/>
      <c r="T475" s="11"/>
      <c r="U475" s="11"/>
      <c r="V475" s="11"/>
      <c r="W475" s="11"/>
      <c r="X475" s="11"/>
      <c r="Y475" s="11"/>
      <c r="Z475" s="11"/>
      <c r="AA475" s="11"/>
      <c r="AB475" s="11"/>
      <c r="AC475" s="11"/>
      <c r="AD475" s="11"/>
      <c r="AE475" s="11"/>
      <c r="AF475" s="11"/>
      <c r="AG475" s="11"/>
      <c r="AH475" s="11"/>
      <c r="AI475" s="11"/>
      <c r="AJ475" s="11"/>
      <c r="AK475" s="11"/>
      <c r="AL475" s="11"/>
      <c r="AM475" s="11"/>
      <c r="AN475" s="11"/>
      <c r="AO475" s="11"/>
      <c r="AP475" s="11"/>
      <c r="AQ475" s="11"/>
      <c r="AR475" s="11"/>
      <c r="AS475" s="11"/>
      <c r="AT475" s="11"/>
      <c r="AU475" s="11"/>
      <c r="AV475" s="11"/>
      <c r="AW475" s="11"/>
      <c r="AX475" s="11"/>
      <c r="AY475" s="11"/>
      <c r="AZ475" s="11"/>
      <c r="BA475" s="11"/>
      <c r="BB475" s="11"/>
      <c r="BC475" s="11"/>
      <c r="BD475" s="11"/>
      <c r="BE475" s="11"/>
      <c r="BF475" s="11"/>
      <c r="BG475" s="11"/>
      <c r="BH475" s="11"/>
      <c r="BI475" s="11"/>
      <c r="BJ475" s="11"/>
      <c r="BK475" s="11"/>
      <c r="BL475" s="11"/>
      <c r="BM475" s="11"/>
      <c r="BN475" s="11"/>
      <c r="BO475" s="11"/>
      <c r="BP475" s="11"/>
      <c r="BQ475" s="11"/>
      <c r="BR475" s="11"/>
      <c r="BS475" s="11"/>
      <c r="BT475" s="11"/>
      <c r="BU475" s="11"/>
      <c r="BV475" s="11"/>
      <c r="BW475" s="11"/>
      <c r="BX475" s="11"/>
      <c r="BY475" s="11"/>
      <c r="BZ475" s="11"/>
      <c r="CA475" s="11"/>
      <c r="CB475" s="11"/>
      <c r="CC475" s="11"/>
      <c r="CD475" s="11"/>
    </row>
    <row r="476" spans="1:82" x14ac:dyDescent="0.2">
      <c r="A476" s="11"/>
      <c r="B476" s="11"/>
      <c r="C476" s="11"/>
      <c r="D476" s="11"/>
      <c r="E476" s="11"/>
      <c r="F476" s="11"/>
      <c r="G476" s="11"/>
      <c r="H476" s="11"/>
      <c r="I476" s="11"/>
      <c r="J476" s="11"/>
      <c r="K476" s="11"/>
      <c r="L476" s="11"/>
      <c r="M476" s="11"/>
      <c r="N476" s="11"/>
      <c r="O476" s="11"/>
      <c r="P476" s="11"/>
      <c r="Q476" s="11"/>
      <c r="R476" s="11"/>
      <c r="S476" s="11"/>
      <c r="T476" s="11"/>
      <c r="U476" s="11"/>
      <c r="V476" s="11"/>
      <c r="W476" s="11"/>
      <c r="X476" s="11"/>
      <c r="Y476" s="11"/>
      <c r="Z476" s="11"/>
      <c r="AA476" s="11"/>
      <c r="AB476" s="11"/>
      <c r="AC476" s="11"/>
      <c r="AD476" s="11"/>
      <c r="AE476" s="11"/>
      <c r="AF476" s="11"/>
      <c r="AG476" s="11"/>
      <c r="AH476" s="11"/>
      <c r="AI476" s="11"/>
      <c r="AJ476" s="11"/>
      <c r="AK476" s="11"/>
      <c r="AL476" s="11"/>
      <c r="AM476" s="11"/>
      <c r="AN476" s="11"/>
      <c r="AO476" s="11"/>
      <c r="AP476" s="11"/>
      <c r="AQ476" s="11"/>
      <c r="AR476" s="11"/>
      <c r="AS476" s="11"/>
      <c r="AT476" s="11"/>
      <c r="AU476" s="11"/>
      <c r="AV476" s="11"/>
      <c r="AW476" s="11"/>
      <c r="AX476" s="11"/>
      <c r="AY476" s="11"/>
      <c r="AZ476" s="11"/>
      <c r="BA476" s="11"/>
      <c r="BB476" s="11"/>
      <c r="BC476" s="11"/>
      <c r="BD476" s="11"/>
      <c r="BE476" s="11"/>
      <c r="BF476" s="11"/>
      <c r="BG476" s="11"/>
      <c r="BH476" s="11"/>
      <c r="BI476" s="11"/>
      <c r="BJ476" s="11"/>
      <c r="BK476" s="11"/>
      <c r="BL476" s="11"/>
      <c r="BM476" s="11"/>
      <c r="BN476" s="11"/>
      <c r="BO476" s="11"/>
      <c r="BP476" s="11"/>
      <c r="BQ476" s="11"/>
      <c r="BR476" s="11"/>
      <c r="BS476" s="11"/>
      <c r="BT476" s="11"/>
      <c r="BU476" s="11"/>
      <c r="BV476" s="11"/>
      <c r="BW476" s="11"/>
      <c r="BX476" s="11"/>
      <c r="BY476" s="11"/>
      <c r="BZ476" s="11"/>
      <c r="CA476" s="11"/>
      <c r="CB476" s="11"/>
      <c r="CC476" s="11"/>
      <c r="CD476" s="11"/>
    </row>
    <row r="477" spans="1:82" x14ac:dyDescent="0.2">
      <c r="A477" s="11"/>
      <c r="B477" s="11"/>
      <c r="C477" s="11"/>
      <c r="D477" s="11"/>
      <c r="E477" s="11"/>
      <c r="F477" s="11"/>
      <c r="G477" s="11"/>
      <c r="H477" s="11"/>
      <c r="I477" s="11"/>
      <c r="J477" s="11"/>
      <c r="K477" s="11"/>
      <c r="L477" s="11"/>
      <c r="M477" s="11"/>
      <c r="N477" s="11"/>
      <c r="O477" s="11"/>
      <c r="P477" s="11"/>
      <c r="Q477" s="11"/>
      <c r="R477" s="11"/>
      <c r="S477" s="11"/>
      <c r="T477" s="11"/>
      <c r="U477" s="11"/>
      <c r="V477" s="11"/>
      <c r="W477" s="11"/>
      <c r="X477" s="11"/>
      <c r="Y477" s="11"/>
      <c r="Z477" s="11"/>
      <c r="AA477" s="11"/>
      <c r="AB477" s="11"/>
      <c r="AC477" s="11"/>
      <c r="AD477" s="11"/>
      <c r="AE477" s="11"/>
      <c r="AF477" s="11"/>
      <c r="AG477" s="11"/>
      <c r="AH477" s="11"/>
      <c r="AI477" s="11"/>
      <c r="AJ477" s="11"/>
      <c r="AK477" s="11"/>
      <c r="AL477" s="11"/>
      <c r="AM477" s="11"/>
      <c r="AN477" s="11"/>
      <c r="AO477" s="11"/>
      <c r="AP477" s="11"/>
      <c r="AQ477" s="11"/>
      <c r="AR477" s="11"/>
      <c r="AS477" s="11"/>
      <c r="AT477" s="11"/>
      <c r="AU477" s="11"/>
      <c r="AV477" s="11"/>
      <c r="AW477" s="11"/>
      <c r="AX477" s="11"/>
      <c r="AY477" s="11"/>
      <c r="AZ477" s="11"/>
      <c r="BA477" s="11"/>
      <c r="BB477" s="11"/>
      <c r="BC477" s="11"/>
      <c r="BD477" s="11"/>
      <c r="BE477" s="11"/>
      <c r="BF477" s="11"/>
      <c r="BG477" s="11"/>
      <c r="BH477" s="11"/>
      <c r="BI477" s="11"/>
      <c r="BJ477" s="11"/>
      <c r="BK477" s="11"/>
      <c r="BL477" s="11"/>
      <c r="BM477" s="11"/>
      <c r="BN477" s="11"/>
      <c r="BO477" s="11"/>
      <c r="BP477" s="11"/>
      <c r="BQ477" s="11"/>
      <c r="BR477" s="11"/>
      <c r="BS477" s="11"/>
      <c r="BT477" s="11"/>
      <c r="BU477" s="11"/>
      <c r="BV477" s="11"/>
      <c r="BW477" s="11"/>
      <c r="BX477" s="11"/>
      <c r="BY477" s="11"/>
      <c r="BZ477" s="11"/>
      <c r="CA477" s="11"/>
      <c r="CB477" s="11"/>
      <c r="CC477" s="11"/>
      <c r="CD477" s="11"/>
    </row>
    <row r="478" spans="1:82" x14ac:dyDescent="0.2">
      <c r="A478" s="11"/>
      <c r="B478" s="11"/>
      <c r="C478" s="11"/>
      <c r="D478" s="11"/>
      <c r="E478" s="11"/>
      <c r="F478" s="11"/>
      <c r="G478" s="11"/>
      <c r="H478" s="11"/>
      <c r="I478" s="11"/>
      <c r="J478" s="11"/>
      <c r="K478" s="11"/>
      <c r="L478" s="11"/>
      <c r="M478" s="11"/>
      <c r="N478" s="11"/>
      <c r="O478" s="11"/>
      <c r="P478" s="11"/>
      <c r="Q478" s="11"/>
      <c r="R478" s="11"/>
      <c r="S478" s="11"/>
      <c r="T478" s="11"/>
      <c r="U478" s="11"/>
      <c r="V478" s="11"/>
      <c r="W478" s="11"/>
      <c r="X478" s="11"/>
      <c r="Y478" s="11"/>
      <c r="Z478" s="11"/>
      <c r="AA478" s="11"/>
      <c r="AB478" s="11"/>
      <c r="AC478" s="11"/>
      <c r="AD478" s="11"/>
      <c r="AE478" s="11"/>
      <c r="AF478" s="11"/>
      <c r="AG478" s="11"/>
      <c r="AH478" s="11"/>
      <c r="AI478" s="11"/>
      <c r="AJ478" s="11"/>
      <c r="AK478" s="11"/>
      <c r="AL478" s="11"/>
      <c r="AM478" s="11"/>
      <c r="AN478" s="11"/>
      <c r="AO478" s="11"/>
      <c r="AP478" s="11"/>
      <c r="AQ478" s="11"/>
      <c r="AR478" s="11"/>
      <c r="AS478" s="11"/>
      <c r="AT478" s="11"/>
      <c r="AU478" s="11"/>
      <c r="AV478" s="11"/>
      <c r="AW478" s="11"/>
      <c r="AX478" s="11"/>
      <c r="AY478" s="11"/>
      <c r="AZ478" s="11"/>
      <c r="BA478" s="11"/>
      <c r="BB478" s="11"/>
      <c r="BC478" s="11"/>
      <c r="BD478" s="11"/>
      <c r="BE478" s="11"/>
      <c r="BF478" s="11"/>
      <c r="BG478" s="11"/>
      <c r="BH478" s="11"/>
      <c r="BI478" s="11"/>
      <c r="BJ478" s="11"/>
      <c r="BK478" s="11"/>
      <c r="BL478" s="11"/>
      <c r="BM478" s="11"/>
      <c r="BN478" s="11"/>
      <c r="BO478" s="11"/>
      <c r="BP478" s="11"/>
      <c r="BQ478" s="11"/>
      <c r="BR478" s="11"/>
      <c r="BS478" s="11"/>
      <c r="BT478" s="11"/>
      <c r="BU478" s="11"/>
      <c r="BV478" s="11"/>
      <c r="BW478" s="11"/>
      <c r="BX478" s="11"/>
      <c r="BY478" s="11"/>
      <c r="BZ478" s="11"/>
      <c r="CA478" s="11"/>
      <c r="CB478" s="11"/>
      <c r="CC478" s="11"/>
      <c r="CD478" s="11"/>
    </row>
    <row r="479" spans="1:82" x14ac:dyDescent="0.2">
      <c r="A479" s="11"/>
      <c r="B479" s="11"/>
      <c r="C479" s="11"/>
      <c r="D479" s="11"/>
      <c r="E479" s="11"/>
      <c r="F479" s="11"/>
      <c r="G479" s="11"/>
      <c r="H479" s="11"/>
      <c r="I479" s="11"/>
      <c r="J479" s="11"/>
      <c r="K479" s="11"/>
      <c r="L479" s="11"/>
      <c r="M479" s="11"/>
      <c r="N479" s="11"/>
      <c r="O479" s="11"/>
      <c r="P479" s="11"/>
      <c r="Q479" s="11"/>
      <c r="R479" s="11"/>
      <c r="S479" s="11"/>
      <c r="T479" s="11"/>
      <c r="U479" s="11"/>
      <c r="V479" s="11"/>
      <c r="W479" s="11"/>
      <c r="X479" s="11"/>
      <c r="Y479" s="11"/>
      <c r="Z479" s="11"/>
      <c r="AA479" s="11"/>
      <c r="AB479" s="11"/>
      <c r="AC479" s="11"/>
      <c r="AD479" s="11"/>
      <c r="AE479" s="11"/>
      <c r="AF479" s="11"/>
      <c r="AG479" s="11"/>
      <c r="AH479" s="11"/>
      <c r="AI479" s="11"/>
      <c r="AJ479" s="11"/>
      <c r="AK479" s="11"/>
      <c r="AL479" s="11"/>
      <c r="AM479" s="11"/>
      <c r="AN479" s="11"/>
      <c r="AO479" s="11"/>
      <c r="AP479" s="11"/>
      <c r="AQ479" s="11"/>
      <c r="AR479" s="11"/>
      <c r="AS479" s="11"/>
      <c r="AT479" s="11"/>
      <c r="AU479" s="11"/>
      <c r="AV479" s="11"/>
      <c r="AW479" s="11"/>
      <c r="AX479" s="11"/>
      <c r="AY479" s="11"/>
      <c r="AZ479" s="11"/>
      <c r="BA479" s="11"/>
      <c r="BB479" s="11"/>
      <c r="BC479" s="11"/>
      <c r="BD479" s="11"/>
      <c r="BE479" s="11"/>
      <c r="BF479" s="11"/>
      <c r="BG479" s="11"/>
      <c r="BH479" s="11"/>
      <c r="BI479" s="11"/>
      <c r="BJ479" s="11"/>
      <c r="BK479" s="11"/>
      <c r="BL479" s="11"/>
      <c r="BM479" s="11"/>
      <c r="BN479" s="11"/>
      <c r="BO479" s="11"/>
      <c r="BP479" s="11"/>
      <c r="BQ479" s="11"/>
      <c r="BR479" s="11"/>
      <c r="BS479" s="11"/>
      <c r="BT479" s="11"/>
      <c r="BU479" s="11"/>
      <c r="BV479" s="11"/>
      <c r="BW479" s="11"/>
      <c r="BX479" s="11"/>
      <c r="BY479" s="11"/>
      <c r="BZ479" s="11"/>
      <c r="CA479" s="11"/>
      <c r="CB479" s="11"/>
      <c r="CC479" s="11"/>
      <c r="CD479" s="11"/>
    </row>
    <row r="480" spans="1:82" x14ac:dyDescent="0.2">
      <c r="A480" s="11"/>
      <c r="B480" s="11"/>
      <c r="C480" s="11"/>
      <c r="D480" s="11"/>
      <c r="E480" s="11"/>
      <c r="F480" s="11"/>
      <c r="G480" s="11"/>
      <c r="H480" s="11"/>
      <c r="I480" s="11"/>
      <c r="J480" s="11"/>
      <c r="K480" s="11"/>
      <c r="L480" s="11"/>
      <c r="M480" s="11"/>
      <c r="N480" s="11"/>
      <c r="O480" s="11"/>
      <c r="P480" s="11"/>
      <c r="Q480" s="11"/>
      <c r="R480" s="11"/>
      <c r="S480" s="11"/>
      <c r="T480" s="11"/>
      <c r="U480" s="11"/>
      <c r="V480" s="11"/>
      <c r="W480" s="11"/>
      <c r="X480" s="11"/>
      <c r="Y480" s="11"/>
      <c r="Z480" s="11"/>
      <c r="AA480" s="11"/>
      <c r="AB480" s="11"/>
      <c r="AC480" s="11"/>
      <c r="AD480" s="11"/>
      <c r="AE480" s="11"/>
      <c r="AF480" s="11"/>
      <c r="AG480" s="11"/>
      <c r="AH480" s="11"/>
      <c r="AI480" s="11"/>
      <c r="AJ480" s="11"/>
      <c r="AK480" s="11"/>
      <c r="AL480" s="11"/>
      <c r="AM480" s="11"/>
      <c r="AN480" s="11"/>
      <c r="AO480" s="11"/>
      <c r="AP480" s="11"/>
      <c r="AQ480" s="11"/>
      <c r="AR480" s="11"/>
      <c r="AS480" s="11"/>
      <c r="AT480" s="11"/>
      <c r="AU480" s="11"/>
      <c r="AV480" s="11"/>
      <c r="AW480" s="11"/>
      <c r="AX480" s="11"/>
      <c r="AY480" s="11"/>
      <c r="AZ480" s="11"/>
      <c r="BA480" s="11"/>
      <c r="BB480" s="11"/>
      <c r="BC480" s="11"/>
      <c r="BD480" s="11"/>
      <c r="BE480" s="11"/>
      <c r="BF480" s="11"/>
      <c r="BG480" s="11"/>
      <c r="BH480" s="11"/>
      <c r="BI480" s="11"/>
      <c r="BJ480" s="11"/>
      <c r="BK480" s="11"/>
      <c r="BL480" s="11"/>
      <c r="BM480" s="11"/>
      <c r="BN480" s="11"/>
      <c r="BO480" s="11"/>
      <c r="BP480" s="11"/>
      <c r="BQ480" s="11"/>
      <c r="BR480" s="11"/>
      <c r="BS480" s="11"/>
      <c r="BT480" s="11"/>
      <c r="BU480" s="11"/>
      <c r="BV480" s="11"/>
      <c r="BW480" s="11"/>
      <c r="BX480" s="11"/>
      <c r="BY480" s="11"/>
      <c r="BZ480" s="11"/>
      <c r="CA480" s="11"/>
      <c r="CB480" s="11"/>
      <c r="CC480" s="11"/>
      <c r="CD480" s="11"/>
    </row>
    <row r="481" spans="1:82" x14ac:dyDescent="0.2">
      <c r="A481" s="11"/>
      <c r="B481" s="11"/>
      <c r="C481" s="11"/>
      <c r="D481" s="11"/>
      <c r="E481" s="11"/>
      <c r="F481" s="11"/>
      <c r="G481" s="11"/>
      <c r="H481" s="11"/>
      <c r="I481" s="11"/>
      <c r="J481" s="11"/>
      <c r="K481" s="11"/>
      <c r="L481" s="11"/>
      <c r="M481" s="11"/>
      <c r="N481" s="11"/>
      <c r="O481" s="11"/>
      <c r="P481" s="11"/>
      <c r="Q481" s="11"/>
      <c r="R481" s="11"/>
      <c r="S481" s="11"/>
      <c r="T481" s="11"/>
      <c r="U481" s="11"/>
      <c r="V481" s="11"/>
      <c r="W481" s="11"/>
      <c r="X481" s="11"/>
      <c r="Y481" s="11"/>
      <c r="Z481" s="11"/>
      <c r="AA481" s="11"/>
      <c r="AB481" s="11"/>
      <c r="AC481" s="11"/>
      <c r="AD481" s="11"/>
      <c r="AE481" s="11"/>
      <c r="AF481" s="11"/>
      <c r="AG481" s="11"/>
      <c r="AH481" s="11"/>
      <c r="AI481" s="11"/>
      <c r="AJ481" s="11"/>
      <c r="AK481" s="11"/>
      <c r="AL481" s="11"/>
      <c r="AM481" s="11"/>
      <c r="AN481" s="11"/>
      <c r="AO481" s="11"/>
      <c r="AP481" s="11"/>
      <c r="AQ481" s="11"/>
      <c r="AR481" s="11"/>
      <c r="AS481" s="11"/>
      <c r="AT481" s="11"/>
      <c r="AU481" s="11"/>
      <c r="AV481" s="11"/>
      <c r="AW481" s="11"/>
      <c r="AX481" s="11"/>
      <c r="AY481" s="11"/>
      <c r="AZ481" s="11"/>
      <c r="BA481" s="11"/>
      <c r="BB481" s="11"/>
      <c r="BC481" s="11"/>
      <c r="BD481" s="11"/>
      <c r="BE481" s="11"/>
      <c r="BF481" s="11"/>
      <c r="BG481" s="11"/>
      <c r="BH481" s="11"/>
      <c r="BI481" s="11"/>
      <c r="BJ481" s="11"/>
      <c r="BK481" s="11"/>
      <c r="BL481" s="11"/>
      <c r="BM481" s="11"/>
      <c r="BN481" s="11"/>
      <c r="BO481" s="11"/>
      <c r="BP481" s="11"/>
      <c r="BQ481" s="11"/>
      <c r="BR481" s="11"/>
      <c r="BS481" s="11"/>
      <c r="BT481" s="11"/>
      <c r="BU481" s="11"/>
      <c r="BV481" s="11"/>
      <c r="BW481" s="11"/>
      <c r="BX481" s="11"/>
      <c r="BY481" s="11"/>
      <c r="BZ481" s="11"/>
      <c r="CA481" s="11"/>
      <c r="CB481" s="11"/>
      <c r="CC481" s="11"/>
      <c r="CD481" s="11"/>
    </row>
    <row r="482" spans="1:82" x14ac:dyDescent="0.2">
      <c r="A482" s="11"/>
      <c r="B482" s="11"/>
      <c r="C482" s="11"/>
      <c r="D482" s="11"/>
      <c r="E482" s="11"/>
      <c r="F482" s="11"/>
      <c r="G482" s="11"/>
      <c r="H482" s="11"/>
      <c r="I482" s="11"/>
      <c r="J482" s="11"/>
      <c r="K482" s="11"/>
      <c r="L482" s="11"/>
      <c r="M482" s="11"/>
      <c r="N482" s="11"/>
      <c r="O482" s="11"/>
      <c r="P482" s="11"/>
      <c r="Q482" s="11"/>
      <c r="R482" s="11"/>
      <c r="S482" s="11"/>
      <c r="T482" s="11"/>
      <c r="U482" s="11"/>
      <c r="V482" s="11"/>
      <c r="W482" s="11"/>
      <c r="X482" s="11"/>
      <c r="Y482" s="11"/>
      <c r="Z482" s="11"/>
      <c r="AA482" s="11"/>
      <c r="AB482" s="11"/>
      <c r="AC482" s="11"/>
      <c r="AD482" s="11"/>
      <c r="AE482" s="11"/>
      <c r="AF482" s="11"/>
      <c r="AG482" s="11"/>
      <c r="AH482" s="11"/>
      <c r="AI482" s="11"/>
      <c r="AJ482" s="11"/>
      <c r="AK482" s="11"/>
      <c r="AL482" s="11"/>
      <c r="AM482" s="11"/>
      <c r="AN482" s="11"/>
      <c r="AO482" s="11"/>
      <c r="AP482" s="11"/>
      <c r="AQ482" s="11"/>
      <c r="AR482" s="11"/>
      <c r="AS482" s="11"/>
      <c r="AT482" s="11"/>
      <c r="AU482" s="11"/>
      <c r="AV482" s="11"/>
      <c r="AW482" s="11"/>
      <c r="AX482" s="11"/>
      <c r="AY482" s="11"/>
      <c r="AZ482" s="11"/>
      <c r="BA482" s="11"/>
      <c r="BB482" s="11"/>
      <c r="BC482" s="11"/>
      <c r="BD482" s="11"/>
      <c r="BE482" s="11"/>
      <c r="BF482" s="11"/>
      <c r="BG482" s="11"/>
      <c r="BH482" s="11"/>
      <c r="BI482" s="11"/>
      <c r="BJ482" s="11"/>
      <c r="BK482" s="11"/>
      <c r="BL482" s="11"/>
      <c r="BM482" s="11"/>
      <c r="BN482" s="11"/>
      <c r="BO482" s="11"/>
      <c r="BP482" s="11"/>
      <c r="BQ482" s="11"/>
      <c r="BR482" s="11"/>
      <c r="BS482" s="11"/>
      <c r="BT482" s="11"/>
      <c r="BU482" s="11"/>
      <c r="BV482" s="11"/>
      <c r="BW482" s="11"/>
      <c r="BX482" s="11"/>
      <c r="BY482" s="11"/>
      <c r="BZ482" s="11"/>
      <c r="CA482" s="11"/>
      <c r="CB482" s="11"/>
      <c r="CC482" s="11"/>
      <c r="CD482" s="11"/>
    </row>
    <row r="483" spans="1:82" x14ac:dyDescent="0.2">
      <c r="A483" s="11"/>
      <c r="B483" s="11"/>
      <c r="C483" s="11"/>
      <c r="D483" s="11"/>
      <c r="E483" s="11"/>
      <c r="F483" s="11"/>
      <c r="G483" s="11"/>
      <c r="H483" s="11"/>
      <c r="I483" s="11"/>
      <c r="J483" s="11"/>
      <c r="K483" s="11"/>
      <c r="L483" s="11"/>
      <c r="M483" s="11"/>
      <c r="N483" s="11"/>
      <c r="O483" s="11"/>
      <c r="P483" s="11"/>
      <c r="Q483" s="11"/>
      <c r="R483" s="11"/>
      <c r="S483" s="11"/>
      <c r="T483" s="11"/>
      <c r="U483" s="11"/>
      <c r="V483" s="11"/>
      <c r="W483" s="11"/>
      <c r="X483" s="11"/>
      <c r="Y483" s="11"/>
      <c r="Z483" s="11"/>
      <c r="AA483" s="11"/>
      <c r="AB483" s="11"/>
      <c r="AC483" s="11"/>
      <c r="AD483" s="11"/>
      <c r="AE483" s="11"/>
      <c r="AF483" s="11"/>
      <c r="AG483" s="11"/>
      <c r="AH483" s="11"/>
      <c r="AI483" s="11"/>
      <c r="AJ483" s="11"/>
      <c r="AK483" s="11"/>
      <c r="AL483" s="11"/>
      <c r="AM483" s="11"/>
      <c r="AN483" s="11"/>
      <c r="AO483" s="11"/>
      <c r="AP483" s="11"/>
      <c r="AQ483" s="11"/>
      <c r="AR483" s="11"/>
      <c r="AS483" s="11"/>
      <c r="AT483" s="11"/>
      <c r="AU483" s="11"/>
      <c r="AV483" s="11"/>
      <c r="AW483" s="11"/>
      <c r="AX483" s="11"/>
      <c r="AY483" s="11"/>
      <c r="AZ483" s="11"/>
      <c r="BA483" s="11"/>
      <c r="BB483" s="11"/>
      <c r="BC483" s="11"/>
      <c r="BD483" s="11"/>
      <c r="BE483" s="11"/>
      <c r="BF483" s="11"/>
      <c r="BG483" s="11"/>
      <c r="BH483" s="11"/>
      <c r="BI483" s="11"/>
      <c r="BJ483" s="11"/>
      <c r="BK483" s="11"/>
      <c r="BL483" s="11"/>
      <c r="BM483" s="11"/>
      <c r="BN483" s="11"/>
      <c r="BO483" s="11"/>
      <c r="BP483" s="11"/>
      <c r="BQ483" s="11"/>
      <c r="BR483" s="11"/>
      <c r="BS483" s="11"/>
      <c r="BT483" s="11"/>
      <c r="BU483" s="11"/>
      <c r="BV483" s="11"/>
      <c r="BW483" s="11"/>
      <c r="BX483" s="11"/>
      <c r="BY483" s="11"/>
      <c r="BZ483" s="11"/>
      <c r="CA483" s="11"/>
      <c r="CB483" s="11"/>
      <c r="CC483" s="11"/>
      <c r="CD483" s="11"/>
    </row>
    <row r="484" spans="1:82" x14ac:dyDescent="0.2">
      <c r="A484" s="11"/>
      <c r="B484" s="11"/>
      <c r="C484" s="11"/>
      <c r="D484" s="11"/>
      <c r="E484" s="11"/>
      <c r="F484" s="11"/>
      <c r="G484" s="11"/>
      <c r="H484" s="11"/>
      <c r="I484" s="11"/>
      <c r="J484" s="11"/>
      <c r="K484" s="11"/>
      <c r="L484" s="11"/>
      <c r="M484" s="11"/>
      <c r="N484" s="11"/>
      <c r="O484" s="11"/>
      <c r="P484" s="11"/>
      <c r="Q484" s="11"/>
      <c r="R484" s="11"/>
      <c r="S484" s="11"/>
      <c r="T484" s="11"/>
      <c r="U484" s="11"/>
      <c r="V484" s="11"/>
      <c r="W484" s="11"/>
      <c r="X484" s="11"/>
      <c r="Y484" s="11"/>
      <c r="Z484" s="11"/>
      <c r="AA484" s="11"/>
      <c r="AB484" s="11"/>
      <c r="AC484" s="11"/>
      <c r="AD484" s="11"/>
      <c r="AE484" s="11"/>
      <c r="AF484" s="11"/>
      <c r="AG484" s="11"/>
      <c r="AH484" s="11"/>
      <c r="AI484" s="11"/>
      <c r="AJ484" s="11"/>
      <c r="AK484" s="11"/>
      <c r="AL484" s="11"/>
      <c r="AM484" s="11"/>
      <c r="AN484" s="11"/>
      <c r="AO484" s="11"/>
      <c r="AP484" s="11"/>
      <c r="AQ484" s="11"/>
      <c r="AR484" s="11"/>
      <c r="AS484" s="11"/>
      <c r="AT484" s="11"/>
      <c r="AU484" s="11"/>
      <c r="AV484" s="11"/>
      <c r="AW484" s="11"/>
      <c r="AX484" s="11"/>
      <c r="AY484" s="11"/>
      <c r="AZ484" s="11"/>
      <c r="BA484" s="11"/>
      <c r="BB484" s="11"/>
      <c r="BC484" s="11"/>
      <c r="BD484" s="11"/>
      <c r="BE484" s="11"/>
      <c r="BF484" s="11"/>
      <c r="BG484" s="11"/>
      <c r="BH484" s="11"/>
      <c r="BI484" s="11"/>
      <c r="BJ484" s="11"/>
      <c r="BK484" s="11"/>
      <c r="BL484" s="11"/>
      <c r="BM484" s="11"/>
      <c r="BN484" s="11"/>
      <c r="BO484" s="11"/>
      <c r="BP484" s="11"/>
      <c r="BQ484" s="11"/>
      <c r="BR484" s="11"/>
      <c r="BS484" s="11"/>
      <c r="BT484" s="11"/>
      <c r="BU484" s="11"/>
      <c r="BV484" s="11"/>
      <c r="BW484" s="11"/>
      <c r="BX484" s="11"/>
      <c r="BY484" s="11"/>
      <c r="BZ484" s="11"/>
      <c r="CA484" s="11"/>
      <c r="CB484" s="11"/>
      <c r="CC484" s="11"/>
      <c r="CD484" s="11"/>
    </row>
    <row r="485" spans="1:82" x14ac:dyDescent="0.2">
      <c r="A485" s="11"/>
      <c r="B485" s="11"/>
      <c r="C485" s="11"/>
      <c r="D485" s="11"/>
      <c r="E485" s="11"/>
      <c r="F485" s="11"/>
      <c r="G485" s="11"/>
      <c r="H485" s="11"/>
      <c r="I485" s="11"/>
      <c r="J485" s="11"/>
      <c r="K485" s="11"/>
      <c r="L485" s="11"/>
      <c r="M485" s="11"/>
      <c r="N485" s="11"/>
      <c r="O485" s="11"/>
      <c r="P485" s="11"/>
      <c r="Q485" s="11"/>
      <c r="R485" s="11"/>
      <c r="S485" s="11"/>
      <c r="T485" s="11"/>
      <c r="U485" s="11"/>
      <c r="V485" s="11"/>
      <c r="W485" s="11"/>
      <c r="X485" s="11"/>
      <c r="Y485" s="11"/>
      <c r="Z485" s="11"/>
      <c r="AA485" s="11"/>
      <c r="AB485" s="11"/>
      <c r="AC485" s="11"/>
      <c r="AD485" s="11"/>
      <c r="AE485" s="11"/>
      <c r="AF485" s="11"/>
      <c r="AG485" s="11"/>
      <c r="AH485" s="11"/>
      <c r="AI485" s="11"/>
      <c r="AJ485" s="11"/>
      <c r="AK485" s="11"/>
      <c r="AL485" s="11"/>
      <c r="AM485" s="11"/>
      <c r="AN485" s="11"/>
      <c r="AO485" s="11"/>
      <c r="AP485" s="11"/>
      <c r="AQ485" s="11"/>
      <c r="AR485" s="11"/>
      <c r="AS485" s="11"/>
      <c r="AT485" s="11"/>
      <c r="AU485" s="11"/>
      <c r="AV485" s="11"/>
      <c r="AW485" s="11"/>
      <c r="AX485" s="11"/>
      <c r="AY485" s="11"/>
      <c r="AZ485" s="11"/>
      <c r="BA485" s="11"/>
      <c r="BB485" s="11"/>
      <c r="BC485" s="11"/>
      <c r="BD485" s="11"/>
      <c r="BE485" s="11"/>
      <c r="BF485" s="11"/>
      <c r="BG485" s="11"/>
      <c r="BH485" s="11"/>
      <c r="BI485" s="11"/>
      <c r="BJ485" s="11"/>
      <c r="BK485" s="11"/>
      <c r="BL485" s="11"/>
      <c r="BM485" s="11"/>
      <c r="BN485" s="11"/>
      <c r="BO485" s="11"/>
      <c r="BP485" s="11"/>
      <c r="BQ485" s="11"/>
      <c r="BR485" s="11"/>
      <c r="BS485" s="11"/>
      <c r="BT485" s="11"/>
      <c r="BU485" s="11"/>
      <c r="BV485" s="11"/>
      <c r="BW485" s="11"/>
      <c r="BX485" s="11"/>
      <c r="BY485" s="11"/>
      <c r="BZ485" s="11"/>
      <c r="CA485" s="11"/>
      <c r="CB485" s="11"/>
      <c r="CC485" s="11"/>
      <c r="CD485" s="11"/>
    </row>
    <row r="486" spans="1:82" x14ac:dyDescent="0.2">
      <c r="A486" s="11"/>
      <c r="B486" s="11"/>
      <c r="C486" s="11"/>
      <c r="D486" s="11"/>
      <c r="E486" s="11"/>
      <c r="F486" s="11"/>
      <c r="G486" s="11"/>
      <c r="H486" s="11"/>
      <c r="I486" s="11"/>
      <c r="J486" s="11"/>
      <c r="K486" s="11"/>
      <c r="L486" s="11"/>
      <c r="M486" s="11"/>
      <c r="N486" s="11"/>
      <c r="O486" s="11"/>
      <c r="P486" s="11"/>
      <c r="Q486" s="11"/>
      <c r="R486" s="11"/>
      <c r="S486" s="11"/>
      <c r="T486" s="11"/>
      <c r="U486" s="11"/>
      <c r="V486" s="11"/>
      <c r="W486" s="11"/>
      <c r="X486" s="11"/>
      <c r="Y486" s="11"/>
      <c r="Z486" s="11"/>
      <c r="AA486" s="11"/>
      <c r="AB486" s="11"/>
      <c r="AC486" s="11"/>
      <c r="AD486" s="11"/>
      <c r="AE486" s="11"/>
      <c r="AF486" s="11"/>
      <c r="AG486" s="11"/>
      <c r="AH486" s="11"/>
      <c r="AI486" s="11"/>
      <c r="AJ486" s="11"/>
      <c r="AK486" s="11"/>
      <c r="AL486" s="11"/>
      <c r="AM486" s="11"/>
      <c r="AN486" s="11"/>
      <c r="AO486" s="11"/>
      <c r="AP486" s="11"/>
      <c r="AQ486" s="11"/>
      <c r="AR486" s="11"/>
      <c r="AS486" s="11"/>
      <c r="AT486" s="11"/>
      <c r="AU486" s="11"/>
      <c r="AV486" s="11"/>
      <c r="AW486" s="11"/>
      <c r="AX486" s="11"/>
      <c r="AY486" s="11"/>
      <c r="AZ486" s="11"/>
      <c r="BA486" s="11"/>
      <c r="BB486" s="11"/>
      <c r="BC486" s="11"/>
      <c r="BD486" s="11"/>
      <c r="BE486" s="11"/>
      <c r="BF486" s="11"/>
      <c r="BG486" s="11"/>
      <c r="BH486" s="11"/>
      <c r="BI486" s="11"/>
      <c r="BJ486" s="11"/>
      <c r="BK486" s="11"/>
      <c r="BL486" s="11"/>
      <c r="BM486" s="11"/>
      <c r="BN486" s="11"/>
      <c r="BO486" s="11"/>
      <c r="BP486" s="11"/>
      <c r="BQ486" s="11"/>
      <c r="BR486" s="11"/>
      <c r="BS486" s="11"/>
      <c r="BT486" s="11"/>
      <c r="BU486" s="11"/>
      <c r="BV486" s="11"/>
      <c r="BW486" s="11"/>
      <c r="BX486" s="11"/>
      <c r="BY486" s="11"/>
      <c r="BZ486" s="11"/>
      <c r="CA486" s="11"/>
      <c r="CB486" s="11"/>
      <c r="CC486" s="11"/>
      <c r="CD486" s="11"/>
    </row>
    <row r="487" spans="1:82" x14ac:dyDescent="0.2">
      <c r="A487" s="11"/>
      <c r="B487" s="11"/>
      <c r="C487" s="11"/>
      <c r="D487" s="11"/>
      <c r="E487" s="11"/>
      <c r="F487" s="11"/>
      <c r="G487" s="11"/>
      <c r="H487" s="11"/>
      <c r="I487" s="11"/>
      <c r="J487" s="11"/>
      <c r="K487" s="11"/>
      <c r="L487" s="11"/>
      <c r="M487" s="11"/>
      <c r="N487" s="11"/>
      <c r="O487" s="11"/>
      <c r="P487" s="11"/>
      <c r="Q487" s="11"/>
      <c r="R487" s="11"/>
      <c r="S487" s="11"/>
      <c r="T487" s="11"/>
      <c r="U487" s="11"/>
      <c r="V487" s="11"/>
      <c r="W487" s="11"/>
      <c r="X487" s="11"/>
      <c r="Y487" s="11"/>
      <c r="Z487" s="11"/>
      <c r="AA487" s="11"/>
      <c r="AB487" s="11"/>
      <c r="AC487" s="11"/>
      <c r="AD487" s="11"/>
      <c r="AE487" s="11"/>
      <c r="AF487" s="11"/>
      <c r="AG487" s="11"/>
      <c r="AH487" s="11"/>
      <c r="AI487" s="11"/>
      <c r="AJ487" s="11"/>
      <c r="AK487" s="11"/>
      <c r="AL487" s="11"/>
      <c r="AM487" s="11"/>
      <c r="AN487" s="11"/>
      <c r="AO487" s="11"/>
      <c r="AP487" s="11"/>
      <c r="AQ487" s="11"/>
      <c r="AR487" s="11"/>
      <c r="AS487" s="11"/>
      <c r="AT487" s="11"/>
      <c r="AU487" s="11"/>
      <c r="AV487" s="11"/>
      <c r="AW487" s="11"/>
      <c r="AX487" s="11"/>
      <c r="AY487" s="11"/>
      <c r="AZ487" s="11"/>
      <c r="BA487" s="11"/>
      <c r="BB487" s="11"/>
      <c r="BC487" s="11"/>
      <c r="BD487" s="11"/>
      <c r="BE487" s="11"/>
      <c r="BF487" s="11"/>
      <c r="BG487" s="11"/>
      <c r="BH487" s="11"/>
      <c r="BI487" s="11"/>
      <c r="BJ487" s="11"/>
      <c r="BK487" s="11"/>
      <c r="BL487" s="11"/>
      <c r="BM487" s="11"/>
      <c r="BN487" s="11"/>
      <c r="BO487" s="11"/>
      <c r="BP487" s="11"/>
      <c r="BQ487" s="11"/>
      <c r="BR487" s="11"/>
      <c r="BS487" s="11"/>
      <c r="BT487" s="11"/>
      <c r="BU487" s="11"/>
      <c r="BV487" s="11"/>
      <c r="BW487" s="11"/>
      <c r="BX487" s="11"/>
      <c r="BY487" s="11"/>
      <c r="BZ487" s="11"/>
      <c r="CA487" s="11"/>
      <c r="CB487" s="11"/>
      <c r="CC487" s="11"/>
      <c r="CD487" s="11"/>
    </row>
    <row r="488" spans="1:82" x14ac:dyDescent="0.2">
      <c r="A488" s="11"/>
      <c r="B488" s="11"/>
      <c r="C488" s="11"/>
      <c r="D488" s="11"/>
      <c r="E488" s="11"/>
      <c r="F488" s="11"/>
      <c r="G488" s="11"/>
      <c r="H488" s="11"/>
      <c r="I488" s="11"/>
      <c r="J488" s="11"/>
      <c r="K488" s="11"/>
      <c r="L488" s="11"/>
      <c r="M488" s="11"/>
      <c r="N488" s="11"/>
      <c r="O488" s="11"/>
      <c r="P488" s="11"/>
      <c r="Q488" s="11"/>
      <c r="R488" s="11"/>
      <c r="S488" s="11"/>
      <c r="T488" s="11"/>
      <c r="U488" s="11"/>
      <c r="V488" s="11"/>
      <c r="W488" s="11"/>
      <c r="X488" s="11"/>
      <c r="Y488" s="11"/>
      <c r="Z488" s="11"/>
      <c r="AA488" s="11"/>
      <c r="AB488" s="11"/>
      <c r="AC488" s="11"/>
      <c r="AD488" s="11"/>
      <c r="AE488" s="11"/>
      <c r="AF488" s="11"/>
      <c r="AG488" s="11"/>
      <c r="AH488" s="11"/>
      <c r="AI488" s="11"/>
      <c r="AJ488" s="11"/>
      <c r="AK488" s="11"/>
      <c r="AL488" s="11"/>
      <c r="AM488" s="11"/>
      <c r="AN488" s="11"/>
      <c r="AO488" s="11"/>
      <c r="AP488" s="11"/>
      <c r="AQ488" s="11"/>
      <c r="AR488" s="11"/>
      <c r="AS488" s="11"/>
      <c r="AT488" s="11"/>
      <c r="AU488" s="11"/>
      <c r="AV488" s="11"/>
      <c r="AW488" s="11"/>
      <c r="AX488" s="11"/>
      <c r="AY488" s="11"/>
      <c r="AZ488" s="11"/>
      <c r="BA488" s="11"/>
      <c r="BB488" s="11"/>
      <c r="BC488" s="11"/>
      <c r="BD488" s="11"/>
      <c r="BE488" s="11"/>
      <c r="BF488" s="11"/>
      <c r="BG488" s="11"/>
      <c r="BH488" s="11"/>
      <c r="BI488" s="11"/>
      <c r="BJ488" s="11"/>
      <c r="BK488" s="11"/>
      <c r="BL488" s="11"/>
      <c r="BM488" s="11"/>
      <c r="BN488" s="11"/>
      <c r="BO488" s="11"/>
      <c r="BP488" s="11"/>
      <c r="BQ488" s="11"/>
      <c r="BR488" s="11"/>
      <c r="BS488" s="11"/>
      <c r="BT488" s="11"/>
      <c r="BU488" s="11"/>
      <c r="BV488" s="11"/>
      <c r="BW488" s="11"/>
      <c r="BX488" s="11"/>
      <c r="BY488" s="11"/>
      <c r="BZ488" s="11"/>
      <c r="CA488" s="11"/>
      <c r="CB488" s="11"/>
      <c r="CC488" s="11"/>
      <c r="CD488" s="11"/>
    </row>
    <row r="489" spans="1:82" x14ac:dyDescent="0.2">
      <c r="A489" s="11"/>
      <c r="B489" s="11"/>
      <c r="C489" s="11"/>
      <c r="D489" s="11"/>
      <c r="E489" s="11"/>
      <c r="F489" s="11"/>
      <c r="G489" s="11"/>
      <c r="H489" s="11"/>
      <c r="I489" s="11"/>
      <c r="J489" s="11"/>
      <c r="K489" s="11"/>
      <c r="L489" s="11"/>
      <c r="M489" s="11"/>
      <c r="N489" s="11"/>
      <c r="O489" s="11"/>
      <c r="P489" s="11"/>
      <c r="Q489" s="11"/>
      <c r="R489" s="11"/>
      <c r="S489" s="11"/>
      <c r="T489" s="11"/>
      <c r="U489" s="11"/>
      <c r="V489" s="11"/>
      <c r="W489" s="11"/>
      <c r="X489" s="11"/>
      <c r="Y489" s="11"/>
      <c r="Z489" s="11"/>
      <c r="AA489" s="11"/>
      <c r="AB489" s="11"/>
      <c r="AC489" s="11"/>
      <c r="AD489" s="11"/>
      <c r="AE489" s="11"/>
      <c r="AF489" s="11"/>
      <c r="AG489" s="11"/>
      <c r="AH489" s="11"/>
      <c r="AI489" s="11"/>
      <c r="AJ489" s="11"/>
      <c r="AK489" s="11"/>
      <c r="AL489" s="11"/>
      <c r="AM489" s="11"/>
      <c r="AN489" s="11"/>
      <c r="AO489" s="11"/>
      <c r="AP489" s="11"/>
      <c r="AQ489" s="11"/>
      <c r="AR489" s="11"/>
      <c r="AS489" s="11"/>
      <c r="AT489" s="11"/>
      <c r="AU489" s="11"/>
      <c r="AV489" s="11"/>
      <c r="AW489" s="11"/>
      <c r="AX489" s="11"/>
      <c r="AY489" s="11"/>
      <c r="AZ489" s="11"/>
      <c r="BA489" s="11"/>
      <c r="BB489" s="11"/>
      <c r="BC489" s="11"/>
      <c r="BD489" s="11"/>
      <c r="BE489" s="11"/>
      <c r="BF489" s="11"/>
      <c r="BG489" s="11"/>
      <c r="BH489" s="11"/>
      <c r="BI489" s="11"/>
      <c r="BJ489" s="11"/>
      <c r="BK489" s="11"/>
      <c r="BL489" s="11"/>
      <c r="BM489" s="11"/>
      <c r="BN489" s="11"/>
      <c r="BO489" s="11"/>
      <c r="BP489" s="11"/>
      <c r="BQ489" s="11"/>
      <c r="BR489" s="11"/>
      <c r="BS489" s="11"/>
      <c r="BT489" s="11"/>
      <c r="BU489" s="11"/>
      <c r="BV489" s="11"/>
      <c r="BW489" s="11"/>
      <c r="BX489" s="11"/>
      <c r="BY489" s="11"/>
      <c r="BZ489" s="11"/>
      <c r="CA489" s="11"/>
      <c r="CB489" s="11"/>
      <c r="CC489" s="11"/>
      <c r="CD489" s="11"/>
    </row>
    <row r="490" spans="1:82" x14ac:dyDescent="0.2">
      <c r="A490" s="11"/>
      <c r="B490" s="11"/>
      <c r="C490" s="11"/>
      <c r="D490" s="11"/>
      <c r="E490" s="11"/>
      <c r="F490" s="11"/>
      <c r="G490" s="11"/>
      <c r="H490" s="11"/>
      <c r="I490" s="11"/>
      <c r="J490" s="11"/>
      <c r="K490" s="11"/>
      <c r="L490" s="11"/>
      <c r="M490" s="11"/>
      <c r="N490" s="11"/>
      <c r="O490" s="11"/>
      <c r="P490" s="11"/>
      <c r="Q490" s="11"/>
      <c r="R490" s="11"/>
      <c r="S490" s="11"/>
      <c r="T490" s="11"/>
      <c r="U490" s="11"/>
      <c r="V490" s="11"/>
      <c r="W490" s="11"/>
      <c r="X490" s="11"/>
      <c r="Y490" s="11"/>
      <c r="Z490" s="11"/>
      <c r="AA490" s="11"/>
      <c r="AB490" s="11"/>
      <c r="AC490" s="11"/>
      <c r="AD490" s="11"/>
      <c r="AE490" s="11"/>
      <c r="AF490" s="11"/>
      <c r="AG490" s="11"/>
      <c r="AH490" s="11"/>
      <c r="AI490" s="11"/>
      <c r="AJ490" s="11"/>
      <c r="AK490" s="11"/>
      <c r="AL490" s="11"/>
      <c r="AM490" s="11"/>
      <c r="AN490" s="11"/>
      <c r="AO490" s="11"/>
      <c r="AP490" s="11"/>
      <c r="AQ490" s="11"/>
      <c r="AR490" s="11"/>
      <c r="AS490" s="11"/>
      <c r="AT490" s="11"/>
      <c r="AU490" s="11"/>
      <c r="AV490" s="11"/>
      <c r="AW490" s="11"/>
      <c r="AX490" s="11"/>
      <c r="AY490" s="11"/>
      <c r="AZ490" s="11"/>
      <c r="BA490" s="11"/>
      <c r="BB490" s="11"/>
      <c r="BC490" s="11"/>
      <c r="BD490" s="11"/>
      <c r="BE490" s="11"/>
      <c r="BF490" s="11"/>
      <c r="BG490" s="11"/>
      <c r="BH490" s="11"/>
      <c r="BI490" s="11"/>
      <c r="BJ490" s="11"/>
      <c r="BK490" s="11"/>
      <c r="BL490" s="11"/>
      <c r="BM490" s="11"/>
      <c r="BN490" s="11"/>
      <c r="BO490" s="11"/>
      <c r="BP490" s="11"/>
      <c r="BQ490" s="11"/>
      <c r="BR490" s="11"/>
      <c r="BS490" s="11"/>
      <c r="BT490" s="11"/>
      <c r="BU490" s="11"/>
      <c r="BV490" s="11"/>
      <c r="BW490" s="11"/>
      <c r="BX490" s="11"/>
      <c r="BY490" s="11"/>
      <c r="BZ490" s="11"/>
      <c r="CA490" s="11"/>
      <c r="CB490" s="11"/>
      <c r="CC490" s="11"/>
      <c r="CD490" s="11"/>
    </row>
    <row r="491" spans="1:82" x14ac:dyDescent="0.2">
      <c r="A491" s="11"/>
      <c r="B491" s="11"/>
      <c r="C491" s="11"/>
      <c r="D491" s="11"/>
      <c r="E491" s="11"/>
      <c r="F491" s="11"/>
      <c r="G491" s="11"/>
      <c r="H491" s="11"/>
      <c r="I491" s="11"/>
      <c r="J491" s="11"/>
      <c r="K491" s="11"/>
      <c r="L491" s="11"/>
      <c r="M491" s="11"/>
      <c r="N491" s="11"/>
      <c r="O491" s="11"/>
      <c r="P491" s="11"/>
      <c r="Q491" s="11"/>
      <c r="R491" s="11"/>
      <c r="S491" s="11"/>
      <c r="T491" s="11"/>
      <c r="U491" s="11"/>
      <c r="V491" s="11"/>
      <c r="W491" s="11"/>
      <c r="X491" s="11"/>
      <c r="Y491" s="11"/>
      <c r="Z491" s="11"/>
      <c r="AA491" s="11"/>
      <c r="AB491" s="11"/>
      <c r="AC491" s="11"/>
      <c r="AD491" s="11"/>
      <c r="AE491" s="11"/>
      <c r="AF491" s="11"/>
      <c r="AG491" s="11"/>
      <c r="AH491" s="11"/>
      <c r="AI491" s="11"/>
      <c r="AJ491" s="11"/>
      <c r="AK491" s="11"/>
      <c r="AL491" s="11"/>
      <c r="AM491" s="11"/>
      <c r="AN491" s="11"/>
      <c r="AO491" s="11"/>
      <c r="AP491" s="11"/>
      <c r="AQ491" s="11"/>
      <c r="AR491" s="11"/>
      <c r="AS491" s="11"/>
      <c r="AT491" s="11"/>
      <c r="AU491" s="11"/>
      <c r="AV491" s="11"/>
      <c r="AW491" s="11"/>
      <c r="AX491" s="11"/>
      <c r="AY491" s="11"/>
      <c r="AZ491" s="11"/>
      <c r="BA491" s="11"/>
      <c r="BB491" s="11"/>
      <c r="BC491" s="11"/>
      <c r="BD491" s="11"/>
      <c r="BE491" s="11"/>
      <c r="BF491" s="11"/>
      <c r="BG491" s="11"/>
      <c r="BH491" s="11"/>
      <c r="BI491" s="11"/>
      <c r="BJ491" s="11"/>
      <c r="BK491" s="11"/>
      <c r="BL491" s="11"/>
      <c r="BM491" s="11"/>
      <c r="BN491" s="11"/>
      <c r="BO491" s="11"/>
      <c r="BP491" s="11"/>
      <c r="BQ491" s="11"/>
      <c r="BR491" s="11"/>
      <c r="BS491" s="11"/>
      <c r="BT491" s="11"/>
      <c r="BU491" s="11"/>
      <c r="BV491" s="11"/>
      <c r="BW491" s="11"/>
      <c r="BX491" s="11"/>
      <c r="BY491" s="11"/>
      <c r="BZ491" s="11"/>
      <c r="CA491" s="11"/>
      <c r="CB491" s="11"/>
      <c r="CC491" s="11"/>
      <c r="CD491" s="11"/>
    </row>
    <row r="492" spans="1:82" x14ac:dyDescent="0.2">
      <c r="A492" s="11"/>
      <c r="B492" s="11"/>
      <c r="C492" s="11"/>
      <c r="D492" s="11"/>
      <c r="E492" s="11"/>
      <c r="F492" s="11"/>
      <c r="G492" s="11"/>
      <c r="H492" s="11"/>
      <c r="I492" s="11"/>
      <c r="J492" s="11"/>
      <c r="K492" s="11"/>
      <c r="L492" s="11"/>
      <c r="M492" s="11"/>
      <c r="N492" s="11"/>
      <c r="O492" s="11"/>
      <c r="P492" s="11"/>
      <c r="Q492" s="11"/>
      <c r="R492" s="11"/>
      <c r="S492" s="11"/>
      <c r="T492" s="11"/>
      <c r="U492" s="11"/>
      <c r="V492" s="11"/>
      <c r="W492" s="11"/>
      <c r="X492" s="11"/>
      <c r="Y492" s="11"/>
      <c r="Z492" s="11"/>
      <c r="AA492" s="11"/>
      <c r="AB492" s="11"/>
      <c r="AC492" s="11"/>
      <c r="AD492" s="11"/>
      <c r="AE492" s="11"/>
      <c r="AF492" s="11"/>
      <c r="AG492" s="11"/>
      <c r="AH492" s="11"/>
      <c r="AI492" s="11"/>
      <c r="AJ492" s="11"/>
      <c r="AK492" s="11"/>
      <c r="AL492" s="11"/>
      <c r="AM492" s="11"/>
      <c r="AN492" s="11"/>
      <c r="AO492" s="11"/>
      <c r="AP492" s="11"/>
      <c r="AQ492" s="11"/>
      <c r="AR492" s="11"/>
      <c r="AS492" s="11"/>
      <c r="AT492" s="11"/>
      <c r="AU492" s="11"/>
      <c r="AV492" s="11"/>
      <c r="AW492" s="11"/>
      <c r="AX492" s="11"/>
      <c r="AY492" s="11"/>
      <c r="AZ492" s="11"/>
      <c r="BA492" s="11"/>
      <c r="BB492" s="11"/>
      <c r="BC492" s="11"/>
      <c r="BD492" s="11"/>
      <c r="BE492" s="11"/>
      <c r="BF492" s="11"/>
      <c r="BG492" s="11"/>
      <c r="BH492" s="11"/>
      <c r="BI492" s="11"/>
      <c r="BJ492" s="11"/>
      <c r="BK492" s="11"/>
      <c r="BL492" s="11"/>
      <c r="BM492" s="11"/>
      <c r="BN492" s="11"/>
      <c r="BO492" s="11"/>
      <c r="BP492" s="11"/>
      <c r="BQ492" s="11"/>
      <c r="BR492" s="11"/>
      <c r="BS492" s="11"/>
      <c r="BT492" s="11"/>
      <c r="BU492" s="11"/>
      <c r="BV492" s="11"/>
      <c r="BW492" s="11"/>
      <c r="BX492" s="11"/>
      <c r="BY492" s="11"/>
      <c r="BZ492" s="11"/>
      <c r="CA492" s="11"/>
      <c r="CB492" s="11"/>
      <c r="CC492" s="11"/>
      <c r="CD492" s="11"/>
    </row>
    <row r="493" spans="1:82" x14ac:dyDescent="0.2">
      <c r="A493" s="11"/>
      <c r="B493" s="11"/>
      <c r="C493" s="11"/>
      <c r="D493" s="11"/>
      <c r="E493" s="11"/>
      <c r="F493" s="11"/>
      <c r="G493" s="11"/>
      <c r="H493" s="11"/>
      <c r="I493" s="11"/>
      <c r="J493" s="11"/>
      <c r="K493" s="11"/>
      <c r="L493" s="11"/>
      <c r="M493" s="11"/>
      <c r="N493" s="11"/>
      <c r="O493" s="11"/>
      <c r="P493" s="11"/>
      <c r="Q493" s="11"/>
      <c r="R493" s="11"/>
      <c r="S493" s="11"/>
      <c r="T493" s="11"/>
      <c r="U493" s="11"/>
      <c r="V493" s="11"/>
      <c r="W493" s="11"/>
      <c r="X493" s="11"/>
      <c r="Y493" s="11"/>
      <c r="Z493" s="11"/>
      <c r="AA493" s="11"/>
      <c r="AB493" s="11"/>
      <c r="AC493" s="11"/>
      <c r="AD493" s="11"/>
      <c r="AE493" s="11"/>
      <c r="AF493" s="11"/>
      <c r="AG493" s="11"/>
      <c r="AH493" s="11"/>
      <c r="AI493" s="11"/>
      <c r="AJ493" s="11"/>
      <c r="AK493" s="11"/>
      <c r="AL493" s="11"/>
      <c r="AM493" s="11"/>
      <c r="AN493" s="11"/>
      <c r="AO493" s="11"/>
      <c r="AP493" s="11"/>
      <c r="AQ493" s="11"/>
      <c r="AR493" s="11"/>
      <c r="AS493" s="11"/>
      <c r="AT493" s="11"/>
      <c r="AU493" s="11"/>
      <c r="AV493" s="11"/>
      <c r="AW493" s="11"/>
      <c r="AX493" s="11"/>
      <c r="AY493" s="11"/>
      <c r="AZ493" s="11"/>
      <c r="BA493" s="11"/>
      <c r="BB493" s="11"/>
      <c r="BC493" s="11"/>
      <c r="BD493" s="11"/>
      <c r="BE493" s="11"/>
      <c r="BF493" s="11"/>
      <c r="BG493" s="11"/>
      <c r="BH493" s="11"/>
      <c r="BI493" s="11"/>
      <c r="BJ493" s="11"/>
      <c r="BK493" s="11"/>
      <c r="BL493" s="11"/>
      <c r="BM493" s="11"/>
      <c r="BN493" s="11"/>
      <c r="BO493" s="11"/>
      <c r="BP493" s="11"/>
      <c r="BQ493" s="11"/>
      <c r="BR493" s="11"/>
      <c r="BS493" s="11"/>
      <c r="BT493" s="11"/>
      <c r="BU493" s="11"/>
      <c r="BV493" s="11"/>
      <c r="BW493" s="11"/>
      <c r="BX493" s="11"/>
      <c r="BY493" s="11"/>
      <c r="BZ493" s="11"/>
      <c r="CA493" s="11"/>
      <c r="CB493" s="11"/>
      <c r="CC493" s="11"/>
      <c r="CD493" s="11"/>
    </row>
    <row r="494" spans="1:82" x14ac:dyDescent="0.2">
      <c r="A494" s="11"/>
      <c r="B494" s="11"/>
      <c r="C494" s="11"/>
      <c r="D494" s="11"/>
      <c r="E494" s="11"/>
      <c r="F494" s="11"/>
      <c r="G494" s="11"/>
      <c r="H494" s="11"/>
      <c r="I494" s="11"/>
      <c r="J494" s="11"/>
      <c r="K494" s="11"/>
      <c r="L494" s="11"/>
      <c r="M494" s="11"/>
      <c r="N494" s="11"/>
      <c r="O494" s="11"/>
      <c r="P494" s="11"/>
      <c r="Q494" s="11"/>
      <c r="R494" s="11"/>
      <c r="S494" s="11"/>
      <c r="T494" s="11"/>
      <c r="U494" s="11"/>
      <c r="V494" s="11"/>
      <c r="W494" s="11"/>
      <c r="X494" s="11"/>
      <c r="Y494" s="11"/>
      <c r="Z494" s="11"/>
      <c r="AA494" s="11"/>
      <c r="AB494" s="11"/>
      <c r="AC494" s="11"/>
      <c r="AD494" s="11"/>
      <c r="AE494" s="11"/>
      <c r="AF494" s="11"/>
      <c r="AG494" s="11"/>
      <c r="AH494" s="11"/>
      <c r="AI494" s="11"/>
      <c r="AJ494" s="11"/>
      <c r="AK494" s="11"/>
      <c r="AL494" s="11"/>
      <c r="AM494" s="11"/>
      <c r="AN494" s="11"/>
      <c r="AO494" s="11"/>
      <c r="AP494" s="11"/>
      <c r="AQ494" s="11"/>
      <c r="AR494" s="11"/>
      <c r="AS494" s="11"/>
      <c r="AT494" s="11"/>
      <c r="AU494" s="11"/>
      <c r="AV494" s="11"/>
      <c r="AW494" s="11"/>
      <c r="AX494" s="11"/>
      <c r="AY494" s="11"/>
      <c r="AZ494" s="11"/>
      <c r="BA494" s="11"/>
      <c r="BB494" s="11"/>
      <c r="BC494" s="11"/>
      <c r="BD494" s="11"/>
      <c r="BE494" s="11"/>
      <c r="BF494" s="11"/>
      <c r="BG494" s="11"/>
      <c r="BH494" s="11"/>
      <c r="BI494" s="11"/>
      <c r="BJ494" s="11"/>
      <c r="BK494" s="11"/>
      <c r="BL494" s="11"/>
      <c r="BM494" s="11"/>
      <c r="BN494" s="11"/>
      <c r="BO494" s="11"/>
      <c r="BP494" s="11"/>
      <c r="BQ494" s="11"/>
      <c r="BR494" s="11"/>
      <c r="BS494" s="11"/>
      <c r="BT494" s="11"/>
      <c r="BU494" s="11"/>
      <c r="BV494" s="11"/>
      <c r="BW494" s="11"/>
      <c r="BX494" s="11"/>
      <c r="BY494" s="11"/>
      <c r="BZ494" s="11"/>
      <c r="CA494" s="11"/>
      <c r="CB494" s="11"/>
      <c r="CC494" s="11"/>
      <c r="CD494" s="11"/>
    </row>
    <row r="495" spans="1:82" x14ac:dyDescent="0.2">
      <c r="A495" s="11"/>
      <c r="B495" s="11"/>
      <c r="C495" s="11"/>
      <c r="D495" s="11"/>
      <c r="E495" s="11"/>
      <c r="F495" s="11"/>
      <c r="G495" s="11"/>
      <c r="H495" s="11"/>
      <c r="I495" s="11"/>
      <c r="J495" s="11"/>
      <c r="K495" s="11"/>
      <c r="L495" s="11"/>
      <c r="M495" s="11"/>
      <c r="N495" s="11"/>
      <c r="O495" s="11"/>
      <c r="P495" s="11"/>
      <c r="Q495" s="11"/>
      <c r="R495" s="11"/>
      <c r="S495" s="11"/>
      <c r="T495" s="11"/>
      <c r="U495" s="11"/>
      <c r="V495" s="11"/>
      <c r="W495" s="11"/>
      <c r="X495" s="11"/>
      <c r="Y495" s="11"/>
      <c r="Z495" s="11"/>
      <c r="AA495" s="11"/>
      <c r="AB495" s="11"/>
      <c r="AC495" s="11"/>
      <c r="AD495" s="11"/>
      <c r="AE495" s="11"/>
      <c r="AF495" s="11"/>
      <c r="AG495" s="11"/>
      <c r="AH495" s="11"/>
      <c r="AI495" s="11"/>
      <c r="AJ495" s="11"/>
      <c r="AK495" s="11"/>
      <c r="AL495" s="11"/>
      <c r="AM495" s="11"/>
      <c r="AN495" s="11"/>
      <c r="AO495" s="11"/>
      <c r="AP495" s="11"/>
      <c r="AQ495" s="11"/>
      <c r="AR495" s="11"/>
      <c r="AS495" s="11"/>
      <c r="AT495" s="11"/>
      <c r="AU495" s="11"/>
      <c r="AV495" s="11"/>
      <c r="AW495" s="11"/>
      <c r="AX495" s="11"/>
      <c r="AY495" s="11"/>
      <c r="AZ495" s="11"/>
      <c r="BA495" s="11"/>
      <c r="BB495" s="11"/>
      <c r="BC495" s="11"/>
      <c r="BD495" s="11"/>
      <c r="BE495" s="11"/>
      <c r="BF495" s="11"/>
      <c r="BG495" s="11"/>
      <c r="BH495" s="11"/>
      <c r="BI495" s="11"/>
      <c r="BJ495" s="11"/>
      <c r="BK495" s="11"/>
      <c r="BL495" s="11"/>
      <c r="BM495" s="11"/>
      <c r="BN495" s="11"/>
      <c r="BO495" s="11"/>
      <c r="BP495" s="11"/>
      <c r="BQ495" s="11"/>
      <c r="BR495" s="11"/>
      <c r="BS495" s="11"/>
      <c r="BT495" s="11"/>
      <c r="BU495" s="11"/>
      <c r="BV495" s="11"/>
      <c r="BW495" s="11"/>
      <c r="BX495" s="11"/>
      <c r="BY495" s="11"/>
      <c r="BZ495" s="11"/>
      <c r="CA495" s="11"/>
      <c r="CB495" s="11"/>
      <c r="CC495" s="11"/>
      <c r="CD495" s="11"/>
    </row>
    <row r="496" spans="1:82" x14ac:dyDescent="0.2">
      <c r="A496" s="11"/>
      <c r="B496" s="11"/>
      <c r="C496" s="11"/>
      <c r="D496" s="11"/>
      <c r="E496" s="11"/>
      <c r="F496" s="11"/>
      <c r="G496" s="11"/>
      <c r="H496" s="11"/>
      <c r="I496" s="11"/>
      <c r="J496" s="11"/>
      <c r="K496" s="11"/>
      <c r="L496" s="11"/>
      <c r="M496" s="11"/>
      <c r="N496" s="11"/>
      <c r="O496" s="11"/>
      <c r="P496" s="11"/>
      <c r="Q496" s="11"/>
      <c r="R496" s="11"/>
      <c r="S496" s="11"/>
      <c r="T496" s="11"/>
      <c r="U496" s="11"/>
      <c r="V496" s="11"/>
      <c r="W496" s="11"/>
      <c r="X496" s="11"/>
      <c r="Y496" s="11"/>
      <c r="Z496" s="11"/>
      <c r="AA496" s="11"/>
      <c r="AB496" s="11"/>
      <c r="AC496" s="11"/>
      <c r="AD496" s="11"/>
      <c r="AE496" s="11"/>
      <c r="AF496" s="11"/>
      <c r="AG496" s="11"/>
      <c r="AH496" s="11"/>
      <c r="AI496" s="11"/>
      <c r="AJ496" s="11"/>
      <c r="AK496" s="11"/>
      <c r="AL496" s="11"/>
      <c r="AM496" s="11"/>
      <c r="AN496" s="11"/>
      <c r="AO496" s="11"/>
      <c r="AP496" s="11"/>
      <c r="AQ496" s="11"/>
      <c r="AR496" s="11"/>
      <c r="AS496" s="11"/>
      <c r="AT496" s="11"/>
      <c r="AU496" s="11"/>
      <c r="AV496" s="11"/>
      <c r="AW496" s="11"/>
      <c r="AX496" s="11"/>
      <c r="AY496" s="11"/>
      <c r="AZ496" s="11"/>
      <c r="BA496" s="11"/>
      <c r="BB496" s="11"/>
      <c r="BC496" s="11"/>
      <c r="BD496" s="11"/>
      <c r="BE496" s="11"/>
      <c r="BF496" s="11"/>
      <c r="BG496" s="11"/>
      <c r="BH496" s="11"/>
      <c r="BI496" s="11"/>
      <c r="BJ496" s="11"/>
      <c r="BK496" s="11"/>
      <c r="BL496" s="11"/>
      <c r="BM496" s="11"/>
      <c r="BN496" s="11"/>
      <c r="BO496" s="11"/>
      <c r="BP496" s="11"/>
      <c r="BQ496" s="11"/>
      <c r="BR496" s="11"/>
      <c r="BS496" s="11"/>
      <c r="BT496" s="11"/>
      <c r="BU496" s="11"/>
      <c r="BV496" s="11"/>
      <c r="BW496" s="11"/>
      <c r="BX496" s="11"/>
      <c r="BY496" s="11"/>
      <c r="BZ496" s="11"/>
      <c r="CA496" s="11"/>
      <c r="CB496" s="11"/>
      <c r="CC496" s="11"/>
      <c r="CD496" s="11"/>
    </row>
    <row r="497" spans="1:82" x14ac:dyDescent="0.2">
      <c r="A497" s="11"/>
      <c r="B497" s="11"/>
      <c r="C497" s="11"/>
      <c r="D497" s="11"/>
      <c r="E497" s="11"/>
      <c r="F497" s="11"/>
      <c r="G497" s="11"/>
      <c r="H497" s="11"/>
      <c r="I497" s="11"/>
      <c r="J497" s="11"/>
      <c r="K497" s="11"/>
      <c r="L497" s="11"/>
      <c r="M497" s="11"/>
      <c r="N497" s="11"/>
      <c r="O497" s="11"/>
      <c r="P497" s="11"/>
      <c r="Q497" s="11"/>
      <c r="R497" s="11"/>
      <c r="S497" s="11"/>
      <c r="T497" s="11"/>
      <c r="U497" s="11"/>
      <c r="V497" s="11"/>
      <c r="W497" s="11"/>
      <c r="X497" s="11"/>
      <c r="Y497" s="11"/>
      <c r="Z497" s="11"/>
      <c r="AA497" s="11"/>
      <c r="AB497" s="11"/>
      <c r="AC497" s="11"/>
      <c r="AD497" s="11"/>
      <c r="AE497" s="11"/>
      <c r="AF497" s="11"/>
      <c r="AG497" s="11"/>
      <c r="AH497" s="11"/>
      <c r="AI497" s="11"/>
      <c r="AJ497" s="11"/>
      <c r="AK497" s="11"/>
      <c r="AL497" s="11"/>
      <c r="AM497" s="11"/>
      <c r="AN497" s="11"/>
      <c r="AO497" s="11"/>
      <c r="AP497" s="11"/>
      <c r="AQ497" s="11"/>
      <c r="AR497" s="11"/>
      <c r="AS497" s="11"/>
      <c r="AT497" s="11"/>
      <c r="AU497" s="11"/>
      <c r="AV497" s="11"/>
      <c r="AW497" s="11"/>
      <c r="AX497" s="11"/>
      <c r="AY497" s="11"/>
      <c r="AZ497" s="11"/>
      <c r="BA497" s="11"/>
      <c r="BB497" s="11"/>
      <c r="BC497" s="11"/>
      <c r="BD497" s="11"/>
      <c r="BE497" s="11"/>
      <c r="BF497" s="11"/>
      <c r="BG497" s="11"/>
      <c r="BH497" s="11"/>
      <c r="BI497" s="11"/>
      <c r="BJ497" s="11"/>
      <c r="BK497" s="11"/>
      <c r="BL497" s="11"/>
      <c r="BM497" s="11"/>
      <c r="BN497" s="11"/>
      <c r="BO497" s="11"/>
      <c r="BP497" s="11"/>
      <c r="BQ497" s="11"/>
      <c r="BR497" s="11"/>
      <c r="BS497" s="11"/>
      <c r="BT497" s="11"/>
      <c r="BU497" s="11"/>
      <c r="BV497" s="11"/>
      <c r="BW497" s="11"/>
      <c r="BX497" s="11"/>
      <c r="BY497" s="11"/>
      <c r="BZ497" s="11"/>
      <c r="CA497" s="11"/>
      <c r="CB497" s="11"/>
      <c r="CC497" s="11"/>
      <c r="CD497" s="11"/>
    </row>
    <row r="498" spans="1:82" x14ac:dyDescent="0.2">
      <c r="A498" s="11"/>
      <c r="B498" s="11"/>
      <c r="C498" s="11"/>
      <c r="D498" s="11"/>
      <c r="E498" s="11"/>
      <c r="F498" s="11"/>
      <c r="G498" s="11"/>
      <c r="H498" s="11"/>
      <c r="I498" s="11"/>
      <c r="J498" s="11"/>
      <c r="K498" s="11"/>
      <c r="L498" s="11"/>
      <c r="M498" s="11"/>
      <c r="N498" s="11"/>
      <c r="O498" s="11"/>
      <c r="P498" s="11"/>
      <c r="Q498" s="11"/>
      <c r="R498" s="11"/>
      <c r="S498" s="11"/>
      <c r="T498" s="11"/>
      <c r="U498" s="11"/>
      <c r="V498" s="11"/>
      <c r="W498" s="11"/>
      <c r="X498" s="11"/>
      <c r="Y498" s="11"/>
      <c r="Z498" s="11"/>
      <c r="AA498" s="11"/>
      <c r="AB498" s="11"/>
      <c r="AC498" s="11"/>
      <c r="AD498" s="11"/>
      <c r="AE498" s="11"/>
      <c r="AF498" s="11"/>
      <c r="AG498" s="11"/>
      <c r="AH498" s="11"/>
      <c r="AI498" s="11"/>
      <c r="AJ498" s="11"/>
      <c r="AK498" s="11"/>
      <c r="AL498" s="11"/>
      <c r="AM498" s="11"/>
      <c r="AN498" s="11"/>
      <c r="AO498" s="11"/>
      <c r="AP498" s="11"/>
      <c r="AQ498" s="11"/>
      <c r="AR498" s="11"/>
      <c r="AS498" s="11"/>
      <c r="AT498" s="11"/>
      <c r="AU498" s="11"/>
      <c r="AV498" s="11"/>
      <c r="AW498" s="11"/>
      <c r="AX498" s="11"/>
      <c r="AY498" s="11"/>
      <c r="AZ498" s="11"/>
      <c r="BA498" s="11"/>
      <c r="BB498" s="11"/>
      <c r="BC498" s="11"/>
      <c r="BD498" s="11"/>
      <c r="BE498" s="11"/>
      <c r="BF498" s="11"/>
      <c r="BG498" s="11"/>
      <c r="BH498" s="11"/>
      <c r="BI498" s="11"/>
      <c r="BJ498" s="11"/>
      <c r="BK498" s="11"/>
      <c r="BL498" s="11"/>
      <c r="BM498" s="11"/>
      <c r="BN498" s="11"/>
      <c r="BO498" s="11"/>
      <c r="BP498" s="11"/>
      <c r="BQ498" s="11"/>
      <c r="BR498" s="11"/>
      <c r="BS498" s="11"/>
      <c r="BT498" s="11"/>
      <c r="BU498" s="11"/>
      <c r="BV498" s="11"/>
      <c r="BW498" s="11"/>
      <c r="BX498" s="11"/>
      <c r="BY498" s="11"/>
      <c r="BZ498" s="11"/>
      <c r="CA498" s="11"/>
      <c r="CB498" s="11"/>
      <c r="CC498" s="11"/>
      <c r="CD498" s="11"/>
    </row>
    <row r="499" spans="1:82" x14ac:dyDescent="0.2">
      <c r="A499" s="11"/>
      <c r="B499" s="11"/>
      <c r="C499" s="11"/>
      <c r="D499" s="11"/>
      <c r="E499" s="11"/>
      <c r="F499" s="11"/>
      <c r="G499" s="11"/>
      <c r="H499" s="11"/>
      <c r="I499" s="11"/>
      <c r="J499" s="11"/>
      <c r="K499" s="11"/>
      <c r="L499" s="11"/>
      <c r="M499" s="11"/>
      <c r="N499" s="11"/>
      <c r="O499" s="11"/>
      <c r="P499" s="11"/>
      <c r="Q499" s="11"/>
      <c r="R499" s="11"/>
      <c r="S499" s="11"/>
      <c r="T499" s="11"/>
      <c r="U499" s="11"/>
      <c r="V499" s="11"/>
      <c r="W499" s="11"/>
      <c r="X499" s="11"/>
      <c r="Y499" s="11"/>
      <c r="Z499" s="11"/>
      <c r="AA499" s="11"/>
      <c r="AB499" s="11"/>
      <c r="AC499" s="11"/>
      <c r="AD499" s="11"/>
      <c r="AE499" s="11"/>
      <c r="AF499" s="11"/>
      <c r="AG499" s="11"/>
      <c r="AH499" s="11"/>
      <c r="AI499" s="11"/>
      <c r="AJ499" s="11"/>
      <c r="AK499" s="11"/>
      <c r="AL499" s="11"/>
      <c r="AM499" s="11"/>
      <c r="AN499" s="11"/>
      <c r="AO499" s="11"/>
      <c r="AP499" s="11"/>
      <c r="AQ499" s="11"/>
      <c r="AR499" s="11"/>
      <c r="AS499" s="11"/>
      <c r="AT499" s="11"/>
      <c r="AU499" s="11"/>
      <c r="AV499" s="11"/>
      <c r="AW499" s="11"/>
      <c r="AX499" s="11"/>
      <c r="AY499" s="11"/>
      <c r="AZ499" s="11"/>
      <c r="BA499" s="11"/>
      <c r="BB499" s="11"/>
      <c r="BC499" s="11"/>
      <c r="BD499" s="11"/>
      <c r="BE499" s="11"/>
      <c r="BF499" s="11"/>
      <c r="BG499" s="11"/>
      <c r="BH499" s="11"/>
      <c r="BI499" s="11"/>
      <c r="BJ499" s="11"/>
      <c r="BK499" s="11"/>
      <c r="BL499" s="11"/>
      <c r="BM499" s="11"/>
      <c r="BN499" s="11"/>
      <c r="BO499" s="11"/>
      <c r="BP499" s="11"/>
      <c r="BQ499" s="11"/>
      <c r="BR499" s="11"/>
      <c r="BS499" s="11"/>
      <c r="BT499" s="11"/>
      <c r="BU499" s="11"/>
      <c r="BV499" s="11"/>
      <c r="BW499" s="11"/>
      <c r="BX499" s="11"/>
      <c r="BY499" s="11"/>
      <c r="BZ499" s="11"/>
      <c r="CA499" s="11"/>
      <c r="CB499" s="11"/>
      <c r="CC499" s="11"/>
      <c r="CD499" s="11"/>
    </row>
    <row r="500" spans="1:82" x14ac:dyDescent="0.2">
      <c r="A500" s="11"/>
      <c r="B500" s="11"/>
      <c r="C500" s="11"/>
      <c r="D500" s="11"/>
      <c r="E500" s="11"/>
      <c r="F500" s="11"/>
      <c r="G500" s="11"/>
      <c r="H500" s="11"/>
      <c r="I500" s="11"/>
      <c r="J500" s="11"/>
      <c r="K500" s="11"/>
      <c r="L500" s="11"/>
      <c r="M500" s="11"/>
      <c r="N500" s="11"/>
      <c r="O500" s="11"/>
      <c r="P500" s="11"/>
      <c r="Q500" s="11"/>
      <c r="R500" s="11"/>
      <c r="S500" s="11"/>
      <c r="T500" s="11"/>
      <c r="U500" s="11"/>
      <c r="V500" s="11"/>
      <c r="W500" s="11"/>
      <c r="X500" s="11"/>
      <c r="Y500" s="11"/>
      <c r="Z500" s="11"/>
      <c r="AA500" s="11"/>
      <c r="AB500" s="11"/>
      <c r="AC500" s="11"/>
      <c r="AD500" s="11"/>
      <c r="AE500" s="11"/>
      <c r="AF500" s="11"/>
      <c r="AG500" s="11"/>
      <c r="AH500" s="11"/>
      <c r="AI500" s="11"/>
      <c r="AJ500" s="11"/>
      <c r="AK500" s="11"/>
      <c r="AL500" s="11"/>
      <c r="AM500" s="11"/>
      <c r="AN500" s="11"/>
      <c r="AO500" s="11"/>
      <c r="AP500" s="11"/>
      <c r="AQ500" s="11"/>
      <c r="AR500" s="11"/>
      <c r="AS500" s="11"/>
      <c r="AT500" s="11"/>
      <c r="AU500" s="11"/>
      <c r="AV500" s="11"/>
      <c r="AW500" s="11"/>
      <c r="AX500" s="11"/>
      <c r="AY500" s="11"/>
      <c r="AZ500" s="11"/>
      <c r="BA500" s="11"/>
      <c r="BB500" s="11"/>
      <c r="BC500" s="11"/>
      <c r="BD500" s="11"/>
      <c r="BE500" s="11"/>
      <c r="BF500" s="11"/>
      <c r="BG500" s="11"/>
      <c r="BH500" s="11"/>
      <c r="BI500" s="11"/>
      <c r="BJ500" s="11"/>
      <c r="BK500" s="11"/>
      <c r="BL500" s="11"/>
      <c r="BM500" s="11"/>
      <c r="BN500" s="11"/>
      <c r="BO500" s="11"/>
      <c r="BP500" s="11"/>
      <c r="BQ500" s="11"/>
      <c r="BR500" s="11"/>
      <c r="BS500" s="11"/>
      <c r="BT500" s="11"/>
      <c r="BU500" s="11"/>
      <c r="BV500" s="11"/>
      <c r="BW500" s="11"/>
      <c r="BX500" s="11"/>
      <c r="BY500" s="11"/>
      <c r="BZ500" s="11"/>
      <c r="CA500" s="11"/>
      <c r="CB500" s="11"/>
      <c r="CC500" s="11"/>
      <c r="CD500" s="11"/>
    </row>
    <row r="501" spans="1:82" x14ac:dyDescent="0.2">
      <c r="A501" s="11"/>
      <c r="B501" s="11"/>
      <c r="C501" s="11"/>
      <c r="D501" s="11"/>
      <c r="E501" s="11"/>
      <c r="F501" s="11"/>
      <c r="G501" s="11"/>
      <c r="H501" s="11"/>
      <c r="I501" s="11"/>
      <c r="J501" s="11"/>
      <c r="K501" s="11"/>
      <c r="L501" s="11"/>
      <c r="M501" s="11"/>
      <c r="N501" s="11"/>
      <c r="O501" s="11"/>
      <c r="P501" s="11"/>
      <c r="Q501" s="11"/>
      <c r="R501" s="11"/>
      <c r="S501" s="11"/>
      <c r="T501" s="11"/>
      <c r="U501" s="11"/>
      <c r="V501" s="11"/>
      <c r="W501" s="11"/>
      <c r="X501" s="11"/>
      <c r="Y501" s="11"/>
      <c r="Z501" s="11"/>
      <c r="AA501" s="11"/>
      <c r="AB501" s="11"/>
      <c r="AC501" s="11"/>
      <c r="AD501" s="11"/>
      <c r="AE501" s="11"/>
      <c r="AF501" s="11"/>
      <c r="AG501" s="11"/>
      <c r="AH501" s="11"/>
      <c r="AI501" s="11"/>
      <c r="AJ501" s="11"/>
      <c r="AK501" s="11"/>
      <c r="AL501" s="11"/>
      <c r="AM501" s="11"/>
      <c r="AN501" s="11"/>
      <c r="AO501" s="11"/>
      <c r="AP501" s="11"/>
      <c r="AQ501" s="11"/>
      <c r="AR501" s="11"/>
      <c r="AS501" s="11"/>
      <c r="AT501" s="11"/>
      <c r="AU501" s="11"/>
      <c r="AV501" s="11"/>
      <c r="AW501" s="11"/>
      <c r="AX501" s="11"/>
      <c r="AY501" s="11"/>
      <c r="AZ501" s="11"/>
      <c r="BA501" s="11"/>
      <c r="BB501" s="11"/>
      <c r="BC501" s="11"/>
      <c r="BD501" s="11"/>
      <c r="BE501" s="11"/>
      <c r="BF501" s="11"/>
      <c r="BG501" s="11"/>
      <c r="BH501" s="11"/>
      <c r="BI501" s="11"/>
      <c r="BJ501" s="11"/>
      <c r="BK501" s="11"/>
      <c r="BL501" s="11"/>
      <c r="BM501" s="11"/>
      <c r="BN501" s="11"/>
      <c r="BO501" s="11"/>
      <c r="BP501" s="11"/>
      <c r="BQ501" s="11"/>
      <c r="BR501" s="11"/>
      <c r="BS501" s="11"/>
      <c r="BT501" s="11"/>
      <c r="BU501" s="11"/>
      <c r="BV501" s="11"/>
      <c r="BW501" s="11"/>
      <c r="BX501" s="11"/>
      <c r="BY501" s="11"/>
      <c r="BZ501" s="11"/>
      <c r="CA501" s="11"/>
      <c r="CB501" s="11"/>
      <c r="CC501" s="11"/>
      <c r="CD501" s="11"/>
    </row>
    <row r="502" spans="1:82" x14ac:dyDescent="0.2">
      <c r="A502" s="11"/>
      <c r="B502" s="11"/>
      <c r="C502" s="11"/>
      <c r="D502" s="11"/>
      <c r="E502" s="11"/>
      <c r="F502" s="11"/>
      <c r="G502" s="11"/>
      <c r="H502" s="11"/>
      <c r="I502" s="11"/>
      <c r="J502" s="11"/>
      <c r="K502" s="11"/>
      <c r="L502" s="11"/>
      <c r="M502" s="11"/>
      <c r="N502" s="11"/>
      <c r="O502" s="11"/>
      <c r="P502" s="11"/>
      <c r="Q502" s="11"/>
      <c r="R502" s="11"/>
      <c r="S502" s="11"/>
      <c r="T502" s="11"/>
      <c r="U502" s="11"/>
      <c r="V502" s="11"/>
      <c r="W502" s="11"/>
      <c r="X502" s="11"/>
      <c r="Y502" s="11"/>
      <c r="Z502" s="11"/>
      <c r="AA502" s="11"/>
      <c r="AB502" s="11"/>
      <c r="AC502" s="11"/>
      <c r="AD502" s="11"/>
      <c r="AE502" s="11"/>
      <c r="AF502" s="11"/>
      <c r="AG502" s="11"/>
      <c r="AH502" s="11"/>
      <c r="AI502" s="11"/>
      <c r="AJ502" s="11"/>
      <c r="AK502" s="11"/>
      <c r="AL502" s="11"/>
      <c r="AM502" s="11"/>
      <c r="AN502" s="11"/>
      <c r="AO502" s="11"/>
      <c r="AP502" s="11"/>
      <c r="AQ502" s="11"/>
      <c r="AR502" s="11"/>
      <c r="AS502" s="11"/>
      <c r="AT502" s="11"/>
      <c r="AU502" s="11"/>
      <c r="AV502" s="11"/>
      <c r="AW502" s="11"/>
      <c r="AX502" s="11"/>
      <c r="AY502" s="11"/>
      <c r="AZ502" s="11"/>
      <c r="BA502" s="11"/>
      <c r="BB502" s="11"/>
      <c r="BC502" s="11"/>
      <c r="BD502" s="11"/>
      <c r="BE502" s="11"/>
      <c r="BF502" s="11"/>
      <c r="BG502" s="11"/>
      <c r="BH502" s="11"/>
      <c r="BI502" s="11"/>
      <c r="BJ502" s="11"/>
      <c r="BK502" s="11"/>
      <c r="BL502" s="11"/>
      <c r="BM502" s="11"/>
      <c r="BN502" s="11"/>
      <c r="BO502" s="11"/>
      <c r="BP502" s="11"/>
      <c r="BQ502" s="11"/>
      <c r="BR502" s="11"/>
      <c r="BS502" s="11"/>
      <c r="BT502" s="11"/>
      <c r="BU502" s="11"/>
      <c r="BV502" s="11"/>
      <c r="BW502" s="11"/>
      <c r="BX502" s="11"/>
      <c r="BY502" s="11"/>
      <c r="BZ502" s="11"/>
      <c r="CA502" s="11"/>
      <c r="CB502" s="11"/>
      <c r="CC502" s="11"/>
      <c r="CD502" s="11"/>
    </row>
    <row r="503" spans="1:82" x14ac:dyDescent="0.2">
      <c r="A503" s="11"/>
      <c r="B503" s="11"/>
      <c r="C503" s="11"/>
      <c r="D503" s="11"/>
      <c r="E503" s="11"/>
      <c r="F503" s="11"/>
      <c r="G503" s="11"/>
      <c r="H503" s="11"/>
      <c r="I503" s="11"/>
      <c r="J503" s="11"/>
      <c r="K503" s="11"/>
      <c r="L503" s="11"/>
      <c r="M503" s="11"/>
      <c r="N503" s="11"/>
      <c r="O503" s="11"/>
      <c r="P503" s="11"/>
      <c r="Q503" s="11"/>
      <c r="R503" s="11"/>
      <c r="S503" s="11"/>
      <c r="T503" s="11"/>
      <c r="U503" s="11"/>
      <c r="V503" s="11"/>
      <c r="W503" s="11"/>
      <c r="X503" s="11"/>
      <c r="Y503" s="11"/>
      <c r="Z503" s="11"/>
      <c r="AA503" s="11"/>
      <c r="AB503" s="11"/>
      <c r="AC503" s="11"/>
      <c r="AD503" s="11"/>
      <c r="AE503" s="11"/>
      <c r="AF503" s="11"/>
      <c r="AG503" s="11"/>
      <c r="AH503" s="11"/>
      <c r="AI503" s="11"/>
      <c r="AJ503" s="11"/>
      <c r="AK503" s="11"/>
      <c r="AL503" s="11"/>
      <c r="AM503" s="11"/>
      <c r="AN503" s="11"/>
      <c r="AO503" s="11"/>
      <c r="AP503" s="11"/>
      <c r="AQ503" s="11"/>
      <c r="AR503" s="11"/>
      <c r="AS503" s="11"/>
      <c r="AT503" s="11"/>
      <c r="AU503" s="11"/>
      <c r="AV503" s="11"/>
      <c r="AW503" s="11"/>
      <c r="AX503" s="11"/>
      <c r="AY503" s="11"/>
      <c r="AZ503" s="11"/>
      <c r="BA503" s="11"/>
      <c r="BB503" s="11"/>
      <c r="BC503" s="11"/>
      <c r="BD503" s="11"/>
      <c r="BE503" s="11"/>
      <c r="BF503" s="11"/>
      <c r="BG503" s="11"/>
      <c r="BH503" s="11"/>
      <c r="BI503" s="11"/>
      <c r="BJ503" s="11"/>
      <c r="BK503" s="11"/>
      <c r="BL503" s="11"/>
      <c r="BM503" s="11"/>
      <c r="BN503" s="11"/>
      <c r="BO503" s="11"/>
      <c r="BP503" s="11"/>
      <c r="BQ503" s="11"/>
      <c r="BR503" s="11"/>
      <c r="BS503" s="11"/>
      <c r="BT503" s="11"/>
      <c r="BU503" s="11"/>
      <c r="BV503" s="11"/>
      <c r="BW503" s="11"/>
      <c r="BX503" s="11"/>
      <c r="BY503" s="11"/>
      <c r="BZ503" s="11"/>
      <c r="CA503" s="11"/>
      <c r="CB503" s="11"/>
      <c r="CC503" s="11"/>
      <c r="CD503" s="11"/>
    </row>
    <row r="504" spans="1:82" x14ac:dyDescent="0.2">
      <c r="A504" s="11"/>
      <c r="B504" s="11"/>
      <c r="C504" s="11"/>
      <c r="D504" s="11"/>
      <c r="E504" s="11"/>
      <c r="F504" s="11"/>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c r="AE504" s="11"/>
      <c r="AF504" s="11"/>
      <c r="AG504" s="11"/>
      <c r="AH504" s="11"/>
      <c r="AI504" s="11"/>
      <c r="AJ504" s="11"/>
      <c r="AK504" s="11"/>
      <c r="AL504" s="11"/>
      <c r="AM504" s="11"/>
      <c r="AN504" s="11"/>
      <c r="AO504" s="11"/>
      <c r="AP504" s="11"/>
      <c r="AQ504" s="11"/>
      <c r="AR504" s="11"/>
      <c r="AS504" s="11"/>
      <c r="AT504" s="11"/>
      <c r="AU504" s="11"/>
      <c r="AV504" s="11"/>
      <c r="AW504" s="11"/>
      <c r="AX504" s="11"/>
      <c r="AY504" s="11"/>
      <c r="AZ504" s="11"/>
      <c r="BA504" s="11"/>
      <c r="BB504" s="11"/>
      <c r="BC504" s="11"/>
      <c r="BD504" s="11"/>
      <c r="BE504" s="11"/>
      <c r="BF504" s="11"/>
      <c r="BG504" s="11"/>
      <c r="BH504" s="11"/>
      <c r="BI504" s="11"/>
      <c r="BJ504" s="11"/>
      <c r="BK504" s="11"/>
      <c r="BL504" s="11"/>
      <c r="BM504" s="11"/>
      <c r="BN504" s="11"/>
      <c r="BO504" s="11"/>
      <c r="BP504" s="11"/>
      <c r="BQ504" s="11"/>
      <c r="BR504" s="11"/>
      <c r="BS504" s="11"/>
      <c r="BT504" s="11"/>
      <c r="BU504" s="11"/>
      <c r="BV504" s="11"/>
      <c r="BW504" s="11"/>
      <c r="BX504" s="11"/>
      <c r="BY504" s="11"/>
      <c r="BZ504" s="11"/>
      <c r="CA504" s="11"/>
      <c r="CB504" s="11"/>
      <c r="CC504" s="11"/>
      <c r="CD504" s="11"/>
    </row>
    <row r="505" spans="1:82" x14ac:dyDescent="0.2">
      <c r="A505" s="11"/>
      <c r="B505" s="11"/>
      <c r="C505" s="11"/>
      <c r="D505" s="11"/>
      <c r="E505" s="11"/>
      <c r="F505" s="11"/>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c r="AE505" s="11"/>
      <c r="AF505" s="11"/>
      <c r="AG505" s="11"/>
      <c r="AH505" s="11"/>
      <c r="AI505" s="11"/>
      <c r="AJ505" s="11"/>
      <c r="AK505" s="11"/>
      <c r="AL505" s="11"/>
      <c r="AM505" s="11"/>
      <c r="AN505" s="11"/>
      <c r="AO505" s="11"/>
      <c r="AP505" s="11"/>
      <c r="AQ505" s="11"/>
      <c r="AR505" s="11"/>
      <c r="AS505" s="11"/>
      <c r="AT505" s="11"/>
      <c r="AU505" s="11"/>
      <c r="AV505" s="11"/>
      <c r="AW505" s="11"/>
      <c r="AX505" s="11"/>
      <c r="AY505" s="11"/>
      <c r="AZ505" s="11"/>
      <c r="BA505" s="11"/>
      <c r="BB505" s="11"/>
      <c r="BC505" s="11"/>
      <c r="BD505" s="11"/>
      <c r="BE505" s="11"/>
      <c r="BF505" s="11"/>
      <c r="BG505" s="11"/>
      <c r="BH505" s="11"/>
      <c r="BI505" s="11"/>
      <c r="BJ505" s="11"/>
      <c r="BK505" s="11"/>
      <c r="BL505" s="11"/>
      <c r="BM505" s="11"/>
      <c r="BN505" s="11"/>
      <c r="BO505" s="11"/>
      <c r="BP505" s="11"/>
      <c r="BQ505" s="11"/>
      <c r="BR505" s="11"/>
      <c r="BS505" s="11"/>
      <c r="BT505" s="11"/>
      <c r="BU505" s="11"/>
      <c r="BV505" s="11"/>
      <c r="BW505" s="11"/>
      <c r="BX505" s="11"/>
      <c r="BY505" s="11"/>
      <c r="BZ505" s="11"/>
      <c r="CA505" s="11"/>
      <c r="CB505" s="11"/>
      <c r="CC505" s="11"/>
      <c r="CD505" s="11"/>
    </row>
    <row r="506" spans="1:82" x14ac:dyDescent="0.2">
      <c r="A506" s="11"/>
      <c r="B506" s="11"/>
      <c r="C506" s="11"/>
      <c r="D506" s="11"/>
      <c r="E506" s="11"/>
      <c r="F506" s="11"/>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c r="AE506" s="11"/>
      <c r="AF506" s="11"/>
      <c r="AG506" s="11"/>
      <c r="AH506" s="11"/>
      <c r="AI506" s="11"/>
      <c r="AJ506" s="11"/>
      <c r="AK506" s="11"/>
      <c r="AL506" s="11"/>
      <c r="AM506" s="11"/>
      <c r="AN506" s="11"/>
      <c r="AO506" s="11"/>
      <c r="AP506" s="11"/>
      <c r="AQ506" s="11"/>
      <c r="AR506" s="11"/>
      <c r="AS506" s="11"/>
      <c r="AT506" s="11"/>
      <c r="AU506" s="11"/>
      <c r="AV506" s="11"/>
      <c r="AW506" s="11"/>
      <c r="AX506" s="11"/>
      <c r="AY506" s="11"/>
      <c r="AZ506" s="11"/>
      <c r="BA506" s="11"/>
      <c r="BB506" s="11"/>
      <c r="BC506" s="11"/>
      <c r="BD506" s="11"/>
      <c r="BE506" s="11"/>
      <c r="BF506" s="11"/>
      <c r="BG506" s="11"/>
      <c r="BH506" s="11"/>
      <c r="BI506" s="11"/>
      <c r="BJ506" s="11"/>
      <c r="BK506" s="11"/>
      <c r="BL506" s="11"/>
      <c r="BM506" s="11"/>
      <c r="BN506" s="11"/>
      <c r="BO506" s="11"/>
      <c r="BP506" s="11"/>
      <c r="BQ506" s="11"/>
      <c r="BR506" s="11"/>
      <c r="BS506" s="11"/>
      <c r="BT506" s="11"/>
      <c r="BU506" s="11"/>
      <c r="BV506" s="11"/>
      <c r="BW506" s="11"/>
      <c r="BX506" s="11"/>
      <c r="BY506" s="11"/>
      <c r="BZ506" s="11"/>
      <c r="CA506" s="11"/>
      <c r="CB506" s="11"/>
      <c r="CC506" s="11"/>
      <c r="CD506" s="11"/>
    </row>
    <row r="507" spans="1:82" x14ac:dyDescent="0.2">
      <c r="A507" s="11"/>
      <c r="B507" s="11"/>
      <c r="C507" s="11"/>
      <c r="D507" s="11"/>
      <c r="E507" s="11"/>
      <c r="F507" s="11"/>
      <c r="G507" s="11"/>
      <c r="H507" s="11"/>
      <c r="I507" s="11"/>
      <c r="J507" s="11"/>
      <c r="K507" s="11"/>
      <c r="L507" s="11"/>
      <c r="M507" s="11"/>
      <c r="N507" s="11"/>
      <c r="O507" s="11"/>
      <c r="P507" s="11"/>
      <c r="Q507" s="11"/>
      <c r="R507" s="11"/>
      <c r="S507" s="11"/>
      <c r="T507" s="11"/>
      <c r="U507" s="11"/>
      <c r="V507" s="11"/>
      <c r="W507" s="11"/>
      <c r="X507" s="11"/>
      <c r="Y507" s="11"/>
      <c r="Z507" s="11"/>
      <c r="AA507" s="11"/>
      <c r="AB507" s="11"/>
      <c r="AC507" s="11"/>
      <c r="AD507" s="11"/>
      <c r="AE507" s="11"/>
      <c r="AF507" s="11"/>
      <c r="AG507" s="11"/>
      <c r="AH507" s="11"/>
      <c r="AI507" s="11"/>
      <c r="AJ507" s="11"/>
      <c r="AK507" s="11"/>
      <c r="AL507" s="11"/>
      <c r="AM507" s="11"/>
      <c r="AN507" s="11"/>
      <c r="AO507" s="11"/>
      <c r="AP507" s="11"/>
      <c r="AQ507" s="11"/>
      <c r="AR507" s="11"/>
      <c r="AS507" s="11"/>
      <c r="AT507" s="11"/>
      <c r="AU507" s="11"/>
      <c r="AV507" s="11"/>
      <c r="AW507" s="11"/>
      <c r="AX507" s="11"/>
      <c r="AY507" s="11"/>
      <c r="AZ507" s="11"/>
      <c r="BA507" s="11"/>
      <c r="BB507" s="11"/>
      <c r="BC507" s="11"/>
      <c r="BD507" s="11"/>
      <c r="BE507" s="11"/>
      <c r="BF507" s="11"/>
      <c r="BG507" s="11"/>
      <c r="BH507" s="11"/>
      <c r="BI507" s="11"/>
      <c r="BJ507" s="11"/>
      <c r="BK507" s="11"/>
      <c r="BL507" s="11"/>
      <c r="BM507" s="11"/>
      <c r="BN507" s="11"/>
      <c r="BO507" s="11"/>
      <c r="BP507" s="11"/>
      <c r="BQ507" s="11"/>
      <c r="BR507" s="11"/>
      <c r="BS507" s="11"/>
      <c r="BT507" s="11"/>
      <c r="BU507" s="11"/>
      <c r="BV507" s="11"/>
      <c r="BW507" s="11"/>
      <c r="BX507" s="11"/>
      <c r="BY507" s="11"/>
      <c r="BZ507" s="11"/>
      <c r="CA507" s="11"/>
      <c r="CB507" s="11"/>
      <c r="CC507" s="11"/>
      <c r="CD507" s="11"/>
    </row>
    <row r="508" spans="1:82" x14ac:dyDescent="0.2">
      <c r="A508" s="11"/>
      <c r="B508" s="11"/>
      <c r="C508" s="11"/>
      <c r="D508" s="11"/>
      <c r="E508" s="11"/>
      <c r="F508" s="11"/>
      <c r="G508" s="11"/>
      <c r="H508" s="11"/>
      <c r="I508" s="11"/>
      <c r="J508" s="11"/>
      <c r="K508" s="11"/>
      <c r="L508" s="11"/>
      <c r="M508" s="11"/>
      <c r="N508" s="11"/>
      <c r="O508" s="11"/>
      <c r="P508" s="11"/>
      <c r="Q508" s="11"/>
      <c r="R508" s="11"/>
      <c r="S508" s="11"/>
      <c r="T508" s="11"/>
      <c r="U508" s="11"/>
      <c r="V508" s="11"/>
      <c r="W508" s="11"/>
      <c r="X508" s="11"/>
      <c r="Y508" s="11"/>
      <c r="Z508" s="11"/>
      <c r="AA508" s="11"/>
      <c r="AB508" s="11"/>
      <c r="AC508" s="11"/>
      <c r="AD508" s="11"/>
      <c r="AE508" s="11"/>
      <c r="AF508" s="11"/>
      <c r="AG508" s="11"/>
      <c r="AH508" s="11"/>
      <c r="AI508" s="11"/>
      <c r="AJ508" s="11"/>
      <c r="AK508" s="11"/>
      <c r="AL508" s="11"/>
      <c r="AM508" s="11"/>
      <c r="AN508" s="11"/>
      <c r="AO508" s="11"/>
      <c r="AP508" s="11"/>
      <c r="AQ508" s="11"/>
      <c r="AR508" s="11"/>
      <c r="AS508" s="11"/>
      <c r="AT508" s="11"/>
      <c r="AU508" s="11"/>
      <c r="AV508" s="11"/>
      <c r="AW508" s="11"/>
      <c r="AX508" s="11"/>
      <c r="AY508" s="11"/>
      <c r="AZ508" s="11"/>
      <c r="BA508" s="11"/>
      <c r="BB508" s="11"/>
      <c r="BC508" s="11"/>
      <c r="BD508" s="11"/>
      <c r="BE508" s="11"/>
      <c r="BF508" s="11"/>
      <c r="BG508" s="11"/>
      <c r="BH508" s="11"/>
      <c r="BI508" s="11"/>
      <c r="BJ508" s="11"/>
      <c r="BK508" s="11"/>
      <c r="BL508" s="11"/>
      <c r="BM508" s="11"/>
      <c r="BN508" s="11"/>
      <c r="BO508" s="11"/>
      <c r="BP508" s="11"/>
      <c r="BQ508" s="11"/>
      <c r="BR508" s="11"/>
      <c r="BS508" s="11"/>
      <c r="BT508" s="11"/>
      <c r="BU508" s="11"/>
      <c r="BV508" s="11"/>
      <c r="BW508" s="11"/>
      <c r="BX508" s="11"/>
      <c r="BY508" s="11"/>
      <c r="BZ508" s="11"/>
      <c r="CA508" s="11"/>
      <c r="CB508" s="11"/>
      <c r="CC508" s="11"/>
      <c r="CD508" s="11"/>
    </row>
    <row r="509" spans="1:82" x14ac:dyDescent="0.2">
      <c r="A509" s="11"/>
      <c r="B509" s="11"/>
      <c r="C509" s="11"/>
      <c r="D509" s="11"/>
      <c r="E509" s="11"/>
      <c r="F509" s="11"/>
      <c r="G509" s="11"/>
      <c r="H509" s="11"/>
      <c r="I509" s="11"/>
      <c r="J509" s="11"/>
      <c r="K509" s="11"/>
      <c r="L509" s="11"/>
      <c r="M509" s="11"/>
      <c r="N509" s="11"/>
      <c r="O509" s="11"/>
      <c r="P509" s="11"/>
      <c r="Q509" s="11"/>
      <c r="R509" s="11"/>
      <c r="S509" s="11"/>
      <c r="T509" s="11"/>
      <c r="U509" s="11"/>
      <c r="V509" s="11"/>
      <c r="W509" s="11"/>
      <c r="X509" s="11"/>
      <c r="Y509" s="11"/>
      <c r="Z509" s="11"/>
      <c r="AA509" s="11"/>
      <c r="AB509" s="11"/>
      <c r="AC509" s="11"/>
      <c r="AD509" s="11"/>
      <c r="AE509" s="11"/>
      <c r="AF509" s="11"/>
      <c r="AG509" s="11"/>
      <c r="AH509" s="11"/>
      <c r="AI509" s="11"/>
      <c r="AJ509" s="11"/>
      <c r="AK509" s="11"/>
      <c r="AL509" s="11"/>
      <c r="AM509" s="11"/>
      <c r="AN509" s="11"/>
      <c r="AO509" s="11"/>
      <c r="AP509" s="11"/>
      <c r="AQ509" s="11"/>
      <c r="AR509" s="11"/>
      <c r="AS509" s="11"/>
      <c r="AT509" s="11"/>
      <c r="AU509" s="11"/>
      <c r="AV509" s="11"/>
      <c r="AW509" s="11"/>
      <c r="AX509" s="11"/>
      <c r="AY509" s="11"/>
      <c r="AZ509" s="11"/>
      <c r="BA509" s="11"/>
      <c r="BB509" s="11"/>
      <c r="BC509" s="11"/>
      <c r="BD509" s="11"/>
      <c r="BE509" s="11"/>
      <c r="BF509" s="11"/>
      <c r="BG509" s="11"/>
      <c r="BH509" s="11"/>
      <c r="BI509" s="11"/>
      <c r="BJ509" s="11"/>
      <c r="BK509" s="11"/>
      <c r="BL509" s="11"/>
      <c r="BM509" s="11"/>
      <c r="BN509" s="11"/>
      <c r="BO509" s="11"/>
      <c r="BP509" s="11"/>
      <c r="BQ509" s="11"/>
      <c r="BR509" s="11"/>
      <c r="BS509" s="11"/>
      <c r="BT509" s="11"/>
      <c r="BU509" s="11"/>
      <c r="BV509" s="11"/>
      <c r="BW509" s="11"/>
      <c r="BX509" s="11"/>
      <c r="BY509" s="11"/>
      <c r="BZ509" s="11"/>
      <c r="CA509" s="11"/>
      <c r="CB509" s="11"/>
      <c r="CC509" s="11"/>
      <c r="CD509" s="11"/>
    </row>
    <row r="510" spans="1:82" x14ac:dyDescent="0.2">
      <c r="A510" s="11"/>
      <c r="B510" s="11"/>
      <c r="C510" s="11"/>
      <c r="D510" s="11"/>
      <c r="E510" s="11"/>
      <c r="F510" s="11"/>
      <c r="G510" s="11"/>
      <c r="H510" s="11"/>
      <c r="I510" s="11"/>
      <c r="J510" s="11"/>
      <c r="K510" s="11"/>
      <c r="L510" s="11"/>
      <c r="M510" s="11"/>
      <c r="N510" s="11"/>
      <c r="O510" s="11"/>
      <c r="P510" s="11"/>
      <c r="Q510" s="11"/>
      <c r="R510" s="11"/>
      <c r="S510" s="11"/>
      <c r="T510" s="11"/>
      <c r="U510" s="11"/>
      <c r="V510" s="11"/>
      <c r="W510" s="11"/>
      <c r="X510" s="11"/>
      <c r="Y510" s="11"/>
      <c r="Z510" s="11"/>
      <c r="AA510" s="11"/>
      <c r="AB510" s="11"/>
      <c r="AC510" s="11"/>
      <c r="AD510" s="11"/>
      <c r="AE510" s="11"/>
      <c r="AF510" s="11"/>
      <c r="AG510" s="11"/>
      <c r="AH510" s="11"/>
      <c r="AI510" s="11"/>
      <c r="AJ510" s="11"/>
      <c r="AK510" s="11"/>
      <c r="AL510" s="11"/>
      <c r="AM510" s="11"/>
      <c r="AN510" s="11"/>
      <c r="AO510" s="11"/>
      <c r="AP510" s="11"/>
      <c r="AQ510" s="11"/>
      <c r="AR510" s="11"/>
      <c r="AS510" s="11"/>
      <c r="AT510" s="11"/>
      <c r="AU510" s="11"/>
      <c r="AV510" s="11"/>
      <c r="AW510" s="11"/>
      <c r="AX510" s="11"/>
      <c r="AY510" s="11"/>
      <c r="AZ510" s="11"/>
      <c r="BA510" s="11"/>
      <c r="BB510" s="11"/>
      <c r="BC510" s="11"/>
      <c r="BD510" s="11"/>
      <c r="BE510" s="11"/>
      <c r="BF510" s="11"/>
      <c r="BG510" s="11"/>
      <c r="BH510" s="11"/>
      <c r="BI510" s="11"/>
      <c r="BJ510" s="11"/>
      <c r="BK510" s="11"/>
      <c r="BL510" s="11"/>
      <c r="BM510" s="11"/>
      <c r="BN510" s="11"/>
      <c r="BO510" s="11"/>
      <c r="BP510" s="11"/>
      <c r="BQ510" s="11"/>
      <c r="BR510" s="11"/>
      <c r="BS510" s="11"/>
      <c r="BT510" s="11"/>
      <c r="BU510" s="11"/>
      <c r="BV510" s="11"/>
      <c r="BW510" s="11"/>
      <c r="BX510" s="11"/>
      <c r="BY510" s="11"/>
      <c r="BZ510" s="11"/>
      <c r="CA510" s="11"/>
      <c r="CB510" s="11"/>
      <c r="CC510" s="11"/>
      <c r="CD510" s="11"/>
    </row>
    <row r="511" spans="1:82" x14ac:dyDescent="0.2">
      <c r="A511" s="11"/>
      <c r="B511" s="11"/>
      <c r="C511" s="11"/>
      <c r="D511" s="11"/>
      <c r="E511" s="11"/>
      <c r="F511" s="11"/>
      <c r="G511" s="11"/>
      <c r="H511" s="11"/>
      <c r="I511" s="11"/>
      <c r="J511" s="11"/>
      <c r="K511" s="11"/>
      <c r="L511" s="11"/>
      <c r="M511" s="11"/>
      <c r="N511" s="11"/>
      <c r="O511" s="11"/>
      <c r="P511" s="11"/>
      <c r="Q511" s="11"/>
      <c r="R511" s="11"/>
      <c r="S511" s="11"/>
      <c r="T511" s="11"/>
      <c r="U511" s="11"/>
      <c r="V511" s="11"/>
      <c r="W511" s="11"/>
      <c r="X511" s="11"/>
      <c r="Y511" s="11"/>
      <c r="Z511" s="11"/>
      <c r="AA511" s="11"/>
      <c r="AB511" s="11"/>
      <c r="AC511" s="11"/>
      <c r="AD511" s="11"/>
      <c r="AE511" s="11"/>
      <c r="AF511" s="11"/>
      <c r="AG511" s="11"/>
      <c r="AH511" s="11"/>
      <c r="AI511" s="11"/>
      <c r="AJ511" s="11"/>
      <c r="AK511" s="11"/>
      <c r="AL511" s="11"/>
      <c r="AM511" s="11"/>
      <c r="AN511" s="11"/>
      <c r="AO511" s="11"/>
      <c r="AP511" s="11"/>
      <c r="AQ511" s="11"/>
      <c r="AR511" s="11"/>
      <c r="AS511" s="11"/>
      <c r="AT511" s="11"/>
      <c r="AU511" s="11"/>
      <c r="AV511" s="11"/>
      <c r="AW511" s="11"/>
      <c r="AX511" s="11"/>
      <c r="AY511" s="11"/>
      <c r="AZ511" s="11"/>
      <c r="BA511" s="11"/>
      <c r="BB511" s="11"/>
      <c r="BC511" s="11"/>
      <c r="BD511" s="11"/>
      <c r="BE511" s="11"/>
      <c r="BF511" s="11"/>
      <c r="BG511" s="11"/>
      <c r="BH511" s="11"/>
      <c r="BI511" s="11"/>
      <c r="BJ511" s="11"/>
      <c r="BK511" s="11"/>
      <c r="BL511" s="11"/>
      <c r="BM511" s="11"/>
      <c r="BN511" s="11"/>
      <c r="BO511" s="11"/>
      <c r="BP511" s="11"/>
      <c r="BQ511" s="11"/>
      <c r="BR511" s="11"/>
      <c r="BS511" s="11"/>
      <c r="BT511" s="11"/>
      <c r="BU511" s="11"/>
      <c r="BV511" s="11"/>
      <c r="BW511" s="11"/>
      <c r="BX511" s="11"/>
      <c r="BY511" s="11"/>
      <c r="BZ511" s="11"/>
      <c r="CA511" s="11"/>
      <c r="CB511" s="11"/>
      <c r="CC511" s="11"/>
      <c r="CD511" s="11"/>
    </row>
    <row r="512" spans="1:82" x14ac:dyDescent="0.2">
      <c r="A512" s="11"/>
      <c r="B512" s="11"/>
      <c r="C512" s="11"/>
      <c r="D512" s="11"/>
      <c r="E512" s="11"/>
      <c r="F512" s="11"/>
      <c r="G512" s="11"/>
      <c r="H512" s="11"/>
      <c r="I512" s="11"/>
      <c r="J512" s="11"/>
      <c r="K512" s="11"/>
      <c r="L512" s="11"/>
      <c r="M512" s="11"/>
      <c r="N512" s="11"/>
      <c r="O512" s="11"/>
      <c r="P512" s="11"/>
      <c r="Q512" s="11"/>
      <c r="R512" s="11"/>
      <c r="S512" s="11"/>
      <c r="T512" s="11"/>
      <c r="U512" s="11"/>
      <c r="V512" s="11"/>
      <c r="W512" s="11"/>
      <c r="X512" s="11"/>
      <c r="Y512" s="11"/>
      <c r="Z512" s="11"/>
      <c r="AA512" s="11"/>
      <c r="AB512" s="11"/>
      <c r="AC512" s="11"/>
      <c r="AD512" s="11"/>
      <c r="AE512" s="11"/>
      <c r="AF512" s="11"/>
      <c r="AG512" s="11"/>
      <c r="AH512" s="11"/>
      <c r="AI512" s="11"/>
      <c r="AJ512" s="11"/>
      <c r="AK512" s="11"/>
      <c r="AL512" s="11"/>
      <c r="AM512" s="11"/>
      <c r="AN512" s="11"/>
      <c r="AO512" s="11"/>
      <c r="AP512" s="11"/>
      <c r="AQ512" s="11"/>
      <c r="AR512" s="11"/>
      <c r="AS512" s="11"/>
      <c r="AT512" s="11"/>
      <c r="AU512" s="11"/>
      <c r="AV512" s="11"/>
      <c r="AW512" s="11"/>
      <c r="AX512" s="11"/>
      <c r="AY512" s="11"/>
      <c r="AZ512" s="11"/>
      <c r="BA512" s="11"/>
      <c r="BB512" s="11"/>
      <c r="BC512" s="11"/>
      <c r="BD512" s="11"/>
      <c r="BE512" s="11"/>
      <c r="BF512" s="11"/>
      <c r="BG512" s="11"/>
      <c r="BH512" s="11"/>
      <c r="BI512" s="11"/>
      <c r="BJ512" s="11"/>
      <c r="BK512" s="11"/>
      <c r="BL512" s="11"/>
      <c r="BM512" s="11"/>
      <c r="BN512" s="11"/>
      <c r="BO512" s="11"/>
      <c r="BP512" s="11"/>
      <c r="BQ512" s="11"/>
      <c r="BR512" s="11"/>
      <c r="BS512" s="11"/>
      <c r="BT512" s="11"/>
      <c r="BU512" s="11"/>
      <c r="BV512" s="11"/>
      <c r="BW512" s="11"/>
      <c r="BX512" s="11"/>
      <c r="BY512" s="11"/>
      <c r="BZ512" s="11"/>
      <c r="CA512" s="11"/>
      <c r="CB512" s="11"/>
      <c r="CC512" s="11"/>
      <c r="CD512" s="11"/>
    </row>
    <row r="513" spans="1:82" x14ac:dyDescent="0.2">
      <c r="A513" s="11"/>
      <c r="B513" s="11"/>
      <c r="C513" s="11"/>
      <c r="D513" s="11"/>
      <c r="E513" s="11"/>
      <c r="F513" s="11"/>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c r="AE513" s="11"/>
      <c r="AF513" s="11"/>
      <c r="AG513" s="11"/>
      <c r="AH513" s="11"/>
      <c r="AI513" s="11"/>
      <c r="AJ513" s="11"/>
      <c r="AK513" s="11"/>
      <c r="AL513" s="11"/>
      <c r="AM513" s="11"/>
      <c r="AN513" s="11"/>
      <c r="AO513" s="11"/>
      <c r="AP513" s="11"/>
      <c r="AQ513" s="11"/>
      <c r="AR513" s="11"/>
      <c r="AS513" s="11"/>
      <c r="AT513" s="11"/>
      <c r="AU513" s="11"/>
      <c r="AV513" s="11"/>
      <c r="AW513" s="11"/>
      <c r="AX513" s="11"/>
      <c r="AY513" s="11"/>
      <c r="AZ513" s="11"/>
      <c r="BA513" s="11"/>
      <c r="BB513" s="11"/>
      <c r="BC513" s="11"/>
      <c r="BD513" s="11"/>
      <c r="BE513" s="11"/>
      <c r="BF513" s="11"/>
      <c r="BG513" s="11"/>
      <c r="BH513" s="11"/>
      <c r="BI513" s="11"/>
      <c r="BJ513" s="11"/>
      <c r="BK513" s="11"/>
      <c r="BL513" s="11"/>
      <c r="BM513" s="11"/>
      <c r="BN513" s="11"/>
      <c r="BO513" s="11"/>
      <c r="BP513" s="11"/>
      <c r="BQ513" s="11"/>
      <c r="BR513" s="11"/>
      <c r="BS513" s="11"/>
      <c r="BT513" s="11"/>
      <c r="BU513" s="11"/>
      <c r="BV513" s="11"/>
      <c r="BW513" s="11"/>
      <c r="BX513" s="11"/>
      <c r="BY513" s="11"/>
      <c r="BZ513" s="11"/>
      <c r="CA513" s="11"/>
      <c r="CB513" s="11"/>
      <c r="CC513" s="11"/>
      <c r="CD513" s="11"/>
    </row>
    <row r="514" spans="1:82" x14ac:dyDescent="0.2">
      <c r="A514" s="11"/>
      <c r="B514" s="11"/>
      <c r="C514" s="11"/>
      <c r="D514" s="11"/>
      <c r="E514" s="11"/>
      <c r="F514" s="11"/>
      <c r="G514" s="11"/>
      <c r="H514" s="11"/>
      <c r="I514" s="11"/>
      <c r="J514" s="11"/>
      <c r="K514" s="11"/>
      <c r="L514" s="11"/>
      <c r="M514" s="11"/>
      <c r="N514" s="11"/>
      <c r="O514" s="11"/>
      <c r="P514" s="11"/>
      <c r="Q514" s="11"/>
      <c r="R514" s="11"/>
      <c r="S514" s="11"/>
      <c r="T514" s="11"/>
      <c r="U514" s="11"/>
      <c r="V514" s="11"/>
      <c r="W514" s="11"/>
      <c r="X514" s="11"/>
      <c r="Y514" s="11"/>
      <c r="Z514" s="11"/>
      <c r="AA514" s="11"/>
      <c r="AB514" s="11"/>
      <c r="AC514" s="11"/>
      <c r="AD514" s="11"/>
      <c r="AE514" s="11"/>
      <c r="AF514" s="11"/>
      <c r="AG514" s="11"/>
      <c r="AH514" s="11"/>
      <c r="AI514" s="11"/>
      <c r="AJ514" s="11"/>
      <c r="AK514" s="11"/>
      <c r="AL514" s="11"/>
      <c r="AM514" s="11"/>
      <c r="AN514" s="11"/>
      <c r="AO514" s="11"/>
      <c r="AP514" s="11"/>
      <c r="AQ514" s="11"/>
      <c r="AR514" s="11"/>
      <c r="AS514" s="11"/>
      <c r="AT514" s="11"/>
      <c r="AU514" s="11"/>
      <c r="AV514" s="11"/>
      <c r="AW514" s="11"/>
      <c r="AX514" s="11"/>
      <c r="AY514" s="11"/>
      <c r="AZ514" s="11"/>
      <c r="BA514" s="11"/>
      <c r="BB514" s="11"/>
      <c r="BC514" s="11"/>
      <c r="BD514" s="11"/>
      <c r="BE514" s="11"/>
      <c r="BF514" s="11"/>
      <c r="BG514" s="11"/>
      <c r="BH514" s="11"/>
      <c r="BI514" s="11"/>
      <c r="BJ514" s="11"/>
      <c r="BK514" s="11"/>
      <c r="BL514" s="11"/>
      <c r="BM514" s="11"/>
      <c r="BN514" s="11"/>
      <c r="BO514" s="11"/>
      <c r="BP514" s="11"/>
      <c r="BQ514" s="11"/>
      <c r="BR514" s="11"/>
      <c r="BS514" s="11"/>
      <c r="BT514" s="11"/>
      <c r="BU514" s="11"/>
      <c r="BV514" s="11"/>
      <c r="BW514" s="11"/>
      <c r="BX514" s="11"/>
      <c r="BY514" s="11"/>
      <c r="BZ514" s="11"/>
      <c r="CA514" s="11"/>
      <c r="CB514" s="11"/>
      <c r="CC514" s="11"/>
      <c r="CD514" s="11"/>
    </row>
    <row r="515" spans="1:82" x14ac:dyDescent="0.2">
      <c r="A515" s="11"/>
      <c r="B515" s="11"/>
      <c r="C515" s="11"/>
      <c r="D515" s="11"/>
      <c r="E515" s="11"/>
      <c r="F515" s="11"/>
      <c r="G515" s="11"/>
      <c r="H515" s="11"/>
      <c r="I515" s="11"/>
      <c r="J515" s="11"/>
      <c r="K515" s="11"/>
      <c r="L515" s="11"/>
      <c r="M515" s="11"/>
      <c r="N515" s="11"/>
      <c r="O515" s="11"/>
      <c r="P515" s="11"/>
      <c r="Q515" s="11"/>
      <c r="R515" s="11"/>
      <c r="S515" s="11"/>
      <c r="T515" s="11"/>
      <c r="U515" s="11"/>
      <c r="V515" s="11"/>
      <c r="W515" s="11"/>
      <c r="X515" s="11"/>
      <c r="Y515" s="11"/>
      <c r="Z515" s="11"/>
      <c r="AA515" s="11"/>
      <c r="AB515" s="11"/>
      <c r="AC515" s="11"/>
      <c r="AD515" s="11"/>
      <c r="AE515" s="11"/>
      <c r="AF515" s="11"/>
      <c r="AG515" s="11"/>
      <c r="AH515" s="11"/>
      <c r="AI515" s="11"/>
      <c r="AJ515" s="11"/>
      <c r="AK515" s="11"/>
      <c r="AL515" s="11"/>
      <c r="AM515" s="11"/>
      <c r="AN515" s="11"/>
      <c r="AO515" s="11"/>
      <c r="AP515" s="11"/>
      <c r="AQ515" s="11"/>
      <c r="AR515" s="11"/>
      <c r="AS515" s="11"/>
      <c r="AT515" s="11"/>
      <c r="AU515" s="11"/>
      <c r="AV515" s="11"/>
      <c r="AW515" s="11"/>
      <c r="AX515" s="11"/>
      <c r="AY515" s="11"/>
      <c r="AZ515" s="11"/>
      <c r="BA515" s="11"/>
      <c r="BB515" s="11"/>
      <c r="BC515" s="11"/>
      <c r="BD515" s="11"/>
      <c r="BE515" s="11"/>
      <c r="BF515" s="11"/>
      <c r="BG515" s="11"/>
      <c r="BH515" s="11"/>
      <c r="BI515" s="11"/>
      <c r="BJ515" s="11"/>
      <c r="BK515" s="11"/>
      <c r="BL515" s="11"/>
      <c r="BM515" s="11"/>
      <c r="BN515" s="11"/>
      <c r="BO515" s="11"/>
      <c r="BP515" s="11"/>
      <c r="BQ515" s="11"/>
      <c r="BR515" s="11"/>
      <c r="BS515" s="11"/>
      <c r="BT515" s="11"/>
      <c r="BU515" s="11"/>
      <c r="BV515" s="11"/>
      <c r="BW515" s="11"/>
      <c r="BX515" s="11"/>
      <c r="BY515" s="11"/>
      <c r="BZ515" s="11"/>
      <c r="CA515" s="11"/>
      <c r="CB515" s="11"/>
      <c r="CC515" s="11"/>
      <c r="CD515" s="11"/>
    </row>
    <row r="516" spans="1:82" x14ac:dyDescent="0.2">
      <c r="A516" s="11"/>
      <c r="B516" s="11"/>
      <c r="C516" s="11"/>
      <c r="D516" s="11"/>
      <c r="E516" s="11"/>
      <c r="F516" s="11"/>
      <c r="G516" s="11"/>
      <c r="H516" s="11"/>
      <c r="I516" s="11"/>
      <c r="J516" s="11"/>
      <c r="K516" s="11"/>
      <c r="L516" s="11"/>
      <c r="M516" s="11"/>
      <c r="N516" s="11"/>
      <c r="O516" s="11"/>
      <c r="P516" s="11"/>
      <c r="Q516" s="11"/>
      <c r="R516" s="11"/>
      <c r="S516" s="11"/>
      <c r="T516" s="11"/>
      <c r="U516" s="11"/>
      <c r="V516" s="11"/>
      <c r="W516" s="11"/>
      <c r="X516" s="11"/>
      <c r="Y516" s="11"/>
      <c r="Z516" s="11"/>
      <c r="AA516" s="11"/>
      <c r="AB516" s="11"/>
      <c r="AC516" s="11"/>
      <c r="AD516" s="11"/>
      <c r="AE516" s="11"/>
      <c r="AF516" s="11"/>
      <c r="AG516" s="11"/>
      <c r="AH516" s="11"/>
      <c r="AI516" s="11"/>
      <c r="AJ516" s="11"/>
      <c r="AK516" s="11"/>
      <c r="AL516" s="11"/>
      <c r="AM516" s="11"/>
      <c r="AN516" s="11"/>
      <c r="AO516" s="11"/>
      <c r="AP516" s="11"/>
      <c r="AQ516" s="11"/>
      <c r="AR516" s="11"/>
      <c r="AS516" s="11"/>
      <c r="AT516" s="11"/>
      <c r="AU516" s="11"/>
      <c r="AV516" s="11"/>
      <c r="AW516" s="11"/>
      <c r="AX516" s="11"/>
      <c r="AY516" s="11"/>
      <c r="AZ516" s="11"/>
      <c r="BA516" s="11"/>
      <c r="BB516" s="11"/>
      <c r="BC516" s="11"/>
      <c r="BD516" s="11"/>
      <c r="BE516" s="11"/>
      <c r="BF516" s="11"/>
      <c r="BG516" s="11"/>
      <c r="BH516" s="11"/>
      <c r="BI516" s="11"/>
      <c r="BJ516" s="11"/>
      <c r="BK516" s="11"/>
      <c r="BL516" s="11"/>
      <c r="BM516" s="11"/>
      <c r="BN516" s="11"/>
      <c r="BO516" s="11"/>
      <c r="BP516" s="11"/>
      <c r="BQ516" s="11"/>
      <c r="BR516" s="11"/>
      <c r="BS516" s="11"/>
      <c r="BT516" s="11"/>
      <c r="BU516" s="11"/>
      <c r="BV516" s="11"/>
      <c r="BW516" s="11"/>
      <c r="BX516" s="11"/>
      <c r="BY516" s="11"/>
      <c r="BZ516" s="11"/>
      <c r="CA516" s="11"/>
      <c r="CB516" s="11"/>
      <c r="CC516" s="11"/>
      <c r="CD516" s="11"/>
    </row>
    <row r="517" spans="1:82" x14ac:dyDescent="0.2">
      <c r="A517" s="11"/>
      <c r="B517" s="11"/>
      <c r="C517" s="11"/>
      <c r="D517" s="11"/>
      <c r="E517" s="11"/>
      <c r="F517" s="11"/>
      <c r="G517" s="11"/>
      <c r="H517" s="11"/>
      <c r="I517" s="11"/>
      <c r="J517" s="11"/>
      <c r="K517" s="11"/>
      <c r="L517" s="11"/>
      <c r="M517" s="11"/>
      <c r="N517" s="11"/>
      <c r="O517" s="11"/>
      <c r="P517" s="11"/>
      <c r="Q517" s="11"/>
      <c r="R517" s="11"/>
      <c r="S517" s="11"/>
      <c r="T517" s="11"/>
      <c r="U517" s="11"/>
      <c r="V517" s="11"/>
      <c r="W517" s="11"/>
      <c r="X517" s="11"/>
      <c r="Y517" s="11"/>
      <c r="Z517" s="11"/>
      <c r="AA517" s="11"/>
      <c r="AB517" s="11"/>
      <c r="AC517" s="11"/>
      <c r="AD517" s="11"/>
      <c r="AE517" s="11"/>
      <c r="AF517" s="11"/>
      <c r="AG517" s="11"/>
      <c r="AH517" s="11"/>
      <c r="AI517" s="11"/>
      <c r="AJ517" s="11"/>
      <c r="AK517" s="11"/>
      <c r="AL517" s="11"/>
      <c r="AM517" s="11"/>
      <c r="AN517" s="11"/>
      <c r="AO517" s="11"/>
      <c r="AP517" s="11"/>
      <c r="AQ517" s="11"/>
      <c r="AR517" s="11"/>
      <c r="AS517" s="11"/>
      <c r="AT517" s="11"/>
      <c r="AU517" s="11"/>
      <c r="AV517" s="11"/>
      <c r="AW517" s="11"/>
      <c r="AX517" s="11"/>
      <c r="AY517" s="11"/>
      <c r="AZ517" s="11"/>
      <c r="BA517" s="11"/>
      <c r="BB517" s="11"/>
      <c r="BC517" s="11"/>
      <c r="BD517" s="11"/>
      <c r="BE517" s="11"/>
      <c r="BF517" s="11"/>
      <c r="BG517" s="11"/>
      <c r="BH517" s="11"/>
      <c r="BI517" s="11"/>
      <c r="BJ517" s="11"/>
      <c r="BK517" s="11"/>
      <c r="BL517" s="11"/>
      <c r="BM517" s="11"/>
      <c r="BN517" s="11"/>
      <c r="BO517" s="11"/>
      <c r="BP517" s="11"/>
      <c r="BQ517" s="11"/>
      <c r="BR517" s="11"/>
      <c r="BS517" s="11"/>
      <c r="BT517" s="11"/>
      <c r="BU517" s="11"/>
      <c r="BV517" s="11"/>
      <c r="BW517" s="11"/>
      <c r="BX517" s="11"/>
      <c r="BY517" s="11"/>
      <c r="BZ517" s="11"/>
      <c r="CA517" s="11"/>
      <c r="CB517" s="11"/>
      <c r="CC517" s="11"/>
      <c r="CD517" s="11"/>
    </row>
    <row r="518" spans="1:82" x14ac:dyDescent="0.2">
      <c r="A518" s="11"/>
      <c r="B518" s="11"/>
      <c r="C518" s="11"/>
      <c r="D518" s="11"/>
      <c r="E518" s="11"/>
      <c r="F518" s="11"/>
      <c r="G518" s="11"/>
      <c r="H518" s="11"/>
      <c r="I518" s="11"/>
      <c r="J518" s="11"/>
      <c r="K518" s="11"/>
      <c r="L518" s="11"/>
      <c r="M518" s="11"/>
      <c r="N518" s="11"/>
      <c r="O518" s="11"/>
      <c r="P518" s="11"/>
      <c r="Q518" s="11"/>
      <c r="R518" s="11"/>
      <c r="S518" s="11"/>
      <c r="T518" s="11"/>
      <c r="U518" s="11"/>
      <c r="V518" s="11"/>
      <c r="W518" s="11"/>
      <c r="X518" s="11"/>
      <c r="Y518" s="11"/>
      <c r="Z518" s="11"/>
      <c r="AA518" s="11"/>
      <c r="AB518" s="11"/>
      <c r="AC518" s="11"/>
      <c r="AD518" s="11"/>
      <c r="AE518" s="11"/>
      <c r="AF518" s="11"/>
      <c r="AG518" s="11"/>
      <c r="AH518" s="11"/>
      <c r="AI518" s="11"/>
      <c r="AJ518" s="11"/>
      <c r="AK518" s="11"/>
      <c r="AL518" s="11"/>
      <c r="AM518" s="11"/>
      <c r="AN518" s="11"/>
      <c r="AO518" s="11"/>
      <c r="AP518" s="11"/>
      <c r="AQ518" s="11"/>
      <c r="AR518" s="11"/>
      <c r="AS518" s="11"/>
      <c r="AT518" s="11"/>
      <c r="AU518" s="11"/>
      <c r="AV518" s="11"/>
      <c r="AW518" s="11"/>
      <c r="AX518" s="11"/>
      <c r="AY518" s="11"/>
      <c r="AZ518" s="11"/>
      <c r="BA518" s="11"/>
      <c r="BB518" s="11"/>
      <c r="BC518" s="11"/>
      <c r="BD518" s="11"/>
      <c r="BE518" s="11"/>
      <c r="BF518" s="11"/>
      <c r="BG518" s="11"/>
      <c r="BH518" s="11"/>
      <c r="BI518" s="11"/>
      <c r="BJ518" s="11"/>
      <c r="BK518" s="11"/>
      <c r="BL518" s="11"/>
      <c r="BM518" s="11"/>
      <c r="BN518" s="11"/>
      <c r="BO518" s="11"/>
      <c r="BP518" s="11"/>
      <c r="BQ518" s="11"/>
      <c r="BR518" s="11"/>
      <c r="BS518" s="11"/>
      <c r="BT518" s="11"/>
      <c r="BU518" s="11"/>
      <c r="BV518" s="11"/>
      <c r="BW518" s="11"/>
      <c r="BX518" s="11"/>
      <c r="BY518" s="11"/>
      <c r="BZ518" s="11"/>
      <c r="CA518" s="11"/>
      <c r="CB518" s="11"/>
      <c r="CC518" s="11"/>
      <c r="CD518" s="11"/>
    </row>
    <row r="519" spans="1:82" x14ac:dyDescent="0.2">
      <c r="A519" s="11"/>
      <c r="B519" s="11"/>
      <c r="C519" s="11"/>
      <c r="D519" s="11"/>
      <c r="E519" s="11"/>
      <c r="F519" s="11"/>
      <c r="G519" s="11"/>
      <c r="H519" s="11"/>
      <c r="I519" s="11"/>
      <c r="J519" s="11"/>
      <c r="K519" s="11"/>
      <c r="L519" s="11"/>
      <c r="M519" s="11"/>
      <c r="N519" s="11"/>
      <c r="O519" s="11"/>
      <c r="P519" s="11"/>
      <c r="Q519" s="11"/>
      <c r="R519" s="11"/>
      <c r="S519" s="11"/>
      <c r="T519" s="11"/>
      <c r="U519" s="11"/>
      <c r="V519" s="11"/>
      <c r="W519" s="11"/>
      <c r="X519" s="11"/>
      <c r="Y519" s="11"/>
      <c r="Z519" s="11"/>
      <c r="AA519" s="11"/>
      <c r="AB519" s="11"/>
      <c r="AC519" s="11"/>
      <c r="AD519" s="11"/>
      <c r="AE519" s="11"/>
      <c r="AF519" s="11"/>
      <c r="AG519" s="11"/>
      <c r="AH519" s="11"/>
      <c r="AI519" s="11"/>
      <c r="AJ519" s="11"/>
      <c r="AK519" s="11"/>
      <c r="AL519" s="11"/>
      <c r="AM519" s="11"/>
      <c r="AN519" s="11"/>
      <c r="AO519" s="11"/>
      <c r="AP519" s="11"/>
      <c r="AQ519" s="11"/>
      <c r="AR519" s="11"/>
      <c r="AS519" s="11"/>
      <c r="AT519" s="11"/>
      <c r="AU519" s="11"/>
      <c r="AV519" s="11"/>
      <c r="AW519" s="11"/>
      <c r="AX519" s="11"/>
      <c r="AY519" s="11"/>
      <c r="AZ519" s="11"/>
      <c r="BA519" s="11"/>
      <c r="BB519" s="11"/>
      <c r="BC519" s="11"/>
      <c r="BD519" s="11"/>
      <c r="BE519" s="11"/>
      <c r="BF519" s="11"/>
      <c r="BG519" s="11"/>
      <c r="BH519" s="11"/>
      <c r="BI519" s="11"/>
      <c r="BJ519" s="11"/>
      <c r="BK519" s="11"/>
      <c r="BL519" s="11"/>
      <c r="BM519" s="11"/>
      <c r="BN519" s="11"/>
      <c r="BO519" s="11"/>
      <c r="BP519" s="11"/>
      <c r="BQ519" s="11"/>
      <c r="BR519" s="11"/>
      <c r="BS519" s="11"/>
      <c r="BT519" s="11"/>
      <c r="BU519" s="11"/>
      <c r="BV519" s="11"/>
      <c r="BW519" s="11"/>
      <c r="BX519" s="11"/>
      <c r="BY519" s="11"/>
      <c r="BZ519" s="11"/>
      <c r="CA519" s="11"/>
      <c r="CB519" s="11"/>
      <c r="CC519" s="11"/>
      <c r="CD519" s="11"/>
    </row>
    <row r="520" spans="1:82" x14ac:dyDescent="0.2">
      <c r="A520" s="11"/>
      <c r="B520" s="11"/>
      <c r="C520" s="11"/>
      <c r="D520" s="11"/>
      <c r="E520" s="11"/>
      <c r="F520" s="11"/>
      <c r="G520" s="11"/>
      <c r="H520" s="11"/>
      <c r="I520" s="11"/>
      <c r="J520" s="11"/>
      <c r="K520" s="11"/>
      <c r="L520" s="11"/>
      <c r="M520" s="11"/>
      <c r="N520" s="11"/>
      <c r="O520" s="11"/>
      <c r="P520" s="11"/>
      <c r="Q520" s="11"/>
      <c r="R520" s="11"/>
      <c r="S520" s="11"/>
      <c r="T520" s="11"/>
      <c r="U520" s="11"/>
      <c r="V520" s="11"/>
      <c r="W520" s="11"/>
      <c r="X520" s="11"/>
      <c r="Y520" s="11"/>
      <c r="Z520" s="11"/>
      <c r="AA520" s="11"/>
      <c r="AB520" s="11"/>
      <c r="AC520" s="11"/>
      <c r="AD520" s="11"/>
      <c r="AE520" s="11"/>
      <c r="AF520" s="11"/>
      <c r="AG520" s="11"/>
      <c r="AH520" s="11"/>
      <c r="AI520" s="11"/>
      <c r="AJ520" s="11"/>
      <c r="AK520" s="11"/>
      <c r="AL520" s="11"/>
      <c r="AM520" s="11"/>
      <c r="AN520" s="11"/>
      <c r="AO520" s="11"/>
      <c r="AP520" s="11"/>
      <c r="AQ520" s="11"/>
      <c r="AR520" s="11"/>
      <c r="AS520" s="11"/>
      <c r="AT520" s="11"/>
      <c r="AU520" s="11"/>
      <c r="AV520" s="11"/>
      <c r="AW520" s="11"/>
      <c r="AX520" s="11"/>
      <c r="AY520" s="11"/>
      <c r="AZ520" s="11"/>
      <c r="BA520" s="11"/>
      <c r="BB520" s="11"/>
      <c r="BC520" s="11"/>
      <c r="BD520" s="11"/>
      <c r="BE520" s="11"/>
      <c r="BF520" s="11"/>
      <c r="BG520" s="11"/>
      <c r="BH520" s="11"/>
      <c r="BI520" s="11"/>
      <c r="BJ520" s="11"/>
      <c r="BK520" s="11"/>
      <c r="BL520" s="11"/>
      <c r="BM520" s="11"/>
      <c r="BN520" s="11"/>
      <c r="BO520" s="11"/>
      <c r="BP520" s="11"/>
      <c r="BQ520" s="11"/>
      <c r="BR520" s="11"/>
      <c r="BS520" s="11"/>
      <c r="BT520" s="11"/>
      <c r="BU520" s="11"/>
      <c r="BV520" s="11"/>
      <c r="BW520" s="11"/>
      <c r="BX520" s="11"/>
      <c r="BY520" s="11"/>
      <c r="BZ520" s="11"/>
      <c r="CA520" s="11"/>
      <c r="CB520" s="11"/>
      <c r="CC520" s="11"/>
      <c r="CD520" s="11"/>
    </row>
    <row r="521" spans="1:82" x14ac:dyDescent="0.2">
      <c r="A521" s="11"/>
      <c r="B521" s="11"/>
      <c r="C521" s="11"/>
      <c r="D521" s="11"/>
      <c r="E521" s="11"/>
      <c r="F521" s="11"/>
      <c r="G521" s="11"/>
      <c r="H521" s="11"/>
      <c r="I521" s="11"/>
      <c r="J521" s="11"/>
      <c r="K521" s="11"/>
      <c r="L521" s="11"/>
      <c r="M521" s="11"/>
      <c r="N521" s="11"/>
      <c r="O521" s="11"/>
      <c r="P521" s="11"/>
      <c r="Q521" s="11"/>
      <c r="R521" s="11"/>
      <c r="S521" s="11"/>
      <c r="T521" s="11"/>
      <c r="U521" s="11"/>
      <c r="V521" s="11"/>
      <c r="W521" s="11"/>
      <c r="X521" s="11"/>
      <c r="Y521" s="11"/>
      <c r="Z521" s="11"/>
      <c r="AA521" s="11"/>
      <c r="AB521" s="11"/>
      <c r="AC521" s="11"/>
      <c r="AD521" s="11"/>
      <c r="AE521" s="11"/>
      <c r="AF521" s="11"/>
      <c r="AG521" s="11"/>
      <c r="AH521" s="11"/>
      <c r="AI521" s="11"/>
      <c r="AJ521" s="11"/>
      <c r="AK521" s="11"/>
      <c r="AL521" s="11"/>
      <c r="AM521" s="11"/>
      <c r="AN521" s="11"/>
      <c r="AO521" s="11"/>
      <c r="AP521" s="11"/>
      <c r="AQ521" s="11"/>
      <c r="AR521" s="11"/>
      <c r="AS521" s="11"/>
      <c r="AT521" s="11"/>
      <c r="AU521" s="11"/>
      <c r="AV521" s="11"/>
      <c r="AW521" s="11"/>
      <c r="AX521" s="11"/>
      <c r="AY521" s="11"/>
      <c r="AZ521" s="11"/>
      <c r="BA521" s="11"/>
      <c r="BB521" s="11"/>
      <c r="BC521" s="11"/>
      <c r="BD521" s="11"/>
      <c r="BE521" s="11"/>
      <c r="BF521" s="11"/>
      <c r="BG521" s="11"/>
      <c r="BH521" s="11"/>
      <c r="BI521" s="11"/>
      <c r="BJ521" s="11"/>
      <c r="BK521" s="11"/>
      <c r="BL521" s="11"/>
      <c r="BM521" s="11"/>
      <c r="BN521" s="11"/>
      <c r="BO521" s="11"/>
      <c r="BP521" s="11"/>
      <c r="BQ521" s="11"/>
      <c r="BR521" s="11"/>
      <c r="BS521" s="11"/>
      <c r="BT521" s="11"/>
      <c r="BU521" s="11"/>
      <c r="BV521" s="11"/>
      <c r="BW521" s="11"/>
      <c r="BX521" s="11"/>
      <c r="BY521" s="11"/>
      <c r="BZ521" s="11"/>
      <c r="CA521" s="11"/>
      <c r="CB521" s="11"/>
      <c r="CC521" s="11"/>
      <c r="CD521" s="11"/>
    </row>
    <row r="522" spans="1:82" x14ac:dyDescent="0.2">
      <c r="A522" s="11"/>
      <c r="B522" s="11"/>
      <c r="C522" s="11"/>
      <c r="D522" s="11"/>
      <c r="E522" s="11"/>
      <c r="F522" s="11"/>
      <c r="G522" s="11"/>
      <c r="H522" s="11"/>
      <c r="I522" s="11"/>
      <c r="J522" s="11"/>
      <c r="K522" s="11"/>
      <c r="L522" s="11"/>
      <c r="M522" s="11"/>
      <c r="N522" s="11"/>
      <c r="O522" s="11"/>
      <c r="P522" s="11"/>
      <c r="Q522" s="11"/>
      <c r="R522" s="11"/>
      <c r="S522" s="11"/>
      <c r="T522" s="11"/>
      <c r="U522" s="11"/>
      <c r="V522" s="11"/>
      <c r="W522" s="11"/>
      <c r="X522" s="11"/>
      <c r="Y522" s="11"/>
      <c r="Z522" s="11"/>
      <c r="AA522" s="11"/>
      <c r="AB522" s="11"/>
      <c r="AC522" s="11"/>
      <c r="AD522" s="11"/>
      <c r="AE522" s="11"/>
      <c r="AF522" s="11"/>
      <c r="AG522" s="11"/>
      <c r="AH522" s="11"/>
      <c r="AI522" s="11"/>
      <c r="AJ522" s="11"/>
      <c r="AK522" s="11"/>
      <c r="AL522" s="11"/>
      <c r="AM522" s="11"/>
      <c r="AN522" s="11"/>
      <c r="AO522" s="11"/>
      <c r="AP522" s="11"/>
      <c r="AQ522" s="11"/>
      <c r="AR522" s="11"/>
      <c r="AS522" s="11"/>
      <c r="AT522" s="11"/>
      <c r="AU522" s="11"/>
      <c r="AV522" s="11"/>
      <c r="AW522" s="11"/>
      <c r="AX522" s="11"/>
      <c r="AY522" s="11"/>
      <c r="AZ522" s="11"/>
      <c r="BA522" s="11"/>
      <c r="BB522" s="11"/>
      <c r="BC522" s="11"/>
      <c r="BD522" s="11"/>
      <c r="BE522" s="11"/>
      <c r="BF522" s="11"/>
      <c r="BG522" s="11"/>
      <c r="BH522" s="11"/>
      <c r="BI522" s="11"/>
      <c r="BJ522" s="11"/>
      <c r="BK522" s="11"/>
      <c r="BL522" s="11"/>
      <c r="BM522" s="11"/>
      <c r="BN522" s="11"/>
      <c r="BO522" s="11"/>
      <c r="BP522" s="11"/>
      <c r="BQ522" s="11"/>
      <c r="BR522" s="11"/>
      <c r="BS522" s="11"/>
      <c r="BT522" s="11"/>
      <c r="BU522" s="11"/>
      <c r="BV522" s="11"/>
      <c r="BW522" s="11"/>
      <c r="BX522" s="11"/>
      <c r="BY522" s="11"/>
      <c r="BZ522" s="11"/>
      <c r="CA522" s="11"/>
      <c r="CB522" s="11"/>
      <c r="CC522" s="11"/>
      <c r="CD522" s="11"/>
    </row>
    <row r="523" spans="1:82" x14ac:dyDescent="0.2">
      <c r="A523" s="11"/>
      <c r="B523" s="11"/>
      <c r="C523" s="11"/>
      <c r="D523" s="11"/>
      <c r="E523" s="11"/>
      <c r="F523" s="11"/>
      <c r="G523" s="11"/>
      <c r="H523" s="11"/>
      <c r="I523" s="11"/>
      <c r="J523" s="11"/>
      <c r="K523" s="11"/>
      <c r="L523" s="11"/>
      <c r="M523" s="11"/>
      <c r="N523" s="11"/>
      <c r="O523" s="11"/>
      <c r="P523" s="11"/>
      <c r="Q523" s="11"/>
      <c r="R523" s="11"/>
      <c r="S523" s="11"/>
      <c r="T523" s="11"/>
      <c r="U523" s="11"/>
      <c r="V523" s="11"/>
      <c r="W523" s="11"/>
      <c r="X523" s="11"/>
      <c r="Y523" s="11"/>
      <c r="Z523" s="11"/>
      <c r="AA523" s="11"/>
      <c r="AB523" s="11"/>
      <c r="AC523" s="11"/>
      <c r="AD523" s="11"/>
      <c r="AE523" s="11"/>
      <c r="AF523" s="11"/>
      <c r="AG523" s="11"/>
      <c r="AH523" s="11"/>
      <c r="AI523" s="11"/>
      <c r="AJ523" s="11"/>
      <c r="AK523" s="11"/>
      <c r="AL523" s="11"/>
      <c r="AM523" s="11"/>
      <c r="AN523" s="11"/>
      <c r="AO523" s="11"/>
      <c r="AP523" s="11"/>
      <c r="AQ523" s="11"/>
      <c r="AR523" s="11"/>
      <c r="AS523" s="11"/>
      <c r="AT523" s="11"/>
      <c r="AU523" s="11"/>
      <c r="AV523" s="11"/>
      <c r="AW523" s="11"/>
      <c r="AX523" s="11"/>
      <c r="AY523" s="11"/>
      <c r="AZ523" s="11"/>
      <c r="BA523" s="11"/>
      <c r="BB523" s="11"/>
      <c r="BC523" s="11"/>
      <c r="BD523" s="11"/>
      <c r="BE523" s="11"/>
      <c r="BF523" s="11"/>
      <c r="BG523" s="11"/>
      <c r="BH523" s="11"/>
      <c r="BI523" s="11"/>
      <c r="BJ523" s="11"/>
      <c r="BK523" s="11"/>
      <c r="BL523" s="11"/>
      <c r="BM523" s="11"/>
      <c r="BN523" s="11"/>
      <c r="BO523" s="11"/>
      <c r="BP523" s="11"/>
      <c r="BQ523" s="11"/>
      <c r="BR523" s="11"/>
      <c r="BS523" s="11"/>
      <c r="BT523" s="11"/>
      <c r="BU523" s="11"/>
      <c r="BV523" s="11"/>
      <c r="BW523" s="11"/>
      <c r="BX523" s="11"/>
      <c r="BY523" s="11"/>
      <c r="BZ523" s="11"/>
      <c r="CA523" s="11"/>
      <c r="CB523" s="11"/>
      <c r="CC523" s="11"/>
      <c r="CD523" s="11"/>
    </row>
    <row r="524" spans="1:82" x14ac:dyDescent="0.2">
      <c r="A524" s="11"/>
      <c r="B524" s="11"/>
      <c r="C524" s="11"/>
      <c r="D524" s="11"/>
      <c r="E524" s="11"/>
      <c r="F524" s="11"/>
      <c r="G524" s="11"/>
      <c r="H524" s="11"/>
      <c r="I524" s="11"/>
      <c r="J524" s="11"/>
      <c r="K524" s="11"/>
      <c r="L524" s="11"/>
      <c r="M524" s="11"/>
      <c r="N524" s="11"/>
      <c r="O524" s="11"/>
      <c r="P524" s="11"/>
      <c r="Q524" s="11"/>
      <c r="R524" s="11"/>
      <c r="S524" s="11"/>
      <c r="T524" s="11"/>
      <c r="U524" s="11"/>
      <c r="V524" s="11"/>
      <c r="W524" s="11"/>
      <c r="X524" s="11"/>
      <c r="Y524" s="11"/>
      <c r="Z524" s="11"/>
      <c r="AA524" s="11"/>
      <c r="AB524" s="11"/>
      <c r="AC524" s="11"/>
      <c r="AD524" s="11"/>
      <c r="AE524" s="11"/>
      <c r="AF524" s="11"/>
      <c r="AG524" s="11"/>
      <c r="AH524" s="11"/>
      <c r="AI524" s="11"/>
      <c r="AJ524" s="11"/>
      <c r="AK524" s="11"/>
      <c r="AL524" s="11"/>
      <c r="AM524" s="11"/>
      <c r="AN524" s="11"/>
      <c r="AO524" s="11"/>
      <c r="AP524" s="11"/>
      <c r="AQ524" s="11"/>
      <c r="AR524" s="11"/>
      <c r="AS524" s="11"/>
      <c r="AT524" s="11"/>
      <c r="AU524" s="11"/>
      <c r="AV524" s="11"/>
      <c r="AW524" s="11"/>
      <c r="AX524" s="11"/>
      <c r="AY524" s="11"/>
      <c r="AZ524" s="11"/>
      <c r="BA524" s="11"/>
      <c r="BB524" s="11"/>
      <c r="BC524" s="11"/>
      <c r="BD524" s="11"/>
      <c r="BE524" s="11"/>
      <c r="BF524" s="11"/>
      <c r="BG524" s="11"/>
      <c r="BH524" s="11"/>
      <c r="BI524" s="11"/>
      <c r="BJ524" s="11"/>
      <c r="BK524" s="11"/>
      <c r="BL524" s="11"/>
      <c r="BM524" s="11"/>
      <c r="BN524" s="11"/>
      <c r="BO524" s="11"/>
      <c r="BP524" s="11"/>
      <c r="BQ524" s="11"/>
      <c r="BR524" s="11"/>
      <c r="BS524" s="11"/>
      <c r="BT524" s="11"/>
      <c r="BU524" s="11"/>
      <c r="BV524" s="11"/>
      <c r="BW524" s="11"/>
      <c r="BX524" s="11"/>
      <c r="BY524" s="11"/>
      <c r="BZ524" s="11"/>
      <c r="CA524" s="11"/>
      <c r="CB524" s="11"/>
      <c r="CC524" s="11"/>
      <c r="CD524" s="11"/>
    </row>
    <row r="525" spans="1:82" x14ac:dyDescent="0.2">
      <c r="A525" s="11"/>
      <c r="B525" s="11"/>
      <c r="C525" s="11"/>
      <c r="D525" s="11"/>
      <c r="E525" s="11"/>
      <c r="F525" s="11"/>
      <c r="G525" s="11"/>
      <c r="H525" s="11"/>
      <c r="I525" s="11"/>
      <c r="J525" s="11"/>
      <c r="K525" s="11"/>
      <c r="L525" s="11"/>
      <c r="M525" s="11"/>
      <c r="N525" s="11"/>
      <c r="O525" s="11"/>
      <c r="P525" s="11"/>
      <c r="Q525" s="11"/>
      <c r="R525" s="11"/>
      <c r="S525" s="11"/>
      <c r="T525" s="11"/>
      <c r="U525" s="11"/>
      <c r="V525" s="11"/>
      <c r="W525" s="11"/>
      <c r="X525" s="11"/>
      <c r="Y525" s="11"/>
      <c r="Z525" s="11"/>
      <c r="AA525" s="11"/>
      <c r="AB525" s="11"/>
      <c r="AC525" s="11"/>
      <c r="AD525" s="11"/>
      <c r="AE525" s="11"/>
      <c r="AF525" s="11"/>
      <c r="AG525" s="11"/>
      <c r="AH525" s="11"/>
      <c r="AI525" s="11"/>
      <c r="AJ525" s="11"/>
      <c r="AK525" s="11"/>
      <c r="AL525" s="11"/>
      <c r="AM525" s="11"/>
      <c r="AN525" s="11"/>
      <c r="AO525" s="11"/>
      <c r="AP525" s="11"/>
      <c r="AQ525" s="11"/>
      <c r="AR525" s="11"/>
      <c r="AS525" s="11"/>
      <c r="AT525" s="11"/>
      <c r="AU525" s="11"/>
      <c r="AV525" s="11"/>
      <c r="AW525" s="11"/>
      <c r="AX525" s="11"/>
      <c r="AY525" s="11"/>
      <c r="AZ525" s="11"/>
      <c r="BA525" s="11"/>
      <c r="BB525" s="11"/>
      <c r="BC525" s="11"/>
      <c r="BD525" s="11"/>
      <c r="BE525" s="11"/>
      <c r="BF525" s="11"/>
      <c r="BG525" s="11"/>
      <c r="BH525" s="11"/>
      <c r="BI525" s="11"/>
      <c r="BJ525" s="11"/>
      <c r="BK525" s="11"/>
      <c r="BL525" s="11"/>
      <c r="BM525" s="11"/>
      <c r="BN525" s="11"/>
      <c r="BO525" s="11"/>
      <c r="BP525" s="11"/>
      <c r="BQ525" s="11"/>
      <c r="BR525" s="11"/>
      <c r="BS525" s="11"/>
      <c r="BT525" s="11"/>
      <c r="BU525" s="11"/>
      <c r="BV525" s="11"/>
      <c r="BW525" s="11"/>
      <c r="BX525" s="11"/>
      <c r="BY525" s="11"/>
      <c r="BZ525" s="11"/>
      <c r="CA525" s="11"/>
      <c r="CB525" s="11"/>
      <c r="CC525" s="11"/>
      <c r="CD525" s="11"/>
    </row>
    <row r="526" spans="1:82" x14ac:dyDescent="0.2">
      <c r="A526" s="11"/>
      <c r="B526" s="11"/>
      <c r="C526" s="11"/>
      <c r="D526" s="11"/>
      <c r="E526" s="11"/>
      <c r="F526" s="11"/>
      <c r="G526" s="11"/>
      <c r="H526" s="11"/>
      <c r="I526" s="11"/>
      <c r="J526" s="11"/>
      <c r="K526" s="11"/>
      <c r="L526" s="11"/>
      <c r="M526" s="11"/>
      <c r="N526" s="11"/>
      <c r="O526" s="11"/>
      <c r="P526" s="11"/>
      <c r="Q526" s="11"/>
      <c r="R526" s="11"/>
      <c r="S526" s="11"/>
      <c r="T526" s="11"/>
      <c r="U526" s="11"/>
      <c r="V526" s="11"/>
      <c r="W526" s="11"/>
      <c r="X526" s="11"/>
      <c r="Y526" s="11"/>
      <c r="Z526" s="11"/>
      <c r="AA526" s="11"/>
      <c r="AB526" s="11"/>
      <c r="AC526" s="11"/>
      <c r="AD526" s="11"/>
      <c r="AE526" s="11"/>
      <c r="AF526" s="11"/>
      <c r="AG526" s="11"/>
      <c r="AH526" s="11"/>
      <c r="AI526" s="11"/>
      <c r="AJ526" s="11"/>
      <c r="AK526" s="11"/>
      <c r="AL526" s="11"/>
      <c r="AM526" s="11"/>
      <c r="AN526" s="11"/>
      <c r="AO526" s="11"/>
      <c r="AP526" s="11"/>
      <c r="AQ526" s="11"/>
      <c r="AR526" s="11"/>
      <c r="AS526" s="11"/>
      <c r="AT526" s="11"/>
      <c r="AU526" s="11"/>
      <c r="AV526" s="11"/>
      <c r="AW526" s="11"/>
      <c r="AX526" s="11"/>
      <c r="AY526" s="11"/>
      <c r="AZ526" s="11"/>
      <c r="BA526" s="11"/>
      <c r="BB526" s="11"/>
      <c r="BC526" s="11"/>
      <c r="BD526" s="11"/>
      <c r="BE526" s="11"/>
      <c r="BF526" s="11"/>
      <c r="BG526" s="11"/>
      <c r="BH526" s="11"/>
      <c r="BI526" s="11"/>
      <c r="BJ526" s="11"/>
      <c r="BK526" s="11"/>
      <c r="BL526" s="11"/>
      <c r="BM526" s="11"/>
      <c r="BN526" s="11"/>
      <c r="BO526" s="11"/>
      <c r="BP526" s="11"/>
      <c r="BQ526" s="11"/>
      <c r="BR526" s="11"/>
      <c r="BS526" s="11"/>
      <c r="BT526" s="11"/>
      <c r="BU526" s="11"/>
      <c r="BV526" s="11"/>
      <c r="BW526" s="11"/>
      <c r="BX526" s="11"/>
      <c r="BY526" s="11"/>
      <c r="BZ526" s="11"/>
      <c r="CA526" s="11"/>
      <c r="CB526" s="11"/>
      <c r="CC526" s="11"/>
      <c r="CD526" s="11"/>
    </row>
    <row r="527" spans="1:82" x14ac:dyDescent="0.2">
      <c r="A527" s="11"/>
      <c r="B527" s="11"/>
      <c r="C527" s="11"/>
      <c r="D527" s="11"/>
      <c r="E527" s="11"/>
      <c r="F527" s="11"/>
      <c r="G527" s="11"/>
      <c r="H527" s="11"/>
      <c r="I527" s="11"/>
      <c r="J527" s="11"/>
      <c r="K527" s="11"/>
      <c r="L527" s="11"/>
      <c r="M527" s="11"/>
      <c r="N527" s="11"/>
      <c r="O527" s="11"/>
      <c r="P527" s="11"/>
      <c r="Q527" s="11"/>
      <c r="R527" s="11"/>
      <c r="S527" s="11"/>
      <c r="T527" s="11"/>
      <c r="U527" s="11"/>
      <c r="V527" s="11"/>
      <c r="W527" s="11"/>
      <c r="X527" s="11"/>
      <c r="Y527" s="11"/>
      <c r="Z527" s="11"/>
      <c r="AA527" s="11"/>
      <c r="AB527" s="11"/>
      <c r="AC527" s="11"/>
      <c r="AD527" s="11"/>
      <c r="AE527" s="11"/>
      <c r="AF527" s="11"/>
      <c r="AG527" s="11"/>
      <c r="AH527" s="11"/>
      <c r="AI527" s="11"/>
      <c r="AJ527" s="11"/>
      <c r="AK527" s="11"/>
      <c r="AL527" s="11"/>
      <c r="AM527" s="11"/>
      <c r="AN527" s="11"/>
      <c r="AO527" s="11"/>
      <c r="AP527" s="11"/>
      <c r="AQ527" s="11"/>
      <c r="AR527" s="11"/>
      <c r="AS527" s="11"/>
      <c r="AT527" s="11"/>
      <c r="AU527" s="11"/>
      <c r="AV527" s="11"/>
      <c r="AW527" s="11"/>
      <c r="AX527" s="11"/>
      <c r="AY527" s="11"/>
      <c r="AZ527" s="11"/>
      <c r="BA527" s="11"/>
      <c r="BB527" s="11"/>
      <c r="BC527" s="11"/>
      <c r="BD527" s="11"/>
      <c r="BE527" s="11"/>
      <c r="BF527" s="11"/>
      <c r="BG527" s="11"/>
      <c r="BH527" s="11"/>
      <c r="BI527" s="11"/>
      <c r="BJ527" s="11"/>
      <c r="BK527" s="11"/>
      <c r="BL527" s="11"/>
      <c r="BM527" s="11"/>
      <c r="BN527" s="11"/>
      <c r="BO527" s="11"/>
      <c r="BP527" s="11"/>
      <c r="BQ527" s="11"/>
      <c r="BR527" s="11"/>
      <c r="BS527" s="11"/>
      <c r="BT527" s="11"/>
      <c r="BU527" s="11"/>
      <c r="BV527" s="11"/>
      <c r="BW527" s="11"/>
      <c r="BX527" s="11"/>
      <c r="BY527" s="11"/>
      <c r="BZ527" s="11"/>
      <c r="CA527" s="11"/>
      <c r="CB527" s="11"/>
      <c r="CC527" s="11"/>
      <c r="CD527" s="11"/>
    </row>
    <row r="528" spans="1:82" x14ac:dyDescent="0.2">
      <c r="A528" s="11"/>
      <c r="B528" s="11"/>
      <c r="C528" s="11"/>
      <c r="D528" s="11"/>
      <c r="E528" s="11"/>
      <c r="F528" s="11"/>
      <c r="G528" s="11"/>
      <c r="H528" s="11"/>
      <c r="I528" s="11"/>
      <c r="J528" s="11"/>
      <c r="K528" s="11"/>
      <c r="L528" s="11"/>
      <c r="M528" s="11"/>
      <c r="N528" s="11"/>
      <c r="O528" s="11"/>
      <c r="P528" s="11"/>
      <c r="Q528" s="11"/>
      <c r="R528" s="11"/>
      <c r="S528" s="11"/>
      <c r="T528" s="11"/>
      <c r="U528" s="11"/>
      <c r="V528" s="11"/>
      <c r="W528" s="11"/>
      <c r="X528" s="11"/>
      <c r="Y528" s="11"/>
      <c r="Z528" s="11"/>
      <c r="AA528" s="11"/>
      <c r="AB528" s="11"/>
      <c r="AC528" s="11"/>
      <c r="AD528" s="11"/>
      <c r="AE528" s="11"/>
      <c r="AF528" s="11"/>
      <c r="AG528" s="11"/>
      <c r="AH528" s="11"/>
      <c r="AI528" s="11"/>
      <c r="AJ528" s="11"/>
      <c r="AK528" s="11"/>
      <c r="AL528" s="11"/>
      <c r="AM528" s="11"/>
      <c r="AN528" s="11"/>
      <c r="AO528" s="11"/>
      <c r="AP528" s="11"/>
      <c r="AQ528" s="11"/>
      <c r="AR528" s="11"/>
      <c r="AS528" s="11"/>
      <c r="AT528" s="11"/>
      <c r="AU528" s="11"/>
      <c r="AV528" s="11"/>
      <c r="AW528" s="11"/>
      <c r="AX528" s="11"/>
      <c r="AY528" s="11"/>
      <c r="AZ528" s="11"/>
      <c r="BA528" s="11"/>
      <c r="BB528" s="11"/>
      <c r="BC528" s="11"/>
      <c r="BD528" s="11"/>
      <c r="BE528" s="11"/>
      <c r="BF528" s="11"/>
      <c r="BG528" s="11"/>
      <c r="BH528" s="11"/>
      <c r="BI528" s="11"/>
      <c r="BJ528" s="11"/>
      <c r="BK528" s="11"/>
      <c r="BL528" s="11"/>
      <c r="BM528" s="11"/>
      <c r="BN528" s="11"/>
      <c r="BO528" s="11"/>
      <c r="BP528" s="11"/>
      <c r="BQ528" s="11"/>
      <c r="BR528" s="11"/>
      <c r="BS528" s="11"/>
      <c r="BT528" s="11"/>
      <c r="BU528" s="11"/>
      <c r="BV528" s="11"/>
      <c r="BW528" s="11"/>
      <c r="BX528" s="11"/>
      <c r="BY528" s="11"/>
      <c r="BZ528" s="11"/>
      <c r="CA528" s="11"/>
      <c r="CB528" s="11"/>
      <c r="CC528" s="11"/>
      <c r="CD528" s="11"/>
    </row>
    <row r="529" spans="1:82" x14ac:dyDescent="0.2">
      <c r="A529" s="11"/>
      <c r="B529" s="11"/>
      <c r="C529" s="11"/>
      <c r="D529" s="11"/>
      <c r="E529" s="11"/>
      <c r="F529" s="11"/>
      <c r="G529" s="11"/>
      <c r="H529" s="11"/>
      <c r="I529" s="11"/>
      <c r="J529" s="11"/>
      <c r="K529" s="11"/>
      <c r="L529" s="11"/>
      <c r="M529" s="11"/>
      <c r="N529" s="11"/>
      <c r="O529" s="11"/>
      <c r="P529" s="11"/>
      <c r="Q529" s="11"/>
      <c r="R529" s="11"/>
      <c r="S529" s="11"/>
      <c r="T529" s="11"/>
      <c r="U529" s="11"/>
      <c r="V529" s="11"/>
      <c r="W529" s="11"/>
      <c r="X529" s="11"/>
      <c r="Y529" s="11"/>
      <c r="Z529" s="11"/>
      <c r="AA529" s="11"/>
      <c r="AB529" s="11"/>
      <c r="AC529" s="11"/>
      <c r="AD529" s="11"/>
      <c r="AE529" s="11"/>
      <c r="AF529" s="11"/>
      <c r="AG529" s="11"/>
      <c r="AH529" s="11"/>
      <c r="AI529" s="11"/>
      <c r="AJ529" s="11"/>
      <c r="AK529" s="11"/>
      <c r="AL529" s="11"/>
      <c r="AM529" s="11"/>
      <c r="AN529" s="11"/>
      <c r="AO529" s="11"/>
      <c r="AP529" s="11"/>
      <c r="AQ529" s="11"/>
      <c r="AR529" s="11"/>
      <c r="AS529" s="11"/>
      <c r="AT529" s="11"/>
      <c r="AU529" s="11"/>
      <c r="AV529" s="11"/>
      <c r="AW529" s="11"/>
      <c r="AX529" s="11"/>
      <c r="AY529" s="11"/>
      <c r="AZ529" s="11"/>
      <c r="BA529" s="11"/>
      <c r="BB529" s="11"/>
      <c r="BC529" s="11"/>
      <c r="BD529" s="11"/>
      <c r="BE529" s="11"/>
      <c r="BF529" s="11"/>
      <c r="BG529" s="11"/>
      <c r="BH529" s="11"/>
      <c r="BI529" s="11"/>
      <c r="BJ529" s="11"/>
      <c r="BK529" s="11"/>
      <c r="BL529" s="11"/>
      <c r="BM529" s="11"/>
      <c r="BN529" s="11"/>
      <c r="BO529" s="11"/>
      <c r="BP529" s="11"/>
      <c r="BQ529" s="11"/>
      <c r="BR529" s="11"/>
      <c r="BS529" s="11"/>
      <c r="BT529" s="11"/>
      <c r="BU529" s="11"/>
      <c r="BV529" s="11"/>
      <c r="BW529" s="11"/>
      <c r="BX529" s="11"/>
      <c r="BY529" s="11"/>
      <c r="BZ529" s="11"/>
      <c r="CA529" s="11"/>
      <c r="CB529" s="11"/>
      <c r="CC529" s="11"/>
      <c r="CD529" s="11"/>
    </row>
    <row r="530" spans="1:82" x14ac:dyDescent="0.2">
      <c r="A530" s="11"/>
      <c r="B530" s="11"/>
      <c r="C530" s="11"/>
      <c r="D530" s="11"/>
      <c r="E530" s="11"/>
      <c r="F530" s="11"/>
      <c r="G530" s="11"/>
      <c r="H530" s="11"/>
      <c r="I530" s="11"/>
      <c r="J530" s="11"/>
      <c r="K530" s="11"/>
      <c r="L530" s="11"/>
      <c r="M530" s="11"/>
      <c r="N530" s="11"/>
      <c r="O530" s="11"/>
      <c r="P530" s="11"/>
      <c r="Q530" s="11"/>
      <c r="R530" s="11"/>
      <c r="S530" s="11"/>
      <c r="T530" s="11"/>
      <c r="U530" s="11"/>
      <c r="V530" s="11"/>
      <c r="W530" s="11"/>
      <c r="X530" s="11"/>
      <c r="Y530" s="11"/>
      <c r="Z530" s="11"/>
      <c r="AA530" s="11"/>
      <c r="AB530" s="11"/>
      <c r="AC530" s="11"/>
      <c r="AD530" s="11"/>
      <c r="AE530" s="11"/>
      <c r="AF530" s="11"/>
      <c r="AG530" s="11"/>
      <c r="AH530" s="11"/>
      <c r="AI530" s="11"/>
      <c r="AJ530" s="11"/>
      <c r="AK530" s="11"/>
      <c r="AL530" s="11"/>
      <c r="AM530" s="11"/>
      <c r="AN530" s="11"/>
      <c r="AO530" s="11"/>
      <c r="AP530" s="11"/>
      <c r="AQ530" s="11"/>
      <c r="AR530" s="11"/>
      <c r="AS530" s="11"/>
      <c r="AT530" s="11"/>
      <c r="AU530" s="11"/>
      <c r="AV530" s="11"/>
      <c r="AW530" s="11"/>
      <c r="AX530" s="11"/>
      <c r="AY530" s="11"/>
      <c r="AZ530" s="11"/>
      <c r="BA530" s="11"/>
      <c r="BB530" s="11"/>
      <c r="BC530" s="11"/>
      <c r="BD530" s="11"/>
      <c r="BE530" s="11"/>
      <c r="BF530" s="11"/>
      <c r="BG530" s="11"/>
      <c r="BH530" s="11"/>
      <c r="BI530" s="11"/>
      <c r="BJ530" s="11"/>
      <c r="BK530" s="11"/>
      <c r="BL530" s="11"/>
      <c r="BM530" s="11"/>
      <c r="BN530" s="11"/>
      <c r="BO530" s="11"/>
      <c r="BP530" s="11"/>
      <c r="BQ530" s="11"/>
      <c r="BR530" s="11"/>
      <c r="BS530" s="11"/>
      <c r="BT530" s="11"/>
      <c r="BU530" s="11"/>
      <c r="BV530" s="11"/>
      <c r="BW530" s="11"/>
      <c r="BX530" s="11"/>
      <c r="BY530" s="11"/>
      <c r="BZ530" s="11"/>
      <c r="CA530" s="11"/>
      <c r="CB530" s="11"/>
      <c r="CC530" s="11"/>
      <c r="CD530" s="11"/>
    </row>
    <row r="531" spans="1:82" x14ac:dyDescent="0.2">
      <c r="A531" s="11"/>
      <c r="B531" s="11"/>
      <c r="C531" s="11"/>
      <c r="D531" s="11"/>
      <c r="E531" s="11"/>
      <c r="F531" s="11"/>
      <c r="G531" s="11"/>
      <c r="H531" s="11"/>
      <c r="I531" s="11"/>
      <c r="J531" s="11"/>
      <c r="K531" s="11"/>
      <c r="L531" s="11"/>
      <c r="M531" s="11"/>
      <c r="N531" s="11"/>
      <c r="O531" s="11"/>
      <c r="P531" s="11"/>
      <c r="Q531" s="11"/>
      <c r="R531" s="11"/>
      <c r="S531" s="11"/>
      <c r="T531" s="11"/>
      <c r="U531" s="11"/>
      <c r="V531" s="11"/>
      <c r="W531" s="11"/>
      <c r="X531" s="11"/>
      <c r="Y531" s="11"/>
      <c r="Z531" s="11"/>
      <c r="AA531" s="11"/>
      <c r="AB531" s="11"/>
      <c r="AC531" s="11"/>
      <c r="AD531" s="11"/>
      <c r="AE531" s="11"/>
      <c r="AF531" s="11"/>
      <c r="AG531" s="11"/>
      <c r="AH531" s="11"/>
      <c r="AI531" s="11"/>
      <c r="AJ531" s="11"/>
      <c r="AK531" s="11"/>
      <c r="AL531" s="11"/>
      <c r="AM531" s="11"/>
      <c r="AN531" s="11"/>
      <c r="AO531" s="11"/>
      <c r="AP531" s="11"/>
      <c r="AQ531" s="11"/>
      <c r="AR531" s="11"/>
      <c r="AS531" s="11"/>
      <c r="AT531" s="11"/>
      <c r="AU531" s="11"/>
      <c r="AV531" s="11"/>
      <c r="AW531" s="11"/>
      <c r="AX531" s="11"/>
      <c r="AY531" s="11"/>
      <c r="AZ531" s="11"/>
      <c r="BA531" s="11"/>
      <c r="BB531" s="11"/>
      <c r="BC531" s="11"/>
      <c r="BD531" s="11"/>
      <c r="BE531" s="11"/>
      <c r="BF531" s="11"/>
      <c r="BG531" s="11"/>
      <c r="BH531" s="11"/>
      <c r="BI531" s="11"/>
      <c r="BJ531" s="11"/>
      <c r="BK531" s="11"/>
      <c r="BL531" s="11"/>
      <c r="BM531" s="11"/>
      <c r="BN531" s="11"/>
      <c r="BO531" s="11"/>
      <c r="BP531" s="11"/>
      <c r="BQ531" s="11"/>
      <c r="BR531" s="11"/>
      <c r="BS531" s="11"/>
      <c r="BT531" s="11"/>
      <c r="BU531" s="11"/>
      <c r="BV531" s="11"/>
      <c r="BW531" s="11"/>
      <c r="BX531" s="11"/>
      <c r="BY531" s="11"/>
      <c r="BZ531" s="11"/>
      <c r="CA531" s="11"/>
      <c r="CB531" s="11"/>
      <c r="CC531" s="11"/>
      <c r="CD531" s="11"/>
    </row>
    <row r="532" spans="1:82" x14ac:dyDescent="0.2">
      <c r="A532" s="11"/>
      <c r="B532" s="11"/>
      <c r="C532" s="11"/>
      <c r="D532" s="11"/>
      <c r="E532" s="11"/>
      <c r="F532" s="11"/>
      <c r="G532" s="11"/>
      <c r="H532" s="11"/>
      <c r="I532" s="11"/>
      <c r="J532" s="11"/>
      <c r="K532" s="11"/>
      <c r="L532" s="11"/>
      <c r="M532" s="11"/>
      <c r="N532" s="11"/>
      <c r="O532" s="11"/>
      <c r="P532" s="11"/>
      <c r="Q532" s="11"/>
      <c r="R532" s="11"/>
      <c r="S532" s="11"/>
      <c r="T532" s="11"/>
      <c r="U532" s="11"/>
      <c r="V532" s="11"/>
      <c r="W532" s="11"/>
      <c r="X532" s="11"/>
      <c r="Y532" s="11"/>
      <c r="Z532" s="11"/>
      <c r="AA532" s="11"/>
      <c r="AB532" s="11"/>
      <c r="AC532" s="11"/>
      <c r="AD532" s="11"/>
      <c r="AE532" s="11"/>
      <c r="AF532" s="11"/>
      <c r="AG532" s="11"/>
      <c r="AH532" s="11"/>
      <c r="AI532" s="11"/>
      <c r="AJ532" s="11"/>
      <c r="AK532" s="11"/>
      <c r="AL532" s="11"/>
      <c r="AM532" s="11"/>
      <c r="AN532" s="11"/>
      <c r="AO532" s="11"/>
      <c r="AP532" s="11"/>
      <c r="AQ532" s="11"/>
      <c r="AR532" s="11"/>
      <c r="AS532" s="11"/>
      <c r="AT532" s="11"/>
      <c r="AU532" s="11"/>
      <c r="AV532" s="11"/>
      <c r="AW532" s="11"/>
      <c r="AX532" s="11"/>
      <c r="AY532" s="11"/>
      <c r="AZ532" s="11"/>
      <c r="BA532" s="11"/>
      <c r="BB532" s="11"/>
      <c r="BC532" s="11"/>
      <c r="BD532" s="11"/>
      <c r="BE532" s="11"/>
      <c r="BF532" s="11"/>
      <c r="BG532" s="11"/>
      <c r="BH532" s="11"/>
      <c r="BI532" s="11"/>
      <c r="BJ532" s="11"/>
      <c r="BK532" s="11"/>
      <c r="BL532" s="11"/>
      <c r="BM532" s="11"/>
      <c r="BN532" s="11"/>
      <c r="BO532" s="11"/>
      <c r="BP532" s="11"/>
      <c r="BQ532" s="11"/>
      <c r="BR532" s="11"/>
      <c r="BS532" s="11"/>
      <c r="BT532" s="11"/>
      <c r="BU532" s="11"/>
      <c r="BV532" s="11"/>
      <c r="BW532" s="11"/>
      <c r="BX532" s="11"/>
      <c r="BY532" s="11"/>
      <c r="BZ532" s="11"/>
      <c r="CA532" s="11"/>
      <c r="CB532" s="11"/>
      <c r="CC532" s="11"/>
      <c r="CD532" s="11"/>
    </row>
    <row r="533" spans="1:82" x14ac:dyDescent="0.2">
      <c r="A533" s="11"/>
      <c r="B533" s="11"/>
      <c r="C533" s="11"/>
      <c r="D533" s="11"/>
      <c r="E533" s="11"/>
      <c r="F533" s="11"/>
      <c r="G533" s="11"/>
      <c r="H533" s="11"/>
      <c r="I533" s="11"/>
      <c r="J533" s="11"/>
      <c r="K533" s="11"/>
      <c r="L533" s="11"/>
      <c r="M533" s="11"/>
      <c r="N533" s="11"/>
      <c r="O533" s="11"/>
      <c r="P533" s="11"/>
      <c r="Q533" s="11"/>
      <c r="R533" s="11"/>
      <c r="S533" s="11"/>
      <c r="T533" s="11"/>
      <c r="U533" s="11"/>
      <c r="V533" s="11"/>
      <c r="W533" s="11"/>
      <c r="X533" s="11"/>
      <c r="Y533" s="11"/>
      <c r="Z533" s="11"/>
      <c r="AA533" s="11"/>
      <c r="AB533" s="11"/>
      <c r="AC533" s="11"/>
      <c r="AD533" s="11"/>
      <c r="AE533" s="11"/>
      <c r="AF533" s="11"/>
      <c r="AG533" s="11"/>
      <c r="AH533" s="11"/>
      <c r="AI533" s="11"/>
      <c r="AJ533" s="11"/>
      <c r="AK533" s="11"/>
      <c r="AL533" s="11"/>
      <c r="AM533" s="11"/>
      <c r="AN533" s="11"/>
      <c r="AO533" s="11"/>
      <c r="AP533" s="11"/>
      <c r="AQ533" s="11"/>
      <c r="AR533" s="11"/>
      <c r="AS533" s="11"/>
      <c r="AT533" s="11"/>
      <c r="AU533" s="11"/>
      <c r="AV533" s="11"/>
      <c r="AW533" s="11"/>
      <c r="AX533" s="11"/>
      <c r="AY533" s="11"/>
      <c r="AZ533" s="11"/>
      <c r="BA533" s="11"/>
      <c r="BB533" s="11"/>
      <c r="BC533" s="11"/>
      <c r="BD533" s="11"/>
      <c r="BE533" s="11"/>
      <c r="BF533" s="11"/>
      <c r="BG533" s="11"/>
      <c r="BH533" s="11"/>
      <c r="BI533" s="11"/>
      <c r="BJ533" s="11"/>
      <c r="BK533" s="11"/>
      <c r="BL533" s="11"/>
      <c r="BM533" s="11"/>
      <c r="BN533" s="11"/>
      <c r="BO533" s="11"/>
      <c r="BP533" s="11"/>
      <c r="BQ533" s="11"/>
      <c r="BR533" s="11"/>
      <c r="BS533" s="11"/>
      <c r="BT533" s="11"/>
      <c r="BU533" s="11"/>
      <c r="BV533" s="11"/>
      <c r="BW533" s="11"/>
      <c r="BX533" s="11"/>
      <c r="BY533" s="11"/>
      <c r="BZ533" s="11"/>
      <c r="CA533" s="11"/>
      <c r="CB533" s="11"/>
      <c r="CC533" s="11"/>
      <c r="CD533" s="11"/>
    </row>
    <row r="534" spans="1:82" x14ac:dyDescent="0.2">
      <c r="A534" s="11"/>
      <c r="B534" s="11"/>
      <c r="C534" s="11"/>
      <c r="D534" s="11"/>
      <c r="E534" s="11"/>
      <c r="F534" s="11"/>
      <c r="G534" s="11"/>
      <c r="H534" s="11"/>
      <c r="I534" s="11"/>
      <c r="J534" s="11"/>
      <c r="K534" s="11"/>
      <c r="L534" s="11"/>
      <c r="M534" s="11"/>
      <c r="N534" s="11"/>
      <c r="O534" s="11"/>
      <c r="P534" s="11"/>
      <c r="Q534" s="11"/>
      <c r="R534" s="11"/>
      <c r="S534" s="11"/>
      <c r="T534" s="11"/>
      <c r="U534" s="11"/>
      <c r="V534" s="11"/>
      <c r="W534" s="11"/>
      <c r="X534" s="11"/>
      <c r="Y534" s="11"/>
      <c r="Z534" s="11"/>
      <c r="AA534" s="11"/>
      <c r="AB534" s="11"/>
      <c r="AC534" s="11"/>
      <c r="AD534" s="11"/>
      <c r="AE534" s="11"/>
      <c r="AF534" s="11"/>
      <c r="AG534" s="11"/>
      <c r="AH534" s="11"/>
      <c r="AI534" s="11"/>
      <c r="AJ534" s="11"/>
      <c r="AK534" s="11"/>
      <c r="AL534" s="11"/>
      <c r="AM534" s="11"/>
      <c r="AN534" s="11"/>
      <c r="AO534" s="11"/>
      <c r="AP534" s="11"/>
      <c r="AQ534" s="11"/>
      <c r="AR534" s="11"/>
      <c r="AS534" s="11"/>
      <c r="AT534" s="11"/>
      <c r="AU534" s="11"/>
      <c r="AV534" s="11"/>
      <c r="AW534" s="11"/>
      <c r="AX534" s="11"/>
      <c r="AY534" s="11"/>
      <c r="AZ534" s="11"/>
      <c r="BA534" s="11"/>
      <c r="BB534" s="11"/>
      <c r="BC534" s="11"/>
      <c r="BD534" s="11"/>
      <c r="BE534" s="11"/>
      <c r="BF534" s="11"/>
      <c r="BG534" s="11"/>
      <c r="BH534" s="11"/>
      <c r="BI534" s="11"/>
      <c r="BJ534" s="11"/>
      <c r="BK534" s="11"/>
      <c r="BL534" s="11"/>
      <c r="BM534" s="11"/>
      <c r="BN534" s="11"/>
      <c r="BO534" s="11"/>
      <c r="BP534" s="11"/>
      <c r="BQ534" s="11"/>
      <c r="BR534" s="11"/>
      <c r="BS534" s="11"/>
      <c r="BT534" s="11"/>
      <c r="BU534" s="11"/>
      <c r="BV534" s="11"/>
      <c r="BW534" s="11"/>
      <c r="BX534" s="11"/>
      <c r="BY534" s="11"/>
      <c r="BZ534" s="11"/>
      <c r="CA534" s="11"/>
      <c r="CB534" s="11"/>
      <c r="CC534" s="11"/>
      <c r="CD534" s="11"/>
    </row>
    <row r="535" spans="1:82" x14ac:dyDescent="0.2">
      <c r="A535" s="11"/>
      <c r="B535" s="11"/>
      <c r="C535" s="11"/>
      <c r="D535" s="11"/>
      <c r="E535" s="11"/>
      <c r="F535" s="11"/>
      <c r="G535" s="11"/>
      <c r="H535" s="11"/>
      <c r="I535" s="11"/>
      <c r="J535" s="11"/>
      <c r="K535" s="11"/>
      <c r="L535" s="11"/>
      <c r="M535" s="11"/>
      <c r="N535" s="11"/>
      <c r="O535" s="11"/>
      <c r="P535" s="11"/>
      <c r="Q535" s="11"/>
      <c r="R535" s="11"/>
      <c r="S535" s="11"/>
      <c r="T535" s="11"/>
      <c r="U535" s="11"/>
      <c r="V535" s="11"/>
      <c r="W535" s="11"/>
      <c r="X535" s="11"/>
      <c r="Y535" s="11"/>
      <c r="Z535" s="11"/>
      <c r="AA535" s="11"/>
      <c r="AB535" s="11"/>
      <c r="AC535" s="11"/>
      <c r="AD535" s="11"/>
      <c r="AE535" s="11"/>
      <c r="AF535" s="11"/>
      <c r="AG535" s="11"/>
      <c r="AH535" s="11"/>
      <c r="AI535" s="11"/>
      <c r="AJ535" s="11"/>
      <c r="AK535" s="11"/>
      <c r="AL535" s="11"/>
      <c r="AM535" s="11"/>
      <c r="AN535" s="11"/>
      <c r="AO535" s="11"/>
      <c r="AP535" s="11"/>
      <c r="AQ535" s="11"/>
      <c r="AR535" s="11"/>
      <c r="AS535" s="11"/>
      <c r="AT535" s="11"/>
      <c r="AU535" s="11"/>
      <c r="AV535" s="11"/>
      <c r="AW535" s="11"/>
      <c r="AX535" s="11"/>
      <c r="AY535" s="11"/>
      <c r="AZ535" s="11"/>
      <c r="BA535" s="11"/>
      <c r="BB535" s="11"/>
      <c r="BC535" s="11"/>
      <c r="BD535" s="11"/>
      <c r="BE535" s="11"/>
      <c r="BF535" s="11"/>
      <c r="BG535" s="11"/>
      <c r="BH535" s="11"/>
      <c r="BI535" s="11"/>
      <c r="BJ535" s="11"/>
      <c r="BK535" s="11"/>
      <c r="BL535" s="11"/>
      <c r="BM535" s="11"/>
      <c r="BN535" s="11"/>
      <c r="BO535" s="11"/>
      <c r="BP535" s="11"/>
      <c r="BQ535" s="11"/>
      <c r="BR535" s="11"/>
      <c r="BS535" s="11"/>
      <c r="BT535" s="11"/>
      <c r="BU535" s="11"/>
      <c r="BV535" s="11"/>
      <c r="BW535" s="11"/>
      <c r="BX535" s="11"/>
      <c r="BY535" s="11"/>
      <c r="BZ535" s="11"/>
      <c r="CA535" s="11"/>
      <c r="CB535" s="11"/>
      <c r="CC535" s="11"/>
      <c r="CD535" s="11"/>
    </row>
    <row r="536" spans="1:82" x14ac:dyDescent="0.2">
      <c r="A536" s="11"/>
      <c r="B536" s="11"/>
      <c r="C536" s="11"/>
      <c r="D536" s="11"/>
      <c r="E536" s="11"/>
      <c r="F536" s="11"/>
      <c r="G536" s="11"/>
      <c r="H536" s="11"/>
      <c r="I536" s="11"/>
      <c r="J536" s="11"/>
      <c r="K536" s="11"/>
      <c r="L536" s="11"/>
      <c r="M536" s="11"/>
      <c r="N536" s="11"/>
      <c r="O536" s="11"/>
      <c r="P536" s="11"/>
      <c r="Q536" s="11"/>
      <c r="R536" s="11"/>
      <c r="S536" s="11"/>
      <c r="T536" s="11"/>
      <c r="U536" s="11"/>
      <c r="V536" s="11"/>
      <c r="W536" s="11"/>
      <c r="X536" s="11"/>
      <c r="Y536" s="11"/>
      <c r="Z536" s="11"/>
      <c r="AA536" s="11"/>
      <c r="AB536" s="11"/>
      <c r="AC536" s="11"/>
      <c r="AD536" s="11"/>
      <c r="AE536" s="11"/>
      <c r="AF536" s="11"/>
      <c r="AG536" s="11"/>
      <c r="AH536" s="11"/>
      <c r="AI536" s="11"/>
      <c r="AJ536" s="11"/>
      <c r="AK536" s="11"/>
      <c r="AL536" s="11"/>
      <c r="AM536" s="11"/>
      <c r="AN536" s="11"/>
      <c r="AO536" s="11"/>
      <c r="AP536" s="11"/>
      <c r="AQ536" s="11"/>
      <c r="AR536" s="11"/>
      <c r="AS536" s="11"/>
      <c r="AT536" s="11"/>
      <c r="AU536" s="11"/>
      <c r="AV536" s="11"/>
      <c r="AW536" s="11"/>
      <c r="AX536" s="11"/>
      <c r="AY536" s="11"/>
      <c r="AZ536" s="11"/>
      <c r="BA536" s="11"/>
      <c r="BB536" s="11"/>
      <c r="BC536" s="11"/>
      <c r="BD536" s="11"/>
      <c r="BE536" s="11"/>
      <c r="BF536" s="11"/>
      <c r="BG536" s="11"/>
      <c r="BH536" s="11"/>
      <c r="BI536" s="11"/>
      <c r="BJ536" s="11"/>
      <c r="BK536" s="11"/>
      <c r="BL536" s="11"/>
      <c r="BM536" s="11"/>
      <c r="BN536" s="11"/>
      <c r="BO536" s="11"/>
      <c r="BP536" s="11"/>
      <c r="BQ536" s="11"/>
      <c r="BR536" s="11"/>
      <c r="BS536" s="11"/>
      <c r="BT536" s="11"/>
      <c r="BU536" s="11"/>
      <c r="BV536" s="11"/>
      <c r="BW536" s="11"/>
      <c r="BX536" s="11"/>
      <c r="BY536" s="11"/>
      <c r="BZ536" s="11"/>
      <c r="CA536" s="11"/>
      <c r="CB536" s="11"/>
      <c r="CC536" s="11"/>
      <c r="CD536" s="11"/>
    </row>
    <row r="537" spans="1:82" x14ac:dyDescent="0.2">
      <c r="A537" s="11"/>
      <c r="B537" s="11"/>
      <c r="C537" s="11"/>
      <c r="D537" s="11"/>
      <c r="E537" s="11"/>
      <c r="F537" s="11"/>
      <c r="G537" s="11"/>
      <c r="H537" s="11"/>
      <c r="I537" s="11"/>
      <c r="J537" s="11"/>
      <c r="K537" s="11"/>
      <c r="L537" s="11"/>
      <c r="M537" s="11"/>
      <c r="N537" s="11"/>
      <c r="O537" s="11"/>
      <c r="P537" s="11"/>
      <c r="Q537" s="11"/>
      <c r="R537" s="11"/>
      <c r="S537" s="11"/>
      <c r="T537" s="11"/>
      <c r="U537" s="11"/>
      <c r="V537" s="11"/>
      <c r="W537" s="11"/>
      <c r="X537" s="11"/>
      <c r="Y537" s="11"/>
      <c r="Z537" s="11"/>
      <c r="AA537" s="11"/>
      <c r="AB537" s="11"/>
      <c r="AC537" s="11"/>
      <c r="AD537" s="11"/>
      <c r="AE537" s="11"/>
      <c r="AF537" s="11"/>
      <c r="AG537" s="11"/>
      <c r="AH537" s="11"/>
      <c r="AI537" s="11"/>
      <c r="AJ537" s="11"/>
      <c r="AK537" s="11"/>
      <c r="AL537" s="11"/>
      <c r="AM537" s="11"/>
      <c r="AN537" s="11"/>
      <c r="AO537" s="11"/>
      <c r="AP537" s="11"/>
      <c r="AQ537" s="11"/>
      <c r="AR537" s="11"/>
      <c r="AS537" s="11"/>
      <c r="AT537" s="11"/>
      <c r="AU537" s="11"/>
      <c r="AV537" s="11"/>
      <c r="AW537" s="11"/>
      <c r="AX537" s="11"/>
      <c r="AY537" s="11"/>
      <c r="AZ537" s="11"/>
      <c r="BA537" s="11"/>
      <c r="BB537" s="11"/>
      <c r="BC537" s="11"/>
      <c r="BD537" s="11"/>
      <c r="BE537" s="11"/>
      <c r="BF537" s="11"/>
      <c r="BG537" s="11"/>
      <c r="BH537" s="11"/>
      <c r="BI537" s="11"/>
      <c r="BJ537" s="11"/>
      <c r="BK537" s="11"/>
      <c r="BL537" s="11"/>
      <c r="BM537" s="11"/>
      <c r="BN537" s="11"/>
      <c r="BO537" s="11"/>
      <c r="BP537" s="11"/>
      <c r="BQ537" s="11"/>
      <c r="BR537" s="11"/>
      <c r="BS537" s="11"/>
      <c r="BT537" s="11"/>
      <c r="BU537" s="11"/>
      <c r="BV537" s="11"/>
      <c r="BW537" s="11"/>
      <c r="BX537" s="11"/>
      <c r="BY537" s="11"/>
      <c r="BZ537" s="11"/>
      <c r="CA537" s="11"/>
      <c r="CB537" s="11"/>
      <c r="CC537" s="11"/>
      <c r="CD537" s="11"/>
    </row>
    <row r="538" spans="1:82" x14ac:dyDescent="0.2">
      <c r="A538" s="11"/>
      <c r="B538" s="11"/>
      <c r="C538" s="11"/>
      <c r="D538" s="11"/>
      <c r="E538" s="11"/>
      <c r="F538" s="11"/>
      <c r="G538" s="11"/>
      <c r="H538" s="11"/>
      <c r="I538" s="11"/>
      <c r="J538" s="11"/>
      <c r="K538" s="11"/>
      <c r="L538" s="11"/>
      <c r="M538" s="11"/>
      <c r="N538" s="11"/>
      <c r="O538" s="11"/>
      <c r="P538" s="11"/>
      <c r="Q538" s="11"/>
      <c r="R538" s="11"/>
      <c r="S538" s="11"/>
      <c r="T538" s="11"/>
      <c r="U538" s="11"/>
      <c r="V538" s="11"/>
      <c r="W538" s="11"/>
      <c r="X538" s="11"/>
      <c r="Y538" s="11"/>
      <c r="Z538" s="11"/>
      <c r="AA538" s="11"/>
      <c r="AB538" s="11"/>
      <c r="AC538" s="11"/>
      <c r="AD538" s="11"/>
      <c r="AE538" s="11"/>
      <c r="AF538" s="11"/>
      <c r="AG538" s="11"/>
      <c r="AH538" s="11"/>
      <c r="AI538" s="11"/>
      <c r="AJ538" s="11"/>
      <c r="AK538" s="11"/>
      <c r="AL538" s="11"/>
      <c r="AM538" s="11"/>
      <c r="AN538" s="11"/>
      <c r="AO538" s="11"/>
      <c r="AP538" s="11"/>
      <c r="AQ538" s="11"/>
      <c r="AR538" s="11"/>
      <c r="AS538" s="11"/>
      <c r="AT538" s="11"/>
      <c r="AU538" s="11"/>
      <c r="AV538" s="11"/>
      <c r="AW538" s="11"/>
      <c r="AX538" s="11"/>
      <c r="AY538" s="11"/>
      <c r="AZ538" s="11"/>
      <c r="BA538" s="11"/>
      <c r="BB538" s="11"/>
      <c r="BC538" s="11"/>
      <c r="BD538" s="11"/>
      <c r="BE538" s="11"/>
      <c r="BF538" s="11"/>
      <c r="BG538" s="11"/>
      <c r="BH538" s="11"/>
      <c r="BI538" s="11"/>
      <c r="BJ538" s="11"/>
      <c r="BK538" s="11"/>
      <c r="BL538" s="11"/>
      <c r="BM538" s="11"/>
      <c r="BN538" s="11"/>
      <c r="BO538" s="11"/>
      <c r="BP538" s="11"/>
      <c r="BQ538" s="11"/>
      <c r="BR538" s="11"/>
      <c r="BS538" s="11"/>
      <c r="BT538" s="11"/>
      <c r="BU538" s="11"/>
      <c r="BV538" s="11"/>
      <c r="BW538" s="11"/>
      <c r="BX538" s="11"/>
      <c r="BY538" s="11"/>
      <c r="BZ538" s="11"/>
      <c r="CA538" s="11"/>
      <c r="CB538" s="11"/>
      <c r="CC538" s="11"/>
      <c r="CD538" s="11"/>
    </row>
    <row r="539" spans="1:82" x14ac:dyDescent="0.2">
      <c r="A539" s="11"/>
      <c r="B539" s="11"/>
      <c r="C539" s="11"/>
      <c r="D539" s="11"/>
      <c r="E539" s="11"/>
      <c r="F539" s="11"/>
      <c r="G539" s="11"/>
      <c r="H539" s="11"/>
      <c r="I539" s="11"/>
      <c r="J539" s="11"/>
      <c r="K539" s="11"/>
      <c r="L539" s="11"/>
      <c r="M539" s="11"/>
      <c r="N539" s="11"/>
      <c r="O539" s="11"/>
      <c r="P539" s="11"/>
      <c r="Q539" s="11"/>
      <c r="R539" s="11"/>
      <c r="S539" s="11"/>
      <c r="T539" s="11"/>
      <c r="U539" s="11"/>
      <c r="V539" s="11"/>
      <c r="W539" s="11"/>
      <c r="X539" s="11"/>
      <c r="Y539" s="11"/>
      <c r="Z539" s="11"/>
      <c r="AA539" s="11"/>
      <c r="AB539" s="11"/>
      <c r="AC539" s="11"/>
      <c r="AD539" s="11"/>
      <c r="AE539" s="11"/>
      <c r="AF539" s="11"/>
      <c r="AG539" s="11"/>
      <c r="AH539" s="11"/>
      <c r="AI539" s="11"/>
      <c r="AJ539" s="11"/>
      <c r="AK539" s="11"/>
      <c r="AL539" s="11"/>
      <c r="AM539" s="11"/>
      <c r="AN539" s="11"/>
      <c r="AO539" s="11"/>
      <c r="AP539" s="11"/>
      <c r="AQ539" s="11"/>
      <c r="AR539" s="11"/>
      <c r="AS539" s="11"/>
      <c r="AT539" s="11"/>
      <c r="AU539" s="11"/>
      <c r="AV539" s="11"/>
      <c r="AW539" s="11"/>
      <c r="AX539" s="11"/>
      <c r="AY539" s="11"/>
      <c r="AZ539" s="11"/>
      <c r="BA539" s="11"/>
      <c r="BB539" s="11"/>
      <c r="BC539" s="11"/>
      <c r="BD539" s="11"/>
      <c r="BE539" s="11"/>
      <c r="BF539" s="11"/>
      <c r="BG539" s="11"/>
      <c r="BH539" s="11"/>
      <c r="BI539" s="11"/>
      <c r="BJ539" s="11"/>
      <c r="BK539" s="11"/>
      <c r="BL539" s="11"/>
      <c r="BM539" s="11"/>
      <c r="BN539" s="11"/>
      <c r="BO539" s="11"/>
      <c r="BP539" s="11"/>
      <c r="BQ539" s="11"/>
      <c r="BR539" s="11"/>
      <c r="BS539" s="11"/>
      <c r="BT539" s="11"/>
      <c r="BU539" s="11"/>
      <c r="BV539" s="11"/>
      <c r="BW539" s="11"/>
      <c r="BX539" s="11"/>
      <c r="BY539" s="11"/>
      <c r="BZ539" s="11"/>
      <c r="CA539" s="11"/>
      <c r="CB539" s="11"/>
      <c r="CC539" s="11"/>
      <c r="CD539" s="11"/>
    </row>
    <row r="540" spans="1:82" x14ac:dyDescent="0.2">
      <c r="A540" s="11"/>
      <c r="B540" s="11"/>
      <c r="C540" s="11"/>
      <c r="D540" s="11"/>
      <c r="E540" s="11"/>
      <c r="F540" s="11"/>
      <c r="G540" s="11"/>
      <c r="H540" s="11"/>
      <c r="I540" s="11"/>
      <c r="J540" s="11"/>
      <c r="K540" s="11"/>
      <c r="L540" s="11"/>
      <c r="M540" s="11"/>
      <c r="N540" s="11"/>
      <c r="O540" s="11"/>
      <c r="P540" s="11"/>
      <c r="Q540" s="11"/>
      <c r="R540" s="11"/>
      <c r="S540" s="11"/>
      <c r="T540" s="11"/>
      <c r="U540" s="11"/>
      <c r="V540" s="11"/>
      <c r="W540" s="11"/>
      <c r="X540" s="11"/>
      <c r="Y540" s="11"/>
      <c r="Z540" s="11"/>
      <c r="AA540" s="11"/>
      <c r="AB540" s="11"/>
      <c r="AC540" s="11"/>
      <c r="AD540" s="11"/>
      <c r="AE540" s="11"/>
      <c r="AF540" s="11"/>
      <c r="AG540" s="11"/>
      <c r="AH540" s="11"/>
      <c r="AI540" s="11"/>
      <c r="AJ540" s="11"/>
      <c r="AK540" s="11"/>
      <c r="AL540" s="11"/>
      <c r="AM540" s="11"/>
      <c r="AN540" s="11"/>
      <c r="AO540" s="11"/>
      <c r="AP540" s="11"/>
      <c r="AQ540" s="11"/>
      <c r="AR540" s="11"/>
      <c r="AS540" s="11"/>
      <c r="AT540" s="11"/>
      <c r="AU540" s="11"/>
      <c r="AV540" s="11"/>
      <c r="AW540" s="11"/>
      <c r="AX540" s="11"/>
      <c r="AY540" s="11"/>
      <c r="AZ540" s="11"/>
      <c r="BA540" s="11"/>
      <c r="BB540" s="11"/>
      <c r="BC540" s="11"/>
      <c r="BD540" s="11"/>
      <c r="BE540" s="11"/>
      <c r="BF540" s="11"/>
      <c r="BG540" s="11"/>
      <c r="BH540" s="11"/>
      <c r="BI540" s="11"/>
      <c r="BJ540" s="11"/>
      <c r="BK540" s="11"/>
      <c r="BL540" s="11"/>
      <c r="BM540" s="11"/>
      <c r="BN540" s="11"/>
      <c r="BO540" s="11"/>
      <c r="BP540" s="11"/>
      <c r="BQ540" s="11"/>
      <c r="BR540" s="11"/>
      <c r="BS540" s="11"/>
      <c r="BT540" s="11"/>
      <c r="BU540" s="11"/>
      <c r="BV540" s="11"/>
      <c r="BW540" s="11"/>
      <c r="BX540" s="11"/>
      <c r="BY540" s="11"/>
      <c r="BZ540" s="11"/>
      <c r="CA540" s="11"/>
      <c r="CB540" s="11"/>
      <c r="CC540" s="11"/>
      <c r="CD540" s="11"/>
    </row>
    <row r="541" spans="1:82" x14ac:dyDescent="0.2">
      <c r="A541" s="11"/>
      <c r="B541" s="11"/>
      <c r="C541" s="11"/>
      <c r="D541" s="11"/>
      <c r="E541" s="11"/>
      <c r="F541" s="11"/>
      <c r="G541" s="11"/>
      <c r="H541" s="11"/>
      <c r="I541" s="11"/>
      <c r="J541" s="11"/>
      <c r="K541" s="11"/>
      <c r="L541" s="11"/>
      <c r="M541" s="11"/>
      <c r="N541" s="11"/>
      <c r="O541" s="11"/>
      <c r="P541" s="11"/>
      <c r="Q541" s="11"/>
      <c r="R541" s="11"/>
      <c r="S541" s="11"/>
      <c r="T541" s="11"/>
      <c r="U541" s="11"/>
      <c r="V541" s="11"/>
      <c r="W541" s="11"/>
      <c r="X541" s="11"/>
      <c r="Y541" s="11"/>
      <c r="Z541" s="11"/>
      <c r="AA541" s="11"/>
      <c r="AB541" s="11"/>
      <c r="AC541" s="11"/>
      <c r="AD541" s="11"/>
      <c r="AE541" s="11"/>
      <c r="AF541" s="11"/>
      <c r="AG541" s="11"/>
      <c r="AH541" s="11"/>
      <c r="AI541" s="11"/>
      <c r="AJ541" s="11"/>
      <c r="AK541" s="11"/>
      <c r="AL541" s="11"/>
      <c r="AM541" s="11"/>
      <c r="AN541" s="11"/>
      <c r="AO541" s="11"/>
      <c r="AP541" s="11"/>
      <c r="AQ541" s="11"/>
      <c r="AR541" s="11"/>
      <c r="AS541" s="11"/>
      <c r="AT541" s="11"/>
      <c r="AU541" s="11"/>
      <c r="AV541" s="11"/>
      <c r="AW541" s="11"/>
      <c r="AX541" s="11"/>
      <c r="AY541" s="11"/>
      <c r="AZ541" s="11"/>
      <c r="BA541" s="11"/>
      <c r="BB541" s="11"/>
      <c r="BC541" s="11"/>
      <c r="BD541" s="11"/>
      <c r="BE541" s="11"/>
      <c r="BF541" s="11"/>
      <c r="BG541" s="11"/>
      <c r="BH541" s="11"/>
      <c r="BI541" s="11"/>
      <c r="BJ541" s="11"/>
      <c r="BK541" s="11"/>
      <c r="BL541" s="11"/>
      <c r="BM541" s="11"/>
      <c r="BN541" s="11"/>
      <c r="BO541" s="11"/>
      <c r="BP541" s="11"/>
      <c r="BQ541" s="11"/>
      <c r="BR541" s="11"/>
      <c r="BS541" s="11"/>
      <c r="BT541" s="11"/>
      <c r="BU541" s="11"/>
      <c r="BV541" s="11"/>
      <c r="BW541" s="11"/>
      <c r="BX541" s="11"/>
      <c r="BY541" s="11"/>
      <c r="BZ541" s="11"/>
      <c r="CA541" s="11"/>
      <c r="CB541" s="11"/>
      <c r="CC541" s="11"/>
      <c r="CD541" s="11"/>
    </row>
    <row r="542" spans="1:82" x14ac:dyDescent="0.2">
      <c r="A542" s="11"/>
      <c r="B542" s="11"/>
      <c r="C542" s="11"/>
      <c r="D542" s="11"/>
      <c r="E542" s="11"/>
      <c r="F542" s="11"/>
      <c r="G542" s="11"/>
      <c r="H542" s="11"/>
      <c r="I542" s="11"/>
      <c r="J542" s="11"/>
      <c r="K542" s="11"/>
      <c r="L542" s="11"/>
      <c r="M542" s="11"/>
      <c r="N542" s="11"/>
      <c r="O542" s="11"/>
      <c r="P542" s="11"/>
      <c r="Q542" s="11"/>
      <c r="R542" s="11"/>
      <c r="S542" s="11"/>
      <c r="T542" s="11"/>
      <c r="U542" s="11"/>
      <c r="V542" s="11"/>
      <c r="W542" s="11"/>
      <c r="X542" s="11"/>
      <c r="Y542" s="11"/>
      <c r="Z542" s="11"/>
      <c r="AA542" s="11"/>
      <c r="AB542" s="11"/>
      <c r="AC542" s="11"/>
      <c r="AD542" s="11"/>
      <c r="AE542" s="11"/>
      <c r="AF542" s="11"/>
      <c r="AG542" s="11"/>
      <c r="AH542" s="11"/>
      <c r="AI542" s="11"/>
      <c r="AJ542" s="11"/>
      <c r="AK542" s="11"/>
      <c r="AL542" s="11"/>
      <c r="AM542" s="11"/>
      <c r="AN542" s="11"/>
      <c r="AO542" s="11"/>
      <c r="AP542" s="11"/>
      <c r="AQ542" s="11"/>
      <c r="AR542" s="11"/>
      <c r="AS542" s="11"/>
      <c r="AT542" s="11"/>
      <c r="AU542" s="11"/>
      <c r="AV542" s="11"/>
      <c r="AW542" s="11"/>
      <c r="AX542" s="11"/>
      <c r="AY542" s="11"/>
      <c r="AZ542" s="11"/>
      <c r="BA542" s="11"/>
      <c r="BB542" s="11"/>
      <c r="BC542" s="11"/>
      <c r="BD542" s="11"/>
      <c r="BE542" s="11"/>
      <c r="BF542" s="11"/>
      <c r="BG542" s="11"/>
      <c r="BH542" s="11"/>
      <c r="BI542" s="11"/>
      <c r="BJ542" s="11"/>
      <c r="BK542" s="11"/>
      <c r="BL542" s="11"/>
      <c r="BM542" s="11"/>
      <c r="BN542" s="11"/>
      <c r="BO542" s="11"/>
      <c r="BP542" s="11"/>
      <c r="BQ542" s="11"/>
      <c r="BR542" s="11"/>
      <c r="BS542" s="11"/>
      <c r="BT542" s="11"/>
      <c r="BU542" s="11"/>
      <c r="BV542" s="11"/>
      <c r="BW542" s="11"/>
      <c r="BX542" s="11"/>
      <c r="BY542" s="11"/>
      <c r="BZ542" s="11"/>
      <c r="CA542" s="11"/>
      <c r="CB542" s="11"/>
      <c r="CC542" s="11"/>
      <c r="CD542" s="11"/>
    </row>
    <row r="543" spans="1:82" x14ac:dyDescent="0.2">
      <c r="A543" s="11"/>
      <c r="B543" s="11"/>
      <c r="C543" s="11"/>
      <c r="D543" s="11"/>
      <c r="E543" s="11"/>
      <c r="F543" s="11"/>
      <c r="G543" s="11"/>
      <c r="H543" s="11"/>
      <c r="I543" s="11"/>
      <c r="J543" s="11"/>
      <c r="K543" s="11"/>
      <c r="L543" s="11"/>
      <c r="M543" s="11"/>
      <c r="N543" s="11"/>
      <c r="O543" s="11"/>
      <c r="P543" s="11"/>
      <c r="Q543" s="11"/>
      <c r="R543" s="11"/>
      <c r="S543" s="11"/>
      <c r="T543" s="11"/>
      <c r="U543" s="11"/>
      <c r="V543" s="11"/>
      <c r="W543" s="11"/>
      <c r="X543" s="11"/>
      <c r="Y543" s="11"/>
      <c r="Z543" s="11"/>
      <c r="AA543" s="11"/>
      <c r="AB543" s="11"/>
      <c r="AC543" s="11"/>
      <c r="AD543" s="11"/>
      <c r="AE543" s="11"/>
      <c r="AF543" s="11"/>
      <c r="AG543" s="11"/>
      <c r="AH543" s="11"/>
      <c r="AI543" s="11"/>
      <c r="AJ543" s="11"/>
      <c r="AK543" s="11"/>
      <c r="AL543" s="11"/>
      <c r="AM543" s="11"/>
      <c r="AN543" s="11"/>
      <c r="AO543" s="11"/>
      <c r="AP543" s="11"/>
      <c r="AQ543" s="11"/>
      <c r="AR543" s="11"/>
      <c r="AS543" s="11"/>
      <c r="AT543" s="11"/>
      <c r="AU543" s="11"/>
      <c r="AV543" s="11"/>
      <c r="AW543" s="11"/>
      <c r="AX543" s="11"/>
      <c r="AY543" s="11"/>
      <c r="AZ543" s="11"/>
      <c r="BA543" s="11"/>
      <c r="BB543" s="11"/>
      <c r="BC543" s="11"/>
      <c r="BD543" s="11"/>
      <c r="BE543" s="11"/>
      <c r="BF543" s="11"/>
      <c r="BG543" s="11"/>
      <c r="BH543" s="11"/>
      <c r="BI543" s="11"/>
      <c r="BJ543" s="11"/>
      <c r="BK543" s="11"/>
      <c r="BL543" s="11"/>
      <c r="BM543" s="11"/>
      <c r="BN543" s="11"/>
      <c r="BO543" s="11"/>
      <c r="BP543" s="11"/>
      <c r="BQ543" s="11"/>
      <c r="BR543" s="11"/>
      <c r="BS543" s="11"/>
      <c r="BT543" s="11"/>
      <c r="BU543" s="11"/>
      <c r="BV543" s="11"/>
      <c r="BW543" s="11"/>
      <c r="BX543" s="11"/>
      <c r="BY543" s="11"/>
      <c r="BZ543" s="11"/>
      <c r="CA543" s="11"/>
      <c r="CB543" s="11"/>
      <c r="CC543" s="11"/>
      <c r="CD543" s="11"/>
    </row>
    <row r="544" spans="1:82" x14ac:dyDescent="0.2">
      <c r="A544" s="11"/>
      <c r="B544" s="11"/>
      <c r="C544" s="11"/>
      <c r="D544" s="11"/>
      <c r="E544" s="11"/>
      <c r="F544" s="11"/>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c r="AE544" s="11"/>
      <c r="AF544" s="11"/>
      <c r="AG544" s="11"/>
      <c r="AH544" s="11"/>
      <c r="AI544" s="11"/>
      <c r="AJ544" s="11"/>
      <c r="AK544" s="11"/>
      <c r="AL544" s="11"/>
      <c r="AM544" s="11"/>
      <c r="AN544" s="11"/>
      <c r="AO544" s="11"/>
      <c r="AP544" s="11"/>
      <c r="AQ544" s="11"/>
      <c r="AR544" s="11"/>
      <c r="AS544" s="11"/>
      <c r="AT544" s="11"/>
      <c r="AU544" s="11"/>
      <c r="AV544" s="11"/>
      <c r="AW544" s="11"/>
      <c r="AX544" s="11"/>
      <c r="AY544" s="11"/>
      <c r="AZ544" s="11"/>
      <c r="BA544" s="11"/>
      <c r="BB544" s="11"/>
      <c r="BC544" s="11"/>
      <c r="BD544" s="11"/>
      <c r="BE544" s="11"/>
      <c r="BF544" s="11"/>
      <c r="BG544" s="11"/>
      <c r="BH544" s="11"/>
      <c r="BI544" s="11"/>
      <c r="BJ544" s="11"/>
      <c r="BK544" s="11"/>
      <c r="BL544" s="11"/>
      <c r="BM544" s="11"/>
      <c r="BN544" s="11"/>
      <c r="BO544" s="11"/>
      <c r="BP544" s="11"/>
      <c r="BQ544" s="11"/>
      <c r="BR544" s="11"/>
      <c r="BS544" s="11"/>
      <c r="BT544" s="11"/>
      <c r="BU544" s="11"/>
      <c r="BV544" s="11"/>
      <c r="BW544" s="11"/>
      <c r="BX544" s="11"/>
      <c r="BY544" s="11"/>
      <c r="BZ544" s="11"/>
      <c r="CA544" s="11"/>
      <c r="CB544" s="11"/>
      <c r="CC544" s="11"/>
      <c r="CD544" s="11"/>
    </row>
    <row r="545" spans="1:82" x14ac:dyDescent="0.2">
      <c r="A545" s="11"/>
      <c r="B545" s="11"/>
      <c r="C545" s="11"/>
      <c r="D545" s="11"/>
      <c r="E545" s="11"/>
      <c r="F545" s="11"/>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c r="AE545" s="11"/>
      <c r="AF545" s="11"/>
      <c r="AG545" s="11"/>
      <c r="AH545" s="11"/>
      <c r="AI545" s="11"/>
      <c r="AJ545" s="11"/>
      <c r="AK545" s="11"/>
      <c r="AL545" s="11"/>
      <c r="AM545" s="11"/>
      <c r="AN545" s="11"/>
      <c r="AO545" s="11"/>
      <c r="AP545" s="11"/>
      <c r="AQ545" s="11"/>
      <c r="AR545" s="11"/>
      <c r="AS545" s="11"/>
      <c r="AT545" s="11"/>
      <c r="AU545" s="11"/>
      <c r="AV545" s="11"/>
      <c r="AW545" s="11"/>
      <c r="AX545" s="11"/>
      <c r="AY545" s="11"/>
      <c r="AZ545" s="11"/>
      <c r="BA545" s="11"/>
      <c r="BB545" s="11"/>
      <c r="BC545" s="11"/>
      <c r="BD545" s="11"/>
      <c r="BE545" s="11"/>
      <c r="BF545" s="11"/>
      <c r="BG545" s="11"/>
      <c r="BH545" s="11"/>
      <c r="BI545" s="11"/>
      <c r="BJ545" s="11"/>
      <c r="BK545" s="11"/>
      <c r="BL545" s="11"/>
      <c r="BM545" s="11"/>
      <c r="BN545" s="11"/>
      <c r="BO545" s="11"/>
      <c r="BP545" s="11"/>
      <c r="BQ545" s="11"/>
      <c r="BR545" s="11"/>
      <c r="BS545" s="11"/>
      <c r="BT545" s="11"/>
      <c r="BU545" s="11"/>
      <c r="BV545" s="11"/>
      <c r="BW545" s="11"/>
      <c r="BX545" s="11"/>
      <c r="BY545" s="11"/>
      <c r="BZ545" s="11"/>
      <c r="CA545" s="11"/>
      <c r="CB545" s="11"/>
      <c r="CC545" s="11"/>
      <c r="CD545" s="11"/>
    </row>
    <row r="546" spans="1:82" x14ac:dyDescent="0.2">
      <c r="A546" s="11"/>
      <c r="B546" s="11"/>
      <c r="C546" s="11"/>
      <c r="D546" s="11"/>
      <c r="E546" s="11"/>
      <c r="F546" s="11"/>
      <c r="G546" s="11"/>
      <c r="H546" s="11"/>
      <c r="I546" s="11"/>
      <c r="J546" s="11"/>
      <c r="K546" s="11"/>
      <c r="L546" s="11"/>
      <c r="M546" s="11"/>
      <c r="N546" s="11"/>
      <c r="O546" s="11"/>
      <c r="P546" s="11"/>
      <c r="Q546" s="11"/>
      <c r="R546" s="11"/>
      <c r="S546" s="11"/>
      <c r="T546" s="11"/>
      <c r="U546" s="11"/>
      <c r="V546" s="11"/>
      <c r="W546" s="11"/>
      <c r="X546" s="11"/>
      <c r="Y546" s="11"/>
      <c r="Z546" s="11"/>
      <c r="AA546" s="11"/>
      <c r="AB546" s="11"/>
      <c r="AC546" s="11"/>
      <c r="AD546" s="11"/>
      <c r="AE546" s="11"/>
      <c r="AF546" s="11"/>
      <c r="AG546" s="11"/>
      <c r="AH546" s="11"/>
      <c r="AI546" s="11"/>
      <c r="AJ546" s="11"/>
      <c r="AK546" s="11"/>
      <c r="AL546" s="11"/>
      <c r="AM546" s="11"/>
      <c r="AN546" s="11"/>
      <c r="AO546" s="11"/>
      <c r="AP546" s="11"/>
      <c r="AQ546" s="11"/>
      <c r="AR546" s="11"/>
      <c r="AS546" s="11"/>
      <c r="AT546" s="11"/>
      <c r="AU546" s="11"/>
      <c r="AV546" s="11"/>
      <c r="AW546" s="11"/>
      <c r="AX546" s="11"/>
      <c r="AY546" s="11"/>
      <c r="AZ546" s="11"/>
      <c r="BA546" s="11"/>
      <c r="BB546" s="11"/>
      <c r="BC546" s="11"/>
      <c r="BD546" s="11"/>
      <c r="BE546" s="11"/>
      <c r="BF546" s="11"/>
      <c r="BG546" s="11"/>
      <c r="BH546" s="11"/>
      <c r="BI546" s="11"/>
      <c r="BJ546" s="11"/>
      <c r="BK546" s="11"/>
      <c r="BL546" s="11"/>
      <c r="BM546" s="11"/>
      <c r="BN546" s="11"/>
      <c r="BO546" s="11"/>
      <c r="BP546" s="11"/>
      <c r="BQ546" s="11"/>
      <c r="BR546" s="11"/>
      <c r="BS546" s="11"/>
      <c r="BT546" s="11"/>
      <c r="BU546" s="11"/>
      <c r="BV546" s="11"/>
      <c r="BW546" s="11"/>
      <c r="BX546" s="11"/>
      <c r="BY546" s="11"/>
      <c r="BZ546" s="11"/>
      <c r="CA546" s="11"/>
      <c r="CB546" s="11"/>
      <c r="CC546" s="11"/>
      <c r="CD546" s="11"/>
    </row>
    <row r="547" spans="1:82" x14ac:dyDescent="0.2">
      <c r="A547" s="11"/>
      <c r="B547" s="11"/>
      <c r="C547" s="11"/>
      <c r="D547" s="11"/>
      <c r="E547" s="11"/>
      <c r="F547" s="11"/>
      <c r="G547" s="11"/>
      <c r="H547" s="11"/>
      <c r="I547" s="11"/>
      <c r="J547" s="11"/>
      <c r="K547" s="11"/>
      <c r="L547" s="11"/>
      <c r="M547" s="11"/>
      <c r="N547" s="11"/>
      <c r="O547" s="11"/>
      <c r="P547" s="11"/>
      <c r="Q547" s="11"/>
      <c r="R547" s="11"/>
      <c r="S547" s="11"/>
      <c r="T547" s="11"/>
      <c r="U547" s="11"/>
      <c r="V547" s="11"/>
      <c r="W547" s="11"/>
      <c r="X547" s="11"/>
      <c r="Y547" s="11"/>
      <c r="Z547" s="11"/>
      <c r="AA547" s="11"/>
      <c r="AB547" s="11"/>
      <c r="AC547" s="11"/>
      <c r="AD547" s="11"/>
      <c r="AE547" s="11"/>
      <c r="AF547" s="11"/>
      <c r="AG547" s="11"/>
      <c r="AH547" s="11"/>
      <c r="AI547" s="11"/>
      <c r="AJ547" s="11"/>
      <c r="AK547" s="11"/>
      <c r="AL547" s="11"/>
      <c r="AM547" s="11"/>
      <c r="AN547" s="11"/>
      <c r="AO547" s="11"/>
      <c r="AP547" s="11"/>
      <c r="AQ547" s="11"/>
      <c r="AR547" s="11"/>
      <c r="AS547" s="11"/>
      <c r="AT547" s="11"/>
      <c r="AU547" s="11"/>
      <c r="AV547" s="11"/>
      <c r="AW547" s="11"/>
      <c r="AX547" s="11"/>
      <c r="AY547" s="11"/>
      <c r="AZ547" s="11"/>
      <c r="BA547" s="11"/>
      <c r="BB547" s="11"/>
      <c r="BC547" s="11"/>
      <c r="BD547" s="11"/>
      <c r="BE547" s="11"/>
      <c r="BF547" s="11"/>
      <c r="BG547" s="11"/>
      <c r="BH547" s="11"/>
      <c r="BI547" s="11"/>
      <c r="BJ547" s="11"/>
      <c r="BK547" s="11"/>
      <c r="BL547" s="11"/>
      <c r="BM547" s="11"/>
      <c r="BN547" s="11"/>
      <c r="BO547" s="11"/>
      <c r="BP547" s="11"/>
      <c r="BQ547" s="11"/>
      <c r="BR547" s="11"/>
      <c r="BS547" s="11"/>
      <c r="BT547" s="11"/>
      <c r="BU547" s="11"/>
      <c r="BV547" s="11"/>
      <c r="BW547" s="11"/>
      <c r="BX547" s="11"/>
      <c r="BY547" s="11"/>
      <c r="BZ547" s="11"/>
      <c r="CA547" s="11"/>
      <c r="CB547" s="11"/>
      <c r="CC547" s="11"/>
      <c r="CD547" s="11"/>
    </row>
    <row r="548" spans="1:82" x14ac:dyDescent="0.2">
      <c r="A548" s="11"/>
      <c r="B548" s="11"/>
      <c r="C548" s="11"/>
      <c r="D548" s="11"/>
      <c r="E548" s="11"/>
      <c r="F548" s="11"/>
      <c r="G548" s="11"/>
      <c r="H548" s="11"/>
      <c r="I548" s="11"/>
      <c r="J548" s="11"/>
      <c r="K548" s="11"/>
      <c r="L548" s="11"/>
      <c r="M548" s="11"/>
      <c r="N548" s="11"/>
      <c r="O548" s="11"/>
      <c r="P548" s="11"/>
      <c r="Q548" s="11"/>
      <c r="R548" s="11"/>
      <c r="S548" s="11"/>
      <c r="T548" s="11"/>
      <c r="U548" s="11"/>
      <c r="V548" s="11"/>
      <c r="W548" s="11"/>
      <c r="X548" s="11"/>
      <c r="Y548" s="11"/>
      <c r="Z548" s="11"/>
      <c r="AA548" s="11"/>
      <c r="AB548" s="11"/>
      <c r="AC548" s="11"/>
      <c r="AD548" s="11"/>
      <c r="AE548" s="11"/>
      <c r="AF548" s="11"/>
      <c r="AG548" s="11"/>
      <c r="AH548" s="11"/>
      <c r="AI548" s="11"/>
      <c r="AJ548" s="11"/>
      <c r="AK548" s="11"/>
      <c r="AL548" s="11"/>
      <c r="AM548" s="11"/>
      <c r="AN548" s="11"/>
      <c r="AO548" s="11"/>
      <c r="AP548" s="11"/>
      <c r="AQ548" s="11"/>
      <c r="AR548" s="11"/>
      <c r="AS548" s="11"/>
      <c r="AT548" s="11"/>
      <c r="AU548" s="11"/>
      <c r="AV548" s="11"/>
      <c r="AW548" s="11"/>
      <c r="AX548" s="11"/>
      <c r="AY548" s="11"/>
      <c r="AZ548" s="11"/>
      <c r="BA548" s="11"/>
      <c r="BB548" s="11"/>
      <c r="BC548" s="11"/>
      <c r="BD548" s="11"/>
      <c r="BE548" s="11"/>
      <c r="BF548" s="11"/>
      <c r="BG548" s="11"/>
      <c r="BH548" s="11"/>
      <c r="BI548" s="11"/>
      <c r="BJ548" s="11"/>
      <c r="BK548" s="11"/>
      <c r="BL548" s="11"/>
      <c r="BM548" s="11"/>
      <c r="BN548" s="11"/>
      <c r="BO548" s="11"/>
      <c r="BP548" s="11"/>
      <c r="BQ548" s="11"/>
      <c r="BR548" s="11"/>
      <c r="BS548" s="11"/>
      <c r="BT548" s="11"/>
      <c r="BU548" s="11"/>
      <c r="BV548" s="11"/>
      <c r="BW548" s="11"/>
      <c r="BX548" s="11"/>
      <c r="BY548" s="11"/>
      <c r="BZ548" s="11"/>
      <c r="CA548" s="11"/>
      <c r="CB548" s="11"/>
      <c r="CC548" s="11"/>
      <c r="CD548" s="11"/>
    </row>
    <row r="549" spans="1:82" x14ac:dyDescent="0.2">
      <c r="A549" s="11"/>
      <c r="B549" s="11"/>
      <c r="C549" s="11"/>
      <c r="D549" s="11"/>
      <c r="E549" s="11"/>
      <c r="F549" s="11"/>
      <c r="G549" s="11"/>
      <c r="H549" s="11"/>
      <c r="I549" s="11"/>
      <c r="J549" s="11"/>
      <c r="K549" s="11"/>
      <c r="L549" s="11"/>
      <c r="M549" s="11"/>
      <c r="N549" s="11"/>
      <c r="O549" s="11"/>
      <c r="P549" s="11"/>
      <c r="Q549" s="11"/>
      <c r="R549" s="11"/>
      <c r="S549" s="11"/>
      <c r="T549" s="11"/>
      <c r="U549" s="11"/>
      <c r="V549" s="11"/>
      <c r="W549" s="11"/>
      <c r="X549" s="11"/>
      <c r="Y549" s="11"/>
      <c r="Z549" s="11"/>
      <c r="AA549" s="11"/>
      <c r="AB549" s="11"/>
      <c r="AC549" s="11"/>
      <c r="AD549" s="11"/>
      <c r="AE549" s="11"/>
      <c r="AF549" s="11"/>
      <c r="AG549" s="11"/>
      <c r="AH549" s="11"/>
      <c r="AI549" s="11"/>
      <c r="AJ549" s="11"/>
      <c r="AK549" s="11"/>
      <c r="AL549" s="11"/>
      <c r="AM549" s="11"/>
      <c r="AN549" s="11"/>
      <c r="AO549" s="11"/>
      <c r="AP549" s="11"/>
      <c r="AQ549" s="11"/>
      <c r="AR549" s="11"/>
      <c r="AS549" s="11"/>
      <c r="AT549" s="11"/>
      <c r="AU549" s="11"/>
      <c r="AV549" s="11"/>
      <c r="AW549" s="11"/>
      <c r="AX549" s="11"/>
      <c r="AY549" s="11"/>
      <c r="AZ549" s="11"/>
      <c r="BA549" s="11"/>
      <c r="BB549" s="11"/>
      <c r="BC549" s="11"/>
      <c r="BD549" s="11"/>
      <c r="BE549" s="11"/>
      <c r="BF549" s="11"/>
      <c r="BG549" s="11"/>
      <c r="BH549" s="11"/>
      <c r="BI549" s="11"/>
      <c r="BJ549" s="11"/>
      <c r="BK549" s="11"/>
      <c r="BL549" s="11"/>
      <c r="BM549" s="11"/>
      <c r="BN549" s="11"/>
      <c r="BO549" s="11"/>
      <c r="BP549" s="11"/>
      <c r="BQ549" s="11"/>
      <c r="BR549" s="11"/>
      <c r="BS549" s="11"/>
      <c r="BT549" s="11"/>
      <c r="BU549" s="11"/>
      <c r="BV549" s="11"/>
      <c r="BW549" s="11"/>
      <c r="BX549" s="11"/>
      <c r="BY549" s="11"/>
      <c r="BZ549" s="11"/>
      <c r="CA549" s="11"/>
      <c r="CB549" s="11"/>
      <c r="CC549" s="11"/>
      <c r="CD549" s="11"/>
    </row>
    <row r="550" spans="1:82" x14ac:dyDescent="0.2">
      <c r="A550" s="11"/>
      <c r="B550" s="11"/>
      <c r="C550" s="11"/>
      <c r="D550" s="11"/>
      <c r="E550" s="11"/>
      <c r="F550" s="11"/>
      <c r="G550" s="11"/>
      <c r="H550" s="11"/>
      <c r="I550" s="11"/>
      <c r="J550" s="11"/>
      <c r="K550" s="11"/>
      <c r="L550" s="11"/>
      <c r="M550" s="11"/>
      <c r="N550" s="11"/>
      <c r="O550" s="11"/>
      <c r="P550" s="11"/>
      <c r="Q550" s="11"/>
      <c r="R550" s="11"/>
      <c r="S550" s="11"/>
      <c r="T550" s="11"/>
      <c r="U550" s="11"/>
      <c r="V550" s="11"/>
      <c r="W550" s="11"/>
      <c r="X550" s="11"/>
      <c r="Y550" s="11"/>
      <c r="Z550" s="11"/>
      <c r="AA550" s="11"/>
      <c r="AB550" s="11"/>
      <c r="AC550" s="11"/>
      <c r="AD550" s="11"/>
      <c r="AE550" s="11"/>
      <c r="AF550" s="11"/>
      <c r="AG550" s="11"/>
      <c r="AH550" s="11"/>
      <c r="AI550" s="11"/>
      <c r="AJ550" s="11"/>
      <c r="AK550" s="11"/>
      <c r="AL550" s="11"/>
      <c r="AM550" s="11"/>
      <c r="AN550" s="11"/>
      <c r="AO550" s="11"/>
      <c r="AP550" s="11"/>
      <c r="AQ550" s="11"/>
      <c r="AR550" s="11"/>
      <c r="AS550" s="11"/>
      <c r="AT550" s="11"/>
      <c r="AU550" s="11"/>
      <c r="AV550" s="11"/>
      <c r="AW550" s="11"/>
      <c r="AX550" s="11"/>
      <c r="AY550" s="11"/>
      <c r="AZ550" s="11"/>
      <c r="BA550" s="11"/>
      <c r="BB550" s="11"/>
      <c r="BC550" s="11"/>
      <c r="BD550" s="11"/>
      <c r="BE550" s="11"/>
      <c r="BF550" s="11"/>
      <c r="BG550" s="11"/>
      <c r="BH550" s="11"/>
      <c r="BI550" s="11"/>
      <c r="BJ550" s="11"/>
      <c r="BK550" s="11"/>
      <c r="BL550" s="11"/>
      <c r="BM550" s="11"/>
      <c r="BN550" s="11"/>
      <c r="BO550" s="11"/>
      <c r="BP550" s="11"/>
      <c r="BQ550" s="11"/>
      <c r="BR550" s="11"/>
      <c r="BS550" s="11"/>
      <c r="BT550" s="11"/>
      <c r="BU550" s="11"/>
      <c r="BV550" s="11"/>
      <c r="BW550" s="11"/>
      <c r="BX550" s="11"/>
      <c r="BY550" s="11"/>
      <c r="BZ550" s="11"/>
      <c r="CA550" s="11"/>
      <c r="CB550" s="11"/>
      <c r="CC550" s="11"/>
      <c r="CD550" s="11"/>
    </row>
    <row r="551" spans="1:82" x14ac:dyDescent="0.2">
      <c r="A551" s="11"/>
      <c r="B551" s="11"/>
      <c r="C551" s="11"/>
      <c r="D551" s="11"/>
      <c r="E551" s="11"/>
      <c r="F551" s="11"/>
      <c r="G551" s="11"/>
      <c r="H551" s="11"/>
      <c r="I551" s="11"/>
      <c r="J551" s="11"/>
      <c r="K551" s="11"/>
      <c r="L551" s="11"/>
      <c r="M551" s="11"/>
      <c r="N551" s="11"/>
      <c r="O551" s="11"/>
      <c r="P551" s="11"/>
      <c r="Q551" s="11"/>
      <c r="R551" s="11"/>
      <c r="S551" s="11"/>
      <c r="T551" s="11"/>
      <c r="U551" s="11"/>
      <c r="V551" s="11"/>
      <c r="W551" s="11"/>
      <c r="X551" s="11"/>
      <c r="Y551" s="11"/>
      <c r="Z551" s="11"/>
      <c r="AA551" s="11"/>
      <c r="AB551" s="11"/>
      <c r="AC551" s="11"/>
      <c r="AD551" s="11"/>
      <c r="AE551" s="11"/>
      <c r="AF551" s="11"/>
      <c r="AG551" s="11"/>
      <c r="AH551" s="11"/>
      <c r="AI551" s="11"/>
      <c r="AJ551" s="11"/>
      <c r="AK551" s="11"/>
      <c r="AL551" s="11"/>
      <c r="AM551" s="11"/>
      <c r="AN551" s="11"/>
      <c r="AO551" s="11"/>
      <c r="AP551" s="11"/>
      <c r="AQ551" s="11"/>
      <c r="AR551" s="11"/>
      <c r="AS551" s="11"/>
      <c r="AT551" s="11"/>
      <c r="AU551" s="11"/>
      <c r="AV551" s="11"/>
      <c r="AW551" s="11"/>
      <c r="AX551" s="11"/>
      <c r="AY551" s="11"/>
      <c r="AZ551" s="11"/>
      <c r="BA551" s="11"/>
      <c r="BB551" s="11"/>
      <c r="BC551" s="11"/>
      <c r="BD551" s="11"/>
      <c r="BE551" s="11"/>
      <c r="BF551" s="11"/>
      <c r="BG551" s="11"/>
      <c r="BH551" s="11"/>
      <c r="BI551" s="11"/>
      <c r="BJ551" s="11"/>
      <c r="BK551" s="11"/>
      <c r="BL551" s="11"/>
      <c r="BM551" s="11"/>
      <c r="BN551" s="11"/>
      <c r="BO551" s="11"/>
      <c r="BP551" s="11"/>
      <c r="BQ551" s="11"/>
      <c r="BR551" s="11"/>
      <c r="BS551" s="11"/>
      <c r="BT551" s="11"/>
      <c r="BU551" s="11"/>
      <c r="BV551" s="11"/>
      <c r="BW551" s="11"/>
      <c r="BX551" s="11"/>
      <c r="BY551" s="11"/>
      <c r="BZ551" s="11"/>
      <c r="CA551" s="11"/>
      <c r="CB551" s="11"/>
      <c r="CC551" s="11"/>
      <c r="CD551" s="11"/>
    </row>
    <row r="552" spans="1:82" x14ac:dyDescent="0.2">
      <c r="A552" s="11"/>
      <c r="B552" s="11"/>
      <c r="C552" s="11"/>
      <c r="D552" s="11"/>
      <c r="E552" s="11"/>
      <c r="F552" s="11"/>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c r="AE552" s="11"/>
      <c r="AF552" s="11"/>
      <c r="AG552" s="11"/>
      <c r="AH552" s="11"/>
      <c r="AI552" s="11"/>
      <c r="AJ552" s="11"/>
      <c r="AK552" s="11"/>
      <c r="AL552" s="11"/>
      <c r="AM552" s="11"/>
      <c r="AN552" s="11"/>
      <c r="AO552" s="11"/>
      <c r="AP552" s="11"/>
      <c r="AQ552" s="11"/>
      <c r="AR552" s="11"/>
      <c r="AS552" s="11"/>
      <c r="AT552" s="11"/>
      <c r="AU552" s="11"/>
      <c r="AV552" s="11"/>
      <c r="AW552" s="11"/>
      <c r="AX552" s="11"/>
      <c r="AY552" s="11"/>
      <c r="AZ552" s="11"/>
      <c r="BA552" s="11"/>
      <c r="BB552" s="11"/>
      <c r="BC552" s="11"/>
      <c r="BD552" s="11"/>
      <c r="BE552" s="11"/>
      <c r="BF552" s="11"/>
      <c r="BG552" s="11"/>
      <c r="BH552" s="11"/>
      <c r="BI552" s="11"/>
      <c r="BJ552" s="11"/>
      <c r="BK552" s="11"/>
      <c r="BL552" s="11"/>
      <c r="BM552" s="11"/>
      <c r="BN552" s="11"/>
      <c r="BO552" s="11"/>
      <c r="BP552" s="11"/>
      <c r="BQ552" s="11"/>
      <c r="BR552" s="11"/>
      <c r="BS552" s="11"/>
      <c r="BT552" s="11"/>
      <c r="BU552" s="11"/>
      <c r="BV552" s="11"/>
      <c r="BW552" s="11"/>
      <c r="BX552" s="11"/>
      <c r="BY552" s="11"/>
      <c r="BZ552" s="11"/>
      <c r="CA552" s="11"/>
      <c r="CB552" s="11"/>
      <c r="CC552" s="11"/>
      <c r="CD552" s="11"/>
    </row>
    <row r="553" spans="1:82" x14ac:dyDescent="0.2">
      <c r="A553" s="11"/>
      <c r="B553" s="11"/>
      <c r="C553" s="11"/>
      <c r="D553" s="11"/>
      <c r="E553" s="11"/>
      <c r="F553" s="11"/>
      <c r="G553" s="11"/>
      <c r="H553" s="11"/>
      <c r="I553" s="11"/>
      <c r="J553" s="11"/>
      <c r="K553" s="11"/>
      <c r="L553" s="11"/>
      <c r="M553" s="11"/>
      <c r="N553" s="11"/>
      <c r="O553" s="11"/>
      <c r="P553" s="11"/>
      <c r="Q553" s="11"/>
      <c r="R553" s="11"/>
      <c r="S553" s="11"/>
      <c r="T553" s="11"/>
      <c r="U553" s="11"/>
      <c r="V553" s="11"/>
      <c r="W553" s="11"/>
      <c r="X553" s="11"/>
      <c r="Y553" s="11"/>
      <c r="Z553" s="11"/>
      <c r="AA553" s="11"/>
      <c r="AB553" s="11"/>
      <c r="AC553" s="11"/>
      <c r="AD553" s="11"/>
      <c r="AE553" s="11"/>
      <c r="AF553" s="11"/>
      <c r="AG553" s="11"/>
      <c r="AH553" s="11"/>
      <c r="AI553" s="11"/>
      <c r="AJ553" s="11"/>
      <c r="AK553" s="11"/>
      <c r="AL553" s="11"/>
      <c r="AM553" s="11"/>
      <c r="AN553" s="11"/>
      <c r="AO553" s="11"/>
      <c r="AP553" s="11"/>
      <c r="AQ553" s="11"/>
      <c r="AR553" s="11"/>
      <c r="AS553" s="11"/>
      <c r="AT553" s="11"/>
      <c r="AU553" s="11"/>
      <c r="AV553" s="11"/>
      <c r="AW553" s="11"/>
      <c r="AX553" s="11"/>
      <c r="AY553" s="11"/>
      <c r="AZ553" s="11"/>
      <c r="BA553" s="11"/>
      <c r="BB553" s="11"/>
      <c r="BC553" s="11"/>
      <c r="BD553" s="11"/>
      <c r="BE553" s="11"/>
      <c r="BF553" s="11"/>
      <c r="BG553" s="11"/>
      <c r="BH553" s="11"/>
      <c r="BI553" s="11"/>
      <c r="BJ553" s="11"/>
      <c r="BK553" s="11"/>
      <c r="BL553" s="11"/>
      <c r="BM553" s="11"/>
      <c r="BN553" s="11"/>
      <c r="BO553" s="11"/>
      <c r="BP553" s="11"/>
      <c r="BQ553" s="11"/>
      <c r="BR553" s="11"/>
      <c r="BS553" s="11"/>
      <c r="BT553" s="11"/>
      <c r="BU553" s="11"/>
      <c r="BV553" s="11"/>
      <c r="BW553" s="11"/>
      <c r="BX553" s="11"/>
      <c r="BY553" s="11"/>
      <c r="BZ553" s="11"/>
      <c r="CA553" s="11"/>
      <c r="CB553" s="11"/>
      <c r="CC553" s="11"/>
      <c r="CD553" s="11"/>
    </row>
    <row r="554" spans="1:82" x14ac:dyDescent="0.2">
      <c r="A554" s="11"/>
      <c r="B554" s="11"/>
      <c r="C554" s="11"/>
      <c r="D554" s="11"/>
      <c r="E554" s="11"/>
      <c r="F554" s="11"/>
      <c r="G554" s="11"/>
      <c r="H554" s="11"/>
      <c r="I554" s="11"/>
      <c r="J554" s="11"/>
      <c r="K554" s="11"/>
      <c r="L554" s="11"/>
      <c r="M554" s="11"/>
      <c r="N554" s="11"/>
      <c r="O554" s="11"/>
      <c r="P554" s="11"/>
      <c r="Q554" s="11"/>
      <c r="R554" s="11"/>
      <c r="S554" s="11"/>
      <c r="T554" s="11"/>
      <c r="U554" s="11"/>
      <c r="V554" s="11"/>
      <c r="W554" s="11"/>
      <c r="X554" s="11"/>
      <c r="Y554" s="11"/>
      <c r="Z554" s="11"/>
      <c r="AA554" s="11"/>
      <c r="AB554" s="11"/>
      <c r="AC554" s="11"/>
      <c r="AD554" s="11"/>
      <c r="AE554" s="11"/>
      <c r="AF554" s="11"/>
      <c r="AG554" s="11"/>
      <c r="AH554" s="11"/>
      <c r="AI554" s="11"/>
      <c r="AJ554" s="11"/>
      <c r="AK554" s="11"/>
      <c r="AL554" s="11"/>
      <c r="AM554" s="11"/>
      <c r="AN554" s="11"/>
      <c r="AO554" s="11"/>
      <c r="AP554" s="11"/>
      <c r="AQ554" s="11"/>
      <c r="AR554" s="11"/>
      <c r="AS554" s="11"/>
      <c r="AT554" s="11"/>
      <c r="AU554" s="11"/>
      <c r="AV554" s="11"/>
      <c r="AW554" s="11"/>
      <c r="AX554" s="11"/>
      <c r="AY554" s="11"/>
      <c r="AZ554" s="11"/>
      <c r="BA554" s="11"/>
      <c r="BB554" s="11"/>
      <c r="BC554" s="11"/>
      <c r="BD554" s="11"/>
      <c r="BE554" s="11"/>
      <c r="BF554" s="11"/>
      <c r="BG554" s="11"/>
      <c r="BH554" s="11"/>
      <c r="BI554" s="11"/>
      <c r="BJ554" s="11"/>
      <c r="BK554" s="11"/>
      <c r="BL554" s="11"/>
      <c r="BM554" s="11"/>
      <c r="BN554" s="11"/>
      <c r="BO554" s="11"/>
      <c r="BP554" s="11"/>
      <c r="BQ554" s="11"/>
      <c r="BR554" s="11"/>
      <c r="BS554" s="11"/>
      <c r="BT554" s="11"/>
      <c r="BU554" s="11"/>
      <c r="BV554" s="11"/>
      <c r="BW554" s="11"/>
      <c r="BX554" s="11"/>
      <c r="BY554" s="11"/>
      <c r="BZ554" s="11"/>
      <c r="CA554" s="11"/>
      <c r="CB554" s="11"/>
      <c r="CC554" s="11"/>
      <c r="CD554" s="11"/>
    </row>
    <row r="555" spans="1:82" x14ac:dyDescent="0.2">
      <c r="A555" s="11"/>
      <c r="B555" s="11"/>
      <c r="C555" s="11"/>
      <c r="D555" s="11"/>
      <c r="E555" s="11"/>
      <c r="F555" s="11"/>
      <c r="G555" s="11"/>
      <c r="H555" s="11"/>
      <c r="I555" s="11"/>
      <c r="J555" s="11"/>
      <c r="K555" s="11"/>
      <c r="L555" s="11"/>
      <c r="M555" s="11"/>
      <c r="N555" s="11"/>
      <c r="O555" s="11"/>
      <c r="P555" s="11"/>
      <c r="Q555" s="11"/>
      <c r="R555" s="11"/>
      <c r="S555" s="11"/>
      <c r="T555" s="11"/>
      <c r="U555" s="11"/>
      <c r="V555" s="11"/>
      <c r="W555" s="11"/>
      <c r="X555" s="11"/>
      <c r="Y555" s="11"/>
      <c r="Z555" s="11"/>
      <c r="AA555" s="11"/>
      <c r="AB555" s="11"/>
      <c r="AC555" s="11"/>
      <c r="AD555" s="11"/>
      <c r="AE555" s="11"/>
      <c r="AF555" s="11"/>
      <c r="AG555" s="11"/>
      <c r="AH555" s="11"/>
      <c r="AI555" s="11"/>
      <c r="AJ555" s="11"/>
      <c r="AK555" s="11"/>
      <c r="AL555" s="11"/>
      <c r="AM555" s="11"/>
      <c r="AN555" s="11"/>
      <c r="AO555" s="11"/>
      <c r="AP555" s="11"/>
      <c r="AQ555" s="11"/>
      <c r="AR555" s="11"/>
      <c r="AS555" s="11"/>
      <c r="AT555" s="11"/>
      <c r="AU555" s="11"/>
      <c r="AV555" s="11"/>
      <c r="AW555" s="11"/>
      <c r="AX555" s="11"/>
      <c r="AY555" s="11"/>
      <c r="AZ555" s="11"/>
      <c r="BA555" s="11"/>
      <c r="BB555" s="11"/>
      <c r="BC555" s="11"/>
      <c r="BD555" s="11"/>
      <c r="BE555" s="11"/>
      <c r="BF555" s="11"/>
      <c r="BG555" s="11"/>
      <c r="BH555" s="11"/>
      <c r="BI555" s="11"/>
      <c r="BJ555" s="11"/>
      <c r="BK555" s="11"/>
      <c r="BL555" s="11"/>
      <c r="BM555" s="11"/>
      <c r="BN555" s="11"/>
      <c r="BO555" s="11"/>
      <c r="BP555" s="11"/>
      <c r="BQ555" s="11"/>
      <c r="BR555" s="11"/>
      <c r="BS555" s="11"/>
      <c r="BT555" s="11"/>
      <c r="BU555" s="11"/>
      <c r="BV555" s="11"/>
      <c r="BW555" s="11"/>
      <c r="BX555" s="11"/>
      <c r="BY555" s="11"/>
      <c r="BZ555" s="11"/>
      <c r="CA555" s="11"/>
      <c r="CB555" s="11"/>
      <c r="CC555" s="11"/>
      <c r="CD555" s="11"/>
    </row>
    <row r="556" spans="1:82" x14ac:dyDescent="0.2">
      <c r="A556" s="11"/>
      <c r="B556" s="11"/>
      <c r="C556" s="11"/>
      <c r="D556" s="11"/>
      <c r="E556" s="11"/>
      <c r="F556" s="11"/>
      <c r="G556" s="11"/>
      <c r="H556" s="11"/>
      <c r="I556" s="11"/>
      <c r="J556" s="11"/>
      <c r="K556" s="11"/>
      <c r="L556" s="11"/>
      <c r="M556" s="11"/>
      <c r="N556" s="11"/>
      <c r="O556" s="11"/>
      <c r="P556" s="11"/>
      <c r="Q556" s="11"/>
      <c r="R556" s="11"/>
      <c r="S556" s="11"/>
      <c r="T556" s="11"/>
      <c r="U556" s="11"/>
      <c r="V556" s="11"/>
      <c r="W556" s="11"/>
      <c r="X556" s="11"/>
      <c r="Y556" s="11"/>
      <c r="Z556" s="11"/>
      <c r="AA556" s="11"/>
      <c r="AB556" s="11"/>
      <c r="AC556" s="11"/>
      <c r="AD556" s="11"/>
      <c r="AE556" s="11"/>
      <c r="AF556" s="11"/>
      <c r="AG556" s="11"/>
      <c r="AH556" s="11"/>
      <c r="AI556" s="11"/>
      <c r="AJ556" s="11"/>
      <c r="AK556" s="11"/>
      <c r="AL556" s="11"/>
      <c r="AM556" s="11"/>
      <c r="AN556" s="11"/>
      <c r="AO556" s="11"/>
      <c r="AP556" s="11"/>
      <c r="AQ556" s="11"/>
      <c r="AR556" s="11"/>
      <c r="AS556" s="11"/>
      <c r="AT556" s="11"/>
      <c r="AU556" s="11"/>
      <c r="AV556" s="11"/>
      <c r="AW556" s="11"/>
      <c r="AX556" s="11"/>
      <c r="AY556" s="11"/>
      <c r="AZ556" s="11"/>
      <c r="BA556" s="11"/>
      <c r="BB556" s="11"/>
      <c r="BC556" s="11"/>
      <c r="BD556" s="11"/>
      <c r="BE556" s="11"/>
      <c r="BF556" s="11"/>
      <c r="BG556" s="11"/>
      <c r="BH556" s="11"/>
      <c r="BI556" s="11"/>
      <c r="BJ556" s="11"/>
      <c r="BK556" s="11"/>
      <c r="BL556" s="11"/>
      <c r="BM556" s="11"/>
      <c r="BN556" s="11"/>
      <c r="BO556" s="11"/>
      <c r="BP556" s="11"/>
      <c r="BQ556" s="11"/>
      <c r="BR556" s="11"/>
      <c r="BS556" s="11"/>
      <c r="BT556" s="11"/>
      <c r="BU556" s="11"/>
      <c r="BV556" s="11"/>
      <c r="BW556" s="11"/>
      <c r="BX556" s="11"/>
      <c r="BY556" s="11"/>
      <c r="BZ556" s="11"/>
      <c r="CA556" s="11"/>
      <c r="CB556" s="11"/>
      <c r="CC556" s="11"/>
      <c r="CD556" s="11"/>
    </row>
    <row r="557" spans="1:82" x14ac:dyDescent="0.2">
      <c r="A557" s="11"/>
      <c r="B557" s="11"/>
      <c r="C557" s="11"/>
      <c r="D557" s="11"/>
      <c r="E557" s="11"/>
      <c r="F557" s="11"/>
      <c r="G557" s="11"/>
      <c r="H557" s="11"/>
      <c r="I557" s="11"/>
      <c r="J557" s="11"/>
      <c r="K557" s="11"/>
      <c r="L557" s="11"/>
      <c r="M557" s="11"/>
      <c r="N557" s="11"/>
      <c r="O557" s="11"/>
      <c r="P557" s="11"/>
      <c r="Q557" s="11"/>
      <c r="R557" s="11"/>
      <c r="S557" s="11"/>
      <c r="T557" s="11"/>
      <c r="U557" s="11"/>
      <c r="V557" s="11"/>
      <c r="W557" s="11"/>
      <c r="X557" s="11"/>
      <c r="Y557" s="11"/>
      <c r="Z557" s="11"/>
      <c r="AA557" s="11"/>
      <c r="AB557" s="11"/>
      <c r="AC557" s="11"/>
      <c r="AD557" s="11"/>
      <c r="AE557" s="11"/>
      <c r="AF557" s="11"/>
      <c r="AG557" s="11"/>
      <c r="AH557" s="11"/>
      <c r="AI557" s="11"/>
      <c r="AJ557" s="11"/>
      <c r="AK557" s="11"/>
      <c r="AL557" s="11"/>
      <c r="AM557" s="11"/>
      <c r="AN557" s="11"/>
      <c r="AO557" s="11"/>
      <c r="AP557" s="11"/>
      <c r="AQ557" s="11"/>
      <c r="AR557" s="11"/>
      <c r="AS557" s="11"/>
      <c r="AT557" s="11"/>
      <c r="AU557" s="11"/>
      <c r="AV557" s="11"/>
      <c r="AW557" s="11"/>
      <c r="AX557" s="11"/>
      <c r="AY557" s="11"/>
      <c r="AZ557" s="11"/>
      <c r="BA557" s="11"/>
      <c r="BB557" s="11"/>
      <c r="BC557" s="11"/>
      <c r="BD557" s="11"/>
      <c r="BE557" s="11"/>
      <c r="BF557" s="11"/>
      <c r="BG557" s="11"/>
      <c r="BH557" s="11"/>
      <c r="BI557" s="11"/>
      <c r="BJ557" s="11"/>
      <c r="BK557" s="11"/>
      <c r="BL557" s="11"/>
      <c r="BM557" s="11"/>
      <c r="BN557" s="11"/>
      <c r="BO557" s="11"/>
      <c r="BP557" s="11"/>
      <c r="BQ557" s="11"/>
      <c r="BR557" s="11"/>
      <c r="BS557" s="11"/>
      <c r="BT557" s="11"/>
      <c r="BU557" s="11"/>
      <c r="BV557" s="11"/>
      <c r="BW557" s="11"/>
      <c r="BX557" s="11"/>
      <c r="BY557" s="11"/>
      <c r="BZ557" s="11"/>
      <c r="CA557" s="11"/>
      <c r="CB557" s="11"/>
      <c r="CC557" s="11"/>
      <c r="CD557" s="11"/>
    </row>
    <row r="558" spans="1:82" x14ac:dyDescent="0.2">
      <c r="A558" s="11"/>
      <c r="B558" s="11"/>
      <c r="C558" s="11"/>
      <c r="D558" s="11"/>
      <c r="E558" s="11"/>
      <c r="F558" s="11"/>
      <c r="G558" s="11"/>
      <c r="H558" s="11"/>
      <c r="I558" s="11"/>
      <c r="J558" s="11"/>
      <c r="K558" s="11"/>
      <c r="L558" s="11"/>
      <c r="M558" s="11"/>
      <c r="N558" s="11"/>
      <c r="O558" s="11"/>
      <c r="P558" s="11"/>
      <c r="Q558" s="11"/>
      <c r="R558" s="11"/>
      <c r="S558" s="11"/>
      <c r="T558" s="11"/>
      <c r="U558" s="11"/>
      <c r="V558" s="11"/>
      <c r="W558" s="11"/>
      <c r="X558" s="11"/>
      <c r="Y558" s="11"/>
      <c r="Z558" s="11"/>
      <c r="AA558" s="11"/>
      <c r="AB558" s="11"/>
      <c r="AC558" s="11"/>
      <c r="AD558" s="11"/>
      <c r="AE558" s="11"/>
      <c r="AF558" s="11"/>
      <c r="AG558" s="11"/>
      <c r="AH558" s="11"/>
      <c r="AI558" s="11"/>
      <c r="AJ558" s="11"/>
      <c r="AK558" s="11"/>
      <c r="AL558" s="11"/>
      <c r="AM558" s="11"/>
      <c r="AN558" s="11"/>
      <c r="AO558" s="11"/>
      <c r="AP558" s="11"/>
      <c r="AQ558" s="11"/>
      <c r="AR558" s="11"/>
      <c r="AS558" s="11"/>
      <c r="AT558" s="11"/>
      <c r="AU558" s="11"/>
      <c r="AV558" s="11"/>
      <c r="AW558" s="11"/>
      <c r="AX558" s="11"/>
      <c r="AY558" s="11"/>
      <c r="AZ558" s="11"/>
      <c r="BA558" s="11"/>
      <c r="BB558" s="11"/>
      <c r="BC558" s="11"/>
      <c r="BD558" s="11"/>
      <c r="BE558" s="11"/>
      <c r="BF558" s="11"/>
      <c r="BG558" s="11"/>
      <c r="BH558" s="11"/>
      <c r="BI558" s="11"/>
      <c r="BJ558" s="11"/>
      <c r="BK558" s="11"/>
      <c r="BL558" s="11"/>
      <c r="BM558" s="11"/>
      <c r="BN558" s="11"/>
      <c r="BO558" s="11"/>
      <c r="BP558" s="11"/>
      <c r="BQ558" s="11"/>
      <c r="BR558" s="11"/>
      <c r="BS558" s="11"/>
      <c r="BT558" s="11"/>
      <c r="BU558" s="11"/>
      <c r="BV558" s="11"/>
      <c r="BW558" s="11"/>
      <c r="BX558" s="11"/>
      <c r="BY558" s="11"/>
      <c r="BZ558" s="11"/>
      <c r="CA558" s="11"/>
      <c r="CB558" s="11"/>
      <c r="CC558" s="11"/>
      <c r="CD558" s="11"/>
    </row>
    <row r="559" spans="1:82" x14ac:dyDescent="0.2">
      <c r="A559" s="11"/>
      <c r="B559" s="11"/>
      <c r="C559" s="11"/>
      <c r="D559" s="11"/>
      <c r="E559" s="11"/>
      <c r="F559" s="11"/>
      <c r="G559" s="11"/>
      <c r="H559" s="11"/>
      <c r="I559" s="11"/>
      <c r="J559" s="11"/>
      <c r="K559" s="11"/>
      <c r="L559" s="11"/>
      <c r="M559" s="11"/>
      <c r="N559" s="11"/>
      <c r="O559" s="11"/>
      <c r="P559" s="11"/>
      <c r="Q559" s="11"/>
      <c r="R559" s="11"/>
      <c r="S559" s="11"/>
      <c r="T559" s="11"/>
      <c r="U559" s="11"/>
      <c r="V559" s="11"/>
      <c r="W559" s="11"/>
      <c r="X559" s="11"/>
      <c r="Y559" s="11"/>
      <c r="Z559" s="11"/>
      <c r="AA559" s="11"/>
      <c r="AB559" s="11"/>
      <c r="AC559" s="11"/>
      <c r="AD559" s="11"/>
      <c r="AE559" s="11"/>
      <c r="AF559" s="11"/>
      <c r="AG559" s="11"/>
      <c r="AH559" s="11"/>
      <c r="AI559" s="11"/>
      <c r="AJ559" s="11"/>
      <c r="AK559" s="11"/>
      <c r="AL559" s="11"/>
      <c r="AM559" s="11"/>
      <c r="AN559" s="11"/>
      <c r="AO559" s="11"/>
      <c r="AP559" s="11"/>
      <c r="AQ559" s="11"/>
      <c r="AR559" s="11"/>
      <c r="AS559" s="11"/>
      <c r="AT559" s="11"/>
      <c r="AU559" s="11"/>
      <c r="AV559" s="11"/>
      <c r="AW559" s="11"/>
      <c r="AX559" s="11"/>
      <c r="AY559" s="11"/>
      <c r="AZ559" s="11"/>
      <c r="BA559" s="11"/>
      <c r="BB559" s="11"/>
      <c r="BC559" s="11"/>
      <c r="BD559" s="11"/>
      <c r="BE559" s="11"/>
      <c r="BF559" s="11"/>
      <c r="BG559" s="11"/>
      <c r="BH559" s="11"/>
      <c r="BI559" s="11"/>
      <c r="BJ559" s="11"/>
      <c r="BK559" s="11"/>
      <c r="BL559" s="11"/>
      <c r="BM559" s="11"/>
      <c r="BN559" s="11"/>
      <c r="BO559" s="11"/>
      <c r="BP559" s="11"/>
      <c r="BQ559" s="11"/>
      <c r="BR559" s="11"/>
      <c r="BS559" s="11"/>
      <c r="BT559" s="11"/>
      <c r="BU559" s="11"/>
      <c r="BV559" s="11"/>
      <c r="BW559" s="11"/>
      <c r="BX559" s="11"/>
      <c r="BY559" s="11"/>
      <c r="BZ559" s="11"/>
      <c r="CA559" s="11"/>
      <c r="CB559" s="11"/>
      <c r="CC559" s="11"/>
      <c r="CD559" s="11"/>
    </row>
    <row r="560" spans="1:82" x14ac:dyDescent="0.2">
      <c r="A560" s="11"/>
      <c r="B560" s="11"/>
      <c r="C560" s="11"/>
      <c r="D560" s="11"/>
      <c r="E560" s="11"/>
      <c r="F560" s="11"/>
      <c r="G560" s="11"/>
      <c r="H560" s="11"/>
      <c r="I560" s="11"/>
      <c r="J560" s="11"/>
      <c r="K560" s="11"/>
      <c r="L560" s="11"/>
      <c r="M560" s="11"/>
      <c r="N560" s="11"/>
      <c r="O560" s="11"/>
      <c r="P560" s="11"/>
      <c r="Q560" s="11"/>
      <c r="R560" s="11"/>
      <c r="S560" s="11"/>
      <c r="T560" s="11"/>
      <c r="U560" s="11"/>
      <c r="V560" s="11"/>
      <c r="W560" s="11"/>
      <c r="X560" s="11"/>
      <c r="Y560" s="11"/>
      <c r="Z560" s="11"/>
      <c r="AA560" s="11"/>
      <c r="AB560" s="11"/>
      <c r="AC560" s="11"/>
      <c r="AD560" s="11"/>
      <c r="AE560" s="11"/>
      <c r="AF560" s="11"/>
      <c r="AG560" s="11"/>
      <c r="AH560" s="11"/>
      <c r="AI560" s="11"/>
      <c r="AJ560" s="11"/>
      <c r="AK560" s="11"/>
      <c r="AL560" s="11"/>
      <c r="AM560" s="11"/>
      <c r="AN560" s="11"/>
      <c r="AO560" s="11"/>
      <c r="AP560" s="11"/>
      <c r="AQ560" s="11"/>
      <c r="AR560" s="11"/>
      <c r="AS560" s="11"/>
      <c r="AT560" s="11"/>
      <c r="AU560" s="11"/>
      <c r="AV560" s="11"/>
      <c r="AW560" s="11"/>
      <c r="AX560" s="11"/>
      <c r="AY560" s="11"/>
      <c r="AZ560" s="11"/>
      <c r="BA560" s="11"/>
      <c r="BB560" s="11"/>
      <c r="BC560" s="11"/>
      <c r="BD560" s="11"/>
      <c r="BE560" s="11"/>
      <c r="BF560" s="11"/>
      <c r="BG560" s="11"/>
      <c r="BH560" s="11"/>
      <c r="BI560" s="11"/>
      <c r="BJ560" s="11"/>
      <c r="BK560" s="11"/>
      <c r="BL560" s="11"/>
      <c r="BM560" s="11"/>
      <c r="BN560" s="11"/>
      <c r="BO560" s="11"/>
      <c r="BP560" s="11"/>
      <c r="BQ560" s="11"/>
      <c r="BR560" s="11"/>
      <c r="BS560" s="11"/>
      <c r="BT560" s="11"/>
      <c r="BU560" s="11"/>
      <c r="BV560" s="11"/>
      <c r="BW560" s="11"/>
      <c r="BX560" s="11"/>
      <c r="BY560" s="11"/>
      <c r="BZ560" s="11"/>
      <c r="CA560" s="11"/>
      <c r="CB560" s="11"/>
      <c r="CC560" s="11"/>
      <c r="CD560" s="11"/>
    </row>
    <row r="561" spans="1:82" x14ac:dyDescent="0.2">
      <c r="A561" s="11"/>
      <c r="B561" s="11"/>
      <c r="C561" s="11"/>
      <c r="D561" s="11"/>
      <c r="E561" s="11"/>
      <c r="F561" s="11"/>
      <c r="G561" s="11"/>
      <c r="H561" s="11"/>
      <c r="I561" s="11"/>
      <c r="J561" s="11"/>
      <c r="K561" s="11"/>
      <c r="L561" s="11"/>
      <c r="M561" s="11"/>
      <c r="N561" s="11"/>
      <c r="O561" s="11"/>
      <c r="P561" s="11"/>
      <c r="Q561" s="11"/>
      <c r="R561" s="11"/>
      <c r="S561" s="11"/>
      <c r="T561" s="11"/>
      <c r="U561" s="11"/>
      <c r="V561" s="11"/>
      <c r="W561" s="11"/>
      <c r="X561" s="11"/>
      <c r="Y561" s="11"/>
      <c r="Z561" s="11"/>
      <c r="AA561" s="11"/>
      <c r="AB561" s="11"/>
      <c r="AC561" s="11"/>
      <c r="AD561" s="11"/>
      <c r="AE561" s="11"/>
      <c r="AF561" s="11"/>
      <c r="AG561" s="11"/>
      <c r="AH561" s="11"/>
      <c r="AI561" s="11"/>
      <c r="AJ561" s="11"/>
      <c r="AK561" s="11"/>
      <c r="AL561" s="11"/>
      <c r="AM561" s="11"/>
      <c r="AN561" s="11"/>
      <c r="AO561" s="11"/>
      <c r="AP561" s="11"/>
      <c r="AQ561" s="11"/>
      <c r="AR561" s="11"/>
      <c r="AS561" s="11"/>
      <c r="AT561" s="11"/>
      <c r="AU561" s="11"/>
      <c r="AV561" s="11"/>
      <c r="AW561" s="11"/>
      <c r="AX561" s="11"/>
      <c r="AY561" s="11"/>
      <c r="AZ561" s="11"/>
      <c r="BA561" s="11"/>
      <c r="BB561" s="11"/>
      <c r="BC561" s="11"/>
      <c r="BD561" s="11"/>
      <c r="BE561" s="11"/>
      <c r="BF561" s="11"/>
      <c r="BG561" s="11"/>
      <c r="BH561" s="11"/>
      <c r="BI561" s="11"/>
      <c r="BJ561" s="11"/>
      <c r="BK561" s="11"/>
      <c r="BL561" s="11"/>
      <c r="BM561" s="11"/>
      <c r="BN561" s="11"/>
      <c r="BO561" s="11"/>
      <c r="BP561" s="11"/>
      <c r="BQ561" s="11"/>
      <c r="BR561" s="11"/>
      <c r="BS561" s="11"/>
      <c r="BT561" s="11"/>
      <c r="BU561" s="11"/>
      <c r="BV561" s="11"/>
      <c r="BW561" s="11"/>
      <c r="BX561" s="11"/>
      <c r="BY561" s="11"/>
      <c r="BZ561" s="11"/>
      <c r="CA561" s="11"/>
      <c r="CB561" s="11"/>
      <c r="CC561" s="11"/>
      <c r="CD561" s="11"/>
    </row>
    <row r="562" spans="1:82" x14ac:dyDescent="0.2">
      <c r="A562" s="11"/>
      <c r="B562" s="11"/>
      <c r="C562" s="11"/>
      <c r="D562" s="11"/>
      <c r="E562" s="11"/>
      <c r="F562" s="11"/>
      <c r="G562" s="11"/>
      <c r="H562" s="11"/>
      <c r="I562" s="11"/>
      <c r="J562" s="11"/>
      <c r="K562" s="11"/>
      <c r="L562" s="11"/>
      <c r="M562" s="11"/>
      <c r="N562" s="11"/>
      <c r="O562" s="11"/>
      <c r="P562" s="11"/>
      <c r="Q562" s="11"/>
      <c r="R562" s="11"/>
      <c r="S562" s="11"/>
      <c r="T562" s="11"/>
      <c r="U562" s="11"/>
      <c r="V562" s="11"/>
      <c r="W562" s="11"/>
      <c r="X562" s="11"/>
      <c r="Y562" s="11"/>
      <c r="Z562" s="11"/>
      <c r="AA562" s="11"/>
      <c r="AB562" s="11"/>
      <c r="AC562" s="11"/>
      <c r="AD562" s="11"/>
      <c r="AE562" s="11"/>
      <c r="AF562" s="11"/>
      <c r="AG562" s="11"/>
      <c r="AH562" s="11"/>
      <c r="AI562" s="11"/>
      <c r="AJ562" s="11"/>
      <c r="AK562" s="11"/>
      <c r="AL562" s="11"/>
      <c r="AM562" s="11"/>
      <c r="AN562" s="11"/>
      <c r="AO562" s="11"/>
      <c r="AP562" s="11"/>
      <c r="AQ562" s="11"/>
      <c r="AR562" s="11"/>
      <c r="AS562" s="11"/>
      <c r="AT562" s="11"/>
      <c r="AU562" s="11"/>
      <c r="AV562" s="11"/>
      <c r="AW562" s="11"/>
      <c r="AX562" s="11"/>
      <c r="AY562" s="11"/>
      <c r="AZ562" s="11"/>
      <c r="BA562" s="11"/>
      <c r="BB562" s="11"/>
      <c r="BC562" s="11"/>
      <c r="BD562" s="11"/>
      <c r="BE562" s="11"/>
      <c r="BF562" s="11"/>
      <c r="BG562" s="11"/>
      <c r="BH562" s="11"/>
      <c r="BI562" s="11"/>
      <c r="BJ562" s="11"/>
      <c r="BK562" s="11"/>
      <c r="BL562" s="11"/>
      <c r="BM562" s="11"/>
      <c r="BN562" s="11"/>
      <c r="BO562" s="11"/>
      <c r="BP562" s="11"/>
      <c r="BQ562" s="11"/>
      <c r="BR562" s="11"/>
      <c r="BS562" s="11"/>
      <c r="BT562" s="11"/>
      <c r="BU562" s="11"/>
      <c r="BV562" s="11"/>
      <c r="BW562" s="11"/>
      <c r="BX562" s="11"/>
      <c r="BY562" s="11"/>
      <c r="BZ562" s="11"/>
      <c r="CA562" s="11"/>
      <c r="CB562" s="11"/>
      <c r="CC562" s="11"/>
      <c r="CD562" s="11"/>
    </row>
    <row r="563" spans="1:82" x14ac:dyDescent="0.2">
      <c r="A563" s="11"/>
      <c r="B563" s="11"/>
      <c r="C563" s="11"/>
      <c r="D563" s="11"/>
      <c r="E563" s="11"/>
      <c r="F563" s="11"/>
      <c r="G563" s="11"/>
      <c r="H563" s="11"/>
      <c r="I563" s="11"/>
      <c r="J563" s="11"/>
      <c r="K563" s="11"/>
      <c r="L563" s="11"/>
      <c r="M563" s="11"/>
      <c r="N563" s="11"/>
      <c r="O563" s="11"/>
      <c r="P563" s="11"/>
      <c r="Q563" s="11"/>
      <c r="R563" s="11"/>
      <c r="S563" s="11"/>
      <c r="T563" s="11"/>
      <c r="U563" s="11"/>
      <c r="V563" s="11"/>
      <c r="W563" s="11"/>
      <c r="X563" s="11"/>
      <c r="Y563" s="11"/>
      <c r="Z563" s="11"/>
      <c r="AA563" s="11"/>
      <c r="AB563" s="11"/>
      <c r="AC563" s="11"/>
      <c r="AD563" s="11"/>
      <c r="AE563" s="11"/>
      <c r="AF563" s="11"/>
      <c r="AG563" s="11"/>
      <c r="AH563" s="11"/>
      <c r="AI563" s="11"/>
      <c r="AJ563" s="11"/>
      <c r="AK563" s="11"/>
      <c r="AL563" s="11"/>
      <c r="AM563" s="11"/>
      <c r="AN563" s="11"/>
      <c r="AO563" s="11"/>
      <c r="AP563" s="11"/>
      <c r="AQ563" s="11"/>
      <c r="AR563" s="11"/>
      <c r="AS563" s="11"/>
      <c r="AT563" s="11"/>
      <c r="AU563" s="11"/>
      <c r="AV563" s="11"/>
      <c r="AW563" s="11"/>
      <c r="AX563" s="11"/>
      <c r="AY563" s="11"/>
      <c r="AZ563" s="11"/>
      <c r="BA563" s="11"/>
      <c r="BB563" s="11"/>
      <c r="BC563" s="11"/>
      <c r="BD563" s="11"/>
      <c r="BE563" s="11"/>
      <c r="BF563" s="11"/>
      <c r="BG563" s="11"/>
      <c r="BH563" s="11"/>
      <c r="BI563" s="11"/>
      <c r="BJ563" s="11"/>
      <c r="BK563" s="11"/>
      <c r="BL563" s="11"/>
      <c r="BM563" s="11"/>
      <c r="BN563" s="11"/>
      <c r="BO563" s="11"/>
      <c r="BP563" s="11"/>
      <c r="BQ563" s="11"/>
      <c r="BR563" s="11"/>
      <c r="BS563" s="11"/>
      <c r="BT563" s="11"/>
      <c r="BU563" s="11"/>
      <c r="BV563" s="11"/>
      <c r="BW563" s="11"/>
      <c r="BX563" s="11"/>
      <c r="BY563" s="11"/>
      <c r="BZ563" s="11"/>
      <c r="CA563" s="11"/>
      <c r="CB563" s="11"/>
      <c r="CC563" s="11"/>
      <c r="CD563" s="11"/>
    </row>
    <row r="564" spans="1:82" x14ac:dyDescent="0.2">
      <c r="A564" s="11"/>
      <c r="B564" s="11"/>
      <c r="C564" s="11"/>
      <c r="D564" s="11"/>
      <c r="E564" s="11"/>
      <c r="F564" s="11"/>
      <c r="G564" s="11"/>
      <c r="H564" s="11"/>
      <c r="I564" s="11"/>
      <c r="J564" s="11"/>
      <c r="K564" s="11"/>
      <c r="L564" s="11"/>
      <c r="M564" s="11"/>
      <c r="N564" s="11"/>
      <c r="O564" s="11"/>
      <c r="P564" s="11"/>
      <c r="Q564" s="11"/>
      <c r="R564" s="11"/>
      <c r="S564" s="11"/>
      <c r="T564" s="11"/>
      <c r="U564" s="11"/>
      <c r="V564" s="11"/>
      <c r="W564" s="11"/>
      <c r="X564" s="11"/>
      <c r="Y564" s="11"/>
      <c r="Z564" s="11"/>
      <c r="AA564" s="11"/>
      <c r="AB564" s="11"/>
      <c r="AC564" s="11"/>
      <c r="AD564" s="11"/>
      <c r="AE564" s="11"/>
      <c r="AF564" s="11"/>
      <c r="AG564" s="11"/>
      <c r="AH564" s="11"/>
      <c r="AI564" s="11"/>
      <c r="AJ564" s="11"/>
      <c r="AK564" s="11"/>
      <c r="AL564" s="11"/>
      <c r="AM564" s="11"/>
      <c r="AN564" s="11"/>
      <c r="AO564" s="11"/>
      <c r="AP564" s="11"/>
      <c r="AQ564" s="11"/>
      <c r="AR564" s="11"/>
      <c r="AS564" s="11"/>
      <c r="AT564" s="11"/>
      <c r="AU564" s="11"/>
      <c r="AV564" s="11"/>
      <c r="AW564" s="11"/>
      <c r="AX564" s="11"/>
      <c r="AY564" s="11"/>
      <c r="AZ564" s="11"/>
      <c r="BA564" s="11"/>
      <c r="BB564" s="11"/>
      <c r="BC564" s="11"/>
      <c r="BD564" s="11"/>
      <c r="BE564" s="11"/>
      <c r="BF564" s="11"/>
      <c r="BG564" s="11"/>
      <c r="BH564" s="11"/>
      <c r="BI564" s="11"/>
      <c r="BJ564" s="11"/>
      <c r="BK564" s="11"/>
      <c r="BL564" s="11"/>
      <c r="BM564" s="11"/>
      <c r="BN564" s="11"/>
      <c r="BO564" s="11"/>
      <c r="BP564" s="11"/>
      <c r="BQ564" s="11"/>
      <c r="BR564" s="11"/>
      <c r="BS564" s="11"/>
      <c r="BT564" s="11"/>
      <c r="BU564" s="11"/>
      <c r="BV564" s="11"/>
      <c r="BW564" s="11"/>
      <c r="BX564" s="11"/>
      <c r="BY564" s="11"/>
      <c r="BZ564" s="11"/>
      <c r="CA564" s="11"/>
      <c r="CB564" s="11"/>
      <c r="CC564" s="11"/>
      <c r="CD564" s="11"/>
    </row>
    <row r="565" spans="1:82" x14ac:dyDescent="0.2">
      <c r="A565" s="11"/>
      <c r="B565" s="11"/>
      <c r="C565" s="11"/>
      <c r="D565" s="11"/>
      <c r="E565" s="11"/>
      <c r="F565" s="11"/>
      <c r="G565" s="11"/>
      <c r="H565" s="11"/>
      <c r="I565" s="11"/>
      <c r="J565" s="11"/>
      <c r="K565" s="11"/>
      <c r="L565" s="11"/>
      <c r="M565" s="11"/>
      <c r="N565" s="11"/>
      <c r="O565" s="11"/>
      <c r="P565" s="11"/>
      <c r="Q565" s="11"/>
      <c r="R565" s="11"/>
      <c r="S565" s="11"/>
      <c r="T565" s="11"/>
      <c r="U565" s="11"/>
      <c r="V565" s="11"/>
      <c r="W565" s="11"/>
      <c r="X565" s="11"/>
      <c r="Y565" s="11"/>
      <c r="Z565" s="11"/>
      <c r="AA565" s="11"/>
      <c r="AB565" s="11"/>
      <c r="AC565" s="11"/>
      <c r="AD565" s="11"/>
      <c r="AE565" s="11"/>
      <c r="AF565" s="11"/>
      <c r="AG565" s="11"/>
      <c r="AH565" s="11"/>
      <c r="AI565" s="11"/>
      <c r="AJ565" s="11"/>
      <c r="AK565" s="11"/>
      <c r="AL565" s="11"/>
      <c r="AM565" s="11"/>
      <c r="AN565" s="11"/>
      <c r="AO565" s="11"/>
      <c r="AP565" s="11"/>
      <c r="AQ565" s="11"/>
      <c r="AR565" s="11"/>
      <c r="AS565" s="11"/>
      <c r="AT565" s="11"/>
      <c r="AU565" s="11"/>
      <c r="AV565" s="11"/>
      <c r="AW565" s="11"/>
      <c r="AX565" s="11"/>
      <c r="AY565" s="11"/>
      <c r="AZ565" s="11"/>
      <c r="BA565" s="11"/>
      <c r="BB565" s="11"/>
      <c r="BC565" s="11"/>
      <c r="BD565" s="11"/>
      <c r="BE565" s="11"/>
      <c r="BF565" s="11"/>
      <c r="BG565" s="11"/>
      <c r="BH565" s="11"/>
      <c r="BI565" s="11"/>
      <c r="BJ565" s="11"/>
      <c r="BK565" s="11"/>
      <c r="BL565" s="11"/>
      <c r="BM565" s="11"/>
      <c r="BN565" s="11"/>
      <c r="BO565" s="11"/>
      <c r="BP565" s="11"/>
      <c r="BQ565" s="11"/>
      <c r="BR565" s="11"/>
      <c r="BS565" s="11"/>
      <c r="BT565" s="11"/>
      <c r="BU565" s="11"/>
      <c r="BV565" s="11"/>
      <c r="BW565" s="11"/>
      <c r="BX565" s="11"/>
      <c r="BY565" s="11"/>
      <c r="BZ565" s="11"/>
      <c r="CA565" s="11"/>
      <c r="CB565" s="11"/>
      <c r="CC565" s="11"/>
      <c r="CD565" s="11"/>
    </row>
    <row r="566" spans="1:82" x14ac:dyDescent="0.2">
      <c r="A566" s="11"/>
      <c r="B566" s="11"/>
      <c r="C566" s="11"/>
      <c r="D566" s="11"/>
      <c r="E566" s="11"/>
      <c r="F566" s="11"/>
      <c r="G566" s="11"/>
      <c r="H566" s="11"/>
      <c r="I566" s="11"/>
      <c r="J566" s="11"/>
      <c r="K566" s="11"/>
      <c r="L566" s="11"/>
      <c r="M566" s="11"/>
      <c r="N566" s="11"/>
      <c r="O566" s="11"/>
      <c r="P566" s="11"/>
      <c r="Q566" s="11"/>
      <c r="R566" s="11"/>
      <c r="S566" s="11"/>
      <c r="T566" s="11"/>
      <c r="U566" s="11"/>
      <c r="V566" s="11"/>
      <c r="W566" s="11"/>
      <c r="X566" s="11"/>
      <c r="Y566" s="11"/>
      <c r="Z566" s="11"/>
      <c r="AA566" s="11"/>
      <c r="AB566" s="11"/>
      <c r="AC566" s="11"/>
      <c r="AD566" s="11"/>
      <c r="AE566" s="11"/>
      <c r="AF566" s="11"/>
      <c r="AG566" s="11"/>
      <c r="AH566" s="11"/>
      <c r="AI566" s="11"/>
      <c r="AJ566" s="11"/>
      <c r="AK566" s="11"/>
      <c r="AL566" s="11"/>
      <c r="AM566" s="11"/>
      <c r="AN566" s="11"/>
      <c r="AO566" s="11"/>
      <c r="AP566" s="11"/>
      <c r="AQ566" s="11"/>
      <c r="AR566" s="11"/>
      <c r="AS566" s="11"/>
      <c r="AT566" s="11"/>
      <c r="AU566" s="11"/>
      <c r="AV566" s="11"/>
      <c r="AW566" s="11"/>
      <c r="AX566" s="11"/>
      <c r="AY566" s="11"/>
      <c r="AZ566" s="11"/>
      <c r="BA566" s="11"/>
      <c r="BB566" s="11"/>
      <c r="BC566" s="11"/>
      <c r="BD566" s="11"/>
      <c r="BE566" s="11"/>
      <c r="BF566" s="11"/>
      <c r="BG566" s="11"/>
      <c r="BH566" s="11"/>
      <c r="BI566" s="11"/>
      <c r="BJ566" s="11"/>
      <c r="BK566" s="11"/>
      <c r="BL566" s="11"/>
      <c r="BM566" s="11"/>
      <c r="BN566" s="11"/>
      <c r="BO566" s="11"/>
      <c r="BP566" s="11"/>
      <c r="BQ566" s="11"/>
      <c r="BR566" s="11"/>
      <c r="BS566" s="11"/>
      <c r="BT566" s="11"/>
      <c r="BU566" s="11"/>
      <c r="BV566" s="11"/>
      <c r="BW566" s="11"/>
      <c r="BX566" s="11"/>
      <c r="BY566" s="11"/>
      <c r="BZ566" s="11"/>
      <c r="CA566" s="11"/>
      <c r="CB566" s="11"/>
      <c r="CC566" s="11"/>
      <c r="CD566" s="11"/>
    </row>
    <row r="567" spans="1:82" x14ac:dyDescent="0.2">
      <c r="A567" s="11"/>
      <c r="B567" s="11"/>
      <c r="C567" s="11"/>
      <c r="D567" s="11"/>
      <c r="E567" s="11"/>
      <c r="F567" s="11"/>
      <c r="G567" s="11"/>
      <c r="H567" s="11"/>
      <c r="I567" s="11"/>
      <c r="J567" s="11"/>
      <c r="K567" s="11"/>
      <c r="L567" s="11"/>
      <c r="M567" s="11"/>
      <c r="N567" s="11"/>
      <c r="O567" s="11"/>
      <c r="P567" s="11"/>
      <c r="Q567" s="11"/>
      <c r="R567" s="11"/>
      <c r="S567" s="11"/>
      <c r="T567" s="11"/>
      <c r="U567" s="11"/>
      <c r="V567" s="11"/>
      <c r="W567" s="11"/>
      <c r="X567" s="11"/>
      <c r="Y567" s="11"/>
      <c r="Z567" s="11"/>
      <c r="AA567" s="11"/>
      <c r="AB567" s="11"/>
      <c r="AC567" s="11"/>
      <c r="AD567" s="11"/>
      <c r="AE567" s="11"/>
      <c r="AF567" s="11"/>
      <c r="AG567" s="11"/>
      <c r="AH567" s="11"/>
      <c r="AI567" s="11"/>
      <c r="AJ567" s="11"/>
      <c r="AK567" s="11"/>
      <c r="AL567" s="11"/>
      <c r="AM567" s="11"/>
      <c r="AN567" s="11"/>
      <c r="AO567" s="11"/>
      <c r="AP567" s="11"/>
      <c r="AQ567" s="11"/>
      <c r="AR567" s="11"/>
      <c r="AS567" s="11"/>
      <c r="AT567" s="11"/>
      <c r="AU567" s="11"/>
      <c r="AV567" s="11"/>
      <c r="AW567" s="11"/>
      <c r="AX567" s="11"/>
      <c r="AY567" s="11"/>
      <c r="AZ567" s="11"/>
      <c r="BA567" s="11"/>
      <c r="BB567" s="11"/>
      <c r="BC567" s="11"/>
      <c r="BD567" s="11"/>
      <c r="BE567" s="11"/>
      <c r="BF567" s="11"/>
      <c r="BG567" s="11"/>
      <c r="BH567" s="11"/>
      <c r="BI567" s="11"/>
      <c r="BJ567" s="11"/>
      <c r="BK567" s="11"/>
      <c r="BL567" s="11"/>
      <c r="BM567" s="11"/>
      <c r="BN567" s="11"/>
      <c r="BO567" s="11"/>
      <c r="BP567" s="11"/>
      <c r="BQ567" s="11"/>
      <c r="BR567" s="11"/>
      <c r="BS567" s="11"/>
      <c r="BT567" s="11"/>
      <c r="BU567" s="11"/>
      <c r="BV567" s="11"/>
      <c r="BW567" s="11"/>
      <c r="BX567" s="11"/>
      <c r="BY567" s="11"/>
      <c r="BZ567" s="11"/>
      <c r="CA567" s="11"/>
      <c r="CB567" s="11"/>
      <c r="CC567" s="11"/>
      <c r="CD567" s="11"/>
    </row>
    <row r="568" spans="1:82" x14ac:dyDescent="0.2">
      <c r="A568" s="11"/>
      <c r="B568" s="11"/>
      <c r="C568" s="11"/>
      <c r="D568" s="11"/>
      <c r="E568" s="11"/>
      <c r="F568" s="11"/>
      <c r="G568" s="11"/>
      <c r="H568" s="11"/>
      <c r="I568" s="11"/>
      <c r="J568" s="11"/>
      <c r="K568" s="11"/>
      <c r="L568" s="11"/>
      <c r="M568" s="11"/>
      <c r="N568" s="11"/>
      <c r="O568" s="11"/>
      <c r="P568" s="11"/>
      <c r="Q568" s="11"/>
      <c r="R568" s="11"/>
      <c r="S568" s="11"/>
      <c r="T568" s="11"/>
      <c r="U568" s="11"/>
      <c r="V568" s="11"/>
      <c r="W568" s="11"/>
      <c r="X568" s="11"/>
      <c r="Y568" s="11"/>
      <c r="Z568" s="11"/>
      <c r="AA568" s="11"/>
      <c r="AB568" s="11"/>
      <c r="AC568" s="11"/>
      <c r="AD568" s="11"/>
      <c r="AE568" s="11"/>
      <c r="AF568" s="11"/>
      <c r="AG568" s="11"/>
      <c r="AH568" s="11"/>
      <c r="AI568" s="11"/>
      <c r="AJ568" s="11"/>
      <c r="AK568" s="11"/>
      <c r="AL568" s="11"/>
      <c r="AM568" s="11"/>
      <c r="AN568" s="11"/>
      <c r="AO568" s="11"/>
      <c r="AP568" s="11"/>
      <c r="AQ568" s="11"/>
      <c r="AR568" s="11"/>
      <c r="AS568" s="11"/>
      <c r="AT568" s="11"/>
      <c r="AU568" s="11"/>
      <c r="AV568" s="11"/>
      <c r="AW568" s="11"/>
      <c r="AX568" s="11"/>
      <c r="AY568" s="11"/>
      <c r="AZ568" s="11"/>
      <c r="BA568" s="11"/>
      <c r="BB568" s="11"/>
      <c r="BC568" s="11"/>
      <c r="BD568" s="11"/>
      <c r="BE568" s="11"/>
      <c r="BF568" s="11"/>
      <c r="BG568" s="11"/>
      <c r="BH568" s="11"/>
      <c r="BI568" s="11"/>
      <c r="BJ568" s="11"/>
      <c r="BK568" s="11"/>
      <c r="BL568" s="11"/>
      <c r="BM568" s="11"/>
      <c r="BN568" s="11"/>
      <c r="BO568" s="11"/>
      <c r="BP568" s="11"/>
      <c r="BQ568" s="11"/>
      <c r="BR568" s="11"/>
      <c r="BS568" s="11"/>
      <c r="BT568" s="11"/>
      <c r="BU568" s="11"/>
      <c r="BV568" s="11"/>
      <c r="BW568" s="11"/>
      <c r="BX568" s="11"/>
      <c r="BY568" s="11"/>
      <c r="BZ568" s="11"/>
      <c r="CA568" s="11"/>
      <c r="CB568" s="11"/>
      <c r="CC568" s="11"/>
      <c r="CD568" s="11"/>
    </row>
    <row r="569" spans="1:82" x14ac:dyDescent="0.2">
      <c r="A569" s="11"/>
      <c r="B569" s="11"/>
      <c r="C569" s="11"/>
      <c r="D569" s="11"/>
      <c r="E569" s="11"/>
      <c r="F569" s="11"/>
      <c r="G569" s="11"/>
      <c r="H569" s="11"/>
      <c r="I569" s="11"/>
      <c r="J569" s="11"/>
      <c r="K569" s="11"/>
      <c r="L569" s="11"/>
      <c r="M569" s="11"/>
      <c r="N569" s="11"/>
      <c r="O569" s="11"/>
      <c r="P569" s="11"/>
      <c r="Q569" s="11"/>
      <c r="R569" s="11"/>
      <c r="S569" s="11"/>
      <c r="T569" s="11"/>
      <c r="U569" s="11"/>
      <c r="V569" s="11"/>
      <c r="W569" s="11"/>
      <c r="X569" s="11"/>
      <c r="Y569" s="11"/>
      <c r="Z569" s="11"/>
      <c r="AA569" s="11"/>
      <c r="AB569" s="11"/>
      <c r="AC569" s="11"/>
      <c r="AD569" s="11"/>
      <c r="AE569" s="11"/>
      <c r="AF569" s="11"/>
      <c r="AG569" s="11"/>
      <c r="AH569" s="11"/>
      <c r="AI569" s="11"/>
      <c r="AJ569" s="11"/>
      <c r="AK569" s="11"/>
      <c r="AL569" s="11"/>
      <c r="AM569" s="11"/>
      <c r="AN569" s="11"/>
      <c r="AO569" s="11"/>
      <c r="AP569" s="11"/>
      <c r="AQ569" s="11"/>
      <c r="AR569" s="11"/>
      <c r="AS569" s="11"/>
      <c r="AT569" s="11"/>
      <c r="AU569" s="11"/>
      <c r="AV569" s="11"/>
      <c r="AW569" s="11"/>
      <c r="AX569" s="11"/>
      <c r="AY569" s="11"/>
      <c r="AZ569" s="11"/>
      <c r="BA569" s="11"/>
      <c r="BB569" s="11"/>
      <c r="BC569" s="11"/>
      <c r="BD569" s="11"/>
      <c r="BE569" s="11"/>
      <c r="BF569" s="11"/>
      <c r="BG569" s="11"/>
      <c r="BH569" s="11"/>
      <c r="BI569" s="11"/>
      <c r="BJ569" s="11"/>
      <c r="BK569" s="11"/>
      <c r="BL569" s="11"/>
      <c r="BM569" s="11"/>
      <c r="BN569" s="11"/>
      <c r="BO569" s="11"/>
      <c r="BP569" s="11"/>
      <c r="BQ569" s="11"/>
      <c r="BR569" s="11"/>
      <c r="BS569" s="11"/>
      <c r="BT569" s="11"/>
      <c r="BU569" s="11"/>
      <c r="BV569" s="11"/>
      <c r="BW569" s="11"/>
      <c r="BX569" s="11"/>
      <c r="BY569" s="11"/>
      <c r="BZ569" s="11"/>
      <c r="CA569" s="11"/>
      <c r="CB569" s="11"/>
      <c r="CC569" s="11"/>
      <c r="CD569" s="11"/>
    </row>
    <row r="570" spans="1:82" x14ac:dyDescent="0.2">
      <c r="A570" s="11"/>
      <c r="B570" s="11"/>
      <c r="C570" s="11"/>
      <c r="D570" s="11"/>
      <c r="E570" s="11"/>
      <c r="F570" s="11"/>
      <c r="G570" s="11"/>
      <c r="H570" s="11"/>
      <c r="I570" s="11"/>
      <c r="J570" s="11"/>
      <c r="K570" s="11"/>
      <c r="L570" s="11"/>
      <c r="M570" s="11"/>
      <c r="N570" s="11"/>
      <c r="O570" s="11"/>
      <c r="P570" s="11"/>
      <c r="Q570" s="11"/>
      <c r="R570" s="11"/>
      <c r="S570" s="11"/>
      <c r="T570" s="11"/>
      <c r="U570" s="11"/>
      <c r="V570" s="11"/>
      <c r="W570" s="11"/>
      <c r="X570" s="11"/>
      <c r="Y570" s="11"/>
      <c r="Z570" s="11"/>
      <c r="AA570" s="11"/>
      <c r="AB570" s="11"/>
      <c r="AC570" s="11"/>
      <c r="AD570" s="11"/>
      <c r="AE570" s="11"/>
      <c r="AF570" s="11"/>
      <c r="AG570" s="11"/>
      <c r="AH570" s="11"/>
      <c r="AI570" s="11"/>
      <c r="AJ570" s="11"/>
      <c r="AK570" s="11"/>
      <c r="AL570" s="11"/>
      <c r="AM570" s="11"/>
      <c r="AN570" s="11"/>
      <c r="AO570" s="11"/>
      <c r="AP570" s="11"/>
      <c r="AQ570" s="11"/>
      <c r="AR570" s="11"/>
      <c r="AS570" s="11"/>
      <c r="AT570" s="11"/>
      <c r="AU570" s="11"/>
      <c r="AV570" s="11"/>
      <c r="AW570" s="11"/>
      <c r="AX570" s="11"/>
      <c r="AY570" s="11"/>
      <c r="AZ570" s="11"/>
      <c r="BA570" s="11"/>
      <c r="BB570" s="11"/>
      <c r="BC570" s="11"/>
      <c r="BD570" s="11"/>
      <c r="BE570" s="11"/>
      <c r="BF570" s="11"/>
      <c r="BG570" s="11"/>
      <c r="BH570" s="11"/>
      <c r="BI570" s="11"/>
      <c r="BJ570" s="11"/>
      <c r="BK570" s="11"/>
      <c r="BL570" s="11"/>
      <c r="BM570" s="11"/>
      <c r="BN570" s="11"/>
      <c r="BO570" s="11"/>
      <c r="BP570" s="11"/>
      <c r="BQ570" s="11"/>
      <c r="BR570" s="11"/>
      <c r="BS570" s="11"/>
      <c r="BT570" s="11"/>
      <c r="BU570" s="11"/>
      <c r="BV570" s="11"/>
      <c r="BW570" s="11"/>
      <c r="BX570" s="11"/>
      <c r="BY570" s="11"/>
      <c r="BZ570" s="11"/>
      <c r="CA570" s="11"/>
      <c r="CB570" s="11"/>
      <c r="CC570" s="11"/>
      <c r="CD570" s="11"/>
    </row>
    <row r="571" spans="1:82" x14ac:dyDescent="0.2">
      <c r="A571" s="11"/>
      <c r="B571" s="11"/>
      <c r="C571" s="11"/>
      <c r="D571" s="11"/>
      <c r="E571" s="11"/>
      <c r="F571" s="11"/>
      <c r="G571" s="11"/>
      <c r="H571" s="11"/>
      <c r="I571" s="11"/>
      <c r="J571" s="11"/>
      <c r="K571" s="11"/>
      <c r="L571" s="11"/>
      <c r="M571" s="11"/>
      <c r="N571" s="11"/>
      <c r="O571" s="11"/>
      <c r="P571" s="11"/>
      <c r="Q571" s="11"/>
      <c r="R571" s="11"/>
      <c r="S571" s="11"/>
      <c r="T571" s="11"/>
      <c r="U571" s="11"/>
      <c r="V571" s="11"/>
      <c r="W571" s="11"/>
      <c r="X571" s="11"/>
      <c r="Y571" s="11"/>
      <c r="Z571" s="11"/>
      <c r="AA571" s="11"/>
      <c r="AB571" s="11"/>
      <c r="AC571" s="11"/>
      <c r="AD571" s="11"/>
      <c r="AE571" s="11"/>
      <c r="AF571" s="11"/>
      <c r="AG571" s="11"/>
      <c r="AH571" s="11"/>
      <c r="AI571" s="11"/>
      <c r="AJ571" s="11"/>
      <c r="AK571" s="11"/>
      <c r="AL571" s="11"/>
      <c r="AM571" s="11"/>
      <c r="AN571" s="11"/>
      <c r="AO571" s="11"/>
      <c r="AP571" s="11"/>
      <c r="AQ571" s="11"/>
      <c r="AR571" s="11"/>
      <c r="AS571" s="11"/>
      <c r="AT571" s="11"/>
      <c r="AU571" s="11"/>
      <c r="AV571" s="11"/>
      <c r="AW571" s="11"/>
      <c r="AX571" s="11"/>
      <c r="AY571" s="11"/>
      <c r="AZ571" s="11"/>
      <c r="BA571" s="11"/>
      <c r="BB571" s="11"/>
      <c r="BC571" s="11"/>
      <c r="BD571" s="11"/>
      <c r="BE571" s="11"/>
      <c r="BF571" s="11"/>
      <c r="BG571" s="11"/>
      <c r="BH571" s="11"/>
      <c r="BI571" s="11"/>
      <c r="BJ571" s="11"/>
      <c r="BK571" s="11"/>
      <c r="BL571" s="11"/>
      <c r="BM571" s="11"/>
      <c r="BN571" s="11"/>
      <c r="BO571" s="11"/>
      <c r="BP571" s="11"/>
      <c r="BQ571" s="11"/>
      <c r="BR571" s="11"/>
      <c r="BS571" s="11"/>
      <c r="BT571" s="11"/>
      <c r="BU571" s="11"/>
      <c r="BV571" s="11"/>
      <c r="BW571" s="11"/>
      <c r="BX571" s="11"/>
      <c r="BY571" s="11"/>
      <c r="BZ571" s="11"/>
      <c r="CA571" s="11"/>
      <c r="CB571" s="11"/>
      <c r="CC571" s="11"/>
      <c r="CD571" s="11"/>
    </row>
    <row r="572" spans="1:82" x14ac:dyDescent="0.2">
      <c r="A572" s="11"/>
      <c r="B572" s="11"/>
      <c r="C572" s="11"/>
      <c r="D572" s="11"/>
      <c r="E572" s="11"/>
      <c r="F572" s="11"/>
      <c r="G572" s="11"/>
      <c r="H572" s="11"/>
      <c r="I572" s="11"/>
      <c r="J572" s="11"/>
      <c r="K572" s="11"/>
      <c r="L572" s="11"/>
      <c r="M572" s="11"/>
      <c r="N572" s="11"/>
      <c r="O572" s="11"/>
      <c r="P572" s="11"/>
      <c r="Q572" s="11"/>
      <c r="R572" s="11"/>
      <c r="S572" s="11"/>
      <c r="T572" s="11"/>
      <c r="U572" s="11"/>
      <c r="V572" s="11"/>
      <c r="W572" s="11"/>
      <c r="X572" s="11"/>
      <c r="Y572" s="11"/>
      <c r="Z572" s="11"/>
      <c r="AA572" s="11"/>
      <c r="AB572" s="11"/>
      <c r="AC572" s="11"/>
      <c r="AD572" s="11"/>
      <c r="AE572" s="11"/>
      <c r="AF572" s="11"/>
      <c r="AG572" s="11"/>
      <c r="AH572" s="11"/>
      <c r="AI572" s="11"/>
      <c r="AJ572" s="11"/>
      <c r="AK572" s="11"/>
      <c r="AL572" s="11"/>
      <c r="AM572" s="11"/>
      <c r="AN572" s="11"/>
      <c r="AO572" s="11"/>
      <c r="AP572" s="11"/>
      <c r="AQ572" s="11"/>
      <c r="AR572" s="11"/>
      <c r="AS572" s="11"/>
      <c r="AT572" s="11"/>
      <c r="AU572" s="11"/>
      <c r="AV572" s="11"/>
      <c r="AW572" s="11"/>
      <c r="AX572" s="11"/>
      <c r="AY572" s="11"/>
      <c r="AZ572" s="11"/>
      <c r="BA572" s="11"/>
      <c r="BB572" s="11"/>
      <c r="BC572" s="11"/>
      <c r="BD572" s="11"/>
      <c r="BE572" s="11"/>
      <c r="BF572" s="11"/>
      <c r="BG572" s="11"/>
      <c r="BH572" s="11"/>
      <c r="BI572" s="11"/>
      <c r="BJ572" s="11"/>
      <c r="BK572" s="11"/>
      <c r="BL572" s="11"/>
      <c r="BM572" s="11"/>
      <c r="BN572" s="11"/>
      <c r="BO572" s="11"/>
      <c r="BP572" s="11"/>
      <c r="BQ572" s="11"/>
      <c r="BR572" s="11"/>
      <c r="BS572" s="11"/>
      <c r="BT572" s="11"/>
      <c r="BU572" s="11"/>
      <c r="BV572" s="11"/>
      <c r="BW572" s="11"/>
      <c r="BX572" s="11"/>
      <c r="BY572" s="11"/>
      <c r="BZ572" s="11"/>
      <c r="CA572" s="11"/>
      <c r="CB572" s="11"/>
      <c r="CC572" s="11"/>
      <c r="CD572" s="11"/>
    </row>
    <row r="573" spans="1:82" x14ac:dyDescent="0.2">
      <c r="A573" s="11"/>
      <c r="B573" s="11"/>
      <c r="C573" s="11"/>
      <c r="D573" s="11"/>
      <c r="E573" s="11"/>
      <c r="F573" s="11"/>
      <c r="G573" s="11"/>
      <c r="H573" s="11"/>
      <c r="I573" s="11"/>
      <c r="J573" s="11"/>
      <c r="K573" s="11"/>
      <c r="L573" s="11"/>
      <c r="M573" s="11"/>
      <c r="N573" s="11"/>
      <c r="O573" s="11"/>
      <c r="P573" s="11"/>
      <c r="Q573" s="11"/>
      <c r="R573" s="11"/>
      <c r="S573" s="11"/>
      <c r="T573" s="11"/>
      <c r="U573" s="11"/>
      <c r="V573" s="11"/>
      <c r="W573" s="11"/>
      <c r="X573" s="11"/>
      <c r="Y573" s="11"/>
      <c r="Z573" s="11"/>
      <c r="AA573" s="11"/>
      <c r="AB573" s="11"/>
      <c r="AC573" s="11"/>
      <c r="AD573" s="11"/>
      <c r="AE573" s="11"/>
      <c r="AF573" s="11"/>
      <c r="AG573" s="11"/>
      <c r="AH573" s="11"/>
      <c r="AI573" s="11"/>
      <c r="AJ573" s="11"/>
      <c r="AK573" s="11"/>
      <c r="AL573" s="11"/>
      <c r="AM573" s="11"/>
      <c r="AN573" s="11"/>
      <c r="AO573" s="11"/>
      <c r="AP573" s="11"/>
      <c r="AQ573" s="11"/>
      <c r="AR573" s="11"/>
      <c r="AS573" s="11"/>
      <c r="AT573" s="11"/>
      <c r="AU573" s="11"/>
      <c r="AV573" s="11"/>
      <c r="AW573" s="11"/>
      <c r="AX573" s="11"/>
      <c r="AY573" s="11"/>
      <c r="AZ573" s="11"/>
      <c r="BA573" s="11"/>
      <c r="BB573" s="11"/>
      <c r="BC573" s="11"/>
      <c r="BD573" s="11"/>
      <c r="BE573" s="11"/>
      <c r="BF573" s="11"/>
      <c r="BG573" s="11"/>
      <c r="BH573" s="11"/>
      <c r="BI573" s="11"/>
      <c r="BJ573" s="11"/>
      <c r="BK573" s="11"/>
      <c r="BL573" s="11"/>
      <c r="BM573" s="11"/>
      <c r="BN573" s="11"/>
      <c r="BO573" s="11"/>
      <c r="BP573" s="11"/>
      <c r="BQ573" s="11"/>
      <c r="BR573" s="11"/>
      <c r="BS573" s="11"/>
      <c r="BT573" s="11"/>
      <c r="BU573" s="11"/>
      <c r="BV573" s="11"/>
      <c r="BW573" s="11"/>
      <c r="BX573" s="11"/>
      <c r="BY573" s="11"/>
      <c r="BZ573" s="11"/>
      <c r="CA573" s="11"/>
      <c r="CB573" s="11"/>
      <c r="CC573" s="11"/>
      <c r="CD573" s="11"/>
    </row>
    <row r="574" spans="1:82" x14ac:dyDescent="0.2">
      <c r="A574" s="11"/>
      <c r="B574" s="11"/>
      <c r="C574" s="11"/>
      <c r="D574" s="11"/>
      <c r="E574" s="11"/>
      <c r="F574" s="11"/>
      <c r="G574" s="11"/>
      <c r="H574" s="11"/>
      <c r="I574" s="11"/>
      <c r="J574" s="11"/>
      <c r="K574" s="11"/>
      <c r="L574" s="11"/>
      <c r="M574" s="11"/>
      <c r="N574" s="11"/>
      <c r="O574" s="11"/>
      <c r="P574" s="11"/>
      <c r="Q574" s="11"/>
      <c r="R574" s="11"/>
      <c r="S574" s="11"/>
      <c r="T574" s="11"/>
      <c r="U574" s="11"/>
      <c r="V574" s="11"/>
      <c r="W574" s="11"/>
      <c r="X574" s="11"/>
      <c r="Y574" s="11"/>
      <c r="Z574" s="11"/>
      <c r="AA574" s="11"/>
      <c r="AB574" s="11"/>
      <c r="AC574" s="11"/>
      <c r="AD574" s="11"/>
      <c r="AE574" s="11"/>
      <c r="AF574" s="11"/>
      <c r="AG574" s="11"/>
      <c r="AH574" s="11"/>
      <c r="AI574" s="11"/>
      <c r="AJ574" s="11"/>
      <c r="AK574" s="11"/>
      <c r="AL574" s="11"/>
      <c r="AM574" s="11"/>
      <c r="AN574" s="11"/>
      <c r="AO574" s="11"/>
      <c r="AP574" s="11"/>
      <c r="AQ574" s="11"/>
      <c r="AR574" s="11"/>
      <c r="AS574" s="11"/>
      <c r="AT574" s="11"/>
      <c r="AU574" s="11"/>
      <c r="AV574" s="11"/>
      <c r="AW574" s="11"/>
      <c r="AX574" s="11"/>
      <c r="AY574" s="11"/>
      <c r="AZ574" s="11"/>
      <c r="BA574" s="11"/>
      <c r="BB574" s="11"/>
      <c r="BC574" s="11"/>
      <c r="BD574" s="11"/>
      <c r="BE574" s="11"/>
      <c r="BF574" s="11"/>
      <c r="BG574" s="11"/>
      <c r="BH574" s="11"/>
      <c r="BI574" s="11"/>
      <c r="BJ574" s="11"/>
      <c r="BK574" s="11"/>
      <c r="BL574" s="11"/>
      <c r="BM574" s="11"/>
      <c r="BN574" s="11"/>
      <c r="BO574" s="11"/>
      <c r="BP574" s="11"/>
      <c r="BQ574" s="11"/>
      <c r="BR574" s="11"/>
      <c r="BS574" s="11"/>
      <c r="BT574" s="11"/>
      <c r="BU574" s="11"/>
      <c r="BV574" s="11"/>
      <c r="BW574" s="11"/>
      <c r="BX574" s="11"/>
      <c r="BY574" s="11"/>
      <c r="BZ574" s="11"/>
      <c r="CA574" s="11"/>
      <c r="CB574" s="11"/>
      <c r="CC574" s="11"/>
      <c r="CD574" s="11"/>
    </row>
    <row r="575" spans="1:82" x14ac:dyDescent="0.2">
      <c r="A575" s="11"/>
      <c r="B575" s="11"/>
      <c r="C575" s="11"/>
      <c r="D575" s="11"/>
      <c r="E575" s="11"/>
      <c r="F575" s="11"/>
      <c r="G575" s="11"/>
      <c r="H575" s="11"/>
      <c r="I575" s="11"/>
      <c r="J575" s="11"/>
      <c r="K575" s="11"/>
      <c r="L575" s="11"/>
      <c r="M575" s="11"/>
      <c r="N575" s="11"/>
      <c r="O575" s="11"/>
      <c r="P575" s="11"/>
      <c r="Q575" s="11"/>
      <c r="R575" s="11"/>
      <c r="S575" s="11"/>
      <c r="T575" s="11"/>
      <c r="U575" s="11"/>
      <c r="V575" s="11"/>
      <c r="W575" s="11"/>
      <c r="X575" s="11"/>
      <c r="Y575" s="11"/>
      <c r="Z575" s="11"/>
      <c r="AA575" s="11"/>
      <c r="AB575" s="11"/>
      <c r="AC575" s="11"/>
      <c r="AD575" s="11"/>
      <c r="AE575" s="11"/>
      <c r="AF575" s="11"/>
      <c r="AG575" s="11"/>
      <c r="AH575" s="11"/>
      <c r="AI575" s="11"/>
      <c r="AJ575" s="11"/>
      <c r="AK575" s="11"/>
      <c r="AL575" s="11"/>
      <c r="AM575" s="11"/>
      <c r="AN575" s="11"/>
      <c r="AO575" s="11"/>
      <c r="AP575" s="11"/>
      <c r="AQ575" s="11"/>
      <c r="AR575" s="11"/>
      <c r="AS575" s="11"/>
      <c r="AT575" s="11"/>
      <c r="AU575" s="11"/>
      <c r="AV575" s="11"/>
      <c r="AW575" s="11"/>
      <c r="AX575" s="11"/>
      <c r="AY575" s="11"/>
      <c r="AZ575" s="11"/>
      <c r="BA575" s="11"/>
      <c r="BB575" s="11"/>
      <c r="BC575" s="11"/>
      <c r="BD575" s="11"/>
      <c r="BE575" s="11"/>
      <c r="BF575" s="11"/>
      <c r="BG575" s="11"/>
      <c r="BH575" s="11"/>
      <c r="BI575" s="11"/>
      <c r="BJ575" s="11"/>
      <c r="BK575" s="11"/>
      <c r="BL575" s="11"/>
      <c r="BM575" s="11"/>
      <c r="BN575" s="11"/>
      <c r="BO575" s="11"/>
      <c r="BP575" s="11"/>
      <c r="BQ575" s="11"/>
      <c r="BR575" s="11"/>
      <c r="BS575" s="11"/>
      <c r="BT575" s="11"/>
      <c r="BU575" s="11"/>
      <c r="BV575" s="11"/>
      <c r="BW575" s="11"/>
      <c r="BX575" s="11"/>
      <c r="BY575" s="11"/>
      <c r="BZ575" s="11"/>
      <c r="CA575" s="11"/>
      <c r="CB575" s="11"/>
      <c r="CC575" s="11"/>
      <c r="CD575" s="11"/>
    </row>
    <row r="576" spans="1:82" x14ac:dyDescent="0.2">
      <c r="A576" s="11"/>
      <c r="B576" s="11"/>
      <c r="C576" s="11"/>
      <c r="D576" s="11"/>
      <c r="E576" s="11"/>
      <c r="F576" s="11"/>
      <c r="G576" s="11"/>
      <c r="H576" s="11"/>
      <c r="I576" s="11"/>
      <c r="J576" s="11"/>
      <c r="K576" s="11"/>
      <c r="L576" s="11"/>
      <c r="M576" s="11"/>
      <c r="N576" s="11"/>
      <c r="O576" s="11"/>
      <c r="P576" s="11"/>
      <c r="Q576" s="11"/>
      <c r="R576" s="11"/>
      <c r="S576" s="11"/>
      <c r="T576" s="11"/>
      <c r="U576" s="11"/>
      <c r="V576" s="11"/>
      <c r="W576" s="11"/>
      <c r="X576" s="11"/>
      <c r="Y576" s="11"/>
      <c r="Z576" s="11"/>
      <c r="AA576" s="11"/>
      <c r="AB576" s="11"/>
      <c r="AC576" s="11"/>
      <c r="AD576" s="11"/>
      <c r="AE576" s="11"/>
      <c r="AF576" s="11"/>
      <c r="AG576" s="11"/>
      <c r="AH576" s="11"/>
      <c r="AI576" s="11"/>
      <c r="AJ576" s="11"/>
      <c r="AK576" s="11"/>
      <c r="AL576" s="11"/>
      <c r="AM576" s="11"/>
      <c r="AN576" s="11"/>
      <c r="AO576" s="11"/>
      <c r="AP576" s="11"/>
      <c r="AQ576" s="11"/>
      <c r="AR576" s="11"/>
      <c r="AS576" s="11"/>
      <c r="AT576" s="11"/>
      <c r="AU576" s="11"/>
      <c r="AV576" s="11"/>
      <c r="AW576" s="11"/>
      <c r="AX576" s="11"/>
      <c r="AY576" s="11"/>
      <c r="AZ576" s="11"/>
      <c r="BA576" s="11"/>
      <c r="BB576" s="11"/>
      <c r="BC576" s="11"/>
      <c r="BD576" s="11"/>
      <c r="BE576" s="11"/>
      <c r="BF576" s="11"/>
      <c r="BG576" s="11"/>
      <c r="BH576" s="11"/>
      <c r="BI576" s="11"/>
      <c r="BJ576" s="11"/>
      <c r="BK576" s="11"/>
      <c r="BL576" s="11"/>
      <c r="BM576" s="11"/>
      <c r="BN576" s="11"/>
      <c r="BO576" s="11"/>
      <c r="BP576" s="11"/>
      <c r="BQ576" s="11"/>
      <c r="BR576" s="11"/>
      <c r="BS576" s="11"/>
      <c r="BT576" s="11"/>
      <c r="BU576" s="11"/>
      <c r="BV576" s="11"/>
      <c r="BW576" s="11"/>
      <c r="BX576" s="11"/>
      <c r="BY576" s="11"/>
      <c r="BZ576" s="11"/>
      <c r="CA576" s="11"/>
      <c r="CB576" s="11"/>
      <c r="CC576" s="11"/>
      <c r="CD576" s="11"/>
    </row>
    <row r="577" spans="1:82" x14ac:dyDescent="0.2">
      <c r="A577" s="11"/>
      <c r="B577" s="11"/>
      <c r="C577" s="11"/>
      <c r="D577" s="11"/>
      <c r="E577" s="11"/>
      <c r="F577" s="11"/>
      <c r="G577" s="11"/>
      <c r="H577" s="11"/>
      <c r="I577" s="11"/>
      <c r="J577" s="11"/>
      <c r="K577" s="11"/>
      <c r="L577" s="11"/>
      <c r="M577" s="11"/>
      <c r="N577" s="11"/>
      <c r="O577" s="11"/>
      <c r="P577" s="11"/>
      <c r="Q577" s="11"/>
      <c r="R577" s="11"/>
      <c r="S577" s="11"/>
      <c r="T577" s="11"/>
      <c r="U577" s="11"/>
      <c r="V577" s="11"/>
      <c r="W577" s="11"/>
      <c r="X577" s="11"/>
      <c r="Y577" s="11"/>
      <c r="Z577" s="11"/>
      <c r="AA577" s="11"/>
      <c r="AB577" s="11"/>
      <c r="AC577" s="11"/>
      <c r="AD577" s="11"/>
      <c r="AE577" s="11"/>
      <c r="AF577" s="11"/>
      <c r="AG577" s="11"/>
      <c r="AH577" s="11"/>
      <c r="AI577" s="11"/>
      <c r="AJ577" s="11"/>
      <c r="AK577" s="11"/>
      <c r="AL577" s="11"/>
      <c r="AM577" s="11"/>
      <c r="AN577" s="11"/>
      <c r="AO577" s="11"/>
      <c r="AP577" s="11"/>
      <c r="AQ577" s="11"/>
      <c r="AR577" s="11"/>
      <c r="AS577" s="11"/>
      <c r="AT577" s="11"/>
      <c r="AU577" s="11"/>
      <c r="AV577" s="11"/>
      <c r="AW577" s="11"/>
      <c r="AX577" s="11"/>
      <c r="AY577" s="11"/>
      <c r="AZ577" s="11"/>
      <c r="BA577" s="11"/>
      <c r="BB577" s="11"/>
      <c r="BC577" s="11"/>
      <c r="BD577" s="11"/>
      <c r="BE577" s="11"/>
      <c r="BF577" s="11"/>
      <c r="BG577" s="11"/>
      <c r="BH577" s="11"/>
      <c r="BI577" s="11"/>
      <c r="BJ577" s="11"/>
      <c r="BK577" s="11"/>
      <c r="BL577" s="11"/>
      <c r="BM577" s="11"/>
      <c r="BN577" s="11"/>
      <c r="BO577" s="11"/>
      <c r="BP577" s="11"/>
      <c r="BQ577" s="11"/>
      <c r="BR577" s="11"/>
      <c r="BS577" s="11"/>
      <c r="BT577" s="11"/>
      <c r="BU577" s="11"/>
      <c r="BV577" s="11"/>
      <c r="BW577" s="11"/>
      <c r="BX577" s="11"/>
      <c r="BY577" s="11"/>
      <c r="BZ577" s="11"/>
      <c r="CA577" s="11"/>
      <c r="CB577" s="11"/>
      <c r="CC577" s="11"/>
      <c r="CD577" s="11"/>
    </row>
    <row r="578" spans="1:82" x14ac:dyDescent="0.2">
      <c r="A578" s="11"/>
      <c r="B578" s="11"/>
      <c r="C578" s="11"/>
      <c r="D578" s="11"/>
      <c r="E578" s="11"/>
      <c r="F578" s="11"/>
      <c r="G578" s="11"/>
      <c r="H578" s="11"/>
      <c r="I578" s="11"/>
      <c r="J578" s="11"/>
      <c r="K578" s="11"/>
      <c r="L578" s="11"/>
      <c r="M578" s="11"/>
      <c r="N578" s="11"/>
      <c r="O578" s="11"/>
      <c r="P578" s="11"/>
      <c r="Q578" s="11"/>
      <c r="R578" s="11"/>
      <c r="S578" s="11"/>
      <c r="T578" s="11"/>
      <c r="U578" s="11"/>
      <c r="V578" s="11"/>
      <c r="W578" s="11"/>
      <c r="X578" s="11"/>
      <c r="Y578" s="11"/>
      <c r="Z578" s="11"/>
      <c r="AA578" s="11"/>
      <c r="AB578" s="11"/>
      <c r="AC578" s="11"/>
      <c r="AD578" s="11"/>
      <c r="AE578" s="11"/>
      <c r="AF578" s="11"/>
      <c r="AG578" s="11"/>
      <c r="AH578" s="11"/>
      <c r="AI578" s="11"/>
      <c r="AJ578" s="11"/>
      <c r="AK578" s="11"/>
      <c r="AL578" s="11"/>
      <c r="AM578" s="11"/>
      <c r="AN578" s="11"/>
      <c r="AO578" s="11"/>
      <c r="AP578" s="11"/>
      <c r="AQ578" s="11"/>
      <c r="AR578" s="11"/>
      <c r="AS578" s="11"/>
      <c r="AT578" s="11"/>
      <c r="AU578" s="11"/>
      <c r="AV578" s="11"/>
      <c r="AW578" s="11"/>
      <c r="AX578" s="11"/>
      <c r="AY578" s="11"/>
      <c r="AZ578" s="11"/>
      <c r="BA578" s="11"/>
      <c r="BB578" s="11"/>
      <c r="BC578" s="11"/>
      <c r="BD578" s="11"/>
      <c r="BE578" s="11"/>
      <c r="BF578" s="11"/>
      <c r="BG578" s="11"/>
      <c r="BH578" s="11"/>
      <c r="BI578" s="11"/>
      <c r="BJ578" s="11"/>
      <c r="BK578" s="11"/>
      <c r="BL578" s="11"/>
      <c r="BM578" s="11"/>
      <c r="BN578" s="11"/>
      <c r="BO578" s="11"/>
      <c r="BP578" s="11"/>
      <c r="BQ578" s="11"/>
      <c r="BR578" s="11"/>
      <c r="BS578" s="11"/>
      <c r="BT578" s="11"/>
      <c r="BU578" s="11"/>
      <c r="BV578" s="11"/>
      <c r="BW578" s="11"/>
      <c r="BX578" s="11"/>
      <c r="BY578" s="11"/>
      <c r="BZ578" s="11"/>
      <c r="CA578" s="11"/>
      <c r="CB578" s="11"/>
      <c r="CC578" s="11"/>
      <c r="CD578" s="11"/>
    </row>
    <row r="579" spans="1:82" x14ac:dyDescent="0.2">
      <c r="A579" s="11"/>
      <c r="B579" s="11"/>
      <c r="C579" s="11"/>
      <c r="D579" s="11"/>
      <c r="E579" s="11"/>
      <c r="F579" s="11"/>
      <c r="G579" s="11"/>
      <c r="H579" s="11"/>
      <c r="I579" s="11"/>
      <c r="J579" s="11"/>
      <c r="K579" s="11"/>
      <c r="L579" s="11"/>
      <c r="M579" s="11"/>
      <c r="N579" s="11"/>
      <c r="O579" s="11"/>
      <c r="P579" s="11"/>
      <c r="Q579" s="11"/>
      <c r="R579" s="11"/>
      <c r="S579" s="11"/>
      <c r="T579" s="11"/>
      <c r="U579" s="11"/>
      <c r="V579" s="11"/>
      <c r="W579" s="11"/>
      <c r="X579" s="11"/>
      <c r="Y579" s="11"/>
      <c r="Z579" s="11"/>
      <c r="AA579" s="11"/>
      <c r="AB579" s="11"/>
      <c r="AC579" s="11"/>
      <c r="AD579" s="11"/>
      <c r="AE579" s="11"/>
      <c r="AF579" s="11"/>
      <c r="AG579" s="11"/>
      <c r="AH579" s="11"/>
      <c r="AI579" s="11"/>
      <c r="AJ579" s="11"/>
      <c r="AK579" s="11"/>
      <c r="AL579" s="11"/>
      <c r="AM579" s="11"/>
      <c r="AN579" s="11"/>
      <c r="AO579" s="11"/>
      <c r="AP579" s="11"/>
      <c r="AQ579" s="11"/>
      <c r="AR579" s="11"/>
      <c r="AS579" s="11"/>
      <c r="AT579" s="11"/>
      <c r="AU579" s="11"/>
      <c r="AV579" s="11"/>
      <c r="AW579" s="11"/>
      <c r="AX579" s="11"/>
      <c r="AY579" s="11"/>
      <c r="AZ579" s="11"/>
      <c r="BA579" s="11"/>
      <c r="BB579" s="11"/>
      <c r="BC579" s="11"/>
      <c r="BD579" s="11"/>
      <c r="BE579" s="11"/>
      <c r="BF579" s="11"/>
      <c r="BG579" s="11"/>
      <c r="BH579" s="11"/>
      <c r="BI579" s="11"/>
      <c r="BJ579" s="11"/>
      <c r="BK579" s="11"/>
      <c r="BL579" s="11"/>
      <c r="BM579" s="11"/>
      <c r="BN579" s="11"/>
      <c r="BO579" s="11"/>
      <c r="BP579" s="11"/>
      <c r="BQ579" s="11"/>
      <c r="BR579" s="11"/>
      <c r="BS579" s="11"/>
      <c r="BT579" s="11"/>
      <c r="BU579" s="11"/>
      <c r="BV579" s="11"/>
      <c r="BW579" s="11"/>
      <c r="BX579" s="11"/>
      <c r="BY579" s="11"/>
      <c r="BZ579" s="11"/>
      <c r="CA579" s="11"/>
      <c r="CB579" s="11"/>
      <c r="CC579" s="11"/>
      <c r="CD579" s="11"/>
    </row>
    <row r="580" spans="1:82" x14ac:dyDescent="0.2">
      <c r="A580" s="11"/>
      <c r="B580" s="11"/>
      <c r="C580" s="11"/>
      <c r="D580" s="11"/>
      <c r="E580" s="11"/>
      <c r="F580" s="11"/>
      <c r="G580" s="11"/>
      <c r="H580" s="11"/>
      <c r="I580" s="11"/>
      <c r="J580" s="11"/>
      <c r="K580" s="11"/>
      <c r="L580" s="11"/>
      <c r="M580" s="11"/>
      <c r="N580" s="11"/>
      <c r="O580" s="11"/>
      <c r="P580" s="11"/>
      <c r="Q580" s="11"/>
      <c r="R580" s="11"/>
      <c r="S580" s="11"/>
      <c r="T580" s="11"/>
      <c r="U580" s="11"/>
      <c r="V580" s="11"/>
      <c r="W580" s="11"/>
      <c r="X580" s="11"/>
      <c r="Y580" s="11"/>
      <c r="Z580" s="11"/>
      <c r="AA580" s="11"/>
      <c r="AB580" s="11"/>
      <c r="AC580" s="11"/>
      <c r="AD580" s="11"/>
      <c r="AE580" s="11"/>
      <c r="AF580" s="11"/>
      <c r="AG580" s="11"/>
      <c r="AH580" s="11"/>
      <c r="AI580" s="11"/>
      <c r="AJ580" s="11"/>
      <c r="AK580" s="11"/>
      <c r="AL580" s="11"/>
      <c r="AM580" s="11"/>
      <c r="AN580" s="11"/>
      <c r="AO580" s="11"/>
      <c r="AP580" s="11"/>
      <c r="AQ580" s="11"/>
      <c r="AR580" s="11"/>
      <c r="AS580" s="11"/>
      <c r="AT580" s="11"/>
      <c r="AU580" s="11"/>
      <c r="AV580" s="11"/>
      <c r="AW580" s="11"/>
      <c r="AX580" s="11"/>
      <c r="AY580" s="11"/>
      <c r="AZ580" s="11"/>
      <c r="BA580" s="11"/>
      <c r="BB580" s="11"/>
      <c r="BC580" s="11"/>
      <c r="BD580" s="11"/>
      <c r="BE580" s="11"/>
      <c r="BF580" s="11"/>
      <c r="BG580" s="11"/>
      <c r="BH580" s="11"/>
      <c r="BI580" s="11"/>
      <c r="BJ580" s="11"/>
      <c r="BK580" s="11"/>
      <c r="BL580" s="11"/>
      <c r="BM580" s="11"/>
      <c r="BN580" s="11"/>
      <c r="BO580" s="11"/>
      <c r="BP580" s="11"/>
      <c r="BQ580" s="11"/>
      <c r="BR580" s="11"/>
      <c r="BS580" s="11"/>
      <c r="BT580" s="11"/>
      <c r="BU580" s="11"/>
      <c r="BV580" s="11"/>
      <c r="BW580" s="11"/>
      <c r="BX580" s="11"/>
      <c r="BY580" s="11"/>
      <c r="BZ580" s="11"/>
      <c r="CA580" s="11"/>
      <c r="CB580" s="11"/>
      <c r="CC580" s="11"/>
      <c r="CD580" s="11"/>
    </row>
    <row r="581" spans="1:82" x14ac:dyDescent="0.2">
      <c r="A581" s="11"/>
      <c r="B581" s="11"/>
      <c r="C581" s="11"/>
      <c r="D581" s="11"/>
      <c r="E581" s="11"/>
      <c r="F581" s="11"/>
      <c r="G581" s="11"/>
      <c r="H581" s="11"/>
      <c r="I581" s="11"/>
      <c r="J581" s="11"/>
      <c r="K581" s="11"/>
      <c r="L581" s="11"/>
      <c r="M581" s="11"/>
      <c r="N581" s="11"/>
      <c r="O581" s="11"/>
      <c r="P581" s="11"/>
      <c r="Q581" s="11"/>
      <c r="R581" s="11"/>
      <c r="S581" s="11"/>
      <c r="T581" s="11"/>
      <c r="U581" s="11"/>
      <c r="V581" s="11"/>
      <c r="W581" s="11"/>
      <c r="X581" s="11"/>
      <c r="Y581" s="11"/>
      <c r="Z581" s="11"/>
      <c r="AA581" s="11"/>
      <c r="AB581" s="11"/>
      <c r="AC581" s="11"/>
      <c r="AD581" s="11"/>
      <c r="AE581" s="11"/>
      <c r="AF581" s="11"/>
      <c r="AG581" s="11"/>
      <c r="AH581" s="11"/>
      <c r="AI581" s="11"/>
      <c r="AJ581" s="11"/>
      <c r="AK581" s="11"/>
      <c r="AL581" s="11"/>
      <c r="AM581" s="11"/>
      <c r="AN581" s="11"/>
      <c r="AO581" s="11"/>
      <c r="AP581" s="11"/>
      <c r="AQ581" s="11"/>
      <c r="AR581" s="11"/>
      <c r="AS581" s="11"/>
      <c r="AT581" s="11"/>
      <c r="AU581" s="11"/>
      <c r="AV581" s="11"/>
      <c r="AW581" s="11"/>
      <c r="AX581" s="11"/>
      <c r="AY581" s="11"/>
      <c r="AZ581" s="11"/>
      <c r="BA581" s="11"/>
      <c r="BB581" s="11"/>
      <c r="BC581" s="11"/>
      <c r="BD581" s="11"/>
      <c r="BE581" s="11"/>
      <c r="BF581" s="11"/>
      <c r="BG581" s="11"/>
      <c r="BH581" s="11"/>
      <c r="BI581" s="11"/>
      <c r="BJ581" s="11"/>
      <c r="BK581" s="11"/>
      <c r="BL581" s="11"/>
      <c r="BM581" s="11"/>
      <c r="BN581" s="11"/>
      <c r="BO581" s="11"/>
      <c r="BP581" s="11"/>
      <c r="BQ581" s="11"/>
      <c r="BR581" s="11"/>
      <c r="BS581" s="11"/>
      <c r="BT581" s="11"/>
      <c r="BU581" s="11"/>
      <c r="BV581" s="11"/>
      <c r="BW581" s="11"/>
      <c r="BX581" s="11"/>
      <c r="BY581" s="11"/>
      <c r="BZ581" s="11"/>
      <c r="CA581" s="11"/>
      <c r="CB581" s="11"/>
      <c r="CC581" s="11"/>
      <c r="CD581" s="11"/>
    </row>
    <row r="582" spans="1:82" x14ac:dyDescent="0.2">
      <c r="A582" s="11"/>
      <c r="B582" s="11"/>
      <c r="C582" s="11"/>
      <c r="D582" s="11"/>
      <c r="E582" s="11"/>
      <c r="F582" s="11"/>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c r="AE582" s="11"/>
      <c r="AF582" s="11"/>
      <c r="AG582" s="11"/>
      <c r="AH582" s="11"/>
      <c r="AI582" s="11"/>
      <c r="AJ582" s="11"/>
      <c r="AK582" s="11"/>
      <c r="AL582" s="11"/>
      <c r="AM582" s="11"/>
      <c r="AN582" s="11"/>
      <c r="AO582" s="11"/>
      <c r="AP582" s="11"/>
      <c r="AQ582" s="11"/>
      <c r="AR582" s="11"/>
      <c r="AS582" s="11"/>
      <c r="AT582" s="11"/>
      <c r="AU582" s="11"/>
      <c r="AV582" s="11"/>
      <c r="AW582" s="11"/>
      <c r="AX582" s="11"/>
      <c r="AY582" s="11"/>
      <c r="AZ582" s="11"/>
      <c r="BA582" s="11"/>
      <c r="BB582" s="11"/>
      <c r="BC582" s="11"/>
      <c r="BD582" s="11"/>
      <c r="BE582" s="11"/>
      <c r="BF582" s="11"/>
      <c r="BG582" s="11"/>
      <c r="BH582" s="11"/>
      <c r="BI582" s="11"/>
      <c r="BJ582" s="11"/>
      <c r="BK582" s="11"/>
      <c r="BL582" s="11"/>
      <c r="BM582" s="11"/>
      <c r="BN582" s="11"/>
      <c r="BO582" s="11"/>
      <c r="BP582" s="11"/>
      <c r="BQ582" s="11"/>
      <c r="BR582" s="11"/>
      <c r="BS582" s="11"/>
      <c r="BT582" s="11"/>
      <c r="BU582" s="11"/>
      <c r="BV582" s="11"/>
      <c r="BW582" s="11"/>
      <c r="BX582" s="11"/>
      <c r="BY582" s="11"/>
      <c r="BZ582" s="11"/>
      <c r="CA582" s="11"/>
      <c r="CB582" s="11"/>
      <c r="CC582" s="11"/>
      <c r="CD582" s="11"/>
    </row>
    <row r="583" spans="1:82" x14ac:dyDescent="0.2">
      <c r="A583" s="11"/>
      <c r="B583" s="11"/>
      <c r="C583" s="11"/>
      <c r="D583" s="11"/>
      <c r="E583" s="11"/>
      <c r="F583" s="11"/>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c r="AE583" s="11"/>
      <c r="AF583" s="11"/>
      <c r="AG583" s="11"/>
      <c r="AH583" s="11"/>
      <c r="AI583" s="11"/>
      <c r="AJ583" s="11"/>
      <c r="AK583" s="11"/>
      <c r="AL583" s="11"/>
      <c r="AM583" s="11"/>
      <c r="AN583" s="11"/>
      <c r="AO583" s="11"/>
      <c r="AP583" s="11"/>
      <c r="AQ583" s="11"/>
      <c r="AR583" s="11"/>
      <c r="AS583" s="11"/>
      <c r="AT583" s="11"/>
      <c r="AU583" s="11"/>
      <c r="AV583" s="11"/>
      <c r="AW583" s="11"/>
      <c r="AX583" s="11"/>
      <c r="AY583" s="11"/>
      <c r="AZ583" s="11"/>
      <c r="BA583" s="11"/>
      <c r="BB583" s="11"/>
      <c r="BC583" s="11"/>
      <c r="BD583" s="11"/>
      <c r="BE583" s="11"/>
      <c r="BF583" s="11"/>
      <c r="BG583" s="11"/>
      <c r="BH583" s="11"/>
      <c r="BI583" s="11"/>
      <c r="BJ583" s="11"/>
      <c r="BK583" s="11"/>
      <c r="BL583" s="11"/>
      <c r="BM583" s="11"/>
      <c r="BN583" s="11"/>
      <c r="BO583" s="11"/>
      <c r="BP583" s="11"/>
      <c r="BQ583" s="11"/>
      <c r="BR583" s="11"/>
      <c r="BS583" s="11"/>
      <c r="BT583" s="11"/>
      <c r="BU583" s="11"/>
      <c r="BV583" s="11"/>
      <c r="BW583" s="11"/>
      <c r="BX583" s="11"/>
      <c r="BY583" s="11"/>
      <c r="BZ583" s="11"/>
      <c r="CA583" s="11"/>
      <c r="CB583" s="11"/>
      <c r="CC583" s="11"/>
      <c r="CD583" s="11"/>
    </row>
    <row r="584" spans="1:82" x14ac:dyDescent="0.2">
      <c r="A584" s="11"/>
      <c r="B584" s="11"/>
      <c r="C584" s="11"/>
      <c r="D584" s="11"/>
      <c r="E584" s="11"/>
      <c r="F584" s="11"/>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c r="AE584" s="11"/>
      <c r="AF584" s="11"/>
      <c r="AG584" s="11"/>
      <c r="AH584" s="11"/>
      <c r="AI584" s="11"/>
      <c r="AJ584" s="11"/>
      <c r="AK584" s="11"/>
      <c r="AL584" s="11"/>
      <c r="AM584" s="11"/>
      <c r="AN584" s="11"/>
      <c r="AO584" s="11"/>
      <c r="AP584" s="11"/>
      <c r="AQ584" s="11"/>
      <c r="AR584" s="11"/>
      <c r="AS584" s="11"/>
      <c r="AT584" s="11"/>
      <c r="AU584" s="11"/>
      <c r="AV584" s="11"/>
      <c r="AW584" s="11"/>
      <c r="AX584" s="11"/>
      <c r="AY584" s="11"/>
      <c r="AZ584" s="11"/>
      <c r="BA584" s="11"/>
      <c r="BB584" s="11"/>
      <c r="BC584" s="11"/>
      <c r="BD584" s="11"/>
      <c r="BE584" s="11"/>
      <c r="BF584" s="11"/>
      <c r="BG584" s="11"/>
      <c r="BH584" s="11"/>
      <c r="BI584" s="11"/>
      <c r="BJ584" s="11"/>
      <c r="BK584" s="11"/>
      <c r="BL584" s="11"/>
      <c r="BM584" s="11"/>
      <c r="BN584" s="11"/>
      <c r="BO584" s="11"/>
      <c r="BP584" s="11"/>
      <c r="BQ584" s="11"/>
      <c r="BR584" s="11"/>
      <c r="BS584" s="11"/>
      <c r="BT584" s="11"/>
      <c r="BU584" s="11"/>
      <c r="BV584" s="11"/>
      <c r="BW584" s="11"/>
      <c r="BX584" s="11"/>
      <c r="BY584" s="11"/>
      <c r="BZ584" s="11"/>
      <c r="CA584" s="11"/>
      <c r="CB584" s="11"/>
      <c r="CC584" s="11"/>
      <c r="CD584" s="11"/>
    </row>
    <row r="585" spans="1:82" x14ac:dyDescent="0.2">
      <c r="A585" s="11"/>
      <c r="B585" s="11"/>
      <c r="C585" s="11"/>
      <c r="D585" s="11"/>
      <c r="E585" s="11"/>
      <c r="F585" s="11"/>
      <c r="G585" s="11"/>
      <c r="H585" s="11"/>
      <c r="I585" s="11"/>
      <c r="J585" s="11"/>
      <c r="K585" s="11"/>
      <c r="L585" s="11"/>
      <c r="M585" s="11"/>
      <c r="N585" s="11"/>
      <c r="O585" s="11"/>
      <c r="P585" s="11"/>
      <c r="Q585" s="11"/>
      <c r="R585" s="11"/>
      <c r="S585" s="11"/>
      <c r="T585" s="11"/>
      <c r="U585" s="11"/>
      <c r="V585" s="11"/>
      <c r="W585" s="11"/>
      <c r="X585" s="11"/>
      <c r="Y585" s="11"/>
      <c r="Z585" s="11"/>
      <c r="AA585" s="11"/>
      <c r="AB585" s="11"/>
      <c r="AC585" s="11"/>
      <c r="AD585" s="11"/>
      <c r="AE585" s="11"/>
      <c r="AF585" s="11"/>
      <c r="AG585" s="11"/>
      <c r="AH585" s="11"/>
      <c r="AI585" s="11"/>
      <c r="AJ585" s="11"/>
      <c r="AK585" s="11"/>
      <c r="AL585" s="11"/>
      <c r="AM585" s="11"/>
      <c r="AN585" s="11"/>
      <c r="AO585" s="11"/>
      <c r="AP585" s="11"/>
      <c r="AQ585" s="11"/>
      <c r="AR585" s="11"/>
      <c r="AS585" s="11"/>
      <c r="AT585" s="11"/>
      <c r="AU585" s="11"/>
      <c r="AV585" s="11"/>
      <c r="AW585" s="11"/>
      <c r="AX585" s="11"/>
      <c r="AY585" s="11"/>
      <c r="AZ585" s="11"/>
      <c r="BA585" s="11"/>
      <c r="BB585" s="11"/>
      <c r="BC585" s="11"/>
      <c r="BD585" s="11"/>
      <c r="BE585" s="11"/>
      <c r="BF585" s="11"/>
      <c r="BG585" s="11"/>
      <c r="BH585" s="11"/>
      <c r="BI585" s="11"/>
      <c r="BJ585" s="11"/>
      <c r="BK585" s="11"/>
      <c r="BL585" s="11"/>
      <c r="BM585" s="11"/>
      <c r="BN585" s="11"/>
      <c r="BO585" s="11"/>
      <c r="BP585" s="11"/>
      <c r="BQ585" s="11"/>
      <c r="BR585" s="11"/>
      <c r="BS585" s="11"/>
      <c r="BT585" s="11"/>
      <c r="BU585" s="11"/>
      <c r="BV585" s="11"/>
      <c r="BW585" s="11"/>
      <c r="BX585" s="11"/>
      <c r="BY585" s="11"/>
      <c r="BZ585" s="11"/>
      <c r="CA585" s="11"/>
      <c r="CB585" s="11"/>
      <c r="CC585" s="11"/>
      <c r="CD585" s="11"/>
    </row>
    <row r="586" spans="1:82" x14ac:dyDescent="0.2">
      <c r="A586" s="11"/>
      <c r="B586" s="11"/>
      <c r="C586" s="11"/>
      <c r="D586" s="11"/>
      <c r="E586" s="11"/>
      <c r="F586" s="11"/>
      <c r="G586" s="11"/>
      <c r="H586" s="11"/>
      <c r="I586" s="11"/>
      <c r="J586" s="11"/>
      <c r="K586" s="11"/>
      <c r="L586" s="11"/>
      <c r="M586" s="11"/>
      <c r="N586" s="11"/>
      <c r="O586" s="11"/>
      <c r="P586" s="11"/>
      <c r="Q586" s="11"/>
      <c r="R586" s="11"/>
      <c r="S586" s="11"/>
      <c r="T586" s="11"/>
      <c r="U586" s="11"/>
      <c r="V586" s="11"/>
      <c r="W586" s="11"/>
      <c r="X586" s="11"/>
      <c r="Y586" s="11"/>
      <c r="Z586" s="11"/>
      <c r="AA586" s="11"/>
      <c r="AB586" s="11"/>
      <c r="AC586" s="11"/>
      <c r="AD586" s="11"/>
      <c r="AE586" s="11"/>
      <c r="AF586" s="11"/>
      <c r="AG586" s="11"/>
      <c r="AH586" s="11"/>
      <c r="AI586" s="11"/>
      <c r="AJ586" s="11"/>
      <c r="AK586" s="11"/>
      <c r="AL586" s="11"/>
      <c r="AM586" s="11"/>
      <c r="AN586" s="11"/>
      <c r="AO586" s="11"/>
      <c r="AP586" s="11"/>
      <c r="AQ586" s="11"/>
      <c r="AR586" s="11"/>
      <c r="AS586" s="11"/>
      <c r="AT586" s="11"/>
      <c r="AU586" s="11"/>
      <c r="AV586" s="11"/>
      <c r="AW586" s="11"/>
      <c r="AX586" s="11"/>
      <c r="AY586" s="11"/>
      <c r="AZ586" s="11"/>
      <c r="BA586" s="11"/>
      <c r="BB586" s="11"/>
      <c r="BC586" s="11"/>
      <c r="BD586" s="11"/>
      <c r="BE586" s="11"/>
      <c r="BF586" s="11"/>
      <c r="BG586" s="11"/>
      <c r="BH586" s="11"/>
      <c r="BI586" s="11"/>
      <c r="BJ586" s="11"/>
      <c r="BK586" s="11"/>
      <c r="BL586" s="11"/>
      <c r="BM586" s="11"/>
      <c r="BN586" s="11"/>
      <c r="BO586" s="11"/>
      <c r="BP586" s="11"/>
      <c r="BQ586" s="11"/>
      <c r="BR586" s="11"/>
      <c r="BS586" s="11"/>
      <c r="BT586" s="11"/>
      <c r="BU586" s="11"/>
      <c r="BV586" s="11"/>
      <c r="BW586" s="11"/>
      <c r="BX586" s="11"/>
      <c r="BY586" s="11"/>
      <c r="BZ586" s="11"/>
      <c r="CA586" s="11"/>
      <c r="CB586" s="11"/>
      <c r="CC586" s="11"/>
      <c r="CD586" s="11"/>
    </row>
    <row r="587" spans="1:82" x14ac:dyDescent="0.2">
      <c r="A587" s="11"/>
      <c r="B587" s="11"/>
      <c r="C587" s="11"/>
      <c r="D587" s="11"/>
      <c r="E587" s="11"/>
      <c r="F587" s="11"/>
      <c r="G587" s="11"/>
      <c r="H587" s="11"/>
      <c r="I587" s="11"/>
      <c r="J587" s="11"/>
      <c r="K587" s="11"/>
      <c r="L587" s="11"/>
      <c r="M587" s="11"/>
      <c r="N587" s="11"/>
      <c r="O587" s="11"/>
      <c r="P587" s="11"/>
      <c r="Q587" s="11"/>
      <c r="R587" s="11"/>
      <c r="S587" s="11"/>
      <c r="T587" s="11"/>
      <c r="U587" s="11"/>
      <c r="V587" s="11"/>
      <c r="W587" s="11"/>
      <c r="X587" s="11"/>
      <c r="Y587" s="11"/>
      <c r="Z587" s="11"/>
      <c r="AA587" s="11"/>
      <c r="AB587" s="11"/>
      <c r="AC587" s="11"/>
      <c r="AD587" s="11"/>
      <c r="AE587" s="11"/>
      <c r="AF587" s="11"/>
      <c r="AG587" s="11"/>
      <c r="AH587" s="11"/>
      <c r="AI587" s="11"/>
      <c r="AJ587" s="11"/>
      <c r="AK587" s="11"/>
      <c r="AL587" s="11"/>
      <c r="AM587" s="11"/>
      <c r="AN587" s="11"/>
      <c r="AO587" s="11"/>
      <c r="AP587" s="11"/>
      <c r="AQ587" s="11"/>
      <c r="AR587" s="11"/>
      <c r="AS587" s="11"/>
      <c r="AT587" s="11"/>
      <c r="AU587" s="11"/>
      <c r="AV587" s="11"/>
      <c r="AW587" s="11"/>
      <c r="AX587" s="11"/>
      <c r="AY587" s="11"/>
      <c r="AZ587" s="11"/>
      <c r="BA587" s="11"/>
      <c r="BB587" s="11"/>
      <c r="BC587" s="11"/>
      <c r="BD587" s="11"/>
      <c r="BE587" s="11"/>
      <c r="BF587" s="11"/>
      <c r="BG587" s="11"/>
      <c r="BH587" s="11"/>
      <c r="BI587" s="11"/>
      <c r="BJ587" s="11"/>
      <c r="BK587" s="11"/>
      <c r="BL587" s="11"/>
      <c r="BM587" s="11"/>
      <c r="BN587" s="11"/>
      <c r="BO587" s="11"/>
      <c r="BP587" s="11"/>
      <c r="BQ587" s="11"/>
      <c r="BR587" s="11"/>
      <c r="BS587" s="11"/>
      <c r="BT587" s="11"/>
      <c r="BU587" s="11"/>
      <c r="BV587" s="11"/>
      <c r="BW587" s="11"/>
      <c r="BX587" s="11"/>
      <c r="BY587" s="11"/>
      <c r="BZ587" s="11"/>
      <c r="CA587" s="11"/>
      <c r="CB587" s="11"/>
      <c r="CC587" s="11"/>
      <c r="CD587" s="11"/>
    </row>
    <row r="588" spans="1:82" x14ac:dyDescent="0.2">
      <c r="A588" s="11"/>
      <c r="B588" s="11"/>
      <c r="C588" s="11"/>
      <c r="D588" s="11"/>
      <c r="E588" s="11"/>
      <c r="F588" s="11"/>
      <c r="G588" s="11"/>
      <c r="H588" s="11"/>
      <c r="I588" s="11"/>
      <c r="J588" s="11"/>
      <c r="K588" s="11"/>
      <c r="L588" s="11"/>
      <c r="M588" s="11"/>
      <c r="N588" s="11"/>
      <c r="O588" s="11"/>
      <c r="P588" s="11"/>
      <c r="Q588" s="11"/>
      <c r="R588" s="11"/>
      <c r="S588" s="11"/>
      <c r="T588" s="11"/>
      <c r="U588" s="11"/>
      <c r="V588" s="11"/>
      <c r="W588" s="11"/>
      <c r="X588" s="11"/>
      <c r="Y588" s="11"/>
      <c r="Z588" s="11"/>
      <c r="AA588" s="11"/>
      <c r="AB588" s="11"/>
      <c r="AC588" s="11"/>
      <c r="AD588" s="11"/>
      <c r="AE588" s="11"/>
      <c r="AF588" s="11"/>
      <c r="AG588" s="11"/>
      <c r="AH588" s="11"/>
      <c r="AI588" s="11"/>
      <c r="AJ588" s="11"/>
      <c r="AK588" s="11"/>
      <c r="AL588" s="11"/>
      <c r="AM588" s="11"/>
      <c r="AN588" s="11"/>
      <c r="AO588" s="11"/>
      <c r="AP588" s="11"/>
      <c r="AQ588" s="11"/>
      <c r="AR588" s="11"/>
      <c r="AS588" s="11"/>
      <c r="AT588" s="11"/>
      <c r="AU588" s="11"/>
      <c r="AV588" s="11"/>
      <c r="AW588" s="11"/>
      <c r="AX588" s="11"/>
      <c r="AY588" s="11"/>
      <c r="AZ588" s="11"/>
      <c r="BA588" s="11"/>
      <c r="BB588" s="11"/>
      <c r="BC588" s="11"/>
      <c r="BD588" s="11"/>
      <c r="BE588" s="11"/>
      <c r="BF588" s="11"/>
      <c r="BG588" s="11"/>
      <c r="BH588" s="11"/>
      <c r="BI588" s="11"/>
      <c r="BJ588" s="11"/>
      <c r="BK588" s="11"/>
      <c r="BL588" s="11"/>
      <c r="BM588" s="11"/>
      <c r="BN588" s="11"/>
      <c r="BO588" s="11"/>
      <c r="BP588" s="11"/>
      <c r="BQ588" s="11"/>
      <c r="BR588" s="11"/>
      <c r="BS588" s="11"/>
      <c r="BT588" s="11"/>
      <c r="BU588" s="11"/>
      <c r="BV588" s="11"/>
      <c r="BW588" s="11"/>
      <c r="BX588" s="11"/>
      <c r="BY588" s="11"/>
      <c r="BZ588" s="11"/>
      <c r="CA588" s="11"/>
      <c r="CB588" s="11"/>
      <c r="CC588" s="11"/>
      <c r="CD588" s="11"/>
    </row>
    <row r="589" spans="1:82" x14ac:dyDescent="0.2">
      <c r="A589" s="11"/>
      <c r="B589" s="11"/>
      <c r="C589" s="11"/>
      <c r="D589" s="11"/>
      <c r="E589" s="11"/>
      <c r="F589" s="11"/>
      <c r="G589" s="11"/>
      <c r="H589" s="11"/>
      <c r="I589" s="11"/>
      <c r="J589" s="11"/>
      <c r="K589" s="11"/>
      <c r="L589" s="11"/>
      <c r="M589" s="11"/>
      <c r="N589" s="11"/>
      <c r="O589" s="11"/>
      <c r="P589" s="11"/>
      <c r="Q589" s="11"/>
      <c r="R589" s="11"/>
      <c r="S589" s="11"/>
      <c r="T589" s="11"/>
      <c r="U589" s="11"/>
      <c r="V589" s="11"/>
      <c r="W589" s="11"/>
      <c r="X589" s="11"/>
      <c r="Y589" s="11"/>
      <c r="Z589" s="11"/>
      <c r="AA589" s="11"/>
      <c r="AB589" s="11"/>
      <c r="AC589" s="11"/>
      <c r="AD589" s="11"/>
      <c r="AE589" s="11"/>
      <c r="AF589" s="11"/>
      <c r="AG589" s="11"/>
      <c r="AH589" s="11"/>
      <c r="AI589" s="11"/>
      <c r="AJ589" s="11"/>
      <c r="AK589" s="11"/>
      <c r="AL589" s="11"/>
      <c r="AM589" s="11"/>
      <c r="AN589" s="11"/>
      <c r="AO589" s="11"/>
      <c r="AP589" s="11"/>
      <c r="AQ589" s="11"/>
      <c r="AR589" s="11"/>
      <c r="AS589" s="11"/>
      <c r="AT589" s="11"/>
      <c r="AU589" s="11"/>
      <c r="AV589" s="11"/>
      <c r="AW589" s="11"/>
      <c r="AX589" s="11"/>
      <c r="AY589" s="11"/>
      <c r="AZ589" s="11"/>
      <c r="BA589" s="11"/>
      <c r="BB589" s="11"/>
      <c r="BC589" s="11"/>
      <c r="BD589" s="11"/>
      <c r="BE589" s="11"/>
      <c r="BF589" s="11"/>
      <c r="BG589" s="11"/>
      <c r="BH589" s="11"/>
      <c r="BI589" s="11"/>
      <c r="BJ589" s="11"/>
      <c r="BK589" s="11"/>
      <c r="BL589" s="11"/>
      <c r="BM589" s="11"/>
      <c r="BN589" s="11"/>
      <c r="BO589" s="11"/>
      <c r="BP589" s="11"/>
      <c r="BQ589" s="11"/>
      <c r="BR589" s="11"/>
      <c r="BS589" s="11"/>
      <c r="BT589" s="11"/>
      <c r="BU589" s="11"/>
      <c r="BV589" s="11"/>
      <c r="BW589" s="11"/>
      <c r="BX589" s="11"/>
      <c r="BY589" s="11"/>
      <c r="BZ589" s="11"/>
      <c r="CA589" s="11"/>
      <c r="CB589" s="11"/>
      <c r="CC589" s="11"/>
      <c r="CD589" s="11"/>
    </row>
    <row r="590" spans="1:82" x14ac:dyDescent="0.2">
      <c r="A590" s="11"/>
      <c r="B590" s="11"/>
      <c r="C590" s="11"/>
      <c r="D590" s="11"/>
      <c r="E590" s="11"/>
      <c r="F590" s="11"/>
      <c r="G590" s="11"/>
      <c r="H590" s="11"/>
      <c r="I590" s="11"/>
      <c r="J590" s="11"/>
      <c r="K590" s="11"/>
      <c r="L590" s="11"/>
      <c r="M590" s="11"/>
      <c r="N590" s="11"/>
      <c r="O590" s="11"/>
      <c r="P590" s="11"/>
      <c r="Q590" s="11"/>
      <c r="R590" s="11"/>
      <c r="S590" s="11"/>
      <c r="T590" s="11"/>
      <c r="U590" s="11"/>
      <c r="V590" s="11"/>
      <c r="W590" s="11"/>
      <c r="X590" s="11"/>
      <c r="Y590" s="11"/>
      <c r="Z590" s="11"/>
      <c r="AA590" s="11"/>
      <c r="AB590" s="11"/>
      <c r="AC590" s="11"/>
      <c r="AD590" s="11"/>
      <c r="AE590" s="11"/>
      <c r="AF590" s="11"/>
      <c r="AG590" s="11"/>
      <c r="AH590" s="11"/>
      <c r="AI590" s="11"/>
      <c r="AJ590" s="11"/>
      <c r="AK590" s="11"/>
      <c r="AL590" s="11"/>
      <c r="AM590" s="11"/>
      <c r="AN590" s="11"/>
      <c r="AO590" s="11"/>
      <c r="AP590" s="11"/>
      <c r="AQ590" s="11"/>
      <c r="AR590" s="11"/>
      <c r="AS590" s="11"/>
      <c r="AT590" s="11"/>
      <c r="AU590" s="11"/>
      <c r="AV590" s="11"/>
      <c r="AW590" s="11"/>
      <c r="AX590" s="11"/>
      <c r="AY590" s="11"/>
      <c r="AZ590" s="11"/>
      <c r="BA590" s="11"/>
      <c r="BB590" s="11"/>
      <c r="BC590" s="11"/>
      <c r="BD590" s="11"/>
      <c r="BE590" s="11"/>
      <c r="BF590" s="11"/>
      <c r="BG590" s="11"/>
      <c r="BH590" s="11"/>
      <c r="BI590" s="11"/>
      <c r="BJ590" s="11"/>
      <c r="BK590" s="11"/>
      <c r="BL590" s="11"/>
      <c r="BM590" s="11"/>
      <c r="BN590" s="11"/>
      <c r="BO590" s="11"/>
      <c r="BP590" s="11"/>
      <c r="BQ590" s="11"/>
      <c r="BR590" s="11"/>
      <c r="BS590" s="11"/>
      <c r="BT590" s="11"/>
      <c r="BU590" s="11"/>
      <c r="BV590" s="11"/>
      <c r="BW590" s="11"/>
      <c r="BX590" s="11"/>
      <c r="BY590" s="11"/>
      <c r="BZ590" s="11"/>
      <c r="CA590" s="11"/>
      <c r="CB590" s="11"/>
      <c r="CC590" s="11"/>
      <c r="CD590" s="11"/>
    </row>
    <row r="591" spans="1:82" x14ac:dyDescent="0.2">
      <c r="A591" s="11"/>
      <c r="B591" s="11"/>
      <c r="C591" s="11"/>
      <c r="D591" s="11"/>
      <c r="E591" s="11"/>
      <c r="F591" s="11"/>
      <c r="G591" s="11"/>
      <c r="H591" s="11"/>
      <c r="I591" s="11"/>
      <c r="J591" s="11"/>
      <c r="K591" s="11"/>
      <c r="L591" s="11"/>
      <c r="M591" s="11"/>
      <c r="N591" s="11"/>
      <c r="O591" s="11"/>
      <c r="P591" s="11"/>
      <c r="Q591" s="11"/>
      <c r="R591" s="11"/>
      <c r="S591" s="11"/>
      <c r="T591" s="11"/>
      <c r="U591" s="11"/>
      <c r="V591" s="11"/>
      <c r="W591" s="11"/>
      <c r="X591" s="11"/>
      <c r="Y591" s="11"/>
      <c r="Z591" s="11"/>
      <c r="AA591" s="11"/>
      <c r="AB591" s="11"/>
      <c r="AC591" s="11"/>
      <c r="AD591" s="11"/>
      <c r="AE591" s="11"/>
      <c r="AF591" s="11"/>
      <c r="AG591" s="11"/>
      <c r="AH591" s="11"/>
      <c r="AI591" s="11"/>
      <c r="AJ591" s="11"/>
      <c r="AK591" s="11"/>
      <c r="AL591" s="11"/>
      <c r="AM591" s="11"/>
      <c r="AN591" s="11"/>
      <c r="AO591" s="11"/>
      <c r="AP591" s="11"/>
      <c r="AQ591" s="11"/>
      <c r="AR591" s="11"/>
      <c r="AS591" s="11"/>
      <c r="AT591" s="11"/>
      <c r="AU591" s="11"/>
      <c r="AV591" s="11"/>
      <c r="AW591" s="11"/>
      <c r="AX591" s="11"/>
      <c r="AY591" s="11"/>
      <c r="AZ591" s="11"/>
      <c r="BA591" s="11"/>
      <c r="BB591" s="11"/>
      <c r="BC591" s="11"/>
      <c r="BD591" s="11"/>
      <c r="BE591" s="11"/>
      <c r="BF591" s="11"/>
      <c r="BG591" s="11"/>
      <c r="BH591" s="11"/>
      <c r="BI591" s="11"/>
      <c r="BJ591" s="11"/>
      <c r="BK591" s="11"/>
      <c r="BL591" s="11"/>
      <c r="BM591" s="11"/>
      <c r="BN591" s="11"/>
      <c r="BO591" s="11"/>
      <c r="BP591" s="11"/>
      <c r="BQ591" s="11"/>
      <c r="BR591" s="11"/>
      <c r="BS591" s="11"/>
      <c r="BT591" s="11"/>
      <c r="BU591" s="11"/>
      <c r="BV591" s="11"/>
      <c r="BW591" s="11"/>
      <c r="BX591" s="11"/>
      <c r="BY591" s="11"/>
      <c r="BZ591" s="11"/>
      <c r="CA591" s="11"/>
      <c r="CB591" s="11"/>
      <c r="CC591" s="11"/>
      <c r="CD591" s="11"/>
    </row>
    <row r="592" spans="1:82" x14ac:dyDescent="0.2">
      <c r="A592" s="11"/>
      <c r="B592" s="11"/>
      <c r="C592" s="11"/>
      <c r="D592" s="11"/>
      <c r="E592" s="11"/>
      <c r="F592" s="11"/>
      <c r="G592" s="11"/>
      <c r="H592" s="11"/>
      <c r="I592" s="11"/>
      <c r="J592" s="11"/>
      <c r="K592" s="11"/>
      <c r="L592" s="11"/>
      <c r="M592" s="11"/>
      <c r="N592" s="11"/>
      <c r="O592" s="11"/>
      <c r="P592" s="11"/>
      <c r="Q592" s="11"/>
      <c r="R592" s="11"/>
      <c r="S592" s="11"/>
      <c r="T592" s="11"/>
      <c r="U592" s="11"/>
      <c r="V592" s="11"/>
      <c r="W592" s="11"/>
      <c r="X592" s="11"/>
      <c r="Y592" s="11"/>
      <c r="Z592" s="11"/>
      <c r="AA592" s="11"/>
      <c r="AB592" s="11"/>
      <c r="AC592" s="11"/>
      <c r="AD592" s="11"/>
      <c r="AE592" s="11"/>
      <c r="AF592" s="11"/>
      <c r="AG592" s="11"/>
      <c r="AH592" s="11"/>
      <c r="AI592" s="11"/>
      <c r="AJ592" s="11"/>
      <c r="AK592" s="11"/>
      <c r="AL592" s="11"/>
      <c r="AM592" s="11"/>
      <c r="AN592" s="11"/>
      <c r="AO592" s="11"/>
      <c r="AP592" s="11"/>
      <c r="AQ592" s="11"/>
      <c r="AR592" s="11"/>
      <c r="AS592" s="11"/>
      <c r="AT592" s="11"/>
      <c r="AU592" s="11"/>
      <c r="AV592" s="11"/>
      <c r="AW592" s="11"/>
      <c r="AX592" s="11"/>
      <c r="AY592" s="11"/>
      <c r="AZ592" s="11"/>
      <c r="BA592" s="11"/>
      <c r="BB592" s="11"/>
      <c r="BC592" s="11"/>
      <c r="BD592" s="11"/>
      <c r="BE592" s="11"/>
      <c r="BF592" s="11"/>
      <c r="BG592" s="11"/>
      <c r="BH592" s="11"/>
      <c r="BI592" s="11"/>
      <c r="BJ592" s="11"/>
      <c r="BK592" s="11"/>
      <c r="BL592" s="11"/>
      <c r="BM592" s="11"/>
      <c r="BN592" s="11"/>
      <c r="BO592" s="11"/>
      <c r="BP592" s="11"/>
      <c r="BQ592" s="11"/>
      <c r="BR592" s="11"/>
      <c r="BS592" s="11"/>
      <c r="BT592" s="11"/>
      <c r="BU592" s="11"/>
      <c r="BV592" s="11"/>
      <c r="BW592" s="11"/>
      <c r="BX592" s="11"/>
      <c r="BY592" s="11"/>
      <c r="BZ592" s="11"/>
      <c r="CA592" s="11"/>
      <c r="CB592" s="11"/>
      <c r="CC592" s="11"/>
      <c r="CD592" s="11"/>
    </row>
    <row r="593" spans="1:82" x14ac:dyDescent="0.2">
      <c r="A593" s="11"/>
      <c r="B593" s="11"/>
      <c r="C593" s="11"/>
      <c r="D593" s="11"/>
      <c r="E593" s="11"/>
      <c r="F593" s="11"/>
      <c r="G593" s="11"/>
      <c r="H593" s="11"/>
      <c r="I593" s="11"/>
      <c r="J593" s="11"/>
      <c r="K593" s="11"/>
      <c r="L593" s="11"/>
      <c r="M593" s="11"/>
      <c r="N593" s="11"/>
      <c r="O593" s="11"/>
      <c r="P593" s="11"/>
      <c r="Q593" s="11"/>
      <c r="R593" s="11"/>
      <c r="S593" s="11"/>
      <c r="T593" s="11"/>
      <c r="U593" s="11"/>
      <c r="V593" s="11"/>
      <c r="W593" s="11"/>
      <c r="X593" s="11"/>
      <c r="Y593" s="11"/>
      <c r="Z593" s="11"/>
      <c r="AA593" s="11"/>
      <c r="AB593" s="11"/>
      <c r="AC593" s="11"/>
      <c r="AD593" s="11"/>
      <c r="AE593" s="11"/>
      <c r="AF593" s="11"/>
      <c r="AG593" s="11"/>
      <c r="AH593" s="11"/>
      <c r="AI593" s="11"/>
      <c r="AJ593" s="11"/>
      <c r="AK593" s="11"/>
      <c r="AL593" s="11"/>
      <c r="AM593" s="11"/>
      <c r="AN593" s="11"/>
      <c r="AO593" s="11"/>
      <c r="AP593" s="11"/>
      <c r="AQ593" s="11"/>
      <c r="AR593" s="11"/>
      <c r="AS593" s="11"/>
      <c r="AT593" s="11"/>
      <c r="AU593" s="11"/>
      <c r="AV593" s="11"/>
      <c r="AW593" s="11"/>
      <c r="AX593" s="11"/>
      <c r="AY593" s="11"/>
      <c r="AZ593" s="11"/>
      <c r="BA593" s="11"/>
      <c r="BB593" s="11"/>
      <c r="BC593" s="11"/>
      <c r="BD593" s="11"/>
      <c r="BE593" s="11"/>
      <c r="BF593" s="11"/>
      <c r="BG593" s="11"/>
      <c r="BH593" s="11"/>
      <c r="BI593" s="11"/>
      <c r="BJ593" s="11"/>
      <c r="BK593" s="11"/>
      <c r="BL593" s="11"/>
      <c r="BM593" s="11"/>
      <c r="BN593" s="11"/>
      <c r="BO593" s="11"/>
      <c r="BP593" s="11"/>
      <c r="BQ593" s="11"/>
      <c r="BR593" s="11"/>
      <c r="BS593" s="11"/>
      <c r="BT593" s="11"/>
      <c r="BU593" s="11"/>
      <c r="BV593" s="11"/>
      <c r="BW593" s="11"/>
      <c r="BX593" s="11"/>
      <c r="BY593" s="11"/>
      <c r="BZ593" s="11"/>
      <c r="CA593" s="11"/>
      <c r="CB593" s="11"/>
      <c r="CC593" s="11"/>
      <c r="CD593" s="11"/>
    </row>
    <row r="594" spans="1:82" x14ac:dyDescent="0.2">
      <c r="A594" s="11"/>
      <c r="B594" s="11"/>
      <c r="C594" s="11"/>
      <c r="D594" s="11"/>
      <c r="E594" s="11"/>
      <c r="F594" s="11"/>
      <c r="G594" s="11"/>
      <c r="H594" s="11"/>
      <c r="I594" s="11"/>
      <c r="J594" s="11"/>
      <c r="K594" s="11"/>
      <c r="L594" s="11"/>
      <c r="M594" s="11"/>
      <c r="N594" s="11"/>
      <c r="O594" s="11"/>
      <c r="P594" s="11"/>
      <c r="Q594" s="11"/>
      <c r="R594" s="11"/>
      <c r="S594" s="11"/>
      <c r="T594" s="11"/>
      <c r="U594" s="11"/>
      <c r="V594" s="11"/>
      <c r="W594" s="11"/>
      <c r="X594" s="11"/>
      <c r="Y594" s="11"/>
      <c r="Z594" s="11"/>
      <c r="AA594" s="11"/>
      <c r="AB594" s="11"/>
      <c r="AC594" s="11"/>
      <c r="AD594" s="11"/>
      <c r="AE594" s="11"/>
      <c r="AF594" s="11"/>
      <c r="AG594" s="11"/>
      <c r="AH594" s="11"/>
      <c r="AI594" s="11"/>
      <c r="AJ594" s="11"/>
      <c r="AK594" s="11"/>
      <c r="AL594" s="11"/>
      <c r="AM594" s="11"/>
      <c r="AN594" s="11"/>
      <c r="AO594" s="11"/>
      <c r="AP594" s="11"/>
      <c r="AQ594" s="11"/>
      <c r="AR594" s="11"/>
      <c r="AS594" s="11"/>
      <c r="AT594" s="11"/>
      <c r="AU594" s="11"/>
      <c r="AV594" s="11"/>
      <c r="AW594" s="11"/>
      <c r="AX594" s="11"/>
      <c r="AY594" s="11"/>
      <c r="AZ594" s="11"/>
      <c r="BA594" s="11"/>
      <c r="BB594" s="11"/>
      <c r="BC594" s="11"/>
      <c r="BD594" s="11"/>
      <c r="BE594" s="11"/>
      <c r="BF594" s="11"/>
      <c r="BG594" s="11"/>
      <c r="BH594" s="11"/>
      <c r="BI594" s="11"/>
      <c r="BJ594" s="11"/>
      <c r="BK594" s="11"/>
      <c r="BL594" s="11"/>
      <c r="BM594" s="11"/>
      <c r="BN594" s="11"/>
      <c r="BO594" s="11"/>
      <c r="BP594" s="11"/>
      <c r="BQ594" s="11"/>
      <c r="BR594" s="11"/>
      <c r="BS594" s="11"/>
      <c r="BT594" s="11"/>
      <c r="BU594" s="11"/>
      <c r="BV594" s="11"/>
      <c r="BW594" s="11"/>
      <c r="BX594" s="11"/>
      <c r="BY594" s="11"/>
      <c r="BZ594" s="11"/>
      <c r="CA594" s="11"/>
      <c r="CB594" s="11"/>
      <c r="CC594" s="11"/>
      <c r="CD594" s="11"/>
    </row>
    <row r="595" spans="1:82" x14ac:dyDescent="0.2">
      <c r="A595" s="11"/>
      <c r="B595" s="11"/>
      <c r="C595" s="11"/>
      <c r="D595" s="11"/>
      <c r="E595" s="11"/>
      <c r="F595" s="11"/>
      <c r="G595" s="11"/>
      <c r="H595" s="11"/>
      <c r="I595" s="11"/>
      <c r="J595" s="11"/>
      <c r="K595" s="11"/>
      <c r="L595" s="11"/>
      <c r="M595" s="11"/>
      <c r="N595" s="11"/>
      <c r="O595" s="11"/>
      <c r="P595" s="11"/>
      <c r="Q595" s="11"/>
      <c r="R595" s="11"/>
      <c r="S595" s="11"/>
      <c r="T595" s="11"/>
      <c r="U595" s="11"/>
      <c r="V595" s="11"/>
      <c r="W595" s="11"/>
      <c r="X595" s="11"/>
      <c r="Y595" s="11"/>
      <c r="Z595" s="11"/>
      <c r="AA595" s="11"/>
      <c r="AB595" s="11"/>
      <c r="AC595" s="11"/>
      <c r="AD595" s="11"/>
      <c r="AE595" s="11"/>
      <c r="AF595" s="11"/>
      <c r="AG595" s="11"/>
      <c r="AH595" s="11"/>
      <c r="AI595" s="11"/>
      <c r="AJ595" s="11"/>
      <c r="AK595" s="11"/>
      <c r="AL595" s="11"/>
      <c r="AM595" s="11"/>
      <c r="AN595" s="11"/>
      <c r="AO595" s="11"/>
      <c r="AP595" s="11"/>
      <c r="AQ595" s="11"/>
      <c r="AR595" s="11"/>
      <c r="AS595" s="11"/>
      <c r="AT595" s="11"/>
      <c r="AU595" s="11"/>
      <c r="AV595" s="11"/>
      <c r="AW595" s="11"/>
      <c r="AX595" s="11"/>
      <c r="AY595" s="11"/>
      <c r="AZ595" s="11"/>
      <c r="BA595" s="11"/>
      <c r="BB595" s="11"/>
      <c r="BC595" s="11"/>
      <c r="BD595" s="11"/>
      <c r="BE595" s="11"/>
      <c r="BF595" s="11"/>
      <c r="BG595" s="11"/>
      <c r="BH595" s="11"/>
      <c r="BI595" s="11"/>
      <c r="BJ595" s="11"/>
      <c r="BK595" s="11"/>
      <c r="BL595" s="11"/>
      <c r="BM595" s="11"/>
      <c r="BN595" s="11"/>
      <c r="BO595" s="11"/>
      <c r="BP595" s="11"/>
      <c r="BQ595" s="11"/>
      <c r="BR595" s="11"/>
      <c r="BS595" s="11"/>
      <c r="BT595" s="11"/>
      <c r="BU595" s="11"/>
      <c r="BV595" s="11"/>
      <c r="BW595" s="11"/>
      <c r="BX595" s="11"/>
      <c r="BY595" s="11"/>
      <c r="BZ595" s="11"/>
      <c r="CA595" s="11"/>
      <c r="CB595" s="11"/>
      <c r="CC595" s="11"/>
      <c r="CD595" s="11"/>
    </row>
    <row r="596" spans="1:82" x14ac:dyDescent="0.2">
      <c r="A596" s="11"/>
      <c r="B596" s="11"/>
      <c r="C596" s="11"/>
      <c r="D596" s="11"/>
      <c r="E596" s="11"/>
      <c r="F596" s="11"/>
      <c r="G596" s="11"/>
      <c r="H596" s="11"/>
      <c r="I596" s="11"/>
      <c r="J596" s="11"/>
      <c r="K596" s="11"/>
      <c r="L596" s="11"/>
      <c r="M596" s="11"/>
      <c r="N596" s="11"/>
      <c r="O596" s="11"/>
      <c r="P596" s="11"/>
      <c r="Q596" s="11"/>
      <c r="R596" s="11"/>
      <c r="S596" s="11"/>
      <c r="T596" s="11"/>
      <c r="U596" s="11"/>
      <c r="V596" s="11"/>
      <c r="W596" s="11"/>
      <c r="X596" s="11"/>
      <c r="Y596" s="11"/>
      <c r="Z596" s="11"/>
      <c r="AA596" s="11"/>
      <c r="AB596" s="11"/>
      <c r="AC596" s="11"/>
      <c r="AD596" s="11"/>
      <c r="AE596" s="11"/>
      <c r="AF596" s="11"/>
      <c r="AG596" s="11"/>
      <c r="AH596" s="11"/>
      <c r="AI596" s="11"/>
      <c r="AJ596" s="11"/>
      <c r="AK596" s="11"/>
      <c r="AL596" s="11"/>
      <c r="AM596" s="11"/>
      <c r="AN596" s="11"/>
      <c r="AO596" s="11"/>
      <c r="AP596" s="11"/>
      <c r="AQ596" s="11"/>
      <c r="AR596" s="11"/>
      <c r="AS596" s="11"/>
      <c r="AT596" s="11"/>
      <c r="AU596" s="11"/>
      <c r="AV596" s="11"/>
      <c r="AW596" s="11"/>
      <c r="AX596" s="11"/>
      <c r="AY596" s="11"/>
      <c r="AZ596" s="11"/>
      <c r="BA596" s="11"/>
      <c r="BB596" s="11"/>
      <c r="BC596" s="11"/>
      <c r="BD596" s="11"/>
      <c r="BE596" s="11"/>
      <c r="BF596" s="11"/>
      <c r="BG596" s="11"/>
      <c r="BH596" s="11"/>
      <c r="BI596" s="11"/>
      <c r="BJ596" s="11"/>
      <c r="BK596" s="11"/>
      <c r="BL596" s="11"/>
      <c r="BM596" s="11"/>
      <c r="BN596" s="11"/>
      <c r="BO596" s="11"/>
      <c r="BP596" s="11"/>
      <c r="BQ596" s="11"/>
      <c r="BR596" s="11"/>
      <c r="BS596" s="11"/>
      <c r="BT596" s="11"/>
      <c r="BU596" s="11"/>
      <c r="BV596" s="11"/>
      <c r="BW596" s="11"/>
      <c r="BX596" s="11"/>
      <c r="BY596" s="11"/>
      <c r="BZ596" s="11"/>
      <c r="CA596" s="11"/>
      <c r="CB596" s="11"/>
      <c r="CC596" s="11"/>
      <c r="CD596" s="11"/>
    </row>
    <row r="597" spans="1:82" x14ac:dyDescent="0.2">
      <c r="A597" s="11"/>
      <c r="B597" s="11"/>
      <c r="C597" s="11"/>
      <c r="D597" s="11"/>
      <c r="E597" s="11"/>
      <c r="F597" s="11"/>
      <c r="G597" s="11"/>
      <c r="H597" s="11"/>
      <c r="I597" s="11"/>
      <c r="J597" s="11"/>
      <c r="K597" s="11"/>
      <c r="L597" s="11"/>
      <c r="M597" s="11"/>
      <c r="N597" s="11"/>
      <c r="O597" s="11"/>
      <c r="P597" s="11"/>
      <c r="Q597" s="11"/>
      <c r="R597" s="11"/>
      <c r="S597" s="11"/>
      <c r="T597" s="11"/>
      <c r="U597" s="11"/>
      <c r="V597" s="11"/>
      <c r="W597" s="11"/>
      <c r="X597" s="11"/>
      <c r="Y597" s="11"/>
      <c r="Z597" s="11"/>
      <c r="AA597" s="11"/>
      <c r="AB597" s="11"/>
      <c r="AC597" s="11"/>
      <c r="AD597" s="11"/>
      <c r="AE597" s="11"/>
      <c r="AF597" s="11"/>
      <c r="AG597" s="11"/>
      <c r="AH597" s="11"/>
      <c r="AI597" s="11"/>
      <c r="AJ597" s="11"/>
      <c r="AK597" s="11"/>
      <c r="AL597" s="11"/>
      <c r="AM597" s="11"/>
      <c r="AN597" s="11"/>
      <c r="AO597" s="11"/>
      <c r="AP597" s="11"/>
      <c r="AQ597" s="11"/>
      <c r="AR597" s="11"/>
      <c r="AS597" s="11"/>
      <c r="AT597" s="11"/>
      <c r="AU597" s="11"/>
      <c r="AV597" s="11"/>
      <c r="AW597" s="11"/>
      <c r="AX597" s="11"/>
      <c r="AY597" s="11"/>
      <c r="AZ597" s="11"/>
      <c r="BA597" s="11"/>
      <c r="BB597" s="11"/>
      <c r="BC597" s="11"/>
      <c r="BD597" s="11"/>
      <c r="BE597" s="11"/>
      <c r="BF597" s="11"/>
      <c r="BG597" s="11"/>
      <c r="BH597" s="11"/>
      <c r="BI597" s="11"/>
      <c r="BJ597" s="11"/>
      <c r="BK597" s="11"/>
      <c r="BL597" s="11"/>
      <c r="BM597" s="11"/>
      <c r="BN597" s="11"/>
      <c r="BO597" s="11"/>
      <c r="BP597" s="11"/>
      <c r="BQ597" s="11"/>
      <c r="BR597" s="11"/>
      <c r="BS597" s="11"/>
      <c r="BT597" s="11"/>
      <c r="BU597" s="11"/>
      <c r="BV597" s="11"/>
      <c r="BW597" s="11"/>
      <c r="BX597" s="11"/>
      <c r="BY597" s="11"/>
      <c r="BZ597" s="11"/>
      <c r="CA597" s="11"/>
      <c r="CB597" s="11"/>
      <c r="CC597" s="11"/>
      <c r="CD597" s="11"/>
    </row>
    <row r="598" spans="1:82" x14ac:dyDescent="0.2">
      <c r="A598" s="11"/>
      <c r="B598" s="11"/>
      <c r="C598" s="11"/>
      <c r="D598" s="11"/>
      <c r="E598" s="11"/>
      <c r="F598" s="11"/>
      <c r="G598" s="11"/>
      <c r="H598" s="11"/>
      <c r="I598" s="11"/>
      <c r="J598" s="11"/>
      <c r="K598" s="11"/>
      <c r="L598" s="11"/>
      <c r="M598" s="11"/>
      <c r="N598" s="11"/>
      <c r="O598" s="11"/>
      <c r="P598" s="11"/>
      <c r="Q598" s="11"/>
      <c r="R598" s="11"/>
      <c r="S598" s="11"/>
      <c r="T598" s="11"/>
      <c r="U598" s="11"/>
      <c r="V598" s="11"/>
      <c r="W598" s="11"/>
      <c r="X598" s="11"/>
      <c r="Y598" s="11"/>
      <c r="Z598" s="11"/>
      <c r="AA598" s="11"/>
      <c r="AB598" s="11"/>
      <c r="AC598" s="11"/>
      <c r="AD598" s="11"/>
      <c r="AE598" s="11"/>
      <c r="AF598" s="11"/>
      <c r="AG598" s="11"/>
      <c r="AH598" s="11"/>
      <c r="AI598" s="11"/>
      <c r="AJ598" s="11"/>
      <c r="AK598" s="11"/>
      <c r="AL598" s="11"/>
      <c r="AM598" s="11"/>
      <c r="AN598" s="11"/>
      <c r="AO598" s="11"/>
      <c r="AP598" s="11"/>
      <c r="AQ598" s="11"/>
      <c r="AR598" s="11"/>
      <c r="AS598" s="11"/>
      <c r="AT598" s="11"/>
      <c r="AU598" s="11"/>
      <c r="AV598" s="11"/>
      <c r="AW598" s="11"/>
      <c r="AX598" s="11"/>
      <c r="AY598" s="11"/>
      <c r="AZ598" s="11"/>
      <c r="BA598" s="11"/>
      <c r="BB598" s="11"/>
      <c r="BC598" s="11"/>
      <c r="BD598" s="11"/>
      <c r="BE598" s="11"/>
      <c r="BF598" s="11"/>
      <c r="BG598" s="11"/>
      <c r="BH598" s="11"/>
      <c r="BI598" s="11"/>
      <c r="BJ598" s="11"/>
      <c r="BK598" s="11"/>
      <c r="BL598" s="11"/>
      <c r="BM598" s="11"/>
      <c r="BN598" s="11"/>
      <c r="BO598" s="11"/>
      <c r="BP598" s="11"/>
      <c r="BQ598" s="11"/>
      <c r="BR598" s="11"/>
      <c r="BS598" s="11"/>
      <c r="BT598" s="11"/>
      <c r="BU598" s="11"/>
      <c r="BV598" s="11"/>
      <c r="BW598" s="11"/>
      <c r="BX598" s="11"/>
      <c r="BY598" s="11"/>
      <c r="BZ598" s="11"/>
      <c r="CA598" s="11"/>
      <c r="CB598" s="11"/>
      <c r="CC598" s="11"/>
      <c r="CD598" s="11"/>
    </row>
    <row r="599" spans="1:82" x14ac:dyDescent="0.2">
      <c r="A599" s="11"/>
      <c r="B599" s="11"/>
      <c r="C599" s="11"/>
      <c r="D599" s="11"/>
      <c r="E599" s="11"/>
      <c r="F599" s="11"/>
      <c r="G599" s="11"/>
      <c r="H599" s="11"/>
      <c r="I599" s="11"/>
      <c r="J599" s="11"/>
      <c r="K599" s="11"/>
      <c r="L599" s="11"/>
      <c r="M599" s="11"/>
      <c r="N599" s="11"/>
      <c r="O599" s="11"/>
      <c r="P599" s="11"/>
      <c r="Q599" s="11"/>
      <c r="R599" s="11"/>
      <c r="S599" s="11"/>
      <c r="T599" s="11"/>
      <c r="U599" s="11"/>
      <c r="V599" s="11"/>
      <c r="W599" s="11"/>
      <c r="X599" s="11"/>
      <c r="Y599" s="11"/>
      <c r="Z599" s="11"/>
      <c r="AA599" s="11"/>
      <c r="AB599" s="11"/>
      <c r="AC599" s="11"/>
      <c r="AD599" s="11"/>
      <c r="AE599" s="11"/>
      <c r="AF599" s="11"/>
      <c r="AG599" s="11"/>
      <c r="AH599" s="11"/>
      <c r="AI599" s="11"/>
      <c r="AJ599" s="11"/>
      <c r="AK599" s="11"/>
      <c r="AL599" s="11"/>
      <c r="AM599" s="11"/>
      <c r="AN599" s="11"/>
      <c r="AO599" s="11"/>
      <c r="AP599" s="11"/>
      <c r="AQ599" s="11"/>
      <c r="AR599" s="11"/>
      <c r="AS599" s="11"/>
      <c r="AT599" s="11"/>
      <c r="AU599" s="11"/>
      <c r="AV599" s="11"/>
      <c r="AW599" s="11"/>
      <c r="AX599" s="11"/>
      <c r="AY599" s="11"/>
      <c r="AZ599" s="11"/>
      <c r="BA599" s="11"/>
      <c r="BB599" s="11"/>
      <c r="BC599" s="11"/>
      <c r="BD599" s="11"/>
      <c r="BE599" s="11"/>
      <c r="BF599" s="11"/>
      <c r="BG599" s="11"/>
      <c r="BH599" s="11"/>
      <c r="BI599" s="11"/>
      <c r="BJ599" s="11"/>
      <c r="BK599" s="11"/>
      <c r="BL599" s="11"/>
      <c r="BM599" s="11"/>
      <c r="BN599" s="11"/>
      <c r="BO599" s="11"/>
      <c r="BP599" s="11"/>
      <c r="BQ599" s="11"/>
      <c r="BR599" s="11"/>
      <c r="BS599" s="11"/>
      <c r="BT599" s="11"/>
      <c r="BU599" s="11"/>
      <c r="BV599" s="11"/>
      <c r="BW599" s="11"/>
      <c r="BX599" s="11"/>
      <c r="BY599" s="11"/>
      <c r="BZ599" s="11"/>
      <c r="CA599" s="11"/>
      <c r="CB599" s="11"/>
      <c r="CC599" s="11"/>
      <c r="CD599" s="11"/>
    </row>
    <row r="600" spans="1:82" x14ac:dyDescent="0.2">
      <c r="A600" s="11"/>
      <c r="B600" s="11"/>
      <c r="C600" s="11"/>
      <c r="D600" s="11"/>
      <c r="E600" s="11"/>
      <c r="F600" s="11"/>
      <c r="G600" s="11"/>
      <c r="H600" s="11"/>
      <c r="I600" s="11"/>
      <c r="J600" s="11"/>
      <c r="K600" s="11"/>
      <c r="L600" s="11"/>
      <c r="M600" s="11"/>
      <c r="N600" s="11"/>
      <c r="O600" s="11"/>
      <c r="P600" s="11"/>
      <c r="Q600" s="11"/>
      <c r="R600" s="11"/>
      <c r="S600" s="11"/>
      <c r="T600" s="11"/>
      <c r="U600" s="11"/>
      <c r="V600" s="11"/>
      <c r="W600" s="11"/>
      <c r="X600" s="11"/>
      <c r="Y600" s="11"/>
      <c r="Z600" s="11"/>
      <c r="AA600" s="11"/>
      <c r="AB600" s="11"/>
      <c r="AC600" s="11"/>
      <c r="AD600" s="11"/>
      <c r="AE600" s="11"/>
      <c r="AF600" s="11"/>
      <c r="AG600" s="11"/>
      <c r="AH600" s="11"/>
      <c r="AI600" s="11"/>
      <c r="AJ600" s="11"/>
      <c r="AK600" s="11"/>
      <c r="AL600" s="11"/>
      <c r="AM600" s="11"/>
      <c r="AN600" s="11"/>
      <c r="AO600" s="11"/>
      <c r="AP600" s="11"/>
      <c r="AQ600" s="11"/>
      <c r="AR600" s="11"/>
      <c r="AS600" s="11"/>
      <c r="AT600" s="11"/>
      <c r="AU600" s="11"/>
      <c r="AV600" s="11"/>
      <c r="AW600" s="11"/>
      <c r="AX600" s="11"/>
      <c r="AY600" s="11"/>
      <c r="AZ600" s="11"/>
      <c r="BA600" s="11"/>
      <c r="BB600" s="11"/>
      <c r="BC600" s="11"/>
      <c r="BD600" s="11"/>
      <c r="BE600" s="11"/>
      <c r="BF600" s="11"/>
      <c r="BG600" s="11"/>
      <c r="BH600" s="11"/>
      <c r="BI600" s="11"/>
      <c r="BJ600" s="11"/>
      <c r="BK600" s="11"/>
      <c r="BL600" s="11"/>
      <c r="BM600" s="11"/>
      <c r="BN600" s="11"/>
      <c r="BO600" s="11"/>
      <c r="BP600" s="11"/>
      <c r="BQ600" s="11"/>
      <c r="BR600" s="11"/>
      <c r="BS600" s="11"/>
      <c r="BT600" s="11"/>
      <c r="BU600" s="11"/>
      <c r="BV600" s="11"/>
      <c r="BW600" s="11"/>
      <c r="BX600" s="11"/>
      <c r="BY600" s="11"/>
      <c r="BZ600" s="11"/>
      <c r="CA600" s="11"/>
      <c r="CB600" s="11"/>
      <c r="CC600" s="11"/>
      <c r="CD600" s="11"/>
    </row>
    <row r="601" spans="1:82" x14ac:dyDescent="0.2">
      <c r="A601" s="11"/>
      <c r="B601" s="11"/>
      <c r="C601" s="11"/>
      <c r="D601" s="11"/>
      <c r="E601" s="11"/>
      <c r="F601" s="11"/>
      <c r="G601" s="11"/>
      <c r="H601" s="11"/>
      <c r="I601" s="11"/>
      <c r="J601" s="11"/>
      <c r="K601" s="11"/>
      <c r="L601" s="11"/>
      <c r="M601" s="11"/>
      <c r="N601" s="11"/>
      <c r="O601" s="11"/>
      <c r="P601" s="11"/>
      <c r="Q601" s="11"/>
      <c r="R601" s="11"/>
      <c r="S601" s="11"/>
      <c r="T601" s="11"/>
      <c r="U601" s="11"/>
      <c r="V601" s="11"/>
      <c r="W601" s="11"/>
      <c r="X601" s="11"/>
      <c r="Y601" s="11"/>
      <c r="Z601" s="11"/>
      <c r="AA601" s="11"/>
      <c r="AB601" s="11"/>
      <c r="AC601" s="11"/>
      <c r="AD601" s="11"/>
      <c r="AE601" s="11"/>
      <c r="AF601" s="11"/>
      <c r="AG601" s="11"/>
      <c r="AH601" s="11"/>
      <c r="AI601" s="11"/>
      <c r="AJ601" s="11"/>
      <c r="AK601" s="11"/>
      <c r="AL601" s="11"/>
      <c r="AM601" s="11"/>
      <c r="AN601" s="11"/>
      <c r="AO601" s="11"/>
      <c r="AP601" s="11"/>
      <c r="AQ601" s="11"/>
      <c r="AR601" s="11"/>
      <c r="AS601" s="11"/>
      <c r="AT601" s="11"/>
      <c r="AU601" s="11"/>
      <c r="AV601" s="11"/>
      <c r="AW601" s="11"/>
      <c r="AX601" s="11"/>
      <c r="AY601" s="11"/>
      <c r="AZ601" s="11"/>
      <c r="BA601" s="11"/>
      <c r="BB601" s="11"/>
      <c r="BC601" s="11"/>
      <c r="BD601" s="11"/>
      <c r="BE601" s="11"/>
      <c r="BF601" s="11"/>
      <c r="BG601" s="11"/>
      <c r="BH601" s="11"/>
      <c r="BI601" s="11"/>
      <c r="BJ601" s="11"/>
      <c r="BK601" s="11"/>
      <c r="BL601" s="11"/>
      <c r="BM601" s="11"/>
      <c r="BN601" s="11"/>
      <c r="BO601" s="11"/>
      <c r="BP601" s="11"/>
      <c r="BQ601" s="11"/>
      <c r="BR601" s="11"/>
      <c r="BS601" s="11"/>
      <c r="BT601" s="11"/>
      <c r="BU601" s="11"/>
      <c r="BV601" s="11"/>
      <c r="BW601" s="11"/>
      <c r="BX601" s="11"/>
      <c r="BY601" s="11"/>
      <c r="BZ601" s="11"/>
      <c r="CA601" s="11"/>
      <c r="CB601" s="11"/>
      <c r="CC601" s="11"/>
      <c r="CD601" s="11"/>
    </row>
    <row r="602" spans="1:82" x14ac:dyDescent="0.2">
      <c r="A602" s="11"/>
      <c r="B602" s="11"/>
      <c r="C602" s="11"/>
      <c r="D602" s="11"/>
      <c r="E602" s="11"/>
      <c r="F602" s="11"/>
      <c r="G602" s="11"/>
      <c r="H602" s="11"/>
      <c r="I602" s="11"/>
      <c r="J602" s="11"/>
      <c r="K602" s="11"/>
      <c r="L602" s="11"/>
      <c r="M602" s="11"/>
      <c r="N602" s="11"/>
      <c r="O602" s="11"/>
      <c r="P602" s="11"/>
      <c r="Q602" s="11"/>
      <c r="R602" s="11"/>
      <c r="S602" s="11"/>
      <c r="T602" s="11"/>
      <c r="U602" s="11"/>
      <c r="V602" s="11"/>
      <c r="W602" s="11"/>
      <c r="X602" s="11"/>
      <c r="Y602" s="11"/>
      <c r="Z602" s="11"/>
      <c r="AA602" s="11"/>
      <c r="AB602" s="11"/>
      <c r="AC602" s="11"/>
      <c r="AD602" s="11"/>
      <c r="AE602" s="11"/>
      <c r="AF602" s="11"/>
      <c r="AG602" s="11"/>
      <c r="AH602" s="11"/>
      <c r="AI602" s="11"/>
      <c r="AJ602" s="11"/>
      <c r="AK602" s="11"/>
      <c r="AL602" s="11"/>
      <c r="AM602" s="11"/>
      <c r="AN602" s="11"/>
      <c r="AO602" s="11"/>
      <c r="AP602" s="11"/>
      <c r="AQ602" s="11"/>
      <c r="AR602" s="11"/>
      <c r="AS602" s="11"/>
      <c r="AT602" s="11"/>
      <c r="AU602" s="11"/>
      <c r="AV602" s="11"/>
      <c r="AW602" s="11"/>
      <c r="AX602" s="11"/>
      <c r="AY602" s="11"/>
      <c r="AZ602" s="11"/>
      <c r="BA602" s="11"/>
      <c r="BB602" s="11"/>
      <c r="BC602" s="11"/>
      <c r="BD602" s="11"/>
      <c r="BE602" s="11"/>
      <c r="BF602" s="11"/>
      <c r="BG602" s="11"/>
      <c r="BH602" s="11"/>
      <c r="BI602" s="11"/>
      <c r="BJ602" s="11"/>
      <c r="BK602" s="11"/>
      <c r="BL602" s="11"/>
      <c r="BM602" s="11"/>
      <c r="BN602" s="11"/>
      <c r="BO602" s="11"/>
      <c r="BP602" s="11"/>
      <c r="BQ602" s="11"/>
      <c r="BR602" s="11"/>
      <c r="BS602" s="11"/>
      <c r="BT602" s="11"/>
      <c r="BU602" s="11"/>
      <c r="BV602" s="11"/>
      <c r="BW602" s="11"/>
      <c r="BX602" s="11"/>
      <c r="BY602" s="11"/>
      <c r="BZ602" s="11"/>
      <c r="CA602" s="11"/>
      <c r="CB602" s="11"/>
      <c r="CC602" s="11"/>
      <c r="CD602" s="11"/>
    </row>
    <row r="603" spans="1:82" x14ac:dyDescent="0.2">
      <c r="A603" s="11"/>
      <c r="B603" s="11"/>
      <c r="C603" s="11"/>
      <c r="D603" s="11"/>
      <c r="E603" s="11"/>
      <c r="F603" s="11"/>
      <c r="G603" s="11"/>
      <c r="H603" s="11"/>
      <c r="I603" s="11"/>
      <c r="J603" s="11"/>
      <c r="K603" s="11"/>
      <c r="L603" s="11"/>
      <c r="M603" s="11"/>
      <c r="N603" s="11"/>
      <c r="O603" s="11"/>
      <c r="P603" s="11"/>
      <c r="Q603" s="11"/>
      <c r="R603" s="11"/>
      <c r="S603" s="11"/>
      <c r="T603" s="11"/>
      <c r="U603" s="11"/>
      <c r="V603" s="11"/>
      <c r="W603" s="11"/>
      <c r="X603" s="11"/>
      <c r="Y603" s="11"/>
      <c r="Z603" s="11"/>
      <c r="AA603" s="11"/>
      <c r="AB603" s="11"/>
      <c r="AC603" s="11"/>
      <c r="AD603" s="11"/>
      <c r="AE603" s="11"/>
      <c r="AF603" s="11"/>
      <c r="AG603" s="11"/>
      <c r="AH603" s="11"/>
      <c r="AI603" s="11"/>
      <c r="AJ603" s="11"/>
      <c r="AK603" s="11"/>
      <c r="AL603" s="11"/>
      <c r="AM603" s="11"/>
      <c r="AN603" s="11"/>
      <c r="AO603" s="11"/>
      <c r="AP603" s="11"/>
      <c r="AQ603" s="11"/>
      <c r="AR603" s="11"/>
      <c r="AS603" s="11"/>
      <c r="AT603" s="11"/>
      <c r="AU603" s="11"/>
      <c r="AV603" s="11"/>
      <c r="AW603" s="11"/>
      <c r="AX603" s="11"/>
      <c r="AY603" s="11"/>
      <c r="AZ603" s="11"/>
      <c r="BA603" s="11"/>
      <c r="BB603" s="11"/>
      <c r="BC603" s="11"/>
      <c r="BD603" s="11"/>
      <c r="BE603" s="11"/>
      <c r="BF603" s="11"/>
      <c r="BG603" s="11"/>
      <c r="BH603" s="11"/>
      <c r="BI603" s="11"/>
      <c r="BJ603" s="11"/>
      <c r="BK603" s="11"/>
      <c r="BL603" s="11"/>
      <c r="BM603" s="11"/>
      <c r="BN603" s="11"/>
      <c r="BO603" s="11"/>
      <c r="BP603" s="11"/>
      <c r="BQ603" s="11"/>
      <c r="BR603" s="11"/>
      <c r="BS603" s="11"/>
      <c r="BT603" s="11"/>
      <c r="BU603" s="11"/>
      <c r="BV603" s="11"/>
      <c r="BW603" s="11"/>
      <c r="BX603" s="11"/>
      <c r="BY603" s="11"/>
      <c r="BZ603" s="11"/>
      <c r="CA603" s="11"/>
      <c r="CB603" s="11"/>
      <c r="CC603" s="11"/>
      <c r="CD603" s="11"/>
    </row>
    <row r="604" spans="1:82" x14ac:dyDescent="0.2">
      <c r="A604" s="11"/>
      <c r="B604" s="11"/>
      <c r="C604" s="11"/>
      <c r="D604" s="11"/>
      <c r="E604" s="11"/>
      <c r="F604" s="11"/>
      <c r="G604" s="11"/>
      <c r="H604" s="11"/>
      <c r="I604" s="11"/>
      <c r="J604" s="11"/>
      <c r="K604" s="11"/>
      <c r="L604" s="11"/>
      <c r="M604" s="11"/>
      <c r="N604" s="11"/>
      <c r="O604" s="11"/>
      <c r="P604" s="11"/>
      <c r="Q604" s="11"/>
      <c r="R604" s="11"/>
      <c r="S604" s="11"/>
      <c r="T604" s="11"/>
      <c r="U604" s="11"/>
      <c r="V604" s="11"/>
      <c r="W604" s="11"/>
      <c r="X604" s="11"/>
      <c r="Y604" s="11"/>
      <c r="Z604" s="11"/>
      <c r="AA604" s="11"/>
      <c r="AB604" s="11"/>
      <c r="AC604" s="11"/>
      <c r="AD604" s="11"/>
      <c r="AE604" s="11"/>
      <c r="AF604" s="11"/>
      <c r="AG604" s="11"/>
      <c r="AH604" s="11"/>
      <c r="AI604" s="11"/>
      <c r="AJ604" s="11"/>
      <c r="AK604" s="11"/>
      <c r="AL604" s="11"/>
      <c r="AM604" s="11"/>
      <c r="AN604" s="11"/>
      <c r="AO604" s="11"/>
      <c r="AP604" s="11"/>
      <c r="AQ604" s="11"/>
      <c r="AR604" s="11"/>
      <c r="AS604" s="11"/>
      <c r="AT604" s="11"/>
      <c r="AU604" s="11"/>
      <c r="AV604" s="11"/>
      <c r="AW604" s="11"/>
      <c r="AX604" s="11"/>
      <c r="AY604" s="11"/>
      <c r="AZ604" s="11"/>
      <c r="BA604" s="11"/>
      <c r="BB604" s="11"/>
      <c r="BC604" s="11"/>
      <c r="BD604" s="11"/>
      <c r="BE604" s="11"/>
      <c r="BF604" s="11"/>
      <c r="BG604" s="11"/>
      <c r="BH604" s="11"/>
      <c r="BI604" s="11"/>
      <c r="BJ604" s="11"/>
      <c r="BK604" s="11"/>
      <c r="BL604" s="11"/>
      <c r="BM604" s="11"/>
      <c r="BN604" s="11"/>
      <c r="BO604" s="11"/>
      <c r="BP604" s="11"/>
      <c r="BQ604" s="11"/>
      <c r="BR604" s="11"/>
      <c r="BS604" s="11"/>
      <c r="BT604" s="11"/>
      <c r="BU604" s="11"/>
      <c r="BV604" s="11"/>
      <c r="BW604" s="11"/>
      <c r="BX604" s="11"/>
      <c r="BY604" s="11"/>
      <c r="BZ604" s="11"/>
      <c r="CA604" s="11"/>
      <c r="CB604" s="11"/>
      <c r="CC604" s="11"/>
      <c r="CD604" s="11"/>
    </row>
    <row r="605" spans="1:82" x14ac:dyDescent="0.2">
      <c r="A605" s="11"/>
      <c r="B605" s="11"/>
      <c r="C605" s="11"/>
      <c r="D605" s="11"/>
      <c r="E605" s="11"/>
      <c r="F605" s="11"/>
      <c r="G605" s="11"/>
      <c r="H605" s="11"/>
      <c r="I605" s="11"/>
      <c r="J605" s="11"/>
      <c r="K605" s="11"/>
      <c r="L605" s="11"/>
      <c r="M605" s="11"/>
      <c r="N605" s="11"/>
      <c r="O605" s="11"/>
      <c r="P605" s="11"/>
      <c r="Q605" s="11"/>
      <c r="R605" s="11"/>
      <c r="S605" s="11"/>
      <c r="T605" s="11"/>
      <c r="U605" s="11"/>
      <c r="V605" s="11"/>
      <c r="W605" s="11"/>
      <c r="X605" s="11"/>
      <c r="Y605" s="11"/>
      <c r="Z605" s="11"/>
      <c r="AA605" s="11"/>
      <c r="AB605" s="11"/>
      <c r="AC605" s="11"/>
      <c r="AD605" s="11"/>
      <c r="AE605" s="11"/>
      <c r="AF605" s="11"/>
      <c r="AG605" s="11"/>
      <c r="AH605" s="11"/>
      <c r="AI605" s="11"/>
      <c r="AJ605" s="11"/>
      <c r="AK605" s="11"/>
      <c r="AL605" s="11"/>
      <c r="AM605" s="11"/>
      <c r="AN605" s="11"/>
      <c r="AO605" s="11"/>
      <c r="AP605" s="11"/>
      <c r="AQ605" s="11"/>
      <c r="AR605" s="11"/>
      <c r="AS605" s="11"/>
      <c r="AT605" s="11"/>
      <c r="AU605" s="11"/>
      <c r="AV605" s="11"/>
      <c r="AW605" s="11"/>
      <c r="AX605" s="11"/>
      <c r="AY605" s="11"/>
      <c r="AZ605" s="11"/>
      <c r="BA605" s="11"/>
      <c r="BB605" s="11"/>
      <c r="BC605" s="11"/>
      <c r="BD605" s="11"/>
      <c r="BE605" s="11"/>
      <c r="BF605" s="11"/>
      <c r="BG605" s="11"/>
      <c r="BH605" s="11"/>
      <c r="BI605" s="11"/>
      <c r="BJ605" s="11"/>
      <c r="BK605" s="11"/>
      <c r="BL605" s="11"/>
      <c r="BM605" s="11"/>
      <c r="BN605" s="11"/>
      <c r="BO605" s="11"/>
      <c r="BP605" s="11"/>
      <c r="BQ605" s="11"/>
      <c r="BR605" s="11"/>
      <c r="BS605" s="11"/>
      <c r="BT605" s="11"/>
      <c r="BU605" s="11"/>
      <c r="BV605" s="11"/>
      <c r="BW605" s="11"/>
      <c r="BX605" s="11"/>
      <c r="BY605" s="11"/>
      <c r="BZ605" s="11"/>
      <c r="CA605" s="11"/>
      <c r="CB605" s="11"/>
      <c r="CC605" s="11"/>
      <c r="CD605" s="11"/>
    </row>
    <row r="606" spans="1:82" x14ac:dyDescent="0.2">
      <c r="A606" s="11"/>
      <c r="B606" s="11"/>
      <c r="C606" s="11"/>
      <c r="D606" s="11"/>
      <c r="E606" s="11"/>
      <c r="F606" s="11"/>
      <c r="G606" s="11"/>
      <c r="H606" s="11"/>
      <c r="I606" s="11"/>
      <c r="J606" s="11"/>
      <c r="K606" s="11"/>
      <c r="L606" s="11"/>
      <c r="M606" s="11"/>
      <c r="N606" s="11"/>
      <c r="O606" s="11"/>
      <c r="P606" s="11"/>
      <c r="Q606" s="11"/>
      <c r="R606" s="11"/>
      <c r="S606" s="11"/>
      <c r="T606" s="11"/>
      <c r="U606" s="11"/>
      <c r="V606" s="11"/>
      <c r="W606" s="11"/>
      <c r="X606" s="11"/>
      <c r="Y606" s="11"/>
      <c r="Z606" s="11"/>
      <c r="AA606" s="11"/>
      <c r="AB606" s="11"/>
      <c r="AC606" s="11"/>
      <c r="AD606" s="11"/>
      <c r="AE606" s="11"/>
      <c r="AF606" s="11"/>
      <c r="AG606" s="11"/>
      <c r="AH606" s="11"/>
      <c r="AI606" s="11"/>
      <c r="AJ606" s="11"/>
      <c r="AK606" s="11"/>
      <c r="AL606" s="11"/>
      <c r="AM606" s="11"/>
      <c r="AN606" s="11"/>
      <c r="AO606" s="11"/>
      <c r="AP606" s="11"/>
      <c r="AQ606" s="11"/>
      <c r="AR606" s="11"/>
      <c r="AS606" s="11"/>
      <c r="AT606" s="11"/>
      <c r="AU606" s="11"/>
      <c r="AV606" s="11"/>
      <c r="AW606" s="11"/>
      <c r="AX606" s="11"/>
      <c r="AY606" s="11"/>
      <c r="AZ606" s="11"/>
      <c r="BA606" s="11"/>
      <c r="BB606" s="11"/>
      <c r="BC606" s="11"/>
      <c r="BD606" s="11"/>
      <c r="BE606" s="11"/>
      <c r="BF606" s="11"/>
      <c r="BG606" s="11"/>
      <c r="BH606" s="11"/>
      <c r="BI606" s="11"/>
      <c r="BJ606" s="11"/>
      <c r="BK606" s="11"/>
      <c r="BL606" s="11"/>
      <c r="BM606" s="11"/>
      <c r="BN606" s="11"/>
      <c r="BO606" s="11"/>
      <c r="BP606" s="11"/>
      <c r="BQ606" s="11"/>
      <c r="BR606" s="11"/>
      <c r="BS606" s="11"/>
      <c r="BT606" s="11"/>
      <c r="BU606" s="11"/>
      <c r="BV606" s="11"/>
      <c r="BW606" s="11"/>
      <c r="BX606" s="11"/>
      <c r="BY606" s="11"/>
      <c r="BZ606" s="11"/>
      <c r="CA606" s="11"/>
      <c r="CB606" s="11"/>
      <c r="CC606" s="11"/>
      <c r="CD606" s="11"/>
    </row>
    <row r="607" spans="1:82" x14ac:dyDescent="0.2">
      <c r="A607" s="11"/>
      <c r="B607" s="11"/>
      <c r="C607" s="11"/>
      <c r="D607" s="11"/>
      <c r="E607" s="11"/>
      <c r="F607" s="11"/>
      <c r="G607" s="11"/>
      <c r="H607" s="11"/>
      <c r="I607" s="11"/>
      <c r="J607" s="11"/>
      <c r="K607" s="11"/>
      <c r="L607" s="11"/>
      <c r="M607" s="11"/>
      <c r="N607" s="11"/>
      <c r="O607" s="11"/>
      <c r="P607" s="11"/>
      <c r="Q607" s="11"/>
      <c r="R607" s="11"/>
      <c r="S607" s="11"/>
      <c r="T607" s="11"/>
      <c r="U607" s="11"/>
      <c r="V607" s="11"/>
      <c r="W607" s="11"/>
      <c r="X607" s="11"/>
      <c r="Y607" s="11"/>
      <c r="Z607" s="11"/>
      <c r="AA607" s="11"/>
      <c r="AB607" s="11"/>
      <c r="AC607" s="11"/>
      <c r="AD607" s="11"/>
      <c r="AE607" s="11"/>
      <c r="AF607" s="11"/>
      <c r="AG607" s="11"/>
      <c r="AH607" s="11"/>
      <c r="AI607" s="11"/>
      <c r="AJ607" s="11"/>
      <c r="AK607" s="11"/>
      <c r="AL607" s="11"/>
      <c r="AM607" s="11"/>
      <c r="AN607" s="11"/>
      <c r="AO607" s="11"/>
      <c r="AP607" s="11"/>
      <c r="AQ607" s="11"/>
      <c r="AR607" s="11"/>
      <c r="AS607" s="11"/>
      <c r="AT607" s="11"/>
      <c r="AU607" s="11"/>
      <c r="AV607" s="11"/>
      <c r="AW607" s="11"/>
      <c r="AX607" s="11"/>
      <c r="AY607" s="11"/>
      <c r="AZ607" s="11"/>
      <c r="BA607" s="11"/>
      <c r="BB607" s="11"/>
      <c r="BC607" s="11"/>
      <c r="BD607" s="11"/>
      <c r="BE607" s="11"/>
      <c r="BF607" s="11"/>
      <c r="BG607" s="11"/>
      <c r="BH607" s="11"/>
      <c r="BI607" s="11"/>
      <c r="BJ607" s="11"/>
      <c r="BK607" s="11"/>
      <c r="BL607" s="11"/>
      <c r="BM607" s="11"/>
      <c r="BN607" s="11"/>
      <c r="BO607" s="11"/>
      <c r="BP607" s="11"/>
      <c r="BQ607" s="11"/>
      <c r="BR607" s="11"/>
      <c r="BS607" s="11"/>
      <c r="BT607" s="11"/>
      <c r="BU607" s="11"/>
      <c r="BV607" s="11"/>
      <c r="BW607" s="11"/>
      <c r="BX607" s="11"/>
      <c r="BY607" s="11"/>
      <c r="BZ607" s="11"/>
      <c r="CA607" s="11"/>
      <c r="CB607" s="11"/>
      <c r="CC607" s="11"/>
      <c r="CD607" s="11"/>
    </row>
    <row r="608" spans="1:82" x14ac:dyDescent="0.2">
      <c r="A608" s="11"/>
      <c r="B608" s="11"/>
      <c r="C608" s="11"/>
      <c r="D608" s="11"/>
      <c r="E608" s="11"/>
      <c r="F608" s="11"/>
      <c r="G608" s="11"/>
      <c r="H608" s="11"/>
      <c r="I608" s="11"/>
      <c r="J608" s="11"/>
      <c r="K608" s="11"/>
      <c r="L608" s="11"/>
      <c r="M608" s="11"/>
      <c r="N608" s="11"/>
      <c r="O608" s="11"/>
      <c r="P608" s="11"/>
      <c r="Q608" s="11"/>
      <c r="R608" s="11"/>
      <c r="S608" s="11"/>
      <c r="T608" s="11"/>
      <c r="U608" s="11"/>
      <c r="V608" s="11"/>
      <c r="W608" s="11"/>
      <c r="X608" s="11"/>
      <c r="Y608" s="11"/>
      <c r="Z608" s="11"/>
      <c r="AA608" s="11"/>
      <c r="AB608" s="11"/>
      <c r="AC608" s="11"/>
      <c r="AD608" s="11"/>
      <c r="AE608" s="11"/>
      <c r="AF608" s="11"/>
      <c r="AG608" s="11"/>
      <c r="AH608" s="11"/>
      <c r="AI608" s="11"/>
      <c r="AJ608" s="11"/>
      <c r="AK608" s="11"/>
      <c r="AL608" s="11"/>
      <c r="AM608" s="11"/>
      <c r="AN608" s="11"/>
      <c r="AO608" s="11"/>
      <c r="AP608" s="11"/>
      <c r="AQ608" s="11"/>
      <c r="AR608" s="11"/>
      <c r="AS608" s="11"/>
      <c r="AT608" s="11"/>
      <c r="AU608" s="11"/>
      <c r="AV608" s="11"/>
      <c r="AW608" s="11"/>
      <c r="AX608" s="11"/>
      <c r="AY608" s="11"/>
      <c r="AZ608" s="11"/>
      <c r="BA608" s="11"/>
      <c r="BB608" s="11"/>
      <c r="BC608" s="11"/>
      <c r="BD608" s="11"/>
      <c r="BE608" s="11"/>
      <c r="BF608" s="11"/>
      <c r="BG608" s="11"/>
      <c r="BH608" s="11"/>
      <c r="BI608" s="11"/>
      <c r="BJ608" s="11"/>
      <c r="BK608" s="11"/>
      <c r="BL608" s="11"/>
      <c r="BM608" s="11"/>
      <c r="BN608" s="11"/>
      <c r="BO608" s="11"/>
      <c r="BP608" s="11"/>
      <c r="BQ608" s="11"/>
      <c r="BR608" s="11"/>
      <c r="BS608" s="11"/>
      <c r="BT608" s="11"/>
      <c r="BU608" s="11"/>
      <c r="BV608" s="11"/>
      <c r="BW608" s="11"/>
      <c r="BX608" s="11"/>
      <c r="BY608" s="11"/>
      <c r="BZ608" s="11"/>
      <c r="CA608" s="11"/>
      <c r="CB608" s="11"/>
      <c r="CC608" s="11"/>
      <c r="CD608" s="11"/>
    </row>
    <row r="609" spans="1:82" x14ac:dyDescent="0.2">
      <c r="A609" s="11"/>
      <c r="B609" s="11"/>
      <c r="C609" s="11"/>
      <c r="D609" s="11"/>
      <c r="E609" s="11"/>
      <c r="F609" s="11"/>
      <c r="G609" s="11"/>
      <c r="H609" s="11"/>
      <c r="I609" s="11"/>
      <c r="J609" s="11"/>
      <c r="K609" s="11"/>
      <c r="L609" s="11"/>
      <c r="M609" s="11"/>
      <c r="N609" s="11"/>
      <c r="O609" s="11"/>
      <c r="P609" s="11"/>
      <c r="Q609" s="11"/>
      <c r="R609" s="11"/>
      <c r="S609" s="11"/>
      <c r="T609" s="11"/>
      <c r="U609" s="11"/>
      <c r="V609" s="11"/>
      <c r="W609" s="11"/>
      <c r="X609" s="11"/>
      <c r="Y609" s="11"/>
      <c r="Z609" s="11"/>
      <c r="AA609" s="11"/>
      <c r="AB609" s="11"/>
      <c r="AC609" s="11"/>
      <c r="AD609" s="11"/>
      <c r="AE609" s="11"/>
      <c r="AF609" s="11"/>
      <c r="AG609" s="11"/>
      <c r="AH609" s="11"/>
      <c r="AI609" s="11"/>
      <c r="AJ609" s="11"/>
      <c r="AK609" s="11"/>
      <c r="AL609" s="11"/>
      <c r="AM609" s="11"/>
      <c r="AN609" s="11"/>
      <c r="AO609" s="11"/>
      <c r="AP609" s="11"/>
      <c r="AQ609" s="11"/>
      <c r="AR609" s="11"/>
      <c r="AS609" s="11"/>
      <c r="AT609" s="11"/>
      <c r="AU609" s="11"/>
      <c r="AV609" s="11"/>
      <c r="AW609" s="11"/>
      <c r="AX609" s="11"/>
      <c r="AY609" s="11"/>
      <c r="AZ609" s="11"/>
      <c r="BA609" s="11"/>
      <c r="BB609" s="11"/>
      <c r="BC609" s="11"/>
      <c r="BD609" s="11"/>
      <c r="BE609" s="11"/>
      <c r="BF609" s="11"/>
      <c r="BG609" s="11"/>
      <c r="BH609" s="11"/>
      <c r="BI609" s="11"/>
      <c r="BJ609" s="11"/>
      <c r="BK609" s="11"/>
      <c r="BL609" s="11"/>
      <c r="BM609" s="11"/>
      <c r="BN609" s="11"/>
      <c r="BO609" s="11"/>
      <c r="BP609" s="11"/>
      <c r="BQ609" s="11"/>
      <c r="BR609" s="11"/>
      <c r="BS609" s="11"/>
      <c r="BT609" s="11"/>
      <c r="BU609" s="11"/>
      <c r="BV609" s="11"/>
      <c r="BW609" s="11"/>
      <c r="BX609" s="11"/>
      <c r="BY609" s="11"/>
      <c r="BZ609" s="11"/>
      <c r="CA609" s="11"/>
      <c r="CB609" s="11"/>
      <c r="CC609" s="11"/>
      <c r="CD609" s="11"/>
    </row>
    <row r="610" spans="1:82" x14ac:dyDescent="0.2">
      <c r="A610" s="11"/>
      <c r="B610" s="11"/>
      <c r="C610" s="11"/>
      <c r="D610" s="11"/>
      <c r="E610" s="11"/>
      <c r="F610" s="11"/>
      <c r="G610" s="11"/>
      <c r="H610" s="11"/>
      <c r="I610" s="11"/>
      <c r="J610" s="11"/>
      <c r="K610" s="11"/>
      <c r="L610" s="11"/>
      <c r="M610" s="11"/>
      <c r="N610" s="11"/>
      <c r="O610" s="11"/>
      <c r="P610" s="11"/>
      <c r="Q610" s="11"/>
      <c r="R610" s="11"/>
      <c r="S610" s="11"/>
      <c r="T610" s="11"/>
      <c r="U610" s="11"/>
      <c r="V610" s="11"/>
      <c r="W610" s="11"/>
      <c r="X610" s="11"/>
      <c r="Y610" s="11"/>
      <c r="Z610" s="11"/>
      <c r="AA610" s="11"/>
      <c r="AB610" s="11"/>
      <c r="AC610" s="11"/>
      <c r="AD610" s="11"/>
      <c r="AE610" s="11"/>
      <c r="AF610" s="11"/>
      <c r="AG610" s="11"/>
      <c r="AH610" s="11"/>
      <c r="AI610" s="11"/>
      <c r="AJ610" s="11"/>
      <c r="AK610" s="11"/>
      <c r="AL610" s="11"/>
      <c r="AM610" s="11"/>
      <c r="AN610" s="11"/>
      <c r="AO610" s="11"/>
      <c r="AP610" s="11"/>
      <c r="AQ610" s="11"/>
      <c r="AR610" s="11"/>
      <c r="AS610" s="11"/>
      <c r="AT610" s="11"/>
      <c r="AU610" s="11"/>
      <c r="AV610" s="11"/>
      <c r="AW610" s="11"/>
      <c r="AX610" s="11"/>
      <c r="AY610" s="11"/>
      <c r="AZ610" s="11"/>
      <c r="BA610" s="11"/>
      <c r="BB610" s="11"/>
      <c r="BC610" s="11"/>
      <c r="BD610" s="11"/>
      <c r="BE610" s="11"/>
      <c r="BF610" s="11"/>
      <c r="BG610" s="11"/>
      <c r="BH610" s="11"/>
      <c r="BI610" s="11"/>
      <c r="BJ610" s="11"/>
      <c r="BK610" s="11"/>
      <c r="BL610" s="11"/>
      <c r="BM610" s="11"/>
      <c r="BN610" s="11"/>
      <c r="BO610" s="11"/>
      <c r="BP610" s="11"/>
      <c r="BQ610" s="11"/>
      <c r="BR610" s="11"/>
      <c r="BS610" s="11"/>
      <c r="BT610" s="11"/>
      <c r="BU610" s="11"/>
      <c r="BV610" s="11"/>
      <c r="BW610" s="11"/>
      <c r="BX610" s="11"/>
      <c r="BY610" s="11"/>
      <c r="BZ610" s="11"/>
      <c r="CA610" s="11"/>
      <c r="CB610" s="11"/>
      <c r="CC610" s="11"/>
      <c r="CD610" s="11"/>
    </row>
    <row r="611" spans="1:82" x14ac:dyDescent="0.2">
      <c r="A611" s="11"/>
      <c r="B611" s="11"/>
      <c r="C611" s="11"/>
      <c r="D611" s="11"/>
      <c r="E611" s="11"/>
      <c r="F611" s="11"/>
      <c r="G611" s="11"/>
      <c r="H611" s="11"/>
      <c r="I611" s="11"/>
      <c r="J611" s="11"/>
      <c r="K611" s="11"/>
      <c r="L611" s="11"/>
      <c r="M611" s="11"/>
      <c r="N611" s="11"/>
      <c r="O611" s="11"/>
      <c r="P611" s="11"/>
      <c r="Q611" s="11"/>
      <c r="R611" s="11"/>
      <c r="S611" s="11"/>
      <c r="T611" s="11"/>
      <c r="U611" s="11"/>
      <c r="V611" s="11"/>
      <c r="W611" s="11"/>
      <c r="X611" s="11"/>
      <c r="Y611" s="11"/>
      <c r="Z611" s="11"/>
      <c r="AA611" s="11"/>
      <c r="AB611" s="11"/>
      <c r="AC611" s="11"/>
      <c r="AD611" s="11"/>
      <c r="AE611" s="11"/>
      <c r="AF611" s="11"/>
      <c r="AG611" s="11"/>
      <c r="AH611" s="11"/>
      <c r="AI611" s="11"/>
      <c r="AJ611" s="11"/>
      <c r="AK611" s="11"/>
      <c r="AL611" s="11"/>
      <c r="AM611" s="11"/>
      <c r="AN611" s="11"/>
      <c r="AO611" s="11"/>
      <c r="AP611" s="11"/>
      <c r="AQ611" s="11"/>
      <c r="AR611" s="11"/>
      <c r="AS611" s="11"/>
      <c r="AT611" s="11"/>
      <c r="AU611" s="11"/>
      <c r="AV611" s="11"/>
      <c r="AW611" s="11"/>
      <c r="AX611" s="11"/>
      <c r="AY611" s="11"/>
      <c r="AZ611" s="11"/>
      <c r="BA611" s="11"/>
      <c r="BB611" s="11"/>
      <c r="BC611" s="11"/>
      <c r="BD611" s="11"/>
      <c r="BE611" s="11"/>
      <c r="BF611" s="11"/>
      <c r="BG611" s="11"/>
      <c r="BH611" s="11"/>
      <c r="BI611" s="11"/>
      <c r="BJ611" s="11"/>
      <c r="BK611" s="11"/>
      <c r="BL611" s="11"/>
      <c r="BM611" s="11"/>
      <c r="BN611" s="11"/>
      <c r="BO611" s="11"/>
      <c r="BP611" s="11"/>
      <c r="BQ611" s="11"/>
      <c r="BR611" s="11"/>
      <c r="BS611" s="11"/>
      <c r="BT611" s="11"/>
      <c r="BU611" s="11"/>
      <c r="BV611" s="11"/>
      <c r="BW611" s="11"/>
      <c r="BX611" s="11"/>
      <c r="BY611" s="11"/>
      <c r="BZ611" s="11"/>
      <c r="CA611" s="11"/>
      <c r="CB611" s="11"/>
      <c r="CC611" s="11"/>
      <c r="CD611" s="11"/>
    </row>
    <row r="612" spans="1:82" x14ac:dyDescent="0.2">
      <c r="A612" s="11"/>
      <c r="B612" s="11"/>
      <c r="C612" s="11"/>
      <c r="D612" s="11"/>
      <c r="E612" s="11"/>
      <c r="F612" s="11"/>
      <c r="G612" s="11"/>
      <c r="H612" s="11"/>
      <c r="I612" s="11"/>
      <c r="J612" s="11"/>
      <c r="K612" s="11"/>
      <c r="L612" s="11"/>
      <c r="M612" s="11"/>
      <c r="N612" s="11"/>
      <c r="O612" s="11"/>
      <c r="P612" s="11"/>
      <c r="Q612" s="11"/>
      <c r="R612" s="11"/>
      <c r="S612" s="11"/>
      <c r="T612" s="11"/>
      <c r="U612" s="11"/>
      <c r="V612" s="11"/>
      <c r="W612" s="11"/>
      <c r="X612" s="11"/>
      <c r="Y612" s="11"/>
      <c r="Z612" s="11"/>
      <c r="AA612" s="11"/>
      <c r="AB612" s="11"/>
      <c r="AC612" s="11"/>
      <c r="AD612" s="11"/>
      <c r="AE612" s="11"/>
      <c r="AF612" s="11"/>
      <c r="AG612" s="11"/>
      <c r="AH612" s="11"/>
      <c r="AI612" s="11"/>
      <c r="AJ612" s="11"/>
      <c r="AK612" s="11"/>
      <c r="AL612" s="11"/>
      <c r="AM612" s="11"/>
      <c r="AN612" s="11"/>
      <c r="AO612" s="11"/>
      <c r="AP612" s="11"/>
      <c r="AQ612" s="11"/>
      <c r="AR612" s="11"/>
      <c r="AS612" s="11"/>
      <c r="AT612" s="11"/>
      <c r="AU612" s="11"/>
      <c r="AV612" s="11"/>
      <c r="AW612" s="11"/>
      <c r="AX612" s="11"/>
      <c r="AY612" s="11"/>
      <c r="AZ612" s="11"/>
      <c r="BA612" s="11"/>
      <c r="BB612" s="11"/>
      <c r="BC612" s="11"/>
      <c r="BD612" s="11"/>
      <c r="BE612" s="11"/>
      <c r="BF612" s="11"/>
      <c r="BG612" s="11"/>
      <c r="BH612" s="11"/>
      <c r="BI612" s="11"/>
      <c r="BJ612" s="11"/>
      <c r="BK612" s="11"/>
      <c r="BL612" s="11"/>
      <c r="BM612" s="11"/>
      <c r="BN612" s="11"/>
      <c r="BO612" s="11"/>
      <c r="BP612" s="11"/>
      <c r="BQ612" s="11"/>
      <c r="BR612" s="11"/>
      <c r="BS612" s="11"/>
      <c r="BT612" s="11"/>
      <c r="BU612" s="11"/>
      <c r="BV612" s="11"/>
      <c r="BW612" s="11"/>
      <c r="BX612" s="11"/>
      <c r="BY612" s="11"/>
      <c r="BZ612" s="11"/>
      <c r="CA612" s="11"/>
      <c r="CB612" s="11"/>
      <c r="CC612" s="11"/>
      <c r="CD612" s="11"/>
    </row>
    <row r="613" spans="1:82" x14ac:dyDescent="0.2">
      <c r="A613" s="11"/>
      <c r="B613" s="11"/>
      <c r="C613" s="11"/>
      <c r="D613" s="11"/>
      <c r="E613" s="11"/>
      <c r="F613" s="11"/>
      <c r="G613" s="11"/>
      <c r="H613" s="11"/>
      <c r="I613" s="11"/>
      <c r="J613" s="11"/>
      <c r="K613" s="11"/>
      <c r="L613" s="11"/>
      <c r="M613" s="11"/>
      <c r="N613" s="11"/>
      <c r="O613" s="11"/>
      <c r="P613" s="11"/>
      <c r="Q613" s="11"/>
      <c r="R613" s="11"/>
      <c r="S613" s="11"/>
      <c r="T613" s="11"/>
      <c r="U613" s="11"/>
      <c r="V613" s="11"/>
      <c r="W613" s="11"/>
      <c r="X613" s="11"/>
      <c r="Y613" s="11"/>
      <c r="Z613" s="11"/>
      <c r="AA613" s="11"/>
      <c r="AB613" s="11"/>
      <c r="AC613" s="11"/>
      <c r="AD613" s="11"/>
      <c r="AE613" s="11"/>
      <c r="AF613" s="11"/>
      <c r="AG613" s="11"/>
      <c r="AH613" s="11"/>
      <c r="AI613" s="11"/>
      <c r="AJ613" s="11"/>
      <c r="AK613" s="11"/>
      <c r="AL613" s="11"/>
      <c r="AM613" s="11"/>
      <c r="AN613" s="11"/>
      <c r="AO613" s="11"/>
      <c r="AP613" s="11"/>
      <c r="AQ613" s="11"/>
      <c r="AR613" s="11"/>
      <c r="AS613" s="11"/>
      <c r="AT613" s="11"/>
      <c r="AU613" s="11"/>
      <c r="AV613" s="11"/>
      <c r="AW613" s="11"/>
      <c r="AX613" s="11"/>
      <c r="AY613" s="11"/>
      <c r="AZ613" s="11"/>
      <c r="BA613" s="11"/>
      <c r="BB613" s="11"/>
      <c r="BC613" s="11"/>
      <c r="BD613" s="11"/>
      <c r="BE613" s="11"/>
      <c r="BF613" s="11"/>
      <c r="BG613" s="11"/>
      <c r="BH613" s="11"/>
      <c r="BI613" s="11"/>
      <c r="BJ613" s="11"/>
      <c r="BK613" s="11"/>
      <c r="BL613" s="11"/>
      <c r="BM613" s="11"/>
      <c r="BN613" s="11"/>
      <c r="BO613" s="11"/>
      <c r="BP613" s="11"/>
      <c r="BQ613" s="11"/>
      <c r="BR613" s="11"/>
      <c r="BS613" s="11"/>
      <c r="BT613" s="11"/>
      <c r="BU613" s="11"/>
      <c r="BV613" s="11"/>
      <c r="BW613" s="11"/>
      <c r="BX613" s="11"/>
      <c r="BY613" s="11"/>
      <c r="BZ613" s="11"/>
      <c r="CA613" s="11"/>
      <c r="CB613" s="11"/>
      <c r="CC613" s="11"/>
      <c r="CD613" s="11"/>
    </row>
    <row r="614" spans="1:82" x14ac:dyDescent="0.2">
      <c r="A614" s="11"/>
      <c r="B614" s="11"/>
      <c r="C614" s="11"/>
      <c r="D614" s="11"/>
      <c r="E614" s="11"/>
      <c r="F614" s="11"/>
      <c r="G614" s="11"/>
      <c r="H614" s="11"/>
      <c r="I614" s="11"/>
      <c r="J614" s="11"/>
      <c r="K614" s="11"/>
      <c r="L614" s="11"/>
      <c r="M614" s="11"/>
      <c r="N614" s="11"/>
      <c r="O614" s="11"/>
      <c r="P614" s="11"/>
      <c r="Q614" s="11"/>
      <c r="R614" s="11"/>
      <c r="S614" s="11"/>
      <c r="T614" s="11"/>
      <c r="U614" s="11"/>
      <c r="V614" s="11"/>
      <c r="W614" s="11"/>
      <c r="X614" s="11"/>
      <c r="Y614" s="11"/>
      <c r="Z614" s="11"/>
      <c r="AA614" s="11"/>
      <c r="AB614" s="11"/>
      <c r="AC614" s="11"/>
      <c r="AD614" s="11"/>
      <c r="AE614" s="11"/>
      <c r="AF614" s="11"/>
      <c r="AG614" s="11"/>
      <c r="AH614" s="11"/>
      <c r="AI614" s="11"/>
      <c r="AJ614" s="11"/>
      <c r="AK614" s="11"/>
      <c r="AL614" s="11"/>
      <c r="AM614" s="11"/>
      <c r="AN614" s="11"/>
      <c r="AO614" s="11"/>
      <c r="AP614" s="11"/>
      <c r="AQ614" s="11"/>
      <c r="AR614" s="11"/>
      <c r="AS614" s="11"/>
      <c r="AT614" s="11"/>
      <c r="AU614" s="11"/>
      <c r="AV614" s="11"/>
      <c r="AW614" s="11"/>
      <c r="AX614" s="11"/>
      <c r="AY614" s="11"/>
      <c r="AZ614" s="11"/>
      <c r="BA614" s="11"/>
      <c r="BB614" s="11"/>
      <c r="BC614" s="11"/>
      <c r="BD614" s="11"/>
      <c r="BE614" s="11"/>
      <c r="BF614" s="11"/>
      <c r="BG614" s="11"/>
      <c r="BH614" s="11"/>
      <c r="BI614" s="11"/>
      <c r="BJ614" s="11"/>
      <c r="BK614" s="11"/>
      <c r="BL614" s="11"/>
      <c r="BM614" s="11"/>
      <c r="BN614" s="11"/>
      <c r="BO614" s="11"/>
      <c r="BP614" s="11"/>
      <c r="BQ614" s="11"/>
      <c r="BR614" s="11"/>
      <c r="BS614" s="11"/>
      <c r="BT614" s="11"/>
      <c r="BU614" s="11"/>
      <c r="BV614" s="11"/>
      <c r="BW614" s="11"/>
      <c r="BX614" s="11"/>
      <c r="BY614" s="11"/>
      <c r="BZ614" s="11"/>
      <c r="CA614" s="11"/>
      <c r="CB614" s="11"/>
      <c r="CC614" s="11"/>
      <c r="CD614" s="11"/>
    </row>
    <row r="615" spans="1:82" x14ac:dyDescent="0.2">
      <c r="A615" s="11"/>
      <c r="B615" s="11"/>
      <c r="C615" s="11"/>
      <c r="D615" s="11"/>
      <c r="E615" s="11"/>
      <c r="F615" s="11"/>
      <c r="G615" s="11"/>
      <c r="H615" s="11"/>
      <c r="I615" s="11"/>
      <c r="J615" s="11"/>
      <c r="K615" s="11"/>
      <c r="L615" s="11"/>
      <c r="M615" s="11"/>
      <c r="N615" s="11"/>
      <c r="O615" s="11"/>
      <c r="P615" s="11"/>
      <c r="Q615" s="11"/>
      <c r="R615" s="11"/>
      <c r="S615" s="11"/>
      <c r="T615" s="11"/>
      <c r="U615" s="11"/>
      <c r="V615" s="11"/>
      <c r="W615" s="11"/>
      <c r="X615" s="11"/>
      <c r="Y615" s="11"/>
      <c r="Z615" s="11"/>
      <c r="AA615" s="11"/>
      <c r="AB615" s="11"/>
      <c r="AC615" s="11"/>
      <c r="AD615" s="11"/>
      <c r="AE615" s="11"/>
      <c r="AF615" s="11"/>
      <c r="AG615" s="11"/>
      <c r="AH615" s="11"/>
      <c r="AI615" s="11"/>
      <c r="AJ615" s="11"/>
      <c r="AK615" s="11"/>
      <c r="AL615" s="11"/>
      <c r="AM615" s="11"/>
      <c r="AN615" s="11"/>
      <c r="AO615" s="11"/>
      <c r="AP615" s="11"/>
      <c r="AQ615" s="11"/>
      <c r="AR615" s="11"/>
      <c r="AS615" s="11"/>
      <c r="AT615" s="11"/>
      <c r="AU615" s="11"/>
      <c r="AV615" s="11"/>
      <c r="AW615" s="11"/>
      <c r="AX615" s="11"/>
      <c r="AY615" s="11"/>
      <c r="AZ615" s="11"/>
      <c r="BA615" s="11"/>
      <c r="BB615" s="11"/>
      <c r="BC615" s="11"/>
      <c r="BD615" s="11"/>
      <c r="BE615" s="11"/>
      <c r="BF615" s="11"/>
      <c r="BG615" s="11"/>
      <c r="BH615" s="11"/>
      <c r="BI615" s="11"/>
      <c r="BJ615" s="11"/>
      <c r="BK615" s="11"/>
      <c r="BL615" s="11"/>
      <c r="BM615" s="11"/>
      <c r="BN615" s="11"/>
      <c r="BO615" s="11"/>
      <c r="BP615" s="11"/>
      <c r="BQ615" s="11"/>
      <c r="BR615" s="11"/>
      <c r="BS615" s="11"/>
      <c r="BT615" s="11"/>
      <c r="BU615" s="11"/>
      <c r="BV615" s="11"/>
      <c r="BW615" s="11"/>
      <c r="BX615" s="11"/>
      <c r="BY615" s="11"/>
      <c r="BZ615" s="11"/>
      <c r="CA615" s="11"/>
      <c r="CB615" s="11"/>
      <c r="CC615" s="11"/>
      <c r="CD615" s="11"/>
    </row>
    <row r="616" spans="1:82" x14ac:dyDescent="0.2">
      <c r="A616" s="11"/>
      <c r="B616" s="11"/>
      <c r="C616" s="11"/>
      <c r="D616" s="11"/>
      <c r="E616" s="11"/>
      <c r="F616" s="11"/>
      <c r="G616" s="11"/>
      <c r="H616" s="11"/>
      <c r="I616" s="11"/>
      <c r="J616" s="11"/>
      <c r="K616" s="11"/>
      <c r="L616" s="11"/>
      <c r="M616" s="11"/>
      <c r="N616" s="11"/>
      <c r="O616" s="11"/>
      <c r="P616" s="11"/>
      <c r="Q616" s="11"/>
      <c r="R616" s="11"/>
      <c r="S616" s="11"/>
      <c r="T616" s="11"/>
      <c r="U616" s="11"/>
      <c r="V616" s="11"/>
      <c r="W616" s="11"/>
      <c r="X616" s="11"/>
      <c r="Y616" s="11"/>
      <c r="Z616" s="11"/>
      <c r="AA616" s="11"/>
      <c r="AB616" s="11"/>
      <c r="AC616" s="11"/>
      <c r="AD616" s="11"/>
      <c r="AE616" s="11"/>
      <c r="AF616" s="11"/>
      <c r="AG616" s="11"/>
      <c r="AH616" s="11"/>
      <c r="AI616" s="11"/>
      <c r="AJ616" s="11"/>
      <c r="AK616" s="11"/>
      <c r="AL616" s="11"/>
      <c r="AM616" s="11"/>
      <c r="AN616" s="11"/>
      <c r="AO616" s="11"/>
      <c r="AP616" s="11"/>
      <c r="AQ616" s="11"/>
      <c r="AR616" s="11"/>
      <c r="AS616" s="11"/>
      <c r="AT616" s="11"/>
      <c r="AU616" s="11"/>
      <c r="AV616" s="11"/>
      <c r="AW616" s="11"/>
      <c r="AX616" s="11"/>
      <c r="AY616" s="11"/>
      <c r="AZ616" s="11"/>
      <c r="BA616" s="11"/>
      <c r="BB616" s="11"/>
      <c r="BC616" s="11"/>
      <c r="BD616" s="11"/>
      <c r="BE616" s="11"/>
      <c r="BF616" s="11"/>
      <c r="BG616" s="11"/>
      <c r="BH616" s="11"/>
      <c r="BI616" s="11"/>
      <c r="BJ616" s="11"/>
      <c r="BK616" s="11"/>
      <c r="BL616" s="11"/>
      <c r="BM616" s="11"/>
      <c r="BN616" s="11"/>
      <c r="BO616" s="11"/>
      <c r="BP616" s="11"/>
      <c r="BQ616" s="11"/>
      <c r="BR616" s="11"/>
      <c r="BS616" s="11"/>
      <c r="BT616" s="11"/>
      <c r="BU616" s="11"/>
      <c r="BV616" s="11"/>
      <c r="BW616" s="11"/>
      <c r="BX616" s="11"/>
      <c r="BY616" s="11"/>
      <c r="BZ616" s="11"/>
      <c r="CA616" s="11"/>
      <c r="CB616" s="11"/>
      <c r="CC616" s="11"/>
      <c r="CD616" s="11"/>
    </row>
    <row r="617" spans="1:82" x14ac:dyDescent="0.2">
      <c r="A617" s="11"/>
      <c r="B617" s="11"/>
      <c r="C617" s="11"/>
      <c r="D617" s="11"/>
      <c r="E617" s="11"/>
      <c r="F617" s="11"/>
      <c r="G617" s="11"/>
      <c r="H617" s="11"/>
      <c r="I617" s="11"/>
      <c r="J617" s="11"/>
      <c r="K617" s="11"/>
      <c r="L617" s="11"/>
      <c r="M617" s="11"/>
      <c r="N617" s="11"/>
      <c r="O617" s="11"/>
      <c r="P617" s="11"/>
      <c r="Q617" s="11"/>
      <c r="R617" s="11"/>
      <c r="S617" s="11"/>
      <c r="T617" s="11"/>
      <c r="U617" s="11"/>
      <c r="V617" s="11"/>
      <c r="W617" s="11"/>
      <c r="X617" s="11"/>
      <c r="Y617" s="11"/>
      <c r="Z617" s="11"/>
      <c r="AA617" s="11"/>
      <c r="AB617" s="11"/>
      <c r="AC617" s="11"/>
      <c r="AD617" s="11"/>
      <c r="AE617" s="11"/>
      <c r="AF617" s="11"/>
      <c r="AG617" s="11"/>
      <c r="AH617" s="11"/>
      <c r="AI617" s="11"/>
      <c r="AJ617" s="11"/>
      <c r="AK617" s="11"/>
      <c r="AL617" s="11"/>
      <c r="AM617" s="11"/>
      <c r="AN617" s="11"/>
      <c r="AO617" s="11"/>
      <c r="AP617" s="11"/>
      <c r="AQ617" s="11"/>
      <c r="AR617" s="11"/>
      <c r="AS617" s="11"/>
      <c r="AT617" s="11"/>
      <c r="AU617" s="11"/>
      <c r="AV617" s="11"/>
      <c r="AW617" s="11"/>
      <c r="AX617" s="11"/>
      <c r="AY617" s="11"/>
      <c r="AZ617" s="11"/>
      <c r="BA617" s="11"/>
      <c r="BB617" s="11"/>
      <c r="BC617" s="11"/>
      <c r="BD617" s="11"/>
      <c r="BE617" s="11"/>
      <c r="BF617" s="11"/>
      <c r="BG617" s="11"/>
      <c r="BH617" s="11"/>
      <c r="BI617" s="11"/>
      <c r="BJ617" s="11"/>
      <c r="BK617" s="11"/>
      <c r="BL617" s="11"/>
      <c r="BM617" s="11"/>
      <c r="BN617" s="11"/>
      <c r="BO617" s="11"/>
      <c r="BP617" s="11"/>
      <c r="BQ617" s="11"/>
      <c r="BR617" s="11"/>
      <c r="BS617" s="11"/>
      <c r="BT617" s="11"/>
      <c r="BU617" s="11"/>
      <c r="BV617" s="11"/>
      <c r="BW617" s="11"/>
      <c r="BX617" s="11"/>
      <c r="BY617" s="11"/>
      <c r="BZ617" s="11"/>
      <c r="CA617" s="11"/>
      <c r="CB617" s="11"/>
      <c r="CC617" s="11"/>
      <c r="CD617" s="11"/>
    </row>
    <row r="618" spans="1:82" x14ac:dyDescent="0.2">
      <c r="A618" s="11"/>
      <c r="B618" s="11"/>
      <c r="C618" s="11"/>
      <c r="D618" s="11"/>
      <c r="E618" s="11"/>
      <c r="F618" s="11"/>
      <c r="G618" s="11"/>
      <c r="H618" s="11"/>
      <c r="I618" s="11"/>
      <c r="J618" s="11"/>
      <c r="K618" s="11"/>
      <c r="L618" s="11"/>
      <c r="M618" s="11"/>
      <c r="N618" s="11"/>
      <c r="O618" s="11"/>
      <c r="P618" s="11"/>
      <c r="Q618" s="11"/>
      <c r="R618" s="11"/>
      <c r="S618" s="11"/>
      <c r="T618" s="11"/>
      <c r="U618" s="11"/>
      <c r="V618" s="11"/>
      <c r="W618" s="11"/>
      <c r="X618" s="11"/>
      <c r="Y618" s="11"/>
      <c r="Z618" s="11"/>
      <c r="AA618" s="11"/>
      <c r="AB618" s="11"/>
      <c r="AC618" s="11"/>
      <c r="AD618" s="11"/>
      <c r="AE618" s="11"/>
      <c r="AF618" s="11"/>
      <c r="AG618" s="11"/>
      <c r="AH618" s="11"/>
      <c r="AI618" s="11"/>
      <c r="AJ618" s="11"/>
      <c r="AK618" s="11"/>
      <c r="AL618" s="11"/>
      <c r="AM618" s="11"/>
      <c r="AN618" s="11"/>
      <c r="AO618" s="11"/>
      <c r="AP618" s="11"/>
      <c r="AQ618" s="11"/>
      <c r="AR618" s="11"/>
      <c r="AS618" s="11"/>
      <c r="AT618" s="11"/>
      <c r="AU618" s="11"/>
      <c r="AV618" s="11"/>
      <c r="AW618" s="11"/>
      <c r="AX618" s="11"/>
      <c r="AY618" s="11"/>
      <c r="AZ618" s="11"/>
      <c r="BA618" s="11"/>
      <c r="BB618" s="11"/>
      <c r="BC618" s="11"/>
      <c r="BD618" s="11"/>
      <c r="BE618" s="11"/>
      <c r="BF618" s="11"/>
      <c r="BG618" s="11"/>
      <c r="BH618" s="11"/>
      <c r="BI618" s="11"/>
      <c r="BJ618" s="11"/>
      <c r="BK618" s="11"/>
      <c r="BL618" s="11"/>
      <c r="BM618" s="11"/>
      <c r="BN618" s="11"/>
      <c r="BO618" s="11"/>
      <c r="BP618" s="11"/>
      <c r="BQ618" s="11"/>
      <c r="BR618" s="11"/>
      <c r="BS618" s="11"/>
      <c r="BT618" s="11"/>
      <c r="BU618" s="11"/>
      <c r="BV618" s="11"/>
      <c r="BW618" s="11"/>
      <c r="BX618" s="11"/>
      <c r="BY618" s="11"/>
      <c r="BZ618" s="11"/>
      <c r="CA618" s="11"/>
      <c r="CB618" s="11"/>
      <c r="CC618" s="11"/>
      <c r="CD618" s="11"/>
    </row>
    <row r="619" spans="1:82" x14ac:dyDescent="0.2">
      <c r="A619" s="11"/>
      <c r="B619" s="11"/>
      <c r="C619" s="11"/>
      <c r="D619" s="11"/>
      <c r="E619" s="11"/>
      <c r="F619" s="11"/>
      <c r="G619" s="11"/>
      <c r="H619" s="11"/>
      <c r="I619" s="11"/>
      <c r="J619" s="11"/>
      <c r="K619" s="11"/>
      <c r="L619" s="11"/>
      <c r="M619" s="11"/>
      <c r="N619" s="11"/>
      <c r="O619" s="11"/>
      <c r="P619" s="11"/>
      <c r="Q619" s="11"/>
      <c r="R619" s="11"/>
      <c r="S619" s="11"/>
      <c r="T619" s="11"/>
      <c r="U619" s="11"/>
      <c r="V619" s="11"/>
      <c r="W619" s="11"/>
      <c r="X619" s="11"/>
      <c r="Y619" s="11"/>
      <c r="Z619" s="11"/>
      <c r="AA619" s="11"/>
      <c r="AB619" s="11"/>
      <c r="AC619" s="11"/>
      <c r="AD619" s="11"/>
      <c r="AE619" s="11"/>
      <c r="AF619" s="11"/>
      <c r="AG619" s="11"/>
      <c r="AH619" s="11"/>
      <c r="AI619" s="11"/>
      <c r="AJ619" s="11"/>
      <c r="AK619" s="11"/>
      <c r="AL619" s="11"/>
      <c r="AM619" s="11"/>
      <c r="AN619" s="11"/>
      <c r="AO619" s="11"/>
      <c r="AP619" s="11"/>
      <c r="AQ619" s="11"/>
      <c r="AR619" s="11"/>
      <c r="AS619" s="11"/>
      <c r="AT619" s="11"/>
      <c r="AU619" s="11"/>
      <c r="AV619" s="11"/>
      <c r="AW619" s="11"/>
      <c r="AX619" s="11"/>
      <c r="AY619" s="11"/>
      <c r="AZ619" s="11"/>
      <c r="BA619" s="11"/>
      <c r="BB619" s="11"/>
      <c r="BC619" s="11"/>
      <c r="BD619" s="11"/>
      <c r="BE619" s="11"/>
      <c r="BF619" s="11"/>
      <c r="BG619" s="11"/>
      <c r="BH619" s="11"/>
      <c r="BI619" s="11"/>
      <c r="BJ619" s="11"/>
      <c r="BK619" s="11"/>
      <c r="BL619" s="11"/>
      <c r="BM619" s="11"/>
      <c r="BN619" s="11"/>
      <c r="BO619" s="11"/>
      <c r="BP619" s="11"/>
      <c r="BQ619" s="11"/>
      <c r="BR619" s="11"/>
      <c r="BS619" s="11"/>
      <c r="BT619" s="11"/>
      <c r="BU619" s="11"/>
      <c r="BV619" s="11"/>
      <c r="BW619" s="11"/>
      <c r="BX619" s="11"/>
      <c r="BY619" s="11"/>
      <c r="BZ619" s="11"/>
      <c r="CA619" s="11"/>
      <c r="CB619" s="11"/>
      <c r="CC619" s="11"/>
      <c r="CD619" s="11"/>
    </row>
    <row r="620" spans="1:82" x14ac:dyDescent="0.2">
      <c r="A620" s="11"/>
      <c r="B620" s="11"/>
      <c r="C620" s="11"/>
      <c r="D620" s="11"/>
      <c r="E620" s="11"/>
      <c r="F620" s="11"/>
      <c r="G620" s="11"/>
      <c r="H620" s="11"/>
      <c r="I620" s="11"/>
      <c r="J620" s="11"/>
      <c r="K620" s="11"/>
      <c r="L620" s="11"/>
      <c r="M620" s="11"/>
      <c r="N620" s="11"/>
      <c r="O620" s="11"/>
      <c r="P620" s="11"/>
      <c r="Q620" s="11"/>
      <c r="R620" s="11"/>
      <c r="S620" s="11"/>
      <c r="T620" s="11"/>
      <c r="U620" s="11"/>
      <c r="V620" s="11"/>
      <c r="W620" s="11"/>
      <c r="X620" s="11"/>
      <c r="Y620" s="11"/>
      <c r="Z620" s="11"/>
      <c r="AA620" s="11"/>
      <c r="AB620" s="11"/>
      <c r="AC620" s="11"/>
      <c r="AD620" s="11"/>
      <c r="AE620" s="11"/>
      <c r="AF620" s="11"/>
      <c r="AG620" s="11"/>
      <c r="AH620" s="11"/>
      <c r="AI620" s="11"/>
      <c r="AJ620" s="11"/>
      <c r="AK620" s="11"/>
      <c r="AL620" s="11"/>
      <c r="AM620" s="11"/>
      <c r="AN620" s="11"/>
      <c r="AO620" s="11"/>
      <c r="AP620" s="11"/>
      <c r="AQ620" s="11"/>
      <c r="AR620" s="11"/>
      <c r="AS620" s="11"/>
      <c r="AT620" s="11"/>
      <c r="AU620" s="11"/>
      <c r="AV620" s="11"/>
      <c r="AW620" s="11"/>
      <c r="AX620" s="11"/>
      <c r="AY620" s="11"/>
      <c r="AZ620" s="11"/>
      <c r="BA620" s="11"/>
      <c r="BB620" s="11"/>
      <c r="BC620" s="11"/>
      <c r="BD620" s="11"/>
      <c r="BE620" s="11"/>
      <c r="BF620" s="11"/>
      <c r="BG620" s="11"/>
      <c r="BH620" s="11"/>
      <c r="BI620" s="11"/>
      <c r="BJ620" s="11"/>
      <c r="BK620" s="11"/>
      <c r="BL620" s="11"/>
      <c r="BM620" s="11"/>
      <c r="BN620" s="11"/>
      <c r="BO620" s="11"/>
      <c r="BP620" s="11"/>
      <c r="BQ620" s="11"/>
      <c r="BR620" s="11"/>
      <c r="BS620" s="11"/>
      <c r="BT620" s="11"/>
      <c r="BU620" s="11"/>
      <c r="BV620" s="11"/>
      <c r="BW620" s="11"/>
      <c r="BX620" s="11"/>
      <c r="BY620" s="11"/>
      <c r="BZ620" s="11"/>
      <c r="CA620" s="11"/>
      <c r="CB620" s="11"/>
      <c r="CC620" s="11"/>
      <c r="CD620" s="11"/>
    </row>
    <row r="621" spans="1:82" x14ac:dyDescent="0.2">
      <c r="A621" s="11"/>
      <c r="B621" s="11"/>
      <c r="C621" s="11"/>
      <c r="D621" s="11"/>
      <c r="E621" s="11"/>
      <c r="F621" s="11"/>
      <c r="G621" s="11"/>
      <c r="H621" s="11"/>
      <c r="I621" s="11"/>
      <c r="J621" s="11"/>
      <c r="K621" s="11"/>
      <c r="L621" s="11"/>
      <c r="M621" s="11"/>
      <c r="N621" s="11"/>
      <c r="O621" s="11"/>
      <c r="P621" s="11"/>
      <c r="Q621" s="11"/>
      <c r="R621" s="11"/>
      <c r="S621" s="11"/>
      <c r="T621" s="11"/>
      <c r="U621" s="11"/>
      <c r="V621" s="11"/>
      <c r="W621" s="11"/>
      <c r="X621" s="11"/>
      <c r="Y621" s="11"/>
      <c r="Z621" s="11"/>
      <c r="AA621" s="11"/>
      <c r="AB621" s="11"/>
      <c r="AC621" s="11"/>
      <c r="AD621" s="11"/>
      <c r="AE621" s="11"/>
      <c r="AF621" s="11"/>
      <c r="AG621" s="11"/>
      <c r="AH621" s="11"/>
      <c r="AI621" s="11"/>
      <c r="AJ621" s="11"/>
      <c r="AK621" s="11"/>
      <c r="AL621" s="11"/>
      <c r="AM621" s="11"/>
      <c r="AN621" s="11"/>
      <c r="AO621" s="11"/>
      <c r="AP621" s="11"/>
      <c r="AQ621" s="11"/>
      <c r="AR621" s="11"/>
      <c r="AS621" s="11"/>
      <c r="AT621" s="11"/>
      <c r="AU621" s="11"/>
      <c r="AV621" s="11"/>
      <c r="AW621" s="11"/>
      <c r="AX621" s="11"/>
      <c r="AY621" s="11"/>
      <c r="AZ621" s="11"/>
      <c r="BA621" s="11"/>
      <c r="BB621" s="11"/>
      <c r="BC621" s="11"/>
      <c r="BD621" s="11"/>
      <c r="BE621" s="11"/>
      <c r="BF621" s="11"/>
      <c r="BG621" s="11"/>
      <c r="BH621" s="11"/>
      <c r="BI621" s="11"/>
      <c r="BJ621" s="11"/>
      <c r="BK621" s="11"/>
      <c r="BL621" s="11"/>
      <c r="BM621" s="11"/>
      <c r="BN621" s="11"/>
      <c r="BO621" s="11"/>
      <c r="BP621" s="11"/>
      <c r="BQ621" s="11"/>
      <c r="BR621" s="11"/>
      <c r="BS621" s="11"/>
      <c r="BT621" s="11"/>
      <c r="BU621" s="11"/>
      <c r="BV621" s="11"/>
      <c r="BW621" s="11"/>
      <c r="BX621" s="11"/>
      <c r="BY621" s="11"/>
      <c r="BZ621" s="11"/>
      <c r="CA621" s="11"/>
      <c r="CB621" s="11"/>
      <c r="CC621" s="11"/>
      <c r="CD621" s="11"/>
    </row>
    <row r="622" spans="1:82" x14ac:dyDescent="0.2">
      <c r="A622" s="11"/>
      <c r="B622" s="11"/>
      <c r="C622" s="11"/>
      <c r="D622" s="11"/>
      <c r="E622" s="11"/>
      <c r="F622" s="11"/>
      <c r="G622" s="11"/>
      <c r="H622" s="11"/>
      <c r="I622" s="11"/>
      <c r="J622" s="11"/>
      <c r="K622" s="11"/>
      <c r="L622" s="11"/>
      <c r="M622" s="11"/>
      <c r="N622" s="11"/>
      <c r="O622" s="11"/>
      <c r="P622" s="11"/>
      <c r="Q622" s="11"/>
      <c r="R622" s="11"/>
      <c r="S622" s="11"/>
      <c r="T622" s="11"/>
      <c r="U622" s="11"/>
      <c r="V622" s="11"/>
      <c r="W622" s="11"/>
      <c r="X622" s="11"/>
      <c r="Y622" s="11"/>
      <c r="Z622" s="11"/>
      <c r="AA622" s="11"/>
      <c r="AB622" s="11"/>
      <c r="AC622" s="11"/>
      <c r="AD622" s="11"/>
      <c r="AE622" s="11"/>
      <c r="AF622" s="11"/>
      <c r="AG622" s="11"/>
      <c r="AH622" s="11"/>
      <c r="AI622" s="11"/>
      <c r="AJ622" s="11"/>
      <c r="AK622" s="11"/>
      <c r="AL622" s="11"/>
      <c r="AM622" s="11"/>
      <c r="AN622" s="11"/>
      <c r="AO622" s="11"/>
      <c r="AP622" s="11"/>
      <c r="AQ622" s="11"/>
      <c r="AR622" s="11"/>
      <c r="AS622" s="11"/>
      <c r="AT622" s="11"/>
      <c r="AU622" s="11"/>
      <c r="AV622" s="11"/>
      <c r="AW622" s="11"/>
      <c r="AX622" s="11"/>
      <c r="AY622" s="11"/>
      <c r="AZ622" s="11"/>
      <c r="BA622" s="11"/>
      <c r="BB622" s="11"/>
      <c r="BC622" s="11"/>
      <c r="BD622" s="11"/>
      <c r="BE622" s="11"/>
      <c r="BF622" s="11"/>
      <c r="BG622" s="11"/>
      <c r="BH622" s="11"/>
      <c r="BI622" s="11"/>
      <c r="BJ622" s="11"/>
      <c r="BK622" s="11"/>
      <c r="BL622" s="11"/>
      <c r="BM622" s="11"/>
      <c r="BN622" s="11"/>
      <c r="BO622" s="11"/>
      <c r="BP622" s="11"/>
      <c r="BQ622" s="11"/>
      <c r="BR622" s="11"/>
      <c r="BS622" s="11"/>
      <c r="BT622" s="11"/>
      <c r="BU622" s="11"/>
      <c r="BV622" s="11"/>
      <c r="BW622" s="11"/>
      <c r="BX622" s="11"/>
      <c r="BY622" s="11"/>
      <c r="BZ622" s="11"/>
      <c r="CA622" s="11"/>
      <c r="CB622" s="11"/>
      <c r="CC622" s="11"/>
      <c r="CD622" s="11"/>
    </row>
    <row r="623" spans="1:82" x14ac:dyDescent="0.2">
      <c r="A623" s="11"/>
      <c r="B623" s="11"/>
      <c r="C623" s="11"/>
      <c r="D623" s="11"/>
      <c r="E623" s="11"/>
      <c r="F623" s="11"/>
      <c r="G623" s="11"/>
      <c r="H623" s="11"/>
      <c r="I623" s="11"/>
      <c r="J623" s="11"/>
      <c r="K623" s="11"/>
      <c r="L623" s="11"/>
      <c r="M623" s="11"/>
      <c r="N623" s="11"/>
      <c r="O623" s="11"/>
      <c r="P623" s="11"/>
      <c r="Q623" s="11"/>
      <c r="R623" s="11"/>
      <c r="S623" s="11"/>
      <c r="T623" s="11"/>
      <c r="U623" s="11"/>
      <c r="V623" s="11"/>
      <c r="W623" s="11"/>
      <c r="X623" s="11"/>
      <c r="Y623" s="11"/>
      <c r="Z623" s="11"/>
      <c r="AA623" s="11"/>
      <c r="AB623" s="11"/>
      <c r="AC623" s="11"/>
      <c r="AD623" s="11"/>
      <c r="AE623" s="11"/>
      <c r="AF623" s="11"/>
      <c r="AG623" s="11"/>
      <c r="AH623" s="11"/>
      <c r="AI623" s="11"/>
      <c r="AJ623" s="11"/>
      <c r="AK623" s="11"/>
      <c r="AL623" s="11"/>
      <c r="AM623" s="11"/>
      <c r="AN623" s="11"/>
      <c r="AO623" s="11"/>
      <c r="AP623" s="11"/>
      <c r="AQ623" s="11"/>
      <c r="AR623" s="11"/>
      <c r="AS623" s="11"/>
      <c r="AT623" s="11"/>
      <c r="AU623" s="11"/>
      <c r="AV623" s="11"/>
      <c r="AW623" s="11"/>
      <c r="AX623" s="11"/>
      <c r="AY623" s="11"/>
      <c r="AZ623" s="11"/>
      <c r="BA623" s="11"/>
      <c r="BB623" s="11"/>
      <c r="BC623" s="11"/>
      <c r="BD623" s="11"/>
      <c r="BE623" s="11"/>
      <c r="BF623" s="11"/>
      <c r="BG623" s="11"/>
      <c r="BH623" s="11"/>
      <c r="BI623" s="11"/>
      <c r="BJ623" s="11"/>
      <c r="BK623" s="11"/>
      <c r="BL623" s="11"/>
      <c r="BM623" s="11"/>
      <c r="BN623" s="11"/>
      <c r="BO623" s="11"/>
      <c r="BP623" s="11"/>
      <c r="BQ623" s="11"/>
      <c r="BR623" s="11"/>
      <c r="BS623" s="11"/>
      <c r="BT623" s="11"/>
      <c r="BU623" s="11"/>
      <c r="BV623" s="11"/>
      <c r="BW623" s="11"/>
      <c r="BX623" s="11"/>
      <c r="BY623" s="11"/>
      <c r="BZ623" s="11"/>
      <c r="CA623" s="11"/>
      <c r="CB623" s="11"/>
      <c r="CC623" s="11"/>
      <c r="CD623" s="11"/>
    </row>
    <row r="624" spans="1:82" x14ac:dyDescent="0.2">
      <c r="A624" s="11"/>
      <c r="B624" s="11"/>
      <c r="C624" s="11"/>
      <c r="D624" s="11"/>
      <c r="E624" s="11"/>
      <c r="F624" s="11"/>
      <c r="G624" s="11"/>
      <c r="H624" s="11"/>
      <c r="I624" s="11"/>
      <c r="J624" s="11"/>
      <c r="K624" s="11"/>
      <c r="L624" s="11"/>
      <c r="M624" s="11"/>
      <c r="N624" s="11"/>
      <c r="O624" s="11"/>
      <c r="P624" s="11"/>
      <c r="Q624" s="11"/>
      <c r="R624" s="11"/>
      <c r="S624" s="11"/>
      <c r="T624" s="11"/>
      <c r="U624" s="11"/>
      <c r="V624" s="11"/>
      <c r="W624" s="11"/>
      <c r="X624" s="11"/>
      <c r="Y624" s="11"/>
      <c r="Z624" s="11"/>
      <c r="AA624" s="11"/>
      <c r="AB624" s="11"/>
      <c r="AC624" s="11"/>
      <c r="AD624" s="11"/>
      <c r="AE624" s="11"/>
      <c r="AF624" s="11"/>
      <c r="AG624" s="11"/>
      <c r="AH624" s="11"/>
      <c r="AI624" s="11"/>
      <c r="AJ624" s="11"/>
      <c r="AK624" s="11"/>
      <c r="AL624" s="11"/>
      <c r="AM624" s="11"/>
      <c r="AN624" s="11"/>
      <c r="AO624" s="11"/>
      <c r="AP624" s="11"/>
      <c r="AQ624" s="11"/>
      <c r="AR624" s="11"/>
      <c r="AS624" s="11"/>
      <c r="AT624" s="11"/>
      <c r="AU624" s="11"/>
      <c r="AV624" s="11"/>
      <c r="AW624" s="11"/>
      <c r="AX624" s="11"/>
      <c r="AY624" s="11"/>
      <c r="AZ624" s="11"/>
      <c r="BA624" s="11"/>
      <c r="BB624" s="11"/>
      <c r="BC624" s="11"/>
      <c r="BD624" s="11"/>
      <c r="BE624" s="11"/>
      <c r="BF624" s="11"/>
      <c r="BG624" s="11"/>
      <c r="BH624" s="11"/>
      <c r="BI624" s="11"/>
      <c r="BJ624" s="11"/>
      <c r="BK624" s="11"/>
      <c r="BL624" s="11"/>
      <c r="BM624" s="11"/>
      <c r="BN624" s="11"/>
      <c r="BO624" s="11"/>
      <c r="BP624" s="11"/>
      <c r="BQ624" s="11"/>
      <c r="BR624" s="11"/>
      <c r="BS624" s="11"/>
      <c r="BT624" s="11"/>
      <c r="BU624" s="11"/>
      <c r="BV624" s="11"/>
      <c r="BW624" s="11"/>
      <c r="BX624" s="11"/>
      <c r="BY624" s="11"/>
      <c r="BZ624" s="11"/>
      <c r="CA624" s="11"/>
      <c r="CB624" s="11"/>
      <c r="CC624" s="11"/>
      <c r="CD624" s="11"/>
    </row>
    <row r="625" spans="1:82" x14ac:dyDescent="0.2">
      <c r="A625" s="11"/>
      <c r="B625" s="11"/>
      <c r="C625" s="11"/>
      <c r="D625" s="11"/>
      <c r="E625" s="11"/>
      <c r="F625" s="11"/>
      <c r="G625" s="11"/>
      <c r="H625" s="11"/>
      <c r="I625" s="11"/>
      <c r="J625" s="11"/>
      <c r="K625" s="11"/>
      <c r="L625" s="11"/>
      <c r="M625" s="11"/>
      <c r="N625" s="11"/>
      <c r="O625" s="11"/>
      <c r="P625" s="11"/>
      <c r="Q625" s="11"/>
      <c r="R625" s="11"/>
      <c r="S625" s="11"/>
      <c r="T625" s="11"/>
      <c r="U625" s="11"/>
      <c r="V625" s="11"/>
      <c r="W625" s="11"/>
      <c r="X625" s="11"/>
      <c r="Y625" s="11"/>
      <c r="Z625" s="11"/>
      <c r="AA625" s="11"/>
      <c r="AB625" s="11"/>
      <c r="AC625" s="11"/>
      <c r="AD625" s="11"/>
      <c r="AE625" s="11"/>
      <c r="AF625" s="11"/>
      <c r="AG625" s="11"/>
      <c r="AH625" s="11"/>
      <c r="AI625" s="11"/>
      <c r="AJ625" s="11"/>
      <c r="AK625" s="11"/>
      <c r="AL625" s="11"/>
      <c r="AM625" s="11"/>
      <c r="AN625" s="11"/>
      <c r="AO625" s="11"/>
      <c r="AP625" s="11"/>
      <c r="AQ625" s="11"/>
      <c r="AR625" s="11"/>
      <c r="AS625" s="11"/>
      <c r="AT625" s="11"/>
      <c r="AU625" s="11"/>
      <c r="AV625" s="11"/>
      <c r="AW625" s="11"/>
      <c r="AX625" s="11"/>
      <c r="AY625" s="11"/>
      <c r="AZ625" s="11"/>
      <c r="BA625" s="11"/>
      <c r="BB625" s="11"/>
      <c r="BC625" s="11"/>
      <c r="BD625" s="11"/>
      <c r="BE625" s="11"/>
      <c r="BF625" s="11"/>
      <c r="BG625" s="11"/>
      <c r="BH625" s="11"/>
      <c r="BI625" s="11"/>
      <c r="BJ625" s="11"/>
      <c r="BK625" s="11"/>
      <c r="BL625" s="11"/>
      <c r="BM625" s="11"/>
      <c r="BN625" s="11"/>
      <c r="BO625" s="11"/>
      <c r="BP625" s="11"/>
      <c r="BQ625" s="11"/>
      <c r="BR625" s="11"/>
      <c r="BS625" s="11"/>
      <c r="BT625" s="11"/>
      <c r="BU625" s="11"/>
      <c r="BV625" s="11"/>
      <c r="BW625" s="11"/>
      <c r="BX625" s="11"/>
      <c r="BY625" s="11"/>
      <c r="BZ625" s="11"/>
      <c r="CA625" s="11"/>
      <c r="CB625" s="11"/>
      <c r="CC625" s="11"/>
      <c r="CD625" s="11"/>
    </row>
    <row r="626" spans="1:82" x14ac:dyDescent="0.2">
      <c r="A626" s="11"/>
      <c r="B626" s="11"/>
      <c r="C626" s="11"/>
      <c r="D626" s="11"/>
      <c r="E626" s="11"/>
      <c r="F626" s="11"/>
      <c r="G626" s="11"/>
      <c r="H626" s="11"/>
      <c r="I626" s="11"/>
      <c r="J626" s="11"/>
      <c r="K626" s="11"/>
      <c r="L626" s="11"/>
      <c r="M626" s="11"/>
      <c r="N626" s="11"/>
      <c r="O626" s="11"/>
      <c r="P626" s="11"/>
      <c r="Q626" s="11"/>
      <c r="R626" s="11"/>
      <c r="S626" s="11"/>
      <c r="T626" s="11"/>
      <c r="U626" s="11"/>
      <c r="V626" s="11"/>
      <c r="W626" s="11"/>
      <c r="X626" s="11"/>
      <c r="Y626" s="11"/>
      <c r="Z626" s="11"/>
      <c r="AA626" s="11"/>
      <c r="AB626" s="11"/>
      <c r="AC626" s="11"/>
      <c r="AD626" s="11"/>
      <c r="AE626" s="11"/>
      <c r="AF626" s="11"/>
      <c r="AG626" s="11"/>
      <c r="AH626" s="11"/>
      <c r="AI626" s="11"/>
      <c r="AJ626" s="11"/>
      <c r="AK626" s="11"/>
      <c r="AL626" s="11"/>
      <c r="AM626" s="11"/>
      <c r="AN626" s="11"/>
      <c r="AO626" s="11"/>
      <c r="AP626" s="11"/>
      <c r="AQ626" s="11"/>
      <c r="AR626" s="11"/>
      <c r="AS626" s="11"/>
      <c r="AT626" s="11"/>
      <c r="AU626" s="11"/>
      <c r="AV626" s="11"/>
      <c r="AW626" s="11"/>
      <c r="AX626" s="11"/>
      <c r="AY626" s="11"/>
      <c r="AZ626" s="11"/>
      <c r="BA626" s="11"/>
      <c r="BB626" s="11"/>
      <c r="BC626" s="11"/>
      <c r="BD626" s="11"/>
      <c r="BE626" s="11"/>
      <c r="BF626" s="11"/>
      <c r="BG626" s="11"/>
      <c r="BH626" s="11"/>
      <c r="BI626" s="11"/>
      <c r="BJ626" s="11"/>
      <c r="BK626" s="11"/>
      <c r="BL626" s="11"/>
      <c r="BM626" s="11"/>
      <c r="BN626" s="11"/>
      <c r="BO626" s="11"/>
      <c r="BP626" s="11"/>
      <c r="BQ626" s="11"/>
      <c r="BR626" s="11"/>
      <c r="BS626" s="11"/>
      <c r="BT626" s="11"/>
      <c r="BU626" s="11"/>
      <c r="BV626" s="11"/>
      <c r="BW626" s="11"/>
      <c r="BX626" s="11"/>
      <c r="BY626" s="11"/>
      <c r="BZ626" s="11"/>
      <c r="CA626" s="11"/>
      <c r="CB626" s="11"/>
      <c r="CC626" s="11"/>
      <c r="CD626" s="11"/>
    </row>
    <row r="627" spans="1:82" x14ac:dyDescent="0.2">
      <c r="A627" s="11"/>
      <c r="B627" s="11"/>
      <c r="C627" s="11"/>
      <c r="D627" s="11"/>
      <c r="E627" s="11"/>
      <c r="F627" s="11"/>
      <c r="G627" s="11"/>
      <c r="H627" s="11"/>
      <c r="I627" s="11"/>
      <c r="J627" s="11"/>
      <c r="K627" s="11"/>
      <c r="L627" s="11"/>
      <c r="M627" s="11"/>
      <c r="N627" s="11"/>
      <c r="O627" s="11"/>
      <c r="P627" s="11"/>
      <c r="Q627" s="11"/>
      <c r="R627" s="11"/>
      <c r="S627" s="11"/>
      <c r="T627" s="11"/>
      <c r="U627" s="11"/>
      <c r="V627" s="11"/>
      <c r="W627" s="11"/>
      <c r="X627" s="11"/>
      <c r="Y627" s="11"/>
      <c r="Z627" s="11"/>
      <c r="AA627" s="11"/>
      <c r="AB627" s="11"/>
      <c r="AC627" s="11"/>
      <c r="AD627" s="11"/>
      <c r="AE627" s="11"/>
      <c r="AF627" s="11"/>
      <c r="AG627" s="11"/>
      <c r="AH627" s="11"/>
      <c r="AI627" s="11"/>
      <c r="AJ627" s="11"/>
      <c r="AK627" s="11"/>
      <c r="AL627" s="11"/>
      <c r="AM627" s="11"/>
      <c r="AN627" s="11"/>
      <c r="AO627" s="11"/>
      <c r="AP627" s="11"/>
      <c r="AQ627" s="11"/>
      <c r="AR627" s="11"/>
      <c r="AS627" s="11"/>
      <c r="AT627" s="11"/>
      <c r="AU627" s="11"/>
      <c r="AV627" s="11"/>
      <c r="AW627" s="11"/>
      <c r="AX627" s="11"/>
      <c r="AY627" s="11"/>
      <c r="AZ627" s="11"/>
      <c r="BA627" s="11"/>
      <c r="BB627" s="11"/>
      <c r="BC627" s="11"/>
      <c r="BD627" s="11"/>
      <c r="BE627" s="11"/>
      <c r="BF627" s="11"/>
      <c r="BG627" s="11"/>
      <c r="BH627" s="11"/>
      <c r="BI627" s="11"/>
      <c r="BJ627" s="11"/>
      <c r="BK627" s="11"/>
      <c r="BL627" s="11"/>
      <c r="BM627" s="11"/>
      <c r="BN627" s="11"/>
      <c r="BO627" s="11"/>
      <c r="BP627" s="11"/>
      <c r="BQ627" s="11"/>
      <c r="BR627" s="11"/>
      <c r="BS627" s="11"/>
      <c r="BT627" s="11"/>
      <c r="BU627" s="11"/>
      <c r="BV627" s="11"/>
      <c r="BW627" s="11"/>
      <c r="BX627" s="11"/>
      <c r="BY627" s="11"/>
      <c r="BZ627" s="11"/>
      <c r="CA627" s="11"/>
      <c r="CB627" s="11"/>
      <c r="CC627" s="11"/>
      <c r="CD627" s="11"/>
    </row>
    <row r="628" spans="1:82" x14ac:dyDescent="0.2">
      <c r="A628" s="11"/>
      <c r="B628" s="11"/>
      <c r="C628" s="11"/>
      <c r="D628" s="11"/>
      <c r="E628" s="11"/>
      <c r="F628" s="11"/>
      <c r="G628" s="11"/>
      <c r="H628" s="11"/>
      <c r="I628" s="11"/>
      <c r="J628" s="11"/>
      <c r="K628" s="11"/>
      <c r="L628" s="11"/>
      <c r="M628" s="11"/>
      <c r="N628" s="11"/>
      <c r="O628" s="11"/>
      <c r="P628" s="11"/>
      <c r="Q628" s="11"/>
      <c r="R628" s="11"/>
      <c r="S628" s="11"/>
      <c r="T628" s="11"/>
      <c r="U628" s="11"/>
      <c r="V628" s="11"/>
      <c r="W628" s="11"/>
      <c r="X628" s="11"/>
      <c r="Y628" s="11"/>
      <c r="Z628" s="11"/>
      <c r="AA628" s="11"/>
      <c r="AB628" s="11"/>
      <c r="AC628" s="11"/>
      <c r="AD628" s="11"/>
      <c r="AE628" s="11"/>
      <c r="AF628" s="11"/>
      <c r="AG628" s="11"/>
      <c r="AH628" s="11"/>
      <c r="AI628" s="11"/>
      <c r="AJ628" s="11"/>
      <c r="AK628" s="11"/>
      <c r="AL628" s="11"/>
      <c r="AM628" s="11"/>
      <c r="AN628" s="11"/>
      <c r="AO628" s="11"/>
      <c r="AP628" s="11"/>
      <c r="AQ628" s="11"/>
      <c r="AR628" s="11"/>
      <c r="AS628" s="11"/>
      <c r="AT628" s="11"/>
      <c r="AU628" s="11"/>
      <c r="AV628" s="11"/>
      <c r="AW628" s="11"/>
      <c r="AX628" s="11"/>
      <c r="AY628" s="11"/>
      <c r="AZ628" s="11"/>
      <c r="BA628" s="11"/>
      <c r="BB628" s="11"/>
      <c r="BC628" s="11"/>
      <c r="BD628" s="11"/>
      <c r="BE628" s="11"/>
      <c r="BF628" s="11"/>
      <c r="BG628" s="11"/>
      <c r="BH628" s="11"/>
      <c r="BI628" s="11"/>
      <c r="BJ628" s="11"/>
      <c r="BK628" s="11"/>
      <c r="BL628" s="11"/>
      <c r="BM628" s="11"/>
      <c r="BN628" s="11"/>
      <c r="BO628" s="11"/>
      <c r="BP628" s="11"/>
      <c r="BQ628" s="11"/>
      <c r="BR628" s="11"/>
      <c r="BS628" s="11"/>
      <c r="BT628" s="11"/>
      <c r="BU628" s="11"/>
      <c r="BV628" s="11"/>
      <c r="BW628" s="11"/>
      <c r="BX628" s="11"/>
      <c r="BY628" s="11"/>
      <c r="BZ628" s="11"/>
      <c r="CA628" s="11"/>
      <c r="CB628" s="11"/>
      <c r="CC628" s="11"/>
      <c r="CD628" s="11"/>
    </row>
    <row r="629" spans="1:82" x14ac:dyDescent="0.2">
      <c r="A629" s="11"/>
      <c r="B629" s="11"/>
      <c r="C629" s="11"/>
      <c r="D629" s="11"/>
      <c r="E629" s="11"/>
      <c r="F629" s="11"/>
      <c r="G629" s="11"/>
      <c r="H629" s="11"/>
      <c r="I629" s="11"/>
      <c r="J629" s="11"/>
      <c r="K629" s="11"/>
      <c r="L629" s="11"/>
      <c r="M629" s="11"/>
      <c r="N629" s="11"/>
      <c r="O629" s="11"/>
      <c r="P629" s="11"/>
      <c r="Q629" s="11"/>
      <c r="R629" s="11"/>
      <c r="S629" s="11"/>
      <c r="T629" s="11"/>
      <c r="U629" s="11"/>
      <c r="V629" s="11"/>
      <c r="W629" s="11"/>
      <c r="X629" s="11"/>
      <c r="Y629" s="11"/>
      <c r="Z629" s="11"/>
      <c r="AA629" s="11"/>
      <c r="AB629" s="11"/>
      <c r="AC629" s="11"/>
      <c r="AD629" s="11"/>
      <c r="AE629" s="11"/>
      <c r="AF629" s="11"/>
      <c r="AG629" s="11"/>
      <c r="AH629" s="11"/>
      <c r="AI629" s="11"/>
      <c r="AJ629" s="11"/>
      <c r="AK629" s="11"/>
      <c r="AL629" s="11"/>
      <c r="AM629" s="11"/>
      <c r="AN629" s="11"/>
      <c r="AO629" s="11"/>
      <c r="AP629" s="11"/>
      <c r="AQ629" s="11"/>
      <c r="AR629" s="11"/>
      <c r="AS629" s="11"/>
      <c r="AT629" s="11"/>
      <c r="AU629" s="11"/>
      <c r="AV629" s="11"/>
      <c r="AW629" s="11"/>
      <c r="AX629" s="11"/>
      <c r="AY629" s="11"/>
      <c r="AZ629" s="11"/>
      <c r="BA629" s="11"/>
      <c r="BB629" s="11"/>
      <c r="BC629" s="11"/>
      <c r="BD629" s="11"/>
      <c r="BE629" s="11"/>
      <c r="BF629" s="11"/>
      <c r="BG629" s="11"/>
      <c r="BH629" s="11"/>
      <c r="BI629" s="11"/>
      <c r="BJ629" s="11"/>
      <c r="BK629" s="11"/>
      <c r="BL629" s="11"/>
      <c r="BM629" s="11"/>
      <c r="BN629" s="11"/>
      <c r="BO629" s="11"/>
      <c r="BP629" s="11"/>
      <c r="BQ629" s="11"/>
      <c r="BR629" s="11"/>
      <c r="BS629" s="11"/>
      <c r="BT629" s="11"/>
      <c r="BU629" s="11"/>
      <c r="BV629" s="11"/>
      <c r="BW629" s="11"/>
      <c r="BX629" s="11"/>
      <c r="BY629" s="11"/>
      <c r="BZ629" s="11"/>
      <c r="CA629" s="11"/>
      <c r="CB629" s="11"/>
      <c r="CC629" s="11"/>
      <c r="CD629" s="11"/>
    </row>
    <row r="630" spans="1:82" x14ac:dyDescent="0.2">
      <c r="A630" s="11"/>
      <c r="B630" s="11"/>
      <c r="C630" s="11"/>
      <c r="D630" s="11"/>
      <c r="E630" s="11"/>
      <c r="F630" s="11"/>
      <c r="G630" s="11"/>
      <c r="H630" s="11"/>
      <c r="I630" s="11"/>
      <c r="J630" s="11"/>
      <c r="K630" s="11"/>
      <c r="L630" s="11"/>
      <c r="M630" s="11"/>
      <c r="N630" s="11"/>
      <c r="O630" s="11"/>
      <c r="P630" s="11"/>
      <c r="Q630" s="11"/>
      <c r="R630" s="11"/>
      <c r="S630" s="11"/>
      <c r="T630" s="11"/>
      <c r="U630" s="11"/>
      <c r="V630" s="11"/>
      <c r="W630" s="11"/>
      <c r="X630" s="11"/>
      <c r="Y630" s="11"/>
      <c r="Z630" s="11"/>
      <c r="AA630" s="11"/>
      <c r="AB630" s="11"/>
      <c r="AC630" s="11"/>
      <c r="AD630" s="11"/>
      <c r="AE630" s="11"/>
      <c r="AF630" s="11"/>
      <c r="AG630" s="11"/>
      <c r="AH630" s="11"/>
      <c r="AI630" s="11"/>
      <c r="AJ630" s="11"/>
      <c r="AK630" s="11"/>
      <c r="AL630" s="11"/>
      <c r="AM630" s="11"/>
      <c r="AN630" s="11"/>
      <c r="AO630" s="11"/>
      <c r="AP630" s="11"/>
      <c r="AQ630" s="11"/>
      <c r="AR630" s="11"/>
      <c r="AS630" s="11"/>
      <c r="AT630" s="11"/>
      <c r="AU630" s="11"/>
      <c r="AV630" s="11"/>
      <c r="AW630" s="11"/>
      <c r="AX630" s="11"/>
      <c r="AY630" s="11"/>
      <c r="AZ630" s="11"/>
      <c r="BA630" s="11"/>
      <c r="BB630" s="11"/>
      <c r="BC630" s="11"/>
      <c r="BD630" s="11"/>
      <c r="BE630" s="11"/>
      <c r="BF630" s="11"/>
      <c r="BG630" s="11"/>
      <c r="BH630" s="11"/>
      <c r="BI630" s="11"/>
      <c r="BJ630" s="11"/>
      <c r="BK630" s="11"/>
      <c r="BL630" s="11"/>
      <c r="BM630" s="11"/>
      <c r="BN630" s="11"/>
      <c r="BO630" s="11"/>
      <c r="BP630" s="11"/>
      <c r="BQ630" s="11"/>
      <c r="BR630" s="11"/>
      <c r="BS630" s="11"/>
      <c r="BT630" s="11"/>
      <c r="BU630" s="11"/>
      <c r="BV630" s="11"/>
      <c r="BW630" s="11"/>
      <c r="BX630" s="11"/>
      <c r="BY630" s="11"/>
      <c r="BZ630" s="11"/>
      <c r="CA630" s="11"/>
      <c r="CB630" s="11"/>
      <c r="CC630" s="11"/>
      <c r="CD630" s="11"/>
    </row>
    <row r="631" spans="1:82" x14ac:dyDescent="0.2">
      <c r="A631" s="11"/>
      <c r="B631" s="11"/>
      <c r="C631" s="11"/>
      <c r="D631" s="11"/>
      <c r="E631" s="11"/>
      <c r="F631" s="11"/>
      <c r="G631" s="11"/>
      <c r="H631" s="11"/>
      <c r="I631" s="11"/>
      <c r="J631" s="11"/>
      <c r="K631" s="11"/>
      <c r="L631" s="11"/>
      <c r="M631" s="11"/>
      <c r="N631" s="11"/>
      <c r="O631" s="11"/>
      <c r="P631" s="11"/>
      <c r="Q631" s="11"/>
      <c r="R631" s="11"/>
      <c r="S631" s="11"/>
      <c r="T631" s="11"/>
      <c r="U631" s="11"/>
      <c r="V631" s="11"/>
      <c r="W631" s="11"/>
      <c r="X631" s="11"/>
      <c r="Y631" s="11"/>
      <c r="Z631" s="11"/>
      <c r="AA631" s="11"/>
      <c r="AB631" s="11"/>
      <c r="AC631" s="11"/>
      <c r="AD631" s="11"/>
      <c r="AE631" s="11"/>
      <c r="AF631" s="11"/>
      <c r="AG631" s="11"/>
      <c r="AH631" s="11"/>
      <c r="AI631" s="11"/>
      <c r="AJ631" s="11"/>
      <c r="AK631" s="11"/>
      <c r="AL631" s="11"/>
      <c r="AM631" s="11"/>
      <c r="AN631" s="11"/>
      <c r="AO631" s="11"/>
      <c r="AP631" s="11"/>
      <c r="AQ631" s="11"/>
      <c r="AR631" s="11"/>
      <c r="AS631" s="11"/>
      <c r="AT631" s="11"/>
      <c r="AU631" s="11"/>
      <c r="AV631" s="11"/>
      <c r="AW631" s="11"/>
      <c r="AX631" s="11"/>
      <c r="AY631" s="11"/>
      <c r="AZ631" s="11"/>
      <c r="BA631" s="11"/>
      <c r="BB631" s="11"/>
      <c r="BC631" s="11"/>
      <c r="BD631" s="11"/>
      <c r="BE631" s="11"/>
      <c r="BF631" s="11"/>
      <c r="BG631" s="11"/>
      <c r="BH631" s="11"/>
      <c r="BI631" s="11"/>
      <c r="BJ631" s="11"/>
      <c r="BK631" s="11"/>
      <c r="BL631" s="11"/>
      <c r="BM631" s="11"/>
      <c r="BN631" s="11"/>
      <c r="BO631" s="11"/>
      <c r="BP631" s="11"/>
      <c r="BQ631" s="11"/>
      <c r="BR631" s="11"/>
      <c r="BS631" s="11"/>
      <c r="BT631" s="11"/>
      <c r="BU631" s="11"/>
      <c r="BV631" s="11"/>
      <c r="BW631" s="11"/>
      <c r="BX631" s="11"/>
      <c r="BY631" s="11"/>
      <c r="BZ631" s="11"/>
      <c r="CA631" s="11"/>
      <c r="CB631" s="11"/>
      <c r="CC631" s="11"/>
      <c r="CD631" s="11"/>
    </row>
    <row r="632" spans="1:82" x14ac:dyDescent="0.2">
      <c r="A632" s="11"/>
      <c r="B632" s="11"/>
      <c r="C632" s="11"/>
      <c r="D632" s="11"/>
      <c r="E632" s="11"/>
      <c r="F632" s="11"/>
      <c r="G632" s="11"/>
      <c r="H632" s="11"/>
      <c r="I632" s="11"/>
      <c r="J632" s="11"/>
      <c r="K632" s="11"/>
      <c r="L632" s="11"/>
      <c r="M632" s="11"/>
      <c r="N632" s="11"/>
      <c r="O632" s="11"/>
      <c r="P632" s="11"/>
      <c r="Q632" s="11"/>
      <c r="R632" s="11"/>
      <c r="S632" s="11"/>
      <c r="T632" s="11"/>
      <c r="U632" s="11"/>
      <c r="V632" s="11"/>
      <c r="W632" s="11"/>
      <c r="X632" s="11"/>
      <c r="Y632" s="11"/>
      <c r="Z632" s="11"/>
      <c r="AA632" s="11"/>
      <c r="AB632" s="11"/>
      <c r="AC632" s="11"/>
      <c r="AD632" s="11"/>
      <c r="AE632" s="11"/>
      <c r="AF632" s="11"/>
      <c r="AG632" s="11"/>
      <c r="AH632" s="11"/>
      <c r="AI632" s="11"/>
      <c r="AJ632" s="11"/>
      <c r="AK632" s="11"/>
      <c r="AL632" s="11"/>
      <c r="AM632" s="11"/>
      <c r="AN632" s="11"/>
      <c r="AO632" s="11"/>
      <c r="AP632" s="11"/>
      <c r="AQ632" s="11"/>
      <c r="AR632" s="11"/>
      <c r="AS632" s="11"/>
      <c r="AT632" s="11"/>
      <c r="AU632" s="11"/>
      <c r="AV632" s="11"/>
      <c r="AW632" s="11"/>
      <c r="AX632" s="11"/>
      <c r="AY632" s="11"/>
      <c r="AZ632" s="11"/>
      <c r="BA632" s="11"/>
      <c r="BB632" s="11"/>
      <c r="BC632" s="11"/>
      <c r="BD632" s="11"/>
      <c r="BE632" s="11"/>
      <c r="BF632" s="11"/>
      <c r="BG632" s="11"/>
      <c r="BH632" s="11"/>
      <c r="BI632" s="11"/>
      <c r="BJ632" s="11"/>
      <c r="BK632" s="11"/>
      <c r="BL632" s="11"/>
      <c r="BM632" s="11"/>
      <c r="BN632" s="11"/>
      <c r="BO632" s="11"/>
      <c r="BP632" s="11"/>
      <c r="BQ632" s="11"/>
      <c r="BR632" s="11"/>
      <c r="BS632" s="11"/>
      <c r="BT632" s="11"/>
      <c r="BU632" s="11"/>
      <c r="BV632" s="11"/>
      <c r="BW632" s="11"/>
      <c r="BX632" s="11"/>
      <c r="BY632" s="11"/>
      <c r="BZ632" s="11"/>
      <c r="CA632" s="11"/>
      <c r="CB632" s="11"/>
      <c r="CC632" s="11"/>
      <c r="CD632" s="11"/>
    </row>
    <row r="633" spans="1:82" x14ac:dyDescent="0.2">
      <c r="A633" s="11"/>
      <c r="B633" s="11"/>
      <c r="C633" s="11"/>
      <c r="D633" s="11"/>
      <c r="E633" s="11"/>
      <c r="F633" s="11"/>
      <c r="G633" s="11"/>
      <c r="H633" s="11"/>
      <c r="I633" s="11"/>
      <c r="J633" s="11"/>
      <c r="K633" s="11"/>
      <c r="L633" s="11"/>
      <c r="M633" s="11"/>
      <c r="N633" s="11"/>
      <c r="O633" s="11"/>
      <c r="P633" s="11"/>
      <c r="Q633" s="11"/>
      <c r="R633" s="11"/>
      <c r="S633" s="11"/>
      <c r="T633" s="11"/>
      <c r="U633" s="11"/>
      <c r="V633" s="11"/>
      <c r="W633" s="11"/>
      <c r="X633" s="11"/>
      <c r="Y633" s="11"/>
      <c r="Z633" s="11"/>
      <c r="AA633" s="11"/>
      <c r="AB633" s="11"/>
      <c r="AC633" s="11"/>
      <c r="AD633" s="11"/>
      <c r="AE633" s="11"/>
      <c r="AF633" s="11"/>
      <c r="AG633" s="11"/>
      <c r="AH633" s="11"/>
      <c r="AI633" s="11"/>
      <c r="AJ633" s="11"/>
      <c r="AK633" s="11"/>
      <c r="AL633" s="11"/>
      <c r="AM633" s="11"/>
      <c r="AN633" s="11"/>
      <c r="AO633" s="11"/>
      <c r="AP633" s="11"/>
      <c r="AQ633" s="11"/>
      <c r="AR633" s="11"/>
      <c r="AS633" s="11"/>
      <c r="AT633" s="11"/>
      <c r="AU633" s="11"/>
      <c r="AV633" s="11"/>
      <c r="AW633" s="11"/>
      <c r="AX633" s="11"/>
      <c r="AY633" s="11"/>
      <c r="AZ633" s="11"/>
      <c r="BA633" s="11"/>
      <c r="BB633" s="11"/>
      <c r="BC633" s="11"/>
      <c r="BD633" s="11"/>
      <c r="BE633" s="11"/>
      <c r="BF633" s="11"/>
      <c r="BG633" s="11"/>
      <c r="BH633" s="11"/>
      <c r="BI633" s="11"/>
      <c r="BJ633" s="11"/>
      <c r="BK633" s="11"/>
      <c r="BL633" s="11"/>
      <c r="BM633" s="11"/>
      <c r="BN633" s="11"/>
      <c r="BO633" s="11"/>
      <c r="BP633" s="11"/>
      <c r="BQ633" s="11"/>
      <c r="BR633" s="11"/>
      <c r="BS633" s="11"/>
      <c r="BT633" s="11"/>
      <c r="BU633" s="11"/>
      <c r="BV633" s="11"/>
      <c r="BW633" s="11"/>
      <c r="BX633" s="11"/>
      <c r="BY633" s="11"/>
      <c r="BZ633" s="11"/>
      <c r="CA633" s="11"/>
      <c r="CB633" s="11"/>
      <c r="CC633" s="11"/>
      <c r="CD633" s="11"/>
    </row>
    <row r="634" spans="1:82" x14ac:dyDescent="0.2">
      <c r="A634" s="11"/>
      <c r="B634" s="11"/>
      <c r="C634" s="11"/>
      <c r="D634" s="11"/>
      <c r="E634" s="11"/>
      <c r="F634" s="11"/>
      <c r="G634" s="11"/>
      <c r="H634" s="11"/>
      <c r="I634" s="11"/>
      <c r="J634" s="11"/>
      <c r="K634" s="11"/>
      <c r="L634" s="11"/>
      <c r="M634" s="11"/>
      <c r="N634" s="11"/>
      <c r="O634" s="11"/>
      <c r="P634" s="11"/>
      <c r="Q634" s="11"/>
      <c r="R634" s="11"/>
      <c r="S634" s="11"/>
      <c r="T634" s="11"/>
      <c r="U634" s="11"/>
      <c r="V634" s="11"/>
      <c r="W634" s="11"/>
      <c r="X634" s="11"/>
      <c r="Y634" s="11"/>
      <c r="Z634" s="11"/>
      <c r="AA634" s="11"/>
      <c r="AB634" s="11"/>
      <c r="AC634" s="11"/>
      <c r="AD634" s="11"/>
      <c r="AE634" s="11"/>
      <c r="AF634" s="11"/>
      <c r="AG634" s="11"/>
      <c r="AH634" s="11"/>
      <c r="AI634" s="11"/>
      <c r="AJ634" s="11"/>
      <c r="AK634" s="11"/>
      <c r="AL634" s="11"/>
      <c r="AM634" s="11"/>
      <c r="AN634" s="11"/>
      <c r="AO634" s="11"/>
      <c r="AP634" s="11"/>
      <c r="AQ634" s="11"/>
      <c r="AR634" s="11"/>
      <c r="AS634" s="11"/>
      <c r="AT634" s="11"/>
      <c r="AU634" s="11"/>
      <c r="AV634" s="11"/>
      <c r="AW634" s="11"/>
      <c r="AX634" s="11"/>
      <c r="AY634" s="11"/>
      <c r="AZ634" s="11"/>
      <c r="BA634" s="11"/>
      <c r="BB634" s="11"/>
      <c r="BC634" s="11"/>
      <c r="BD634" s="11"/>
      <c r="BE634" s="11"/>
      <c r="BF634" s="11"/>
      <c r="BG634" s="11"/>
      <c r="BH634" s="11"/>
      <c r="BI634" s="11"/>
      <c r="BJ634" s="11"/>
      <c r="BK634" s="11"/>
      <c r="BL634" s="11"/>
      <c r="BM634" s="11"/>
      <c r="BN634" s="11"/>
      <c r="BO634" s="11"/>
      <c r="BP634" s="11"/>
      <c r="BQ634" s="11"/>
      <c r="BR634" s="11"/>
      <c r="BS634" s="11"/>
      <c r="BT634" s="11"/>
      <c r="BU634" s="11"/>
      <c r="BV634" s="11"/>
      <c r="BW634" s="11"/>
      <c r="BX634" s="11"/>
      <c r="BY634" s="11"/>
      <c r="BZ634" s="11"/>
      <c r="CA634" s="11"/>
      <c r="CB634" s="11"/>
      <c r="CC634" s="11"/>
      <c r="CD634" s="11"/>
    </row>
    <row r="635" spans="1:82" x14ac:dyDescent="0.2">
      <c r="A635" s="11"/>
      <c r="B635" s="11"/>
      <c r="C635" s="11"/>
      <c r="D635" s="11"/>
      <c r="E635" s="11"/>
      <c r="F635" s="11"/>
      <c r="G635" s="11"/>
      <c r="H635" s="11"/>
      <c r="I635" s="11"/>
      <c r="J635" s="11"/>
      <c r="K635" s="11"/>
      <c r="L635" s="11"/>
      <c r="M635" s="11"/>
      <c r="N635" s="11"/>
      <c r="O635" s="11"/>
      <c r="P635" s="11"/>
      <c r="Q635" s="11"/>
      <c r="R635" s="11"/>
      <c r="S635" s="11"/>
      <c r="T635" s="11"/>
      <c r="U635" s="11"/>
      <c r="V635" s="11"/>
      <c r="W635" s="11"/>
      <c r="X635" s="11"/>
      <c r="Y635" s="11"/>
      <c r="Z635" s="11"/>
      <c r="AA635" s="11"/>
      <c r="AB635" s="11"/>
      <c r="AC635" s="11"/>
      <c r="AD635" s="11"/>
      <c r="AE635" s="11"/>
      <c r="AF635" s="11"/>
      <c r="AG635" s="11"/>
      <c r="AH635" s="11"/>
      <c r="AI635" s="11"/>
      <c r="AJ635" s="11"/>
      <c r="AK635" s="11"/>
      <c r="AL635" s="11"/>
      <c r="AM635" s="11"/>
      <c r="AN635" s="11"/>
      <c r="AO635" s="11"/>
      <c r="AP635" s="11"/>
      <c r="AQ635" s="11"/>
      <c r="AR635" s="11"/>
      <c r="AS635" s="11"/>
      <c r="AT635" s="11"/>
      <c r="AU635" s="11"/>
      <c r="AV635" s="11"/>
      <c r="AW635" s="11"/>
      <c r="AX635" s="11"/>
      <c r="AY635" s="11"/>
      <c r="AZ635" s="11"/>
      <c r="BA635" s="11"/>
      <c r="BB635" s="11"/>
      <c r="BC635" s="11"/>
      <c r="BD635" s="11"/>
      <c r="BE635" s="11"/>
      <c r="BF635" s="11"/>
      <c r="BG635" s="11"/>
      <c r="BH635" s="11"/>
      <c r="BI635" s="11"/>
      <c r="BJ635" s="11"/>
      <c r="BK635" s="11"/>
      <c r="BL635" s="11"/>
      <c r="BM635" s="11"/>
      <c r="BN635" s="11"/>
      <c r="BO635" s="11"/>
      <c r="BP635" s="11"/>
      <c r="BQ635" s="11"/>
      <c r="BR635" s="11"/>
      <c r="BS635" s="11"/>
      <c r="BT635" s="11"/>
      <c r="BU635" s="11"/>
      <c r="BV635" s="11"/>
      <c r="BW635" s="11"/>
      <c r="BX635" s="11"/>
      <c r="BY635" s="11"/>
      <c r="BZ635" s="11"/>
      <c r="CA635" s="11"/>
      <c r="CB635" s="11"/>
      <c r="CC635" s="11"/>
      <c r="CD635" s="11"/>
    </row>
    <row r="636" spans="1:82" x14ac:dyDescent="0.2">
      <c r="A636" s="11"/>
      <c r="B636" s="11"/>
      <c r="C636" s="11"/>
      <c r="D636" s="11"/>
      <c r="E636" s="11"/>
      <c r="F636" s="11"/>
      <c r="G636" s="11"/>
      <c r="H636" s="11"/>
      <c r="I636" s="11"/>
      <c r="J636" s="11"/>
      <c r="K636" s="11"/>
      <c r="L636" s="11"/>
      <c r="M636" s="11"/>
      <c r="N636" s="11"/>
      <c r="O636" s="11"/>
      <c r="P636" s="11"/>
      <c r="Q636" s="11"/>
      <c r="R636" s="11"/>
      <c r="S636" s="11"/>
      <c r="T636" s="11"/>
      <c r="U636" s="11"/>
      <c r="V636" s="11"/>
      <c r="W636" s="11"/>
      <c r="X636" s="11"/>
      <c r="Y636" s="11"/>
      <c r="Z636" s="11"/>
      <c r="AA636" s="11"/>
      <c r="AB636" s="11"/>
      <c r="AC636" s="11"/>
      <c r="AD636" s="11"/>
      <c r="AE636" s="11"/>
      <c r="AF636" s="11"/>
      <c r="AG636" s="11"/>
      <c r="AH636" s="11"/>
      <c r="AI636" s="11"/>
      <c r="AJ636" s="11"/>
      <c r="AK636" s="11"/>
      <c r="AL636" s="11"/>
      <c r="AM636" s="11"/>
      <c r="AN636" s="11"/>
      <c r="AO636" s="11"/>
      <c r="AP636" s="11"/>
      <c r="AQ636" s="11"/>
      <c r="AR636" s="11"/>
      <c r="AS636" s="11"/>
      <c r="AT636" s="11"/>
      <c r="AU636" s="11"/>
      <c r="AV636" s="11"/>
      <c r="AW636" s="11"/>
      <c r="AX636" s="11"/>
      <c r="AY636" s="11"/>
      <c r="AZ636" s="11"/>
      <c r="BA636" s="11"/>
      <c r="BB636" s="11"/>
      <c r="BC636" s="11"/>
      <c r="BD636" s="11"/>
      <c r="BE636" s="11"/>
      <c r="BF636" s="11"/>
      <c r="BG636" s="11"/>
      <c r="BH636" s="11"/>
      <c r="BI636" s="11"/>
      <c r="BJ636" s="11"/>
      <c r="BK636" s="11"/>
      <c r="BL636" s="11"/>
      <c r="BM636" s="11"/>
      <c r="BN636" s="11"/>
      <c r="BO636" s="11"/>
      <c r="BP636" s="11"/>
      <c r="BQ636" s="11"/>
      <c r="BR636" s="11"/>
      <c r="BS636" s="11"/>
      <c r="BT636" s="11"/>
      <c r="BU636" s="11"/>
      <c r="BV636" s="11"/>
      <c r="BW636" s="11"/>
      <c r="BX636" s="11"/>
      <c r="BY636" s="11"/>
      <c r="BZ636" s="11"/>
      <c r="CA636" s="11"/>
      <c r="CB636" s="11"/>
      <c r="CC636" s="11"/>
      <c r="CD636" s="11"/>
    </row>
    <row r="637" spans="1:82" x14ac:dyDescent="0.2">
      <c r="A637" s="11"/>
      <c r="B637" s="11"/>
      <c r="C637" s="11"/>
      <c r="D637" s="11"/>
      <c r="E637" s="11"/>
      <c r="F637" s="11"/>
      <c r="G637" s="11"/>
      <c r="H637" s="11"/>
      <c r="I637" s="11"/>
      <c r="J637" s="11"/>
      <c r="K637" s="11"/>
      <c r="L637" s="11"/>
      <c r="M637" s="11"/>
      <c r="N637" s="11"/>
      <c r="O637" s="11"/>
      <c r="P637" s="11"/>
      <c r="Q637" s="11"/>
      <c r="R637" s="11"/>
      <c r="S637" s="11"/>
      <c r="T637" s="11"/>
      <c r="U637" s="11"/>
      <c r="V637" s="11"/>
      <c r="W637" s="11"/>
      <c r="X637" s="11"/>
      <c r="Y637" s="11"/>
      <c r="Z637" s="11"/>
      <c r="AA637" s="11"/>
      <c r="AB637" s="11"/>
      <c r="AC637" s="11"/>
      <c r="AD637" s="11"/>
      <c r="AE637" s="11"/>
      <c r="AF637" s="11"/>
      <c r="AG637" s="11"/>
      <c r="AH637" s="11"/>
      <c r="AI637" s="11"/>
      <c r="AJ637" s="11"/>
      <c r="AK637" s="11"/>
      <c r="AL637" s="11"/>
      <c r="AM637" s="11"/>
      <c r="AN637" s="11"/>
      <c r="AO637" s="11"/>
      <c r="AP637" s="11"/>
      <c r="AQ637" s="11"/>
      <c r="AR637" s="11"/>
      <c r="AS637" s="11"/>
      <c r="AT637" s="11"/>
      <c r="AU637" s="11"/>
      <c r="AV637" s="11"/>
      <c r="AW637" s="11"/>
      <c r="AX637" s="11"/>
      <c r="AY637" s="11"/>
      <c r="AZ637" s="11"/>
      <c r="BA637" s="11"/>
      <c r="BB637" s="11"/>
      <c r="BC637" s="11"/>
      <c r="BD637" s="11"/>
      <c r="BE637" s="11"/>
      <c r="BF637" s="11"/>
      <c r="BG637" s="11"/>
      <c r="BH637" s="11"/>
      <c r="BI637" s="11"/>
      <c r="BJ637" s="11"/>
      <c r="BK637" s="11"/>
      <c r="BL637" s="11"/>
      <c r="BM637" s="11"/>
      <c r="BN637" s="11"/>
      <c r="BO637" s="11"/>
      <c r="BP637" s="11"/>
      <c r="BQ637" s="11"/>
      <c r="BR637" s="11"/>
      <c r="BS637" s="11"/>
      <c r="BT637" s="11"/>
      <c r="BU637" s="11"/>
      <c r="BV637" s="11"/>
      <c r="BW637" s="11"/>
      <c r="BX637" s="11"/>
      <c r="BY637" s="11"/>
      <c r="BZ637" s="11"/>
      <c r="CA637" s="11"/>
      <c r="CB637" s="11"/>
      <c r="CC637" s="11"/>
      <c r="CD637" s="11"/>
    </row>
    <row r="638" spans="1:82" x14ac:dyDescent="0.2">
      <c r="A638" s="11"/>
      <c r="B638" s="11"/>
      <c r="C638" s="11"/>
      <c r="D638" s="11"/>
      <c r="E638" s="11"/>
      <c r="F638" s="11"/>
      <c r="G638" s="11"/>
      <c r="H638" s="11"/>
      <c r="I638" s="11"/>
      <c r="J638" s="11"/>
      <c r="K638" s="11"/>
      <c r="L638" s="11"/>
      <c r="M638" s="11"/>
      <c r="N638" s="11"/>
      <c r="O638" s="11"/>
      <c r="P638" s="11"/>
      <c r="Q638" s="11"/>
      <c r="R638" s="11"/>
      <c r="S638" s="11"/>
      <c r="T638" s="11"/>
      <c r="U638" s="11"/>
      <c r="V638" s="11"/>
      <c r="W638" s="11"/>
      <c r="X638" s="11"/>
      <c r="Y638" s="11"/>
      <c r="Z638" s="11"/>
      <c r="AA638" s="11"/>
      <c r="AB638" s="11"/>
      <c r="AC638" s="11"/>
      <c r="AD638" s="11"/>
      <c r="AE638" s="11"/>
      <c r="AF638" s="11"/>
      <c r="AG638" s="11"/>
      <c r="AH638" s="11"/>
      <c r="AI638" s="11"/>
      <c r="AJ638" s="11"/>
      <c r="AK638" s="11"/>
      <c r="AL638" s="11"/>
      <c r="AM638" s="11"/>
      <c r="AN638" s="11"/>
      <c r="AO638" s="11"/>
      <c r="AP638" s="11"/>
      <c r="AQ638" s="11"/>
      <c r="AR638" s="11"/>
      <c r="AS638" s="11"/>
      <c r="AT638" s="11"/>
      <c r="AU638" s="11"/>
      <c r="AV638" s="11"/>
      <c r="AW638" s="11"/>
      <c r="AX638" s="11"/>
      <c r="AY638" s="11"/>
      <c r="AZ638" s="11"/>
      <c r="BA638" s="11"/>
      <c r="BB638" s="11"/>
      <c r="BC638" s="11"/>
      <c r="BD638" s="11"/>
      <c r="BE638" s="11"/>
      <c r="BF638" s="11"/>
      <c r="BG638" s="11"/>
      <c r="BH638" s="11"/>
      <c r="BI638" s="11"/>
      <c r="BJ638" s="11"/>
      <c r="BK638" s="11"/>
      <c r="BL638" s="11"/>
      <c r="BM638" s="11"/>
      <c r="BN638" s="11"/>
      <c r="BO638" s="11"/>
      <c r="BP638" s="11"/>
      <c r="BQ638" s="11"/>
      <c r="BR638" s="11"/>
      <c r="BS638" s="11"/>
      <c r="BT638" s="11"/>
      <c r="BU638" s="11"/>
      <c r="BV638" s="11"/>
      <c r="BW638" s="11"/>
      <c r="BX638" s="11"/>
      <c r="BY638" s="11"/>
      <c r="BZ638" s="11"/>
      <c r="CA638" s="11"/>
      <c r="CB638" s="11"/>
      <c r="CC638" s="11"/>
      <c r="CD638" s="11"/>
    </row>
    <row r="639" spans="1:82" x14ac:dyDescent="0.2">
      <c r="A639" s="11"/>
      <c r="B639" s="11"/>
      <c r="C639" s="11"/>
      <c r="D639" s="11"/>
      <c r="E639" s="11"/>
      <c r="F639" s="11"/>
      <c r="G639" s="11"/>
      <c r="H639" s="11"/>
      <c r="I639" s="11"/>
      <c r="J639" s="11"/>
      <c r="K639" s="11"/>
      <c r="L639" s="11"/>
      <c r="M639" s="11"/>
      <c r="N639" s="11"/>
      <c r="O639" s="11"/>
      <c r="P639" s="11"/>
      <c r="Q639" s="11"/>
      <c r="R639" s="11"/>
      <c r="S639" s="11"/>
      <c r="T639" s="11"/>
      <c r="U639" s="11"/>
      <c r="V639" s="11"/>
      <c r="W639" s="11"/>
      <c r="X639" s="11"/>
      <c r="Y639" s="11"/>
      <c r="Z639" s="11"/>
      <c r="AA639" s="11"/>
      <c r="AB639" s="11"/>
      <c r="AC639" s="11"/>
      <c r="AD639" s="11"/>
      <c r="AE639" s="11"/>
      <c r="AF639" s="11"/>
      <c r="AG639" s="11"/>
      <c r="AH639" s="11"/>
      <c r="AI639" s="11"/>
      <c r="AJ639" s="11"/>
      <c r="AK639" s="11"/>
      <c r="AL639" s="11"/>
      <c r="AM639" s="11"/>
      <c r="AN639" s="11"/>
      <c r="AO639" s="11"/>
      <c r="AP639" s="11"/>
      <c r="AQ639" s="11"/>
      <c r="AR639" s="11"/>
      <c r="AS639" s="11"/>
      <c r="AT639" s="11"/>
      <c r="AU639" s="11"/>
      <c r="AV639" s="11"/>
      <c r="AW639" s="11"/>
      <c r="AX639" s="11"/>
      <c r="AY639" s="11"/>
      <c r="AZ639" s="11"/>
      <c r="BA639" s="11"/>
      <c r="BB639" s="11"/>
      <c r="BC639" s="11"/>
      <c r="BD639" s="11"/>
      <c r="BE639" s="11"/>
      <c r="BF639" s="11"/>
      <c r="BG639" s="11"/>
      <c r="BH639" s="11"/>
      <c r="BI639" s="11"/>
      <c r="BJ639" s="11"/>
      <c r="BK639" s="11"/>
      <c r="BL639" s="11"/>
      <c r="BM639" s="11"/>
      <c r="BN639" s="11"/>
      <c r="BO639" s="11"/>
      <c r="BP639" s="11"/>
      <c r="BQ639" s="11"/>
      <c r="BR639" s="11"/>
      <c r="BS639" s="11"/>
      <c r="BT639" s="11"/>
      <c r="BU639" s="11"/>
      <c r="BV639" s="11"/>
      <c r="BW639" s="11"/>
      <c r="BX639" s="11"/>
      <c r="BY639" s="11"/>
      <c r="BZ639" s="11"/>
      <c r="CA639" s="11"/>
      <c r="CB639" s="11"/>
      <c r="CC639" s="11"/>
      <c r="CD639" s="11"/>
    </row>
    <row r="640" spans="1:82" x14ac:dyDescent="0.2">
      <c r="A640" s="11"/>
      <c r="B640" s="11"/>
      <c r="C640" s="11"/>
      <c r="D640" s="11"/>
      <c r="E640" s="11"/>
      <c r="F640" s="11"/>
      <c r="G640" s="11"/>
      <c r="H640" s="11"/>
      <c r="I640" s="11"/>
      <c r="J640" s="11"/>
      <c r="K640" s="11"/>
      <c r="L640" s="11"/>
      <c r="M640" s="11"/>
      <c r="N640" s="11"/>
      <c r="O640" s="11"/>
      <c r="P640" s="11"/>
      <c r="Q640" s="11"/>
      <c r="R640" s="11"/>
      <c r="S640" s="11"/>
      <c r="T640" s="11"/>
      <c r="U640" s="11"/>
      <c r="V640" s="11"/>
      <c r="W640" s="11"/>
      <c r="X640" s="11"/>
      <c r="Y640" s="11"/>
      <c r="Z640" s="11"/>
      <c r="AA640" s="11"/>
      <c r="AB640" s="11"/>
      <c r="AC640" s="11"/>
      <c r="AD640" s="11"/>
      <c r="AE640" s="11"/>
      <c r="AF640" s="11"/>
      <c r="AG640" s="11"/>
      <c r="AH640" s="11"/>
      <c r="AI640" s="11"/>
      <c r="AJ640" s="11"/>
      <c r="AK640" s="11"/>
      <c r="AL640" s="11"/>
      <c r="AM640" s="11"/>
      <c r="AN640" s="11"/>
      <c r="AO640" s="11"/>
      <c r="AP640" s="11"/>
      <c r="AQ640" s="11"/>
      <c r="AR640" s="11"/>
      <c r="AS640" s="11"/>
      <c r="AT640" s="11"/>
      <c r="AU640" s="11"/>
      <c r="AV640" s="11"/>
      <c r="AW640" s="11"/>
      <c r="AX640" s="11"/>
      <c r="AY640" s="11"/>
      <c r="AZ640" s="11"/>
      <c r="BA640" s="11"/>
      <c r="BB640" s="11"/>
      <c r="BC640" s="11"/>
      <c r="BD640" s="11"/>
      <c r="BE640" s="11"/>
      <c r="BF640" s="11"/>
      <c r="BG640" s="11"/>
      <c r="BH640" s="11"/>
      <c r="BI640" s="11"/>
      <c r="BJ640" s="11"/>
      <c r="BK640" s="11"/>
      <c r="BL640" s="11"/>
      <c r="BM640" s="11"/>
      <c r="BN640" s="11"/>
      <c r="BO640" s="11"/>
      <c r="BP640" s="11"/>
      <c r="BQ640" s="11"/>
      <c r="BR640" s="11"/>
      <c r="BS640" s="11"/>
      <c r="BT640" s="11"/>
      <c r="BU640" s="11"/>
      <c r="BV640" s="11"/>
      <c r="BW640" s="11"/>
      <c r="BX640" s="11"/>
      <c r="BY640" s="11"/>
      <c r="BZ640" s="11"/>
      <c r="CA640" s="11"/>
      <c r="CB640" s="11"/>
      <c r="CC640" s="11"/>
      <c r="CD640" s="11"/>
    </row>
    <row r="641" spans="1:82" x14ac:dyDescent="0.2">
      <c r="A641" s="11"/>
      <c r="B641" s="11"/>
      <c r="C641" s="11"/>
      <c r="D641" s="11"/>
      <c r="E641" s="11"/>
      <c r="F641" s="11"/>
      <c r="G641" s="11"/>
      <c r="H641" s="11"/>
      <c r="I641" s="11"/>
      <c r="J641" s="11"/>
      <c r="K641" s="11"/>
      <c r="L641" s="11"/>
      <c r="M641" s="11"/>
      <c r="N641" s="11"/>
      <c r="O641" s="11"/>
      <c r="P641" s="11"/>
      <c r="Q641" s="11"/>
      <c r="R641" s="11"/>
      <c r="S641" s="11"/>
      <c r="T641" s="11"/>
      <c r="U641" s="11"/>
      <c r="V641" s="11"/>
      <c r="W641" s="11"/>
      <c r="X641" s="11"/>
      <c r="Y641" s="11"/>
      <c r="Z641" s="11"/>
      <c r="AA641" s="11"/>
      <c r="AB641" s="11"/>
      <c r="AC641" s="11"/>
      <c r="AD641" s="11"/>
      <c r="AE641" s="11"/>
      <c r="AF641" s="11"/>
      <c r="AG641" s="11"/>
      <c r="AH641" s="11"/>
      <c r="AI641" s="11"/>
      <c r="AJ641" s="11"/>
      <c r="AK641" s="11"/>
      <c r="AL641" s="11"/>
      <c r="AM641" s="11"/>
      <c r="AN641" s="11"/>
      <c r="AO641" s="11"/>
      <c r="AP641" s="11"/>
      <c r="AQ641" s="11"/>
      <c r="AR641" s="11"/>
      <c r="AS641" s="11"/>
      <c r="AT641" s="11"/>
      <c r="AU641" s="11"/>
      <c r="AV641" s="11"/>
      <c r="AW641" s="11"/>
      <c r="AX641" s="11"/>
      <c r="AY641" s="11"/>
      <c r="AZ641" s="11"/>
      <c r="BA641" s="11"/>
      <c r="BB641" s="11"/>
      <c r="BC641" s="11"/>
      <c r="BD641" s="11"/>
      <c r="BE641" s="11"/>
      <c r="BF641" s="11"/>
      <c r="BG641" s="11"/>
      <c r="BH641" s="11"/>
      <c r="BI641" s="11"/>
      <c r="BJ641" s="11"/>
      <c r="BK641" s="11"/>
      <c r="BL641" s="11"/>
      <c r="BM641" s="11"/>
      <c r="BN641" s="11"/>
      <c r="BO641" s="11"/>
      <c r="BP641" s="11"/>
      <c r="BQ641" s="11"/>
      <c r="BR641" s="11"/>
      <c r="BS641" s="11"/>
      <c r="BT641" s="11"/>
      <c r="BU641" s="11"/>
      <c r="BV641" s="11"/>
      <c r="BW641" s="11"/>
      <c r="BX641" s="11"/>
      <c r="BY641" s="11"/>
      <c r="BZ641" s="11"/>
      <c r="CA641" s="11"/>
      <c r="CB641" s="11"/>
      <c r="CC641" s="11"/>
      <c r="CD641" s="11"/>
    </row>
    <row r="642" spans="1:82" x14ac:dyDescent="0.2">
      <c r="A642" s="11"/>
      <c r="B642" s="11"/>
      <c r="C642" s="11"/>
      <c r="D642" s="11"/>
      <c r="E642" s="11"/>
      <c r="F642" s="11"/>
      <c r="G642" s="11"/>
      <c r="H642" s="11"/>
      <c r="I642" s="11"/>
      <c r="J642" s="11"/>
      <c r="K642" s="11"/>
      <c r="L642" s="11"/>
      <c r="M642" s="11"/>
      <c r="N642" s="11"/>
      <c r="O642" s="11"/>
      <c r="P642" s="11"/>
      <c r="Q642" s="11"/>
      <c r="R642" s="11"/>
      <c r="S642" s="11"/>
      <c r="T642" s="11"/>
      <c r="U642" s="11"/>
      <c r="V642" s="11"/>
      <c r="W642" s="11"/>
      <c r="X642" s="11"/>
      <c r="Y642" s="11"/>
      <c r="Z642" s="11"/>
      <c r="AA642" s="11"/>
      <c r="AB642" s="11"/>
      <c r="AC642" s="11"/>
      <c r="AD642" s="11"/>
      <c r="AE642" s="11"/>
      <c r="AF642" s="11"/>
      <c r="AG642" s="11"/>
      <c r="AH642" s="11"/>
      <c r="AI642" s="11"/>
      <c r="AJ642" s="11"/>
      <c r="AK642" s="11"/>
      <c r="AL642" s="11"/>
      <c r="AM642" s="11"/>
      <c r="AN642" s="11"/>
      <c r="AO642" s="11"/>
      <c r="AP642" s="11"/>
      <c r="AQ642" s="11"/>
      <c r="AR642" s="11"/>
      <c r="AS642" s="11"/>
      <c r="AT642" s="11"/>
      <c r="AU642" s="11"/>
      <c r="AV642" s="11"/>
      <c r="AW642" s="11"/>
      <c r="AX642" s="11"/>
      <c r="AY642" s="11"/>
      <c r="AZ642" s="11"/>
      <c r="BA642" s="11"/>
      <c r="BB642" s="11"/>
      <c r="BC642" s="11"/>
      <c r="BD642" s="11"/>
      <c r="BE642" s="11"/>
      <c r="BF642" s="11"/>
      <c r="BG642" s="11"/>
      <c r="BH642" s="11"/>
      <c r="BI642" s="11"/>
      <c r="BJ642" s="11"/>
      <c r="BK642" s="11"/>
      <c r="BL642" s="11"/>
      <c r="BM642" s="11"/>
      <c r="BN642" s="11"/>
      <c r="BO642" s="11"/>
      <c r="BP642" s="11"/>
      <c r="BQ642" s="11"/>
      <c r="BR642" s="11"/>
      <c r="BS642" s="11"/>
      <c r="BT642" s="11"/>
      <c r="BU642" s="11"/>
      <c r="BV642" s="11"/>
      <c r="BW642" s="11"/>
      <c r="BX642" s="11"/>
      <c r="BY642" s="11"/>
      <c r="BZ642" s="11"/>
      <c r="CA642" s="11"/>
      <c r="CB642" s="11"/>
      <c r="CC642" s="11"/>
      <c r="CD642" s="11"/>
    </row>
    <row r="643" spans="1:82" x14ac:dyDescent="0.2">
      <c r="A643" s="11"/>
      <c r="B643" s="11"/>
      <c r="C643" s="11"/>
      <c r="D643" s="11"/>
      <c r="E643" s="11"/>
      <c r="F643" s="11"/>
      <c r="G643" s="11"/>
      <c r="H643" s="11"/>
      <c r="I643" s="11"/>
      <c r="J643" s="11"/>
      <c r="K643" s="11"/>
      <c r="L643" s="11"/>
      <c r="M643" s="11"/>
      <c r="N643" s="11"/>
      <c r="O643" s="11"/>
      <c r="P643" s="11"/>
      <c r="Q643" s="11"/>
      <c r="R643" s="11"/>
      <c r="S643" s="11"/>
      <c r="T643" s="11"/>
      <c r="U643" s="11"/>
      <c r="V643" s="11"/>
      <c r="W643" s="11"/>
      <c r="X643" s="11"/>
      <c r="Y643" s="11"/>
      <c r="Z643" s="11"/>
      <c r="AA643" s="11"/>
      <c r="AB643" s="11"/>
      <c r="AC643" s="11"/>
      <c r="AD643" s="11"/>
      <c r="AE643" s="11"/>
      <c r="AF643" s="11"/>
      <c r="AG643" s="11"/>
      <c r="AH643" s="11"/>
      <c r="AI643" s="11"/>
      <c r="AJ643" s="11"/>
      <c r="AK643" s="11"/>
      <c r="AL643" s="11"/>
      <c r="AM643" s="11"/>
      <c r="AN643" s="11"/>
      <c r="AO643" s="11"/>
      <c r="AP643" s="11"/>
      <c r="AQ643" s="11"/>
      <c r="AR643" s="11"/>
      <c r="AS643" s="11"/>
      <c r="AT643" s="11"/>
      <c r="AU643" s="11"/>
      <c r="AV643" s="11"/>
      <c r="AW643" s="11"/>
      <c r="AX643" s="11"/>
      <c r="AY643" s="11"/>
      <c r="AZ643" s="11"/>
      <c r="BA643" s="11"/>
      <c r="BB643" s="11"/>
      <c r="BC643" s="11"/>
      <c r="BD643" s="11"/>
      <c r="BE643" s="11"/>
      <c r="BF643" s="11"/>
      <c r="BG643" s="11"/>
      <c r="BH643" s="11"/>
      <c r="BI643" s="11"/>
      <c r="BJ643" s="11"/>
      <c r="BK643" s="11"/>
      <c r="BL643" s="11"/>
      <c r="BM643" s="11"/>
      <c r="BN643" s="11"/>
      <c r="BO643" s="11"/>
      <c r="BP643" s="11"/>
      <c r="BQ643" s="11"/>
      <c r="BR643" s="11"/>
      <c r="BS643" s="11"/>
      <c r="BT643" s="11"/>
      <c r="BU643" s="11"/>
      <c r="BV643" s="11"/>
      <c r="BW643" s="11"/>
      <c r="BX643" s="11"/>
      <c r="BY643" s="11"/>
      <c r="BZ643" s="11"/>
      <c r="CA643" s="11"/>
      <c r="CB643" s="11"/>
      <c r="CC643" s="11"/>
      <c r="CD643" s="11"/>
    </row>
    <row r="644" spans="1:82" x14ac:dyDescent="0.2">
      <c r="A644" s="11"/>
      <c r="B644" s="11"/>
      <c r="C644" s="11"/>
      <c r="D644" s="11"/>
      <c r="E644" s="11"/>
      <c r="F644" s="11"/>
      <c r="G644" s="11"/>
      <c r="H644" s="11"/>
      <c r="I644" s="11"/>
      <c r="J644" s="11"/>
      <c r="K644" s="11"/>
      <c r="L644" s="11"/>
      <c r="M644" s="11"/>
      <c r="N644" s="11"/>
      <c r="O644" s="11"/>
      <c r="P644" s="11"/>
      <c r="Q644" s="11"/>
      <c r="R644" s="11"/>
      <c r="S644" s="11"/>
      <c r="T644" s="11"/>
      <c r="U644" s="11"/>
      <c r="V644" s="11"/>
      <c r="W644" s="11"/>
      <c r="X644" s="11"/>
      <c r="Y644" s="11"/>
      <c r="Z644" s="11"/>
      <c r="AA644" s="11"/>
      <c r="AB644" s="11"/>
      <c r="AC644" s="11"/>
      <c r="AD644" s="11"/>
      <c r="AE644" s="11"/>
      <c r="AF644" s="11"/>
      <c r="AG644" s="11"/>
      <c r="AH644" s="11"/>
      <c r="AI644" s="11"/>
      <c r="AJ644" s="11"/>
      <c r="AK644" s="11"/>
      <c r="AL644" s="11"/>
      <c r="AM644" s="11"/>
      <c r="AN644" s="11"/>
      <c r="AO644" s="11"/>
      <c r="AP644" s="11"/>
      <c r="AQ644" s="11"/>
      <c r="AR644" s="11"/>
      <c r="AS644" s="11"/>
      <c r="AT644" s="11"/>
      <c r="AU644" s="11"/>
      <c r="AV644" s="11"/>
      <c r="AW644" s="11"/>
      <c r="AX644" s="11"/>
      <c r="AY644" s="11"/>
      <c r="AZ644" s="11"/>
      <c r="BA644" s="11"/>
      <c r="BB644" s="11"/>
      <c r="BC644" s="11"/>
      <c r="BD644" s="11"/>
      <c r="BE644" s="11"/>
      <c r="BF644" s="11"/>
      <c r="BG644" s="11"/>
      <c r="BH644" s="11"/>
      <c r="BI644" s="11"/>
      <c r="BJ644" s="11"/>
      <c r="BK644" s="11"/>
      <c r="BL644" s="11"/>
      <c r="BM644" s="11"/>
      <c r="BN644" s="11"/>
      <c r="BO644" s="11"/>
      <c r="BP644" s="11"/>
      <c r="BQ644" s="11"/>
      <c r="BR644" s="11"/>
      <c r="BS644" s="11"/>
      <c r="BT644" s="11"/>
      <c r="BU644" s="11"/>
      <c r="BV644" s="11"/>
      <c r="BW644" s="11"/>
      <c r="BX644" s="11"/>
      <c r="BY644" s="11"/>
      <c r="BZ644" s="11"/>
      <c r="CA644" s="11"/>
      <c r="CB644" s="11"/>
      <c r="CC644" s="11"/>
      <c r="CD644" s="11"/>
    </row>
    <row r="645" spans="1:82" x14ac:dyDescent="0.2">
      <c r="A645" s="11"/>
      <c r="B645" s="11"/>
      <c r="C645" s="11"/>
      <c r="D645" s="11"/>
      <c r="E645" s="11"/>
      <c r="F645" s="11"/>
      <c r="G645" s="11"/>
      <c r="H645" s="11"/>
      <c r="I645" s="11"/>
      <c r="J645" s="11"/>
      <c r="K645" s="11"/>
      <c r="L645" s="11"/>
      <c r="M645" s="11"/>
      <c r="N645" s="11"/>
      <c r="O645" s="11"/>
      <c r="P645" s="11"/>
      <c r="Q645" s="11"/>
      <c r="R645" s="11"/>
      <c r="S645" s="11"/>
      <c r="T645" s="11"/>
      <c r="U645" s="11"/>
      <c r="V645" s="11"/>
      <c r="W645" s="11"/>
      <c r="X645" s="11"/>
      <c r="Y645" s="11"/>
      <c r="Z645" s="11"/>
      <c r="AA645" s="11"/>
      <c r="AB645" s="11"/>
      <c r="AC645" s="11"/>
      <c r="AD645" s="11"/>
      <c r="AE645" s="11"/>
      <c r="AF645" s="11"/>
      <c r="AG645" s="11"/>
      <c r="AH645" s="11"/>
      <c r="AI645" s="11"/>
      <c r="AJ645" s="11"/>
      <c r="AK645" s="11"/>
      <c r="AL645" s="11"/>
      <c r="AM645" s="11"/>
      <c r="AN645" s="11"/>
      <c r="AO645" s="11"/>
      <c r="AP645" s="11"/>
      <c r="AQ645" s="11"/>
      <c r="AR645" s="11"/>
      <c r="AS645" s="11"/>
      <c r="AT645" s="11"/>
      <c r="AU645" s="11"/>
      <c r="AV645" s="11"/>
      <c r="AW645" s="11"/>
      <c r="AX645" s="11"/>
      <c r="AY645" s="11"/>
      <c r="AZ645" s="11"/>
      <c r="BA645" s="11"/>
      <c r="BB645" s="11"/>
      <c r="BC645" s="11"/>
      <c r="BD645" s="11"/>
      <c r="BE645" s="11"/>
      <c r="BF645" s="11"/>
      <c r="BG645" s="11"/>
      <c r="BH645" s="11"/>
      <c r="BI645" s="11"/>
      <c r="BJ645" s="11"/>
      <c r="BK645" s="11"/>
      <c r="BL645" s="11"/>
      <c r="BM645" s="11"/>
      <c r="BN645" s="11"/>
      <c r="BO645" s="11"/>
      <c r="BP645" s="11"/>
      <c r="BQ645" s="11"/>
      <c r="BR645" s="11"/>
      <c r="BS645" s="11"/>
      <c r="BT645" s="11"/>
      <c r="BU645" s="11"/>
      <c r="BV645" s="11"/>
      <c r="BW645" s="11"/>
      <c r="BX645" s="11"/>
      <c r="BY645" s="11"/>
      <c r="BZ645" s="11"/>
      <c r="CA645" s="11"/>
      <c r="CB645" s="11"/>
      <c r="CC645" s="11"/>
      <c r="CD645" s="11"/>
    </row>
    <row r="646" spans="1:82" x14ac:dyDescent="0.2">
      <c r="A646" s="11"/>
      <c r="B646" s="11"/>
      <c r="C646" s="11"/>
      <c r="D646" s="11"/>
      <c r="E646" s="11"/>
      <c r="F646" s="11"/>
      <c r="G646" s="11"/>
      <c r="H646" s="11"/>
      <c r="I646" s="11"/>
      <c r="J646" s="11"/>
      <c r="K646" s="11"/>
      <c r="L646" s="11"/>
      <c r="M646" s="11"/>
      <c r="N646" s="11"/>
      <c r="O646" s="11"/>
      <c r="P646" s="11"/>
      <c r="Q646" s="11"/>
      <c r="R646" s="11"/>
      <c r="S646" s="11"/>
      <c r="T646" s="11"/>
      <c r="U646" s="11"/>
      <c r="V646" s="11"/>
      <c r="W646" s="11"/>
      <c r="X646" s="11"/>
      <c r="Y646" s="11"/>
      <c r="Z646" s="11"/>
      <c r="AA646" s="11"/>
      <c r="AB646" s="11"/>
      <c r="AC646" s="11"/>
      <c r="AD646" s="11"/>
      <c r="AE646" s="11"/>
      <c r="AF646" s="11"/>
      <c r="AG646" s="11"/>
      <c r="AH646" s="11"/>
      <c r="AI646" s="11"/>
      <c r="AJ646" s="11"/>
      <c r="AK646" s="11"/>
      <c r="AL646" s="11"/>
      <c r="AM646" s="11"/>
      <c r="AN646" s="11"/>
      <c r="AO646" s="11"/>
      <c r="AP646" s="11"/>
      <c r="AQ646" s="11"/>
      <c r="AR646" s="11"/>
      <c r="AS646" s="11"/>
      <c r="AT646" s="11"/>
      <c r="AU646" s="11"/>
      <c r="AV646" s="11"/>
      <c r="AW646" s="11"/>
      <c r="AX646" s="11"/>
      <c r="AY646" s="11"/>
      <c r="AZ646" s="11"/>
      <c r="BA646" s="11"/>
      <c r="BB646" s="11"/>
      <c r="BC646" s="11"/>
      <c r="BD646" s="11"/>
      <c r="BE646" s="11"/>
      <c r="BF646" s="11"/>
      <c r="BG646" s="11"/>
      <c r="BH646" s="11"/>
      <c r="BI646" s="11"/>
      <c r="BJ646" s="11"/>
      <c r="BK646" s="11"/>
      <c r="BL646" s="11"/>
      <c r="BM646" s="11"/>
      <c r="BN646" s="11"/>
      <c r="BO646" s="11"/>
      <c r="BP646" s="11"/>
      <c r="BQ646" s="11"/>
      <c r="BR646" s="11"/>
      <c r="BS646" s="11"/>
      <c r="BT646" s="11"/>
      <c r="BU646" s="11"/>
      <c r="BV646" s="11"/>
      <c r="BW646" s="11"/>
      <c r="BX646" s="11"/>
      <c r="BY646" s="11"/>
      <c r="BZ646" s="11"/>
      <c r="CA646" s="11"/>
      <c r="CB646" s="11"/>
      <c r="CC646" s="11"/>
      <c r="CD646" s="11"/>
    </row>
    <row r="647" spans="1:82" x14ac:dyDescent="0.2">
      <c r="A647" s="11"/>
      <c r="B647" s="11"/>
      <c r="C647" s="11"/>
      <c r="D647" s="11"/>
      <c r="E647" s="11"/>
      <c r="F647" s="11"/>
      <c r="G647" s="11"/>
      <c r="H647" s="11"/>
      <c r="I647" s="11"/>
      <c r="J647" s="11"/>
      <c r="K647" s="11"/>
      <c r="L647" s="11"/>
      <c r="M647" s="11"/>
      <c r="N647" s="11"/>
      <c r="O647" s="11"/>
      <c r="P647" s="11"/>
      <c r="Q647" s="11"/>
      <c r="R647" s="11"/>
      <c r="S647" s="11"/>
      <c r="T647" s="11"/>
      <c r="U647" s="11"/>
      <c r="V647" s="11"/>
      <c r="W647" s="11"/>
      <c r="X647" s="11"/>
      <c r="Y647" s="11"/>
      <c r="Z647" s="11"/>
      <c r="AA647" s="11"/>
      <c r="AB647" s="11"/>
      <c r="AC647" s="11"/>
      <c r="AD647" s="11"/>
      <c r="AE647" s="11"/>
      <c r="AF647" s="11"/>
      <c r="AG647" s="11"/>
      <c r="AH647" s="11"/>
      <c r="AI647" s="11"/>
      <c r="AJ647" s="11"/>
      <c r="AK647" s="11"/>
      <c r="AL647" s="11"/>
      <c r="AM647" s="11"/>
      <c r="AN647" s="11"/>
      <c r="AO647" s="11"/>
      <c r="AP647" s="11"/>
      <c r="AQ647" s="11"/>
      <c r="AR647" s="11"/>
      <c r="AS647" s="11"/>
      <c r="AT647" s="11"/>
      <c r="AU647" s="11"/>
      <c r="AV647" s="11"/>
      <c r="AW647" s="11"/>
      <c r="AX647" s="11"/>
      <c r="AY647" s="11"/>
      <c r="AZ647" s="11"/>
      <c r="BA647" s="11"/>
      <c r="BB647" s="11"/>
      <c r="BC647" s="11"/>
      <c r="BD647" s="11"/>
      <c r="BE647" s="11"/>
      <c r="BF647" s="11"/>
      <c r="BG647" s="11"/>
      <c r="BH647" s="11"/>
      <c r="BI647" s="11"/>
      <c r="BJ647" s="11"/>
      <c r="BK647" s="11"/>
      <c r="BL647" s="11"/>
      <c r="BM647" s="11"/>
      <c r="BN647" s="11"/>
      <c r="BO647" s="11"/>
      <c r="BP647" s="11"/>
      <c r="BQ647" s="11"/>
      <c r="BR647" s="11"/>
      <c r="BS647" s="11"/>
      <c r="BT647" s="11"/>
      <c r="BU647" s="11"/>
      <c r="BV647" s="11"/>
      <c r="BW647" s="11"/>
      <c r="BX647" s="11"/>
      <c r="BY647" s="11"/>
      <c r="BZ647" s="11"/>
      <c r="CA647" s="11"/>
      <c r="CB647" s="11"/>
      <c r="CC647" s="11"/>
      <c r="CD647" s="11"/>
    </row>
    <row r="648" spans="1:82" x14ac:dyDescent="0.2">
      <c r="A648" s="11"/>
      <c r="B648" s="11"/>
      <c r="C648" s="11"/>
      <c r="D648" s="11"/>
      <c r="E648" s="11"/>
      <c r="F648" s="11"/>
      <c r="G648" s="11"/>
      <c r="H648" s="11"/>
      <c r="I648" s="11"/>
      <c r="J648" s="11"/>
      <c r="K648" s="11"/>
      <c r="L648" s="11"/>
      <c r="M648" s="11"/>
      <c r="N648" s="11"/>
      <c r="O648" s="11"/>
      <c r="P648" s="11"/>
      <c r="Q648" s="11"/>
      <c r="R648" s="11"/>
      <c r="S648" s="11"/>
      <c r="T648" s="11"/>
      <c r="U648" s="11"/>
      <c r="V648" s="11"/>
      <c r="W648" s="11"/>
      <c r="X648" s="11"/>
      <c r="Y648" s="11"/>
      <c r="Z648" s="11"/>
      <c r="AA648" s="11"/>
      <c r="AB648" s="11"/>
      <c r="AC648" s="11"/>
      <c r="AD648" s="11"/>
      <c r="AE648" s="11"/>
      <c r="AF648" s="11"/>
      <c r="AG648" s="11"/>
      <c r="AH648" s="11"/>
      <c r="AI648" s="11"/>
      <c r="AJ648" s="11"/>
      <c r="AK648" s="11"/>
      <c r="AL648" s="11"/>
      <c r="AM648" s="11"/>
      <c r="AN648" s="11"/>
      <c r="AO648" s="11"/>
      <c r="AP648" s="11"/>
      <c r="AQ648" s="11"/>
      <c r="AR648" s="11"/>
      <c r="AS648" s="11"/>
      <c r="AT648" s="11"/>
      <c r="AU648" s="11"/>
      <c r="AV648" s="11"/>
      <c r="AW648" s="11"/>
      <c r="AX648" s="11"/>
      <c r="AY648" s="11"/>
      <c r="AZ648" s="11"/>
      <c r="BA648" s="11"/>
      <c r="BB648" s="11"/>
      <c r="BC648" s="11"/>
      <c r="BD648" s="11"/>
      <c r="BE648" s="11"/>
      <c r="BF648" s="11"/>
      <c r="BG648" s="11"/>
      <c r="BH648" s="11"/>
      <c r="BI648" s="11"/>
      <c r="BJ648" s="11"/>
      <c r="BK648" s="11"/>
      <c r="BL648" s="11"/>
      <c r="BM648" s="11"/>
      <c r="BN648" s="11"/>
      <c r="BO648" s="11"/>
      <c r="BP648" s="11"/>
      <c r="BQ648" s="11"/>
      <c r="BR648" s="11"/>
      <c r="BS648" s="11"/>
      <c r="BT648" s="11"/>
      <c r="BU648" s="11"/>
      <c r="BV648" s="11"/>
      <c r="BW648" s="11"/>
      <c r="BX648" s="11"/>
      <c r="BY648" s="11"/>
      <c r="BZ648" s="11"/>
      <c r="CA648" s="11"/>
      <c r="CB648" s="11"/>
      <c r="CC648" s="11"/>
      <c r="CD648" s="11"/>
    </row>
    <row r="649" spans="1:82" x14ac:dyDescent="0.2">
      <c r="A649" s="11"/>
      <c r="B649" s="11"/>
      <c r="C649" s="11"/>
      <c r="D649" s="11"/>
      <c r="E649" s="11"/>
      <c r="F649" s="11"/>
      <c r="G649" s="11"/>
      <c r="H649" s="11"/>
      <c r="I649" s="11"/>
      <c r="J649" s="11"/>
      <c r="K649" s="11"/>
      <c r="L649" s="11"/>
      <c r="M649" s="11"/>
      <c r="N649" s="11"/>
      <c r="O649" s="11"/>
      <c r="P649" s="11"/>
      <c r="Q649" s="11"/>
      <c r="R649" s="11"/>
      <c r="S649" s="11"/>
      <c r="T649" s="11"/>
      <c r="U649" s="11"/>
      <c r="V649" s="11"/>
      <c r="W649" s="11"/>
      <c r="X649" s="11"/>
      <c r="Y649" s="11"/>
      <c r="Z649" s="11"/>
      <c r="AA649" s="11"/>
      <c r="AB649" s="11"/>
      <c r="AC649" s="11"/>
      <c r="AD649" s="11"/>
      <c r="AE649" s="11"/>
      <c r="AF649" s="11"/>
      <c r="AG649" s="11"/>
      <c r="AH649" s="11"/>
      <c r="AI649" s="11"/>
      <c r="AJ649" s="11"/>
      <c r="AK649" s="11"/>
      <c r="AL649" s="11"/>
      <c r="AM649" s="11"/>
      <c r="AN649" s="11"/>
      <c r="AO649" s="11"/>
      <c r="AP649" s="11"/>
      <c r="AQ649" s="11"/>
      <c r="AR649" s="11"/>
      <c r="AS649" s="11"/>
      <c r="AT649" s="11"/>
      <c r="AU649" s="11"/>
      <c r="AV649" s="11"/>
      <c r="AW649" s="11"/>
      <c r="AX649" s="11"/>
      <c r="AY649" s="11"/>
      <c r="AZ649" s="11"/>
      <c r="BA649" s="11"/>
      <c r="BB649" s="11"/>
      <c r="BC649" s="11"/>
      <c r="BD649" s="11"/>
      <c r="BE649" s="11"/>
      <c r="BF649" s="11"/>
      <c r="BG649" s="11"/>
      <c r="BH649" s="11"/>
      <c r="BI649" s="11"/>
      <c r="BJ649" s="11"/>
      <c r="BK649" s="11"/>
      <c r="BL649" s="11"/>
      <c r="BM649" s="11"/>
      <c r="BN649" s="11"/>
      <c r="BO649" s="11"/>
      <c r="BP649" s="11"/>
      <c r="BQ649" s="11"/>
      <c r="BR649" s="11"/>
      <c r="BS649" s="11"/>
      <c r="BT649" s="11"/>
      <c r="BU649" s="11"/>
      <c r="BV649" s="11"/>
      <c r="BW649" s="11"/>
      <c r="BX649" s="11"/>
      <c r="BY649" s="11"/>
      <c r="BZ649" s="11"/>
      <c r="CA649" s="11"/>
      <c r="CB649" s="11"/>
      <c r="CC649" s="11"/>
      <c r="CD649" s="11"/>
    </row>
    <row r="650" spans="1:82" x14ac:dyDescent="0.2">
      <c r="A650" s="11"/>
      <c r="B650" s="11"/>
      <c r="C650" s="11"/>
      <c r="D650" s="11"/>
      <c r="E650" s="11"/>
      <c r="F650" s="11"/>
      <c r="G650" s="11"/>
      <c r="H650" s="11"/>
      <c r="I650" s="11"/>
      <c r="J650" s="11"/>
      <c r="K650" s="11"/>
      <c r="L650" s="11"/>
      <c r="M650" s="11"/>
      <c r="N650" s="11"/>
      <c r="O650" s="11"/>
      <c r="P650" s="11"/>
      <c r="Q650" s="11"/>
      <c r="R650" s="11"/>
      <c r="S650" s="11"/>
      <c r="T650" s="11"/>
      <c r="U650" s="11"/>
      <c r="V650" s="11"/>
      <c r="W650" s="11"/>
      <c r="X650" s="11"/>
      <c r="Y650" s="11"/>
      <c r="Z650" s="11"/>
      <c r="AA650" s="11"/>
      <c r="AB650" s="11"/>
      <c r="AC650" s="11"/>
      <c r="AD650" s="11"/>
      <c r="AE650" s="11"/>
      <c r="AF650" s="11"/>
      <c r="AG650" s="11"/>
      <c r="AH650" s="11"/>
      <c r="AI650" s="11"/>
      <c r="AJ650" s="11"/>
      <c r="AK650" s="11"/>
      <c r="AL650" s="11"/>
      <c r="AM650" s="11"/>
      <c r="AN650" s="11"/>
      <c r="AO650" s="11"/>
      <c r="AP650" s="11"/>
      <c r="AQ650" s="11"/>
      <c r="AR650" s="11"/>
      <c r="AS650" s="11"/>
      <c r="AT650" s="11"/>
      <c r="AU650" s="11"/>
      <c r="AV650" s="11"/>
      <c r="AW650" s="11"/>
      <c r="AX650" s="11"/>
      <c r="AY650" s="11"/>
      <c r="AZ650" s="11"/>
      <c r="BA650" s="11"/>
      <c r="BB650" s="11"/>
      <c r="BC650" s="11"/>
      <c r="BD650" s="11"/>
      <c r="BE650" s="11"/>
      <c r="BF650" s="11"/>
      <c r="BG650" s="11"/>
      <c r="BH650" s="11"/>
      <c r="BI650" s="11"/>
      <c r="BJ650" s="11"/>
      <c r="BK650" s="11"/>
      <c r="BL650" s="11"/>
      <c r="BM650" s="11"/>
      <c r="BN650" s="11"/>
      <c r="BO650" s="11"/>
      <c r="BP650" s="11"/>
      <c r="BQ650" s="11"/>
      <c r="BR650" s="11"/>
      <c r="BS650" s="11"/>
      <c r="BT650" s="11"/>
      <c r="BU650" s="11"/>
      <c r="BV650" s="11"/>
      <c r="BW650" s="11"/>
      <c r="BX650" s="11"/>
      <c r="BY650" s="11"/>
      <c r="BZ650" s="11"/>
      <c r="CA650" s="11"/>
      <c r="CB650" s="11"/>
      <c r="CC650" s="11"/>
      <c r="CD650" s="11"/>
    </row>
    <row r="651" spans="1:82" x14ac:dyDescent="0.2">
      <c r="A651" s="11"/>
      <c r="B651" s="11"/>
      <c r="C651" s="11"/>
      <c r="D651" s="11"/>
      <c r="E651" s="11"/>
      <c r="F651" s="11"/>
      <c r="G651" s="11"/>
      <c r="H651" s="11"/>
      <c r="I651" s="11"/>
      <c r="J651" s="11"/>
      <c r="K651" s="11"/>
      <c r="L651" s="11"/>
      <c r="M651" s="11"/>
      <c r="N651" s="11"/>
      <c r="O651" s="11"/>
      <c r="P651" s="11"/>
      <c r="Q651" s="11"/>
      <c r="R651" s="11"/>
      <c r="S651" s="11"/>
      <c r="T651" s="11"/>
      <c r="U651" s="11"/>
      <c r="V651" s="11"/>
      <c r="W651" s="11"/>
      <c r="X651" s="11"/>
      <c r="Y651" s="11"/>
      <c r="Z651" s="11"/>
      <c r="AA651" s="11"/>
      <c r="AB651" s="11"/>
      <c r="AC651" s="11"/>
      <c r="AD651" s="11"/>
      <c r="AE651" s="11"/>
      <c r="AF651" s="11"/>
      <c r="AG651" s="11"/>
      <c r="AH651" s="11"/>
      <c r="AI651" s="11"/>
      <c r="AJ651" s="11"/>
      <c r="AK651" s="11"/>
      <c r="AL651" s="11"/>
      <c r="AM651" s="11"/>
      <c r="AN651" s="11"/>
      <c r="AO651" s="11"/>
      <c r="AP651" s="11"/>
      <c r="AQ651" s="11"/>
      <c r="AR651" s="11"/>
      <c r="AS651" s="11"/>
      <c r="AT651" s="11"/>
      <c r="AU651" s="11"/>
      <c r="AV651" s="11"/>
      <c r="AW651" s="11"/>
      <c r="AX651" s="11"/>
      <c r="AY651" s="11"/>
      <c r="AZ651" s="11"/>
      <c r="BA651" s="11"/>
      <c r="BB651" s="11"/>
      <c r="BC651" s="11"/>
      <c r="BD651" s="11"/>
      <c r="BE651" s="11"/>
      <c r="BF651" s="11"/>
      <c r="BG651" s="11"/>
      <c r="BH651" s="11"/>
      <c r="BI651" s="11"/>
      <c r="BJ651" s="11"/>
      <c r="BK651" s="11"/>
      <c r="BL651" s="11"/>
      <c r="BM651" s="11"/>
      <c r="BN651" s="11"/>
      <c r="BO651" s="11"/>
      <c r="BP651" s="11"/>
      <c r="BQ651" s="11"/>
      <c r="BR651" s="11"/>
      <c r="BS651" s="11"/>
      <c r="BT651" s="11"/>
      <c r="BU651" s="11"/>
      <c r="BV651" s="11"/>
      <c r="BW651" s="11"/>
      <c r="BX651" s="11"/>
      <c r="BY651" s="11"/>
      <c r="BZ651" s="11"/>
      <c r="CA651" s="11"/>
      <c r="CB651" s="11"/>
      <c r="CC651" s="11"/>
      <c r="CD651" s="11"/>
    </row>
    <row r="652" spans="1:82" x14ac:dyDescent="0.2">
      <c r="A652" s="11"/>
      <c r="B652" s="11"/>
      <c r="C652" s="11"/>
      <c r="D652" s="11"/>
      <c r="E652" s="11"/>
      <c r="F652" s="11"/>
      <c r="G652" s="11"/>
      <c r="H652" s="11"/>
      <c r="I652" s="11"/>
      <c r="J652" s="11"/>
      <c r="K652" s="11"/>
      <c r="L652" s="11"/>
      <c r="M652" s="11"/>
      <c r="N652" s="11"/>
      <c r="O652" s="11"/>
      <c r="P652" s="11"/>
      <c r="Q652" s="11"/>
      <c r="R652" s="11"/>
      <c r="S652" s="11"/>
      <c r="T652" s="11"/>
      <c r="U652" s="11"/>
      <c r="V652" s="11"/>
      <c r="W652" s="11"/>
      <c r="X652" s="11"/>
      <c r="Y652" s="11"/>
      <c r="Z652" s="11"/>
      <c r="AA652" s="11"/>
      <c r="AB652" s="11"/>
      <c r="AC652" s="11"/>
      <c r="AD652" s="11"/>
      <c r="AE652" s="11"/>
      <c r="AF652" s="11"/>
      <c r="AG652" s="11"/>
      <c r="AH652" s="11"/>
      <c r="AI652" s="11"/>
      <c r="AJ652" s="11"/>
      <c r="AK652" s="11"/>
      <c r="AL652" s="11"/>
      <c r="AM652" s="11"/>
      <c r="AN652" s="11"/>
      <c r="AO652" s="11"/>
      <c r="AP652" s="11"/>
      <c r="AQ652" s="11"/>
      <c r="AR652" s="11"/>
      <c r="AS652" s="11"/>
      <c r="AT652" s="11"/>
      <c r="AU652" s="11"/>
      <c r="AV652" s="11"/>
      <c r="AW652" s="11"/>
      <c r="AX652" s="11"/>
      <c r="AY652" s="11"/>
      <c r="AZ652" s="11"/>
      <c r="BA652" s="11"/>
      <c r="BB652" s="11"/>
      <c r="BC652" s="11"/>
      <c r="BD652" s="11"/>
      <c r="BE652" s="11"/>
      <c r="BF652" s="11"/>
      <c r="BG652" s="11"/>
      <c r="BH652" s="11"/>
      <c r="BI652" s="11"/>
      <c r="BJ652" s="11"/>
      <c r="BK652" s="11"/>
      <c r="BL652" s="11"/>
      <c r="BM652" s="11"/>
      <c r="BN652" s="11"/>
      <c r="BO652" s="11"/>
      <c r="BP652" s="11"/>
      <c r="BQ652" s="11"/>
      <c r="BR652" s="11"/>
      <c r="BS652" s="11"/>
      <c r="BT652" s="11"/>
      <c r="BU652" s="11"/>
      <c r="BV652" s="11"/>
      <c r="BW652" s="11"/>
      <c r="BX652" s="11"/>
      <c r="BY652" s="11"/>
      <c r="BZ652" s="11"/>
      <c r="CA652" s="11"/>
      <c r="CB652" s="11"/>
      <c r="CC652" s="11"/>
      <c r="CD652" s="11"/>
    </row>
    <row r="653" spans="1:82" x14ac:dyDescent="0.2">
      <c r="A653" s="11"/>
      <c r="B653" s="11"/>
      <c r="C653" s="11"/>
      <c r="D653" s="11"/>
      <c r="E653" s="11"/>
      <c r="F653" s="11"/>
      <c r="G653" s="11"/>
      <c r="H653" s="11"/>
      <c r="I653" s="11"/>
      <c r="J653" s="11"/>
      <c r="K653" s="11"/>
      <c r="L653" s="11"/>
      <c r="M653" s="11"/>
      <c r="N653" s="11"/>
      <c r="O653" s="11"/>
      <c r="P653" s="11"/>
      <c r="Q653" s="11"/>
      <c r="R653" s="11"/>
      <c r="S653" s="11"/>
      <c r="T653" s="11"/>
      <c r="U653" s="11"/>
      <c r="V653" s="11"/>
      <c r="W653" s="11"/>
      <c r="X653" s="11"/>
      <c r="Y653" s="11"/>
      <c r="Z653" s="11"/>
      <c r="AA653" s="11"/>
      <c r="AB653" s="11"/>
      <c r="AC653" s="11"/>
      <c r="AD653" s="11"/>
      <c r="AE653" s="11"/>
      <c r="AF653" s="11"/>
      <c r="AG653" s="11"/>
      <c r="AH653" s="11"/>
      <c r="AI653" s="11"/>
      <c r="AJ653" s="11"/>
      <c r="AK653" s="11"/>
      <c r="AL653" s="11"/>
      <c r="AM653" s="11"/>
      <c r="AN653" s="11"/>
      <c r="AO653" s="11"/>
      <c r="AP653" s="11"/>
      <c r="AQ653" s="11"/>
      <c r="AR653" s="11"/>
      <c r="AS653" s="11"/>
      <c r="AT653" s="11"/>
      <c r="AU653" s="11"/>
      <c r="AV653" s="11"/>
      <c r="AW653" s="11"/>
      <c r="AX653" s="11"/>
      <c r="AY653" s="11"/>
      <c r="AZ653" s="11"/>
      <c r="BA653" s="11"/>
      <c r="BB653" s="11"/>
      <c r="BC653" s="11"/>
      <c r="BD653" s="11"/>
      <c r="BE653" s="11"/>
      <c r="BF653" s="11"/>
      <c r="BG653" s="11"/>
      <c r="BH653" s="11"/>
      <c r="BI653" s="11"/>
      <c r="BJ653" s="11"/>
      <c r="BK653" s="11"/>
      <c r="BL653" s="11"/>
      <c r="BM653" s="11"/>
      <c r="BN653" s="11"/>
      <c r="BO653" s="11"/>
      <c r="BP653" s="11"/>
      <c r="BQ653" s="11"/>
      <c r="BR653" s="11"/>
      <c r="BS653" s="11"/>
      <c r="BT653" s="11"/>
      <c r="BU653" s="11"/>
      <c r="BV653" s="11"/>
      <c r="BW653" s="11"/>
      <c r="BX653" s="11"/>
      <c r="BY653" s="11"/>
      <c r="BZ653" s="11"/>
      <c r="CA653" s="11"/>
      <c r="CB653" s="11"/>
      <c r="CC653" s="11"/>
      <c r="CD653" s="11"/>
    </row>
    <row r="654" spans="1:82" x14ac:dyDescent="0.2">
      <c r="A654" s="11"/>
      <c r="B654" s="11"/>
      <c r="C654" s="11"/>
      <c r="D654" s="11"/>
      <c r="E654" s="11"/>
      <c r="F654" s="11"/>
      <c r="G654" s="11"/>
      <c r="H654" s="11"/>
      <c r="I654" s="11"/>
      <c r="J654" s="11"/>
      <c r="K654" s="11"/>
      <c r="L654" s="11"/>
      <c r="M654" s="11"/>
      <c r="N654" s="11"/>
      <c r="O654" s="11"/>
      <c r="P654" s="11"/>
      <c r="Q654" s="11"/>
      <c r="R654" s="11"/>
      <c r="S654" s="11"/>
      <c r="T654" s="11"/>
      <c r="U654" s="11"/>
      <c r="V654" s="11"/>
      <c r="W654" s="11"/>
      <c r="X654" s="11"/>
      <c r="Y654" s="11"/>
      <c r="Z654" s="11"/>
      <c r="AA654" s="11"/>
      <c r="AB654" s="11"/>
      <c r="AC654" s="11"/>
      <c r="AD654" s="11"/>
      <c r="AE654" s="11"/>
      <c r="AF654" s="11"/>
      <c r="AG654" s="11"/>
      <c r="AH654" s="11"/>
      <c r="AI654" s="11"/>
      <c r="AJ654" s="11"/>
      <c r="AK654" s="11"/>
      <c r="AL654" s="11"/>
      <c r="AM654" s="11"/>
      <c r="AN654" s="11"/>
      <c r="AO654" s="11"/>
      <c r="AP654" s="11"/>
      <c r="AQ654" s="11"/>
      <c r="AR654" s="11"/>
      <c r="AS654" s="11"/>
      <c r="AT654" s="11"/>
      <c r="AU654" s="11"/>
      <c r="AV654" s="11"/>
      <c r="AW654" s="11"/>
      <c r="AX654" s="11"/>
      <c r="AY654" s="11"/>
      <c r="AZ654" s="11"/>
      <c r="BA654" s="11"/>
      <c r="BB654" s="11"/>
      <c r="BC654" s="11"/>
      <c r="BD654" s="11"/>
      <c r="BE654" s="11"/>
      <c r="BF654" s="11"/>
      <c r="BG654" s="11"/>
      <c r="BH654" s="11"/>
      <c r="BI654" s="11"/>
      <c r="BJ654" s="11"/>
      <c r="BK654" s="11"/>
      <c r="BL654" s="11"/>
      <c r="BM654" s="11"/>
      <c r="BN654" s="11"/>
      <c r="BO654" s="11"/>
      <c r="BP654" s="11"/>
      <c r="BQ654" s="11"/>
      <c r="BR654" s="11"/>
      <c r="BS654" s="11"/>
      <c r="BT654" s="11"/>
      <c r="BU654" s="11"/>
      <c r="BV654" s="11"/>
      <c r="BW654" s="11"/>
      <c r="BX654" s="11"/>
      <c r="BY654" s="11"/>
      <c r="BZ654" s="11"/>
      <c r="CA654" s="11"/>
      <c r="CB654" s="11"/>
      <c r="CC654" s="11"/>
      <c r="CD654" s="11"/>
    </row>
    <row r="655" spans="1:82" x14ac:dyDescent="0.2">
      <c r="A655" s="11"/>
      <c r="B655" s="11"/>
      <c r="C655" s="11"/>
      <c r="D655" s="11"/>
      <c r="E655" s="11"/>
      <c r="F655" s="11"/>
      <c r="G655" s="11"/>
      <c r="H655" s="11"/>
      <c r="I655" s="11"/>
      <c r="J655" s="11"/>
      <c r="K655" s="11"/>
      <c r="L655" s="11"/>
      <c r="M655" s="11"/>
      <c r="N655" s="11"/>
      <c r="O655" s="11"/>
      <c r="P655" s="11"/>
      <c r="Q655" s="11"/>
      <c r="R655" s="11"/>
      <c r="S655" s="11"/>
      <c r="T655" s="11"/>
      <c r="U655" s="11"/>
      <c r="V655" s="11"/>
      <c r="W655" s="11"/>
      <c r="X655" s="11"/>
      <c r="Y655" s="11"/>
      <c r="Z655" s="11"/>
      <c r="AA655" s="11"/>
      <c r="AB655" s="11"/>
      <c r="AC655" s="11"/>
      <c r="AD655" s="11"/>
      <c r="AE655" s="11"/>
      <c r="AF655" s="11"/>
      <c r="AG655" s="11"/>
      <c r="AH655" s="11"/>
      <c r="AI655" s="11"/>
      <c r="AJ655" s="11"/>
      <c r="AK655" s="11"/>
      <c r="AL655" s="11"/>
      <c r="AM655" s="11"/>
      <c r="AN655" s="11"/>
      <c r="AO655" s="11"/>
      <c r="AP655" s="11"/>
      <c r="AQ655" s="11"/>
      <c r="AR655" s="11"/>
      <c r="AS655" s="11"/>
      <c r="AT655" s="11"/>
      <c r="AU655" s="11"/>
      <c r="AV655" s="11"/>
      <c r="AW655" s="11"/>
      <c r="AX655" s="11"/>
      <c r="AY655" s="11"/>
      <c r="AZ655" s="11"/>
      <c r="BA655" s="11"/>
      <c r="BB655" s="11"/>
      <c r="BC655" s="11"/>
      <c r="BD655" s="11"/>
      <c r="BE655" s="11"/>
      <c r="BF655" s="11"/>
      <c r="BG655" s="11"/>
      <c r="BH655" s="11"/>
      <c r="BI655" s="11"/>
      <c r="BJ655" s="11"/>
      <c r="BK655" s="11"/>
      <c r="BL655" s="11"/>
      <c r="BM655" s="11"/>
      <c r="BN655" s="11"/>
      <c r="BO655" s="11"/>
      <c r="BP655" s="11"/>
      <c r="BQ655" s="11"/>
      <c r="BR655" s="11"/>
      <c r="BS655" s="11"/>
      <c r="BT655" s="11"/>
      <c r="BU655" s="11"/>
      <c r="BV655" s="11"/>
      <c r="BW655" s="11"/>
      <c r="BX655" s="11"/>
      <c r="BY655" s="11"/>
      <c r="BZ655" s="11"/>
      <c r="CA655" s="11"/>
      <c r="CB655" s="11"/>
      <c r="CC655" s="11"/>
      <c r="CD655" s="11"/>
    </row>
    <row r="656" spans="1:82" x14ac:dyDescent="0.2">
      <c r="A656" s="11"/>
      <c r="B656" s="11"/>
      <c r="C656" s="11"/>
      <c r="D656" s="11"/>
      <c r="E656" s="11"/>
      <c r="F656" s="11"/>
      <c r="G656" s="11"/>
      <c r="H656" s="11"/>
      <c r="I656" s="11"/>
      <c r="J656" s="11"/>
      <c r="K656" s="11"/>
      <c r="L656" s="11"/>
      <c r="M656" s="11"/>
      <c r="N656" s="11"/>
      <c r="O656" s="11"/>
      <c r="P656" s="11"/>
      <c r="Q656" s="11"/>
      <c r="R656" s="11"/>
      <c r="S656" s="11"/>
      <c r="T656" s="11"/>
      <c r="U656" s="11"/>
      <c r="V656" s="11"/>
      <c r="W656" s="11"/>
      <c r="X656" s="11"/>
      <c r="Y656" s="11"/>
      <c r="Z656" s="11"/>
      <c r="AA656" s="11"/>
      <c r="AB656" s="11"/>
      <c r="AC656" s="11"/>
      <c r="AD656" s="11"/>
      <c r="AE656" s="11"/>
      <c r="AF656" s="11"/>
      <c r="AG656" s="11"/>
      <c r="AH656" s="11"/>
      <c r="AI656" s="11"/>
      <c r="AJ656" s="11"/>
      <c r="AK656" s="11"/>
      <c r="AL656" s="11"/>
      <c r="AM656" s="11"/>
      <c r="AN656" s="11"/>
      <c r="AO656" s="11"/>
      <c r="AP656" s="11"/>
      <c r="AQ656" s="11"/>
      <c r="AR656" s="11"/>
      <c r="AS656" s="11"/>
      <c r="AT656" s="11"/>
      <c r="AU656" s="11"/>
      <c r="AV656" s="11"/>
      <c r="AW656" s="11"/>
      <c r="AX656" s="11"/>
      <c r="AY656" s="11"/>
      <c r="AZ656" s="11"/>
      <c r="BA656" s="11"/>
      <c r="BB656" s="11"/>
      <c r="BC656" s="11"/>
      <c r="BD656" s="11"/>
      <c r="BE656" s="11"/>
      <c r="BF656" s="11"/>
      <c r="BG656" s="11"/>
      <c r="BH656" s="11"/>
      <c r="BI656" s="11"/>
      <c r="BJ656" s="11"/>
      <c r="BK656" s="11"/>
      <c r="BL656" s="11"/>
      <c r="BM656" s="11"/>
      <c r="BN656" s="11"/>
      <c r="BO656" s="11"/>
      <c r="BP656" s="11"/>
      <c r="BQ656" s="11"/>
      <c r="BR656" s="11"/>
      <c r="BS656" s="11"/>
      <c r="BT656" s="11"/>
      <c r="BU656" s="11"/>
      <c r="BV656" s="11"/>
      <c r="BW656" s="11"/>
      <c r="BX656" s="11"/>
      <c r="BY656" s="11"/>
      <c r="BZ656" s="11"/>
      <c r="CA656" s="11"/>
      <c r="CB656" s="11"/>
      <c r="CC656" s="11"/>
      <c r="CD656" s="11"/>
    </row>
    <row r="657" spans="1:82" x14ac:dyDescent="0.2">
      <c r="A657" s="11"/>
      <c r="B657" s="11"/>
      <c r="C657" s="11"/>
      <c r="D657" s="11"/>
      <c r="E657" s="11"/>
      <c r="F657" s="11"/>
      <c r="G657" s="11"/>
      <c r="H657" s="11"/>
      <c r="I657" s="11"/>
      <c r="J657" s="11"/>
      <c r="K657" s="11"/>
      <c r="L657" s="11"/>
      <c r="M657" s="11"/>
      <c r="N657" s="11"/>
      <c r="O657" s="11"/>
      <c r="P657" s="11"/>
      <c r="Q657" s="11"/>
      <c r="R657" s="11"/>
      <c r="S657" s="11"/>
      <c r="T657" s="11"/>
      <c r="U657" s="11"/>
      <c r="V657" s="11"/>
      <c r="W657" s="11"/>
      <c r="X657" s="11"/>
      <c r="Y657" s="11"/>
      <c r="Z657" s="11"/>
      <c r="AA657" s="11"/>
      <c r="AB657" s="11"/>
      <c r="AC657" s="11"/>
      <c r="AD657" s="11"/>
      <c r="AE657" s="11"/>
      <c r="AF657" s="11"/>
      <c r="AG657" s="11"/>
      <c r="AH657" s="11"/>
      <c r="AI657" s="11"/>
      <c r="AJ657" s="11"/>
      <c r="AK657" s="11"/>
      <c r="AL657" s="11"/>
      <c r="AM657" s="11"/>
      <c r="AN657" s="11"/>
      <c r="AO657" s="11"/>
      <c r="AP657" s="11"/>
      <c r="AQ657" s="11"/>
      <c r="AR657" s="11"/>
      <c r="AS657" s="11"/>
      <c r="AT657" s="11"/>
      <c r="AU657" s="11"/>
      <c r="AV657" s="11"/>
      <c r="AW657" s="11"/>
      <c r="AX657" s="11"/>
      <c r="AY657" s="11"/>
      <c r="AZ657" s="11"/>
      <c r="BA657" s="11"/>
      <c r="BB657" s="11"/>
      <c r="BC657" s="11"/>
      <c r="BD657" s="11"/>
      <c r="BE657" s="11"/>
      <c r="BF657" s="11"/>
      <c r="BG657" s="11"/>
      <c r="BH657" s="11"/>
      <c r="BI657" s="11"/>
      <c r="BJ657" s="11"/>
      <c r="BK657" s="11"/>
      <c r="BL657" s="11"/>
      <c r="BM657" s="11"/>
      <c r="BN657" s="11"/>
      <c r="BO657" s="11"/>
      <c r="BP657" s="11"/>
      <c r="BQ657" s="11"/>
      <c r="BR657" s="11"/>
      <c r="BS657" s="11"/>
      <c r="BT657" s="11"/>
      <c r="BU657" s="11"/>
      <c r="BV657" s="11"/>
      <c r="BW657" s="11"/>
      <c r="BX657" s="11"/>
      <c r="BY657" s="11"/>
      <c r="BZ657" s="11"/>
      <c r="CA657" s="11"/>
      <c r="CB657" s="11"/>
      <c r="CC657" s="11"/>
      <c r="CD657" s="11"/>
    </row>
    <row r="658" spans="1:82" x14ac:dyDescent="0.2">
      <c r="A658" s="11"/>
      <c r="B658" s="11"/>
      <c r="C658" s="11"/>
      <c r="D658" s="11"/>
      <c r="E658" s="11"/>
      <c r="F658" s="11"/>
      <c r="G658" s="11"/>
      <c r="H658" s="11"/>
      <c r="I658" s="11"/>
      <c r="J658" s="11"/>
      <c r="K658" s="11"/>
      <c r="L658" s="11"/>
      <c r="M658" s="11"/>
      <c r="N658" s="11"/>
      <c r="O658" s="11"/>
      <c r="P658" s="11"/>
      <c r="Q658" s="11"/>
      <c r="R658" s="11"/>
      <c r="S658" s="11"/>
      <c r="T658" s="11"/>
      <c r="U658" s="11"/>
      <c r="V658" s="11"/>
      <c r="W658" s="11"/>
      <c r="X658" s="11"/>
      <c r="Y658" s="11"/>
      <c r="Z658" s="11"/>
      <c r="AA658" s="11"/>
      <c r="AB658" s="11"/>
      <c r="AC658" s="11"/>
      <c r="AD658" s="11"/>
      <c r="AE658" s="11"/>
      <c r="AF658" s="11"/>
      <c r="AG658" s="11"/>
      <c r="AH658" s="11"/>
      <c r="AI658" s="11"/>
      <c r="AJ658" s="11"/>
      <c r="AK658" s="11"/>
      <c r="AL658" s="11"/>
      <c r="AM658" s="11"/>
      <c r="AN658" s="11"/>
      <c r="AO658" s="11"/>
      <c r="AP658" s="11"/>
      <c r="AQ658" s="11"/>
      <c r="AR658" s="11"/>
      <c r="AS658" s="11"/>
      <c r="AT658" s="11"/>
      <c r="AU658" s="11"/>
      <c r="AV658" s="11"/>
      <c r="AW658" s="11"/>
      <c r="AX658" s="11"/>
      <c r="AY658" s="11"/>
      <c r="AZ658" s="11"/>
      <c r="BA658" s="11"/>
      <c r="BB658" s="11"/>
      <c r="BC658" s="11"/>
      <c r="BD658" s="11"/>
      <c r="BE658" s="11"/>
      <c r="BF658" s="11"/>
      <c r="BG658" s="11"/>
      <c r="BH658" s="11"/>
      <c r="BI658" s="11"/>
      <c r="BJ658" s="11"/>
      <c r="BK658" s="11"/>
      <c r="BL658" s="11"/>
      <c r="BM658" s="11"/>
      <c r="BN658" s="11"/>
      <c r="BO658" s="11"/>
      <c r="BP658" s="11"/>
      <c r="BQ658" s="11"/>
      <c r="BR658" s="11"/>
      <c r="BS658" s="11"/>
      <c r="BT658" s="11"/>
      <c r="BU658" s="11"/>
      <c r="BV658" s="11"/>
      <c r="BW658" s="11"/>
      <c r="BX658" s="11"/>
      <c r="BY658" s="11"/>
      <c r="BZ658" s="11"/>
      <c r="CA658" s="11"/>
      <c r="CB658" s="11"/>
      <c r="CC658" s="11"/>
      <c r="CD658" s="11"/>
    </row>
    <row r="659" spans="1:82" x14ac:dyDescent="0.2">
      <c r="A659" s="11"/>
      <c r="B659" s="11"/>
      <c r="C659" s="11"/>
      <c r="D659" s="11"/>
      <c r="E659" s="11"/>
      <c r="F659" s="11"/>
      <c r="G659" s="11"/>
      <c r="H659" s="11"/>
      <c r="I659" s="11"/>
      <c r="J659" s="11"/>
      <c r="K659" s="11"/>
      <c r="L659" s="11"/>
      <c r="M659" s="11"/>
      <c r="N659" s="11"/>
      <c r="O659" s="11"/>
      <c r="P659" s="11"/>
      <c r="Q659" s="11"/>
      <c r="R659" s="11"/>
      <c r="S659" s="11"/>
      <c r="T659" s="11"/>
      <c r="U659" s="11"/>
      <c r="V659" s="11"/>
      <c r="W659" s="11"/>
      <c r="X659" s="11"/>
      <c r="Y659" s="11"/>
      <c r="Z659" s="11"/>
      <c r="AA659" s="11"/>
      <c r="AB659" s="11"/>
      <c r="AC659" s="11"/>
      <c r="AD659" s="11"/>
      <c r="AE659" s="11"/>
      <c r="AF659" s="11"/>
      <c r="AG659" s="11"/>
      <c r="AH659" s="11"/>
      <c r="AI659" s="11"/>
      <c r="AJ659" s="11"/>
      <c r="AK659" s="11"/>
      <c r="AL659" s="11"/>
      <c r="AM659" s="11"/>
      <c r="AN659" s="11"/>
      <c r="AO659" s="11"/>
      <c r="AP659" s="11"/>
      <c r="AQ659" s="11"/>
      <c r="AR659" s="11"/>
      <c r="AS659" s="11"/>
      <c r="AT659" s="11"/>
      <c r="AU659" s="11"/>
      <c r="AV659" s="11"/>
      <c r="AW659" s="11"/>
      <c r="AX659" s="11"/>
      <c r="AY659" s="11"/>
      <c r="AZ659" s="11"/>
      <c r="BA659" s="11"/>
      <c r="BB659" s="11"/>
      <c r="BC659" s="11"/>
      <c r="BD659" s="11"/>
      <c r="BE659" s="11"/>
      <c r="BF659" s="11"/>
      <c r="BG659" s="11"/>
      <c r="BH659" s="11"/>
      <c r="BI659" s="11"/>
      <c r="BJ659" s="11"/>
      <c r="BK659" s="11"/>
      <c r="BL659" s="11"/>
      <c r="BM659" s="11"/>
      <c r="BN659" s="11"/>
      <c r="BO659" s="11"/>
      <c r="BP659" s="11"/>
      <c r="BQ659" s="11"/>
      <c r="BR659" s="11"/>
      <c r="BS659" s="11"/>
      <c r="BT659" s="11"/>
      <c r="BU659" s="11"/>
      <c r="BV659" s="11"/>
      <c r="BW659" s="11"/>
      <c r="BX659" s="11"/>
      <c r="BY659" s="11"/>
      <c r="BZ659" s="11"/>
      <c r="CA659" s="11"/>
      <c r="CB659" s="11"/>
      <c r="CC659" s="11"/>
      <c r="CD659" s="11"/>
    </row>
    <row r="660" spans="1:82" x14ac:dyDescent="0.2">
      <c r="A660" s="11"/>
      <c r="B660" s="11"/>
      <c r="C660" s="11"/>
      <c r="D660" s="11"/>
      <c r="E660" s="11"/>
      <c r="F660" s="11"/>
      <c r="G660" s="11"/>
      <c r="H660" s="11"/>
      <c r="I660" s="11"/>
      <c r="J660" s="11"/>
      <c r="K660" s="11"/>
      <c r="L660" s="11"/>
      <c r="M660" s="11"/>
      <c r="N660" s="11"/>
      <c r="O660" s="11"/>
      <c r="P660" s="11"/>
      <c r="Q660" s="11"/>
      <c r="R660" s="11"/>
      <c r="S660" s="11"/>
      <c r="T660" s="11"/>
      <c r="U660" s="11"/>
      <c r="V660" s="11"/>
      <c r="W660" s="11"/>
      <c r="X660" s="11"/>
      <c r="Y660" s="11"/>
      <c r="Z660" s="11"/>
      <c r="AA660" s="11"/>
      <c r="AB660" s="11"/>
      <c r="AC660" s="11"/>
      <c r="AD660" s="11"/>
      <c r="AE660" s="11"/>
      <c r="AF660" s="11"/>
      <c r="AG660" s="11"/>
      <c r="AH660" s="11"/>
      <c r="AI660" s="11"/>
      <c r="AJ660" s="11"/>
      <c r="AK660" s="11"/>
      <c r="AL660" s="11"/>
      <c r="AM660" s="11"/>
      <c r="AN660" s="11"/>
      <c r="AO660" s="11"/>
      <c r="AP660" s="11"/>
      <c r="AQ660" s="11"/>
      <c r="AR660" s="11"/>
      <c r="AS660" s="11"/>
      <c r="AT660" s="11"/>
      <c r="AU660" s="11"/>
      <c r="AV660" s="11"/>
      <c r="AW660" s="11"/>
      <c r="AX660" s="11"/>
      <c r="AY660" s="11"/>
      <c r="AZ660" s="11"/>
      <c r="BA660" s="11"/>
      <c r="BB660" s="11"/>
      <c r="BC660" s="11"/>
      <c r="BD660" s="11"/>
      <c r="BE660" s="11"/>
      <c r="BF660" s="11"/>
      <c r="BG660" s="11"/>
      <c r="BH660" s="11"/>
      <c r="BI660" s="11"/>
      <c r="BJ660" s="11"/>
      <c r="BK660" s="11"/>
      <c r="BL660" s="11"/>
      <c r="BM660" s="11"/>
      <c r="BN660" s="11"/>
      <c r="BO660" s="11"/>
      <c r="BP660" s="11"/>
      <c r="BQ660" s="11"/>
      <c r="BR660" s="11"/>
      <c r="BS660" s="11"/>
      <c r="BT660" s="11"/>
      <c r="BU660" s="11"/>
      <c r="BV660" s="11"/>
      <c r="BW660" s="11"/>
      <c r="BX660" s="11"/>
      <c r="BY660" s="11"/>
      <c r="BZ660" s="11"/>
      <c r="CA660" s="11"/>
      <c r="CB660" s="11"/>
      <c r="CC660" s="11"/>
      <c r="CD660" s="11"/>
    </row>
    <row r="661" spans="1:82" x14ac:dyDescent="0.2">
      <c r="A661" s="11"/>
      <c r="B661" s="11"/>
      <c r="C661" s="11"/>
      <c r="D661" s="11"/>
      <c r="E661" s="11"/>
      <c r="F661" s="11"/>
      <c r="G661" s="11"/>
      <c r="H661" s="11"/>
      <c r="I661" s="11"/>
      <c r="J661" s="11"/>
      <c r="K661" s="11"/>
      <c r="L661" s="11"/>
      <c r="M661" s="11"/>
      <c r="N661" s="11"/>
      <c r="O661" s="11"/>
      <c r="P661" s="11"/>
      <c r="Q661" s="11"/>
      <c r="R661" s="11"/>
      <c r="S661" s="11"/>
      <c r="T661" s="11"/>
      <c r="U661" s="11"/>
      <c r="V661" s="11"/>
      <c r="W661" s="11"/>
      <c r="X661" s="11"/>
      <c r="Y661" s="11"/>
      <c r="Z661" s="11"/>
      <c r="AA661" s="11"/>
      <c r="AB661" s="11"/>
      <c r="AC661" s="11"/>
      <c r="AD661" s="11"/>
      <c r="AE661" s="11"/>
      <c r="AF661" s="11"/>
      <c r="AG661" s="11"/>
      <c r="AH661" s="11"/>
      <c r="AI661" s="11"/>
      <c r="AJ661" s="11"/>
      <c r="AK661" s="11"/>
      <c r="AL661" s="11"/>
      <c r="AM661" s="11"/>
      <c r="AN661" s="11"/>
      <c r="AO661" s="11"/>
      <c r="AP661" s="11"/>
      <c r="AQ661" s="11"/>
      <c r="AR661" s="11"/>
      <c r="AS661" s="11"/>
      <c r="AT661" s="11"/>
      <c r="AU661" s="11"/>
      <c r="AV661" s="11"/>
      <c r="AW661" s="11"/>
      <c r="AX661" s="11"/>
      <c r="AY661" s="11"/>
      <c r="AZ661" s="11"/>
      <c r="BA661" s="11"/>
      <c r="BB661" s="11"/>
      <c r="BC661" s="11"/>
      <c r="BD661" s="11"/>
      <c r="BE661" s="11"/>
      <c r="BF661" s="11"/>
      <c r="BG661" s="11"/>
      <c r="BH661" s="11"/>
      <c r="BI661" s="11"/>
      <c r="BJ661" s="11"/>
      <c r="BK661" s="11"/>
      <c r="BL661" s="11"/>
      <c r="BM661" s="11"/>
      <c r="BN661" s="11"/>
      <c r="BO661" s="11"/>
      <c r="BP661" s="11"/>
      <c r="BQ661" s="11"/>
      <c r="BR661" s="11"/>
      <c r="BS661" s="11"/>
      <c r="BT661" s="11"/>
      <c r="BU661" s="11"/>
      <c r="BV661" s="11"/>
      <c r="BW661" s="11"/>
      <c r="BX661" s="11"/>
      <c r="BY661" s="11"/>
      <c r="BZ661" s="11"/>
      <c r="CA661" s="11"/>
      <c r="CB661" s="11"/>
      <c r="CC661" s="11"/>
      <c r="CD661" s="11"/>
    </row>
    <row r="662" spans="1:82" x14ac:dyDescent="0.2">
      <c r="A662" s="11"/>
      <c r="B662" s="11"/>
      <c r="C662" s="11"/>
      <c r="D662" s="11"/>
      <c r="E662" s="11"/>
      <c r="F662" s="11"/>
      <c r="G662" s="11"/>
      <c r="H662" s="11"/>
      <c r="I662" s="11"/>
      <c r="J662" s="11"/>
      <c r="K662" s="11"/>
      <c r="L662" s="11"/>
      <c r="M662" s="11"/>
      <c r="N662" s="11"/>
      <c r="O662" s="11"/>
      <c r="P662" s="11"/>
      <c r="Q662" s="11"/>
      <c r="R662" s="11"/>
      <c r="S662" s="11"/>
      <c r="T662" s="11"/>
      <c r="U662" s="11"/>
      <c r="V662" s="11"/>
      <c r="W662" s="11"/>
      <c r="X662" s="11"/>
      <c r="Y662" s="11"/>
      <c r="Z662" s="11"/>
      <c r="AA662" s="11"/>
      <c r="AB662" s="11"/>
      <c r="AC662" s="11"/>
      <c r="AD662" s="11"/>
      <c r="AE662" s="11"/>
      <c r="AF662" s="11"/>
      <c r="AG662" s="11"/>
      <c r="AH662" s="11"/>
      <c r="AI662" s="11"/>
      <c r="AJ662" s="11"/>
      <c r="AK662" s="11"/>
      <c r="AL662" s="11"/>
      <c r="AM662" s="11"/>
      <c r="AN662" s="11"/>
      <c r="AO662" s="11"/>
      <c r="AP662" s="11"/>
      <c r="AQ662" s="11"/>
      <c r="AR662" s="11"/>
      <c r="AS662" s="11"/>
      <c r="AT662" s="11"/>
      <c r="AU662" s="11"/>
      <c r="AV662" s="11"/>
      <c r="AW662" s="11"/>
      <c r="AX662" s="11"/>
      <c r="AY662" s="11"/>
      <c r="AZ662" s="11"/>
      <c r="BA662" s="11"/>
      <c r="BB662" s="11"/>
      <c r="BC662" s="11"/>
      <c r="BD662" s="11"/>
      <c r="BE662" s="11"/>
      <c r="BF662" s="11"/>
      <c r="BG662" s="11"/>
      <c r="BH662" s="11"/>
      <c r="BI662" s="11"/>
      <c r="BJ662" s="11"/>
      <c r="BK662" s="11"/>
      <c r="BL662" s="11"/>
      <c r="BM662" s="11"/>
      <c r="BN662" s="11"/>
      <c r="BO662" s="11"/>
      <c r="BP662" s="11"/>
      <c r="BQ662" s="11"/>
      <c r="BR662" s="11"/>
      <c r="BS662" s="11"/>
      <c r="BT662" s="11"/>
      <c r="BU662" s="11"/>
      <c r="BV662" s="11"/>
      <c r="BW662" s="11"/>
      <c r="BX662" s="11"/>
      <c r="BY662" s="11"/>
      <c r="BZ662" s="11"/>
      <c r="CA662" s="11"/>
      <c r="CB662" s="11"/>
      <c r="CC662" s="11"/>
      <c r="CD662" s="11"/>
    </row>
    <row r="663" spans="1:82" x14ac:dyDescent="0.2">
      <c r="A663" s="11"/>
      <c r="B663" s="11"/>
      <c r="C663" s="11"/>
      <c r="D663" s="11"/>
      <c r="E663" s="11"/>
      <c r="F663" s="11"/>
      <c r="G663" s="11"/>
      <c r="H663" s="11"/>
      <c r="I663" s="11"/>
      <c r="J663" s="11"/>
      <c r="K663" s="11"/>
      <c r="L663" s="11"/>
      <c r="M663" s="11"/>
      <c r="N663" s="11"/>
      <c r="O663" s="11"/>
      <c r="P663" s="11"/>
      <c r="Q663" s="11"/>
      <c r="R663" s="11"/>
      <c r="S663" s="11"/>
      <c r="T663" s="11"/>
      <c r="U663" s="11"/>
      <c r="V663" s="11"/>
      <c r="W663" s="11"/>
      <c r="X663" s="11"/>
      <c r="Y663" s="11"/>
      <c r="Z663" s="11"/>
      <c r="AA663" s="11"/>
      <c r="AB663" s="11"/>
      <c r="AC663" s="11"/>
      <c r="AD663" s="11"/>
      <c r="AE663" s="11"/>
      <c r="AF663" s="11"/>
      <c r="AG663" s="11"/>
      <c r="AH663" s="11"/>
      <c r="AI663" s="11"/>
      <c r="AJ663" s="11"/>
      <c r="AK663" s="11"/>
      <c r="AL663" s="11"/>
      <c r="AM663" s="11"/>
      <c r="AN663" s="11"/>
      <c r="AO663" s="11"/>
      <c r="AP663" s="11"/>
      <c r="AQ663" s="11"/>
      <c r="AR663" s="11"/>
      <c r="AS663" s="11"/>
      <c r="AT663" s="11"/>
      <c r="AU663" s="11"/>
      <c r="AV663" s="11"/>
      <c r="AW663" s="11"/>
      <c r="AX663" s="11"/>
      <c r="AY663" s="11"/>
      <c r="AZ663" s="11"/>
      <c r="BA663" s="11"/>
      <c r="BB663" s="11"/>
      <c r="BC663" s="11"/>
      <c r="BD663" s="11"/>
      <c r="BE663" s="11"/>
      <c r="BF663" s="11"/>
      <c r="BG663" s="11"/>
      <c r="BH663" s="11"/>
      <c r="BI663" s="11"/>
      <c r="BJ663" s="11"/>
      <c r="BK663" s="11"/>
      <c r="BL663" s="11"/>
      <c r="BM663" s="11"/>
      <c r="BN663" s="11"/>
      <c r="BO663" s="11"/>
      <c r="BP663" s="11"/>
      <c r="BQ663" s="11"/>
      <c r="BR663" s="11"/>
      <c r="BS663" s="11"/>
      <c r="BT663" s="11"/>
      <c r="BU663" s="11"/>
      <c r="BV663" s="11"/>
      <c r="BW663" s="11"/>
      <c r="BX663" s="11"/>
      <c r="BY663" s="11"/>
      <c r="BZ663" s="11"/>
      <c r="CA663" s="11"/>
      <c r="CB663" s="11"/>
      <c r="CC663" s="11"/>
      <c r="CD663" s="11"/>
    </row>
    <row r="664" spans="1:82" x14ac:dyDescent="0.2">
      <c r="A664" s="11"/>
      <c r="B664" s="11"/>
      <c r="C664" s="11"/>
      <c r="D664" s="11"/>
      <c r="E664" s="11"/>
      <c r="F664" s="11"/>
      <c r="G664" s="11"/>
      <c r="H664" s="11"/>
      <c r="I664" s="11"/>
      <c r="J664" s="11"/>
      <c r="K664" s="11"/>
      <c r="L664" s="11"/>
      <c r="M664" s="11"/>
      <c r="N664" s="11"/>
      <c r="O664" s="11"/>
      <c r="P664" s="11"/>
      <c r="Q664" s="11"/>
      <c r="R664" s="11"/>
      <c r="S664" s="11"/>
      <c r="T664" s="11"/>
      <c r="U664" s="11"/>
      <c r="V664" s="11"/>
      <c r="W664" s="11"/>
      <c r="X664" s="11"/>
      <c r="Y664" s="11"/>
      <c r="Z664" s="11"/>
      <c r="AA664" s="11"/>
      <c r="AB664" s="11"/>
      <c r="AC664" s="11"/>
      <c r="AD664" s="11"/>
      <c r="AE664" s="11"/>
      <c r="AF664" s="11"/>
      <c r="AG664" s="11"/>
      <c r="AH664" s="11"/>
      <c r="AI664" s="11"/>
      <c r="AJ664" s="11"/>
      <c r="AK664" s="11"/>
      <c r="AL664" s="11"/>
      <c r="AM664" s="11"/>
      <c r="AN664" s="11"/>
      <c r="AO664" s="11"/>
      <c r="AP664" s="11"/>
      <c r="AQ664" s="11"/>
      <c r="AR664" s="11"/>
      <c r="AS664" s="11"/>
      <c r="AT664" s="11"/>
      <c r="AU664" s="11"/>
      <c r="AV664" s="11"/>
      <c r="AW664" s="11"/>
      <c r="AX664" s="11"/>
      <c r="AY664" s="11"/>
      <c r="AZ664" s="11"/>
      <c r="BA664" s="11"/>
      <c r="BB664" s="11"/>
      <c r="BC664" s="11"/>
      <c r="BD664" s="11"/>
      <c r="BE664" s="11"/>
      <c r="BF664" s="11"/>
      <c r="BG664" s="11"/>
      <c r="BH664" s="11"/>
      <c r="BI664" s="11"/>
      <c r="BJ664" s="11"/>
      <c r="BK664" s="11"/>
      <c r="BL664" s="11"/>
      <c r="BM664" s="11"/>
      <c r="BN664" s="11"/>
      <c r="BO664" s="11"/>
      <c r="BP664" s="11"/>
      <c r="BQ664" s="11"/>
      <c r="BR664" s="11"/>
      <c r="BS664" s="11"/>
      <c r="BT664" s="11"/>
      <c r="BU664" s="11"/>
      <c r="BV664" s="11"/>
      <c r="BW664" s="11"/>
      <c r="BX664" s="11"/>
      <c r="BY664" s="11"/>
      <c r="BZ664" s="11"/>
      <c r="CA664" s="11"/>
      <c r="CB664" s="11"/>
      <c r="CC664" s="11"/>
      <c r="CD664" s="11"/>
    </row>
    <row r="665" spans="1:82" x14ac:dyDescent="0.2">
      <c r="A665" s="11"/>
      <c r="B665" s="11"/>
      <c r="C665" s="11"/>
      <c r="D665" s="11"/>
      <c r="E665" s="11"/>
      <c r="F665" s="11"/>
      <c r="G665" s="11"/>
      <c r="H665" s="11"/>
      <c r="I665" s="11"/>
      <c r="J665" s="11"/>
      <c r="K665" s="11"/>
      <c r="L665" s="11"/>
      <c r="M665" s="11"/>
      <c r="N665" s="11"/>
      <c r="O665" s="11"/>
      <c r="P665" s="11"/>
      <c r="Q665" s="11"/>
      <c r="R665" s="11"/>
      <c r="S665" s="11"/>
      <c r="T665" s="11"/>
      <c r="U665" s="11"/>
      <c r="V665" s="11"/>
      <c r="W665" s="11"/>
      <c r="X665" s="11"/>
      <c r="Y665" s="11"/>
      <c r="Z665" s="11"/>
      <c r="AA665" s="11"/>
      <c r="AB665" s="11"/>
      <c r="AC665" s="11"/>
      <c r="AD665" s="11"/>
      <c r="AE665" s="11"/>
      <c r="AF665" s="11"/>
      <c r="AG665" s="11"/>
      <c r="AH665" s="11"/>
      <c r="AI665" s="11"/>
      <c r="AJ665" s="11"/>
      <c r="AK665" s="11"/>
      <c r="AL665" s="11"/>
      <c r="AM665" s="11"/>
      <c r="AN665" s="11"/>
      <c r="AO665" s="11"/>
      <c r="AP665" s="11"/>
      <c r="AQ665" s="11"/>
      <c r="AR665" s="11"/>
      <c r="AS665" s="11"/>
      <c r="AT665" s="11"/>
      <c r="AU665" s="11"/>
      <c r="AV665" s="11"/>
      <c r="AW665" s="11"/>
      <c r="AX665" s="11"/>
      <c r="AY665" s="11"/>
      <c r="AZ665" s="11"/>
      <c r="BA665" s="11"/>
      <c r="BB665" s="11"/>
      <c r="BC665" s="11"/>
      <c r="BD665" s="11"/>
      <c r="BE665" s="11"/>
      <c r="BF665" s="11"/>
      <c r="BG665" s="11"/>
      <c r="BH665" s="11"/>
      <c r="BI665" s="11"/>
      <c r="BJ665" s="11"/>
      <c r="BK665" s="11"/>
      <c r="BL665" s="11"/>
      <c r="BM665" s="11"/>
      <c r="BN665" s="11"/>
      <c r="BO665" s="11"/>
      <c r="BP665" s="11"/>
      <c r="BQ665" s="11"/>
      <c r="BR665" s="11"/>
      <c r="BS665" s="11"/>
      <c r="BT665" s="11"/>
      <c r="BU665" s="11"/>
      <c r="BV665" s="11"/>
      <c r="BW665" s="11"/>
      <c r="BX665" s="11"/>
      <c r="BY665" s="11"/>
      <c r="BZ665" s="11"/>
      <c r="CA665" s="11"/>
      <c r="CB665" s="11"/>
      <c r="CC665" s="11"/>
      <c r="CD665" s="11"/>
    </row>
    <row r="666" spans="1:82" x14ac:dyDescent="0.2">
      <c r="A666" s="11"/>
      <c r="B666" s="11"/>
      <c r="C666" s="11"/>
      <c r="D666" s="11"/>
      <c r="E666" s="11"/>
      <c r="F666" s="11"/>
      <c r="G666" s="11"/>
      <c r="H666" s="11"/>
      <c r="I666" s="11"/>
      <c r="J666" s="11"/>
      <c r="K666" s="11"/>
      <c r="L666" s="11"/>
      <c r="M666" s="11"/>
      <c r="N666" s="11"/>
      <c r="O666" s="11"/>
      <c r="P666" s="11"/>
      <c r="Q666" s="11"/>
      <c r="R666" s="11"/>
      <c r="S666" s="11"/>
      <c r="T666" s="11"/>
      <c r="U666" s="11"/>
      <c r="V666" s="11"/>
      <c r="W666" s="11"/>
      <c r="X666" s="11"/>
      <c r="Y666" s="11"/>
      <c r="Z666" s="11"/>
      <c r="AA666" s="11"/>
      <c r="AB666" s="11"/>
      <c r="AC666" s="11"/>
      <c r="AD666" s="11"/>
      <c r="AE666" s="11"/>
      <c r="AF666" s="11"/>
      <c r="AG666" s="11"/>
      <c r="AH666" s="11"/>
      <c r="AI666" s="11"/>
      <c r="AJ666" s="11"/>
      <c r="AK666" s="11"/>
      <c r="AL666" s="11"/>
      <c r="AM666" s="11"/>
      <c r="AN666" s="11"/>
      <c r="AO666" s="11"/>
      <c r="AP666" s="11"/>
      <c r="AQ666" s="11"/>
      <c r="AR666" s="11"/>
      <c r="AS666" s="11"/>
      <c r="AT666" s="11"/>
      <c r="AU666" s="11"/>
      <c r="AV666" s="11"/>
      <c r="AW666" s="11"/>
      <c r="AX666" s="11"/>
      <c r="AY666" s="11"/>
      <c r="AZ666" s="11"/>
      <c r="BA666" s="11"/>
      <c r="BB666" s="11"/>
      <c r="BC666" s="11"/>
      <c r="BD666" s="11"/>
      <c r="BE666" s="11"/>
      <c r="BF666" s="11"/>
      <c r="BG666" s="11"/>
      <c r="BH666" s="11"/>
      <c r="BI666" s="11"/>
      <c r="BJ666" s="11"/>
      <c r="BK666" s="11"/>
      <c r="BL666" s="11"/>
      <c r="BM666" s="11"/>
      <c r="BN666" s="11"/>
      <c r="BO666" s="11"/>
      <c r="BP666" s="11"/>
      <c r="BQ666" s="11"/>
      <c r="BR666" s="11"/>
      <c r="BS666" s="11"/>
      <c r="BT666" s="11"/>
      <c r="BU666" s="11"/>
      <c r="BV666" s="11"/>
      <c r="BW666" s="11"/>
      <c r="BX666" s="11"/>
      <c r="BY666" s="11"/>
      <c r="BZ666" s="11"/>
      <c r="CA666" s="11"/>
      <c r="CB666" s="11"/>
      <c r="CC666" s="11"/>
      <c r="CD666" s="11"/>
    </row>
    <row r="667" spans="1:82" x14ac:dyDescent="0.2">
      <c r="A667" s="11"/>
      <c r="B667" s="11"/>
      <c r="C667" s="11"/>
      <c r="D667" s="11"/>
      <c r="E667" s="11"/>
      <c r="F667" s="11"/>
      <c r="G667" s="11"/>
      <c r="H667" s="11"/>
      <c r="I667" s="11"/>
      <c r="J667" s="11"/>
      <c r="K667" s="11"/>
      <c r="L667" s="11"/>
      <c r="M667" s="11"/>
      <c r="N667" s="11"/>
      <c r="O667" s="11"/>
      <c r="P667" s="11"/>
      <c r="Q667" s="11"/>
      <c r="R667" s="11"/>
      <c r="S667" s="11"/>
      <c r="T667" s="11"/>
      <c r="U667" s="11"/>
      <c r="V667" s="11"/>
      <c r="W667" s="11"/>
      <c r="X667" s="11"/>
      <c r="Y667" s="11"/>
      <c r="Z667" s="11"/>
      <c r="AA667" s="11"/>
      <c r="AB667" s="11"/>
      <c r="AC667" s="11"/>
      <c r="AD667" s="11"/>
      <c r="AE667" s="11"/>
      <c r="AF667" s="11"/>
      <c r="AG667" s="11"/>
      <c r="AH667" s="11"/>
      <c r="AI667" s="11"/>
      <c r="AJ667" s="11"/>
      <c r="AK667" s="11"/>
      <c r="AL667" s="11"/>
      <c r="AM667" s="11"/>
      <c r="AN667" s="11"/>
      <c r="AO667" s="11"/>
      <c r="AP667" s="11"/>
      <c r="AQ667" s="11"/>
      <c r="AR667" s="11"/>
      <c r="AS667" s="11"/>
      <c r="AT667" s="11"/>
      <c r="AU667" s="11"/>
      <c r="AV667" s="11"/>
      <c r="AW667" s="11"/>
      <c r="AX667" s="11"/>
      <c r="AY667" s="11"/>
      <c r="AZ667" s="11"/>
      <c r="BA667" s="11"/>
      <c r="BB667" s="11"/>
      <c r="BC667" s="11"/>
      <c r="BD667" s="11"/>
      <c r="BE667" s="11"/>
      <c r="BF667" s="11"/>
      <c r="BG667" s="11"/>
      <c r="BH667" s="11"/>
      <c r="BI667" s="11"/>
      <c r="BJ667" s="11"/>
      <c r="BK667" s="11"/>
      <c r="BL667" s="11"/>
      <c r="BM667" s="11"/>
      <c r="BN667" s="11"/>
      <c r="BO667" s="11"/>
      <c r="BP667" s="11"/>
      <c r="BQ667" s="11"/>
      <c r="BR667" s="11"/>
      <c r="BS667" s="11"/>
      <c r="BT667" s="11"/>
      <c r="BU667" s="11"/>
      <c r="BV667" s="11"/>
      <c r="BW667" s="11"/>
      <c r="BX667" s="11"/>
      <c r="BY667" s="11"/>
      <c r="BZ667" s="11"/>
      <c r="CA667" s="11"/>
      <c r="CB667" s="11"/>
      <c r="CC667" s="11"/>
      <c r="CD667" s="11"/>
    </row>
    <row r="668" spans="1:82" x14ac:dyDescent="0.2">
      <c r="A668" s="11"/>
      <c r="B668" s="11"/>
      <c r="C668" s="11"/>
      <c r="D668" s="11"/>
      <c r="E668" s="11"/>
      <c r="F668" s="11"/>
      <c r="G668" s="11"/>
      <c r="H668" s="11"/>
      <c r="I668" s="11"/>
      <c r="J668" s="11"/>
      <c r="K668" s="11"/>
      <c r="L668" s="11"/>
      <c r="M668" s="11"/>
      <c r="N668" s="11"/>
      <c r="O668" s="11"/>
      <c r="P668" s="11"/>
      <c r="Q668" s="11"/>
      <c r="R668" s="11"/>
      <c r="S668" s="11"/>
      <c r="T668" s="11"/>
      <c r="U668" s="11"/>
      <c r="V668" s="11"/>
      <c r="W668" s="11"/>
      <c r="X668" s="11"/>
      <c r="Y668" s="11"/>
      <c r="Z668" s="11"/>
      <c r="AA668" s="11"/>
      <c r="AB668" s="11"/>
      <c r="AC668" s="11"/>
      <c r="AD668" s="11"/>
      <c r="AE668" s="11"/>
      <c r="AF668" s="11"/>
      <c r="AG668" s="11"/>
      <c r="AH668" s="11"/>
      <c r="AI668" s="11"/>
      <c r="AJ668" s="11"/>
      <c r="AK668" s="11"/>
      <c r="AL668" s="11"/>
      <c r="AM668" s="11"/>
      <c r="AN668" s="11"/>
      <c r="AO668" s="11"/>
      <c r="AP668" s="11"/>
      <c r="AQ668" s="11"/>
      <c r="AR668" s="11"/>
      <c r="AS668" s="11"/>
      <c r="AT668" s="11"/>
      <c r="AU668" s="11"/>
      <c r="AV668" s="11"/>
      <c r="AW668" s="11"/>
      <c r="AX668" s="11"/>
      <c r="AY668" s="11"/>
      <c r="AZ668" s="11"/>
      <c r="BA668" s="11"/>
      <c r="BB668" s="11"/>
      <c r="BC668" s="11"/>
      <c r="BD668" s="11"/>
      <c r="BE668" s="11"/>
      <c r="BF668" s="11"/>
      <c r="BG668" s="11"/>
      <c r="BH668" s="11"/>
      <c r="BI668" s="11"/>
      <c r="BJ668" s="11"/>
      <c r="BK668" s="11"/>
      <c r="BL668" s="11"/>
      <c r="BM668" s="11"/>
      <c r="BN668" s="11"/>
      <c r="BO668" s="11"/>
      <c r="BP668" s="11"/>
      <c r="BQ668" s="11"/>
      <c r="BR668" s="11"/>
      <c r="BS668" s="11"/>
      <c r="BT668" s="11"/>
      <c r="BU668" s="11"/>
      <c r="BV668" s="11"/>
      <c r="BW668" s="11"/>
      <c r="BX668" s="11"/>
      <c r="BY668" s="11"/>
      <c r="BZ668" s="11"/>
      <c r="CA668" s="11"/>
      <c r="CB668" s="11"/>
      <c r="CC668" s="11"/>
      <c r="CD668" s="11"/>
    </row>
    <row r="669" spans="1:82" x14ac:dyDescent="0.2">
      <c r="A669" s="11"/>
      <c r="B669" s="11"/>
      <c r="C669" s="11"/>
      <c r="D669" s="11"/>
      <c r="E669" s="11"/>
      <c r="F669" s="11"/>
      <c r="G669" s="11"/>
      <c r="H669" s="11"/>
      <c r="I669" s="11"/>
      <c r="J669" s="11"/>
      <c r="K669" s="11"/>
      <c r="L669" s="11"/>
      <c r="M669" s="11"/>
      <c r="N669" s="11"/>
      <c r="O669" s="11"/>
      <c r="P669" s="11"/>
      <c r="Q669" s="11"/>
      <c r="R669" s="11"/>
      <c r="S669" s="11"/>
      <c r="T669" s="11"/>
      <c r="U669" s="11"/>
      <c r="V669" s="11"/>
      <c r="W669" s="11"/>
      <c r="X669" s="11"/>
      <c r="Y669" s="11"/>
      <c r="Z669" s="11"/>
      <c r="AA669" s="11"/>
      <c r="AB669" s="11"/>
      <c r="AC669" s="11"/>
      <c r="AD669" s="11"/>
      <c r="AE669" s="11"/>
      <c r="AF669" s="11"/>
      <c r="AG669" s="11"/>
      <c r="AH669" s="11"/>
      <c r="AI669" s="11"/>
      <c r="AJ669" s="11"/>
      <c r="AK669" s="11"/>
      <c r="AL669" s="11"/>
      <c r="AM669" s="11"/>
      <c r="AN669" s="11"/>
      <c r="AO669" s="11"/>
      <c r="AP669" s="11"/>
      <c r="AQ669" s="11"/>
      <c r="AR669" s="11"/>
      <c r="AS669" s="11"/>
      <c r="AT669" s="11"/>
      <c r="AU669" s="11"/>
      <c r="AV669" s="11"/>
      <c r="AW669" s="11"/>
      <c r="AX669" s="11"/>
      <c r="AY669" s="11"/>
      <c r="AZ669" s="11"/>
      <c r="BA669" s="11"/>
      <c r="BB669" s="11"/>
      <c r="BC669" s="11"/>
      <c r="BD669" s="11"/>
      <c r="BE669" s="11"/>
      <c r="BF669" s="11"/>
      <c r="BG669" s="11"/>
      <c r="BH669" s="11"/>
      <c r="BI669" s="11"/>
      <c r="BJ669" s="11"/>
      <c r="BK669" s="11"/>
      <c r="BL669" s="11"/>
      <c r="BM669" s="11"/>
      <c r="BN669" s="11"/>
      <c r="BO669" s="11"/>
      <c r="BP669" s="11"/>
      <c r="BQ669" s="11"/>
      <c r="BR669" s="11"/>
      <c r="BS669" s="11"/>
      <c r="BT669" s="11"/>
      <c r="BU669" s="11"/>
      <c r="BV669" s="11"/>
      <c r="BW669" s="11"/>
      <c r="BX669" s="11"/>
      <c r="BY669" s="11"/>
      <c r="BZ669" s="11"/>
      <c r="CA669" s="11"/>
      <c r="CB669" s="11"/>
      <c r="CC669" s="11"/>
      <c r="CD669" s="11"/>
    </row>
    <row r="670" spans="1:82" x14ac:dyDescent="0.2">
      <c r="A670" s="11"/>
      <c r="B670" s="11"/>
      <c r="C670" s="11"/>
      <c r="D670" s="11"/>
      <c r="E670" s="11"/>
      <c r="F670" s="11"/>
      <c r="G670" s="11"/>
      <c r="H670" s="11"/>
      <c r="I670" s="11"/>
      <c r="J670" s="11"/>
      <c r="K670" s="11"/>
      <c r="L670" s="11"/>
      <c r="M670" s="11"/>
      <c r="N670" s="11"/>
      <c r="O670" s="11"/>
      <c r="P670" s="11"/>
      <c r="Q670" s="11"/>
      <c r="R670" s="11"/>
      <c r="S670" s="11"/>
      <c r="T670" s="11"/>
      <c r="U670" s="11"/>
      <c r="V670" s="11"/>
      <c r="W670" s="11"/>
      <c r="X670" s="11"/>
      <c r="Y670" s="11"/>
      <c r="Z670" s="11"/>
      <c r="AA670" s="11"/>
      <c r="AB670" s="11"/>
      <c r="AC670" s="11"/>
      <c r="AD670" s="11"/>
      <c r="AE670" s="11"/>
      <c r="AF670" s="11"/>
      <c r="AG670" s="11"/>
      <c r="AH670" s="11"/>
      <c r="AI670" s="11"/>
      <c r="AJ670" s="11"/>
      <c r="AK670" s="11"/>
      <c r="AL670" s="11"/>
      <c r="AM670" s="11"/>
      <c r="AN670" s="11"/>
      <c r="AO670" s="11"/>
      <c r="AP670" s="11"/>
      <c r="AQ670" s="11"/>
      <c r="AR670" s="11"/>
      <c r="AS670" s="11"/>
      <c r="AT670" s="11"/>
      <c r="AU670" s="11"/>
      <c r="AV670" s="11"/>
      <c r="AW670" s="11"/>
      <c r="AX670" s="11"/>
      <c r="AY670" s="11"/>
      <c r="AZ670" s="11"/>
      <c r="BA670" s="11"/>
      <c r="BB670" s="11"/>
      <c r="BC670" s="11"/>
      <c r="BD670" s="11"/>
      <c r="BE670" s="11"/>
      <c r="BF670" s="11"/>
      <c r="BG670" s="11"/>
      <c r="BH670" s="11"/>
      <c r="BI670" s="11"/>
      <c r="BJ670" s="11"/>
      <c r="BK670" s="11"/>
      <c r="BL670" s="11"/>
      <c r="BM670" s="11"/>
      <c r="BN670" s="11"/>
      <c r="BO670" s="11"/>
      <c r="BP670" s="11"/>
      <c r="BQ670" s="11"/>
      <c r="BR670" s="11"/>
      <c r="BS670" s="11"/>
      <c r="BT670" s="11"/>
      <c r="BU670" s="11"/>
      <c r="BV670" s="11"/>
      <c r="BW670" s="11"/>
      <c r="BX670" s="11"/>
      <c r="BY670" s="11"/>
      <c r="BZ670" s="11"/>
      <c r="CA670" s="11"/>
      <c r="CB670" s="11"/>
      <c r="CC670" s="11"/>
      <c r="CD670" s="11"/>
    </row>
    <row r="671" spans="1:82" x14ac:dyDescent="0.2">
      <c r="A671" s="11"/>
      <c r="B671" s="11"/>
      <c r="C671" s="11"/>
      <c r="D671" s="11"/>
      <c r="E671" s="11"/>
      <c r="F671" s="11"/>
      <c r="G671" s="11"/>
      <c r="H671" s="11"/>
      <c r="I671" s="11"/>
      <c r="J671" s="11"/>
      <c r="K671" s="11"/>
      <c r="L671" s="11"/>
      <c r="M671" s="11"/>
      <c r="N671" s="11"/>
      <c r="O671" s="11"/>
      <c r="P671" s="11"/>
      <c r="Q671" s="11"/>
      <c r="R671" s="11"/>
      <c r="S671" s="11"/>
      <c r="T671" s="11"/>
      <c r="U671" s="11"/>
      <c r="V671" s="11"/>
      <c r="W671" s="11"/>
      <c r="X671" s="11"/>
      <c r="Y671" s="11"/>
      <c r="Z671" s="11"/>
      <c r="AA671" s="11"/>
      <c r="AB671" s="11"/>
      <c r="AC671" s="11"/>
      <c r="AD671" s="11"/>
      <c r="AE671" s="11"/>
      <c r="AF671" s="11"/>
      <c r="AG671" s="11"/>
      <c r="AH671" s="11"/>
      <c r="AI671" s="11"/>
      <c r="AJ671" s="11"/>
      <c r="AK671" s="11"/>
      <c r="AL671" s="11"/>
      <c r="AM671" s="11"/>
      <c r="AN671" s="11"/>
      <c r="AO671" s="11"/>
      <c r="AP671" s="11"/>
      <c r="AQ671" s="11"/>
      <c r="AR671" s="11"/>
      <c r="AS671" s="11"/>
      <c r="AT671" s="11"/>
      <c r="AU671" s="11"/>
      <c r="AV671" s="11"/>
      <c r="AW671" s="11"/>
      <c r="AX671" s="11"/>
      <c r="AY671" s="11"/>
      <c r="AZ671" s="11"/>
      <c r="BA671" s="11"/>
      <c r="BB671" s="11"/>
      <c r="BC671" s="11"/>
      <c r="BD671" s="11"/>
      <c r="BE671" s="11"/>
      <c r="BF671" s="11"/>
      <c r="BG671" s="11"/>
      <c r="BH671" s="11"/>
      <c r="BI671" s="11"/>
      <c r="BJ671" s="11"/>
      <c r="BK671" s="11"/>
      <c r="BL671" s="11"/>
      <c r="BM671" s="11"/>
      <c r="BN671" s="11"/>
      <c r="BO671" s="11"/>
      <c r="BP671" s="11"/>
      <c r="BQ671" s="11"/>
      <c r="BR671" s="11"/>
      <c r="BS671" s="11"/>
      <c r="BT671" s="11"/>
      <c r="BU671" s="11"/>
      <c r="BV671" s="11"/>
      <c r="BW671" s="11"/>
      <c r="BX671" s="11"/>
      <c r="BY671" s="11"/>
      <c r="BZ671" s="11"/>
      <c r="CA671" s="11"/>
      <c r="CB671" s="11"/>
      <c r="CC671" s="11"/>
      <c r="CD671" s="11"/>
    </row>
    <row r="672" spans="1:82" x14ac:dyDescent="0.2">
      <c r="A672" s="11"/>
      <c r="B672" s="11"/>
      <c r="C672" s="11"/>
      <c r="D672" s="11"/>
      <c r="E672" s="11"/>
      <c r="F672" s="11"/>
      <c r="G672" s="11"/>
      <c r="H672" s="11"/>
      <c r="I672" s="11"/>
      <c r="J672" s="11"/>
      <c r="K672" s="11"/>
      <c r="L672" s="11"/>
      <c r="M672" s="11"/>
      <c r="N672" s="11"/>
      <c r="O672" s="11"/>
      <c r="P672" s="11"/>
      <c r="Q672" s="11"/>
      <c r="R672" s="11"/>
      <c r="S672" s="11"/>
      <c r="T672" s="11"/>
      <c r="U672" s="11"/>
      <c r="V672" s="11"/>
      <c r="W672" s="11"/>
      <c r="X672" s="11"/>
      <c r="Y672" s="11"/>
      <c r="Z672" s="11"/>
      <c r="AA672" s="11"/>
      <c r="AB672" s="11"/>
      <c r="AC672" s="11"/>
      <c r="AD672" s="11"/>
      <c r="AE672" s="11"/>
      <c r="AF672" s="11"/>
      <c r="AG672" s="11"/>
      <c r="AH672" s="11"/>
      <c r="AI672" s="11"/>
      <c r="AJ672" s="11"/>
      <c r="AK672" s="11"/>
      <c r="AL672" s="11"/>
      <c r="AM672" s="11"/>
      <c r="AN672" s="11"/>
      <c r="AO672" s="11"/>
      <c r="AP672" s="11"/>
      <c r="AQ672" s="11"/>
      <c r="AR672" s="11"/>
      <c r="AS672" s="11"/>
      <c r="AT672" s="11"/>
      <c r="AU672" s="11"/>
      <c r="AV672" s="11"/>
      <c r="AW672" s="11"/>
      <c r="AX672" s="11"/>
      <c r="AY672" s="11"/>
      <c r="AZ672" s="11"/>
      <c r="BA672" s="11"/>
      <c r="BB672" s="11"/>
      <c r="BC672" s="11"/>
      <c r="BD672" s="11"/>
      <c r="BE672" s="11"/>
      <c r="BF672" s="11"/>
      <c r="BG672" s="11"/>
      <c r="BH672" s="11"/>
      <c r="BI672" s="11"/>
      <c r="BJ672" s="11"/>
      <c r="BK672" s="11"/>
      <c r="BL672" s="11"/>
      <c r="BM672" s="11"/>
      <c r="BN672" s="11"/>
      <c r="BO672" s="11"/>
      <c r="BP672" s="11"/>
      <c r="BQ672" s="11"/>
      <c r="BR672" s="11"/>
      <c r="BS672" s="11"/>
      <c r="BT672" s="11"/>
      <c r="BU672" s="11"/>
      <c r="BV672" s="11"/>
      <c r="BW672" s="11"/>
      <c r="BX672" s="11"/>
      <c r="BY672" s="11"/>
      <c r="BZ672" s="11"/>
      <c r="CA672" s="11"/>
      <c r="CB672" s="11"/>
      <c r="CC672" s="11"/>
      <c r="CD672" s="11"/>
    </row>
    <row r="673" spans="1:82" x14ac:dyDescent="0.2">
      <c r="A673" s="11"/>
      <c r="B673" s="11"/>
      <c r="C673" s="11"/>
      <c r="D673" s="11"/>
      <c r="E673" s="11"/>
      <c r="F673" s="11"/>
      <c r="G673" s="11"/>
      <c r="H673" s="11"/>
      <c r="I673" s="11"/>
      <c r="J673" s="11"/>
      <c r="K673" s="11"/>
      <c r="L673" s="11"/>
      <c r="M673" s="11"/>
      <c r="N673" s="11"/>
      <c r="O673" s="11"/>
      <c r="P673" s="11"/>
      <c r="Q673" s="11"/>
      <c r="R673" s="11"/>
      <c r="S673" s="11"/>
      <c r="T673" s="11"/>
      <c r="U673" s="11"/>
      <c r="V673" s="11"/>
      <c r="W673" s="11"/>
      <c r="X673" s="11"/>
      <c r="Y673" s="11"/>
      <c r="Z673" s="11"/>
      <c r="AA673" s="11"/>
      <c r="AB673" s="11"/>
      <c r="AC673" s="11"/>
      <c r="AD673" s="11"/>
      <c r="AE673" s="11"/>
      <c r="AF673" s="11"/>
      <c r="AG673" s="11"/>
      <c r="AH673" s="11"/>
      <c r="AI673" s="11"/>
      <c r="AJ673" s="11"/>
      <c r="AK673" s="11"/>
      <c r="AL673" s="11"/>
      <c r="AM673" s="11"/>
      <c r="AN673" s="11"/>
      <c r="AO673" s="11"/>
      <c r="AP673" s="11"/>
      <c r="AQ673" s="11"/>
      <c r="AR673" s="11"/>
      <c r="AS673" s="11"/>
      <c r="AT673" s="11"/>
      <c r="AU673" s="11"/>
      <c r="AV673" s="11"/>
      <c r="AW673" s="11"/>
      <c r="AX673" s="11"/>
      <c r="AY673" s="11"/>
      <c r="AZ673" s="11"/>
      <c r="BA673" s="11"/>
      <c r="BB673" s="11"/>
      <c r="BC673" s="11"/>
      <c r="BD673" s="11"/>
      <c r="BE673" s="11"/>
      <c r="BF673" s="11"/>
      <c r="BG673" s="11"/>
      <c r="BH673" s="11"/>
      <c r="BI673" s="11"/>
      <c r="BJ673" s="11"/>
      <c r="BK673" s="11"/>
      <c r="BL673" s="11"/>
      <c r="BM673" s="11"/>
      <c r="BN673" s="11"/>
      <c r="BO673" s="11"/>
      <c r="BP673" s="11"/>
      <c r="BQ673" s="11"/>
      <c r="BR673" s="11"/>
      <c r="BS673" s="11"/>
      <c r="BT673" s="11"/>
      <c r="BU673" s="11"/>
      <c r="BV673" s="11"/>
      <c r="BW673" s="11"/>
      <c r="BX673" s="11"/>
      <c r="BY673" s="11"/>
      <c r="BZ673" s="11"/>
      <c r="CA673" s="11"/>
      <c r="CB673" s="11"/>
      <c r="CC673" s="11"/>
      <c r="CD673" s="11"/>
    </row>
    <row r="674" spans="1:82" x14ac:dyDescent="0.2">
      <c r="A674" s="11"/>
      <c r="B674" s="11"/>
      <c r="C674" s="11"/>
      <c r="D674" s="11"/>
      <c r="E674" s="11"/>
      <c r="F674" s="11"/>
      <c r="G674" s="11"/>
      <c r="H674" s="11"/>
      <c r="I674" s="11"/>
      <c r="J674" s="11"/>
      <c r="K674" s="11"/>
      <c r="L674" s="11"/>
      <c r="M674" s="11"/>
      <c r="N674" s="11"/>
      <c r="O674" s="11"/>
      <c r="P674" s="11"/>
      <c r="Q674" s="11"/>
      <c r="R674" s="11"/>
      <c r="S674" s="11"/>
      <c r="T674" s="11"/>
      <c r="U674" s="11"/>
      <c r="V674" s="11"/>
      <c r="W674" s="11"/>
      <c r="X674" s="11"/>
      <c r="Y674" s="11"/>
      <c r="Z674" s="11"/>
      <c r="AA674" s="11"/>
      <c r="AB674" s="11"/>
      <c r="AC674" s="11"/>
      <c r="AD674" s="11"/>
      <c r="AE674" s="11"/>
      <c r="AF674" s="11"/>
      <c r="AG674" s="11"/>
      <c r="AH674" s="11"/>
      <c r="AI674" s="11"/>
      <c r="AJ674" s="11"/>
      <c r="AK674" s="11"/>
      <c r="AL674" s="11"/>
      <c r="AM674" s="11"/>
      <c r="AN674" s="11"/>
      <c r="AO674" s="11"/>
      <c r="AP674" s="11"/>
      <c r="AQ674" s="11"/>
      <c r="AR674" s="11"/>
      <c r="AS674" s="11"/>
      <c r="AT674" s="11"/>
      <c r="AU674" s="11"/>
      <c r="AV674" s="11"/>
      <c r="AW674" s="11"/>
      <c r="AX674" s="11"/>
      <c r="AY674" s="11"/>
      <c r="AZ674" s="11"/>
      <c r="BA674" s="11"/>
      <c r="BB674" s="11"/>
      <c r="BC674" s="11"/>
      <c r="BD674" s="11"/>
      <c r="BE674" s="11"/>
      <c r="BF674" s="11"/>
      <c r="BG674" s="11"/>
      <c r="BH674" s="11"/>
      <c r="BI674" s="11"/>
      <c r="BJ674" s="11"/>
      <c r="BK674" s="11"/>
      <c r="BL674" s="11"/>
      <c r="BM674" s="11"/>
      <c r="BN674" s="11"/>
      <c r="BO674" s="11"/>
      <c r="BP674" s="11"/>
      <c r="BQ674" s="11"/>
      <c r="BR674" s="11"/>
      <c r="BS674" s="11"/>
      <c r="BT674" s="11"/>
      <c r="BU674" s="11"/>
      <c r="BV674" s="11"/>
      <c r="BW674" s="11"/>
      <c r="BX674" s="11"/>
      <c r="BY674" s="11"/>
      <c r="BZ674" s="11"/>
      <c r="CA674" s="11"/>
      <c r="CB674" s="11"/>
      <c r="CC674" s="11"/>
      <c r="CD674" s="11"/>
    </row>
    <row r="675" spans="1:82" x14ac:dyDescent="0.2">
      <c r="A675" s="11"/>
      <c r="B675" s="11"/>
      <c r="C675" s="11"/>
      <c r="D675" s="11"/>
      <c r="E675" s="11"/>
      <c r="F675" s="11"/>
      <c r="G675" s="11"/>
      <c r="H675" s="11"/>
      <c r="I675" s="11"/>
      <c r="J675" s="11"/>
      <c r="K675" s="11"/>
      <c r="L675" s="11"/>
      <c r="M675" s="11"/>
      <c r="N675" s="11"/>
      <c r="O675" s="11"/>
      <c r="P675" s="11"/>
      <c r="Q675" s="11"/>
      <c r="R675" s="11"/>
      <c r="S675" s="11"/>
      <c r="T675" s="11"/>
      <c r="U675" s="11"/>
      <c r="V675" s="11"/>
      <c r="W675" s="11"/>
      <c r="X675" s="11"/>
      <c r="Y675" s="11"/>
      <c r="Z675" s="11"/>
      <c r="AA675" s="11"/>
      <c r="AB675" s="11"/>
      <c r="AC675" s="11"/>
      <c r="AD675" s="11"/>
      <c r="AE675" s="11"/>
      <c r="AF675" s="11"/>
      <c r="AG675" s="11"/>
      <c r="AH675" s="11"/>
      <c r="AI675" s="11"/>
      <c r="AJ675" s="11"/>
      <c r="AK675" s="11"/>
      <c r="AL675" s="11"/>
      <c r="AM675" s="11"/>
      <c r="AN675" s="11"/>
      <c r="AO675" s="11"/>
      <c r="AP675" s="11"/>
      <c r="AQ675" s="11"/>
      <c r="AR675" s="11"/>
      <c r="AS675" s="11"/>
      <c r="AT675" s="11"/>
      <c r="AU675" s="11"/>
      <c r="AV675" s="11"/>
      <c r="AW675" s="11"/>
      <c r="AX675" s="11"/>
      <c r="AY675" s="11"/>
      <c r="AZ675" s="11"/>
      <c r="BA675" s="11"/>
      <c r="BB675" s="11"/>
      <c r="BC675" s="11"/>
      <c r="BD675" s="11"/>
      <c r="BE675" s="11"/>
      <c r="BF675" s="11"/>
      <c r="BG675" s="11"/>
      <c r="BH675" s="11"/>
      <c r="BI675" s="11"/>
      <c r="BJ675" s="11"/>
      <c r="BK675" s="11"/>
      <c r="BL675" s="11"/>
      <c r="BM675" s="11"/>
      <c r="BN675" s="11"/>
      <c r="BO675" s="11"/>
      <c r="BP675" s="11"/>
      <c r="BQ675" s="11"/>
      <c r="BR675" s="11"/>
      <c r="BS675" s="11"/>
      <c r="BT675" s="11"/>
      <c r="BU675" s="11"/>
      <c r="BV675" s="11"/>
      <c r="BW675" s="11"/>
      <c r="BX675" s="11"/>
      <c r="BY675" s="11"/>
      <c r="BZ675" s="11"/>
      <c r="CA675" s="11"/>
      <c r="CB675" s="11"/>
      <c r="CC675" s="11"/>
      <c r="CD675" s="11"/>
    </row>
    <row r="676" spans="1:82" x14ac:dyDescent="0.2">
      <c r="A676" s="11"/>
      <c r="B676" s="11"/>
      <c r="C676" s="11"/>
      <c r="D676" s="11"/>
      <c r="E676" s="11"/>
      <c r="F676" s="11"/>
      <c r="G676" s="11"/>
      <c r="H676" s="11"/>
      <c r="I676" s="11"/>
      <c r="J676" s="11"/>
      <c r="K676" s="11"/>
      <c r="L676" s="11"/>
      <c r="M676" s="11"/>
      <c r="N676" s="11"/>
      <c r="O676" s="11"/>
      <c r="P676" s="11"/>
      <c r="Q676" s="11"/>
      <c r="R676" s="11"/>
      <c r="S676" s="11"/>
      <c r="T676" s="11"/>
      <c r="U676" s="11"/>
      <c r="V676" s="11"/>
      <c r="W676" s="11"/>
      <c r="X676" s="11"/>
      <c r="Y676" s="11"/>
      <c r="Z676" s="11"/>
      <c r="AA676" s="11"/>
      <c r="AB676" s="11"/>
      <c r="AC676" s="11"/>
      <c r="AD676" s="11"/>
      <c r="AE676" s="11"/>
      <c r="AF676" s="11"/>
      <c r="AG676" s="11"/>
      <c r="AH676" s="11"/>
      <c r="AI676" s="11"/>
      <c r="AJ676" s="11"/>
      <c r="AK676" s="11"/>
      <c r="AL676" s="11"/>
      <c r="AM676" s="11"/>
      <c r="AN676" s="11"/>
      <c r="AO676" s="11"/>
      <c r="AP676" s="11"/>
      <c r="AQ676" s="11"/>
      <c r="AR676" s="11"/>
      <c r="AS676" s="11"/>
      <c r="AT676" s="11"/>
      <c r="AU676" s="11"/>
      <c r="AV676" s="11"/>
      <c r="AW676" s="11"/>
      <c r="AX676" s="11"/>
      <c r="AY676" s="11"/>
      <c r="AZ676" s="11"/>
      <c r="BA676" s="11"/>
      <c r="BB676" s="11"/>
      <c r="BC676" s="11"/>
      <c r="BD676" s="11"/>
      <c r="BE676" s="11"/>
      <c r="BF676" s="11"/>
      <c r="BG676" s="11"/>
      <c r="BH676" s="11"/>
      <c r="BI676" s="11"/>
      <c r="BJ676" s="11"/>
      <c r="BK676" s="11"/>
      <c r="BL676" s="11"/>
      <c r="BM676" s="11"/>
      <c r="BN676" s="11"/>
      <c r="BO676" s="11"/>
      <c r="BP676" s="11"/>
      <c r="BQ676" s="11"/>
      <c r="BR676" s="11"/>
      <c r="BS676" s="11"/>
      <c r="BT676" s="11"/>
      <c r="BU676" s="11"/>
      <c r="BV676" s="11"/>
      <c r="BW676" s="11"/>
      <c r="BX676" s="11"/>
      <c r="BY676" s="11"/>
      <c r="BZ676" s="11"/>
      <c r="CA676" s="11"/>
      <c r="CB676" s="11"/>
      <c r="CC676" s="11"/>
      <c r="CD676" s="11"/>
    </row>
    <row r="677" spans="1:82" x14ac:dyDescent="0.2">
      <c r="A677" s="11"/>
      <c r="B677" s="11"/>
      <c r="C677" s="11"/>
      <c r="D677" s="11"/>
      <c r="E677" s="11"/>
      <c r="F677" s="11"/>
      <c r="G677" s="11"/>
      <c r="H677" s="11"/>
      <c r="I677" s="11"/>
      <c r="J677" s="11"/>
      <c r="K677" s="11"/>
      <c r="L677" s="11"/>
      <c r="M677" s="11"/>
      <c r="N677" s="11"/>
      <c r="O677" s="11"/>
      <c r="P677" s="11"/>
      <c r="Q677" s="11"/>
      <c r="R677" s="11"/>
      <c r="S677" s="11"/>
      <c r="T677" s="11"/>
      <c r="U677" s="11"/>
      <c r="V677" s="11"/>
      <c r="W677" s="11"/>
      <c r="X677" s="11"/>
      <c r="Y677" s="11"/>
      <c r="Z677" s="11"/>
      <c r="AA677" s="11"/>
      <c r="AB677" s="11"/>
      <c r="AC677" s="11"/>
      <c r="AD677" s="11"/>
      <c r="AE677" s="11"/>
      <c r="AF677" s="11"/>
      <c r="AG677" s="11"/>
      <c r="AH677" s="11"/>
      <c r="AI677" s="11"/>
      <c r="AJ677" s="11"/>
      <c r="AK677" s="11"/>
      <c r="AL677" s="11"/>
      <c r="AM677" s="11"/>
      <c r="AN677" s="11"/>
      <c r="AO677" s="11"/>
      <c r="AP677" s="11"/>
      <c r="AQ677" s="11"/>
      <c r="AR677" s="11"/>
      <c r="AS677" s="11"/>
      <c r="AT677" s="11"/>
      <c r="AU677" s="11"/>
      <c r="AV677" s="11"/>
      <c r="AW677" s="11"/>
      <c r="AX677" s="11"/>
      <c r="AY677" s="11"/>
      <c r="AZ677" s="11"/>
      <c r="BA677" s="11"/>
      <c r="BB677" s="11"/>
      <c r="BC677" s="11"/>
      <c r="BD677" s="11"/>
      <c r="BE677" s="11"/>
      <c r="BF677" s="11"/>
      <c r="BG677" s="11"/>
      <c r="BH677" s="11"/>
      <c r="BI677" s="11"/>
      <c r="BJ677" s="11"/>
      <c r="BK677" s="11"/>
      <c r="BL677" s="11"/>
      <c r="BM677" s="11"/>
      <c r="BN677" s="11"/>
      <c r="BO677" s="11"/>
      <c r="BP677" s="11"/>
      <c r="BQ677" s="11"/>
      <c r="BR677" s="11"/>
      <c r="BS677" s="11"/>
      <c r="BT677" s="11"/>
      <c r="BU677" s="11"/>
      <c r="BV677" s="11"/>
      <c r="BW677" s="11"/>
      <c r="BX677" s="11"/>
      <c r="BY677" s="11"/>
      <c r="BZ677" s="11"/>
      <c r="CA677" s="11"/>
      <c r="CB677" s="11"/>
      <c r="CC677" s="11"/>
      <c r="CD677" s="11"/>
    </row>
    <row r="678" spans="1:82" x14ac:dyDescent="0.2">
      <c r="A678" s="11"/>
      <c r="B678" s="11"/>
      <c r="C678" s="11"/>
      <c r="D678" s="11"/>
      <c r="E678" s="11"/>
      <c r="F678" s="11"/>
      <c r="G678" s="11"/>
      <c r="H678" s="11"/>
      <c r="I678" s="11"/>
      <c r="J678" s="11"/>
      <c r="K678" s="11"/>
      <c r="L678" s="11"/>
      <c r="M678" s="11"/>
      <c r="N678" s="11"/>
      <c r="O678" s="11"/>
      <c r="P678" s="11"/>
      <c r="Q678" s="11"/>
      <c r="R678" s="11"/>
      <c r="S678" s="11"/>
      <c r="T678" s="11"/>
      <c r="U678" s="11"/>
      <c r="V678" s="11"/>
      <c r="W678" s="11"/>
      <c r="X678" s="11"/>
      <c r="Y678" s="11"/>
      <c r="Z678" s="11"/>
      <c r="AA678" s="11"/>
      <c r="AB678" s="11"/>
      <c r="AC678" s="11"/>
      <c r="AD678" s="11"/>
      <c r="AE678" s="11"/>
      <c r="AF678" s="11"/>
      <c r="AG678" s="11"/>
      <c r="AH678" s="11"/>
      <c r="AI678" s="11"/>
      <c r="AJ678" s="11"/>
      <c r="AK678" s="11"/>
      <c r="AL678" s="11"/>
      <c r="AM678" s="11"/>
      <c r="AN678" s="11"/>
      <c r="AO678" s="11"/>
      <c r="AP678" s="11"/>
      <c r="AQ678" s="11"/>
      <c r="AR678" s="11"/>
      <c r="AS678" s="11"/>
      <c r="AT678" s="11"/>
      <c r="AU678" s="11"/>
      <c r="AV678" s="11"/>
      <c r="AW678" s="11"/>
      <c r="AX678" s="11"/>
      <c r="AY678" s="11"/>
      <c r="AZ678" s="11"/>
      <c r="BA678" s="11"/>
      <c r="BB678" s="11"/>
      <c r="BC678" s="11"/>
      <c r="BD678" s="11"/>
      <c r="BE678" s="11"/>
      <c r="BF678" s="11"/>
      <c r="BG678" s="11"/>
      <c r="BH678" s="11"/>
      <c r="BI678" s="11"/>
      <c r="BJ678" s="11"/>
      <c r="BK678" s="11"/>
      <c r="BL678" s="11"/>
      <c r="BM678" s="11"/>
      <c r="BN678" s="11"/>
      <c r="BO678" s="11"/>
      <c r="BP678" s="11"/>
      <c r="BQ678" s="11"/>
      <c r="BR678" s="11"/>
      <c r="BS678" s="11"/>
      <c r="BT678" s="11"/>
      <c r="BU678" s="11"/>
      <c r="BV678" s="11"/>
      <c r="BW678" s="11"/>
      <c r="BX678" s="11"/>
      <c r="BY678" s="11"/>
      <c r="BZ678" s="11"/>
      <c r="CA678" s="11"/>
      <c r="CB678" s="11"/>
      <c r="CC678" s="11"/>
      <c r="CD678" s="11"/>
    </row>
    <row r="679" spans="1:82" x14ac:dyDescent="0.2">
      <c r="A679" s="11"/>
      <c r="B679" s="11"/>
      <c r="C679" s="11"/>
      <c r="D679" s="11"/>
      <c r="E679" s="11"/>
      <c r="F679" s="11"/>
      <c r="G679" s="11"/>
      <c r="H679" s="11"/>
      <c r="I679" s="11"/>
      <c r="J679" s="11"/>
      <c r="K679" s="11"/>
      <c r="L679" s="11"/>
      <c r="M679" s="11"/>
      <c r="N679" s="11"/>
      <c r="O679" s="11"/>
      <c r="P679" s="11"/>
      <c r="Q679" s="11"/>
      <c r="R679" s="11"/>
      <c r="S679" s="11"/>
      <c r="T679" s="11"/>
      <c r="U679" s="11"/>
      <c r="V679" s="11"/>
      <c r="W679" s="11"/>
      <c r="X679" s="11"/>
      <c r="Y679" s="11"/>
      <c r="Z679" s="11"/>
      <c r="AA679" s="11"/>
      <c r="AB679" s="11"/>
      <c r="AC679" s="11"/>
      <c r="AD679" s="11"/>
      <c r="AE679" s="11"/>
      <c r="AF679" s="11"/>
      <c r="AG679" s="11"/>
      <c r="AH679" s="11"/>
      <c r="AI679" s="11"/>
      <c r="AJ679" s="11"/>
      <c r="AK679" s="11"/>
      <c r="AL679" s="11"/>
      <c r="AM679" s="11"/>
      <c r="AN679" s="11"/>
      <c r="AO679" s="11"/>
      <c r="AP679" s="11"/>
      <c r="AQ679" s="11"/>
      <c r="AR679" s="11"/>
      <c r="AS679" s="11"/>
      <c r="AT679" s="11"/>
      <c r="AU679" s="11"/>
      <c r="AV679" s="11"/>
      <c r="AW679" s="11"/>
      <c r="AX679" s="11"/>
      <c r="AY679" s="11"/>
      <c r="AZ679" s="11"/>
      <c r="BA679" s="11"/>
      <c r="BB679" s="11"/>
      <c r="BC679" s="11"/>
      <c r="BD679" s="11"/>
      <c r="BE679" s="11"/>
      <c r="BF679" s="11"/>
      <c r="BG679" s="11"/>
      <c r="BH679" s="11"/>
      <c r="BI679" s="11"/>
      <c r="BJ679" s="11"/>
      <c r="BK679" s="11"/>
      <c r="BL679" s="11"/>
      <c r="BM679" s="11"/>
      <c r="BN679" s="11"/>
      <c r="BO679" s="11"/>
      <c r="BP679" s="11"/>
      <c r="BQ679" s="11"/>
      <c r="BR679" s="11"/>
      <c r="BS679" s="11"/>
      <c r="BT679" s="11"/>
      <c r="BU679" s="11"/>
      <c r="BV679" s="11"/>
      <c r="BW679" s="11"/>
      <c r="BX679" s="11"/>
      <c r="BY679" s="11"/>
      <c r="BZ679" s="11"/>
      <c r="CA679" s="11"/>
      <c r="CB679" s="11"/>
      <c r="CC679" s="11"/>
      <c r="CD679" s="11"/>
    </row>
    <row r="680" spans="1:82" x14ac:dyDescent="0.2">
      <c r="A680" s="11"/>
      <c r="B680" s="11"/>
      <c r="C680" s="11"/>
      <c r="D680" s="11"/>
      <c r="E680" s="11"/>
      <c r="F680" s="11"/>
      <c r="G680" s="11"/>
      <c r="H680" s="11"/>
      <c r="I680" s="11"/>
      <c r="J680" s="11"/>
      <c r="K680" s="11"/>
      <c r="L680" s="11"/>
      <c r="M680" s="11"/>
      <c r="N680" s="11"/>
      <c r="O680" s="11"/>
      <c r="P680" s="11"/>
      <c r="Q680" s="11"/>
      <c r="R680" s="11"/>
      <c r="S680" s="11"/>
      <c r="T680" s="11"/>
      <c r="U680" s="11"/>
      <c r="V680" s="11"/>
      <c r="W680" s="11"/>
      <c r="X680" s="11"/>
      <c r="Y680" s="11"/>
      <c r="Z680" s="11"/>
      <c r="AA680" s="11"/>
      <c r="AB680" s="11"/>
      <c r="AC680" s="11"/>
      <c r="AD680" s="11"/>
      <c r="AE680" s="11"/>
      <c r="AF680" s="11"/>
      <c r="AG680" s="11"/>
      <c r="AH680" s="11"/>
      <c r="AI680" s="11"/>
      <c r="AJ680" s="11"/>
      <c r="AK680" s="11"/>
      <c r="AL680" s="11"/>
      <c r="AM680" s="11"/>
      <c r="AN680" s="11"/>
      <c r="AO680" s="11"/>
      <c r="AP680" s="11"/>
      <c r="AQ680" s="11"/>
      <c r="AR680" s="11"/>
      <c r="AS680" s="11"/>
      <c r="AT680" s="11"/>
      <c r="AU680" s="11"/>
      <c r="AV680" s="11"/>
      <c r="AW680" s="11"/>
      <c r="AX680" s="11"/>
      <c r="AY680" s="11"/>
      <c r="AZ680" s="11"/>
      <c r="BA680" s="11"/>
      <c r="BB680" s="11"/>
      <c r="BC680" s="11"/>
      <c r="BD680" s="11"/>
      <c r="BE680" s="11"/>
      <c r="BF680" s="11"/>
      <c r="BG680" s="11"/>
      <c r="BH680" s="11"/>
      <c r="BI680" s="11"/>
      <c r="BJ680" s="11"/>
      <c r="BK680" s="11"/>
      <c r="BL680" s="11"/>
      <c r="BM680" s="11"/>
      <c r="BN680" s="11"/>
      <c r="BO680" s="11"/>
      <c r="BP680" s="11"/>
      <c r="BQ680" s="11"/>
      <c r="BR680" s="11"/>
      <c r="BS680" s="11"/>
      <c r="BT680" s="11"/>
      <c r="BU680" s="11"/>
      <c r="BV680" s="11"/>
      <c r="BW680" s="11"/>
      <c r="BX680" s="11"/>
      <c r="BY680" s="11"/>
      <c r="BZ680" s="11"/>
      <c r="CA680" s="11"/>
      <c r="CB680" s="11"/>
      <c r="CC680" s="11"/>
      <c r="CD680" s="11"/>
    </row>
    <row r="681" spans="1:82" x14ac:dyDescent="0.2">
      <c r="A681" s="11"/>
      <c r="B681" s="11"/>
      <c r="C681" s="11"/>
      <c r="D681" s="11"/>
      <c r="E681" s="11"/>
      <c r="F681" s="11"/>
      <c r="G681" s="11"/>
      <c r="H681" s="11"/>
      <c r="I681" s="11"/>
      <c r="J681" s="11"/>
      <c r="K681" s="11"/>
      <c r="L681" s="11"/>
      <c r="M681" s="11"/>
      <c r="N681" s="11"/>
      <c r="O681" s="11"/>
      <c r="P681" s="11"/>
      <c r="Q681" s="11"/>
      <c r="R681" s="11"/>
      <c r="S681" s="11"/>
      <c r="T681" s="11"/>
      <c r="U681" s="11"/>
      <c r="V681" s="11"/>
      <c r="W681" s="11"/>
      <c r="X681" s="11"/>
      <c r="Y681" s="11"/>
      <c r="Z681" s="11"/>
      <c r="AA681" s="11"/>
      <c r="AB681" s="11"/>
      <c r="AC681" s="11"/>
      <c r="AD681" s="11"/>
      <c r="AE681" s="11"/>
      <c r="AF681" s="11"/>
      <c r="AG681" s="11"/>
      <c r="AH681" s="11"/>
      <c r="AI681" s="11"/>
      <c r="AJ681" s="11"/>
      <c r="AK681" s="11"/>
      <c r="AL681" s="11"/>
      <c r="AM681" s="11"/>
      <c r="AN681" s="11"/>
      <c r="AO681" s="11"/>
      <c r="AP681" s="11"/>
      <c r="AQ681" s="11"/>
      <c r="AR681" s="11"/>
      <c r="AS681" s="11"/>
      <c r="AT681" s="11"/>
      <c r="AU681" s="11"/>
      <c r="AV681" s="11"/>
      <c r="AW681" s="11"/>
      <c r="AX681" s="11"/>
      <c r="AY681" s="11"/>
      <c r="AZ681" s="11"/>
      <c r="BA681" s="11"/>
      <c r="BB681" s="11"/>
      <c r="BC681" s="11"/>
      <c r="BD681" s="11"/>
      <c r="BE681" s="11"/>
      <c r="BF681" s="11"/>
      <c r="BG681" s="11"/>
      <c r="BH681" s="11"/>
      <c r="BI681" s="11"/>
      <c r="BJ681" s="11"/>
      <c r="BK681" s="11"/>
      <c r="BL681" s="11"/>
      <c r="BM681" s="11"/>
      <c r="BN681" s="11"/>
      <c r="BO681" s="11"/>
      <c r="BP681" s="11"/>
      <c r="BQ681" s="11"/>
      <c r="BR681" s="11"/>
      <c r="BS681" s="11"/>
      <c r="BT681" s="11"/>
      <c r="BU681" s="11"/>
      <c r="BV681" s="11"/>
      <c r="BW681" s="11"/>
      <c r="BX681" s="11"/>
      <c r="BY681" s="11"/>
      <c r="BZ681" s="11"/>
      <c r="CA681" s="11"/>
      <c r="CB681" s="11"/>
      <c r="CC681" s="11"/>
      <c r="CD681" s="11"/>
    </row>
    <row r="682" spans="1:82" x14ac:dyDescent="0.2">
      <c r="A682" s="11"/>
      <c r="B682" s="11"/>
      <c r="C682" s="11"/>
      <c r="D682" s="11"/>
      <c r="E682" s="11"/>
      <c r="F682" s="11"/>
      <c r="G682" s="11"/>
      <c r="H682" s="11"/>
      <c r="I682" s="11"/>
      <c r="J682" s="11"/>
      <c r="K682" s="11"/>
      <c r="L682" s="11"/>
      <c r="M682" s="11"/>
      <c r="N682" s="11"/>
      <c r="O682" s="11"/>
      <c r="P682" s="11"/>
      <c r="Q682" s="11"/>
      <c r="R682" s="11"/>
      <c r="S682" s="11"/>
      <c r="T682" s="11"/>
      <c r="U682" s="11"/>
      <c r="V682" s="11"/>
      <c r="W682" s="11"/>
      <c r="X682" s="11"/>
      <c r="Y682" s="11"/>
      <c r="Z682" s="11"/>
      <c r="AA682" s="11"/>
      <c r="AB682" s="11"/>
      <c r="AC682" s="11"/>
      <c r="AD682" s="11"/>
      <c r="AE682" s="11"/>
      <c r="AF682" s="11"/>
      <c r="AG682" s="11"/>
      <c r="AH682" s="11"/>
      <c r="AI682" s="11"/>
      <c r="AJ682" s="11"/>
      <c r="AK682" s="11"/>
      <c r="AL682" s="11"/>
      <c r="AM682" s="11"/>
      <c r="AN682" s="11"/>
      <c r="AO682" s="11"/>
      <c r="AP682" s="11"/>
      <c r="AQ682" s="11"/>
      <c r="AR682" s="11"/>
      <c r="AS682" s="11"/>
      <c r="AT682" s="11"/>
      <c r="AU682" s="11"/>
      <c r="AV682" s="11"/>
      <c r="AW682" s="11"/>
      <c r="AX682" s="11"/>
      <c r="AY682" s="11"/>
      <c r="AZ682" s="11"/>
      <c r="BA682" s="11"/>
      <c r="BB682" s="11"/>
      <c r="BC682" s="11"/>
      <c r="BD682" s="11"/>
      <c r="BE682" s="11"/>
      <c r="BF682" s="11"/>
      <c r="BG682" s="11"/>
      <c r="BH682" s="11"/>
      <c r="BI682" s="11"/>
      <c r="BJ682" s="11"/>
      <c r="BK682" s="11"/>
      <c r="BL682" s="11"/>
      <c r="BM682" s="11"/>
      <c r="BN682" s="11"/>
      <c r="BO682" s="11"/>
      <c r="BP682" s="11"/>
      <c r="BQ682" s="11"/>
      <c r="BR682" s="11"/>
      <c r="BS682" s="11"/>
      <c r="BT682" s="11"/>
      <c r="BU682" s="11"/>
      <c r="BV682" s="11"/>
      <c r="BW682" s="11"/>
      <c r="BX682" s="11"/>
      <c r="BY682" s="11"/>
      <c r="BZ682" s="11"/>
      <c r="CA682" s="11"/>
      <c r="CB682" s="11"/>
      <c r="CC682" s="11"/>
      <c r="CD682" s="11"/>
    </row>
    <row r="683" spans="1:82" x14ac:dyDescent="0.2">
      <c r="A683" s="11"/>
      <c r="B683" s="11"/>
      <c r="C683" s="11"/>
      <c r="D683" s="11"/>
      <c r="E683" s="11"/>
      <c r="F683" s="11"/>
      <c r="G683" s="11"/>
      <c r="H683" s="11"/>
      <c r="I683" s="11"/>
      <c r="J683" s="11"/>
      <c r="K683" s="11"/>
      <c r="L683" s="11"/>
      <c r="M683" s="11"/>
      <c r="N683" s="11"/>
      <c r="O683" s="11"/>
      <c r="P683" s="11"/>
      <c r="Q683" s="11"/>
      <c r="R683" s="11"/>
      <c r="S683" s="11"/>
      <c r="T683" s="11"/>
      <c r="U683" s="11"/>
      <c r="V683" s="11"/>
      <c r="W683" s="11"/>
      <c r="X683" s="11"/>
      <c r="Y683" s="11"/>
      <c r="Z683" s="11"/>
      <c r="AA683" s="11"/>
      <c r="AB683" s="11"/>
      <c r="AC683" s="11"/>
      <c r="AD683" s="11"/>
      <c r="AE683" s="11"/>
      <c r="AF683" s="11"/>
      <c r="AG683" s="11"/>
      <c r="AH683" s="11"/>
      <c r="AI683" s="11"/>
      <c r="AJ683" s="11"/>
      <c r="AK683" s="11"/>
      <c r="AL683" s="11"/>
      <c r="AM683" s="11"/>
      <c r="AN683" s="11"/>
      <c r="AO683" s="11"/>
      <c r="AP683" s="11"/>
      <c r="AQ683" s="11"/>
      <c r="AR683" s="11"/>
      <c r="AS683" s="11"/>
      <c r="AT683" s="11"/>
      <c r="AU683" s="11"/>
      <c r="AV683" s="11"/>
      <c r="AW683" s="11"/>
      <c r="AX683" s="11"/>
      <c r="AY683" s="11"/>
      <c r="AZ683" s="11"/>
      <c r="BA683" s="11"/>
      <c r="BB683" s="11"/>
      <c r="BC683" s="11"/>
      <c r="BD683" s="11"/>
      <c r="BE683" s="11"/>
      <c r="BF683" s="11"/>
      <c r="BG683" s="11"/>
      <c r="BH683" s="11"/>
      <c r="BI683" s="11"/>
      <c r="BJ683" s="11"/>
      <c r="BK683" s="11"/>
      <c r="BL683" s="11"/>
      <c r="BM683" s="11"/>
      <c r="BN683" s="11"/>
      <c r="BO683" s="11"/>
      <c r="BP683" s="11"/>
      <c r="BQ683" s="11"/>
      <c r="BR683" s="11"/>
      <c r="BS683" s="11"/>
      <c r="BT683" s="11"/>
      <c r="BU683" s="11"/>
      <c r="BV683" s="11"/>
      <c r="BW683" s="11"/>
      <c r="BX683" s="11"/>
      <c r="BY683" s="11"/>
      <c r="BZ683" s="11"/>
      <c r="CA683" s="11"/>
      <c r="CB683" s="11"/>
      <c r="CC683" s="11"/>
      <c r="CD683" s="11"/>
    </row>
    <row r="684" spans="1:82" x14ac:dyDescent="0.2">
      <c r="A684" s="11"/>
      <c r="B684" s="11"/>
      <c r="C684" s="11"/>
      <c r="D684" s="11"/>
      <c r="E684" s="11"/>
      <c r="F684" s="11"/>
      <c r="G684" s="11"/>
      <c r="H684" s="11"/>
      <c r="I684" s="11"/>
      <c r="J684" s="11"/>
      <c r="K684" s="11"/>
      <c r="L684" s="11"/>
      <c r="M684" s="11"/>
      <c r="N684" s="11"/>
      <c r="O684" s="11"/>
      <c r="P684" s="11"/>
      <c r="Q684" s="11"/>
      <c r="R684" s="11"/>
      <c r="S684" s="11"/>
      <c r="T684" s="11"/>
      <c r="U684" s="11"/>
      <c r="V684" s="11"/>
      <c r="W684" s="11"/>
      <c r="X684" s="11"/>
      <c r="Y684" s="11"/>
      <c r="Z684" s="11"/>
      <c r="AA684" s="11"/>
      <c r="AB684" s="11"/>
      <c r="AC684" s="11"/>
      <c r="AD684" s="11"/>
      <c r="AE684" s="11"/>
      <c r="AF684" s="11"/>
      <c r="AG684" s="11"/>
      <c r="AH684" s="11"/>
      <c r="AI684" s="11"/>
      <c r="AJ684" s="11"/>
      <c r="AK684" s="11"/>
      <c r="AL684" s="11"/>
      <c r="AM684" s="11"/>
      <c r="AN684" s="11"/>
      <c r="AO684" s="11"/>
      <c r="AP684" s="11"/>
      <c r="AQ684" s="11"/>
      <c r="AR684" s="11"/>
      <c r="AS684" s="11"/>
      <c r="AT684" s="11"/>
      <c r="AU684" s="11"/>
      <c r="AV684" s="11"/>
      <c r="AW684" s="11"/>
      <c r="AX684" s="11"/>
      <c r="AY684" s="11"/>
      <c r="AZ684" s="11"/>
      <c r="BA684" s="11"/>
      <c r="BB684" s="11"/>
      <c r="BC684" s="11"/>
      <c r="BD684" s="11"/>
      <c r="BE684" s="11"/>
      <c r="BF684" s="11"/>
      <c r="BG684" s="11"/>
      <c r="BH684" s="11"/>
      <c r="BI684" s="11"/>
      <c r="BJ684" s="11"/>
      <c r="BK684" s="11"/>
      <c r="BL684" s="11"/>
      <c r="BM684" s="11"/>
      <c r="BN684" s="11"/>
      <c r="BO684" s="11"/>
      <c r="BP684" s="11"/>
      <c r="BQ684" s="11"/>
      <c r="BR684" s="11"/>
      <c r="BS684" s="11"/>
      <c r="BT684" s="11"/>
      <c r="BU684" s="11"/>
      <c r="BV684" s="11"/>
      <c r="BW684" s="11"/>
      <c r="BX684" s="11"/>
      <c r="BY684" s="11"/>
      <c r="BZ684" s="11"/>
      <c r="CA684" s="11"/>
      <c r="CB684" s="11"/>
      <c r="CC684" s="11"/>
      <c r="CD684" s="11"/>
    </row>
    <row r="685" spans="1:82" x14ac:dyDescent="0.2">
      <c r="A685" s="11"/>
      <c r="B685" s="11"/>
      <c r="C685" s="11"/>
      <c r="D685" s="11"/>
      <c r="E685" s="11"/>
      <c r="F685" s="11"/>
      <c r="G685" s="11"/>
      <c r="H685" s="11"/>
      <c r="I685" s="11"/>
      <c r="J685" s="11"/>
      <c r="K685" s="11"/>
      <c r="L685" s="11"/>
      <c r="M685" s="11"/>
      <c r="N685" s="11"/>
      <c r="O685" s="11"/>
      <c r="P685" s="11"/>
      <c r="Q685" s="11"/>
      <c r="R685" s="11"/>
      <c r="S685" s="11"/>
      <c r="T685" s="11"/>
      <c r="U685" s="11"/>
      <c r="V685" s="11"/>
      <c r="W685" s="11"/>
      <c r="X685" s="11"/>
      <c r="Y685" s="11"/>
      <c r="Z685" s="11"/>
      <c r="AA685" s="11"/>
      <c r="AB685" s="11"/>
      <c r="AC685" s="11"/>
      <c r="AD685" s="11"/>
      <c r="AE685" s="11"/>
      <c r="AF685" s="11"/>
      <c r="AG685" s="11"/>
      <c r="AH685" s="11"/>
      <c r="AI685" s="11"/>
      <c r="AJ685" s="11"/>
      <c r="AK685" s="11"/>
      <c r="AL685" s="11"/>
      <c r="AM685" s="11"/>
      <c r="AN685" s="11"/>
      <c r="AO685" s="11"/>
      <c r="AP685" s="11"/>
      <c r="AQ685" s="11"/>
      <c r="AR685" s="11"/>
      <c r="AS685" s="11"/>
      <c r="AT685" s="11"/>
      <c r="AU685" s="11"/>
      <c r="AV685" s="11"/>
      <c r="AW685" s="11"/>
      <c r="AX685" s="11"/>
      <c r="AY685" s="11"/>
      <c r="AZ685" s="11"/>
      <c r="BA685" s="11"/>
      <c r="BB685" s="11"/>
      <c r="BC685" s="11"/>
      <c r="BD685" s="11"/>
      <c r="BE685" s="11"/>
      <c r="BF685" s="11"/>
      <c r="BG685" s="11"/>
      <c r="BH685" s="11"/>
      <c r="BI685" s="11"/>
      <c r="BJ685" s="11"/>
      <c r="BK685" s="11"/>
      <c r="BL685" s="11"/>
      <c r="BM685" s="11"/>
      <c r="BN685" s="11"/>
      <c r="BO685" s="11"/>
      <c r="BP685" s="11"/>
      <c r="BQ685" s="11"/>
      <c r="BR685" s="11"/>
      <c r="BS685" s="11"/>
      <c r="BT685" s="11"/>
      <c r="BU685" s="11"/>
      <c r="BV685" s="11"/>
      <c r="BW685" s="11"/>
      <c r="BX685" s="11"/>
      <c r="BY685" s="11"/>
      <c r="BZ685" s="11"/>
      <c r="CA685" s="11"/>
      <c r="CB685" s="11"/>
      <c r="CC685" s="11"/>
      <c r="CD685" s="11"/>
    </row>
    <row r="686" spans="1:82" x14ac:dyDescent="0.2">
      <c r="A686" s="11"/>
      <c r="B686" s="11"/>
      <c r="C686" s="11"/>
      <c r="D686" s="11"/>
      <c r="E686" s="11"/>
      <c r="F686" s="11"/>
      <c r="G686" s="11"/>
      <c r="H686" s="11"/>
      <c r="I686" s="11"/>
      <c r="J686" s="11"/>
      <c r="K686" s="11"/>
      <c r="L686" s="11"/>
      <c r="M686" s="11"/>
      <c r="N686" s="11"/>
      <c r="O686" s="11"/>
      <c r="P686" s="11"/>
      <c r="Q686" s="11"/>
      <c r="R686" s="11"/>
      <c r="S686" s="11"/>
      <c r="T686" s="11"/>
      <c r="U686" s="11"/>
      <c r="V686" s="11"/>
      <c r="W686" s="11"/>
      <c r="X686" s="11"/>
      <c r="Y686" s="11"/>
      <c r="Z686" s="11"/>
      <c r="AA686" s="11"/>
      <c r="AB686" s="11"/>
      <c r="AC686" s="11"/>
      <c r="AD686" s="11"/>
      <c r="AE686" s="11"/>
      <c r="AF686" s="11"/>
      <c r="AG686" s="11"/>
      <c r="AH686" s="11"/>
      <c r="AI686" s="11"/>
      <c r="AJ686" s="11"/>
      <c r="AK686" s="11"/>
      <c r="AL686" s="11"/>
      <c r="AM686" s="11"/>
      <c r="AN686" s="11"/>
      <c r="AO686" s="11"/>
      <c r="AP686" s="11"/>
      <c r="AQ686" s="11"/>
      <c r="AR686" s="11"/>
      <c r="AS686" s="11"/>
      <c r="AT686" s="11"/>
      <c r="AU686" s="11"/>
      <c r="AV686" s="11"/>
      <c r="AW686" s="11"/>
      <c r="AX686" s="11"/>
      <c r="AY686" s="11"/>
      <c r="AZ686" s="11"/>
      <c r="BA686" s="11"/>
      <c r="BB686" s="11"/>
      <c r="BC686" s="11"/>
      <c r="BD686" s="11"/>
      <c r="BE686" s="11"/>
      <c r="BF686" s="11"/>
      <c r="BG686" s="11"/>
      <c r="BH686" s="11"/>
      <c r="BI686" s="11"/>
      <c r="BJ686" s="11"/>
      <c r="BK686" s="11"/>
      <c r="BL686" s="11"/>
      <c r="BM686" s="11"/>
      <c r="BN686" s="11"/>
      <c r="BO686" s="11"/>
      <c r="BP686" s="11"/>
      <c r="BQ686" s="11"/>
      <c r="BR686" s="11"/>
      <c r="BS686" s="11"/>
      <c r="BT686" s="11"/>
      <c r="BU686" s="11"/>
      <c r="BV686" s="11"/>
      <c r="BW686" s="11"/>
      <c r="BX686" s="11"/>
      <c r="BY686" s="11"/>
      <c r="BZ686" s="11"/>
      <c r="CA686" s="11"/>
      <c r="CB686" s="11"/>
      <c r="CC686" s="11"/>
      <c r="CD686" s="11"/>
    </row>
    <row r="687" spans="1:82" x14ac:dyDescent="0.2">
      <c r="A687" s="11"/>
      <c r="B687" s="11"/>
      <c r="C687" s="11"/>
      <c r="D687" s="11"/>
      <c r="E687" s="11"/>
      <c r="F687" s="11"/>
      <c r="G687" s="11"/>
      <c r="H687" s="11"/>
      <c r="I687" s="11"/>
      <c r="J687" s="11"/>
      <c r="K687" s="11"/>
      <c r="L687" s="11"/>
      <c r="M687" s="11"/>
      <c r="N687" s="11"/>
      <c r="O687" s="11"/>
      <c r="P687" s="11"/>
      <c r="Q687" s="11"/>
      <c r="R687" s="11"/>
      <c r="S687" s="11"/>
      <c r="T687" s="11"/>
      <c r="U687" s="11"/>
      <c r="V687" s="11"/>
      <c r="W687" s="11"/>
      <c r="X687" s="11"/>
      <c r="Y687" s="11"/>
      <c r="Z687" s="11"/>
      <c r="AA687" s="11"/>
      <c r="AB687" s="11"/>
      <c r="AC687" s="11"/>
      <c r="AD687" s="11"/>
      <c r="AE687" s="11"/>
      <c r="AF687" s="11"/>
      <c r="AG687" s="11"/>
      <c r="AH687" s="11"/>
      <c r="AI687" s="11"/>
      <c r="AJ687" s="11"/>
      <c r="AK687" s="11"/>
      <c r="AL687" s="11"/>
      <c r="AM687" s="11"/>
      <c r="AN687" s="11"/>
      <c r="AO687" s="11"/>
      <c r="AP687" s="11"/>
      <c r="AQ687" s="11"/>
      <c r="AR687" s="11"/>
      <c r="AS687" s="11"/>
      <c r="AT687" s="11"/>
      <c r="AU687" s="11"/>
      <c r="AV687" s="11"/>
      <c r="AW687" s="11"/>
      <c r="AX687" s="11"/>
      <c r="AY687" s="11"/>
      <c r="AZ687" s="11"/>
      <c r="BA687" s="11"/>
      <c r="BB687" s="11"/>
      <c r="BC687" s="11"/>
      <c r="BD687" s="11"/>
      <c r="BE687" s="11"/>
      <c r="BF687" s="11"/>
      <c r="BG687" s="11"/>
      <c r="BH687" s="11"/>
      <c r="BI687" s="11"/>
      <c r="BJ687" s="11"/>
      <c r="BK687" s="11"/>
      <c r="BL687" s="11"/>
      <c r="BM687" s="11"/>
      <c r="BN687" s="11"/>
      <c r="BO687" s="11"/>
      <c r="BP687" s="11"/>
      <c r="BQ687" s="11"/>
      <c r="BR687" s="11"/>
      <c r="BS687" s="11"/>
      <c r="BT687" s="11"/>
      <c r="BU687" s="11"/>
      <c r="BV687" s="11"/>
      <c r="BW687" s="11"/>
      <c r="BX687" s="11"/>
      <c r="BY687" s="11"/>
      <c r="BZ687" s="11"/>
      <c r="CA687" s="11"/>
      <c r="CB687" s="11"/>
      <c r="CC687" s="11"/>
      <c r="CD687" s="11"/>
    </row>
    <row r="688" spans="1:82" x14ac:dyDescent="0.2">
      <c r="A688" s="11"/>
      <c r="B688" s="11"/>
      <c r="C688" s="11"/>
      <c r="D688" s="11"/>
      <c r="E688" s="11"/>
      <c r="F688" s="11"/>
      <c r="G688" s="11"/>
      <c r="H688" s="11"/>
      <c r="I688" s="11"/>
      <c r="J688" s="11"/>
      <c r="K688" s="11"/>
      <c r="L688" s="11"/>
      <c r="M688" s="11"/>
      <c r="N688" s="11"/>
      <c r="O688" s="11"/>
      <c r="P688" s="11"/>
      <c r="Q688" s="11"/>
      <c r="R688" s="11"/>
      <c r="S688" s="11"/>
      <c r="T688" s="11"/>
      <c r="U688" s="11"/>
      <c r="V688" s="11"/>
      <c r="W688" s="11"/>
      <c r="X688" s="11"/>
      <c r="Y688" s="11"/>
      <c r="Z688" s="11"/>
      <c r="AA688" s="11"/>
      <c r="AB688" s="11"/>
      <c r="AC688" s="11"/>
      <c r="AD688" s="11"/>
      <c r="AE688" s="11"/>
      <c r="AF688" s="11"/>
      <c r="AG688" s="11"/>
      <c r="AH688" s="11"/>
      <c r="AI688" s="11"/>
      <c r="AJ688" s="11"/>
      <c r="AK688" s="11"/>
      <c r="AL688" s="11"/>
      <c r="AM688" s="11"/>
      <c r="AN688" s="11"/>
      <c r="AO688" s="11"/>
      <c r="AP688" s="11"/>
      <c r="AQ688" s="11"/>
      <c r="AR688" s="11"/>
      <c r="AS688" s="11"/>
      <c r="AT688" s="11"/>
      <c r="AU688" s="11"/>
      <c r="AV688" s="11"/>
      <c r="AW688" s="11"/>
      <c r="AX688" s="11"/>
      <c r="AY688" s="11"/>
      <c r="AZ688" s="11"/>
      <c r="BA688" s="11"/>
      <c r="BB688" s="11"/>
      <c r="BC688" s="11"/>
      <c r="BD688" s="11"/>
      <c r="BE688" s="11"/>
      <c r="BF688" s="11"/>
      <c r="BG688" s="11"/>
      <c r="BH688" s="11"/>
      <c r="BI688" s="11"/>
      <c r="BJ688" s="11"/>
      <c r="BK688" s="11"/>
      <c r="BL688" s="11"/>
      <c r="BM688" s="11"/>
      <c r="BN688" s="11"/>
      <c r="BO688" s="11"/>
      <c r="BP688" s="11"/>
      <c r="BQ688" s="11"/>
      <c r="BR688" s="11"/>
      <c r="BS688" s="11"/>
      <c r="BT688" s="11"/>
      <c r="BU688" s="11"/>
      <c r="BV688" s="11"/>
      <c r="BW688" s="11"/>
      <c r="BX688" s="11"/>
      <c r="BY688" s="11"/>
      <c r="BZ688" s="11"/>
      <c r="CA688" s="11"/>
      <c r="CB688" s="11"/>
      <c r="CC688" s="11"/>
      <c r="CD688" s="11"/>
    </row>
    <row r="689" spans="1:82" x14ac:dyDescent="0.2">
      <c r="A689" s="11"/>
      <c r="B689" s="11"/>
      <c r="C689" s="11"/>
      <c r="D689" s="11"/>
      <c r="E689" s="11"/>
      <c r="F689" s="11"/>
      <c r="G689" s="11"/>
      <c r="H689" s="11"/>
      <c r="I689" s="11"/>
      <c r="J689" s="11"/>
      <c r="K689" s="11"/>
      <c r="L689" s="11"/>
      <c r="M689" s="11"/>
      <c r="N689" s="11"/>
      <c r="O689" s="11"/>
      <c r="P689" s="11"/>
      <c r="Q689" s="11"/>
      <c r="R689" s="11"/>
      <c r="S689" s="11"/>
      <c r="T689" s="11"/>
      <c r="U689" s="11"/>
      <c r="V689" s="11"/>
      <c r="W689" s="11"/>
      <c r="X689" s="11"/>
      <c r="Y689" s="11"/>
      <c r="Z689" s="11"/>
      <c r="AA689" s="11"/>
      <c r="AB689" s="11"/>
      <c r="AC689" s="11"/>
      <c r="AD689" s="11"/>
      <c r="AE689" s="11"/>
      <c r="AF689" s="11"/>
      <c r="AG689" s="11"/>
      <c r="AH689" s="11"/>
      <c r="AI689" s="11"/>
      <c r="AJ689" s="11"/>
      <c r="AK689" s="11"/>
      <c r="AL689" s="11"/>
      <c r="AM689" s="11"/>
      <c r="AN689" s="11"/>
      <c r="AO689" s="11"/>
      <c r="AP689" s="11"/>
      <c r="AQ689" s="11"/>
      <c r="AR689" s="11"/>
      <c r="AS689" s="11"/>
      <c r="AT689" s="11"/>
      <c r="AU689" s="11"/>
      <c r="AV689" s="11"/>
      <c r="AW689" s="11"/>
      <c r="AX689" s="11"/>
      <c r="AY689" s="11"/>
      <c r="AZ689" s="11"/>
      <c r="BA689" s="11"/>
      <c r="BB689" s="11"/>
      <c r="BC689" s="11"/>
      <c r="BD689" s="11"/>
      <c r="BE689" s="11"/>
      <c r="BF689" s="11"/>
      <c r="BG689" s="11"/>
      <c r="BH689" s="11"/>
      <c r="BI689" s="11"/>
      <c r="BJ689" s="11"/>
      <c r="BK689" s="11"/>
      <c r="BL689" s="11"/>
      <c r="BM689" s="11"/>
      <c r="BN689" s="11"/>
      <c r="BO689" s="11"/>
      <c r="BP689" s="11"/>
      <c r="BQ689" s="11"/>
      <c r="BR689" s="11"/>
      <c r="BS689" s="11"/>
      <c r="BT689" s="11"/>
      <c r="BU689" s="11"/>
      <c r="BV689" s="11"/>
      <c r="BW689" s="11"/>
      <c r="BX689" s="11"/>
      <c r="BY689" s="11"/>
      <c r="BZ689" s="11"/>
      <c r="CA689" s="11"/>
      <c r="CB689" s="11"/>
      <c r="CC689" s="11"/>
      <c r="CD689" s="11"/>
    </row>
    <row r="690" spans="1:82" x14ac:dyDescent="0.2">
      <c r="A690" s="11"/>
      <c r="B690" s="11"/>
      <c r="C690" s="11"/>
      <c r="D690" s="11"/>
      <c r="E690" s="11"/>
      <c r="F690" s="11"/>
      <c r="G690" s="11"/>
      <c r="H690" s="11"/>
      <c r="I690" s="11"/>
      <c r="J690" s="11"/>
      <c r="K690" s="11"/>
      <c r="L690" s="11"/>
      <c r="M690" s="11"/>
      <c r="N690" s="11"/>
      <c r="O690" s="11"/>
      <c r="P690" s="11"/>
      <c r="Q690" s="11"/>
      <c r="R690" s="11"/>
      <c r="S690" s="11"/>
      <c r="T690" s="11"/>
      <c r="U690" s="11"/>
      <c r="V690" s="11"/>
      <c r="W690" s="11"/>
      <c r="X690" s="11"/>
      <c r="Y690" s="11"/>
      <c r="Z690" s="11"/>
      <c r="AA690" s="11"/>
      <c r="AB690" s="11"/>
      <c r="AC690" s="11"/>
      <c r="AD690" s="11"/>
      <c r="AE690" s="11"/>
      <c r="AF690" s="11"/>
      <c r="AG690" s="11"/>
      <c r="AH690" s="11"/>
      <c r="AI690" s="11"/>
      <c r="AJ690" s="11"/>
      <c r="AK690" s="11"/>
      <c r="AL690" s="11"/>
      <c r="AM690" s="11"/>
      <c r="AN690" s="11"/>
      <c r="AO690" s="11"/>
      <c r="AP690" s="11"/>
      <c r="AQ690" s="11"/>
      <c r="AR690" s="11"/>
      <c r="AS690" s="11"/>
      <c r="AT690" s="11"/>
      <c r="AU690" s="11"/>
      <c r="AV690" s="11"/>
      <c r="AW690" s="11"/>
      <c r="AX690" s="11"/>
      <c r="AY690" s="11"/>
      <c r="AZ690" s="11"/>
      <c r="BA690" s="11"/>
      <c r="BB690" s="11"/>
      <c r="BC690" s="11"/>
      <c r="BD690" s="11"/>
      <c r="BE690" s="11"/>
      <c r="BF690" s="11"/>
      <c r="BG690" s="11"/>
      <c r="BH690" s="11"/>
      <c r="BI690" s="11"/>
      <c r="BJ690" s="11"/>
      <c r="BK690" s="11"/>
      <c r="BL690" s="11"/>
      <c r="BM690" s="11"/>
      <c r="BN690" s="11"/>
      <c r="BO690" s="11"/>
      <c r="BP690" s="11"/>
      <c r="BQ690" s="11"/>
      <c r="BR690" s="11"/>
      <c r="BS690" s="11"/>
      <c r="BT690" s="11"/>
      <c r="BU690" s="11"/>
      <c r="BV690" s="11"/>
      <c r="BW690" s="11"/>
      <c r="BX690" s="11"/>
      <c r="BY690" s="11"/>
      <c r="BZ690" s="11"/>
      <c r="CA690" s="11"/>
      <c r="CB690" s="11"/>
      <c r="CC690" s="11"/>
      <c r="CD690" s="11"/>
    </row>
    <row r="691" spans="1:82" x14ac:dyDescent="0.2">
      <c r="A691" s="11"/>
      <c r="B691" s="11"/>
      <c r="C691" s="11"/>
      <c r="D691" s="11"/>
      <c r="E691" s="11"/>
      <c r="F691" s="11"/>
      <c r="G691" s="11"/>
      <c r="H691" s="11"/>
      <c r="I691" s="11"/>
      <c r="J691" s="11"/>
      <c r="K691" s="11"/>
      <c r="L691" s="11"/>
      <c r="M691" s="11"/>
      <c r="N691" s="11"/>
      <c r="O691" s="11"/>
      <c r="P691" s="11"/>
      <c r="Q691" s="11"/>
      <c r="R691" s="11"/>
      <c r="S691" s="11"/>
      <c r="T691" s="11"/>
      <c r="U691" s="11"/>
      <c r="V691" s="11"/>
      <c r="W691" s="11"/>
      <c r="X691" s="11"/>
      <c r="Y691" s="11"/>
      <c r="Z691" s="11"/>
      <c r="AA691" s="11"/>
      <c r="AB691" s="11"/>
      <c r="AC691" s="11"/>
      <c r="AD691" s="11"/>
      <c r="AE691" s="11"/>
      <c r="AF691" s="11"/>
      <c r="AG691" s="11"/>
      <c r="AH691" s="11"/>
      <c r="AI691" s="11"/>
      <c r="AJ691" s="11"/>
      <c r="AK691" s="11"/>
      <c r="AL691" s="11"/>
      <c r="AM691" s="11"/>
      <c r="AN691" s="11"/>
      <c r="AO691" s="11"/>
      <c r="AP691" s="11"/>
      <c r="AQ691" s="11"/>
      <c r="AR691" s="11"/>
      <c r="AS691" s="11"/>
      <c r="AT691" s="11"/>
      <c r="AU691" s="11"/>
      <c r="AV691" s="11"/>
      <c r="AW691" s="11"/>
      <c r="AX691" s="11"/>
      <c r="AY691" s="11"/>
      <c r="AZ691" s="11"/>
      <c r="BA691" s="11"/>
      <c r="BB691" s="11"/>
      <c r="BC691" s="11"/>
      <c r="BD691" s="11"/>
      <c r="BE691" s="11"/>
      <c r="BF691" s="11"/>
      <c r="BG691" s="11"/>
      <c r="BH691" s="11"/>
      <c r="BI691" s="11"/>
      <c r="BJ691" s="11"/>
      <c r="BK691" s="11"/>
      <c r="BL691" s="11"/>
      <c r="BM691" s="11"/>
      <c r="BN691" s="11"/>
      <c r="BO691" s="11"/>
      <c r="BP691" s="11"/>
      <c r="BQ691" s="11"/>
      <c r="BR691" s="11"/>
      <c r="BS691" s="11"/>
      <c r="BT691" s="11"/>
      <c r="BU691" s="11"/>
      <c r="BV691" s="11"/>
      <c r="BW691" s="11"/>
      <c r="BX691" s="11"/>
      <c r="BY691" s="11"/>
      <c r="BZ691" s="11"/>
      <c r="CA691" s="11"/>
      <c r="CB691" s="11"/>
      <c r="CC691" s="11"/>
      <c r="CD691" s="11"/>
    </row>
    <row r="692" spans="1:82" x14ac:dyDescent="0.2">
      <c r="A692" s="11"/>
      <c r="B692" s="11"/>
      <c r="C692" s="11"/>
      <c r="D692" s="11"/>
      <c r="E692" s="11"/>
      <c r="F692" s="11"/>
      <c r="G692" s="11"/>
      <c r="H692" s="11"/>
      <c r="I692" s="11"/>
      <c r="J692" s="11"/>
      <c r="K692" s="11"/>
      <c r="L692" s="11"/>
      <c r="M692" s="11"/>
      <c r="N692" s="11"/>
      <c r="O692" s="11"/>
      <c r="P692" s="11"/>
      <c r="Q692" s="11"/>
      <c r="R692" s="11"/>
      <c r="S692" s="11"/>
      <c r="T692" s="11"/>
      <c r="U692" s="11"/>
      <c r="V692" s="11"/>
      <c r="W692" s="11"/>
      <c r="X692" s="11"/>
      <c r="Y692" s="11"/>
      <c r="Z692" s="11"/>
      <c r="AA692" s="11"/>
      <c r="AB692" s="11"/>
      <c r="AC692" s="11"/>
      <c r="AD692" s="11"/>
      <c r="AE692" s="11"/>
      <c r="AF692" s="11"/>
      <c r="AG692" s="11"/>
      <c r="AH692" s="11"/>
      <c r="AI692" s="11"/>
      <c r="AJ692" s="11"/>
      <c r="AK692" s="11"/>
      <c r="AL692" s="11"/>
      <c r="AM692" s="11"/>
      <c r="AN692" s="11"/>
      <c r="AO692" s="11"/>
      <c r="AP692" s="11"/>
      <c r="AQ692" s="11"/>
      <c r="AR692" s="11"/>
      <c r="AS692" s="11"/>
      <c r="AT692" s="11"/>
      <c r="AU692" s="11"/>
      <c r="AV692" s="11"/>
      <c r="AW692" s="11"/>
      <c r="AX692" s="11"/>
      <c r="AY692" s="11"/>
      <c r="AZ692" s="11"/>
      <c r="BA692" s="11"/>
      <c r="BB692" s="11"/>
      <c r="BC692" s="11"/>
      <c r="BD692" s="11"/>
      <c r="BE692" s="11"/>
      <c r="BF692" s="11"/>
      <c r="BG692" s="11"/>
      <c r="BH692" s="11"/>
      <c r="BI692" s="11"/>
      <c r="BJ692" s="11"/>
      <c r="BK692" s="11"/>
      <c r="BL692" s="11"/>
      <c r="BM692" s="11"/>
      <c r="BN692" s="11"/>
      <c r="BO692" s="11"/>
      <c r="BP692" s="11"/>
      <c r="BQ692" s="11"/>
      <c r="BR692" s="11"/>
      <c r="BS692" s="11"/>
      <c r="BT692" s="11"/>
      <c r="BU692" s="11"/>
      <c r="BV692" s="11"/>
      <c r="BW692" s="11"/>
      <c r="BX692" s="11"/>
      <c r="BY692" s="11"/>
      <c r="BZ692" s="11"/>
      <c r="CA692" s="11"/>
      <c r="CB692" s="11"/>
      <c r="CC692" s="11"/>
      <c r="CD692" s="11"/>
    </row>
    <row r="693" spans="1:82" x14ac:dyDescent="0.2">
      <c r="A693" s="11"/>
      <c r="B693" s="11"/>
      <c r="C693" s="11"/>
      <c r="D693" s="11"/>
      <c r="E693" s="11"/>
      <c r="F693" s="11"/>
      <c r="G693" s="11"/>
      <c r="H693" s="11"/>
      <c r="I693" s="11"/>
      <c r="J693" s="11"/>
      <c r="K693" s="11"/>
      <c r="L693" s="11"/>
      <c r="M693" s="11"/>
      <c r="N693" s="11"/>
      <c r="O693" s="11"/>
      <c r="P693" s="11"/>
      <c r="Q693" s="11"/>
      <c r="R693" s="11"/>
      <c r="S693" s="11"/>
      <c r="T693" s="11"/>
      <c r="U693" s="11"/>
      <c r="V693" s="11"/>
      <c r="W693" s="11"/>
      <c r="X693" s="11"/>
      <c r="Y693" s="11"/>
      <c r="Z693" s="11"/>
      <c r="AA693" s="11"/>
      <c r="AB693" s="11"/>
      <c r="AC693" s="11"/>
      <c r="AD693" s="11"/>
      <c r="AE693" s="11"/>
      <c r="AF693" s="11"/>
      <c r="AG693" s="11"/>
      <c r="AH693" s="11"/>
      <c r="AI693" s="11"/>
      <c r="AJ693" s="11"/>
      <c r="AK693" s="11"/>
      <c r="AL693" s="11"/>
      <c r="AM693" s="11"/>
      <c r="AN693" s="11"/>
      <c r="AO693" s="11"/>
      <c r="AP693" s="11"/>
      <c r="AQ693" s="11"/>
      <c r="AR693" s="11"/>
      <c r="AS693" s="11"/>
      <c r="AT693" s="11"/>
      <c r="AU693" s="11"/>
      <c r="AV693" s="11"/>
      <c r="AW693" s="11"/>
      <c r="AX693" s="11"/>
      <c r="AY693" s="11"/>
      <c r="AZ693" s="11"/>
      <c r="BA693" s="11"/>
      <c r="BB693" s="11"/>
      <c r="BC693" s="11"/>
      <c r="BD693" s="11"/>
      <c r="BE693" s="11"/>
      <c r="BF693" s="11"/>
      <c r="BG693" s="11"/>
      <c r="BH693" s="11"/>
      <c r="BI693" s="11"/>
      <c r="BJ693" s="11"/>
      <c r="BK693" s="11"/>
      <c r="BL693" s="11"/>
      <c r="BM693" s="11"/>
      <c r="BN693" s="11"/>
      <c r="BO693" s="11"/>
      <c r="BP693" s="11"/>
      <c r="BQ693" s="11"/>
      <c r="BR693" s="11"/>
      <c r="BS693" s="11"/>
      <c r="BT693" s="11"/>
      <c r="BU693" s="11"/>
      <c r="BV693" s="11"/>
      <c r="BW693" s="11"/>
      <c r="BX693" s="11"/>
      <c r="BY693" s="11"/>
      <c r="BZ693" s="11"/>
      <c r="CA693" s="11"/>
      <c r="CB693" s="11"/>
      <c r="CC693" s="11"/>
      <c r="CD693" s="11"/>
    </row>
    <row r="694" spans="1:82" x14ac:dyDescent="0.2">
      <c r="A694" s="11"/>
      <c r="B694" s="11"/>
      <c r="C694" s="11"/>
      <c r="D694" s="11"/>
      <c r="E694" s="11"/>
      <c r="F694" s="11"/>
      <c r="G694" s="11"/>
      <c r="H694" s="11"/>
      <c r="I694" s="11"/>
      <c r="J694" s="11"/>
      <c r="K694" s="11"/>
      <c r="L694" s="11"/>
      <c r="M694" s="11"/>
      <c r="N694" s="11"/>
      <c r="O694" s="11"/>
      <c r="P694" s="11"/>
      <c r="Q694" s="11"/>
      <c r="R694" s="11"/>
      <c r="S694" s="11"/>
      <c r="T694" s="11"/>
      <c r="U694" s="11"/>
      <c r="V694" s="11"/>
      <c r="W694" s="11"/>
      <c r="X694" s="11"/>
      <c r="Y694" s="11"/>
      <c r="Z694" s="11"/>
      <c r="AA694" s="11"/>
      <c r="AB694" s="11"/>
      <c r="AC694" s="11"/>
      <c r="AD694" s="11"/>
      <c r="AE694" s="11"/>
      <c r="AF694" s="11"/>
      <c r="AG694" s="11"/>
      <c r="AH694" s="11"/>
      <c r="AI694" s="11"/>
      <c r="AJ694" s="11"/>
      <c r="AK694" s="11"/>
      <c r="AL694" s="11"/>
      <c r="AM694" s="11"/>
      <c r="AN694" s="11"/>
      <c r="AO694" s="11"/>
      <c r="AP694" s="11"/>
      <c r="AQ694" s="11"/>
      <c r="AR694" s="11"/>
      <c r="AS694" s="11"/>
      <c r="AT694" s="11"/>
      <c r="AU694" s="11"/>
      <c r="AV694" s="11"/>
      <c r="AW694" s="11"/>
      <c r="AX694" s="11"/>
      <c r="AY694" s="11"/>
      <c r="AZ694" s="11"/>
      <c r="BA694" s="11"/>
      <c r="BB694" s="11"/>
      <c r="BC694" s="11"/>
      <c r="BD694" s="11"/>
      <c r="BE694" s="11"/>
      <c r="BF694" s="11"/>
      <c r="BG694" s="11"/>
      <c r="BH694" s="11"/>
      <c r="BI694" s="11"/>
      <c r="BJ694" s="11"/>
      <c r="BK694" s="11"/>
      <c r="BL694" s="11"/>
      <c r="BM694" s="11"/>
      <c r="BN694" s="11"/>
      <c r="BO694" s="11"/>
      <c r="BP694" s="11"/>
      <c r="BQ694" s="11"/>
      <c r="BR694" s="11"/>
      <c r="BS694" s="11"/>
      <c r="BT694" s="11"/>
      <c r="BU694" s="11"/>
      <c r="BV694" s="11"/>
      <c r="BW694" s="11"/>
      <c r="BX694" s="11"/>
      <c r="BY694" s="11"/>
      <c r="BZ694" s="11"/>
      <c r="CA694" s="11"/>
      <c r="CB694" s="11"/>
      <c r="CC694" s="11"/>
      <c r="CD694" s="11"/>
    </row>
    <row r="695" spans="1:82" x14ac:dyDescent="0.2">
      <c r="A695" s="11"/>
      <c r="B695" s="11"/>
      <c r="C695" s="11"/>
      <c r="D695" s="11"/>
      <c r="E695" s="11"/>
      <c r="F695" s="11"/>
      <c r="G695" s="11"/>
      <c r="H695" s="11"/>
      <c r="I695" s="11"/>
      <c r="J695" s="11"/>
      <c r="K695" s="11"/>
      <c r="L695" s="11"/>
      <c r="M695" s="11"/>
      <c r="N695" s="11"/>
      <c r="O695" s="11"/>
      <c r="P695" s="11"/>
      <c r="Q695" s="11"/>
      <c r="R695" s="11"/>
      <c r="S695" s="11"/>
      <c r="T695" s="11"/>
      <c r="U695" s="11"/>
      <c r="V695" s="11"/>
      <c r="W695" s="11"/>
      <c r="X695" s="11"/>
      <c r="Y695" s="11"/>
      <c r="Z695" s="11"/>
      <c r="AA695" s="11"/>
      <c r="AB695" s="11"/>
      <c r="AC695" s="11"/>
      <c r="AD695" s="11"/>
      <c r="AE695" s="11"/>
      <c r="AF695" s="11"/>
      <c r="AG695" s="11"/>
      <c r="AH695" s="11"/>
      <c r="AI695" s="11"/>
      <c r="AJ695" s="11"/>
      <c r="AK695" s="11"/>
      <c r="AL695" s="11"/>
      <c r="AM695" s="11"/>
      <c r="AN695" s="11"/>
      <c r="AO695" s="11"/>
      <c r="AP695" s="11"/>
      <c r="AQ695" s="11"/>
      <c r="AR695" s="11"/>
      <c r="AS695" s="11"/>
      <c r="AT695" s="11"/>
      <c r="AU695" s="11"/>
      <c r="AV695" s="11"/>
      <c r="AW695" s="11"/>
      <c r="AX695" s="11"/>
      <c r="AY695" s="11"/>
      <c r="AZ695" s="11"/>
      <c r="BA695" s="11"/>
      <c r="BB695" s="11"/>
      <c r="BC695" s="11"/>
      <c r="BD695" s="11"/>
      <c r="BE695" s="11"/>
      <c r="BF695" s="11"/>
      <c r="BG695" s="11"/>
      <c r="BH695" s="11"/>
      <c r="BI695" s="11"/>
      <c r="BJ695" s="11"/>
      <c r="BK695" s="11"/>
      <c r="BL695" s="11"/>
      <c r="BM695" s="11"/>
      <c r="BN695" s="11"/>
      <c r="BO695" s="11"/>
      <c r="BP695" s="11"/>
      <c r="BQ695" s="11"/>
      <c r="BR695" s="11"/>
      <c r="BS695" s="11"/>
      <c r="BT695" s="11"/>
      <c r="BU695" s="11"/>
      <c r="BV695" s="11"/>
      <c r="BW695" s="11"/>
      <c r="BX695" s="11"/>
      <c r="BY695" s="11"/>
      <c r="BZ695" s="11"/>
      <c r="CA695" s="11"/>
      <c r="CB695" s="11"/>
      <c r="CC695" s="11"/>
      <c r="CD695" s="11"/>
    </row>
    <row r="696" spans="1:82" x14ac:dyDescent="0.2">
      <c r="A696" s="11"/>
      <c r="B696" s="11"/>
      <c r="C696" s="11"/>
      <c r="D696" s="11"/>
      <c r="E696" s="11"/>
      <c r="F696" s="11"/>
      <c r="G696" s="11"/>
      <c r="H696" s="11"/>
      <c r="I696" s="11"/>
      <c r="J696" s="11"/>
      <c r="K696" s="11"/>
      <c r="L696" s="11"/>
      <c r="M696" s="11"/>
      <c r="N696" s="11"/>
      <c r="O696" s="11"/>
      <c r="P696" s="11"/>
      <c r="Q696" s="11"/>
      <c r="R696" s="11"/>
      <c r="S696" s="11"/>
      <c r="T696" s="11"/>
      <c r="U696" s="11"/>
      <c r="V696" s="11"/>
      <c r="W696" s="11"/>
      <c r="X696" s="11"/>
      <c r="Y696" s="11"/>
      <c r="Z696" s="11"/>
      <c r="AA696" s="11"/>
      <c r="AB696" s="11"/>
      <c r="AC696" s="11"/>
      <c r="AD696" s="11"/>
      <c r="AE696" s="11"/>
      <c r="AF696" s="11"/>
      <c r="AG696" s="11"/>
      <c r="AH696" s="11"/>
      <c r="AI696" s="11"/>
      <c r="AJ696" s="11"/>
      <c r="AK696" s="11"/>
      <c r="AL696" s="11"/>
      <c r="AM696" s="11"/>
      <c r="AN696" s="11"/>
      <c r="AO696" s="11"/>
      <c r="AP696" s="11"/>
      <c r="AQ696" s="11"/>
      <c r="AR696" s="11"/>
      <c r="AS696" s="11"/>
      <c r="AT696" s="11"/>
      <c r="AU696" s="11"/>
      <c r="AV696" s="11"/>
      <c r="AW696" s="11"/>
      <c r="AX696" s="11"/>
      <c r="AY696" s="11"/>
      <c r="AZ696" s="11"/>
      <c r="BA696" s="11"/>
      <c r="BB696" s="11"/>
      <c r="BC696" s="11"/>
      <c r="BD696" s="11"/>
      <c r="BE696" s="11"/>
      <c r="BF696" s="11"/>
      <c r="BG696" s="11"/>
      <c r="BH696" s="11"/>
      <c r="BI696" s="11"/>
      <c r="BJ696" s="11"/>
      <c r="BK696" s="11"/>
      <c r="BL696" s="11"/>
      <c r="BM696" s="11"/>
      <c r="BN696" s="11"/>
      <c r="BO696" s="11"/>
      <c r="BP696" s="11"/>
      <c r="BQ696" s="11"/>
      <c r="BR696" s="11"/>
      <c r="BS696" s="11"/>
      <c r="BT696" s="11"/>
      <c r="BU696" s="11"/>
      <c r="BV696" s="11"/>
      <c r="BW696" s="11"/>
      <c r="BX696" s="11"/>
      <c r="BY696" s="11"/>
      <c r="BZ696" s="11"/>
      <c r="CA696" s="11"/>
      <c r="CB696" s="11"/>
      <c r="CC696" s="11"/>
      <c r="CD696" s="11"/>
    </row>
    <row r="697" spans="1:82" x14ac:dyDescent="0.2">
      <c r="A697" s="11"/>
      <c r="B697" s="11"/>
      <c r="C697" s="11"/>
      <c r="D697" s="11"/>
      <c r="E697" s="11"/>
      <c r="F697" s="11"/>
      <c r="G697" s="11"/>
      <c r="H697" s="11"/>
      <c r="I697" s="11"/>
      <c r="J697" s="11"/>
      <c r="K697" s="11"/>
      <c r="L697" s="11"/>
      <c r="M697" s="11"/>
      <c r="N697" s="11"/>
      <c r="O697" s="11"/>
      <c r="P697" s="11"/>
      <c r="Q697" s="11"/>
      <c r="R697" s="11"/>
      <c r="S697" s="11"/>
      <c r="T697" s="11"/>
      <c r="U697" s="11"/>
      <c r="V697" s="11"/>
      <c r="W697" s="11"/>
      <c r="X697" s="11"/>
      <c r="Y697" s="11"/>
      <c r="Z697" s="11"/>
      <c r="AA697" s="11"/>
      <c r="AB697" s="11"/>
      <c r="AC697" s="11"/>
      <c r="AD697" s="11"/>
      <c r="AE697" s="11"/>
      <c r="AF697" s="11"/>
      <c r="AG697" s="11"/>
      <c r="AH697" s="11"/>
      <c r="AI697" s="11"/>
      <c r="AJ697" s="11"/>
      <c r="AK697" s="11"/>
      <c r="AL697" s="11"/>
      <c r="AM697" s="11"/>
      <c r="AN697" s="11"/>
      <c r="AO697" s="11"/>
      <c r="AP697" s="11"/>
      <c r="AQ697" s="11"/>
      <c r="AR697" s="11"/>
      <c r="AS697" s="11"/>
      <c r="AT697" s="11"/>
      <c r="AU697" s="11"/>
      <c r="AV697" s="11"/>
      <c r="AW697" s="11"/>
      <c r="AX697" s="11"/>
      <c r="AY697" s="11"/>
      <c r="AZ697" s="11"/>
      <c r="BA697" s="11"/>
      <c r="BB697" s="11"/>
      <c r="BC697" s="11"/>
      <c r="BD697" s="11"/>
      <c r="BE697" s="11"/>
      <c r="BF697" s="11"/>
      <c r="BG697" s="11"/>
      <c r="BH697" s="11"/>
      <c r="BI697" s="11"/>
      <c r="BJ697" s="11"/>
      <c r="BK697" s="11"/>
      <c r="BL697" s="11"/>
      <c r="BM697" s="11"/>
      <c r="BN697" s="11"/>
      <c r="BO697" s="11"/>
      <c r="BP697" s="11"/>
      <c r="BQ697" s="11"/>
      <c r="BR697" s="11"/>
      <c r="BS697" s="11"/>
      <c r="BT697" s="11"/>
      <c r="BU697" s="11"/>
      <c r="BV697" s="11"/>
      <c r="BW697" s="11"/>
      <c r="BX697" s="11"/>
      <c r="BY697" s="11"/>
      <c r="BZ697" s="11"/>
      <c r="CA697" s="11"/>
      <c r="CB697" s="11"/>
      <c r="CC697" s="11"/>
      <c r="CD697" s="11"/>
    </row>
    <row r="698" spans="1:82" x14ac:dyDescent="0.2">
      <c r="A698" s="11"/>
      <c r="B698" s="11"/>
      <c r="C698" s="11"/>
      <c r="D698" s="11"/>
      <c r="E698" s="11"/>
      <c r="F698" s="11"/>
      <c r="G698" s="11"/>
      <c r="H698" s="11"/>
      <c r="I698" s="11"/>
      <c r="J698" s="11"/>
      <c r="K698" s="11"/>
      <c r="L698" s="11"/>
      <c r="M698" s="11"/>
      <c r="N698" s="11"/>
      <c r="O698" s="11"/>
      <c r="P698" s="11"/>
      <c r="Q698" s="11"/>
      <c r="R698" s="11"/>
      <c r="S698" s="11"/>
      <c r="T698" s="11"/>
      <c r="U698" s="11"/>
      <c r="V698" s="11"/>
      <c r="W698" s="11"/>
      <c r="X698" s="11"/>
      <c r="Y698" s="11"/>
      <c r="Z698" s="11"/>
      <c r="AA698" s="11"/>
      <c r="AB698" s="11"/>
      <c r="AC698" s="11"/>
      <c r="AD698" s="11"/>
      <c r="AE698" s="11"/>
      <c r="AF698" s="11"/>
      <c r="AG698" s="11"/>
      <c r="AH698" s="11"/>
      <c r="AI698" s="11"/>
      <c r="AJ698" s="11"/>
      <c r="AK698" s="11"/>
      <c r="AL698" s="11"/>
      <c r="AM698" s="11"/>
      <c r="AN698" s="11"/>
      <c r="AO698" s="11"/>
      <c r="AP698" s="11"/>
      <c r="AQ698" s="11"/>
      <c r="AR698" s="11"/>
      <c r="AS698" s="11"/>
      <c r="AT698" s="11"/>
      <c r="AU698" s="11"/>
      <c r="AV698" s="11"/>
      <c r="AW698" s="11"/>
      <c r="AX698" s="11"/>
      <c r="AY698" s="11"/>
      <c r="AZ698" s="11"/>
      <c r="BA698" s="11"/>
      <c r="BB698" s="11"/>
      <c r="BC698" s="11"/>
      <c r="BD698" s="11"/>
      <c r="BE698" s="11"/>
      <c r="BF698" s="11"/>
      <c r="BG698" s="11"/>
      <c r="BH698" s="11"/>
      <c r="BI698" s="11"/>
      <c r="BJ698" s="11"/>
      <c r="BK698" s="11"/>
      <c r="BL698" s="11"/>
      <c r="BM698" s="11"/>
      <c r="BN698" s="11"/>
      <c r="BO698" s="11"/>
      <c r="BP698" s="11"/>
      <c r="BQ698" s="11"/>
      <c r="BR698" s="11"/>
      <c r="BS698" s="11"/>
      <c r="BT698" s="11"/>
      <c r="BU698" s="11"/>
      <c r="BV698" s="11"/>
      <c r="BW698" s="11"/>
      <c r="BX698" s="11"/>
      <c r="BY698" s="11"/>
      <c r="BZ698" s="11"/>
      <c r="CA698" s="11"/>
      <c r="CB698" s="11"/>
      <c r="CC698" s="11"/>
      <c r="CD698" s="11"/>
    </row>
    <row r="699" spans="1:82" x14ac:dyDescent="0.2">
      <c r="A699" s="11"/>
      <c r="B699" s="11"/>
      <c r="C699" s="11"/>
      <c r="D699" s="11"/>
      <c r="E699" s="11"/>
      <c r="F699" s="11"/>
      <c r="G699" s="11"/>
      <c r="H699" s="11"/>
      <c r="I699" s="11"/>
      <c r="J699" s="11"/>
      <c r="K699" s="11"/>
      <c r="L699" s="11"/>
      <c r="M699" s="11"/>
      <c r="N699" s="11"/>
      <c r="O699" s="11"/>
      <c r="P699" s="11"/>
      <c r="Q699" s="11"/>
      <c r="R699" s="11"/>
      <c r="S699" s="11"/>
      <c r="T699" s="11"/>
      <c r="U699" s="11"/>
      <c r="V699" s="11"/>
      <c r="W699" s="11"/>
      <c r="X699" s="11"/>
      <c r="Y699" s="11"/>
      <c r="Z699" s="11"/>
      <c r="AA699" s="11"/>
      <c r="AB699" s="11"/>
      <c r="AC699" s="11"/>
      <c r="AD699" s="11"/>
      <c r="AE699" s="11"/>
      <c r="AF699" s="11"/>
      <c r="AG699" s="11"/>
      <c r="AH699" s="11"/>
      <c r="AI699" s="11"/>
      <c r="AJ699" s="11"/>
      <c r="AK699" s="11"/>
      <c r="AL699" s="11"/>
      <c r="AM699" s="11"/>
      <c r="AN699" s="11"/>
      <c r="AO699" s="11"/>
      <c r="AP699" s="11"/>
      <c r="AQ699" s="11"/>
      <c r="AR699" s="11"/>
      <c r="AS699" s="11"/>
      <c r="AT699" s="11"/>
      <c r="AU699" s="11"/>
      <c r="AV699" s="11"/>
      <c r="AW699" s="11"/>
      <c r="AX699" s="11"/>
      <c r="AY699" s="11"/>
      <c r="AZ699" s="11"/>
      <c r="BA699" s="11"/>
      <c r="BB699" s="11"/>
      <c r="BC699" s="11"/>
      <c r="BD699" s="11"/>
      <c r="BE699" s="11"/>
      <c r="BF699" s="11"/>
      <c r="BG699" s="11"/>
      <c r="BH699" s="11"/>
      <c r="BI699" s="11"/>
      <c r="BJ699" s="11"/>
      <c r="BK699" s="11"/>
      <c r="BL699" s="11"/>
      <c r="BM699" s="11"/>
      <c r="BN699" s="11"/>
      <c r="BO699" s="11"/>
      <c r="BP699" s="11"/>
      <c r="BQ699" s="11"/>
      <c r="BR699" s="11"/>
      <c r="BS699" s="11"/>
      <c r="BT699" s="11"/>
      <c r="BU699" s="11"/>
      <c r="BV699" s="11"/>
      <c r="BW699" s="11"/>
      <c r="BX699" s="11"/>
      <c r="BY699" s="11"/>
      <c r="BZ699" s="11"/>
      <c r="CA699" s="11"/>
      <c r="CB699" s="11"/>
      <c r="CC699" s="11"/>
      <c r="CD699" s="11"/>
    </row>
    <row r="700" spans="1:82" x14ac:dyDescent="0.2">
      <c r="A700" s="11"/>
      <c r="B700" s="11"/>
      <c r="C700" s="11"/>
      <c r="D700" s="11"/>
      <c r="E700" s="11"/>
      <c r="F700" s="11"/>
      <c r="G700" s="11"/>
      <c r="H700" s="11"/>
      <c r="I700" s="11"/>
      <c r="J700" s="11"/>
      <c r="K700" s="11"/>
      <c r="L700" s="11"/>
      <c r="M700" s="11"/>
      <c r="N700" s="11"/>
      <c r="O700" s="11"/>
      <c r="P700" s="11"/>
      <c r="Q700" s="11"/>
      <c r="R700" s="11"/>
      <c r="S700" s="11"/>
      <c r="T700" s="11"/>
      <c r="U700" s="11"/>
      <c r="V700" s="11"/>
      <c r="W700" s="11"/>
      <c r="X700" s="11"/>
      <c r="Y700" s="11"/>
      <c r="Z700" s="11"/>
      <c r="AA700" s="11"/>
      <c r="AB700" s="11"/>
      <c r="AC700" s="11"/>
      <c r="AD700" s="11"/>
      <c r="AE700" s="11"/>
      <c r="AF700" s="11"/>
      <c r="AG700" s="11"/>
      <c r="AH700" s="11"/>
      <c r="AI700" s="11"/>
      <c r="AJ700" s="11"/>
      <c r="AK700" s="11"/>
      <c r="AL700" s="11"/>
      <c r="AM700" s="11"/>
      <c r="AN700" s="11"/>
      <c r="AO700" s="11"/>
      <c r="AP700" s="11"/>
      <c r="AQ700" s="11"/>
      <c r="AR700" s="11"/>
      <c r="AS700" s="11"/>
      <c r="AT700" s="11"/>
      <c r="AU700" s="11"/>
      <c r="AV700" s="11"/>
      <c r="AW700" s="11"/>
      <c r="AX700" s="11"/>
      <c r="AY700" s="11"/>
      <c r="AZ700" s="11"/>
      <c r="BA700" s="11"/>
      <c r="BB700" s="11"/>
      <c r="BC700" s="11"/>
      <c r="BD700" s="11"/>
      <c r="BE700" s="11"/>
      <c r="BF700" s="11"/>
      <c r="BG700" s="11"/>
      <c r="BH700" s="11"/>
      <c r="BI700" s="11"/>
      <c r="BJ700" s="11"/>
      <c r="BK700" s="11"/>
      <c r="BL700" s="11"/>
      <c r="BM700" s="11"/>
      <c r="BN700" s="11"/>
      <c r="BO700" s="11"/>
      <c r="BP700" s="11"/>
      <c r="BQ700" s="11"/>
      <c r="BR700" s="11"/>
      <c r="BS700" s="11"/>
      <c r="BT700" s="11"/>
      <c r="BU700" s="11"/>
      <c r="BV700" s="11"/>
      <c r="BW700" s="11"/>
      <c r="BX700" s="11"/>
      <c r="BY700" s="11"/>
      <c r="BZ700" s="11"/>
      <c r="CA700" s="11"/>
      <c r="CB700" s="11"/>
      <c r="CC700" s="11"/>
      <c r="CD700" s="11"/>
    </row>
    <row r="701" spans="1:82" x14ac:dyDescent="0.2">
      <c r="A701" s="11"/>
      <c r="B701" s="11"/>
      <c r="C701" s="11"/>
      <c r="D701" s="11"/>
      <c r="E701" s="11"/>
      <c r="F701" s="11"/>
      <c r="G701" s="11"/>
      <c r="H701" s="11"/>
      <c r="I701" s="11"/>
      <c r="J701" s="11"/>
      <c r="K701" s="11"/>
      <c r="L701" s="11"/>
      <c r="M701" s="11"/>
      <c r="N701" s="11"/>
      <c r="O701" s="11"/>
      <c r="P701" s="11"/>
      <c r="Q701" s="11"/>
      <c r="R701" s="11"/>
      <c r="S701" s="11"/>
      <c r="T701" s="11"/>
      <c r="U701" s="11"/>
      <c r="V701" s="11"/>
      <c r="W701" s="11"/>
      <c r="X701" s="11"/>
      <c r="Y701" s="11"/>
      <c r="Z701" s="11"/>
      <c r="AA701" s="11"/>
      <c r="AB701" s="11"/>
      <c r="AC701" s="11"/>
      <c r="AD701" s="11"/>
      <c r="AE701" s="11"/>
      <c r="AF701" s="11"/>
      <c r="AG701" s="11"/>
      <c r="AH701" s="11"/>
      <c r="AI701" s="11"/>
      <c r="AJ701" s="11"/>
      <c r="AK701" s="11"/>
      <c r="AL701" s="11"/>
      <c r="AM701" s="11"/>
      <c r="AN701" s="11"/>
      <c r="AO701" s="11"/>
      <c r="AP701" s="11"/>
      <c r="AQ701" s="11"/>
      <c r="AR701" s="11"/>
      <c r="AS701" s="11"/>
      <c r="AT701" s="11"/>
      <c r="AU701" s="11"/>
      <c r="AV701" s="11"/>
      <c r="AW701" s="11"/>
      <c r="AX701" s="11"/>
      <c r="AY701" s="11"/>
      <c r="AZ701" s="11"/>
      <c r="BA701" s="11"/>
      <c r="BB701" s="11"/>
      <c r="BC701" s="11"/>
      <c r="BD701" s="11"/>
      <c r="BE701" s="11"/>
      <c r="BF701" s="11"/>
      <c r="BG701" s="11"/>
      <c r="BH701" s="11"/>
      <c r="BI701" s="11"/>
      <c r="BJ701" s="11"/>
      <c r="BK701" s="11"/>
      <c r="BL701" s="11"/>
      <c r="BM701" s="11"/>
      <c r="BN701" s="11"/>
      <c r="BO701" s="11"/>
      <c r="BP701" s="11"/>
      <c r="BQ701" s="11"/>
      <c r="BR701" s="11"/>
      <c r="BS701" s="11"/>
      <c r="BT701" s="11"/>
      <c r="BU701" s="11"/>
      <c r="BV701" s="11"/>
      <c r="BW701" s="11"/>
      <c r="BX701" s="11"/>
      <c r="BY701" s="11"/>
      <c r="BZ701" s="11"/>
      <c r="CA701" s="11"/>
      <c r="CB701" s="11"/>
      <c r="CC701" s="11"/>
      <c r="CD701" s="11"/>
    </row>
    <row r="702" spans="1:82" x14ac:dyDescent="0.2">
      <c r="A702" s="11"/>
      <c r="B702" s="11"/>
      <c r="C702" s="11"/>
      <c r="D702" s="11"/>
      <c r="E702" s="11"/>
      <c r="F702" s="11"/>
      <c r="G702" s="11"/>
      <c r="H702" s="11"/>
      <c r="I702" s="11"/>
      <c r="J702" s="11"/>
      <c r="K702" s="11"/>
      <c r="L702" s="11"/>
      <c r="M702" s="11"/>
      <c r="N702" s="11"/>
      <c r="O702" s="11"/>
      <c r="P702" s="11"/>
      <c r="Q702" s="11"/>
      <c r="R702" s="11"/>
      <c r="S702" s="11"/>
      <c r="T702" s="11"/>
      <c r="U702" s="11"/>
      <c r="V702" s="11"/>
      <c r="W702" s="11"/>
      <c r="X702" s="11"/>
      <c r="Y702" s="11"/>
      <c r="Z702" s="11"/>
      <c r="AA702" s="11"/>
      <c r="AB702" s="11"/>
      <c r="AC702" s="11"/>
      <c r="AD702" s="11"/>
      <c r="AE702" s="11"/>
      <c r="AF702" s="11"/>
      <c r="AG702" s="11"/>
      <c r="AH702" s="11"/>
      <c r="AI702" s="11"/>
      <c r="AJ702" s="11"/>
      <c r="AK702" s="11"/>
      <c r="AL702" s="11"/>
      <c r="AM702" s="11"/>
      <c r="AN702" s="11"/>
      <c r="AO702" s="11"/>
      <c r="AP702" s="11"/>
      <c r="AQ702" s="11"/>
      <c r="AR702" s="11"/>
      <c r="AS702" s="11"/>
      <c r="AT702" s="11"/>
      <c r="AU702" s="11"/>
      <c r="AV702" s="11"/>
      <c r="AW702" s="11"/>
      <c r="AX702" s="11"/>
      <c r="AY702" s="11"/>
      <c r="AZ702" s="11"/>
      <c r="BA702" s="11"/>
      <c r="BB702" s="11"/>
      <c r="BC702" s="11"/>
      <c r="BD702" s="11"/>
      <c r="BE702" s="11"/>
      <c r="BF702" s="11"/>
      <c r="BG702" s="11"/>
      <c r="BH702" s="11"/>
      <c r="BI702" s="11"/>
      <c r="BJ702" s="11"/>
      <c r="BK702" s="11"/>
      <c r="BL702" s="11"/>
      <c r="BM702" s="11"/>
      <c r="BN702" s="11"/>
      <c r="BO702" s="11"/>
      <c r="BP702" s="11"/>
      <c r="BQ702" s="11"/>
      <c r="BR702" s="11"/>
      <c r="BS702" s="11"/>
      <c r="BT702" s="11"/>
      <c r="BU702" s="11"/>
      <c r="BV702" s="11"/>
      <c r="BW702" s="11"/>
      <c r="BX702" s="11"/>
      <c r="BY702" s="11"/>
      <c r="BZ702" s="11"/>
      <c r="CA702" s="11"/>
      <c r="CB702" s="11"/>
      <c r="CC702" s="11"/>
      <c r="CD702" s="11"/>
    </row>
    <row r="703" spans="1:82" x14ac:dyDescent="0.2">
      <c r="A703" s="11"/>
      <c r="B703" s="11"/>
      <c r="C703" s="11"/>
      <c r="D703" s="11"/>
      <c r="E703" s="11"/>
      <c r="F703" s="11"/>
      <c r="G703" s="11"/>
      <c r="H703" s="11"/>
      <c r="I703" s="11"/>
      <c r="J703" s="11"/>
      <c r="K703" s="11"/>
      <c r="L703" s="11"/>
      <c r="M703" s="11"/>
      <c r="N703" s="11"/>
      <c r="O703" s="11"/>
      <c r="P703" s="11"/>
      <c r="Q703" s="11"/>
      <c r="R703" s="11"/>
      <c r="S703" s="11"/>
      <c r="T703" s="11"/>
      <c r="U703" s="11"/>
      <c r="V703" s="11"/>
      <c r="W703" s="11"/>
      <c r="X703" s="11"/>
      <c r="Y703" s="11"/>
      <c r="Z703" s="11"/>
      <c r="AA703" s="11"/>
      <c r="AB703" s="11"/>
      <c r="AC703" s="11"/>
      <c r="AD703" s="11"/>
      <c r="AE703" s="11"/>
      <c r="AF703" s="11"/>
      <c r="AG703" s="11"/>
      <c r="AH703" s="11"/>
      <c r="AI703" s="11"/>
      <c r="AJ703" s="11"/>
      <c r="AK703" s="11"/>
      <c r="AL703" s="11"/>
      <c r="AM703" s="11"/>
      <c r="AN703" s="11"/>
      <c r="AO703" s="11"/>
      <c r="AP703" s="11"/>
      <c r="AQ703" s="11"/>
      <c r="AR703" s="11"/>
      <c r="AS703" s="11"/>
      <c r="AT703" s="11"/>
      <c r="AU703" s="11"/>
      <c r="AV703" s="11"/>
      <c r="AW703" s="11"/>
      <c r="AX703" s="11"/>
      <c r="AY703" s="11"/>
      <c r="AZ703" s="11"/>
      <c r="BA703" s="11"/>
      <c r="BB703" s="11"/>
      <c r="BC703" s="11"/>
      <c r="BD703" s="11"/>
      <c r="BE703" s="11"/>
      <c r="BF703" s="11"/>
      <c r="BG703" s="11"/>
      <c r="BH703" s="11"/>
      <c r="BI703" s="11"/>
      <c r="BJ703" s="11"/>
      <c r="BK703" s="11"/>
      <c r="BL703" s="11"/>
      <c r="BM703" s="11"/>
      <c r="BN703" s="11"/>
      <c r="BO703" s="11"/>
      <c r="BP703" s="11"/>
      <c r="BQ703" s="11"/>
      <c r="BR703" s="11"/>
      <c r="BS703" s="11"/>
      <c r="BT703" s="11"/>
      <c r="BU703" s="11"/>
      <c r="BV703" s="11"/>
      <c r="BW703" s="11"/>
      <c r="BX703" s="11"/>
      <c r="BY703" s="11"/>
      <c r="BZ703" s="11"/>
      <c r="CA703" s="11"/>
      <c r="CB703" s="11"/>
      <c r="CC703" s="11"/>
      <c r="CD703" s="11"/>
    </row>
    <row r="704" spans="1:82" x14ac:dyDescent="0.2">
      <c r="A704" s="11"/>
      <c r="B704" s="11"/>
      <c r="C704" s="11"/>
      <c r="D704" s="11"/>
      <c r="E704" s="11"/>
      <c r="F704" s="11"/>
      <c r="G704" s="11"/>
      <c r="H704" s="11"/>
      <c r="I704" s="11"/>
      <c r="J704" s="11"/>
      <c r="K704" s="11"/>
      <c r="L704" s="11"/>
      <c r="M704" s="11"/>
      <c r="N704" s="11"/>
      <c r="O704" s="11"/>
      <c r="P704" s="11"/>
      <c r="Q704" s="11"/>
      <c r="R704" s="11"/>
      <c r="S704" s="11"/>
      <c r="T704" s="11"/>
      <c r="U704" s="11"/>
      <c r="V704" s="11"/>
      <c r="W704" s="11"/>
      <c r="X704" s="11"/>
      <c r="Y704" s="11"/>
      <c r="Z704" s="11"/>
      <c r="AA704" s="11"/>
      <c r="AB704" s="11"/>
      <c r="AC704" s="11"/>
      <c r="AD704" s="11"/>
      <c r="AE704" s="11"/>
      <c r="AF704" s="11"/>
      <c r="AG704" s="11"/>
      <c r="AH704" s="11"/>
      <c r="AI704" s="11"/>
      <c r="AJ704" s="11"/>
      <c r="AK704" s="11"/>
      <c r="AL704" s="11"/>
      <c r="AM704" s="11"/>
      <c r="AN704" s="11"/>
      <c r="AO704" s="11"/>
      <c r="AP704" s="11"/>
      <c r="AQ704" s="11"/>
      <c r="AR704" s="11"/>
      <c r="AS704" s="11"/>
      <c r="AT704" s="11"/>
      <c r="AU704" s="11"/>
      <c r="AV704" s="11"/>
      <c r="AW704" s="11"/>
      <c r="AX704" s="11"/>
      <c r="AY704" s="11"/>
      <c r="AZ704" s="11"/>
      <c r="BA704" s="11"/>
      <c r="BB704" s="11"/>
      <c r="BC704" s="11"/>
      <c r="BD704" s="11"/>
      <c r="BE704" s="11"/>
      <c r="BF704" s="11"/>
      <c r="BG704" s="11"/>
      <c r="BH704" s="11"/>
      <c r="BI704" s="11"/>
      <c r="BJ704" s="11"/>
      <c r="BK704" s="11"/>
      <c r="BL704" s="11"/>
      <c r="BM704" s="11"/>
      <c r="BN704" s="11"/>
      <c r="BO704" s="11"/>
      <c r="BP704" s="11"/>
      <c r="BQ704" s="11"/>
      <c r="BR704" s="11"/>
      <c r="BS704" s="11"/>
      <c r="BT704" s="11"/>
      <c r="BU704" s="11"/>
      <c r="BV704" s="11"/>
      <c r="BW704" s="11"/>
      <c r="BX704" s="11"/>
      <c r="BY704" s="11"/>
      <c r="BZ704" s="11"/>
      <c r="CA704" s="11"/>
      <c r="CB704" s="11"/>
      <c r="CC704" s="11"/>
      <c r="CD704" s="11"/>
    </row>
    <row r="705" spans="1:82" x14ac:dyDescent="0.2">
      <c r="A705" s="11"/>
      <c r="B705" s="11"/>
      <c r="C705" s="11"/>
      <c r="D705" s="11"/>
      <c r="E705" s="11"/>
      <c r="F705" s="11"/>
      <c r="G705" s="11"/>
      <c r="H705" s="11"/>
      <c r="I705" s="11"/>
      <c r="J705" s="11"/>
      <c r="K705" s="11"/>
      <c r="L705" s="11"/>
      <c r="M705" s="11"/>
      <c r="N705" s="11"/>
      <c r="O705" s="11"/>
      <c r="P705" s="11"/>
      <c r="Q705" s="11"/>
      <c r="R705" s="11"/>
      <c r="S705" s="11"/>
      <c r="T705" s="11"/>
      <c r="U705" s="11"/>
      <c r="V705" s="11"/>
      <c r="W705" s="11"/>
      <c r="X705" s="11"/>
      <c r="Y705" s="11"/>
      <c r="Z705" s="11"/>
      <c r="AA705" s="11"/>
      <c r="AB705" s="11"/>
      <c r="AC705" s="11"/>
      <c r="AD705" s="11"/>
      <c r="AE705" s="11"/>
      <c r="AF705" s="11"/>
      <c r="AG705" s="11"/>
      <c r="AH705" s="11"/>
      <c r="AI705" s="11"/>
      <c r="AJ705" s="11"/>
      <c r="AK705" s="11"/>
      <c r="AL705" s="11"/>
      <c r="AM705" s="11"/>
      <c r="AN705" s="11"/>
      <c r="AO705" s="11"/>
      <c r="AP705" s="11"/>
      <c r="AQ705" s="11"/>
      <c r="AR705" s="11"/>
      <c r="AS705" s="11"/>
      <c r="AT705" s="11"/>
      <c r="AU705" s="11"/>
      <c r="AV705" s="11"/>
      <c r="AW705" s="11"/>
      <c r="AX705" s="11"/>
      <c r="AY705" s="11"/>
      <c r="AZ705" s="11"/>
      <c r="BA705" s="11"/>
      <c r="BB705" s="11"/>
      <c r="BC705" s="11"/>
      <c r="BD705" s="11"/>
      <c r="BE705" s="11"/>
      <c r="BF705" s="11"/>
      <c r="BG705" s="11"/>
      <c r="BH705" s="11"/>
      <c r="BI705" s="11"/>
      <c r="BJ705" s="11"/>
      <c r="BK705" s="11"/>
      <c r="BL705" s="11"/>
      <c r="BM705" s="11"/>
      <c r="BN705" s="11"/>
      <c r="BO705" s="11"/>
      <c r="BP705" s="11"/>
      <c r="BQ705" s="11"/>
      <c r="BR705" s="11"/>
      <c r="BS705" s="11"/>
      <c r="BT705" s="11"/>
      <c r="BU705" s="11"/>
      <c r="BV705" s="11"/>
      <c r="BW705" s="11"/>
      <c r="BX705" s="11"/>
      <c r="BY705" s="11"/>
      <c r="BZ705" s="11"/>
      <c r="CA705" s="11"/>
      <c r="CB705" s="11"/>
      <c r="CC705" s="11"/>
      <c r="CD705" s="11"/>
    </row>
    <row r="706" spans="1:82" x14ac:dyDescent="0.2">
      <c r="A706" s="11"/>
      <c r="B706" s="11"/>
      <c r="C706" s="11"/>
      <c r="D706" s="11"/>
      <c r="E706" s="11"/>
      <c r="F706" s="11"/>
      <c r="G706" s="11"/>
      <c r="H706" s="11"/>
      <c r="I706" s="11"/>
      <c r="J706" s="11"/>
      <c r="K706" s="11"/>
      <c r="L706" s="11"/>
      <c r="M706" s="11"/>
      <c r="N706" s="11"/>
      <c r="O706" s="11"/>
      <c r="P706" s="11"/>
      <c r="Q706" s="11"/>
      <c r="R706" s="11"/>
      <c r="S706" s="11"/>
      <c r="T706" s="11"/>
      <c r="U706" s="11"/>
      <c r="V706" s="11"/>
      <c r="W706" s="11"/>
      <c r="X706" s="11"/>
      <c r="Y706" s="11"/>
      <c r="Z706" s="11"/>
      <c r="AA706" s="11"/>
      <c r="AB706" s="11"/>
      <c r="AC706" s="11"/>
      <c r="AD706" s="11"/>
      <c r="AE706" s="11"/>
      <c r="AF706" s="11"/>
      <c r="AG706" s="11"/>
      <c r="AH706" s="11"/>
      <c r="AI706" s="11"/>
      <c r="AJ706" s="11"/>
      <c r="AK706" s="11"/>
      <c r="AL706" s="11"/>
      <c r="AM706" s="11"/>
      <c r="AN706" s="11"/>
      <c r="AO706" s="11"/>
      <c r="AP706" s="11"/>
      <c r="AQ706" s="11"/>
      <c r="AR706" s="11"/>
      <c r="AS706" s="11"/>
      <c r="AT706" s="11"/>
      <c r="AU706" s="11"/>
      <c r="AV706" s="11"/>
      <c r="AW706" s="11"/>
      <c r="AX706" s="11"/>
      <c r="AY706" s="11"/>
      <c r="AZ706" s="11"/>
      <c r="BA706" s="11"/>
      <c r="BB706" s="11"/>
      <c r="BC706" s="11"/>
      <c r="BD706" s="11"/>
      <c r="BE706" s="11"/>
      <c r="BF706" s="11"/>
      <c r="BG706" s="11"/>
      <c r="BH706" s="11"/>
      <c r="BI706" s="11"/>
      <c r="BJ706" s="11"/>
      <c r="BK706" s="11"/>
      <c r="BL706" s="11"/>
      <c r="BM706" s="11"/>
      <c r="BN706" s="11"/>
      <c r="BO706" s="11"/>
      <c r="BP706" s="11"/>
      <c r="BQ706" s="11"/>
      <c r="BR706" s="11"/>
      <c r="BS706" s="11"/>
      <c r="BT706" s="11"/>
      <c r="BU706" s="11"/>
      <c r="BV706" s="11"/>
      <c r="BW706" s="11"/>
      <c r="BX706" s="11"/>
      <c r="BY706" s="11"/>
      <c r="BZ706" s="11"/>
      <c r="CA706" s="11"/>
      <c r="CB706" s="11"/>
      <c r="CC706" s="11"/>
      <c r="CD706" s="11"/>
    </row>
    <row r="707" spans="1:82" x14ac:dyDescent="0.2">
      <c r="A707" s="11"/>
      <c r="B707" s="11"/>
      <c r="C707" s="11"/>
      <c r="D707" s="11"/>
      <c r="E707" s="11"/>
      <c r="F707" s="11"/>
      <c r="G707" s="11"/>
      <c r="H707" s="11"/>
      <c r="I707" s="11"/>
      <c r="J707" s="11"/>
      <c r="K707" s="11"/>
      <c r="L707" s="11"/>
      <c r="M707" s="11"/>
      <c r="N707" s="11"/>
      <c r="O707" s="11"/>
      <c r="P707" s="11"/>
      <c r="Q707" s="11"/>
      <c r="R707" s="11"/>
      <c r="S707" s="11"/>
      <c r="T707" s="11"/>
      <c r="U707" s="11"/>
      <c r="V707" s="11"/>
      <c r="W707" s="11"/>
      <c r="X707" s="11"/>
      <c r="Y707" s="11"/>
      <c r="Z707" s="11"/>
      <c r="AA707" s="11"/>
      <c r="AB707" s="11"/>
      <c r="AC707" s="11"/>
      <c r="AD707" s="11"/>
      <c r="AE707" s="11"/>
      <c r="AF707" s="11"/>
      <c r="AG707" s="11"/>
      <c r="AH707" s="11"/>
      <c r="AI707" s="11"/>
      <c r="AJ707" s="11"/>
      <c r="AK707" s="11"/>
      <c r="AL707" s="11"/>
      <c r="AM707" s="11"/>
      <c r="AN707" s="11"/>
      <c r="AO707" s="11"/>
      <c r="AP707" s="11"/>
      <c r="AQ707" s="11"/>
      <c r="AR707" s="11"/>
      <c r="AS707" s="11"/>
      <c r="AT707" s="11"/>
      <c r="AU707" s="11"/>
      <c r="AV707" s="11"/>
      <c r="AW707" s="11"/>
      <c r="AX707" s="11"/>
      <c r="AY707" s="11"/>
      <c r="AZ707" s="11"/>
      <c r="BA707" s="11"/>
      <c r="BB707" s="11"/>
      <c r="BC707" s="11"/>
      <c r="BD707" s="11"/>
      <c r="BE707" s="11"/>
      <c r="BF707" s="11"/>
      <c r="BG707" s="11"/>
      <c r="BH707" s="11"/>
      <c r="BI707" s="11"/>
      <c r="BJ707" s="11"/>
      <c r="BK707" s="11"/>
      <c r="BL707" s="11"/>
      <c r="BM707" s="11"/>
      <c r="BN707" s="11"/>
      <c r="BO707" s="11"/>
      <c r="BP707" s="11"/>
      <c r="BQ707" s="11"/>
      <c r="BR707" s="11"/>
      <c r="BS707" s="11"/>
      <c r="BT707" s="11"/>
      <c r="BU707" s="11"/>
      <c r="BV707" s="11"/>
      <c r="BW707" s="11"/>
      <c r="BX707" s="11"/>
      <c r="BY707" s="11"/>
      <c r="BZ707" s="11"/>
      <c r="CA707" s="11"/>
      <c r="CB707" s="11"/>
      <c r="CC707" s="11"/>
      <c r="CD707" s="11"/>
    </row>
    <row r="708" spans="1:82" x14ac:dyDescent="0.2">
      <c r="A708" s="11"/>
      <c r="B708" s="11"/>
      <c r="C708" s="11"/>
      <c r="D708" s="11"/>
      <c r="E708" s="11"/>
      <c r="F708" s="11"/>
      <c r="G708" s="11"/>
      <c r="H708" s="11"/>
      <c r="I708" s="11"/>
      <c r="J708" s="11"/>
      <c r="K708" s="11"/>
      <c r="L708" s="11"/>
      <c r="M708" s="11"/>
      <c r="N708" s="11"/>
      <c r="O708" s="11"/>
      <c r="P708" s="11"/>
      <c r="Q708" s="11"/>
      <c r="R708" s="11"/>
      <c r="S708" s="11"/>
      <c r="T708" s="11"/>
      <c r="U708" s="11"/>
      <c r="V708" s="11"/>
      <c r="W708" s="11"/>
      <c r="X708" s="11"/>
      <c r="Y708" s="11"/>
      <c r="Z708" s="11"/>
      <c r="AA708" s="11"/>
      <c r="AB708" s="11"/>
      <c r="AC708" s="11"/>
      <c r="AD708" s="11"/>
      <c r="AE708" s="11"/>
      <c r="AF708" s="11"/>
      <c r="AG708" s="11"/>
      <c r="AH708" s="11"/>
      <c r="AI708" s="11"/>
      <c r="AJ708" s="11"/>
      <c r="AK708" s="11"/>
      <c r="AL708" s="11"/>
      <c r="AM708" s="11"/>
      <c r="AN708" s="11"/>
      <c r="AO708" s="11"/>
      <c r="AP708" s="11"/>
      <c r="AQ708" s="11"/>
      <c r="AR708" s="11"/>
      <c r="AS708" s="11"/>
      <c r="AT708" s="11"/>
      <c r="AU708" s="11"/>
      <c r="AV708" s="11"/>
      <c r="AW708" s="11"/>
      <c r="AX708" s="11"/>
      <c r="AY708" s="11"/>
      <c r="AZ708" s="11"/>
      <c r="BA708" s="11"/>
      <c r="BB708" s="11"/>
      <c r="BC708" s="11"/>
      <c r="BD708" s="11"/>
      <c r="BE708" s="11"/>
      <c r="BF708" s="11"/>
      <c r="BG708" s="11"/>
      <c r="BH708" s="11"/>
      <c r="BI708" s="11"/>
      <c r="BJ708" s="11"/>
      <c r="BK708" s="11"/>
      <c r="BL708" s="11"/>
      <c r="BM708" s="11"/>
      <c r="BN708" s="11"/>
      <c r="BO708" s="11"/>
      <c r="BP708" s="11"/>
      <c r="BQ708" s="11"/>
      <c r="BR708" s="11"/>
      <c r="BS708" s="11"/>
      <c r="BT708" s="11"/>
      <c r="BU708" s="11"/>
      <c r="BV708" s="11"/>
      <c r="BW708" s="11"/>
      <c r="BX708" s="11"/>
      <c r="BY708" s="11"/>
      <c r="BZ708" s="11"/>
      <c r="CA708" s="11"/>
      <c r="CB708" s="11"/>
      <c r="CC708" s="11"/>
      <c r="CD708" s="11"/>
    </row>
    <row r="709" spans="1:82" x14ac:dyDescent="0.2">
      <c r="A709" s="11"/>
      <c r="B709" s="11"/>
      <c r="C709" s="11"/>
      <c r="D709" s="11"/>
      <c r="E709" s="11"/>
      <c r="F709" s="11"/>
      <c r="G709" s="11"/>
      <c r="H709" s="11"/>
      <c r="I709" s="11"/>
      <c r="J709" s="11"/>
      <c r="K709" s="11"/>
      <c r="L709" s="11"/>
      <c r="M709" s="11"/>
      <c r="N709" s="11"/>
      <c r="O709" s="11"/>
      <c r="P709" s="11"/>
      <c r="Q709" s="11"/>
      <c r="R709" s="11"/>
      <c r="S709" s="11"/>
      <c r="T709" s="11"/>
      <c r="U709" s="11"/>
      <c r="V709" s="11"/>
      <c r="W709" s="11"/>
      <c r="X709" s="11"/>
      <c r="Y709" s="11"/>
      <c r="Z709" s="11"/>
      <c r="AA709" s="11"/>
      <c r="AB709" s="11"/>
      <c r="AC709" s="11"/>
      <c r="AD709" s="11"/>
      <c r="AE709" s="11"/>
      <c r="AF709" s="11"/>
      <c r="AG709" s="11"/>
      <c r="AH709" s="11"/>
      <c r="AI709" s="11"/>
      <c r="AJ709" s="11"/>
      <c r="AK709" s="11"/>
      <c r="AL709" s="11"/>
      <c r="AM709" s="11"/>
      <c r="AN709" s="11"/>
      <c r="AO709" s="11"/>
      <c r="AP709" s="11"/>
      <c r="AQ709" s="11"/>
      <c r="AR709" s="11"/>
      <c r="AS709" s="11"/>
      <c r="AT709" s="11"/>
      <c r="AU709" s="11"/>
      <c r="AV709" s="11"/>
      <c r="AW709" s="11"/>
      <c r="AX709" s="11"/>
      <c r="AY709" s="11"/>
      <c r="AZ709" s="11"/>
      <c r="BA709" s="11"/>
      <c r="BB709" s="11"/>
      <c r="BC709" s="11"/>
      <c r="BD709" s="11"/>
      <c r="BE709" s="11"/>
      <c r="BF709" s="11"/>
      <c r="BG709" s="11"/>
      <c r="BH709" s="11"/>
      <c r="BI709" s="11"/>
      <c r="BJ709" s="11"/>
      <c r="BK709" s="11"/>
      <c r="BL709" s="11"/>
      <c r="BM709" s="11"/>
      <c r="BN709" s="11"/>
      <c r="BO709" s="11"/>
      <c r="BP709" s="11"/>
      <c r="BQ709" s="11"/>
      <c r="BR709" s="11"/>
      <c r="BS709" s="11"/>
      <c r="BT709" s="11"/>
      <c r="BU709" s="11"/>
      <c r="BV709" s="11"/>
      <c r="BW709" s="11"/>
      <c r="BX709" s="11"/>
      <c r="BY709" s="11"/>
      <c r="BZ709" s="11"/>
      <c r="CA709" s="11"/>
      <c r="CB709" s="11"/>
      <c r="CC709" s="11"/>
      <c r="CD709" s="11"/>
    </row>
    <row r="710" spans="1:82" x14ac:dyDescent="0.2">
      <c r="A710" s="11"/>
      <c r="B710" s="11"/>
      <c r="C710" s="11"/>
      <c r="D710" s="11"/>
      <c r="E710" s="11"/>
      <c r="F710" s="11"/>
      <c r="G710" s="11"/>
      <c r="H710" s="11"/>
      <c r="I710" s="11"/>
      <c r="J710" s="11"/>
      <c r="K710" s="11"/>
      <c r="L710" s="11"/>
      <c r="M710" s="11"/>
      <c r="N710" s="11"/>
      <c r="O710" s="11"/>
      <c r="P710" s="11"/>
      <c r="Q710" s="11"/>
      <c r="R710" s="11"/>
      <c r="S710" s="11"/>
      <c r="T710" s="11"/>
      <c r="U710" s="11"/>
      <c r="V710" s="11"/>
      <c r="W710" s="11"/>
      <c r="X710" s="11"/>
      <c r="Y710" s="11"/>
      <c r="Z710" s="11"/>
      <c r="AA710" s="11"/>
      <c r="AB710" s="11"/>
      <c r="AC710" s="11"/>
      <c r="AD710" s="11"/>
      <c r="AE710" s="11"/>
      <c r="AF710" s="11"/>
      <c r="AG710" s="11"/>
      <c r="AH710" s="11"/>
      <c r="AI710" s="11"/>
      <c r="AJ710" s="11"/>
      <c r="AK710" s="11"/>
      <c r="AL710" s="11"/>
      <c r="AM710" s="11"/>
      <c r="AN710" s="11"/>
      <c r="AO710" s="11"/>
      <c r="AP710" s="11"/>
      <c r="AQ710" s="11"/>
      <c r="AR710" s="11"/>
      <c r="AS710" s="11"/>
      <c r="AT710" s="11"/>
      <c r="AU710" s="11"/>
      <c r="AV710" s="11"/>
      <c r="AW710" s="11"/>
      <c r="AX710" s="11"/>
      <c r="AY710" s="11"/>
      <c r="AZ710" s="11"/>
      <c r="BA710" s="11"/>
      <c r="BB710" s="11"/>
      <c r="BC710" s="11"/>
      <c r="BD710" s="11"/>
      <c r="BE710" s="11"/>
      <c r="BF710" s="11"/>
      <c r="BG710" s="11"/>
      <c r="BH710" s="11"/>
      <c r="BI710" s="11"/>
      <c r="BJ710" s="11"/>
      <c r="BK710" s="11"/>
      <c r="BL710" s="11"/>
      <c r="BM710" s="11"/>
      <c r="BN710" s="11"/>
      <c r="BO710" s="11"/>
      <c r="BP710" s="11"/>
      <c r="BQ710" s="11"/>
      <c r="BR710" s="11"/>
      <c r="BS710" s="11"/>
      <c r="BT710" s="11"/>
      <c r="BU710" s="11"/>
      <c r="BV710" s="11"/>
      <c r="BW710" s="11"/>
      <c r="BX710" s="11"/>
      <c r="BY710" s="11"/>
      <c r="BZ710" s="11"/>
      <c r="CA710" s="11"/>
      <c r="CB710" s="11"/>
      <c r="CC710" s="11"/>
      <c r="CD710" s="11"/>
    </row>
    <row r="711" spans="1:82" x14ac:dyDescent="0.2">
      <c r="A711" s="11"/>
      <c r="B711" s="11"/>
      <c r="C711" s="11"/>
      <c r="D711" s="11"/>
      <c r="E711" s="11"/>
      <c r="F711" s="11"/>
      <c r="G711" s="11"/>
      <c r="H711" s="11"/>
      <c r="I711" s="11"/>
      <c r="J711" s="11"/>
      <c r="K711" s="11"/>
      <c r="L711" s="11"/>
      <c r="M711" s="11"/>
      <c r="N711" s="11"/>
      <c r="O711" s="11"/>
      <c r="P711" s="11"/>
      <c r="Q711" s="11"/>
      <c r="R711" s="11"/>
      <c r="S711" s="11"/>
      <c r="T711" s="11"/>
      <c r="U711" s="11"/>
      <c r="V711" s="11"/>
      <c r="W711" s="11"/>
      <c r="X711" s="11"/>
      <c r="Y711" s="11"/>
      <c r="Z711" s="11"/>
      <c r="AA711" s="11"/>
      <c r="AB711" s="11"/>
      <c r="AC711" s="11"/>
      <c r="AD711" s="11"/>
      <c r="AE711" s="11"/>
      <c r="AF711" s="11"/>
      <c r="AG711" s="11"/>
      <c r="AH711" s="11"/>
      <c r="AI711" s="11"/>
      <c r="AJ711" s="11"/>
      <c r="AK711" s="11"/>
      <c r="AL711" s="11"/>
      <c r="AM711" s="11"/>
      <c r="AN711" s="11"/>
      <c r="AO711" s="11"/>
      <c r="AP711" s="11"/>
      <c r="AQ711" s="11"/>
      <c r="AR711" s="11"/>
      <c r="AS711" s="11"/>
      <c r="AT711" s="11"/>
      <c r="AU711" s="11"/>
      <c r="AV711" s="11"/>
      <c r="AW711" s="11"/>
      <c r="AX711" s="11"/>
      <c r="AY711" s="11"/>
      <c r="AZ711" s="11"/>
      <c r="BA711" s="11"/>
      <c r="BB711" s="11"/>
      <c r="BC711" s="11"/>
      <c r="BD711" s="11"/>
      <c r="BE711" s="11"/>
      <c r="BF711" s="11"/>
      <c r="BG711" s="11"/>
      <c r="BH711" s="11"/>
      <c r="BI711" s="11"/>
      <c r="BJ711" s="11"/>
      <c r="BK711" s="11"/>
      <c r="BL711" s="11"/>
      <c r="BM711" s="11"/>
      <c r="BN711" s="11"/>
      <c r="BO711" s="11"/>
      <c r="BP711" s="11"/>
      <c r="BQ711" s="11"/>
      <c r="BR711" s="11"/>
      <c r="BS711" s="11"/>
      <c r="BT711" s="11"/>
      <c r="BU711" s="11"/>
      <c r="BV711" s="11"/>
      <c r="BW711" s="11"/>
      <c r="BX711" s="11"/>
      <c r="BY711" s="11"/>
      <c r="BZ711" s="11"/>
      <c r="CA711" s="11"/>
      <c r="CB711" s="11"/>
      <c r="CC711" s="11"/>
      <c r="CD711" s="11"/>
    </row>
    <row r="712" spans="1:82" x14ac:dyDescent="0.2">
      <c r="A712" s="11"/>
      <c r="B712" s="11"/>
      <c r="C712" s="11"/>
      <c r="D712" s="11"/>
      <c r="E712" s="11"/>
      <c r="F712" s="11"/>
      <c r="G712" s="11"/>
      <c r="H712" s="11"/>
      <c r="I712" s="11"/>
      <c r="J712" s="11"/>
      <c r="K712" s="11"/>
      <c r="L712" s="11"/>
      <c r="M712" s="11"/>
      <c r="N712" s="11"/>
      <c r="O712" s="11"/>
      <c r="P712" s="11"/>
      <c r="Q712" s="11"/>
      <c r="R712" s="11"/>
      <c r="S712" s="11"/>
      <c r="T712" s="11"/>
      <c r="U712" s="11"/>
      <c r="V712" s="11"/>
      <c r="W712" s="11"/>
      <c r="X712" s="11"/>
      <c r="Y712" s="11"/>
      <c r="Z712" s="11"/>
      <c r="AA712" s="11"/>
      <c r="AB712" s="11"/>
      <c r="AC712" s="11"/>
      <c r="AD712" s="11"/>
      <c r="AE712" s="11"/>
      <c r="AF712" s="11"/>
      <c r="AG712" s="11"/>
      <c r="AH712" s="11"/>
      <c r="AI712" s="11"/>
      <c r="AJ712" s="11"/>
      <c r="AK712" s="11"/>
      <c r="AL712" s="11"/>
      <c r="AM712" s="11"/>
      <c r="AN712" s="11"/>
      <c r="AO712" s="11"/>
      <c r="AP712" s="11"/>
      <c r="AQ712" s="11"/>
      <c r="AR712" s="11"/>
      <c r="AS712" s="11"/>
      <c r="AT712" s="11"/>
      <c r="AU712" s="11"/>
      <c r="AV712" s="11"/>
      <c r="AW712" s="11"/>
      <c r="AX712" s="11"/>
      <c r="AY712" s="11"/>
      <c r="AZ712" s="11"/>
      <c r="BA712" s="11"/>
      <c r="BB712" s="11"/>
      <c r="BC712" s="11"/>
      <c r="BD712" s="11"/>
      <c r="BE712" s="11"/>
      <c r="BF712" s="11"/>
      <c r="BG712" s="11"/>
      <c r="BH712" s="11"/>
      <c r="BI712" s="11"/>
      <c r="BJ712" s="11"/>
      <c r="BK712" s="11"/>
      <c r="BL712" s="11"/>
      <c r="BM712" s="11"/>
      <c r="BN712" s="11"/>
      <c r="BO712" s="11"/>
      <c r="BP712" s="11"/>
      <c r="BQ712" s="11"/>
      <c r="BR712" s="11"/>
      <c r="BS712" s="11"/>
      <c r="BT712" s="11"/>
      <c r="BU712" s="11"/>
      <c r="BV712" s="11"/>
      <c r="BW712" s="11"/>
      <c r="BX712" s="11"/>
      <c r="BY712" s="11"/>
      <c r="BZ712" s="11"/>
      <c r="CA712" s="11"/>
      <c r="CB712" s="11"/>
      <c r="CC712" s="11"/>
      <c r="CD712" s="11"/>
    </row>
    <row r="713" spans="1:82" x14ac:dyDescent="0.2">
      <c r="A713" s="11"/>
      <c r="B713" s="11"/>
      <c r="C713" s="11"/>
      <c r="D713" s="11"/>
      <c r="E713" s="11"/>
      <c r="F713" s="11"/>
      <c r="G713" s="11"/>
      <c r="H713" s="11"/>
      <c r="I713" s="11"/>
      <c r="J713" s="11"/>
      <c r="K713" s="11"/>
      <c r="L713" s="11"/>
      <c r="M713" s="11"/>
      <c r="N713" s="11"/>
      <c r="O713" s="11"/>
      <c r="P713" s="11"/>
      <c r="Q713" s="11"/>
      <c r="R713" s="11"/>
      <c r="S713" s="11"/>
      <c r="T713" s="11"/>
      <c r="U713" s="11"/>
      <c r="V713" s="11"/>
      <c r="W713" s="11"/>
      <c r="X713" s="11"/>
      <c r="Y713" s="11"/>
      <c r="Z713" s="11"/>
      <c r="AA713" s="11"/>
      <c r="AB713" s="11"/>
      <c r="AC713" s="11"/>
      <c r="AD713" s="11"/>
      <c r="AE713" s="11"/>
      <c r="AF713" s="11"/>
      <c r="AG713" s="11"/>
      <c r="AH713" s="11"/>
      <c r="AI713" s="11"/>
      <c r="AJ713" s="11"/>
      <c r="AK713" s="11"/>
      <c r="AL713" s="11"/>
      <c r="AM713" s="11"/>
      <c r="AN713" s="11"/>
      <c r="AO713" s="11"/>
      <c r="AP713" s="11"/>
      <c r="AQ713" s="11"/>
      <c r="AR713" s="11"/>
      <c r="AS713" s="11"/>
      <c r="AT713" s="11"/>
      <c r="AU713" s="11"/>
      <c r="AV713" s="11"/>
      <c r="AW713" s="11"/>
      <c r="AX713" s="11"/>
      <c r="AY713" s="11"/>
      <c r="AZ713" s="11"/>
      <c r="BA713" s="11"/>
      <c r="BB713" s="11"/>
      <c r="BC713" s="11"/>
      <c r="BD713" s="11"/>
      <c r="BE713" s="11"/>
      <c r="BF713" s="11"/>
      <c r="BG713" s="11"/>
      <c r="BH713" s="11"/>
      <c r="BI713" s="11"/>
      <c r="BJ713" s="11"/>
      <c r="BK713" s="11"/>
      <c r="BL713" s="11"/>
      <c r="BM713" s="11"/>
      <c r="BN713" s="11"/>
      <c r="BO713" s="11"/>
      <c r="BP713" s="11"/>
      <c r="BQ713" s="11"/>
      <c r="BR713" s="11"/>
      <c r="BS713" s="11"/>
      <c r="BT713" s="11"/>
      <c r="BU713" s="11"/>
      <c r="BV713" s="11"/>
      <c r="BW713" s="11"/>
      <c r="BX713" s="11"/>
      <c r="BY713" s="11"/>
      <c r="BZ713" s="11"/>
      <c r="CA713" s="11"/>
      <c r="CB713" s="11"/>
      <c r="CC713" s="11"/>
      <c r="CD713" s="11"/>
    </row>
    <row r="714" spans="1:82" x14ac:dyDescent="0.2">
      <c r="A714" s="11"/>
      <c r="B714" s="11"/>
      <c r="C714" s="11"/>
      <c r="D714" s="11"/>
      <c r="E714" s="11"/>
      <c r="F714" s="11"/>
      <c r="G714" s="11"/>
      <c r="H714" s="11"/>
      <c r="I714" s="11"/>
      <c r="J714" s="11"/>
      <c r="K714" s="11"/>
      <c r="L714" s="11"/>
      <c r="M714" s="11"/>
      <c r="N714" s="11"/>
      <c r="O714" s="11"/>
      <c r="P714" s="11"/>
      <c r="Q714" s="11"/>
      <c r="R714" s="11"/>
      <c r="S714" s="11"/>
      <c r="T714" s="11"/>
      <c r="U714" s="11"/>
      <c r="V714" s="11"/>
      <c r="W714" s="11"/>
      <c r="X714" s="11"/>
      <c r="Y714" s="11"/>
      <c r="Z714" s="11"/>
      <c r="AA714" s="11"/>
      <c r="AB714" s="11"/>
      <c r="AC714" s="11"/>
      <c r="AD714" s="11"/>
      <c r="AE714" s="11"/>
      <c r="AF714" s="11"/>
      <c r="AG714" s="11"/>
      <c r="AH714" s="11"/>
      <c r="AI714" s="11"/>
      <c r="AJ714" s="11"/>
      <c r="AK714" s="11"/>
      <c r="AL714" s="11"/>
      <c r="AM714" s="11"/>
      <c r="AN714" s="11"/>
      <c r="AO714" s="11"/>
      <c r="AP714" s="11"/>
      <c r="AQ714" s="11"/>
      <c r="AR714" s="11"/>
      <c r="AS714" s="11"/>
      <c r="AT714" s="11"/>
      <c r="AU714" s="11"/>
      <c r="AV714" s="11"/>
      <c r="AW714" s="11"/>
      <c r="AX714" s="11"/>
      <c r="AY714" s="11"/>
      <c r="AZ714" s="11"/>
      <c r="BA714" s="11"/>
      <c r="BB714" s="11"/>
      <c r="BC714" s="11"/>
      <c r="BD714" s="11"/>
      <c r="BE714" s="11"/>
      <c r="BF714" s="11"/>
      <c r="BG714" s="11"/>
      <c r="BH714" s="11"/>
      <c r="BI714" s="11"/>
      <c r="BJ714" s="11"/>
      <c r="BK714" s="11"/>
      <c r="BL714" s="11"/>
      <c r="BM714" s="11"/>
      <c r="BN714" s="11"/>
      <c r="BO714" s="11"/>
      <c r="BP714" s="11"/>
      <c r="BQ714" s="11"/>
      <c r="BR714" s="11"/>
      <c r="BS714" s="11"/>
      <c r="BT714" s="11"/>
      <c r="BU714" s="11"/>
      <c r="BV714" s="11"/>
      <c r="BW714" s="11"/>
      <c r="BX714" s="11"/>
      <c r="BY714" s="11"/>
      <c r="BZ714" s="11"/>
      <c r="CA714" s="11"/>
      <c r="CB714" s="11"/>
      <c r="CC714" s="11"/>
      <c r="CD714" s="11"/>
    </row>
    <row r="715" spans="1:82" x14ac:dyDescent="0.2">
      <c r="A715" s="11"/>
      <c r="B715" s="11"/>
      <c r="C715" s="11"/>
      <c r="D715" s="11"/>
      <c r="E715" s="11"/>
      <c r="F715" s="11"/>
      <c r="G715" s="11"/>
      <c r="H715" s="11"/>
      <c r="I715" s="11"/>
      <c r="J715" s="11"/>
      <c r="K715" s="11"/>
      <c r="L715" s="11"/>
      <c r="M715" s="11"/>
      <c r="N715" s="11"/>
      <c r="O715" s="11"/>
      <c r="P715" s="11"/>
      <c r="Q715" s="11"/>
      <c r="R715" s="11"/>
      <c r="S715" s="11"/>
      <c r="T715" s="11"/>
      <c r="U715" s="11"/>
      <c r="V715" s="11"/>
      <c r="W715" s="11"/>
      <c r="X715" s="11"/>
      <c r="Y715" s="11"/>
      <c r="Z715" s="11"/>
      <c r="AA715" s="11"/>
      <c r="AB715" s="11"/>
      <c r="AC715" s="11"/>
      <c r="AD715" s="11"/>
      <c r="AE715" s="11"/>
      <c r="AF715" s="11"/>
      <c r="AG715" s="11"/>
      <c r="AH715" s="11"/>
      <c r="AI715" s="11"/>
      <c r="AJ715" s="11"/>
      <c r="AK715" s="11"/>
      <c r="AL715" s="11"/>
      <c r="AM715" s="11"/>
      <c r="AN715" s="11"/>
      <c r="AO715" s="11"/>
      <c r="AP715" s="11"/>
      <c r="AQ715" s="11"/>
      <c r="AR715" s="11"/>
      <c r="AS715" s="11"/>
      <c r="AT715" s="11"/>
      <c r="AU715" s="11"/>
      <c r="AV715" s="11"/>
      <c r="AW715" s="11"/>
      <c r="AX715" s="11"/>
      <c r="AY715" s="11"/>
      <c r="AZ715" s="11"/>
      <c r="BA715" s="11"/>
      <c r="BB715" s="11"/>
      <c r="BC715" s="11"/>
      <c r="BD715" s="11"/>
      <c r="BE715" s="11"/>
      <c r="BF715" s="11"/>
      <c r="BG715" s="11"/>
      <c r="BH715" s="11"/>
      <c r="BI715" s="11"/>
      <c r="BJ715" s="11"/>
      <c r="BK715" s="11"/>
      <c r="BL715" s="11"/>
      <c r="BM715" s="11"/>
      <c r="BN715" s="11"/>
      <c r="BO715" s="11"/>
      <c r="BP715" s="11"/>
      <c r="BQ715" s="11"/>
      <c r="BR715" s="11"/>
      <c r="BS715" s="11"/>
      <c r="BT715" s="11"/>
      <c r="BU715" s="11"/>
      <c r="BV715" s="11"/>
      <c r="BW715" s="11"/>
      <c r="BX715" s="11"/>
      <c r="BY715" s="11"/>
      <c r="BZ715" s="11"/>
      <c r="CA715" s="11"/>
      <c r="CB715" s="11"/>
      <c r="CC715" s="11"/>
      <c r="CD715" s="11"/>
    </row>
    <row r="716" spans="1:82" x14ac:dyDescent="0.2">
      <c r="A716" s="11"/>
      <c r="B716" s="11"/>
      <c r="C716" s="11"/>
      <c r="D716" s="11"/>
      <c r="E716" s="11"/>
      <c r="F716" s="11"/>
      <c r="G716" s="11"/>
      <c r="H716" s="11"/>
      <c r="I716" s="11"/>
      <c r="J716" s="11"/>
      <c r="K716" s="11"/>
      <c r="L716" s="11"/>
      <c r="M716" s="11"/>
      <c r="N716" s="11"/>
      <c r="O716" s="11"/>
      <c r="P716" s="11"/>
      <c r="Q716" s="11"/>
      <c r="R716" s="11"/>
      <c r="S716" s="11"/>
      <c r="T716" s="11"/>
      <c r="U716" s="11"/>
      <c r="V716" s="11"/>
      <c r="W716" s="11"/>
      <c r="X716" s="11"/>
      <c r="Y716" s="11"/>
      <c r="Z716" s="11"/>
      <c r="AA716" s="11"/>
      <c r="AB716" s="11"/>
      <c r="AC716" s="11"/>
      <c r="AD716" s="11"/>
      <c r="AE716" s="11"/>
      <c r="AF716" s="11"/>
      <c r="AG716" s="11"/>
      <c r="AH716" s="11"/>
      <c r="AI716" s="11"/>
      <c r="AJ716" s="11"/>
      <c r="AK716" s="11"/>
      <c r="AL716" s="11"/>
      <c r="AM716" s="11"/>
      <c r="AN716" s="11"/>
      <c r="AO716" s="11"/>
      <c r="AP716" s="11"/>
      <c r="AQ716" s="11"/>
      <c r="AR716" s="11"/>
      <c r="AS716" s="11"/>
      <c r="AT716" s="11"/>
      <c r="AU716" s="11"/>
      <c r="AV716" s="11"/>
      <c r="AW716" s="11"/>
      <c r="AX716" s="11"/>
      <c r="AY716" s="11"/>
      <c r="AZ716" s="11"/>
      <c r="BA716" s="11"/>
      <c r="BB716" s="11"/>
      <c r="BC716" s="11"/>
      <c r="BD716" s="11"/>
      <c r="BE716" s="11"/>
      <c r="BF716" s="11"/>
      <c r="BG716" s="11"/>
      <c r="BH716" s="11"/>
      <c r="BI716" s="11"/>
      <c r="BJ716" s="11"/>
      <c r="BK716" s="11"/>
      <c r="BL716" s="11"/>
      <c r="BM716" s="11"/>
      <c r="BN716" s="11"/>
      <c r="BO716" s="11"/>
      <c r="BP716" s="11"/>
      <c r="BQ716" s="11"/>
      <c r="BR716" s="11"/>
      <c r="BS716" s="11"/>
      <c r="BT716" s="11"/>
      <c r="BU716" s="11"/>
      <c r="BV716" s="11"/>
      <c r="BW716" s="11"/>
      <c r="BX716" s="11"/>
      <c r="BY716" s="11"/>
      <c r="BZ716" s="11"/>
      <c r="CA716" s="11"/>
      <c r="CB716" s="11"/>
      <c r="CC716" s="11"/>
      <c r="CD716" s="11"/>
    </row>
    <row r="717" spans="1:82" x14ac:dyDescent="0.2">
      <c r="A717" s="11"/>
      <c r="B717" s="11"/>
      <c r="C717" s="11"/>
      <c r="D717" s="11"/>
      <c r="E717" s="11"/>
      <c r="F717" s="11"/>
      <c r="G717" s="11"/>
      <c r="H717" s="11"/>
      <c r="I717" s="11"/>
      <c r="J717" s="11"/>
      <c r="K717" s="11"/>
      <c r="L717" s="11"/>
      <c r="M717" s="11"/>
      <c r="N717" s="11"/>
      <c r="O717" s="11"/>
      <c r="P717" s="11"/>
      <c r="Q717" s="11"/>
      <c r="R717" s="11"/>
      <c r="S717" s="11"/>
      <c r="T717" s="11"/>
      <c r="U717" s="11"/>
      <c r="V717" s="11"/>
      <c r="W717" s="11"/>
      <c r="X717" s="11"/>
      <c r="Y717" s="11"/>
      <c r="Z717" s="11"/>
      <c r="AA717" s="11"/>
      <c r="AB717" s="11"/>
      <c r="AC717" s="11"/>
      <c r="AD717" s="11"/>
      <c r="AE717" s="11"/>
      <c r="AF717" s="11"/>
      <c r="AG717" s="11"/>
      <c r="AH717" s="11"/>
      <c r="AI717" s="11"/>
      <c r="AJ717" s="11"/>
      <c r="AK717" s="11"/>
      <c r="AL717" s="11"/>
      <c r="AM717" s="11"/>
      <c r="AN717" s="11"/>
      <c r="AO717" s="11"/>
      <c r="AP717" s="11"/>
      <c r="AQ717" s="11"/>
      <c r="AR717" s="11"/>
      <c r="AS717" s="11"/>
      <c r="AT717" s="11"/>
      <c r="AU717" s="11"/>
      <c r="AV717" s="11"/>
      <c r="AW717" s="11"/>
      <c r="AX717" s="11"/>
      <c r="AY717" s="11"/>
      <c r="AZ717" s="11"/>
      <c r="BA717" s="11"/>
      <c r="BB717" s="11"/>
      <c r="BC717" s="11"/>
      <c r="BD717" s="11"/>
      <c r="BE717" s="11"/>
      <c r="BF717" s="11"/>
      <c r="BG717" s="11"/>
      <c r="BH717" s="11"/>
      <c r="BI717" s="11"/>
      <c r="BJ717" s="11"/>
      <c r="BK717" s="11"/>
      <c r="BL717" s="11"/>
      <c r="BM717" s="11"/>
      <c r="BN717" s="11"/>
      <c r="BO717" s="11"/>
      <c r="BP717" s="11"/>
      <c r="BQ717" s="11"/>
      <c r="BR717" s="11"/>
      <c r="BS717" s="11"/>
      <c r="BT717" s="11"/>
      <c r="BU717" s="11"/>
      <c r="BV717" s="11"/>
      <c r="BW717" s="11"/>
      <c r="BX717" s="11"/>
      <c r="BY717" s="11"/>
      <c r="BZ717" s="11"/>
      <c r="CA717" s="11"/>
      <c r="CB717" s="11"/>
      <c r="CC717" s="11"/>
      <c r="CD717" s="11"/>
    </row>
    <row r="718" spans="1:82" x14ac:dyDescent="0.2">
      <c r="A718" s="11"/>
      <c r="B718" s="11"/>
      <c r="C718" s="11"/>
      <c r="D718" s="11"/>
      <c r="E718" s="11"/>
      <c r="F718" s="11"/>
      <c r="G718" s="11"/>
      <c r="H718" s="11"/>
      <c r="I718" s="11"/>
      <c r="J718" s="11"/>
      <c r="K718" s="11"/>
      <c r="L718" s="11"/>
      <c r="M718" s="11"/>
      <c r="N718" s="11"/>
      <c r="O718" s="11"/>
      <c r="P718" s="11"/>
      <c r="Q718" s="11"/>
      <c r="R718" s="11"/>
      <c r="S718" s="11"/>
      <c r="T718" s="11"/>
      <c r="U718" s="11"/>
      <c r="V718" s="11"/>
      <c r="W718" s="11"/>
      <c r="X718" s="11"/>
      <c r="Y718" s="11"/>
      <c r="Z718" s="11"/>
      <c r="AA718" s="11"/>
      <c r="AB718" s="11"/>
      <c r="AC718" s="11"/>
      <c r="AD718" s="11"/>
      <c r="AE718" s="11"/>
      <c r="AF718" s="11"/>
      <c r="AG718" s="11"/>
      <c r="AH718" s="11"/>
      <c r="AI718" s="11"/>
      <c r="AJ718" s="11"/>
      <c r="AK718" s="11"/>
      <c r="AL718" s="11"/>
      <c r="AM718" s="11"/>
      <c r="AN718" s="11"/>
      <c r="AO718" s="11"/>
      <c r="AP718" s="11"/>
      <c r="AQ718" s="11"/>
      <c r="AR718" s="11"/>
      <c r="AS718" s="11"/>
      <c r="AT718" s="11"/>
      <c r="AU718" s="11"/>
      <c r="AV718" s="11"/>
      <c r="AW718" s="11"/>
      <c r="AX718" s="11"/>
      <c r="AY718" s="11"/>
      <c r="AZ718" s="11"/>
      <c r="BA718" s="11"/>
      <c r="BB718" s="11"/>
      <c r="BC718" s="11"/>
      <c r="BD718" s="11"/>
      <c r="BE718" s="11"/>
      <c r="BF718" s="11"/>
      <c r="BG718" s="11"/>
      <c r="BH718" s="11"/>
      <c r="BI718" s="11"/>
      <c r="BJ718" s="11"/>
      <c r="BK718" s="11"/>
      <c r="BL718" s="11"/>
      <c r="BM718" s="11"/>
      <c r="BN718" s="11"/>
      <c r="BO718" s="11"/>
      <c r="BP718" s="11"/>
      <c r="BQ718" s="11"/>
      <c r="BR718" s="11"/>
      <c r="BS718" s="11"/>
      <c r="BT718" s="11"/>
      <c r="BU718" s="11"/>
      <c r="BV718" s="11"/>
      <c r="BW718" s="11"/>
      <c r="BX718" s="11"/>
      <c r="BY718" s="11"/>
      <c r="BZ718" s="11"/>
      <c r="CA718" s="11"/>
      <c r="CB718" s="11"/>
      <c r="CC718" s="11"/>
      <c r="CD718" s="11"/>
    </row>
    <row r="719" spans="1:82" x14ac:dyDescent="0.2">
      <c r="A719" s="11"/>
      <c r="B719" s="11"/>
      <c r="C719" s="11"/>
      <c r="D719" s="11"/>
      <c r="E719" s="11"/>
      <c r="F719" s="11"/>
      <c r="G719" s="11"/>
      <c r="H719" s="11"/>
      <c r="I719" s="11"/>
      <c r="J719" s="11"/>
      <c r="K719" s="11"/>
      <c r="L719" s="11"/>
      <c r="M719" s="11"/>
      <c r="N719" s="11"/>
      <c r="O719" s="11"/>
      <c r="P719" s="11"/>
      <c r="Q719" s="11"/>
      <c r="R719" s="11"/>
      <c r="S719" s="11"/>
      <c r="T719" s="11"/>
      <c r="U719" s="11"/>
      <c r="V719" s="11"/>
      <c r="W719" s="11"/>
      <c r="X719" s="11"/>
      <c r="Y719" s="11"/>
      <c r="Z719" s="11"/>
      <c r="AA719" s="11"/>
      <c r="AB719" s="11"/>
      <c r="AC719" s="11"/>
      <c r="AD719" s="11"/>
      <c r="AE719" s="11"/>
      <c r="AF719" s="11"/>
      <c r="AG719" s="11"/>
      <c r="AH719" s="11"/>
      <c r="AI719" s="11"/>
      <c r="AJ719" s="11"/>
      <c r="AK719" s="11"/>
      <c r="AL719" s="11"/>
      <c r="AM719" s="11"/>
      <c r="AN719" s="11"/>
      <c r="AO719" s="11"/>
      <c r="AP719" s="11"/>
      <c r="AQ719" s="11"/>
      <c r="AR719" s="11"/>
      <c r="AS719" s="11"/>
      <c r="AT719" s="11"/>
      <c r="AU719" s="11"/>
      <c r="AV719" s="11"/>
      <c r="AW719" s="11"/>
      <c r="AX719" s="11"/>
      <c r="AY719" s="11"/>
      <c r="AZ719" s="11"/>
      <c r="BA719" s="11"/>
      <c r="BB719" s="11"/>
      <c r="BC719" s="11"/>
      <c r="BD719" s="11"/>
      <c r="BE719" s="11"/>
      <c r="BF719" s="11"/>
      <c r="BG719" s="11"/>
      <c r="BH719" s="11"/>
      <c r="BI719" s="11"/>
      <c r="BJ719" s="11"/>
      <c r="BK719" s="11"/>
      <c r="BL719" s="11"/>
      <c r="BM719" s="11"/>
      <c r="BN719" s="11"/>
      <c r="BO719" s="11"/>
      <c r="BP719" s="11"/>
      <c r="BQ719" s="11"/>
      <c r="BR719" s="11"/>
      <c r="BS719" s="11"/>
      <c r="BT719" s="11"/>
      <c r="BU719" s="11"/>
      <c r="BV719" s="11"/>
      <c r="BW719" s="11"/>
      <c r="BX719" s="11"/>
      <c r="BY719" s="11"/>
      <c r="BZ719" s="11"/>
      <c r="CA719" s="11"/>
      <c r="CB719" s="11"/>
      <c r="CC719" s="11"/>
      <c r="CD719" s="11"/>
    </row>
    <row r="720" spans="1:82" x14ac:dyDescent="0.2">
      <c r="A720" s="11"/>
      <c r="B720" s="11"/>
      <c r="C720" s="11"/>
      <c r="D720" s="11"/>
      <c r="E720" s="11"/>
      <c r="F720" s="11"/>
      <c r="G720" s="11"/>
      <c r="H720" s="11"/>
      <c r="I720" s="11"/>
      <c r="J720" s="11"/>
      <c r="K720" s="11"/>
      <c r="L720" s="11"/>
      <c r="M720" s="11"/>
      <c r="N720" s="11"/>
      <c r="O720" s="11"/>
      <c r="P720" s="11"/>
      <c r="Q720" s="11"/>
      <c r="R720" s="11"/>
      <c r="S720" s="11"/>
      <c r="T720" s="11"/>
      <c r="U720" s="11"/>
      <c r="V720" s="11"/>
      <c r="W720" s="11"/>
      <c r="X720" s="11"/>
      <c r="Y720" s="11"/>
      <c r="Z720" s="11"/>
      <c r="AA720" s="11"/>
      <c r="AB720" s="11"/>
      <c r="AC720" s="11"/>
      <c r="AD720" s="11"/>
      <c r="AE720" s="11"/>
      <c r="AF720" s="11"/>
      <c r="AG720" s="11"/>
      <c r="AH720" s="11"/>
      <c r="AI720" s="11"/>
      <c r="AJ720" s="11"/>
      <c r="AK720" s="11"/>
      <c r="AL720" s="11"/>
      <c r="AM720" s="11"/>
      <c r="AN720" s="11"/>
      <c r="AO720" s="11"/>
      <c r="AP720" s="11"/>
      <c r="AQ720" s="11"/>
      <c r="AR720" s="11"/>
      <c r="AS720" s="11"/>
      <c r="AT720" s="11"/>
      <c r="AU720" s="11"/>
      <c r="AV720" s="11"/>
      <c r="AW720" s="11"/>
      <c r="AX720" s="11"/>
      <c r="AY720" s="11"/>
      <c r="AZ720" s="11"/>
      <c r="BA720" s="11"/>
      <c r="BB720" s="11"/>
      <c r="BC720" s="11"/>
      <c r="BD720" s="11"/>
      <c r="BE720" s="11"/>
      <c r="BF720" s="11"/>
      <c r="BG720" s="11"/>
      <c r="BH720" s="11"/>
      <c r="BI720" s="11"/>
      <c r="BJ720" s="11"/>
      <c r="BK720" s="11"/>
      <c r="BL720" s="11"/>
      <c r="BM720" s="11"/>
      <c r="BN720" s="11"/>
      <c r="BO720" s="11"/>
      <c r="BP720" s="11"/>
      <c r="BQ720" s="11"/>
      <c r="BR720" s="11"/>
      <c r="BS720" s="11"/>
      <c r="BT720" s="11"/>
      <c r="BU720" s="11"/>
      <c r="BV720" s="11"/>
      <c r="BW720" s="11"/>
      <c r="BX720" s="11"/>
      <c r="BY720" s="11"/>
      <c r="BZ720" s="11"/>
      <c r="CA720" s="11"/>
      <c r="CB720" s="11"/>
      <c r="CC720" s="11"/>
      <c r="CD720" s="11"/>
    </row>
    <row r="721" spans="1:82" x14ac:dyDescent="0.2">
      <c r="A721" s="11"/>
      <c r="B721" s="11"/>
      <c r="C721" s="11"/>
      <c r="D721" s="11"/>
      <c r="E721" s="11"/>
      <c r="F721" s="11"/>
      <c r="G721" s="11"/>
      <c r="H721" s="11"/>
      <c r="I721" s="11"/>
      <c r="J721" s="11"/>
      <c r="K721" s="11"/>
      <c r="L721" s="11"/>
      <c r="M721" s="11"/>
      <c r="N721" s="11"/>
      <c r="O721" s="11"/>
      <c r="P721" s="11"/>
      <c r="Q721" s="11"/>
      <c r="R721" s="11"/>
      <c r="S721" s="11"/>
      <c r="T721" s="11"/>
      <c r="U721" s="11"/>
      <c r="V721" s="11"/>
      <c r="W721" s="11"/>
      <c r="X721" s="11"/>
      <c r="Y721" s="11"/>
      <c r="Z721" s="11"/>
      <c r="AA721" s="11"/>
      <c r="AB721" s="11"/>
      <c r="AC721" s="11"/>
      <c r="AD721" s="11"/>
      <c r="AE721" s="11"/>
      <c r="AF721" s="11"/>
      <c r="AG721" s="11"/>
      <c r="AH721" s="11"/>
      <c r="AI721" s="11"/>
      <c r="AJ721" s="11"/>
      <c r="AK721" s="11"/>
      <c r="AL721" s="11"/>
      <c r="AM721" s="11"/>
      <c r="AN721" s="11"/>
      <c r="AO721" s="11"/>
      <c r="AP721" s="11"/>
      <c r="AQ721" s="11"/>
      <c r="AR721" s="11"/>
      <c r="AS721" s="11"/>
      <c r="AT721" s="11"/>
      <c r="AU721" s="11"/>
      <c r="AV721" s="11"/>
      <c r="AW721" s="11"/>
      <c r="AX721" s="11"/>
      <c r="AY721" s="11"/>
      <c r="AZ721" s="11"/>
      <c r="BA721" s="11"/>
      <c r="BB721" s="11"/>
      <c r="BC721" s="11"/>
      <c r="BD721" s="11"/>
      <c r="BE721" s="11"/>
      <c r="BF721" s="11"/>
      <c r="BG721" s="11"/>
      <c r="BH721" s="11"/>
      <c r="BI721" s="11"/>
      <c r="BJ721" s="11"/>
      <c r="BK721" s="11"/>
      <c r="BL721" s="11"/>
      <c r="BM721" s="11"/>
      <c r="BN721" s="11"/>
      <c r="BO721" s="11"/>
      <c r="BP721" s="11"/>
      <c r="BQ721" s="11"/>
      <c r="BR721" s="11"/>
      <c r="BS721" s="11"/>
      <c r="BT721" s="11"/>
      <c r="BU721" s="11"/>
      <c r="BV721" s="11"/>
      <c r="BW721" s="11"/>
      <c r="BX721" s="11"/>
      <c r="BY721" s="11"/>
      <c r="BZ721" s="11"/>
      <c r="CA721" s="11"/>
      <c r="CB721" s="11"/>
      <c r="CC721" s="11"/>
      <c r="CD721" s="11"/>
    </row>
    <row r="722" spans="1:82" x14ac:dyDescent="0.2">
      <c r="A722" s="11"/>
      <c r="B722" s="11"/>
      <c r="C722" s="11"/>
      <c r="D722" s="11"/>
      <c r="E722" s="11"/>
      <c r="F722" s="11"/>
      <c r="G722" s="11"/>
      <c r="H722" s="11"/>
      <c r="I722" s="11"/>
      <c r="J722" s="11"/>
      <c r="K722" s="11"/>
      <c r="L722" s="11"/>
      <c r="M722" s="11"/>
      <c r="N722" s="11"/>
      <c r="O722" s="11"/>
      <c r="P722" s="11"/>
      <c r="Q722" s="11"/>
      <c r="R722" s="11"/>
      <c r="S722" s="11"/>
      <c r="T722" s="11"/>
      <c r="U722" s="11"/>
      <c r="V722" s="11"/>
      <c r="W722" s="11"/>
      <c r="X722" s="11"/>
      <c r="Y722" s="11"/>
      <c r="Z722" s="11"/>
      <c r="AA722" s="11"/>
      <c r="AB722" s="11"/>
      <c r="AC722" s="11"/>
      <c r="AD722" s="11"/>
      <c r="AE722" s="11"/>
      <c r="AF722" s="11"/>
      <c r="AG722" s="11"/>
      <c r="AH722" s="11"/>
      <c r="AI722" s="11"/>
      <c r="AJ722" s="11"/>
      <c r="AK722" s="11"/>
      <c r="AL722" s="11"/>
      <c r="AM722" s="11"/>
      <c r="AN722" s="11"/>
      <c r="AO722" s="11"/>
      <c r="AP722" s="11"/>
      <c r="AQ722" s="11"/>
      <c r="AR722" s="11"/>
      <c r="AS722" s="11"/>
      <c r="AT722" s="11"/>
      <c r="AU722" s="11"/>
      <c r="AV722" s="11"/>
      <c r="AW722" s="11"/>
      <c r="AX722" s="11"/>
      <c r="AY722" s="11"/>
      <c r="AZ722" s="11"/>
      <c r="BA722" s="11"/>
      <c r="BB722" s="11"/>
      <c r="BC722" s="11"/>
      <c r="BD722" s="11"/>
      <c r="BE722" s="11"/>
      <c r="BF722" s="11"/>
      <c r="BG722" s="11"/>
      <c r="BH722" s="11"/>
      <c r="BI722" s="11"/>
      <c r="BJ722" s="11"/>
      <c r="BK722" s="11"/>
      <c r="BL722" s="11"/>
      <c r="BM722" s="11"/>
      <c r="BN722" s="11"/>
      <c r="BO722" s="11"/>
      <c r="BP722" s="11"/>
      <c r="BQ722" s="11"/>
      <c r="BR722" s="11"/>
      <c r="BS722" s="11"/>
      <c r="BT722" s="11"/>
      <c r="BU722" s="11"/>
      <c r="BV722" s="11"/>
      <c r="BW722" s="11"/>
      <c r="BX722" s="11"/>
      <c r="BY722" s="11"/>
      <c r="BZ722" s="11"/>
      <c r="CA722" s="11"/>
      <c r="CB722" s="11"/>
      <c r="CC722" s="11"/>
      <c r="CD722" s="11"/>
    </row>
    <row r="723" spans="1:82" x14ac:dyDescent="0.2">
      <c r="A723" s="11"/>
      <c r="B723" s="11"/>
      <c r="C723" s="11"/>
      <c r="D723" s="11"/>
      <c r="E723" s="11"/>
      <c r="F723" s="11"/>
      <c r="G723" s="11"/>
      <c r="H723" s="11"/>
      <c r="I723" s="11"/>
      <c r="J723" s="11"/>
      <c r="K723" s="11"/>
      <c r="L723" s="11"/>
      <c r="M723" s="11"/>
      <c r="N723" s="11"/>
      <c r="O723" s="11"/>
      <c r="P723" s="11"/>
      <c r="Q723" s="11"/>
      <c r="R723" s="11"/>
      <c r="S723" s="11"/>
      <c r="T723" s="11"/>
      <c r="U723" s="11"/>
      <c r="V723" s="11"/>
      <c r="W723" s="11"/>
      <c r="X723" s="11"/>
      <c r="Y723" s="11"/>
      <c r="Z723" s="11"/>
      <c r="AA723" s="11"/>
      <c r="AB723" s="11"/>
      <c r="AC723" s="11"/>
      <c r="AD723" s="11"/>
      <c r="AE723" s="11"/>
      <c r="AF723" s="11"/>
      <c r="AG723" s="11"/>
      <c r="AH723" s="11"/>
      <c r="AI723" s="11"/>
      <c r="AJ723" s="11"/>
      <c r="AK723" s="11"/>
      <c r="AL723" s="11"/>
      <c r="AM723" s="11"/>
      <c r="AN723" s="11"/>
      <c r="AO723" s="11"/>
      <c r="AP723" s="11"/>
      <c r="AQ723" s="11"/>
      <c r="AR723" s="11"/>
      <c r="AS723" s="11"/>
      <c r="AT723" s="11"/>
      <c r="AU723" s="11"/>
      <c r="AV723" s="11"/>
      <c r="AW723" s="11"/>
      <c r="AX723" s="11"/>
      <c r="AY723" s="11"/>
      <c r="AZ723" s="11"/>
      <c r="BA723" s="11"/>
      <c r="BB723" s="11"/>
      <c r="BC723" s="11"/>
      <c r="BD723" s="11"/>
      <c r="BE723" s="11"/>
      <c r="BF723" s="11"/>
      <c r="BG723" s="11"/>
      <c r="BH723" s="11"/>
      <c r="BI723" s="11"/>
      <c r="BJ723" s="11"/>
      <c r="BK723" s="11"/>
      <c r="BL723" s="11"/>
      <c r="BM723" s="11"/>
      <c r="BN723" s="11"/>
      <c r="BO723" s="11"/>
      <c r="BP723" s="11"/>
      <c r="BQ723" s="11"/>
      <c r="BR723" s="11"/>
      <c r="BS723" s="11"/>
      <c r="BT723" s="11"/>
      <c r="BU723" s="11"/>
      <c r="BV723" s="11"/>
      <c r="BW723" s="11"/>
      <c r="BX723" s="11"/>
      <c r="BY723" s="11"/>
      <c r="BZ723" s="11"/>
      <c r="CA723" s="11"/>
      <c r="CB723" s="11"/>
      <c r="CC723" s="11"/>
      <c r="CD723" s="11"/>
    </row>
    <row r="724" spans="1:82" x14ac:dyDescent="0.2">
      <c r="A724" s="11"/>
      <c r="B724" s="11"/>
      <c r="C724" s="11"/>
      <c r="D724" s="11"/>
      <c r="E724" s="11"/>
      <c r="F724" s="11"/>
      <c r="G724" s="11"/>
      <c r="H724" s="11"/>
      <c r="I724" s="11"/>
      <c r="J724" s="11"/>
      <c r="K724" s="11"/>
      <c r="L724" s="11"/>
      <c r="M724" s="11"/>
      <c r="N724" s="11"/>
      <c r="O724" s="11"/>
      <c r="P724" s="11"/>
      <c r="Q724" s="11"/>
      <c r="R724" s="11"/>
      <c r="S724" s="11"/>
      <c r="T724" s="11"/>
      <c r="U724" s="11"/>
      <c r="V724" s="11"/>
      <c r="W724" s="11"/>
      <c r="X724" s="11"/>
      <c r="Y724" s="11"/>
      <c r="Z724" s="11"/>
      <c r="AA724" s="11"/>
      <c r="AB724" s="11"/>
      <c r="AC724" s="11"/>
      <c r="AD724" s="11"/>
      <c r="AE724" s="11"/>
      <c r="AF724" s="11"/>
      <c r="AG724" s="11"/>
      <c r="AH724" s="11"/>
      <c r="AI724" s="11"/>
      <c r="AJ724" s="11"/>
      <c r="AK724" s="11"/>
      <c r="AL724" s="11"/>
      <c r="AM724" s="11"/>
      <c r="AN724" s="11"/>
      <c r="AO724" s="11"/>
      <c r="AP724" s="11"/>
      <c r="AQ724" s="11"/>
      <c r="AR724" s="11"/>
      <c r="AS724" s="11"/>
      <c r="AT724" s="11"/>
      <c r="AU724" s="11"/>
      <c r="AV724" s="11"/>
      <c r="AW724" s="11"/>
      <c r="AX724" s="11"/>
      <c r="AY724" s="11"/>
      <c r="AZ724" s="11"/>
      <c r="BA724" s="11"/>
      <c r="BB724" s="11"/>
      <c r="BC724" s="11"/>
      <c r="BD724" s="11"/>
      <c r="BE724" s="11"/>
      <c r="BF724" s="11"/>
      <c r="BG724" s="11"/>
      <c r="BH724" s="11"/>
      <c r="BI724" s="11"/>
      <c r="BJ724" s="11"/>
      <c r="BK724" s="11"/>
      <c r="BL724" s="11"/>
      <c r="BM724" s="11"/>
      <c r="BN724" s="11"/>
      <c r="BO724" s="11"/>
      <c r="BP724" s="11"/>
      <c r="BQ724" s="11"/>
      <c r="BR724" s="11"/>
      <c r="BS724" s="11"/>
      <c r="BT724" s="11"/>
      <c r="BU724" s="11"/>
      <c r="BV724" s="11"/>
      <c r="BW724" s="11"/>
      <c r="BX724" s="11"/>
      <c r="BY724" s="11"/>
      <c r="BZ724" s="11"/>
      <c r="CA724" s="11"/>
      <c r="CB724" s="11"/>
      <c r="CC724" s="11"/>
      <c r="CD724" s="11"/>
    </row>
    <row r="725" spans="1:82" x14ac:dyDescent="0.2">
      <c r="A725" s="11"/>
      <c r="B725" s="11"/>
      <c r="C725" s="11"/>
      <c r="D725" s="11"/>
      <c r="E725" s="11"/>
      <c r="F725" s="11"/>
      <c r="G725" s="11"/>
      <c r="H725" s="11"/>
      <c r="I725" s="11"/>
      <c r="J725" s="11"/>
      <c r="K725" s="11"/>
      <c r="L725" s="11"/>
      <c r="M725" s="11"/>
      <c r="N725" s="11"/>
      <c r="O725" s="11"/>
      <c r="P725" s="11"/>
      <c r="Q725" s="11"/>
      <c r="R725" s="11"/>
      <c r="S725" s="11"/>
      <c r="T725" s="11"/>
      <c r="U725" s="11"/>
      <c r="V725" s="11"/>
      <c r="W725" s="11"/>
      <c r="X725" s="11"/>
      <c r="Y725" s="11"/>
      <c r="Z725" s="11"/>
      <c r="AA725" s="11"/>
      <c r="AB725" s="11"/>
      <c r="AC725" s="11"/>
      <c r="AD725" s="11"/>
      <c r="AE725" s="11"/>
      <c r="AF725" s="11"/>
      <c r="AG725" s="11"/>
      <c r="AH725" s="11"/>
      <c r="AI725" s="11"/>
      <c r="AJ725" s="11"/>
      <c r="AK725" s="11"/>
      <c r="AL725" s="11"/>
      <c r="AM725" s="11"/>
      <c r="AN725" s="11"/>
      <c r="AO725" s="11"/>
      <c r="AP725" s="11"/>
      <c r="AQ725" s="11"/>
      <c r="AR725" s="11"/>
      <c r="AS725" s="11"/>
      <c r="AT725" s="11"/>
      <c r="AU725" s="11"/>
      <c r="AV725" s="11"/>
      <c r="AW725" s="11"/>
      <c r="AX725" s="11"/>
      <c r="AY725" s="11"/>
      <c r="AZ725" s="11"/>
      <c r="BA725" s="11"/>
      <c r="BB725" s="11"/>
      <c r="BC725" s="11"/>
      <c r="BD725" s="11"/>
      <c r="BE725" s="11"/>
      <c r="BF725" s="11"/>
      <c r="BG725" s="11"/>
      <c r="BH725" s="11"/>
      <c r="BI725" s="11"/>
      <c r="BJ725" s="11"/>
      <c r="BK725" s="11"/>
      <c r="BL725" s="11"/>
      <c r="BM725" s="11"/>
      <c r="BN725" s="11"/>
      <c r="BO725" s="11"/>
      <c r="BP725" s="11"/>
      <c r="BQ725" s="11"/>
      <c r="BR725" s="11"/>
      <c r="BS725" s="11"/>
      <c r="BT725" s="11"/>
      <c r="BU725" s="11"/>
      <c r="BV725" s="11"/>
      <c r="BW725" s="11"/>
      <c r="BX725" s="11"/>
      <c r="BY725" s="11"/>
      <c r="BZ725" s="11"/>
      <c r="CA725" s="11"/>
      <c r="CB725" s="11"/>
      <c r="CC725" s="11"/>
      <c r="CD725" s="11"/>
    </row>
    <row r="726" spans="1:82" x14ac:dyDescent="0.2">
      <c r="A726" s="11"/>
      <c r="B726" s="11"/>
      <c r="C726" s="11"/>
      <c r="D726" s="11"/>
      <c r="E726" s="11"/>
      <c r="F726" s="11"/>
      <c r="G726" s="11"/>
      <c r="H726" s="11"/>
      <c r="I726" s="11"/>
      <c r="J726" s="11"/>
      <c r="K726" s="11"/>
      <c r="L726" s="11"/>
      <c r="M726" s="11"/>
      <c r="N726" s="11"/>
      <c r="O726" s="11"/>
      <c r="P726" s="11"/>
      <c r="Q726" s="11"/>
      <c r="R726" s="11"/>
      <c r="S726" s="11"/>
      <c r="T726" s="11"/>
      <c r="U726" s="11"/>
      <c r="V726" s="11"/>
      <c r="W726" s="11"/>
      <c r="X726" s="11"/>
      <c r="Y726" s="11"/>
      <c r="Z726" s="11"/>
      <c r="AA726" s="11"/>
      <c r="AB726" s="11"/>
      <c r="AC726" s="11"/>
      <c r="AD726" s="11"/>
      <c r="AE726" s="11"/>
      <c r="AF726" s="11"/>
      <c r="AG726" s="11"/>
      <c r="AH726" s="11"/>
      <c r="AI726" s="11"/>
      <c r="AJ726" s="11"/>
      <c r="AK726" s="11"/>
      <c r="AL726" s="11"/>
      <c r="AM726" s="11"/>
      <c r="AN726" s="11"/>
      <c r="AO726" s="11"/>
      <c r="AP726" s="11"/>
      <c r="AQ726" s="11"/>
      <c r="AR726" s="11"/>
      <c r="AS726" s="11"/>
      <c r="AT726" s="11"/>
      <c r="AU726" s="11"/>
      <c r="AV726" s="11"/>
      <c r="AW726" s="11"/>
      <c r="AX726" s="11"/>
      <c r="AY726" s="11"/>
      <c r="AZ726" s="11"/>
      <c r="BA726" s="11"/>
      <c r="BB726" s="11"/>
      <c r="BC726" s="11"/>
      <c r="BD726" s="11"/>
      <c r="BE726" s="11"/>
      <c r="BF726" s="11"/>
      <c r="BG726" s="11"/>
      <c r="BH726" s="11"/>
      <c r="BI726" s="11"/>
      <c r="BJ726" s="11"/>
      <c r="BK726" s="11"/>
      <c r="BL726" s="11"/>
      <c r="BM726" s="11"/>
      <c r="BN726" s="11"/>
      <c r="BO726" s="11"/>
      <c r="BP726" s="11"/>
      <c r="BQ726" s="11"/>
      <c r="BR726" s="11"/>
      <c r="BS726" s="11"/>
      <c r="BT726" s="11"/>
      <c r="BU726" s="11"/>
      <c r="BV726" s="11"/>
      <c r="BW726" s="11"/>
      <c r="BX726" s="11"/>
      <c r="BY726" s="11"/>
      <c r="BZ726" s="11"/>
      <c r="CA726" s="11"/>
      <c r="CB726" s="11"/>
      <c r="CC726" s="11"/>
      <c r="CD726" s="11"/>
    </row>
    <row r="727" spans="1:82" x14ac:dyDescent="0.2">
      <c r="A727" s="11"/>
      <c r="B727" s="11"/>
      <c r="C727" s="11"/>
      <c r="D727" s="11"/>
      <c r="E727" s="11"/>
      <c r="F727" s="11"/>
      <c r="G727" s="11"/>
      <c r="H727" s="11"/>
      <c r="I727" s="11"/>
      <c r="J727" s="11"/>
      <c r="K727" s="11"/>
      <c r="L727" s="11"/>
      <c r="M727" s="11"/>
      <c r="N727" s="11"/>
      <c r="O727" s="11"/>
      <c r="P727" s="11"/>
      <c r="Q727" s="11"/>
      <c r="R727" s="11"/>
      <c r="S727" s="11"/>
      <c r="T727" s="11"/>
      <c r="U727" s="11"/>
      <c r="V727" s="11"/>
      <c r="W727" s="11"/>
      <c r="X727" s="11"/>
      <c r="Y727" s="11"/>
      <c r="Z727" s="11"/>
      <c r="AA727" s="11"/>
      <c r="AB727" s="11"/>
      <c r="AC727" s="11"/>
      <c r="AD727" s="11"/>
      <c r="AE727" s="11"/>
      <c r="AF727" s="11"/>
      <c r="AG727" s="11"/>
      <c r="AH727" s="11"/>
      <c r="AI727" s="11"/>
      <c r="AJ727" s="11"/>
      <c r="AK727" s="11"/>
      <c r="AL727" s="11"/>
      <c r="AM727" s="11"/>
      <c r="AN727" s="11"/>
      <c r="AO727" s="11"/>
      <c r="AP727" s="11"/>
      <c r="AQ727" s="11"/>
      <c r="AR727" s="11"/>
      <c r="AS727" s="11"/>
      <c r="AT727" s="11"/>
      <c r="AU727" s="11"/>
      <c r="AV727" s="11"/>
      <c r="AW727" s="11"/>
      <c r="AX727" s="11"/>
      <c r="AY727" s="11"/>
      <c r="AZ727" s="11"/>
      <c r="BA727" s="11"/>
      <c r="BB727" s="11"/>
      <c r="BC727" s="11"/>
      <c r="BD727" s="11"/>
      <c r="BE727" s="11"/>
      <c r="BF727" s="11"/>
      <c r="BG727" s="11"/>
      <c r="BH727" s="11"/>
      <c r="BI727" s="11"/>
      <c r="BJ727" s="11"/>
      <c r="BK727" s="11"/>
      <c r="BL727" s="11"/>
      <c r="BM727" s="11"/>
      <c r="BN727" s="11"/>
      <c r="BO727" s="11"/>
      <c r="BP727" s="11"/>
      <c r="BQ727" s="11"/>
      <c r="BR727" s="11"/>
      <c r="BS727" s="11"/>
      <c r="BT727" s="11"/>
      <c r="BU727" s="11"/>
      <c r="BV727" s="11"/>
      <c r="BW727" s="11"/>
      <c r="BX727" s="11"/>
      <c r="BY727" s="11"/>
      <c r="BZ727" s="11"/>
      <c r="CA727" s="11"/>
      <c r="CB727" s="11"/>
      <c r="CC727" s="11"/>
      <c r="CD727" s="11"/>
    </row>
    <row r="728" spans="1:82" x14ac:dyDescent="0.2">
      <c r="A728" s="11"/>
      <c r="B728" s="11"/>
      <c r="C728" s="11"/>
      <c r="D728" s="11"/>
      <c r="E728" s="11"/>
      <c r="F728" s="11"/>
      <c r="G728" s="11"/>
      <c r="H728" s="11"/>
      <c r="I728" s="11"/>
      <c r="J728" s="11"/>
      <c r="K728" s="11"/>
      <c r="L728" s="11"/>
      <c r="M728" s="11"/>
      <c r="N728" s="11"/>
      <c r="O728" s="11"/>
      <c r="P728" s="11"/>
      <c r="Q728" s="11"/>
      <c r="R728" s="11"/>
      <c r="S728" s="11"/>
      <c r="T728" s="11"/>
      <c r="U728" s="11"/>
      <c r="V728" s="11"/>
      <c r="W728" s="11"/>
      <c r="X728" s="11"/>
      <c r="Y728" s="11"/>
      <c r="Z728" s="11"/>
      <c r="AA728" s="11"/>
      <c r="AB728" s="11"/>
      <c r="AC728" s="11"/>
      <c r="AD728" s="11"/>
      <c r="AE728" s="11"/>
      <c r="AF728" s="11"/>
      <c r="AG728" s="11"/>
      <c r="AH728" s="11"/>
      <c r="AI728" s="11"/>
      <c r="AJ728" s="11"/>
      <c r="AK728" s="11"/>
      <c r="AL728" s="11"/>
      <c r="AM728" s="11"/>
      <c r="AN728" s="11"/>
      <c r="AO728" s="11"/>
      <c r="AP728" s="11"/>
      <c r="AQ728" s="11"/>
      <c r="AR728" s="11"/>
      <c r="AS728" s="11"/>
      <c r="AT728" s="11"/>
      <c r="AU728" s="11"/>
      <c r="AV728" s="11"/>
      <c r="AW728" s="11"/>
      <c r="AX728" s="11"/>
      <c r="AY728" s="11"/>
      <c r="AZ728" s="11"/>
      <c r="BA728" s="11"/>
      <c r="BB728" s="11"/>
      <c r="BC728" s="11"/>
      <c r="BD728" s="11"/>
      <c r="BE728" s="11"/>
      <c r="BF728" s="11"/>
      <c r="BG728" s="11"/>
      <c r="BH728" s="11"/>
      <c r="BI728" s="11"/>
      <c r="BJ728" s="11"/>
      <c r="BK728" s="11"/>
      <c r="BL728" s="11"/>
      <c r="BM728" s="11"/>
      <c r="BN728" s="11"/>
      <c r="BO728" s="11"/>
      <c r="BP728" s="11"/>
      <c r="BQ728" s="11"/>
      <c r="BR728" s="11"/>
      <c r="BS728" s="11"/>
      <c r="BT728" s="11"/>
      <c r="BU728" s="11"/>
      <c r="BV728" s="11"/>
      <c r="BW728" s="11"/>
      <c r="BX728" s="11"/>
      <c r="BY728" s="11"/>
      <c r="BZ728" s="11"/>
      <c r="CA728" s="11"/>
      <c r="CB728" s="11"/>
      <c r="CC728" s="11"/>
      <c r="CD728" s="11"/>
    </row>
    <row r="729" spans="1:82" x14ac:dyDescent="0.2">
      <c r="A729" s="11"/>
      <c r="B729" s="11"/>
      <c r="C729" s="11"/>
      <c r="D729" s="11"/>
      <c r="E729" s="11"/>
      <c r="F729" s="11"/>
      <c r="G729" s="11"/>
      <c r="H729" s="11"/>
      <c r="I729" s="11"/>
      <c r="J729" s="11"/>
      <c r="K729" s="11"/>
      <c r="L729" s="11"/>
      <c r="M729" s="11"/>
      <c r="N729" s="11"/>
      <c r="O729" s="11"/>
      <c r="P729" s="11"/>
      <c r="Q729" s="11"/>
      <c r="R729" s="11"/>
      <c r="S729" s="11"/>
      <c r="T729" s="11"/>
      <c r="U729" s="11"/>
      <c r="V729" s="11"/>
      <c r="W729" s="11"/>
      <c r="X729" s="11"/>
      <c r="Y729" s="11"/>
      <c r="Z729" s="11"/>
      <c r="AA729" s="11"/>
      <c r="AB729" s="11"/>
      <c r="AC729" s="11"/>
      <c r="AD729" s="11"/>
      <c r="AE729" s="11"/>
      <c r="AF729" s="11"/>
      <c r="AG729" s="11"/>
      <c r="AH729" s="11"/>
      <c r="AI729" s="11"/>
      <c r="AJ729" s="11"/>
      <c r="AK729" s="11"/>
      <c r="AL729" s="11"/>
      <c r="AM729" s="11"/>
      <c r="AN729" s="11"/>
      <c r="AO729" s="11"/>
      <c r="AP729" s="11"/>
      <c r="AQ729" s="11"/>
      <c r="AR729" s="11"/>
      <c r="AS729" s="11"/>
      <c r="AT729" s="11"/>
      <c r="AU729" s="11"/>
      <c r="AV729" s="11"/>
      <c r="AW729" s="11"/>
      <c r="AX729" s="11"/>
      <c r="AY729" s="11"/>
      <c r="AZ729" s="11"/>
      <c r="BA729" s="11"/>
      <c r="BB729" s="11"/>
      <c r="BC729" s="11"/>
      <c r="BD729" s="11"/>
      <c r="BE729" s="11"/>
      <c r="BF729" s="11"/>
      <c r="BG729" s="11"/>
      <c r="BH729" s="11"/>
      <c r="BI729" s="11"/>
      <c r="BJ729" s="11"/>
      <c r="BK729" s="11"/>
      <c r="BL729" s="11"/>
      <c r="BM729" s="11"/>
      <c r="BN729" s="11"/>
      <c r="BO729" s="11"/>
      <c r="BP729" s="11"/>
      <c r="BQ729" s="11"/>
      <c r="BR729" s="11"/>
      <c r="BS729" s="11"/>
      <c r="BT729" s="11"/>
      <c r="BU729" s="11"/>
      <c r="BV729" s="11"/>
      <c r="BW729" s="11"/>
      <c r="BX729" s="11"/>
      <c r="BY729" s="11"/>
      <c r="BZ729" s="11"/>
      <c r="CA729" s="11"/>
      <c r="CB729" s="11"/>
      <c r="CC729" s="11"/>
      <c r="CD729" s="11"/>
    </row>
    <row r="730" spans="1:82" x14ac:dyDescent="0.2">
      <c r="A730" s="11"/>
      <c r="B730" s="11"/>
      <c r="C730" s="11"/>
      <c r="D730" s="11"/>
      <c r="E730" s="11"/>
      <c r="F730" s="11"/>
      <c r="G730" s="11"/>
      <c r="H730" s="11"/>
      <c r="I730" s="11"/>
      <c r="J730" s="11"/>
      <c r="K730" s="11"/>
      <c r="L730" s="11"/>
      <c r="M730" s="11"/>
      <c r="N730" s="11"/>
      <c r="O730" s="11"/>
      <c r="P730" s="11"/>
      <c r="Q730" s="11"/>
      <c r="R730" s="11"/>
      <c r="S730" s="11"/>
      <c r="T730" s="11"/>
      <c r="U730" s="11"/>
      <c r="V730" s="11"/>
      <c r="W730" s="11"/>
      <c r="X730" s="11"/>
      <c r="Y730" s="11"/>
      <c r="Z730" s="11"/>
      <c r="AA730" s="11"/>
      <c r="AB730" s="11"/>
      <c r="AC730" s="11"/>
      <c r="AD730" s="11"/>
      <c r="AE730" s="11"/>
      <c r="AF730" s="11"/>
      <c r="AG730" s="11"/>
      <c r="AH730" s="11"/>
      <c r="AI730" s="11"/>
      <c r="AJ730" s="11"/>
      <c r="AK730" s="11"/>
      <c r="AL730" s="11"/>
      <c r="AM730" s="11"/>
      <c r="AN730" s="11"/>
      <c r="AO730" s="11"/>
      <c r="AP730" s="11"/>
      <c r="AQ730" s="11"/>
      <c r="AR730" s="11"/>
      <c r="AS730" s="11"/>
      <c r="AT730" s="11"/>
      <c r="AU730" s="11"/>
      <c r="AV730" s="11"/>
      <c r="AW730" s="11"/>
      <c r="AX730" s="11"/>
      <c r="AY730" s="11"/>
      <c r="AZ730" s="11"/>
      <c r="BA730" s="11"/>
      <c r="BB730" s="11"/>
      <c r="BC730" s="11"/>
      <c r="BD730" s="11"/>
      <c r="BE730" s="11"/>
      <c r="BF730" s="11"/>
      <c r="BG730" s="11"/>
      <c r="BH730" s="11"/>
      <c r="BI730" s="11"/>
      <c r="BJ730" s="11"/>
      <c r="BK730" s="11"/>
      <c r="BL730" s="11"/>
      <c r="BM730" s="11"/>
      <c r="BN730" s="11"/>
      <c r="BO730" s="11"/>
      <c r="BP730" s="11"/>
      <c r="BQ730" s="11"/>
      <c r="BR730" s="11"/>
      <c r="BS730" s="11"/>
      <c r="BT730" s="11"/>
      <c r="BU730" s="11"/>
      <c r="BV730" s="11"/>
      <c r="BW730" s="11"/>
      <c r="BX730" s="11"/>
      <c r="BY730" s="11"/>
      <c r="BZ730" s="11"/>
      <c r="CA730" s="11"/>
      <c r="CB730" s="11"/>
      <c r="CC730" s="11"/>
      <c r="CD730" s="11"/>
    </row>
    <row r="731" spans="1:82" x14ac:dyDescent="0.2">
      <c r="A731" s="11"/>
      <c r="B731" s="11"/>
      <c r="C731" s="11"/>
      <c r="D731" s="11"/>
      <c r="E731" s="11"/>
      <c r="F731" s="11"/>
      <c r="G731" s="11"/>
      <c r="H731" s="11"/>
      <c r="I731" s="11"/>
      <c r="J731" s="11"/>
      <c r="K731" s="11"/>
      <c r="L731" s="11"/>
      <c r="M731" s="11"/>
      <c r="N731" s="11"/>
      <c r="O731" s="11"/>
      <c r="P731" s="11"/>
      <c r="Q731" s="11"/>
      <c r="R731" s="11"/>
      <c r="S731" s="11"/>
      <c r="T731" s="11"/>
      <c r="U731" s="11"/>
      <c r="V731" s="11"/>
      <c r="W731" s="11"/>
      <c r="X731" s="11"/>
      <c r="Y731" s="11"/>
      <c r="Z731" s="11"/>
      <c r="AA731" s="11"/>
      <c r="AB731" s="11"/>
      <c r="AC731" s="11"/>
      <c r="AD731" s="11"/>
      <c r="AE731" s="11"/>
      <c r="AF731" s="11"/>
      <c r="AG731" s="11"/>
      <c r="AH731" s="11"/>
      <c r="AI731" s="11"/>
      <c r="AJ731" s="11"/>
      <c r="AK731" s="11"/>
      <c r="AL731" s="11"/>
      <c r="AM731" s="11"/>
      <c r="AN731" s="11"/>
      <c r="AO731" s="11"/>
      <c r="AP731" s="11"/>
      <c r="AQ731" s="11"/>
      <c r="AR731" s="11"/>
      <c r="AS731" s="11"/>
      <c r="AT731" s="11"/>
      <c r="AU731" s="11"/>
      <c r="AV731" s="11"/>
      <c r="AW731" s="11"/>
      <c r="AX731" s="11"/>
      <c r="AY731" s="11"/>
      <c r="AZ731" s="11"/>
      <c r="BA731" s="11"/>
      <c r="BB731" s="11"/>
      <c r="BC731" s="11"/>
      <c r="BD731" s="11"/>
      <c r="BE731" s="11"/>
      <c r="BF731" s="11"/>
      <c r="BG731" s="11"/>
      <c r="BH731" s="11"/>
      <c r="BI731" s="11"/>
      <c r="BJ731" s="11"/>
      <c r="BK731" s="11"/>
      <c r="BL731" s="11"/>
      <c r="BM731" s="11"/>
      <c r="BN731" s="11"/>
      <c r="BO731" s="11"/>
      <c r="BP731" s="11"/>
      <c r="BQ731" s="11"/>
      <c r="BR731" s="11"/>
      <c r="BS731" s="11"/>
      <c r="BT731" s="11"/>
      <c r="BU731" s="11"/>
      <c r="BV731" s="11"/>
      <c r="BW731" s="11"/>
      <c r="BX731" s="11"/>
      <c r="BY731" s="11"/>
      <c r="BZ731" s="11"/>
      <c r="CA731" s="11"/>
      <c r="CB731" s="11"/>
      <c r="CC731" s="11"/>
      <c r="CD731" s="11"/>
    </row>
    <row r="732" spans="1:82" x14ac:dyDescent="0.2">
      <c r="A732" s="11"/>
      <c r="B732" s="11"/>
      <c r="C732" s="11"/>
      <c r="D732" s="11"/>
      <c r="E732" s="11"/>
      <c r="F732" s="11"/>
      <c r="G732" s="11"/>
      <c r="H732" s="11"/>
      <c r="I732" s="11"/>
      <c r="J732" s="11"/>
      <c r="K732" s="11"/>
      <c r="L732" s="11"/>
      <c r="M732" s="11"/>
      <c r="N732" s="11"/>
      <c r="O732" s="11"/>
      <c r="P732" s="11"/>
      <c r="Q732" s="11"/>
      <c r="R732" s="11"/>
      <c r="S732" s="11"/>
      <c r="T732" s="11"/>
      <c r="U732" s="11"/>
      <c r="V732" s="11"/>
      <c r="W732" s="11"/>
      <c r="X732" s="11"/>
      <c r="Y732" s="11"/>
      <c r="Z732" s="11"/>
      <c r="AA732" s="11"/>
      <c r="AB732" s="11"/>
      <c r="AC732" s="11"/>
      <c r="AD732" s="11"/>
      <c r="AE732" s="11"/>
      <c r="AF732" s="11"/>
      <c r="AG732" s="11"/>
      <c r="AH732" s="11"/>
      <c r="AI732" s="11"/>
      <c r="AJ732" s="11"/>
      <c r="AK732" s="11"/>
      <c r="AL732" s="11"/>
      <c r="AM732" s="11"/>
      <c r="AN732" s="11"/>
      <c r="AO732" s="11"/>
      <c r="AP732" s="11"/>
      <c r="AQ732" s="11"/>
      <c r="AR732" s="11"/>
      <c r="AS732" s="11"/>
      <c r="AT732" s="11"/>
      <c r="AU732" s="11"/>
      <c r="AV732" s="11"/>
      <c r="AW732" s="11"/>
      <c r="AX732" s="11"/>
      <c r="AY732" s="11"/>
      <c r="AZ732" s="11"/>
      <c r="BA732" s="11"/>
      <c r="BB732" s="11"/>
      <c r="BC732" s="11"/>
      <c r="BD732" s="11"/>
      <c r="BE732" s="11"/>
      <c r="BF732" s="11"/>
      <c r="BG732" s="11"/>
      <c r="BH732" s="11"/>
      <c r="BI732" s="11"/>
      <c r="BJ732" s="11"/>
      <c r="BK732" s="11"/>
      <c r="BL732" s="11"/>
      <c r="BM732" s="11"/>
      <c r="BN732" s="11"/>
      <c r="BO732" s="11"/>
      <c r="BP732" s="11"/>
      <c r="BQ732" s="11"/>
      <c r="BR732" s="11"/>
      <c r="BS732" s="11"/>
      <c r="BT732" s="11"/>
      <c r="BU732" s="11"/>
      <c r="BV732" s="11"/>
      <c r="BW732" s="11"/>
      <c r="BX732" s="11"/>
      <c r="BY732" s="11"/>
      <c r="BZ732" s="11"/>
      <c r="CA732" s="11"/>
      <c r="CB732" s="11"/>
      <c r="CC732" s="11"/>
      <c r="CD732" s="11"/>
    </row>
    <row r="733" spans="1:82" x14ac:dyDescent="0.2">
      <c r="A733" s="11"/>
      <c r="B733" s="11"/>
      <c r="C733" s="11"/>
      <c r="D733" s="11"/>
      <c r="E733" s="11"/>
      <c r="F733" s="11"/>
      <c r="G733" s="11"/>
      <c r="H733" s="11"/>
      <c r="I733" s="11"/>
      <c r="J733" s="11"/>
      <c r="K733" s="11"/>
      <c r="L733" s="11"/>
      <c r="M733" s="11"/>
      <c r="N733" s="11"/>
      <c r="O733" s="11"/>
      <c r="P733" s="11"/>
      <c r="Q733" s="11"/>
      <c r="R733" s="11"/>
      <c r="S733" s="11"/>
      <c r="T733" s="11"/>
      <c r="U733" s="11"/>
      <c r="V733" s="11"/>
      <c r="W733" s="11"/>
      <c r="X733" s="11"/>
      <c r="Y733" s="11"/>
      <c r="Z733" s="11"/>
      <c r="AA733" s="11"/>
      <c r="AB733" s="11"/>
      <c r="AC733" s="11"/>
      <c r="AD733" s="11"/>
      <c r="AE733" s="11"/>
      <c r="AF733" s="11"/>
      <c r="AG733" s="11"/>
      <c r="AH733" s="11"/>
      <c r="AI733" s="11"/>
      <c r="AJ733" s="11"/>
      <c r="AK733" s="11"/>
      <c r="AL733" s="11"/>
      <c r="AM733" s="11"/>
      <c r="AN733" s="11"/>
      <c r="AO733" s="11"/>
      <c r="AP733" s="11"/>
      <c r="AQ733" s="11"/>
      <c r="AR733" s="11"/>
      <c r="AS733" s="11"/>
      <c r="AT733" s="11"/>
      <c r="AU733" s="11"/>
      <c r="AV733" s="11"/>
      <c r="AW733" s="11"/>
      <c r="AX733" s="11"/>
      <c r="AY733" s="11"/>
      <c r="AZ733" s="11"/>
      <c r="BA733" s="11"/>
      <c r="BB733" s="11"/>
      <c r="BC733" s="11"/>
      <c r="BD733" s="11"/>
      <c r="BE733" s="11"/>
      <c r="BF733" s="11"/>
      <c r="BG733" s="11"/>
      <c r="BH733" s="11"/>
      <c r="BI733" s="11"/>
      <c r="BJ733" s="11"/>
      <c r="BK733" s="11"/>
      <c r="BL733" s="11"/>
      <c r="BM733" s="11"/>
      <c r="BN733" s="11"/>
      <c r="BO733" s="11"/>
      <c r="BP733" s="11"/>
      <c r="BQ733" s="11"/>
      <c r="BR733" s="11"/>
      <c r="BS733" s="11"/>
      <c r="BT733" s="11"/>
      <c r="BU733" s="11"/>
      <c r="BV733" s="11"/>
      <c r="BW733" s="11"/>
      <c r="BX733" s="11"/>
      <c r="BY733" s="11"/>
      <c r="BZ733" s="11"/>
      <c r="CA733" s="11"/>
      <c r="CB733" s="11"/>
      <c r="CC733" s="11"/>
      <c r="CD733" s="11"/>
    </row>
    <row r="734" spans="1:82" x14ac:dyDescent="0.2">
      <c r="A734" s="11"/>
      <c r="B734" s="11"/>
      <c r="C734" s="11"/>
      <c r="D734" s="11"/>
      <c r="E734" s="11"/>
      <c r="F734" s="11"/>
      <c r="G734" s="11"/>
      <c r="H734" s="11"/>
      <c r="I734" s="11"/>
      <c r="J734" s="11"/>
      <c r="K734" s="11"/>
      <c r="L734" s="11"/>
      <c r="M734" s="11"/>
      <c r="N734" s="11"/>
      <c r="O734" s="11"/>
      <c r="P734" s="11"/>
      <c r="Q734" s="11"/>
      <c r="R734" s="11"/>
      <c r="S734" s="11"/>
      <c r="T734" s="11"/>
      <c r="U734" s="11"/>
      <c r="V734" s="11"/>
      <c r="W734" s="11"/>
      <c r="X734" s="11"/>
      <c r="Y734" s="11"/>
      <c r="Z734" s="11"/>
      <c r="AA734" s="11"/>
      <c r="AB734" s="11"/>
      <c r="AC734" s="11"/>
      <c r="AD734" s="11"/>
      <c r="AE734" s="11"/>
      <c r="AF734" s="11"/>
      <c r="AG734" s="11"/>
      <c r="AH734" s="11"/>
      <c r="AI734" s="11"/>
      <c r="AJ734" s="11"/>
      <c r="AK734" s="11"/>
      <c r="AL734" s="11"/>
      <c r="AM734" s="11"/>
      <c r="AN734" s="11"/>
      <c r="AO734" s="11"/>
      <c r="AP734" s="11"/>
      <c r="AQ734" s="11"/>
      <c r="AR734" s="11"/>
      <c r="AS734" s="11"/>
      <c r="AT734" s="11"/>
      <c r="AU734" s="11"/>
      <c r="AV734" s="11"/>
      <c r="AW734" s="11"/>
      <c r="AX734" s="11"/>
      <c r="AY734" s="11"/>
      <c r="AZ734" s="11"/>
      <c r="BA734" s="11"/>
      <c r="BB734" s="11"/>
      <c r="BC734" s="11"/>
      <c r="BD734" s="11"/>
      <c r="BE734" s="11"/>
      <c r="BF734" s="11"/>
      <c r="BG734" s="11"/>
      <c r="BH734" s="11"/>
      <c r="BI734" s="11"/>
      <c r="BJ734" s="11"/>
      <c r="BK734" s="11"/>
      <c r="BL734" s="11"/>
      <c r="BM734" s="11"/>
      <c r="BN734" s="11"/>
      <c r="BO734" s="11"/>
      <c r="BP734" s="11"/>
      <c r="BQ734" s="11"/>
      <c r="BR734" s="11"/>
      <c r="BS734" s="11"/>
      <c r="BT734" s="11"/>
      <c r="BU734" s="11"/>
      <c r="BV734" s="11"/>
      <c r="BW734" s="11"/>
      <c r="BX734" s="11"/>
      <c r="BY734" s="11"/>
      <c r="BZ734" s="11"/>
      <c r="CA734" s="11"/>
      <c r="CB734" s="11"/>
      <c r="CC734" s="11"/>
      <c r="CD734" s="11"/>
    </row>
    <row r="735" spans="1:82" x14ac:dyDescent="0.2">
      <c r="A735" s="11"/>
      <c r="B735" s="11"/>
      <c r="C735" s="11"/>
      <c r="D735" s="11"/>
      <c r="E735" s="11"/>
      <c r="F735" s="11"/>
      <c r="G735" s="11"/>
      <c r="H735" s="11"/>
      <c r="I735" s="11"/>
      <c r="J735" s="11"/>
      <c r="K735" s="11"/>
      <c r="L735" s="11"/>
      <c r="M735" s="11"/>
      <c r="N735" s="11"/>
      <c r="O735" s="11"/>
      <c r="P735" s="11"/>
      <c r="Q735" s="11"/>
      <c r="R735" s="11"/>
      <c r="S735" s="11"/>
      <c r="T735" s="11"/>
      <c r="U735" s="11"/>
      <c r="V735" s="11"/>
      <c r="W735" s="11"/>
      <c r="X735" s="11"/>
      <c r="Y735" s="11"/>
      <c r="Z735" s="11"/>
      <c r="AA735" s="11"/>
      <c r="AB735" s="11"/>
      <c r="AC735" s="11"/>
      <c r="AD735" s="11"/>
      <c r="AE735" s="11"/>
      <c r="AF735" s="11"/>
      <c r="AG735" s="11"/>
      <c r="AH735" s="11"/>
      <c r="AI735" s="11"/>
      <c r="AJ735" s="11"/>
      <c r="AK735" s="11"/>
      <c r="AL735" s="11"/>
      <c r="AM735" s="11"/>
      <c r="AN735" s="11"/>
      <c r="AO735" s="11"/>
      <c r="AP735" s="11"/>
      <c r="AQ735" s="11"/>
      <c r="AR735" s="11"/>
      <c r="AS735" s="11"/>
      <c r="AT735" s="11"/>
      <c r="AU735" s="11"/>
      <c r="AV735" s="11"/>
      <c r="AW735" s="11"/>
      <c r="AX735" s="11"/>
      <c r="AY735" s="11"/>
      <c r="AZ735" s="11"/>
      <c r="BA735" s="11"/>
      <c r="BB735" s="11"/>
      <c r="BC735" s="11"/>
      <c r="BD735" s="11"/>
      <c r="BE735" s="11"/>
      <c r="BF735" s="11"/>
      <c r="BG735" s="11"/>
      <c r="BH735" s="11"/>
      <c r="BI735" s="11"/>
      <c r="BJ735" s="11"/>
      <c r="BK735" s="11"/>
      <c r="BL735" s="11"/>
      <c r="BM735" s="11"/>
      <c r="BN735" s="11"/>
      <c r="BO735" s="11"/>
      <c r="BP735" s="11"/>
      <c r="BQ735" s="11"/>
      <c r="BR735" s="11"/>
      <c r="BS735" s="11"/>
      <c r="BT735" s="11"/>
      <c r="BU735" s="11"/>
      <c r="BV735" s="11"/>
      <c r="BW735" s="11"/>
      <c r="BX735" s="11"/>
      <c r="BY735" s="11"/>
      <c r="BZ735" s="11"/>
      <c r="CA735" s="11"/>
      <c r="CB735" s="11"/>
      <c r="CC735" s="11"/>
      <c r="CD735" s="11"/>
    </row>
    <row r="736" spans="1:82" x14ac:dyDescent="0.2">
      <c r="A736" s="11"/>
      <c r="B736" s="11"/>
      <c r="C736" s="11"/>
      <c r="D736" s="11"/>
      <c r="E736" s="11"/>
      <c r="F736" s="11"/>
      <c r="G736" s="11"/>
      <c r="H736" s="11"/>
      <c r="I736" s="11"/>
      <c r="J736" s="11"/>
      <c r="K736" s="11"/>
      <c r="L736" s="11"/>
      <c r="M736" s="11"/>
      <c r="N736" s="11"/>
      <c r="O736" s="11"/>
      <c r="P736" s="11"/>
      <c r="Q736" s="11"/>
      <c r="R736" s="11"/>
      <c r="S736" s="11"/>
      <c r="T736" s="11"/>
      <c r="U736" s="11"/>
      <c r="V736" s="11"/>
      <c r="W736" s="11"/>
      <c r="X736" s="11"/>
      <c r="Y736" s="11"/>
      <c r="Z736" s="11"/>
      <c r="AA736" s="11"/>
      <c r="AB736" s="11"/>
      <c r="AC736" s="11"/>
      <c r="AD736" s="11"/>
      <c r="AE736" s="11"/>
      <c r="AF736" s="11"/>
      <c r="AG736" s="11"/>
      <c r="AH736" s="11"/>
      <c r="AI736" s="11"/>
      <c r="AJ736" s="11"/>
      <c r="AK736" s="11"/>
      <c r="AL736" s="11"/>
      <c r="AM736" s="11"/>
      <c r="AN736" s="11"/>
      <c r="AO736" s="11"/>
      <c r="AP736" s="11"/>
      <c r="AQ736" s="11"/>
      <c r="AR736" s="11"/>
      <c r="AS736" s="11"/>
      <c r="AT736" s="11"/>
      <c r="AU736" s="11"/>
      <c r="AV736" s="11"/>
      <c r="AW736" s="11"/>
      <c r="AX736" s="11"/>
      <c r="AY736" s="11"/>
      <c r="AZ736" s="11"/>
      <c r="BA736" s="11"/>
      <c r="BB736" s="11"/>
      <c r="BC736" s="11"/>
      <c r="BD736" s="11"/>
      <c r="BE736" s="11"/>
      <c r="BF736" s="11"/>
      <c r="BG736" s="11"/>
      <c r="BH736" s="11"/>
      <c r="BI736" s="11"/>
      <c r="BJ736" s="11"/>
      <c r="BK736" s="11"/>
      <c r="BL736" s="11"/>
      <c r="BM736" s="11"/>
      <c r="BN736" s="11"/>
      <c r="BO736" s="11"/>
      <c r="BP736" s="11"/>
      <c r="BQ736" s="11"/>
      <c r="BR736" s="11"/>
      <c r="BS736" s="11"/>
      <c r="BT736" s="11"/>
      <c r="BU736" s="11"/>
      <c r="BV736" s="11"/>
      <c r="BW736" s="11"/>
      <c r="BX736" s="11"/>
      <c r="BY736" s="11"/>
      <c r="BZ736" s="11"/>
      <c r="CA736" s="11"/>
      <c r="CB736" s="11"/>
      <c r="CC736" s="11"/>
      <c r="CD736" s="11"/>
    </row>
    <row r="737" spans="1:82" x14ac:dyDescent="0.2">
      <c r="A737" s="11"/>
      <c r="B737" s="11"/>
      <c r="C737" s="11"/>
      <c r="D737" s="11"/>
      <c r="E737" s="11"/>
      <c r="F737" s="11"/>
      <c r="G737" s="11"/>
      <c r="H737" s="11"/>
      <c r="I737" s="11"/>
      <c r="J737" s="11"/>
      <c r="K737" s="11"/>
      <c r="L737" s="11"/>
      <c r="M737" s="11"/>
      <c r="N737" s="11"/>
      <c r="O737" s="11"/>
      <c r="P737" s="11"/>
      <c r="Q737" s="11"/>
      <c r="R737" s="11"/>
      <c r="S737" s="11"/>
      <c r="T737" s="11"/>
      <c r="U737" s="11"/>
      <c r="V737" s="11"/>
      <c r="W737" s="11"/>
      <c r="X737" s="11"/>
      <c r="Y737" s="11"/>
      <c r="Z737" s="11"/>
      <c r="AA737" s="11"/>
      <c r="AB737" s="11"/>
      <c r="AC737" s="11"/>
      <c r="AD737" s="11"/>
      <c r="AE737" s="11"/>
      <c r="AF737" s="11"/>
      <c r="AG737" s="11"/>
      <c r="AH737" s="11"/>
      <c r="AI737" s="11"/>
      <c r="AJ737" s="11"/>
      <c r="AK737" s="11"/>
      <c r="AL737" s="11"/>
      <c r="AM737" s="11"/>
      <c r="AN737" s="11"/>
      <c r="AO737" s="11"/>
      <c r="AP737" s="11"/>
      <c r="AQ737" s="11"/>
      <c r="AR737" s="11"/>
      <c r="AS737" s="11"/>
      <c r="AT737" s="11"/>
      <c r="AU737" s="11"/>
      <c r="AV737" s="11"/>
      <c r="AW737" s="11"/>
      <c r="AX737" s="11"/>
      <c r="AY737" s="11"/>
      <c r="AZ737" s="11"/>
      <c r="BA737" s="11"/>
      <c r="BB737" s="11"/>
      <c r="BC737" s="11"/>
      <c r="BD737" s="11"/>
      <c r="BE737" s="11"/>
      <c r="BF737" s="11"/>
      <c r="BG737" s="11"/>
      <c r="BH737" s="11"/>
      <c r="BI737" s="11"/>
      <c r="BJ737" s="11"/>
      <c r="BK737" s="11"/>
      <c r="BL737" s="11"/>
      <c r="BM737" s="11"/>
      <c r="BN737" s="11"/>
      <c r="BO737" s="11"/>
      <c r="BP737" s="11"/>
      <c r="BQ737" s="11"/>
      <c r="BR737" s="11"/>
      <c r="BS737" s="11"/>
      <c r="BT737" s="11"/>
      <c r="BU737" s="11"/>
      <c r="BV737" s="11"/>
      <c r="BW737" s="11"/>
      <c r="BX737" s="11"/>
      <c r="BY737" s="11"/>
      <c r="BZ737" s="11"/>
      <c r="CA737" s="11"/>
      <c r="CB737" s="11"/>
      <c r="CC737" s="11"/>
      <c r="CD737" s="11"/>
    </row>
    <row r="738" spans="1:82" x14ac:dyDescent="0.2">
      <c r="A738" s="11"/>
      <c r="B738" s="11"/>
      <c r="C738" s="11"/>
      <c r="D738" s="11"/>
      <c r="E738" s="11"/>
      <c r="F738" s="11"/>
      <c r="G738" s="11"/>
      <c r="H738" s="11"/>
      <c r="I738" s="11"/>
      <c r="J738" s="11"/>
      <c r="K738" s="11"/>
      <c r="L738" s="11"/>
      <c r="M738" s="11"/>
      <c r="N738" s="11"/>
      <c r="O738" s="11"/>
      <c r="P738" s="11"/>
      <c r="Q738" s="11"/>
      <c r="R738" s="11"/>
      <c r="S738" s="11"/>
      <c r="T738" s="11"/>
      <c r="U738" s="11"/>
      <c r="V738" s="11"/>
      <c r="W738" s="11"/>
      <c r="X738" s="11"/>
      <c r="Y738" s="11"/>
      <c r="Z738" s="11"/>
      <c r="AA738" s="11"/>
      <c r="AB738" s="11"/>
      <c r="AC738" s="11"/>
      <c r="AD738" s="11"/>
      <c r="AE738" s="11"/>
      <c r="AF738" s="11"/>
      <c r="AG738" s="11"/>
      <c r="AH738" s="11"/>
      <c r="AI738" s="11"/>
      <c r="AJ738" s="11"/>
      <c r="AK738" s="11"/>
      <c r="AL738" s="11"/>
      <c r="AM738" s="11"/>
      <c r="AN738" s="11"/>
      <c r="AO738" s="11"/>
      <c r="AP738" s="11"/>
      <c r="AQ738" s="11"/>
      <c r="AR738" s="11"/>
      <c r="AS738" s="11"/>
      <c r="AT738" s="11"/>
      <c r="AU738" s="11"/>
      <c r="AV738" s="11"/>
      <c r="AW738" s="11"/>
      <c r="AX738" s="11"/>
      <c r="AY738" s="11"/>
      <c r="AZ738" s="11"/>
      <c r="BA738" s="11"/>
      <c r="BB738" s="11"/>
      <c r="BC738" s="11"/>
      <c r="BD738" s="11"/>
      <c r="BE738" s="11"/>
      <c r="BF738" s="11"/>
      <c r="BG738" s="11"/>
      <c r="BH738" s="11"/>
      <c r="BI738" s="11"/>
      <c r="BJ738" s="11"/>
      <c r="BK738" s="11"/>
      <c r="BL738" s="11"/>
      <c r="BM738" s="11"/>
      <c r="BN738" s="11"/>
      <c r="BO738" s="11"/>
      <c r="BP738" s="11"/>
      <c r="BQ738" s="11"/>
      <c r="BR738" s="11"/>
      <c r="BS738" s="11"/>
      <c r="BT738" s="11"/>
      <c r="BU738" s="11"/>
      <c r="BV738" s="11"/>
      <c r="BW738" s="11"/>
      <c r="BX738" s="11"/>
      <c r="BY738" s="11"/>
      <c r="BZ738" s="11"/>
      <c r="CA738" s="11"/>
      <c r="CB738" s="11"/>
      <c r="CC738" s="11"/>
      <c r="CD738" s="11"/>
    </row>
    <row r="739" spans="1:82" x14ac:dyDescent="0.2">
      <c r="A739" s="11"/>
      <c r="B739" s="11"/>
      <c r="C739" s="11"/>
      <c r="D739" s="11"/>
      <c r="E739" s="11"/>
      <c r="F739" s="11"/>
      <c r="G739" s="11"/>
      <c r="H739" s="11"/>
      <c r="I739" s="11"/>
      <c r="J739" s="11"/>
      <c r="K739" s="11"/>
      <c r="L739" s="11"/>
      <c r="M739" s="11"/>
      <c r="N739" s="11"/>
      <c r="O739" s="11"/>
      <c r="P739" s="11"/>
      <c r="Q739" s="11"/>
      <c r="R739" s="11"/>
      <c r="S739" s="11"/>
      <c r="T739" s="11"/>
      <c r="U739" s="11"/>
      <c r="V739" s="11"/>
      <c r="W739" s="11"/>
      <c r="X739" s="11"/>
      <c r="Y739" s="11"/>
      <c r="Z739" s="11"/>
      <c r="AA739" s="11"/>
      <c r="AB739" s="11"/>
      <c r="AC739" s="11"/>
      <c r="AD739" s="11"/>
      <c r="AE739" s="11"/>
      <c r="AF739" s="11"/>
      <c r="AG739" s="11"/>
      <c r="AH739" s="11"/>
      <c r="AI739" s="11"/>
      <c r="AJ739" s="11"/>
      <c r="AK739" s="11"/>
      <c r="AL739" s="11"/>
      <c r="AM739" s="11"/>
      <c r="AN739" s="11"/>
      <c r="AO739" s="11"/>
      <c r="AP739" s="11"/>
      <c r="AQ739" s="11"/>
      <c r="AR739" s="11"/>
      <c r="AS739" s="11"/>
      <c r="AT739" s="11"/>
      <c r="AU739" s="11"/>
      <c r="AV739" s="11"/>
      <c r="AW739" s="11"/>
      <c r="AX739" s="11"/>
      <c r="AY739" s="11"/>
      <c r="AZ739" s="11"/>
      <c r="BA739" s="11"/>
      <c r="BB739" s="11"/>
      <c r="BC739" s="11"/>
      <c r="BD739" s="11"/>
      <c r="BE739" s="11"/>
      <c r="BF739" s="11"/>
      <c r="BG739" s="11"/>
      <c r="BH739" s="11"/>
      <c r="BI739" s="11"/>
      <c r="BJ739" s="11"/>
      <c r="BK739" s="11"/>
      <c r="BL739" s="11"/>
      <c r="BM739" s="11"/>
      <c r="BN739" s="11"/>
      <c r="BO739" s="11"/>
      <c r="BP739" s="11"/>
      <c r="BQ739" s="11"/>
      <c r="BR739" s="11"/>
      <c r="BS739" s="11"/>
      <c r="BT739" s="11"/>
      <c r="BU739" s="11"/>
      <c r="BV739" s="11"/>
      <c r="BW739" s="11"/>
      <c r="BX739" s="11"/>
      <c r="BY739" s="11"/>
      <c r="BZ739" s="11"/>
      <c r="CA739" s="11"/>
      <c r="CB739" s="11"/>
      <c r="CC739" s="11"/>
      <c r="CD739" s="11"/>
    </row>
    <row r="740" spans="1:82" x14ac:dyDescent="0.2">
      <c r="A740" s="11"/>
      <c r="B740" s="11"/>
      <c r="C740" s="11"/>
      <c r="D740" s="11"/>
      <c r="E740" s="11"/>
      <c r="F740" s="11"/>
      <c r="G740" s="11"/>
      <c r="H740" s="11"/>
      <c r="I740" s="11"/>
      <c r="J740" s="11"/>
      <c r="K740" s="11"/>
      <c r="L740" s="11"/>
      <c r="M740" s="11"/>
      <c r="N740" s="11"/>
      <c r="O740" s="11"/>
      <c r="P740" s="11"/>
      <c r="Q740" s="11"/>
      <c r="R740" s="11"/>
      <c r="S740" s="11"/>
      <c r="T740" s="11"/>
      <c r="U740" s="11"/>
      <c r="V740" s="11"/>
      <c r="W740" s="11"/>
      <c r="X740" s="11"/>
      <c r="Y740" s="11"/>
      <c r="Z740" s="11"/>
      <c r="AA740" s="11"/>
      <c r="AB740" s="11"/>
      <c r="AC740" s="11"/>
      <c r="AD740" s="11"/>
      <c r="AE740" s="11"/>
      <c r="AF740" s="11"/>
      <c r="AG740" s="11"/>
      <c r="AH740" s="11"/>
      <c r="AI740" s="11"/>
      <c r="AJ740" s="11"/>
      <c r="AK740" s="11"/>
      <c r="AL740" s="11"/>
      <c r="AM740" s="11"/>
      <c r="AN740" s="11"/>
      <c r="AO740" s="11"/>
      <c r="AP740" s="11"/>
      <c r="AQ740" s="11"/>
      <c r="AR740" s="11"/>
      <c r="AS740" s="11"/>
      <c r="AT740" s="11"/>
      <c r="AU740" s="11"/>
      <c r="AV740" s="11"/>
      <c r="AW740" s="11"/>
      <c r="AX740" s="11"/>
      <c r="AY740" s="11"/>
      <c r="AZ740" s="11"/>
      <c r="BA740" s="11"/>
      <c r="BB740" s="11"/>
      <c r="BC740" s="11"/>
      <c r="BD740" s="11"/>
      <c r="BE740" s="11"/>
      <c r="BF740" s="11"/>
      <c r="BG740" s="11"/>
      <c r="BH740" s="11"/>
      <c r="BI740" s="11"/>
      <c r="BJ740" s="11"/>
      <c r="BK740" s="11"/>
      <c r="BL740" s="11"/>
      <c r="BM740" s="11"/>
      <c r="BN740" s="11"/>
      <c r="BO740" s="11"/>
      <c r="BP740" s="11"/>
      <c r="BQ740" s="11"/>
      <c r="BR740" s="11"/>
      <c r="BS740" s="11"/>
      <c r="BT740" s="11"/>
      <c r="BU740" s="11"/>
      <c r="BV740" s="11"/>
      <c r="BW740" s="11"/>
      <c r="BX740" s="11"/>
      <c r="BY740" s="11"/>
      <c r="BZ740" s="11"/>
      <c r="CA740" s="11"/>
      <c r="CB740" s="11"/>
      <c r="CC740" s="11"/>
      <c r="CD740" s="11"/>
    </row>
    <row r="741" spans="1:82" x14ac:dyDescent="0.2">
      <c r="A741" s="11"/>
      <c r="B741" s="11"/>
      <c r="C741" s="11"/>
      <c r="D741" s="11"/>
      <c r="E741" s="11"/>
      <c r="F741" s="11"/>
      <c r="G741" s="11"/>
      <c r="H741" s="11"/>
      <c r="I741" s="11"/>
      <c r="J741" s="11"/>
      <c r="K741" s="11"/>
      <c r="L741" s="11"/>
      <c r="M741" s="11"/>
      <c r="N741" s="11"/>
      <c r="O741" s="11"/>
      <c r="P741" s="11"/>
      <c r="Q741" s="11"/>
      <c r="R741" s="11"/>
      <c r="S741" s="11"/>
      <c r="T741" s="11"/>
      <c r="U741" s="11"/>
      <c r="V741" s="11"/>
      <c r="W741" s="11"/>
      <c r="X741" s="11"/>
      <c r="Y741" s="11"/>
      <c r="Z741" s="11"/>
      <c r="AA741" s="11"/>
      <c r="AB741" s="11"/>
      <c r="AC741" s="11"/>
      <c r="AD741" s="11"/>
      <c r="AE741" s="11"/>
      <c r="AF741" s="11"/>
      <c r="AG741" s="11"/>
      <c r="AH741" s="11"/>
      <c r="AI741" s="11"/>
      <c r="AJ741" s="11"/>
      <c r="AK741" s="11"/>
      <c r="AL741" s="11"/>
      <c r="AM741" s="11"/>
      <c r="AN741" s="11"/>
      <c r="AO741" s="11"/>
      <c r="AP741" s="11"/>
      <c r="AQ741" s="11"/>
      <c r="AR741" s="11"/>
      <c r="AS741" s="11"/>
      <c r="AT741" s="11"/>
      <c r="AU741" s="11"/>
      <c r="AV741" s="11"/>
      <c r="AW741" s="11"/>
      <c r="AX741" s="11"/>
      <c r="AY741" s="11"/>
      <c r="AZ741" s="11"/>
      <c r="BA741" s="11"/>
      <c r="BB741" s="11"/>
      <c r="BC741" s="11"/>
      <c r="BD741" s="11"/>
      <c r="BE741" s="11"/>
      <c r="BF741" s="11"/>
      <c r="BG741" s="11"/>
      <c r="BH741" s="11"/>
      <c r="BI741" s="11"/>
      <c r="BJ741" s="11"/>
      <c r="BK741" s="11"/>
      <c r="BL741" s="11"/>
      <c r="BM741" s="11"/>
      <c r="BN741" s="11"/>
      <c r="BO741" s="11"/>
      <c r="BP741" s="11"/>
      <c r="BQ741" s="11"/>
      <c r="BR741" s="11"/>
      <c r="BS741" s="11"/>
      <c r="BT741" s="11"/>
      <c r="BU741" s="11"/>
      <c r="BV741" s="11"/>
      <c r="BW741" s="11"/>
      <c r="BX741" s="11"/>
      <c r="BY741" s="11"/>
      <c r="BZ741" s="11"/>
      <c r="CA741" s="11"/>
      <c r="CB741" s="11"/>
      <c r="CC741" s="11"/>
      <c r="CD741" s="11"/>
    </row>
    <row r="742" spans="1:82" x14ac:dyDescent="0.2">
      <c r="A742" s="11"/>
      <c r="B742" s="11"/>
      <c r="C742" s="11"/>
      <c r="D742" s="11"/>
      <c r="E742" s="11"/>
      <c r="F742" s="11"/>
      <c r="G742" s="11"/>
      <c r="H742" s="11"/>
      <c r="I742" s="11"/>
      <c r="J742" s="11"/>
      <c r="K742" s="11"/>
      <c r="L742" s="11"/>
      <c r="M742" s="11"/>
      <c r="N742" s="11"/>
      <c r="O742" s="11"/>
      <c r="P742" s="11"/>
      <c r="Q742" s="11"/>
      <c r="R742" s="11"/>
      <c r="S742" s="11"/>
      <c r="T742" s="11"/>
      <c r="U742" s="11"/>
      <c r="V742" s="11"/>
      <c r="W742" s="11"/>
      <c r="X742" s="11"/>
      <c r="Y742" s="11"/>
      <c r="Z742" s="11"/>
      <c r="AA742" s="11"/>
      <c r="AB742" s="11"/>
      <c r="AC742" s="11"/>
      <c r="AD742" s="11"/>
      <c r="AE742" s="11"/>
      <c r="AF742" s="11"/>
      <c r="AG742" s="11"/>
      <c r="AH742" s="11"/>
      <c r="AI742" s="11"/>
      <c r="AJ742" s="11"/>
      <c r="AK742" s="11"/>
      <c r="AL742" s="11"/>
      <c r="AM742" s="11"/>
      <c r="AN742" s="11"/>
      <c r="AO742" s="11"/>
      <c r="AP742" s="11"/>
      <c r="AQ742" s="11"/>
      <c r="AR742" s="11"/>
      <c r="AS742" s="11"/>
      <c r="AT742" s="11"/>
      <c r="AU742" s="11"/>
      <c r="AV742" s="11"/>
      <c r="AW742" s="11"/>
      <c r="AX742" s="11"/>
      <c r="AY742" s="11"/>
      <c r="AZ742" s="11"/>
      <c r="BA742" s="11"/>
      <c r="BB742" s="11"/>
      <c r="BC742" s="11"/>
      <c r="BD742" s="11"/>
      <c r="BE742" s="11"/>
      <c r="BF742" s="11"/>
      <c r="BG742" s="11"/>
      <c r="BH742" s="11"/>
      <c r="BI742" s="11"/>
      <c r="BJ742" s="11"/>
      <c r="BK742" s="11"/>
      <c r="BL742" s="11"/>
      <c r="BM742" s="11"/>
      <c r="BN742" s="11"/>
      <c r="BO742" s="11"/>
      <c r="BP742" s="11"/>
      <c r="BQ742" s="11"/>
      <c r="BR742" s="11"/>
      <c r="BS742" s="11"/>
      <c r="BT742" s="11"/>
      <c r="BU742" s="11"/>
      <c r="BV742" s="11"/>
      <c r="BW742" s="11"/>
      <c r="BX742" s="11"/>
      <c r="BY742" s="11"/>
      <c r="BZ742" s="11"/>
      <c r="CA742" s="11"/>
      <c r="CB742" s="11"/>
      <c r="CC742" s="11"/>
      <c r="CD742" s="11"/>
    </row>
    <row r="743" spans="1:82" x14ac:dyDescent="0.2">
      <c r="A743" s="11"/>
      <c r="B743" s="11"/>
      <c r="C743" s="11"/>
      <c r="D743" s="11"/>
      <c r="E743" s="11"/>
      <c r="F743" s="11"/>
      <c r="G743" s="11"/>
      <c r="H743" s="11"/>
      <c r="I743" s="11"/>
      <c r="J743" s="11"/>
      <c r="K743" s="11"/>
      <c r="L743" s="11"/>
      <c r="M743" s="11"/>
      <c r="N743" s="11"/>
      <c r="O743" s="11"/>
      <c r="P743" s="11"/>
      <c r="Q743" s="11"/>
      <c r="R743" s="11"/>
      <c r="S743" s="11"/>
      <c r="T743" s="11"/>
      <c r="U743" s="11"/>
      <c r="V743" s="11"/>
      <c r="W743" s="11"/>
      <c r="X743" s="11"/>
      <c r="Y743" s="11"/>
      <c r="Z743" s="11"/>
      <c r="AA743" s="11"/>
      <c r="AB743" s="11"/>
      <c r="AC743" s="11"/>
      <c r="AD743" s="11"/>
      <c r="AE743" s="11"/>
      <c r="AF743" s="11"/>
      <c r="AG743" s="11"/>
      <c r="AH743" s="11"/>
      <c r="AI743" s="11"/>
      <c r="AJ743" s="11"/>
      <c r="AK743" s="11"/>
      <c r="AL743" s="11"/>
      <c r="AM743" s="11"/>
      <c r="AN743" s="11"/>
      <c r="AO743" s="11"/>
      <c r="AP743" s="11"/>
      <c r="AQ743" s="11"/>
      <c r="AR743" s="11"/>
      <c r="AS743" s="11"/>
      <c r="AT743" s="11"/>
      <c r="AU743" s="11"/>
      <c r="AV743" s="11"/>
      <c r="AW743" s="11"/>
      <c r="AX743" s="11"/>
      <c r="AY743" s="11"/>
      <c r="AZ743" s="11"/>
      <c r="BA743" s="11"/>
      <c r="BB743" s="11"/>
      <c r="BC743" s="11"/>
      <c r="BD743" s="11"/>
      <c r="BE743" s="11"/>
      <c r="BF743" s="11"/>
      <c r="BG743" s="11"/>
      <c r="BH743" s="11"/>
      <c r="BI743" s="11"/>
      <c r="BJ743" s="11"/>
      <c r="BK743" s="11"/>
      <c r="BL743" s="11"/>
      <c r="BM743" s="11"/>
      <c r="BN743" s="11"/>
      <c r="BO743" s="11"/>
      <c r="BP743" s="11"/>
      <c r="BQ743" s="11"/>
      <c r="BR743" s="11"/>
      <c r="BS743" s="11"/>
      <c r="BT743" s="11"/>
      <c r="BU743" s="11"/>
      <c r="BV743" s="11"/>
      <c r="BW743" s="11"/>
      <c r="BX743" s="11"/>
      <c r="BY743" s="11"/>
      <c r="BZ743" s="11"/>
      <c r="CA743" s="11"/>
      <c r="CB743" s="11"/>
      <c r="CC743" s="11"/>
      <c r="CD743" s="11"/>
    </row>
    <row r="744" spans="1:82" x14ac:dyDescent="0.2">
      <c r="A744" s="11"/>
      <c r="B744" s="11"/>
      <c r="C744" s="11"/>
      <c r="D744" s="11"/>
      <c r="E744" s="11"/>
      <c r="F744" s="11"/>
      <c r="G744" s="11"/>
      <c r="H744" s="11"/>
      <c r="I744" s="11"/>
      <c r="J744" s="11"/>
      <c r="K744" s="11"/>
      <c r="L744" s="11"/>
      <c r="M744" s="11"/>
      <c r="N744" s="11"/>
      <c r="O744" s="11"/>
      <c r="P744" s="11"/>
      <c r="Q744" s="11"/>
      <c r="R744" s="11"/>
      <c r="S744" s="11"/>
      <c r="T744" s="11"/>
      <c r="U744" s="11"/>
      <c r="V744" s="11"/>
      <c r="W744" s="11"/>
      <c r="X744" s="11"/>
      <c r="Y744" s="11"/>
      <c r="Z744" s="11"/>
      <c r="AA744" s="11"/>
      <c r="AB744" s="11"/>
      <c r="AC744" s="11"/>
      <c r="AD744" s="11"/>
      <c r="AE744" s="11"/>
      <c r="AF744" s="11"/>
      <c r="AG744" s="11"/>
      <c r="AH744" s="11"/>
      <c r="AI744" s="11"/>
      <c r="AJ744" s="11"/>
      <c r="AK744" s="11"/>
      <c r="AL744" s="11"/>
      <c r="AM744" s="11"/>
      <c r="AN744" s="11"/>
      <c r="AO744" s="11"/>
      <c r="AP744" s="11"/>
      <c r="AQ744" s="11"/>
      <c r="AR744" s="11"/>
      <c r="AS744" s="11"/>
      <c r="AT744" s="11"/>
      <c r="AU744" s="11"/>
      <c r="AV744" s="11"/>
      <c r="AW744" s="11"/>
      <c r="AX744" s="11"/>
      <c r="AY744" s="11"/>
      <c r="AZ744" s="11"/>
      <c r="BA744" s="11"/>
      <c r="BB744" s="11"/>
      <c r="BC744" s="11"/>
      <c r="BD744" s="11"/>
      <c r="BE744" s="11"/>
      <c r="BF744" s="11"/>
      <c r="BG744" s="11"/>
      <c r="BH744" s="11"/>
      <c r="BI744" s="11"/>
      <c r="BJ744" s="11"/>
      <c r="BK744" s="11"/>
      <c r="BL744" s="11"/>
      <c r="BM744" s="11"/>
      <c r="BN744" s="11"/>
      <c r="BO744" s="11"/>
      <c r="BP744" s="11"/>
      <c r="BQ744" s="11"/>
      <c r="BR744" s="11"/>
      <c r="BS744" s="11"/>
      <c r="BT744" s="11"/>
      <c r="BU744" s="11"/>
      <c r="BV744" s="11"/>
      <c r="BW744" s="11"/>
      <c r="BX744" s="11"/>
      <c r="BY744" s="11"/>
      <c r="BZ744" s="11"/>
      <c r="CA744" s="11"/>
      <c r="CB744" s="11"/>
      <c r="CC744" s="11"/>
      <c r="CD744" s="11"/>
    </row>
    <row r="745" spans="1:82" x14ac:dyDescent="0.2">
      <c r="A745" s="11"/>
      <c r="B745" s="11"/>
      <c r="C745" s="11"/>
      <c r="D745" s="11"/>
      <c r="E745" s="11"/>
      <c r="F745" s="11"/>
      <c r="G745" s="11"/>
      <c r="H745" s="11"/>
      <c r="I745" s="11"/>
      <c r="J745" s="11"/>
      <c r="K745" s="11"/>
      <c r="L745" s="11"/>
      <c r="M745" s="11"/>
      <c r="N745" s="11"/>
      <c r="O745" s="11"/>
      <c r="P745" s="11"/>
      <c r="Q745" s="11"/>
      <c r="R745" s="11"/>
      <c r="S745" s="11"/>
      <c r="T745" s="11"/>
      <c r="U745" s="11"/>
      <c r="V745" s="11"/>
      <c r="W745" s="11"/>
      <c r="X745" s="11"/>
      <c r="Y745" s="11"/>
      <c r="Z745" s="11"/>
      <c r="AA745" s="11"/>
      <c r="AB745" s="11"/>
      <c r="AC745" s="11"/>
      <c r="AD745" s="11"/>
      <c r="AE745" s="11"/>
      <c r="AF745" s="11"/>
      <c r="AG745" s="11"/>
      <c r="AH745" s="11"/>
      <c r="AI745" s="11"/>
      <c r="AJ745" s="11"/>
      <c r="AK745" s="11"/>
      <c r="AL745" s="11"/>
      <c r="AM745" s="11"/>
      <c r="AN745" s="11"/>
      <c r="AO745" s="11"/>
      <c r="AP745" s="11"/>
      <c r="AQ745" s="11"/>
      <c r="AR745" s="11"/>
      <c r="AS745" s="11"/>
      <c r="AT745" s="11"/>
      <c r="AU745" s="11"/>
      <c r="AV745" s="11"/>
      <c r="AW745" s="11"/>
      <c r="AX745" s="11"/>
      <c r="AY745" s="11"/>
      <c r="AZ745" s="11"/>
      <c r="BA745" s="11"/>
      <c r="BB745" s="11"/>
      <c r="BC745" s="11"/>
      <c r="BD745" s="11"/>
      <c r="BE745" s="11"/>
      <c r="BF745" s="11"/>
      <c r="BG745" s="11"/>
      <c r="BH745" s="11"/>
      <c r="BI745" s="11"/>
      <c r="BJ745" s="11"/>
      <c r="BK745" s="11"/>
      <c r="BL745" s="11"/>
      <c r="BM745" s="11"/>
      <c r="BN745" s="11"/>
      <c r="BO745" s="11"/>
      <c r="BP745" s="11"/>
      <c r="BQ745" s="11"/>
      <c r="BR745" s="11"/>
      <c r="BS745" s="11"/>
      <c r="BT745" s="11"/>
      <c r="BU745" s="11"/>
      <c r="BV745" s="11"/>
      <c r="BW745" s="11"/>
      <c r="BX745" s="11"/>
      <c r="BY745" s="11"/>
      <c r="BZ745" s="11"/>
      <c r="CA745" s="11"/>
      <c r="CB745" s="11"/>
      <c r="CC745" s="11"/>
      <c r="CD745" s="11"/>
    </row>
    <row r="746" spans="1:82" x14ac:dyDescent="0.2">
      <c r="A746" s="11"/>
      <c r="B746" s="11"/>
      <c r="C746" s="11"/>
      <c r="D746" s="11"/>
      <c r="E746" s="11"/>
      <c r="F746" s="11"/>
      <c r="G746" s="11"/>
      <c r="H746" s="11"/>
      <c r="I746" s="11"/>
      <c r="J746" s="11"/>
      <c r="K746" s="11"/>
      <c r="L746" s="11"/>
      <c r="M746" s="11"/>
      <c r="N746" s="11"/>
      <c r="O746" s="11"/>
      <c r="P746" s="11"/>
      <c r="Q746" s="11"/>
      <c r="R746" s="11"/>
      <c r="S746" s="11"/>
      <c r="T746" s="11"/>
      <c r="U746" s="11"/>
      <c r="V746" s="11"/>
      <c r="W746" s="11"/>
      <c r="X746" s="11"/>
      <c r="Y746" s="11"/>
      <c r="Z746" s="11"/>
      <c r="AA746" s="11"/>
      <c r="AB746" s="11"/>
      <c r="AC746" s="11"/>
      <c r="AD746" s="11"/>
      <c r="AE746" s="11"/>
      <c r="AF746" s="11"/>
      <c r="AG746" s="11"/>
      <c r="AH746" s="11"/>
      <c r="AI746" s="11"/>
      <c r="AJ746" s="11"/>
      <c r="AK746" s="11"/>
      <c r="AL746" s="11"/>
      <c r="AM746" s="11"/>
      <c r="AN746" s="11"/>
      <c r="AO746" s="11"/>
      <c r="AP746" s="11"/>
      <c r="AQ746" s="11"/>
      <c r="AR746" s="11"/>
      <c r="AS746" s="11"/>
      <c r="AT746" s="11"/>
      <c r="AU746" s="11"/>
      <c r="AV746" s="11"/>
      <c r="AW746" s="11"/>
      <c r="AX746" s="11"/>
      <c r="AY746" s="11"/>
      <c r="AZ746" s="11"/>
      <c r="BA746" s="11"/>
      <c r="BB746" s="11"/>
      <c r="BC746" s="11"/>
      <c r="BD746" s="11"/>
      <c r="BE746" s="11"/>
      <c r="BF746" s="11"/>
      <c r="BG746" s="11"/>
      <c r="BH746" s="11"/>
      <c r="BI746" s="11"/>
      <c r="BJ746" s="11"/>
      <c r="BK746" s="11"/>
      <c r="BL746" s="11"/>
      <c r="BM746" s="11"/>
      <c r="BN746" s="11"/>
      <c r="BO746" s="11"/>
      <c r="BP746" s="11"/>
      <c r="BQ746" s="11"/>
      <c r="BR746" s="11"/>
      <c r="BS746" s="11"/>
      <c r="BT746" s="11"/>
      <c r="BU746" s="11"/>
      <c r="BV746" s="11"/>
      <c r="BW746" s="11"/>
      <c r="BX746" s="11"/>
      <c r="BY746" s="11"/>
      <c r="BZ746" s="11"/>
      <c r="CA746" s="11"/>
      <c r="CB746" s="11"/>
      <c r="CC746" s="11"/>
      <c r="CD746" s="11"/>
    </row>
    <row r="747" spans="1:82" x14ac:dyDescent="0.2">
      <c r="A747" s="11"/>
      <c r="B747" s="11"/>
      <c r="C747" s="11"/>
      <c r="D747" s="11"/>
      <c r="E747" s="11"/>
      <c r="F747" s="11"/>
      <c r="G747" s="11"/>
      <c r="H747" s="11"/>
      <c r="I747" s="11"/>
      <c r="J747" s="11"/>
      <c r="K747" s="11"/>
      <c r="L747" s="11"/>
      <c r="M747" s="11"/>
      <c r="N747" s="11"/>
      <c r="O747" s="11"/>
      <c r="P747" s="11"/>
      <c r="Q747" s="11"/>
      <c r="R747" s="11"/>
      <c r="S747" s="11"/>
      <c r="T747" s="11"/>
      <c r="U747" s="11"/>
      <c r="V747" s="11"/>
      <c r="W747" s="11"/>
      <c r="X747" s="11"/>
      <c r="Y747" s="11"/>
      <c r="Z747" s="11"/>
      <c r="AA747" s="11"/>
      <c r="AB747" s="11"/>
      <c r="AC747" s="11"/>
      <c r="AD747" s="11"/>
      <c r="AE747" s="11"/>
      <c r="AF747" s="11"/>
      <c r="AG747" s="11"/>
      <c r="AH747" s="11"/>
      <c r="AI747" s="11"/>
      <c r="AJ747" s="11"/>
      <c r="AK747" s="11"/>
      <c r="AL747" s="11"/>
      <c r="AM747" s="11"/>
      <c r="AN747" s="11"/>
      <c r="AO747" s="11"/>
      <c r="AP747" s="11"/>
      <c r="AQ747" s="11"/>
      <c r="AR747" s="11"/>
      <c r="AS747" s="11"/>
      <c r="AT747" s="11"/>
      <c r="AU747" s="11"/>
      <c r="AV747" s="11"/>
      <c r="AW747" s="11"/>
      <c r="AX747" s="11"/>
      <c r="AY747" s="11"/>
      <c r="AZ747" s="11"/>
      <c r="BA747" s="11"/>
      <c r="BB747" s="11"/>
      <c r="BC747" s="11"/>
      <c r="BD747" s="11"/>
      <c r="BE747" s="11"/>
      <c r="BF747" s="11"/>
      <c r="BG747" s="11"/>
      <c r="BH747" s="11"/>
      <c r="BI747" s="11"/>
      <c r="BJ747" s="11"/>
      <c r="BK747" s="11"/>
      <c r="BL747" s="11"/>
      <c r="BM747" s="11"/>
      <c r="BN747" s="11"/>
      <c r="BO747" s="11"/>
      <c r="BP747" s="11"/>
      <c r="BQ747" s="11"/>
      <c r="BR747" s="11"/>
      <c r="BS747" s="11"/>
      <c r="BT747" s="11"/>
      <c r="BU747" s="11"/>
      <c r="BV747" s="11"/>
      <c r="BW747" s="11"/>
      <c r="BX747" s="11"/>
      <c r="BY747" s="11"/>
      <c r="BZ747" s="11"/>
      <c r="CA747" s="11"/>
      <c r="CB747" s="11"/>
      <c r="CC747" s="11"/>
      <c r="CD747" s="11"/>
    </row>
    <row r="748" spans="1:82" x14ac:dyDescent="0.2">
      <c r="A748" s="11"/>
      <c r="B748" s="11"/>
      <c r="C748" s="11"/>
      <c r="D748" s="11"/>
      <c r="E748" s="11"/>
      <c r="F748" s="11"/>
      <c r="G748" s="11"/>
      <c r="H748" s="11"/>
      <c r="I748" s="11"/>
      <c r="J748" s="11"/>
      <c r="K748" s="11"/>
      <c r="L748" s="11"/>
      <c r="M748" s="11"/>
      <c r="N748" s="11"/>
      <c r="O748" s="11"/>
      <c r="P748" s="11"/>
      <c r="Q748" s="11"/>
      <c r="R748" s="11"/>
      <c r="S748" s="11"/>
      <c r="T748" s="11"/>
      <c r="U748" s="11"/>
      <c r="V748" s="11"/>
      <c r="W748" s="11"/>
      <c r="X748" s="11"/>
      <c r="Y748" s="11"/>
      <c r="Z748" s="11"/>
      <c r="AA748" s="11"/>
      <c r="AB748" s="11"/>
      <c r="AC748" s="11"/>
      <c r="AD748" s="11"/>
      <c r="AE748" s="11"/>
      <c r="AF748" s="11"/>
      <c r="AG748" s="11"/>
      <c r="AH748" s="11"/>
      <c r="AI748" s="11"/>
      <c r="AJ748" s="11"/>
      <c r="AK748" s="11"/>
      <c r="AL748" s="11"/>
      <c r="AM748" s="11"/>
      <c r="AN748" s="11"/>
      <c r="AO748" s="11"/>
      <c r="AP748" s="11"/>
      <c r="AQ748" s="11"/>
      <c r="AR748" s="11"/>
      <c r="AS748" s="11"/>
      <c r="AT748" s="11"/>
      <c r="AU748" s="11"/>
      <c r="AV748" s="11"/>
      <c r="AW748" s="11"/>
      <c r="AX748" s="11"/>
      <c r="AY748" s="11"/>
      <c r="AZ748" s="11"/>
      <c r="BA748" s="11"/>
      <c r="BB748" s="11"/>
      <c r="BC748" s="11"/>
      <c r="BD748" s="11"/>
      <c r="BE748" s="11"/>
      <c r="BF748" s="11"/>
      <c r="BG748" s="11"/>
      <c r="BH748" s="11"/>
      <c r="BI748" s="11"/>
      <c r="BJ748" s="11"/>
      <c r="BK748" s="11"/>
      <c r="BL748" s="11"/>
      <c r="BM748" s="11"/>
      <c r="BN748" s="11"/>
      <c r="BO748" s="11"/>
      <c r="BP748" s="11"/>
      <c r="BQ748" s="11"/>
      <c r="BR748" s="11"/>
      <c r="BS748" s="11"/>
      <c r="BT748" s="11"/>
      <c r="BU748" s="11"/>
      <c r="BV748" s="11"/>
      <c r="BW748" s="11"/>
      <c r="BX748" s="11"/>
      <c r="BY748" s="11"/>
      <c r="BZ748" s="11"/>
      <c r="CA748" s="11"/>
      <c r="CB748" s="11"/>
      <c r="CC748" s="11"/>
      <c r="CD748" s="11"/>
    </row>
    <row r="749" spans="1:82" x14ac:dyDescent="0.2">
      <c r="A749" s="11"/>
      <c r="B749" s="11"/>
      <c r="C749" s="11"/>
      <c r="D749" s="11"/>
      <c r="E749" s="11"/>
      <c r="F749" s="11"/>
      <c r="G749" s="11"/>
      <c r="H749" s="11"/>
      <c r="I749" s="11"/>
      <c r="J749" s="11"/>
      <c r="K749" s="11"/>
      <c r="L749" s="11"/>
      <c r="M749" s="11"/>
      <c r="N749" s="11"/>
      <c r="O749" s="11"/>
      <c r="P749" s="11"/>
      <c r="Q749" s="11"/>
      <c r="R749" s="11"/>
      <c r="S749" s="11"/>
      <c r="T749" s="11"/>
      <c r="U749" s="11"/>
      <c r="V749" s="11"/>
      <c r="W749" s="11"/>
      <c r="X749" s="11"/>
      <c r="Y749" s="11"/>
      <c r="Z749" s="11"/>
      <c r="AA749" s="11"/>
      <c r="AB749" s="11"/>
      <c r="AC749" s="11"/>
      <c r="AD749" s="11"/>
      <c r="AE749" s="11"/>
      <c r="AF749" s="11"/>
      <c r="AG749" s="11"/>
      <c r="AH749" s="11"/>
      <c r="AI749" s="11"/>
      <c r="AJ749" s="11"/>
      <c r="AK749" s="11"/>
      <c r="AL749" s="11"/>
      <c r="AM749" s="11"/>
      <c r="AN749" s="11"/>
      <c r="AO749" s="11"/>
      <c r="AP749" s="11"/>
      <c r="AQ749" s="11"/>
      <c r="AR749" s="11"/>
      <c r="AS749" s="11"/>
      <c r="AT749" s="11"/>
      <c r="AU749" s="11"/>
      <c r="AV749" s="11"/>
      <c r="AW749" s="11"/>
      <c r="AX749" s="11"/>
      <c r="AY749" s="11"/>
      <c r="AZ749" s="11"/>
      <c r="BA749" s="11"/>
      <c r="BB749" s="11"/>
      <c r="BC749" s="11"/>
      <c r="BD749" s="11"/>
      <c r="BE749" s="11"/>
      <c r="BF749" s="11"/>
      <c r="BG749" s="11"/>
      <c r="BH749" s="11"/>
      <c r="BI749" s="11"/>
      <c r="BJ749" s="11"/>
      <c r="BK749" s="11"/>
      <c r="BL749" s="11"/>
      <c r="BM749" s="11"/>
      <c r="BN749" s="11"/>
      <c r="BO749" s="11"/>
      <c r="BP749" s="11"/>
      <c r="BQ749" s="11"/>
      <c r="BR749" s="11"/>
      <c r="BS749" s="11"/>
      <c r="BT749" s="11"/>
      <c r="BU749" s="11"/>
      <c r="BV749" s="11"/>
      <c r="BW749" s="11"/>
      <c r="BX749" s="11"/>
      <c r="BY749" s="11"/>
      <c r="BZ749" s="11"/>
      <c r="CA749" s="11"/>
      <c r="CB749" s="11"/>
      <c r="CC749" s="11"/>
      <c r="CD749" s="11"/>
    </row>
    <row r="750" spans="1:82" x14ac:dyDescent="0.2">
      <c r="A750" s="11"/>
      <c r="B750" s="11"/>
      <c r="C750" s="11"/>
      <c r="D750" s="11"/>
      <c r="E750" s="11"/>
      <c r="F750" s="11"/>
      <c r="G750" s="11"/>
      <c r="H750" s="11"/>
      <c r="I750" s="11"/>
      <c r="J750" s="11"/>
      <c r="K750" s="11"/>
      <c r="L750" s="11"/>
      <c r="M750" s="11"/>
      <c r="N750" s="11"/>
      <c r="O750" s="11"/>
      <c r="P750" s="11"/>
      <c r="Q750" s="11"/>
      <c r="R750" s="11"/>
      <c r="S750" s="11"/>
      <c r="T750" s="11"/>
      <c r="U750" s="11"/>
      <c r="V750" s="11"/>
      <c r="W750" s="11"/>
      <c r="X750" s="11"/>
      <c r="Y750" s="11"/>
      <c r="Z750" s="11"/>
      <c r="AA750" s="11"/>
      <c r="AB750" s="11"/>
      <c r="AC750" s="11"/>
      <c r="AD750" s="11"/>
      <c r="AE750" s="11"/>
      <c r="AF750" s="11"/>
      <c r="AG750" s="11"/>
      <c r="AH750" s="11"/>
      <c r="AI750" s="11"/>
      <c r="AJ750" s="11"/>
      <c r="AK750" s="11"/>
      <c r="AL750" s="11"/>
      <c r="AM750" s="11"/>
      <c r="AN750" s="11"/>
      <c r="AO750" s="11"/>
      <c r="AP750" s="11"/>
      <c r="AQ750" s="11"/>
      <c r="AR750" s="11"/>
      <c r="AS750" s="11"/>
      <c r="AT750" s="11"/>
      <c r="AU750" s="11"/>
      <c r="AV750" s="11"/>
      <c r="AW750" s="11"/>
      <c r="AX750" s="11"/>
      <c r="AY750" s="11"/>
      <c r="AZ750" s="11"/>
      <c r="BA750" s="11"/>
      <c r="BB750" s="11"/>
      <c r="BC750" s="11"/>
      <c r="BD750" s="11"/>
      <c r="BE750" s="11"/>
      <c r="BF750" s="11"/>
      <c r="BG750" s="11"/>
      <c r="BH750" s="11"/>
      <c r="BI750" s="11"/>
      <c r="BJ750" s="11"/>
      <c r="BK750" s="11"/>
      <c r="BL750" s="11"/>
      <c r="BM750" s="11"/>
      <c r="BN750" s="11"/>
      <c r="BO750" s="11"/>
      <c r="BP750" s="11"/>
      <c r="BQ750" s="11"/>
      <c r="BR750" s="11"/>
      <c r="BS750" s="11"/>
      <c r="BT750" s="11"/>
      <c r="BU750" s="11"/>
      <c r="BV750" s="11"/>
      <c r="BW750" s="11"/>
      <c r="BX750" s="11"/>
      <c r="BY750" s="11"/>
      <c r="BZ750" s="11"/>
      <c r="CA750" s="11"/>
      <c r="CB750" s="11"/>
      <c r="CC750" s="11"/>
      <c r="CD750" s="11"/>
    </row>
    <row r="751" spans="1:82" x14ac:dyDescent="0.2">
      <c r="A751" s="11"/>
      <c r="B751" s="11"/>
      <c r="C751" s="11"/>
      <c r="D751" s="11"/>
      <c r="E751" s="11"/>
      <c r="F751" s="11"/>
      <c r="G751" s="11"/>
      <c r="H751" s="11"/>
      <c r="I751" s="11"/>
      <c r="J751" s="11"/>
      <c r="K751" s="11"/>
      <c r="L751" s="11"/>
      <c r="M751" s="11"/>
      <c r="N751" s="11"/>
      <c r="O751" s="11"/>
      <c r="P751" s="11"/>
      <c r="Q751" s="11"/>
      <c r="R751" s="11"/>
      <c r="S751" s="11"/>
      <c r="T751" s="11"/>
      <c r="U751" s="11"/>
      <c r="V751" s="11"/>
      <c r="W751" s="11"/>
      <c r="X751" s="11"/>
      <c r="Y751" s="11"/>
      <c r="Z751" s="11"/>
      <c r="AA751" s="11"/>
      <c r="AB751" s="11"/>
      <c r="AC751" s="11"/>
      <c r="AD751" s="11"/>
      <c r="AE751" s="11"/>
      <c r="AF751" s="11"/>
      <c r="AG751" s="11"/>
      <c r="AH751" s="11"/>
      <c r="AI751" s="11"/>
      <c r="AJ751" s="11"/>
      <c r="AK751" s="11"/>
      <c r="AL751" s="11"/>
      <c r="AM751" s="11"/>
      <c r="AN751" s="11"/>
      <c r="AO751" s="11"/>
      <c r="AP751" s="11"/>
      <c r="AQ751" s="11"/>
      <c r="AR751" s="11"/>
      <c r="AS751" s="11"/>
      <c r="AT751" s="11"/>
      <c r="AU751" s="11"/>
      <c r="AV751" s="11"/>
      <c r="AW751" s="11"/>
      <c r="AX751" s="11"/>
      <c r="AY751" s="11"/>
      <c r="AZ751" s="11"/>
      <c r="BA751" s="11"/>
      <c r="BB751" s="11"/>
      <c r="BC751" s="11"/>
      <c r="BD751" s="11"/>
      <c r="BE751" s="11"/>
      <c r="BF751" s="11"/>
      <c r="BG751" s="11"/>
      <c r="BH751" s="11"/>
      <c r="BI751" s="11"/>
      <c r="BJ751" s="11"/>
      <c r="BK751" s="11"/>
      <c r="BL751" s="11"/>
      <c r="BM751" s="11"/>
      <c r="BN751" s="11"/>
      <c r="BO751" s="11"/>
      <c r="BP751" s="11"/>
      <c r="BQ751" s="11"/>
      <c r="BR751" s="11"/>
      <c r="BS751" s="11"/>
      <c r="BT751" s="11"/>
      <c r="BU751" s="11"/>
      <c r="BV751" s="11"/>
      <c r="BW751" s="11"/>
      <c r="BX751" s="11"/>
      <c r="BY751" s="11"/>
      <c r="BZ751" s="11"/>
      <c r="CA751" s="11"/>
      <c r="CB751" s="11"/>
      <c r="CC751" s="11"/>
      <c r="CD751" s="11"/>
    </row>
    <row r="752" spans="1:82" x14ac:dyDescent="0.2">
      <c r="A752" s="11"/>
      <c r="B752" s="11"/>
      <c r="C752" s="11"/>
      <c r="D752" s="11"/>
      <c r="E752" s="11"/>
      <c r="F752" s="11"/>
      <c r="G752" s="11"/>
      <c r="H752" s="11"/>
      <c r="I752" s="11"/>
      <c r="J752" s="11"/>
      <c r="K752" s="11"/>
      <c r="L752" s="11"/>
      <c r="M752" s="11"/>
      <c r="N752" s="11"/>
      <c r="O752" s="11"/>
      <c r="P752" s="11"/>
      <c r="Q752" s="11"/>
      <c r="R752" s="11"/>
      <c r="S752" s="11"/>
      <c r="T752" s="11"/>
      <c r="U752" s="11"/>
      <c r="V752" s="11"/>
      <c r="W752" s="11"/>
      <c r="X752" s="11"/>
      <c r="Y752" s="11"/>
      <c r="Z752" s="11"/>
      <c r="AA752" s="11"/>
      <c r="AB752" s="11"/>
      <c r="AC752" s="11"/>
      <c r="AD752" s="11"/>
      <c r="AE752" s="11"/>
      <c r="AF752" s="11"/>
      <c r="AG752" s="11"/>
      <c r="AH752" s="11"/>
      <c r="AI752" s="11"/>
      <c r="AJ752" s="11"/>
      <c r="AK752" s="11"/>
      <c r="AL752" s="11"/>
      <c r="AM752" s="11"/>
      <c r="AN752" s="11"/>
      <c r="AO752" s="11"/>
      <c r="AP752" s="11"/>
      <c r="AQ752" s="11"/>
      <c r="AR752" s="11"/>
      <c r="AS752" s="11"/>
      <c r="AT752" s="11"/>
      <c r="AU752" s="11"/>
      <c r="AV752" s="11"/>
      <c r="AW752" s="11"/>
      <c r="AX752" s="11"/>
      <c r="AY752" s="11"/>
      <c r="AZ752" s="11"/>
      <c r="BA752" s="11"/>
      <c r="BB752" s="11"/>
      <c r="BC752" s="11"/>
      <c r="BD752" s="11"/>
      <c r="BE752" s="11"/>
      <c r="BF752" s="11"/>
      <c r="BG752" s="11"/>
      <c r="BH752" s="11"/>
      <c r="BI752" s="11"/>
      <c r="BJ752" s="11"/>
      <c r="BK752" s="11"/>
      <c r="BL752" s="11"/>
      <c r="BM752" s="11"/>
      <c r="BN752" s="11"/>
      <c r="BO752" s="11"/>
      <c r="BP752" s="11"/>
      <c r="BQ752" s="11"/>
      <c r="BR752" s="11"/>
      <c r="BS752" s="11"/>
      <c r="BT752" s="11"/>
      <c r="BU752" s="11"/>
      <c r="BV752" s="11"/>
      <c r="BW752" s="11"/>
      <c r="BX752" s="11"/>
      <c r="BY752" s="11"/>
      <c r="BZ752" s="11"/>
      <c r="CA752" s="11"/>
      <c r="CB752" s="11"/>
      <c r="CC752" s="11"/>
      <c r="CD752" s="11"/>
    </row>
    <row r="753" spans="1:82" x14ac:dyDescent="0.2">
      <c r="A753" s="11"/>
      <c r="B753" s="11"/>
      <c r="C753" s="11"/>
      <c r="D753" s="11"/>
      <c r="E753" s="11"/>
      <c r="F753" s="11"/>
      <c r="G753" s="11"/>
      <c r="H753" s="11"/>
      <c r="I753" s="11"/>
      <c r="J753" s="11"/>
      <c r="K753" s="11"/>
      <c r="L753" s="11"/>
      <c r="M753" s="11"/>
      <c r="N753" s="11"/>
      <c r="O753" s="11"/>
      <c r="P753" s="11"/>
      <c r="Q753" s="11"/>
      <c r="R753" s="11"/>
      <c r="S753" s="11"/>
      <c r="T753" s="11"/>
      <c r="U753" s="11"/>
      <c r="V753" s="11"/>
      <c r="W753" s="11"/>
      <c r="X753" s="11"/>
      <c r="Y753" s="11"/>
      <c r="Z753" s="11"/>
      <c r="AA753" s="11"/>
      <c r="AB753" s="11"/>
      <c r="AC753" s="11"/>
      <c r="AD753" s="11"/>
      <c r="AE753" s="11"/>
      <c r="AF753" s="11"/>
      <c r="AG753" s="11"/>
      <c r="AH753" s="11"/>
      <c r="AI753" s="11"/>
      <c r="AJ753" s="11"/>
      <c r="AK753" s="11"/>
      <c r="AL753" s="11"/>
      <c r="AM753" s="11"/>
      <c r="AN753" s="11"/>
      <c r="AO753" s="11"/>
      <c r="AP753" s="11"/>
      <c r="AQ753" s="11"/>
      <c r="AR753" s="11"/>
      <c r="AS753" s="11"/>
      <c r="AT753" s="11"/>
      <c r="AU753" s="11"/>
      <c r="AV753" s="11"/>
      <c r="AW753" s="11"/>
      <c r="AX753" s="11"/>
      <c r="AY753" s="11"/>
      <c r="AZ753" s="11"/>
      <c r="BA753" s="11"/>
      <c r="BB753" s="11"/>
      <c r="BC753" s="11"/>
      <c r="BD753" s="11"/>
      <c r="BE753" s="11"/>
      <c r="BF753" s="11"/>
      <c r="BG753" s="11"/>
      <c r="BH753" s="11"/>
      <c r="BI753" s="11"/>
      <c r="BJ753" s="11"/>
      <c r="BK753" s="11"/>
      <c r="BL753" s="11"/>
      <c r="BM753" s="11"/>
      <c r="BN753" s="11"/>
      <c r="BO753" s="11"/>
      <c r="BP753" s="11"/>
      <c r="BQ753" s="11"/>
      <c r="BR753" s="11"/>
      <c r="BS753" s="11"/>
      <c r="BT753" s="11"/>
      <c r="BU753" s="11"/>
      <c r="BV753" s="11"/>
      <c r="BW753" s="11"/>
      <c r="BX753" s="11"/>
      <c r="BY753" s="11"/>
      <c r="BZ753" s="11"/>
      <c r="CA753" s="11"/>
      <c r="CB753" s="11"/>
      <c r="CC753" s="11"/>
      <c r="CD753" s="11"/>
    </row>
    <row r="754" spans="1:82" x14ac:dyDescent="0.2">
      <c r="A754" s="11"/>
      <c r="B754" s="11"/>
      <c r="C754" s="11"/>
      <c r="D754" s="11"/>
      <c r="E754" s="11"/>
      <c r="F754" s="11"/>
      <c r="G754" s="11"/>
      <c r="H754" s="11"/>
      <c r="I754" s="11"/>
      <c r="J754" s="11"/>
      <c r="K754" s="11"/>
      <c r="L754" s="11"/>
      <c r="M754" s="11"/>
      <c r="N754" s="11"/>
      <c r="O754" s="11"/>
      <c r="P754" s="11"/>
      <c r="Q754" s="11"/>
      <c r="R754" s="11"/>
      <c r="S754" s="11"/>
      <c r="T754" s="11"/>
      <c r="U754" s="11"/>
      <c r="V754" s="11"/>
      <c r="W754" s="11"/>
      <c r="X754" s="11"/>
      <c r="Y754" s="11"/>
      <c r="Z754" s="11"/>
      <c r="AA754" s="11"/>
      <c r="AB754" s="11"/>
      <c r="AC754" s="11"/>
      <c r="AD754" s="11"/>
      <c r="AE754" s="11"/>
      <c r="AF754" s="11"/>
      <c r="AG754" s="11"/>
      <c r="AH754" s="11"/>
      <c r="AI754" s="11"/>
      <c r="AJ754" s="11"/>
      <c r="AK754" s="11"/>
      <c r="AL754" s="11"/>
      <c r="AM754" s="11"/>
      <c r="AN754" s="11"/>
      <c r="AO754" s="11"/>
      <c r="AP754" s="11"/>
      <c r="AQ754" s="11"/>
      <c r="AR754" s="11"/>
      <c r="AS754" s="11"/>
      <c r="AT754" s="11"/>
      <c r="AU754" s="11"/>
      <c r="AV754" s="11"/>
      <c r="AW754" s="11"/>
      <c r="AX754" s="11"/>
      <c r="AY754" s="11"/>
      <c r="AZ754" s="11"/>
      <c r="BA754" s="11"/>
      <c r="BB754" s="11"/>
      <c r="BC754" s="11"/>
      <c r="BD754" s="11"/>
      <c r="BE754" s="11"/>
      <c r="BF754" s="11"/>
      <c r="BG754" s="11"/>
      <c r="BH754" s="11"/>
      <c r="BI754" s="11"/>
      <c r="BJ754" s="11"/>
      <c r="BK754" s="11"/>
      <c r="BL754" s="11"/>
      <c r="BM754" s="11"/>
      <c r="BN754" s="11"/>
      <c r="BO754" s="11"/>
      <c r="BP754" s="11"/>
      <c r="BQ754" s="11"/>
      <c r="BR754" s="11"/>
      <c r="BS754" s="11"/>
      <c r="BT754" s="11"/>
      <c r="BU754" s="11"/>
      <c r="BV754" s="11"/>
      <c r="BW754" s="11"/>
      <c r="BX754" s="11"/>
      <c r="BY754" s="11"/>
      <c r="BZ754" s="11"/>
      <c r="CA754" s="11"/>
      <c r="CB754" s="11"/>
      <c r="CC754" s="11"/>
      <c r="CD754" s="11"/>
    </row>
    <row r="755" spans="1:82" x14ac:dyDescent="0.2">
      <c r="A755" s="11"/>
      <c r="B755" s="11"/>
      <c r="C755" s="11"/>
      <c r="D755" s="11"/>
      <c r="E755" s="11"/>
      <c r="F755" s="11"/>
      <c r="G755" s="11"/>
      <c r="H755" s="11"/>
      <c r="I755" s="11"/>
      <c r="J755" s="11"/>
      <c r="K755" s="11"/>
      <c r="L755" s="11"/>
      <c r="M755" s="11"/>
      <c r="N755" s="11"/>
      <c r="O755" s="11"/>
      <c r="P755" s="11"/>
      <c r="Q755" s="11"/>
      <c r="R755" s="11"/>
      <c r="S755" s="11"/>
      <c r="T755" s="11"/>
      <c r="U755" s="11"/>
      <c r="V755" s="11"/>
      <c r="W755" s="11"/>
      <c r="X755" s="11"/>
      <c r="Y755" s="11"/>
      <c r="Z755" s="11"/>
      <c r="AA755" s="11"/>
      <c r="AB755" s="11"/>
      <c r="AC755" s="11"/>
      <c r="AD755" s="11"/>
      <c r="AE755" s="11"/>
      <c r="AF755" s="11"/>
      <c r="AG755" s="11"/>
      <c r="AH755" s="11"/>
      <c r="AI755" s="11"/>
      <c r="AJ755" s="11"/>
      <c r="AK755" s="11"/>
      <c r="AL755" s="11"/>
      <c r="AM755" s="11"/>
      <c r="AN755" s="11"/>
      <c r="AO755" s="11"/>
      <c r="AP755" s="11"/>
      <c r="AQ755" s="11"/>
      <c r="AR755" s="11"/>
      <c r="AS755" s="11"/>
      <c r="AT755" s="11"/>
      <c r="AU755" s="11"/>
      <c r="AV755" s="11"/>
      <c r="AW755" s="11"/>
      <c r="AX755" s="11"/>
      <c r="AY755" s="11"/>
      <c r="AZ755" s="11"/>
      <c r="BA755" s="11"/>
      <c r="BB755" s="11"/>
      <c r="BC755" s="11"/>
      <c r="BD755" s="11"/>
      <c r="BE755" s="11"/>
      <c r="BF755" s="11"/>
      <c r="BG755" s="11"/>
      <c r="BH755" s="11"/>
      <c r="BI755" s="11"/>
      <c r="BJ755" s="11"/>
      <c r="BK755" s="11"/>
      <c r="BL755" s="11"/>
      <c r="BM755" s="11"/>
      <c r="BN755" s="11"/>
      <c r="BO755" s="11"/>
      <c r="BP755" s="11"/>
      <c r="BQ755" s="11"/>
      <c r="BR755" s="11"/>
      <c r="BS755" s="11"/>
      <c r="BT755" s="11"/>
      <c r="BU755" s="11"/>
      <c r="BV755" s="11"/>
      <c r="BW755" s="11"/>
      <c r="BX755" s="11"/>
      <c r="BY755" s="11"/>
      <c r="BZ755" s="11"/>
      <c r="CA755" s="11"/>
      <c r="CB755" s="11"/>
      <c r="CC755" s="11"/>
      <c r="CD755" s="11"/>
    </row>
    <row r="756" spans="1:82" x14ac:dyDescent="0.2">
      <c r="A756" s="11"/>
      <c r="B756" s="11"/>
      <c r="C756" s="11"/>
      <c r="D756" s="11"/>
      <c r="E756" s="11"/>
      <c r="F756" s="11"/>
      <c r="G756" s="11"/>
      <c r="H756" s="11"/>
      <c r="I756" s="11"/>
      <c r="J756" s="11"/>
      <c r="K756" s="11"/>
      <c r="L756" s="11"/>
      <c r="M756" s="11"/>
      <c r="N756" s="11"/>
      <c r="O756" s="11"/>
      <c r="P756" s="11"/>
      <c r="Q756" s="11"/>
      <c r="R756" s="11"/>
      <c r="S756" s="11"/>
      <c r="T756" s="11"/>
      <c r="U756" s="11"/>
      <c r="V756" s="11"/>
      <c r="W756" s="11"/>
      <c r="X756" s="11"/>
      <c r="Y756" s="11"/>
      <c r="Z756" s="11"/>
      <c r="AA756" s="11"/>
      <c r="AB756" s="11"/>
      <c r="AC756" s="11"/>
      <c r="AD756" s="11"/>
      <c r="AE756" s="11"/>
      <c r="AF756" s="11"/>
      <c r="AG756" s="11"/>
      <c r="AH756" s="11"/>
      <c r="AI756" s="11"/>
      <c r="AJ756" s="11"/>
      <c r="AK756" s="11"/>
      <c r="AL756" s="11"/>
      <c r="AM756" s="11"/>
      <c r="AN756" s="11"/>
      <c r="AO756" s="11"/>
      <c r="AP756" s="11"/>
      <c r="AQ756" s="11"/>
      <c r="AR756" s="11"/>
      <c r="AS756" s="11"/>
      <c r="AT756" s="11"/>
      <c r="AU756" s="11"/>
      <c r="AV756" s="11"/>
      <c r="AW756" s="11"/>
      <c r="AX756" s="11"/>
      <c r="AY756" s="11"/>
      <c r="AZ756" s="11"/>
      <c r="BA756" s="11"/>
      <c r="BB756" s="11"/>
      <c r="BC756" s="11"/>
      <c r="BD756" s="11"/>
      <c r="BE756" s="11"/>
      <c r="BF756" s="11"/>
      <c r="BG756" s="11"/>
      <c r="BH756" s="11"/>
      <c r="BI756" s="11"/>
      <c r="BJ756" s="11"/>
      <c r="BK756" s="11"/>
      <c r="BL756" s="11"/>
      <c r="BM756" s="11"/>
      <c r="BN756" s="11"/>
      <c r="BO756" s="11"/>
      <c r="BP756" s="11"/>
      <c r="BQ756" s="11"/>
      <c r="BR756" s="11"/>
      <c r="BS756" s="11"/>
      <c r="BT756" s="11"/>
      <c r="BU756" s="11"/>
      <c r="BV756" s="11"/>
      <c r="BW756" s="11"/>
      <c r="BX756" s="11"/>
      <c r="BY756" s="11"/>
      <c r="BZ756" s="11"/>
      <c r="CA756" s="11"/>
      <c r="CB756" s="11"/>
      <c r="CC756" s="11"/>
      <c r="CD756" s="11"/>
    </row>
    <row r="757" spans="1:82" x14ac:dyDescent="0.2">
      <c r="A757" s="11"/>
      <c r="B757" s="11"/>
      <c r="C757" s="11"/>
      <c r="D757" s="11"/>
      <c r="E757" s="11"/>
      <c r="F757" s="11"/>
      <c r="G757" s="11"/>
      <c r="H757" s="11"/>
      <c r="I757" s="11"/>
      <c r="J757" s="11"/>
      <c r="K757" s="11"/>
      <c r="L757" s="11"/>
      <c r="M757" s="11"/>
      <c r="N757" s="11"/>
      <c r="O757" s="11"/>
      <c r="P757" s="11"/>
      <c r="Q757" s="11"/>
      <c r="R757" s="11"/>
      <c r="S757" s="11"/>
      <c r="T757" s="11"/>
      <c r="U757" s="11"/>
      <c r="V757" s="11"/>
      <c r="W757" s="11"/>
      <c r="X757" s="11"/>
      <c r="Y757" s="11"/>
      <c r="Z757" s="11"/>
      <c r="AA757" s="11"/>
      <c r="AB757" s="11"/>
      <c r="AC757" s="11"/>
      <c r="AD757" s="11"/>
      <c r="AE757" s="11"/>
      <c r="AF757" s="11"/>
      <c r="AG757" s="11"/>
      <c r="AH757" s="11"/>
      <c r="AI757" s="11"/>
      <c r="AJ757" s="11"/>
      <c r="AK757" s="11"/>
      <c r="AL757" s="11"/>
      <c r="AM757" s="11"/>
      <c r="AN757" s="11"/>
      <c r="AO757" s="11"/>
      <c r="AP757" s="11"/>
      <c r="AQ757" s="11"/>
      <c r="AR757" s="11"/>
      <c r="AS757" s="11"/>
      <c r="AT757" s="11"/>
      <c r="AU757" s="11"/>
      <c r="AV757" s="11"/>
      <c r="AW757" s="11"/>
      <c r="AX757" s="11"/>
      <c r="AY757" s="11"/>
      <c r="AZ757" s="11"/>
      <c r="BA757" s="11"/>
      <c r="BB757" s="11"/>
      <c r="BC757" s="11"/>
      <c r="BD757" s="11"/>
      <c r="BE757" s="11"/>
      <c r="BF757" s="11"/>
      <c r="BG757" s="11"/>
      <c r="BH757" s="11"/>
      <c r="BI757" s="11"/>
      <c r="BJ757" s="11"/>
      <c r="BK757" s="11"/>
      <c r="BL757" s="11"/>
      <c r="BM757" s="11"/>
      <c r="BN757" s="11"/>
      <c r="BO757" s="11"/>
      <c r="BP757" s="11"/>
      <c r="BQ757" s="11"/>
      <c r="BR757" s="11"/>
      <c r="BS757" s="11"/>
      <c r="BT757" s="11"/>
      <c r="BU757" s="11"/>
      <c r="BV757" s="11"/>
      <c r="BW757" s="11"/>
      <c r="BX757" s="11"/>
      <c r="BY757" s="11"/>
      <c r="BZ757" s="11"/>
      <c r="CA757" s="11"/>
      <c r="CB757" s="11"/>
      <c r="CC757" s="11"/>
      <c r="CD757" s="11"/>
    </row>
    <row r="758" spans="1:82" x14ac:dyDescent="0.2">
      <c r="A758" s="11"/>
      <c r="B758" s="11"/>
      <c r="C758" s="11"/>
      <c r="D758" s="11"/>
      <c r="E758" s="11"/>
      <c r="F758" s="11"/>
      <c r="G758" s="11"/>
      <c r="H758" s="11"/>
      <c r="I758" s="11"/>
      <c r="J758" s="11"/>
      <c r="K758" s="11"/>
      <c r="L758" s="11"/>
      <c r="M758" s="11"/>
      <c r="N758" s="11"/>
      <c r="O758" s="11"/>
      <c r="P758" s="11"/>
      <c r="Q758" s="11"/>
      <c r="R758" s="11"/>
      <c r="S758" s="11"/>
      <c r="T758" s="11"/>
      <c r="U758" s="11"/>
      <c r="V758" s="11"/>
      <c r="W758" s="11"/>
      <c r="X758" s="11"/>
      <c r="Y758" s="11"/>
      <c r="Z758" s="11"/>
      <c r="AA758" s="11"/>
      <c r="AB758" s="11"/>
      <c r="AC758" s="11"/>
      <c r="AD758" s="11"/>
      <c r="AE758" s="11"/>
      <c r="AF758" s="11"/>
      <c r="AG758" s="11"/>
      <c r="AH758" s="11"/>
      <c r="AI758" s="11"/>
      <c r="AJ758" s="11"/>
      <c r="AK758" s="11"/>
      <c r="AL758" s="11"/>
      <c r="AM758" s="11"/>
      <c r="AN758" s="11"/>
      <c r="AO758" s="11"/>
      <c r="AP758" s="11"/>
      <c r="AQ758" s="11"/>
      <c r="AR758" s="11"/>
      <c r="AS758" s="11"/>
      <c r="AT758" s="11"/>
      <c r="AU758" s="11"/>
      <c r="AV758" s="11"/>
      <c r="AW758" s="11"/>
      <c r="AX758" s="11"/>
      <c r="AY758" s="11"/>
      <c r="AZ758" s="11"/>
      <c r="BA758" s="11"/>
      <c r="BB758" s="11"/>
      <c r="BC758" s="11"/>
      <c r="BD758" s="11"/>
      <c r="BE758" s="11"/>
      <c r="BF758" s="11"/>
      <c r="BG758" s="11"/>
      <c r="BH758" s="11"/>
      <c r="BI758" s="11"/>
      <c r="BJ758" s="11"/>
      <c r="BK758" s="11"/>
      <c r="BL758" s="11"/>
      <c r="BM758" s="11"/>
      <c r="BN758" s="11"/>
      <c r="BO758" s="11"/>
      <c r="BP758" s="11"/>
      <c r="BQ758" s="11"/>
      <c r="BR758" s="11"/>
      <c r="BS758" s="11"/>
      <c r="BT758" s="11"/>
      <c r="BU758" s="11"/>
      <c r="BV758" s="11"/>
      <c r="BW758" s="11"/>
      <c r="BX758" s="11"/>
      <c r="BY758" s="11"/>
      <c r="BZ758" s="11"/>
      <c r="CA758" s="11"/>
      <c r="CB758" s="11"/>
      <c r="CC758" s="11"/>
      <c r="CD758" s="11"/>
    </row>
    <row r="759" spans="1:82" x14ac:dyDescent="0.2">
      <c r="A759" s="11"/>
      <c r="B759" s="11"/>
      <c r="C759" s="11"/>
      <c r="D759" s="11"/>
      <c r="E759" s="11"/>
      <c r="F759" s="11"/>
      <c r="G759" s="11"/>
      <c r="H759" s="11"/>
      <c r="I759" s="11"/>
      <c r="J759" s="11"/>
      <c r="K759" s="11"/>
      <c r="L759" s="11"/>
      <c r="M759" s="11"/>
      <c r="N759" s="11"/>
      <c r="O759" s="11"/>
      <c r="P759" s="11"/>
      <c r="Q759" s="11"/>
      <c r="R759" s="11"/>
      <c r="S759" s="11"/>
      <c r="T759" s="11"/>
      <c r="U759" s="11"/>
      <c r="V759" s="11"/>
      <c r="W759" s="11"/>
      <c r="X759" s="11"/>
      <c r="Y759" s="11"/>
      <c r="Z759" s="11"/>
      <c r="AA759" s="11"/>
      <c r="AB759" s="11"/>
      <c r="AC759" s="11"/>
      <c r="AD759" s="11"/>
      <c r="AE759" s="11"/>
      <c r="AF759" s="11"/>
      <c r="AG759" s="11"/>
      <c r="AH759" s="11"/>
      <c r="AI759" s="11"/>
      <c r="AJ759" s="11"/>
      <c r="AK759" s="11"/>
      <c r="AL759" s="11"/>
      <c r="AM759" s="11"/>
      <c r="AN759" s="11"/>
      <c r="AO759" s="11"/>
      <c r="AP759" s="11"/>
      <c r="AQ759" s="11"/>
      <c r="AR759" s="11"/>
      <c r="AS759" s="11"/>
      <c r="AT759" s="11"/>
      <c r="AU759" s="11"/>
      <c r="AV759" s="11"/>
      <c r="AW759" s="11"/>
      <c r="AX759" s="11"/>
      <c r="AY759" s="11"/>
      <c r="AZ759" s="11"/>
      <c r="BA759" s="11"/>
      <c r="BB759" s="11"/>
      <c r="BC759" s="11"/>
      <c r="BD759" s="11"/>
      <c r="BE759" s="11"/>
      <c r="BF759" s="11"/>
      <c r="BG759" s="11"/>
      <c r="BH759" s="11"/>
      <c r="BI759" s="11"/>
      <c r="BJ759" s="11"/>
      <c r="BK759" s="11"/>
      <c r="BL759" s="11"/>
      <c r="BM759" s="11"/>
      <c r="BN759" s="11"/>
      <c r="BO759" s="11"/>
      <c r="BP759" s="11"/>
      <c r="BQ759" s="11"/>
      <c r="BR759" s="11"/>
      <c r="BS759" s="11"/>
      <c r="BT759" s="11"/>
      <c r="BU759" s="11"/>
      <c r="BV759" s="11"/>
      <c r="BW759" s="11"/>
      <c r="BX759" s="11"/>
      <c r="BY759" s="11"/>
      <c r="BZ759" s="11"/>
      <c r="CA759" s="11"/>
      <c r="CB759" s="11"/>
      <c r="CC759" s="11"/>
      <c r="CD759" s="11"/>
    </row>
    <row r="760" spans="1:82" x14ac:dyDescent="0.2">
      <c r="A760" s="11"/>
      <c r="B760" s="11"/>
      <c r="C760" s="11"/>
      <c r="D760" s="11"/>
      <c r="E760" s="11"/>
      <c r="F760" s="11"/>
      <c r="G760" s="11"/>
      <c r="H760" s="11"/>
      <c r="I760" s="11"/>
      <c r="J760" s="11"/>
      <c r="K760" s="11"/>
      <c r="L760" s="11"/>
      <c r="M760" s="11"/>
      <c r="N760" s="11"/>
      <c r="O760" s="11"/>
      <c r="P760" s="11"/>
      <c r="Q760" s="11"/>
      <c r="R760" s="11"/>
      <c r="S760" s="11"/>
      <c r="T760" s="11"/>
      <c r="U760" s="11"/>
      <c r="V760" s="11"/>
      <c r="W760" s="11"/>
      <c r="X760" s="11"/>
      <c r="Y760" s="11"/>
      <c r="Z760" s="11"/>
      <c r="AA760" s="11"/>
      <c r="AB760" s="11"/>
      <c r="AC760" s="11"/>
      <c r="AD760" s="11"/>
      <c r="AE760" s="11"/>
      <c r="AF760" s="11"/>
      <c r="AG760" s="11"/>
      <c r="AH760" s="11"/>
      <c r="AI760" s="11"/>
      <c r="AJ760" s="11"/>
      <c r="AK760" s="11"/>
      <c r="AL760" s="11"/>
      <c r="AM760" s="11"/>
      <c r="AN760" s="11"/>
      <c r="AO760" s="11"/>
      <c r="AP760" s="11"/>
      <c r="AQ760" s="11"/>
      <c r="AR760" s="11"/>
      <c r="AS760" s="11"/>
      <c r="AT760" s="11"/>
      <c r="AU760" s="11"/>
      <c r="AV760" s="11"/>
      <c r="AW760" s="11"/>
      <c r="AX760" s="11"/>
      <c r="AY760" s="11"/>
      <c r="AZ760" s="11"/>
      <c r="BA760" s="11"/>
      <c r="BB760" s="11"/>
      <c r="BC760" s="11"/>
      <c r="BD760" s="11"/>
      <c r="BE760" s="11"/>
      <c r="BF760" s="11"/>
      <c r="BG760" s="11"/>
      <c r="BH760" s="11"/>
      <c r="BI760" s="11"/>
      <c r="BJ760" s="11"/>
      <c r="BK760" s="11"/>
      <c r="BL760" s="11"/>
      <c r="BM760" s="11"/>
      <c r="BN760" s="11"/>
      <c r="BO760" s="11"/>
      <c r="BP760" s="11"/>
      <c r="BQ760" s="11"/>
      <c r="BR760" s="11"/>
      <c r="BS760" s="11"/>
      <c r="BT760" s="11"/>
      <c r="BU760" s="11"/>
      <c r="BV760" s="11"/>
      <c r="BW760" s="11"/>
      <c r="BX760" s="11"/>
      <c r="BY760" s="11"/>
      <c r="BZ760" s="11"/>
      <c r="CA760" s="11"/>
      <c r="CB760" s="11"/>
      <c r="CC760" s="11"/>
      <c r="CD760" s="11"/>
    </row>
    <row r="761" spans="1:82" x14ac:dyDescent="0.2">
      <c r="A761" s="11"/>
      <c r="B761" s="11"/>
      <c r="C761" s="11"/>
      <c r="D761" s="11"/>
      <c r="E761" s="11"/>
      <c r="F761" s="11"/>
      <c r="G761" s="11"/>
      <c r="H761" s="11"/>
      <c r="I761" s="11"/>
      <c r="J761" s="11"/>
      <c r="K761" s="11"/>
      <c r="L761" s="11"/>
      <c r="M761" s="11"/>
      <c r="N761" s="11"/>
      <c r="O761" s="11"/>
      <c r="P761" s="11"/>
      <c r="Q761" s="11"/>
      <c r="R761" s="11"/>
      <c r="S761" s="11"/>
      <c r="T761" s="11"/>
      <c r="U761" s="11"/>
      <c r="V761" s="11"/>
      <c r="W761" s="11"/>
      <c r="X761" s="11"/>
      <c r="Y761" s="11"/>
      <c r="Z761" s="11"/>
      <c r="AA761" s="11"/>
      <c r="AB761" s="11"/>
      <c r="AC761" s="11"/>
      <c r="AD761" s="11"/>
      <c r="AE761" s="11"/>
      <c r="AF761" s="11"/>
      <c r="AG761" s="11"/>
      <c r="AH761" s="11"/>
      <c r="AI761" s="11"/>
      <c r="AJ761" s="11"/>
      <c r="AK761" s="11"/>
      <c r="AL761" s="11"/>
      <c r="AM761" s="11"/>
      <c r="AN761" s="11"/>
      <c r="AO761" s="11"/>
      <c r="AP761" s="11"/>
      <c r="AQ761" s="11"/>
      <c r="AR761" s="11"/>
      <c r="AS761" s="11"/>
      <c r="AT761" s="11"/>
      <c r="AU761" s="11"/>
      <c r="AV761" s="11"/>
      <c r="AW761" s="11"/>
      <c r="AX761" s="11"/>
      <c r="AY761" s="11"/>
      <c r="AZ761" s="11"/>
      <c r="BA761" s="11"/>
      <c r="BB761" s="11"/>
      <c r="BC761" s="11"/>
      <c r="BD761" s="11"/>
      <c r="BE761" s="11"/>
      <c r="BF761" s="11"/>
      <c r="BG761" s="11"/>
      <c r="BH761" s="11"/>
      <c r="BI761" s="11"/>
      <c r="BJ761" s="11"/>
      <c r="BK761" s="11"/>
      <c r="BL761" s="11"/>
      <c r="BM761" s="11"/>
      <c r="BN761" s="11"/>
      <c r="BO761" s="11"/>
      <c r="BP761" s="11"/>
      <c r="BQ761" s="11"/>
      <c r="BR761" s="11"/>
      <c r="BS761" s="11"/>
      <c r="BT761" s="11"/>
      <c r="BU761" s="11"/>
      <c r="BV761" s="11"/>
      <c r="BW761" s="11"/>
      <c r="BX761" s="11"/>
      <c r="BY761" s="11"/>
      <c r="BZ761" s="11"/>
      <c r="CA761" s="11"/>
      <c r="CB761" s="11"/>
      <c r="CC761" s="11"/>
      <c r="CD761" s="11"/>
    </row>
    <row r="762" spans="1:82" x14ac:dyDescent="0.2">
      <c r="A762" s="11"/>
      <c r="B762" s="11"/>
      <c r="C762" s="11"/>
      <c r="D762" s="11"/>
      <c r="E762" s="11"/>
      <c r="F762" s="11"/>
      <c r="G762" s="11"/>
      <c r="H762" s="11"/>
      <c r="I762" s="11"/>
      <c r="J762" s="11"/>
      <c r="K762" s="11"/>
      <c r="L762" s="11"/>
      <c r="M762" s="11"/>
      <c r="N762" s="11"/>
      <c r="O762" s="11"/>
      <c r="P762" s="11"/>
      <c r="Q762" s="11"/>
      <c r="R762" s="11"/>
      <c r="S762" s="11"/>
      <c r="T762" s="11"/>
      <c r="U762" s="11"/>
      <c r="V762" s="11"/>
      <c r="W762" s="11"/>
      <c r="X762" s="11"/>
      <c r="Y762" s="11"/>
      <c r="Z762" s="11"/>
      <c r="AA762" s="11"/>
      <c r="AB762" s="11"/>
      <c r="AC762" s="11"/>
      <c r="AD762" s="11"/>
      <c r="AE762" s="11"/>
      <c r="AF762" s="11"/>
      <c r="AG762" s="11"/>
      <c r="AH762" s="11"/>
      <c r="AI762" s="11"/>
      <c r="AJ762" s="11"/>
      <c r="AK762" s="11"/>
      <c r="AL762" s="11"/>
      <c r="AM762" s="11"/>
      <c r="AN762" s="11"/>
      <c r="AO762" s="11"/>
      <c r="AP762" s="11"/>
      <c r="AQ762" s="11"/>
      <c r="AR762" s="11"/>
      <c r="AS762" s="11"/>
      <c r="AT762" s="11"/>
      <c r="AU762" s="11"/>
      <c r="AV762" s="11"/>
      <c r="AW762" s="11"/>
      <c r="AX762" s="11"/>
      <c r="AY762" s="11"/>
      <c r="AZ762" s="11"/>
      <c r="BA762" s="11"/>
      <c r="BB762" s="11"/>
      <c r="BC762" s="11"/>
      <c r="BD762" s="11"/>
      <c r="BE762" s="11"/>
      <c r="BF762" s="11"/>
      <c r="BG762" s="11"/>
      <c r="BH762" s="11"/>
      <c r="BI762" s="11"/>
      <c r="BJ762" s="11"/>
      <c r="BK762" s="11"/>
      <c r="BL762" s="11"/>
      <c r="BM762" s="11"/>
      <c r="BN762" s="11"/>
      <c r="BO762" s="11"/>
      <c r="BP762" s="11"/>
      <c r="BQ762" s="11"/>
      <c r="BR762" s="11"/>
      <c r="BS762" s="11"/>
      <c r="BT762" s="11"/>
      <c r="BU762" s="11"/>
      <c r="BV762" s="11"/>
      <c r="BW762" s="11"/>
      <c r="BX762" s="11"/>
      <c r="BY762" s="11"/>
      <c r="BZ762" s="11"/>
      <c r="CA762" s="11"/>
      <c r="CB762" s="11"/>
      <c r="CC762" s="11"/>
      <c r="CD762" s="11"/>
    </row>
    <row r="763" spans="1:82" x14ac:dyDescent="0.2">
      <c r="A763" s="11"/>
      <c r="B763" s="11"/>
      <c r="C763" s="11"/>
      <c r="D763" s="11"/>
      <c r="E763" s="11"/>
      <c r="F763" s="11"/>
      <c r="G763" s="11"/>
      <c r="H763" s="11"/>
      <c r="I763" s="11"/>
      <c r="J763" s="11"/>
      <c r="K763" s="11"/>
      <c r="L763" s="11"/>
      <c r="M763" s="11"/>
      <c r="N763" s="11"/>
      <c r="O763" s="11"/>
      <c r="P763" s="11"/>
      <c r="Q763" s="11"/>
      <c r="R763" s="11"/>
      <c r="S763" s="11"/>
      <c r="T763" s="11"/>
      <c r="U763" s="11"/>
      <c r="V763" s="11"/>
      <c r="W763" s="11"/>
      <c r="X763" s="11"/>
      <c r="Y763" s="11"/>
      <c r="Z763" s="11"/>
      <c r="AA763" s="11"/>
      <c r="AB763" s="11"/>
      <c r="AC763" s="11"/>
      <c r="AD763" s="11"/>
      <c r="AE763" s="11"/>
      <c r="AF763" s="11"/>
      <c r="AG763" s="11"/>
      <c r="AH763" s="11"/>
      <c r="AI763" s="11"/>
      <c r="AJ763" s="11"/>
      <c r="AK763" s="11"/>
      <c r="AL763" s="11"/>
      <c r="AM763" s="11"/>
      <c r="AN763" s="11"/>
      <c r="AO763" s="11"/>
      <c r="AP763" s="11"/>
      <c r="AQ763" s="11"/>
      <c r="AR763" s="11"/>
      <c r="AS763" s="11"/>
      <c r="AT763" s="11"/>
      <c r="AU763" s="11"/>
      <c r="AV763" s="11"/>
      <c r="AW763" s="11"/>
      <c r="AX763" s="11"/>
      <c r="AY763" s="11"/>
      <c r="AZ763" s="11"/>
      <c r="BA763" s="11"/>
      <c r="BB763" s="11"/>
      <c r="BC763" s="11"/>
      <c r="BD763" s="11"/>
      <c r="BE763" s="11"/>
      <c r="BF763" s="11"/>
      <c r="BG763" s="11"/>
      <c r="BH763" s="11"/>
      <c r="BI763" s="11"/>
      <c r="BJ763" s="11"/>
      <c r="BK763" s="11"/>
      <c r="BL763" s="11"/>
      <c r="BM763" s="11"/>
      <c r="BN763" s="11"/>
      <c r="BO763" s="11"/>
      <c r="BP763" s="11"/>
      <c r="BQ763" s="11"/>
      <c r="BR763" s="11"/>
      <c r="BS763" s="11"/>
      <c r="BT763" s="11"/>
      <c r="BU763" s="11"/>
      <c r="BV763" s="11"/>
      <c r="BW763" s="11"/>
      <c r="BX763" s="11"/>
      <c r="BY763" s="11"/>
      <c r="BZ763" s="11"/>
      <c r="CA763" s="11"/>
      <c r="CB763" s="11"/>
      <c r="CC763" s="11"/>
      <c r="CD763" s="11"/>
    </row>
    <row r="764" spans="1:82" x14ac:dyDescent="0.2">
      <c r="A764" s="11"/>
      <c r="B764" s="11"/>
      <c r="C764" s="11"/>
      <c r="D764" s="11"/>
      <c r="E764" s="11"/>
      <c r="F764" s="11"/>
      <c r="G764" s="11"/>
      <c r="H764" s="11"/>
      <c r="I764" s="11"/>
      <c r="J764" s="11"/>
      <c r="K764" s="11"/>
      <c r="L764" s="11"/>
      <c r="M764" s="11"/>
      <c r="N764" s="11"/>
      <c r="O764" s="11"/>
      <c r="P764" s="11"/>
      <c r="Q764" s="11"/>
      <c r="R764" s="11"/>
      <c r="S764" s="11"/>
      <c r="T764" s="11"/>
      <c r="U764" s="11"/>
      <c r="V764" s="11"/>
      <c r="W764" s="11"/>
      <c r="X764" s="11"/>
      <c r="Y764" s="11"/>
      <c r="Z764" s="11"/>
      <c r="AA764" s="11"/>
      <c r="AB764" s="11"/>
      <c r="AC764" s="11"/>
      <c r="AD764" s="11"/>
      <c r="AE764" s="11"/>
      <c r="AF764" s="11"/>
      <c r="AG764" s="11"/>
      <c r="AH764" s="11"/>
      <c r="AI764" s="11"/>
      <c r="AJ764" s="11"/>
      <c r="AK764" s="11"/>
      <c r="AL764" s="11"/>
      <c r="AM764" s="11"/>
      <c r="AN764" s="11"/>
      <c r="AO764" s="11"/>
      <c r="AP764" s="11"/>
      <c r="AQ764" s="11"/>
      <c r="AR764" s="11"/>
      <c r="AS764" s="11"/>
      <c r="AT764" s="11"/>
      <c r="AU764" s="11"/>
      <c r="AV764" s="11"/>
      <c r="AW764" s="11"/>
      <c r="AX764" s="11"/>
      <c r="AY764" s="11"/>
      <c r="AZ764" s="11"/>
      <c r="BA764" s="11"/>
      <c r="BB764" s="11"/>
      <c r="BC764" s="11"/>
      <c r="BD764" s="11"/>
      <c r="BE764" s="11"/>
      <c r="BF764" s="11"/>
      <c r="BG764" s="11"/>
      <c r="BH764" s="11"/>
      <c r="BI764" s="11"/>
      <c r="BJ764" s="11"/>
      <c r="BK764" s="11"/>
      <c r="BL764" s="11"/>
      <c r="BM764" s="11"/>
      <c r="BN764" s="11"/>
      <c r="BO764" s="11"/>
      <c r="BP764" s="11"/>
      <c r="BQ764" s="11"/>
      <c r="BR764" s="11"/>
      <c r="BS764" s="11"/>
      <c r="BT764" s="11"/>
      <c r="BU764" s="11"/>
      <c r="BV764" s="11"/>
      <c r="BW764" s="11"/>
      <c r="BX764" s="11"/>
      <c r="BY764" s="11"/>
      <c r="BZ764" s="11"/>
      <c r="CA764" s="11"/>
      <c r="CB764" s="11"/>
      <c r="CC764" s="11"/>
      <c r="CD764" s="11"/>
    </row>
    <row r="765" spans="1:82" x14ac:dyDescent="0.2">
      <c r="A765" s="11"/>
      <c r="B765" s="11"/>
      <c r="C765" s="11"/>
      <c r="D765" s="11"/>
      <c r="E765" s="11"/>
      <c r="F765" s="11"/>
      <c r="G765" s="11"/>
      <c r="H765" s="11"/>
      <c r="I765" s="11"/>
      <c r="J765" s="11"/>
      <c r="K765" s="11"/>
      <c r="L765" s="11"/>
      <c r="M765" s="11"/>
      <c r="N765" s="11"/>
      <c r="O765" s="11"/>
      <c r="P765" s="11"/>
      <c r="Q765" s="11"/>
      <c r="R765" s="11"/>
      <c r="S765" s="11"/>
      <c r="T765" s="11"/>
      <c r="U765" s="11"/>
      <c r="V765" s="11"/>
      <c r="W765" s="11"/>
      <c r="X765" s="11"/>
      <c r="Y765" s="11"/>
      <c r="Z765" s="11"/>
      <c r="AA765" s="11"/>
      <c r="AB765" s="11"/>
      <c r="AC765" s="11"/>
      <c r="AD765" s="11"/>
      <c r="AE765" s="11"/>
      <c r="AF765" s="11"/>
      <c r="AG765" s="11"/>
      <c r="AH765" s="11"/>
      <c r="AI765" s="11"/>
      <c r="AJ765" s="11"/>
      <c r="AK765" s="11"/>
      <c r="AL765" s="11"/>
      <c r="AM765" s="11"/>
      <c r="AN765" s="11"/>
      <c r="AO765" s="11"/>
      <c r="AP765" s="11"/>
      <c r="AQ765" s="11"/>
      <c r="AR765" s="11"/>
      <c r="AS765" s="11"/>
      <c r="AT765" s="11"/>
      <c r="AU765" s="11"/>
      <c r="AV765" s="11"/>
      <c r="AW765" s="11"/>
      <c r="AX765" s="11"/>
      <c r="AY765" s="11"/>
      <c r="AZ765" s="11"/>
      <c r="BA765" s="11"/>
      <c r="BB765" s="11"/>
      <c r="BC765" s="11"/>
      <c r="BD765" s="11"/>
      <c r="BE765" s="11"/>
      <c r="BF765" s="11"/>
      <c r="BG765" s="11"/>
      <c r="BH765" s="11"/>
      <c r="BI765" s="11"/>
      <c r="BJ765" s="11"/>
      <c r="BK765" s="11"/>
      <c r="BL765" s="11"/>
      <c r="BM765" s="11"/>
      <c r="BN765" s="11"/>
      <c r="BO765" s="11"/>
      <c r="BP765" s="11"/>
      <c r="BQ765" s="11"/>
      <c r="BR765" s="11"/>
      <c r="BS765" s="11"/>
      <c r="BT765" s="11"/>
      <c r="BU765" s="11"/>
      <c r="BV765" s="11"/>
      <c r="BW765" s="11"/>
      <c r="BX765" s="11"/>
      <c r="BY765" s="11"/>
      <c r="BZ765" s="11"/>
      <c r="CA765" s="11"/>
      <c r="CB765" s="11"/>
      <c r="CC765" s="11"/>
      <c r="CD765" s="11"/>
    </row>
    <row r="766" spans="1:82" x14ac:dyDescent="0.2">
      <c r="A766" s="11"/>
      <c r="B766" s="11"/>
      <c r="C766" s="11"/>
      <c r="D766" s="11"/>
      <c r="E766" s="11"/>
      <c r="F766" s="11"/>
      <c r="G766" s="11"/>
      <c r="H766" s="11"/>
      <c r="I766" s="11"/>
      <c r="J766" s="11"/>
      <c r="K766" s="11"/>
      <c r="L766" s="11"/>
      <c r="M766" s="11"/>
      <c r="N766" s="11"/>
      <c r="O766" s="11"/>
      <c r="P766" s="11"/>
      <c r="Q766" s="11"/>
      <c r="R766" s="11"/>
      <c r="S766" s="11"/>
      <c r="T766" s="11"/>
      <c r="U766" s="11"/>
      <c r="V766" s="11"/>
      <c r="W766" s="11"/>
      <c r="X766" s="11"/>
      <c r="Y766" s="11"/>
      <c r="Z766" s="11"/>
      <c r="AA766" s="11"/>
      <c r="AB766" s="11"/>
      <c r="AC766" s="11"/>
      <c r="AD766" s="11"/>
      <c r="AE766" s="11"/>
      <c r="AF766" s="11"/>
      <c r="AG766" s="11"/>
      <c r="AH766" s="11"/>
      <c r="AI766" s="11"/>
      <c r="AJ766" s="11"/>
      <c r="AK766" s="11"/>
      <c r="AL766" s="11"/>
      <c r="AM766" s="11"/>
      <c r="AN766" s="11"/>
      <c r="AO766" s="11"/>
      <c r="AP766" s="11"/>
      <c r="AQ766" s="11"/>
      <c r="AR766" s="11"/>
      <c r="AS766" s="11"/>
      <c r="AT766" s="11"/>
      <c r="AU766" s="11"/>
      <c r="AV766" s="11"/>
      <c r="AW766" s="11"/>
      <c r="AX766" s="11"/>
      <c r="AY766" s="11"/>
      <c r="AZ766" s="11"/>
      <c r="BA766" s="11"/>
      <c r="BB766" s="11"/>
      <c r="BC766" s="11"/>
      <c r="BD766" s="11"/>
      <c r="BE766" s="11"/>
      <c r="BF766" s="11"/>
      <c r="BG766" s="11"/>
      <c r="BH766" s="11"/>
      <c r="BI766" s="11"/>
      <c r="BJ766" s="11"/>
      <c r="BK766" s="11"/>
      <c r="BL766" s="11"/>
      <c r="BM766" s="11"/>
      <c r="BN766" s="11"/>
      <c r="BO766" s="11"/>
      <c r="BP766" s="11"/>
      <c r="BQ766" s="11"/>
      <c r="BR766" s="11"/>
      <c r="BS766" s="11"/>
      <c r="BT766" s="11"/>
      <c r="BU766" s="11"/>
      <c r="BV766" s="11"/>
      <c r="BW766" s="11"/>
      <c r="BX766" s="11"/>
      <c r="BY766" s="11"/>
      <c r="BZ766" s="11"/>
      <c r="CA766" s="11"/>
      <c r="CB766" s="11"/>
      <c r="CC766" s="11"/>
      <c r="CD766" s="11"/>
    </row>
    <row r="767" spans="1:82" x14ac:dyDescent="0.2">
      <c r="A767" s="11"/>
      <c r="B767" s="11"/>
      <c r="C767" s="11"/>
      <c r="D767" s="11"/>
      <c r="E767" s="11"/>
      <c r="F767" s="11"/>
      <c r="G767" s="11"/>
      <c r="H767" s="11"/>
      <c r="I767" s="11"/>
      <c r="J767" s="11"/>
      <c r="K767" s="11"/>
      <c r="L767" s="11"/>
      <c r="M767" s="11"/>
      <c r="N767" s="11"/>
      <c r="O767" s="11"/>
      <c r="P767" s="11"/>
      <c r="Q767" s="11"/>
      <c r="R767" s="11"/>
      <c r="S767" s="11"/>
      <c r="T767" s="11"/>
      <c r="U767" s="11"/>
      <c r="V767" s="11"/>
      <c r="W767" s="11"/>
      <c r="X767" s="11"/>
      <c r="Y767" s="11"/>
      <c r="Z767" s="11"/>
      <c r="AA767" s="11"/>
      <c r="AB767" s="11"/>
      <c r="AC767" s="11"/>
      <c r="AD767" s="11"/>
      <c r="AE767" s="11"/>
      <c r="AF767" s="11"/>
      <c r="AG767" s="11"/>
      <c r="AH767" s="11"/>
      <c r="AI767" s="11"/>
      <c r="AJ767" s="11"/>
      <c r="AK767" s="11"/>
      <c r="AL767" s="11"/>
      <c r="AM767" s="11"/>
      <c r="AN767" s="11"/>
      <c r="AO767" s="11"/>
      <c r="AP767" s="11"/>
      <c r="AQ767" s="11"/>
      <c r="AR767" s="11"/>
      <c r="AS767" s="11"/>
      <c r="AT767" s="11"/>
      <c r="AU767" s="11"/>
      <c r="AV767" s="11"/>
      <c r="AW767" s="11"/>
      <c r="AX767" s="11"/>
      <c r="AY767" s="11"/>
      <c r="AZ767" s="11"/>
      <c r="BA767" s="11"/>
      <c r="BB767" s="11"/>
      <c r="BC767" s="11"/>
      <c r="BD767" s="11"/>
      <c r="BE767" s="11"/>
      <c r="BF767" s="11"/>
      <c r="BG767" s="11"/>
      <c r="BH767" s="11"/>
      <c r="BI767" s="11"/>
      <c r="BJ767" s="11"/>
      <c r="BK767" s="11"/>
      <c r="BL767" s="11"/>
      <c r="BM767" s="11"/>
      <c r="BN767" s="11"/>
      <c r="BO767" s="11"/>
      <c r="BP767" s="11"/>
      <c r="BQ767" s="11"/>
      <c r="BR767" s="11"/>
      <c r="BS767" s="11"/>
      <c r="BT767" s="11"/>
      <c r="BU767" s="11"/>
      <c r="BV767" s="11"/>
      <c r="BW767" s="11"/>
      <c r="BX767" s="11"/>
      <c r="BY767" s="11"/>
      <c r="BZ767" s="11"/>
      <c r="CA767" s="11"/>
      <c r="CB767" s="11"/>
      <c r="CC767" s="11"/>
      <c r="CD767" s="11"/>
    </row>
    <row r="768" spans="1:82" x14ac:dyDescent="0.2">
      <c r="A768" s="11"/>
      <c r="B768" s="11"/>
      <c r="C768" s="11"/>
      <c r="D768" s="11"/>
      <c r="E768" s="11"/>
      <c r="F768" s="11"/>
      <c r="G768" s="11"/>
      <c r="H768" s="11"/>
      <c r="I768" s="11"/>
      <c r="J768" s="11"/>
      <c r="K768" s="11"/>
      <c r="L768" s="11"/>
      <c r="M768" s="11"/>
      <c r="N768" s="11"/>
      <c r="O768" s="11"/>
      <c r="P768" s="11"/>
      <c r="Q768" s="11"/>
      <c r="R768" s="11"/>
      <c r="S768" s="11"/>
      <c r="T768" s="11"/>
      <c r="U768" s="11"/>
      <c r="V768" s="11"/>
      <c r="W768" s="11"/>
      <c r="X768" s="11"/>
      <c r="Y768" s="11"/>
      <c r="Z768" s="11"/>
      <c r="AA768" s="11"/>
      <c r="AB768" s="11"/>
      <c r="AC768" s="11"/>
      <c r="AD768" s="11"/>
      <c r="AE768" s="11"/>
      <c r="AF768" s="11"/>
      <c r="AG768" s="11"/>
      <c r="AH768" s="11"/>
      <c r="AI768" s="11"/>
      <c r="AJ768" s="11"/>
      <c r="AK768" s="11"/>
      <c r="AL768" s="11"/>
      <c r="AM768" s="11"/>
      <c r="AN768" s="11"/>
      <c r="AO768" s="11"/>
      <c r="AP768" s="11"/>
      <c r="AQ768" s="11"/>
      <c r="AR768" s="11"/>
      <c r="AS768" s="11"/>
      <c r="AT768" s="11"/>
      <c r="AU768" s="11"/>
      <c r="AV768" s="11"/>
      <c r="AW768" s="11"/>
      <c r="AX768" s="11"/>
      <c r="AY768" s="11"/>
      <c r="AZ768" s="11"/>
      <c r="BA768" s="11"/>
      <c r="BB768" s="11"/>
      <c r="BC768" s="11"/>
      <c r="BD768" s="11"/>
      <c r="BE768" s="11"/>
      <c r="BF768" s="11"/>
      <c r="BG768" s="11"/>
      <c r="BH768" s="11"/>
      <c r="BI768" s="11"/>
      <c r="BJ768" s="11"/>
      <c r="BK768" s="11"/>
      <c r="BL768" s="11"/>
      <c r="BM768" s="11"/>
      <c r="BN768" s="11"/>
      <c r="BO768" s="11"/>
      <c r="BP768" s="11"/>
      <c r="BQ768" s="11"/>
      <c r="BR768" s="11"/>
      <c r="BS768" s="11"/>
      <c r="BT768" s="11"/>
      <c r="BU768" s="11"/>
      <c r="BV768" s="11"/>
      <c r="BW768" s="11"/>
      <c r="BX768" s="11"/>
      <c r="BY768" s="11"/>
      <c r="BZ768" s="11"/>
      <c r="CA768" s="11"/>
      <c r="CB768" s="11"/>
      <c r="CC768" s="11"/>
      <c r="CD768" s="11"/>
    </row>
    <row r="769" spans="1:82" x14ac:dyDescent="0.2">
      <c r="A769" s="11"/>
      <c r="B769" s="11"/>
      <c r="C769" s="11"/>
      <c r="D769" s="11"/>
      <c r="E769" s="11"/>
      <c r="F769" s="11"/>
      <c r="G769" s="11"/>
      <c r="H769" s="11"/>
      <c r="I769" s="11"/>
      <c r="J769" s="11"/>
      <c r="K769" s="11"/>
      <c r="L769" s="11"/>
      <c r="M769" s="11"/>
      <c r="N769" s="11"/>
      <c r="O769" s="11"/>
      <c r="P769" s="11"/>
      <c r="Q769" s="11"/>
      <c r="R769" s="11"/>
      <c r="S769" s="11"/>
      <c r="T769" s="11"/>
      <c r="U769" s="11"/>
      <c r="V769" s="11"/>
      <c r="W769" s="11"/>
      <c r="X769" s="11"/>
      <c r="Y769" s="11"/>
      <c r="Z769" s="11"/>
      <c r="AA769" s="11"/>
      <c r="AB769" s="11"/>
      <c r="AC769" s="11"/>
      <c r="AD769" s="11"/>
      <c r="AE769" s="11"/>
      <c r="AF769" s="11"/>
      <c r="AG769" s="11"/>
      <c r="AH769" s="11"/>
      <c r="AI769" s="11"/>
      <c r="AJ769" s="11"/>
      <c r="AK769" s="11"/>
      <c r="AL769" s="11"/>
      <c r="AM769" s="11"/>
      <c r="AN769" s="11"/>
      <c r="AO769" s="11"/>
      <c r="AP769" s="11"/>
      <c r="AQ769" s="11"/>
      <c r="AR769" s="11"/>
      <c r="AS769" s="11"/>
      <c r="AT769" s="11"/>
      <c r="AU769" s="11"/>
      <c r="AV769" s="11"/>
      <c r="AW769" s="11"/>
      <c r="AX769" s="11"/>
      <c r="AY769" s="11"/>
      <c r="AZ769" s="11"/>
      <c r="BA769" s="11"/>
      <c r="BB769" s="11"/>
      <c r="BC769" s="11"/>
      <c r="BD769" s="11"/>
      <c r="BE769" s="11"/>
      <c r="BF769" s="11"/>
      <c r="BG769" s="11"/>
      <c r="BH769" s="11"/>
      <c r="BI769" s="11"/>
      <c r="BJ769" s="11"/>
      <c r="BK769" s="11"/>
      <c r="BL769" s="11"/>
      <c r="BM769" s="11"/>
      <c r="BN769" s="11"/>
      <c r="BO769" s="11"/>
      <c r="BP769" s="11"/>
      <c r="BQ769" s="11"/>
      <c r="BR769" s="11"/>
      <c r="BS769" s="11"/>
      <c r="BT769" s="11"/>
      <c r="BU769" s="11"/>
      <c r="BV769" s="11"/>
      <c r="BW769" s="11"/>
      <c r="BX769" s="11"/>
      <c r="BY769" s="11"/>
      <c r="BZ769" s="11"/>
      <c r="CA769" s="11"/>
      <c r="CB769" s="11"/>
      <c r="CC769" s="11"/>
      <c r="CD769" s="11"/>
    </row>
    <row r="770" spans="1:82" x14ac:dyDescent="0.2">
      <c r="A770" s="11"/>
      <c r="B770" s="11"/>
      <c r="C770" s="11"/>
      <c r="D770" s="11"/>
      <c r="E770" s="11"/>
      <c r="F770" s="11"/>
      <c r="G770" s="11"/>
      <c r="H770" s="11"/>
      <c r="I770" s="11"/>
      <c r="J770" s="11"/>
      <c r="K770" s="11"/>
      <c r="L770" s="11"/>
      <c r="M770" s="11"/>
      <c r="N770" s="11"/>
      <c r="O770" s="11"/>
      <c r="P770" s="11"/>
      <c r="Q770" s="11"/>
      <c r="R770" s="11"/>
      <c r="S770" s="11"/>
      <c r="T770" s="11"/>
      <c r="U770" s="11"/>
      <c r="V770" s="11"/>
      <c r="W770" s="11"/>
      <c r="X770" s="11"/>
      <c r="Y770" s="11"/>
      <c r="Z770" s="11"/>
      <c r="AA770" s="11"/>
      <c r="AB770" s="11"/>
      <c r="AC770" s="11"/>
      <c r="AD770" s="11"/>
      <c r="AE770" s="11"/>
      <c r="AF770" s="11"/>
      <c r="AG770" s="11"/>
      <c r="AH770" s="11"/>
      <c r="AI770" s="11"/>
      <c r="AJ770" s="11"/>
      <c r="AK770" s="11"/>
      <c r="AL770" s="11"/>
      <c r="AM770" s="11"/>
      <c r="AN770" s="11"/>
      <c r="AO770" s="11"/>
      <c r="AP770" s="11"/>
      <c r="AQ770" s="11"/>
      <c r="AR770" s="11"/>
      <c r="AS770" s="11"/>
      <c r="AT770" s="11"/>
      <c r="AU770" s="11"/>
      <c r="AV770" s="11"/>
      <c r="AW770" s="11"/>
      <c r="AX770" s="11"/>
      <c r="AY770" s="11"/>
      <c r="AZ770" s="11"/>
      <c r="BA770" s="11"/>
      <c r="BB770" s="11"/>
      <c r="BC770" s="11"/>
      <c r="BD770" s="11"/>
      <c r="BE770" s="11"/>
      <c r="BF770" s="11"/>
      <c r="BG770" s="11"/>
      <c r="BH770" s="11"/>
      <c r="BI770" s="11"/>
      <c r="BJ770" s="11"/>
      <c r="BK770" s="11"/>
      <c r="BL770" s="11"/>
      <c r="BM770" s="11"/>
      <c r="BN770" s="11"/>
      <c r="BO770" s="11"/>
      <c r="BP770" s="11"/>
      <c r="BQ770" s="11"/>
      <c r="BR770" s="11"/>
      <c r="BS770" s="11"/>
      <c r="BT770" s="11"/>
      <c r="BU770" s="11"/>
      <c r="BV770" s="11"/>
      <c r="BW770" s="11"/>
      <c r="BX770" s="11"/>
      <c r="BY770" s="11"/>
      <c r="BZ770" s="11"/>
      <c r="CA770" s="11"/>
      <c r="CB770" s="11"/>
      <c r="CC770" s="11"/>
      <c r="CD770" s="11"/>
    </row>
    <row r="771" spans="1:82" x14ac:dyDescent="0.2">
      <c r="A771" s="11"/>
      <c r="B771" s="11"/>
      <c r="C771" s="11"/>
      <c r="D771" s="11"/>
      <c r="E771" s="11"/>
      <c r="F771" s="11"/>
      <c r="G771" s="11"/>
      <c r="H771" s="11"/>
      <c r="I771" s="11"/>
      <c r="J771" s="11"/>
      <c r="K771" s="11"/>
      <c r="L771" s="11"/>
      <c r="M771" s="11"/>
      <c r="N771" s="11"/>
      <c r="O771" s="11"/>
      <c r="P771" s="11"/>
      <c r="Q771" s="11"/>
      <c r="R771" s="11"/>
      <c r="S771" s="11"/>
      <c r="T771" s="11"/>
      <c r="U771" s="11"/>
      <c r="V771" s="11"/>
      <c r="W771" s="11"/>
      <c r="X771" s="11"/>
      <c r="Y771" s="11"/>
      <c r="Z771" s="11"/>
      <c r="AA771" s="11"/>
      <c r="AB771" s="11"/>
      <c r="AC771" s="11"/>
      <c r="AD771" s="11"/>
      <c r="AE771" s="11"/>
      <c r="AF771" s="11"/>
      <c r="AG771" s="11"/>
      <c r="AH771" s="11"/>
      <c r="AI771" s="11"/>
      <c r="AJ771" s="11"/>
      <c r="AK771" s="11"/>
      <c r="AL771" s="11"/>
      <c r="AM771" s="11"/>
      <c r="AN771" s="11"/>
      <c r="AO771" s="11"/>
      <c r="AP771" s="11"/>
      <c r="AQ771" s="11"/>
      <c r="AR771" s="11"/>
      <c r="AS771" s="11"/>
      <c r="AT771" s="11"/>
      <c r="AU771" s="11"/>
      <c r="AV771" s="11"/>
      <c r="AW771" s="11"/>
      <c r="AX771" s="11"/>
      <c r="AY771" s="11"/>
      <c r="AZ771" s="11"/>
      <c r="BA771" s="11"/>
      <c r="BB771" s="11"/>
      <c r="BC771" s="11"/>
      <c r="BD771" s="11"/>
      <c r="BE771" s="11"/>
      <c r="BF771" s="11"/>
      <c r="BG771" s="11"/>
      <c r="BH771" s="11"/>
      <c r="BI771" s="11"/>
      <c r="BJ771" s="11"/>
      <c r="BK771" s="11"/>
      <c r="BL771" s="11"/>
      <c r="BM771" s="11"/>
      <c r="BN771" s="11"/>
      <c r="BO771" s="11"/>
      <c r="BP771" s="11"/>
      <c r="BQ771" s="11"/>
      <c r="BR771" s="11"/>
      <c r="BS771" s="11"/>
      <c r="BT771" s="11"/>
      <c r="BU771" s="11"/>
      <c r="BV771" s="11"/>
      <c r="BW771" s="11"/>
      <c r="BX771" s="11"/>
      <c r="BY771" s="11"/>
      <c r="BZ771" s="11"/>
      <c r="CA771" s="11"/>
      <c r="CB771" s="11"/>
      <c r="CC771" s="11"/>
      <c r="CD771" s="11"/>
    </row>
    <row r="772" spans="1:82" x14ac:dyDescent="0.2">
      <c r="A772" s="11"/>
      <c r="B772" s="11"/>
      <c r="C772" s="11"/>
      <c r="D772" s="11"/>
      <c r="E772" s="11"/>
      <c r="F772" s="11"/>
      <c r="G772" s="11"/>
      <c r="H772" s="11"/>
      <c r="I772" s="11"/>
      <c r="J772" s="11"/>
      <c r="K772" s="11"/>
      <c r="L772" s="11"/>
      <c r="M772" s="11"/>
      <c r="N772" s="11"/>
      <c r="O772" s="11"/>
      <c r="P772" s="11"/>
      <c r="Q772" s="11"/>
      <c r="R772" s="11"/>
      <c r="S772" s="11"/>
      <c r="T772" s="11"/>
      <c r="U772" s="11"/>
      <c r="V772" s="11"/>
      <c r="W772" s="11"/>
      <c r="X772" s="11"/>
      <c r="Y772" s="11"/>
      <c r="Z772" s="11"/>
      <c r="AA772" s="11"/>
      <c r="AB772" s="11"/>
      <c r="AC772" s="11"/>
      <c r="AD772" s="11"/>
      <c r="AE772" s="11"/>
      <c r="AF772" s="11"/>
      <c r="AG772" s="11"/>
      <c r="AH772" s="11"/>
      <c r="AI772" s="11"/>
      <c r="AJ772" s="11"/>
      <c r="AK772" s="11"/>
      <c r="AL772" s="11"/>
      <c r="AM772" s="11"/>
      <c r="AN772" s="11"/>
      <c r="AO772" s="11"/>
      <c r="AP772" s="11"/>
      <c r="AQ772" s="11"/>
      <c r="AR772" s="11"/>
      <c r="AS772" s="11"/>
      <c r="AT772" s="11"/>
      <c r="AU772" s="11"/>
      <c r="AV772" s="11"/>
      <c r="AW772" s="11"/>
      <c r="AX772" s="11"/>
      <c r="AY772" s="11"/>
      <c r="AZ772" s="11"/>
      <c r="BA772" s="11"/>
      <c r="BB772" s="11"/>
      <c r="BC772" s="11"/>
      <c r="BD772" s="11"/>
      <c r="BE772" s="11"/>
      <c r="BF772" s="11"/>
      <c r="BG772" s="11"/>
      <c r="BH772" s="11"/>
      <c r="BI772" s="11"/>
      <c r="BJ772" s="11"/>
      <c r="BK772" s="11"/>
      <c r="BL772" s="11"/>
      <c r="BM772" s="11"/>
      <c r="BN772" s="11"/>
      <c r="BO772" s="11"/>
      <c r="BP772" s="11"/>
      <c r="BQ772" s="11"/>
      <c r="BR772" s="11"/>
      <c r="BS772" s="11"/>
      <c r="BT772" s="11"/>
      <c r="BU772" s="11"/>
      <c r="BV772" s="11"/>
      <c r="BW772" s="11"/>
      <c r="BX772" s="11"/>
      <c r="BY772" s="11"/>
      <c r="BZ772" s="11"/>
      <c r="CA772" s="11"/>
      <c r="CB772" s="11"/>
      <c r="CC772" s="11"/>
      <c r="CD772" s="11"/>
    </row>
    <row r="773" spans="1:82" x14ac:dyDescent="0.2">
      <c r="A773" s="11"/>
      <c r="B773" s="11"/>
      <c r="C773" s="11"/>
      <c r="D773" s="11"/>
      <c r="E773" s="11"/>
      <c r="F773" s="11"/>
      <c r="G773" s="11"/>
      <c r="H773" s="11"/>
      <c r="I773" s="11"/>
      <c r="J773" s="11"/>
      <c r="K773" s="11"/>
      <c r="L773" s="11"/>
      <c r="M773" s="11"/>
      <c r="N773" s="11"/>
      <c r="O773" s="11"/>
      <c r="P773" s="11"/>
      <c r="Q773" s="11"/>
      <c r="R773" s="11"/>
      <c r="S773" s="11"/>
      <c r="T773" s="11"/>
      <c r="U773" s="11"/>
      <c r="V773" s="11"/>
      <c r="W773" s="11"/>
      <c r="X773" s="11"/>
      <c r="Y773" s="11"/>
      <c r="Z773" s="11"/>
      <c r="AA773" s="11"/>
      <c r="AB773" s="11"/>
      <c r="AC773" s="11"/>
      <c r="AD773" s="11"/>
      <c r="AE773" s="11"/>
      <c r="AF773" s="11"/>
      <c r="AG773" s="11"/>
      <c r="AH773" s="11"/>
      <c r="AI773" s="11"/>
      <c r="AJ773" s="11"/>
      <c r="AK773" s="11"/>
      <c r="AL773" s="11"/>
      <c r="AM773" s="11"/>
      <c r="AN773" s="11"/>
      <c r="AO773" s="11"/>
      <c r="AP773" s="11"/>
      <c r="AQ773" s="11"/>
      <c r="AR773" s="11"/>
      <c r="AS773" s="11"/>
      <c r="AT773" s="11"/>
      <c r="AU773" s="11"/>
      <c r="AV773" s="11"/>
      <c r="AW773" s="11"/>
      <c r="AX773" s="11"/>
      <c r="AY773" s="11"/>
      <c r="AZ773" s="11"/>
      <c r="BA773" s="11"/>
      <c r="BB773" s="11"/>
      <c r="BC773" s="11"/>
      <c r="BD773" s="11"/>
      <c r="BE773" s="11"/>
      <c r="BF773" s="11"/>
      <c r="BG773" s="11"/>
      <c r="BH773" s="11"/>
      <c r="BI773" s="11"/>
      <c r="BJ773" s="11"/>
      <c r="BK773" s="11"/>
      <c r="BL773" s="11"/>
      <c r="BM773" s="11"/>
      <c r="BN773" s="11"/>
      <c r="BO773" s="11"/>
      <c r="BP773" s="11"/>
      <c r="BQ773" s="11"/>
      <c r="BR773" s="11"/>
      <c r="BS773" s="11"/>
      <c r="BT773" s="11"/>
      <c r="BU773" s="11"/>
      <c r="BV773" s="11"/>
      <c r="BW773" s="11"/>
      <c r="BX773" s="11"/>
      <c r="BY773" s="11"/>
      <c r="BZ773" s="11"/>
      <c r="CA773" s="11"/>
      <c r="CB773" s="11"/>
      <c r="CC773" s="11"/>
      <c r="CD773" s="11"/>
    </row>
    <row r="774" spans="1:82" x14ac:dyDescent="0.2">
      <c r="A774" s="11"/>
      <c r="B774" s="11"/>
      <c r="C774" s="11"/>
      <c r="D774" s="11"/>
      <c r="E774" s="11"/>
      <c r="F774" s="11"/>
      <c r="G774" s="11"/>
      <c r="H774" s="11"/>
      <c r="I774" s="11"/>
      <c r="J774" s="11"/>
      <c r="K774" s="11"/>
      <c r="L774" s="11"/>
      <c r="M774" s="11"/>
      <c r="N774" s="11"/>
      <c r="O774" s="11"/>
      <c r="P774" s="11"/>
      <c r="Q774" s="11"/>
      <c r="R774" s="11"/>
      <c r="S774" s="11"/>
      <c r="T774" s="11"/>
      <c r="U774" s="11"/>
      <c r="V774" s="11"/>
      <c r="W774" s="11"/>
      <c r="X774" s="11"/>
      <c r="Y774" s="11"/>
      <c r="Z774" s="11"/>
      <c r="AA774" s="11"/>
      <c r="AB774" s="11"/>
      <c r="AC774" s="11"/>
      <c r="AD774" s="11"/>
      <c r="AE774" s="11"/>
      <c r="AF774" s="11"/>
      <c r="AG774" s="11"/>
      <c r="AH774" s="11"/>
      <c r="AI774" s="11"/>
      <c r="AJ774" s="11"/>
      <c r="AK774" s="11"/>
      <c r="AL774" s="11"/>
      <c r="AM774" s="11"/>
      <c r="AN774" s="11"/>
      <c r="AO774" s="11"/>
      <c r="AP774" s="11"/>
      <c r="AQ774" s="11"/>
      <c r="AR774" s="11"/>
      <c r="AS774" s="11"/>
      <c r="AT774" s="11"/>
      <c r="AU774" s="11"/>
      <c r="AV774" s="11"/>
      <c r="AW774" s="11"/>
      <c r="AX774" s="11"/>
      <c r="AY774" s="11"/>
      <c r="AZ774" s="11"/>
      <c r="BA774" s="11"/>
      <c r="BB774" s="11"/>
      <c r="BC774" s="11"/>
      <c r="BD774" s="11"/>
      <c r="BE774" s="11"/>
      <c r="BF774" s="11"/>
      <c r="BG774" s="11"/>
      <c r="BH774" s="11"/>
      <c r="BI774" s="11"/>
      <c r="BJ774" s="11"/>
      <c r="BK774" s="11"/>
      <c r="BL774" s="11"/>
      <c r="BM774" s="11"/>
      <c r="BN774" s="11"/>
      <c r="BO774" s="11"/>
      <c r="BP774" s="11"/>
      <c r="BQ774" s="11"/>
      <c r="BR774" s="11"/>
      <c r="BS774" s="11"/>
      <c r="BT774" s="11"/>
      <c r="BU774" s="11"/>
      <c r="BV774" s="11"/>
      <c r="BW774" s="11"/>
      <c r="BX774" s="11"/>
      <c r="BY774" s="11"/>
      <c r="BZ774" s="11"/>
      <c r="CA774" s="11"/>
      <c r="CB774" s="11"/>
      <c r="CC774" s="11"/>
      <c r="CD774" s="11"/>
    </row>
    <row r="775" spans="1:82" x14ac:dyDescent="0.2">
      <c r="A775" s="11"/>
      <c r="B775" s="11"/>
      <c r="C775" s="11"/>
      <c r="D775" s="11"/>
      <c r="E775" s="11"/>
      <c r="F775" s="11"/>
      <c r="G775" s="11"/>
      <c r="H775" s="11"/>
      <c r="I775" s="11"/>
      <c r="J775" s="11"/>
      <c r="K775" s="11"/>
      <c r="L775" s="11"/>
      <c r="M775" s="11"/>
      <c r="N775" s="11"/>
      <c r="O775" s="11"/>
      <c r="P775" s="11"/>
      <c r="Q775" s="11"/>
      <c r="R775" s="11"/>
      <c r="S775" s="11"/>
      <c r="T775" s="11"/>
      <c r="U775" s="11"/>
      <c r="V775" s="11"/>
      <c r="W775" s="11"/>
      <c r="X775" s="11"/>
      <c r="Y775" s="11"/>
      <c r="Z775" s="11"/>
      <c r="AA775" s="11"/>
      <c r="AB775" s="11"/>
      <c r="AC775" s="11"/>
      <c r="AD775" s="11"/>
      <c r="AE775" s="11"/>
      <c r="AF775" s="11"/>
      <c r="AG775" s="11"/>
      <c r="AH775" s="11"/>
      <c r="AI775" s="11"/>
      <c r="AJ775" s="11"/>
      <c r="AK775" s="11"/>
      <c r="AL775" s="11"/>
      <c r="AM775" s="11"/>
      <c r="AN775" s="11"/>
      <c r="AO775" s="11"/>
      <c r="AP775" s="11"/>
      <c r="AQ775" s="11"/>
      <c r="AR775" s="11"/>
      <c r="AS775" s="11"/>
      <c r="AT775" s="11"/>
      <c r="AU775" s="11"/>
      <c r="AV775" s="11"/>
      <c r="AW775" s="11"/>
      <c r="AX775" s="11"/>
      <c r="AY775" s="11"/>
      <c r="AZ775" s="11"/>
      <c r="BA775" s="11"/>
      <c r="BB775" s="11"/>
      <c r="BC775" s="11"/>
      <c r="BD775" s="11"/>
      <c r="BE775" s="11"/>
      <c r="BF775" s="11"/>
      <c r="BG775" s="11"/>
      <c r="BH775" s="11"/>
      <c r="BI775" s="11"/>
      <c r="BJ775" s="11"/>
      <c r="BK775" s="11"/>
      <c r="BL775" s="11"/>
      <c r="BM775" s="11"/>
      <c r="BN775" s="11"/>
      <c r="BO775" s="11"/>
      <c r="BP775" s="11"/>
      <c r="BQ775" s="11"/>
      <c r="BR775" s="11"/>
      <c r="BS775" s="11"/>
      <c r="BT775" s="11"/>
      <c r="BU775" s="11"/>
      <c r="BV775" s="11"/>
      <c r="BW775" s="11"/>
      <c r="BX775" s="11"/>
      <c r="BY775" s="11"/>
      <c r="BZ775" s="11"/>
      <c r="CA775" s="11"/>
      <c r="CB775" s="11"/>
      <c r="CC775" s="11"/>
      <c r="CD775" s="11"/>
    </row>
    <row r="776" spans="1:82" x14ac:dyDescent="0.2">
      <c r="A776" s="11"/>
      <c r="B776" s="11"/>
      <c r="C776" s="11"/>
      <c r="D776" s="11"/>
      <c r="E776" s="11"/>
      <c r="F776" s="11"/>
      <c r="G776" s="11"/>
      <c r="H776" s="11"/>
      <c r="I776" s="11"/>
      <c r="J776" s="11"/>
      <c r="K776" s="11"/>
      <c r="L776" s="11"/>
      <c r="M776" s="11"/>
      <c r="N776" s="11"/>
      <c r="O776" s="11"/>
      <c r="P776" s="11"/>
      <c r="Q776" s="11"/>
      <c r="R776" s="11"/>
      <c r="S776" s="11"/>
      <c r="T776" s="11"/>
      <c r="U776" s="11"/>
      <c r="V776" s="11"/>
      <c r="W776" s="11"/>
      <c r="X776" s="11"/>
      <c r="Y776" s="11"/>
      <c r="Z776" s="11"/>
      <c r="AA776" s="11"/>
      <c r="AB776" s="11"/>
      <c r="AC776" s="11"/>
      <c r="AD776" s="11"/>
      <c r="AE776" s="11"/>
      <c r="AF776" s="11"/>
      <c r="AG776" s="11"/>
      <c r="AH776" s="11"/>
      <c r="AI776" s="11"/>
      <c r="AJ776" s="11"/>
      <c r="AK776" s="11"/>
      <c r="AL776" s="11"/>
      <c r="AM776" s="11"/>
      <c r="AN776" s="11"/>
      <c r="AO776" s="11"/>
      <c r="AP776" s="11"/>
      <c r="AQ776" s="11"/>
      <c r="AR776" s="11"/>
      <c r="AS776" s="11"/>
      <c r="AT776" s="11"/>
      <c r="AU776" s="11"/>
      <c r="AV776" s="11"/>
      <c r="AW776" s="11"/>
      <c r="AX776" s="11"/>
      <c r="AY776" s="11"/>
      <c r="AZ776" s="11"/>
      <c r="BA776" s="11"/>
      <c r="BB776" s="11"/>
      <c r="BC776" s="11"/>
      <c r="BD776" s="11"/>
      <c r="BE776" s="11"/>
      <c r="BF776" s="11"/>
      <c r="BG776" s="11"/>
      <c r="BH776" s="11"/>
      <c r="BI776" s="11"/>
      <c r="BJ776" s="11"/>
      <c r="BK776" s="11"/>
      <c r="BL776" s="11"/>
      <c r="BM776" s="11"/>
      <c r="BN776" s="11"/>
      <c r="BO776" s="11"/>
      <c r="BP776" s="11"/>
      <c r="BQ776" s="11"/>
      <c r="BR776" s="11"/>
      <c r="BS776" s="11"/>
      <c r="BT776" s="11"/>
      <c r="BU776" s="11"/>
      <c r="BV776" s="11"/>
      <c r="BW776" s="11"/>
      <c r="BX776" s="11"/>
      <c r="BY776" s="11"/>
      <c r="BZ776" s="11"/>
      <c r="CA776" s="11"/>
      <c r="CB776" s="11"/>
      <c r="CC776" s="11"/>
      <c r="CD776" s="11"/>
    </row>
    <row r="777" spans="1:82" x14ac:dyDescent="0.2">
      <c r="A777" s="11"/>
      <c r="B777" s="11"/>
      <c r="C777" s="11"/>
      <c r="D777" s="11"/>
      <c r="E777" s="11"/>
      <c r="F777" s="11"/>
      <c r="G777" s="11"/>
      <c r="H777" s="11"/>
      <c r="I777" s="11"/>
      <c r="J777" s="11"/>
      <c r="K777" s="11"/>
      <c r="L777" s="11"/>
      <c r="M777" s="11"/>
      <c r="N777" s="11"/>
      <c r="O777" s="11"/>
      <c r="P777" s="11"/>
      <c r="Q777" s="11"/>
      <c r="R777" s="11"/>
      <c r="S777" s="11"/>
      <c r="T777" s="11"/>
      <c r="U777" s="11"/>
      <c r="V777" s="11"/>
      <c r="W777" s="11"/>
      <c r="X777" s="11"/>
      <c r="Y777" s="11"/>
      <c r="Z777" s="11"/>
      <c r="AA777" s="11"/>
      <c r="AB777" s="11"/>
      <c r="AC777" s="11"/>
      <c r="AD777" s="11"/>
      <c r="AE777" s="11"/>
      <c r="AF777" s="11"/>
      <c r="AG777" s="11"/>
      <c r="AH777" s="11"/>
      <c r="AI777" s="11"/>
      <c r="AJ777" s="11"/>
      <c r="AK777" s="11"/>
      <c r="AL777" s="11"/>
      <c r="AM777" s="11"/>
      <c r="AN777" s="11"/>
      <c r="AO777" s="11"/>
      <c r="AP777" s="11"/>
      <c r="AQ777" s="11"/>
      <c r="AR777" s="11"/>
      <c r="AS777" s="11"/>
      <c r="AT777" s="11"/>
      <c r="AU777" s="11"/>
      <c r="AV777" s="11"/>
      <c r="AW777" s="11"/>
      <c r="AX777" s="11"/>
      <c r="AY777" s="11"/>
      <c r="AZ777" s="11"/>
      <c r="BA777" s="11"/>
      <c r="BB777" s="11"/>
      <c r="BC777" s="11"/>
      <c r="BD777" s="11"/>
      <c r="BE777" s="11"/>
      <c r="BF777" s="11"/>
      <c r="BG777" s="11"/>
      <c r="BH777" s="11"/>
      <c r="BI777" s="11"/>
      <c r="BJ777" s="11"/>
      <c r="BK777" s="11"/>
      <c r="BL777" s="11"/>
      <c r="BM777" s="11"/>
      <c r="BN777" s="11"/>
      <c r="BO777" s="11"/>
      <c r="BP777" s="11"/>
      <c r="BQ777" s="11"/>
      <c r="BR777" s="11"/>
      <c r="BS777" s="11"/>
      <c r="BT777" s="11"/>
      <c r="BU777" s="11"/>
      <c r="BV777" s="11"/>
      <c r="BW777" s="11"/>
      <c r="BX777" s="11"/>
      <c r="BY777" s="11"/>
      <c r="BZ777" s="11"/>
      <c r="CA777" s="11"/>
      <c r="CB777" s="11"/>
      <c r="CC777" s="11"/>
      <c r="CD777" s="11"/>
    </row>
    <row r="778" spans="1:82" x14ac:dyDescent="0.2">
      <c r="A778" s="11"/>
      <c r="B778" s="11"/>
      <c r="C778" s="11"/>
      <c r="D778" s="11"/>
      <c r="E778" s="11"/>
      <c r="F778" s="11"/>
      <c r="G778" s="11"/>
      <c r="H778" s="11"/>
      <c r="I778" s="11"/>
      <c r="J778" s="11"/>
      <c r="K778" s="11"/>
      <c r="L778" s="11"/>
      <c r="M778" s="11"/>
      <c r="N778" s="11"/>
      <c r="O778" s="11"/>
      <c r="P778" s="11"/>
      <c r="Q778" s="11"/>
      <c r="R778" s="11"/>
      <c r="S778" s="11"/>
      <c r="T778" s="11"/>
      <c r="U778" s="11"/>
      <c r="V778" s="11"/>
      <c r="W778" s="11"/>
      <c r="X778" s="11"/>
      <c r="Y778" s="11"/>
      <c r="Z778" s="11"/>
      <c r="AA778" s="11"/>
      <c r="AB778" s="11"/>
      <c r="AC778" s="11"/>
      <c r="AD778" s="11"/>
      <c r="AE778" s="11"/>
      <c r="AF778" s="11"/>
      <c r="AG778" s="11"/>
      <c r="AH778" s="11"/>
      <c r="AI778" s="11"/>
      <c r="AJ778" s="11"/>
      <c r="AK778" s="11"/>
      <c r="AL778" s="11"/>
      <c r="AM778" s="11"/>
      <c r="AN778" s="11"/>
      <c r="AO778" s="11"/>
      <c r="AP778" s="11"/>
      <c r="AQ778" s="11"/>
      <c r="AR778" s="11"/>
      <c r="AS778" s="11"/>
      <c r="AT778" s="11"/>
      <c r="AU778" s="11"/>
      <c r="AV778" s="11"/>
      <c r="AW778" s="11"/>
      <c r="AX778" s="11"/>
      <c r="AY778" s="11"/>
      <c r="AZ778" s="11"/>
      <c r="BA778" s="11"/>
      <c r="BB778" s="11"/>
      <c r="BC778" s="11"/>
      <c r="BD778" s="11"/>
      <c r="BE778" s="11"/>
      <c r="BF778" s="11"/>
      <c r="BG778" s="11"/>
      <c r="BH778" s="11"/>
      <c r="BI778" s="11"/>
      <c r="BJ778" s="11"/>
      <c r="BK778" s="11"/>
      <c r="BL778" s="11"/>
      <c r="BM778" s="11"/>
      <c r="BN778" s="11"/>
      <c r="BO778" s="11"/>
      <c r="BP778" s="11"/>
      <c r="BQ778" s="11"/>
      <c r="BR778" s="11"/>
      <c r="BS778" s="11"/>
      <c r="BT778" s="11"/>
      <c r="BU778" s="11"/>
      <c r="BV778" s="11"/>
      <c r="BW778" s="11"/>
      <c r="BX778" s="11"/>
      <c r="BY778" s="11"/>
      <c r="BZ778" s="11"/>
      <c r="CA778" s="11"/>
      <c r="CB778" s="11"/>
      <c r="CC778" s="11"/>
      <c r="CD778" s="11"/>
    </row>
    <row r="779" spans="1:82" x14ac:dyDescent="0.2">
      <c r="A779" s="11"/>
      <c r="B779" s="11"/>
      <c r="C779" s="11"/>
      <c r="D779" s="11"/>
      <c r="E779" s="11"/>
      <c r="F779" s="11"/>
      <c r="G779" s="11"/>
      <c r="H779" s="11"/>
      <c r="I779" s="11"/>
      <c r="J779" s="11"/>
      <c r="K779" s="11"/>
      <c r="L779" s="11"/>
      <c r="M779" s="11"/>
      <c r="N779" s="11"/>
      <c r="O779" s="11"/>
      <c r="P779" s="11"/>
      <c r="Q779" s="11"/>
      <c r="R779" s="11"/>
      <c r="S779" s="11"/>
      <c r="T779" s="11"/>
      <c r="U779" s="11"/>
      <c r="V779" s="11"/>
      <c r="W779" s="11"/>
      <c r="X779" s="11"/>
      <c r="Y779" s="11"/>
      <c r="Z779" s="11"/>
      <c r="AA779" s="11"/>
      <c r="AB779" s="11"/>
      <c r="AC779" s="11"/>
      <c r="AD779" s="11"/>
      <c r="AE779" s="11"/>
      <c r="AF779" s="11"/>
      <c r="AG779" s="11"/>
      <c r="AH779" s="11"/>
      <c r="AI779" s="11"/>
      <c r="AJ779" s="11"/>
      <c r="AK779" s="11"/>
      <c r="AL779" s="11"/>
      <c r="AM779" s="11"/>
      <c r="AN779" s="11"/>
      <c r="AO779" s="11"/>
      <c r="AP779" s="11"/>
      <c r="AQ779" s="11"/>
      <c r="AR779" s="11"/>
      <c r="AS779" s="11"/>
      <c r="AT779" s="11"/>
      <c r="AU779" s="11"/>
      <c r="AV779" s="11"/>
      <c r="AW779" s="11"/>
      <c r="AX779" s="11"/>
      <c r="AY779" s="11"/>
      <c r="AZ779" s="11"/>
      <c r="BA779" s="11"/>
      <c r="BB779" s="11"/>
      <c r="BC779" s="11"/>
      <c r="BD779" s="11"/>
      <c r="BE779" s="11"/>
      <c r="BF779" s="11"/>
      <c r="BG779" s="11"/>
      <c r="BH779" s="11"/>
      <c r="BI779" s="11"/>
      <c r="BJ779" s="11"/>
      <c r="BK779" s="11"/>
      <c r="BL779" s="11"/>
      <c r="BM779" s="11"/>
      <c r="BN779" s="11"/>
      <c r="BO779" s="11"/>
      <c r="BP779" s="11"/>
      <c r="BQ779" s="11"/>
      <c r="BR779" s="11"/>
      <c r="BS779" s="11"/>
      <c r="BT779" s="11"/>
      <c r="BU779" s="11"/>
      <c r="BV779" s="11"/>
      <c r="BW779" s="11"/>
      <c r="BX779" s="11"/>
      <c r="BY779" s="11"/>
      <c r="BZ779" s="11"/>
      <c r="CA779" s="11"/>
      <c r="CB779" s="11"/>
      <c r="CC779" s="11"/>
      <c r="CD779" s="11"/>
    </row>
    <row r="780" spans="1:82" x14ac:dyDescent="0.2">
      <c r="A780" s="11"/>
      <c r="B780" s="11"/>
      <c r="C780" s="11"/>
      <c r="D780" s="11"/>
      <c r="E780" s="11"/>
      <c r="F780" s="11"/>
      <c r="G780" s="11"/>
      <c r="H780" s="11"/>
      <c r="I780" s="11"/>
      <c r="J780" s="11"/>
      <c r="K780" s="11"/>
      <c r="L780" s="11"/>
      <c r="M780" s="11"/>
      <c r="N780" s="11"/>
      <c r="O780" s="11"/>
      <c r="P780" s="11"/>
      <c r="Q780" s="11"/>
      <c r="R780" s="11"/>
      <c r="S780" s="11"/>
      <c r="T780" s="11"/>
      <c r="U780" s="11"/>
      <c r="V780" s="11"/>
      <c r="W780" s="11"/>
      <c r="X780" s="11"/>
      <c r="Y780" s="11"/>
      <c r="Z780" s="11"/>
      <c r="AA780" s="11"/>
      <c r="AB780" s="11"/>
      <c r="AC780" s="11"/>
      <c r="AD780" s="11"/>
      <c r="AE780" s="11"/>
      <c r="AF780" s="11"/>
      <c r="AG780" s="11"/>
      <c r="AH780" s="11"/>
      <c r="AI780" s="11"/>
      <c r="AJ780" s="11"/>
      <c r="AK780" s="11"/>
      <c r="AL780" s="11"/>
      <c r="AM780" s="11"/>
      <c r="AN780" s="11"/>
      <c r="AO780" s="11"/>
      <c r="AP780" s="11"/>
      <c r="AQ780" s="11"/>
      <c r="AR780" s="11"/>
      <c r="AS780" s="11"/>
      <c r="AT780" s="11"/>
      <c r="AU780" s="11"/>
      <c r="AV780" s="11"/>
      <c r="AW780" s="11"/>
      <c r="AX780" s="11"/>
      <c r="AY780" s="11"/>
      <c r="AZ780" s="11"/>
      <c r="BA780" s="11"/>
      <c r="BB780" s="11"/>
      <c r="BC780" s="11"/>
      <c r="BD780" s="11"/>
      <c r="BE780" s="11"/>
      <c r="BF780" s="11"/>
      <c r="BG780" s="11"/>
      <c r="BH780" s="11"/>
      <c r="BI780" s="11"/>
      <c r="BJ780" s="11"/>
      <c r="BK780" s="11"/>
      <c r="BL780" s="11"/>
      <c r="BM780" s="11"/>
      <c r="BN780" s="11"/>
      <c r="BO780" s="11"/>
      <c r="BP780" s="11"/>
      <c r="BQ780" s="11"/>
      <c r="BR780" s="11"/>
      <c r="BS780" s="11"/>
      <c r="BT780" s="11"/>
      <c r="BU780" s="11"/>
      <c r="BV780" s="11"/>
      <c r="BW780" s="11"/>
      <c r="BX780" s="11"/>
      <c r="BY780" s="11"/>
      <c r="BZ780" s="11"/>
      <c r="CA780" s="11"/>
      <c r="CB780" s="11"/>
      <c r="CC780" s="11"/>
      <c r="CD780" s="11"/>
    </row>
    <row r="781" spans="1:82" x14ac:dyDescent="0.2">
      <c r="A781" s="11"/>
      <c r="B781" s="11"/>
      <c r="C781" s="11"/>
      <c r="D781" s="11"/>
      <c r="E781" s="11"/>
      <c r="F781" s="11"/>
      <c r="G781" s="11"/>
      <c r="H781" s="11"/>
      <c r="I781" s="11"/>
      <c r="J781" s="11"/>
      <c r="K781" s="11"/>
      <c r="L781" s="11"/>
      <c r="M781" s="11"/>
      <c r="N781" s="11"/>
      <c r="O781" s="11"/>
      <c r="P781" s="11"/>
      <c r="Q781" s="11"/>
      <c r="R781" s="11"/>
      <c r="S781" s="11"/>
      <c r="T781" s="11"/>
      <c r="U781" s="11"/>
      <c r="V781" s="11"/>
      <c r="W781" s="11"/>
      <c r="X781" s="11"/>
      <c r="Y781" s="11"/>
      <c r="Z781" s="11"/>
      <c r="AA781" s="11"/>
      <c r="AB781" s="11"/>
      <c r="AC781" s="11"/>
      <c r="AD781" s="11"/>
      <c r="AE781" s="11"/>
      <c r="AF781" s="11"/>
      <c r="AG781" s="11"/>
      <c r="AH781" s="11"/>
      <c r="AI781" s="11"/>
      <c r="AJ781" s="11"/>
      <c r="AK781" s="11"/>
      <c r="AL781" s="11"/>
      <c r="AM781" s="11"/>
      <c r="AN781" s="11"/>
      <c r="AO781" s="11"/>
      <c r="AP781" s="11"/>
      <c r="AQ781" s="11"/>
      <c r="AR781" s="11"/>
      <c r="AS781" s="11"/>
      <c r="AT781" s="11"/>
      <c r="AU781" s="11"/>
      <c r="AV781" s="11"/>
      <c r="AW781" s="11"/>
      <c r="AX781" s="11"/>
      <c r="AY781" s="11"/>
      <c r="AZ781" s="11"/>
      <c r="BA781" s="11"/>
      <c r="BB781" s="11"/>
      <c r="BC781" s="11"/>
      <c r="BD781" s="11"/>
      <c r="BE781" s="11"/>
      <c r="BF781" s="11"/>
      <c r="BG781" s="11"/>
      <c r="BH781" s="11"/>
      <c r="BI781" s="11"/>
      <c r="BJ781" s="11"/>
      <c r="BK781" s="11"/>
      <c r="BL781" s="11"/>
      <c r="BM781" s="11"/>
      <c r="BN781" s="11"/>
      <c r="BO781" s="11"/>
      <c r="BP781" s="11"/>
      <c r="BQ781" s="11"/>
      <c r="BR781" s="11"/>
      <c r="BS781" s="11"/>
      <c r="BT781" s="11"/>
      <c r="BU781" s="11"/>
      <c r="BV781" s="11"/>
      <c r="BW781" s="11"/>
      <c r="BX781" s="11"/>
      <c r="BY781" s="11"/>
      <c r="BZ781" s="11"/>
      <c r="CA781" s="11"/>
      <c r="CB781" s="11"/>
      <c r="CC781" s="11"/>
      <c r="CD781" s="11"/>
    </row>
    <row r="782" spans="1:82" x14ac:dyDescent="0.2">
      <c r="A782" s="11"/>
      <c r="B782" s="11"/>
      <c r="C782" s="11"/>
      <c r="D782" s="11"/>
      <c r="E782" s="11"/>
      <c r="F782" s="11"/>
      <c r="G782" s="11"/>
      <c r="H782" s="11"/>
      <c r="I782" s="11"/>
      <c r="J782" s="11"/>
      <c r="K782" s="11"/>
      <c r="L782" s="11"/>
      <c r="M782" s="11"/>
      <c r="N782" s="11"/>
      <c r="O782" s="11"/>
      <c r="P782" s="11"/>
      <c r="Q782" s="11"/>
      <c r="R782" s="11"/>
      <c r="S782" s="11"/>
      <c r="T782" s="11"/>
      <c r="U782" s="11"/>
      <c r="V782" s="11"/>
      <c r="W782" s="11"/>
      <c r="X782" s="11"/>
      <c r="Y782" s="11"/>
      <c r="Z782" s="11"/>
      <c r="AA782" s="11"/>
      <c r="AB782" s="11"/>
      <c r="AC782" s="11"/>
      <c r="AD782" s="11"/>
      <c r="AE782" s="11"/>
      <c r="AF782" s="11"/>
      <c r="AG782" s="11"/>
      <c r="AH782" s="11"/>
      <c r="AI782" s="11"/>
      <c r="AJ782" s="11"/>
      <c r="AK782" s="11"/>
      <c r="AL782" s="11"/>
      <c r="AM782" s="11"/>
      <c r="AN782" s="11"/>
      <c r="AO782" s="11"/>
      <c r="AP782" s="11"/>
      <c r="AQ782" s="11"/>
      <c r="AR782" s="11"/>
      <c r="AS782" s="11"/>
      <c r="AT782" s="11"/>
      <c r="AU782" s="11"/>
      <c r="AV782" s="11"/>
      <c r="AW782" s="11"/>
      <c r="AX782" s="11"/>
      <c r="AY782" s="11"/>
      <c r="AZ782" s="11"/>
      <c r="BA782" s="11"/>
      <c r="BB782" s="11"/>
      <c r="BC782" s="11"/>
      <c r="BD782" s="11"/>
      <c r="BE782" s="11"/>
      <c r="BF782" s="11"/>
      <c r="BG782" s="11"/>
      <c r="BH782" s="11"/>
      <c r="BI782" s="11"/>
      <c r="BJ782" s="11"/>
      <c r="BK782" s="11"/>
      <c r="BL782" s="11"/>
      <c r="BM782" s="11"/>
      <c r="BN782" s="11"/>
      <c r="BO782" s="11"/>
      <c r="BP782" s="11"/>
      <c r="BQ782" s="11"/>
      <c r="BR782" s="11"/>
      <c r="BS782" s="11"/>
      <c r="BT782" s="11"/>
      <c r="BU782" s="11"/>
      <c r="BV782" s="11"/>
      <c r="BW782" s="11"/>
      <c r="BX782" s="11"/>
      <c r="BY782" s="11"/>
      <c r="BZ782" s="11"/>
      <c r="CA782" s="11"/>
      <c r="CB782" s="11"/>
      <c r="CC782" s="11"/>
      <c r="CD782" s="11"/>
    </row>
    <row r="783" spans="1:82" x14ac:dyDescent="0.2">
      <c r="A783" s="11"/>
      <c r="B783" s="11"/>
      <c r="C783" s="11"/>
      <c r="D783" s="11"/>
      <c r="E783" s="11"/>
      <c r="F783" s="11"/>
      <c r="G783" s="11"/>
      <c r="H783" s="11"/>
      <c r="I783" s="11"/>
      <c r="J783" s="11"/>
      <c r="K783" s="11"/>
      <c r="L783" s="11"/>
      <c r="M783" s="11"/>
      <c r="N783" s="11"/>
      <c r="O783" s="11"/>
      <c r="P783" s="11"/>
      <c r="Q783" s="11"/>
      <c r="R783" s="11"/>
      <c r="S783" s="11"/>
      <c r="T783" s="11"/>
      <c r="U783" s="11"/>
      <c r="V783" s="11"/>
      <c r="W783" s="11"/>
      <c r="X783" s="11"/>
      <c r="Y783" s="11"/>
      <c r="Z783" s="11"/>
      <c r="AA783" s="11"/>
      <c r="AB783" s="11"/>
      <c r="AC783" s="11"/>
      <c r="AD783" s="11"/>
      <c r="AE783" s="11"/>
      <c r="AF783" s="11"/>
      <c r="AG783" s="11"/>
      <c r="AH783" s="11"/>
      <c r="AI783" s="11"/>
      <c r="AJ783" s="11"/>
      <c r="AK783" s="11"/>
      <c r="AL783" s="11"/>
      <c r="AM783" s="11"/>
      <c r="AN783" s="11"/>
      <c r="AO783" s="11"/>
      <c r="AP783" s="11"/>
      <c r="AQ783" s="11"/>
      <c r="AR783" s="11"/>
      <c r="AS783" s="11"/>
      <c r="AT783" s="11"/>
      <c r="AU783" s="11"/>
      <c r="AV783" s="11"/>
      <c r="AW783" s="11"/>
      <c r="AX783" s="11"/>
      <c r="AY783" s="11"/>
      <c r="AZ783" s="11"/>
      <c r="BA783" s="11"/>
      <c r="BB783" s="11"/>
      <c r="BC783" s="11"/>
      <c r="BD783" s="11"/>
      <c r="BE783" s="11"/>
      <c r="BF783" s="11"/>
      <c r="BG783" s="11"/>
      <c r="BH783" s="11"/>
      <c r="BI783" s="11"/>
      <c r="BJ783" s="11"/>
      <c r="BK783" s="11"/>
      <c r="BL783" s="11"/>
      <c r="BM783" s="11"/>
      <c r="BN783" s="11"/>
      <c r="BO783" s="11"/>
      <c r="BP783" s="11"/>
      <c r="BQ783" s="11"/>
      <c r="BR783" s="11"/>
      <c r="BS783" s="11"/>
      <c r="BT783" s="11"/>
      <c r="BU783" s="11"/>
      <c r="BV783" s="11"/>
      <c r="BW783" s="11"/>
      <c r="BX783" s="11"/>
      <c r="BY783" s="11"/>
      <c r="BZ783" s="11"/>
      <c r="CA783" s="11"/>
      <c r="CB783" s="11"/>
      <c r="CC783" s="11"/>
      <c r="CD783" s="11"/>
    </row>
    <row r="784" spans="1:82" x14ac:dyDescent="0.2">
      <c r="A784" s="11"/>
      <c r="B784" s="11"/>
      <c r="C784" s="11"/>
      <c r="D784" s="11"/>
      <c r="E784" s="11"/>
      <c r="F784" s="11"/>
      <c r="G784" s="11"/>
      <c r="H784" s="11"/>
      <c r="I784" s="11"/>
      <c r="J784" s="11"/>
      <c r="K784" s="11"/>
      <c r="L784" s="11"/>
      <c r="M784" s="11"/>
      <c r="N784" s="11"/>
      <c r="O784" s="11"/>
      <c r="P784" s="11"/>
      <c r="Q784" s="11"/>
      <c r="R784" s="11"/>
      <c r="S784" s="11"/>
      <c r="T784" s="11"/>
      <c r="U784" s="11"/>
      <c r="V784" s="11"/>
      <c r="W784" s="11"/>
      <c r="X784" s="11"/>
      <c r="Y784" s="11"/>
      <c r="Z784" s="11"/>
      <c r="AA784" s="11"/>
      <c r="AB784" s="11"/>
      <c r="AC784" s="11"/>
      <c r="AD784" s="11"/>
      <c r="AE784" s="11"/>
      <c r="AF784" s="11"/>
      <c r="AG784" s="11"/>
      <c r="AH784" s="11"/>
      <c r="AI784" s="11"/>
      <c r="AJ784" s="11"/>
      <c r="AK784" s="11"/>
      <c r="AL784" s="11"/>
      <c r="AM784" s="11"/>
      <c r="AN784" s="11"/>
      <c r="AO784" s="11"/>
      <c r="AP784" s="11"/>
      <c r="AQ784" s="11"/>
      <c r="AR784" s="11"/>
      <c r="AS784" s="11"/>
      <c r="AT784" s="11"/>
      <c r="AU784" s="11"/>
      <c r="AV784" s="11"/>
      <c r="AW784" s="11"/>
      <c r="AX784" s="11"/>
      <c r="AY784" s="11"/>
      <c r="AZ784" s="11"/>
      <c r="BA784" s="11"/>
      <c r="BB784" s="11"/>
      <c r="BC784" s="11"/>
      <c r="BD784" s="11"/>
      <c r="BE784" s="11"/>
      <c r="BF784" s="11"/>
      <c r="BG784" s="11"/>
      <c r="BH784" s="11"/>
      <c r="BI784" s="11"/>
      <c r="BJ784" s="11"/>
      <c r="BK784" s="11"/>
      <c r="BL784" s="11"/>
      <c r="BM784" s="11"/>
      <c r="BN784" s="11"/>
      <c r="BO784" s="11"/>
      <c r="BP784" s="11"/>
      <c r="BQ784" s="11"/>
      <c r="BR784" s="11"/>
      <c r="BS784" s="11"/>
      <c r="BT784" s="11"/>
      <c r="BU784" s="11"/>
      <c r="BV784" s="11"/>
      <c r="BW784" s="11"/>
      <c r="BX784" s="11"/>
      <c r="BY784" s="11"/>
      <c r="BZ784" s="11"/>
      <c r="CA784" s="11"/>
      <c r="CB784" s="11"/>
      <c r="CC784" s="11"/>
      <c r="CD784" s="11"/>
    </row>
    <row r="785" spans="1:82" x14ac:dyDescent="0.2">
      <c r="A785" s="11"/>
      <c r="B785" s="11"/>
      <c r="C785" s="11"/>
      <c r="D785" s="11"/>
      <c r="E785" s="11"/>
      <c r="F785" s="11"/>
      <c r="G785" s="11"/>
      <c r="H785" s="11"/>
      <c r="I785" s="11"/>
      <c r="J785" s="11"/>
      <c r="K785" s="11"/>
      <c r="L785" s="11"/>
      <c r="M785" s="11"/>
      <c r="N785" s="11"/>
      <c r="O785" s="11"/>
      <c r="P785" s="11"/>
      <c r="Q785" s="11"/>
      <c r="R785" s="11"/>
      <c r="S785" s="11"/>
      <c r="T785" s="11"/>
      <c r="U785" s="11"/>
      <c r="V785" s="11"/>
      <c r="W785" s="11"/>
      <c r="X785" s="11"/>
      <c r="Y785" s="11"/>
      <c r="Z785" s="11"/>
      <c r="AA785" s="11"/>
      <c r="AB785" s="11"/>
      <c r="AC785" s="11"/>
      <c r="AD785" s="11"/>
      <c r="AE785" s="11"/>
      <c r="AF785" s="11"/>
      <c r="AG785" s="11"/>
      <c r="AH785" s="11"/>
      <c r="AI785" s="11"/>
      <c r="AJ785" s="11"/>
      <c r="AK785" s="11"/>
      <c r="AL785" s="11"/>
      <c r="AM785" s="11"/>
      <c r="AN785" s="11"/>
      <c r="AO785" s="11"/>
      <c r="AP785" s="11"/>
      <c r="AQ785" s="11"/>
      <c r="AR785" s="11"/>
      <c r="AS785" s="11"/>
      <c r="AT785" s="11"/>
      <c r="AU785" s="11"/>
      <c r="AV785" s="11"/>
      <c r="AW785" s="11"/>
      <c r="AX785" s="11"/>
      <c r="AY785" s="11"/>
      <c r="AZ785" s="11"/>
      <c r="BA785" s="11"/>
      <c r="BB785" s="11"/>
      <c r="BC785" s="11"/>
      <c r="BD785" s="11"/>
      <c r="BE785" s="11"/>
      <c r="BF785" s="11"/>
      <c r="BG785" s="11"/>
      <c r="BH785" s="11"/>
      <c r="BI785" s="11"/>
      <c r="BJ785" s="11"/>
      <c r="BK785" s="11"/>
      <c r="BL785" s="11"/>
      <c r="BM785" s="11"/>
      <c r="BN785" s="11"/>
      <c r="BO785" s="11"/>
      <c r="BP785" s="11"/>
      <c r="BQ785" s="11"/>
      <c r="BR785" s="11"/>
      <c r="BS785" s="11"/>
      <c r="BT785" s="11"/>
      <c r="BU785" s="11"/>
      <c r="BV785" s="11"/>
      <c r="BW785" s="11"/>
      <c r="BX785" s="11"/>
      <c r="BY785" s="11"/>
      <c r="BZ785" s="11"/>
      <c r="CA785" s="11"/>
      <c r="CB785" s="11"/>
      <c r="CC785" s="11"/>
      <c r="CD785" s="11"/>
    </row>
    <row r="786" spans="1:82" x14ac:dyDescent="0.2">
      <c r="A786" s="11"/>
      <c r="B786" s="11"/>
      <c r="C786" s="11"/>
      <c r="D786" s="11"/>
      <c r="E786" s="11"/>
      <c r="F786" s="11"/>
      <c r="G786" s="11"/>
      <c r="H786" s="11"/>
      <c r="I786" s="11"/>
      <c r="J786" s="11"/>
      <c r="K786" s="11"/>
      <c r="L786" s="11"/>
      <c r="M786" s="11"/>
      <c r="N786" s="11"/>
      <c r="O786" s="11"/>
      <c r="P786" s="11"/>
      <c r="Q786" s="11"/>
      <c r="R786" s="11"/>
      <c r="S786" s="11"/>
      <c r="T786" s="11"/>
      <c r="U786" s="11"/>
      <c r="V786" s="11"/>
      <c r="W786" s="11"/>
      <c r="X786" s="11"/>
      <c r="Y786" s="11"/>
      <c r="Z786" s="11"/>
      <c r="AA786" s="11"/>
      <c r="AB786" s="11"/>
      <c r="AC786" s="11"/>
      <c r="AD786" s="11"/>
      <c r="AE786" s="11"/>
      <c r="AF786" s="11"/>
      <c r="AG786" s="11"/>
      <c r="AH786" s="11"/>
      <c r="AI786" s="11"/>
      <c r="AJ786" s="11"/>
      <c r="AK786" s="11"/>
      <c r="AL786" s="11"/>
      <c r="AM786" s="11"/>
      <c r="AN786" s="11"/>
      <c r="AO786" s="11"/>
      <c r="AP786" s="11"/>
      <c r="AQ786" s="11"/>
      <c r="AR786" s="11"/>
      <c r="AS786" s="11"/>
      <c r="AT786" s="11"/>
      <c r="AU786" s="11"/>
      <c r="AV786" s="11"/>
      <c r="AW786" s="11"/>
      <c r="AX786" s="11"/>
      <c r="AY786" s="11"/>
      <c r="AZ786" s="11"/>
      <c r="BA786" s="11"/>
      <c r="BB786" s="11"/>
      <c r="BC786" s="11"/>
      <c r="BD786" s="11"/>
      <c r="BE786" s="11"/>
      <c r="BF786" s="11"/>
      <c r="BG786" s="11"/>
      <c r="BH786" s="11"/>
      <c r="BI786" s="11"/>
      <c r="BJ786" s="11"/>
      <c r="BK786" s="11"/>
      <c r="BL786" s="11"/>
      <c r="BM786" s="11"/>
      <c r="BN786" s="11"/>
      <c r="BO786" s="11"/>
      <c r="BP786" s="11"/>
      <c r="BQ786" s="11"/>
      <c r="BR786" s="11"/>
      <c r="BS786" s="11"/>
      <c r="BT786" s="11"/>
      <c r="BU786" s="11"/>
      <c r="BV786" s="11"/>
      <c r="BW786" s="11"/>
      <c r="BX786" s="11"/>
      <c r="BY786" s="11"/>
      <c r="BZ786" s="11"/>
      <c r="CA786" s="11"/>
      <c r="CB786" s="11"/>
      <c r="CC786" s="11"/>
      <c r="CD786" s="11"/>
    </row>
    <row r="787" spans="1:82" x14ac:dyDescent="0.2">
      <c r="A787" s="11"/>
      <c r="B787" s="11"/>
      <c r="C787" s="11"/>
      <c r="D787" s="11"/>
      <c r="E787" s="11"/>
      <c r="F787" s="11"/>
      <c r="G787" s="11"/>
      <c r="H787" s="11"/>
      <c r="I787" s="11"/>
      <c r="J787" s="11"/>
      <c r="K787" s="11"/>
      <c r="L787" s="11"/>
      <c r="M787" s="11"/>
      <c r="N787" s="11"/>
      <c r="O787" s="11"/>
      <c r="P787" s="11"/>
      <c r="Q787" s="11"/>
      <c r="R787" s="11"/>
      <c r="S787" s="11"/>
      <c r="T787" s="11"/>
      <c r="U787" s="11"/>
      <c r="V787" s="11"/>
      <c r="W787" s="11"/>
      <c r="X787" s="11"/>
      <c r="Y787" s="11"/>
      <c r="Z787" s="11"/>
      <c r="AA787" s="11"/>
      <c r="AB787" s="11"/>
      <c r="AC787" s="11"/>
      <c r="AD787" s="11"/>
      <c r="AE787" s="11"/>
      <c r="AF787" s="11"/>
      <c r="AG787" s="11"/>
      <c r="AH787" s="11"/>
      <c r="AI787" s="11"/>
      <c r="AJ787" s="11"/>
      <c r="AK787" s="11"/>
      <c r="AL787" s="11"/>
      <c r="AM787" s="11"/>
      <c r="AN787" s="11"/>
      <c r="AO787" s="11"/>
      <c r="AP787" s="11"/>
      <c r="AQ787" s="11"/>
      <c r="AR787" s="11"/>
      <c r="AS787" s="11"/>
      <c r="AT787" s="11"/>
      <c r="AU787" s="11"/>
      <c r="AV787" s="11"/>
      <c r="AW787" s="11"/>
      <c r="AX787" s="11"/>
      <c r="AY787" s="11"/>
      <c r="AZ787" s="11"/>
      <c r="BA787" s="11"/>
      <c r="BB787" s="11"/>
      <c r="BC787" s="11"/>
      <c r="BD787" s="11"/>
      <c r="BE787" s="11"/>
      <c r="BF787" s="11"/>
      <c r="BG787" s="11"/>
      <c r="BH787" s="11"/>
      <c r="BI787" s="11"/>
      <c r="BJ787" s="11"/>
      <c r="BK787" s="11"/>
      <c r="BL787" s="11"/>
      <c r="BM787" s="11"/>
      <c r="BN787" s="11"/>
      <c r="BO787" s="11"/>
      <c r="BP787" s="11"/>
      <c r="BQ787" s="11"/>
      <c r="BR787" s="11"/>
      <c r="BS787" s="11"/>
      <c r="BT787" s="11"/>
      <c r="BU787" s="11"/>
      <c r="BV787" s="11"/>
      <c r="BW787" s="11"/>
      <c r="BX787" s="11"/>
      <c r="BY787" s="11"/>
      <c r="BZ787" s="11"/>
      <c r="CA787" s="11"/>
      <c r="CB787" s="11"/>
      <c r="CC787" s="11"/>
      <c r="CD787" s="11"/>
    </row>
    <row r="788" spans="1:82" x14ac:dyDescent="0.2">
      <c r="A788" s="11"/>
      <c r="B788" s="11"/>
      <c r="C788" s="11"/>
      <c r="D788" s="11"/>
      <c r="E788" s="11"/>
      <c r="F788" s="11"/>
      <c r="G788" s="11"/>
      <c r="H788" s="11"/>
      <c r="I788" s="11"/>
      <c r="J788" s="11"/>
      <c r="K788" s="11"/>
      <c r="L788" s="11"/>
      <c r="M788" s="11"/>
      <c r="N788" s="11"/>
      <c r="O788" s="11"/>
      <c r="P788" s="11"/>
      <c r="Q788" s="11"/>
      <c r="R788" s="11"/>
      <c r="S788" s="11"/>
      <c r="T788" s="11"/>
      <c r="U788" s="11"/>
      <c r="V788" s="11"/>
      <c r="W788" s="11"/>
      <c r="X788" s="11"/>
      <c r="Y788" s="11"/>
      <c r="Z788" s="11"/>
      <c r="AA788" s="11"/>
      <c r="AB788" s="11"/>
      <c r="AC788" s="11"/>
      <c r="AD788" s="11"/>
      <c r="AE788" s="11"/>
      <c r="AF788" s="11"/>
      <c r="AG788" s="11"/>
      <c r="AH788" s="11"/>
      <c r="AI788" s="11"/>
      <c r="AJ788" s="11"/>
      <c r="AK788" s="11"/>
      <c r="AL788" s="11"/>
      <c r="AM788" s="11"/>
      <c r="AN788" s="11"/>
      <c r="AO788" s="11"/>
      <c r="AP788" s="11"/>
      <c r="AQ788" s="11"/>
      <c r="AR788" s="11"/>
      <c r="AS788" s="11"/>
      <c r="AT788" s="11"/>
      <c r="AU788" s="11"/>
      <c r="AV788" s="11"/>
      <c r="AW788" s="11"/>
      <c r="AX788" s="11"/>
      <c r="AY788" s="11"/>
      <c r="AZ788" s="11"/>
      <c r="BA788" s="11"/>
      <c r="BB788" s="11"/>
      <c r="BC788" s="11"/>
      <c r="BD788" s="11"/>
      <c r="BE788" s="11"/>
      <c r="BF788" s="11"/>
      <c r="BG788" s="11"/>
      <c r="BH788" s="11"/>
      <c r="BI788" s="11"/>
      <c r="BJ788" s="11"/>
      <c r="BK788" s="11"/>
      <c r="BL788" s="11"/>
      <c r="BM788" s="11"/>
      <c r="BN788" s="11"/>
      <c r="BO788" s="11"/>
      <c r="BP788" s="11"/>
      <c r="BQ788" s="11"/>
      <c r="BR788" s="11"/>
      <c r="BS788" s="11"/>
      <c r="BT788" s="11"/>
      <c r="BU788" s="11"/>
      <c r="BV788" s="11"/>
      <c r="BW788" s="11"/>
      <c r="BX788" s="11"/>
      <c r="BY788" s="11"/>
      <c r="BZ788" s="11"/>
      <c r="CA788" s="11"/>
      <c r="CB788" s="11"/>
      <c r="CC788" s="11"/>
      <c r="CD788" s="11"/>
    </row>
    <row r="789" spans="1:82" x14ac:dyDescent="0.2">
      <c r="A789" s="11"/>
      <c r="B789" s="11"/>
      <c r="C789" s="11"/>
      <c r="D789" s="11"/>
      <c r="E789" s="11"/>
      <c r="F789" s="11"/>
      <c r="G789" s="11"/>
      <c r="H789" s="11"/>
      <c r="I789" s="11"/>
      <c r="J789" s="11"/>
      <c r="K789" s="11"/>
      <c r="L789" s="11"/>
      <c r="M789" s="11"/>
      <c r="N789" s="11"/>
      <c r="O789" s="11"/>
      <c r="P789" s="11"/>
      <c r="Q789" s="11"/>
      <c r="R789" s="11"/>
      <c r="S789" s="11"/>
      <c r="T789" s="11"/>
      <c r="U789" s="11"/>
      <c r="V789" s="11"/>
      <c r="W789" s="11"/>
      <c r="X789" s="11"/>
      <c r="Y789" s="11"/>
      <c r="Z789" s="11"/>
      <c r="AA789" s="11"/>
      <c r="AB789" s="11"/>
      <c r="AC789" s="11"/>
      <c r="AD789" s="11"/>
      <c r="AE789" s="11"/>
      <c r="AF789" s="11"/>
      <c r="AG789" s="11"/>
      <c r="AH789" s="11"/>
      <c r="AI789" s="11"/>
      <c r="AJ789" s="11"/>
      <c r="AK789" s="11"/>
      <c r="AL789" s="11"/>
      <c r="AM789" s="11"/>
      <c r="AN789" s="11"/>
      <c r="AO789" s="11"/>
      <c r="AP789" s="11"/>
      <c r="AQ789" s="11"/>
      <c r="AR789" s="11"/>
      <c r="AS789" s="11"/>
      <c r="AT789" s="11"/>
      <c r="AU789" s="11"/>
      <c r="AV789" s="11"/>
      <c r="AW789" s="11"/>
      <c r="AX789" s="11"/>
      <c r="AY789" s="11"/>
      <c r="AZ789" s="11"/>
      <c r="BA789" s="11"/>
      <c r="BB789" s="11"/>
      <c r="BC789" s="11"/>
      <c r="BD789" s="11"/>
      <c r="BE789" s="11"/>
      <c r="BF789" s="11"/>
      <c r="BG789" s="11"/>
      <c r="BH789" s="11"/>
      <c r="BI789" s="11"/>
      <c r="BJ789" s="11"/>
      <c r="BK789" s="11"/>
      <c r="BL789" s="11"/>
      <c r="BM789" s="11"/>
      <c r="BN789" s="11"/>
      <c r="BO789" s="11"/>
      <c r="BP789" s="11"/>
      <c r="BQ789" s="11"/>
      <c r="BR789" s="11"/>
      <c r="BS789" s="11"/>
      <c r="BT789" s="11"/>
      <c r="BU789" s="11"/>
      <c r="BV789" s="11"/>
      <c r="BW789" s="11"/>
      <c r="BX789" s="11"/>
      <c r="BY789" s="11"/>
      <c r="BZ789" s="11"/>
      <c r="CA789" s="11"/>
      <c r="CB789" s="11"/>
      <c r="CC789" s="11"/>
      <c r="CD789" s="11"/>
    </row>
    <row r="790" spans="1:82" x14ac:dyDescent="0.2">
      <c r="A790" s="11"/>
      <c r="B790" s="11"/>
      <c r="C790" s="11"/>
      <c r="D790" s="11"/>
      <c r="E790" s="11"/>
      <c r="F790" s="11"/>
      <c r="G790" s="11"/>
      <c r="H790" s="11"/>
      <c r="I790" s="11"/>
      <c r="J790" s="11"/>
      <c r="K790" s="11"/>
      <c r="L790" s="11"/>
      <c r="M790" s="11"/>
      <c r="N790" s="11"/>
      <c r="O790" s="11"/>
      <c r="P790" s="11"/>
      <c r="Q790" s="11"/>
      <c r="R790" s="11"/>
      <c r="S790" s="11"/>
      <c r="T790" s="11"/>
      <c r="U790" s="11"/>
      <c r="V790" s="11"/>
      <c r="W790" s="11"/>
      <c r="X790" s="11"/>
      <c r="Y790" s="11"/>
      <c r="Z790" s="11"/>
      <c r="AA790" s="11"/>
      <c r="AB790" s="11"/>
      <c r="AC790" s="11"/>
      <c r="AD790" s="11"/>
      <c r="AE790" s="11"/>
      <c r="AF790" s="11"/>
      <c r="AG790" s="11"/>
      <c r="AH790" s="11"/>
      <c r="AI790" s="11"/>
      <c r="AJ790" s="11"/>
      <c r="AK790" s="11"/>
      <c r="AL790" s="11"/>
      <c r="AM790" s="11"/>
      <c r="AN790" s="11"/>
      <c r="AO790" s="11"/>
      <c r="AP790" s="11"/>
      <c r="AQ790" s="11"/>
      <c r="AR790" s="11"/>
      <c r="AS790" s="11"/>
      <c r="AT790" s="11"/>
      <c r="AU790" s="11"/>
      <c r="AV790" s="11"/>
      <c r="AW790" s="11"/>
      <c r="AX790" s="11"/>
      <c r="AY790" s="11"/>
      <c r="AZ790" s="11"/>
      <c r="BA790" s="11"/>
      <c r="BB790" s="11"/>
      <c r="BC790" s="11"/>
      <c r="BD790" s="11"/>
      <c r="BE790" s="11"/>
      <c r="BF790" s="11"/>
      <c r="BG790" s="11"/>
      <c r="BH790" s="11"/>
      <c r="BI790" s="11"/>
      <c r="BJ790" s="11"/>
      <c r="BK790" s="11"/>
      <c r="BL790" s="11"/>
      <c r="BM790" s="11"/>
      <c r="BN790" s="11"/>
      <c r="BO790" s="11"/>
      <c r="BP790" s="11"/>
      <c r="BQ790" s="11"/>
      <c r="BR790" s="11"/>
      <c r="BS790" s="11"/>
      <c r="BT790" s="11"/>
      <c r="BU790" s="11"/>
      <c r="BV790" s="11"/>
      <c r="BW790" s="11"/>
      <c r="BX790" s="11"/>
      <c r="BY790" s="11"/>
      <c r="BZ790" s="11"/>
      <c r="CA790" s="11"/>
      <c r="CB790" s="11"/>
      <c r="CC790" s="11"/>
      <c r="CD790" s="11"/>
    </row>
    <row r="791" spans="1:82" x14ac:dyDescent="0.2">
      <c r="A791" s="11"/>
      <c r="B791" s="11"/>
      <c r="C791" s="11"/>
      <c r="D791" s="11"/>
      <c r="E791" s="11"/>
      <c r="F791" s="11"/>
      <c r="G791" s="11"/>
      <c r="H791" s="11"/>
      <c r="I791" s="11"/>
      <c r="J791" s="11"/>
      <c r="K791" s="11"/>
      <c r="L791" s="11"/>
      <c r="M791" s="11"/>
      <c r="N791" s="11"/>
      <c r="O791" s="11"/>
      <c r="P791" s="11"/>
      <c r="Q791" s="11"/>
      <c r="R791" s="11"/>
      <c r="S791" s="11"/>
      <c r="T791" s="11"/>
      <c r="U791" s="11"/>
      <c r="V791" s="11"/>
      <c r="W791" s="11"/>
      <c r="X791" s="11"/>
      <c r="Y791" s="11"/>
      <c r="Z791" s="11"/>
      <c r="AA791" s="11"/>
      <c r="AB791" s="11"/>
      <c r="AC791" s="11"/>
      <c r="AD791" s="11"/>
      <c r="AE791" s="11"/>
      <c r="AF791" s="11"/>
      <c r="AG791" s="11"/>
      <c r="AH791" s="11"/>
      <c r="AI791" s="11"/>
      <c r="AJ791" s="11"/>
      <c r="AK791" s="11"/>
      <c r="AL791" s="11"/>
      <c r="AM791" s="11"/>
      <c r="AN791" s="11"/>
      <c r="AO791" s="11"/>
      <c r="AP791" s="11"/>
      <c r="AQ791" s="11"/>
      <c r="AR791" s="11"/>
      <c r="AS791" s="11"/>
      <c r="AT791" s="11"/>
      <c r="AU791" s="11"/>
      <c r="AV791" s="11"/>
      <c r="AW791" s="11"/>
      <c r="AX791" s="11"/>
      <c r="AY791" s="11"/>
      <c r="AZ791" s="11"/>
      <c r="BA791" s="11"/>
      <c r="BB791" s="11"/>
      <c r="BC791" s="11"/>
      <c r="BD791" s="11"/>
      <c r="BE791" s="11"/>
      <c r="BF791" s="11"/>
      <c r="BG791" s="11"/>
      <c r="BH791" s="11"/>
      <c r="BI791" s="11"/>
      <c r="BJ791" s="11"/>
      <c r="BK791" s="11"/>
      <c r="BL791" s="11"/>
      <c r="BM791" s="11"/>
      <c r="BN791" s="11"/>
      <c r="BO791" s="11"/>
      <c r="BP791" s="11"/>
      <c r="BQ791" s="11"/>
      <c r="BR791" s="11"/>
      <c r="BS791" s="11"/>
      <c r="BT791" s="11"/>
      <c r="BU791" s="11"/>
      <c r="BV791" s="11"/>
      <c r="BW791" s="11"/>
      <c r="BX791" s="11"/>
      <c r="BY791" s="11"/>
      <c r="BZ791" s="11"/>
      <c r="CA791" s="11"/>
      <c r="CB791" s="11"/>
      <c r="CC791" s="11"/>
      <c r="CD791" s="11"/>
    </row>
    <row r="792" spans="1:82" x14ac:dyDescent="0.2">
      <c r="A792" s="11"/>
      <c r="B792" s="11"/>
      <c r="C792" s="11"/>
      <c r="D792" s="11"/>
      <c r="E792" s="11"/>
      <c r="F792" s="11"/>
      <c r="G792" s="11"/>
      <c r="H792" s="11"/>
      <c r="I792" s="11"/>
      <c r="J792" s="11"/>
      <c r="K792" s="11"/>
      <c r="L792" s="11"/>
      <c r="M792" s="11"/>
      <c r="N792" s="11"/>
      <c r="O792" s="11"/>
      <c r="P792" s="11"/>
      <c r="Q792" s="11"/>
      <c r="R792" s="11"/>
      <c r="S792" s="11"/>
      <c r="T792" s="11"/>
      <c r="U792" s="11"/>
      <c r="V792" s="11"/>
      <c r="W792" s="11"/>
      <c r="X792" s="11"/>
      <c r="Y792" s="11"/>
      <c r="Z792" s="11"/>
      <c r="AA792" s="11"/>
      <c r="AB792" s="11"/>
      <c r="AC792" s="11"/>
      <c r="AD792" s="11"/>
      <c r="AE792" s="11"/>
      <c r="AF792" s="11"/>
      <c r="AG792" s="11"/>
      <c r="AH792" s="11"/>
      <c r="AI792" s="11"/>
      <c r="AJ792" s="11"/>
      <c r="AK792" s="11"/>
      <c r="AL792" s="11"/>
      <c r="AM792" s="11"/>
      <c r="AN792" s="11"/>
      <c r="AO792" s="11"/>
      <c r="AP792" s="11"/>
      <c r="AQ792" s="11"/>
      <c r="AR792" s="11"/>
      <c r="AS792" s="11"/>
      <c r="AT792" s="11"/>
      <c r="AU792" s="11"/>
      <c r="AV792" s="11"/>
      <c r="AW792" s="11"/>
      <c r="AX792" s="11"/>
      <c r="AY792" s="11"/>
      <c r="AZ792" s="11"/>
      <c r="BA792" s="11"/>
      <c r="BB792" s="11"/>
      <c r="BC792" s="11"/>
      <c r="BD792" s="11"/>
      <c r="BE792" s="11"/>
      <c r="BF792" s="11"/>
      <c r="BG792" s="11"/>
      <c r="BH792" s="11"/>
      <c r="BI792" s="11"/>
      <c r="BJ792" s="11"/>
      <c r="BK792" s="11"/>
      <c r="BL792" s="11"/>
      <c r="BM792" s="11"/>
      <c r="BN792" s="11"/>
      <c r="BO792" s="11"/>
      <c r="BP792" s="11"/>
      <c r="BQ792" s="11"/>
      <c r="BR792" s="11"/>
      <c r="BS792" s="11"/>
      <c r="BT792" s="11"/>
      <c r="BU792" s="11"/>
      <c r="BV792" s="11"/>
      <c r="BW792" s="11"/>
      <c r="BX792" s="11"/>
      <c r="BY792" s="11"/>
      <c r="BZ792" s="11"/>
      <c r="CA792" s="11"/>
      <c r="CB792" s="11"/>
      <c r="CC792" s="11"/>
      <c r="CD792" s="11"/>
    </row>
    <row r="793" spans="1:82" x14ac:dyDescent="0.2">
      <c r="A793" s="11"/>
      <c r="B793" s="11"/>
      <c r="C793" s="11"/>
      <c r="D793" s="11"/>
      <c r="E793" s="11"/>
      <c r="F793" s="11"/>
      <c r="G793" s="11"/>
      <c r="H793" s="11"/>
      <c r="I793" s="11"/>
      <c r="J793" s="11"/>
      <c r="K793" s="11"/>
      <c r="L793" s="11"/>
      <c r="M793" s="11"/>
      <c r="N793" s="11"/>
      <c r="O793" s="11"/>
      <c r="P793" s="11"/>
      <c r="Q793" s="11"/>
      <c r="R793" s="11"/>
      <c r="S793" s="11"/>
      <c r="T793" s="11"/>
      <c r="U793" s="11"/>
      <c r="V793" s="11"/>
      <c r="W793" s="11"/>
      <c r="X793" s="11"/>
      <c r="Y793" s="11"/>
      <c r="Z793" s="11"/>
      <c r="AA793" s="11"/>
      <c r="AB793" s="11"/>
      <c r="AC793" s="11"/>
      <c r="AD793" s="11"/>
      <c r="AE793" s="11"/>
      <c r="AF793" s="11"/>
      <c r="AG793" s="11"/>
      <c r="AH793" s="11"/>
      <c r="AI793" s="11"/>
      <c r="AJ793" s="11"/>
      <c r="AK793" s="11"/>
      <c r="AL793" s="11"/>
      <c r="AM793" s="11"/>
      <c r="AN793" s="11"/>
      <c r="AO793" s="11"/>
      <c r="AP793" s="11"/>
      <c r="AQ793" s="11"/>
      <c r="AR793" s="11"/>
      <c r="AS793" s="11"/>
      <c r="AT793" s="11"/>
      <c r="AU793" s="11"/>
      <c r="AV793" s="11"/>
      <c r="AW793" s="11"/>
      <c r="AX793" s="11"/>
      <c r="AY793" s="11"/>
      <c r="AZ793" s="11"/>
      <c r="BA793" s="11"/>
      <c r="BB793" s="11"/>
      <c r="BC793" s="11"/>
      <c r="BD793" s="11"/>
      <c r="BE793" s="11"/>
      <c r="BF793" s="11"/>
      <c r="BG793" s="11"/>
      <c r="BH793" s="11"/>
      <c r="BI793" s="11"/>
      <c r="BJ793" s="11"/>
      <c r="BK793" s="11"/>
      <c r="BL793" s="11"/>
      <c r="BM793" s="11"/>
      <c r="BN793" s="11"/>
      <c r="BO793" s="11"/>
      <c r="BP793" s="11"/>
      <c r="BQ793" s="11"/>
      <c r="BR793" s="11"/>
      <c r="BS793" s="11"/>
      <c r="BT793" s="11"/>
      <c r="BU793" s="11"/>
      <c r="BV793" s="11"/>
      <c r="BW793" s="11"/>
      <c r="BX793" s="11"/>
      <c r="BY793" s="11"/>
      <c r="BZ793" s="11"/>
      <c r="CA793" s="11"/>
      <c r="CB793" s="11"/>
      <c r="CC793" s="11"/>
      <c r="CD793" s="11"/>
    </row>
    <row r="794" spans="1:82" x14ac:dyDescent="0.2">
      <c r="A794" s="11"/>
      <c r="B794" s="11"/>
      <c r="C794" s="11"/>
      <c r="D794" s="11"/>
      <c r="E794" s="11"/>
      <c r="F794" s="11"/>
      <c r="G794" s="11"/>
      <c r="H794" s="11"/>
      <c r="I794" s="11"/>
      <c r="J794" s="11"/>
      <c r="K794" s="11"/>
      <c r="L794" s="11"/>
      <c r="M794" s="11"/>
      <c r="N794" s="11"/>
      <c r="O794" s="11"/>
      <c r="P794" s="11"/>
      <c r="Q794" s="11"/>
      <c r="R794" s="11"/>
      <c r="S794" s="11"/>
      <c r="T794" s="11"/>
      <c r="U794" s="11"/>
      <c r="V794" s="11"/>
      <c r="W794" s="11"/>
      <c r="X794" s="11"/>
      <c r="Y794" s="11"/>
      <c r="Z794" s="11"/>
      <c r="AA794" s="11"/>
      <c r="AB794" s="11"/>
      <c r="AC794" s="11"/>
      <c r="AD794" s="11"/>
      <c r="AE794" s="11"/>
      <c r="AF794" s="11"/>
      <c r="AG794" s="11"/>
      <c r="AH794" s="11"/>
      <c r="AI794" s="11"/>
      <c r="AJ794" s="11"/>
      <c r="AK794" s="11"/>
      <c r="AL794" s="11"/>
      <c r="AM794" s="11"/>
      <c r="AN794" s="11"/>
      <c r="AO794" s="11"/>
      <c r="AP794" s="11"/>
      <c r="AQ794" s="11"/>
      <c r="AR794" s="11"/>
      <c r="AS794" s="11"/>
      <c r="AT794" s="11"/>
      <c r="AU794" s="11"/>
      <c r="AV794" s="11"/>
      <c r="AW794" s="11"/>
      <c r="AX794" s="11"/>
      <c r="AY794" s="11"/>
      <c r="AZ794" s="11"/>
      <c r="BA794" s="11"/>
      <c r="BB794" s="11"/>
      <c r="BC794" s="11"/>
      <c r="BD794" s="11"/>
      <c r="BE794" s="11"/>
      <c r="BF794" s="11"/>
      <c r="BG794" s="11"/>
      <c r="BH794" s="11"/>
      <c r="BI794" s="11"/>
      <c r="BJ794" s="11"/>
      <c r="BK794" s="11"/>
      <c r="BL794" s="11"/>
      <c r="BM794" s="11"/>
      <c r="BN794" s="11"/>
      <c r="BO794" s="11"/>
      <c r="BP794" s="11"/>
      <c r="BQ794" s="11"/>
      <c r="BR794" s="11"/>
      <c r="BS794" s="11"/>
      <c r="BT794" s="11"/>
      <c r="BU794" s="11"/>
      <c r="BV794" s="11"/>
      <c r="BW794" s="11"/>
      <c r="BX794" s="11"/>
      <c r="BY794" s="11"/>
      <c r="BZ794" s="11"/>
      <c r="CA794" s="11"/>
      <c r="CB794" s="11"/>
      <c r="CC794" s="11"/>
      <c r="CD794" s="11"/>
    </row>
    <row r="795" spans="1:82" x14ac:dyDescent="0.2">
      <c r="A795" s="11"/>
      <c r="B795" s="11"/>
      <c r="C795" s="11"/>
      <c r="D795" s="11"/>
      <c r="E795" s="11"/>
      <c r="F795" s="11"/>
      <c r="G795" s="11"/>
      <c r="H795" s="11"/>
      <c r="I795" s="11"/>
      <c r="J795" s="11"/>
      <c r="K795" s="11"/>
      <c r="L795" s="11"/>
      <c r="M795" s="11"/>
      <c r="N795" s="11"/>
      <c r="O795" s="11"/>
      <c r="P795" s="11"/>
      <c r="Q795" s="11"/>
      <c r="R795" s="11"/>
      <c r="S795" s="11"/>
      <c r="T795" s="11"/>
      <c r="U795" s="11"/>
      <c r="V795" s="11"/>
      <c r="W795" s="11"/>
      <c r="X795" s="11"/>
      <c r="Y795" s="11"/>
      <c r="Z795" s="11"/>
      <c r="AA795" s="11"/>
      <c r="AB795" s="11"/>
      <c r="AC795" s="11"/>
      <c r="AD795" s="11"/>
      <c r="AE795" s="11"/>
      <c r="AF795" s="11"/>
      <c r="AG795" s="11"/>
      <c r="AH795" s="11"/>
      <c r="AI795" s="11"/>
      <c r="AJ795" s="11"/>
      <c r="AK795" s="11"/>
      <c r="AL795" s="11"/>
      <c r="AM795" s="11"/>
      <c r="AN795" s="11"/>
      <c r="AO795" s="11"/>
      <c r="AP795" s="11"/>
      <c r="AQ795" s="11"/>
      <c r="AR795" s="11"/>
      <c r="AS795" s="11"/>
      <c r="AT795" s="11"/>
      <c r="AU795" s="11"/>
      <c r="AV795" s="11"/>
      <c r="AW795" s="11"/>
      <c r="AX795" s="11"/>
      <c r="AY795" s="11"/>
      <c r="AZ795" s="11"/>
      <c r="BA795" s="11"/>
      <c r="BB795" s="11"/>
      <c r="BC795" s="11"/>
      <c r="BD795" s="11"/>
      <c r="BE795" s="11"/>
      <c r="BF795" s="11"/>
      <c r="BG795" s="11"/>
      <c r="BH795" s="11"/>
      <c r="BI795" s="11"/>
      <c r="BJ795" s="11"/>
      <c r="BK795" s="11"/>
      <c r="BL795" s="11"/>
      <c r="BM795" s="11"/>
      <c r="BN795" s="11"/>
      <c r="BO795" s="11"/>
      <c r="BP795" s="11"/>
      <c r="BQ795" s="11"/>
      <c r="BR795" s="11"/>
      <c r="BS795" s="11"/>
      <c r="BT795" s="11"/>
      <c r="BU795" s="11"/>
      <c r="BV795" s="11"/>
      <c r="BW795" s="11"/>
      <c r="BX795" s="11"/>
      <c r="BY795" s="11"/>
      <c r="BZ795" s="11"/>
      <c r="CA795" s="11"/>
      <c r="CB795" s="11"/>
      <c r="CC795" s="11"/>
      <c r="CD795" s="11"/>
    </row>
    <row r="796" spans="1:82" x14ac:dyDescent="0.2">
      <c r="A796" s="11"/>
      <c r="B796" s="11"/>
      <c r="C796" s="11"/>
      <c r="D796" s="11"/>
      <c r="E796" s="11"/>
      <c r="F796" s="11"/>
      <c r="G796" s="11"/>
      <c r="H796" s="11"/>
      <c r="I796" s="11"/>
      <c r="J796" s="11"/>
      <c r="K796" s="11"/>
      <c r="L796" s="11"/>
      <c r="M796" s="11"/>
      <c r="N796" s="11"/>
      <c r="O796" s="11"/>
      <c r="P796" s="11"/>
      <c r="Q796" s="11"/>
      <c r="R796" s="11"/>
      <c r="S796" s="11"/>
      <c r="T796" s="11"/>
      <c r="U796" s="11"/>
      <c r="V796" s="11"/>
      <c r="W796" s="11"/>
      <c r="X796" s="11"/>
      <c r="Y796" s="11"/>
      <c r="Z796" s="11"/>
      <c r="AA796" s="11"/>
      <c r="AB796" s="11"/>
      <c r="AC796" s="11"/>
      <c r="AD796" s="11"/>
      <c r="AE796" s="11"/>
      <c r="AF796" s="11"/>
      <c r="AG796" s="11"/>
      <c r="AH796" s="11"/>
      <c r="AI796" s="11"/>
      <c r="AJ796" s="11"/>
      <c r="AK796" s="11"/>
      <c r="AL796" s="11"/>
      <c r="AM796" s="11"/>
      <c r="AN796" s="11"/>
      <c r="AO796" s="11"/>
      <c r="AP796" s="11"/>
      <c r="AQ796" s="11"/>
      <c r="AR796" s="11"/>
      <c r="AS796" s="11"/>
      <c r="AT796" s="11"/>
      <c r="AU796" s="11"/>
      <c r="AV796" s="11"/>
      <c r="AW796" s="11"/>
      <c r="AX796" s="11"/>
      <c r="AY796" s="11"/>
      <c r="AZ796" s="11"/>
      <c r="BA796" s="11"/>
      <c r="BB796" s="11"/>
      <c r="BC796" s="11"/>
      <c r="BD796" s="11"/>
      <c r="BE796" s="11"/>
      <c r="BF796" s="11"/>
      <c r="BG796" s="11"/>
      <c r="BH796" s="11"/>
      <c r="BI796" s="11"/>
      <c r="BJ796" s="11"/>
      <c r="BK796" s="11"/>
      <c r="BL796" s="11"/>
      <c r="BM796" s="11"/>
      <c r="BN796" s="11"/>
      <c r="BO796" s="11"/>
      <c r="BP796" s="11"/>
      <c r="BQ796" s="11"/>
      <c r="BR796" s="11"/>
      <c r="BS796" s="11"/>
      <c r="BT796" s="11"/>
      <c r="BU796" s="11"/>
      <c r="BV796" s="11"/>
      <c r="BW796" s="11"/>
      <c r="BX796" s="11"/>
      <c r="BY796" s="11"/>
      <c r="BZ796" s="11"/>
      <c r="CA796" s="11"/>
      <c r="CB796" s="11"/>
      <c r="CC796" s="11"/>
      <c r="CD796" s="11"/>
    </row>
    <row r="797" spans="1:82" x14ac:dyDescent="0.2">
      <c r="A797" s="11"/>
      <c r="B797" s="11"/>
      <c r="C797" s="11"/>
      <c r="D797" s="11"/>
      <c r="E797" s="11"/>
      <c r="F797" s="11"/>
      <c r="G797" s="11"/>
      <c r="H797" s="11"/>
      <c r="I797" s="11"/>
      <c r="J797" s="11"/>
      <c r="K797" s="11"/>
      <c r="L797" s="11"/>
      <c r="M797" s="11"/>
      <c r="N797" s="11"/>
      <c r="O797" s="11"/>
      <c r="P797" s="11"/>
      <c r="Q797" s="11"/>
      <c r="R797" s="11"/>
      <c r="S797" s="11"/>
      <c r="T797" s="11"/>
      <c r="U797" s="11"/>
      <c r="V797" s="11"/>
      <c r="W797" s="11"/>
      <c r="X797" s="11"/>
      <c r="Y797" s="11"/>
      <c r="Z797" s="11"/>
      <c r="AA797" s="11"/>
      <c r="AB797" s="11"/>
      <c r="AC797" s="11"/>
      <c r="AD797" s="11"/>
      <c r="AE797" s="11"/>
      <c r="AF797" s="11"/>
      <c r="AG797" s="11"/>
      <c r="AH797" s="11"/>
      <c r="AI797" s="11"/>
      <c r="AJ797" s="11"/>
      <c r="AK797" s="11"/>
      <c r="AL797" s="11"/>
      <c r="AM797" s="11"/>
      <c r="AN797" s="11"/>
      <c r="AO797" s="11"/>
      <c r="AP797" s="11"/>
      <c r="AQ797" s="11"/>
      <c r="AR797" s="11"/>
      <c r="AS797" s="11"/>
      <c r="AT797" s="11"/>
      <c r="AU797" s="11"/>
      <c r="AV797" s="11"/>
      <c r="AW797" s="11"/>
      <c r="AX797" s="11"/>
      <c r="AY797" s="11"/>
      <c r="AZ797" s="11"/>
      <c r="BA797" s="11"/>
      <c r="BB797" s="11"/>
      <c r="BC797" s="11"/>
      <c r="BD797" s="11"/>
      <c r="BE797" s="11"/>
      <c r="BF797" s="11"/>
      <c r="BG797" s="11"/>
      <c r="BH797" s="11"/>
      <c r="BI797" s="11"/>
      <c r="BJ797" s="11"/>
      <c r="BK797" s="11"/>
      <c r="BL797" s="11"/>
      <c r="BM797" s="11"/>
      <c r="BN797" s="11"/>
      <c r="BO797" s="11"/>
      <c r="BP797" s="11"/>
      <c r="BQ797" s="11"/>
      <c r="BR797" s="11"/>
      <c r="BS797" s="11"/>
      <c r="BT797" s="11"/>
      <c r="BU797" s="11"/>
      <c r="BV797" s="11"/>
      <c r="BW797" s="11"/>
      <c r="BX797" s="11"/>
      <c r="BY797" s="11"/>
      <c r="BZ797" s="11"/>
      <c r="CA797" s="11"/>
      <c r="CB797" s="11"/>
      <c r="CC797" s="11"/>
      <c r="CD797" s="11"/>
    </row>
    <row r="798" spans="1:82" x14ac:dyDescent="0.2">
      <c r="A798" s="11"/>
      <c r="B798" s="11"/>
      <c r="C798" s="11"/>
      <c r="D798" s="11"/>
      <c r="E798" s="11"/>
      <c r="F798" s="11"/>
      <c r="G798" s="11"/>
      <c r="H798" s="11"/>
      <c r="I798" s="11"/>
      <c r="J798" s="11"/>
      <c r="K798" s="11"/>
      <c r="L798" s="11"/>
      <c r="M798" s="11"/>
      <c r="N798" s="11"/>
      <c r="O798" s="11"/>
      <c r="P798" s="11"/>
      <c r="Q798" s="11"/>
      <c r="R798" s="11"/>
      <c r="S798" s="11"/>
      <c r="T798" s="11"/>
      <c r="U798" s="11"/>
      <c r="V798" s="11"/>
      <c r="W798" s="11"/>
      <c r="X798" s="11"/>
      <c r="Y798" s="11"/>
      <c r="Z798" s="11"/>
      <c r="AA798" s="11"/>
      <c r="AB798" s="11"/>
      <c r="AC798" s="11"/>
      <c r="AD798" s="11"/>
      <c r="AE798" s="11"/>
      <c r="AF798" s="11"/>
      <c r="AG798" s="11"/>
      <c r="AH798" s="11"/>
      <c r="AI798" s="11"/>
      <c r="AJ798" s="11"/>
      <c r="AK798" s="11"/>
      <c r="AL798" s="11"/>
      <c r="AM798" s="11"/>
      <c r="AN798" s="11"/>
      <c r="AO798" s="11"/>
      <c r="AP798" s="11"/>
      <c r="AQ798" s="11"/>
      <c r="AR798" s="11"/>
      <c r="AS798" s="11"/>
      <c r="AT798" s="11"/>
      <c r="AU798" s="11"/>
      <c r="AV798" s="11"/>
      <c r="AW798" s="11"/>
      <c r="AX798" s="11"/>
      <c r="AY798" s="11"/>
      <c r="AZ798" s="11"/>
      <c r="BA798" s="11"/>
      <c r="BB798" s="11"/>
      <c r="BC798" s="11"/>
      <c r="BD798" s="11"/>
      <c r="BE798" s="11"/>
      <c r="BF798" s="11"/>
      <c r="BG798" s="11"/>
      <c r="BH798" s="11"/>
      <c r="BI798" s="11"/>
      <c r="BJ798" s="11"/>
      <c r="BK798" s="11"/>
      <c r="BL798" s="11"/>
      <c r="BM798" s="11"/>
      <c r="BN798" s="11"/>
      <c r="BO798" s="11"/>
      <c r="BP798" s="11"/>
      <c r="BQ798" s="11"/>
      <c r="BR798" s="11"/>
      <c r="BS798" s="11"/>
      <c r="BT798" s="11"/>
      <c r="BU798" s="11"/>
      <c r="BV798" s="11"/>
      <c r="BW798" s="11"/>
      <c r="BX798" s="11"/>
      <c r="BY798" s="11"/>
      <c r="BZ798" s="11"/>
      <c r="CA798" s="11"/>
      <c r="CB798" s="11"/>
      <c r="CC798" s="11"/>
      <c r="CD798" s="11"/>
    </row>
    <row r="799" spans="1:82" x14ac:dyDescent="0.2">
      <c r="A799" s="11"/>
      <c r="B799" s="11"/>
      <c r="C799" s="11"/>
      <c r="D799" s="11"/>
      <c r="E799" s="11"/>
      <c r="F799" s="11"/>
      <c r="G799" s="11"/>
      <c r="H799" s="11"/>
      <c r="I799" s="11"/>
      <c r="J799" s="11"/>
      <c r="K799" s="11"/>
      <c r="L799" s="11"/>
      <c r="M799" s="11"/>
      <c r="N799" s="11"/>
      <c r="O799" s="11"/>
      <c r="P799" s="11"/>
      <c r="Q799" s="11"/>
      <c r="R799" s="11"/>
      <c r="S799" s="11"/>
      <c r="T799" s="11"/>
      <c r="U799" s="11"/>
      <c r="V799" s="11"/>
      <c r="W799" s="11"/>
      <c r="X799" s="11"/>
      <c r="Y799" s="11"/>
      <c r="Z799" s="11"/>
      <c r="AA799" s="11"/>
      <c r="AB799" s="11"/>
      <c r="AC799" s="11"/>
      <c r="AD799" s="11"/>
      <c r="AE799" s="11"/>
      <c r="AF799" s="11"/>
      <c r="AG799" s="11"/>
      <c r="AH799" s="11"/>
      <c r="AI799" s="11"/>
      <c r="AJ799" s="11"/>
      <c r="AK799" s="11"/>
      <c r="AL799" s="11"/>
      <c r="AM799" s="11"/>
      <c r="AN799" s="11"/>
      <c r="AO799" s="11"/>
      <c r="AP799" s="11"/>
      <c r="AQ799" s="11"/>
      <c r="AR799" s="11"/>
      <c r="AS799" s="11"/>
      <c r="AT799" s="11"/>
      <c r="AU799" s="11"/>
      <c r="AV799" s="11"/>
      <c r="AW799" s="11"/>
      <c r="AX799" s="11"/>
      <c r="AY799" s="11"/>
      <c r="AZ799" s="11"/>
      <c r="BA799" s="11"/>
      <c r="BB799" s="11"/>
      <c r="BC799" s="11"/>
      <c r="BD799" s="11"/>
      <c r="BE799" s="11"/>
      <c r="BF799" s="11"/>
      <c r="BG799" s="11"/>
      <c r="BH799" s="11"/>
      <c r="BI799" s="11"/>
      <c r="BJ799" s="11"/>
      <c r="BK799" s="11"/>
      <c r="BL799" s="11"/>
      <c r="BM799" s="11"/>
      <c r="BN799" s="11"/>
      <c r="BO799" s="11"/>
      <c r="BP799" s="11"/>
      <c r="BQ799" s="11"/>
      <c r="BR799" s="11"/>
      <c r="BS799" s="11"/>
      <c r="BT799" s="11"/>
      <c r="BU799" s="11"/>
      <c r="BV799" s="11"/>
      <c r="BW799" s="11"/>
      <c r="BX799" s="11"/>
      <c r="BY799" s="11"/>
      <c r="BZ799" s="11"/>
      <c r="CA799" s="11"/>
      <c r="CB799" s="11"/>
      <c r="CC799" s="11"/>
      <c r="CD799" s="11"/>
    </row>
    <row r="800" spans="1:82" x14ac:dyDescent="0.2">
      <c r="A800" s="11"/>
      <c r="B800" s="11"/>
      <c r="C800" s="11"/>
      <c r="D800" s="11"/>
      <c r="E800" s="11"/>
      <c r="F800" s="11"/>
      <c r="G800" s="11"/>
      <c r="H800" s="11"/>
      <c r="I800" s="11"/>
      <c r="J800" s="11"/>
      <c r="K800" s="11"/>
      <c r="L800" s="11"/>
      <c r="M800" s="11"/>
      <c r="N800" s="11"/>
      <c r="O800" s="11"/>
      <c r="P800" s="11"/>
      <c r="Q800" s="11"/>
      <c r="R800" s="11"/>
      <c r="S800" s="11"/>
      <c r="T800" s="11"/>
      <c r="U800" s="11"/>
      <c r="V800" s="11"/>
      <c r="W800" s="11"/>
      <c r="X800" s="11"/>
      <c r="Y800" s="11"/>
      <c r="Z800" s="11"/>
      <c r="AA800" s="11"/>
      <c r="AB800" s="11"/>
      <c r="AC800" s="11"/>
      <c r="AD800" s="11"/>
      <c r="AE800" s="11"/>
      <c r="AF800" s="11"/>
      <c r="AG800" s="11"/>
      <c r="AH800" s="11"/>
      <c r="AI800" s="11"/>
      <c r="AJ800" s="11"/>
      <c r="AK800" s="11"/>
      <c r="AL800" s="11"/>
      <c r="AM800" s="11"/>
      <c r="AN800" s="11"/>
      <c r="AO800" s="11"/>
      <c r="AP800" s="11"/>
      <c r="AQ800" s="11"/>
      <c r="AR800" s="11"/>
      <c r="AS800" s="11"/>
      <c r="AT800" s="11"/>
      <c r="AU800" s="11"/>
      <c r="AV800" s="11"/>
      <c r="AW800" s="11"/>
      <c r="AX800" s="11"/>
      <c r="AY800" s="11"/>
      <c r="AZ800" s="11"/>
      <c r="BA800" s="11"/>
      <c r="BB800" s="11"/>
      <c r="BC800" s="11"/>
      <c r="BD800" s="11"/>
      <c r="BE800" s="11"/>
      <c r="BF800" s="11"/>
      <c r="BG800" s="11"/>
      <c r="BH800" s="11"/>
      <c r="BI800" s="11"/>
      <c r="BJ800" s="11"/>
      <c r="BK800" s="11"/>
      <c r="BL800" s="11"/>
      <c r="BM800" s="11"/>
      <c r="BN800" s="11"/>
      <c r="BO800" s="11"/>
      <c r="BP800" s="11"/>
      <c r="BQ800" s="11"/>
      <c r="BR800" s="11"/>
      <c r="BS800" s="11"/>
      <c r="BT800" s="11"/>
      <c r="BU800" s="11"/>
      <c r="BV800" s="11"/>
      <c r="BW800" s="11"/>
      <c r="BX800" s="11"/>
      <c r="BY800" s="11"/>
      <c r="BZ800" s="11"/>
      <c r="CA800" s="11"/>
      <c r="CB800" s="11"/>
      <c r="CC800" s="11"/>
      <c r="CD800" s="11"/>
    </row>
    <row r="801" spans="1:82" x14ac:dyDescent="0.2">
      <c r="A801" s="11"/>
      <c r="B801" s="11"/>
      <c r="C801" s="11"/>
      <c r="D801" s="11"/>
      <c r="E801" s="11"/>
      <c r="F801" s="11"/>
      <c r="G801" s="11"/>
      <c r="H801" s="11"/>
      <c r="I801" s="11"/>
      <c r="J801" s="11"/>
      <c r="K801" s="11"/>
      <c r="L801" s="11"/>
      <c r="M801" s="11"/>
      <c r="N801" s="11"/>
      <c r="O801" s="11"/>
      <c r="P801" s="11"/>
      <c r="Q801" s="11"/>
      <c r="R801" s="11"/>
      <c r="S801" s="11"/>
      <c r="T801" s="11"/>
      <c r="U801" s="11"/>
      <c r="V801" s="11"/>
      <c r="W801" s="11"/>
      <c r="X801" s="11"/>
      <c r="Y801" s="11"/>
      <c r="Z801" s="11"/>
      <c r="AA801" s="11"/>
      <c r="AB801" s="11"/>
      <c r="AC801" s="11"/>
      <c r="AD801" s="11"/>
      <c r="AE801" s="11"/>
      <c r="AF801" s="11"/>
      <c r="AG801" s="11"/>
      <c r="AH801" s="11"/>
      <c r="AI801" s="11"/>
      <c r="AJ801" s="11"/>
      <c r="AK801" s="11"/>
      <c r="AL801" s="11"/>
      <c r="AM801" s="11"/>
      <c r="AN801" s="11"/>
      <c r="AO801" s="11"/>
      <c r="AP801" s="11"/>
      <c r="AQ801" s="11"/>
      <c r="AR801" s="11"/>
      <c r="AS801" s="11"/>
      <c r="AT801" s="11"/>
      <c r="AU801" s="11"/>
      <c r="AV801" s="11"/>
      <c r="AW801" s="11"/>
      <c r="AX801" s="11"/>
      <c r="AY801" s="11"/>
      <c r="AZ801" s="11"/>
      <c r="BA801" s="11"/>
      <c r="BB801" s="11"/>
      <c r="BC801" s="11"/>
      <c r="BD801" s="11"/>
      <c r="BE801" s="11"/>
      <c r="BF801" s="11"/>
      <c r="BG801" s="11"/>
      <c r="BH801" s="11"/>
      <c r="BI801" s="11"/>
      <c r="BJ801" s="11"/>
      <c r="BK801" s="11"/>
      <c r="BL801" s="11"/>
      <c r="BM801" s="11"/>
      <c r="BN801" s="11"/>
      <c r="BO801" s="11"/>
      <c r="BP801" s="11"/>
      <c r="BQ801" s="11"/>
      <c r="BR801" s="11"/>
      <c r="BS801" s="11"/>
      <c r="BT801" s="11"/>
      <c r="BU801" s="11"/>
      <c r="BV801" s="11"/>
      <c r="BW801" s="11"/>
      <c r="BX801" s="11"/>
      <c r="BY801" s="11"/>
      <c r="BZ801" s="11"/>
      <c r="CA801" s="11"/>
      <c r="CB801" s="11"/>
      <c r="CC801" s="11"/>
      <c r="CD801" s="11"/>
    </row>
    <row r="802" spans="1:82" x14ac:dyDescent="0.2">
      <c r="A802" s="11"/>
      <c r="B802" s="11"/>
      <c r="C802" s="11"/>
      <c r="D802" s="11"/>
      <c r="E802" s="11"/>
      <c r="F802" s="11"/>
      <c r="G802" s="11"/>
      <c r="H802" s="11"/>
      <c r="I802" s="11"/>
      <c r="J802" s="11"/>
      <c r="K802" s="11"/>
      <c r="L802" s="11"/>
      <c r="M802" s="11"/>
      <c r="N802" s="11"/>
      <c r="O802" s="11"/>
      <c r="P802" s="11"/>
      <c r="Q802" s="11"/>
      <c r="R802" s="11"/>
      <c r="S802" s="11"/>
      <c r="T802" s="11"/>
      <c r="U802" s="11"/>
      <c r="V802" s="11"/>
      <c r="W802" s="11"/>
      <c r="X802" s="11"/>
      <c r="Y802" s="11"/>
      <c r="Z802" s="11"/>
      <c r="AA802" s="11"/>
      <c r="AB802" s="11"/>
      <c r="AC802" s="11"/>
      <c r="AD802" s="11"/>
      <c r="AE802" s="11"/>
      <c r="AF802" s="11"/>
      <c r="AG802" s="11"/>
      <c r="AH802" s="11"/>
      <c r="AI802" s="11"/>
      <c r="AJ802" s="11"/>
      <c r="AK802" s="11"/>
      <c r="AL802" s="11"/>
      <c r="AM802" s="11"/>
      <c r="AN802" s="11"/>
      <c r="AO802" s="11"/>
      <c r="AP802" s="11"/>
      <c r="AQ802" s="11"/>
      <c r="AR802" s="11"/>
      <c r="AS802" s="11"/>
      <c r="AT802" s="11"/>
      <c r="AU802" s="11"/>
      <c r="AV802" s="11"/>
      <c r="AW802" s="11"/>
      <c r="AX802" s="11"/>
      <c r="AY802" s="11"/>
      <c r="AZ802" s="11"/>
      <c r="BA802" s="11"/>
      <c r="BB802" s="11"/>
      <c r="BC802" s="11"/>
      <c r="BD802" s="11"/>
      <c r="BE802" s="11"/>
      <c r="BF802" s="11"/>
      <c r="BG802" s="11"/>
      <c r="BH802" s="11"/>
      <c r="BI802" s="11"/>
      <c r="BJ802" s="11"/>
      <c r="BK802" s="11"/>
      <c r="BL802" s="11"/>
      <c r="BM802" s="11"/>
      <c r="BN802" s="11"/>
      <c r="BO802" s="11"/>
      <c r="BP802" s="11"/>
      <c r="BQ802" s="11"/>
      <c r="BR802" s="11"/>
      <c r="BS802" s="11"/>
      <c r="BT802" s="11"/>
      <c r="BU802" s="11"/>
      <c r="BV802" s="11"/>
      <c r="BW802" s="11"/>
      <c r="BX802" s="11"/>
      <c r="BY802" s="11"/>
      <c r="BZ802" s="11"/>
      <c r="CA802" s="11"/>
      <c r="CB802" s="11"/>
      <c r="CC802" s="11"/>
      <c r="CD802" s="11"/>
    </row>
    <row r="803" spans="1:82" x14ac:dyDescent="0.2">
      <c r="A803" s="11"/>
      <c r="B803" s="11"/>
      <c r="C803" s="11"/>
      <c r="D803" s="11"/>
      <c r="E803" s="11"/>
      <c r="F803" s="11"/>
      <c r="G803" s="11"/>
      <c r="H803" s="11"/>
      <c r="I803" s="11"/>
      <c r="J803" s="11"/>
      <c r="K803" s="11"/>
      <c r="L803" s="11"/>
      <c r="M803" s="11"/>
      <c r="N803" s="11"/>
      <c r="O803" s="11"/>
      <c r="P803" s="11"/>
      <c r="Q803" s="11"/>
      <c r="R803" s="11"/>
      <c r="S803" s="11"/>
      <c r="T803" s="11"/>
      <c r="U803" s="11"/>
      <c r="V803" s="11"/>
      <c r="W803" s="11"/>
      <c r="X803" s="11"/>
      <c r="Y803" s="11"/>
      <c r="Z803" s="11"/>
      <c r="AA803" s="11"/>
      <c r="AB803" s="11"/>
      <c r="AC803" s="11"/>
      <c r="AD803" s="11"/>
      <c r="AE803" s="11"/>
      <c r="AF803" s="11"/>
      <c r="AG803" s="11"/>
      <c r="AH803" s="11"/>
      <c r="AI803" s="11"/>
      <c r="AJ803" s="11"/>
      <c r="AK803" s="11"/>
      <c r="AL803" s="11"/>
      <c r="AM803" s="11"/>
      <c r="AN803" s="11"/>
      <c r="AO803" s="11"/>
      <c r="AP803" s="11"/>
      <c r="AQ803" s="11"/>
      <c r="AR803" s="11"/>
      <c r="AS803" s="11"/>
      <c r="AT803" s="11"/>
      <c r="AU803" s="11"/>
      <c r="AV803" s="11"/>
      <c r="AW803" s="11"/>
      <c r="AX803" s="11"/>
      <c r="AY803" s="11"/>
      <c r="AZ803" s="11"/>
      <c r="BA803" s="11"/>
      <c r="BB803" s="11"/>
      <c r="BC803" s="11"/>
      <c r="BD803" s="11"/>
      <c r="BE803" s="11"/>
      <c r="BF803" s="11"/>
      <c r="BG803" s="11"/>
      <c r="BH803" s="11"/>
      <c r="BI803" s="11"/>
      <c r="BJ803" s="11"/>
      <c r="BK803" s="11"/>
      <c r="BL803" s="11"/>
      <c r="BM803" s="11"/>
      <c r="BN803" s="11"/>
      <c r="BO803" s="11"/>
      <c r="BP803" s="11"/>
      <c r="BQ803" s="11"/>
      <c r="BR803" s="11"/>
      <c r="BS803" s="11"/>
      <c r="BT803" s="11"/>
      <c r="BU803" s="11"/>
      <c r="BV803" s="11"/>
      <c r="BW803" s="11"/>
      <c r="BX803" s="11"/>
      <c r="BY803" s="11"/>
      <c r="BZ803" s="11"/>
      <c r="CA803" s="11"/>
      <c r="CB803" s="11"/>
      <c r="CC803" s="11"/>
      <c r="CD803" s="11"/>
    </row>
    <row r="804" spans="1:82" x14ac:dyDescent="0.2">
      <c r="A804" s="11"/>
      <c r="B804" s="11"/>
      <c r="C804" s="11"/>
      <c r="D804" s="11"/>
      <c r="E804" s="11"/>
      <c r="F804" s="11"/>
      <c r="G804" s="11"/>
      <c r="H804" s="11"/>
      <c r="I804" s="11"/>
      <c r="J804" s="11"/>
      <c r="K804" s="11"/>
      <c r="L804" s="11"/>
      <c r="M804" s="11"/>
      <c r="N804" s="11"/>
      <c r="O804" s="11"/>
      <c r="P804" s="11"/>
      <c r="Q804" s="11"/>
      <c r="R804" s="11"/>
      <c r="S804" s="11"/>
      <c r="T804" s="11"/>
      <c r="U804" s="11"/>
      <c r="V804" s="11"/>
      <c r="W804" s="11"/>
      <c r="X804" s="11"/>
      <c r="Y804" s="11"/>
      <c r="Z804" s="11"/>
      <c r="AA804" s="11"/>
      <c r="AB804" s="11"/>
      <c r="AC804" s="11"/>
      <c r="AD804" s="11"/>
      <c r="AE804" s="11"/>
      <c r="AF804" s="11"/>
      <c r="AG804" s="11"/>
      <c r="AH804" s="11"/>
      <c r="AI804" s="11"/>
      <c r="AJ804" s="11"/>
      <c r="AK804" s="11"/>
      <c r="AL804" s="11"/>
      <c r="AM804" s="11"/>
      <c r="AN804" s="11"/>
      <c r="AO804" s="11"/>
      <c r="AP804" s="11"/>
      <c r="AQ804" s="11"/>
      <c r="AR804" s="11"/>
      <c r="AS804" s="11"/>
      <c r="AT804" s="11"/>
      <c r="AU804" s="11"/>
      <c r="AV804" s="11"/>
      <c r="AW804" s="11"/>
      <c r="AX804" s="11"/>
      <c r="AY804" s="11"/>
      <c r="AZ804" s="11"/>
      <c r="BA804" s="11"/>
      <c r="BB804" s="11"/>
      <c r="BC804" s="11"/>
      <c r="BD804" s="11"/>
      <c r="BE804" s="11"/>
      <c r="BF804" s="11"/>
      <c r="BG804" s="11"/>
      <c r="BH804" s="11"/>
      <c r="BI804" s="11"/>
      <c r="BJ804" s="11"/>
      <c r="BK804" s="11"/>
      <c r="BL804" s="11"/>
      <c r="BM804" s="11"/>
      <c r="BN804" s="11"/>
      <c r="BO804" s="11"/>
      <c r="BP804" s="11"/>
      <c r="BQ804" s="11"/>
      <c r="BR804" s="11"/>
      <c r="BS804" s="11"/>
      <c r="BT804" s="11"/>
      <c r="BU804" s="11"/>
      <c r="BV804" s="11"/>
      <c r="BW804" s="11"/>
      <c r="BX804" s="11"/>
      <c r="BY804" s="11"/>
      <c r="BZ804" s="11"/>
      <c r="CA804" s="11"/>
      <c r="CB804" s="11"/>
      <c r="CC804" s="11"/>
      <c r="CD804" s="11"/>
    </row>
    <row r="805" spans="1:82" x14ac:dyDescent="0.2">
      <c r="A805" s="11"/>
      <c r="B805" s="11"/>
      <c r="C805" s="11"/>
      <c r="D805" s="11"/>
      <c r="E805" s="11"/>
      <c r="F805" s="11"/>
      <c r="G805" s="11"/>
      <c r="H805" s="11"/>
      <c r="I805" s="11"/>
      <c r="J805" s="11"/>
      <c r="K805" s="11"/>
      <c r="L805" s="11"/>
      <c r="M805" s="11"/>
      <c r="N805" s="11"/>
      <c r="O805" s="11"/>
      <c r="P805" s="11"/>
      <c r="Q805" s="11"/>
      <c r="R805" s="11"/>
      <c r="S805" s="11"/>
      <c r="T805" s="11"/>
      <c r="U805" s="11"/>
      <c r="V805" s="11"/>
      <c r="W805" s="11"/>
      <c r="X805" s="11"/>
      <c r="Y805" s="11"/>
      <c r="Z805" s="11"/>
      <c r="AA805" s="11"/>
      <c r="AB805" s="11"/>
      <c r="AC805" s="11"/>
      <c r="AD805" s="11"/>
      <c r="AE805" s="11"/>
      <c r="AF805" s="11"/>
      <c r="AG805" s="11"/>
      <c r="AH805" s="11"/>
      <c r="AI805" s="11"/>
      <c r="AJ805" s="11"/>
      <c r="AK805" s="11"/>
      <c r="AL805" s="11"/>
      <c r="AM805" s="11"/>
      <c r="AN805" s="11"/>
      <c r="AO805" s="11"/>
      <c r="AP805" s="11"/>
      <c r="AQ805" s="11"/>
      <c r="AR805" s="11"/>
      <c r="AS805" s="11"/>
      <c r="AT805" s="11"/>
      <c r="AU805" s="11"/>
      <c r="AV805" s="11"/>
      <c r="AW805" s="11"/>
      <c r="AX805" s="11"/>
      <c r="AY805" s="11"/>
      <c r="AZ805" s="11"/>
      <c r="BA805" s="11"/>
      <c r="BB805" s="11"/>
      <c r="BC805" s="11"/>
      <c r="BD805" s="11"/>
      <c r="BE805" s="11"/>
      <c r="BF805" s="11"/>
      <c r="BG805" s="11"/>
      <c r="BH805" s="11"/>
      <c r="BI805" s="11"/>
      <c r="BJ805" s="11"/>
      <c r="BK805" s="11"/>
      <c r="BL805" s="11"/>
      <c r="BM805" s="11"/>
      <c r="BN805" s="11"/>
      <c r="BO805" s="11"/>
      <c r="BP805" s="11"/>
      <c r="BQ805" s="11"/>
      <c r="BR805" s="11"/>
      <c r="BS805" s="11"/>
      <c r="BT805" s="11"/>
      <c r="BU805" s="11"/>
      <c r="BV805" s="11"/>
      <c r="BW805" s="11"/>
      <c r="BX805" s="11"/>
      <c r="BY805" s="11"/>
      <c r="BZ805" s="11"/>
      <c r="CA805" s="11"/>
      <c r="CB805" s="11"/>
      <c r="CC805" s="11"/>
      <c r="CD805" s="11"/>
    </row>
    <row r="806" spans="1:82" x14ac:dyDescent="0.2">
      <c r="A806" s="11"/>
      <c r="B806" s="11"/>
      <c r="C806" s="11"/>
      <c r="D806" s="11"/>
      <c r="E806" s="11"/>
      <c r="F806" s="11"/>
      <c r="G806" s="11"/>
      <c r="H806" s="11"/>
      <c r="I806" s="11"/>
      <c r="J806" s="11"/>
      <c r="K806" s="11"/>
      <c r="L806" s="11"/>
      <c r="M806" s="11"/>
      <c r="N806" s="11"/>
      <c r="O806" s="11"/>
      <c r="P806" s="11"/>
      <c r="Q806" s="11"/>
      <c r="R806" s="11"/>
      <c r="S806" s="11"/>
      <c r="T806" s="11"/>
      <c r="U806" s="11"/>
      <c r="V806" s="11"/>
      <c r="W806" s="11"/>
      <c r="X806" s="11"/>
      <c r="Y806" s="11"/>
      <c r="Z806" s="11"/>
      <c r="AA806" s="11"/>
      <c r="AB806" s="11"/>
      <c r="AC806" s="11"/>
      <c r="AD806" s="11"/>
      <c r="AE806" s="11"/>
      <c r="AF806" s="11"/>
      <c r="AG806" s="11"/>
      <c r="AH806" s="11"/>
      <c r="AI806" s="11"/>
      <c r="AJ806" s="11"/>
      <c r="AK806" s="11"/>
      <c r="AL806" s="11"/>
      <c r="AM806" s="11"/>
      <c r="AN806" s="11"/>
      <c r="AO806" s="11"/>
      <c r="AP806" s="11"/>
      <c r="AQ806" s="11"/>
      <c r="AR806" s="11"/>
      <c r="AS806" s="11"/>
      <c r="AT806" s="11"/>
      <c r="AU806" s="11"/>
      <c r="AV806" s="11"/>
      <c r="AW806" s="11"/>
      <c r="AX806" s="11"/>
      <c r="AY806" s="11"/>
      <c r="AZ806" s="11"/>
      <c r="BA806" s="11"/>
      <c r="BB806" s="11"/>
      <c r="BC806" s="11"/>
      <c r="BD806" s="11"/>
      <c r="BE806" s="11"/>
      <c r="BF806" s="11"/>
      <c r="BG806" s="11"/>
      <c r="BH806" s="11"/>
      <c r="BI806" s="11"/>
      <c r="BJ806" s="11"/>
      <c r="BK806" s="11"/>
      <c r="BL806" s="11"/>
      <c r="BM806" s="11"/>
      <c r="BN806" s="11"/>
      <c r="BO806" s="11"/>
      <c r="BP806" s="11"/>
      <c r="BQ806" s="11"/>
      <c r="BR806" s="11"/>
      <c r="BS806" s="11"/>
      <c r="BT806" s="11"/>
      <c r="BU806" s="11"/>
      <c r="BV806" s="11"/>
      <c r="BW806" s="11"/>
      <c r="BX806" s="11"/>
      <c r="BY806" s="11"/>
      <c r="BZ806" s="11"/>
      <c r="CA806" s="11"/>
      <c r="CB806" s="11"/>
      <c r="CC806" s="11"/>
      <c r="CD806" s="11"/>
    </row>
    <row r="807" spans="1:82" x14ac:dyDescent="0.2">
      <c r="A807" s="11"/>
      <c r="B807" s="11"/>
      <c r="C807" s="11"/>
      <c r="D807" s="11"/>
      <c r="E807" s="11"/>
      <c r="F807" s="11"/>
      <c r="G807" s="11"/>
      <c r="H807" s="11"/>
      <c r="I807" s="11"/>
      <c r="J807" s="11"/>
      <c r="K807" s="11"/>
      <c r="L807" s="11"/>
      <c r="M807" s="11"/>
      <c r="N807" s="11"/>
      <c r="O807" s="11"/>
      <c r="P807" s="11"/>
      <c r="Q807" s="11"/>
      <c r="R807" s="11"/>
      <c r="S807" s="11"/>
      <c r="T807" s="11"/>
      <c r="U807" s="11"/>
      <c r="V807" s="11"/>
      <c r="W807" s="11"/>
      <c r="X807" s="11"/>
      <c r="Y807" s="11"/>
      <c r="Z807" s="11"/>
      <c r="AA807" s="11"/>
      <c r="AB807" s="11"/>
      <c r="AC807" s="11"/>
      <c r="AD807" s="11"/>
      <c r="AE807" s="11"/>
      <c r="AF807" s="11"/>
      <c r="AG807" s="11"/>
      <c r="AH807" s="11"/>
      <c r="AI807" s="11"/>
      <c r="AJ807" s="11"/>
      <c r="AK807" s="11"/>
      <c r="AL807" s="11"/>
      <c r="AM807" s="11"/>
      <c r="AN807" s="11"/>
      <c r="AO807" s="11"/>
      <c r="AP807" s="11"/>
      <c r="AQ807" s="11"/>
      <c r="AR807" s="11"/>
      <c r="AS807" s="11"/>
      <c r="AT807" s="11"/>
      <c r="AU807" s="11"/>
      <c r="AV807" s="11"/>
      <c r="AW807" s="11"/>
      <c r="AX807" s="11"/>
      <c r="AY807" s="11"/>
      <c r="AZ807" s="11"/>
      <c r="BA807" s="11"/>
      <c r="BB807" s="11"/>
      <c r="BC807" s="11"/>
      <c r="BD807" s="11"/>
      <c r="BE807" s="11"/>
      <c r="BF807" s="11"/>
      <c r="BG807" s="11"/>
      <c r="BH807" s="11"/>
      <c r="BI807" s="11"/>
      <c r="BJ807" s="11"/>
      <c r="BK807" s="11"/>
      <c r="BL807" s="11"/>
      <c r="BM807" s="11"/>
      <c r="BN807" s="11"/>
      <c r="BO807" s="11"/>
      <c r="BP807" s="11"/>
      <c r="BQ807" s="11"/>
      <c r="BR807" s="11"/>
      <c r="BS807" s="11"/>
      <c r="BT807" s="11"/>
      <c r="BU807" s="11"/>
      <c r="BV807" s="11"/>
      <c r="BW807" s="11"/>
      <c r="BX807" s="11"/>
      <c r="BY807" s="11"/>
      <c r="BZ807" s="11"/>
      <c r="CA807" s="11"/>
      <c r="CB807" s="11"/>
      <c r="CC807" s="11"/>
      <c r="CD807" s="11"/>
    </row>
    <row r="808" spans="1:82" x14ac:dyDescent="0.2">
      <c r="A808" s="11"/>
      <c r="B808" s="11"/>
      <c r="C808" s="11"/>
      <c r="D808" s="11"/>
      <c r="E808" s="11"/>
      <c r="F808" s="11"/>
      <c r="G808" s="11"/>
      <c r="H808" s="11"/>
      <c r="I808" s="11"/>
      <c r="J808" s="11"/>
      <c r="K808" s="11"/>
      <c r="L808" s="11"/>
      <c r="M808" s="11"/>
      <c r="N808" s="11"/>
      <c r="O808" s="11"/>
      <c r="P808" s="11"/>
      <c r="Q808" s="11"/>
      <c r="R808" s="11"/>
      <c r="S808" s="11"/>
      <c r="T808" s="11"/>
      <c r="U808" s="11"/>
      <c r="V808" s="11"/>
      <c r="W808" s="11"/>
      <c r="X808" s="11"/>
      <c r="Y808" s="11"/>
      <c r="Z808" s="11"/>
      <c r="AA808" s="11"/>
      <c r="AB808" s="11"/>
      <c r="AC808" s="11"/>
      <c r="AD808" s="11"/>
      <c r="AE808" s="11"/>
      <c r="AF808" s="11"/>
      <c r="AG808" s="11"/>
      <c r="AH808" s="11"/>
      <c r="AI808" s="11"/>
      <c r="AJ808" s="11"/>
      <c r="AK808" s="11"/>
      <c r="AL808" s="11"/>
      <c r="AM808" s="11"/>
      <c r="AN808" s="11"/>
      <c r="AO808" s="11"/>
      <c r="AP808" s="11"/>
      <c r="AQ808" s="11"/>
      <c r="AR808" s="11"/>
      <c r="AS808" s="11"/>
      <c r="AT808" s="11"/>
      <c r="AU808" s="11"/>
      <c r="AV808" s="11"/>
      <c r="AW808" s="11"/>
      <c r="AX808" s="11"/>
      <c r="AY808" s="11"/>
      <c r="AZ808" s="11"/>
      <c r="BA808" s="11"/>
      <c r="BB808" s="11"/>
      <c r="BC808" s="11"/>
      <c r="BD808" s="11"/>
      <c r="BE808" s="11"/>
      <c r="BF808" s="11"/>
      <c r="BG808" s="11"/>
      <c r="BH808" s="11"/>
      <c r="BI808" s="11"/>
      <c r="BJ808" s="11"/>
      <c r="BK808" s="11"/>
      <c r="BL808" s="11"/>
      <c r="BM808" s="11"/>
      <c r="BN808" s="11"/>
      <c r="BO808" s="11"/>
      <c r="BP808" s="11"/>
      <c r="BQ808" s="11"/>
      <c r="BR808" s="11"/>
      <c r="BS808" s="11"/>
      <c r="BT808" s="11"/>
      <c r="BU808" s="11"/>
      <c r="BV808" s="11"/>
      <c r="BW808" s="11"/>
      <c r="BX808" s="11"/>
      <c r="BY808" s="11"/>
      <c r="BZ808" s="11"/>
      <c r="CA808" s="11"/>
      <c r="CB808" s="11"/>
      <c r="CC808" s="11"/>
      <c r="CD808" s="11"/>
    </row>
    <row r="809" spans="1:82" x14ac:dyDescent="0.2">
      <c r="A809" s="11"/>
      <c r="B809" s="11"/>
      <c r="C809" s="11"/>
      <c r="D809" s="11"/>
      <c r="E809" s="11"/>
      <c r="F809" s="11"/>
      <c r="G809" s="11"/>
      <c r="H809" s="11"/>
      <c r="I809" s="11"/>
      <c r="J809" s="11"/>
      <c r="K809" s="11"/>
      <c r="L809" s="11"/>
      <c r="M809" s="11"/>
      <c r="N809" s="11"/>
      <c r="O809" s="11"/>
      <c r="P809" s="11"/>
      <c r="Q809" s="11"/>
      <c r="R809" s="11"/>
      <c r="S809" s="11"/>
      <c r="T809" s="11"/>
      <c r="U809" s="11"/>
      <c r="V809" s="11"/>
      <c r="W809" s="11"/>
      <c r="X809" s="11"/>
      <c r="Y809" s="11"/>
      <c r="Z809" s="11"/>
      <c r="AA809" s="11"/>
      <c r="AB809" s="11"/>
      <c r="AC809" s="11"/>
      <c r="AD809" s="11"/>
      <c r="AE809" s="11"/>
      <c r="AF809" s="11"/>
      <c r="AG809" s="11"/>
      <c r="AH809" s="11"/>
      <c r="AI809" s="11"/>
      <c r="AJ809" s="11"/>
      <c r="AK809" s="11"/>
      <c r="AL809" s="11"/>
      <c r="AM809" s="11"/>
      <c r="AN809" s="11"/>
      <c r="AO809" s="11"/>
      <c r="AP809" s="11"/>
      <c r="AQ809" s="11"/>
      <c r="AR809" s="11"/>
      <c r="AS809" s="11"/>
      <c r="AT809" s="11"/>
      <c r="AU809" s="11"/>
      <c r="AV809" s="11"/>
      <c r="AW809" s="11"/>
      <c r="AX809" s="11"/>
      <c r="AY809" s="11"/>
      <c r="AZ809" s="11"/>
      <c r="BA809" s="11"/>
      <c r="BB809" s="11"/>
      <c r="BC809" s="11"/>
      <c r="BD809" s="11"/>
      <c r="BE809" s="11"/>
      <c r="BF809" s="11"/>
      <c r="BG809" s="11"/>
      <c r="BH809" s="11"/>
      <c r="BI809" s="11"/>
      <c r="BJ809" s="11"/>
      <c r="BK809" s="11"/>
      <c r="BL809" s="11"/>
      <c r="BM809" s="11"/>
      <c r="BN809" s="11"/>
      <c r="BO809" s="11"/>
      <c r="BP809" s="11"/>
      <c r="BQ809" s="11"/>
      <c r="BR809" s="11"/>
      <c r="BS809" s="11"/>
      <c r="BT809" s="11"/>
      <c r="BU809" s="11"/>
      <c r="BV809" s="11"/>
      <c r="BW809" s="11"/>
      <c r="BX809" s="11"/>
      <c r="BY809" s="11"/>
      <c r="BZ809" s="11"/>
      <c r="CA809" s="11"/>
      <c r="CB809" s="11"/>
      <c r="CC809" s="11"/>
      <c r="CD809" s="11"/>
    </row>
    <row r="810" spans="1:82" x14ac:dyDescent="0.2">
      <c r="A810" s="11"/>
      <c r="B810" s="11"/>
      <c r="C810" s="11"/>
      <c r="D810" s="11"/>
      <c r="E810" s="11"/>
      <c r="F810" s="11"/>
      <c r="G810" s="11"/>
      <c r="H810" s="11"/>
      <c r="I810" s="11"/>
      <c r="J810" s="11"/>
      <c r="K810" s="11"/>
      <c r="L810" s="11"/>
      <c r="M810" s="11"/>
      <c r="N810" s="11"/>
      <c r="O810" s="11"/>
      <c r="P810" s="11"/>
      <c r="Q810" s="11"/>
      <c r="R810" s="11"/>
      <c r="S810" s="11"/>
      <c r="T810" s="11"/>
      <c r="U810" s="11"/>
      <c r="V810" s="11"/>
      <c r="W810" s="11"/>
      <c r="X810" s="11"/>
      <c r="Y810" s="11"/>
      <c r="Z810" s="11"/>
      <c r="AA810" s="11"/>
      <c r="AB810" s="11"/>
      <c r="AC810" s="11"/>
      <c r="AD810" s="11"/>
      <c r="AE810" s="11"/>
      <c r="AF810" s="11"/>
      <c r="AG810" s="11"/>
      <c r="AH810" s="11"/>
      <c r="AI810" s="11"/>
      <c r="AJ810" s="11"/>
      <c r="AK810" s="11"/>
      <c r="AL810" s="11"/>
      <c r="AM810" s="11"/>
      <c r="AN810" s="11"/>
      <c r="AO810" s="11"/>
      <c r="AP810" s="11"/>
      <c r="AQ810" s="11"/>
      <c r="AR810" s="11"/>
      <c r="AS810" s="11"/>
      <c r="AT810" s="11"/>
      <c r="AU810" s="11"/>
      <c r="AV810" s="11"/>
      <c r="AW810" s="11"/>
      <c r="AX810" s="11"/>
      <c r="AY810" s="11"/>
      <c r="AZ810" s="11"/>
      <c r="BA810" s="11"/>
      <c r="BB810" s="11"/>
      <c r="BC810" s="11"/>
      <c r="BD810" s="11"/>
      <c r="BE810" s="11"/>
      <c r="BF810" s="11"/>
      <c r="BG810" s="11"/>
      <c r="BH810" s="11"/>
      <c r="BI810" s="11"/>
      <c r="BJ810" s="11"/>
      <c r="BK810" s="11"/>
      <c r="BL810" s="11"/>
      <c r="BM810" s="11"/>
      <c r="BN810" s="11"/>
      <c r="BO810" s="11"/>
      <c r="BP810" s="11"/>
      <c r="BQ810" s="11"/>
      <c r="BR810" s="11"/>
      <c r="BS810" s="11"/>
      <c r="BT810" s="11"/>
      <c r="BU810" s="11"/>
      <c r="BV810" s="11"/>
      <c r="BW810" s="11"/>
      <c r="BX810" s="11"/>
      <c r="BY810" s="11"/>
      <c r="BZ810" s="11"/>
      <c r="CA810" s="11"/>
      <c r="CB810" s="11"/>
      <c r="CC810" s="11"/>
      <c r="CD810" s="11"/>
    </row>
    <row r="811" spans="1:82" x14ac:dyDescent="0.2">
      <c r="A811" s="11"/>
      <c r="B811" s="11"/>
      <c r="C811" s="11"/>
      <c r="D811" s="11"/>
      <c r="E811" s="11"/>
      <c r="F811" s="11"/>
      <c r="G811" s="11"/>
      <c r="H811" s="11"/>
      <c r="I811" s="11"/>
      <c r="J811" s="11"/>
      <c r="K811" s="11"/>
      <c r="L811" s="11"/>
      <c r="M811" s="11"/>
      <c r="N811" s="11"/>
      <c r="O811" s="11"/>
      <c r="P811" s="11"/>
      <c r="Q811" s="11"/>
      <c r="R811" s="11"/>
      <c r="S811" s="11"/>
      <c r="T811" s="11"/>
      <c r="U811" s="11"/>
      <c r="V811" s="11"/>
      <c r="W811" s="11"/>
      <c r="X811" s="11"/>
      <c r="Y811" s="11"/>
      <c r="Z811" s="11"/>
      <c r="AA811" s="11"/>
      <c r="AB811" s="11"/>
      <c r="AC811" s="11"/>
      <c r="AD811" s="11"/>
      <c r="AE811" s="11"/>
      <c r="AF811" s="11"/>
      <c r="AG811" s="11"/>
      <c r="AH811" s="11"/>
      <c r="AI811" s="11"/>
      <c r="AJ811" s="11"/>
      <c r="AK811" s="11"/>
      <c r="AL811" s="11"/>
      <c r="AM811" s="11"/>
      <c r="AN811" s="11"/>
      <c r="AO811" s="11"/>
      <c r="AP811" s="11"/>
      <c r="AQ811" s="11"/>
      <c r="AR811" s="11"/>
      <c r="AS811" s="11"/>
      <c r="AT811" s="11"/>
      <c r="AU811" s="11"/>
      <c r="AV811" s="11"/>
      <c r="AW811" s="11"/>
      <c r="AX811" s="11"/>
      <c r="AY811" s="11"/>
      <c r="AZ811" s="11"/>
      <c r="BA811" s="11"/>
      <c r="BB811" s="11"/>
      <c r="BC811" s="11"/>
      <c r="BD811" s="11"/>
      <c r="BE811" s="11"/>
      <c r="BF811" s="11"/>
      <c r="BG811" s="11"/>
      <c r="BH811" s="11"/>
      <c r="BI811" s="11"/>
      <c r="BJ811" s="11"/>
      <c r="BK811" s="11"/>
      <c r="BL811" s="11"/>
      <c r="BM811" s="11"/>
      <c r="BN811" s="11"/>
      <c r="BO811" s="11"/>
      <c r="BP811" s="11"/>
      <c r="BQ811" s="11"/>
      <c r="BR811" s="11"/>
      <c r="BS811" s="11"/>
      <c r="BT811" s="11"/>
      <c r="BU811" s="11"/>
      <c r="BV811" s="11"/>
      <c r="BW811" s="11"/>
      <c r="BX811" s="11"/>
      <c r="BY811" s="11"/>
      <c r="BZ811" s="11"/>
      <c r="CA811" s="11"/>
      <c r="CB811" s="11"/>
      <c r="CC811" s="11"/>
      <c r="CD811" s="11"/>
    </row>
    <row r="812" spans="1:82" x14ac:dyDescent="0.2">
      <c r="A812" s="11"/>
      <c r="B812" s="11"/>
      <c r="C812" s="11"/>
      <c r="D812" s="11"/>
      <c r="E812" s="11"/>
      <c r="F812" s="11"/>
      <c r="G812" s="11"/>
      <c r="H812" s="11"/>
      <c r="I812" s="11"/>
      <c r="J812" s="11"/>
      <c r="K812" s="11"/>
      <c r="L812" s="11"/>
      <c r="M812" s="11"/>
      <c r="N812" s="11"/>
      <c r="O812" s="11"/>
      <c r="P812" s="11"/>
      <c r="Q812" s="11"/>
      <c r="R812" s="11"/>
      <c r="S812" s="11"/>
      <c r="T812" s="11"/>
      <c r="U812" s="11"/>
      <c r="V812" s="11"/>
      <c r="W812" s="11"/>
      <c r="X812" s="11"/>
      <c r="Y812" s="11"/>
      <c r="Z812" s="11"/>
      <c r="AA812" s="11"/>
      <c r="AB812" s="11"/>
      <c r="AC812" s="11"/>
      <c r="AD812" s="11"/>
      <c r="AE812" s="11"/>
      <c r="AF812" s="11"/>
      <c r="AG812" s="11"/>
      <c r="AH812" s="11"/>
      <c r="AI812" s="11"/>
      <c r="AJ812" s="11"/>
      <c r="AK812" s="11"/>
      <c r="AL812" s="11"/>
      <c r="AM812" s="11"/>
      <c r="AN812" s="11"/>
      <c r="AO812" s="11"/>
      <c r="AP812" s="11"/>
      <c r="AQ812" s="11"/>
      <c r="AR812" s="11"/>
      <c r="AS812" s="11"/>
      <c r="AT812" s="11"/>
      <c r="AU812" s="11"/>
      <c r="AV812" s="11"/>
      <c r="AW812" s="11"/>
      <c r="AX812" s="11"/>
      <c r="AY812" s="11"/>
      <c r="AZ812" s="11"/>
      <c r="BA812" s="11"/>
      <c r="BB812" s="11"/>
      <c r="BC812" s="11"/>
      <c r="BD812" s="11"/>
      <c r="BE812" s="11"/>
      <c r="BF812" s="11"/>
      <c r="BG812" s="11"/>
      <c r="BH812" s="11"/>
      <c r="BI812" s="11"/>
      <c r="BJ812" s="11"/>
      <c r="BK812" s="11"/>
      <c r="BL812" s="11"/>
      <c r="BM812" s="11"/>
      <c r="BN812" s="11"/>
      <c r="BO812" s="11"/>
      <c r="BP812" s="11"/>
      <c r="BQ812" s="11"/>
      <c r="BR812" s="11"/>
      <c r="BS812" s="11"/>
      <c r="BT812" s="11"/>
      <c r="BU812" s="11"/>
      <c r="BV812" s="11"/>
      <c r="BW812" s="11"/>
      <c r="BX812" s="11"/>
      <c r="BY812" s="11"/>
      <c r="BZ812" s="11"/>
      <c r="CA812" s="11"/>
      <c r="CB812" s="11"/>
      <c r="CC812" s="11"/>
      <c r="CD812" s="11"/>
    </row>
    <row r="813" spans="1:82" x14ac:dyDescent="0.2">
      <c r="A813" s="11"/>
      <c r="B813" s="11"/>
      <c r="C813" s="11"/>
      <c r="D813" s="11"/>
      <c r="E813" s="11"/>
      <c r="F813" s="11"/>
      <c r="G813" s="11"/>
      <c r="H813" s="11"/>
      <c r="I813" s="11"/>
      <c r="J813" s="11"/>
      <c r="K813" s="11"/>
      <c r="L813" s="11"/>
      <c r="M813" s="11"/>
      <c r="N813" s="11"/>
      <c r="O813" s="11"/>
      <c r="P813" s="11"/>
      <c r="Q813" s="11"/>
      <c r="R813" s="11"/>
      <c r="S813" s="11"/>
      <c r="T813" s="11"/>
      <c r="U813" s="11"/>
      <c r="V813" s="11"/>
      <c r="W813" s="11"/>
      <c r="X813" s="11"/>
      <c r="Y813" s="11"/>
      <c r="Z813" s="11"/>
      <c r="AA813" s="11"/>
      <c r="AB813" s="11"/>
      <c r="AC813" s="11"/>
      <c r="AD813" s="11"/>
      <c r="AE813" s="11"/>
      <c r="AF813" s="11"/>
      <c r="AG813" s="11"/>
      <c r="AH813" s="11"/>
      <c r="AI813" s="11"/>
      <c r="AJ813" s="11"/>
      <c r="AK813" s="11"/>
      <c r="AL813" s="11"/>
      <c r="AM813" s="11"/>
      <c r="AN813" s="11"/>
      <c r="AO813" s="11"/>
      <c r="AP813" s="11"/>
      <c r="AQ813" s="11"/>
      <c r="AR813" s="11"/>
      <c r="AS813" s="11"/>
      <c r="AT813" s="11"/>
      <c r="AU813" s="11"/>
      <c r="AV813" s="11"/>
      <c r="AW813" s="11"/>
      <c r="AX813" s="11"/>
      <c r="AY813" s="11"/>
      <c r="AZ813" s="11"/>
      <c r="BA813" s="11"/>
      <c r="BB813" s="11"/>
      <c r="BC813" s="11"/>
      <c r="BD813" s="11"/>
      <c r="BE813" s="11"/>
      <c r="BF813" s="11"/>
      <c r="BG813" s="11"/>
      <c r="BH813" s="11"/>
      <c r="BI813" s="11"/>
      <c r="BJ813" s="11"/>
      <c r="BK813" s="11"/>
      <c r="BL813" s="11"/>
      <c r="BM813" s="11"/>
      <c r="BN813" s="11"/>
      <c r="BO813" s="11"/>
      <c r="BP813" s="11"/>
      <c r="BQ813" s="11"/>
      <c r="BR813" s="11"/>
      <c r="BS813" s="11"/>
      <c r="BT813" s="11"/>
      <c r="BU813" s="11"/>
      <c r="BV813" s="11"/>
      <c r="BW813" s="11"/>
      <c r="BX813" s="11"/>
      <c r="BY813" s="11"/>
      <c r="BZ813" s="11"/>
      <c r="CA813" s="11"/>
      <c r="CB813" s="11"/>
      <c r="CC813" s="11"/>
      <c r="CD813" s="11"/>
    </row>
    <row r="814" spans="1:82" x14ac:dyDescent="0.2">
      <c r="A814" s="11"/>
      <c r="B814" s="11"/>
      <c r="C814" s="11"/>
      <c r="D814" s="11"/>
      <c r="E814" s="11"/>
      <c r="F814" s="11"/>
      <c r="G814" s="11"/>
      <c r="H814" s="11"/>
      <c r="I814" s="11"/>
      <c r="J814" s="11"/>
      <c r="K814" s="11"/>
      <c r="L814" s="11"/>
      <c r="M814" s="11"/>
      <c r="N814" s="11"/>
      <c r="O814" s="11"/>
      <c r="P814" s="11"/>
      <c r="Q814" s="11"/>
      <c r="R814" s="11"/>
      <c r="S814" s="11"/>
      <c r="T814" s="11"/>
      <c r="U814" s="11"/>
      <c r="V814" s="11"/>
      <c r="W814" s="11"/>
      <c r="X814" s="11"/>
      <c r="Y814" s="11"/>
      <c r="Z814" s="11"/>
      <c r="AA814" s="11"/>
      <c r="AB814" s="11"/>
      <c r="AC814" s="11"/>
      <c r="AD814" s="11"/>
      <c r="AE814" s="11"/>
      <c r="AF814" s="11"/>
      <c r="AG814" s="11"/>
      <c r="AH814" s="11"/>
      <c r="AI814" s="11"/>
      <c r="AJ814" s="11"/>
      <c r="AK814" s="11"/>
      <c r="AL814" s="11"/>
      <c r="AM814" s="11"/>
      <c r="AN814" s="11"/>
      <c r="AO814" s="11"/>
      <c r="AP814" s="11"/>
      <c r="AQ814" s="11"/>
      <c r="AR814" s="11"/>
      <c r="AS814" s="11"/>
      <c r="AT814" s="11"/>
      <c r="AU814" s="11"/>
      <c r="AV814" s="11"/>
      <c r="AW814" s="11"/>
      <c r="AX814" s="11"/>
      <c r="AY814" s="11"/>
      <c r="AZ814" s="11"/>
      <c r="BA814" s="11"/>
      <c r="BB814" s="11"/>
      <c r="BC814" s="11"/>
      <c r="BD814" s="11"/>
      <c r="BE814" s="11"/>
      <c r="BF814" s="11"/>
      <c r="BG814" s="11"/>
      <c r="BH814" s="11"/>
      <c r="BI814" s="11"/>
      <c r="BJ814" s="11"/>
      <c r="BK814" s="11"/>
      <c r="BL814" s="11"/>
      <c r="BM814" s="11"/>
      <c r="BN814" s="11"/>
      <c r="BO814" s="11"/>
      <c r="BP814" s="11"/>
      <c r="BQ814" s="11"/>
      <c r="BR814" s="11"/>
      <c r="BS814" s="11"/>
      <c r="BT814" s="11"/>
      <c r="BU814" s="11"/>
      <c r="BV814" s="11"/>
      <c r="BW814" s="11"/>
      <c r="BX814" s="11"/>
      <c r="BY814" s="11"/>
      <c r="BZ814" s="11"/>
      <c r="CA814" s="11"/>
      <c r="CB814" s="11"/>
      <c r="CC814" s="11"/>
      <c r="CD814" s="11"/>
    </row>
    <row r="815" spans="1:82" x14ac:dyDescent="0.2">
      <c r="A815" s="11"/>
      <c r="B815" s="11"/>
      <c r="C815" s="11"/>
      <c r="D815" s="11"/>
      <c r="E815" s="11"/>
      <c r="F815" s="11"/>
      <c r="G815" s="11"/>
      <c r="H815" s="11"/>
      <c r="I815" s="11"/>
      <c r="J815" s="11"/>
      <c r="K815" s="11"/>
      <c r="L815" s="11"/>
      <c r="M815" s="11"/>
      <c r="N815" s="11"/>
      <c r="O815" s="11"/>
      <c r="P815" s="11"/>
      <c r="Q815" s="11"/>
      <c r="R815" s="11"/>
      <c r="S815" s="11"/>
      <c r="T815" s="11"/>
      <c r="U815" s="11"/>
      <c r="V815" s="11"/>
      <c r="W815" s="11"/>
      <c r="X815" s="11"/>
      <c r="Y815" s="11"/>
      <c r="Z815" s="11"/>
      <c r="AA815" s="11"/>
      <c r="AB815" s="11"/>
      <c r="AC815" s="11"/>
      <c r="AD815" s="11"/>
      <c r="AE815" s="11"/>
      <c r="AF815" s="11"/>
      <c r="AG815" s="11"/>
      <c r="AH815" s="11"/>
      <c r="AI815" s="11"/>
      <c r="AJ815" s="11"/>
      <c r="AK815" s="11"/>
      <c r="AL815" s="11"/>
      <c r="AM815" s="11"/>
      <c r="AN815" s="11"/>
      <c r="AO815" s="11"/>
      <c r="AP815" s="11"/>
      <c r="AQ815" s="11"/>
      <c r="AR815" s="11"/>
      <c r="AS815" s="11"/>
      <c r="AT815" s="11"/>
      <c r="AU815" s="11"/>
      <c r="AV815" s="11"/>
      <c r="AW815" s="11"/>
      <c r="AX815" s="11"/>
      <c r="AY815" s="11"/>
      <c r="AZ815" s="11"/>
      <c r="BA815" s="11"/>
      <c r="BB815" s="11"/>
      <c r="BC815" s="11"/>
      <c r="BD815" s="11"/>
      <c r="BE815" s="11"/>
      <c r="BF815" s="11"/>
      <c r="BG815" s="11"/>
      <c r="BH815" s="11"/>
      <c r="BI815" s="11"/>
      <c r="BJ815" s="11"/>
      <c r="BK815" s="11"/>
      <c r="BL815" s="11"/>
      <c r="BM815" s="11"/>
      <c r="BN815" s="11"/>
      <c r="BO815" s="11"/>
      <c r="BP815" s="11"/>
      <c r="BQ815" s="11"/>
      <c r="BR815" s="11"/>
      <c r="BS815" s="11"/>
      <c r="BT815" s="11"/>
      <c r="BU815" s="11"/>
      <c r="BV815" s="11"/>
      <c r="BW815" s="11"/>
      <c r="BX815" s="11"/>
      <c r="BY815" s="11"/>
      <c r="BZ815" s="11"/>
      <c r="CA815" s="11"/>
      <c r="CB815" s="11"/>
      <c r="CC815" s="11"/>
      <c r="CD815" s="11"/>
    </row>
    <row r="816" spans="1:82" x14ac:dyDescent="0.2">
      <c r="A816" s="11"/>
      <c r="B816" s="11"/>
      <c r="C816" s="11"/>
      <c r="D816" s="11"/>
      <c r="E816" s="11"/>
      <c r="F816" s="11"/>
      <c r="G816" s="11"/>
      <c r="H816" s="11"/>
      <c r="I816" s="11"/>
      <c r="J816" s="11"/>
      <c r="K816" s="11"/>
      <c r="L816" s="11"/>
      <c r="M816" s="11"/>
      <c r="N816" s="11"/>
      <c r="O816" s="11"/>
      <c r="P816" s="11"/>
      <c r="Q816" s="11"/>
      <c r="R816" s="11"/>
      <c r="S816" s="11"/>
      <c r="T816" s="11"/>
      <c r="U816" s="11"/>
      <c r="V816" s="11"/>
      <c r="W816" s="11"/>
      <c r="X816" s="11"/>
      <c r="Y816" s="11"/>
      <c r="Z816" s="11"/>
      <c r="AA816" s="11"/>
      <c r="AB816" s="11"/>
      <c r="AC816" s="11"/>
      <c r="AD816" s="11"/>
      <c r="AE816" s="11"/>
      <c r="AF816" s="11"/>
      <c r="AG816" s="11"/>
      <c r="AH816" s="11"/>
      <c r="AI816" s="11"/>
      <c r="AJ816" s="11"/>
      <c r="AK816" s="11"/>
      <c r="AL816" s="11"/>
      <c r="AM816" s="11"/>
      <c r="AN816" s="11"/>
      <c r="AO816" s="11"/>
      <c r="AP816" s="11"/>
      <c r="AQ816" s="11"/>
      <c r="AR816" s="11"/>
      <c r="AS816" s="11"/>
      <c r="AT816" s="11"/>
      <c r="AU816" s="11"/>
      <c r="AV816" s="11"/>
      <c r="AW816" s="11"/>
      <c r="AX816" s="11"/>
      <c r="AY816" s="11"/>
      <c r="AZ816" s="11"/>
      <c r="BA816" s="11"/>
      <c r="BB816" s="11"/>
      <c r="BC816" s="11"/>
      <c r="BD816" s="11"/>
      <c r="BE816" s="11"/>
      <c r="BF816" s="11"/>
      <c r="BG816" s="11"/>
      <c r="BH816" s="11"/>
      <c r="BI816" s="11"/>
      <c r="BJ816" s="11"/>
      <c r="BK816" s="11"/>
      <c r="BL816" s="11"/>
      <c r="BM816" s="11"/>
      <c r="BN816" s="11"/>
      <c r="BO816" s="11"/>
      <c r="BP816" s="11"/>
      <c r="BQ816" s="11"/>
      <c r="BR816" s="11"/>
      <c r="BS816" s="11"/>
      <c r="BT816" s="11"/>
      <c r="BU816" s="11"/>
      <c r="BV816" s="11"/>
      <c r="BW816" s="11"/>
      <c r="BX816" s="11"/>
      <c r="BY816" s="11"/>
      <c r="BZ816" s="11"/>
      <c r="CA816" s="11"/>
      <c r="CB816" s="11"/>
      <c r="CC816" s="11"/>
      <c r="CD816" s="11"/>
    </row>
    <row r="817" spans="1:82" x14ac:dyDescent="0.2">
      <c r="A817" s="11"/>
      <c r="B817" s="11"/>
      <c r="C817" s="11"/>
      <c r="D817" s="11"/>
      <c r="E817" s="11"/>
      <c r="F817" s="11"/>
      <c r="G817" s="11"/>
      <c r="H817" s="11"/>
      <c r="I817" s="11"/>
      <c r="J817" s="11"/>
      <c r="K817" s="11"/>
      <c r="L817" s="11"/>
      <c r="M817" s="11"/>
      <c r="N817" s="11"/>
      <c r="O817" s="11"/>
      <c r="P817" s="11"/>
      <c r="Q817" s="11"/>
      <c r="R817" s="11"/>
      <c r="S817" s="11"/>
      <c r="T817" s="11"/>
      <c r="U817" s="11"/>
      <c r="V817" s="11"/>
      <c r="W817" s="11"/>
      <c r="X817" s="11"/>
      <c r="Y817" s="11"/>
      <c r="Z817" s="11"/>
      <c r="AA817" s="11"/>
      <c r="AB817" s="11"/>
      <c r="AC817" s="11"/>
      <c r="AD817" s="11"/>
      <c r="AE817" s="11"/>
      <c r="AF817" s="11"/>
      <c r="AG817" s="11"/>
      <c r="AH817" s="11"/>
      <c r="AI817" s="11"/>
      <c r="AJ817" s="11"/>
      <c r="AK817" s="11"/>
      <c r="AL817" s="11"/>
      <c r="AM817" s="11"/>
      <c r="AN817" s="11"/>
      <c r="AO817" s="11"/>
      <c r="AP817" s="11"/>
      <c r="AQ817" s="11"/>
      <c r="AR817" s="11"/>
      <c r="AS817" s="11"/>
      <c r="AT817" s="11"/>
      <c r="AU817" s="11"/>
      <c r="AV817" s="11"/>
      <c r="AW817" s="11"/>
      <c r="AX817" s="11"/>
      <c r="AY817" s="11"/>
      <c r="AZ817" s="11"/>
      <c r="BA817" s="11"/>
      <c r="BB817" s="11"/>
      <c r="BC817" s="11"/>
      <c r="BD817" s="11"/>
      <c r="BE817" s="11"/>
      <c r="BF817" s="11"/>
      <c r="BG817" s="11"/>
      <c r="BH817" s="11"/>
      <c r="BI817" s="11"/>
      <c r="BJ817" s="11"/>
      <c r="BK817" s="11"/>
      <c r="BL817" s="11"/>
      <c r="BM817" s="11"/>
      <c r="BN817" s="11"/>
      <c r="BO817" s="11"/>
      <c r="BP817" s="11"/>
      <c r="BQ817" s="11"/>
      <c r="BR817" s="11"/>
      <c r="BS817" s="11"/>
      <c r="BT817" s="11"/>
      <c r="BU817" s="11"/>
      <c r="BV817" s="11"/>
      <c r="BW817" s="11"/>
      <c r="BX817" s="11"/>
      <c r="BY817" s="11"/>
      <c r="BZ817" s="11"/>
      <c r="CA817" s="11"/>
      <c r="CB817" s="11"/>
      <c r="CC817" s="11"/>
      <c r="CD817" s="11"/>
    </row>
    <row r="818" spans="1:82" x14ac:dyDescent="0.2">
      <c r="A818" s="11"/>
      <c r="B818" s="11"/>
      <c r="C818" s="11"/>
      <c r="D818" s="11"/>
      <c r="E818" s="11"/>
      <c r="F818" s="11"/>
      <c r="G818" s="11"/>
      <c r="H818" s="11"/>
      <c r="I818" s="11"/>
      <c r="J818" s="11"/>
      <c r="K818" s="11"/>
      <c r="L818" s="11"/>
      <c r="M818" s="11"/>
      <c r="N818" s="11"/>
      <c r="O818" s="11"/>
      <c r="P818" s="11"/>
      <c r="Q818" s="11"/>
      <c r="R818" s="11"/>
      <c r="S818" s="11"/>
      <c r="T818" s="11"/>
      <c r="U818" s="11"/>
      <c r="V818" s="11"/>
      <c r="W818" s="11"/>
      <c r="X818" s="11"/>
      <c r="Y818" s="11"/>
      <c r="Z818" s="11"/>
      <c r="AA818" s="11"/>
      <c r="AB818" s="11"/>
      <c r="AC818" s="11"/>
      <c r="AD818" s="11"/>
      <c r="AE818" s="11"/>
      <c r="AF818" s="11"/>
      <c r="AG818" s="11"/>
      <c r="AH818" s="11"/>
      <c r="AI818" s="11"/>
      <c r="AJ818" s="11"/>
      <c r="AK818" s="11"/>
      <c r="AL818" s="11"/>
      <c r="AM818" s="11"/>
      <c r="AN818" s="11"/>
      <c r="AO818" s="11"/>
      <c r="AP818" s="11"/>
      <c r="AQ818" s="11"/>
      <c r="AR818" s="11"/>
      <c r="AS818" s="11"/>
      <c r="AT818" s="11"/>
      <c r="AU818" s="11"/>
      <c r="AV818" s="11"/>
      <c r="AW818" s="11"/>
      <c r="AX818" s="11"/>
      <c r="AY818" s="11"/>
      <c r="AZ818" s="11"/>
      <c r="BA818" s="11"/>
      <c r="BB818" s="11"/>
      <c r="BC818" s="11"/>
      <c r="BD818" s="11"/>
      <c r="BE818" s="11"/>
      <c r="BF818" s="11"/>
      <c r="BG818" s="11"/>
      <c r="BH818" s="11"/>
      <c r="BI818" s="11"/>
      <c r="BJ818" s="11"/>
      <c r="BK818" s="11"/>
      <c r="BL818" s="11"/>
      <c r="BM818" s="11"/>
      <c r="BN818" s="11"/>
      <c r="BO818" s="11"/>
      <c r="BP818" s="11"/>
      <c r="BQ818" s="11"/>
      <c r="BR818" s="11"/>
      <c r="BS818" s="11"/>
      <c r="BT818" s="11"/>
      <c r="BU818" s="11"/>
      <c r="BV818" s="11"/>
      <c r="BW818" s="11"/>
      <c r="BX818" s="11"/>
      <c r="BY818" s="11"/>
      <c r="BZ818" s="11"/>
      <c r="CA818" s="11"/>
      <c r="CB818" s="11"/>
      <c r="CC818" s="11"/>
      <c r="CD818" s="11"/>
    </row>
    <row r="819" spans="1:82" x14ac:dyDescent="0.2">
      <c r="A819" s="11"/>
      <c r="B819" s="11"/>
      <c r="C819" s="11"/>
      <c r="D819" s="11"/>
      <c r="E819" s="11"/>
      <c r="F819" s="11"/>
      <c r="G819" s="11"/>
      <c r="H819" s="11"/>
      <c r="I819" s="11"/>
      <c r="J819" s="11"/>
      <c r="K819" s="11"/>
      <c r="L819" s="11"/>
      <c r="M819" s="11"/>
      <c r="N819" s="11"/>
      <c r="O819" s="11"/>
      <c r="P819" s="11"/>
      <c r="Q819" s="11"/>
      <c r="R819" s="11"/>
      <c r="S819" s="11"/>
      <c r="T819" s="11"/>
      <c r="U819" s="11"/>
      <c r="V819" s="11"/>
      <c r="W819" s="11"/>
      <c r="X819" s="11"/>
      <c r="Y819" s="11"/>
      <c r="Z819" s="11"/>
      <c r="AA819" s="11"/>
      <c r="AB819" s="11"/>
      <c r="AC819" s="11"/>
      <c r="AD819" s="11"/>
      <c r="AE819" s="11"/>
      <c r="AF819" s="11"/>
      <c r="AG819" s="11"/>
      <c r="AH819" s="11"/>
      <c r="AI819" s="11"/>
      <c r="AJ819" s="11"/>
      <c r="AK819" s="11"/>
      <c r="AL819" s="11"/>
      <c r="AM819" s="11"/>
      <c r="AN819" s="11"/>
      <c r="AO819" s="11"/>
      <c r="AP819" s="11"/>
      <c r="AQ819" s="11"/>
      <c r="AR819" s="11"/>
      <c r="AS819" s="11"/>
      <c r="AT819" s="11"/>
      <c r="AU819" s="11"/>
      <c r="AV819" s="11"/>
      <c r="AW819" s="11"/>
      <c r="AX819" s="11"/>
      <c r="AY819" s="11"/>
      <c r="AZ819" s="11"/>
      <c r="BA819" s="11"/>
      <c r="BB819" s="11"/>
      <c r="BC819" s="11"/>
      <c r="BD819" s="11"/>
      <c r="BE819" s="11"/>
      <c r="BF819" s="11"/>
      <c r="BG819" s="11"/>
      <c r="BH819" s="11"/>
      <c r="BI819" s="11"/>
      <c r="BJ819" s="11"/>
      <c r="BK819" s="11"/>
      <c r="BL819" s="11"/>
      <c r="BM819" s="11"/>
      <c r="BN819" s="11"/>
      <c r="BO819" s="11"/>
      <c r="BP819" s="11"/>
      <c r="BQ819" s="11"/>
      <c r="BR819" s="11"/>
      <c r="BS819" s="11"/>
      <c r="BT819" s="11"/>
      <c r="BU819" s="11"/>
      <c r="BV819" s="11"/>
      <c r="BW819" s="11"/>
      <c r="BX819" s="11"/>
      <c r="BY819" s="11"/>
      <c r="BZ819" s="11"/>
      <c r="CA819" s="11"/>
      <c r="CB819" s="11"/>
      <c r="CC819" s="11"/>
      <c r="CD819" s="11"/>
    </row>
    <row r="820" spans="1:82" x14ac:dyDescent="0.2">
      <c r="A820" s="11"/>
      <c r="B820" s="11"/>
      <c r="C820" s="11"/>
      <c r="D820" s="11"/>
      <c r="E820" s="11"/>
      <c r="F820" s="11"/>
      <c r="G820" s="11"/>
      <c r="H820" s="11"/>
      <c r="I820" s="11"/>
      <c r="J820" s="11"/>
      <c r="K820" s="11"/>
      <c r="L820" s="11"/>
      <c r="M820" s="11"/>
      <c r="N820" s="11"/>
      <c r="O820" s="11"/>
      <c r="P820" s="11"/>
      <c r="Q820" s="11"/>
      <c r="R820" s="11"/>
      <c r="S820" s="11"/>
      <c r="T820" s="11"/>
      <c r="U820" s="11"/>
      <c r="V820" s="11"/>
      <c r="W820" s="11"/>
      <c r="X820" s="11"/>
      <c r="Y820" s="11"/>
      <c r="Z820" s="11"/>
      <c r="AA820" s="11"/>
      <c r="AB820" s="11"/>
      <c r="AC820" s="11"/>
      <c r="AD820" s="11"/>
      <c r="AE820" s="11"/>
      <c r="AF820" s="11"/>
      <c r="AG820" s="11"/>
      <c r="AH820" s="11"/>
      <c r="AI820" s="11"/>
      <c r="AJ820" s="11"/>
      <c r="AK820" s="11"/>
      <c r="AL820" s="11"/>
      <c r="AM820" s="11"/>
      <c r="AN820" s="11"/>
      <c r="AO820" s="11"/>
      <c r="AP820" s="11"/>
      <c r="AQ820" s="11"/>
      <c r="AR820" s="11"/>
      <c r="AS820" s="11"/>
      <c r="AT820" s="11"/>
      <c r="AU820" s="11"/>
      <c r="AV820" s="11"/>
      <c r="AW820" s="11"/>
      <c r="AX820" s="11"/>
      <c r="AY820" s="11"/>
      <c r="AZ820" s="11"/>
      <c r="BA820" s="11"/>
      <c r="BB820" s="11"/>
      <c r="BC820" s="11"/>
      <c r="BD820" s="11"/>
      <c r="BE820" s="11"/>
      <c r="BF820" s="11"/>
      <c r="BG820" s="11"/>
      <c r="BH820" s="11"/>
      <c r="BI820" s="11"/>
      <c r="BJ820" s="11"/>
      <c r="BK820" s="11"/>
      <c r="BL820" s="11"/>
      <c r="BM820" s="11"/>
      <c r="BN820" s="11"/>
      <c r="BO820" s="11"/>
      <c r="BP820" s="11"/>
      <c r="BQ820" s="11"/>
      <c r="BR820" s="11"/>
      <c r="BS820" s="11"/>
      <c r="BT820" s="11"/>
      <c r="BU820" s="11"/>
      <c r="BV820" s="11"/>
      <c r="BW820" s="11"/>
      <c r="BX820" s="11"/>
      <c r="BY820" s="11"/>
      <c r="BZ820" s="11"/>
      <c r="CA820" s="11"/>
      <c r="CB820" s="11"/>
      <c r="CC820" s="11"/>
      <c r="CD820" s="11"/>
    </row>
    <row r="821" spans="1:82" x14ac:dyDescent="0.2">
      <c r="A821" s="11"/>
      <c r="B821" s="11"/>
      <c r="C821" s="11"/>
      <c r="D821" s="11"/>
      <c r="E821" s="11"/>
      <c r="F821" s="11"/>
      <c r="G821" s="11"/>
      <c r="H821" s="11"/>
      <c r="I821" s="11"/>
      <c r="J821" s="11"/>
      <c r="K821" s="11"/>
      <c r="L821" s="11"/>
      <c r="M821" s="11"/>
      <c r="N821" s="11"/>
      <c r="O821" s="11"/>
      <c r="P821" s="11"/>
      <c r="Q821" s="11"/>
      <c r="R821" s="11"/>
      <c r="S821" s="11"/>
      <c r="T821" s="11"/>
      <c r="U821" s="11"/>
      <c r="V821" s="11"/>
      <c r="W821" s="11"/>
      <c r="X821" s="11"/>
      <c r="Y821" s="11"/>
      <c r="Z821" s="11"/>
      <c r="AA821" s="11"/>
      <c r="AB821" s="11"/>
      <c r="AC821" s="11"/>
      <c r="AD821" s="11"/>
      <c r="AE821" s="11"/>
      <c r="AF821" s="11"/>
      <c r="AG821" s="11"/>
      <c r="AH821" s="11"/>
      <c r="AI821" s="11"/>
      <c r="AJ821" s="11"/>
      <c r="AK821" s="11"/>
      <c r="AL821" s="11"/>
      <c r="AM821" s="11"/>
      <c r="AN821" s="11"/>
      <c r="AO821" s="11"/>
      <c r="AP821" s="11"/>
      <c r="AQ821" s="11"/>
      <c r="AR821" s="11"/>
      <c r="AS821" s="11"/>
      <c r="AT821" s="11"/>
      <c r="AU821" s="11"/>
      <c r="AV821" s="11"/>
      <c r="AW821" s="11"/>
      <c r="AX821" s="11"/>
      <c r="AY821" s="11"/>
      <c r="AZ821" s="11"/>
      <c r="BA821" s="11"/>
      <c r="BB821" s="11"/>
      <c r="BC821" s="11"/>
      <c r="BD821" s="11"/>
      <c r="BE821" s="11"/>
      <c r="BF821" s="11"/>
      <c r="BG821" s="11"/>
      <c r="BH821" s="11"/>
      <c r="BI821" s="11"/>
      <c r="BJ821" s="11"/>
      <c r="BK821" s="11"/>
      <c r="BL821" s="11"/>
      <c r="BM821" s="11"/>
      <c r="BN821" s="11"/>
      <c r="BO821" s="11"/>
      <c r="BP821" s="11"/>
      <c r="BQ821" s="11"/>
      <c r="BR821" s="11"/>
      <c r="BS821" s="11"/>
      <c r="BT821" s="11"/>
      <c r="BU821" s="11"/>
      <c r="BV821" s="11"/>
      <c r="BW821" s="11"/>
      <c r="BX821" s="11"/>
      <c r="BY821" s="11"/>
      <c r="BZ821" s="11"/>
      <c r="CA821" s="11"/>
      <c r="CB821" s="11"/>
      <c r="CC821" s="11"/>
      <c r="CD821" s="11"/>
    </row>
    <row r="822" spans="1:82" x14ac:dyDescent="0.2">
      <c r="A822" s="11"/>
      <c r="B822" s="11"/>
      <c r="C822" s="11"/>
      <c r="D822" s="11"/>
      <c r="E822" s="11"/>
      <c r="F822" s="11"/>
      <c r="G822" s="11"/>
      <c r="H822" s="11"/>
      <c r="I822" s="11"/>
      <c r="J822" s="11"/>
      <c r="K822" s="11"/>
      <c r="L822" s="11"/>
      <c r="M822" s="11"/>
      <c r="N822" s="11"/>
      <c r="O822" s="11"/>
      <c r="P822" s="11"/>
      <c r="Q822" s="11"/>
      <c r="R822" s="11"/>
      <c r="S822" s="11"/>
      <c r="T822" s="11"/>
      <c r="U822" s="11"/>
      <c r="V822" s="11"/>
      <c r="W822" s="11"/>
      <c r="X822" s="11"/>
      <c r="Y822" s="11"/>
      <c r="Z822" s="11"/>
      <c r="AA822" s="11"/>
      <c r="AB822" s="11"/>
      <c r="AC822" s="11"/>
      <c r="AD822" s="11"/>
      <c r="AE822" s="11"/>
      <c r="AF822" s="11"/>
      <c r="AG822" s="11"/>
      <c r="AH822" s="11"/>
      <c r="AI822" s="11"/>
      <c r="AJ822" s="11"/>
      <c r="AK822" s="11"/>
      <c r="AL822" s="11"/>
      <c r="AM822" s="11"/>
      <c r="AN822" s="11"/>
      <c r="AO822" s="11"/>
      <c r="AP822" s="11"/>
      <c r="AQ822" s="11"/>
      <c r="AR822" s="11"/>
      <c r="AS822" s="11"/>
      <c r="AT822" s="11"/>
      <c r="AU822" s="11"/>
      <c r="AV822" s="11"/>
      <c r="AW822" s="11"/>
      <c r="AX822" s="11"/>
      <c r="AY822" s="11"/>
      <c r="AZ822" s="11"/>
      <c r="BA822" s="11"/>
      <c r="BB822" s="11"/>
      <c r="BC822" s="11"/>
      <c r="BD822" s="11"/>
      <c r="BE822" s="11"/>
      <c r="BF822" s="11"/>
      <c r="BG822" s="11"/>
      <c r="BH822" s="11"/>
      <c r="BI822" s="11"/>
      <c r="BJ822" s="11"/>
      <c r="BK822" s="11"/>
      <c r="BL822" s="11"/>
      <c r="BM822" s="11"/>
      <c r="BN822" s="11"/>
      <c r="BO822" s="11"/>
      <c r="BP822" s="11"/>
      <c r="BQ822" s="11"/>
      <c r="BR822" s="11"/>
      <c r="BS822" s="11"/>
      <c r="BT822" s="11"/>
      <c r="BU822" s="11"/>
      <c r="BV822" s="11"/>
      <c r="BW822" s="11"/>
      <c r="BX822" s="11"/>
      <c r="BY822" s="11"/>
      <c r="BZ822" s="11"/>
      <c r="CA822" s="11"/>
      <c r="CB822" s="11"/>
      <c r="CC822" s="11"/>
      <c r="CD822" s="11"/>
    </row>
    <row r="823" spans="1:82" x14ac:dyDescent="0.2">
      <c r="A823" s="11"/>
      <c r="B823" s="11"/>
      <c r="C823" s="11"/>
      <c r="D823" s="11"/>
      <c r="E823" s="11"/>
      <c r="F823" s="11"/>
      <c r="G823" s="11"/>
      <c r="H823" s="11"/>
      <c r="I823" s="11"/>
      <c r="J823" s="11"/>
      <c r="K823" s="11"/>
      <c r="L823" s="11"/>
      <c r="M823" s="11"/>
      <c r="N823" s="11"/>
      <c r="O823" s="11"/>
      <c r="P823" s="11"/>
      <c r="Q823" s="11"/>
      <c r="R823" s="11"/>
      <c r="S823" s="11"/>
      <c r="T823" s="11"/>
      <c r="U823" s="11"/>
      <c r="V823" s="11"/>
      <c r="W823" s="11"/>
      <c r="X823" s="11"/>
      <c r="Y823" s="11"/>
      <c r="Z823" s="11"/>
      <c r="AA823" s="11"/>
      <c r="AB823" s="11"/>
      <c r="AC823" s="11"/>
      <c r="AD823" s="11"/>
      <c r="AE823" s="11"/>
      <c r="AF823" s="11"/>
      <c r="AG823" s="11"/>
      <c r="AH823" s="11"/>
      <c r="AI823" s="11"/>
      <c r="AJ823" s="11"/>
      <c r="AK823" s="11"/>
      <c r="AL823" s="11"/>
      <c r="AM823" s="11"/>
      <c r="AN823" s="11"/>
      <c r="AO823" s="11"/>
      <c r="AP823" s="11"/>
      <c r="AQ823" s="11"/>
      <c r="AR823" s="11"/>
      <c r="AS823" s="11"/>
      <c r="AT823" s="11"/>
      <c r="AU823" s="11"/>
      <c r="AV823" s="11"/>
      <c r="AW823" s="11"/>
      <c r="AX823" s="11"/>
      <c r="AY823" s="11"/>
      <c r="AZ823" s="11"/>
      <c r="BA823" s="11"/>
      <c r="BB823" s="11"/>
      <c r="BC823" s="11"/>
      <c r="BD823" s="11"/>
      <c r="BE823" s="11"/>
      <c r="BF823" s="11"/>
      <c r="BG823" s="11"/>
      <c r="BH823" s="11"/>
      <c r="BI823" s="11"/>
      <c r="BJ823" s="11"/>
      <c r="BK823" s="11"/>
      <c r="BL823" s="11"/>
      <c r="BM823" s="11"/>
      <c r="BN823" s="11"/>
      <c r="BO823" s="11"/>
      <c r="BP823" s="11"/>
      <c r="BQ823" s="11"/>
      <c r="BR823" s="11"/>
      <c r="BS823" s="11"/>
      <c r="BT823" s="11"/>
      <c r="BU823" s="11"/>
      <c r="BV823" s="11"/>
      <c r="BW823" s="11"/>
      <c r="BX823" s="11"/>
      <c r="BY823" s="11"/>
      <c r="BZ823" s="11"/>
      <c r="CA823" s="11"/>
      <c r="CB823" s="11"/>
      <c r="CC823" s="11"/>
      <c r="CD823" s="11"/>
    </row>
    <row r="824" spans="1:82" x14ac:dyDescent="0.2">
      <c r="A824" s="11"/>
      <c r="B824" s="11"/>
      <c r="C824" s="11"/>
      <c r="D824" s="11"/>
      <c r="E824" s="11"/>
      <c r="F824" s="11"/>
      <c r="G824" s="11"/>
      <c r="H824" s="11"/>
      <c r="I824" s="11"/>
      <c r="J824" s="11"/>
      <c r="K824" s="11"/>
      <c r="L824" s="11"/>
      <c r="M824" s="11"/>
      <c r="N824" s="11"/>
      <c r="O824" s="11"/>
      <c r="P824" s="11"/>
      <c r="Q824" s="11"/>
      <c r="R824" s="11"/>
      <c r="S824" s="11"/>
      <c r="T824" s="11"/>
      <c r="U824" s="11"/>
      <c r="V824" s="11"/>
      <c r="W824" s="11"/>
      <c r="X824" s="11"/>
      <c r="Y824" s="11"/>
      <c r="Z824" s="11"/>
      <c r="AA824" s="11"/>
      <c r="AB824" s="11"/>
      <c r="AC824" s="11"/>
      <c r="AD824" s="11"/>
      <c r="AE824" s="11"/>
      <c r="AF824" s="11"/>
      <c r="AG824" s="11"/>
      <c r="AH824" s="11"/>
      <c r="AI824" s="11"/>
      <c r="AJ824" s="11"/>
      <c r="AK824" s="11"/>
      <c r="AL824" s="11"/>
      <c r="AM824" s="11"/>
      <c r="AN824" s="11"/>
      <c r="AO824" s="11"/>
      <c r="AP824" s="11"/>
      <c r="AQ824" s="11"/>
      <c r="AR824" s="11"/>
      <c r="AS824" s="11"/>
      <c r="AT824" s="11"/>
      <c r="AU824" s="11"/>
      <c r="AV824" s="11"/>
      <c r="AW824" s="11"/>
      <c r="AX824" s="11"/>
      <c r="AY824" s="11"/>
      <c r="AZ824" s="11"/>
      <c r="BA824" s="11"/>
      <c r="BB824" s="11"/>
      <c r="BC824" s="11"/>
      <c r="BD824" s="11"/>
      <c r="BE824" s="11"/>
      <c r="BF824" s="11"/>
      <c r="BG824" s="11"/>
      <c r="BH824" s="11"/>
      <c r="BI824" s="11"/>
      <c r="BJ824" s="11"/>
      <c r="BK824" s="11"/>
      <c r="BL824" s="11"/>
      <c r="BM824" s="11"/>
      <c r="BN824" s="11"/>
      <c r="BO824" s="11"/>
      <c r="BP824" s="11"/>
      <c r="BQ824" s="11"/>
      <c r="BR824" s="11"/>
      <c r="BS824" s="11"/>
      <c r="BT824" s="11"/>
      <c r="BU824" s="11"/>
      <c r="BV824" s="11"/>
      <c r="BW824" s="11"/>
      <c r="BX824" s="11"/>
      <c r="BY824" s="11"/>
      <c r="BZ824" s="11"/>
      <c r="CA824" s="11"/>
      <c r="CB824" s="11"/>
      <c r="CC824" s="11"/>
      <c r="CD824" s="11"/>
    </row>
    <row r="825" spans="1:82" x14ac:dyDescent="0.2">
      <c r="A825" s="11"/>
      <c r="B825" s="11"/>
      <c r="C825" s="11"/>
      <c r="D825" s="11"/>
      <c r="E825" s="11"/>
      <c r="F825" s="11"/>
      <c r="G825" s="11"/>
      <c r="H825" s="11"/>
      <c r="I825" s="11"/>
      <c r="J825" s="11"/>
      <c r="K825" s="11"/>
      <c r="L825" s="11"/>
      <c r="M825" s="11"/>
      <c r="N825" s="11"/>
      <c r="O825" s="11"/>
      <c r="P825" s="11"/>
      <c r="Q825" s="11"/>
      <c r="R825" s="11"/>
      <c r="S825" s="11"/>
      <c r="T825" s="11"/>
      <c r="U825" s="11"/>
      <c r="V825" s="11"/>
      <c r="W825" s="11"/>
      <c r="X825" s="11"/>
      <c r="Y825" s="11"/>
      <c r="Z825" s="11"/>
      <c r="AA825" s="11"/>
      <c r="AB825" s="11"/>
      <c r="AC825" s="11"/>
      <c r="AD825" s="11"/>
      <c r="AE825" s="11"/>
      <c r="AF825" s="11"/>
      <c r="AG825" s="11"/>
      <c r="AH825" s="11"/>
      <c r="AI825" s="11"/>
      <c r="AJ825" s="11"/>
      <c r="AK825" s="11"/>
      <c r="AL825" s="11"/>
      <c r="AM825" s="11"/>
      <c r="AN825" s="11"/>
      <c r="AO825" s="11"/>
      <c r="AP825" s="11"/>
      <c r="AQ825" s="11"/>
      <c r="AR825" s="11"/>
      <c r="AS825" s="11"/>
      <c r="AT825" s="11"/>
      <c r="AU825" s="11"/>
      <c r="AV825" s="11"/>
      <c r="AW825" s="11"/>
      <c r="AX825" s="11"/>
      <c r="AY825" s="11"/>
      <c r="AZ825" s="11"/>
      <c r="BA825" s="11"/>
      <c r="BB825" s="11"/>
      <c r="BC825" s="11"/>
      <c r="BD825" s="11"/>
      <c r="BE825" s="11"/>
      <c r="BF825" s="11"/>
      <c r="BG825" s="11"/>
      <c r="BH825" s="11"/>
      <c r="BI825" s="11"/>
      <c r="BJ825" s="11"/>
      <c r="BK825" s="11"/>
      <c r="BL825" s="11"/>
      <c r="BM825" s="11"/>
      <c r="BN825" s="11"/>
      <c r="BO825" s="11"/>
      <c r="BP825" s="11"/>
      <c r="BQ825" s="11"/>
      <c r="BR825" s="11"/>
      <c r="BS825" s="11"/>
      <c r="BT825" s="11"/>
      <c r="BU825" s="11"/>
      <c r="BV825" s="11"/>
      <c r="BW825" s="11"/>
      <c r="BX825" s="11"/>
      <c r="BY825" s="11"/>
      <c r="BZ825" s="11"/>
      <c r="CA825" s="11"/>
      <c r="CB825" s="11"/>
      <c r="CC825" s="11"/>
      <c r="CD825" s="11"/>
    </row>
    <row r="826" spans="1:82" x14ac:dyDescent="0.2">
      <c r="A826" s="11"/>
      <c r="B826" s="11"/>
      <c r="C826" s="11"/>
      <c r="D826" s="11"/>
      <c r="E826" s="11"/>
      <c r="F826" s="11"/>
      <c r="G826" s="11"/>
      <c r="H826" s="11"/>
      <c r="I826" s="11"/>
      <c r="J826" s="11"/>
      <c r="K826" s="11"/>
      <c r="L826" s="11"/>
      <c r="M826" s="11"/>
      <c r="N826" s="11"/>
      <c r="O826" s="11"/>
      <c r="P826" s="11"/>
      <c r="Q826" s="11"/>
      <c r="R826" s="11"/>
      <c r="S826" s="11"/>
      <c r="T826" s="11"/>
      <c r="U826" s="11"/>
      <c r="V826" s="11"/>
      <c r="W826" s="11"/>
      <c r="X826" s="11"/>
      <c r="Y826" s="11"/>
      <c r="Z826" s="11"/>
      <c r="AA826" s="11"/>
      <c r="AB826" s="11"/>
      <c r="AC826" s="11"/>
      <c r="AD826" s="11"/>
      <c r="AE826" s="11"/>
      <c r="AF826" s="11"/>
      <c r="AG826" s="11"/>
      <c r="AH826" s="11"/>
      <c r="AI826" s="11"/>
      <c r="AJ826" s="11"/>
      <c r="AK826" s="11"/>
      <c r="AL826" s="11"/>
      <c r="AM826" s="11"/>
      <c r="AN826" s="11"/>
      <c r="AO826" s="11"/>
      <c r="AP826" s="11"/>
      <c r="AQ826" s="11"/>
      <c r="AR826" s="11"/>
      <c r="AS826" s="11"/>
      <c r="AT826" s="11"/>
      <c r="AU826" s="11"/>
      <c r="AV826" s="11"/>
      <c r="AW826" s="11"/>
      <c r="AX826" s="11"/>
      <c r="AY826" s="11"/>
      <c r="AZ826" s="11"/>
      <c r="BA826" s="11"/>
      <c r="BB826" s="11"/>
      <c r="BC826" s="11"/>
      <c r="BD826" s="11"/>
      <c r="BE826" s="11"/>
      <c r="BF826" s="11"/>
      <c r="BG826" s="11"/>
      <c r="BH826" s="11"/>
      <c r="BI826" s="11"/>
      <c r="BJ826" s="11"/>
      <c r="BK826" s="11"/>
      <c r="BL826" s="11"/>
      <c r="BM826" s="11"/>
      <c r="BN826" s="11"/>
      <c r="BO826" s="11"/>
      <c r="BP826" s="11"/>
      <c r="BQ826" s="11"/>
      <c r="BR826" s="11"/>
      <c r="BS826" s="11"/>
      <c r="BT826" s="11"/>
      <c r="BU826" s="11"/>
      <c r="BV826" s="11"/>
      <c r="BW826" s="11"/>
      <c r="BX826" s="11"/>
      <c r="BY826" s="11"/>
      <c r="BZ826" s="11"/>
      <c r="CA826" s="11"/>
      <c r="CB826" s="11"/>
      <c r="CC826" s="11"/>
      <c r="CD826" s="11"/>
    </row>
    <row r="827" spans="1:82" x14ac:dyDescent="0.2">
      <c r="A827" s="11"/>
      <c r="B827" s="11"/>
      <c r="C827" s="11"/>
      <c r="D827" s="11"/>
      <c r="E827" s="11"/>
      <c r="F827" s="11"/>
      <c r="G827" s="11"/>
      <c r="H827" s="11"/>
      <c r="I827" s="11"/>
      <c r="J827" s="11"/>
      <c r="K827" s="11"/>
      <c r="L827" s="11"/>
      <c r="M827" s="11"/>
      <c r="N827" s="11"/>
      <c r="O827" s="11"/>
      <c r="P827" s="11"/>
      <c r="Q827" s="11"/>
      <c r="R827" s="11"/>
      <c r="S827" s="11"/>
      <c r="T827" s="11"/>
      <c r="U827" s="11"/>
      <c r="V827" s="11"/>
      <c r="W827" s="11"/>
      <c r="X827" s="11"/>
      <c r="Y827" s="11"/>
      <c r="Z827" s="11"/>
      <c r="AA827" s="11"/>
      <c r="AB827" s="11"/>
      <c r="AC827" s="11"/>
      <c r="AD827" s="11"/>
      <c r="AE827" s="11"/>
      <c r="AF827" s="11"/>
      <c r="AG827" s="11"/>
      <c r="AH827" s="11"/>
      <c r="AI827" s="11"/>
      <c r="AJ827" s="11"/>
      <c r="AK827" s="11"/>
      <c r="AL827" s="11"/>
      <c r="AM827" s="11"/>
      <c r="AN827" s="11"/>
      <c r="AO827" s="11"/>
      <c r="AP827" s="11"/>
      <c r="AQ827" s="11"/>
      <c r="AR827" s="11"/>
      <c r="AS827" s="11"/>
      <c r="AT827" s="11"/>
      <c r="AU827" s="11"/>
      <c r="AV827" s="11"/>
      <c r="AW827" s="11"/>
      <c r="AX827" s="11"/>
      <c r="AY827" s="11"/>
      <c r="AZ827" s="11"/>
      <c r="BA827" s="11"/>
      <c r="BB827" s="11"/>
      <c r="BC827" s="11"/>
      <c r="BD827" s="11"/>
      <c r="BE827" s="11"/>
      <c r="BF827" s="11"/>
      <c r="BG827" s="11"/>
      <c r="BH827" s="11"/>
      <c r="BI827" s="11"/>
      <c r="BJ827" s="11"/>
      <c r="BK827" s="11"/>
      <c r="BL827" s="11"/>
      <c r="BM827" s="11"/>
      <c r="BN827" s="11"/>
      <c r="BO827" s="11"/>
      <c r="BP827" s="11"/>
      <c r="BQ827" s="11"/>
      <c r="BR827" s="11"/>
      <c r="BS827" s="11"/>
      <c r="BT827" s="11"/>
      <c r="BU827" s="11"/>
      <c r="BV827" s="11"/>
      <c r="BW827" s="11"/>
      <c r="BX827" s="11"/>
      <c r="BY827" s="11"/>
      <c r="BZ827" s="11"/>
      <c r="CA827" s="11"/>
      <c r="CB827" s="11"/>
      <c r="CC827" s="11"/>
      <c r="CD827" s="11"/>
    </row>
    <row r="828" spans="1:82" x14ac:dyDescent="0.2">
      <c r="A828" s="11"/>
      <c r="B828" s="11"/>
      <c r="C828" s="11"/>
      <c r="D828" s="11"/>
      <c r="E828" s="11"/>
      <c r="F828" s="11"/>
      <c r="G828" s="11"/>
      <c r="H828" s="11"/>
      <c r="I828" s="11"/>
      <c r="J828" s="11"/>
      <c r="K828" s="11"/>
      <c r="L828" s="11"/>
      <c r="M828" s="11"/>
      <c r="N828" s="11"/>
      <c r="O828" s="11"/>
      <c r="P828" s="11"/>
      <c r="Q828" s="11"/>
      <c r="R828" s="11"/>
      <c r="S828" s="11"/>
      <c r="T828" s="11"/>
      <c r="U828" s="11"/>
      <c r="V828" s="11"/>
      <c r="W828" s="11"/>
      <c r="X828" s="11"/>
      <c r="Y828" s="11"/>
      <c r="Z828" s="11"/>
      <c r="AA828" s="11"/>
      <c r="AB828" s="11"/>
      <c r="AC828" s="11"/>
      <c r="AD828" s="11"/>
      <c r="AE828" s="11"/>
      <c r="AF828" s="11"/>
      <c r="AG828" s="11"/>
      <c r="AH828" s="11"/>
      <c r="AI828" s="11"/>
      <c r="AJ828" s="11"/>
      <c r="AK828" s="11"/>
      <c r="AL828" s="11"/>
      <c r="AM828" s="11"/>
      <c r="AN828" s="11"/>
      <c r="AO828" s="11"/>
      <c r="AP828" s="11"/>
      <c r="AQ828" s="11"/>
      <c r="AR828" s="11"/>
      <c r="AS828" s="11"/>
      <c r="AT828" s="11"/>
      <c r="AU828" s="11"/>
      <c r="AV828" s="11"/>
      <c r="AW828" s="11"/>
      <c r="AX828" s="11"/>
      <c r="AY828" s="11"/>
      <c r="AZ828" s="11"/>
      <c r="BA828" s="11"/>
      <c r="BB828" s="11"/>
      <c r="BC828" s="11"/>
      <c r="BD828" s="11"/>
      <c r="BE828" s="11"/>
      <c r="BF828" s="11"/>
      <c r="BG828" s="11"/>
      <c r="BH828" s="11"/>
      <c r="BI828" s="11"/>
      <c r="BJ828" s="11"/>
      <c r="BK828" s="11"/>
      <c r="BL828" s="11"/>
      <c r="BM828" s="11"/>
      <c r="BN828" s="11"/>
      <c r="BO828" s="11"/>
      <c r="BP828" s="11"/>
      <c r="BQ828" s="11"/>
      <c r="BR828" s="11"/>
      <c r="BS828" s="11"/>
      <c r="BT828" s="11"/>
      <c r="BU828" s="11"/>
      <c r="BV828" s="11"/>
      <c r="BW828" s="11"/>
      <c r="BX828" s="11"/>
      <c r="BY828" s="11"/>
      <c r="BZ828" s="11"/>
      <c r="CA828" s="11"/>
      <c r="CB828" s="11"/>
      <c r="CC828" s="11"/>
      <c r="CD828" s="11"/>
    </row>
    <row r="829" spans="1:82" x14ac:dyDescent="0.2">
      <c r="A829" s="11"/>
      <c r="B829" s="11"/>
      <c r="C829" s="11"/>
      <c r="D829" s="11"/>
      <c r="E829" s="11"/>
      <c r="F829" s="11"/>
      <c r="G829" s="11"/>
      <c r="H829" s="11"/>
      <c r="I829" s="11"/>
      <c r="J829" s="11"/>
      <c r="K829" s="11"/>
      <c r="L829" s="11"/>
      <c r="M829" s="11"/>
      <c r="N829" s="11"/>
      <c r="O829" s="11"/>
      <c r="P829" s="11"/>
      <c r="Q829" s="11"/>
      <c r="R829" s="11"/>
      <c r="S829" s="11"/>
      <c r="T829" s="11"/>
      <c r="U829" s="11"/>
      <c r="V829" s="11"/>
      <c r="W829" s="11"/>
      <c r="X829" s="11"/>
      <c r="Y829" s="11"/>
      <c r="Z829" s="11"/>
      <c r="AA829" s="11"/>
      <c r="AB829" s="11"/>
      <c r="AC829" s="11"/>
      <c r="AD829" s="11"/>
      <c r="AE829" s="11"/>
      <c r="AF829" s="11"/>
      <c r="AG829" s="11"/>
      <c r="AH829" s="11"/>
      <c r="AI829" s="11"/>
      <c r="AJ829" s="11"/>
      <c r="AK829" s="11"/>
      <c r="AL829" s="11"/>
      <c r="AM829" s="11"/>
      <c r="AN829" s="11"/>
      <c r="AO829" s="11"/>
      <c r="AP829" s="11"/>
      <c r="AQ829" s="11"/>
      <c r="AR829" s="11"/>
      <c r="AS829" s="11"/>
      <c r="AT829" s="11"/>
      <c r="AU829" s="11"/>
      <c r="AV829" s="11"/>
      <c r="AW829" s="11"/>
      <c r="AX829" s="11"/>
      <c r="AY829" s="11"/>
      <c r="AZ829" s="11"/>
      <c r="BA829" s="11"/>
      <c r="BB829" s="11"/>
      <c r="BC829" s="11"/>
      <c r="BD829" s="11"/>
      <c r="BE829" s="11"/>
      <c r="BF829" s="11"/>
      <c r="BG829" s="11"/>
      <c r="BH829" s="11"/>
      <c r="BI829" s="11"/>
      <c r="BJ829" s="11"/>
      <c r="BK829" s="11"/>
      <c r="BL829" s="11"/>
      <c r="BM829" s="11"/>
      <c r="BN829" s="11"/>
      <c r="BO829" s="11"/>
      <c r="BP829" s="11"/>
      <c r="BQ829" s="11"/>
      <c r="BR829" s="11"/>
      <c r="BS829" s="11"/>
      <c r="BT829" s="11"/>
      <c r="BU829" s="11"/>
      <c r="BV829" s="11"/>
      <c r="BW829" s="11"/>
      <c r="BX829" s="11"/>
      <c r="BY829" s="11"/>
      <c r="BZ829" s="11"/>
      <c r="CA829" s="11"/>
      <c r="CB829" s="11"/>
      <c r="CC829" s="11"/>
      <c r="CD829" s="11"/>
    </row>
    <row r="830" spans="1:82" x14ac:dyDescent="0.2">
      <c r="A830" s="11"/>
      <c r="B830" s="11"/>
      <c r="C830" s="11"/>
      <c r="D830" s="11"/>
      <c r="E830" s="11"/>
      <c r="F830" s="11"/>
      <c r="G830" s="11"/>
      <c r="H830" s="11"/>
      <c r="I830" s="11"/>
      <c r="J830" s="11"/>
      <c r="K830" s="11"/>
      <c r="L830" s="11"/>
      <c r="M830" s="11"/>
      <c r="N830" s="11"/>
      <c r="O830" s="11"/>
      <c r="P830" s="11"/>
      <c r="Q830" s="11"/>
      <c r="R830" s="11"/>
      <c r="S830" s="11"/>
      <c r="T830" s="11"/>
      <c r="U830" s="11"/>
      <c r="V830" s="11"/>
      <c r="W830" s="11"/>
      <c r="X830" s="11"/>
      <c r="Y830" s="11"/>
      <c r="Z830" s="11"/>
      <c r="AA830" s="11"/>
      <c r="AB830" s="11"/>
      <c r="AC830" s="11"/>
      <c r="AD830" s="11"/>
      <c r="AE830" s="11"/>
      <c r="AF830" s="11"/>
      <c r="AG830" s="11"/>
      <c r="AH830" s="11"/>
      <c r="AI830" s="11"/>
      <c r="AJ830" s="11"/>
      <c r="AK830" s="11"/>
      <c r="AL830" s="11"/>
      <c r="AM830" s="11"/>
      <c r="AN830" s="11"/>
      <c r="AO830" s="11"/>
      <c r="AP830" s="11"/>
      <c r="AQ830" s="11"/>
      <c r="AR830" s="11"/>
      <c r="AS830" s="11"/>
      <c r="AT830" s="11"/>
      <c r="AU830" s="11"/>
      <c r="AV830" s="11"/>
      <c r="AW830" s="11"/>
      <c r="AX830" s="11"/>
      <c r="AY830" s="11"/>
      <c r="AZ830" s="11"/>
      <c r="BA830" s="11"/>
      <c r="BB830" s="11"/>
      <c r="BC830" s="11"/>
      <c r="BD830" s="11"/>
      <c r="BE830" s="11"/>
      <c r="BF830" s="11"/>
      <c r="BG830" s="11"/>
      <c r="BH830" s="11"/>
      <c r="BI830" s="11"/>
      <c r="BJ830" s="11"/>
      <c r="BK830" s="11"/>
      <c r="BL830" s="11"/>
      <c r="BM830" s="11"/>
      <c r="BN830" s="11"/>
      <c r="BO830" s="11"/>
      <c r="BP830" s="11"/>
      <c r="BQ830" s="11"/>
      <c r="BR830" s="11"/>
      <c r="BS830" s="11"/>
      <c r="BT830" s="11"/>
      <c r="BU830" s="11"/>
      <c r="BV830" s="11"/>
      <c r="BW830" s="11"/>
      <c r="BX830" s="11"/>
      <c r="BY830" s="11"/>
      <c r="BZ830" s="11"/>
      <c r="CA830" s="11"/>
      <c r="CB830" s="11"/>
      <c r="CC830" s="11"/>
      <c r="CD830" s="11"/>
    </row>
    <row r="831" spans="1:82" x14ac:dyDescent="0.2">
      <c r="A831" s="11"/>
      <c r="B831" s="11"/>
      <c r="C831" s="11"/>
      <c r="D831" s="11"/>
      <c r="E831" s="11"/>
      <c r="F831" s="11"/>
      <c r="G831" s="11"/>
      <c r="H831" s="11"/>
      <c r="I831" s="11"/>
      <c r="J831" s="11"/>
      <c r="K831" s="11"/>
      <c r="L831" s="11"/>
      <c r="M831" s="11"/>
      <c r="N831" s="11"/>
      <c r="O831" s="11"/>
      <c r="P831" s="11"/>
      <c r="Q831" s="11"/>
      <c r="R831" s="11"/>
      <c r="S831" s="11"/>
      <c r="T831" s="11"/>
      <c r="U831" s="11"/>
      <c r="V831" s="11"/>
      <c r="W831" s="11"/>
      <c r="X831" s="11"/>
      <c r="Y831" s="11"/>
      <c r="Z831" s="11"/>
      <c r="AA831" s="11"/>
      <c r="AB831" s="11"/>
      <c r="AC831" s="11"/>
      <c r="AD831" s="11"/>
      <c r="AE831" s="11"/>
      <c r="AF831" s="11"/>
      <c r="AG831" s="11"/>
      <c r="AH831" s="11"/>
      <c r="AI831" s="11"/>
      <c r="AJ831" s="11"/>
      <c r="AK831" s="11"/>
      <c r="AL831" s="11"/>
      <c r="AM831" s="11"/>
      <c r="AN831" s="11"/>
      <c r="AO831" s="11"/>
      <c r="AP831" s="11"/>
      <c r="AQ831" s="11"/>
      <c r="AR831" s="11"/>
      <c r="AS831" s="11"/>
      <c r="AT831" s="11"/>
      <c r="AU831" s="11"/>
      <c r="AV831" s="11"/>
      <c r="AW831" s="11"/>
      <c r="AX831" s="11"/>
      <c r="AY831" s="11"/>
      <c r="AZ831" s="11"/>
      <c r="BA831" s="11"/>
      <c r="BB831" s="11"/>
      <c r="BC831" s="11"/>
      <c r="BD831" s="11"/>
      <c r="BE831" s="11"/>
      <c r="BF831" s="11"/>
      <c r="BG831" s="11"/>
      <c r="BH831" s="11"/>
      <c r="BI831" s="11"/>
      <c r="BJ831" s="11"/>
      <c r="BK831" s="11"/>
      <c r="BL831" s="11"/>
      <c r="BM831" s="11"/>
      <c r="BN831" s="11"/>
      <c r="BO831" s="11"/>
      <c r="BP831" s="11"/>
      <c r="BQ831" s="11"/>
      <c r="BR831" s="11"/>
      <c r="BS831" s="11"/>
      <c r="BT831" s="11"/>
      <c r="BU831" s="11"/>
      <c r="BV831" s="11"/>
      <c r="BW831" s="11"/>
      <c r="BX831" s="11"/>
      <c r="BY831" s="11"/>
      <c r="BZ831" s="11"/>
      <c r="CA831" s="11"/>
      <c r="CB831" s="11"/>
      <c r="CC831" s="11"/>
      <c r="CD831" s="11"/>
    </row>
    <row r="832" spans="1:82" x14ac:dyDescent="0.2">
      <c r="A832" s="11"/>
      <c r="B832" s="11"/>
      <c r="C832" s="11"/>
      <c r="D832" s="11"/>
      <c r="E832" s="11"/>
      <c r="F832" s="11"/>
      <c r="G832" s="11"/>
      <c r="H832" s="11"/>
      <c r="I832" s="11"/>
      <c r="J832" s="11"/>
      <c r="K832" s="11"/>
      <c r="L832" s="11"/>
      <c r="M832" s="11"/>
      <c r="N832" s="11"/>
      <c r="O832" s="11"/>
      <c r="P832" s="11"/>
      <c r="Q832" s="11"/>
      <c r="R832" s="11"/>
      <c r="S832" s="11"/>
      <c r="T832" s="11"/>
      <c r="U832" s="11"/>
      <c r="V832" s="11"/>
      <c r="W832" s="11"/>
      <c r="X832" s="11"/>
      <c r="Y832" s="11"/>
      <c r="Z832" s="11"/>
      <c r="AA832" s="11"/>
      <c r="AB832" s="11"/>
      <c r="AC832" s="11"/>
      <c r="AD832" s="11"/>
      <c r="AE832" s="11"/>
      <c r="AF832" s="11"/>
      <c r="AG832" s="11"/>
      <c r="AH832" s="11"/>
      <c r="AI832" s="11"/>
      <c r="AJ832" s="11"/>
      <c r="AK832" s="11"/>
      <c r="AL832" s="11"/>
      <c r="AM832" s="11"/>
      <c r="AN832" s="11"/>
      <c r="AO832" s="11"/>
      <c r="AP832" s="11"/>
      <c r="AQ832" s="11"/>
      <c r="AR832" s="11"/>
      <c r="AS832" s="11"/>
      <c r="AT832" s="11"/>
      <c r="AU832" s="11"/>
      <c r="AV832" s="11"/>
      <c r="AW832" s="11"/>
      <c r="AX832" s="11"/>
      <c r="AY832" s="11"/>
      <c r="AZ832" s="11"/>
      <c r="BA832" s="11"/>
      <c r="BB832" s="11"/>
      <c r="BC832" s="11"/>
      <c r="BD832" s="11"/>
      <c r="BE832" s="11"/>
      <c r="BF832" s="11"/>
      <c r="BG832" s="11"/>
      <c r="BH832" s="11"/>
      <c r="BI832" s="11"/>
      <c r="BJ832" s="11"/>
      <c r="BK832" s="11"/>
      <c r="BL832" s="11"/>
      <c r="BM832" s="11"/>
      <c r="BN832" s="11"/>
      <c r="BO832" s="11"/>
      <c r="BP832" s="11"/>
      <c r="BQ832" s="11"/>
      <c r="BR832" s="11"/>
      <c r="BS832" s="11"/>
      <c r="BT832" s="11"/>
      <c r="BU832" s="11"/>
      <c r="BV832" s="11"/>
      <c r="BW832" s="11"/>
      <c r="BX832" s="11"/>
      <c r="BY832" s="11"/>
      <c r="BZ832" s="11"/>
      <c r="CA832" s="11"/>
      <c r="CB832" s="11"/>
      <c r="CC832" s="11"/>
      <c r="CD832" s="11"/>
    </row>
    <row r="833" spans="1:82" x14ac:dyDescent="0.2">
      <c r="A833" s="11"/>
      <c r="B833" s="11"/>
      <c r="C833" s="11"/>
      <c r="D833" s="11"/>
      <c r="E833" s="11"/>
      <c r="F833" s="11"/>
      <c r="G833" s="11"/>
      <c r="H833" s="11"/>
      <c r="I833" s="11"/>
      <c r="J833" s="11"/>
      <c r="K833" s="11"/>
      <c r="L833" s="11"/>
      <c r="M833" s="11"/>
      <c r="N833" s="11"/>
      <c r="O833" s="11"/>
      <c r="P833" s="11"/>
      <c r="Q833" s="11"/>
      <c r="R833" s="11"/>
      <c r="S833" s="11"/>
      <c r="T833" s="11"/>
      <c r="U833" s="11"/>
      <c r="V833" s="11"/>
      <c r="W833" s="11"/>
      <c r="X833" s="11"/>
      <c r="Y833" s="11"/>
      <c r="Z833" s="11"/>
      <c r="AA833" s="11"/>
      <c r="AB833" s="11"/>
      <c r="AC833" s="11"/>
      <c r="AD833" s="11"/>
      <c r="AE833" s="11"/>
      <c r="AF833" s="11"/>
      <c r="AG833" s="11"/>
      <c r="AH833" s="11"/>
      <c r="AI833" s="11"/>
      <c r="AJ833" s="11"/>
      <c r="AK833" s="11"/>
      <c r="AL833" s="11"/>
      <c r="AM833" s="11"/>
      <c r="AN833" s="11"/>
      <c r="AO833" s="11"/>
      <c r="AP833" s="11"/>
      <c r="AQ833" s="11"/>
      <c r="AR833" s="11"/>
      <c r="AS833" s="11"/>
      <c r="AT833" s="11"/>
      <c r="AU833" s="11"/>
      <c r="AV833" s="11"/>
      <c r="AW833" s="11"/>
      <c r="AX833" s="11"/>
      <c r="AY833" s="11"/>
      <c r="AZ833" s="11"/>
      <c r="BA833" s="11"/>
      <c r="BB833" s="11"/>
      <c r="BC833" s="11"/>
      <c r="BD833" s="11"/>
      <c r="BE833" s="11"/>
      <c r="BF833" s="11"/>
      <c r="BG833" s="11"/>
      <c r="BH833" s="11"/>
      <c r="BI833" s="11"/>
      <c r="BJ833" s="11"/>
      <c r="BK833" s="11"/>
      <c r="BL833" s="11"/>
      <c r="BM833" s="11"/>
      <c r="BN833" s="11"/>
      <c r="BO833" s="11"/>
      <c r="BP833" s="11"/>
      <c r="BQ833" s="11"/>
      <c r="BR833" s="11"/>
      <c r="BS833" s="11"/>
      <c r="BT833" s="11"/>
      <c r="BU833" s="11"/>
      <c r="BV833" s="11"/>
      <c r="BW833" s="11"/>
      <c r="BX833" s="11"/>
      <c r="BY833" s="11"/>
      <c r="BZ833" s="11"/>
      <c r="CA833" s="11"/>
      <c r="CB833" s="11"/>
      <c r="CC833" s="11"/>
      <c r="CD833" s="11"/>
    </row>
    <row r="834" spans="1:82" x14ac:dyDescent="0.2">
      <c r="A834" s="11"/>
      <c r="B834" s="11"/>
      <c r="C834" s="11"/>
      <c r="D834" s="11"/>
      <c r="E834" s="11"/>
      <c r="F834" s="11"/>
      <c r="G834" s="11"/>
      <c r="H834" s="11"/>
      <c r="I834" s="11"/>
      <c r="J834" s="11"/>
      <c r="K834" s="11"/>
      <c r="L834" s="11"/>
      <c r="M834" s="11"/>
      <c r="N834" s="11"/>
      <c r="O834" s="11"/>
      <c r="P834" s="11"/>
      <c r="Q834" s="11"/>
      <c r="R834" s="11"/>
      <c r="S834" s="11"/>
      <c r="T834" s="11"/>
      <c r="U834" s="11"/>
      <c r="V834" s="11"/>
      <c r="W834" s="11"/>
      <c r="X834" s="11"/>
      <c r="Y834" s="11"/>
      <c r="Z834" s="11"/>
      <c r="AA834" s="11"/>
      <c r="AB834" s="11"/>
      <c r="AC834" s="11"/>
      <c r="AD834" s="11"/>
      <c r="AE834" s="11"/>
      <c r="AF834" s="11"/>
      <c r="AG834" s="11"/>
      <c r="AH834" s="11"/>
      <c r="AI834" s="11"/>
      <c r="AJ834" s="11"/>
      <c r="AK834" s="11"/>
      <c r="AL834" s="11"/>
      <c r="AM834" s="11"/>
      <c r="AN834" s="11"/>
      <c r="AO834" s="11"/>
      <c r="AP834" s="11"/>
      <c r="AQ834" s="11"/>
      <c r="AR834" s="11"/>
      <c r="AS834" s="11"/>
      <c r="AT834" s="11"/>
      <c r="AU834" s="11"/>
      <c r="AV834" s="11"/>
      <c r="AW834" s="11"/>
      <c r="AX834" s="11"/>
      <c r="AY834" s="11"/>
      <c r="AZ834" s="11"/>
      <c r="BA834" s="11"/>
      <c r="BB834" s="11"/>
      <c r="BC834" s="11"/>
      <c r="BD834" s="11"/>
      <c r="BE834" s="11"/>
      <c r="BF834" s="11"/>
      <c r="BG834" s="11"/>
      <c r="BH834" s="11"/>
      <c r="BI834" s="11"/>
      <c r="BJ834" s="11"/>
      <c r="BK834" s="11"/>
      <c r="BL834" s="11"/>
      <c r="BM834" s="11"/>
      <c r="BN834" s="11"/>
      <c r="BO834" s="11"/>
      <c r="BP834" s="11"/>
      <c r="BQ834" s="11"/>
      <c r="BR834" s="11"/>
      <c r="BS834" s="11"/>
      <c r="BT834" s="11"/>
      <c r="BU834" s="11"/>
      <c r="BV834" s="11"/>
      <c r="BW834" s="11"/>
      <c r="BX834" s="11"/>
      <c r="BY834" s="11"/>
      <c r="BZ834" s="11"/>
      <c r="CA834" s="11"/>
      <c r="CB834" s="11"/>
      <c r="CC834" s="11"/>
      <c r="CD834" s="11"/>
    </row>
    <row r="835" spans="1:82" x14ac:dyDescent="0.2">
      <c r="A835" s="11"/>
      <c r="B835" s="11"/>
      <c r="C835" s="11"/>
      <c r="D835" s="11"/>
      <c r="E835" s="11"/>
      <c r="F835" s="11"/>
      <c r="G835" s="11"/>
      <c r="H835" s="11"/>
      <c r="I835" s="11"/>
      <c r="J835" s="11"/>
      <c r="K835" s="11"/>
      <c r="L835" s="11"/>
      <c r="M835" s="11"/>
      <c r="N835" s="11"/>
      <c r="O835" s="11"/>
      <c r="P835" s="11"/>
      <c r="Q835" s="11"/>
      <c r="R835" s="11"/>
      <c r="S835" s="11"/>
      <c r="T835" s="11"/>
      <c r="U835" s="11"/>
      <c r="V835" s="11"/>
      <c r="W835" s="11"/>
      <c r="X835" s="11"/>
      <c r="Y835" s="11"/>
      <c r="Z835" s="11"/>
      <c r="AA835" s="11"/>
      <c r="AB835" s="11"/>
      <c r="AC835" s="11"/>
      <c r="AD835" s="11"/>
      <c r="AE835" s="11"/>
      <c r="AF835" s="11"/>
      <c r="AG835" s="11"/>
      <c r="AH835" s="11"/>
      <c r="AI835" s="11"/>
      <c r="AJ835" s="11"/>
      <c r="AK835" s="11"/>
      <c r="AL835" s="11"/>
      <c r="AM835" s="11"/>
      <c r="AN835" s="11"/>
      <c r="AO835" s="11"/>
      <c r="AP835" s="11"/>
      <c r="AQ835" s="11"/>
      <c r="AR835" s="11"/>
      <c r="AS835" s="11"/>
      <c r="AT835" s="11"/>
      <c r="AU835" s="11"/>
      <c r="AV835" s="11"/>
      <c r="AW835" s="11"/>
      <c r="AX835" s="11"/>
      <c r="AY835" s="11"/>
      <c r="AZ835" s="11"/>
      <c r="BA835" s="11"/>
      <c r="BB835" s="11"/>
      <c r="BC835" s="11"/>
      <c r="BD835" s="11"/>
      <c r="BE835" s="11"/>
      <c r="BF835" s="11"/>
      <c r="BG835" s="11"/>
      <c r="BH835" s="11"/>
      <c r="BI835" s="11"/>
      <c r="BJ835" s="11"/>
      <c r="BK835" s="11"/>
      <c r="BL835" s="11"/>
      <c r="BM835" s="11"/>
      <c r="BN835" s="11"/>
      <c r="BO835" s="11"/>
      <c r="BP835" s="11"/>
      <c r="BQ835" s="11"/>
      <c r="BR835" s="11"/>
      <c r="BS835" s="11"/>
      <c r="BT835" s="11"/>
      <c r="BU835" s="11"/>
      <c r="BV835" s="11"/>
      <c r="BW835" s="11"/>
      <c r="BX835" s="11"/>
      <c r="BY835" s="11"/>
      <c r="BZ835" s="11"/>
      <c r="CA835" s="11"/>
      <c r="CB835" s="11"/>
      <c r="CC835" s="11"/>
      <c r="CD835" s="11"/>
    </row>
    <row r="836" spans="1:82" x14ac:dyDescent="0.2">
      <c r="A836" s="11"/>
      <c r="B836" s="11"/>
      <c r="C836" s="11"/>
      <c r="D836" s="11"/>
      <c r="E836" s="11"/>
      <c r="F836" s="11"/>
      <c r="G836" s="11"/>
      <c r="H836" s="11"/>
      <c r="I836" s="11"/>
      <c r="J836" s="11"/>
      <c r="K836" s="11"/>
      <c r="L836" s="11"/>
      <c r="M836" s="11"/>
      <c r="N836" s="11"/>
      <c r="O836" s="11"/>
      <c r="P836" s="11"/>
      <c r="Q836" s="11"/>
      <c r="R836" s="11"/>
      <c r="S836" s="11"/>
      <c r="T836" s="11"/>
      <c r="U836" s="11"/>
      <c r="V836" s="11"/>
      <c r="W836" s="11"/>
      <c r="X836" s="11"/>
      <c r="Y836" s="11"/>
      <c r="Z836" s="11"/>
      <c r="AA836" s="11"/>
      <c r="AB836" s="11"/>
      <c r="AC836" s="11"/>
      <c r="AD836" s="11"/>
      <c r="AE836" s="11"/>
      <c r="AF836" s="11"/>
      <c r="AG836" s="11"/>
      <c r="AH836" s="11"/>
      <c r="AI836" s="11"/>
      <c r="AJ836" s="11"/>
      <c r="AK836" s="11"/>
      <c r="AL836" s="11"/>
      <c r="AM836" s="11"/>
      <c r="AN836" s="11"/>
      <c r="AO836" s="11"/>
      <c r="AP836" s="11"/>
      <c r="AQ836" s="11"/>
      <c r="AR836" s="11"/>
      <c r="AS836" s="11"/>
      <c r="AT836" s="11"/>
      <c r="AU836" s="11"/>
      <c r="AV836" s="11"/>
      <c r="AW836" s="11"/>
      <c r="AX836" s="11"/>
      <c r="AY836" s="11"/>
      <c r="AZ836" s="11"/>
      <c r="BA836" s="11"/>
      <c r="BB836" s="11"/>
      <c r="BC836" s="11"/>
      <c r="BD836" s="11"/>
      <c r="BE836" s="11"/>
      <c r="BF836" s="11"/>
      <c r="BG836" s="11"/>
      <c r="BH836" s="11"/>
      <c r="BI836" s="11"/>
      <c r="BJ836" s="11"/>
      <c r="BK836" s="11"/>
      <c r="BL836" s="11"/>
      <c r="BM836" s="11"/>
      <c r="BN836" s="11"/>
      <c r="BO836" s="11"/>
      <c r="BP836" s="11"/>
      <c r="BQ836" s="11"/>
      <c r="BR836" s="11"/>
      <c r="BS836" s="11"/>
      <c r="BT836" s="11"/>
      <c r="BU836" s="11"/>
      <c r="BV836" s="11"/>
      <c r="BW836" s="11"/>
      <c r="BX836" s="11"/>
      <c r="BY836" s="11"/>
      <c r="BZ836" s="11"/>
      <c r="CA836" s="11"/>
      <c r="CB836" s="11"/>
      <c r="CC836" s="11"/>
      <c r="CD836" s="11"/>
    </row>
    <row r="837" spans="1:82" x14ac:dyDescent="0.2">
      <c r="A837" s="11"/>
      <c r="B837" s="11"/>
      <c r="C837" s="11"/>
      <c r="D837" s="11"/>
      <c r="E837" s="11"/>
      <c r="F837" s="11"/>
      <c r="G837" s="11"/>
      <c r="H837" s="11"/>
      <c r="I837" s="11"/>
      <c r="J837" s="11"/>
      <c r="K837" s="11"/>
      <c r="L837" s="11"/>
      <c r="M837" s="11"/>
      <c r="N837" s="11"/>
      <c r="O837" s="11"/>
      <c r="P837" s="11"/>
      <c r="Q837" s="11"/>
      <c r="R837" s="11"/>
      <c r="S837" s="11"/>
      <c r="T837" s="11"/>
      <c r="U837" s="11"/>
      <c r="V837" s="11"/>
      <c r="W837" s="11"/>
      <c r="X837" s="11"/>
      <c r="Y837" s="11"/>
      <c r="Z837" s="11"/>
      <c r="AA837" s="11"/>
      <c r="AB837" s="11"/>
      <c r="AC837" s="11"/>
      <c r="AD837" s="11"/>
      <c r="AE837" s="11"/>
      <c r="AF837" s="11"/>
      <c r="AG837" s="11"/>
      <c r="AH837" s="11"/>
      <c r="AI837" s="11"/>
      <c r="AJ837" s="11"/>
      <c r="AK837" s="11"/>
      <c r="AL837" s="11"/>
      <c r="AM837" s="11"/>
      <c r="AN837" s="11"/>
      <c r="AO837" s="11"/>
      <c r="AP837" s="11"/>
      <c r="AQ837" s="11"/>
      <c r="AR837" s="11"/>
      <c r="AS837" s="11"/>
      <c r="AT837" s="11"/>
      <c r="AU837" s="11"/>
      <c r="AV837" s="11"/>
      <c r="AW837" s="11"/>
      <c r="AX837" s="11"/>
      <c r="AY837" s="11"/>
      <c r="AZ837" s="11"/>
      <c r="BA837" s="11"/>
      <c r="BB837" s="11"/>
      <c r="BC837" s="11"/>
      <c r="BD837" s="11"/>
      <c r="BE837" s="11"/>
      <c r="BF837" s="11"/>
      <c r="BG837" s="11"/>
      <c r="BH837" s="11"/>
      <c r="BI837" s="11"/>
      <c r="BJ837" s="11"/>
      <c r="BK837" s="11"/>
      <c r="BL837" s="11"/>
      <c r="BM837" s="11"/>
      <c r="BN837" s="11"/>
      <c r="BO837" s="11"/>
      <c r="BP837" s="11"/>
      <c r="BQ837" s="11"/>
      <c r="BR837" s="11"/>
      <c r="BS837" s="11"/>
      <c r="BT837" s="11"/>
      <c r="BU837" s="11"/>
      <c r="BV837" s="11"/>
      <c r="BW837" s="11"/>
      <c r="BX837" s="11"/>
      <c r="BY837" s="11"/>
      <c r="BZ837" s="11"/>
      <c r="CA837" s="11"/>
      <c r="CB837" s="11"/>
      <c r="CC837" s="11"/>
      <c r="CD837" s="11"/>
    </row>
    <row r="838" spans="1:82" x14ac:dyDescent="0.2">
      <c r="A838" s="11"/>
      <c r="B838" s="11"/>
      <c r="C838" s="11"/>
      <c r="D838" s="11"/>
      <c r="E838" s="11"/>
      <c r="F838" s="11"/>
      <c r="G838" s="11"/>
      <c r="H838" s="11"/>
      <c r="I838" s="11"/>
      <c r="J838" s="11"/>
      <c r="K838" s="11"/>
      <c r="L838" s="11"/>
      <c r="M838" s="11"/>
      <c r="N838" s="11"/>
      <c r="O838" s="11"/>
      <c r="P838" s="11"/>
      <c r="Q838" s="11"/>
      <c r="R838" s="11"/>
      <c r="S838" s="11"/>
      <c r="T838" s="11"/>
      <c r="U838" s="11"/>
      <c r="V838" s="11"/>
      <c r="W838" s="11"/>
      <c r="X838" s="11"/>
      <c r="Y838" s="11"/>
      <c r="Z838" s="11"/>
      <c r="AA838" s="11"/>
      <c r="AB838" s="11"/>
      <c r="AC838" s="11"/>
      <c r="AD838" s="11"/>
      <c r="AE838" s="11"/>
      <c r="AF838" s="11"/>
      <c r="AG838" s="11"/>
      <c r="AH838" s="11"/>
      <c r="AI838" s="11"/>
      <c r="AJ838" s="11"/>
      <c r="AK838" s="11"/>
      <c r="AL838" s="11"/>
      <c r="AM838" s="11"/>
      <c r="AN838" s="11"/>
      <c r="AO838" s="11"/>
      <c r="AP838" s="11"/>
      <c r="AQ838" s="11"/>
      <c r="AR838" s="11"/>
      <c r="AS838" s="11"/>
      <c r="AT838" s="11"/>
      <c r="AU838" s="11"/>
      <c r="AV838" s="11"/>
      <c r="AW838" s="11"/>
      <c r="AX838" s="11"/>
      <c r="AY838" s="11"/>
      <c r="AZ838" s="11"/>
      <c r="BA838" s="11"/>
      <c r="BB838" s="11"/>
      <c r="BC838" s="11"/>
      <c r="BD838" s="11"/>
      <c r="BE838" s="11"/>
      <c r="BF838" s="11"/>
      <c r="BG838" s="11"/>
      <c r="BH838" s="11"/>
      <c r="BI838" s="11"/>
      <c r="BJ838" s="11"/>
      <c r="BK838" s="11"/>
      <c r="BL838" s="11"/>
      <c r="BM838" s="11"/>
      <c r="BN838" s="11"/>
      <c r="BO838" s="11"/>
      <c r="BP838" s="11"/>
      <c r="BQ838" s="11"/>
      <c r="BR838" s="11"/>
      <c r="BS838" s="11"/>
      <c r="BT838" s="11"/>
      <c r="BU838" s="11"/>
      <c r="BV838" s="11"/>
      <c r="BW838" s="11"/>
      <c r="BX838" s="11"/>
      <c r="BY838" s="11"/>
      <c r="BZ838" s="11"/>
      <c r="CA838" s="11"/>
      <c r="CB838" s="11"/>
      <c r="CC838" s="11"/>
      <c r="CD838" s="11"/>
    </row>
    <row r="839" spans="1:82" x14ac:dyDescent="0.2">
      <c r="A839" s="11"/>
      <c r="B839" s="11"/>
      <c r="C839" s="11"/>
      <c r="D839" s="11"/>
      <c r="E839" s="11"/>
      <c r="F839" s="11"/>
      <c r="G839" s="11"/>
      <c r="H839" s="11"/>
      <c r="I839" s="11"/>
      <c r="J839" s="11"/>
      <c r="K839" s="11"/>
      <c r="L839" s="11"/>
      <c r="M839" s="11"/>
      <c r="N839" s="11"/>
      <c r="O839" s="11"/>
      <c r="P839" s="11"/>
      <c r="Q839" s="11"/>
      <c r="R839" s="11"/>
      <c r="S839" s="11"/>
      <c r="T839" s="11"/>
      <c r="U839" s="11"/>
      <c r="V839" s="11"/>
      <c r="W839" s="11"/>
      <c r="X839" s="11"/>
      <c r="Y839" s="11"/>
      <c r="Z839" s="11"/>
      <c r="AA839" s="11"/>
      <c r="AB839" s="11"/>
      <c r="AC839" s="11"/>
      <c r="AD839" s="11"/>
      <c r="AE839" s="11"/>
      <c r="AF839" s="11"/>
      <c r="AG839" s="11"/>
      <c r="AH839" s="11"/>
      <c r="AI839" s="11"/>
      <c r="AJ839" s="11"/>
      <c r="AK839" s="11"/>
      <c r="AL839" s="11"/>
      <c r="AM839" s="11"/>
      <c r="AN839" s="11"/>
      <c r="AO839" s="11"/>
      <c r="AP839" s="11"/>
      <c r="AQ839" s="11"/>
      <c r="AR839" s="11"/>
      <c r="AS839" s="11"/>
      <c r="AT839" s="11"/>
      <c r="AU839" s="11"/>
      <c r="AV839" s="11"/>
      <c r="AW839" s="11"/>
      <c r="AX839" s="11"/>
      <c r="AY839" s="11"/>
      <c r="AZ839" s="11"/>
      <c r="BA839" s="11"/>
      <c r="BB839" s="11"/>
      <c r="BC839" s="11"/>
      <c r="BD839" s="11"/>
      <c r="BE839" s="11"/>
      <c r="BF839" s="11"/>
      <c r="BG839" s="11"/>
      <c r="BH839" s="11"/>
      <c r="BI839" s="11"/>
      <c r="BJ839" s="11"/>
      <c r="BK839" s="11"/>
      <c r="BL839" s="11"/>
      <c r="BM839" s="11"/>
      <c r="BN839" s="11"/>
      <c r="BO839" s="11"/>
      <c r="BP839" s="11"/>
      <c r="BQ839" s="11"/>
      <c r="BR839" s="11"/>
      <c r="BS839" s="11"/>
      <c r="BT839" s="11"/>
      <c r="BU839" s="11"/>
      <c r="BV839" s="11"/>
      <c r="BW839" s="11"/>
      <c r="BX839" s="11"/>
      <c r="BY839" s="11"/>
      <c r="BZ839" s="11"/>
      <c r="CA839" s="11"/>
      <c r="CB839" s="11"/>
      <c r="CC839" s="11"/>
      <c r="CD839" s="11"/>
    </row>
    <row r="840" spans="1:82" x14ac:dyDescent="0.2">
      <c r="A840" s="11"/>
      <c r="B840" s="11"/>
      <c r="C840" s="11"/>
      <c r="D840" s="11"/>
      <c r="E840" s="11"/>
      <c r="F840" s="11"/>
      <c r="G840" s="11"/>
      <c r="H840" s="11"/>
      <c r="I840" s="11"/>
      <c r="J840" s="11"/>
      <c r="K840" s="11"/>
      <c r="L840" s="11"/>
      <c r="M840" s="11"/>
      <c r="N840" s="11"/>
      <c r="O840" s="11"/>
      <c r="P840" s="11"/>
      <c r="Q840" s="11"/>
      <c r="R840" s="11"/>
      <c r="S840" s="11"/>
      <c r="T840" s="11"/>
      <c r="U840" s="11"/>
      <c r="V840" s="11"/>
      <c r="W840" s="11"/>
      <c r="X840" s="11"/>
      <c r="Y840" s="11"/>
      <c r="Z840" s="11"/>
      <c r="AA840" s="11"/>
      <c r="AB840" s="11"/>
      <c r="AC840" s="11"/>
      <c r="AD840" s="11"/>
      <c r="AE840" s="11"/>
      <c r="AF840" s="11"/>
      <c r="AG840" s="11"/>
      <c r="AH840" s="11"/>
      <c r="AI840" s="11"/>
      <c r="AJ840" s="11"/>
      <c r="AK840" s="11"/>
      <c r="AL840" s="11"/>
      <c r="AM840" s="11"/>
      <c r="AN840" s="11"/>
      <c r="AO840" s="11"/>
      <c r="AP840" s="11"/>
      <c r="AQ840" s="11"/>
      <c r="AR840" s="11"/>
      <c r="AS840" s="11"/>
      <c r="AT840" s="11"/>
      <c r="AU840" s="11"/>
      <c r="AV840" s="11"/>
      <c r="AW840" s="11"/>
      <c r="AX840" s="11"/>
      <c r="AY840" s="11"/>
      <c r="AZ840" s="11"/>
      <c r="BA840" s="11"/>
      <c r="BB840" s="11"/>
      <c r="BC840" s="11"/>
      <c r="BD840" s="11"/>
      <c r="BE840" s="11"/>
      <c r="BF840" s="11"/>
      <c r="BG840" s="11"/>
      <c r="BH840" s="11"/>
      <c r="BI840" s="11"/>
      <c r="BJ840" s="11"/>
      <c r="BK840" s="11"/>
      <c r="BL840" s="11"/>
      <c r="BM840" s="11"/>
      <c r="BN840" s="11"/>
      <c r="BO840" s="11"/>
      <c r="BP840" s="11"/>
      <c r="BQ840" s="11"/>
      <c r="BR840" s="11"/>
      <c r="BS840" s="11"/>
      <c r="BT840" s="11"/>
      <c r="BU840" s="11"/>
      <c r="BV840" s="11"/>
      <c r="BW840" s="11"/>
      <c r="BX840" s="11"/>
      <c r="BY840" s="11"/>
      <c r="BZ840" s="11"/>
      <c r="CA840" s="11"/>
      <c r="CB840" s="11"/>
      <c r="CC840" s="11"/>
      <c r="CD840" s="11"/>
    </row>
    <row r="841" spans="1:82" x14ac:dyDescent="0.2">
      <c r="A841" s="11"/>
      <c r="B841" s="11"/>
      <c r="C841" s="11"/>
      <c r="D841" s="11"/>
      <c r="E841" s="11"/>
      <c r="F841" s="11"/>
      <c r="G841" s="11"/>
      <c r="H841" s="11"/>
      <c r="I841" s="11"/>
      <c r="J841" s="11"/>
      <c r="K841" s="11"/>
      <c r="L841" s="11"/>
      <c r="M841" s="11"/>
      <c r="N841" s="11"/>
      <c r="O841" s="11"/>
      <c r="P841" s="11"/>
      <c r="Q841" s="11"/>
      <c r="R841" s="11"/>
      <c r="S841" s="11"/>
      <c r="T841" s="11"/>
      <c r="U841" s="11"/>
      <c r="V841" s="11"/>
      <c r="W841" s="11"/>
      <c r="X841" s="11"/>
      <c r="Y841" s="11"/>
      <c r="Z841" s="11"/>
      <c r="AA841" s="11"/>
      <c r="AB841" s="11"/>
      <c r="AC841" s="11"/>
      <c r="AD841" s="11"/>
      <c r="AE841" s="11"/>
      <c r="AF841" s="11"/>
      <c r="AG841" s="11"/>
      <c r="AH841" s="11"/>
      <c r="AI841" s="11"/>
      <c r="AJ841" s="11"/>
      <c r="AK841" s="11"/>
      <c r="AL841" s="11"/>
      <c r="AM841" s="11"/>
      <c r="AN841" s="11"/>
      <c r="AO841" s="11"/>
      <c r="AP841" s="11"/>
      <c r="AQ841" s="11"/>
      <c r="AR841" s="11"/>
      <c r="AS841" s="11"/>
      <c r="AT841" s="11"/>
      <c r="AU841" s="11"/>
      <c r="AV841" s="11"/>
      <c r="AW841" s="11"/>
      <c r="AX841" s="11"/>
      <c r="AY841" s="11"/>
      <c r="AZ841" s="11"/>
      <c r="BA841" s="11"/>
      <c r="BB841" s="11"/>
      <c r="BC841" s="11"/>
      <c r="BD841" s="11"/>
      <c r="BE841" s="11"/>
      <c r="BF841" s="11"/>
      <c r="BG841" s="11"/>
      <c r="BH841" s="11"/>
      <c r="BI841" s="11"/>
      <c r="BJ841" s="11"/>
      <c r="BK841" s="11"/>
      <c r="BL841" s="11"/>
      <c r="BM841" s="11"/>
      <c r="BN841" s="11"/>
      <c r="BO841" s="11"/>
      <c r="BP841" s="11"/>
      <c r="BQ841" s="11"/>
      <c r="BR841" s="11"/>
      <c r="BS841" s="11"/>
      <c r="BT841" s="11"/>
      <c r="BU841" s="11"/>
      <c r="BV841" s="11"/>
      <c r="BW841" s="11"/>
      <c r="BX841" s="11"/>
      <c r="BY841" s="11"/>
      <c r="BZ841" s="11"/>
      <c r="CA841" s="11"/>
      <c r="CB841" s="11"/>
      <c r="CC841" s="11"/>
      <c r="CD841" s="11"/>
    </row>
    <row r="842" spans="1:82" x14ac:dyDescent="0.2">
      <c r="A842" s="11"/>
      <c r="B842" s="11"/>
      <c r="C842" s="11"/>
      <c r="D842" s="11"/>
      <c r="E842" s="11"/>
      <c r="F842" s="11"/>
      <c r="G842" s="11"/>
      <c r="H842" s="11"/>
      <c r="I842" s="11"/>
      <c r="J842" s="11"/>
      <c r="K842" s="11"/>
      <c r="L842" s="11"/>
      <c r="M842" s="11"/>
      <c r="N842" s="11"/>
      <c r="O842" s="11"/>
      <c r="P842" s="11"/>
      <c r="Q842" s="11"/>
      <c r="R842" s="11"/>
      <c r="S842" s="11"/>
      <c r="T842" s="11"/>
      <c r="U842" s="11"/>
      <c r="V842" s="11"/>
      <c r="W842" s="11"/>
      <c r="X842" s="11"/>
      <c r="Y842" s="11"/>
      <c r="Z842" s="11"/>
      <c r="AA842" s="11"/>
      <c r="AB842" s="11"/>
      <c r="AC842" s="11"/>
      <c r="AD842" s="11"/>
      <c r="AE842" s="11"/>
      <c r="AF842" s="11"/>
      <c r="AG842" s="11"/>
      <c r="AH842" s="11"/>
      <c r="AI842" s="11"/>
      <c r="AJ842" s="11"/>
      <c r="AK842" s="11"/>
      <c r="AL842" s="11"/>
      <c r="AM842" s="11"/>
      <c r="AN842" s="11"/>
      <c r="AO842" s="11"/>
      <c r="AP842" s="11"/>
      <c r="AQ842" s="11"/>
      <c r="AR842" s="11"/>
      <c r="AS842" s="11"/>
      <c r="AT842" s="11"/>
      <c r="AU842" s="11"/>
      <c r="AV842" s="11"/>
      <c r="AW842" s="11"/>
      <c r="AX842" s="11"/>
      <c r="AY842" s="11"/>
      <c r="AZ842" s="11"/>
      <c r="BA842" s="11"/>
      <c r="BB842" s="11"/>
      <c r="BC842" s="11"/>
      <c r="BD842" s="11"/>
      <c r="BE842" s="11"/>
      <c r="BF842" s="11"/>
      <c r="BG842" s="11"/>
      <c r="BH842" s="11"/>
      <c r="BI842" s="11"/>
      <c r="BJ842" s="11"/>
      <c r="BK842" s="11"/>
      <c r="BL842" s="11"/>
      <c r="BM842" s="11"/>
      <c r="BN842" s="11"/>
      <c r="BO842" s="11"/>
      <c r="BP842" s="11"/>
      <c r="BQ842" s="11"/>
      <c r="BR842" s="11"/>
      <c r="BS842" s="11"/>
      <c r="BT842" s="11"/>
      <c r="BU842" s="11"/>
      <c r="BV842" s="11"/>
      <c r="BW842" s="11"/>
      <c r="BX842" s="11"/>
      <c r="BY842" s="11"/>
      <c r="BZ842" s="11"/>
      <c r="CA842" s="11"/>
      <c r="CB842" s="11"/>
      <c r="CC842" s="11"/>
      <c r="CD842" s="11"/>
    </row>
    <row r="843" spans="1:82" x14ac:dyDescent="0.2">
      <c r="A843" s="11"/>
      <c r="B843" s="11"/>
      <c r="C843" s="11"/>
      <c r="D843" s="11"/>
      <c r="E843" s="11"/>
      <c r="F843" s="11"/>
      <c r="G843" s="11"/>
      <c r="H843" s="11"/>
      <c r="I843" s="11"/>
      <c r="J843" s="11"/>
      <c r="K843" s="11"/>
      <c r="L843" s="11"/>
      <c r="M843" s="11"/>
      <c r="N843" s="11"/>
      <c r="O843" s="11"/>
      <c r="P843" s="11"/>
      <c r="Q843" s="11"/>
      <c r="R843" s="11"/>
      <c r="S843" s="11"/>
      <c r="T843" s="11"/>
      <c r="U843" s="11"/>
      <c r="V843" s="11"/>
      <c r="W843" s="11"/>
      <c r="X843" s="11"/>
      <c r="Y843" s="11"/>
      <c r="Z843" s="11"/>
      <c r="AA843" s="11"/>
      <c r="AB843" s="11"/>
      <c r="AC843" s="11"/>
      <c r="AD843" s="11"/>
      <c r="AE843" s="11"/>
      <c r="AF843" s="11"/>
      <c r="AG843" s="11"/>
      <c r="AH843" s="11"/>
      <c r="AI843" s="11"/>
      <c r="AJ843" s="11"/>
      <c r="AK843" s="11"/>
      <c r="AL843" s="11"/>
      <c r="AM843" s="11"/>
      <c r="AN843" s="11"/>
      <c r="AO843" s="11"/>
      <c r="AP843" s="11"/>
      <c r="AQ843" s="11"/>
      <c r="AR843" s="11"/>
      <c r="AS843" s="11"/>
      <c r="AT843" s="11"/>
      <c r="AU843" s="11"/>
      <c r="AV843" s="11"/>
      <c r="AW843" s="11"/>
      <c r="AX843" s="11"/>
      <c r="AY843" s="11"/>
      <c r="AZ843" s="11"/>
      <c r="BA843" s="11"/>
      <c r="BB843" s="11"/>
      <c r="BC843" s="11"/>
      <c r="BD843" s="11"/>
      <c r="BE843" s="11"/>
      <c r="BF843" s="11"/>
      <c r="BG843" s="11"/>
      <c r="BH843" s="11"/>
      <c r="BI843" s="11"/>
      <c r="BJ843" s="11"/>
      <c r="BK843" s="11"/>
      <c r="BL843" s="11"/>
      <c r="BM843" s="11"/>
      <c r="BN843" s="11"/>
      <c r="BO843" s="11"/>
      <c r="BP843" s="11"/>
      <c r="BQ843" s="11"/>
      <c r="BR843" s="11"/>
      <c r="BS843" s="11"/>
      <c r="BT843" s="11"/>
      <c r="BU843" s="11"/>
      <c r="BV843" s="11"/>
      <c r="BW843" s="11"/>
      <c r="BX843" s="11"/>
      <c r="BY843" s="11"/>
      <c r="BZ843" s="11"/>
      <c r="CA843" s="11"/>
      <c r="CB843" s="11"/>
      <c r="CC843" s="11"/>
      <c r="CD843" s="11"/>
    </row>
    <row r="844" spans="1:82" x14ac:dyDescent="0.2">
      <c r="A844" s="11"/>
      <c r="B844" s="11"/>
      <c r="C844" s="11"/>
      <c r="D844" s="11"/>
      <c r="E844" s="11"/>
      <c r="F844" s="11"/>
      <c r="G844" s="11"/>
      <c r="H844" s="11"/>
      <c r="I844" s="11"/>
      <c r="J844" s="11"/>
      <c r="K844" s="11"/>
      <c r="L844" s="11"/>
      <c r="M844" s="11"/>
      <c r="N844" s="11"/>
      <c r="O844" s="11"/>
      <c r="P844" s="11"/>
      <c r="Q844" s="11"/>
      <c r="R844" s="11"/>
      <c r="S844" s="11"/>
      <c r="T844" s="11"/>
      <c r="U844" s="11"/>
      <c r="V844" s="11"/>
      <c r="W844" s="11"/>
      <c r="X844" s="11"/>
      <c r="Y844" s="11"/>
      <c r="Z844" s="11"/>
      <c r="AA844" s="11"/>
      <c r="AB844" s="11"/>
      <c r="AC844" s="11"/>
      <c r="AD844" s="11"/>
      <c r="AE844" s="11"/>
      <c r="AF844" s="11"/>
      <c r="AG844" s="11"/>
      <c r="AH844" s="11"/>
      <c r="AI844" s="11"/>
      <c r="AJ844" s="11"/>
      <c r="AK844" s="11"/>
      <c r="AL844" s="11"/>
      <c r="AM844" s="11"/>
      <c r="AN844" s="11"/>
      <c r="AO844" s="11"/>
      <c r="AP844" s="11"/>
      <c r="AQ844" s="11"/>
      <c r="AR844" s="11"/>
      <c r="AS844" s="11"/>
      <c r="AT844" s="11"/>
      <c r="AU844" s="11"/>
      <c r="AV844" s="11"/>
      <c r="AW844" s="11"/>
      <c r="AX844" s="11"/>
      <c r="AY844" s="11"/>
      <c r="AZ844" s="11"/>
      <c r="BA844" s="11"/>
      <c r="BB844" s="11"/>
      <c r="BC844" s="11"/>
      <c r="BD844" s="11"/>
      <c r="BE844" s="11"/>
      <c r="BF844" s="11"/>
      <c r="BG844" s="11"/>
      <c r="BH844" s="11"/>
      <c r="BI844" s="11"/>
      <c r="BJ844" s="11"/>
      <c r="BK844" s="11"/>
      <c r="BL844" s="11"/>
      <c r="BM844" s="11"/>
      <c r="BN844" s="11"/>
      <c r="BO844" s="11"/>
      <c r="BP844" s="11"/>
      <c r="BQ844" s="11"/>
      <c r="BR844" s="11"/>
      <c r="BS844" s="11"/>
      <c r="BT844" s="11"/>
      <c r="BU844" s="11"/>
      <c r="BV844" s="11"/>
      <c r="BW844" s="11"/>
      <c r="BX844" s="11"/>
      <c r="BY844" s="11"/>
      <c r="BZ844" s="11"/>
      <c r="CA844" s="11"/>
      <c r="CB844" s="11"/>
      <c r="CC844" s="11"/>
      <c r="CD844" s="11"/>
    </row>
    <row r="845" spans="1:82" x14ac:dyDescent="0.2">
      <c r="A845" s="11"/>
      <c r="B845" s="11"/>
      <c r="C845" s="11"/>
      <c r="D845" s="11"/>
      <c r="E845" s="11"/>
      <c r="F845" s="11"/>
      <c r="G845" s="11"/>
      <c r="H845" s="11"/>
      <c r="I845" s="11"/>
      <c r="J845" s="11"/>
      <c r="K845" s="11"/>
      <c r="L845" s="11"/>
      <c r="M845" s="11"/>
      <c r="N845" s="11"/>
      <c r="O845" s="11"/>
      <c r="P845" s="11"/>
      <c r="Q845" s="11"/>
      <c r="R845" s="11"/>
      <c r="S845" s="11"/>
      <c r="T845" s="11"/>
      <c r="U845" s="11"/>
      <c r="V845" s="11"/>
      <c r="W845" s="11"/>
      <c r="X845" s="11"/>
      <c r="Y845" s="11"/>
      <c r="Z845" s="11"/>
      <c r="AA845" s="11"/>
      <c r="AB845" s="11"/>
      <c r="AC845" s="11"/>
      <c r="AD845" s="11"/>
      <c r="AE845" s="11"/>
      <c r="AF845" s="11"/>
      <c r="AG845" s="11"/>
      <c r="AH845" s="11"/>
      <c r="AI845" s="11"/>
      <c r="AJ845" s="11"/>
      <c r="AK845" s="11"/>
      <c r="AL845" s="11"/>
      <c r="AM845" s="11"/>
      <c r="AN845" s="11"/>
      <c r="AO845" s="11"/>
      <c r="AP845" s="11"/>
      <c r="AQ845" s="11"/>
      <c r="AR845" s="11"/>
      <c r="AS845" s="11"/>
      <c r="AT845" s="11"/>
      <c r="AU845" s="11"/>
      <c r="AV845" s="11"/>
      <c r="AW845" s="11"/>
      <c r="AX845" s="11"/>
      <c r="AY845" s="11"/>
      <c r="AZ845" s="11"/>
      <c r="BA845" s="11"/>
      <c r="BB845" s="11"/>
      <c r="BC845" s="11"/>
      <c r="BD845" s="11"/>
      <c r="BE845" s="11"/>
      <c r="BF845" s="11"/>
      <c r="BG845" s="11"/>
      <c r="BH845" s="11"/>
      <c r="BI845" s="11"/>
      <c r="BJ845" s="11"/>
      <c r="BK845" s="11"/>
      <c r="BL845" s="11"/>
      <c r="BM845" s="11"/>
      <c r="BN845" s="11"/>
      <c r="BO845" s="11"/>
      <c r="BP845" s="11"/>
      <c r="BQ845" s="11"/>
      <c r="BR845" s="11"/>
      <c r="BS845" s="11"/>
      <c r="BT845" s="11"/>
      <c r="BU845" s="11"/>
      <c r="BV845" s="11"/>
      <c r="BW845" s="11"/>
      <c r="BX845" s="11"/>
      <c r="BY845" s="11"/>
      <c r="BZ845" s="11"/>
      <c r="CA845" s="11"/>
      <c r="CB845" s="11"/>
      <c r="CC845" s="11"/>
      <c r="CD845" s="11"/>
    </row>
    <row r="846" spans="1:82" x14ac:dyDescent="0.2">
      <c r="A846" s="11"/>
      <c r="B846" s="11"/>
      <c r="C846" s="11"/>
      <c r="D846" s="11"/>
      <c r="E846" s="11"/>
      <c r="F846" s="11"/>
      <c r="G846" s="11"/>
      <c r="H846" s="11"/>
      <c r="I846" s="11"/>
      <c r="J846" s="11"/>
      <c r="K846" s="11"/>
      <c r="L846" s="11"/>
      <c r="M846" s="11"/>
      <c r="N846" s="11"/>
      <c r="O846" s="11"/>
      <c r="P846" s="11"/>
      <c r="Q846" s="11"/>
      <c r="R846" s="11"/>
      <c r="S846" s="11"/>
      <c r="T846" s="11"/>
      <c r="U846" s="11"/>
      <c r="V846" s="11"/>
      <c r="W846" s="11"/>
      <c r="X846" s="11"/>
      <c r="Y846" s="11"/>
      <c r="Z846" s="11"/>
      <c r="AA846" s="11"/>
      <c r="AB846" s="11"/>
      <c r="AC846" s="11"/>
      <c r="AD846" s="11"/>
      <c r="AE846" s="11"/>
      <c r="AF846" s="11"/>
      <c r="AG846" s="11"/>
      <c r="AH846" s="11"/>
      <c r="AI846" s="11"/>
      <c r="AJ846" s="11"/>
      <c r="AK846" s="11"/>
      <c r="AL846" s="11"/>
      <c r="AM846" s="11"/>
      <c r="AN846" s="11"/>
      <c r="AO846" s="11"/>
      <c r="AP846" s="11"/>
      <c r="AQ846" s="11"/>
      <c r="AR846" s="11"/>
      <c r="AS846" s="11"/>
      <c r="AT846" s="11"/>
      <c r="AU846" s="11"/>
      <c r="AV846" s="11"/>
      <c r="AW846" s="11"/>
      <c r="AX846" s="11"/>
      <c r="AY846" s="11"/>
      <c r="AZ846" s="11"/>
      <c r="BA846" s="11"/>
      <c r="BB846" s="11"/>
      <c r="BC846" s="11"/>
      <c r="BD846" s="11"/>
      <c r="BE846" s="11"/>
      <c r="BF846" s="11"/>
      <c r="BG846" s="11"/>
      <c r="BH846" s="11"/>
      <c r="BI846" s="11"/>
      <c r="BJ846" s="11"/>
      <c r="BK846" s="11"/>
      <c r="BL846" s="11"/>
      <c r="BM846" s="11"/>
      <c r="BN846" s="11"/>
      <c r="BO846" s="11"/>
      <c r="BP846" s="11"/>
      <c r="BQ846" s="11"/>
      <c r="BR846" s="11"/>
      <c r="BS846" s="11"/>
      <c r="BT846" s="11"/>
      <c r="BU846" s="11"/>
      <c r="BV846" s="11"/>
      <c r="BW846" s="11"/>
      <c r="BX846" s="11"/>
      <c r="BY846" s="11"/>
      <c r="BZ846" s="11"/>
      <c r="CA846" s="11"/>
      <c r="CB846" s="11"/>
      <c r="CC846" s="11"/>
      <c r="CD846" s="11"/>
    </row>
    <row r="847" spans="1:82" x14ac:dyDescent="0.2">
      <c r="A847" s="11"/>
      <c r="B847" s="11"/>
      <c r="C847" s="11"/>
      <c r="D847" s="11"/>
      <c r="E847" s="11"/>
      <c r="F847" s="11"/>
      <c r="G847" s="11"/>
      <c r="H847" s="11"/>
      <c r="I847" s="11"/>
      <c r="J847" s="11"/>
      <c r="K847" s="11"/>
      <c r="L847" s="11"/>
      <c r="M847" s="11"/>
      <c r="N847" s="11"/>
      <c r="O847" s="11"/>
      <c r="P847" s="11"/>
      <c r="Q847" s="11"/>
      <c r="R847" s="11"/>
      <c r="S847" s="11"/>
      <c r="T847" s="11"/>
      <c r="U847" s="11"/>
      <c r="V847" s="11"/>
      <c r="W847" s="11"/>
      <c r="X847" s="11"/>
      <c r="Y847" s="11"/>
      <c r="Z847" s="11"/>
      <c r="AA847" s="11"/>
      <c r="AB847" s="11"/>
      <c r="AC847" s="11"/>
      <c r="AD847" s="11"/>
      <c r="AE847" s="11"/>
      <c r="AF847" s="11"/>
      <c r="AG847" s="11"/>
      <c r="AH847" s="11"/>
      <c r="AI847" s="11"/>
      <c r="AJ847" s="11"/>
      <c r="AK847" s="11"/>
      <c r="AL847" s="11"/>
      <c r="AM847" s="11"/>
      <c r="AN847" s="11"/>
      <c r="AO847" s="11"/>
      <c r="AP847" s="11"/>
      <c r="AQ847" s="11"/>
      <c r="AR847" s="11"/>
      <c r="AS847" s="11"/>
      <c r="AT847" s="11"/>
      <c r="AU847" s="11"/>
      <c r="AV847" s="11"/>
      <c r="AW847" s="11"/>
      <c r="AX847" s="11"/>
      <c r="AY847" s="11"/>
      <c r="AZ847" s="11"/>
      <c r="BA847" s="11"/>
      <c r="BB847" s="11"/>
      <c r="BC847" s="11"/>
      <c r="BD847" s="11"/>
      <c r="BE847" s="11"/>
      <c r="BF847" s="11"/>
      <c r="BG847" s="11"/>
      <c r="BH847" s="11"/>
      <c r="BI847" s="11"/>
      <c r="BJ847" s="11"/>
      <c r="BK847" s="11"/>
      <c r="BL847" s="11"/>
      <c r="BM847" s="11"/>
      <c r="BN847" s="11"/>
      <c r="BO847" s="11"/>
      <c r="BP847" s="11"/>
      <c r="BQ847" s="11"/>
      <c r="BR847" s="11"/>
      <c r="BS847" s="11"/>
      <c r="BT847" s="11"/>
      <c r="BU847" s="11"/>
      <c r="BV847" s="11"/>
      <c r="BW847" s="11"/>
      <c r="BX847" s="11"/>
      <c r="BY847" s="11"/>
      <c r="BZ847" s="11"/>
      <c r="CA847" s="11"/>
      <c r="CB847" s="11"/>
      <c r="CC847" s="11"/>
      <c r="CD847" s="11"/>
    </row>
    <row r="848" spans="1:82" x14ac:dyDescent="0.2">
      <c r="A848" s="11"/>
      <c r="B848" s="11"/>
      <c r="C848" s="11"/>
      <c r="D848" s="11"/>
      <c r="E848" s="11"/>
      <c r="F848" s="11"/>
      <c r="G848" s="11"/>
      <c r="H848" s="11"/>
      <c r="I848" s="11"/>
      <c r="J848" s="11"/>
      <c r="K848" s="11"/>
      <c r="L848" s="11"/>
      <c r="M848" s="11"/>
      <c r="N848" s="11"/>
      <c r="O848" s="11"/>
      <c r="P848" s="11"/>
      <c r="Q848" s="11"/>
      <c r="R848" s="11"/>
      <c r="S848" s="11"/>
      <c r="T848" s="11"/>
      <c r="U848" s="11"/>
      <c r="V848" s="11"/>
      <c r="W848" s="11"/>
      <c r="X848" s="11"/>
      <c r="Y848" s="11"/>
      <c r="Z848" s="11"/>
      <c r="AA848" s="11"/>
      <c r="AB848" s="11"/>
      <c r="AC848" s="11"/>
      <c r="AD848" s="11"/>
      <c r="AE848" s="11"/>
      <c r="AF848" s="11"/>
      <c r="AG848" s="11"/>
      <c r="AH848" s="11"/>
      <c r="AI848" s="11"/>
      <c r="AJ848" s="11"/>
      <c r="AK848" s="11"/>
      <c r="AL848" s="11"/>
      <c r="AM848" s="11"/>
      <c r="AN848" s="11"/>
      <c r="AO848" s="11"/>
      <c r="AP848" s="11"/>
      <c r="AQ848" s="11"/>
      <c r="AR848" s="11"/>
      <c r="AS848" s="11"/>
      <c r="AT848" s="11"/>
      <c r="AU848" s="11"/>
      <c r="AV848" s="11"/>
      <c r="AW848" s="11"/>
      <c r="AX848" s="11"/>
      <c r="AY848" s="11"/>
      <c r="AZ848" s="11"/>
      <c r="BA848" s="11"/>
      <c r="BB848" s="11"/>
      <c r="BC848" s="11"/>
      <c r="BD848" s="11"/>
      <c r="BE848" s="11"/>
      <c r="BF848" s="11"/>
      <c r="BG848" s="11"/>
      <c r="BH848" s="11"/>
      <c r="BI848" s="11"/>
      <c r="BJ848" s="11"/>
      <c r="BK848" s="11"/>
      <c r="BL848" s="11"/>
      <c r="BM848" s="11"/>
      <c r="BN848" s="11"/>
      <c r="BO848" s="11"/>
      <c r="BP848" s="11"/>
      <c r="BQ848" s="11"/>
      <c r="BR848" s="11"/>
      <c r="BS848" s="11"/>
      <c r="BT848" s="11"/>
      <c r="BU848" s="11"/>
      <c r="BV848" s="11"/>
      <c r="BW848" s="11"/>
      <c r="BX848" s="11"/>
      <c r="BY848" s="11"/>
      <c r="BZ848" s="11"/>
      <c r="CA848" s="11"/>
      <c r="CB848" s="11"/>
      <c r="CC848" s="11"/>
      <c r="CD848" s="11"/>
    </row>
    <row r="849" spans="1:82" x14ac:dyDescent="0.2">
      <c r="A849" s="11"/>
      <c r="B849" s="11"/>
      <c r="C849" s="11"/>
      <c r="D849" s="11"/>
      <c r="E849" s="11"/>
      <c r="F849" s="11"/>
      <c r="G849" s="11"/>
      <c r="H849" s="11"/>
      <c r="I849" s="11"/>
      <c r="J849" s="11"/>
      <c r="K849" s="11"/>
      <c r="L849" s="11"/>
      <c r="M849" s="11"/>
      <c r="N849" s="11"/>
      <c r="O849" s="11"/>
      <c r="P849" s="11"/>
      <c r="Q849" s="11"/>
      <c r="R849" s="11"/>
      <c r="S849" s="11"/>
      <c r="T849" s="11"/>
      <c r="U849" s="11"/>
      <c r="V849" s="11"/>
      <c r="W849" s="11"/>
      <c r="X849" s="11"/>
      <c r="Y849" s="11"/>
      <c r="Z849" s="11"/>
      <c r="AA849" s="11"/>
      <c r="AB849" s="11"/>
      <c r="AC849" s="11"/>
      <c r="AD849" s="11"/>
      <c r="AE849" s="11"/>
      <c r="AF849" s="11"/>
      <c r="AG849" s="11"/>
      <c r="AH849" s="11"/>
      <c r="AI849" s="11"/>
      <c r="AJ849" s="11"/>
      <c r="AK849" s="11"/>
      <c r="AL849" s="11"/>
      <c r="AM849" s="11"/>
      <c r="AN849" s="11"/>
      <c r="AO849" s="11"/>
      <c r="AP849" s="11"/>
      <c r="AQ849" s="11"/>
      <c r="AR849" s="11"/>
      <c r="AS849" s="11"/>
      <c r="AT849" s="11"/>
      <c r="AU849" s="11"/>
      <c r="AV849" s="11"/>
      <c r="AW849" s="11"/>
      <c r="AX849" s="11"/>
      <c r="AY849" s="11"/>
      <c r="AZ849" s="11"/>
      <c r="BA849" s="11"/>
      <c r="BB849" s="11"/>
      <c r="BC849" s="11"/>
      <c r="BD849" s="11"/>
      <c r="BE849" s="11"/>
      <c r="BF849" s="11"/>
      <c r="BG849" s="11"/>
      <c r="BH849" s="11"/>
      <c r="BI849" s="11"/>
      <c r="BJ849" s="11"/>
      <c r="BK849" s="11"/>
      <c r="BL849" s="11"/>
      <c r="BM849" s="11"/>
      <c r="BN849" s="11"/>
      <c r="BO849" s="11"/>
      <c r="BP849" s="11"/>
      <c r="BQ849" s="11"/>
      <c r="BR849" s="11"/>
      <c r="BS849" s="11"/>
      <c r="BT849" s="11"/>
      <c r="BU849" s="11"/>
      <c r="BV849" s="11"/>
      <c r="BW849" s="11"/>
      <c r="BX849" s="11"/>
      <c r="BY849" s="11"/>
      <c r="BZ849" s="11"/>
      <c r="CA849" s="11"/>
      <c r="CB849" s="11"/>
      <c r="CC849" s="11"/>
      <c r="CD849" s="11"/>
    </row>
    <row r="850" spans="1:82" x14ac:dyDescent="0.2">
      <c r="A850" s="11"/>
      <c r="B850" s="11"/>
      <c r="C850" s="11"/>
      <c r="D850" s="11"/>
      <c r="E850" s="11"/>
      <c r="F850" s="11"/>
      <c r="G850" s="11"/>
      <c r="H850" s="11"/>
      <c r="I850" s="11"/>
      <c r="J850" s="11"/>
      <c r="K850" s="11"/>
      <c r="L850" s="11"/>
      <c r="M850" s="11"/>
      <c r="N850" s="11"/>
      <c r="O850" s="11"/>
      <c r="P850" s="11"/>
      <c r="Q850" s="11"/>
      <c r="R850" s="11"/>
      <c r="S850" s="11"/>
      <c r="T850" s="11"/>
      <c r="U850" s="11"/>
      <c r="V850" s="11"/>
      <c r="W850" s="11"/>
      <c r="X850" s="11"/>
      <c r="Y850" s="11"/>
      <c r="Z850" s="11"/>
      <c r="AA850" s="11"/>
      <c r="AB850" s="11"/>
      <c r="AC850" s="11"/>
      <c r="AD850" s="11"/>
      <c r="AE850" s="11"/>
      <c r="AF850" s="11"/>
      <c r="AG850" s="11"/>
      <c r="AH850" s="11"/>
      <c r="AI850" s="11"/>
      <c r="AJ850" s="11"/>
      <c r="AK850" s="11"/>
      <c r="AL850" s="11"/>
      <c r="AM850" s="11"/>
      <c r="AN850" s="11"/>
      <c r="AO850" s="11"/>
      <c r="AP850" s="11"/>
      <c r="AQ850" s="11"/>
      <c r="AR850" s="11"/>
      <c r="AS850" s="11"/>
      <c r="AT850" s="11"/>
      <c r="AU850" s="11"/>
      <c r="AV850" s="11"/>
      <c r="AW850" s="11"/>
      <c r="AX850" s="11"/>
      <c r="AY850" s="11"/>
      <c r="AZ850" s="11"/>
      <c r="BA850" s="11"/>
      <c r="BB850" s="11"/>
      <c r="BC850" s="11"/>
      <c r="BD850" s="11"/>
      <c r="BE850" s="11"/>
      <c r="BF850" s="11"/>
      <c r="BG850" s="11"/>
      <c r="BH850" s="11"/>
      <c r="BI850" s="11"/>
      <c r="BJ850" s="11"/>
      <c r="BK850" s="11"/>
      <c r="BL850" s="11"/>
      <c r="BM850" s="11"/>
      <c r="BN850" s="11"/>
      <c r="BO850" s="11"/>
      <c r="BP850" s="11"/>
      <c r="BQ850" s="11"/>
      <c r="BR850" s="11"/>
      <c r="BS850" s="11"/>
      <c r="BT850" s="11"/>
      <c r="BU850" s="11"/>
      <c r="BV850" s="11"/>
      <c r="BW850" s="11"/>
      <c r="BX850" s="11"/>
      <c r="BY850" s="11"/>
      <c r="BZ850" s="11"/>
      <c r="CA850" s="11"/>
      <c r="CB850" s="11"/>
      <c r="CC850" s="11"/>
      <c r="CD850" s="11"/>
    </row>
    <row r="851" spans="1:82" x14ac:dyDescent="0.2">
      <c r="A851" s="11"/>
      <c r="B851" s="11"/>
      <c r="C851" s="11"/>
      <c r="D851" s="11"/>
      <c r="E851" s="11"/>
      <c r="F851" s="11"/>
      <c r="G851" s="11"/>
      <c r="H851" s="11"/>
      <c r="I851" s="11"/>
      <c r="J851" s="11"/>
      <c r="K851" s="11"/>
      <c r="L851" s="11"/>
      <c r="M851" s="11"/>
      <c r="N851" s="11"/>
      <c r="O851" s="11"/>
      <c r="P851" s="11"/>
      <c r="Q851" s="11"/>
      <c r="R851" s="11"/>
      <c r="S851" s="11"/>
      <c r="T851" s="11"/>
      <c r="U851" s="11"/>
      <c r="V851" s="11"/>
      <c r="W851" s="11"/>
      <c r="X851" s="11"/>
      <c r="Y851" s="11"/>
      <c r="Z851" s="11"/>
      <c r="AA851" s="11"/>
      <c r="AB851" s="11"/>
      <c r="AC851" s="11"/>
      <c r="AD851" s="11"/>
      <c r="AE851" s="11"/>
      <c r="AF851" s="11"/>
      <c r="AG851" s="11"/>
      <c r="AH851" s="11"/>
      <c r="AI851" s="11"/>
      <c r="AJ851" s="11"/>
      <c r="AK851" s="11"/>
      <c r="AL851" s="11"/>
      <c r="AM851" s="11"/>
      <c r="AN851" s="11"/>
      <c r="AO851" s="11"/>
      <c r="AP851" s="11"/>
      <c r="AQ851" s="11"/>
      <c r="AR851" s="11"/>
      <c r="AS851" s="11"/>
      <c r="AT851" s="11"/>
      <c r="AU851" s="11"/>
      <c r="AV851" s="11"/>
      <c r="AW851" s="11"/>
      <c r="AX851" s="11"/>
      <c r="AY851" s="11"/>
      <c r="AZ851" s="11"/>
      <c r="BA851" s="11"/>
      <c r="BB851" s="11"/>
      <c r="BC851" s="11"/>
      <c r="BD851" s="11"/>
      <c r="BE851" s="11"/>
      <c r="BF851" s="11"/>
      <c r="BG851" s="11"/>
      <c r="BH851" s="11"/>
      <c r="BI851" s="11"/>
      <c r="BJ851" s="11"/>
      <c r="BK851" s="11"/>
      <c r="BL851" s="11"/>
      <c r="BM851" s="11"/>
      <c r="BN851" s="11"/>
      <c r="BO851" s="11"/>
      <c r="BP851" s="11"/>
      <c r="BQ851" s="11"/>
      <c r="BR851" s="11"/>
      <c r="BS851" s="11"/>
      <c r="BT851" s="11"/>
      <c r="BU851" s="11"/>
      <c r="BV851" s="11"/>
      <c r="BW851" s="11"/>
      <c r="BX851" s="11"/>
      <c r="BY851" s="11"/>
      <c r="BZ851" s="11"/>
      <c r="CA851" s="11"/>
      <c r="CB851" s="11"/>
      <c r="CC851" s="11"/>
      <c r="CD851" s="11"/>
    </row>
    <row r="852" spans="1:82" x14ac:dyDescent="0.2">
      <c r="A852" s="11"/>
      <c r="B852" s="11"/>
      <c r="C852" s="11"/>
      <c r="D852" s="11"/>
      <c r="E852" s="11"/>
      <c r="F852" s="11"/>
      <c r="G852" s="11"/>
      <c r="H852" s="11"/>
      <c r="I852" s="11"/>
      <c r="J852" s="11"/>
      <c r="K852" s="11"/>
      <c r="L852" s="11"/>
      <c r="M852" s="11"/>
      <c r="N852" s="11"/>
      <c r="O852" s="11"/>
      <c r="P852" s="11"/>
      <c r="Q852" s="11"/>
      <c r="R852" s="11"/>
      <c r="S852" s="11"/>
      <c r="T852" s="11"/>
      <c r="U852" s="11"/>
      <c r="V852" s="11"/>
      <c r="W852" s="11"/>
      <c r="X852" s="11"/>
      <c r="Y852" s="11"/>
      <c r="Z852" s="11"/>
      <c r="AA852" s="11"/>
      <c r="AB852" s="11"/>
      <c r="AC852" s="11"/>
      <c r="AD852" s="11"/>
      <c r="AE852" s="11"/>
      <c r="AF852" s="11"/>
      <c r="AG852" s="11"/>
      <c r="AH852" s="11"/>
      <c r="AI852" s="11"/>
      <c r="AJ852" s="11"/>
      <c r="AK852" s="11"/>
      <c r="AL852" s="11"/>
      <c r="AM852" s="11"/>
      <c r="AN852" s="11"/>
      <c r="AO852" s="11"/>
      <c r="AP852" s="11"/>
      <c r="AQ852" s="11"/>
      <c r="AR852" s="11"/>
      <c r="AS852" s="11"/>
      <c r="AT852" s="11"/>
      <c r="AU852" s="11"/>
      <c r="AV852" s="11"/>
      <c r="AW852" s="11"/>
      <c r="AX852" s="11"/>
      <c r="AY852" s="11"/>
      <c r="AZ852" s="11"/>
      <c r="BA852" s="11"/>
      <c r="BB852" s="11"/>
      <c r="BC852" s="11"/>
      <c r="BD852" s="11"/>
      <c r="BE852" s="11"/>
      <c r="BF852" s="11"/>
      <c r="BG852" s="11"/>
      <c r="BH852" s="11"/>
      <c r="BI852" s="11"/>
      <c r="BJ852" s="11"/>
      <c r="BK852" s="11"/>
      <c r="BL852" s="11"/>
      <c r="BM852" s="11"/>
      <c r="BN852" s="11"/>
      <c r="BO852" s="11"/>
      <c r="BP852" s="11"/>
      <c r="BQ852" s="11"/>
      <c r="BR852" s="11"/>
      <c r="BS852" s="11"/>
      <c r="BT852" s="11"/>
      <c r="BU852" s="11"/>
      <c r="BV852" s="11"/>
      <c r="BW852" s="11"/>
      <c r="BX852" s="11"/>
      <c r="BY852" s="11"/>
      <c r="BZ852" s="11"/>
      <c r="CA852" s="11"/>
      <c r="CB852" s="11"/>
      <c r="CC852" s="11"/>
      <c r="CD852" s="11"/>
    </row>
    <row r="853" spans="1:82" x14ac:dyDescent="0.2">
      <c r="A853" s="11"/>
      <c r="B853" s="11"/>
      <c r="C853" s="11"/>
      <c r="D853" s="11"/>
      <c r="E853" s="11"/>
      <c r="F853" s="11"/>
      <c r="G853" s="11"/>
      <c r="H853" s="11"/>
      <c r="I853" s="11"/>
      <c r="J853" s="11"/>
      <c r="K853" s="11"/>
      <c r="L853" s="11"/>
      <c r="M853" s="11"/>
      <c r="N853" s="11"/>
      <c r="O853" s="11"/>
      <c r="P853" s="11"/>
      <c r="Q853" s="11"/>
      <c r="R853" s="11"/>
      <c r="S853" s="11"/>
      <c r="T853" s="11"/>
      <c r="U853" s="11"/>
      <c r="V853" s="11"/>
      <c r="W853" s="11"/>
      <c r="X853" s="11"/>
      <c r="Y853" s="11"/>
      <c r="Z853" s="11"/>
      <c r="AA853" s="11"/>
      <c r="AB853" s="11"/>
      <c r="AC853" s="11"/>
      <c r="AD853" s="11"/>
      <c r="AE853" s="11"/>
      <c r="AF853" s="11"/>
      <c r="AG853" s="11"/>
      <c r="AH853" s="11"/>
      <c r="AI853" s="11"/>
      <c r="AJ853" s="11"/>
      <c r="AK853" s="11"/>
      <c r="AL853" s="11"/>
      <c r="AM853" s="11"/>
      <c r="AN853" s="11"/>
      <c r="AO853" s="11"/>
      <c r="AP853" s="11"/>
      <c r="AQ853" s="11"/>
      <c r="AR853" s="11"/>
      <c r="AS853" s="11"/>
      <c r="AT853" s="11"/>
      <c r="AU853" s="11"/>
      <c r="AV853" s="11"/>
      <c r="AW853" s="11"/>
      <c r="AX853" s="11"/>
      <c r="AY853" s="11"/>
      <c r="AZ853" s="11"/>
      <c r="BA853" s="11"/>
      <c r="BB853" s="11"/>
      <c r="BC853" s="11"/>
      <c r="BD853" s="11"/>
      <c r="BE853" s="11"/>
      <c r="BF853" s="11"/>
      <c r="BG853" s="11"/>
      <c r="BH853" s="11"/>
      <c r="BI853" s="11"/>
      <c r="BJ853" s="11"/>
      <c r="BK853" s="11"/>
      <c r="BL853" s="11"/>
      <c r="BM853" s="11"/>
      <c r="BN853" s="11"/>
      <c r="BO853" s="11"/>
      <c r="BP853" s="11"/>
      <c r="BQ853" s="11"/>
      <c r="BR853" s="11"/>
      <c r="BS853" s="11"/>
      <c r="BT853" s="11"/>
      <c r="BU853" s="11"/>
      <c r="BV853" s="11"/>
      <c r="BW853" s="11"/>
      <c r="BX853" s="11"/>
      <c r="BY853" s="11"/>
      <c r="BZ853" s="11"/>
      <c r="CA853" s="11"/>
      <c r="CB853" s="11"/>
      <c r="CC853" s="11"/>
      <c r="CD853" s="11"/>
    </row>
    <row r="854" spans="1:82" x14ac:dyDescent="0.2">
      <c r="A854" s="11"/>
      <c r="B854" s="11"/>
      <c r="C854" s="11"/>
      <c r="D854" s="11"/>
      <c r="E854" s="11"/>
      <c r="F854" s="11"/>
      <c r="G854" s="11"/>
      <c r="H854" s="11"/>
      <c r="I854" s="11"/>
      <c r="J854" s="11"/>
      <c r="K854" s="11"/>
      <c r="L854" s="11"/>
      <c r="M854" s="11"/>
      <c r="N854" s="11"/>
      <c r="O854" s="11"/>
      <c r="P854" s="11"/>
      <c r="Q854" s="11"/>
      <c r="R854" s="11"/>
      <c r="S854" s="11"/>
      <c r="T854" s="11"/>
      <c r="U854" s="11"/>
      <c r="V854" s="11"/>
      <c r="W854" s="11"/>
      <c r="X854" s="11"/>
      <c r="Y854" s="11"/>
      <c r="Z854" s="11"/>
      <c r="AA854" s="11"/>
      <c r="AB854" s="11"/>
      <c r="AC854" s="11"/>
      <c r="AD854" s="11"/>
      <c r="AE854" s="11"/>
      <c r="AF854" s="11"/>
      <c r="AG854" s="11"/>
      <c r="AH854" s="11"/>
      <c r="AI854" s="11"/>
      <c r="AJ854" s="11"/>
      <c r="AK854" s="11"/>
      <c r="AL854" s="11"/>
      <c r="AM854" s="11"/>
      <c r="AN854" s="11"/>
      <c r="AO854" s="11"/>
      <c r="AP854" s="11"/>
      <c r="AQ854" s="11"/>
      <c r="AR854" s="11"/>
      <c r="AS854" s="11"/>
      <c r="AT854" s="11"/>
      <c r="AU854" s="11"/>
      <c r="AV854" s="11"/>
      <c r="AW854" s="11"/>
      <c r="AX854" s="11"/>
      <c r="AY854" s="11"/>
      <c r="AZ854" s="11"/>
      <c r="BA854" s="11"/>
      <c r="BB854" s="11"/>
      <c r="BC854" s="11"/>
      <c r="BD854" s="11"/>
      <c r="BE854" s="11"/>
      <c r="BF854" s="11"/>
      <c r="BG854" s="11"/>
      <c r="BH854" s="11"/>
      <c r="BI854" s="11"/>
      <c r="BJ854" s="11"/>
      <c r="BK854" s="11"/>
      <c r="BL854" s="11"/>
      <c r="BM854" s="11"/>
      <c r="BN854" s="11"/>
      <c r="BO854" s="11"/>
      <c r="BP854" s="11"/>
      <c r="BQ854" s="11"/>
      <c r="BR854" s="11"/>
      <c r="BS854" s="11"/>
      <c r="BT854" s="11"/>
      <c r="BU854" s="11"/>
      <c r="BV854" s="11"/>
      <c r="BW854" s="11"/>
      <c r="BX854" s="11"/>
      <c r="BY854" s="11"/>
      <c r="BZ854" s="11"/>
      <c r="CA854" s="11"/>
      <c r="CB854" s="11"/>
      <c r="CC854" s="11"/>
      <c r="CD854" s="11"/>
    </row>
    <row r="855" spans="1:82" x14ac:dyDescent="0.2">
      <c r="A855" s="11"/>
      <c r="B855" s="11"/>
      <c r="C855" s="11"/>
      <c r="D855" s="11"/>
      <c r="E855" s="11"/>
      <c r="F855" s="11"/>
      <c r="G855" s="11"/>
      <c r="H855" s="11"/>
      <c r="I855" s="11"/>
      <c r="J855" s="11"/>
      <c r="K855" s="11"/>
      <c r="L855" s="11"/>
      <c r="M855" s="11"/>
      <c r="N855" s="11"/>
      <c r="O855" s="11"/>
      <c r="P855" s="11"/>
      <c r="Q855" s="11"/>
      <c r="R855" s="11"/>
      <c r="S855" s="11"/>
      <c r="T855" s="11"/>
      <c r="U855" s="11"/>
      <c r="V855" s="11"/>
      <c r="W855" s="11"/>
      <c r="X855" s="11"/>
      <c r="Y855" s="11"/>
      <c r="Z855" s="11"/>
      <c r="AA855" s="11"/>
      <c r="AB855" s="11"/>
      <c r="AC855" s="11"/>
      <c r="AD855" s="11"/>
      <c r="AE855" s="11"/>
      <c r="AF855" s="11"/>
      <c r="AG855" s="11"/>
      <c r="AH855" s="11"/>
      <c r="AI855" s="11"/>
      <c r="AJ855" s="11"/>
      <c r="AK855" s="11"/>
      <c r="AL855" s="11"/>
      <c r="AM855" s="11"/>
      <c r="AN855" s="11"/>
      <c r="AO855" s="11"/>
      <c r="AP855" s="11"/>
      <c r="AQ855" s="11"/>
      <c r="AR855" s="11"/>
      <c r="AS855" s="11"/>
      <c r="AT855" s="11"/>
      <c r="AU855" s="11"/>
      <c r="AV855" s="11"/>
      <c r="AW855" s="11"/>
      <c r="AX855" s="11"/>
      <c r="AY855" s="11"/>
      <c r="AZ855" s="11"/>
      <c r="BA855" s="11"/>
      <c r="BB855" s="11"/>
      <c r="BC855" s="11"/>
      <c r="BD855" s="11"/>
      <c r="BE855" s="11"/>
      <c r="BF855" s="11"/>
      <c r="BG855" s="11"/>
      <c r="BH855" s="11"/>
      <c r="BI855" s="11"/>
      <c r="BJ855" s="11"/>
      <c r="BK855" s="11"/>
      <c r="BL855" s="11"/>
      <c r="BM855" s="11"/>
      <c r="BN855" s="11"/>
      <c r="BO855" s="11"/>
      <c r="BP855" s="11"/>
      <c r="BQ855" s="11"/>
      <c r="BR855" s="11"/>
      <c r="BS855" s="11"/>
      <c r="BT855" s="11"/>
      <c r="BU855" s="11"/>
      <c r="BV855" s="11"/>
      <c r="BW855" s="11"/>
      <c r="BX855" s="11"/>
      <c r="BY855" s="11"/>
      <c r="BZ855" s="11"/>
      <c r="CA855" s="11"/>
      <c r="CB855" s="11"/>
      <c r="CC855" s="11"/>
      <c r="CD855" s="11"/>
    </row>
    <row r="856" spans="1:82" x14ac:dyDescent="0.2">
      <c r="A856" s="11"/>
      <c r="B856" s="11"/>
      <c r="C856" s="11"/>
      <c r="D856" s="11"/>
      <c r="E856" s="11"/>
      <c r="F856" s="11"/>
      <c r="G856" s="11"/>
      <c r="H856" s="11"/>
      <c r="I856" s="11"/>
      <c r="J856" s="11"/>
      <c r="K856" s="11"/>
      <c r="L856" s="11"/>
      <c r="M856" s="11"/>
      <c r="N856" s="11"/>
      <c r="O856" s="11"/>
      <c r="P856" s="11"/>
      <c r="Q856" s="11"/>
      <c r="R856" s="11"/>
      <c r="S856" s="11"/>
      <c r="T856" s="11"/>
      <c r="U856" s="11"/>
      <c r="V856" s="11"/>
      <c r="W856" s="11"/>
      <c r="X856" s="11"/>
      <c r="Y856" s="11"/>
      <c r="Z856" s="11"/>
      <c r="AA856" s="11"/>
      <c r="AB856" s="11"/>
      <c r="AC856" s="11"/>
      <c r="AD856" s="11"/>
      <c r="AE856" s="11"/>
      <c r="AF856" s="11"/>
      <c r="AG856" s="11"/>
      <c r="AH856" s="11"/>
      <c r="AI856" s="11"/>
      <c r="AJ856" s="11"/>
      <c r="AK856" s="11"/>
      <c r="AL856" s="11"/>
      <c r="AM856" s="11"/>
      <c r="AN856" s="11"/>
      <c r="AO856" s="11"/>
      <c r="AP856" s="11"/>
      <c r="AQ856" s="11"/>
      <c r="AR856" s="11"/>
      <c r="AS856" s="11"/>
      <c r="AT856" s="11"/>
      <c r="AU856" s="11"/>
      <c r="AV856" s="11"/>
      <c r="AW856" s="11"/>
      <c r="AX856" s="11"/>
      <c r="AY856" s="11"/>
      <c r="AZ856" s="11"/>
      <c r="BA856" s="11"/>
      <c r="BB856" s="11"/>
      <c r="BC856" s="11"/>
      <c r="BD856" s="11"/>
      <c r="BE856" s="11"/>
      <c r="BF856" s="11"/>
      <c r="BG856" s="11"/>
      <c r="BH856" s="11"/>
      <c r="BI856" s="11"/>
      <c r="BJ856" s="11"/>
      <c r="BK856" s="11"/>
      <c r="BL856" s="11"/>
      <c r="BM856" s="11"/>
      <c r="BN856" s="11"/>
      <c r="BO856" s="11"/>
      <c r="BP856" s="11"/>
      <c r="BQ856" s="11"/>
      <c r="BR856" s="11"/>
      <c r="BS856" s="11"/>
      <c r="BT856" s="11"/>
      <c r="BU856" s="11"/>
      <c r="BV856" s="11"/>
      <c r="BW856" s="11"/>
      <c r="BX856" s="11"/>
      <c r="BY856" s="11"/>
      <c r="BZ856" s="11"/>
      <c r="CA856" s="11"/>
      <c r="CB856" s="11"/>
      <c r="CC856" s="11"/>
      <c r="CD856" s="11"/>
    </row>
    <row r="857" spans="1:82" x14ac:dyDescent="0.2">
      <c r="A857" s="11"/>
      <c r="B857" s="11"/>
      <c r="C857" s="11"/>
      <c r="D857" s="11"/>
      <c r="E857" s="11"/>
      <c r="F857" s="11"/>
      <c r="G857" s="11"/>
      <c r="H857" s="11"/>
      <c r="I857" s="11"/>
      <c r="J857" s="11"/>
      <c r="K857" s="11"/>
      <c r="L857" s="11"/>
      <c r="M857" s="11"/>
      <c r="N857" s="11"/>
      <c r="O857" s="11"/>
      <c r="P857" s="11"/>
      <c r="Q857" s="11"/>
      <c r="R857" s="11"/>
      <c r="S857" s="11"/>
      <c r="T857" s="11"/>
      <c r="U857" s="11"/>
      <c r="V857" s="11"/>
      <c r="W857" s="11"/>
      <c r="X857" s="11"/>
      <c r="Y857" s="11"/>
      <c r="Z857" s="11"/>
      <c r="AA857" s="11"/>
      <c r="AB857" s="11"/>
      <c r="AC857" s="11"/>
      <c r="AD857" s="11"/>
      <c r="AE857" s="11"/>
      <c r="AF857" s="11"/>
      <c r="AG857" s="11"/>
      <c r="AH857" s="11"/>
      <c r="AI857" s="11"/>
      <c r="AJ857" s="11"/>
      <c r="AK857" s="11"/>
      <c r="AL857" s="11"/>
      <c r="AM857" s="11"/>
      <c r="AN857" s="11"/>
      <c r="AO857" s="11"/>
      <c r="AP857" s="11"/>
      <c r="AQ857" s="11"/>
      <c r="AR857" s="11"/>
      <c r="AS857" s="11"/>
      <c r="AT857" s="11"/>
      <c r="AU857" s="11"/>
      <c r="AV857" s="11"/>
      <c r="AW857" s="11"/>
      <c r="AX857" s="11"/>
      <c r="AY857" s="11"/>
      <c r="AZ857" s="11"/>
      <c r="BA857" s="11"/>
      <c r="BB857" s="11"/>
      <c r="BC857" s="11"/>
      <c r="BD857" s="11"/>
      <c r="BE857" s="11"/>
      <c r="BF857" s="11"/>
      <c r="BG857" s="11"/>
      <c r="BH857" s="11"/>
      <c r="BI857" s="11"/>
      <c r="BJ857" s="11"/>
      <c r="BK857" s="11"/>
      <c r="BL857" s="11"/>
      <c r="BM857" s="11"/>
      <c r="BN857" s="11"/>
      <c r="BO857" s="11"/>
      <c r="BP857" s="11"/>
      <c r="BQ857" s="11"/>
      <c r="BR857" s="11"/>
      <c r="BS857" s="11"/>
      <c r="BT857" s="11"/>
      <c r="BU857" s="11"/>
      <c r="BV857" s="11"/>
      <c r="BW857" s="11"/>
      <c r="BX857" s="11"/>
      <c r="BY857" s="11"/>
      <c r="BZ857" s="11"/>
      <c r="CA857" s="11"/>
      <c r="CB857" s="11"/>
      <c r="CC857" s="11"/>
      <c r="CD857" s="11"/>
    </row>
    <row r="858" spans="1:82" x14ac:dyDescent="0.2">
      <c r="A858" s="11"/>
      <c r="B858" s="11"/>
      <c r="C858" s="11"/>
      <c r="D858" s="11"/>
      <c r="E858" s="11"/>
      <c r="F858" s="11"/>
      <c r="G858" s="11"/>
      <c r="H858" s="11"/>
      <c r="I858" s="11"/>
      <c r="J858" s="11"/>
      <c r="K858" s="11"/>
      <c r="L858" s="11"/>
      <c r="M858" s="11"/>
      <c r="N858" s="11"/>
      <c r="O858" s="11"/>
      <c r="P858" s="11"/>
      <c r="Q858" s="11"/>
      <c r="R858" s="11"/>
      <c r="S858" s="11"/>
      <c r="T858" s="11"/>
      <c r="U858" s="11"/>
      <c r="V858" s="11"/>
      <c r="W858" s="11"/>
      <c r="X858" s="11"/>
      <c r="Y858" s="11"/>
      <c r="Z858" s="11"/>
      <c r="AA858" s="11"/>
      <c r="AB858" s="11"/>
      <c r="AC858" s="11"/>
      <c r="AD858" s="11"/>
      <c r="AE858" s="11"/>
      <c r="AF858" s="11"/>
      <c r="AG858" s="11"/>
      <c r="AH858" s="11"/>
      <c r="AI858" s="11"/>
      <c r="AJ858" s="11"/>
      <c r="AK858" s="11"/>
      <c r="AL858" s="11"/>
      <c r="AM858" s="11"/>
      <c r="AN858" s="11"/>
      <c r="AO858" s="11"/>
      <c r="AP858" s="11"/>
      <c r="AQ858" s="11"/>
      <c r="AR858" s="11"/>
      <c r="AS858" s="11"/>
      <c r="AT858" s="11"/>
      <c r="AU858" s="11"/>
      <c r="AV858" s="11"/>
      <c r="AW858" s="11"/>
      <c r="AX858" s="11"/>
      <c r="AY858" s="11"/>
      <c r="AZ858" s="11"/>
      <c r="BA858" s="11"/>
      <c r="BB858" s="11"/>
      <c r="BC858" s="11"/>
      <c r="BD858" s="11"/>
      <c r="BE858" s="11"/>
      <c r="BF858" s="11"/>
      <c r="BG858" s="11"/>
      <c r="BH858" s="11"/>
      <c r="BI858" s="11"/>
      <c r="BJ858" s="11"/>
      <c r="BK858" s="11"/>
      <c r="BL858" s="11"/>
      <c r="BM858" s="11"/>
      <c r="BN858" s="11"/>
      <c r="BO858" s="11"/>
      <c r="BP858" s="11"/>
      <c r="BQ858" s="11"/>
      <c r="BR858" s="11"/>
      <c r="BS858" s="11"/>
      <c r="BT858" s="11"/>
      <c r="BU858" s="11"/>
      <c r="BV858" s="11"/>
      <c r="BW858" s="11"/>
      <c r="BX858" s="11"/>
      <c r="BY858" s="11"/>
      <c r="BZ858" s="11"/>
      <c r="CA858" s="11"/>
      <c r="CB858" s="11"/>
      <c r="CC858" s="11"/>
      <c r="CD858" s="11"/>
    </row>
    <row r="859" spans="1:82" x14ac:dyDescent="0.2">
      <c r="A859" s="11"/>
      <c r="B859" s="11"/>
      <c r="C859" s="11"/>
      <c r="D859" s="11"/>
      <c r="E859" s="11"/>
      <c r="F859" s="11"/>
      <c r="G859" s="11"/>
      <c r="H859" s="11"/>
      <c r="I859" s="11"/>
      <c r="J859" s="11"/>
      <c r="K859" s="11"/>
      <c r="L859" s="11"/>
      <c r="M859" s="11"/>
      <c r="N859" s="11"/>
      <c r="O859" s="11"/>
      <c r="P859" s="11"/>
      <c r="Q859" s="11"/>
      <c r="R859" s="11"/>
      <c r="S859" s="11"/>
      <c r="T859" s="11"/>
      <c r="U859" s="11"/>
      <c r="V859" s="11"/>
      <c r="W859" s="11"/>
      <c r="X859" s="11"/>
      <c r="Y859" s="11"/>
      <c r="Z859" s="11"/>
      <c r="AA859" s="11"/>
      <c r="AB859" s="11"/>
      <c r="AC859" s="11"/>
      <c r="AD859" s="11"/>
      <c r="AE859" s="11"/>
      <c r="AF859" s="11"/>
      <c r="AG859" s="11"/>
      <c r="AH859" s="11"/>
      <c r="AI859" s="11"/>
      <c r="AJ859" s="11"/>
      <c r="AK859" s="11"/>
      <c r="AL859" s="11"/>
      <c r="AM859" s="11"/>
      <c r="AN859" s="11"/>
      <c r="AO859" s="11"/>
      <c r="AP859" s="11"/>
      <c r="AQ859" s="11"/>
      <c r="AR859" s="11"/>
      <c r="AS859" s="11"/>
      <c r="AT859" s="11"/>
      <c r="AU859" s="11"/>
      <c r="AV859" s="11"/>
      <c r="AW859" s="11"/>
      <c r="AX859" s="11"/>
      <c r="AY859" s="11"/>
      <c r="AZ859" s="11"/>
      <c r="BA859" s="11"/>
      <c r="BB859" s="11"/>
      <c r="BC859" s="11"/>
      <c r="BD859" s="11"/>
      <c r="BE859" s="11"/>
      <c r="BF859" s="11"/>
      <c r="BG859" s="11"/>
      <c r="BH859" s="11"/>
      <c r="BI859" s="11"/>
      <c r="BJ859" s="11"/>
      <c r="BK859" s="11"/>
      <c r="BL859" s="11"/>
      <c r="BM859" s="11"/>
      <c r="BN859" s="11"/>
      <c r="BO859" s="11"/>
      <c r="BP859" s="11"/>
      <c r="BQ859" s="11"/>
      <c r="BR859" s="11"/>
      <c r="BS859" s="11"/>
      <c r="BT859" s="11"/>
      <c r="BU859" s="11"/>
      <c r="BV859" s="11"/>
      <c r="BW859" s="11"/>
      <c r="BX859" s="11"/>
      <c r="BY859" s="11"/>
      <c r="BZ859" s="11"/>
      <c r="CA859" s="11"/>
      <c r="CB859" s="11"/>
      <c r="CC859" s="11"/>
      <c r="CD859" s="11"/>
    </row>
    <row r="860" spans="1:82" x14ac:dyDescent="0.2">
      <c r="A860" s="11"/>
      <c r="B860" s="11"/>
      <c r="C860" s="11"/>
      <c r="D860" s="11"/>
      <c r="E860" s="11"/>
      <c r="F860" s="11"/>
      <c r="G860" s="11"/>
      <c r="H860" s="11"/>
      <c r="I860" s="11"/>
      <c r="J860" s="11"/>
      <c r="K860" s="11"/>
      <c r="L860" s="11"/>
      <c r="M860" s="11"/>
      <c r="N860" s="11"/>
      <c r="O860" s="11"/>
      <c r="P860" s="11"/>
      <c r="Q860" s="11"/>
      <c r="R860" s="11"/>
      <c r="S860" s="11"/>
      <c r="T860" s="11"/>
      <c r="U860" s="11"/>
      <c r="V860" s="11"/>
      <c r="W860" s="11"/>
      <c r="X860" s="11"/>
      <c r="Y860" s="11"/>
      <c r="Z860" s="11"/>
      <c r="AA860" s="11"/>
      <c r="AB860" s="11"/>
      <c r="AC860" s="11"/>
      <c r="AD860" s="11"/>
      <c r="AE860" s="11"/>
      <c r="AF860" s="11"/>
      <c r="AG860" s="11"/>
      <c r="AH860" s="11"/>
      <c r="AI860" s="11"/>
      <c r="AJ860" s="11"/>
      <c r="AK860" s="11"/>
      <c r="AL860" s="11"/>
      <c r="AM860" s="11"/>
      <c r="AN860" s="11"/>
      <c r="AO860" s="11"/>
      <c r="AP860" s="11"/>
      <c r="AQ860" s="11"/>
      <c r="AR860" s="11"/>
      <c r="AS860" s="11"/>
      <c r="AT860" s="11"/>
      <c r="AU860" s="11"/>
      <c r="AV860" s="11"/>
      <c r="AW860" s="11"/>
      <c r="AX860" s="11"/>
      <c r="AY860" s="11"/>
      <c r="AZ860" s="11"/>
      <c r="BA860" s="11"/>
      <c r="BB860" s="11"/>
      <c r="BC860" s="11"/>
      <c r="BD860" s="11"/>
      <c r="BE860" s="11"/>
      <c r="BF860" s="11"/>
      <c r="BG860" s="11"/>
      <c r="BH860" s="11"/>
      <c r="BI860" s="11"/>
      <c r="BJ860" s="11"/>
      <c r="BK860" s="11"/>
      <c r="BL860" s="11"/>
      <c r="BM860" s="11"/>
      <c r="BN860" s="11"/>
      <c r="BO860" s="11"/>
      <c r="BP860" s="11"/>
      <c r="BQ860" s="11"/>
      <c r="BR860" s="11"/>
      <c r="BS860" s="11"/>
      <c r="BT860" s="11"/>
      <c r="BU860" s="11"/>
      <c r="BV860" s="11"/>
      <c r="BW860" s="11"/>
      <c r="BX860" s="11"/>
      <c r="BY860" s="11"/>
      <c r="BZ860" s="11"/>
      <c r="CA860" s="11"/>
      <c r="CB860" s="11"/>
      <c r="CC860" s="11"/>
      <c r="CD860" s="11"/>
    </row>
    <row r="861" spans="1:82" x14ac:dyDescent="0.2">
      <c r="A861" s="11"/>
      <c r="B861" s="11"/>
      <c r="C861" s="11"/>
      <c r="D861" s="11"/>
      <c r="E861" s="11"/>
      <c r="F861" s="11"/>
      <c r="G861" s="11"/>
      <c r="H861" s="11"/>
      <c r="I861" s="11"/>
      <c r="J861" s="11"/>
      <c r="K861" s="11"/>
      <c r="L861" s="11"/>
      <c r="M861" s="11"/>
      <c r="N861" s="11"/>
      <c r="O861" s="11"/>
      <c r="P861" s="11"/>
      <c r="Q861" s="11"/>
      <c r="R861" s="11"/>
      <c r="S861" s="11"/>
      <c r="T861" s="11"/>
      <c r="U861" s="11"/>
      <c r="V861" s="11"/>
      <c r="W861" s="11"/>
      <c r="X861" s="11"/>
      <c r="Y861" s="11"/>
      <c r="Z861" s="11"/>
      <c r="AA861" s="11"/>
      <c r="AB861" s="11"/>
      <c r="AC861" s="11"/>
      <c r="AD861" s="11"/>
      <c r="AE861" s="11"/>
      <c r="AF861" s="11"/>
      <c r="AG861" s="11"/>
      <c r="AH861" s="11"/>
      <c r="AI861" s="11"/>
      <c r="AJ861" s="11"/>
      <c r="AK861" s="11"/>
      <c r="AL861" s="11"/>
      <c r="AM861" s="11"/>
      <c r="AN861" s="11"/>
      <c r="AO861" s="11"/>
      <c r="AP861" s="11"/>
      <c r="AQ861" s="11"/>
      <c r="AR861" s="11"/>
      <c r="AS861" s="11"/>
      <c r="AT861" s="11"/>
      <c r="AU861" s="11"/>
      <c r="AV861" s="11"/>
      <c r="AW861" s="11"/>
      <c r="AX861" s="11"/>
      <c r="AY861" s="11"/>
      <c r="AZ861" s="11"/>
      <c r="BA861" s="11"/>
      <c r="BB861" s="11"/>
      <c r="BC861" s="11"/>
      <c r="BD861" s="11"/>
      <c r="BE861" s="11"/>
      <c r="BF861" s="11"/>
      <c r="BG861" s="11"/>
      <c r="BH861" s="11"/>
      <c r="BI861" s="11"/>
      <c r="BJ861" s="11"/>
      <c r="BK861" s="11"/>
      <c r="BL861" s="11"/>
      <c r="BM861" s="11"/>
      <c r="BN861" s="11"/>
      <c r="BO861" s="11"/>
      <c r="BP861" s="11"/>
      <c r="BQ861" s="11"/>
      <c r="BR861" s="11"/>
      <c r="BS861" s="11"/>
      <c r="BT861" s="11"/>
      <c r="BU861" s="11"/>
      <c r="BV861" s="11"/>
      <c r="BW861" s="11"/>
      <c r="BX861" s="11"/>
      <c r="BY861" s="11"/>
      <c r="BZ861" s="11"/>
      <c r="CA861" s="11"/>
      <c r="CB861" s="11"/>
      <c r="CC861" s="11"/>
      <c r="CD861" s="11"/>
    </row>
    <row r="862" spans="1:82" x14ac:dyDescent="0.2">
      <c r="A862" s="11"/>
      <c r="B862" s="11"/>
      <c r="C862" s="11"/>
      <c r="D862" s="11"/>
      <c r="E862" s="11"/>
      <c r="F862" s="11"/>
      <c r="G862" s="11"/>
      <c r="H862" s="11"/>
      <c r="I862" s="11"/>
      <c r="J862" s="11"/>
      <c r="K862" s="11"/>
      <c r="L862" s="11"/>
      <c r="M862" s="11"/>
      <c r="N862" s="11"/>
      <c r="O862" s="11"/>
      <c r="P862" s="11"/>
      <c r="Q862" s="11"/>
      <c r="R862" s="11"/>
      <c r="S862" s="11"/>
      <c r="T862" s="11"/>
      <c r="U862" s="11"/>
      <c r="V862" s="11"/>
      <c r="W862" s="11"/>
      <c r="X862" s="11"/>
      <c r="Y862" s="11"/>
      <c r="Z862" s="11"/>
      <c r="AA862" s="11"/>
      <c r="AB862" s="11"/>
      <c r="AC862" s="11"/>
      <c r="AD862" s="11"/>
      <c r="AE862" s="11"/>
      <c r="AF862" s="11"/>
      <c r="AG862" s="11"/>
      <c r="AH862" s="11"/>
      <c r="AI862" s="11"/>
      <c r="AJ862" s="11"/>
      <c r="AK862" s="11"/>
      <c r="AL862" s="11"/>
      <c r="AM862" s="11"/>
      <c r="AN862" s="11"/>
      <c r="AO862" s="11"/>
      <c r="AP862" s="11"/>
      <c r="AQ862" s="11"/>
      <c r="AR862" s="11"/>
      <c r="AS862" s="11"/>
      <c r="AT862" s="11"/>
      <c r="AU862" s="11"/>
      <c r="AV862" s="11"/>
      <c r="AW862" s="11"/>
      <c r="AX862" s="11"/>
      <c r="AY862" s="11"/>
      <c r="AZ862" s="11"/>
      <c r="BA862" s="11"/>
      <c r="BB862" s="11"/>
      <c r="BC862" s="11"/>
      <c r="BD862" s="11"/>
      <c r="BE862" s="11"/>
      <c r="BF862" s="11"/>
      <c r="BG862" s="11"/>
      <c r="BH862" s="11"/>
      <c r="BI862" s="11"/>
      <c r="BJ862" s="11"/>
      <c r="BK862" s="11"/>
      <c r="BL862" s="11"/>
      <c r="BM862" s="11"/>
      <c r="BN862" s="11"/>
      <c r="BO862" s="11"/>
      <c r="BP862" s="11"/>
      <c r="BQ862" s="11"/>
      <c r="BR862" s="11"/>
      <c r="BS862" s="11"/>
      <c r="BT862" s="11"/>
      <c r="BU862" s="11"/>
      <c r="BV862" s="11"/>
      <c r="BW862" s="11"/>
      <c r="BX862" s="11"/>
      <c r="BY862" s="11"/>
      <c r="BZ862" s="11"/>
      <c r="CA862" s="11"/>
      <c r="CB862" s="11"/>
      <c r="CC862" s="11"/>
      <c r="CD862" s="11"/>
    </row>
    <row r="863" spans="1:82" x14ac:dyDescent="0.2">
      <c r="A863" s="11"/>
      <c r="B863" s="11"/>
      <c r="C863" s="11"/>
      <c r="D863" s="11"/>
      <c r="E863" s="11"/>
      <c r="F863" s="11"/>
      <c r="G863" s="11"/>
      <c r="H863" s="11"/>
      <c r="I863" s="11"/>
      <c r="J863" s="11"/>
      <c r="K863" s="11"/>
      <c r="L863" s="11"/>
      <c r="M863" s="11"/>
      <c r="N863" s="11"/>
      <c r="O863" s="11"/>
      <c r="P863" s="11"/>
      <c r="Q863" s="11"/>
      <c r="R863" s="11"/>
      <c r="S863" s="11"/>
      <c r="T863" s="11"/>
      <c r="U863" s="11"/>
      <c r="V863" s="11"/>
      <c r="W863" s="11"/>
      <c r="X863" s="11"/>
      <c r="Y863" s="11"/>
      <c r="Z863" s="11"/>
      <c r="AA863" s="11"/>
      <c r="AB863" s="11"/>
      <c r="AC863" s="11"/>
      <c r="AD863" s="11"/>
      <c r="AE863" s="11"/>
      <c r="AF863" s="11"/>
      <c r="AG863" s="11"/>
      <c r="AH863" s="11"/>
      <c r="AI863" s="11"/>
      <c r="AJ863" s="11"/>
      <c r="AK863" s="11"/>
      <c r="AL863" s="11"/>
      <c r="AM863" s="11"/>
      <c r="AN863" s="11"/>
      <c r="AO863" s="11"/>
      <c r="AP863" s="11"/>
      <c r="AQ863" s="11"/>
      <c r="AR863" s="11"/>
      <c r="AS863" s="11"/>
      <c r="AT863" s="11"/>
      <c r="AU863" s="11"/>
      <c r="AV863" s="11"/>
      <c r="AW863" s="11"/>
      <c r="AX863" s="11"/>
      <c r="AY863" s="11"/>
      <c r="AZ863" s="11"/>
      <c r="BA863" s="11"/>
      <c r="BB863" s="11"/>
      <c r="BC863" s="11"/>
      <c r="BD863" s="11"/>
      <c r="BE863" s="11"/>
      <c r="BF863" s="11"/>
      <c r="BG863" s="11"/>
      <c r="BH863" s="11"/>
      <c r="BI863" s="11"/>
      <c r="BJ863" s="11"/>
      <c r="BK863" s="11"/>
      <c r="BL863" s="11"/>
      <c r="BM863" s="11"/>
      <c r="BN863" s="11"/>
      <c r="BO863" s="11"/>
      <c r="BP863" s="11"/>
      <c r="BQ863" s="11"/>
      <c r="BR863" s="11"/>
      <c r="BS863" s="11"/>
      <c r="BT863" s="11"/>
      <c r="BU863" s="11"/>
      <c r="BV863" s="11"/>
      <c r="BW863" s="11"/>
      <c r="BX863" s="11"/>
      <c r="BY863" s="11"/>
      <c r="BZ863" s="11"/>
      <c r="CA863" s="11"/>
      <c r="CB863" s="11"/>
      <c r="CC863" s="11"/>
      <c r="CD863" s="11"/>
    </row>
    <row r="864" spans="1:82" x14ac:dyDescent="0.2">
      <c r="A864" s="11"/>
      <c r="B864" s="11"/>
      <c r="C864" s="11"/>
      <c r="D864" s="11"/>
      <c r="E864" s="11"/>
      <c r="F864" s="11"/>
      <c r="G864" s="11"/>
      <c r="H864" s="11"/>
      <c r="I864" s="11"/>
      <c r="J864" s="11"/>
      <c r="K864" s="11"/>
      <c r="L864" s="11"/>
      <c r="M864" s="11"/>
      <c r="N864" s="11"/>
      <c r="O864" s="11"/>
      <c r="P864" s="11"/>
      <c r="Q864" s="11"/>
      <c r="R864" s="11"/>
      <c r="S864" s="11"/>
      <c r="T864" s="11"/>
      <c r="U864" s="11"/>
      <c r="V864" s="11"/>
      <c r="W864" s="11"/>
      <c r="X864" s="11"/>
      <c r="Y864" s="11"/>
      <c r="Z864" s="11"/>
      <c r="AA864" s="11"/>
      <c r="AB864" s="11"/>
      <c r="AC864" s="11"/>
      <c r="AD864" s="11"/>
      <c r="AE864" s="11"/>
      <c r="AF864" s="11"/>
      <c r="AG864" s="11"/>
      <c r="AH864" s="11"/>
      <c r="AI864" s="11"/>
      <c r="AJ864" s="11"/>
      <c r="AK864" s="11"/>
      <c r="AL864" s="11"/>
      <c r="AM864" s="11"/>
      <c r="AN864" s="11"/>
      <c r="AO864" s="11"/>
      <c r="AP864" s="11"/>
      <c r="AQ864" s="11"/>
      <c r="AR864" s="11"/>
      <c r="AS864" s="11"/>
      <c r="AT864" s="11"/>
      <c r="AU864" s="11"/>
      <c r="AV864" s="11"/>
      <c r="AW864" s="11"/>
      <c r="AX864" s="11"/>
      <c r="AY864" s="11"/>
      <c r="AZ864" s="11"/>
      <c r="BA864" s="11"/>
      <c r="BB864" s="11"/>
      <c r="BC864" s="11"/>
      <c r="BD864" s="11"/>
      <c r="BE864" s="11"/>
      <c r="BF864" s="11"/>
      <c r="BG864" s="11"/>
      <c r="BH864" s="11"/>
      <c r="BI864" s="11"/>
      <c r="BJ864" s="11"/>
      <c r="BK864" s="11"/>
      <c r="BL864" s="11"/>
      <c r="BM864" s="11"/>
      <c r="BN864" s="11"/>
      <c r="BO864" s="11"/>
      <c r="BP864" s="11"/>
      <c r="BQ864" s="11"/>
      <c r="BR864" s="11"/>
      <c r="BS864" s="11"/>
      <c r="BT864" s="11"/>
      <c r="BU864" s="11"/>
      <c r="BV864" s="11"/>
      <c r="BW864" s="11"/>
      <c r="BX864" s="11"/>
      <c r="BY864" s="11"/>
      <c r="BZ864" s="11"/>
      <c r="CA864" s="11"/>
      <c r="CB864" s="11"/>
      <c r="CC864" s="11"/>
      <c r="CD864" s="11"/>
    </row>
    <row r="865" spans="1:82" x14ac:dyDescent="0.2">
      <c r="A865" s="11"/>
      <c r="B865" s="11"/>
      <c r="C865" s="11"/>
      <c r="D865" s="11"/>
      <c r="E865" s="11"/>
      <c r="F865" s="11"/>
      <c r="G865" s="11"/>
      <c r="H865" s="11"/>
      <c r="I865" s="11"/>
      <c r="J865" s="11"/>
      <c r="K865" s="11"/>
      <c r="L865" s="11"/>
      <c r="M865" s="11"/>
      <c r="N865" s="11"/>
      <c r="O865" s="11"/>
      <c r="P865" s="11"/>
      <c r="Q865" s="11"/>
      <c r="R865" s="11"/>
      <c r="S865" s="11"/>
      <c r="T865" s="11"/>
      <c r="U865" s="11"/>
      <c r="V865" s="11"/>
      <c r="W865" s="11"/>
      <c r="X865" s="11"/>
      <c r="Y865" s="11"/>
      <c r="Z865" s="11"/>
      <c r="AA865" s="11"/>
      <c r="AB865" s="11"/>
      <c r="AC865" s="11"/>
      <c r="AD865" s="11"/>
      <c r="AE865" s="11"/>
      <c r="AF865" s="11"/>
      <c r="AG865" s="11"/>
      <c r="AH865" s="11"/>
      <c r="AI865" s="11"/>
      <c r="AJ865" s="11"/>
      <c r="AK865" s="11"/>
      <c r="AL865" s="11"/>
      <c r="AM865" s="11"/>
      <c r="AN865" s="11"/>
      <c r="AO865" s="11"/>
      <c r="AP865" s="11"/>
      <c r="AQ865" s="11"/>
      <c r="AR865" s="11"/>
      <c r="AS865" s="11"/>
      <c r="AT865" s="11"/>
      <c r="AU865" s="11"/>
      <c r="AV865" s="11"/>
      <c r="AW865" s="11"/>
      <c r="AX865" s="11"/>
      <c r="AY865" s="11"/>
      <c r="AZ865" s="11"/>
      <c r="BA865" s="11"/>
      <c r="BB865" s="11"/>
      <c r="BC865" s="11"/>
      <c r="BD865" s="11"/>
      <c r="BE865" s="11"/>
      <c r="BF865" s="11"/>
      <c r="BG865" s="11"/>
      <c r="BH865" s="11"/>
      <c r="BI865" s="11"/>
      <c r="BJ865" s="11"/>
      <c r="BK865" s="11"/>
      <c r="BL865" s="11"/>
      <c r="BM865" s="11"/>
      <c r="BN865" s="11"/>
      <c r="BO865" s="11"/>
      <c r="BP865" s="11"/>
      <c r="BQ865" s="11"/>
      <c r="BR865" s="11"/>
      <c r="BS865" s="11"/>
      <c r="BT865" s="11"/>
      <c r="BU865" s="11"/>
      <c r="BV865" s="11"/>
      <c r="BW865" s="11"/>
      <c r="BX865" s="11"/>
      <c r="BY865" s="11"/>
      <c r="BZ865" s="11"/>
      <c r="CA865" s="11"/>
      <c r="CB865" s="11"/>
      <c r="CC865" s="11"/>
      <c r="CD865" s="11"/>
    </row>
    <row r="866" spans="1:82" x14ac:dyDescent="0.2">
      <c r="A866" s="11"/>
      <c r="B866" s="11"/>
      <c r="C866" s="11"/>
      <c r="D866" s="11"/>
      <c r="E866" s="11"/>
      <c r="F866" s="11"/>
      <c r="G866" s="11"/>
      <c r="H866" s="11"/>
      <c r="I866" s="11"/>
      <c r="J866" s="11"/>
      <c r="K866" s="11"/>
      <c r="L866" s="11"/>
      <c r="M866" s="11"/>
      <c r="N866" s="11"/>
      <c r="O866" s="11"/>
      <c r="P866" s="11"/>
      <c r="Q866" s="11"/>
      <c r="R866" s="11"/>
      <c r="S866" s="11"/>
      <c r="T866" s="11"/>
      <c r="U866" s="11"/>
      <c r="V866" s="11"/>
      <c r="W866" s="11"/>
      <c r="X866" s="11"/>
      <c r="Y866" s="11"/>
      <c r="Z866" s="11"/>
      <c r="AA866" s="11"/>
      <c r="AB866" s="11"/>
      <c r="AC866" s="11"/>
      <c r="AD866" s="11"/>
      <c r="AE866" s="11"/>
      <c r="AF866" s="11"/>
      <c r="AG866" s="11"/>
      <c r="AH866" s="11"/>
      <c r="AI866" s="11"/>
      <c r="AJ866" s="11"/>
      <c r="AK866" s="11"/>
      <c r="AL866" s="11"/>
      <c r="AM866" s="11"/>
      <c r="AN866" s="11"/>
      <c r="AO866" s="11"/>
      <c r="AP866" s="11"/>
      <c r="AQ866" s="11"/>
      <c r="AR866" s="11"/>
      <c r="AS866" s="11"/>
      <c r="AT866" s="11"/>
      <c r="AU866" s="11"/>
      <c r="AV866" s="11"/>
      <c r="AW866" s="11"/>
      <c r="AX866" s="11"/>
      <c r="AY866" s="11"/>
      <c r="AZ866" s="11"/>
      <c r="BA866" s="11"/>
      <c r="BB866" s="11"/>
      <c r="BC866" s="11"/>
      <c r="BD866" s="11"/>
      <c r="BE866" s="11"/>
      <c r="BF866" s="11"/>
      <c r="BG866" s="11"/>
      <c r="BH866" s="11"/>
      <c r="BI866" s="11"/>
      <c r="BJ866" s="11"/>
      <c r="BK866" s="11"/>
      <c r="BL866" s="11"/>
      <c r="BM866" s="11"/>
      <c r="BN866" s="11"/>
      <c r="BO866" s="11"/>
      <c r="BP866" s="11"/>
      <c r="BQ866" s="11"/>
      <c r="BR866" s="11"/>
      <c r="BS866" s="11"/>
      <c r="BT866" s="11"/>
      <c r="BU866" s="11"/>
      <c r="BV866" s="11"/>
      <c r="BW866" s="11"/>
      <c r="BX866" s="11"/>
      <c r="BY866" s="11"/>
      <c r="BZ866" s="11"/>
      <c r="CA866" s="11"/>
      <c r="CB866" s="11"/>
      <c r="CC866" s="11"/>
      <c r="CD866" s="11"/>
    </row>
    <row r="867" spans="1:82" x14ac:dyDescent="0.2">
      <c r="A867" s="11"/>
      <c r="B867" s="11"/>
      <c r="C867" s="11"/>
      <c r="D867" s="11"/>
      <c r="E867" s="11"/>
      <c r="F867" s="11"/>
      <c r="G867" s="11"/>
      <c r="H867" s="11"/>
      <c r="I867" s="11"/>
      <c r="J867" s="11"/>
      <c r="K867" s="11"/>
      <c r="L867" s="11"/>
      <c r="M867" s="11"/>
      <c r="N867" s="11"/>
      <c r="O867" s="11"/>
      <c r="P867" s="11"/>
      <c r="Q867" s="11"/>
      <c r="R867" s="11"/>
      <c r="S867" s="11"/>
      <c r="T867" s="11"/>
      <c r="U867" s="11"/>
      <c r="V867" s="11"/>
      <c r="W867" s="11"/>
      <c r="X867" s="11"/>
      <c r="Y867" s="11"/>
      <c r="Z867" s="11"/>
      <c r="AA867" s="11"/>
      <c r="AB867" s="11"/>
      <c r="AC867" s="11"/>
      <c r="AD867" s="11"/>
      <c r="AE867" s="11"/>
      <c r="AF867" s="11"/>
      <c r="AG867" s="11"/>
      <c r="AH867" s="11"/>
      <c r="AI867" s="11"/>
      <c r="AJ867" s="11"/>
      <c r="AK867" s="11"/>
      <c r="AL867" s="11"/>
      <c r="AM867" s="11"/>
      <c r="AN867" s="11"/>
      <c r="AO867" s="11"/>
      <c r="AP867" s="11"/>
      <c r="AQ867" s="11"/>
      <c r="AR867" s="11"/>
      <c r="AS867" s="11"/>
      <c r="AT867" s="11"/>
      <c r="AU867" s="11"/>
      <c r="AV867" s="11"/>
      <c r="AW867" s="11"/>
      <c r="AX867" s="11"/>
      <c r="AY867" s="11"/>
      <c r="AZ867" s="11"/>
      <c r="BA867" s="11"/>
      <c r="BB867" s="11"/>
      <c r="BC867" s="11"/>
      <c r="BD867" s="11"/>
      <c r="BE867" s="11"/>
      <c r="BF867" s="11"/>
      <c r="BG867" s="11"/>
      <c r="BH867" s="11"/>
      <c r="BI867" s="11"/>
      <c r="BJ867" s="11"/>
      <c r="BK867" s="11"/>
      <c r="BL867" s="11"/>
      <c r="BM867" s="11"/>
      <c r="BN867" s="11"/>
      <c r="BO867" s="11"/>
      <c r="BP867" s="11"/>
      <c r="BQ867" s="11"/>
      <c r="BR867" s="11"/>
      <c r="BS867" s="11"/>
      <c r="BT867" s="11"/>
      <c r="BU867" s="11"/>
      <c r="BV867" s="11"/>
      <c r="BW867" s="11"/>
      <c r="BX867" s="11"/>
      <c r="BY867" s="11"/>
      <c r="BZ867" s="11"/>
      <c r="CA867" s="11"/>
      <c r="CB867" s="11"/>
      <c r="CC867" s="11"/>
      <c r="CD867" s="11"/>
    </row>
    <row r="868" spans="1:82" x14ac:dyDescent="0.2">
      <c r="A868" s="11"/>
      <c r="B868" s="11"/>
      <c r="C868" s="11"/>
      <c r="D868" s="11"/>
      <c r="E868" s="11"/>
      <c r="F868" s="11"/>
      <c r="G868" s="11"/>
      <c r="H868" s="11"/>
      <c r="I868" s="11"/>
      <c r="J868" s="11"/>
      <c r="K868" s="11"/>
      <c r="L868" s="11"/>
      <c r="M868" s="11"/>
      <c r="N868" s="11"/>
      <c r="O868" s="11"/>
      <c r="P868" s="11"/>
      <c r="Q868" s="11"/>
      <c r="R868" s="11"/>
      <c r="S868" s="11"/>
      <c r="T868" s="11"/>
      <c r="U868" s="11"/>
      <c r="V868" s="11"/>
      <c r="W868" s="11"/>
      <c r="X868" s="11"/>
      <c r="Y868" s="11"/>
      <c r="Z868" s="11"/>
      <c r="AA868" s="11"/>
      <c r="AB868" s="11"/>
      <c r="AC868" s="11"/>
      <c r="AD868" s="11"/>
      <c r="AE868" s="11"/>
      <c r="AF868" s="11"/>
      <c r="AG868" s="11"/>
      <c r="AH868" s="11"/>
      <c r="AI868" s="11"/>
      <c r="AJ868" s="11"/>
      <c r="AK868" s="11"/>
      <c r="AL868" s="11"/>
      <c r="AM868" s="11"/>
      <c r="AN868" s="11"/>
      <c r="AO868" s="11"/>
      <c r="AP868" s="11"/>
      <c r="AQ868" s="11"/>
      <c r="AR868" s="11"/>
      <c r="AS868" s="11"/>
      <c r="AT868" s="11"/>
      <c r="AU868" s="11"/>
      <c r="AV868" s="11"/>
      <c r="AW868" s="11"/>
      <c r="AX868" s="11"/>
      <c r="AY868" s="11"/>
      <c r="AZ868" s="11"/>
      <c r="BA868" s="11"/>
      <c r="BB868" s="11"/>
      <c r="BC868" s="11"/>
      <c r="BD868" s="11"/>
      <c r="BE868" s="11"/>
      <c r="BF868" s="11"/>
      <c r="BG868" s="11"/>
      <c r="BH868" s="11"/>
      <c r="BI868" s="11"/>
      <c r="BJ868" s="11"/>
      <c r="BK868" s="11"/>
      <c r="BL868" s="11"/>
      <c r="BM868" s="11"/>
      <c r="BN868" s="11"/>
      <c r="BO868" s="11"/>
      <c r="BP868" s="11"/>
      <c r="BQ868" s="11"/>
      <c r="BR868" s="11"/>
      <c r="BS868" s="11"/>
      <c r="BT868" s="11"/>
      <c r="BU868" s="11"/>
      <c r="BV868" s="11"/>
      <c r="BW868" s="11"/>
      <c r="BX868" s="11"/>
      <c r="BY868" s="11"/>
      <c r="BZ868" s="11"/>
      <c r="CA868" s="11"/>
      <c r="CB868" s="11"/>
      <c r="CC868" s="11"/>
      <c r="CD868" s="11"/>
    </row>
    <row r="869" spans="1:82" x14ac:dyDescent="0.2">
      <c r="A869" s="11"/>
      <c r="B869" s="11"/>
      <c r="C869" s="11"/>
      <c r="D869" s="11"/>
      <c r="E869" s="11"/>
      <c r="F869" s="11"/>
      <c r="G869" s="11"/>
      <c r="H869" s="11"/>
      <c r="I869" s="11"/>
      <c r="J869" s="11"/>
      <c r="K869" s="11"/>
      <c r="L869" s="11"/>
      <c r="M869" s="11"/>
      <c r="N869" s="11"/>
      <c r="O869" s="11"/>
      <c r="P869" s="11"/>
      <c r="Q869" s="11"/>
      <c r="R869" s="11"/>
      <c r="S869" s="11"/>
      <c r="T869" s="11"/>
      <c r="U869" s="11"/>
      <c r="V869" s="11"/>
      <c r="W869" s="11"/>
      <c r="X869" s="11"/>
      <c r="Y869" s="11"/>
      <c r="Z869" s="11"/>
      <c r="AA869" s="11"/>
      <c r="AB869" s="11"/>
      <c r="AC869" s="11"/>
      <c r="AD869" s="11"/>
      <c r="AE869" s="11"/>
      <c r="AF869" s="11"/>
      <c r="AG869" s="11"/>
      <c r="AH869" s="11"/>
      <c r="AI869" s="11"/>
      <c r="AJ869" s="11"/>
      <c r="AK869" s="11"/>
      <c r="AL869" s="11"/>
      <c r="AM869" s="11"/>
      <c r="AN869" s="11"/>
      <c r="AO869" s="11"/>
      <c r="AP869" s="11"/>
      <c r="AQ869" s="11"/>
      <c r="AR869" s="11"/>
      <c r="AS869" s="11"/>
      <c r="AT869" s="11"/>
      <c r="AU869" s="11"/>
      <c r="AV869" s="11"/>
      <c r="AW869" s="11"/>
      <c r="AX869" s="11"/>
      <c r="AY869" s="11"/>
      <c r="AZ869" s="11"/>
      <c r="BA869" s="11"/>
      <c r="BB869" s="11"/>
      <c r="BC869" s="11"/>
      <c r="BD869" s="11"/>
      <c r="BE869" s="11"/>
      <c r="BF869" s="11"/>
      <c r="BG869" s="11"/>
      <c r="BH869" s="11"/>
      <c r="BI869" s="11"/>
      <c r="BJ869" s="11"/>
      <c r="BK869" s="11"/>
      <c r="BL869" s="11"/>
      <c r="BM869" s="11"/>
      <c r="BN869" s="11"/>
      <c r="BO869" s="11"/>
      <c r="BP869" s="11"/>
      <c r="BQ869" s="11"/>
      <c r="BR869" s="11"/>
      <c r="BS869" s="11"/>
      <c r="BT869" s="11"/>
      <c r="BU869" s="11"/>
      <c r="BV869" s="11"/>
      <c r="BW869" s="11"/>
      <c r="BX869" s="11"/>
      <c r="BY869" s="11"/>
      <c r="BZ869" s="11"/>
      <c r="CA869" s="11"/>
      <c r="CB869" s="11"/>
      <c r="CC869" s="11"/>
      <c r="CD869" s="11"/>
    </row>
    <row r="870" spans="1:82" x14ac:dyDescent="0.2">
      <c r="A870" s="11"/>
      <c r="B870" s="11"/>
      <c r="C870" s="11"/>
      <c r="D870" s="11"/>
      <c r="E870" s="11"/>
      <c r="F870" s="11"/>
      <c r="G870" s="11"/>
      <c r="H870" s="11"/>
      <c r="I870" s="11"/>
      <c r="J870" s="11"/>
      <c r="K870" s="11"/>
      <c r="L870" s="11"/>
      <c r="M870" s="11"/>
      <c r="N870" s="11"/>
      <c r="O870" s="11"/>
      <c r="P870" s="11"/>
      <c r="Q870" s="11"/>
      <c r="R870" s="11"/>
      <c r="S870" s="11"/>
      <c r="T870" s="11"/>
      <c r="U870" s="11"/>
      <c r="V870" s="11"/>
      <c r="W870" s="11"/>
      <c r="X870" s="11"/>
      <c r="Y870" s="11"/>
      <c r="Z870" s="11"/>
      <c r="AA870" s="11"/>
      <c r="AB870" s="11"/>
      <c r="AC870" s="11"/>
      <c r="AD870" s="11"/>
      <c r="AE870" s="11"/>
      <c r="AF870" s="11"/>
      <c r="AG870" s="11"/>
      <c r="AH870" s="11"/>
      <c r="AI870" s="11"/>
      <c r="AJ870" s="11"/>
      <c r="AK870" s="11"/>
      <c r="AL870" s="11"/>
      <c r="AM870" s="11"/>
      <c r="AN870" s="11"/>
      <c r="AO870" s="11"/>
      <c r="AP870" s="11"/>
      <c r="AQ870" s="11"/>
      <c r="AR870" s="11"/>
      <c r="AS870" s="11"/>
      <c r="AT870" s="11"/>
      <c r="AU870" s="11"/>
      <c r="AV870" s="11"/>
      <c r="AW870" s="11"/>
      <c r="AX870" s="11"/>
      <c r="AY870" s="11"/>
      <c r="AZ870" s="11"/>
      <c r="BA870" s="11"/>
      <c r="BB870" s="11"/>
      <c r="BC870" s="11"/>
      <c r="BD870" s="11"/>
      <c r="BE870" s="11"/>
      <c r="BF870" s="11"/>
      <c r="BG870" s="11"/>
      <c r="BH870" s="11"/>
      <c r="BI870" s="11"/>
      <c r="BJ870" s="11"/>
      <c r="BK870" s="11"/>
      <c r="BL870" s="11"/>
      <c r="BM870" s="11"/>
      <c r="BN870" s="11"/>
      <c r="BO870" s="11"/>
      <c r="BP870" s="11"/>
      <c r="BQ870" s="11"/>
      <c r="BR870" s="11"/>
      <c r="BS870" s="11"/>
      <c r="BT870" s="11"/>
      <c r="BU870" s="11"/>
      <c r="BV870" s="11"/>
      <c r="BW870" s="11"/>
      <c r="BX870" s="11"/>
      <c r="BY870" s="11"/>
      <c r="BZ870" s="11"/>
      <c r="CA870" s="11"/>
      <c r="CB870" s="11"/>
      <c r="CC870" s="11"/>
      <c r="CD870" s="11"/>
    </row>
    <row r="871" spans="1:82" x14ac:dyDescent="0.2">
      <c r="A871" s="11"/>
      <c r="B871" s="11"/>
      <c r="C871" s="11"/>
      <c r="D871" s="11"/>
      <c r="E871" s="11"/>
      <c r="F871" s="11"/>
      <c r="G871" s="11"/>
      <c r="H871" s="11"/>
      <c r="I871" s="11"/>
      <c r="J871" s="11"/>
      <c r="K871" s="11"/>
      <c r="L871" s="11"/>
      <c r="M871" s="11"/>
      <c r="N871" s="11"/>
      <c r="O871" s="11"/>
      <c r="P871" s="11"/>
      <c r="Q871" s="11"/>
      <c r="R871" s="11"/>
      <c r="S871" s="11"/>
      <c r="T871" s="11"/>
      <c r="U871" s="11"/>
      <c r="V871" s="11"/>
      <c r="W871" s="11"/>
      <c r="X871" s="11"/>
      <c r="Y871" s="11"/>
      <c r="Z871" s="11"/>
      <c r="AA871" s="11"/>
      <c r="AB871" s="11"/>
      <c r="AC871" s="11"/>
      <c r="AD871" s="11"/>
      <c r="AE871" s="11"/>
      <c r="AF871" s="11"/>
      <c r="AG871" s="11"/>
      <c r="AH871" s="11"/>
      <c r="AI871" s="11"/>
      <c r="AJ871" s="11"/>
      <c r="AK871" s="11"/>
      <c r="AL871" s="11"/>
      <c r="AM871" s="11"/>
      <c r="AN871" s="11"/>
      <c r="AO871" s="11"/>
      <c r="AP871" s="11"/>
      <c r="AQ871" s="11"/>
      <c r="AR871" s="11"/>
      <c r="AS871" s="11"/>
      <c r="AT871" s="11"/>
      <c r="AU871" s="11"/>
      <c r="AV871" s="11"/>
      <c r="AW871" s="11"/>
      <c r="AX871" s="11"/>
      <c r="AY871" s="11"/>
      <c r="AZ871" s="11"/>
      <c r="BA871" s="11"/>
      <c r="BB871" s="11"/>
      <c r="BC871" s="11"/>
      <c r="BD871" s="11"/>
      <c r="BE871" s="11"/>
      <c r="BF871" s="11"/>
      <c r="BG871" s="11"/>
      <c r="BH871" s="11"/>
      <c r="BI871" s="11"/>
      <c r="BJ871" s="11"/>
      <c r="BK871" s="11"/>
      <c r="BL871" s="11"/>
      <c r="BM871" s="11"/>
      <c r="BN871" s="11"/>
      <c r="BO871" s="11"/>
      <c r="BP871" s="11"/>
      <c r="BQ871" s="11"/>
      <c r="BR871" s="11"/>
      <c r="BS871" s="11"/>
      <c r="BT871" s="11"/>
      <c r="BU871" s="11"/>
      <c r="BV871" s="11"/>
      <c r="BW871" s="11"/>
      <c r="BX871" s="11"/>
      <c r="BY871" s="11"/>
      <c r="BZ871" s="11"/>
      <c r="CA871" s="11"/>
      <c r="CB871" s="11"/>
      <c r="CC871" s="11"/>
      <c r="CD871" s="11"/>
    </row>
    <row r="872" spans="1:82" x14ac:dyDescent="0.2">
      <c r="A872" s="11"/>
      <c r="B872" s="11"/>
      <c r="C872" s="11"/>
      <c r="D872" s="11"/>
      <c r="E872" s="11"/>
      <c r="F872" s="11"/>
      <c r="G872" s="11"/>
      <c r="H872" s="11"/>
      <c r="I872" s="11"/>
      <c r="J872" s="11"/>
      <c r="K872" s="11"/>
      <c r="L872" s="11"/>
      <c r="M872" s="11"/>
      <c r="N872" s="11"/>
      <c r="O872" s="11"/>
      <c r="P872" s="11"/>
      <c r="Q872" s="11"/>
      <c r="R872" s="11"/>
      <c r="S872" s="11"/>
      <c r="T872" s="11"/>
      <c r="U872" s="11"/>
      <c r="V872" s="11"/>
      <c r="W872" s="11"/>
      <c r="X872" s="11"/>
      <c r="Y872" s="11"/>
      <c r="Z872" s="11"/>
      <c r="AA872" s="11"/>
      <c r="AB872" s="11"/>
      <c r="AC872" s="11"/>
      <c r="AD872" s="11"/>
      <c r="AE872" s="11"/>
      <c r="AF872" s="11"/>
      <c r="AG872" s="11"/>
      <c r="AH872" s="11"/>
      <c r="AI872" s="11"/>
      <c r="AJ872" s="11"/>
      <c r="AK872" s="11"/>
      <c r="AL872" s="11"/>
      <c r="AM872" s="11"/>
      <c r="AN872" s="11"/>
      <c r="AO872" s="11"/>
      <c r="AP872" s="11"/>
      <c r="AQ872" s="11"/>
      <c r="AR872" s="11"/>
      <c r="AS872" s="11"/>
      <c r="AT872" s="11"/>
      <c r="AU872" s="11"/>
      <c r="AV872" s="11"/>
      <c r="AW872" s="11"/>
      <c r="AX872" s="11"/>
      <c r="AY872" s="11"/>
      <c r="AZ872" s="11"/>
      <c r="BA872" s="11"/>
      <c r="BB872" s="11"/>
      <c r="BC872" s="11"/>
      <c r="BD872" s="11"/>
      <c r="BE872" s="11"/>
      <c r="BF872" s="11"/>
      <c r="BG872" s="11"/>
      <c r="BH872" s="11"/>
      <c r="BI872" s="11"/>
      <c r="BJ872" s="11"/>
      <c r="BK872" s="11"/>
      <c r="BL872" s="11"/>
      <c r="BM872" s="11"/>
      <c r="BN872" s="11"/>
      <c r="BO872" s="11"/>
      <c r="BP872" s="11"/>
      <c r="BQ872" s="11"/>
      <c r="BR872" s="11"/>
      <c r="BS872" s="11"/>
      <c r="BT872" s="11"/>
      <c r="BU872" s="11"/>
      <c r="BV872" s="11"/>
      <c r="BW872" s="11"/>
      <c r="BX872" s="11"/>
      <c r="BY872" s="11"/>
      <c r="BZ872" s="11"/>
      <c r="CA872" s="11"/>
      <c r="CB872" s="11"/>
      <c r="CC872" s="11"/>
      <c r="CD872" s="11"/>
    </row>
    <row r="873" spans="1:82" x14ac:dyDescent="0.2">
      <c r="A873" s="11"/>
      <c r="B873" s="11"/>
      <c r="C873" s="11"/>
      <c r="D873" s="11"/>
      <c r="E873" s="11"/>
      <c r="F873" s="11"/>
      <c r="G873" s="11"/>
      <c r="H873" s="11"/>
      <c r="I873" s="11"/>
      <c r="J873" s="11"/>
      <c r="K873" s="11"/>
      <c r="L873" s="11"/>
      <c r="M873" s="11"/>
      <c r="N873" s="11"/>
      <c r="O873" s="11"/>
      <c r="P873" s="11"/>
      <c r="Q873" s="11"/>
      <c r="R873" s="11"/>
      <c r="S873" s="11"/>
      <c r="T873" s="11"/>
      <c r="U873" s="11"/>
      <c r="V873" s="11"/>
      <c r="W873" s="11"/>
      <c r="X873" s="11"/>
      <c r="Y873" s="11"/>
      <c r="Z873" s="11"/>
      <c r="AA873" s="11"/>
      <c r="AB873" s="11"/>
      <c r="AC873" s="11"/>
      <c r="AD873" s="11"/>
      <c r="AE873" s="11"/>
      <c r="AF873" s="11"/>
      <c r="AG873" s="11"/>
      <c r="AH873" s="11"/>
      <c r="AI873" s="11"/>
      <c r="AJ873" s="11"/>
      <c r="AK873" s="11"/>
      <c r="AL873" s="11"/>
      <c r="AM873" s="11"/>
      <c r="AN873" s="11"/>
      <c r="AO873" s="11"/>
      <c r="AP873" s="11"/>
      <c r="AQ873" s="11"/>
      <c r="AR873" s="11"/>
      <c r="AS873" s="11"/>
      <c r="AT873" s="11"/>
      <c r="AU873" s="11"/>
      <c r="AV873" s="11"/>
      <c r="AW873" s="11"/>
      <c r="AX873" s="11"/>
      <c r="AY873" s="11"/>
      <c r="AZ873" s="11"/>
      <c r="BA873" s="11"/>
      <c r="BB873" s="11"/>
      <c r="BC873" s="11"/>
      <c r="BD873" s="11"/>
      <c r="BE873" s="11"/>
      <c r="BF873" s="11"/>
      <c r="BG873" s="11"/>
      <c r="BH873" s="11"/>
      <c r="BI873" s="11"/>
      <c r="BJ873" s="11"/>
      <c r="BK873" s="11"/>
      <c r="BL873" s="11"/>
      <c r="BM873" s="11"/>
      <c r="BN873" s="11"/>
      <c r="BO873" s="11"/>
      <c r="BP873" s="11"/>
      <c r="BQ873" s="11"/>
      <c r="BR873" s="11"/>
      <c r="BS873" s="11"/>
      <c r="BT873" s="11"/>
      <c r="BU873" s="11"/>
      <c r="BV873" s="11"/>
      <c r="BW873" s="11"/>
      <c r="BX873" s="11"/>
      <c r="BY873" s="11"/>
      <c r="BZ873" s="11"/>
      <c r="CA873" s="11"/>
      <c r="CB873" s="11"/>
      <c r="CC873" s="11"/>
      <c r="CD873" s="11"/>
    </row>
    <row r="874" spans="1:82" x14ac:dyDescent="0.2">
      <c r="A874" s="11"/>
      <c r="B874" s="11"/>
      <c r="C874" s="11"/>
      <c r="D874" s="11"/>
      <c r="E874" s="11"/>
      <c r="F874" s="11"/>
      <c r="G874" s="11"/>
      <c r="H874" s="11"/>
      <c r="I874" s="11"/>
      <c r="J874" s="11"/>
      <c r="K874" s="11"/>
      <c r="L874" s="11"/>
      <c r="M874" s="11"/>
      <c r="N874" s="11"/>
      <c r="O874" s="11"/>
      <c r="P874" s="11"/>
      <c r="Q874" s="11"/>
      <c r="R874" s="11"/>
      <c r="S874" s="11"/>
      <c r="T874" s="11"/>
      <c r="U874" s="11"/>
      <c r="V874" s="11"/>
      <c r="W874" s="11"/>
      <c r="X874" s="11"/>
      <c r="Y874" s="11"/>
      <c r="Z874" s="11"/>
      <c r="AA874" s="11"/>
      <c r="AB874" s="11"/>
      <c r="AC874" s="11"/>
      <c r="AD874" s="11"/>
      <c r="AE874" s="11"/>
      <c r="AF874" s="11"/>
      <c r="AG874" s="11"/>
      <c r="AH874" s="11"/>
      <c r="AI874" s="11"/>
      <c r="AJ874" s="11"/>
      <c r="AK874" s="11"/>
      <c r="AL874" s="11"/>
      <c r="AM874" s="11"/>
      <c r="AN874" s="11"/>
      <c r="AO874" s="11"/>
      <c r="AP874" s="11"/>
      <c r="AQ874" s="11"/>
      <c r="AR874" s="11"/>
      <c r="AS874" s="11"/>
      <c r="AT874" s="11"/>
      <c r="AU874" s="11"/>
      <c r="AV874" s="11"/>
      <c r="AW874" s="11"/>
      <c r="AX874" s="11"/>
      <c r="AY874" s="11"/>
      <c r="AZ874" s="11"/>
      <c r="BA874" s="11"/>
      <c r="BB874" s="11"/>
      <c r="BC874" s="11"/>
      <c r="BD874" s="11"/>
      <c r="BE874" s="11"/>
      <c r="BF874" s="11"/>
      <c r="BG874" s="11"/>
      <c r="BH874" s="11"/>
      <c r="BI874" s="11"/>
      <c r="BJ874" s="11"/>
      <c r="BK874" s="11"/>
      <c r="BL874" s="11"/>
      <c r="BM874" s="11"/>
      <c r="BN874" s="11"/>
      <c r="BO874" s="11"/>
      <c r="BP874" s="11"/>
      <c r="BQ874" s="11"/>
      <c r="BR874" s="11"/>
      <c r="BS874" s="11"/>
      <c r="BT874" s="11"/>
      <c r="BU874" s="11"/>
      <c r="BV874" s="11"/>
      <c r="BW874" s="11"/>
      <c r="BX874" s="11"/>
      <c r="BY874" s="11"/>
      <c r="BZ874" s="11"/>
      <c r="CA874" s="11"/>
      <c r="CB874" s="11"/>
      <c r="CC874" s="11"/>
      <c r="CD874" s="11"/>
    </row>
    <row r="875" spans="1:82" x14ac:dyDescent="0.2">
      <c r="A875" s="11"/>
      <c r="B875" s="11"/>
      <c r="C875" s="11"/>
      <c r="D875" s="11"/>
      <c r="E875" s="11"/>
      <c r="F875" s="11"/>
      <c r="G875" s="11"/>
      <c r="H875" s="11"/>
      <c r="I875" s="11"/>
      <c r="J875" s="11"/>
      <c r="K875" s="11"/>
      <c r="L875" s="11"/>
      <c r="M875" s="11"/>
      <c r="N875" s="11"/>
      <c r="O875" s="11"/>
      <c r="P875" s="11"/>
      <c r="Q875" s="11"/>
      <c r="R875" s="11"/>
      <c r="S875" s="11"/>
      <c r="T875" s="11"/>
      <c r="U875" s="11"/>
      <c r="V875" s="11"/>
      <c r="W875" s="11"/>
      <c r="X875" s="11"/>
      <c r="Y875" s="11"/>
      <c r="Z875" s="11"/>
      <c r="AA875" s="11"/>
      <c r="AB875" s="11"/>
      <c r="AC875" s="11"/>
      <c r="AD875" s="11"/>
      <c r="AE875" s="11"/>
      <c r="AF875" s="11"/>
      <c r="AG875" s="11"/>
      <c r="AH875" s="11"/>
      <c r="AI875" s="11"/>
      <c r="AJ875" s="11"/>
      <c r="AK875" s="11"/>
      <c r="AL875" s="11"/>
      <c r="AM875" s="11"/>
      <c r="AN875" s="11"/>
      <c r="AO875" s="11"/>
      <c r="AP875" s="11"/>
      <c r="AQ875" s="11"/>
      <c r="AR875" s="11"/>
      <c r="AS875" s="11"/>
      <c r="AT875" s="11"/>
      <c r="AU875" s="11"/>
      <c r="AV875" s="11"/>
      <c r="AW875" s="11"/>
      <c r="AX875" s="11"/>
      <c r="AY875" s="11"/>
      <c r="AZ875" s="11"/>
      <c r="BA875" s="11"/>
      <c r="BB875" s="11"/>
      <c r="BC875" s="11"/>
      <c r="BD875" s="11"/>
      <c r="BE875" s="11"/>
      <c r="BF875" s="11"/>
      <c r="BG875" s="11"/>
      <c r="BH875" s="11"/>
      <c r="BI875" s="11"/>
      <c r="BJ875" s="11"/>
      <c r="BK875" s="11"/>
      <c r="BL875" s="11"/>
      <c r="BM875" s="11"/>
      <c r="BN875" s="11"/>
      <c r="BO875" s="11"/>
      <c r="BP875" s="11"/>
      <c r="BQ875" s="11"/>
      <c r="BR875" s="11"/>
      <c r="BS875" s="11"/>
      <c r="BT875" s="11"/>
      <c r="BU875" s="11"/>
      <c r="BV875" s="11"/>
      <c r="BW875" s="11"/>
      <c r="BX875" s="11"/>
      <c r="BY875" s="11"/>
      <c r="BZ875" s="11"/>
      <c r="CA875" s="11"/>
      <c r="CB875" s="11"/>
      <c r="CC875" s="11"/>
      <c r="CD875" s="11"/>
    </row>
    <row r="876" spans="1:82" x14ac:dyDescent="0.2">
      <c r="A876" s="11"/>
      <c r="B876" s="11"/>
      <c r="C876" s="11"/>
      <c r="D876" s="11"/>
      <c r="E876" s="11"/>
      <c r="F876" s="11"/>
      <c r="G876" s="11"/>
      <c r="H876" s="11"/>
      <c r="I876" s="11"/>
      <c r="J876" s="11"/>
      <c r="K876" s="11"/>
      <c r="L876" s="11"/>
      <c r="M876" s="11"/>
      <c r="N876" s="11"/>
      <c r="O876" s="11"/>
      <c r="P876" s="11"/>
      <c r="Q876" s="11"/>
      <c r="R876" s="11"/>
      <c r="S876" s="11"/>
      <c r="T876" s="11"/>
      <c r="U876" s="11"/>
      <c r="V876" s="11"/>
      <c r="W876" s="11"/>
      <c r="X876" s="11"/>
      <c r="Y876" s="11"/>
      <c r="Z876" s="11"/>
      <c r="AA876" s="11"/>
      <c r="AB876" s="11"/>
      <c r="AC876" s="11"/>
      <c r="AD876" s="11"/>
      <c r="AE876" s="11"/>
      <c r="AF876" s="11"/>
      <c r="AG876" s="11"/>
      <c r="AH876" s="11"/>
      <c r="AI876" s="11"/>
      <c r="AJ876" s="11"/>
      <c r="AK876" s="11"/>
      <c r="AL876" s="11"/>
      <c r="AM876" s="11"/>
      <c r="AN876" s="11"/>
      <c r="AO876" s="11"/>
      <c r="AP876" s="11"/>
      <c r="AQ876" s="11"/>
      <c r="AR876" s="11"/>
      <c r="AS876" s="11"/>
      <c r="AT876" s="11"/>
      <c r="AU876" s="11"/>
      <c r="AV876" s="11"/>
      <c r="AW876" s="11"/>
      <c r="AX876" s="11"/>
      <c r="AY876" s="11"/>
      <c r="AZ876" s="11"/>
      <c r="BA876" s="11"/>
      <c r="BB876" s="11"/>
      <c r="BC876" s="11"/>
      <c r="BD876" s="11"/>
      <c r="BE876" s="11"/>
      <c r="BF876" s="11"/>
      <c r="BG876" s="11"/>
      <c r="BH876" s="11"/>
      <c r="BI876" s="11"/>
      <c r="BJ876" s="11"/>
      <c r="BK876" s="11"/>
      <c r="BL876" s="11"/>
      <c r="BM876" s="11"/>
      <c r="BN876" s="11"/>
      <c r="BO876" s="11"/>
      <c r="BP876" s="11"/>
      <c r="BQ876" s="11"/>
      <c r="BR876" s="11"/>
      <c r="BS876" s="11"/>
      <c r="BT876" s="11"/>
      <c r="BU876" s="11"/>
      <c r="BV876" s="11"/>
      <c r="BW876" s="11"/>
      <c r="BX876" s="11"/>
      <c r="BY876" s="11"/>
      <c r="BZ876" s="11"/>
      <c r="CA876" s="11"/>
      <c r="CB876" s="11"/>
      <c r="CC876" s="11"/>
      <c r="CD876" s="11"/>
    </row>
    <row r="877" spans="1:82" x14ac:dyDescent="0.2">
      <c r="A877" s="11"/>
      <c r="B877" s="11"/>
      <c r="C877" s="11"/>
      <c r="D877" s="11"/>
      <c r="E877" s="11"/>
      <c r="F877" s="11"/>
      <c r="G877" s="11"/>
      <c r="H877" s="11"/>
      <c r="I877" s="11"/>
      <c r="J877" s="11"/>
      <c r="K877" s="11"/>
      <c r="L877" s="11"/>
      <c r="M877" s="11"/>
      <c r="N877" s="11"/>
      <c r="O877" s="11"/>
      <c r="P877" s="11"/>
      <c r="Q877" s="11"/>
      <c r="R877" s="11"/>
      <c r="S877" s="11"/>
      <c r="T877" s="11"/>
      <c r="U877" s="11"/>
      <c r="V877" s="11"/>
      <c r="W877" s="11"/>
      <c r="X877" s="11"/>
      <c r="Y877" s="11"/>
      <c r="Z877" s="11"/>
      <c r="AA877" s="11"/>
      <c r="AB877" s="11"/>
      <c r="AC877" s="11"/>
      <c r="AD877" s="11"/>
      <c r="AE877" s="11"/>
      <c r="AF877" s="11"/>
      <c r="AG877" s="11"/>
      <c r="AH877" s="11"/>
      <c r="AI877" s="11"/>
      <c r="AJ877" s="11"/>
      <c r="AK877" s="11"/>
      <c r="AL877" s="11"/>
      <c r="AM877" s="11"/>
      <c r="AN877" s="11"/>
      <c r="AO877" s="11"/>
      <c r="AP877" s="11"/>
      <c r="AQ877" s="11"/>
      <c r="AR877" s="11"/>
      <c r="AS877" s="11"/>
      <c r="AT877" s="11"/>
      <c r="AU877" s="11"/>
      <c r="AV877" s="11"/>
      <c r="AW877" s="11"/>
      <c r="AX877" s="11"/>
      <c r="AY877" s="11"/>
      <c r="AZ877" s="11"/>
      <c r="BA877" s="11"/>
      <c r="BB877" s="11"/>
      <c r="BC877" s="11"/>
      <c r="BD877" s="11"/>
      <c r="BE877" s="11"/>
      <c r="BF877" s="11"/>
      <c r="BG877" s="11"/>
      <c r="BH877" s="11"/>
      <c r="BI877" s="11"/>
      <c r="BJ877" s="11"/>
      <c r="BK877" s="11"/>
      <c r="BL877" s="11"/>
      <c r="BM877" s="11"/>
      <c r="BN877" s="11"/>
      <c r="BO877" s="11"/>
      <c r="BP877" s="11"/>
      <c r="BQ877" s="11"/>
      <c r="BR877" s="11"/>
      <c r="BS877" s="11"/>
      <c r="BT877" s="11"/>
      <c r="BU877" s="11"/>
      <c r="BV877" s="11"/>
      <c r="BW877" s="11"/>
      <c r="BX877" s="11"/>
      <c r="BY877" s="11"/>
      <c r="BZ877" s="11"/>
      <c r="CA877" s="11"/>
      <c r="CB877" s="11"/>
      <c r="CC877" s="11"/>
      <c r="CD877" s="11"/>
    </row>
    <row r="878" spans="1:82" x14ac:dyDescent="0.2">
      <c r="A878" s="11"/>
      <c r="B878" s="11"/>
      <c r="C878" s="11"/>
      <c r="D878" s="11"/>
      <c r="E878" s="11"/>
      <c r="F878" s="11"/>
      <c r="G878" s="11"/>
      <c r="H878" s="11"/>
      <c r="I878" s="11"/>
      <c r="J878" s="11"/>
      <c r="K878" s="11"/>
      <c r="L878" s="11"/>
      <c r="M878" s="11"/>
      <c r="N878" s="11"/>
      <c r="O878" s="11"/>
      <c r="P878" s="11"/>
      <c r="Q878" s="11"/>
      <c r="R878" s="11"/>
      <c r="S878" s="11"/>
      <c r="T878" s="11"/>
      <c r="U878" s="11"/>
      <c r="V878" s="11"/>
      <c r="W878" s="11"/>
      <c r="X878" s="11"/>
      <c r="Y878" s="11"/>
      <c r="Z878" s="11"/>
      <c r="AA878" s="11"/>
      <c r="AB878" s="11"/>
      <c r="AC878" s="11"/>
      <c r="AD878" s="11"/>
      <c r="AE878" s="11"/>
      <c r="AF878" s="11"/>
      <c r="AG878" s="11"/>
      <c r="AH878" s="11"/>
      <c r="AI878" s="11"/>
      <c r="AJ878" s="11"/>
      <c r="AK878" s="11"/>
      <c r="AL878" s="11"/>
      <c r="AM878" s="11"/>
      <c r="AN878" s="11"/>
      <c r="AO878" s="11"/>
      <c r="AP878" s="11"/>
      <c r="AQ878" s="11"/>
      <c r="AR878" s="11"/>
      <c r="AS878" s="11"/>
      <c r="AT878" s="11"/>
      <c r="AU878" s="11"/>
      <c r="AV878" s="11"/>
      <c r="AW878" s="11"/>
      <c r="AX878" s="11"/>
      <c r="AY878" s="11"/>
      <c r="AZ878" s="11"/>
      <c r="BA878" s="11"/>
      <c r="BB878" s="11"/>
      <c r="BC878" s="11"/>
      <c r="BD878" s="11"/>
      <c r="BE878" s="11"/>
      <c r="BF878" s="11"/>
      <c r="BG878" s="11"/>
      <c r="BH878" s="11"/>
      <c r="BI878" s="11"/>
      <c r="BJ878" s="11"/>
      <c r="BK878" s="11"/>
      <c r="BL878" s="11"/>
      <c r="BM878" s="11"/>
      <c r="BN878" s="11"/>
      <c r="BO878" s="11"/>
      <c r="BP878" s="11"/>
      <c r="BQ878" s="11"/>
      <c r="BR878" s="11"/>
      <c r="BS878" s="11"/>
      <c r="BT878" s="11"/>
      <c r="BU878" s="11"/>
      <c r="BV878" s="11"/>
      <c r="BW878" s="11"/>
      <c r="BX878" s="11"/>
      <c r="BY878" s="11"/>
      <c r="BZ878" s="11"/>
      <c r="CA878" s="11"/>
      <c r="CB878" s="11"/>
      <c r="CC878" s="11"/>
      <c r="CD878" s="11"/>
    </row>
    <row r="879" spans="1:82" x14ac:dyDescent="0.2">
      <c r="A879" s="11"/>
      <c r="B879" s="11"/>
      <c r="C879" s="11"/>
      <c r="D879" s="11"/>
      <c r="E879" s="11"/>
      <c r="F879" s="11"/>
      <c r="G879" s="11"/>
      <c r="H879" s="11"/>
      <c r="I879" s="11"/>
      <c r="J879" s="11"/>
      <c r="K879" s="11"/>
      <c r="L879" s="11"/>
      <c r="M879" s="11"/>
      <c r="N879" s="11"/>
      <c r="O879" s="11"/>
      <c r="P879" s="11"/>
      <c r="Q879" s="11"/>
      <c r="R879" s="11"/>
      <c r="S879" s="11"/>
      <c r="T879" s="11"/>
      <c r="U879" s="11"/>
      <c r="V879" s="11"/>
      <c r="W879" s="11"/>
      <c r="X879" s="11"/>
      <c r="Y879" s="11"/>
      <c r="Z879" s="11"/>
      <c r="AA879" s="11"/>
      <c r="AB879" s="11"/>
      <c r="AC879" s="11"/>
      <c r="AD879" s="11"/>
      <c r="AE879" s="11"/>
      <c r="AF879" s="11"/>
      <c r="AG879" s="11"/>
      <c r="AH879" s="11"/>
      <c r="AI879" s="11"/>
      <c r="AJ879" s="11"/>
      <c r="AK879" s="11"/>
      <c r="AL879" s="11"/>
      <c r="AM879" s="11"/>
      <c r="AN879" s="11"/>
      <c r="AO879" s="11"/>
      <c r="AP879" s="11"/>
      <c r="AQ879" s="11"/>
      <c r="AR879" s="11"/>
      <c r="AS879" s="11"/>
      <c r="AT879" s="11"/>
      <c r="AU879" s="11"/>
      <c r="AV879" s="11"/>
      <c r="AW879" s="11"/>
      <c r="AX879" s="11"/>
      <c r="AY879" s="11"/>
      <c r="AZ879" s="11"/>
      <c r="BA879" s="11"/>
      <c r="BB879" s="11"/>
      <c r="BC879" s="11"/>
      <c r="BD879" s="11"/>
      <c r="BE879" s="11"/>
      <c r="BF879" s="11"/>
      <c r="BG879" s="11"/>
      <c r="BH879" s="11"/>
      <c r="BI879" s="11"/>
      <c r="BJ879" s="11"/>
      <c r="BK879" s="11"/>
      <c r="BL879" s="11"/>
      <c r="BM879" s="11"/>
      <c r="BN879" s="11"/>
      <c r="BO879" s="11"/>
      <c r="BP879" s="11"/>
      <c r="BQ879" s="11"/>
      <c r="BR879" s="11"/>
      <c r="BS879" s="11"/>
      <c r="BT879" s="11"/>
      <c r="BU879" s="11"/>
      <c r="BV879" s="11"/>
      <c r="BW879" s="11"/>
      <c r="BX879" s="11"/>
      <c r="BY879" s="11"/>
      <c r="BZ879" s="11"/>
      <c r="CA879" s="11"/>
      <c r="CB879" s="11"/>
      <c r="CC879" s="11"/>
      <c r="CD879" s="11"/>
    </row>
    <row r="880" spans="1:82" x14ac:dyDescent="0.2">
      <c r="A880" s="11"/>
      <c r="B880" s="11"/>
      <c r="C880" s="11"/>
      <c r="D880" s="11"/>
      <c r="E880" s="11"/>
      <c r="F880" s="11"/>
      <c r="G880" s="11"/>
      <c r="H880" s="11"/>
      <c r="I880" s="11"/>
      <c r="J880" s="11"/>
      <c r="K880" s="11"/>
      <c r="L880" s="11"/>
      <c r="M880" s="11"/>
      <c r="N880" s="11"/>
      <c r="O880" s="11"/>
      <c r="P880" s="11"/>
      <c r="Q880" s="11"/>
      <c r="R880" s="11"/>
      <c r="S880" s="11"/>
      <c r="T880" s="11"/>
      <c r="U880" s="11"/>
      <c r="V880" s="11"/>
      <c r="W880" s="11"/>
      <c r="X880" s="11"/>
      <c r="Y880" s="11"/>
      <c r="Z880" s="11"/>
      <c r="AA880" s="11"/>
      <c r="AB880" s="11"/>
      <c r="AC880" s="11"/>
      <c r="AD880" s="11"/>
      <c r="AE880" s="11"/>
      <c r="AF880" s="11"/>
      <c r="AG880" s="11"/>
      <c r="AH880" s="11"/>
      <c r="AI880" s="11"/>
      <c r="AJ880" s="11"/>
      <c r="AK880" s="11"/>
      <c r="AL880" s="11"/>
      <c r="AM880" s="11"/>
      <c r="AN880" s="11"/>
      <c r="AO880" s="11"/>
      <c r="AP880" s="11"/>
      <c r="AQ880" s="11"/>
      <c r="AR880" s="11"/>
      <c r="AS880" s="11"/>
      <c r="AT880" s="11"/>
      <c r="AU880" s="11"/>
      <c r="AV880" s="11"/>
      <c r="AW880" s="11"/>
      <c r="AX880" s="11"/>
      <c r="AY880" s="11"/>
      <c r="AZ880" s="11"/>
      <c r="BA880" s="11"/>
      <c r="BB880" s="11"/>
      <c r="BC880" s="11"/>
      <c r="BD880" s="11"/>
      <c r="BE880" s="11"/>
      <c r="BF880" s="11"/>
      <c r="BG880" s="11"/>
      <c r="BH880" s="11"/>
      <c r="BI880" s="11"/>
      <c r="BJ880" s="11"/>
      <c r="BK880" s="11"/>
      <c r="BL880" s="11"/>
      <c r="BM880" s="11"/>
      <c r="BN880" s="11"/>
      <c r="BO880" s="11"/>
      <c r="BP880" s="11"/>
      <c r="BQ880" s="11"/>
      <c r="BR880" s="11"/>
      <c r="BS880" s="11"/>
      <c r="BT880" s="11"/>
      <c r="BU880" s="11"/>
      <c r="BV880" s="11"/>
      <c r="BW880" s="11"/>
      <c r="BX880" s="11"/>
      <c r="BY880" s="11"/>
      <c r="BZ880" s="11"/>
      <c r="CA880" s="11"/>
      <c r="CB880" s="11"/>
      <c r="CC880" s="11"/>
      <c r="CD880" s="11"/>
    </row>
    <row r="881" spans="1:82" x14ac:dyDescent="0.2">
      <c r="A881" s="11"/>
      <c r="B881" s="11"/>
      <c r="C881" s="11"/>
      <c r="D881" s="11"/>
      <c r="E881" s="11"/>
      <c r="F881" s="11"/>
      <c r="G881" s="11"/>
      <c r="H881" s="11"/>
      <c r="I881" s="11"/>
      <c r="J881" s="11"/>
      <c r="K881" s="11"/>
      <c r="L881" s="11"/>
      <c r="M881" s="11"/>
      <c r="N881" s="11"/>
      <c r="O881" s="11"/>
      <c r="P881" s="11"/>
      <c r="Q881" s="11"/>
      <c r="R881" s="11"/>
      <c r="S881" s="11"/>
      <c r="T881" s="11"/>
      <c r="U881" s="11"/>
      <c r="V881" s="11"/>
      <c r="W881" s="11"/>
      <c r="X881" s="11"/>
      <c r="Y881" s="11"/>
      <c r="Z881" s="11"/>
      <c r="AA881" s="11"/>
      <c r="AB881" s="11"/>
      <c r="AC881" s="11"/>
      <c r="AD881" s="11"/>
      <c r="AE881" s="11"/>
      <c r="AF881" s="11"/>
      <c r="AG881" s="11"/>
      <c r="AH881" s="11"/>
      <c r="AI881" s="11"/>
      <c r="AJ881" s="11"/>
      <c r="AK881" s="11"/>
      <c r="AL881" s="11"/>
      <c r="AM881" s="11"/>
      <c r="AN881" s="11"/>
      <c r="AO881" s="11"/>
      <c r="AP881" s="11"/>
      <c r="AQ881" s="11"/>
      <c r="AR881" s="11"/>
      <c r="AS881" s="11"/>
      <c r="AT881" s="11"/>
      <c r="AU881" s="11"/>
      <c r="AV881" s="11"/>
      <c r="AW881" s="11"/>
      <c r="AX881" s="11"/>
      <c r="AY881" s="11"/>
      <c r="AZ881" s="11"/>
      <c r="BA881" s="11"/>
      <c r="BB881" s="11"/>
      <c r="BC881" s="11"/>
      <c r="BD881" s="11"/>
      <c r="BE881" s="11"/>
      <c r="BF881" s="11"/>
      <c r="BG881" s="11"/>
      <c r="BH881" s="11"/>
      <c r="BI881" s="11"/>
      <c r="BJ881" s="11"/>
      <c r="BK881" s="11"/>
      <c r="BL881" s="11"/>
      <c r="BM881" s="11"/>
      <c r="BN881" s="11"/>
      <c r="BO881" s="11"/>
      <c r="BP881" s="11"/>
      <c r="BQ881" s="11"/>
      <c r="BR881" s="11"/>
      <c r="BS881" s="11"/>
      <c r="BT881" s="11"/>
      <c r="BU881" s="11"/>
      <c r="BV881" s="11"/>
      <c r="BW881" s="11"/>
      <c r="BX881" s="11"/>
      <c r="BY881" s="11"/>
      <c r="BZ881" s="11"/>
      <c r="CA881" s="11"/>
      <c r="CB881" s="11"/>
      <c r="CC881" s="11"/>
      <c r="CD881" s="11"/>
    </row>
    <row r="882" spans="1:82" x14ac:dyDescent="0.2">
      <c r="A882" s="11"/>
      <c r="B882" s="11"/>
      <c r="C882" s="11"/>
      <c r="D882" s="11"/>
      <c r="E882" s="11"/>
      <c r="F882" s="11"/>
      <c r="G882" s="11"/>
      <c r="H882" s="11"/>
      <c r="I882" s="11"/>
      <c r="J882" s="11"/>
      <c r="K882" s="11"/>
      <c r="L882" s="11"/>
      <c r="M882" s="11"/>
      <c r="N882" s="11"/>
      <c r="O882" s="11"/>
      <c r="P882" s="11"/>
      <c r="Q882" s="11"/>
      <c r="R882" s="11"/>
      <c r="S882" s="11"/>
      <c r="T882" s="11"/>
      <c r="U882" s="11"/>
      <c r="V882" s="11"/>
      <c r="W882" s="11"/>
      <c r="X882" s="11"/>
      <c r="Y882" s="11"/>
      <c r="Z882" s="11"/>
      <c r="AA882" s="11"/>
      <c r="AB882" s="11"/>
      <c r="AC882" s="11"/>
      <c r="AD882" s="11"/>
      <c r="AE882" s="11"/>
      <c r="AF882" s="11"/>
      <c r="AG882" s="11"/>
      <c r="AH882" s="11"/>
      <c r="AI882" s="11"/>
      <c r="AJ882" s="11"/>
      <c r="AK882" s="11"/>
      <c r="AL882" s="11"/>
      <c r="AM882" s="11"/>
      <c r="AN882" s="11"/>
      <c r="AO882" s="11"/>
      <c r="AP882" s="11"/>
      <c r="AQ882" s="11"/>
      <c r="AR882" s="11"/>
      <c r="AS882" s="11"/>
      <c r="AT882" s="11"/>
      <c r="AU882" s="11"/>
      <c r="AV882" s="11"/>
      <c r="AW882" s="11"/>
      <c r="AX882" s="11"/>
      <c r="AY882" s="11"/>
      <c r="AZ882" s="11"/>
      <c r="BA882" s="11"/>
      <c r="BB882" s="11"/>
      <c r="BC882" s="11"/>
      <c r="BD882" s="11"/>
      <c r="BE882" s="11"/>
      <c r="BF882" s="11"/>
      <c r="BG882" s="11"/>
      <c r="BH882" s="11"/>
      <c r="BI882" s="11"/>
      <c r="BJ882" s="11"/>
      <c r="BK882" s="11"/>
      <c r="BL882" s="11"/>
      <c r="BM882" s="11"/>
      <c r="BN882" s="11"/>
      <c r="BO882" s="11"/>
      <c r="BP882" s="11"/>
      <c r="BQ882" s="11"/>
      <c r="BR882" s="11"/>
      <c r="BS882" s="11"/>
      <c r="BT882" s="11"/>
      <c r="BU882" s="11"/>
      <c r="BV882" s="11"/>
      <c r="BW882" s="11"/>
      <c r="BX882" s="11"/>
      <c r="BY882" s="11"/>
      <c r="BZ882" s="11"/>
      <c r="CA882" s="11"/>
      <c r="CB882" s="11"/>
      <c r="CC882" s="11"/>
      <c r="CD882" s="11"/>
    </row>
    <row r="883" spans="1:82" x14ac:dyDescent="0.2">
      <c r="A883" s="11"/>
      <c r="B883" s="11"/>
      <c r="C883" s="11"/>
      <c r="D883" s="11"/>
      <c r="E883" s="11"/>
      <c r="F883" s="11"/>
      <c r="G883" s="11"/>
      <c r="H883" s="11"/>
      <c r="I883" s="11"/>
      <c r="J883" s="11"/>
      <c r="K883" s="11"/>
      <c r="L883" s="11"/>
      <c r="M883" s="11"/>
      <c r="N883" s="11"/>
      <c r="O883" s="11"/>
      <c r="P883" s="11"/>
      <c r="Q883" s="11"/>
      <c r="R883" s="11"/>
      <c r="S883" s="11"/>
      <c r="T883" s="11"/>
      <c r="U883" s="11"/>
      <c r="V883" s="11"/>
      <c r="W883" s="11"/>
      <c r="X883" s="11"/>
      <c r="Y883" s="11"/>
      <c r="Z883" s="11"/>
      <c r="AA883" s="11"/>
      <c r="AB883" s="11"/>
      <c r="AC883" s="11"/>
      <c r="AD883" s="11"/>
      <c r="AE883" s="11"/>
      <c r="AF883" s="11"/>
      <c r="AG883" s="11"/>
      <c r="AH883" s="11"/>
      <c r="AI883" s="11"/>
      <c r="AJ883" s="11"/>
      <c r="AK883" s="11"/>
      <c r="AL883" s="11"/>
      <c r="AM883" s="11"/>
      <c r="AN883" s="11"/>
      <c r="AO883" s="11"/>
      <c r="AP883" s="11"/>
      <c r="AQ883" s="11"/>
      <c r="AR883" s="11"/>
      <c r="AS883" s="11"/>
      <c r="AT883" s="11"/>
      <c r="AU883" s="11"/>
      <c r="AV883" s="11"/>
      <c r="AW883" s="11"/>
      <c r="AX883" s="11"/>
      <c r="AY883" s="11"/>
      <c r="AZ883" s="11"/>
      <c r="BA883" s="11"/>
      <c r="BB883" s="11"/>
      <c r="BC883" s="11"/>
      <c r="BD883" s="11"/>
      <c r="BE883" s="11"/>
      <c r="BF883" s="11"/>
      <c r="BG883" s="11"/>
      <c r="BH883" s="11"/>
      <c r="BI883" s="11"/>
      <c r="BJ883" s="11"/>
      <c r="BK883" s="11"/>
      <c r="BL883" s="11"/>
      <c r="BM883" s="11"/>
      <c r="BN883" s="11"/>
      <c r="BO883" s="11"/>
      <c r="BP883" s="11"/>
      <c r="BQ883" s="11"/>
      <c r="BR883" s="11"/>
      <c r="BS883" s="11"/>
      <c r="BT883" s="11"/>
      <c r="BU883" s="11"/>
      <c r="BV883" s="11"/>
      <c r="BW883" s="11"/>
      <c r="BX883" s="11"/>
      <c r="BY883" s="11"/>
      <c r="BZ883" s="11"/>
      <c r="CA883" s="11"/>
      <c r="CB883" s="11"/>
      <c r="CC883" s="11"/>
      <c r="CD883" s="11"/>
    </row>
    <row r="884" spans="1:82" x14ac:dyDescent="0.2">
      <c r="A884" s="11"/>
      <c r="B884" s="11"/>
      <c r="C884" s="11"/>
      <c r="D884" s="11"/>
      <c r="E884" s="11"/>
      <c r="F884" s="11"/>
      <c r="G884" s="11"/>
      <c r="H884" s="11"/>
      <c r="I884" s="11"/>
      <c r="J884" s="11"/>
      <c r="K884" s="11"/>
      <c r="L884" s="11"/>
      <c r="M884" s="11"/>
      <c r="N884" s="11"/>
      <c r="O884" s="11"/>
      <c r="P884" s="11"/>
      <c r="Q884" s="11"/>
      <c r="R884" s="11"/>
      <c r="S884" s="11"/>
      <c r="T884" s="11"/>
      <c r="U884" s="11"/>
      <c r="V884" s="11"/>
      <c r="W884" s="11"/>
      <c r="X884" s="11"/>
      <c r="Y884" s="11"/>
      <c r="Z884" s="11"/>
      <c r="AA884" s="11"/>
      <c r="AB884" s="11"/>
      <c r="AC884" s="11"/>
      <c r="AD884" s="11"/>
      <c r="AE884" s="11"/>
      <c r="AF884" s="11"/>
      <c r="AG884" s="11"/>
      <c r="AH884" s="11"/>
      <c r="AI884" s="11"/>
      <c r="AJ884" s="11"/>
      <c r="AK884" s="11"/>
      <c r="AL884" s="11"/>
      <c r="AM884" s="11"/>
      <c r="AN884" s="11"/>
      <c r="AO884" s="11"/>
      <c r="AP884" s="11"/>
      <c r="AQ884" s="11"/>
      <c r="AR884" s="11"/>
      <c r="AS884" s="11"/>
      <c r="AT884" s="11"/>
      <c r="AU884" s="11"/>
      <c r="AV884" s="11"/>
      <c r="AW884" s="11"/>
      <c r="AX884" s="11"/>
      <c r="AY884" s="11"/>
      <c r="AZ884" s="11"/>
      <c r="BA884" s="11"/>
      <c r="BB884" s="11"/>
      <c r="BC884" s="11"/>
      <c r="BD884" s="11"/>
      <c r="BE884" s="11"/>
      <c r="BF884" s="11"/>
      <c r="BG884" s="11"/>
      <c r="BH884" s="11"/>
      <c r="BI884" s="11"/>
      <c r="BJ884" s="11"/>
      <c r="BK884" s="11"/>
      <c r="BL884" s="11"/>
      <c r="BM884" s="11"/>
      <c r="BN884" s="11"/>
      <c r="BO884" s="11"/>
      <c r="BP884" s="11"/>
      <c r="BQ884" s="11"/>
      <c r="BR884" s="11"/>
      <c r="BS884" s="11"/>
      <c r="BT884" s="11"/>
      <c r="BU884" s="11"/>
      <c r="BV884" s="11"/>
      <c r="BW884" s="11"/>
      <c r="BX884" s="11"/>
      <c r="BY884" s="11"/>
      <c r="BZ884" s="11"/>
      <c r="CA884" s="11"/>
      <c r="CB884" s="11"/>
      <c r="CC884" s="11"/>
      <c r="CD884" s="11"/>
    </row>
    <row r="885" spans="1:82" x14ac:dyDescent="0.2">
      <c r="A885" s="11"/>
      <c r="B885" s="11"/>
      <c r="C885" s="11"/>
      <c r="D885" s="11"/>
      <c r="E885" s="11"/>
      <c r="F885" s="11"/>
      <c r="G885" s="11"/>
      <c r="H885" s="11"/>
      <c r="I885" s="11"/>
      <c r="J885" s="11"/>
      <c r="K885" s="11"/>
      <c r="L885" s="11"/>
      <c r="M885" s="11"/>
      <c r="N885" s="11"/>
      <c r="O885" s="11"/>
      <c r="P885" s="11"/>
      <c r="Q885" s="11"/>
      <c r="R885" s="11"/>
      <c r="S885" s="11"/>
      <c r="T885" s="11"/>
      <c r="U885" s="11"/>
      <c r="V885" s="11"/>
      <c r="W885" s="11"/>
      <c r="X885" s="11"/>
      <c r="Y885" s="11"/>
      <c r="Z885" s="11"/>
      <c r="AA885" s="11"/>
      <c r="AB885" s="11"/>
      <c r="AC885" s="11"/>
      <c r="AD885" s="11"/>
      <c r="AE885" s="11"/>
      <c r="AF885" s="11"/>
      <c r="AG885" s="11"/>
      <c r="AH885" s="11"/>
      <c r="AI885" s="11"/>
      <c r="AJ885" s="11"/>
      <c r="AK885" s="11"/>
      <c r="AL885" s="11"/>
      <c r="AM885" s="11"/>
      <c r="AN885" s="11"/>
      <c r="AO885" s="11"/>
      <c r="AP885" s="11"/>
      <c r="AQ885" s="11"/>
      <c r="AR885" s="11"/>
      <c r="AS885" s="11"/>
      <c r="AT885" s="11"/>
      <c r="AU885" s="11"/>
      <c r="AV885" s="11"/>
      <c r="AW885" s="11"/>
      <c r="AX885" s="11"/>
      <c r="AY885" s="11"/>
      <c r="AZ885" s="11"/>
      <c r="BA885" s="11"/>
      <c r="BB885" s="11"/>
      <c r="BC885" s="11"/>
      <c r="BD885" s="11"/>
      <c r="BE885" s="11"/>
      <c r="BF885" s="11"/>
      <c r="BG885" s="11"/>
      <c r="BH885" s="11"/>
      <c r="BI885" s="11"/>
      <c r="BJ885" s="11"/>
      <c r="BK885" s="11"/>
      <c r="BL885" s="11"/>
      <c r="BM885" s="11"/>
      <c r="BN885" s="11"/>
      <c r="BO885" s="11"/>
      <c r="BP885" s="11"/>
      <c r="BQ885" s="11"/>
      <c r="BR885" s="11"/>
      <c r="BS885" s="11"/>
      <c r="BT885" s="11"/>
      <c r="BU885" s="11"/>
      <c r="BV885" s="11"/>
      <c r="BW885" s="11"/>
      <c r="BX885" s="11"/>
      <c r="BY885" s="11"/>
      <c r="BZ885" s="11"/>
      <c r="CA885" s="11"/>
      <c r="CB885" s="11"/>
      <c r="CC885" s="11"/>
      <c r="CD885" s="11"/>
    </row>
    <row r="886" spans="1:82" x14ac:dyDescent="0.2">
      <c r="A886" s="11"/>
      <c r="B886" s="11"/>
      <c r="C886" s="11"/>
      <c r="D886" s="11"/>
      <c r="E886" s="11"/>
      <c r="F886" s="11"/>
      <c r="G886" s="11"/>
      <c r="H886" s="11"/>
      <c r="I886" s="11"/>
      <c r="J886" s="11"/>
      <c r="K886" s="11"/>
      <c r="L886" s="11"/>
      <c r="M886" s="11"/>
      <c r="N886" s="11"/>
      <c r="O886" s="11"/>
      <c r="P886" s="11"/>
      <c r="Q886" s="11"/>
      <c r="R886" s="11"/>
      <c r="S886" s="11"/>
      <c r="T886" s="11"/>
      <c r="U886" s="11"/>
      <c r="V886" s="11"/>
      <c r="W886" s="11"/>
      <c r="X886" s="11"/>
      <c r="Y886" s="11"/>
      <c r="Z886" s="11"/>
      <c r="AA886" s="11"/>
      <c r="AB886" s="11"/>
      <c r="AC886" s="11"/>
      <c r="AD886" s="11"/>
      <c r="AE886" s="11"/>
      <c r="AF886" s="11"/>
      <c r="AG886" s="11"/>
      <c r="AH886" s="11"/>
      <c r="AI886" s="11"/>
      <c r="AJ886" s="11"/>
      <c r="AK886" s="11"/>
      <c r="AL886" s="11"/>
      <c r="AM886" s="11"/>
      <c r="AN886" s="11"/>
      <c r="AO886" s="11"/>
      <c r="AP886" s="11"/>
      <c r="AQ886" s="11"/>
      <c r="AR886" s="11"/>
      <c r="AS886" s="11"/>
      <c r="AT886" s="11"/>
      <c r="AU886" s="11"/>
      <c r="AV886" s="11"/>
      <c r="AW886" s="11"/>
      <c r="AX886" s="11"/>
      <c r="AY886" s="11"/>
      <c r="AZ886" s="11"/>
      <c r="BA886" s="11"/>
      <c r="BB886" s="11"/>
      <c r="BC886" s="11"/>
      <c r="BD886" s="11"/>
      <c r="BE886" s="11"/>
      <c r="BF886" s="11"/>
      <c r="BG886" s="11"/>
      <c r="BH886" s="11"/>
      <c r="BI886" s="11"/>
      <c r="BJ886" s="11"/>
      <c r="BK886" s="11"/>
      <c r="BL886" s="11"/>
      <c r="BM886" s="11"/>
      <c r="BN886" s="11"/>
      <c r="BO886" s="11"/>
      <c r="BP886" s="11"/>
      <c r="BQ886" s="11"/>
      <c r="BR886" s="11"/>
      <c r="BS886" s="11"/>
      <c r="BT886" s="11"/>
      <c r="BU886" s="11"/>
      <c r="BV886" s="11"/>
      <c r="BW886" s="11"/>
      <c r="BX886" s="11"/>
      <c r="BY886" s="11"/>
      <c r="BZ886" s="11"/>
      <c r="CA886" s="11"/>
      <c r="CB886" s="11"/>
      <c r="CC886" s="11"/>
      <c r="CD886" s="11"/>
    </row>
    <row r="887" spans="1:82" x14ac:dyDescent="0.2">
      <c r="A887" s="11"/>
      <c r="B887" s="11"/>
      <c r="C887" s="11"/>
      <c r="D887" s="11"/>
      <c r="E887" s="11"/>
      <c r="F887" s="11"/>
      <c r="G887" s="11"/>
      <c r="H887" s="11"/>
      <c r="I887" s="11"/>
      <c r="J887" s="11"/>
      <c r="K887" s="11"/>
      <c r="L887" s="11"/>
      <c r="M887" s="11"/>
      <c r="N887" s="11"/>
      <c r="O887" s="11"/>
      <c r="P887" s="11"/>
      <c r="Q887" s="11"/>
      <c r="R887" s="11"/>
      <c r="S887" s="11"/>
      <c r="T887" s="11"/>
      <c r="U887" s="11"/>
      <c r="V887" s="11"/>
      <c r="W887" s="11"/>
      <c r="X887" s="11"/>
      <c r="Y887" s="11"/>
      <c r="Z887" s="11"/>
      <c r="AA887" s="11"/>
      <c r="AB887" s="11"/>
      <c r="AC887" s="11"/>
      <c r="AD887" s="11"/>
      <c r="AE887" s="11"/>
      <c r="AF887" s="11"/>
      <c r="AG887" s="11"/>
      <c r="AH887" s="11"/>
      <c r="AI887" s="11"/>
      <c r="AJ887" s="11"/>
      <c r="AK887" s="11"/>
      <c r="AL887" s="11"/>
      <c r="AM887" s="11"/>
      <c r="AN887" s="11"/>
      <c r="AO887" s="11"/>
      <c r="AP887" s="11"/>
      <c r="AQ887" s="11"/>
      <c r="AR887" s="11"/>
      <c r="AS887" s="11"/>
      <c r="AT887" s="11"/>
      <c r="AU887" s="11"/>
      <c r="AV887" s="11"/>
      <c r="AW887" s="11"/>
      <c r="AX887" s="11"/>
      <c r="AY887" s="11"/>
      <c r="AZ887" s="11"/>
      <c r="BA887" s="11"/>
      <c r="BB887" s="11"/>
      <c r="BC887" s="11"/>
      <c r="BD887" s="11"/>
      <c r="BE887" s="11"/>
      <c r="BF887" s="11"/>
      <c r="BG887" s="11"/>
      <c r="BH887" s="11"/>
      <c r="BI887" s="11"/>
      <c r="BJ887" s="11"/>
      <c r="BK887" s="11"/>
      <c r="BL887" s="11"/>
      <c r="BM887" s="11"/>
      <c r="BN887" s="11"/>
      <c r="BO887" s="11"/>
      <c r="BP887" s="11"/>
      <c r="BQ887" s="11"/>
      <c r="BR887" s="11"/>
      <c r="BS887" s="11"/>
      <c r="BT887" s="11"/>
      <c r="BU887" s="11"/>
      <c r="BV887" s="11"/>
      <c r="BW887" s="11"/>
      <c r="BX887" s="11"/>
      <c r="BY887" s="11"/>
      <c r="BZ887" s="11"/>
      <c r="CA887" s="11"/>
      <c r="CB887" s="11"/>
      <c r="CC887" s="11"/>
      <c r="CD887" s="11"/>
    </row>
    <row r="888" spans="1:82" x14ac:dyDescent="0.2">
      <c r="A888" s="11"/>
      <c r="B888" s="11"/>
      <c r="C888" s="11"/>
      <c r="D888" s="11"/>
      <c r="E888" s="11"/>
      <c r="F888" s="11"/>
      <c r="G888" s="11"/>
      <c r="H888" s="11"/>
      <c r="I888" s="11"/>
      <c r="J888" s="11"/>
      <c r="K888" s="11"/>
      <c r="L888" s="11"/>
      <c r="M888" s="11"/>
      <c r="N888" s="11"/>
      <c r="O888" s="11"/>
      <c r="P888" s="11"/>
      <c r="Q888" s="11"/>
      <c r="R888" s="11"/>
      <c r="S888" s="11"/>
      <c r="T888" s="11"/>
      <c r="U888" s="11"/>
      <c r="V888" s="11"/>
      <c r="W888" s="11"/>
      <c r="X888" s="11"/>
      <c r="Y888" s="11"/>
      <c r="Z888" s="11"/>
      <c r="AA888" s="11"/>
      <c r="AB888" s="11"/>
      <c r="AC888" s="11"/>
      <c r="AD888" s="11"/>
      <c r="AE888" s="11"/>
      <c r="AF888" s="11"/>
      <c r="AG888" s="11"/>
      <c r="AH888" s="11"/>
      <c r="AI888" s="11"/>
      <c r="AJ888" s="11"/>
      <c r="AK888" s="11"/>
      <c r="AL888" s="11"/>
      <c r="AM888" s="11"/>
      <c r="AN888" s="11"/>
      <c r="AO888" s="11"/>
      <c r="AP888" s="11"/>
      <c r="AQ888" s="11"/>
      <c r="AR888" s="11"/>
      <c r="AS888" s="11"/>
      <c r="AT888" s="11"/>
      <c r="AU888" s="11"/>
      <c r="AV888" s="11"/>
      <c r="AW888" s="11"/>
      <c r="AX888" s="11"/>
      <c r="AY888" s="11"/>
      <c r="AZ888" s="11"/>
      <c r="BA888" s="11"/>
      <c r="BB888" s="11"/>
      <c r="BC888" s="11"/>
      <c r="BD888" s="11"/>
      <c r="BE888" s="11"/>
      <c r="BF888" s="11"/>
      <c r="BG888" s="11"/>
      <c r="BH888" s="11"/>
      <c r="BI888" s="11"/>
      <c r="BJ888" s="11"/>
      <c r="BK888" s="11"/>
      <c r="BL888" s="11"/>
      <c r="BM888" s="11"/>
      <c r="BN888" s="11"/>
      <c r="BO888" s="11"/>
      <c r="BP888" s="11"/>
      <c r="BQ888" s="11"/>
      <c r="BR888" s="11"/>
      <c r="BS888" s="11"/>
      <c r="BT888" s="11"/>
      <c r="BU888" s="11"/>
      <c r="BV888" s="11"/>
      <c r="BW888" s="11"/>
      <c r="BX888" s="11"/>
      <c r="BY888" s="11"/>
      <c r="BZ888" s="11"/>
      <c r="CA888" s="11"/>
      <c r="CB888" s="11"/>
      <c r="CC888" s="11"/>
      <c r="CD888" s="11"/>
    </row>
    <row r="889" spans="1:82" x14ac:dyDescent="0.2">
      <c r="A889" s="11"/>
      <c r="B889" s="11"/>
      <c r="C889" s="11"/>
      <c r="D889" s="11"/>
      <c r="E889" s="11"/>
      <c r="F889" s="11"/>
      <c r="G889" s="11"/>
      <c r="H889" s="11"/>
      <c r="I889" s="11"/>
      <c r="J889" s="11"/>
      <c r="K889" s="11"/>
      <c r="L889" s="11"/>
      <c r="M889" s="11"/>
      <c r="N889" s="11"/>
      <c r="O889" s="11"/>
      <c r="P889" s="11"/>
      <c r="Q889" s="11"/>
      <c r="R889" s="11"/>
      <c r="S889" s="11"/>
      <c r="T889" s="11"/>
      <c r="U889" s="11"/>
      <c r="V889" s="11"/>
      <c r="W889" s="11"/>
      <c r="X889" s="11"/>
      <c r="Y889" s="11"/>
      <c r="Z889" s="11"/>
      <c r="AA889" s="11"/>
      <c r="AB889" s="11"/>
      <c r="AC889" s="11"/>
      <c r="AD889" s="11"/>
      <c r="AE889" s="11"/>
      <c r="AF889" s="11"/>
      <c r="AG889" s="11"/>
      <c r="AH889" s="11"/>
      <c r="AI889" s="11"/>
      <c r="AJ889" s="11"/>
      <c r="AK889" s="11"/>
      <c r="AL889" s="11"/>
      <c r="AM889" s="11"/>
      <c r="AN889" s="11"/>
      <c r="AO889" s="11"/>
      <c r="AP889" s="11"/>
      <c r="AQ889" s="11"/>
      <c r="AR889" s="11"/>
      <c r="AS889" s="11"/>
      <c r="AT889" s="11"/>
      <c r="AU889" s="11"/>
      <c r="AV889" s="11"/>
      <c r="AW889" s="11"/>
      <c r="AX889" s="11"/>
      <c r="AY889" s="11"/>
      <c r="AZ889" s="11"/>
      <c r="BA889" s="11"/>
      <c r="BB889" s="11"/>
      <c r="BC889" s="11"/>
      <c r="BD889" s="11"/>
      <c r="BE889" s="11"/>
      <c r="BF889" s="11"/>
      <c r="BG889" s="11"/>
      <c r="BH889" s="11"/>
      <c r="BI889" s="11"/>
      <c r="BJ889" s="11"/>
      <c r="BK889" s="11"/>
      <c r="BL889" s="11"/>
      <c r="BM889" s="11"/>
      <c r="BN889" s="11"/>
      <c r="BO889" s="11"/>
      <c r="BP889" s="11"/>
      <c r="BQ889" s="11"/>
      <c r="BR889" s="11"/>
      <c r="BS889" s="11"/>
      <c r="BT889" s="11"/>
      <c r="BU889" s="11"/>
      <c r="BV889" s="11"/>
      <c r="BW889" s="11"/>
      <c r="BX889" s="11"/>
      <c r="BY889" s="11"/>
      <c r="BZ889" s="11"/>
      <c r="CA889" s="11"/>
      <c r="CB889" s="11"/>
      <c r="CC889" s="11"/>
      <c r="CD889" s="11"/>
    </row>
    <row r="890" spans="1:82" x14ac:dyDescent="0.2">
      <c r="A890" s="11"/>
      <c r="B890" s="11"/>
      <c r="C890" s="11"/>
      <c r="D890" s="11"/>
      <c r="E890" s="11"/>
      <c r="F890" s="11"/>
      <c r="G890" s="11"/>
      <c r="H890" s="11"/>
      <c r="I890" s="11"/>
      <c r="J890" s="11"/>
      <c r="K890" s="11"/>
      <c r="L890" s="11"/>
      <c r="M890" s="11"/>
      <c r="N890" s="11"/>
      <c r="O890" s="11"/>
      <c r="P890" s="11"/>
      <c r="Q890" s="11"/>
      <c r="R890" s="11"/>
      <c r="S890" s="11"/>
      <c r="T890" s="11"/>
      <c r="U890" s="11"/>
      <c r="V890" s="11"/>
      <c r="W890" s="11"/>
      <c r="X890" s="11"/>
      <c r="Y890" s="11"/>
      <c r="Z890" s="11"/>
      <c r="AA890" s="11"/>
      <c r="AB890" s="11"/>
      <c r="AC890" s="11"/>
      <c r="AD890" s="11"/>
      <c r="AE890" s="11"/>
      <c r="AF890" s="11"/>
      <c r="AG890" s="11"/>
      <c r="AH890" s="11"/>
      <c r="AI890" s="11"/>
      <c r="AJ890" s="11"/>
      <c r="AK890" s="11"/>
      <c r="AL890" s="11"/>
      <c r="AM890" s="11"/>
      <c r="AN890" s="11"/>
      <c r="AO890" s="11"/>
      <c r="AP890" s="11"/>
      <c r="AQ890" s="11"/>
      <c r="AR890" s="11"/>
      <c r="AS890" s="11"/>
      <c r="AT890" s="11"/>
      <c r="AU890" s="11"/>
      <c r="AV890" s="11"/>
      <c r="AW890" s="11"/>
      <c r="AX890" s="11"/>
      <c r="AY890" s="11"/>
      <c r="AZ890" s="11"/>
      <c r="BA890" s="11"/>
      <c r="BB890" s="11"/>
      <c r="BC890" s="11"/>
      <c r="BD890" s="11"/>
      <c r="BE890" s="11"/>
      <c r="BF890" s="11"/>
      <c r="BG890" s="11"/>
      <c r="BH890" s="11"/>
      <c r="BI890" s="11"/>
      <c r="BJ890" s="11"/>
      <c r="BK890" s="11"/>
      <c r="BL890" s="11"/>
      <c r="BM890" s="11"/>
      <c r="BN890" s="11"/>
      <c r="BO890" s="11"/>
      <c r="BP890" s="11"/>
      <c r="BQ890" s="11"/>
      <c r="BR890" s="11"/>
      <c r="BS890" s="11"/>
      <c r="BT890" s="11"/>
      <c r="BU890" s="11"/>
      <c r="BV890" s="11"/>
      <c r="BW890" s="11"/>
      <c r="BX890" s="11"/>
      <c r="BY890" s="11"/>
      <c r="BZ890" s="11"/>
      <c r="CA890" s="11"/>
      <c r="CB890" s="11"/>
      <c r="CC890" s="11"/>
      <c r="CD890" s="11"/>
    </row>
    <row r="891" spans="1:82" x14ac:dyDescent="0.2">
      <c r="A891" s="11"/>
      <c r="B891" s="11"/>
      <c r="C891" s="11"/>
      <c r="D891" s="11"/>
      <c r="E891" s="11"/>
      <c r="F891" s="11"/>
      <c r="G891" s="11"/>
      <c r="H891" s="11"/>
      <c r="I891" s="11"/>
      <c r="J891" s="11"/>
      <c r="K891" s="11"/>
      <c r="L891" s="11"/>
      <c r="M891" s="11"/>
      <c r="N891" s="11"/>
      <c r="O891" s="11"/>
      <c r="P891" s="11"/>
      <c r="Q891" s="11"/>
      <c r="R891" s="11"/>
      <c r="S891" s="11"/>
      <c r="T891" s="11"/>
      <c r="U891" s="11"/>
      <c r="V891" s="11"/>
      <c r="W891" s="11"/>
      <c r="X891" s="11"/>
      <c r="Y891" s="11"/>
      <c r="Z891" s="11"/>
      <c r="AA891" s="11"/>
      <c r="AB891" s="11"/>
      <c r="AC891" s="11"/>
      <c r="AD891" s="11"/>
      <c r="AE891" s="11"/>
      <c r="AF891" s="11"/>
      <c r="AG891" s="11"/>
      <c r="AH891" s="11"/>
      <c r="AI891" s="11"/>
      <c r="AJ891" s="11"/>
      <c r="AK891" s="11"/>
      <c r="AL891" s="11"/>
      <c r="AM891" s="11"/>
      <c r="AN891" s="11"/>
      <c r="AO891" s="11"/>
      <c r="AP891" s="11"/>
      <c r="AQ891" s="11"/>
      <c r="AR891" s="11"/>
      <c r="AS891" s="11"/>
      <c r="AT891" s="11"/>
      <c r="AU891" s="11"/>
      <c r="AV891" s="11"/>
      <c r="AW891" s="11"/>
      <c r="AX891" s="11"/>
      <c r="AY891" s="11"/>
      <c r="AZ891" s="11"/>
      <c r="BA891" s="11"/>
      <c r="BB891" s="11"/>
      <c r="BC891" s="11"/>
      <c r="BD891" s="11"/>
      <c r="BE891" s="11"/>
      <c r="BF891" s="11"/>
      <c r="BG891" s="11"/>
      <c r="BH891" s="11"/>
      <c r="BI891" s="11"/>
      <c r="BJ891" s="11"/>
      <c r="BK891" s="11"/>
      <c r="BL891" s="11"/>
      <c r="BM891" s="11"/>
      <c r="BN891" s="11"/>
      <c r="BO891" s="11"/>
      <c r="BP891" s="11"/>
      <c r="BQ891" s="11"/>
      <c r="BR891" s="11"/>
      <c r="BS891" s="11"/>
      <c r="BT891" s="11"/>
      <c r="BU891" s="11"/>
      <c r="BV891" s="11"/>
      <c r="BW891" s="11"/>
      <c r="BX891" s="11"/>
      <c r="BY891" s="11"/>
      <c r="BZ891" s="11"/>
      <c r="CA891" s="11"/>
      <c r="CB891" s="11"/>
      <c r="CC891" s="11"/>
      <c r="CD891" s="11"/>
    </row>
    <row r="892" spans="1:82" x14ac:dyDescent="0.2">
      <c r="A892" s="11"/>
      <c r="B892" s="11"/>
      <c r="C892" s="11"/>
      <c r="D892" s="11"/>
      <c r="E892" s="11"/>
      <c r="F892" s="11"/>
      <c r="G892" s="11"/>
      <c r="H892" s="11"/>
      <c r="I892" s="11"/>
      <c r="J892" s="11"/>
      <c r="K892" s="11"/>
      <c r="L892" s="11"/>
      <c r="M892" s="11"/>
      <c r="N892" s="11"/>
      <c r="O892" s="11"/>
      <c r="P892" s="11"/>
      <c r="Q892" s="11"/>
      <c r="R892" s="11"/>
      <c r="S892" s="11"/>
      <c r="T892" s="11"/>
      <c r="U892" s="11"/>
      <c r="V892" s="11"/>
      <c r="W892" s="11"/>
      <c r="X892" s="11"/>
      <c r="Y892" s="11"/>
      <c r="Z892" s="11"/>
      <c r="AA892" s="11"/>
      <c r="AB892" s="11"/>
      <c r="AC892" s="11"/>
      <c r="AD892" s="11"/>
      <c r="AE892" s="11"/>
      <c r="AF892" s="11"/>
      <c r="AG892" s="11"/>
      <c r="AH892" s="11"/>
      <c r="AI892" s="11"/>
      <c r="AJ892" s="11"/>
      <c r="AK892" s="11"/>
      <c r="AL892" s="11"/>
      <c r="AM892" s="11"/>
      <c r="AN892" s="11"/>
      <c r="AO892" s="11"/>
      <c r="AP892" s="11"/>
      <c r="AQ892" s="11"/>
      <c r="AR892" s="11"/>
      <c r="AS892" s="11"/>
      <c r="AT892" s="11"/>
      <c r="AU892" s="11"/>
      <c r="AV892" s="11"/>
      <c r="AW892" s="11"/>
      <c r="AX892" s="11"/>
      <c r="AY892" s="11"/>
      <c r="AZ892" s="11"/>
      <c r="BA892" s="11"/>
      <c r="BB892" s="11"/>
      <c r="BC892" s="11"/>
      <c r="BD892" s="11"/>
      <c r="BE892" s="11"/>
      <c r="BF892" s="11"/>
      <c r="BG892" s="11"/>
      <c r="BH892" s="11"/>
      <c r="BI892" s="11"/>
      <c r="BJ892" s="11"/>
      <c r="BK892" s="11"/>
      <c r="BL892" s="11"/>
      <c r="BM892" s="11"/>
      <c r="BN892" s="11"/>
      <c r="BO892" s="11"/>
      <c r="BP892" s="11"/>
      <c r="BQ892" s="11"/>
      <c r="BR892" s="11"/>
      <c r="BS892" s="11"/>
      <c r="BT892" s="11"/>
      <c r="BU892" s="11"/>
      <c r="BV892" s="11"/>
      <c r="BW892" s="11"/>
      <c r="BX892" s="11"/>
      <c r="BY892" s="11"/>
      <c r="BZ892" s="11"/>
      <c r="CA892" s="11"/>
      <c r="CB892" s="11"/>
      <c r="CC892" s="11"/>
      <c r="CD892" s="11"/>
    </row>
    <row r="893" spans="1:82" x14ac:dyDescent="0.2">
      <c r="A893" s="11"/>
      <c r="B893" s="11"/>
      <c r="C893" s="11"/>
      <c r="D893" s="11"/>
      <c r="E893" s="11"/>
      <c r="F893" s="11"/>
      <c r="G893" s="11"/>
      <c r="H893" s="11"/>
      <c r="I893" s="11"/>
      <c r="J893" s="11"/>
      <c r="K893" s="11"/>
      <c r="L893" s="11"/>
      <c r="M893" s="11"/>
      <c r="N893" s="11"/>
      <c r="O893" s="11"/>
      <c r="P893" s="11"/>
      <c r="Q893" s="11"/>
      <c r="R893" s="11"/>
      <c r="S893" s="11"/>
      <c r="T893" s="11"/>
      <c r="U893" s="11"/>
      <c r="V893" s="11"/>
      <c r="W893" s="11"/>
      <c r="X893" s="11"/>
      <c r="Y893" s="11"/>
      <c r="Z893" s="11"/>
      <c r="AA893" s="11"/>
      <c r="AB893" s="11"/>
      <c r="AC893" s="11"/>
      <c r="AD893" s="11"/>
      <c r="AE893" s="11"/>
      <c r="AF893" s="11"/>
      <c r="AG893" s="11"/>
      <c r="AH893" s="11"/>
      <c r="AI893" s="11"/>
      <c r="AJ893" s="11"/>
      <c r="AK893" s="11"/>
      <c r="AL893" s="11"/>
      <c r="AM893" s="11"/>
      <c r="AN893" s="11"/>
      <c r="AO893" s="11"/>
      <c r="AP893" s="11"/>
      <c r="AQ893" s="11"/>
      <c r="AR893" s="11"/>
      <c r="AS893" s="11"/>
      <c r="AT893" s="11"/>
      <c r="AU893" s="11"/>
      <c r="AV893" s="11"/>
      <c r="AW893" s="11"/>
      <c r="AX893" s="11"/>
      <c r="AY893" s="11"/>
      <c r="AZ893" s="11"/>
      <c r="BA893" s="11"/>
      <c r="BB893" s="11"/>
      <c r="BC893" s="11"/>
      <c r="BD893" s="11"/>
      <c r="BE893" s="11"/>
      <c r="BF893" s="11"/>
      <c r="BG893" s="11"/>
      <c r="BH893" s="11"/>
      <c r="BI893" s="11"/>
      <c r="BJ893" s="11"/>
      <c r="BK893" s="11"/>
      <c r="BL893" s="11"/>
      <c r="BM893" s="11"/>
      <c r="BN893" s="11"/>
      <c r="BO893" s="11"/>
      <c r="BP893" s="11"/>
      <c r="BQ893" s="11"/>
      <c r="BR893" s="11"/>
      <c r="BS893" s="11"/>
      <c r="BT893" s="11"/>
      <c r="BU893" s="11"/>
      <c r="BV893" s="11"/>
      <c r="BW893" s="11"/>
      <c r="BX893" s="11"/>
      <c r="BY893" s="11"/>
      <c r="BZ893" s="11"/>
      <c r="CA893" s="11"/>
      <c r="CB893" s="11"/>
      <c r="CC893" s="11"/>
      <c r="CD893" s="11"/>
    </row>
    <row r="894" spans="1:82" x14ac:dyDescent="0.2">
      <c r="A894" s="11"/>
      <c r="B894" s="11"/>
      <c r="C894" s="11"/>
      <c r="D894" s="11"/>
      <c r="E894" s="11"/>
      <c r="F894" s="11"/>
      <c r="G894" s="11"/>
      <c r="H894" s="11"/>
      <c r="I894" s="11"/>
      <c r="J894" s="11"/>
      <c r="K894" s="11"/>
      <c r="L894" s="11"/>
      <c r="M894" s="11"/>
      <c r="N894" s="11"/>
      <c r="O894" s="11"/>
      <c r="P894" s="11"/>
      <c r="Q894" s="11"/>
      <c r="R894" s="11"/>
      <c r="S894" s="11"/>
      <c r="T894" s="11"/>
      <c r="U894" s="11"/>
      <c r="V894" s="11"/>
      <c r="W894" s="11"/>
      <c r="X894" s="11"/>
      <c r="Y894" s="11"/>
      <c r="Z894" s="11"/>
      <c r="AA894" s="11"/>
      <c r="AB894" s="11"/>
      <c r="AC894" s="11"/>
      <c r="AD894" s="11"/>
      <c r="AE894" s="11"/>
      <c r="AF894" s="11"/>
      <c r="AG894" s="11"/>
      <c r="AH894" s="11"/>
      <c r="AI894" s="11"/>
      <c r="AJ894" s="11"/>
      <c r="AK894" s="11"/>
      <c r="AL894" s="11"/>
      <c r="AM894" s="11"/>
      <c r="AN894" s="11"/>
      <c r="AO894" s="11"/>
      <c r="AP894" s="11"/>
      <c r="AQ894" s="11"/>
      <c r="AR894" s="11"/>
      <c r="AS894" s="11"/>
      <c r="AT894" s="11"/>
      <c r="AU894" s="11"/>
      <c r="AV894" s="11"/>
      <c r="AW894" s="11"/>
      <c r="AX894" s="11"/>
      <c r="AY894" s="11"/>
      <c r="AZ894" s="11"/>
      <c r="BA894" s="11"/>
      <c r="BB894" s="11"/>
      <c r="BC894" s="11"/>
      <c r="BD894" s="11"/>
      <c r="BE894" s="11"/>
      <c r="BF894" s="11"/>
      <c r="BG894" s="11"/>
      <c r="BH894" s="11"/>
      <c r="BI894" s="11"/>
      <c r="BJ894" s="11"/>
      <c r="BK894" s="11"/>
      <c r="BL894" s="11"/>
      <c r="BM894" s="11"/>
      <c r="BN894" s="11"/>
      <c r="BO894" s="11"/>
      <c r="BP894" s="11"/>
      <c r="BQ894" s="11"/>
      <c r="BR894" s="11"/>
      <c r="BS894" s="11"/>
      <c r="BT894" s="11"/>
      <c r="BU894" s="11"/>
      <c r="BV894" s="11"/>
      <c r="BW894" s="11"/>
      <c r="BX894" s="11"/>
      <c r="BY894" s="11"/>
      <c r="BZ894" s="11"/>
      <c r="CA894" s="11"/>
      <c r="CB894" s="11"/>
      <c r="CC894" s="11"/>
      <c r="CD894" s="11"/>
    </row>
    <row r="895" spans="1:82" x14ac:dyDescent="0.2">
      <c r="A895" s="11"/>
      <c r="B895" s="11"/>
      <c r="C895" s="11"/>
      <c r="D895" s="11"/>
      <c r="E895" s="11"/>
      <c r="F895" s="11"/>
      <c r="G895" s="11"/>
      <c r="H895" s="11"/>
      <c r="I895" s="11"/>
      <c r="J895" s="11"/>
      <c r="K895" s="11"/>
      <c r="L895" s="11"/>
      <c r="M895" s="11"/>
      <c r="N895" s="11"/>
      <c r="O895" s="11"/>
      <c r="P895" s="11"/>
      <c r="Q895" s="11"/>
      <c r="R895" s="11"/>
      <c r="S895" s="11"/>
      <c r="T895" s="11"/>
      <c r="U895" s="11"/>
      <c r="V895" s="11"/>
      <c r="W895" s="11"/>
      <c r="X895" s="11"/>
      <c r="Y895" s="11"/>
      <c r="Z895" s="11"/>
      <c r="AA895" s="11"/>
      <c r="AB895" s="11"/>
      <c r="AC895" s="11"/>
      <c r="AD895" s="11"/>
      <c r="AE895" s="11"/>
      <c r="AF895" s="11"/>
      <c r="AG895" s="11"/>
      <c r="AH895" s="11"/>
      <c r="AI895" s="11"/>
      <c r="AJ895" s="11"/>
      <c r="AK895" s="11"/>
      <c r="AL895" s="11"/>
      <c r="AM895" s="11"/>
      <c r="AN895" s="11"/>
      <c r="AO895" s="11"/>
      <c r="AP895" s="11"/>
      <c r="AQ895" s="11"/>
      <c r="AR895" s="11"/>
      <c r="AS895" s="11"/>
      <c r="AT895" s="11"/>
      <c r="AU895" s="11"/>
      <c r="AV895" s="11"/>
      <c r="AW895" s="11"/>
      <c r="AX895" s="11"/>
      <c r="AY895" s="11"/>
      <c r="AZ895" s="11"/>
      <c r="BA895" s="11"/>
      <c r="BB895" s="11"/>
      <c r="BC895" s="11"/>
      <c r="BD895" s="11"/>
      <c r="BE895" s="11"/>
      <c r="BF895" s="11"/>
      <c r="BG895" s="11"/>
      <c r="BH895" s="11"/>
      <c r="BI895" s="11"/>
      <c r="BJ895" s="11"/>
      <c r="BK895" s="11"/>
      <c r="BL895" s="11"/>
      <c r="BM895" s="11"/>
      <c r="BN895" s="11"/>
      <c r="BO895" s="11"/>
      <c r="BP895" s="11"/>
      <c r="BQ895" s="11"/>
      <c r="BR895" s="11"/>
      <c r="BS895" s="11"/>
      <c r="BT895" s="11"/>
      <c r="BU895" s="11"/>
      <c r="BV895" s="11"/>
      <c r="BW895" s="11"/>
      <c r="BX895" s="11"/>
      <c r="BY895" s="11"/>
      <c r="BZ895" s="11"/>
      <c r="CA895" s="11"/>
      <c r="CB895" s="11"/>
      <c r="CC895" s="11"/>
      <c r="CD895" s="11"/>
    </row>
    <row r="896" spans="1:82" x14ac:dyDescent="0.2">
      <c r="A896" s="11"/>
      <c r="B896" s="11"/>
      <c r="C896" s="11"/>
      <c r="D896" s="11"/>
      <c r="E896" s="11"/>
      <c r="F896" s="11"/>
      <c r="G896" s="11"/>
      <c r="H896" s="11"/>
      <c r="I896" s="11"/>
      <c r="J896" s="11"/>
      <c r="K896" s="11"/>
      <c r="L896" s="11"/>
      <c r="M896" s="11"/>
      <c r="N896" s="11"/>
      <c r="O896" s="11"/>
      <c r="P896" s="11"/>
      <c r="Q896" s="11"/>
      <c r="R896" s="11"/>
      <c r="S896" s="11"/>
      <c r="T896" s="11"/>
      <c r="U896" s="11"/>
      <c r="V896" s="11"/>
      <c r="W896" s="11"/>
      <c r="X896" s="11"/>
      <c r="Y896" s="11"/>
      <c r="Z896" s="11"/>
      <c r="AA896" s="11"/>
      <c r="AB896" s="11"/>
      <c r="AC896" s="11"/>
      <c r="AD896" s="11"/>
      <c r="AE896" s="11"/>
      <c r="AF896" s="11"/>
      <c r="AG896" s="11"/>
      <c r="AH896" s="11"/>
      <c r="AI896" s="11"/>
      <c r="AJ896" s="11"/>
      <c r="AK896" s="11"/>
      <c r="AL896" s="11"/>
      <c r="AM896" s="11"/>
      <c r="AN896" s="11"/>
      <c r="AO896" s="11"/>
      <c r="AP896" s="11"/>
      <c r="AQ896" s="11"/>
      <c r="AR896" s="11"/>
      <c r="AS896" s="11"/>
      <c r="AT896" s="11"/>
      <c r="AU896" s="11"/>
      <c r="AV896" s="11"/>
      <c r="AW896" s="11"/>
      <c r="AX896" s="11"/>
      <c r="AY896" s="11"/>
      <c r="AZ896" s="11"/>
      <c r="BA896" s="11"/>
      <c r="BB896" s="11"/>
      <c r="BC896" s="11"/>
      <c r="BD896" s="11"/>
      <c r="BE896" s="11"/>
      <c r="BF896" s="11"/>
      <c r="BG896" s="11"/>
      <c r="BH896" s="11"/>
      <c r="BI896" s="11"/>
      <c r="BJ896" s="11"/>
      <c r="BK896" s="11"/>
      <c r="BL896" s="11"/>
      <c r="BM896" s="11"/>
      <c r="BN896" s="11"/>
      <c r="BO896" s="11"/>
      <c r="BP896" s="11"/>
      <c r="BQ896" s="11"/>
      <c r="BR896" s="11"/>
      <c r="BS896" s="11"/>
      <c r="BT896" s="11"/>
      <c r="BU896" s="11"/>
      <c r="BV896" s="11"/>
      <c r="BW896" s="11"/>
      <c r="BX896" s="11"/>
      <c r="BY896" s="11"/>
      <c r="BZ896" s="11"/>
      <c r="CA896" s="11"/>
      <c r="CB896" s="11"/>
      <c r="CC896" s="11"/>
      <c r="CD896" s="11"/>
    </row>
    <row r="897" spans="1:82" x14ac:dyDescent="0.2">
      <c r="A897" s="11"/>
      <c r="B897" s="11"/>
      <c r="C897" s="11"/>
      <c r="D897" s="11"/>
      <c r="E897" s="11"/>
      <c r="F897" s="11"/>
      <c r="G897" s="11"/>
      <c r="H897" s="11"/>
      <c r="I897" s="11"/>
      <c r="J897" s="11"/>
      <c r="K897" s="11"/>
      <c r="L897" s="11"/>
      <c r="M897" s="11"/>
      <c r="N897" s="11"/>
      <c r="O897" s="11"/>
      <c r="P897" s="11"/>
      <c r="Q897" s="11"/>
      <c r="R897" s="11"/>
      <c r="S897" s="11"/>
      <c r="T897" s="11"/>
      <c r="U897" s="11"/>
      <c r="V897" s="11"/>
      <c r="W897" s="11"/>
      <c r="X897" s="11"/>
      <c r="Y897" s="11"/>
      <c r="Z897" s="11"/>
      <c r="AA897" s="11"/>
      <c r="AB897" s="11"/>
      <c r="AC897" s="11"/>
      <c r="AD897" s="11"/>
      <c r="AE897" s="11"/>
      <c r="AF897" s="11"/>
      <c r="AG897" s="11"/>
      <c r="AH897" s="11"/>
      <c r="AI897" s="11"/>
      <c r="AJ897" s="11"/>
      <c r="AK897" s="11"/>
      <c r="AL897" s="11"/>
      <c r="AM897" s="11"/>
      <c r="AN897" s="11"/>
      <c r="AO897" s="11"/>
      <c r="AP897" s="11"/>
      <c r="AQ897" s="11"/>
      <c r="AR897" s="11"/>
      <c r="AS897" s="11"/>
      <c r="AT897" s="11"/>
      <c r="AU897" s="11"/>
      <c r="AV897" s="11"/>
      <c r="AW897" s="11"/>
      <c r="AX897" s="11"/>
      <c r="AY897" s="11"/>
      <c r="AZ897" s="11"/>
      <c r="BA897" s="11"/>
      <c r="BB897" s="11"/>
      <c r="BC897" s="11"/>
      <c r="BD897" s="11"/>
      <c r="BE897" s="11"/>
      <c r="BF897" s="11"/>
      <c r="BG897" s="11"/>
      <c r="BH897" s="11"/>
      <c r="BI897" s="11"/>
      <c r="BJ897" s="11"/>
      <c r="BK897" s="11"/>
      <c r="BL897" s="11"/>
      <c r="BM897" s="11"/>
      <c r="BN897" s="11"/>
      <c r="BO897" s="11"/>
      <c r="BP897" s="11"/>
      <c r="BQ897" s="11"/>
      <c r="BR897" s="11"/>
      <c r="BS897" s="11"/>
      <c r="BT897" s="11"/>
      <c r="BU897" s="11"/>
      <c r="BV897" s="11"/>
      <c r="BW897" s="11"/>
      <c r="BX897" s="11"/>
      <c r="BY897" s="11"/>
      <c r="BZ897" s="11"/>
      <c r="CA897" s="11"/>
      <c r="CB897" s="11"/>
      <c r="CC897" s="11"/>
      <c r="CD897" s="11"/>
    </row>
    <row r="898" spans="1:82" x14ac:dyDescent="0.2">
      <c r="A898" s="11"/>
      <c r="B898" s="11"/>
      <c r="C898" s="11"/>
      <c r="D898" s="11"/>
      <c r="E898" s="11"/>
      <c r="F898" s="11"/>
      <c r="G898" s="11"/>
      <c r="H898" s="11"/>
      <c r="I898" s="11"/>
      <c r="J898" s="11"/>
      <c r="K898" s="11"/>
      <c r="L898" s="11"/>
      <c r="M898" s="11"/>
      <c r="N898" s="11"/>
      <c r="O898" s="11"/>
      <c r="P898" s="11"/>
      <c r="Q898" s="11"/>
      <c r="R898" s="11"/>
      <c r="S898" s="11"/>
      <c r="T898" s="11"/>
      <c r="U898" s="11"/>
      <c r="V898" s="11"/>
      <c r="W898" s="11"/>
      <c r="X898" s="11"/>
      <c r="Y898" s="11"/>
      <c r="Z898" s="11"/>
      <c r="AA898" s="11"/>
      <c r="AB898" s="11"/>
      <c r="AC898" s="11"/>
      <c r="AD898" s="11"/>
      <c r="AE898" s="11"/>
      <c r="AF898" s="11"/>
      <c r="AG898" s="11"/>
      <c r="AH898" s="11"/>
      <c r="AI898" s="11"/>
      <c r="AJ898" s="11"/>
      <c r="AK898" s="11"/>
      <c r="AL898" s="11"/>
      <c r="AM898" s="11"/>
      <c r="AN898" s="11"/>
      <c r="AO898" s="11"/>
      <c r="AP898" s="11"/>
      <c r="AQ898" s="11"/>
      <c r="AR898" s="11"/>
      <c r="AS898" s="11"/>
      <c r="AT898" s="11"/>
      <c r="AU898" s="11"/>
      <c r="AV898" s="11"/>
      <c r="AW898" s="11"/>
      <c r="AX898" s="11"/>
      <c r="AY898" s="11"/>
      <c r="AZ898" s="11"/>
      <c r="BA898" s="11"/>
      <c r="BB898" s="11"/>
      <c r="BC898" s="11"/>
      <c r="BD898" s="11"/>
      <c r="BE898" s="11"/>
      <c r="BF898" s="11"/>
      <c r="BG898" s="11"/>
      <c r="BH898" s="11"/>
      <c r="BI898" s="11"/>
      <c r="BJ898" s="11"/>
      <c r="BK898" s="11"/>
      <c r="BL898" s="11"/>
      <c r="BM898" s="11"/>
      <c r="BN898" s="11"/>
      <c r="BO898" s="11"/>
      <c r="BP898" s="11"/>
      <c r="BQ898" s="11"/>
      <c r="BR898" s="11"/>
      <c r="BS898" s="11"/>
      <c r="BT898" s="11"/>
      <c r="BU898" s="11"/>
      <c r="BV898" s="11"/>
      <c r="BW898" s="11"/>
      <c r="BX898" s="11"/>
      <c r="BY898" s="11"/>
      <c r="BZ898" s="11"/>
      <c r="CA898" s="11"/>
      <c r="CB898" s="11"/>
      <c r="CC898" s="11"/>
      <c r="CD898" s="11"/>
    </row>
    <row r="899" spans="1:82" x14ac:dyDescent="0.2">
      <c r="A899" s="11"/>
      <c r="B899" s="11"/>
      <c r="C899" s="11"/>
      <c r="D899" s="11"/>
      <c r="E899" s="11"/>
      <c r="F899" s="11"/>
      <c r="G899" s="11"/>
      <c r="H899" s="11"/>
      <c r="I899" s="11"/>
      <c r="J899" s="11"/>
      <c r="K899" s="11"/>
      <c r="L899" s="11"/>
      <c r="M899" s="11"/>
      <c r="N899" s="11"/>
      <c r="O899" s="11"/>
      <c r="P899" s="11"/>
      <c r="Q899" s="11"/>
      <c r="R899" s="11"/>
      <c r="S899" s="11"/>
      <c r="T899" s="11"/>
      <c r="U899" s="11"/>
      <c r="V899" s="11"/>
      <c r="W899" s="11"/>
      <c r="X899" s="11"/>
      <c r="Y899" s="11"/>
      <c r="Z899" s="11"/>
      <c r="AA899" s="11"/>
      <c r="AB899" s="11"/>
      <c r="AC899" s="11"/>
      <c r="AD899" s="11"/>
      <c r="AE899" s="11"/>
      <c r="AF899" s="11"/>
      <c r="AG899" s="11"/>
      <c r="AH899" s="11"/>
      <c r="AI899" s="11"/>
      <c r="AJ899" s="11"/>
      <c r="AK899" s="11"/>
      <c r="AL899" s="11"/>
      <c r="AM899" s="11"/>
      <c r="AN899" s="11"/>
      <c r="AO899" s="11"/>
      <c r="AP899" s="11"/>
      <c r="AQ899" s="11"/>
      <c r="AR899" s="11"/>
      <c r="AS899" s="11"/>
      <c r="AT899" s="11"/>
      <c r="AU899" s="11"/>
      <c r="AV899" s="11"/>
      <c r="AW899" s="11"/>
      <c r="AX899" s="11"/>
      <c r="AY899" s="11"/>
      <c r="AZ899" s="11"/>
      <c r="BA899" s="11"/>
      <c r="BB899" s="11"/>
      <c r="BC899" s="11"/>
      <c r="BD899" s="11"/>
      <c r="BE899" s="11"/>
      <c r="BF899" s="11"/>
      <c r="BG899" s="11"/>
      <c r="BH899" s="11"/>
      <c r="BI899" s="11"/>
      <c r="BJ899" s="11"/>
      <c r="BK899" s="11"/>
      <c r="BL899" s="11"/>
      <c r="BM899" s="11"/>
      <c r="BN899" s="11"/>
      <c r="BO899" s="11"/>
      <c r="BP899" s="11"/>
      <c r="BQ899" s="11"/>
      <c r="BR899" s="11"/>
      <c r="BS899" s="11"/>
      <c r="BT899" s="11"/>
      <c r="BU899" s="11"/>
      <c r="BV899" s="11"/>
      <c r="BW899" s="11"/>
      <c r="BX899" s="11"/>
      <c r="BY899" s="11"/>
      <c r="BZ899" s="11"/>
      <c r="CA899" s="11"/>
      <c r="CB899" s="11"/>
      <c r="CC899" s="11"/>
      <c r="CD899" s="11"/>
    </row>
    <row r="900" spans="1:82" x14ac:dyDescent="0.2">
      <c r="A900" s="11"/>
      <c r="B900" s="11"/>
      <c r="C900" s="11"/>
      <c r="D900" s="11"/>
      <c r="E900" s="11"/>
      <c r="F900" s="11"/>
      <c r="G900" s="11"/>
      <c r="H900" s="11"/>
      <c r="I900" s="11"/>
      <c r="J900" s="11"/>
      <c r="K900" s="11"/>
      <c r="L900" s="11"/>
      <c r="M900" s="11"/>
      <c r="N900" s="11"/>
      <c r="O900" s="11"/>
      <c r="P900" s="11"/>
      <c r="Q900" s="11"/>
      <c r="R900" s="11"/>
      <c r="S900" s="11"/>
      <c r="T900" s="11"/>
      <c r="U900" s="11"/>
      <c r="V900" s="11"/>
      <c r="W900" s="11"/>
      <c r="X900" s="11"/>
      <c r="Y900" s="11"/>
      <c r="Z900" s="11"/>
      <c r="AA900" s="11"/>
      <c r="AB900" s="11"/>
      <c r="AC900" s="11"/>
      <c r="AD900" s="11"/>
      <c r="AE900" s="11"/>
      <c r="AF900" s="11"/>
      <c r="AG900" s="11"/>
      <c r="AH900" s="11"/>
      <c r="AI900" s="11"/>
      <c r="AJ900" s="11"/>
      <c r="AK900" s="11"/>
      <c r="AL900" s="11"/>
      <c r="AM900" s="11"/>
      <c r="AN900" s="11"/>
      <c r="AO900" s="11"/>
      <c r="AP900" s="11"/>
      <c r="AQ900" s="11"/>
      <c r="AR900" s="11"/>
      <c r="AS900" s="11"/>
      <c r="AT900" s="11"/>
      <c r="AU900" s="11"/>
      <c r="AV900" s="11"/>
      <c r="AW900" s="11"/>
      <c r="AX900" s="11"/>
      <c r="AY900" s="11"/>
      <c r="AZ900" s="11"/>
      <c r="BA900" s="11"/>
      <c r="BB900" s="11"/>
      <c r="BC900" s="11"/>
      <c r="BD900" s="11"/>
      <c r="BE900" s="11"/>
      <c r="BF900" s="11"/>
      <c r="BG900" s="11"/>
      <c r="BH900" s="11"/>
      <c r="BI900" s="11"/>
      <c r="BJ900" s="11"/>
      <c r="BK900" s="11"/>
      <c r="BL900" s="11"/>
      <c r="BM900" s="11"/>
      <c r="BN900" s="11"/>
      <c r="BO900" s="11"/>
      <c r="BP900" s="11"/>
      <c r="BQ900" s="11"/>
      <c r="BR900" s="11"/>
      <c r="BS900" s="11"/>
      <c r="BT900" s="11"/>
      <c r="BU900" s="11"/>
      <c r="BV900" s="11"/>
      <c r="BW900" s="11"/>
      <c r="BX900" s="11"/>
      <c r="BY900" s="11"/>
      <c r="BZ900" s="11"/>
      <c r="CA900" s="11"/>
      <c r="CB900" s="11"/>
      <c r="CC900" s="11"/>
      <c r="CD900" s="11"/>
    </row>
    <row r="901" spans="1:82" x14ac:dyDescent="0.2">
      <c r="A901" s="11"/>
      <c r="B901" s="11"/>
      <c r="C901" s="11"/>
      <c r="D901" s="11"/>
      <c r="E901" s="11"/>
      <c r="F901" s="11"/>
      <c r="G901" s="11"/>
      <c r="H901" s="11"/>
      <c r="I901" s="11"/>
      <c r="J901" s="11"/>
      <c r="K901" s="11"/>
      <c r="L901" s="11"/>
      <c r="M901" s="11"/>
      <c r="N901" s="11"/>
      <c r="O901" s="11"/>
      <c r="P901" s="11"/>
      <c r="Q901" s="11"/>
      <c r="R901" s="11"/>
      <c r="S901" s="11"/>
      <c r="T901" s="11"/>
      <c r="U901" s="11"/>
      <c r="V901" s="11"/>
      <c r="W901" s="11"/>
      <c r="X901" s="11"/>
      <c r="Y901" s="11"/>
      <c r="Z901" s="11"/>
      <c r="AA901" s="11"/>
      <c r="AB901" s="11"/>
      <c r="AC901" s="11"/>
      <c r="AD901" s="11"/>
      <c r="AE901" s="11"/>
      <c r="AF901" s="11"/>
      <c r="AG901" s="11"/>
      <c r="AH901" s="11"/>
      <c r="AI901" s="11"/>
      <c r="AJ901" s="11"/>
      <c r="AK901" s="11"/>
      <c r="AL901" s="11"/>
      <c r="AM901" s="11"/>
      <c r="AN901" s="11"/>
      <c r="AO901" s="11"/>
      <c r="AP901" s="11"/>
      <c r="AQ901" s="11"/>
      <c r="AR901" s="11"/>
      <c r="AS901" s="11"/>
      <c r="AT901" s="11"/>
      <c r="AU901" s="11"/>
      <c r="AV901" s="11"/>
      <c r="AW901" s="11"/>
      <c r="AX901" s="11"/>
      <c r="AY901" s="11"/>
      <c r="AZ901" s="11"/>
      <c r="BA901" s="11"/>
      <c r="BB901" s="11"/>
      <c r="BC901" s="11"/>
      <c r="BD901" s="11"/>
      <c r="BE901" s="11"/>
      <c r="BF901" s="11"/>
      <c r="BG901" s="11"/>
      <c r="BH901" s="11"/>
      <c r="BI901" s="11"/>
      <c r="BJ901" s="11"/>
      <c r="BK901" s="11"/>
      <c r="BL901" s="11"/>
      <c r="BM901" s="11"/>
      <c r="BN901" s="11"/>
      <c r="BO901" s="11"/>
      <c r="BP901" s="11"/>
      <c r="BQ901" s="11"/>
      <c r="BR901" s="11"/>
      <c r="BS901" s="11"/>
      <c r="BT901" s="11"/>
      <c r="BU901" s="11"/>
      <c r="BV901" s="11"/>
      <c r="BW901" s="11"/>
      <c r="BX901" s="11"/>
      <c r="BY901" s="11"/>
      <c r="BZ901" s="11"/>
      <c r="CA901" s="11"/>
      <c r="CB901" s="11"/>
      <c r="CC901" s="11"/>
      <c r="CD901" s="11"/>
    </row>
    <row r="902" spans="1:82" x14ac:dyDescent="0.2">
      <c r="A902" s="11"/>
      <c r="B902" s="11"/>
      <c r="C902" s="11"/>
      <c r="D902" s="11"/>
      <c r="E902" s="11"/>
      <c r="F902" s="11"/>
      <c r="G902" s="11"/>
      <c r="H902" s="11"/>
      <c r="I902" s="11"/>
      <c r="J902" s="11"/>
      <c r="K902" s="11"/>
      <c r="L902" s="11"/>
      <c r="M902" s="11"/>
      <c r="N902" s="11"/>
      <c r="O902" s="11"/>
      <c r="P902" s="11"/>
      <c r="Q902" s="11"/>
      <c r="R902" s="11"/>
      <c r="S902" s="11"/>
      <c r="T902" s="11"/>
      <c r="U902" s="11"/>
      <c r="V902" s="11"/>
      <c r="W902" s="11"/>
      <c r="X902" s="11"/>
      <c r="Y902" s="11"/>
      <c r="Z902" s="11"/>
      <c r="AA902" s="11"/>
      <c r="AB902" s="11"/>
      <c r="AC902" s="11"/>
      <c r="AD902" s="11"/>
      <c r="AE902" s="11"/>
      <c r="AF902" s="11"/>
      <c r="AG902" s="11"/>
      <c r="AH902" s="11"/>
      <c r="AI902" s="11"/>
      <c r="AJ902" s="11"/>
      <c r="AK902" s="11"/>
      <c r="AL902" s="11"/>
      <c r="AM902" s="11"/>
      <c r="AN902" s="11"/>
      <c r="AO902" s="11"/>
      <c r="AP902" s="11"/>
      <c r="AQ902" s="11"/>
      <c r="AR902" s="11"/>
      <c r="AS902" s="11"/>
      <c r="AT902" s="11"/>
      <c r="AU902" s="11"/>
      <c r="AV902" s="11"/>
      <c r="AW902" s="11"/>
      <c r="AX902" s="11"/>
      <c r="AY902" s="11"/>
      <c r="AZ902" s="11"/>
      <c r="BA902" s="11"/>
      <c r="BB902" s="11"/>
      <c r="BC902" s="11"/>
      <c r="BD902" s="11"/>
      <c r="BE902" s="11"/>
      <c r="BF902" s="11"/>
      <c r="BG902" s="11"/>
      <c r="BH902" s="11"/>
      <c r="BI902" s="11"/>
      <c r="BJ902" s="11"/>
      <c r="BK902" s="11"/>
      <c r="BL902" s="11"/>
      <c r="BM902" s="11"/>
      <c r="BN902" s="11"/>
      <c r="BO902" s="11"/>
      <c r="BP902" s="11"/>
      <c r="BQ902" s="11"/>
      <c r="BR902" s="11"/>
      <c r="BS902" s="11"/>
      <c r="BT902" s="11"/>
      <c r="BU902" s="11"/>
      <c r="BV902" s="11"/>
      <c r="BW902" s="11"/>
      <c r="BX902" s="11"/>
      <c r="BY902" s="11"/>
      <c r="BZ902" s="11"/>
      <c r="CA902" s="11"/>
      <c r="CB902" s="11"/>
      <c r="CC902" s="11"/>
      <c r="CD902" s="11"/>
    </row>
    <row r="903" spans="1:82" x14ac:dyDescent="0.2">
      <c r="A903" s="11"/>
      <c r="B903" s="11"/>
      <c r="C903" s="11"/>
      <c r="D903" s="11"/>
      <c r="E903" s="11"/>
      <c r="F903" s="11"/>
      <c r="G903" s="11"/>
      <c r="H903" s="11"/>
      <c r="I903" s="11"/>
      <c r="J903" s="11"/>
      <c r="K903" s="11"/>
      <c r="L903" s="11"/>
      <c r="M903" s="11"/>
      <c r="N903" s="11"/>
      <c r="O903" s="11"/>
      <c r="P903" s="11"/>
      <c r="Q903" s="11"/>
      <c r="R903" s="11"/>
      <c r="S903" s="11"/>
      <c r="T903" s="11"/>
      <c r="U903" s="11"/>
      <c r="V903" s="11"/>
      <c r="W903" s="11"/>
      <c r="X903" s="11"/>
      <c r="Y903" s="11"/>
      <c r="Z903" s="11"/>
      <c r="AA903" s="11"/>
      <c r="AB903" s="11"/>
      <c r="AC903" s="11"/>
      <c r="AD903" s="11"/>
      <c r="AE903" s="11"/>
      <c r="AF903" s="11"/>
      <c r="AG903" s="11"/>
      <c r="AH903" s="11"/>
      <c r="AI903" s="11"/>
      <c r="AJ903" s="11"/>
      <c r="AK903" s="11"/>
      <c r="AL903" s="11"/>
      <c r="AM903" s="11"/>
      <c r="AN903" s="11"/>
      <c r="AO903" s="11"/>
      <c r="AP903" s="11"/>
      <c r="AQ903" s="11"/>
      <c r="AR903" s="11"/>
      <c r="AS903" s="11"/>
      <c r="AT903" s="11"/>
      <c r="AU903" s="11"/>
      <c r="AV903" s="11"/>
      <c r="AW903" s="11"/>
      <c r="AX903" s="11"/>
      <c r="AY903" s="11"/>
      <c r="AZ903" s="11"/>
      <c r="BA903" s="11"/>
      <c r="BB903" s="11"/>
      <c r="BC903" s="11"/>
      <c r="BD903" s="11"/>
      <c r="BE903" s="11"/>
      <c r="BF903" s="11"/>
      <c r="BG903" s="11"/>
      <c r="BH903" s="11"/>
      <c r="BI903" s="11"/>
      <c r="BJ903" s="11"/>
      <c r="BK903" s="11"/>
      <c r="BL903" s="11"/>
      <c r="BM903" s="11"/>
      <c r="BN903" s="11"/>
      <c r="BO903" s="11"/>
      <c r="BP903" s="11"/>
      <c r="BQ903" s="11"/>
      <c r="BR903" s="11"/>
      <c r="BS903" s="11"/>
      <c r="BT903" s="11"/>
      <c r="BU903" s="11"/>
      <c r="BV903" s="11"/>
      <c r="BW903" s="11"/>
      <c r="BX903" s="11"/>
      <c r="BY903" s="11"/>
      <c r="BZ903" s="11"/>
      <c r="CA903" s="11"/>
      <c r="CB903" s="11"/>
      <c r="CC903" s="11"/>
      <c r="CD903" s="11"/>
    </row>
    <row r="904" spans="1:82" x14ac:dyDescent="0.2">
      <c r="A904" s="11"/>
      <c r="B904" s="11"/>
      <c r="C904" s="11"/>
      <c r="D904" s="11"/>
      <c r="E904" s="11"/>
      <c r="F904" s="11"/>
      <c r="G904" s="11"/>
      <c r="H904" s="11"/>
      <c r="I904" s="11"/>
      <c r="J904" s="11"/>
      <c r="K904" s="11"/>
      <c r="L904" s="11"/>
      <c r="M904" s="11"/>
      <c r="N904" s="11"/>
      <c r="O904" s="11"/>
      <c r="P904" s="11"/>
      <c r="Q904" s="11"/>
      <c r="R904" s="11"/>
      <c r="S904" s="11"/>
      <c r="T904" s="11"/>
      <c r="U904" s="11"/>
      <c r="V904" s="11"/>
      <c r="W904" s="11"/>
      <c r="X904" s="11"/>
      <c r="Y904" s="11"/>
      <c r="Z904" s="11"/>
      <c r="AA904" s="11"/>
      <c r="AB904" s="11"/>
      <c r="AC904" s="11"/>
      <c r="AD904" s="11"/>
      <c r="AE904" s="11"/>
      <c r="AF904" s="11"/>
      <c r="AG904" s="11"/>
      <c r="AH904" s="11"/>
      <c r="AI904" s="11"/>
      <c r="AJ904" s="11"/>
      <c r="AK904" s="11"/>
      <c r="AL904" s="11"/>
      <c r="AM904" s="11"/>
      <c r="AN904" s="11"/>
      <c r="AO904" s="11"/>
      <c r="AP904" s="11"/>
      <c r="AQ904" s="11"/>
      <c r="AR904" s="11"/>
      <c r="AS904" s="11"/>
      <c r="AT904" s="11"/>
      <c r="AU904" s="11"/>
      <c r="AV904" s="11"/>
      <c r="AW904" s="11"/>
      <c r="AX904" s="11"/>
      <c r="AY904" s="11"/>
      <c r="AZ904" s="11"/>
      <c r="BA904" s="11"/>
      <c r="BB904" s="11"/>
      <c r="BC904" s="11"/>
      <c r="BD904" s="11"/>
      <c r="BE904" s="11"/>
      <c r="BF904" s="11"/>
      <c r="BG904" s="11"/>
      <c r="BH904" s="11"/>
      <c r="BI904" s="11"/>
      <c r="BJ904" s="11"/>
      <c r="BK904" s="11"/>
      <c r="BL904" s="11"/>
      <c r="BM904" s="11"/>
      <c r="BN904" s="11"/>
      <c r="BO904" s="11"/>
      <c r="BP904" s="11"/>
      <c r="BQ904" s="11"/>
      <c r="BR904" s="11"/>
      <c r="BS904" s="11"/>
      <c r="BT904" s="11"/>
      <c r="BU904" s="11"/>
      <c r="BV904" s="11"/>
      <c r="BW904" s="11"/>
      <c r="BX904" s="11"/>
      <c r="BY904" s="11"/>
      <c r="BZ904" s="11"/>
      <c r="CA904" s="11"/>
      <c r="CB904" s="11"/>
      <c r="CC904" s="11"/>
      <c r="CD904" s="11"/>
    </row>
    <row r="905" spans="1:82" x14ac:dyDescent="0.2">
      <c r="A905" s="11"/>
      <c r="B905" s="11"/>
      <c r="C905" s="11"/>
      <c r="D905" s="11"/>
      <c r="E905" s="11"/>
      <c r="F905" s="11"/>
      <c r="G905" s="11"/>
      <c r="H905" s="11"/>
      <c r="I905" s="11"/>
      <c r="J905" s="11"/>
      <c r="K905" s="11"/>
      <c r="L905" s="11"/>
      <c r="M905" s="11"/>
      <c r="N905" s="11"/>
      <c r="O905" s="11"/>
      <c r="P905" s="11"/>
      <c r="Q905" s="11"/>
      <c r="R905" s="11"/>
      <c r="S905" s="11"/>
      <c r="T905" s="11"/>
      <c r="U905" s="11"/>
      <c r="V905" s="11"/>
      <c r="W905" s="11"/>
      <c r="X905" s="11"/>
      <c r="Y905" s="11"/>
      <c r="Z905" s="11"/>
      <c r="AA905" s="11"/>
      <c r="AB905" s="11"/>
      <c r="AC905" s="11"/>
      <c r="AD905" s="11"/>
      <c r="AE905" s="11"/>
      <c r="AF905" s="11"/>
      <c r="AG905" s="11"/>
      <c r="AH905" s="11"/>
      <c r="AI905" s="11"/>
      <c r="AJ905" s="11"/>
      <c r="AK905" s="11"/>
      <c r="AL905" s="11"/>
      <c r="AM905" s="11"/>
      <c r="AN905" s="11"/>
      <c r="AO905" s="11"/>
      <c r="AP905" s="11"/>
      <c r="AQ905" s="11"/>
      <c r="AR905" s="11"/>
      <c r="AS905" s="11"/>
      <c r="AT905" s="11"/>
      <c r="AU905" s="11"/>
      <c r="AV905" s="11"/>
      <c r="AW905" s="11"/>
      <c r="AX905" s="11"/>
      <c r="AY905" s="11"/>
      <c r="AZ905" s="11"/>
      <c r="BA905" s="11"/>
      <c r="BB905" s="11"/>
      <c r="BC905" s="11"/>
      <c r="BD905" s="11"/>
      <c r="BE905" s="11"/>
      <c r="BF905" s="11"/>
      <c r="BG905" s="11"/>
      <c r="BH905" s="11"/>
      <c r="BI905" s="11"/>
      <c r="BJ905" s="11"/>
      <c r="BK905" s="11"/>
      <c r="BL905" s="11"/>
      <c r="BM905" s="11"/>
      <c r="BN905" s="11"/>
      <c r="BO905" s="11"/>
      <c r="BP905" s="11"/>
      <c r="BQ905" s="11"/>
      <c r="BR905" s="11"/>
      <c r="BS905" s="11"/>
      <c r="BT905" s="11"/>
      <c r="BU905" s="11"/>
      <c r="BV905" s="11"/>
      <c r="BW905" s="11"/>
      <c r="BX905" s="11"/>
      <c r="BY905" s="11"/>
      <c r="BZ905" s="11"/>
      <c r="CA905" s="11"/>
      <c r="CB905" s="11"/>
      <c r="CC905" s="11"/>
      <c r="CD905" s="11"/>
    </row>
    <row r="906" spans="1:82" x14ac:dyDescent="0.2">
      <c r="A906" s="11"/>
      <c r="B906" s="11"/>
      <c r="C906" s="11"/>
      <c r="D906" s="11"/>
      <c r="E906" s="11"/>
      <c r="F906" s="11"/>
      <c r="G906" s="11"/>
      <c r="H906" s="11"/>
      <c r="I906" s="11"/>
      <c r="J906" s="11"/>
      <c r="K906" s="11"/>
      <c r="L906" s="11"/>
      <c r="M906" s="11"/>
      <c r="N906" s="11"/>
      <c r="O906" s="11"/>
      <c r="P906" s="11"/>
      <c r="Q906" s="11"/>
      <c r="R906" s="11"/>
      <c r="S906" s="11"/>
      <c r="T906" s="11"/>
      <c r="U906" s="11"/>
      <c r="V906" s="11"/>
      <c r="W906" s="11"/>
      <c r="X906" s="11"/>
      <c r="Y906" s="11"/>
      <c r="Z906" s="11"/>
      <c r="AA906" s="11"/>
      <c r="AB906" s="11"/>
      <c r="AC906" s="11"/>
      <c r="AD906" s="11"/>
      <c r="AE906" s="11"/>
      <c r="AF906" s="11"/>
      <c r="AG906" s="11"/>
      <c r="AH906" s="11"/>
      <c r="AI906" s="11"/>
      <c r="AJ906" s="11"/>
      <c r="AK906" s="11"/>
      <c r="AL906" s="11"/>
      <c r="AM906" s="11"/>
      <c r="AN906" s="11"/>
      <c r="AO906" s="11"/>
      <c r="AP906" s="11"/>
      <c r="AQ906" s="11"/>
      <c r="AR906" s="11"/>
      <c r="AS906" s="11"/>
      <c r="AT906" s="11"/>
      <c r="AU906" s="11"/>
      <c r="AV906" s="11"/>
      <c r="AW906" s="11"/>
      <c r="AX906" s="11"/>
      <c r="AY906" s="11"/>
      <c r="AZ906" s="11"/>
      <c r="BA906" s="11"/>
      <c r="BB906" s="11"/>
      <c r="BC906" s="11"/>
      <c r="BD906" s="11"/>
      <c r="BE906" s="11"/>
      <c r="BF906" s="11"/>
      <c r="BG906" s="11"/>
      <c r="BH906" s="11"/>
      <c r="BI906" s="11"/>
      <c r="BJ906" s="11"/>
      <c r="BK906" s="11"/>
      <c r="BL906" s="11"/>
      <c r="BM906" s="11"/>
      <c r="BN906" s="11"/>
      <c r="BO906" s="11"/>
      <c r="BP906" s="11"/>
      <c r="BQ906" s="11"/>
      <c r="BR906" s="11"/>
      <c r="BS906" s="11"/>
      <c r="BT906" s="11"/>
      <c r="BU906" s="11"/>
      <c r="BV906" s="11"/>
      <c r="BW906" s="11"/>
      <c r="BX906" s="11"/>
      <c r="BY906" s="11"/>
      <c r="BZ906" s="11"/>
      <c r="CA906" s="11"/>
      <c r="CB906" s="11"/>
      <c r="CC906" s="11"/>
      <c r="CD906" s="11"/>
    </row>
    <row r="907" spans="1:82" x14ac:dyDescent="0.2">
      <c r="A907" s="11"/>
      <c r="B907" s="11"/>
      <c r="C907" s="11"/>
      <c r="D907" s="11"/>
      <c r="E907" s="11"/>
      <c r="F907" s="11"/>
      <c r="G907" s="11"/>
      <c r="H907" s="11"/>
      <c r="I907" s="11"/>
      <c r="J907" s="11"/>
      <c r="K907" s="11"/>
      <c r="L907" s="11"/>
      <c r="M907" s="11"/>
      <c r="N907" s="11"/>
      <c r="O907" s="11"/>
      <c r="P907" s="11"/>
      <c r="Q907" s="11"/>
      <c r="R907" s="11"/>
      <c r="S907" s="11"/>
      <c r="T907" s="11"/>
      <c r="U907" s="11"/>
      <c r="V907" s="11"/>
      <c r="W907" s="11"/>
      <c r="X907" s="11"/>
      <c r="Y907" s="11"/>
      <c r="Z907" s="11"/>
      <c r="AA907" s="11"/>
      <c r="AB907" s="11"/>
      <c r="AC907" s="11"/>
      <c r="AD907" s="11"/>
      <c r="AE907" s="11"/>
      <c r="AF907" s="11"/>
      <c r="AG907" s="11"/>
      <c r="AH907" s="11"/>
      <c r="AI907" s="11"/>
      <c r="AJ907" s="11"/>
      <c r="AK907" s="11"/>
      <c r="AL907" s="11"/>
      <c r="AM907" s="11"/>
      <c r="AN907" s="11"/>
      <c r="AO907" s="11"/>
      <c r="AP907" s="11"/>
      <c r="AQ907" s="11"/>
      <c r="AR907" s="11"/>
      <c r="AS907" s="11"/>
      <c r="AT907" s="11"/>
      <c r="AU907" s="11"/>
      <c r="AV907" s="11"/>
      <c r="AW907" s="11"/>
      <c r="AX907" s="11"/>
      <c r="AY907" s="11"/>
      <c r="AZ907" s="11"/>
      <c r="BA907" s="11"/>
      <c r="BB907" s="11"/>
      <c r="BC907" s="11"/>
      <c r="BD907" s="11"/>
      <c r="BE907" s="11"/>
      <c r="BF907" s="11"/>
      <c r="BG907" s="11"/>
      <c r="BH907" s="11"/>
      <c r="BI907" s="11"/>
      <c r="BJ907" s="11"/>
      <c r="BK907" s="11"/>
      <c r="BL907" s="11"/>
      <c r="BM907" s="11"/>
      <c r="BN907" s="11"/>
      <c r="BO907" s="11"/>
      <c r="BP907" s="11"/>
      <c r="BQ907" s="11"/>
      <c r="BR907" s="11"/>
      <c r="BS907" s="11"/>
      <c r="BT907" s="11"/>
      <c r="BU907" s="11"/>
      <c r="BV907" s="11"/>
      <c r="BW907" s="11"/>
      <c r="BX907" s="11"/>
      <c r="BY907" s="11"/>
      <c r="BZ907" s="11"/>
      <c r="CA907" s="11"/>
      <c r="CB907" s="11"/>
      <c r="CC907" s="11"/>
      <c r="CD907" s="11"/>
    </row>
    <row r="908" spans="1:82" x14ac:dyDescent="0.2">
      <c r="A908" s="11"/>
      <c r="B908" s="11"/>
      <c r="C908" s="11"/>
      <c r="D908" s="11"/>
      <c r="E908" s="11"/>
      <c r="F908" s="11"/>
      <c r="G908" s="11"/>
      <c r="H908" s="11"/>
      <c r="I908" s="11"/>
      <c r="J908" s="11"/>
      <c r="K908" s="11"/>
      <c r="L908" s="11"/>
      <c r="M908" s="11"/>
      <c r="N908" s="11"/>
      <c r="O908" s="11"/>
      <c r="P908" s="11"/>
      <c r="Q908" s="11"/>
      <c r="R908" s="11"/>
      <c r="S908" s="11"/>
      <c r="T908" s="11"/>
      <c r="U908" s="11"/>
      <c r="V908" s="11"/>
      <c r="W908" s="11"/>
      <c r="X908" s="11"/>
      <c r="Y908" s="11"/>
      <c r="Z908" s="11"/>
      <c r="AA908" s="11"/>
      <c r="AB908" s="11"/>
      <c r="AC908" s="11"/>
      <c r="AD908" s="11"/>
      <c r="AE908" s="11"/>
      <c r="AF908" s="11"/>
      <c r="AG908" s="11"/>
      <c r="AH908" s="11"/>
      <c r="AI908" s="11"/>
      <c r="AJ908" s="11"/>
      <c r="AK908" s="11"/>
      <c r="AL908" s="11"/>
      <c r="AM908" s="11"/>
      <c r="AN908" s="11"/>
      <c r="AO908" s="11"/>
      <c r="AP908" s="11"/>
      <c r="AQ908" s="11"/>
      <c r="AR908" s="11"/>
      <c r="AS908" s="11"/>
      <c r="AT908" s="11"/>
      <c r="AU908" s="11"/>
      <c r="AV908" s="11"/>
      <c r="AW908" s="11"/>
      <c r="AX908" s="11"/>
      <c r="AY908" s="11"/>
      <c r="AZ908" s="11"/>
      <c r="BA908" s="11"/>
      <c r="BB908" s="11"/>
      <c r="BC908" s="11"/>
      <c r="BD908" s="11"/>
      <c r="BE908" s="11"/>
      <c r="BF908" s="11"/>
      <c r="BG908" s="11"/>
      <c r="BH908" s="11"/>
      <c r="BI908" s="11"/>
      <c r="BJ908" s="11"/>
      <c r="BK908" s="11"/>
      <c r="BL908" s="11"/>
      <c r="BM908" s="11"/>
      <c r="BN908" s="11"/>
      <c r="BO908" s="11"/>
      <c r="BP908" s="11"/>
      <c r="BQ908" s="11"/>
      <c r="BR908" s="11"/>
      <c r="BS908" s="11"/>
      <c r="BT908" s="11"/>
      <c r="BU908" s="11"/>
      <c r="BV908" s="11"/>
      <c r="BW908" s="11"/>
      <c r="BX908" s="11"/>
      <c r="BY908" s="11"/>
      <c r="BZ908" s="11"/>
      <c r="CA908" s="11"/>
      <c r="CB908" s="11"/>
      <c r="CC908" s="11"/>
      <c r="CD908" s="11"/>
    </row>
    <row r="909" spans="1:82" x14ac:dyDescent="0.2">
      <c r="A909" s="11"/>
      <c r="B909" s="11"/>
      <c r="C909" s="11"/>
      <c r="D909" s="11"/>
      <c r="E909" s="11"/>
      <c r="F909" s="11"/>
      <c r="G909" s="11"/>
      <c r="H909" s="11"/>
      <c r="I909" s="11"/>
      <c r="J909" s="11"/>
      <c r="K909" s="11"/>
      <c r="L909" s="11"/>
      <c r="M909" s="11"/>
      <c r="N909" s="11"/>
      <c r="O909" s="11"/>
      <c r="P909" s="11"/>
      <c r="Q909" s="11"/>
      <c r="R909" s="11"/>
      <c r="S909" s="11"/>
      <c r="T909" s="11"/>
      <c r="U909" s="11"/>
      <c r="V909" s="11"/>
      <c r="W909" s="11"/>
      <c r="X909" s="11"/>
      <c r="Y909" s="11"/>
      <c r="Z909" s="11"/>
      <c r="AA909" s="11"/>
      <c r="AB909" s="11"/>
      <c r="AC909" s="11"/>
      <c r="AD909" s="11"/>
      <c r="AE909" s="11"/>
      <c r="AF909" s="11"/>
      <c r="AG909" s="11"/>
      <c r="AH909" s="11"/>
      <c r="AI909" s="11"/>
      <c r="AJ909" s="11"/>
      <c r="AK909" s="11"/>
      <c r="AL909" s="11"/>
      <c r="AM909" s="11"/>
      <c r="AN909" s="11"/>
      <c r="AO909" s="11"/>
      <c r="AP909" s="11"/>
      <c r="AQ909" s="11"/>
      <c r="AR909" s="11"/>
      <c r="AS909" s="11"/>
      <c r="AT909" s="11"/>
      <c r="AU909" s="11"/>
      <c r="AV909" s="11"/>
      <c r="AW909" s="11"/>
      <c r="AX909" s="11"/>
      <c r="AY909" s="11"/>
      <c r="AZ909" s="11"/>
      <c r="BA909" s="11"/>
      <c r="BB909" s="11"/>
      <c r="BC909" s="11"/>
      <c r="BD909" s="11"/>
      <c r="BE909" s="11"/>
      <c r="BF909" s="11"/>
      <c r="BG909" s="11"/>
      <c r="BH909" s="11"/>
      <c r="BI909" s="11"/>
      <c r="BJ909" s="11"/>
      <c r="BK909" s="11"/>
      <c r="BL909" s="11"/>
      <c r="BM909" s="11"/>
      <c r="BN909" s="11"/>
      <c r="BO909" s="11"/>
      <c r="BP909" s="11"/>
      <c r="BQ909" s="11"/>
      <c r="BR909" s="11"/>
      <c r="BS909" s="11"/>
      <c r="BT909" s="11"/>
      <c r="BU909" s="11"/>
      <c r="BV909" s="11"/>
      <c r="BW909" s="11"/>
      <c r="BX909" s="11"/>
      <c r="BY909" s="11"/>
      <c r="BZ909" s="11"/>
      <c r="CA909" s="11"/>
      <c r="CB909" s="11"/>
      <c r="CC909" s="11"/>
      <c r="CD909" s="11"/>
    </row>
    <row r="910" spans="1:82" x14ac:dyDescent="0.2">
      <c r="A910" s="11"/>
      <c r="B910" s="11"/>
      <c r="C910" s="11"/>
      <c r="D910" s="11"/>
      <c r="E910" s="11"/>
      <c r="F910" s="11"/>
      <c r="G910" s="11"/>
      <c r="H910" s="11"/>
      <c r="I910" s="11"/>
      <c r="J910" s="11"/>
      <c r="K910" s="11"/>
      <c r="L910" s="11"/>
      <c r="M910" s="11"/>
      <c r="N910" s="11"/>
      <c r="O910" s="11"/>
      <c r="P910" s="11"/>
      <c r="Q910" s="11"/>
      <c r="R910" s="11"/>
      <c r="S910" s="11"/>
      <c r="T910" s="11"/>
      <c r="U910" s="11"/>
      <c r="V910" s="11"/>
      <c r="W910" s="11"/>
      <c r="X910" s="11"/>
      <c r="Y910" s="11"/>
      <c r="Z910" s="11"/>
      <c r="AA910" s="11"/>
      <c r="AB910" s="11"/>
      <c r="AC910" s="11"/>
      <c r="AD910" s="11"/>
      <c r="AE910" s="11"/>
      <c r="AF910" s="11"/>
      <c r="AG910" s="11"/>
      <c r="AH910" s="11"/>
      <c r="AI910" s="11"/>
      <c r="AJ910" s="11"/>
      <c r="AK910" s="11"/>
      <c r="AL910" s="11"/>
      <c r="AM910" s="11"/>
      <c r="AN910" s="11"/>
      <c r="AO910" s="11"/>
      <c r="AP910" s="11"/>
      <c r="AQ910" s="11"/>
      <c r="AR910" s="11"/>
      <c r="AS910" s="11"/>
      <c r="AT910" s="11"/>
      <c r="AU910" s="11"/>
      <c r="AV910" s="11"/>
      <c r="AW910" s="11"/>
      <c r="AX910" s="11"/>
      <c r="AY910" s="11"/>
      <c r="AZ910" s="11"/>
      <c r="BA910" s="11"/>
      <c r="BB910" s="11"/>
      <c r="BC910" s="11"/>
      <c r="BD910" s="11"/>
      <c r="BE910" s="11"/>
      <c r="BF910" s="11"/>
      <c r="BG910" s="11"/>
      <c r="BH910" s="11"/>
      <c r="BI910" s="11"/>
      <c r="BJ910" s="11"/>
      <c r="BK910" s="11"/>
      <c r="BL910" s="11"/>
      <c r="BM910" s="11"/>
      <c r="BN910" s="11"/>
      <c r="BO910" s="11"/>
      <c r="BP910" s="11"/>
      <c r="BQ910" s="11"/>
      <c r="BR910" s="11"/>
      <c r="BS910" s="11"/>
      <c r="BT910" s="11"/>
      <c r="BU910" s="11"/>
      <c r="BV910" s="11"/>
      <c r="BW910" s="11"/>
      <c r="BX910" s="11"/>
      <c r="BY910" s="11"/>
      <c r="BZ910" s="11"/>
      <c r="CA910" s="11"/>
      <c r="CB910" s="11"/>
      <c r="CC910" s="11"/>
      <c r="CD910" s="11"/>
    </row>
    <row r="911" spans="1:82" x14ac:dyDescent="0.2">
      <c r="A911" s="11"/>
      <c r="B911" s="11"/>
      <c r="C911" s="11"/>
      <c r="D911" s="11"/>
      <c r="E911" s="11"/>
      <c r="F911" s="11"/>
      <c r="G911" s="11"/>
      <c r="H911" s="11"/>
      <c r="I911" s="11"/>
      <c r="J911" s="11"/>
      <c r="K911" s="11"/>
      <c r="L911" s="11"/>
      <c r="M911" s="11"/>
      <c r="N911" s="11"/>
      <c r="O911" s="11"/>
      <c r="P911" s="11"/>
      <c r="Q911" s="11"/>
      <c r="R911" s="11"/>
      <c r="S911" s="11"/>
      <c r="T911" s="11"/>
      <c r="U911" s="11"/>
      <c r="V911" s="11"/>
      <c r="W911" s="11"/>
      <c r="X911" s="11"/>
      <c r="Y911" s="11"/>
      <c r="Z911" s="11"/>
      <c r="AA911" s="11"/>
      <c r="AB911" s="11"/>
      <c r="AC911" s="11"/>
      <c r="AD911" s="11"/>
      <c r="AE911" s="11"/>
      <c r="AF911" s="11"/>
      <c r="AG911" s="11"/>
      <c r="AH911" s="11"/>
      <c r="AI911" s="11"/>
      <c r="AJ911" s="11"/>
      <c r="AK911" s="11"/>
      <c r="AL911" s="11"/>
      <c r="AM911" s="11"/>
      <c r="AN911" s="11"/>
      <c r="AO911" s="11"/>
      <c r="AP911" s="11"/>
      <c r="AQ911" s="11"/>
      <c r="AR911" s="11"/>
      <c r="AS911" s="11"/>
      <c r="AT911" s="11"/>
      <c r="AU911" s="11"/>
      <c r="AV911" s="11"/>
      <c r="AW911" s="11"/>
      <c r="AX911" s="11"/>
      <c r="AY911" s="11"/>
      <c r="AZ911" s="11"/>
      <c r="BA911" s="11"/>
      <c r="BB911" s="11"/>
      <c r="BC911" s="11"/>
      <c r="BD911" s="11"/>
      <c r="BE911" s="11"/>
      <c r="BF911" s="11"/>
      <c r="BG911" s="11"/>
      <c r="BH911" s="11"/>
      <c r="BI911" s="11"/>
      <c r="BJ911" s="11"/>
      <c r="BK911" s="11"/>
      <c r="BL911" s="11"/>
      <c r="BM911" s="11"/>
      <c r="BN911" s="11"/>
      <c r="BO911" s="11"/>
      <c r="BP911" s="11"/>
      <c r="BQ911" s="11"/>
      <c r="BR911" s="11"/>
      <c r="BS911" s="11"/>
      <c r="BT911" s="11"/>
      <c r="BU911" s="11"/>
      <c r="BV911" s="11"/>
      <c r="BW911" s="11"/>
      <c r="BX911" s="11"/>
      <c r="BY911" s="11"/>
      <c r="BZ911" s="11"/>
      <c r="CA911" s="11"/>
      <c r="CB911" s="11"/>
      <c r="CC911" s="11"/>
      <c r="CD911" s="11"/>
    </row>
    <row r="912" spans="1:82" x14ac:dyDescent="0.2">
      <c r="A912" s="11"/>
      <c r="B912" s="11"/>
      <c r="C912" s="11"/>
      <c r="D912" s="11"/>
      <c r="E912" s="11"/>
      <c r="F912" s="11"/>
      <c r="G912" s="11"/>
      <c r="H912" s="11"/>
      <c r="I912" s="11"/>
      <c r="J912" s="11"/>
      <c r="K912" s="11"/>
      <c r="L912" s="11"/>
      <c r="M912" s="11"/>
      <c r="N912" s="11"/>
      <c r="O912" s="11"/>
      <c r="P912" s="11"/>
      <c r="Q912" s="11"/>
      <c r="R912" s="11"/>
      <c r="S912" s="11"/>
      <c r="T912" s="11"/>
      <c r="U912" s="11"/>
      <c r="V912" s="11"/>
      <c r="W912" s="11"/>
      <c r="X912" s="11"/>
      <c r="Y912" s="11"/>
      <c r="Z912" s="11"/>
      <c r="AA912" s="11"/>
      <c r="AB912" s="11"/>
      <c r="AC912" s="11"/>
      <c r="AD912" s="11"/>
      <c r="AE912" s="11"/>
      <c r="AF912" s="11"/>
      <c r="AG912" s="11"/>
      <c r="AH912" s="11"/>
      <c r="AI912" s="11"/>
      <c r="AJ912" s="11"/>
      <c r="AK912" s="11"/>
      <c r="AL912" s="11"/>
      <c r="AM912" s="11"/>
      <c r="AN912" s="11"/>
      <c r="AO912" s="11"/>
      <c r="AP912" s="11"/>
      <c r="AQ912" s="11"/>
      <c r="AR912" s="11"/>
      <c r="AS912" s="11"/>
      <c r="AT912" s="11"/>
      <c r="AU912" s="11"/>
      <c r="AV912" s="11"/>
      <c r="AW912" s="11"/>
      <c r="AX912" s="11"/>
      <c r="AY912" s="11"/>
      <c r="AZ912" s="11"/>
      <c r="BA912" s="11"/>
      <c r="BB912" s="11"/>
      <c r="BC912" s="11"/>
      <c r="BD912" s="11"/>
      <c r="BE912" s="11"/>
      <c r="BF912" s="11"/>
      <c r="BG912" s="11"/>
      <c r="BH912" s="11"/>
      <c r="BI912" s="11"/>
      <c r="BJ912" s="11"/>
      <c r="BK912" s="11"/>
      <c r="BL912" s="11"/>
      <c r="BM912" s="11"/>
      <c r="BN912" s="11"/>
      <c r="BO912" s="11"/>
      <c r="BP912" s="11"/>
      <c r="BQ912" s="11"/>
      <c r="BR912" s="11"/>
      <c r="BS912" s="11"/>
      <c r="BT912" s="11"/>
      <c r="BU912" s="11"/>
      <c r="BV912" s="11"/>
      <c r="BW912" s="11"/>
      <c r="BX912" s="11"/>
      <c r="BY912" s="11"/>
      <c r="BZ912" s="11"/>
      <c r="CA912" s="11"/>
      <c r="CB912" s="11"/>
      <c r="CC912" s="11"/>
      <c r="CD912" s="11"/>
    </row>
    <row r="913" spans="1:82" x14ac:dyDescent="0.2">
      <c r="A913" s="11"/>
      <c r="B913" s="11"/>
      <c r="C913" s="11"/>
      <c r="D913" s="11"/>
      <c r="E913" s="11"/>
      <c r="F913" s="11"/>
      <c r="G913" s="11"/>
      <c r="H913" s="11"/>
      <c r="I913" s="11"/>
      <c r="J913" s="11"/>
      <c r="K913" s="11"/>
      <c r="L913" s="11"/>
      <c r="M913" s="11"/>
      <c r="N913" s="11"/>
      <c r="O913" s="11"/>
      <c r="P913" s="11"/>
      <c r="Q913" s="11"/>
      <c r="R913" s="11"/>
      <c r="S913" s="11"/>
      <c r="T913" s="11"/>
      <c r="U913" s="11"/>
      <c r="V913" s="11"/>
      <c r="W913" s="11"/>
      <c r="X913" s="11"/>
      <c r="Y913" s="11"/>
      <c r="Z913" s="11"/>
      <c r="AA913" s="11"/>
      <c r="AB913" s="11"/>
      <c r="AC913" s="11"/>
      <c r="AD913" s="11"/>
      <c r="AE913" s="11"/>
      <c r="AF913" s="11"/>
      <c r="AG913" s="11"/>
      <c r="AH913" s="11"/>
      <c r="AI913" s="11"/>
      <c r="AJ913" s="11"/>
      <c r="AK913" s="11"/>
      <c r="AL913" s="11"/>
      <c r="AM913" s="11"/>
      <c r="AN913" s="11"/>
      <c r="AO913" s="11"/>
      <c r="AP913" s="11"/>
      <c r="AQ913" s="11"/>
      <c r="AR913" s="11"/>
      <c r="AS913" s="11"/>
      <c r="AT913" s="11"/>
      <c r="AU913" s="11"/>
      <c r="AV913" s="11"/>
      <c r="AW913" s="11"/>
      <c r="AX913" s="11"/>
      <c r="AY913" s="11"/>
      <c r="AZ913" s="11"/>
      <c r="BA913" s="11"/>
      <c r="BB913" s="11"/>
      <c r="BC913" s="11"/>
      <c r="BD913" s="11"/>
      <c r="BE913" s="11"/>
      <c r="BF913" s="11"/>
      <c r="BG913" s="11"/>
      <c r="BH913" s="11"/>
      <c r="BI913" s="11"/>
      <c r="BJ913" s="11"/>
      <c r="BK913" s="11"/>
      <c r="BL913" s="11"/>
      <c r="BM913" s="11"/>
      <c r="BN913" s="11"/>
      <c r="BO913" s="11"/>
      <c r="BP913" s="11"/>
      <c r="BQ913" s="11"/>
      <c r="BR913" s="11"/>
      <c r="BS913" s="11"/>
      <c r="BT913" s="11"/>
      <c r="BU913" s="11"/>
      <c r="BV913" s="11"/>
      <c r="BW913" s="11"/>
      <c r="BX913" s="11"/>
      <c r="BY913" s="11"/>
      <c r="BZ913" s="11"/>
      <c r="CA913" s="11"/>
      <c r="CB913" s="11"/>
      <c r="CC913" s="11"/>
      <c r="CD913" s="11"/>
    </row>
    <row r="914" spans="1:82" x14ac:dyDescent="0.2">
      <c r="A914" s="11"/>
      <c r="B914" s="11"/>
      <c r="C914" s="11"/>
      <c r="D914" s="11"/>
      <c r="E914" s="11"/>
      <c r="F914" s="11"/>
      <c r="G914" s="11"/>
      <c r="H914" s="11"/>
      <c r="I914" s="11"/>
      <c r="J914" s="11"/>
      <c r="K914" s="11"/>
      <c r="L914" s="11"/>
      <c r="M914" s="11"/>
      <c r="N914" s="11"/>
      <c r="O914" s="11"/>
      <c r="P914" s="11"/>
      <c r="Q914" s="11"/>
      <c r="R914" s="11"/>
      <c r="S914" s="11"/>
      <c r="T914" s="11"/>
      <c r="U914" s="11"/>
      <c r="V914" s="11"/>
      <c r="W914" s="11"/>
      <c r="X914" s="11"/>
      <c r="Y914" s="11"/>
      <c r="Z914" s="11"/>
      <c r="AA914" s="11"/>
      <c r="AB914" s="11"/>
      <c r="AC914" s="11"/>
      <c r="AD914" s="11"/>
      <c r="AE914" s="11"/>
      <c r="AF914" s="11"/>
      <c r="AG914" s="11"/>
      <c r="AH914" s="11"/>
      <c r="AI914" s="11"/>
      <c r="AJ914" s="11"/>
      <c r="AK914" s="11"/>
      <c r="AL914" s="11"/>
      <c r="AM914" s="11"/>
      <c r="AN914" s="11"/>
      <c r="AO914" s="11"/>
      <c r="AP914" s="11"/>
      <c r="AQ914" s="11"/>
      <c r="AR914" s="11"/>
      <c r="AS914" s="11"/>
      <c r="AT914" s="11"/>
      <c r="AU914" s="11"/>
      <c r="AV914" s="11"/>
      <c r="AW914" s="11"/>
      <c r="AX914" s="11"/>
      <c r="AY914" s="11"/>
      <c r="AZ914" s="11"/>
      <c r="BA914" s="11"/>
      <c r="BB914" s="11"/>
      <c r="BC914" s="11"/>
      <c r="BD914" s="11"/>
      <c r="BE914" s="11"/>
      <c r="BF914" s="11"/>
      <c r="BG914" s="11"/>
      <c r="BH914" s="11"/>
      <c r="BI914" s="11"/>
      <c r="BJ914" s="11"/>
      <c r="BK914" s="11"/>
      <c r="BL914" s="11"/>
      <c r="BM914" s="11"/>
      <c r="BN914" s="11"/>
      <c r="BO914" s="11"/>
      <c r="BP914" s="11"/>
      <c r="BQ914" s="11"/>
      <c r="BR914" s="11"/>
      <c r="BS914" s="11"/>
      <c r="BT914" s="11"/>
      <c r="BU914" s="11"/>
      <c r="BV914" s="11"/>
      <c r="BW914" s="11"/>
      <c r="BX914" s="11"/>
      <c r="BY914" s="11"/>
      <c r="BZ914" s="11"/>
      <c r="CA914" s="11"/>
      <c r="CB914" s="11"/>
      <c r="CC914" s="11"/>
      <c r="CD914" s="11"/>
    </row>
    <row r="915" spans="1:82" x14ac:dyDescent="0.2">
      <c r="A915" s="11"/>
      <c r="B915" s="11"/>
      <c r="C915" s="11"/>
      <c r="D915" s="11"/>
      <c r="E915" s="11"/>
      <c r="F915" s="11"/>
      <c r="G915" s="11"/>
      <c r="H915" s="11"/>
      <c r="I915" s="11"/>
      <c r="J915" s="11"/>
      <c r="K915" s="11"/>
      <c r="L915" s="11"/>
      <c r="M915" s="11"/>
      <c r="N915" s="11"/>
      <c r="O915" s="11"/>
      <c r="P915" s="11"/>
      <c r="Q915" s="11"/>
      <c r="R915" s="11"/>
      <c r="S915" s="11"/>
      <c r="T915" s="11"/>
      <c r="U915" s="11"/>
      <c r="V915" s="11"/>
      <c r="W915" s="11"/>
      <c r="X915" s="11"/>
      <c r="Y915" s="11"/>
      <c r="Z915" s="11"/>
      <c r="AA915" s="11"/>
      <c r="AB915" s="11"/>
      <c r="AC915" s="11"/>
      <c r="AD915" s="11"/>
      <c r="AE915" s="11"/>
      <c r="AF915" s="11"/>
      <c r="AG915" s="11"/>
      <c r="AH915" s="11"/>
      <c r="AI915" s="11"/>
      <c r="AJ915" s="11"/>
      <c r="AK915" s="11"/>
      <c r="AL915" s="11"/>
      <c r="AM915" s="11"/>
      <c r="AN915" s="11"/>
      <c r="AO915" s="11"/>
      <c r="AP915" s="11"/>
      <c r="AQ915" s="11"/>
      <c r="AR915" s="11"/>
      <c r="AS915" s="11"/>
      <c r="AT915" s="11"/>
      <c r="AU915" s="11"/>
      <c r="AV915" s="11"/>
      <c r="AW915" s="11"/>
      <c r="AX915" s="11"/>
      <c r="AY915" s="11"/>
      <c r="AZ915" s="11"/>
      <c r="BA915" s="11"/>
      <c r="BB915" s="11"/>
      <c r="BC915" s="11"/>
      <c r="BD915" s="11"/>
      <c r="BE915" s="11"/>
      <c r="BF915" s="11"/>
      <c r="BG915" s="11"/>
      <c r="BH915" s="11"/>
      <c r="BI915" s="11"/>
      <c r="BJ915" s="11"/>
      <c r="BK915" s="11"/>
      <c r="BL915" s="11"/>
      <c r="BM915" s="11"/>
      <c r="BN915" s="11"/>
      <c r="BO915" s="11"/>
      <c r="BP915" s="11"/>
      <c r="BQ915" s="11"/>
      <c r="BR915" s="11"/>
      <c r="BS915" s="11"/>
      <c r="BT915" s="11"/>
      <c r="BU915" s="11"/>
      <c r="BV915" s="11"/>
      <c r="BW915" s="11"/>
      <c r="BX915" s="11"/>
      <c r="BY915" s="11"/>
      <c r="BZ915" s="11"/>
      <c r="CA915" s="11"/>
      <c r="CB915" s="11"/>
      <c r="CC915" s="11"/>
      <c r="CD915" s="11"/>
    </row>
    <row r="916" spans="1:82" x14ac:dyDescent="0.2">
      <c r="A916" s="11"/>
      <c r="B916" s="11"/>
      <c r="C916" s="11"/>
      <c r="D916" s="11"/>
      <c r="E916" s="11"/>
      <c r="F916" s="11"/>
      <c r="G916" s="11"/>
      <c r="H916" s="11"/>
      <c r="I916" s="11"/>
      <c r="J916" s="11"/>
      <c r="K916" s="11"/>
      <c r="L916" s="11"/>
      <c r="M916" s="11"/>
      <c r="N916" s="11"/>
      <c r="O916" s="11"/>
      <c r="P916" s="11"/>
      <c r="Q916" s="11"/>
      <c r="R916" s="11"/>
      <c r="S916" s="11"/>
      <c r="T916" s="11"/>
      <c r="U916" s="11"/>
      <c r="V916" s="11"/>
      <c r="W916" s="11"/>
      <c r="X916" s="11"/>
      <c r="Y916" s="11"/>
      <c r="Z916" s="11"/>
      <c r="AA916" s="11"/>
      <c r="AB916" s="11"/>
      <c r="AC916" s="11"/>
      <c r="AD916" s="11"/>
      <c r="AE916" s="11"/>
      <c r="AF916" s="11"/>
      <c r="AG916" s="11"/>
      <c r="AH916" s="11"/>
      <c r="AI916" s="11"/>
      <c r="AJ916" s="11"/>
      <c r="AK916" s="11"/>
      <c r="AL916" s="11"/>
      <c r="AM916" s="11"/>
      <c r="AN916" s="11"/>
      <c r="AO916" s="11"/>
      <c r="AP916" s="11"/>
      <c r="AQ916" s="11"/>
      <c r="AR916" s="11"/>
      <c r="AS916" s="11"/>
      <c r="AT916" s="11"/>
      <c r="AU916" s="11"/>
      <c r="AV916" s="11"/>
      <c r="AW916" s="11"/>
      <c r="AX916" s="11"/>
      <c r="AY916" s="11"/>
      <c r="AZ916" s="11"/>
      <c r="BA916" s="11"/>
      <c r="BB916" s="11"/>
      <c r="BC916" s="11"/>
      <c r="BD916" s="11"/>
      <c r="BE916" s="11"/>
      <c r="BF916" s="11"/>
      <c r="BG916" s="11"/>
      <c r="BH916" s="11"/>
      <c r="BI916" s="11"/>
      <c r="BJ916" s="11"/>
      <c r="BK916" s="11"/>
      <c r="BL916" s="11"/>
      <c r="BM916" s="11"/>
      <c r="BN916" s="11"/>
      <c r="BO916" s="11"/>
      <c r="BP916" s="11"/>
      <c r="BQ916" s="11"/>
      <c r="BR916" s="11"/>
      <c r="BS916" s="11"/>
      <c r="BT916" s="11"/>
      <c r="BU916" s="11"/>
      <c r="BV916" s="11"/>
      <c r="BW916" s="11"/>
      <c r="BX916" s="11"/>
      <c r="BY916" s="11"/>
      <c r="BZ916" s="11"/>
      <c r="CA916" s="11"/>
      <c r="CB916" s="11"/>
      <c r="CC916" s="11"/>
      <c r="CD916" s="11"/>
    </row>
    <row r="917" spans="1:82" x14ac:dyDescent="0.2">
      <c r="A917" s="11"/>
      <c r="B917" s="11"/>
      <c r="C917" s="11"/>
      <c r="D917" s="11"/>
      <c r="E917" s="11"/>
      <c r="F917" s="11"/>
      <c r="G917" s="11"/>
      <c r="H917" s="11"/>
      <c r="I917" s="11"/>
      <c r="J917" s="11"/>
      <c r="K917" s="11"/>
      <c r="L917" s="11"/>
      <c r="M917" s="11"/>
      <c r="N917" s="11"/>
      <c r="O917" s="11"/>
      <c r="P917" s="11"/>
      <c r="Q917" s="11"/>
      <c r="R917" s="11"/>
      <c r="S917" s="11"/>
      <c r="T917" s="11"/>
      <c r="U917" s="11"/>
      <c r="V917" s="11"/>
      <c r="W917" s="11"/>
      <c r="X917" s="11"/>
      <c r="Y917" s="11"/>
      <c r="Z917" s="11"/>
      <c r="AA917" s="11"/>
      <c r="AB917" s="11"/>
      <c r="AC917" s="11"/>
      <c r="AD917" s="11"/>
      <c r="AE917" s="11"/>
      <c r="AF917" s="11"/>
      <c r="AG917" s="11"/>
      <c r="AH917" s="11"/>
      <c r="AI917" s="11"/>
      <c r="AJ917" s="11"/>
      <c r="AK917" s="11"/>
      <c r="AL917" s="11"/>
      <c r="AM917" s="11"/>
      <c r="AN917" s="11"/>
      <c r="AO917" s="11"/>
      <c r="AP917" s="11"/>
      <c r="AQ917" s="11"/>
      <c r="AR917" s="11"/>
      <c r="AS917" s="11"/>
      <c r="AT917" s="11"/>
      <c r="AU917" s="11"/>
      <c r="AV917" s="11"/>
      <c r="AW917" s="11"/>
      <c r="AX917" s="11"/>
      <c r="AY917" s="11"/>
      <c r="AZ917" s="11"/>
      <c r="BA917" s="11"/>
      <c r="BB917" s="11"/>
      <c r="BC917" s="11"/>
      <c r="BD917" s="11"/>
      <c r="BE917" s="11"/>
      <c r="BF917" s="11"/>
      <c r="BG917" s="11"/>
      <c r="BH917" s="11"/>
      <c r="BI917" s="11"/>
      <c r="BJ917" s="11"/>
      <c r="BK917" s="11"/>
      <c r="BL917" s="11"/>
      <c r="BM917" s="11"/>
      <c r="BN917" s="11"/>
      <c r="BO917" s="11"/>
      <c r="BP917" s="11"/>
      <c r="BQ917" s="11"/>
      <c r="BR917" s="11"/>
      <c r="BS917" s="11"/>
      <c r="BT917" s="11"/>
      <c r="BU917" s="11"/>
      <c r="BV917" s="11"/>
      <c r="BW917" s="11"/>
      <c r="BX917" s="11"/>
      <c r="BY917" s="11"/>
      <c r="BZ917" s="11"/>
      <c r="CA917" s="11"/>
      <c r="CB917" s="11"/>
      <c r="CC917" s="11"/>
      <c r="CD917" s="11"/>
    </row>
    <row r="918" spans="1:82" x14ac:dyDescent="0.2">
      <c r="A918" s="11"/>
      <c r="B918" s="11"/>
      <c r="C918" s="11"/>
      <c r="D918" s="11"/>
      <c r="E918" s="11"/>
      <c r="F918" s="11"/>
      <c r="G918" s="11"/>
      <c r="H918" s="11"/>
      <c r="I918" s="11"/>
      <c r="J918" s="11"/>
      <c r="K918" s="11"/>
      <c r="L918" s="11"/>
      <c r="M918" s="11"/>
      <c r="N918" s="11"/>
      <c r="O918" s="11"/>
      <c r="P918" s="11"/>
      <c r="Q918" s="11"/>
      <c r="R918" s="11"/>
      <c r="S918" s="11"/>
      <c r="T918" s="11"/>
      <c r="U918" s="11"/>
      <c r="V918" s="11"/>
      <c r="W918" s="11"/>
      <c r="X918" s="11"/>
      <c r="Y918" s="11"/>
      <c r="Z918" s="11"/>
      <c r="AA918" s="11"/>
      <c r="AB918" s="11"/>
      <c r="AC918" s="11"/>
      <c r="AD918" s="11"/>
      <c r="AE918" s="11"/>
      <c r="AF918" s="11"/>
      <c r="AG918" s="11"/>
      <c r="AH918" s="11"/>
      <c r="AI918" s="11"/>
      <c r="AJ918" s="11"/>
      <c r="AK918" s="11"/>
      <c r="AL918" s="11"/>
      <c r="AM918" s="11"/>
      <c r="AN918" s="11"/>
      <c r="AO918" s="11"/>
      <c r="AP918" s="11"/>
      <c r="AQ918" s="11"/>
      <c r="AR918" s="11"/>
      <c r="AS918" s="11"/>
      <c r="AT918" s="11"/>
      <c r="AU918" s="11"/>
      <c r="AV918" s="11"/>
      <c r="AW918" s="11"/>
      <c r="AX918" s="11"/>
      <c r="AY918" s="11"/>
      <c r="AZ918" s="11"/>
      <c r="BA918" s="11"/>
      <c r="BB918" s="11"/>
      <c r="BC918" s="11"/>
      <c r="BD918" s="11"/>
      <c r="BE918" s="11"/>
      <c r="BF918" s="11"/>
      <c r="BG918" s="11"/>
      <c r="BH918" s="11"/>
      <c r="BI918" s="11"/>
      <c r="BJ918" s="11"/>
      <c r="BK918" s="11"/>
      <c r="BL918" s="11"/>
      <c r="BM918" s="11"/>
      <c r="BN918" s="11"/>
      <c r="BO918" s="11"/>
      <c r="BP918" s="11"/>
      <c r="BQ918" s="11"/>
      <c r="BR918" s="11"/>
      <c r="BS918" s="11"/>
      <c r="BT918" s="11"/>
      <c r="BU918" s="11"/>
      <c r="BV918" s="11"/>
      <c r="BW918" s="11"/>
      <c r="BX918" s="11"/>
      <c r="BY918" s="11"/>
      <c r="BZ918" s="11"/>
      <c r="CA918" s="11"/>
      <c r="CB918" s="11"/>
      <c r="CC918" s="11"/>
      <c r="CD918" s="11"/>
    </row>
    <row r="919" spans="1:82" x14ac:dyDescent="0.2">
      <c r="A919" s="11"/>
      <c r="B919" s="11"/>
      <c r="C919" s="11"/>
      <c r="D919" s="11"/>
      <c r="E919" s="11"/>
      <c r="F919" s="11"/>
      <c r="G919" s="11"/>
      <c r="H919" s="11"/>
      <c r="I919" s="11"/>
      <c r="J919" s="11"/>
      <c r="K919" s="11"/>
      <c r="L919" s="11"/>
      <c r="M919" s="11"/>
      <c r="N919" s="11"/>
      <c r="O919" s="11"/>
      <c r="P919" s="11"/>
      <c r="Q919" s="11"/>
      <c r="R919" s="11"/>
      <c r="S919" s="11"/>
      <c r="T919" s="11"/>
      <c r="U919" s="11"/>
      <c r="V919" s="11"/>
      <c r="W919" s="11"/>
      <c r="X919" s="11"/>
      <c r="Y919" s="11"/>
      <c r="Z919" s="11"/>
      <c r="AA919" s="11"/>
      <c r="AB919" s="11"/>
      <c r="AC919" s="11"/>
      <c r="AD919" s="11"/>
      <c r="AE919" s="11"/>
      <c r="AF919" s="11"/>
      <c r="AG919" s="11"/>
      <c r="AH919" s="11"/>
      <c r="AI919" s="11"/>
      <c r="AJ919" s="11"/>
      <c r="AK919" s="11"/>
      <c r="AL919" s="11"/>
      <c r="AM919" s="11"/>
      <c r="AN919" s="11"/>
      <c r="AO919" s="11"/>
      <c r="AP919" s="11"/>
      <c r="AQ919" s="11"/>
      <c r="AR919" s="11"/>
      <c r="AS919" s="11"/>
      <c r="AT919" s="11"/>
      <c r="AU919" s="11"/>
      <c r="AV919" s="11"/>
      <c r="AW919" s="11"/>
      <c r="AX919" s="11"/>
      <c r="AY919" s="11"/>
      <c r="AZ919" s="11"/>
      <c r="BA919" s="11"/>
      <c r="BB919" s="11"/>
      <c r="BC919" s="11"/>
      <c r="BD919" s="11"/>
      <c r="BE919" s="11"/>
      <c r="BF919" s="11"/>
      <c r="BG919" s="11"/>
      <c r="BH919" s="11"/>
      <c r="BI919" s="11"/>
      <c r="BJ919" s="11"/>
      <c r="BK919" s="11"/>
      <c r="BL919" s="11"/>
      <c r="BM919" s="11"/>
      <c r="BN919" s="11"/>
      <c r="BO919" s="11"/>
      <c r="BP919" s="11"/>
      <c r="BQ919" s="11"/>
      <c r="BR919" s="11"/>
      <c r="BS919" s="11"/>
      <c r="BT919" s="11"/>
      <c r="BU919" s="11"/>
      <c r="BV919" s="11"/>
      <c r="BW919" s="11"/>
      <c r="BX919" s="11"/>
      <c r="BY919" s="11"/>
      <c r="BZ919" s="11"/>
      <c r="CA919" s="11"/>
      <c r="CB919" s="11"/>
      <c r="CC919" s="11"/>
      <c r="CD919" s="11"/>
    </row>
    <row r="920" spans="1:82" x14ac:dyDescent="0.2">
      <c r="A920" s="11"/>
      <c r="B920" s="11"/>
      <c r="C920" s="11"/>
      <c r="D920" s="11"/>
      <c r="E920" s="11"/>
      <c r="F920" s="11"/>
      <c r="G920" s="11"/>
      <c r="H920" s="11"/>
      <c r="I920" s="11"/>
      <c r="J920" s="11"/>
      <c r="K920" s="11"/>
      <c r="L920" s="11"/>
      <c r="M920" s="11"/>
      <c r="N920" s="11"/>
      <c r="O920" s="11"/>
      <c r="P920" s="11"/>
      <c r="Q920" s="11"/>
      <c r="R920" s="11"/>
      <c r="S920" s="11"/>
      <c r="T920" s="11"/>
      <c r="U920" s="11"/>
      <c r="V920" s="11"/>
      <c r="W920" s="11"/>
      <c r="X920" s="11"/>
      <c r="Y920" s="11"/>
      <c r="Z920" s="11"/>
      <c r="AA920" s="11"/>
      <c r="AB920" s="11"/>
      <c r="AC920" s="11"/>
      <c r="AD920" s="11"/>
      <c r="AE920" s="11"/>
      <c r="AF920" s="11"/>
      <c r="AG920" s="11"/>
      <c r="AH920" s="11"/>
      <c r="AI920" s="11"/>
      <c r="AJ920" s="11"/>
      <c r="AK920" s="11"/>
      <c r="AL920" s="11"/>
      <c r="AM920" s="11"/>
      <c r="AN920" s="11"/>
      <c r="AO920" s="11"/>
      <c r="AP920" s="11"/>
      <c r="AQ920" s="11"/>
      <c r="AR920" s="11"/>
      <c r="AS920" s="11"/>
      <c r="AT920" s="11"/>
      <c r="AU920" s="11"/>
      <c r="AV920" s="11"/>
      <c r="AW920" s="11"/>
      <c r="AX920" s="11"/>
      <c r="AY920" s="11"/>
      <c r="AZ920" s="11"/>
      <c r="BA920" s="11"/>
      <c r="BB920" s="11"/>
      <c r="BC920" s="11"/>
      <c r="BD920" s="11"/>
      <c r="BE920" s="11"/>
      <c r="BF920" s="11"/>
      <c r="BG920" s="11"/>
      <c r="BH920" s="11"/>
      <c r="BI920" s="11"/>
      <c r="BJ920" s="11"/>
      <c r="BK920" s="11"/>
      <c r="BL920" s="11"/>
      <c r="BM920" s="11"/>
      <c r="BN920" s="11"/>
      <c r="BO920" s="11"/>
      <c r="BP920" s="11"/>
      <c r="BQ920" s="11"/>
      <c r="BR920" s="11"/>
      <c r="BS920" s="11"/>
      <c r="BT920" s="11"/>
      <c r="BU920" s="11"/>
      <c r="BV920" s="11"/>
      <c r="BW920" s="11"/>
      <c r="BX920" s="11"/>
      <c r="BY920" s="11"/>
      <c r="BZ920" s="11"/>
      <c r="CA920" s="11"/>
      <c r="CB920" s="11"/>
      <c r="CC920" s="11"/>
      <c r="CD920" s="11"/>
    </row>
    <row r="921" spans="1:82" x14ac:dyDescent="0.2">
      <c r="A921" s="11"/>
      <c r="B921" s="11"/>
      <c r="C921" s="11"/>
      <c r="D921" s="11"/>
      <c r="E921" s="11"/>
      <c r="F921" s="11"/>
      <c r="G921" s="11"/>
      <c r="H921" s="11"/>
      <c r="I921" s="11"/>
      <c r="J921" s="11"/>
      <c r="K921" s="11"/>
      <c r="L921" s="11"/>
      <c r="M921" s="11"/>
      <c r="N921" s="11"/>
      <c r="O921" s="11"/>
      <c r="P921" s="11"/>
      <c r="Q921" s="11"/>
      <c r="R921" s="11"/>
      <c r="S921" s="11"/>
      <c r="T921" s="11"/>
      <c r="U921" s="11"/>
      <c r="V921" s="11"/>
      <c r="W921" s="11"/>
      <c r="X921" s="11"/>
      <c r="Y921" s="11"/>
      <c r="Z921" s="11"/>
      <c r="AA921" s="11"/>
      <c r="AB921" s="11"/>
      <c r="AC921" s="11"/>
      <c r="AD921" s="11"/>
      <c r="AE921" s="11"/>
      <c r="AF921" s="11"/>
      <c r="AG921" s="11"/>
      <c r="AH921" s="11"/>
      <c r="AI921" s="11"/>
      <c r="AJ921" s="11"/>
      <c r="AK921" s="11"/>
      <c r="AL921" s="11"/>
      <c r="AM921" s="11"/>
      <c r="AN921" s="11"/>
      <c r="AO921" s="11"/>
      <c r="AP921" s="11"/>
      <c r="AQ921" s="11"/>
      <c r="AR921" s="11"/>
      <c r="AS921" s="11"/>
      <c r="AT921" s="11"/>
      <c r="AU921" s="11"/>
      <c r="AV921" s="11"/>
      <c r="AW921" s="11"/>
      <c r="AX921" s="11"/>
      <c r="AY921" s="11"/>
      <c r="AZ921" s="11"/>
      <c r="BA921" s="11"/>
      <c r="BB921" s="11"/>
      <c r="BC921" s="11"/>
      <c r="BD921" s="11"/>
      <c r="BE921" s="11"/>
      <c r="BF921" s="11"/>
      <c r="BG921" s="11"/>
      <c r="BH921" s="11"/>
      <c r="BI921" s="11"/>
      <c r="BJ921" s="11"/>
      <c r="BK921" s="11"/>
      <c r="BL921" s="11"/>
      <c r="BM921" s="11"/>
      <c r="BN921" s="11"/>
      <c r="BO921" s="11"/>
      <c r="BP921" s="11"/>
      <c r="BQ921" s="11"/>
      <c r="BR921" s="11"/>
      <c r="BS921" s="11"/>
      <c r="BT921" s="11"/>
      <c r="BU921" s="11"/>
      <c r="BV921" s="11"/>
      <c r="BW921" s="11"/>
      <c r="BX921" s="11"/>
      <c r="BY921" s="11"/>
      <c r="BZ921" s="11"/>
      <c r="CA921" s="11"/>
      <c r="CB921" s="11"/>
      <c r="CC921" s="11"/>
      <c r="CD921" s="11"/>
    </row>
    <row r="922" spans="1:82" x14ac:dyDescent="0.2">
      <c r="A922" s="11"/>
      <c r="B922" s="11"/>
      <c r="C922" s="11"/>
      <c r="D922" s="11"/>
      <c r="E922" s="11"/>
      <c r="F922" s="11"/>
      <c r="G922" s="11"/>
      <c r="H922" s="11"/>
      <c r="I922" s="11"/>
      <c r="J922" s="11"/>
      <c r="K922" s="11"/>
      <c r="L922" s="11"/>
      <c r="M922" s="11"/>
      <c r="N922" s="11"/>
      <c r="O922" s="11"/>
      <c r="P922" s="11"/>
      <c r="Q922" s="11"/>
      <c r="R922" s="11"/>
      <c r="S922" s="11"/>
      <c r="T922" s="11"/>
      <c r="U922" s="11"/>
      <c r="V922" s="11"/>
      <c r="W922" s="11"/>
      <c r="X922" s="11"/>
      <c r="Y922" s="11"/>
      <c r="Z922" s="11"/>
      <c r="AA922" s="11"/>
      <c r="AB922" s="11"/>
      <c r="AC922" s="11"/>
      <c r="AD922" s="11"/>
      <c r="AE922" s="11"/>
      <c r="AF922" s="11"/>
      <c r="AG922" s="11"/>
      <c r="AH922" s="11"/>
      <c r="AI922" s="11"/>
      <c r="AJ922" s="11"/>
      <c r="AK922" s="11"/>
      <c r="AL922" s="11"/>
      <c r="AM922" s="11"/>
      <c r="AN922" s="11"/>
      <c r="AO922" s="11"/>
      <c r="AP922" s="11"/>
      <c r="AQ922" s="11"/>
      <c r="AR922" s="11"/>
      <c r="AS922" s="11"/>
      <c r="AT922" s="11"/>
      <c r="AU922" s="11"/>
      <c r="AV922" s="11"/>
      <c r="AW922" s="11"/>
      <c r="AX922" s="11"/>
      <c r="AY922" s="11"/>
      <c r="AZ922" s="11"/>
      <c r="BA922" s="11"/>
      <c r="BB922" s="11"/>
      <c r="BC922" s="11"/>
      <c r="BD922" s="11"/>
      <c r="BE922" s="11"/>
      <c r="BF922" s="11"/>
      <c r="BG922" s="11"/>
      <c r="BH922" s="11"/>
      <c r="BI922" s="11"/>
      <c r="BJ922" s="11"/>
      <c r="BK922" s="11"/>
      <c r="BL922" s="11"/>
      <c r="BM922" s="11"/>
      <c r="BN922" s="11"/>
      <c r="BO922" s="11"/>
      <c r="BP922" s="11"/>
      <c r="BQ922" s="11"/>
      <c r="BR922" s="11"/>
      <c r="BS922" s="11"/>
      <c r="BT922" s="11"/>
      <c r="BU922" s="11"/>
      <c r="BV922" s="11"/>
      <c r="BW922" s="11"/>
      <c r="BX922" s="11"/>
      <c r="BY922" s="11"/>
      <c r="BZ922" s="11"/>
      <c r="CA922" s="11"/>
      <c r="CB922" s="11"/>
      <c r="CC922" s="11"/>
      <c r="CD922" s="11"/>
    </row>
    <row r="923" spans="1:82" x14ac:dyDescent="0.2">
      <c r="A923" s="11"/>
      <c r="B923" s="11"/>
      <c r="C923" s="11"/>
      <c r="D923" s="11"/>
      <c r="E923" s="11"/>
      <c r="F923" s="11"/>
      <c r="G923" s="11"/>
      <c r="H923" s="11"/>
      <c r="I923" s="11"/>
      <c r="J923" s="11"/>
      <c r="K923" s="11"/>
      <c r="L923" s="11"/>
      <c r="M923" s="11"/>
      <c r="N923" s="11"/>
      <c r="O923" s="11"/>
      <c r="P923" s="11"/>
      <c r="Q923" s="11"/>
      <c r="R923" s="11"/>
      <c r="S923" s="11"/>
      <c r="T923" s="11"/>
      <c r="U923" s="11"/>
      <c r="V923" s="11"/>
      <c r="W923" s="11"/>
      <c r="X923" s="11"/>
      <c r="Y923" s="11"/>
      <c r="Z923" s="11"/>
      <c r="AA923" s="11"/>
      <c r="AB923" s="11"/>
      <c r="AC923" s="11"/>
      <c r="AD923" s="11"/>
      <c r="AE923" s="11"/>
      <c r="AF923" s="11"/>
      <c r="AG923" s="11"/>
      <c r="AH923" s="11"/>
      <c r="AI923" s="11"/>
      <c r="AJ923" s="11"/>
      <c r="AK923" s="11"/>
      <c r="AL923" s="11"/>
      <c r="AM923" s="11"/>
      <c r="AN923" s="11"/>
      <c r="AO923" s="11"/>
      <c r="AP923" s="11"/>
      <c r="AQ923" s="11"/>
      <c r="AR923" s="11"/>
      <c r="AS923" s="11"/>
      <c r="AT923" s="11"/>
      <c r="AU923" s="11"/>
      <c r="AV923" s="11"/>
      <c r="AW923" s="11"/>
      <c r="AX923" s="11"/>
      <c r="AY923" s="11"/>
      <c r="AZ923" s="11"/>
      <c r="BA923" s="11"/>
      <c r="BB923" s="11"/>
      <c r="BC923" s="11"/>
      <c r="BD923" s="11"/>
      <c r="BE923" s="11"/>
      <c r="BF923" s="11"/>
      <c r="BG923" s="11"/>
      <c r="BH923" s="11"/>
      <c r="BI923" s="11"/>
      <c r="BJ923" s="11"/>
      <c r="BK923" s="11"/>
      <c r="BL923" s="11"/>
      <c r="BM923" s="11"/>
      <c r="BN923" s="11"/>
      <c r="BO923" s="11"/>
      <c r="BP923" s="11"/>
      <c r="BQ923" s="11"/>
      <c r="BR923" s="11"/>
      <c r="BS923" s="11"/>
      <c r="BT923" s="11"/>
      <c r="BU923" s="11"/>
      <c r="BV923" s="11"/>
      <c r="BW923" s="11"/>
      <c r="BX923" s="11"/>
      <c r="BY923" s="11"/>
      <c r="BZ923" s="11"/>
      <c r="CA923" s="11"/>
      <c r="CB923" s="11"/>
      <c r="CC923" s="11"/>
      <c r="CD923" s="11"/>
    </row>
    <row r="924" spans="1:82" x14ac:dyDescent="0.2">
      <c r="A924" s="11"/>
      <c r="B924" s="11"/>
      <c r="C924" s="11"/>
      <c r="D924" s="11"/>
      <c r="E924" s="11"/>
      <c r="F924" s="11"/>
      <c r="G924" s="11"/>
      <c r="H924" s="11"/>
      <c r="I924" s="11"/>
      <c r="J924" s="11"/>
      <c r="K924" s="11"/>
      <c r="L924" s="11"/>
      <c r="M924" s="11"/>
      <c r="N924" s="11"/>
      <c r="O924" s="11"/>
      <c r="P924" s="11"/>
      <c r="Q924" s="11"/>
      <c r="R924" s="11"/>
      <c r="S924" s="11"/>
      <c r="T924" s="11"/>
      <c r="U924" s="11"/>
      <c r="V924" s="11"/>
      <c r="W924" s="11"/>
      <c r="X924" s="11"/>
      <c r="Y924" s="11"/>
      <c r="Z924" s="11"/>
      <c r="AA924" s="11"/>
      <c r="AB924" s="11"/>
      <c r="AC924" s="11"/>
      <c r="AD924" s="11"/>
      <c r="AE924" s="11"/>
      <c r="AF924" s="11"/>
      <c r="AG924" s="11"/>
      <c r="AH924" s="11"/>
      <c r="AI924" s="11"/>
      <c r="AJ924" s="11"/>
      <c r="AK924" s="11"/>
      <c r="AL924" s="11"/>
      <c r="AM924" s="11"/>
      <c r="AN924" s="11"/>
      <c r="AO924" s="11"/>
      <c r="AP924" s="11"/>
      <c r="AQ924" s="11"/>
      <c r="AR924" s="11"/>
      <c r="AS924" s="11"/>
      <c r="AT924" s="11"/>
      <c r="AU924" s="11"/>
      <c r="AV924" s="11"/>
      <c r="AW924" s="11"/>
      <c r="AX924" s="11"/>
      <c r="AY924" s="11"/>
      <c r="AZ924" s="11"/>
      <c r="BA924" s="11"/>
      <c r="BB924" s="11"/>
      <c r="BC924" s="11"/>
      <c r="BD924" s="11"/>
      <c r="BE924" s="11"/>
      <c r="BF924" s="11"/>
      <c r="BG924" s="11"/>
      <c r="BH924" s="11"/>
      <c r="BI924" s="11"/>
      <c r="BJ924" s="11"/>
      <c r="BK924" s="11"/>
      <c r="BL924" s="11"/>
      <c r="BM924" s="11"/>
      <c r="BN924" s="11"/>
      <c r="BO924" s="11"/>
      <c r="BP924" s="11"/>
      <c r="BQ924" s="11"/>
      <c r="BR924" s="11"/>
      <c r="BS924" s="11"/>
      <c r="BT924" s="11"/>
      <c r="BU924" s="11"/>
      <c r="BV924" s="11"/>
      <c r="BW924" s="11"/>
      <c r="BX924" s="11"/>
      <c r="BY924" s="11"/>
      <c r="BZ924" s="11"/>
      <c r="CA924" s="11"/>
      <c r="CB924" s="11"/>
      <c r="CC924" s="11"/>
      <c r="CD924" s="11"/>
    </row>
    <row r="925" spans="1:82" x14ac:dyDescent="0.2">
      <c r="A925" s="11"/>
      <c r="B925" s="11"/>
      <c r="C925" s="11"/>
      <c r="D925" s="11"/>
      <c r="E925" s="11"/>
      <c r="F925" s="11"/>
      <c r="G925" s="11"/>
      <c r="H925" s="11"/>
      <c r="I925" s="11"/>
      <c r="J925" s="11"/>
      <c r="K925" s="11"/>
      <c r="L925" s="11"/>
      <c r="M925" s="11"/>
      <c r="N925" s="11"/>
      <c r="O925" s="11"/>
      <c r="P925" s="11"/>
      <c r="Q925" s="11"/>
      <c r="R925" s="11"/>
      <c r="S925" s="11"/>
      <c r="T925" s="11"/>
      <c r="U925" s="11"/>
      <c r="V925" s="11"/>
      <c r="W925" s="11"/>
      <c r="X925" s="11"/>
      <c r="Y925" s="11"/>
      <c r="Z925" s="11"/>
      <c r="AA925" s="11"/>
      <c r="AB925" s="11"/>
      <c r="AC925" s="11"/>
      <c r="AD925" s="11"/>
      <c r="AE925" s="11"/>
      <c r="AF925" s="11"/>
      <c r="AG925" s="11"/>
      <c r="AH925" s="11"/>
      <c r="AI925" s="11"/>
      <c r="AJ925" s="11"/>
      <c r="AK925" s="11"/>
      <c r="AL925" s="11"/>
      <c r="AM925" s="11"/>
      <c r="AN925" s="11"/>
      <c r="AO925" s="11"/>
      <c r="AP925" s="11"/>
      <c r="AQ925" s="11"/>
      <c r="AR925" s="11"/>
      <c r="AS925" s="11"/>
      <c r="AT925" s="11"/>
      <c r="AU925" s="11"/>
      <c r="AV925" s="11"/>
      <c r="AW925" s="11"/>
      <c r="AX925" s="11"/>
      <c r="AY925" s="11"/>
      <c r="AZ925" s="11"/>
      <c r="BA925" s="11"/>
      <c r="BB925" s="11"/>
      <c r="BC925" s="11"/>
      <c r="BD925" s="11"/>
      <c r="BE925" s="11"/>
      <c r="BF925" s="11"/>
      <c r="BG925" s="11"/>
      <c r="BH925" s="11"/>
      <c r="BI925" s="11"/>
      <c r="BJ925" s="11"/>
      <c r="BK925" s="11"/>
      <c r="BL925" s="11"/>
      <c r="BM925" s="11"/>
      <c r="BN925" s="11"/>
      <c r="BO925" s="11"/>
      <c r="BP925" s="11"/>
      <c r="BQ925" s="11"/>
      <c r="BR925" s="11"/>
      <c r="BS925" s="11"/>
      <c r="BT925" s="11"/>
      <c r="BU925" s="11"/>
      <c r="BV925" s="11"/>
      <c r="BW925" s="11"/>
      <c r="BX925" s="11"/>
      <c r="BY925" s="11"/>
      <c r="BZ925" s="11"/>
      <c r="CA925" s="11"/>
      <c r="CB925" s="11"/>
      <c r="CC925" s="11"/>
      <c r="CD925" s="11"/>
    </row>
    <row r="926" spans="1:82" x14ac:dyDescent="0.2">
      <c r="A926" s="11"/>
      <c r="B926" s="11"/>
      <c r="C926" s="11"/>
      <c r="D926" s="11"/>
      <c r="E926" s="11"/>
      <c r="F926" s="11"/>
      <c r="G926" s="11"/>
      <c r="H926" s="11"/>
      <c r="I926" s="11"/>
      <c r="J926" s="11"/>
      <c r="K926" s="11"/>
      <c r="L926" s="11"/>
      <c r="M926" s="11"/>
      <c r="N926" s="11"/>
      <c r="O926" s="11"/>
      <c r="P926" s="11"/>
      <c r="Q926" s="11"/>
      <c r="R926" s="11"/>
      <c r="S926" s="11"/>
      <c r="T926" s="11"/>
      <c r="U926" s="11"/>
      <c r="V926" s="11"/>
      <c r="W926" s="11"/>
      <c r="X926" s="11"/>
      <c r="Y926" s="11"/>
      <c r="Z926" s="11"/>
      <c r="AA926" s="11"/>
      <c r="AB926" s="11"/>
      <c r="AC926" s="11"/>
      <c r="AD926" s="11"/>
      <c r="AE926" s="11"/>
      <c r="AF926" s="11"/>
      <c r="AG926" s="11"/>
      <c r="AH926" s="11"/>
      <c r="AI926" s="11"/>
      <c r="AJ926" s="11"/>
      <c r="AK926" s="11"/>
      <c r="AL926" s="11"/>
      <c r="AM926" s="11"/>
      <c r="AN926" s="11"/>
      <c r="AO926" s="11"/>
      <c r="AP926" s="11"/>
      <c r="AQ926" s="11"/>
      <c r="AR926" s="11"/>
      <c r="AS926" s="11"/>
      <c r="AT926" s="11"/>
      <c r="AU926" s="11"/>
      <c r="AV926" s="11"/>
      <c r="AW926" s="11"/>
      <c r="AX926" s="11"/>
      <c r="AY926" s="11"/>
      <c r="AZ926" s="11"/>
      <c r="BA926" s="11"/>
      <c r="BB926" s="11"/>
      <c r="BC926" s="11"/>
      <c r="BD926" s="11"/>
      <c r="BE926" s="11"/>
      <c r="BF926" s="11"/>
      <c r="BG926" s="11"/>
      <c r="BH926" s="11"/>
      <c r="BI926" s="11"/>
      <c r="BJ926" s="11"/>
      <c r="BK926" s="11"/>
      <c r="BL926" s="11"/>
      <c r="BM926" s="11"/>
      <c r="BN926" s="11"/>
      <c r="BO926" s="11"/>
      <c r="BP926" s="11"/>
      <c r="BQ926" s="11"/>
      <c r="BR926" s="11"/>
      <c r="BS926" s="11"/>
      <c r="BT926" s="11"/>
      <c r="BU926" s="11"/>
      <c r="BV926" s="11"/>
      <c r="BW926" s="11"/>
      <c r="BX926" s="11"/>
      <c r="BY926" s="11"/>
      <c r="BZ926" s="11"/>
      <c r="CA926" s="11"/>
      <c r="CB926" s="11"/>
      <c r="CC926" s="11"/>
      <c r="CD926" s="11"/>
    </row>
    <row r="927" spans="1:82" x14ac:dyDescent="0.2">
      <c r="A927" s="11"/>
      <c r="B927" s="11"/>
      <c r="C927" s="11"/>
      <c r="D927" s="11"/>
      <c r="E927" s="11"/>
      <c r="F927" s="11"/>
      <c r="G927" s="11"/>
      <c r="H927" s="11"/>
      <c r="I927" s="11"/>
      <c r="J927" s="11"/>
      <c r="K927" s="11"/>
      <c r="L927" s="11"/>
      <c r="M927" s="11"/>
      <c r="N927" s="11"/>
      <c r="O927" s="11"/>
      <c r="P927" s="11"/>
      <c r="Q927" s="11"/>
      <c r="R927" s="11"/>
      <c r="S927" s="11"/>
      <c r="T927" s="11"/>
      <c r="U927" s="11"/>
      <c r="V927" s="11"/>
      <c r="W927" s="11"/>
      <c r="X927" s="11"/>
      <c r="Y927" s="11"/>
      <c r="Z927" s="11"/>
      <c r="AA927" s="11"/>
      <c r="AB927" s="11"/>
      <c r="AC927" s="11"/>
      <c r="AD927" s="11"/>
      <c r="AE927" s="11"/>
      <c r="AF927" s="11"/>
      <c r="AG927" s="11"/>
      <c r="AH927" s="11"/>
      <c r="AI927" s="11"/>
      <c r="AJ927" s="11"/>
      <c r="AK927" s="11"/>
      <c r="AL927" s="11"/>
      <c r="AM927" s="11"/>
      <c r="AN927" s="11"/>
      <c r="AO927" s="11"/>
      <c r="AP927" s="11"/>
      <c r="AQ927" s="11"/>
      <c r="AR927" s="11"/>
      <c r="AS927" s="11"/>
      <c r="AT927" s="11"/>
      <c r="AU927" s="11"/>
      <c r="AV927" s="11"/>
      <c r="AW927" s="11"/>
      <c r="AX927" s="11"/>
      <c r="AY927" s="11"/>
      <c r="AZ927" s="11"/>
      <c r="BA927" s="11"/>
      <c r="BB927" s="11"/>
      <c r="BC927" s="11"/>
      <c r="BD927" s="11"/>
      <c r="BE927" s="11"/>
      <c r="BF927" s="11"/>
      <c r="BG927" s="11"/>
      <c r="BH927" s="11"/>
      <c r="BI927" s="11"/>
      <c r="BJ927" s="11"/>
      <c r="BK927" s="11"/>
      <c r="BL927" s="11"/>
      <c r="BM927" s="11"/>
      <c r="BN927" s="11"/>
      <c r="BO927" s="11"/>
      <c r="BP927" s="11"/>
      <c r="BQ927" s="11"/>
      <c r="BR927" s="11"/>
      <c r="BS927" s="11"/>
      <c r="BT927" s="11"/>
      <c r="BU927" s="11"/>
      <c r="BV927" s="11"/>
      <c r="BW927" s="11"/>
      <c r="BX927" s="11"/>
      <c r="BY927" s="11"/>
      <c r="BZ927" s="11"/>
      <c r="CA927" s="11"/>
      <c r="CB927" s="11"/>
      <c r="CC927" s="11"/>
      <c r="CD927" s="11"/>
    </row>
    <row r="928" spans="1:82" x14ac:dyDescent="0.2">
      <c r="A928" s="11"/>
      <c r="B928" s="11"/>
      <c r="C928" s="11"/>
      <c r="D928" s="11"/>
      <c r="E928" s="11"/>
      <c r="F928" s="11"/>
      <c r="G928" s="11"/>
      <c r="H928" s="11"/>
      <c r="I928" s="11"/>
      <c r="J928" s="11"/>
      <c r="K928" s="11"/>
      <c r="L928" s="11"/>
      <c r="M928" s="11"/>
      <c r="N928" s="11"/>
      <c r="O928" s="11"/>
      <c r="P928" s="11"/>
      <c r="Q928" s="11"/>
      <c r="R928" s="11"/>
      <c r="S928" s="11"/>
      <c r="T928" s="11"/>
      <c r="U928" s="11"/>
      <c r="V928" s="11"/>
      <c r="W928" s="11"/>
      <c r="X928" s="11"/>
      <c r="Y928" s="11"/>
      <c r="Z928" s="11"/>
      <c r="AA928" s="11"/>
      <c r="AB928" s="11"/>
      <c r="AC928" s="11"/>
      <c r="AD928" s="11"/>
      <c r="AE928" s="11"/>
      <c r="AF928" s="11"/>
      <c r="AG928" s="11"/>
      <c r="AH928" s="11"/>
      <c r="AI928" s="11"/>
      <c r="AJ928" s="11"/>
      <c r="AK928" s="11"/>
      <c r="AL928" s="11"/>
      <c r="AM928" s="11"/>
      <c r="AN928" s="11"/>
      <c r="AO928" s="11"/>
      <c r="AP928" s="11"/>
      <c r="AQ928" s="11"/>
      <c r="AR928" s="11"/>
      <c r="AS928" s="11"/>
      <c r="AT928" s="11"/>
      <c r="AU928" s="11"/>
      <c r="AV928" s="11"/>
      <c r="AW928" s="11"/>
      <c r="AX928" s="11"/>
      <c r="AY928" s="11"/>
      <c r="AZ928" s="11"/>
      <c r="BA928" s="11"/>
      <c r="BB928" s="11"/>
      <c r="BC928" s="11"/>
      <c r="BD928" s="11"/>
      <c r="BE928" s="11"/>
      <c r="BF928" s="11"/>
      <c r="BG928" s="11"/>
      <c r="BH928" s="11"/>
      <c r="BI928" s="11"/>
      <c r="BJ928" s="11"/>
      <c r="BK928" s="11"/>
      <c r="BL928" s="11"/>
      <c r="BM928" s="11"/>
      <c r="BN928" s="11"/>
      <c r="BO928" s="11"/>
      <c r="BP928" s="11"/>
      <c r="BQ928" s="11"/>
      <c r="BR928" s="11"/>
      <c r="BS928" s="11"/>
      <c r="BT928" s="11"/>
      <c r="BU928" s="11"/>
      <c r="BV928" s="11"/>
      <c r="BW928" s="11"/>
      <c r="BX928" s="11"/>
      <c r="BY928" s="11"/>
      <c r="BZ928" s="11"/>
      <c r="CA928" s="11"/>
      <c r="CB928" s="11"/>
      <c r="CC928" s="11"/>
      <c r="CD928" s="11"/>
    </row>
    <row r="929" spans="1:82" x14ac:dyDescent="0.2">
      <c r="A929" s="11"/>
      <c r="B929" s="11"/>
      <c r="C929" s="11"/>
      <c r="D929" s="11"/>
      <c r="E929" s="11"/>
      <c r="F929" s="11"/>
      <c r="G929" s="11"/>
      <c r="H929" s="11"/>
      <c r="I929" s="11"/>
      <c r="J929" s="11"/>
      <c r="K929" s="11"/>
      <c r="L929" s="11"/>
      <c r="M929" s="11"/>
      <c r="N929" s="11"/>
      <c r="O929" s="11"/>
      <c r="P929" s="11"/>
      <c r="Q929" s="11"/>
      <c r="R929" s="11"/>
      <c r="S929" s="11"/>
      <c r="T929" s="11"/>
      <c r="U929" s="11"/>
      <c r="V929" s="11"/>
      <c r="W929" s="11"/>
      <c r="X929" s="11"/>
      <c r="Y929" s="11"/>
      <c r="Z929" s="11"/>
      <c r="AA929" s="11"/>
      <c r="AB929" s="11"/>
      <c r="AC929" s="11"/>
      <c r="AD929" s="11"/>
      <c r="AE929" s="11"/>
      <c r="AF929" s="11"/>
      <c r="AG929" s="11"/>
      <c r="AH929" s="11"/>
      <c r="AI929" s="11"/>
      <c r="AJ929" s="11"/>
      <c r="AK929" s="11"/>
      <c r="AL929" s="11"/>
      <c r="AM929" s="11"/>
      <c r="AN929" s="11"/>
      <c r="AO929" s="11"/>
      <c r="AP929" s="11"/>
      <c r="AQ929" s="11"/>
      <c r="AR929" s="11"/>
      <c r="AS929" s="11"/>
      <c r="AT929" s="11"/>
      <c r="AU929" s="11"/>
      <c r="AV929" s="11"/>
      <c r="AW929" s="11"/>
      <c r="AX929" s="11"/>
      <c r="AY929" s="11"/>
      <c r="AZ929" s="11"/>
      <c r="BA929" s="11"/>
      <c r="BB929" s="11"/>
      <c r="BC929" s="11"/>
      <c r="BD929" s="11"/>
      <c r="BE929" s="11"/>
      <c r="BF929" s="11"/>
      <c r="BG929" s="11"/>
      <c r="BH929" s="11"/>
      <c r="BI929" s="11"/>
      <c r="BJ929" s="11"/>
      <c r="BK929" s="11"/>
      <c r="BL929" s="11"/>
      <c r="BM929" s="11"/>
      <c r="BN929" s="11"/>
      <c r="BO929" s="11"/>
      <c r="BP929" s="11"/>
      <c r="BQ929" s="11"/>
      <c r="BR929" s="11"/>
      <c r="BS929" s="11"/>
      <c r="BT929" s="11"/>
      <c r="BU929" s="11"/>
      <c r="BV929" s="11"/>
      <c r="BW929" s="11"/>
      <c r="BX929" s="11"/>
      <c r="BY929" s="11"/>
      <c r="BZ929" s="11"/>
      <c r="CA929" s="11"/>
      <c r="CB929" s="11"/>
      <c r="CC929" s="11"/>
      <c r="CD929" s="11"/>
    </row>
    <row r="930" spans="1:82" x14ac:dyDescent="0.2">
      <c r="A930" s="11"/>
      <c r="B930" s="11"/>
      <c r="C930" s="11"/>
      <c r="D930" s="11"/>
      <c r="E930" s="11"/>
      <c r="F930" s="11"/>
      <c r="G930" s="11"/>
      <c r="H930" s="11"/>
      <c r="I930" s="11"/>
      <c r="J930" s="11"/>
      <c r="K930" s="11"/>
      <c r="L930" s="11"/>
      <c r="M930" s="11"/>
      <c r="N930" s="11"/>
      <c r="O930" s="11"/>
      <c r="P930" s="11"/>
      <c r="Q930" s="11"/>
      <c r="R930" s="11"/>
      <c r="S930" s="11"/>
      <c r="T930" s="11"/>
      <c r="U930" s="11"/>
      <c r="V930" s="11"/>
      <c r="W930" s="11"/>
      <c r="X930" s="11"/>
      <c r="Y930" s="11"/>
      <c r="Z930" s="11"/>
      <c r="AA930" s="11"/>
      <c r="AB930" s="11"/>
      <c r="AC930" s="11"/>
      <c r="AD930" s="11"/>
      <c r="AE930" s="11"/>
      <c r="AF930" s="11"/>
      <c r="AG930" s="11"/>
      <c r="AH930" s="11"/>
      <c r="AI930" s="11"/>
      <c r="AJ930" s="11"/>
      <c r="AK930" s="11"/>
      <c r="AL930" s="11"/>
      <c r="AM930" s="11"/>
      <c r="AN930" s="11"/>
      <c r="AO930" s="11"/>
      <c r="AP930" s="11"/>
      <c r="AQ930" s="11"/>
      <c r="AR930" s="11"/>
      <c r="AS930" s="11"/>
      <c r="AT930" s="11"/>
      <c r="AU930" s="11"/>
      <c r="AV930" s="11"/>
      <c r="AW930" s="11"/>
      <c r="AX930" s="11"/>
      <c r="AY930" s="11"/>
      <c r="AZ930" s="11"/>
      <c r="BA930" s="11"/>
      <c r="BB930" s="11"/>
      <c r="BC930" s="11"/>
      <c r="BD930" s="11"/>
      <c r="BE930" s="11"/>
      <c r="BF930" s="11"/>
      <c r="BG930" s="11"/>
      <c r="BH930" s="11"/>
      <c r="BI930" s="11"/>
      <c r="BJ930" s="11"/>
      <c r="BK930" s="11"/>
      <c r="BL930" s="11"/>
      <c r="BM930" s="11"/>
      <c r="BN930" s="11"/>
      <c r="BO930" s="11"/>
      <c r="BP930" s="11"/>
      <c r="BQ930" s="11"/>
      <c r="BR930" s="11"/>
      <c r="BS930" s="11"/>
      <c r="BT930" s="11"/>
      <c r="BU930" s="11"/>
      <c r="BV930" s="11"/>
      <c r="BW930" s="11"/>
      <c r="BX930" s="11"/>
      <c r="BY930" s="11"/>
      <c r="BZ930" s="11"/>
      <c r="CA930" s="11"/>
      <c r="CB930" s="11"/>
      <c r="CC930" s="11"/>
      <c r="CD930" s="11"/>
    </row>
    <row r="931" spans="1:82" x14ac:dyDescent="0.2">
      <c r="A931" s="11"/>
      <c r="B931" s="11"/>
      <c r="C931" s="11"/>
      <c r="D931" s="11"/>
      <c r="E931" s="11"/>
      <c r="F931" s="11"/>
      <c r="G931" s="11"/>
      <c r="H931" s="11"/>
      <c r="I931" s="11"/>
      <c r="J931" s="11"/>
      <c r="K931" s="11"/>
      <c r="L931" s="11"/>
      <c r="M931" s="11"/>
      <c r="N931" s="11"/>
      <c r="O931" s="11"/>
      <c r="P931" s="11"/>
      <c r="Q931" s="11"/>
      <c r="R931" s="11"/>
      <c r="S931" s="11"/>
      <c r="T931" s="11"/>
      <c r="U931" s="11"/>
      <c r="V931" s="11"/>
      <c r="W931" s="11"/>
      <c r="X931" s="11"/>
      <c r="Y931" s="11"/>
      <c r="Z931" s="11"/>
      <c r="AA931" s="11"/>
      <c r="AB931" s="11"/>
      <c r="AC931" s="11"/>
      <c r="AD931" s="11"/>
      <c r="AE931" s="11"/>
      <c r="AF931" s="11"/>
      <c r="AG931" s="11"/>
      <c r="AH931" s="11"/>
      <c r="AI931" s="11"/>
      <c r="AJ931" s="11"/>
      <c r="AK931" s="11"/>
      <c r="AL931" s="11"/>
      <c r="AM931" s="11"/>
      <c r="AN931" s="11"/>
      <c r="AO931" s="11"/>
      <c r="AP931" s="11"/>
      <c r="AQ931" s="11"/>
      <c r="AR931" s="11"/>
      <c r="AS931" s="11"/>
      <c r="AT931" s="11"/>
      <c r="AU931" s="11"/>
      <c r="AV931" s="11"/>
      <c r="AW931" s="11"/>
      <c r="AX931" s="11"/>
      <c r="AY931" s="11"/>
      <c r="AZ931" s="11"/>
      <c r="BA931" s="11"/>
      <c r="BB931" s="11"/>
      <c r="BC931" s="11"/>
      <c r="BD931" s="11"/>
      <c r="BE931" s="11"/>
      <c r="BF931" s="11"/>
      <c r="BG931" s="11"/>
      <c r="BH931" s="11"/>
      <c r="BI931" s="11"/>
      <c r="BJ931" s="11"/>
      <c r="BK931" s="11"/>
      <c r="BL931" s="11"/>
      <c r="BM931" s="11"/>
      <c r="BN931" s="11"/>
      <c r="BO931" s="11"/>
      <c r="BP931" s="11"/>
      <c r="BQ931" s="11"/>
      <c r="BR931" s="11"/>
      <c r="BS931" s="11"/>
      <c r="BT931" s="11"/>
      <c r="BU931" s="11"/>
      <c r="BV931" s="11"/>
      <c r="BW931" s="11"/>
      <c r="BX931" s="11"/>
      <c r="BY931" s="11"/>
      <c r="BZ931" s="11"/>
      <c r="CA931" s="11"/>
      <c r="CB931" s="11"/>
      <c r="CC931" s="11"/>
      <c r="CD931" s="11"/>
    </row>
    <row r="932" spans="1:82" x14ac:dyDescent="0.2">
      <c r="A932" s="11"/>
      <c r="B932" s="11"/>
      <c r="C932" s="11"/>
      <c r="D932" s="11"/>
      <c r="E932" s="11"/>
      <c r="F932" s="11"/>
      <c r="G932" s="11"/>
      <c r="H932" s="11"/>
      <c r="I932" s="11"/>
      <c r="J932" s="11"/>
      <c r="K932" s="11"/>
      <c r="L932" s="11"/>
      <c r="M932" s="11"/>
      <c r="N932" s="11"/>
      <c r="O932" s="11"/>
      <c r="P932" s="11"/>
      <c r="Q932" s="11"/>
      <c r="R932" s="11"/>
      <c r="S932" s="11"/>
      <c r="T932" s="11"/>
      <c r="U932" s="11"/>
      <c r="V932" s="11"/>
      <c r="W932" s="11"/>
      <c r="X932" s="11"/>
      <c r="Y932" s="11"/>
      <c r="Z932" s="11"/>
      <c r="AA932" s="11"/>
      <c r="AB932" s="11"/>
      <c r="AC932" s="11"/>
      <c r="AD932" s="11"/>
      <c r="AE932" s="11"/>
      <c r="AF932" s="11"/>
      <c r="AG932" s="11"/>
      <c r="AH932" s="11"/>
      <c r="AI932" s="11"/>
      <c r="AJ932" s="11"/>
      <c r="AK932" s="11"/>
      <c r="AL932" s="11"/>
      <c r="AM932" s="11"/>
      <c r="AN932" s="11"/>
      <c r="AO932" s="11"/>
      <c r="AP932" s="11"/>
      <c r="AQ932" s="11"/>
      <c r="AR932" s="11"/>
      <c r="AS932" s="11"/>
      <c r="AT932" s="11"/>
      <c r="AU932" s="11"/>
      <c r="AV932" s="11"/>
      <c r="AW932" s="11"/>
      <c r="AX932" s="11"/>
      <c r="AY932" s="11"/>
      <c r="AZ932" s="11"/>
      <c r="BA932" s="11"/>
      <c r="BB932" s="11"/>
      <c r="BC932" s="11"/>
      <c r="BD932" s="11"/>
      <c r="BE932" s="11"/>
      <c r="BF932" s="11"/>
      <c r="BG932" s="11"/>
      <c r="BH932" s="11"/>
      <c r="BI932" s="11"/>
      <c r="BJ932" s="11"/>
      <c r="BK932" s="11"/>
      <c r="BL932" s="11"/>
      <c r="BM932" s="11"/>
      <c r="BN932" s="11"/>
      <c r="BO932" s="11"/>
      <c r="BP932" s="11"/>
      <c r="BQ932" s="11"/>
      <c r="BR932" s="11"/>
      <c r="BS932" s="11"/>
      <c r="BT932" s="11"/>
      <c r="BU932" s="11"/>
      <c r="BV932" s="11"/>
      <c r="BW932" s="11"/>
      <c r="BX932" s="11"/>
      <c r="BY932" s="11"/>
      <c r="BZ932" s="11"/>
      <c r="CA932" s="11"/>
      <c r="CB932" s="11"/>
      <c r="CC932" s="11"/>
      <c r="CD932" s="11"/>
    </row>
    <row r="933" spans="1:82" x14ac:dyDescent="0.2">
      <c r="A933" s="11"/>
      <c r="B933" s="11"/>
      <c r="C933" s="11"/>
      <c r="D933" s="11"/>
      <c r="E933" s="11"/>
      <c r="F933" s="11"/>
      <c r="G933" s="11"/>
      <c r="H933" s="11"/>
      <c r="I933" s="11"/>
      <c r="J933" s="11"/>
      <c r="K933" s="11"/>
      <c r="L933" s="11"/>
      <c r="M933" s="11"/>
      <c r="N933" s="11"/>
      <c r="O933" s="11"/>
      <c r="P933" s="11"/>
      <c r="Q933" s="11"/>
      <c r="R933" s="11"/>
      <c r="S933" s="11"/>
      <c r="T933" s="11"/>
      <c r="U933" s="11"/>
      <c r="V933" s="11"/>
      <c r="W933" s="11"/>
      <c r="X933" s="11"/>
      <c r="Y933" s="11"/>
      <c r="Z933" s="11"/>
      <c r="AA933" s="11"/>
      <c r="AB933" s="11"/>
      <c r="AC933" s="11"/>
      <c r="AD933" s="11"/>
      <c r="AE933" s="11"/>
      <c r="AF933" s="11"/>
      <c r="AG933" s="11"/>
      <c r="AH933" s="11"/>
      <c r="AI933" s="11"/>
      <c r="AJ933" s="11"/>
      <c r="AK933" s="11"/>
      <c r="AL933" s="11"/>
      <c r="AM933" s="11"/>
      <c r="AN933" s="11"/>
      <c r="AO933" s="11"/>
      <c r="AP933" s="11"/>
      <c r="AQ933" s="11"/>
      <c r="AR933" s="11"/>
      <c r="AS933" s="11"/>
      <c r="AT933" s="11"/>
      <c r="AU933" s="11"/>
      <c r="AV933" s="11"/>
      <c r="AW933" s="11"/>
      <c r="AX933" s="11"/>
      <c r="AY933" s="11"/>
      <c r="AZ933" s="11"/>
      <c r="BA933" s="11"/>
      <c r="BB933" s="11"/>
      <c r="BC933" s="11"/>
      <c r="BD933" s="11"/>
      <c r="BE933" s="11"/>
      <c r="BF933" s="11"/>
      <c r="BG933" s="11"/>
      <c r="BH933" s="11"/>
      <c r="BI933" s="11"/>
      <c r="BJ933" s="11"/>
      <c r="BK933" s="11"/>
      <c r="BL933" s="11"/>
      <c r="BM933" s="11"/>
      <c r="BN933" s="11"/>
      <c r="BO933" s="11"/>
      <c r="BP933" s="11"/>
      <c r="BQ933" s="11"/>
      <c r="BR933" s="11"/>
      <c r="BS933" s="11"/>
      <c r="BT933" s="11"/>
      <c r="BU933" s="11"/>
      <c r="BV933" s="11"/>
      <c r="BW933" s="11"/>
      <c r="BX933" s="11"/>
      <c r="BY933" s="11"/>
      <c r="BZ933" s="11"/>
      <c r="CA933" s="11"/>
      <c r="CB933" s="11"/>
      <c r="CC933" s="11"/>
      <c r="CD933" s="11"/>
    </row>
    <row r="934" spans="1:82" x14ac:dyDescent="0.2">
      <c r="A934" s="11"/>
      <c r="B934" s="11"/>
      <c r="C934" s="11"/>
      <c r="D934" s="11"/>
      <c r="E934" s="11"/>
      <c r="F934" s="11"/>
      <c r="G934" s="11"/>
      <c r="H934" s="11"/>
      <c r="I934" s="11"/>
      <c r="J934" s="11"/>
      <c r="K934" s="11"/>
      <c r="L934" s="11"/>
      <c r="M934" s="11"/>
      <c r="N934" s="11"/>
      <c r="O934" s="11"/>
      <c r="P934" s="11"/>
      <c r="Q934" s="11"/>
      <c r="R934" s="11"/>
      <c r="S934" s="11"/>
      <c r="T934" s="11"/>
      <c r="U934" s="11"/>
      <c r="V934" s="11"/>
      <c r="W934" s="11"/>
      <c r="X934" s="11"/>
      <c r="Y934" s="11"/>
      <c r="Z934" s="11"/>
      <c r="AA934" s="11"/>
      <c r="AB934" s="11"/>
      <c r="AC934" s="11"/>
      <c r="AD934" s="11"/>
      <c r="AE934" s="11"/>
      <c r="AF934" s="11"/>
      <c r="AG934" s="11"/>
      <c r="AH934" s="11"/>
      <c r="AI934" s="11"/>
      <c r="AJ934" s="11"/>
      <c r="AK934" s="11"/>
      <c r="AL934" s="11"/>
      <c r="AM934" s="11"/>
      <c r="AN934" s="11"/>
      <c r="AO934" s="11"/>
      <c r="AP934" s="11"/>
      <c r="AQ934" s="11"/>
      <c r="AR934" s="11"/>
      <c r="AS934" s="11"/>
      <c r="AT934" s="11"/>
      <c r="AU934" s="11"/>
      <c r="AV934" s="11"/>
      <c r="AW934" s="11"/>
      <c r="AX934" s="11"/>
      <c r="AY934" s="11"/>
      <c r="AZ934" s="11"/>
      <c r="BA934" s="11"/>
      <c r="BB934" s="11"/>
      <c r="BC934" s="11"/>
      <c r="BD934" s="11"/>
      <c r="BE934" s="11"/>
      <c r="BF934" s="11"/>
      <c r="BG934" s="11"/>
      <c r="BH934" s="11"/>
      <c r="BI934" s="11"/>
      <c r="BJ934" s="11"/>
      <c r="BK934" s="11"/>
      <c r="BL934" s="11"/>
      <c r="BM934" s="11"/>
      <c r="BN934" s="11"/>
      <c r="BO934" s="11"/>
      <c r="BP934" s="11"/>
      <c r="BQ934" s="11"/>
      <c r="BR934" s="11"/>
      <c r="BS934" s="11"/>
      <c r="BT934" s="11"/>
      <c r="BU934" s="11"/>
      <c r="BV934" s="11"/>
      <c r="BW934" s="11"/>
      <c r="BX934" s="11"/>
      <c r="BY934" s="11"/>
      <c r="BZ934" s="11"/>
      <c r="CA934" s="11"/>
      <c r="CB934" s="11"/>
      <c r="CC934" s="11"/>
      <c r="CD934" s="11"/>
    </row>
    <row r="935" spans="1:82" x14ac:dyDescent="0.2">
      <c r="A935" s="11"/>
      <c r="B935" s="11"/>
      <c r="C935" s="11"/>
      <c r="D935" s="11"/>
      <c r="E935" s="11"/>
      <c r="F935" s="11"/>
      <c r="G935" s="11"/>
      <c r="H935" s="11"/>
      <c r="I935" s="11"/>
      <c r="J935" s="11"/>
      <c r="K935" s="11"/>
      <c r="L935" s="11"/>
      <c r="M935" s="11"/>
      <c r="N935" s="11"/>
      <c r="O935" s="11"/>
      <c r="P935" s="11"/>
      <c r="Q935" s="11"/>
      <c r="R935" s="11"/>
      <c r="S935" s="11"/>
      <c r="T935" s="11"/>
      <c r="U935" s="11"/>
      <c r="V935" s="11"/>
      <c r="W935" s="11"/>
      <c r="X935" s="11"/>
      <c r="Y935" s="11"/>
      <c r="Z935" s="11"/>
      <c r="AA935" s="11"/>
      <c r="AB935" s="11"/>
      <c r="AC935" s="11"/>
      <c r="AD935" s="11"/>
      <c r="AE935" s="11"/>
      <c r="AF935" s="11"/>
      <c r="AG935" s="11"/>
      <c r="AH935" s="11"/>
      <c r="AI935" s="11"/>
      <c r="AJ935" s="11"/>
      <c r="AK935" s="11"/>
      <c r="AL935" s="11"/>
      <c r="AM935" s="11"/>
      <c r="AN935" s="11"/>
      <c r="AO935" s="11"/>
      <c r="AP935" s="11"/>
      <c r="AQ935" s="11"/>
      <c r="AR935" s="11"/>
      <c r="AS935" s="11"/>
      <c r="AT935" s="11"/>
      <c r="AU935" s="11"/>
      <c r="AV935" s="11"/>
      <c r="AW935" s="11"/>
      <c r="AX935" s="11"/>
      <c r="AY935" s="11"/>
      <c r="AZ935" s="11"/>
      <c r="BA935" s="11"/>
      <c r="BB935" s="11"/>
      <c r="BC935" s="11"/>
      <c r="BD935" s="11"/>
      <c r="BE935" s="11"/>
      <c r="BF935" s="11"/>
      <c r="BG935" s="11"/>
      <c r="BH935" s="11"/>
      <c r="BI935" s="11"/>
      <c r="BJ935" s="11"/>
      <c r="BK935" s="11"/>
      <c r="BL935" s="11"/>
      <c r="BM935" s="11"/>
      <c r="BN935" s="11"/>
      <c r="BO935" s="11"/>
      <c r="BP935" s="11"/>
      <c r="BQ935" s="11"/>
      <c r="BR935" s="11"/>
      <c r="BS935" s="11"/>
      <c r="BT935" s="11"/>
      <c r="BU935" s="11"/>
      <c r="BV935" s="11"/>
      <c r="BW935" s="11"/>
      <c r="BX935" s="11"/>
      <c r="BY935" s="11"/>
      <c r="BZ935" s="11"/>
      <c r="CA935" s="11"/>
      <c r="CB935" s="11"/>
      <c r="CC935" s="11"/>
      <c r="CD935" s="11"/>
    </row>
    <row r="936" spans="1:82" x14ac:dyDescent="0.2">
      <c r="A936" s="11"/>
      <c r="B936" s="11"/>
      <c r="C936" s="11"/>
      <c r="D936" s="11"/>
      <c r="E936" s="11"/>
      <c r="F936" s="11"/>
      <c r="G936" s="11"/>
      <c r="H936" s="11"/>
      <c r="I936" s="11"/>
      <c r="J936" s="11"/>
      <c r="K936" s="11"/>
      <c r="L936" s="11"/>
      <c r="M936" s="11"/>
      <c r="N936" s="11"/>
      <c r="O936" s="11"/>
      <c r="P936" s="11"/>
      <c r="Q936" s="11"/>
      <c r="R936" s="11"/>
      <c r="S936" s="11"/>
      <c r="T936" s="11"/>
      <c r="U936" s="11"/>
      <c r="V936" s="11"/>
      <c r="W936" s="11"/>
      <c r="X936" s="11"/>
      <c r="Y936" s="11"/>
      <c r="Z936" s="11"/>
      <c r="AA936" s="11"/>
      <c r="AB936" s="11"/>
      <c r="AC936" s="11"/>
      <c r="AD936" s="11"/>
      <c r="AE936" s="11"/>
      <c r="AF936" s="11"/>
      <c r="AG936" s="11"/>
      <c r="AH936" s="11"/>
      <c r="AI936" s="11"/>
      <c r="AJ936" s="11"/>
      <c r="AK936" s="11"/>
      <c r="AL936" s="11"/>
      <c r="AM936" s="11"/>
      <c r="AN936" s="11"/>
      <c r="AO936" s="11"/>
      <c r="AP936" s="11"/>
      <c r="AQ936" s="11"/>
      <c r="AR936" s="11"/>
      <c r="AS936" s="11"/>
      <c r="AT936" s="11"/>
      <c r="AU936" s="11"/>
      <c r="AV936" s="11"/>
      <c r="AW936" s="11"/>
      <c r="AX936" s="11"/>
      <c r="AY936" s="11"/>
      <c r="AZ936" s="11"/>
      <c r="BA936" s="11"/>
      <c r="BB936" s="11"/>
      <c r="BC936" s="11"/>
      <c r="BD936" s="11"/>
      <c r="BE936" s="11"/>
      <c r="BF936" s="11"/>
      <c r="BG936" s="11"/>
      <c r="BH936" s="11"/>
      <c r="BI936" s="11"/>
      <c r="BJ936" s="11"/>
      <c r="BK936" s="11"/>
      <c r="BL936" s="11"/>
      <c r="BM936" s="11"/>
      <c r="BN936" s="11"/>
      <c r="BO936" s="11"/>
      <c r="BP936" s="11"/>
      <c r="BQ936" s="11"/>
      <c r="BR936" s="11"/>
      <c r="BS936" s="11"/>
      <c r="BT936" s="11"/>
      <c r="BU936" s="11"/>
      <c r="BV936" s="11"/>
      <c r="BW936" s="11"/>
      <c r="BX936" s="11"/>
      <c r="BY936" s="11"/>
      <c r="BZ936" s="11"/>
      <c r="CA936" s="11"/>
      <c r="CB936" s="11"/>
      <c r="CC936" s="11"/>
      <c r="CD936" s="11"/>
    </row>
    <row r="937" spans="1:82" x14ac:dyDescent="0.2">
      <c r="A937" s="11"/>
      <c r="B937" s="11"/>
      <c r="C937" s="11"/>
      <c r="D937" s="11"/>
      <c r="E937" s="11"/>
      <c r="F937" s="11"/>
      <c r="G937" s="11"/>
      <c r="H937" s="11"/>
      <c r="I937" s="11"/>
      <c r="J937" s="11"/>
      <c r="K937" s="11"/>
      <c r="L937" s="11"/>
      <c r="M937" s="11"/>
      <c r="N937" s="11"/>
      <c r="O937" s="11"/>
      <c r="P937" s="11"/>
      <c r="Q937" s="11"/>
      <c r="R937" s="11"/>
      <c r="S937" s="11"/>
      <c r="T937" s="11"/>
      <c r="U937" s="11"/>
      <c r="V937" s="11"/>
      <c r="W937" s="11"/>
      <c r="X937" s="11"/>
      <c r="Y937" s="11"/>
      <c r="Z937" s="11"/>
      <c r="AA937" s="11"/>
      <c r="AB937" s="11"/>
      <c r="AC937" s="11"/>
      <c r="AD937" s="11"/>
      <c r="AE937" s="11"/>
      <c r="AF937" s="11"/>
      <c r="AG937" s="11"/>
      <c r="AH937" s="11"/>
      <c r="AI937" s="11"/>
      <c r="AJ937" s="11"/>
      <c r="AK937" s="11"/>
      <c r="AL937" s="11"/>
      <c r="AM937" s="11"/>
      <c r="AN937" s="11"/>
      <c r="AO937" s="11"/>
      <c r="AP937" s="11"/>
      <c r="AQ937" s="11"/>
      <c r="AR937" s="11"/>
      <c r="AS937" s="11"/>
      <c r="AT937" s="11"/>
      <c r="AU937" s="11"/>
      <c r="AV937" s="11"/>
      <c r="AW937" s="11"/>
      <c r="AX937" s="11"/>
      <c r="AY937" s="11"/>
      <c r="AZ937" s="11"/>
      <c r="BA937" s="11"/>
      <c r="BB937" s="11"/>
      <c r="BC937" s="11"/>
      <c r="BD937" s="11"/>
      <c r="BE937" s="11"/>
      <c r="BF937" s="11"/>
      <c r="BG937" s="11"/>
      <c r="BH937" s="11"/>
      <c r="BI937" s="11"/>
      <c r="BJ937" s="11"/>
      <c r="BK937" s="11"/>
      <c r="BL937" s="11"/>
      <c r="BM937" s="11"/>
      <c r="BN937" s="11"/>
      <c r="BO937" s="11"/>
      <c r="BP937" s="11"/>
      <c r="BQ937" s="11"/>
      <c r="BR937" s="11"/>
      <c r="BS937" s="11"/>
      <c r="BT937" s="11"/>
      <c r="BU937" s="11"/>
      <c r="BV937" s="11"/>
      <c r="BW937" s="11"/>
      <c r="BX937" s="11"/>
      <c r="BY937" s="11"/>
      <c r="BZ937" s="11"/>
      <c r="CA937" s="11"/>
      <c r="CB937" s="11"/>
      <c r="CC937" s="11"/>
      <c r="CD937" s="11"/>
    </row>
    <row r="938" spans="1:82" x14ac:dyDescent="0.2">
      <c r="A938" s="11"/>
      <c r="B938" s="11"/>
      <c r="C938" s="11"/>
      <c r="D938" s="11"/>
      <c r="E938" s="11"/>
      <c r="F938" s="11"/>
      <c r="G938" s="11"/>
      <c r="H938" s="11"/>
      <c r="I938" s="11"/>
      <c r="J938" s="11"/>
      <c r="K938" s="11"/>
      <c r="L938" s="11"/>
      <c r="M938" s="11"/>
      <c r="N938" s="11"/>
      <c r="O938" s="11"/>
      <c r="P938" s="11"/>
      <c r="Q938" s="11"/>
      <c r="R938" s="11"/>
      <c r="S938" s="11"/>
      <c r="T938" s="11"/>
      <c r="U938" s="11"/>
      <c r="V938" s="11"/>
      <c r="W938" s="11"/>
      <c r="X938" s="11"/>
      <c r="Y938" s="11"/>
      <c r="Z938" s="11"/>
      <c r="AA938" s="11"/>
      <c r="AB938" s="11"/>
      <c r="AC938" s="11"/>
      <c r="AD938" s="11"/>
      <c r="AE938" s="11"/>
      <c r="AF938" s="11"/>
      <c r="AG938" s="11"/>
      <c r="AH938" s="11"/>
      <c r="AI938" s="11"/>
      <c r="AJ938" s="11"/>
      <c r="AK938" s="11"/>
      <c r="AL938" s="11"/>
      <c r="AM938" s="11"/>
      <c r="AN938" s="11"/>
      <c r="AO938" s="11"/>
      <c r="AP938" s="11"/>
      <c r="AQ938" s="11"/>
      <c r="AR938" s="11"/>
      <c r="AS938" s="11"/>
      <c r="AT938" s="11"/>
      <c r="AU938" s="11"/>
      <c r="AV938" s="11"/>
      <c r="AW938" s="11"/>
      <c r="AX938" s="11"/>
      <c r="AY938" s="11"/>
      <c r="AZ938" s="11"/>
      <c r="BA938" s="11"/>
      <c r="BB938" s="11"/>
      <c r="BC938" s="11"/>
      <c r="BD938" s="11"/>
      <c r="BE938" s="11"/>
      <c r="BF938" s="11"/>
      <c r="BG938" s="11"/>
      <c r="BH938" s="11"/>
      <c r="BI938" s="11"/>
      <c r="BJ938" s="11"/>
      <c r="BK938" s="11"/>
      <c r="BL938" s="11"/>
      <c r="BM938" s="11"/>
      <c r="BN938" s="11"/>
      <c r="BO938" s="11"/>
      <c r="BP938" s="11"/>
      <c r="BQ938" s="11"/>
      <c r="BR938" s="11"/>
      <c r="BS938" s="11"/>
      <c r="BT938" s="11"/>
      <c r="BU938" s="11"/>
      <c r="BV938" s="11"/>
      <c r="BW938" s="11"/>
      <c r="BX938" s="11"/>
      <c r="BY938" s="11"/>
      <c r="BZ938" s="11"/>
      <c r="CA938" s="11"/>
      <c r="CB938" s="11"/>
      <c r="CC938" s="11"/>
      <c r="CD938" s="11"/>
    </row>
    <row r="939" spans="1:82" x14ac:dyDescent="0.2">
      <c r="A939" s="11"/>
      <c r="B939" s="11"/>
      <c r="C939" s="11"/>
      <c r="D939" s="11"/>
      <c r="E939" s="11"/>
      <c r="F939" s="11"/>
      <c r="G939" s="11"/>
      <c r="H939" s="11"/>
      <c r="I939" s="11"/>
      <c r="J939" s="11"/>
      <c r="K939" s="11"/>
      <c r="L939" s="11"/>
      <c r="M939" s="11"/>
      <c r="N939" s="11"/>
      <c r="O939" s="11"/>
      <c r="P939" s="11"/>
      <c r="Q939" s="11"/>
      <c r="R939" s="11"/>
      <c r="S939" s="11"/>
      <c r="T939" s="11"/>
      <c r="U939" s="11"/>
      <c r="V939" s="11"/>
      <c r="W939" s="11"/>
      <c r="X939" s="11"/>
      <c r="Y939" s="11"/>
      <c r="Z939" s="11"/>
      <c r="AA939" s="11"/>
      <c r="AB939" s="11"/>
      <c r="AC939" s="11"/>
      <c r="AD939" s="11"/>
      <c r="AE939" s="11"/>
      <c r="AF939" s="11"/>
      <c r="AG939" s="11"/>
      <c r="AH939" s="11"/>
      <c r="AI939" s="11"/>
      <c r="AJ939" s="11"/>
      <c r="AK939" s="11"/>
      <c r="AL939" s="11"/>
      <c r="AM939" s="11"/>
      <c r="AN939" s="11"/>
      <c r="AO939" s="11"/>
      <c r="AP939" s="11"/>
      <c r="AQ939" s="11"/>
      <c r="AR939" s="11"/>
      <c r="AS939" s="11"/>
      <c r="AT939" s="11"/>
      <c r="AU939" s="11"/>
      <c r="AV939" s="11"/>
      <c r="AW939" s="11"/>
      <c r="AX939" s="11"/>
      <c r="AY939" s="11"/>
      <c r="AZ939" s="11"/>
      <c r="BA939" s="11"/>
      <c r="BB939" s="11"/>
      <c r="BC939" s="11"/>
      <c r="BD939" s="11"/>
      <c r="BE939" s="11"/>
      <c r="BF939" s="11"/>
      <c r="BG939" s="11"/>
      <c r="BH939" s="11"/>
      <c r="BI939" s="11"/>
      <c r="BJ939" s="11"/>
      <c r="BK939" s="11"/>
      <c r="BL939" s="11"/>
      <c r="BM939" s="11"/>
      <c r="BN939" s="11"/>
      <c r="BO939" s="11"/>
      <c r="BP939" s="11"/>
      <c r="BQ939" s="11"/>
      <c r="BR939" s="11"/>
      <c r="BS939" s="11"/>
      <c r="BT939" s="11"/>
      <c r="BU939" s="11"/>
      <c r="BV939" s="11"/>
      <c r="BW939" s="11"/>
      <c r="BX939" s="11"/>
      <c r="BY939" s="11"/>
      <c r="BZ939" s="11"/>
      <c r="CA939" s="11"/>
      <c r="CB939" s="11"/>
      <c r="CC939" s="11"/>
      <c r="CD939" s="11"/>
    </row>
    <row r="940" spans="1:82" x14ac:dyDescent="0.2">
      <c r="A940" s="11"/>
      <c r="B940" s="11"/>
      <c r="C940" s="11"/>
      <c r="D940" s="11"/>
      <c r="E940" s="11"/>
      <c r="F940" s="11"/>
      <c r="G940" s="11"/>
      <c r="H940" s="11"/>
      <c r="I940" s="11"/>
      <c r="J940" s="11"/>
      <c r="K940" s="11"/>
      <c r="L940" s="11"/>
      <c r="M940" s="11"/>
      <c r="N940" s="11"/>
      <c r="O940" s="11"/>
      <c r="P940" s="11"/>
      <c r="Q940" s="11"/>
      <c r="R940" s="11"/>
      <c r="S940" s="11"/>
      <c r="T940" s="11"/>
      <c r="U940" s="11"/>
      <c r="V940" s="11"/>
      <c r="W940" s="11"/>
      <c r="X940" s="11"/>
      <c r="Y940" s="11"/>
      <c r="Z940" s="11"/>
      <c r="AA940" s="11"/>
      <c r="AB940" s="11"/>
      <c r="AC940" s="11"/>
      <c r="AD940" s="11"/>
      <c r="AE940" s="11"/>
      <c r="AF940" s="11"/>
      <c r="AG940" s="11"/>
      <c r="AH940" s="11"/>
      <c r="AI940" s="11"/>
      <c r="AJ940" s="11"/>
      <c r="AK940" s="11"/>
      <c r="AL940" s="11"/>
      <c r="AM940" s="11"/>
      <c r="AN940" s="11"/>
      <c r="AO940" s="11"/>
      <c r="AP940" s="11"/>
      <c r="AQ940" s="11"/>
      <c r="AR940" s="11"/>
      <c r="AS940" s="11"/>
      <c r="AT940" s="11"/>
      <c r="AU940" s="11"/>
      <c r="AV940" s="11"/>
      <c r="AW940" s="11"/>
      <c r="AX940" s="11"/>
      <c r="AY940" s="11"/>
      <c r="AZ940" s="11"/>
      <c r="BA940" s="11"/>
      <c r="BB940" s="11"/>
      <c r="BC940" s="11"/>
      <c r="BD940" s="11"/>
      <c r="BE940" s="11"/>
      <c r="BF940" s="11"/>
      <c r="BG940" s="11"/>
      <c r="BH940" s="11"/>
      <c r="BI940" s="11"/>
      <c r="BJ940" s="11"/>
      <c r="BK940" s="11"/>
      <c r="BL940" s="11"/>
      <c r="BM940" s="11"/>
      <c r="BN940" s="11"/>
      <c r="BO940" s="11"/>
      <c r="BP940" s="11"/>
      <c r="BQ940" s="11"/>
      <c r="BR940" s="11"/>
      <c r="BS940" s="11"/>
      <c r="BT940" s="11"/>
      <c r="BU940" s="11"/>
      <c r="BV940" s="11"/>
      <c r="BW940" s="11"/>
      <c r="BX940" s="11"/>
      <c r="BY940" s="11"/>
      <c r="BZ940" s="11"/>
      <c r="CA940" s="11"/>
      <c r="CB940" s="11"/>
      <c r="CC940" s="11"/>
      <c r="CD940" s="11"/>
    </row>
    <row r="941" spans="1:82" x14ac:dyDescent="0.2">
      <c r="A941" s="11"/>
      <c r="B941" s="11"/>
      <c r="C941" s="11"/>
      <c r="D941" s="11"/>
      <c r="E941" s="11"/>
      <c r="F941" s="11"/>
      <c r="G941" s="11"/>
      <c r="H941" s="11"/>
      <c r="I941" s="11"/>
      <c r="J941" s="11"/>
      <c r="K941" s="11"/>
      <c r="L941" s="11"/>
      <c r="M941" s="11"/>
      <c r="N941" s="11"/>
      <c r="O941" s="11"/>
      <c r="P941" s="11"/>
      <c r="Q941" s="11"/>
      <c r="R941" s="11"/>
      <c r="S941" s="11"/>
      <c r="T941" s="11"/>
      <c r="U941" s="11"/>
      <c r="V941" s="11"/>
      <c r="W941" s="11"/>
      <c r="X941" s="11"/>
      <c r="Y941" s="11"/>
      <c r="Z941" s="11"/>
      <c r="AA941" s="11"/>
      <c r="AB941" s="11"/>
      <c r="AC941" s="11"/>
      <c r="AD941" s="11"/>
      <c r="AE941" s="11"/>
      <c r="AF941" s="11"/>
      <c r="AG941" s="11"/>
      <c r="AH941" s="11"/>
      <c r="AI941" s="11"/>
      <c r="AJ941" s="11"/>
      <c r="AK941" s="11"/>
      <c r="AL941" s="11"/>
      <c r="AM941" s="11"/>
      <c r="AN941" s="11"/>
      <c r="AO941" s="11"/>
      <c r="AP941" s="11"/>
      <c r="AQ941" s="11"/>
      <c r="AR941" s="11"/>
      <c r="AS941" s="11"/>
      <c r="AT941" s="11"/>
      <c r="AU941" s="11"/>
      <c r="AV941" s="11"/>
      <c r="AW941" s="11"/>
      <c r="AX941" s="11"/>
      <c r="AY941" s="11"/>
      <c r="AZ941" s="11"/>
      <c r="BA941" s="11"/>
      <c r="BB941" s="11"/>
      <c r="BC941" s="11"/>
      <c r="BD941" s="11"/>
      <c r="BE941" s="11"/>
      <c r="BF941" s="11"/>
      <c r="BG941" s="11"/>
      <c r="BH941" s="11"/>
      <c r="BI941" s="11"/>
      <c r="BJ941" s="11"/>
      <c r="BK941" s="11"/>
      <c r="BL941" s="11"/>
      <c r="BM941" s="11"/>
      <c r="BN941" s="11"/>
      <c r="BO941" s="11"/>
      <c r="BP941" s="11"/>
      <c r="BQ941" s="11"/>
      <c r="BR941" s="11"/>
      <c r="BS941" s="11"/>
      <c r="BT941" s="11"/>
      <c r="BU941" s="11"/>
      <c r="BV941" s="11"/>
      <c r="BW941" s="11"/>
      <c r="BX941" s="11"/>
      <c r="BY941" s="11"/>
      <c r="BZ941" s="11"/>
      <c r="CA941" s="11"/>
      <c r="CB941" s="11"/>
      <c r="CC941" s="11"/>
      <c r="CD941" s="11"/>
    </row>
    <row r="942" spans="1:82" x14ac:dyDescent="0.2">
      <c r="A942" s="11"/>
      <c r="B942" s="11"/>
      <c r="C942" s="11"/>
      <c r="D942" s="11"/>
      <c r="E942" s="11"/>
      <c r="F942" s="11"/>
      <c r="G942" s="11"/>
      <c r="H942" s="11"/>
      <c r="I942" s="11"/>
      <c r="J942" s="11"/>
      <c r="K942" s="11"/>
      <c r="L942" s="11"/>
      <c r="M942" s="11"/>
      <c r="N942" s="11"/>
      <c r="O942" s="11"/>
      <c r="P942" s="11"/>
      <c r="Q942" s="11"/>
      <c r="R942" s="11"/>
      <c r="S942" s="11"/>
      <c r="T942" s="11"/>
      <c r="U942" s="11"/>
      <c r="V942" s="11"/>
      <c r="W942" s="11"/>
      <c r="X942" s="11"/>
      <c r="Y942" s="11"/>
      <c r="Z942" s="11"/>
      <c r="AA942" s="11"/>
      <c r="AB942" s="11"/>
      <c r="AC942" s="11"/>
      <c r="AD942" s="11"/>
      <c r="AE942" s="11"/>
      <c r="AF942" s="11"/>
      <c r="AG942" s="11"/>
      <c r="AH942" s="11"/>
      <c r="AI942" s="11"/>
      <c r="AJ942" s="11"/>
      <c r="AK942" s="11"/>
      <c r="AL942" s="11"/>
      <c r="AM942" s="11"/>
      <c r="AN942" s="11"/>
      <c r="AO942" s="11"/>
      <c r="AP942" s="11"/>
      <c r="AQ942" s="11"/>
      <c r="AR942" s="11"/>
      <c r="AS942" s="11"/>
      <c r="AT942" s="11"/>
      <c r="AU942" s="11"/>
      <c r="AV942" s="11"/>
      <c r="AW942" s="11"/>
      <c r="AX942" s="11"/>
      <c r="AY942" s="11"/>
      <c r="AZ942" s="11"/>
      <c r="BA942" s="11"/>
      <c r="BB942" s="11"/>
      <c r="BC942" s="11"/>
      <c r="BD942" s="11"/>
      <c r="BE942" s="11"/>
      <c r="BF942" s="11"/>
      <c r="BG942" s="11"/>
      <c r="BH942" s="11"/>
      <c r="BI942" s="11"/>
      <c r="BJ942" s="11"/>
      <c r="BK942" s="11"/>
      <c r="BL942" s="11"/>
      <c r="BM942" s="11"/>
      <c r="BN942" s="11"/>
      <c r="BO942" s="11"/>
      <c r="BP942" s="11"/>
      <c r="BQ942" s="11"/>
      <c r="BR942" s="11"/>
      <c r="BS942" s="11"/>
      <c r="BT942" s="11"/>
      <c r="BU942" s="11"/>
      <c r="BV942" s="11"/>
      <c r="BW942" s="11"/>
      <c r="BX942" s="11"/>
      <c r="BY942" s="11"/>
      <c r="BZ942" s="11"/>
      <c r="CA942" s="11"/>
      <c r="CB942" s="11"/>
      <c r="CC942" s="11"/>
      <c r="CD942" s="11"/>
    </row>
    <row r="943" spans="1:82" x14ac:dyDescent="0.2">
      <c r="A943" s="11"/>
      <c r="B943" s="11"/>
      <c r="C943" s="11"/>
      <c r="D943" s="11"/>
      <c r="E943" s="11"/>
      <c r="F943" s="11"/>
      <c r="G943" s="11"/>
      <c r="H943" s="11"/>
      <c r="I943" s="11"/>
      <c r="J943" s="11"/>
      <c r="K943" s="11"/>
      <c r="L943" s="11"/>
      <c r="M943" s="11"/>
      <c r="N943" s="11"/>
      <c r="O943" s="11"/>
      <c r="P943" s="11"/>
      <c r="Q943" s="11"/>
      <c r="R943" s="11"/>
      <c r="S943" s="11"/>
      <c r="T943" s="11"/>
      <c r="U943" s="11"/>
      <c r="V943" s="11"/>
      <c r="W943" s="11"/>
      <c r="X943" s="11"/>
      <c r="Y943" s="11"/>
      <c r="Z943" s="11"/>
      <c r="AA943" s="11"/>
      <c r="AB943" s="11"/>
      <c r="AC943" s="11"/>
      <c r="AD943" s="11"/>
      <c r="AE943" s="11"/>
      <c r="AF943" s="11"/>
      <c r="AG943" s="11"/>
      <c r="AH943" s="11"/>
      <c r="AI943" s="11"/>
      <c r="AJ943" s="11"/>
      <c r="AK943" s="11"/>
      <c r="AL943" s="11"/>
      <c r="AM943" s="11"/>
      <c r="AN943" s="11"/>
      <c r="AO943" s="11"/>
      <c r="AP943" s="11"/>
      <c r="AQ943" s="11"/>
      <c r="AR943" s="11"/>
      <c r="AS943" s="11"/>
      <c r="AT943" s="11"/>
      <c r="AU943" s="11"/>
      <c r="AV943" s="11"/>
      <c r="AW943" s="11"/>
      <c r="AX943" s="11"/>
      <c r="AY943" s="11"/>
      <c r="AZ943" s="11"/>
      <c r="BA943" s="11"/>
      <c r="BB943" s="11"/>
      <c r="BC943" s="11"/>
      <c r="BD943" s="11"/>
      <c r="BE943" s="11"/>
      <c r="BF943" s="11"/>
      <c r="BG943" s="11"/>
      <c r="BH943" s="11"/>
      <c r="BI943" s="11"/>
      <c r="BJ943" s="11"/>
      <c r="BK943" s="11"/>
      <c r="BL943" s="11"/>
      <c r="BM943" s="11"/>
      <c r="BN943" s="11"/>
      <c r="BO943" s="11"/>
      <c r="BP943" s="11"/>
      <c r="BQ943" s="11"/>
      <c r="BR943" s="11"/>
      <c r="BS943" s="11"/>
      <c r="BT943" s="11"/>
      <c r="BU943" s="11"/>
      <c r="BV943" s="11"/>
      <c r="BW943" s="11"/>
      <c r="BX943" s="11"/>
      <c r="BY943" s="11"/>
      <c r="BZ943" s="11"/>
      <c r="CA943" s="11"/>
      <c r="CB943" s="11"/>
      <c r="CC943" s="11"/>
      <c r="CD943" s="11"/>
    </row>
    <row r="944" spans="1:82" x14ac:dyDescent="0.2">
      <c r="A944" s="11"/>
      <c r="B944" s="11"/>
      <c r="C944" s="11"/>
      <c r="D944" s="11"/>
      <c r="E944" s="11"/>
      <c r="F944" s="11"/>
      <c r="G944" s="11"/>
      <c r="H944" s="11"/>
      <c r="I944" s="11"/>
      <c r="J944" s="11"/>
      <c r="K944" s="11"/>
      <c r="L944" s="11"/>
      <c r="M944" s="11"/>
      <c r="N944" s="11"/>
      <c r="O944" s="11"/>
      <c r="P944" s="11"/>
      <c r="Q944" s="11"/>
      <c r="R944" s="11"/>
      <c r="S944" s="11"/>
      <c r="T944" s="11"/>
      <c r="U944" s="11"/>
      <c r="V944" s="11"/>
      <c r="W944" s="11"/>
      <c r="X944" s="11"/>
      <c r="Y944" s="11"/>
      <c r="Z944" s="11"/>
      <c r="AA944" s="11"/>
      <c r="AB944" s="11"/>
      <c r="AC944" s="11"/>
      <c r="AD944" s="11"/>
      <c r="AE944" s="11"/>
      <c r="AF944" s="11"/>
      <c r="AG944" s="11"/>
      <c r="AH944" s="11"/>
      <c r="AI944" s="11"/>
      <c r="AJ944" s="11"/>
      <c r="AK944" s="11"/>
      <c r="AL944" s="11"/>
      <c r="AM944" s="11"/>
      <c r="AN944" s="11"/>
      <c r="AO944" s="11"/>
      <c r="AP944" s="11"/>
      <c r="AQ944" s="11"/>
      <c r="AR944" s="11"/>
      <c r="AS944" s="11"/>
      <c r="AT944" s="11"/>
      <c r="AU944" s="11"/>
      <c r="AV944" s="11"/>
      <c r="AW944" s="11"/>
      <c r="AX944" s="11"/>
      <c r="AY944" s="11"/>
      <c r="AZ944" s="11"/>
      <c r="BA944" s="11"/>
      <c r="BB944" s="11"/>
      <c r="BC944" s="11"/>
      <c r="BD944" s="11"/>
      <c r="BE944" s="11"/>
      <c r="BF944" s="11"/>
      <c r="BG944" s="11"/>
      <c r="BH944" s="11"/>
      <c r="BI944" s="11"/>
      <c r="BJ944" s="11"/>
      <c r="BK944" s="11"/>
      <c r="BL944" s="11"/>
      <c r="BM944" s="11"/>
      <c r="BN944" s="11"/>
      <c r="BO944" s="11"/>
      <c r="BP944" s="11"/>
      <c r="BQ944" s="11"/>
      <c r="BR944" s="11"/>
      <c r="BS944" s="11"/>
      <c r="BT944" s="11"/>
      <c r="BU944" s="11"/>
      <c r="BV944" s="11"/>
      <c r="BW944" s="11"/>
      <c r="BX944" s="11"/>
      <c r="BY944" s="11"/>
      <c r="BZ944" s="11"/>
      <c r="CA944" s="11"/>
      <c r="CB944" s="11"/>
      <c r="CC944" s="11"/>
      <c r="CD944" s="11"/>
    </row>
    <row r="945" spans="1:82" x14ac:dyDescent="0.2">
      <c r="A945" s="11"/>
      <c r="B945" s="11"/>
      <c r="C945" s="11"/>
      <c r="D945" s="11"/>
      <c r="E945" s="11"/>
      <c r="F945" s="11"/>
      <c r="G945" s="11"/>
      <c r="H945" s="11"/>
      <c r="I945" s="11"/>
      <c r="J945" s="11"/>
      <c r="K945" s="11"/>
      <c r="L945" s="11"/>
      <c r="M945" s="11"/>
      <c r="N945" s="11"/>
      <c r="O945" s="11"/>
      <c r="P945" s="11"/>
      <c r="Q945" s="11"/>
      <c r="R945" s="11"/>
      <c r="S945" s="11"/>
      <c r="T945" s="11"/>
      <c r="U945" s="11"/>
      <c r="V945" s="11"/>
      <c r="W945" s="11"/>
      <c r="X945" s="11"/>
      <c r="Y945" s="11"/>
      <c r="Z945" s="11"/>
      <c r="AA945" s="11"/>
      <c r="AB945" s="11"/>
      <c r="AC945" s="11"/>
      <c r="AD945" s="11"/>
      <c r="AE945" s="11"/>
      <c r="AF945" s="11"/>
      <c r="AG945" s="11"/>
      <c r="AH945" s="11"/>
      <c r="AI945" s="11"/>
      <c r="AJ945" s="11"/>
      <c r="AK945" s="11"/>
      <c r="AL945" s="11"/>
      <c r="AM945" s="11"/>
      <c r="AN945" s="11"/>
      <c r="AO945" s="11"/>
      <c r="AP945" s="11"/>
      <c r="AQ945" s="11"/>
      <c r="AR945" s="11"/>
      <c r="AS945" s="11"/>
      <c r="AT945" s="11"/>
      <c r="AU945" s="11"/>
      <c r="AV945" s="11"/>
      <c r="AW945" s="11"/>
      <c r="AX945" s="11"/>
      <c r="AY945" s="11"/>
      <c r="AZ945" s="11"/>
      <c r="BA945" s="11"/>
      <c r="BB945" s="11"/>
      <c r="BC945" s="11"/>
      <c r="BD945" s="11"/>
      <c r="BE945" s="11"/>
      <c r="BF945" s="11"/>
      <c r="BG945" s="11"/>
      <c r="BH945" s="11"/>
      <c r="BI945" s="11"/>
      <c r="BJ945" s="11"/>
      <c r="BK945" s="11"/>
      <c r="BL945" s="11"/>
      <c r="BM945" s="11"/>
      <c r="BN945" s="11"/>
      <c r="BO945" s="11"/>
      <c r="BP945" s="11"/>
      <c r="BQ945" s="11"/>
      <c r="BR945" s="11"/>
      <c r="BS945" s="11"/>
      <c r="BT945" s="11"/>
      <c r="BU945" s="11"/>
      <c r="BV945" s="11"/>
      <c r="BW945" s="11"/>
      <c r="BX945" s="11"/>
      <c r="BY945" s="11"/>
      <c r="BZ945" s="11"/>
      <c r="CA945" s="11"/>
      <c r="CB945" s="11"/>
      <c r="CC945" s="11"/>
      <c r="CD945" s="11"/>
    </row>
    <row r="946" spans="1:82" x14ac:dyDescent="0.2">
      <c r="A946" s="11"/>
      <c r="B946" s="11"/>
      <c r="C946" s="11"/>
      <c r="D946" s="11"/>
      <c r="E946" s="11"/>
      <c r="F946" s="11"/>
      <c r="G946" s="11"/>
      <c r="H946" s="11"/>
      <c r="I946" s="11"/>
      <c r="J946" s="11"/>
      <c r="K946" s="11"/>
      <c r="L946" s="11"/>
      <c r="M946" s="11"/>
      <c r="N946" s="11"/>
      <c r="O946" s="11"/>
      <c r="P946" s="11"/>
      <c r="Q946" s="11"/>
      <c r="R946" s="11"/>
      <c r="S946" s="11"/>
      <c r="T946" s="11"/>
      <c r="U946" s="11"/>
      <c r="V946" s="11"/>
      <c r="W946" s="11"/>
      <c r="X946" s="11"/>
      <c r="Y946" s="11"/>
      <c r="Z946" s="11"/>
      <c r="AA946" s="11"/>
      <c r="AB946" s="11"/>
      <c r="AC946" s="11"/>
      <c r="AD946" s="11"/>
      <c r="AE946" s="11"/>
      <c r="AF946" s="11"/>
      <c r="AG946" s="11"/>
      <c r="AH946" s="11"/>
      <c r="AI946" s="11"/>
      <c r="AJ946" s="11"/>
      <c r="AK946" s="11"/>
      <c r="AL946" s="11"/>
      <c r="AM946" s="11"/>
      <c r="AN946" s="11"/>
      <c r="AO946" s="11"/>
      <c r="AP946" s="11"/>
      <c r="AQ946" s="11"/>
      <c r="AR946" s="11"/>
      <c r="AS946" s="11"/>
      <c r="AT946" s="11"/>
      <c r="AU946" s="11"/>
      <c r="AV946" s="11"/>
      <c r="AW946" s="11"/>
      <c r="AX946" s="11"/>
      <c r="AY946" s="11"/>
      <c r="AZ946" s="11"/>
      <c r="BA946" s="11"/>
      <c r="BB946" s="11"/>
      <c r="BC946" s="11"/>
      <c r="BD946" s="11"/>
      <c r="BE946" s="11"/>
      <c r="BF946" s="11"/>
      <c r="BG946" s="11"/>
      <c r="BH946" s="11"/>
      <c r="BI946" s="11"/>
      <c r="BJ946" s="11"/>
      <c r="BK946" s="11"/>
      <c r="BL946" s="11"/>
      <c r="BM946" s="11"/>
      <c r="BN946" s="11"/>
      <c r="BO946" s="11"/>
      <c r="BP946" s="11"/>
      <c r="BQ946" s="11"/>
      <c r="BR946" s="11"/>
      <c r="BS946" s="11"/>
      <c r="BT946" s="11"/>
      <c r="BU946" s="11"/>
      <c r="BV946" s="11"/>
      <c r="BW946" s="11"/>
      <c r="BX946" s="11"/>
      <c r="BY946" s="11"/>
      <c r="BZ946" s="11"/>
      <c r="CA946" s="11"/>
      <c r="CB946" s="11"/>
      <c r="CC946" s="11"/>
      <c r="CD946" s="11"/>
    </row>
    <row r="947" spans="1:82" x14ac:dyDescent="0.2">
      <c r="A947" s="11"/>
      <c r="B947" s="11"/>
      <c r="C947" s="11"/>
      <c r="D947" s="11"/>
      <c r="E947" s="11"/>
      <c r="F947" s="11"/>
      <c r="G947" s="11"/>
      <c r="H947" s="11"/>
      <c r="I947" s="11"/>
      <c r="J947" s="11"/>
      <c r="K947" s="11"/>
      <c r="L947" s="11"/>
      <c r="M947" s="11"/>
      <c r="N947" s="11"/>
      <c r="O947" s="11"/>
      <c r="P947" s="11"/>
      <c r="Q947" s="11"/>
      <c r="R947" s="11"/>
      <c r="S947" s="11"/>
      <c r="T947" s="11"/>
      <c r="U947" s="11"/>
      <c r="V947" s="11"/>
      <c r="W947" s="11"/>
      <c r="X947" s="11"/>
      <c r="Y947" s="11"/>
      <c r="Z947" s="11"/>
      <c r="AA947" s="11"/>
      <c r="AB947" s="11"/>
      <c r="AC947" s="11"/>
      <c r="AD947" s="11"/>
      <c r="AE947" s="11"/>
      <c r="AF947" s="11"/>
      <c r="AG947" s="11"/>
      <c r="AH947" s="11"/>
      <c r="AI947" s="11"/>
      <c r="AJ947" s="11"/>
      <c r="AK947" s="11"/>
      <c r="AL947" s="11"/>
      <c r="AM947" s="11"/>
      <c r="AN947" s="11"/>
      <c r="AO947" s="11"/>
      <c r="AP947" s="11"/>
      <c r="AQ947" s="11"/>
      <c r="AR947" s="11"/>
      <c r="AS947" s="11"/>
      <c r="AT947" s="11"/>
      <c r="AU947" s="11"/>
      <c r="AV947" s="11"/>
      <c r="AW947" s="11"/>
      <c r="AX947" s="11"/>
      <c r="AY947" s="11"/>
      <c r="AZ947" s="11"/>
      <c r="BA947" s="11"/>
      <c r="BB947" s="11"/>
      <c r="BC947" s="11"/>
      <c r="BD947" s="11"/>
      <c r="BE947" s="11"/>
      <c r="BF947" s="11"/>
      <c r="BG947" s="11"/>
      <c r="BH947" s="11"/>
      <c r="BI947" s="11"/>
      <c r="BJ947" s="11"/>
      <c r="BK947" s="11"/>
      <c r="BL947" s="11"/>
      <c r="BM947" s="11"/>
      <c r="BN947" s="11"/>
      <c r="BO947" s="11"/>
      <c r="BP947" s="11"/>
      <c r="BQ947" s="11"/>
      <c r="BR947" s="11"/>
      <c r="BS947" s="11"/>
      <c r="BT947" s="11"/>
      <c r="BU947" s="11"/>
      <c r="BV947" s="11"/>
      <c r="BW947" s="11"/>
      <c r="BX947" s="11"/>
      <c r="BY947" s="11"/>
      <c r="BZ947" s="11"/>
      <c r="CA947" s="11"/>
      <c r="CB947" s="11"/>
      <c r="CC947" s="11"/>
      <c r="CD947" s="11"/>
    </row>
    <row r="948" spans="1:82" x14ac:dyDescent="0.2">
      <c r="A948" s="11"/>
      <c r="B948" s="11"/>
      <c r="C948" s="11"/>
      <c r="D948" s="11"/>
      <c r="E948" s="11"/>
      <c r="F948" s="11"/>
      <c r="G948" s="11"/>
      <c r="H948" s="11"/>
      <c r="I948" s="11"/>
      <c r="J948" s="11"/>
      <c r="K948" s="11"/>
      <c r="L948" s="11"/>
      <c r="M948" s="11"/>
      <c r="N948" s="11"/>
      <c r="O948" s="11"/>
      <c r="P948" s="11"/>
      <c r="Q948" s="11"/>
      <c r="R948" s="11"/>
      <c r="S948" s="11"/>
      <c r="T948" s="11"/>
      <c r="U948" s="11"/>
      <c r="V948" s="11"/>
      <c r="W948" s="11"/>
      <c r="X948" s="11"/>
      <c r="Y948" s="11"/>
      <c r="Z948" s="11"/>
      <c r="AA948" s="11"/>
      <c r="AB948" s="11"/>
      <c r="AC948" s="11"/>
      <c r="AD948" s="11"/>
      <c r="AE948" s="11"/>
      <c r="AF948" s="11"/>
      <c r="AG948" s="11"/>
      <c r="AH948" s="11"/>
      <c r="AI948" s="11"/>
      <c r="AJ948" s="11"/>
      <c r="AK948" s="11"/>
      <c r="AL948" s="11"/>
      <c r="AM948" s="11"/>
      <c r="AN948" s="11"/>
      <c r="AO948" s="11"/>
      <c r="AP948" s="11"/>
      <c r="AQ948" s="11"/>
      <c r="AR948" s="11"/>
      <c r="AS948" s="11"/>
      <c r="AT948" s="11"/>
      <c r="AU948" s="11"/>
      <c r="AV948" s="11"/>
      <c r="AW948" s="11"/>
      <c r="AX948" s="11"/>
      <c r="AY948" s="11"/>
      <c r="AZ948" s="11"/>
      <c r="BA948" s="11"/>
      <c r="BB948" s="11"/>
      <c r="BC948" s="11"/>
      <c r="BD948" s="11"/>
      <c r="BE948" s="11"/>
      <c r="BF948" s="11"/>
      <c r="BG948" s="11"/>
      <c r="BH948" s="11"/>
      <c r="BI948" s="11"/>
      <c r="BJ948" s="11"/>
      <c r="BK948" s="11"/>
      <c r="BL948" s="11"/>
      <c r="BM948" s="11"/>
      <c r="BN948" s="11"/>
      <c r="BO948" s="11"/>
      <c r="BP948" s="11"/>
      <c r="BQ948" s="11"/>
      <c r="BR948" s="11"/>
      <c r="BS948" s="11"/>
      <c r="BT948" s="11"/>
      <c r="BU948" s="11"/>
      <c r="BV948" s="11"/>
      <c r="BW948" s="11"/>
      <c r="BX948" s="11"/>
      <c r="BY948" s="11"/>
      <c r="BZ948" s="11"/>
      <c r="CA948" s="11"/>
      <c r="CB948" s="11"/>
      <c r="CC948" s="11"/>
      <c r="CD948" s="11"/>
    </row>
    <row r="949" spans="1:82" x14ac:dyDescent="0.2">
      <c r="A949" s="11"/>
      <c r="B949" s="11"/>
      <c r="C949" s="11"/>
      <c r="D949" s="11"/>
      <c r="E949" s="11"/>
      <c r="F949" s="11"/>
      <c r="G949" s="11"/>
      <c r="H949" s="11"/>
      <c r="I949" s="11"/>
      <c r="J949" s="11"/>
      <c r="K949" s="11"/>
      <c r="L949" s="11"/>
      <c r="M949" s="11"/>
      <c r="N949" s="11"/>
      <c r="O949" s="11"/>
      <c r="P949" s="11"/>
      <c r="Q949" s="11"/>
      <c r="R949" s="11"/>
      <c r="S949" s="11"/>
      <c r="T949" s="11"/>
      <c r="U949" s="11"/>
      <c r="V949" s="11"/>
      <c r="W949" s="11"/>
      <c r="X949" s="11"/>
      <c r="Y949" s="11"/>
      <c r="Z949" s="11"/>
      <c r="AA949" s="11"/>
      <c r="AB949" s="11"/>
      <c r="AC949" s="11"/>
      <c r="AD949" s="11"/>
      <c r="AE949" s="11"/>
      <c r="AF949" s="11"/>
      <c r="AG949" s="11"/>
      <c r="AH949" s="11"/>
      <c r="AI949" s="11"/>
      <c r="AJ949" s="11"/>
      <c r="AK949" s="11"/>
      <c r="AL949" s="11"/>
      <c r="AM949" s="11"/>
      <c r="AN949" s="11"/>
      <c r="AO949" s="11"/>
      <c r="AP949" s="11"/>
      <c r="AQ949" s="11"/>
      <c r="AR949" s="11"/>
      <c r="AS949" s="11"/>
      <c r="AT949" s="11"/>
      <c r="AU949" s="11"/>
      <c r="AV949" s="11"/>
      <c r="AW949" s="11"/>
      <c r="AX949" s="11"/>
      <c r="AY949" s="11"/>
      <c r="AZ949" s="11"/>
      <c r="BA949" s="11"/>
      <c r="BB949" s="11"/>
      <c r="BC949" s="11"/>
      <c r="BD949" s="11"/>
      <c r="BE949" s="11"/>
      <c r="BF949" s="11"/>
      <c r="BG949" s="11"/>
      <c r="BH949" s="11"/>
      <c r="BI949" s="11"/>
      <c r="BJ949" s="11"/>
      <c r="BK949" s="11"/>
      <c r="BL949" s="11"/>
      <c r="BM949" s="11"/>
      <c r="BN949" s="11"/>
      <c r="BO949" s="11"/>
      <c r="BP949" s="11"/>
      <c r="BQ949" s="11"/>
      <c r="BR949" s="11"/>
      <c r="BS949" s="11"/>
      <c r="BT949" s="11"/>
      <c r="BU949" s="11"/>
      <c r="BV949" s="11"/>
      <c r="BW949" s="11"/>
      <c r="BX949" s="11"/>
      <c r="BY949" s="11"/>
      <c r="BZ949" s="11"/>
      <c r="CA949" s="11"/>
      <c r="CB949" s="11"/>
      <c r="CC949" s="11"/>
      <c r="CD949" s="11"/>
    </row>
    <row r="950" spans="1:82" x14ac:dyDescent="0.2">
      <c r="A950" s="11"/>
      <c r="B950" s="11"/>
      <c r="C950" s="11"/>
      <c r="D950" s="11"/>
      <c r="E950" s="11"/>
      <c r="F950" s="11"/>
      <c r="G950" s="11"/>
      <c r="H950" s="11"/>
      <c r="I950" s="11"/>
      <c r="J950" s="11"/>
      <c r="K950" s="11"/>
      <c r="L950" s="11"/>
      <c r="M950" s="11"/>
      <c r="N950" s="11"/>
      <c r="O950" s="11"/>
      <c r="P950" s="11"/>
      <c r="Q950" s="11"/>
      <c r="R950" s="11"/>
      <c r="S950" s="11"/>
      <c r="T950" s="11"/>
      <c r="U950" s="11"/>
      <c r="V950" s="11"/>
      <c r="W950" s="11"/>
      <c r="X950" s="11"/>
      <c r="Y950" s="11"/>
      <c r="Z950" s="11"/>
      <c r="AA950" s="11"/>
      <c r="AB950" s="11"/>
      <c r="AC950" s="11"/>
      <c r="AD950" s="11"/>
      <c r="AE950" s="11"/>
      <c r="AF950" s="11"/>
      <c r="AG950" s="11"/>
      <c r="AH950" s="11"/>
      <c r="AI950" s="11"/>
      <c r="AJ950" s="11"/>
      <c r="AK950" s="11"/>
      <c r="AL950" s="11"/>
      <c r="AM950" s="11"/>
      <c r="AN950" s="11"/>
      <c r="AO950" s="11"/>
      <c r="AP950" s="11"/>
      <c r="AQ950" s="11"/>
      <c r="AR950" s="11"/>
      <c r="AS950" s="11"/>
      <c r="AT950" s="11"/>
      <c r="AU950" s="11"/>
      <c r="AV950" s="11"/>
      <c r="AW950" s="11"/>
      <c r="AX950" s="11"/>
      <c r="AY950" s="11"/>
      <c r="AZ950" s="11"/>
      <c r="BA950" s="11"/>
      <c r="BB950" s="11"/>
      <c r="BC950" s="11"/>
      <c r="BD950" s="11"/>
      <c r="BE950" s="11"/>
      <c r="BF950" s="11"/>
      <c r="BG950" s="11"/>
      <c r="BH950" s="11"/>
      <c r="BI950" s="11"/>
      <c r="BJ950" s="11"/>
      <c r="BK950" s="11"/>
      <c r="BL950" s="11"/>
      <c r="BM950" s="11"/>
      <c r="BN950" s="11"/>
      <c r="BO950" s="11"/>
      <c r="BP950" s="11"/>
      <c r="BQ950" s="11"/>
      <c r="BR950" s="11"/>
      <c r="BS950" s="11"/>
      <c r="BT950" s="11"/>
      <c r="BU950" s="11"/>
      <c r="BV950" s="11"/>
      <c r="BW950" s="11"/>
      <c r="BX950" s="11"/>
      <c r="BY950" s="11"/>
      <c r="BZ950" s="11"/>
      <c r="CA950" s="11"/>
      <c r="CB950" s="11"/>
      <c r="CC950" s="11"/>
      <c r="CD950" s="11"/>
    </row>
    <row r="951" spans="1:82" x14ac:dyDescent="0.2">
      <c r="A951" s="11"/>
      <c r="B951" s="11"/>
      <c r="C951" s="11"/>
      <c r="D951" s="11"/>
      <c r="E951" s="11"/>
      <c r="F951" s="11"/>
      <c r="G951" s="11"/>
      <c r="H951" s="11"/>
      <c r="I951" s="11"/>
      <c r="J951" s="11"/>
      <c r="K951" s="11"/>
      <c r="L951" s="11"/>
      <c r="M951" s="11"/>
      <c r="N951" s="11"/>
      <c r="O951" s="11"/>
      <c r="P951" s="11"/>
      <c r="Q951" s="11"/>
      <c r="R951" s="11"/>
      <c r="S951" s="11"/>
      <c r="T951" s="11"/>
      <c r="U951" s="11"/>
      <c r="V951" s="11"/>
      <c r="W951" s="11"/>
      <c r="X951" s="11"/>
      <c r="Y951" s="11"/>
      <c r="Z951" s="11"/>
      <c r="AA951" s="11"/>
      <c r="AB951" s="11"/>
      <c r="AC951" s="11"/>
      <c r="AD951" s="11"/>
      <c r="AE951" s="11"/>
      <c r="AF951" s="11"/>
      <c r="AG951" s="11"/>
      <c r="AH951" s="11"/>
      <c r="AI951" s="11"/>
      <c r="AJ951" s="11"/>
      <c r="AK951" s="11"/>
      <c r="AL951" s="11"/>
      <c r="AM951" s="11"/>
      <c r="AN951" s="11"/>
      <c r="AO951" s="11"/>
      <c r="AP951" s="11"/>
      <c r="AQ951" s="11"/>
      <c r="AR951" s="11"/>
      <c r="AS951" s="11"/>
      <c r="AT951" s="11"/>
      <c r="AU951" s="11"/>
      <c r="AV951" s="11"/>
      <c r="AW951" s="11"/>
      <c r="AX951" s="11"/>
      <c r="AY951" s="11"/>
      <c r="AZ951" s="11"/>
      <c r="BA951" s="11"/>
      <c r="BB951" s="11"/>
      <c r="BC951" s="11"/>
      <c r="BD951" s="11"/>
      <c r="BE951" s="11"/>
      <c r="BF951" s="11"/>
      <c r="BG951" s="11"/>
      <c r="BH951" s="11"/>
      <c r="BI951" s="11"/>
      <c r="BJ951" s="11"/>
      <c r="BK951" s="11"/>
      <c r="BL951" s="11"/>
      <c r="BM951" s="11"/>
      <c r="BN951" s="11"/>
      <c r="BO951" s="11"/>
      <c r="BP951" s="11"/>
      <c r="BQ951" s="11"/>
      <c r="BR951" s="11"/>
      <c r="BS951" s="11"/>
      <c r="BT951" s="11"/>
      <c r="BU951" s="11"/>
      <c r="BV951" s="11"/>
      <c r="BW951" s="11"/>
      <c r="BX951" s="11"/>
      <c r="BY951" s="11"/>
      <c r="BZ951" s="11"/>
      <c r="CA951" s="11"/>
      <c r="CB951" s="11"/>
      <c r="CC951" s="11"/>
      <c r="CD951" s="11"/>
    </row>
    <row r="952" spans="1:82" x14ac:dyDescent="0.2">
      <c r="A952" s="11"/>
      <c r="B952" s="11"/>
      <c r="C952" s="11"/>
      <c r="D952" s="11"/>
      <c r="E952" s="11"/>
      <c r="F952" s="11"/>
      <c r="G952" s="11"/>
      <c r="H952" s="11"/>
      <c r="I952" s="11"/>
      <c r="J952" s="11"/>
      <c r="K952" s="11"/>
      <c r="L952" s="11"/>
      <c r="M952" s="11"/>
      <c r="N952" s="11"/>
      <c r="O952" s="11"/>
      <c r="P952" s="11"/>
      <c r="Q952" s="11"/>
      <c r="R952" s="11"/>
      <c r="S952" s="11"/>
      <c r="T952" s="11"/>
      <c r="U952" s="11"/>
      <c r="V952" s="11"/>
      <c r="W952" s="11"/>
      <c r="X952" s="11"/>
      <c r="Y952" s="11"/>
      <c r="Z952" s="11"/>
      <c r="AA952" s="11"/>
      <c r="AB952" s="11"/>
      <c r="AC952" s="11"/>
      <c r="AD952" s="11"/>
      <c r="AE952" s="11"/>
      <c r="AF952" s="11"/>
      <c r="AG952" s="11"/>
      <c r="AH952" s="11"/>
      <c r="AI952" s="11"/>
      <c r="AJ952" s="11"/>
      <c r="AK952" s="11"/>
      <c r="AL952" s="11"/>
      <c r="AM952" s="11"/>
      <c r="AN952" s="11"/>
      <c r="AO952" s="11"/>
      <c r="AP952" s="11"/>
      <c r="AQ952" s="11"/>
      <c r="AR952" s="11"/>
      <c r="AS952" s="11"/>
      <c r="AT952" s="11"/>
      <c r="AU952" s="11"/>
      <c r="AV952" s="11"/>
      <c r="AW952" s="11"/>
      <c r="AX952" s="11"/>
      <c r="AY952" s="11"/>
      <c r="AZ952" s="11"/>
      <c r="BA952" s="11"/>
      <c r="BB952" s="11"/>
      <c r="BC952" s="11"/>
      <c r="BD952" s="11"/>
      <c r="BE952" s="11"/>
      <c r="BF952" s="11"/>
      <c r="BG952" s="11"/>
      <c r="BH952" s="11"/>
      <c r="BI952" s="11"/>
      <c r="BJ952" s="11"/>
      <c r="BK952" s="11"/>
      <c r="BL952" s="11"/>
      <c r="BM952" s="11"/>
      <c r="BN952" s="11"/>
      <c r="BO952" s="11"/>
      <c r="BP952" s="11"/>
      <c r="BQ952" s="11"/>
      <c r="BR952" s="11"/>
      <c r="BS952" s="11"/>
      <c r="BT952" s="11"/>
      <c r="BU952" s="11"/>
      <c r="BV952" s="11"/>
      <c r="BW952" s="11"/>
      <c r="BX952" s="11"/>
      <c r="BY952" s="11"/>
      <c r="BZ952" s="11"/>
      <c r="CA952" s="11"/>
      <c r="CB952" s="11"/>
      <c r="CC952" s="11"/>
      <c r="CD952" s="11"/>
    </row>
    <row r="953" spans="1:82" x14ac:dyDescent="0.2">
      <c r="A953" s="11"/>
      <c r="B953" s="11"/>
      <c r="C953" s="11"/>
      <c r="D953" s="11"/>
      <c r="E953" s="11"/>
      <c r="F953" s="11"/>
      <c r="G953" s="11"/>
      <c r="H953" s="11"/>
      <c r="I953" s="11"/>
      <c r="J953" s="11"/>
      <c r="K953" s="11"/>
      <c r="L953" s="11"/>
      <c r="M953" s="11"/>
      <c r="N953" s="11"/>
      <c r="O953" s="11"/>
      <c r="P953" s="11"/>
      <c r="Q953" s="11"/>
      <c r="R953" s="11"/>
      <c r="S953" s="11"/>
      <c r="T953" s="11"/>
      <c r="U953" s="11"/>
      <c r="V953" s="11"/>
      <c r="W953" s="11"/>
      <c r="X953" s="11"/>
      <c r="Y953" s="11"/>
      <c r="Z953" s="11"/>
      <c r="AA953" s="11"/>
      <c r="AB953" s="11"/>
      <c r="AC953" s="11"/>
      <c r="AD953" s="11"/>
      <c r="AE953" s="11"/>
      <c r="AF953" s="11"/>
      <c r="AG953" s="11"/>
      <c r="AH953" s="11"/>
      <c r="AI953" s="11"/>
      <c r="AJ953" s="11"/>
      <c r="AK953" s="11"/>
      <c r="AL953" s="11"/>
      <c r="AM953" s="11"/>
      <c r="AN953" s="11"/>
      <c r="AO953" s="11"/>
      <c r="AP953" s="11"/>
      <c r="AQ953" s="11"/>
      <c r="AR953" s="11"/>
      <c r="AS953" s="11"/>
      <c r="AT953" s="11"/>
      <c r="AU953" s="11"/>
      <c r="AV953" s="11"/>
      <c r="AW953" s="11"/>
      <c r="AX953" s="11"/>
      <c r="AY953" s="11"/>
      <c r="AZ953" s="11"/>
      <c r="BA953" s="11"/>
      <c r="BB953" s="11"/>
      <c r="BC953" s="11"/>
      <c r="BD953" s="11"/>
      <c r="BE953" s="11"/>
      <c r="BF953" s="11"/>
      <c r="BG953" s="11"/>
      <c r="BH953" s="11"/>
      <c r="BI953" s="11"/>
      <c r="BJ953" s="11"/>
      <c r="BK953" s="11"/>
      <c r="BL953" s="11"/>
      <c r="BM953" s="11"/>
      <c r="BN953" s="11"/>
      <c r="BO953" s="11"/>
      <c r="BP953" s="11"/>
      <c r="BQ953" s="11"/>
      <c r="BR953" s="11"/>
      <c r="BS953" s="11"/>
      <c r="BT953" s="11"/>
      <c r="BU953" s="11"/>
      <c r="BV953" s="11"/>
      <c r="BW953" s="11"/>
      <c r="BX953" s="11"/>
      <c r="BY953" s="11"/>
      <c r="BZ953" s="11"/>
      <c r="CA953" s="11"/>
      <c r="CB953" s="11"/>
      <c r="CC953" s="11"/>
      <c r="CD953" s="11"/>
    </row>
    <row r="954" spans="1:82" x14ac:dyDescent="0.2">
      <c r="A954" s="11"/>
      <c r="B954" s="11"/>
      <c r="C954" s="11"/>
      <c r="D954" s="11"/>
      <c r="E954" s="11"/>
      <c r="F954" s="11"/>
      <c r="G954" s="11"/>
      <c r="H954" s="11"/>
      <c r="I954" s="11"/>
      <c r="J954" s="11"/>
      <c r="K954" s="11"/>
      <c r="L954" s="11"/>
      <c r="M954" s="11"/>
      <c r="N954" s="11"/>
      <c r="O954" s="11"/>
      <c r="P954" s="11"/>
      <c r="Q954" s="11"/>
      <c r="R954" s="11"/>
      <c r="S954" s="11"/>
      <c r="T954" s="11"/>
      <c r="U954" s="11"/>
      <c r="V954" s="11"/>
      <c r="W954" s="11"/>
      <c r="X954" s="11"/>
      <c r="Y954" s="11"/>
      <c r="Z954" s="11"/>
      <c r="AA954" s="11"/>
      <c r="AB954" s="11"/>
      <c r="AC954" s="11"/>
      <c r="AD954" s="11"/>
      <c r="AE954" s="11"/>
      <c r="AF954" s="11"/>
      <c r="AG954" s="11"/>
      <c r="AH954" s="11"/>
      <c r="AI954" s="11"/>
      <c r="AJ954" s="11"/>
      <c r="AK954" s="11"/>
      <c r="AL954" s="11"/>
      <c r="AM954" s="11"/>
      <c r="AN954" s="11"/>
      <c r="AO954" s="11"/>
      <c r="AP954" s="11"/>
      <c r="AQ954" s="11"/>
      <c r="AR954" s="11"/>
      <c r="AS954" s="11"/>
      <c r="AT954" s="11"/>
      <c r="AU954" s="11"/>
      <c r="AV954" s="11"/>
      <c r="AW954" s="11"/>
      <c r="AX954" s="11"/>
      <c r="AY954" s="11"/>
      <c r="AZ954" s="11"/>
      <c r="BA954" s="11"/>
      <c r="BB954" s="11"/>
      <c r="BC954" s="11"/>
      <c r="BD954" s="11"/>
      <c r="BE954" s="11"/>
      <c r="BF954" s="11"/>
      <c r="BG954" s="11"/>
      <c r="BH954" s="11"/>
      <c r="BI954" s="11"/>
      <c r="BJ954" s="11"/>
      <c r="BK954" s="11"/>
      <c r="BL954" s="11"/>
      <c r="BM954" s="11"/>
      <c r="BN954" s="11"/>
      <c r="BO954" s="11"/>
      <c r="BP954" s="11"/>
      <c r="BQ954" s="11"/>
      <c r="BR954" s="11"/>
      <c r="BS954" s="11"/>
      <c r="BT954" s="11"/>
      <c r="BU954" s="11"/>
      <c r="BV954" s="11"/>
      <c r="BW954" s="11"/>
      <c r="BX954" s="11"/>
      <c r="BY954" s="11"/>
      <c r="BZ954" s="11"/>
      <c r="CA954" s="11"/>
      <c r="CB954" s="11"/>
      <c r="CC954" s="11"/>
      <c r="CD954" s="11"/>
    </row>
    <row r="955" spans="1:82" x14ac:dyDescent="0.2">
      <c r="A955" s="11"/>
      <c r="B955" s="11"/>
      <c r="C955" s="11"/>
      <c r="D955" s="11"/>
      <c r="E955" s="11"/>
      <c r="F955" s="11"/>
      <c r="G955" s="11"/>
      <c r="H955" s="11"/>
      <c r="I955" s="11"/>
      <c r="J955" s="11"/>
      <c r="K955" s="11"/>
      <c r="L955" s="11"/>
      <c r="M955" s="11"/>
      <c r="N955" s="11"/>
      <c r="O955" s="11"/>
      <c r="P955" s="11"/>
      <c r="Q955" s="11"/>
      <c r="R955" s="11"/>
      <c r="S955" s="11"/>
      <c r="T955" s="11"/>
      <c r="U955" s="11"/>
      <c r="V955" s="11"/>
      <c r="W955" s="11"/>
      <c r="X955" s="11"/>
      <c r="Y955" s="11"/>
      <c r="Z955" s="11"/>
      <c r="AA955" s="11"/>
      <c r="AB955" s="11"/>
      <c r="AC955" s="11"/>
      <c r="AD955" s="11"/>
      <c r="AE955" s="11"/>
      <c r="AF955" s="11"/>
      <c r="AG955" s="11"/>
      <c r="AH955" s="11"/>
      <c r="AI955" s="11"/>
      <c r="AJ955" s="11"/>
      <c r="AK955" s="11"/>
      <c r="AL955" s="11"/>
      <c r="AM955" s="11"/>
      <c r="AN955" s="11"/>
      <c r="AO955" s="11"/>
      <c r="AP955" s="11"/>
      <c r="AQ955" s="11"/>
      <c r="AR955" s="11"/>
      <c r="AS955" s="11"/>
      <c r="AT955" s="11"/>
      <c r="AU955" s="11"/>
      <c r="AV955" s="11"/>
      <c r="AW955" s="11"/>
      <c r="AX955" s="11"/>
      <c r="AY955" s="11"/>
      <c r="AZ955" s="11"/>
      <c r="BA955" s="11"/>
      <c r="BB955" s="11"/>
      <c r="BC955" s="11"/>
      <c r="BD955" s="11"/>
      <c r="BE955" s="11"/>
      <c r="BF955" s="11"/>
      <c r="BG955" s="11"/>
      <c r="BH955" s="11"/>
      <c r="BI955" s="11"/>
      <c r="BJ955" s="11"/>
      <c r="BK955" s="11"/>
      <c r="BL955" s="11"/>
      <c r="BM955" s="11"/>
      <c r="BN955" s="11"/>
      <c r="BO955" s="11"/>
      <c r="BP955" s="11"/>
      <c r="BQ955" s="11"/>
      <c r="BR955" s="11"/>
      <c r="BS955" s="11"/>
      <c r="BT955" s="11"/>
      <c r="BU955" s="11"/>
      <c r="BV955" s="11"/>
      <c r="BW955" s="11"/>
      <c r="BX955" s="11"/>
      <c r="BY955" s="11"/>
      <c r="BZ955" s="11"/>
      <c r="CA955" s="11"/>
      <c r="CB955" s="11"/>
      <c r="CC955" s="11"/>
      <c r="CD955" s="11"/>
    </row>
    <row r="956" spans="1:82" x14ac:dyDescent="0.2">
      <c r="A956" s="11"/>
      <c r="B956" s="11"/>
      <c r="C956" s="11"/>
      <c r="D956" s="11"/>
      <c r="E956" s="11"/>
      <c r="F956" s="11"/>
      <c r="G956" s="11"/>
      <c r="H956" s="11"/>
      <c r="I956" s="11"/>
      <c r="J956" s="11"/>
      <c r="K956" s="11"/>
      <c r="L956" s="11"/>
      <c r="M956" s="11"/>
      <c r="N956" s="11"/>
      <c r="O956" s="11"/>
      <c r="P956" s="11"/>
      <c r="Q956" s="11"/>
      <c r="R956" s="11"/>
      <c r="S956" s="11"/>
      <c r="T956" s="11"/>
      <c r="U956" s="11"/>
      <c r="V956" s="11"/>
      <c r="W956" s="11"/>
      <c r="X956" s="11"/>
      <c r="Y956" s="11"/>
      <c r="Z956" s="11"/>
      <c r="AA956" s="11"/>
      <c r="AB956" s="11"/>
      <c r="AC956" s="11"/>
      <c r="AD956" s="11"/>
      <c r="AE956" s="11"/>
      <c r="AF956" s="11"/>
      <c r="AG956" s="11"/>
      <c r="AH956" s="11"/>
      <c r="AI956" s="11"/>
      <c r="AJ956" s="11"/>
      <c r="AK956" s="11"/>
      <c r="AL956" s="11"/>
      <c r="AM956" s="11"/>
      <c r="AN956" s="11"/>
      <c r="AO956" s="11"/>
      <c r="AP956" s="11"/>
      <c r="AQ956" s="11"/>
      <c r="AR956" s="11"/>
      <c r="AS956" s="11"/>
      <c r="AT956" s="11"/>
      <c r="AU956" s="11"/>
      <c r="AV956" s="11"/>
      <c r="AW956" s="11"/>
      <c r="AX956" s="11"/>
      <c r="AY956" s="11"/>
      <c r="AZ956" s="11"/>
      <c r="BA956" s="11"/>
      <c r="BB956" s="11"/>
      <c r="BC956" s="11"/>
      <c r="BD956" s="11"/>
      <c r="BE956" s="11"/>
      <c r="BF956" s="11"/>
      <c r="BG956" s="11"/>
      <c r="BH956" s="11"/>
      <c r="BI956" s="11"/>
      <c r="BJ956" s="11"/>
      <c r="BK956" s="11"/>
      <c r="BL956" s="11"/>
      <c r="BM956" s="11"/>
      <c r="BN956" s="11"/>
      <c r="BO956" s="11"/>
      <c r="BP956" s="11"/>
      <c r="BQ956" s="11"/>
      <c r="BR956" s="11"/>
      <c r="BS956" s="11"/>
      <c r="BT956" s="11"/>
      <c r="BU956" s="11"/>
      <c r="BV956" s="11"/>
      <c r="BW956" s="11"/>
      <c r="BX956" s="11"/>
      <c r="BY956" s="11"/>
      <c r="BZ956" s="11"/>
      <c r="CA956" s="11"/>
      <c r="CB956" s="11"/>
      <c r="CC956" s="11"/>
      <c r="CD956" s="11"/>
    </row>
    <row r="957" spans="1:82" x14ac:dyDescent="0.2">
      <c r="A957" s="11"/>
      <c r="B957" s="11"/>
      <c r="C957" s="11"/>
      <c r="D957" s="11"/>
      <c r="E957" s="11"/>
      <c r="F957" s="11"/>
      <c r="G957" s="11"/>
      <c r="H957" s="11"/>
      <c r="I957" s="11"/>
      <c r="J957" s="11"/>
      <c r="K957" s="11"/>
      <c r="L957" s="11"/>
      <c r="M957" s="11"/>
      <c r="N957" s="11"/>
      <c r="O957" s="11"/>
      <c r="P957" s="11"/>
      <c r="Q957" s="11"/>
      <c r="R957" s="11"/>
      <c r="S957" s="11"/>
      <c r="T957" s="11"/>
      <c r="U957" s="11"/>
      <c r="V957" s="11"/>
      <c r="W957" s="11"/>
      <c r="X957" s="11"/>
      <c r="Y957" s="11"/>
      <c r="Z957" s="11"/>
      <c r="AA957" s="11"/>
      <c r="AB957" s="11"/>
      <c r="AC957" s="11"/>
      <c r="AD957" s="11"/>
      <c r="AE957" s="11"/>
      <c r="AF957" s="11"/>
      <c r="AG957" s="11"/>
      <c r="AH957" s="11"/>
      <c r="AI957" s="11"/>
      <c r="AJ957" s="11"/>
      <c r="AK957" s="11"/>
      <c r="AL957" s="11"/>
      <c r="AM957" s="11"/>
      <c r="AN957" s="11"/>
      <c r="AO957" s="11"/>
      <c r="AP957" s="11"/>
      <c r="AQ957" s="11"/>
      <c r="AR957" s="11"/>
      <c r="AS957" s="11"/>
      <c r="AT957" s="11"/>
      <c r="AU957" s="11"/>
      <c r="AV957" s="11"/>
      <c r="AW957" s="11"/>
      <c r="AX957" s="11"/>
      <c r="AY957" s="11"/>
      <c r="AZ957" s="11"/>
      <c r="BA957" s="11"/>
      <c r="BB957" s="11"/>
      <c r="BC957" s="11"/>
      <c r="BD957" s="11"/>
      <c r="BE957" s="11"/>
      <c r="BF957" s="11"/>
      <c r="BG957" s="11"/>
      <c r="BH957" s="11"/>
      <c r="BI957" s="11"/>
      <c r="BJ957" s="11"/>
      <c r="BK957" s="11"/>
      <c r="BL957" s="11"/>
      <c r="BM957" s="11"/>
      <c r="BN957" s="11"/>
      <c r="BO957" s="11"/>
      <c r="BP957" s="11"/>
      <c r="BQ957" s="11"/>
      <c r="BR957" s="11"/>
      <c r="BS957" s="11"/>
      <c r="BT957" s="11"/>
      <c r="BU957" s="11"/>
      <c r="BV957" s="11"/>
      <c r="BW957" s="11"/>
      <c r="BX957" s="11"/>
      <c r="BY957" s="11"/>
      <c r="BZ957" s="11"/>
      <c r="CA957" s="11"/>
      <c r="CB957" s="11"/>
      <c r="CC957" s="11"/>
      <c r="CD957" s="11"/>
    </row>
    <row r="958" spans="1:82" x14ac:dyDescent="0.2">
      <c r="A958" s="11"/>
      <c r="B958" s="11"/>
      <c r="C958" s="11"/>
      <c r="D958" s="11"/>
      <c r="E958" s="11"/>
      <c r="F958" s="11"/>
      <c r="G958" s="11"/>
      <c r="H958" s="11"/>
      <c r="I958" s="11"/>
      <c r="J958" s="11"/>
      <c r="K958" s="11"/>
      <c r="L958" s="11"/>
      <c r="M958" s="11"/>
      <c r="N958" s="11"/>
      <c r="O958" s="11"/>
      <c r="P958" s="11"/>
      <c r="Q958" s="11"/>
      <c r="R958" s="11"/>
      <c r="S958" s="11"/>
      <c r="T958" s="11"/>
      <c r="U958" s="11"/>
      <c r="V958" s="11"/>
      <c r="W958" s="11"/>
      <c r="X958" s="11"/>
      <c r="Y958" s="11"/>
      <c r="Z958" s="11"/>
      <c r="AA958" s="11"/>
      <c r="AB958" s="11"/>
      <c r="AC958" s="11"/>
      <c r="AD958" s="11"/>
      <c r="AE958" s="11"/>
      <c r="AF958" s="11"/>
      <c r="AG958" s="11"/>
      <c r="AH958" s="11"/>
      <c r="AI958" s="11"/>
      <c r="AJ958" s="11"/>
      <c r="AK958" s="11"/>
      <c r="AL958" s="11"/>
      <c r="AM958" s="11"/>
      <c r="AN958" s="11"/>
      <c r="AO958" s="11"/>
      <c r="AP958" s="11"/>
      <c r="AQ958" s="11"/>
      <c r="AR958" s="11"/>
      <c r="AS958" s="11"/>
      <c r="AT958" s="11"/>
      <c r="AU958" s="11"/>
      <c r="AV958" s="11"/>
      <c r="AW958" s="11"/>
      <c r="AX958" s="11"/>
      <c r="AY958" s="11"/>
      <c r="AZ958" s="11"/>
      <c r="BA958" s="11"/>
      <c r="BB958" s="11"/>
      <c r="BC958" s="11"/>
      <c r="BD958" s="11"/>
      <c r="BE958" s="11"/>
      <c r="BF958" s="11"/>
      <c r="BG958" s="11"/>
      <c r="BH958" s="11"/>
      <c r="BI958" s="11"/>
      <c r="BJ958" s="11"/>
      <c r="BK958" s="11"/>
      <c r="BL958" s="11"/>
      <c r="BM958" s="11"/>
      <c r="BN958" s="11"/>
      <c r="BO958" s="11"/>
      <c r="BP958" s="11"/>
      <c r="BQ958" s="11"/>
      <c r="BR958" s="11"/>
      <c r="BS958" s="11"/>
      <c r="BT958" s="11"/>
      <c r="BU958" s="11"/>
      <c r="BV958" s="11"/>
      <c r="BW958" s="11"/>
      <c r="BX958" s="11"/>
      <c r="BY958" s="11"/>
      <c r="BZ958" s="11"/>
      <c r="CA958" s="11"/>
      <c r="CB958" s="11"/>
      <c r="CC958" s="11"/>
      <c r="CD958" s="11"/>
    </row>
    <row r="959" spans="1:82" x14ac:dyDescent="0.2">
      <c r="A959" s="11"/>
      <c r="B959" s="11"/>
      <c r="C959" s="11"/>
      <c r="D959" s="11"/>
      <c r="E959" s="11"/>
      <c r="F959" s="11"/>
      <c r="G959" s="11"/>
      <c r="H959" s="11"/>
      <c r="I959" s="11"/>
      <c r="J959" s="11"/>
      <c r="K959" s="11"/>
      <c r="L959" s="11"/>
      <c r="M959" s="11"/>
      <c r="N959" s="11"/>
      <c r="O959" s="11"/>
      <c r="P959" s="11"/>
      <c r="Q959" s="11"/>
      <c r="R959" s="11"/>
      <c r="S959" s="11"/>
      <c r="T959" s="11"/>
      <c r="U959" s="11"/>
      <c r="V959" s="11"/>
      <c r="W959" s="11"/>
      <c r="X959" s="11"/>
      <c r="Y959" s="11"/>
      <c r="Z959" s="11"/>
      <c r="AA959" s="11"/>
      <c r="AB959" s="11"/>
      <c r="AC959" s="11"/>
      <c r="AD959" s="11"/>
      <c r="AE959" s="11"/>
      <c r="AF959" s="11"/>
      <c r="AG959" s="11"/>
      <c r="AH959" s="11"/>
      <c r="AI959" s="11"/>
      <c r="AJ959" s="11"/>
      <c r="AK959" s="11"/>
      <c r="AL959" s="11"/>
      <c r="AM959" s="11"/>
      <c r="AN959" s="11"/>
      <c r="AO959" s="11"/>
      <c r="AP959" s="11"/>
      <c r="AQ959" s="11"/>
      <c r="AR959" s="11"/>
      <c r="AS959" s="11"/>
      <c r="AT959" s="11"/>
      <c r="AU959" s="11"/>
      <c r="AV959" s="11"/>
      <c r="AW959" s="11"/>
      <c r="AX959" s="11"/>
      <c r="AY959" s="11"/>
      <c r="AZ959" s="11"/>
      <c r="BA959" s="11"/>
      <c r="BB959" s="11"/>
      <c r="BC959" s="11"/>
      <c r="BD959" s="11"/>
      <c r="BE959" s="11"/>
      <c r="BF959" s="11"/>
      <c r="BG959" s="11"/>
      <c r="BH959" s="11"/>
      <c r="BI959" s="11"/>
      <c r="BJ959" s="11"/>
      <c r="BK959" s="11"/>
      <c r="BL959" s="11"/>
      <c r="BM959" s="11"/>
      <c r="BN959" s="11"/>
      <c r="BO959" s="11"/>
      <c r="BP959" s="11"/>
      <c r="BQ959" s="11"/>
      <c r="BR959" s="11"/>
      <c r="BS959" s="11"/>
      <c r="BT959" s="11"/>
      <c r="BU959" s="11"/>
      <c r="BV959" s="11"/>
      <c r="BW959" s="11"/>
      <c r="BX959" s="11"/>
      <c r="BY959" s="11"/>
      <c r="BZ959" s="11"/>
      <c r="CA959" s="11"/>
      <c r="CB959" s="11"/>
      <c r="CC959" s="11"/>
      <c r="CD959" s="11"/>
    </row>
    <row r="960" spans="1:82" x14ac:dyDescent="0.2">
      <c r="A960" s="11"/>
      <c r="B960" s="11"/>
      <c r="C960" s="11"/>
      <c r="D960" s="11"/>
      <c r="E960" s="11"/>
      <c r="F960" s="11"/>
      <c r="G960" s="11"/>
      <c r="H960" s="11"/>
      <c r="I960" s="11"/>
      <c r="J960" s="11"/>
      <c r="K960" s="11"/>
      <c r="L960" s="11"/>
      <c r="M960" s="11"/>
      <c r="N960" s="11"/>
      <c r="O960" s="11"/>
      <c r="P960" s="11"/>
      <c r="Q960" s="11"/>
      <c r="R960" s="11"/>
      <c r="S960" s="11"/>
      <c r="T960" s="11"/>
      <c r="U960" s="11"/>
      <c r="V960" s="11"/>
      <c r="W960" s="11"/>
      <c r="X960" s="11"/>
      <c r="Y960" s="11"/>
      <c r="Z960" s="11"/>
      <c r="AA960" s="11"/>
      <c r="AB960" s="11"/>
      <c r="AC960" s="11"/>
      <c r="AD960" s="11"/>
      <c r="AE960" s="11"/>
      <c r="AF960" s="11"/>
      <c r="AG960" s="11"/>
      <c r="AH960" s="11"/>
      <c r="AI960" s="11"/>
      <c r="AJ960" s="11"/>
      <c r="AK960" s="11"/>
      <c r="AL960" s="11"/>
      <c r="AM960" s="11"/>
      <c r="AN960" s="11"/>
      <c r="AO960" s="11"/>
      <c r="AP960" s="11"/>
      <c r="AQ960" s="11"/>
      <c r="AR960" s="11"/>
      <c r="AS960" s="11"/>
      <c r="AT960" s="11"/>
      <c r="AU960" s="11"/>
      <c r="AV960" s="11"/>
      <c r="AW960" s="11"/>
      <c r="AX960" s="11"/>
      <c r="AY960" s="11"/>
      <c r="AZ960" s="11"/>
      <c r="BA960" s="11"/>
      <c r="BB960" s="11"/>
      <c r="BC960" s="11"/>
      <c r="BD960" s="11"/>
      <c r="BE960" s="11"/>
      <c r="BF960" s="11"/>
      <c r="BG960" s="11"/>
      <c r="BH960" s="11"/>
      <c r="BI960" s="11"/>
      <c r="BJ960" s="11"/>
      <c r="BK960" s="11"/>
      <c r="BL960" s="11"/>
      <c r="BM960" s="11"/>
      <c r="BN960" s="11"/>
      <c r="BO960" s="11"/>
      <c r="BP960" s="11"/>
      <c r="BQ960" s="11"/>
      <c r="BR960" s="11"/>
      <c r="BS960" s="11"/>
      <c r="BT960" s="11"/>
      <c r="BU960" s="11"/>
      <c r="BV960" s="11"/>
      <c r="BW960" s="11"/>
      <c r="BX960" s="11"/>
      <c r="BY960" s="11"/>
      <c r="BZ960" s="11"/>
      <c r="CA960" s="11"/>
      <c r="CB960" s="11"/>
      <c r="CC960" s="11"/>
      <c r="CD960" s="11"/>
    </row>
    <row r="961" spans="1:82" x14ac:dyDescent="0.2">
      <c r="A961" s="11"/>
      <c r="B961" s="11"/>
      <c r="C961" s="11"/>
      <c r="D961" s="11"/>
      <c r="E961" s="11"/>
      <c r="F961" s="11"/>
      <c r="G961" s="11"/>
      <c r="H961" s="11"/>
      <c r="I961" s="11"/>
      <c r="J961" s="11"/>
      <c r="K961" s="11"/>
      <c r="L961" s="11"/>
      <c r="M961" s="11"/>
      <c r="N961" s="11"/>
      <c r="O961" s="11"/>
      <c r="P961" s="11"/>
      <c r="Q961" s="11"/>
      <c r="R961" s="11"/>
      <c r="S961" s="11"/>
      <c r="T961" s="11"/>
      <c r="U961" s="11"/>
      <c r="V961" s="11"/>
      <c r="W961" s="11"/>
      <c r="X961" s="11"/>
      <c r="Y961" s="11"/>
      <c r="Z961" s="11"/>
      <c r="AA961" s="11"/>
      <c r="AB961" s="11"/>
      <c r="AC961" s="11"/>
      <c r="AD961" s="11"/>
      <c r="AE961" s="11"/>
      <c r="AF961" s="11"/>
      <c r="AG961" s="11"/>
      <c r="AH961" s="11"/>
      <c r="AI961" s="11"/>
      <c r="AJ961" s="11"/>
      <c r="AK961" s="11"/>
      <c r="AL961" s="11"/>
      <c r="AM961" s="11"/>
      <c r="AN961" s="11"/>
      <c r="AO961" s="11"/>
      <c r="AP961" s="11"/>
      <c r="AQ961" s="11"/>
      <c r="AR961" s="11"/>
      <c r="AS961" s="11"/>
      <c r="AT961" s="11"/>
      <c r="AU961" s="11"/>
      <c r="AV961" s="11"/>
      <c r="AW961" s="11"/>
      <c r="AX961" s="11"/>
      <c r="AY961" s="11"/>
      <c r="AZ961" s="11"/>
      <c r="BA961" s="11"/>
      <c r="BB961" s="11"/>
      <c r="BC961" s="11"/>
      <c r="BD961" s="11"/>
      <c r="BE961" s="11"/>
      <c r="BF961" s="11"/>
      <c r="BG961" s="11"/>
      <c r="BH961" s="11"/>
      <c r="BI961" s="11"/>
      <c r="BJ961" s="11"/>
      <c r="BK961" s="11"/>
      <c r="BL961" s="11"/>
      <c r="BM961" s="11"/>
      <c r="BN961" s="11"/>
      <c r="BO961" s="11"/>
      <c r="BP961" s="11"/>
      <c r="BQ961" s="11"/>
      <c r="BR961" s="11"/>
      <c r="BS961" s="11"/>
      <c r="BT961" s="11"/>
      <c r="BU961" s="11"/>
      <c r="BV961" s="11"/>
      <c r="BW961" s="11"/>
      <c r="BX961" s="11"/>
      <c r="BY961" s="11"/>
      <c r="BZ961" s="11"/>
      <c r="CA961" s="11"/>
      <c r="CB961" s="11"/>
      <c r="CC961" s="11"/>
      <c r="CD961" s="11"/>
    </row>
    <row r="962" spans="1:82" x14ac:dyDescent="0.2">
      <c r="A962" s="11"/>
      <c r="B962" s="11"/>
      <c r="C962" s="11"/>
      <c r="D962" s="11"/>
      <c r="E962" s="11"/>
      <c r="F962" s="11"/>
      <c r="G962" s="11"/>
      <c r="H962" s="11"/>
      <c r="I962" s="11"/>
      <c r="J962" s="11"/>
      <c r="K962" s="11"/>
      <c r="L962" s="11"/>
      <c r="M962" s="11"/>
      <c r="N962" s="11"/>
      <c r="O962" s="11"/>
      <c r="P962" s="11"/>
      <c r="Q962" s="11"/>
      <c r="R962" s="11"/>
      <c r="S962" s="11"/>
      <c r="T962" s="11"/>
      <c r="U962" s="11"/>
      <c r="V962" s="11"/>
      <c r="W962" s="11"/>
      <c r="X962" s="11"/>
      <c r="Y962" s="11"/>
      <c r="Z962" s="11"/>
      <c r="AA962" s="11"/>
      <c r="AB962" s="11"/>
      <c r="AC962" s="11"/>
      <c r="AD962" s="11"/>
      <c r="AE962" s="11"/>
      <c r="AF962" s="11"/>
      <c r="AG962" s="11"/>
      <c r="AH962" s="11"/>
      <c r="AI962" s="11"/>
      <c r="AJ962" s="11"/>
      <c r="AK962" s="11"/>
      <c r="AL962" s="11"/>
      <c r="AM962" s="11"/>
      <c r="AN962" s="11"/>
      <c r="AO962" s="11"/>
      <c r="AP962" s="11"/>
      <c r="AQ962" s="11"/>
      <c r="AR962" s="11"/>
      <c r="AS962" s="11"/>
      <c r="AT962" s="11"/>
      <c r="AU962" s="11"/>
      <c r="AV962" s="11"/>
      <c r="AW962" s="11"/>
      <c r="AX962" s="11"/>
      <c r="AY962" s="11"/>
      <c r="AZ962" s="11"/>
      <c r="BA962" s="11"/>
      <c r="BB962" s="11"/>
      <c r="BC962" s="11"/>
      <c r="BD962" s="11"/>
      <c r="BE962" s="11"/>
      <c r="BF962" s="11"/>
      <c r="BG962" s="11"/>
      <c r="BH962" s="11"/>
      <c r="BI962" s="11"/>
      <c r="BJ962" s="11"/>
      <c r="BK962" s="11"/>
      <c r="BL962" s="11"/>
      <c r="BM962" s="11"/>
      <c r="BN962" s="11"/>
      <c r="BO962" s="11"/>
      <c r="BP962" s="11"/>
      <c r="BQ962" s="11"/>
      <c r="BR962" s="11"/>
      <c r="BS962" s="11"/>
      <c r="BT962" s="11"/>
      <c r="BU962" s="11"/>
      <c r="BV962" s="11"/>
      <c r="BW962" s="11"/>
      <c r="BX962" s="11"/>
      <c r="BY962" s="11"/>
      <c r="BZ962" s="11"/>
      <c r="CA962" s="11"/>
      <c r="CB962" s="11"/>
      <c r="CC962" s="11"/>
      <c r="CD962" s="11"/>
    </row>
    <row r="963" spans="1:82" x14ac:dyDescent="0.2">
      <c r="A963" s="11"/>
      <c r="B963" s="11"/>
      <c r="C963" s="11"/>
      <c r="D963" s="11"/>
      <c r="E963" s="11"/>
      <c r="F963" s="11"/>
      <c r="G963" s="11"/>
      <c r="H963" s="11"/>
      <c r="I963" s="11"/>
      <c r="J963" s="11"/>
      <c r="K963" s="11"/>
      <c r="L963" s="11"/>
      <c r="M963" s="11"/>
      <c r="N963" s="11"/>
      <c r="O963" s="11"/>
      <c r="P963" s="11"/>
      <c r="Q963" s="11"/>
      <c r="R963" s="11"/>
      <c r="S963" s="11"/>
      <c r="T963" s="11"/>
      <c r="U963" s="11"/>
      <c r="V963" s="11"/>
      <c r="W963" s="11"/>
      <c r="X963" s="11"/>
      <c r="Y963" s="11"/>
      <c r="Z963" s="11"/>
      <c r="AA963" s="11"/>
      <c r="AB963" s="11"/>
      <c r="AC963" s="11"/>
      <c r="AD963" s="11"/>
      <c r="AE963" s="11"/>
      <c r="AF963" s="11"/>
      <c r="AG963" s="11"/>
      <c r="AH963" s="11"/>
      <c r="AI963" s="11"/>
      <c r="AJ963" s="11"/>
      <c r="AK963" s="11"/>
      <c r="AL963" s="11"/>
      <c r="AM963" s="11"/>
      <c r="AN963" s="11"/>
      <c r="AO963" s="11"/>
      <c r="AP963" s="11"/>
      <c r="AQ963" s="11"/>
      <c r="AR963" s="11"/>
      <c r="AS963" s="11"/>
      <c r="AT963" s="11"/>
      <c r="AU963" s="11"/>
      <c r="AV963" s="11"/>
      <c r="AW963" s="11"/>
      <c r="AX963" s="11"/>
      <c r="AY963" s="11"/>
      <c r="AZ963" s="11"/>
      <c r="BA963" s="11"/>
      <c r="BB963" s="11"/>
      <c r="BC963" s="11"/>
      <c r="BD963" s="11"/>
      <c r="BE963" s="11"/>
      <c r="BF963" s="11"/>
      <c r="BG963" s="11"/>
      <c r="BH963" s="11"/>
      <c r="BI963" s="11"/>
      <c r="BJ963" s="11"/>
      <c r="BK963" s="11"/>
      <c r="BL963" s="11"/>
      <c r="BM963" s="11"/>
      <c r="BN963" s="11"/>
      <c r="BO963" s="11"/>
      <c r="BP963" s="11"/>
      <c r="BQ963" s="11"/>
      <c r="BR963" s="11"/>
      <c r="BS963" s="11"/>
      <c r="BT963" s="11"/>
      <c r="BU963" s="11"/>
      <c r="BV963" s="11"/>
      <c r="BW963" s="11"/>
      <c r="BX963" s="11"/>
      <c r="BY963" s="11"/>
      <c r="BZ963" s="11"/>
      <c r="CA963" s="11"/>
      <c r="CB963" s="11"/>
      <c r="CC963" s="11"/>
      <c r="CD963" s="11"/>
    </row>
    <row r="964" spans="1:82" x14ac:dyDescent="0.2">
      <c r="A964" s="11"/>
      <c r="B964" s="11"/>
      <c r="C964" s="11"/>
      <c r="D964" s="11"/>
      <c r="E964" s="11"/>
      <c r="F964" s="11"/>
      <c r="G964" s="11"/>
      <c r="H964" s="11"/>
      <c r="I964" s="11"/>
      <c r="J964" s="11"/>
      <c r="K964" s="11"/>
      <c r="L964" s="11"/>
      <c r="M964" s="11"/>
      <c r="N964" s="11"/>
      <c r="O964" s="11"/>
      <c r="P964" s="11"/>
      <c r="Q964" s="11"/>
      <c r="R964" s="11"/>
      <c r="S964" s="11"/>
      <c r="T964" s="11"/>
      <c r="U964" s="11"/>
      <c r="V964" s="11"/>
      <c r="W964" s="11"/>
      <c r="X964" s="11"/>
      <c r="Y964" s="11"/>
      <c r="Z964" s="11"/>
      <c r="AA964" s="11"/>
      <c r="AB964" s="11"/>
      <c r="AC964" s="11"/>
      <c r="AD964" s="11"/>
      <c r="AE964" s="11"/>
      <c r="AF964" s="11"/>
      <c r="AG964" s="11"/>
      <c r="AH964" s="11"/>
      <c r="AI964" s="11"/>
      <c r="AJ964" s="11"/>
      <c r="AK964" s="11"/>
      <c r="AL964" s="11"/>
      <c r="AM964" s="11"/>
      <c r="AN964" s="11"/>
      <c r="AO964" s="11"/>
      <c r="AP964" s="11"/>
      <c r="AQ964" s="11"/>
      <c r="AR964" s="11"/>
      <c r="AS964" s="11"/>
      <c r="AT964" s="11"/>
      <c r="AU964" s="11"/>
      <c r="AV964" s="11"/>
      <c r="AW964" s="11"/>
      <c r="AX964" s="11"/>
      <c r="AY964" s="11"/>
      <c r="AZ964" s="11"/>
      <c r="BA964" s="11"/>
      <c r="BB964" s="11"/>
      <c r="BC964" s="11"/>
      <c r="BD964" s="11"/>
      <c r="BE964" s="11"/>
      <c r="BF964" s="11"/>
      <c r="BG964" s="11"/>
      <c r="BH964" s="11"/>
      <c r="BI964" s="11"/>
      <c r="BJ964" s="11"/>
      <c r="BK964" s="11"/>
      <c r="BL964" s="11"/>
      <c r="BM964" s="11"/>
      <c r="BN964" s="11"/>
      <c r="BO964" s="11"/>
      <c r="BP964" s="11"/>
      <c r="BQ964" s="11"/>
      <c r="BR964" s="11"/>
      <c r="BS964" s="11"/>
      <c r="BT964" s="11"/>
      <c r="BU964" s="11"/>
      <c r="BV964" s="11"/>
      <c r="BW964" s="11"/>
      <c r="BX964" s="11"/>
      <c r="BY964" s="11"/>
      <c r="BZ964" s="11"/>
      <c r="CA964" s="11"/>
      <c r="CB964" s="11"/>
      <c r="CC964" s="11"/>
      <c r="CD964" s="11"/>
    </row>
    <row r="965" spans="1:82" x14ac:dyDescent="0.2">
      <c r="A965" s="11"/>
      <c r="B965" s="11"/>
      <c r="C965" s="11"/>
      <c r="D965" s="11"/>
      <c r="E965" s="11"/>
      <c r="F965" s="11"/>
      <c r="G965" s="11"/>
      <c r="H965" s="11"/>
      <c r="I965" s="11"/>
      <c r="J965" s="11"/>
      <c r="K965" s="11"/>
      <c r="L965" s="11"/>
      <c r="M965" s="11"/>
      <c r="N965" s="11"/>
      <c r="O965" s="11"/>
      <c r="P965" s="11"/>
      <c r="Q965" s="11"/>
      <c r="R965" s="11"/>
      <c r="S965" s="11"/>
      <c r="T965" s="11"/>
      <c r="U965" s="11"/>
      <c r="V965" s="11"/>
      <c r="W965" s="11"/>
      <c r="X965" s="11"/>
      <c r="Y965" s="11"/>
      <c r="Z965" s="11"/>
      <c r="AA965" s="11"/>
      <c r="AB965" s="11"/>
      <c r="AC965" s="11"/>
      <c r="AD965" s="11"/>
      <c r="AE965" s="11"/>
      <c r="AF965" s="11"/>
      <c r="AG965" s="11"/>
      <c r="AH965" s="11"/>
      <c r="AI965" s="11"/>
      <c r="AJ965" s="11"/>
      <c r="AK965" s="11"/>
      <c r="AL965" s="11"/>
      <c r="AM965" s="11"/>
      <c r="AN965" s="11"/>
      <c r="AO965" s="11"/>
      <c r="AP965" s="11"/>
      <c r="AQ965" s="11"/>
      <c r="AR965" s="11"/>
      <c r="AS965" s="11"/>
      <c r="AT965" s="11"/>
      <c r="AU965" s="11"/>
      <c r="AV965" s="11"/>
      <c r="AW965" s="11"/>
      <c r="AX965" s="11"/>
      <c r="AY965" s="11"/>
      <c r="AZ965" s="11"/>
      <c r="BA965" s="11"/>
      <c r="BB965" s="11"/>
      <c r="BC965" s="11"/>
      <c r="BD965" s="11"/>
      <c r="BE965" s="11"/>
      <c r="BF965" s="11"/>
      <c r="BG965" s="11"/>
      <c r="BH965" s="11"/>
      <c r="BI965" s="11"/>
      <c r="BJ965" s="11"/>
      <c r="BK965" s="11"/>
      <c r="BL965" s="11"/>
      <c r="BM965" s="11"/>
      <c r="BN965" s="11"/>
      <c r="BO965" s="11"/>
      <c r="BP965" s="11"/>
      <c r="BQ965" s="11"/>
      <c r="BR965" s="11"/>
      <c r="BS965" s="11"/>
      <c r="BT965" s="11"/>
      <c r="BU965" s="11"/>
      <c r="BV965" s="11"/>
      <c r="BW965" s="11"/>
      <c r="BX965" s="11"/>
      <c r="BY965" s="11"/>
      <c r="BZ965" s="11"/>
      <c r="CA965" s="11"/>
      <c r="CB965" s="11"/>
      <c r="CC965" s="11"/>
      <c r="CD965" s="11"/>
    </row>
    <row r="966" spans="1:82" x14ac:dyDescent="0.2">
      <c r="A966" s="11"/>
      <c r="B966" s="11"/>
      <c r="C966" s="11"/>
      <c r="D966" s="11"/>
      <c r="E966" s="11"/>
      <c r="F966" s="11"/>
      <c r="G966" s="11"/>
      <c r="H966" s="11"/>
      <c r="I966" s="11"/>
      <c r="J966" s="11"/>
      <c r="K966" s="11"/>
      <c r="L966" s="11"/>
      <c r="M966" s="11"/>
      <c r="N966" s="11"/>
      <c r="O966" s="11"/>
      <c r="P966" s="11"/>
      <c r="Q966" s="11"/>
      <c r="R966" s="11"/>
      <c r="S966" s="11"/>
      <c r="T966" s="11"/>
      <c r="U966" s="11"/>
      <c r="V966" s="11"/>
      <c r="W966" s="11"/>
      <c r="X966" s="11"/>
      <c r="Y966" s="11"/>
      <c r="Z966" s="11"/>
      <c r="AA966" s="11"/>
      <c r="AB966" s="11"/>
      <c r="AC966" s="11"/>
      <c r="AD966" s="11"/>
      <c r="AE966" s="11"/>
      <c r="AF966" s="11"/>
      <c r="AG966" s="11"/>
      <c r="AH966" s="11"/>
      <c r="AI966" s="11"/>
      <c r="AJ966" s="11"/>
      <c r="AK966" s="11"/>
      <c r="AL966" s="11"/>
      <c r="AM966" s="11"/>
      <c r="AN966" s="11"/>
      <c r="AO966" s="11"/>
      <c r="AP966" s="11"/>
      <c r="AQ966" s="11"/>
      <c r="AR966" s="11"/>
      <c r="AS966" s="11"/>
      <c r="AT966" s="11"/>
      <c r="AU966" s="11"/>
      <c r="AV966" s="11"/>
      <c r="AW966" s="11"/>
      <c r="AX966" s="11"/>
      <c r="AY966" s="11"/>
      <c r="AZ966" s="11"/>
      <c r="BA966" s="11"/>
      <c r="BB966" s="11"/>
      <c r="BC966" s="11"/>
      <c r="BD966" s="11"/>
      <c r="BE966" s="11"/>
      <c r="BF966" s="11"/>
      <c r="BG966" s="11"/>
      <c r="BH966" s="11"/>
      <c r="BI966" s="11"/>
      <c r="BJ966" s="11"/>
      <c r="BK966" s="11"/>
      <c r="BL966" s="11"/>
      <c r="BM966" s="11"/>
      <c r="BN966" s="11"/>
      <c r="BO966" s="11"/>
      <c r="BP966" s="11"/>
      <c r="BQ966" s="11"/>
      <c r="BR966" s="11"/>
      <c r="BS966" s="11"/>
      <c r="BT966" s="11"/>
      <c r="BU966" s="11"/>
      <c r="BV966" s="11"/>
      <c r="BW966" s="11"/>
      <c r="BX966" s="11"/>
      <c r="BY966" s="11"/>
      <c r="BZ966" s="11"/>
      <c r="CA966" s="11"/>
      <c r="CB966" s="11"/>
      <c r="CC966" s="11"/>
      <c r="CD966" s="11"/>
    </row>
    <row r="967" spans="1:82" x14ac:dyDescent="0.2">
      <c r="A967" s="11"/>
      <c r="B967" s="11"/>
      <c r="C967" s="11"/>
      <c r="D967" s="11"/>
      <c r="E967" s="11"/>
      <c r="F967" s="11"/>
      <c r="G967" s="11"/>
      <c r="H967" s="11"/>
      <c r="I967" s="11"/>
      <c r="J967" s="11"/>
      <c r="K967" s="11"/>
      <c r="L967" s="11"/>
      <c r="M967" s="11"/>
      <c r="N967" s="11"/>
      <c r="O967" s="11"/>
      <c r="P967" s="11"/>
      <c r="Q967" s="11"/>
      <c r="R967" s="11"/>
      <c r="S967" s="11"/>
      <c r="T967" s="11"/>
      <c r="U967" s="11"/>
      <c r="V967" s="11"/>
      <c r="W967" s="11"/>
      <c r="X967" s="11"/>
      <c r="Y967" s="11"/>
      <c r="Z967" s="11"/>
      <c r="AA967" s="11"/>
      <c r="AB967" s="11"/>
      <c r="AC967" s="11"/>
      <c r="AD967" s="11"/>
      <c r="AE967" s="11"/>
      <c r="AF967" s="11"/>
      <c r="AG967" s="11"/>
      <c r="AH967" s="11"/>
      <c r="AI967" s="11"/>
      <c r="AJ967" s="11"/>
      <c r="AK967" s="11"/>
      <c r="AL967" s="11"/>
      <c r="AM967" s="11"/>
      <c r="AN967" s="11"/>
      <c r="AO967" s="11"/>
      <c r="AP967" s="11"/>
      <c r="AQ967" s="11"/>
      <c r="AR967" s="11"/>
      <c r="AS967" s="11"/>
      <c r="AT967" s="11"/>
      <c r="AU967" s="11"/>
      <c r="AV967" s="11"/>
      <c r="AW967" s="11"/>
      <c r="AX967" s="11"/>
      <c r="AY967" s="11"/>
      <c r="AZ967" s="11"/>
      <c r="BA967" s="11"/>
      <c r="BB967" s="11"/>
      <c r="BC967" s="11"/>
      <c r="BD967" s="11"/>
      <c r="BE967" s="11"/>
      <c r="BF967" s="11"/>
      <c r="BG967" s="11"/>
      <c r="BH967" s="11"/>
      <c r="BI967" s="11"/>
      <c r="BJ967" s="11"/>
      <c r="BK967" s="11"/>
      <c r="BL967" s="11"/>
      <c r="BM967" s="11"/>
      <c r="BN967" s="11"/>
      <c r="BO967" s="11"/>
      <c r="BP967" s="11"/>
      <c r="BQ967" s="11"/>
      <c r="BR967" s="11"/>
      <c r="BS967" s="11"/>
      <c r="BT967" s="11"/>
      <c r="BU967" s="11"/>
      <c r="BV967" s="11"/>
      <c r="BW967" s="11"/>
      <c r="BX967" s="11"/>
      <c r="BY967" s="11"/>
      <c r="BZ967" s="11"/>
      <c r="CA967" s="11"/>
      <c r="CB967" s="11"/>
      <c r="CC967" s="11"/>
      <c r="CD967" s="11"/>
    </row>
    <row r="968" spans="1:82" x14ac:dyDescent="0.2">
      <c r="A968" s="11"/>
      <c r="B968" s="11"/>
      <c r="C968" s="11"/>
      <c r="D968" s="11"/>
      <c r="E968" s="11"/>
      <c r="F968" s="11"/>
      <c r="G968" s="11"/>
      <c r="H968" s="11"/>
      <c r="I968" s="11"/>
      <c r="J968" s="11"/>
      <c r="K968" s="11"/>
      <c r="L968" s="11"/>
      <c r="M968" s="11"/>
      <c r="N968" s="11"/>
      <c r="O968" s="11"/>
      <c r="P968" s="11"/>
      <c r="Q968" s="11"/>
      <c r="R968" s="11"/>
      <c r="S968" s="11"/>
      <c r="T968" s="11"/>
      <c r="U968" s="11"/>
      <c r="V968" s="11"/>
      <c r="W968" s="11"/>
      <c r="X968" s="11"/>
      <c r="Y968" s="11"/>
      <c r="Z968" s="11"/>
      <c r="AA968" s="11"/>
      <c r="AB968" s="11"/>
      <c r="AC968" s="11"/>
      <c r="AD968" s="11"/>
      <c r="AE968" s="11"/>
      <c r="AF968" s="11"/>
      <c r="AG968" s="11"/>
      <c r="AH968" s="11"/>
      <c r="AI968" s="11"/>
      <c r="AJ968" s="11"/>
      <c r="AK968" s="11"/>
      <c r="AL968" s="11"/>
      <c r="AM968" s="11"/>
      <c r="AN968" s="11"/>
      <c r="AO968" s="11"/>
      <c r="AP968" s="11"/>
      <c r="AQ968" s="11"/>
      <c r="AR968" s="11"/>
      <c r="AS968" s="11"/>
      <c r="AT968" s="11"/>
      <c r="AU968" s="11"/>
      <c r="AV968" s="11"/>
      <c r="AW968" s="11"/>
      <c r="AX968" s="11"/>
      <c r="AY968" s="11"/>
      <c r="AZ968" s="11"/>
      <c r="BA968" s="11"/>
      <c r="BB968" s="11"/>
      <c r="BC968" s="11"/>
      <c r="BD968" s="11"/>
      <c r="BE968" s="11"/>
      <c r="BF968" s="11"/>
      <c r="BG968" s="11"/>
      <c r="BH968" s="11"/>
      <c r="BI968" s="11"/>
      <c r="BJ968" s="11"/>
      <c r="BK968" s="11"/>
      <c r="BL968" s="11"/>
      <c r="BM968" s="11"/>
      <c r="BN968" s="11"/>
      <c r="BO968" s="11"/>
      <c r="BP968" s="11"/>
      <c r="BQ968" s="11"/>
      <c r="BR968" s="11"/>
      <c r="BS968" s="11"/>
      <c r="BT968" s="11"/>
      <c r="BU968" s="11"/>
      <c r="BV968" s="11"/>
      <c r="BW968" s="11"/>
      <c r="BX968" s="11"/>
      <c r="BY968" s="11"/>
      <c r="BZ968" s="11"/>
      <c r="CA968" s="11"/>
      <c r="CB968" s="11"/>
      <c r="CC968" s="11"/>
      <c r="CD968" s="11"/>
    </row>
    <row r="969" spans="1:82" x14ac:dyDescent="0.2">
      <c r="A969" s="11"/>
      <c r="B969" s="11"/>
      <c r="C969" s="11"/>
      <c r="D969" s="11"/>
      <c r="E969" s="11"/>
      <c r="F969" s="11"/>
      <c r="G969" s="11"/>
      <c r="H969" s="11"/>
      <c r="I969" s="11"/>
      <c r="J969" s="11"/>
      <c r="K969" s="11"/>
      <c r="L969" s="11"/>
      <c r="M969" s="11"/>
      <c r="N969" s="11"/>
      <c r="O969" s="11"/>
      <c r="P969" s="11"/>
      <c r="Q969" s="11"/>
      <c r="R969" s="11"/>
      <c r="S969" s="11"/>
      <c r="T969" s="11"/>
      <c r="U969" s="11"/>
      <c r="V969" s="11"/>
      <c r="W969" s="11"/>
      <c r="X969" s="11"/>
      <c r="Y969" s="11"/>
      <c r="Z969" s="11"/>
      <c r="AA969" s="11"/>
      <c r="AB969" s="11"/>
      <c r="AC969" s="11"/>
      <c r="AD969" s="11"/>
      <c r="AE969" s="11"/>
      <c r="AF969" s="11"/>
      <c r="AG969" s="11"/>
      <c r="AH969" s="11"/>
      <c r="AI969" s="11"/>
      <c r="AJ969" s="11"/>
      <c r="AK969" s="11"/>
      <c r="AL969" s="11"/>
      <c r="AM969" s="11"/>
      <c r="AN969" s="11"/>
      <c r="AO969" s="11"/>
      <c r="AP969" s="11"/>
      <c r="AQ969" s="11"/>
      <c r="AR969" s="11"/>
      <c r="AS969" s="11"/>
      <c r="AT969" s="11"/>
      <c r="AU969" s="11"/>
      <c r="AV969" s="11"/>
      <c r="AW969" s="11"/>
      <c r="AX969" s="11"/>
      <c r="AY969" s="11"/>
      <c r="AZ969" s="11"/>
      <c r="BA969" s="11"/>
      <c r="BB969" s="11"/>
      <c r="BC969" s="11"/>
      <c r="BD969" s="11"/>
      <c r="BE969" s="11"/>
      <c r="BF969" s="11"/>
      <c r="BG969" s="11"/>
      <c r="BH969" s="11"/>
      <c r="BI969" s="11"/>
      <c r="BJ969" s="11"/>
      <c r="BK969" s="11"/>
      <c r="BL969" s="11"/>
      <c r="BM969" s="11"/>
      <c r="BN969" s="11"/>
      <c r="BO969" s="11"/>
      <c r="BP969" s="11"/>
      <c r="BQ969" s="11"/>
      <c r="BR969" s="11"/>
      <c r="BS969" s="11"/>
      <c r="BT969" s="11"/>
      <c r="BU969" s="11"/>
      <c r="BV969" s="11"/>
      <c r="BW969" s="11"/>
      <c r="BX969" s="11"/>
      <c r="BY969" s="11"/>
      <c r="BZ969" s="11"/>
      <c r="CA969" s="11"/>
      <c r="CB969" s="11"/>
      <c r="CC969" s="11"/>
      <c r="CD969" s="11"/>
    </row>
    <row r="970" spans="1:82" x14ac:dyDescent="0.2">
      <c r="A970" s="11"/>
      <c r="B970" s="11"/>
      <c r="C970" s="11"/>
      <c r="D970" s="11"/>
      <c r="E970" s="11"/>
      <c r="F970" s="11"/>
      <c r="G970" s="11"/>
      <c r="H970" s="11"/>
      <c r="I970" s="11"/>
      <c r="J970" s="11"/>
      <c r="K970" s="11"/>
      <c r="L970" s="11"/>
      <c r="M970" s="11"/>
      <c r="N970" s="11"/>
      <c r="O970" s="11"/>
      <c r="P970" s="11"/>
      <c r="Q970" s="11"/>
      <c r="R970" s="11"/>
      <c r="S970" s="11"/>
      <c r="T970" s="11"/>
      <c r="U970" s="11"/>
      <c r="V970" s="11"/>
      <c r="W970" s="11"/>
      <c r="X970" s="11"/>
      <c r="Y970" s="11"/>
      <c r="Z970" s="11"/>
      <c r="AA970" s="11"/>
      <c r="AB970" s="11"/>
      <c r="AC970" s="11"/>
      <c r="AD970" s="11"/>
      <c r="AE970" s="11"/>
      <c r="AF970" s="11"/>
      <c r="AG970" s="11"/>
      <c r="AH970" s="11"/>
      <c r="AI970" s="11"/>
      <c r="AJ970" s="11"/>
      <c r="AK970" s="11"/>
      <c r="AL970" s="11"/>
      <c r="AM970" s="11"/>
      <c r="AN970" s="11"/>
      <c r="AO970" s="11"/>
      <c r="AP970" s="11"/>
      <c r="AQ970" s="11"/>
      <c r="AR970" s="11"/>
      <c r="AS970" s="11"/>
      <c r="AT970" s="11"/>
      <c r="AU970" s="11"/>
      <c r="AV970" s="11"/>
      <c r="AW970" s="11"/>
      <c r="AX970" s="11"/>
      <c r="AY970" s="11"/>
      <c r="AZ970" s="11"/>
      <c r="BA970" s="11"/>
      <c r="BB970" s="11"/>
      <c r="BC970" s="11"/>
      <c r="BD970" s="11"/>
      <c r="BE970" s="11"/>
      <c r="BF970" s="11"/>
      <c r="BG970" s="11"/>
      <c r="BH970" s="11"/>
      <c r="BI970" s="11"/>
      <c r="BJ970" s="11"/>
      <c r="BK970" s="11"/>
      <c r="BL970" s="11"/>
      <c r="BM970" s="11"/>
      <c r="BN970" s="11"/>
      <c r="BO970" s="11"/>
      <c r="BP970" s="11"/>
      <c r="BQ970" s="11"/>
      <c r="BR970" s="11"/>
      <c r="BS970" s="11"/>
      <c r="BT970" s="11"/>
      <c r="BU970" s="11"/>
      <c r="BV970" s="11"/>
      <c r="BW970" s="11"/>
      <c r="BX970" s="11"/>
      <c r="BY970" s="11"/>
      <c r="BZ970" s="11"/>
      <c r="CA970" s="11"/>
      <c r="CB970" s="11"/>
      <c r="CC970" s="11"/>
      <c r="CD970" s="11"/>
    </row>
    <row r="971" spans="1:82" x14ac:dyDescent="0.2">
      <c r="A971" s="11"/>
      <c r="B971" s="11"/>
      <c r="C971" s="11"/>
      <c r="D971" s="11"/>
      <c r="E971" s="11"/>
      <c r="F971" s="11"/>
      <c r="G971" s="11"/>
      <c r="H971" s="11"/>
      <c r="I971" s="11"/>
      <c r="J971" s="11"/>
      <c r="K971" s="11"/>
      <c r="L971" s="11"/>
      <c r="M971" s="11"/>
      <c r="N971" s="11"/>
      <c r="O971" s="11"/>
      <c r="P971" s="11"/>
      <c r="Q971" s="11"/>
      <c r="R971" s="11"/>
      <c r="S971" s="11"/>
      <c r="T971" s="11"/>
      <c r="U971" s="11"/>
      <c r="V971" s="11"/>
      <c r="W971" s="11"/>
      <c r="X971" s="11"/>
      <c r="Y971" s="11"/>
      <c r="Z971" s="11"/>
      <c r="AA971" s="11"/>
      <c r="AB971" s="11"/>
      <c r="AC971" s="11"/>
      <c r="AD971" s="11"/>
      <c r="AE971" s="11"/>
      <c r="AF971" s="11"/>
      <c r="AG971" s="11"/>
      <c r="AH971" s="11"/>
      <c r="AI971" s="11"/>
      <c r="AJ971" s="11"/>
      <c r="AK971" s="11"/>
      <c r="AL971" s="11"/>
      <c r="AM971" s="11"/>
      <c r="AN971" s="11"/>
      <c r="AO971" s="11"/>
      <c r="AP971" s="11"/>
      <c r="AQ971" s="11"/>
      <c r="AR971" s="11"/>
      <c r="AS971" s="11"/>
      <c r="AT971" s="11"/>
      <c r="AU971" s="11"/>
      <c r="AV971" s="11"/>
      <c r="AW971" s="11"/>
      <c r="AX971" s="11"/>
      <c r="AY971" s="11"/>
      <c r="AZ971" s="11"/>
      <c r="BA971" s="11"/>
      <c r="BB971" s="11"/>
      <c r="BC971" s="11"/>
      <c r="BD971" s="11"/>
      <c r="BE971" s="11"/>
      <c r="BF971" s="11"/>
      <c r="BG971" s="11"/>
      <c r="BH971" s="11"/>
      <c r="BI971" s="11"/>
      <c r="BJ971" s="11"/>
      <c r="BK971" s="11"/>
      <c r="BL971" s="11"/>
      <c r="BM971" s="11"/>
      <c r="BN971" s="11"/>
      <c r="BO971" s="11"/>
      <c r="BP971" s="11"/>
      <c r="BQ971" s="11"/>
      <c r="BR971" s="11"/>
      <c r="BS971" s="11"/>
      <c r="BT971" s="11"/>
      <c r="BU971" s="11"/>
      <c r="BV971" s="11"/>
      <c r="BW971" s="11"/>
      <c r="BX971" s="11"/>
      <c r="BY971" s="11"/>
      <c r="BZ971" s="11"/>
      <c r="CA971" s="11"/>
      <c r="CB971" s="11"/>
      <c r="CC971" s="11"/>
      <c r="CD971" s="11"/>
    </row>
    <row r="972" spans="1:82" x14ac:dyDescent="0.2">
      <c r="A972" s="11"/>
      <c r="B972" s="11"/>
      <c r="C972" s="11"/>
      <c r="D972" s="11"/>
      <c r="E972" s="11"/>
      <c r="F972" s="11"/>
      <c r="G972" s="11"/>
      <c r="H972" s="11"/>
      <c r="I972" s="11"/>
      <c r="J972" s="11"/>
      <c r="K972" s="11"/>
      <c r="L972" s="11"/>
      <c r="M972" s="11"/>
      <c r="N972" s="11"/>
      <c r="O972" s="11"/>
      <c r="P972" s="11"/>
      <c r="Q972" s="11"/>
      <c r="R972" s="11"/>
      <c r="S972" s="11"/>
      <c r="T972" s="11"/>
      <c r="U972" s="11"/>
      <c r="V972" s="11"/>
      <c r="W972" s="11"/>
      <c r="X972" s="11"/>
      <c r="Y972" s="11"/>
      <c r="Z972" s="11"/>
      <c r="AA972" s="11"/>
      <c r="AB972" s="11"/>
      <c r="AC972" s="11"/>
      <c r="AD972" s="11"/>
      <c r="AE972" s="11"/>
      <c r="AF972" s="11"/>
      <c r="AG972" s="11"/>
      <c r="AH972" s="11"/>
      <c r="AI972" s="11"/>
      <c r="AJ972" s="11"/>
      <c r="AK972" s="11"/>
      <c r="AL972" s="11"/>
      <c r="AM972" s="11"/>
      <c r="AN972" s="11"/>
      <c r="AO972" s="11"/>
      <c r="AP972" s="11"/>
      <c r="AQ972" s="11"/>
      <c r="AR972" s="11"/>
      <c r="AS972" s="11"/>
      <c r="AT972" s="11"/>
      <c r="AU972" s="11"/>
      <c r="AV972" s="11"/>
      <c r="AW972" s="11"/>
      <c r="AX972" s="11"/>
      <c r="AY972" s="11"/>
      <c r="AZ972" s="11"/>
      <c r="BA972" s="11"/>
      <c r="BB972" s="11"/>
      <c r="BC972" s="11"/>
      <c r="BD972" s="11"/>
      <c r="BE972" s="11"/>
      <c r="BF972" s="11"/>
      <c r="BG972" s="11"/>
      <c r="BH972" s="11"/>
      <c r="BI972" s="11"/>
      <c r="BJ972" s="11"/>
      <c r="BK972" s="11"/>
      <c r="BL972" s="11"/>
      <c r="BM972" s="11"/>
      <c r="BN972" s="11"/>
      <c r="BO972" s="11"/>
      <c r="BP972" s="11"/>
      <c r="BQ972" s="11"/>
      <c r="BR972" s="11"/>
      <c r="BS972" s="11"/>
      <c r="BT972" s="11"/>
      <c r="BU972" s="11"/>
      <c r="BV972" s="11"/>
      <c r="BW972" s="11"/>
      <c r="BX972" s="11"/>
      <c r="BY972" s="11"/>
      <c r="BZ972" s="11"/>
      <c r="CA972" s="11"/>
      <c r="CB972" s="11"/>
      <c r="CC972" s="11"/>
      <c r="CD972" s="11"/>
    </row>
    <row r="973" spans="1:82" x14ac:dyDescent="0.2">
      <c r="A973" s="11"/>
      <c r="B973" s="11"/>
      <c r="C973" s="11"/>
      <c r="D973" s="11"/>
      <c r="E973" s="11"/>
      <c r="F973" s="11"/>
      <c r="G973" s="11"/>
      <c r="H973" s="11"/>
      <c r="I973" s="11"/>
      <c r="J973" s="11"/>
      <c r="K973" s="11"/>
      <c r="L973" s="11"/>
      <c r="M973" s="11"/>
      <c r="N973" s="11"/>
      <c r="O973" s="11"/>
      <c r="P973" s="11"/>
      <c r="Q973" s="11"/>
      <c r="R973" s="11"/>
      <c r="S973" s="11"/>
      <c r="T973" s="11"/>
      <c r="U973" s="11"/>
      <c r="V973" s="11"/>
      <c r="W973" s="11"/>
      <c r="X973" s="11"/>
      <c r="Y973" s="11"/>
      <c r="Z973" s="11"/>
      <c r="AA973" s="11"/>
      <c r="AB973" s="11"/>
      <c r="AC973" s="11"/>
      <c r="AD973" s="11"/>
      <c r="AE973" s="11"/>
      <c r="AF973" s="11"/>
      <c r="AG973" s="11"/>
      <c r="AH973" s="11"/>
      <c r="AI973" s="11"/>
      <c r="AJ973" s="11"/>
      <c r="AK973" s="11"/>
      <c r="AL973" s="11"/>
      <c r="AM973" s="11"/>
      <c r="AN973" s="11"/>
      <c r="AO973" s="11"/>
      <c r="AP973" s="11"/>
      <c r="AQ973" s="11"/>
      <c r="AR973" s="11"/>
      <c r="AS973" s="11"/>
      <c r="AT973" s="11"/>
      <c r="AU973" s="11"/>
      <c r="AV973" s="11"/>
      <c r="AW973" s="11"/>
      <c r="AX973" s="11"/>
      <c r="AY973" s="11"/>
      <c r="AZ973" s="11"/>
      <c r="BA973" s="11"/>
      <c r="BB973" s="11"/>
      <c r="BC973" s="11"/>
      <c r="BD973" s="11"/>
      <c r="BE973" s="11"/>
      <c r="BF973" s="11"/>
      <c r="BG973" s="11"/>
      <c r="BH973" s="11"/>
      <c r="BI973" s="11"/>
      <c r="BJ973" s="11"/>
      <c r="BK973" s="11"/>
      <c r="BL973" s="11"/>
      <c r="BM973" s="11"/>
      <c r="BN973" s="11"/>
      <c r="BO973" s="11"/>
      <c r="BP973" s="11"/>
      <c r="BQ973" s="11"/>
      <c r="BR973" s="11"/>
      <c r="BS973" s="11"/>
      <c r="BT973" s="11"/>
      <c r="BU973" s="11"/>
      <c r="BV973" s="11"/>
      <c r="BW973" s="11"/>
      <c r="BX973" s="11"/>
      <c r="BY973" s="11"/>
      <c r="BZ973" s="11"/>
      <c r="CA973" s="11"/>
      <c r="CB973" s="11"/>
      <c r="CC973" s="11"/>
      <c r="CD973" s="11"/>
    </row>
    <row r="974" spans="1:82" x14ac:dyDescent="0.2">
      <c r="A974" s="11"/>
      <c r="B974" s="11"/>
      <c r="C974" s="11"/>
      <c r="D974" s="11"/>
      <c r="E974" s="11"/>
      <c r="F974" s="11"/>
      <c r="G974" s="11"/>
      <c r="H974" s="11"/>
      <c r="I974" s="11"/>
      <c r="J974" s="11"/>
      <c r="K974" s="11"/>
      <c r="L974" s="11"/>
      <c r="M974" s="11"/>
      <c r="N974" s="11"/>
      <c r="O974" s="11"/>
      <c r="P974" s="11"/>
      <c r="Q974" s="11"/>
      <c r="R974" s="11"/>
      <c r="S974" s="11"/>
      <c r="T974" s="11"/>
      <c r="U974" s="11"/>
      <c r="V974" s="11"/>
      <c r="W974" s="11"/>
      <c r="X974" s="11"/>
      <c r="Y974" s="11"/>
      <c r="Z974" s="11"/>
      <c r="AA974" s="11"/>
      <c r="AB974" s="11"/>
      <c r="AC974" s="11"/>
      <c r="AD974" s="11"/>
      <c r="AE974" s="11"/>
      <c r="AF974" s="11"/>
      <c r="AG974" s="11"/>
      <c r="AH974" s="11"/>
      <c r="AI974" s="11"/>
      <c r="AJ974" s="11"/>
      <c r="AK974" s="11"/>
      <c r="AL974" s="11"/>
      <c r="AM974" s="11"/>
      <c r="AN974" s="11"/>
      <c r="AO974" s="11"/>
      <c r="AP974" s="11"/>
      <c r="AQ974" s="11"/>
      <c r="AR974" s="11"/>
      <c r="AS974" s="11"/>
      <c r="AT974" s="11"/>
      <c r="AU974" s="11"/>
      <c r="AV974" s="11"/>
      <c r="AW974" s="11"/>
      <c r="AX974" s="11"/>
      <c r="AY974" s="11"/>
      <c r="AZ974" s="11"/>
      <c r="BA974" s="11"/>
      <c r="BB974" s="11"/>
      <c r="BC974" s="11"/>
      <c r="BD974" s="11"/>
      <c r="BE974" s="11"/>
      <c r="BF974" s="11"/>
      <c r="BG974" s="11"/>
      <c r="BH974" s="11"/>
      <c r="BI974" s="11"/>
      <c r="BJ974" s="11"/>
      <c r="BK974" s="11"/>
      <c r="BL974" s="11"/>
      <c r="BM974" s="11"/>
      <c r="BN974" s="11"/>
      <c r="BO974" s="11"/>
      <c r="BP974" s="11"/>
      <c r="BQ974" s="11"/>
      <c r="BR974" s="11"/>
      <c r="BS974" s="11"/>
      <c r="BT974" s="11"/>
      <c r="BU974" s="11"/>
      <c r="BV974" s="11"/>
      <c r="BW974" s="11"/>
      <c r="BX974" s="11"/>
      <c r="BY974" s="11"/>
      <c r="BZ974" s="11"/>
      <c r="CA974" s="11"/>
      <c r="CB974" s="11"/>
      <c r="CC974" s="11"/>
      <c r="CD974" s="11"/>
    </row>
    <row r="975" spans="1:82" x14ac:dyDescent="0.2">
      <c r="A975" s="11"/>
      <c r="B975" s="11"/>
      <c r="C975" s="11"/>
      <c r="D975" s="11"/>
      <c r="E975" s="11"/>
      <c r="F975" s="11"/>
      <c r="G975" s="11"/>
      <c r="H975" s="11"/>
      <c r="I975" s="11"/>
      <c r="J975" s="11"/>
      <c r="K975" s="11"/>
      <c r="L975" s="11"/>
      <c r="M975" s="11"/>
      <c r="N975" s="11"/>
      <c r="O975" s="11"/>
      <c r="P975" s="11"/>
      <c r="Q975" s="11"/>
      <c r="R975" s="11"/>
      <c r="S975" s="11"/>
      <c r="T975" s="11"/>
      <c r="U975" s="11"/>
      <c r="V975" s="11"/>
      <c r="W975" s="11"/>
      <c r="X975" s="11"/>
      <c r="Y975" s="11"/>
      <c r="Z975" s="11"/>
      <c r="AA975" s="11"/>
      <c r="AB975" s="11"/>
      <c r="AC975" s="11"/>
      <c r="AD975" s="11"/>
      <c r="AE975" s="11"/>
      <c r="AF975" s="11"/>
      <c r="AG975" s="11"/>
      <c r="AH975" s="11"/>
      <c r="AI975" s="11"/>
      <c r="AJ975" s="11"/>
      <c r="AK975" s="11"/>
      <c r="AL975" s="11"/>
      <c r="AM975" s="11"/>
      <c r="AN975" s="11"/>
      <c r="AO975" s="11"/>
      <c r="AP975" s="11"/>
      <c r="AQ975" s="11"/>
      <c r="AR975" s="11"/>
      <c r="AS975" s="11"/>
      <c r="AT975" s="11"/>
      <c r="AU975" s="11"/>
      <c r="AV975" s="11"/>
      <c r="AW975" s="11"/>
      <c r="AX975" s="11"/>
      <c r="AY975" s="11"/>
      <c r="AZ975" s="11"/>
      <c r="BA975" s="11"/>
      <c r="BB975" s="11"/>
      <c r="BC975" s="11"/>
      <c r="BD975" s="11"/>
      <c r="BE975" s="11"/>
      <c r="BF975" s="11"/>
      <c r="BG975" s="11"/>
      <c r="BH975" s="11"/>
      <c r="BI975" s="11"/>
      <c r="BJ975" s="11"/>
      <c r="BK975" s="11"/>
      <c r="BL975" s="11"/>
      <c r="BM975" s="11"/>
      <c r="BN975" s="11"/>
      <c r="BO975" s="11"/>
      <c r="BP975" s="11"/>
      <c r="BQ975" s="11"/>
      <c r="BR975" s="11"/>
      <c r="BS975" s="11"/>
      <c r="BT975" s="11"/>
      <c r="BU975" s="11"/>
      <c r="BV975" s="11"/>
      <c r="BW975" s="11"/>
      <c r="BX975" s="11"/>
      <c r="BY975" s="11"/>
      <c r="BZ975" s="11"/>
      <c r="CA975" s="11"/>
      <c r="CB975" s="11"/>
      <c r="CC975" s="11"/>
      <c r="CD975" s="11"/>
    </row>
    <row r="976" spans="1:82" x14ac:dyDescent="0.2">
      <c r="A976" s="11"/>
      <c r="B976" s="11"/>
      <c r="C976" s="11"/>
      <c r="D976" s="11"/>
      <c r="E976" s="11"/>
      <c r="F976" s="11"/>
      <c r="G976" s="11"/>
      <c r="H976" s="11"/>
      <c r="I976" s="11"/>
      <c r="J976" s="11"/>
      <c r="K976" s="11"/>
      <c r="L976" s="11"/>
      <c r="M976" s="11"/>
      <c r="N976" s="11"/>
      <c r="O976" s="11"/>
      <c r="P976" s="11"/>
      <c r="Q976" s="11"/>
      <c r="R976" s="11"/>
      <c r="S976" s="11"/>
      <c r="T976" s="11"/>
      <c r="U976" s="11"/>
      <c r="V976" s="11"/>
      <c r="W976" s="11"/>
      <c r="X976" s="11"/>
      <c r="Y976" s="11"/>
      <c r="Z976" s="11"/>
      <c r="AA976" s="11"/>
      <c r="AB976" s="11"/>
      <c r="AC976" s="11"/>
      <c r="AD976" s="11"/>
      <c r="AE976" s="11"/>
      <c r="AF976" s="11"/>
      <c r="AG976" s="11"/>
      <c r="AH976" s="11"/>
      <c r="AI976" s="11"/>
      <c r="AJ976" s="11"/>
      <c r="AK976" s="11"/>
      <c r="AL976" s="11"/>
      <c r="AM976" s="11"/>
      <c r="AN976" s="11"/>
      <c r="AO976" s="11"/>
      <c r="AP976" s="11"/>
      <c r="AQ976" s="11"/>
      <c r="AR976" s="11"/>
      <c r="AS976" s="11"/>
      <c r="AT976" s="11"/>
      <c r="AU976" s="11"/>
      <c r="AV976" s="11"/>
      <c r="AW976" s="11"/>
      <c r="AX976" s="11"/>
      <c r="AY976" s="11"/>
      <c r="AZ976" s="11"/>
      <c r="BA976" s="11"/>
      <c r="BB976" s="11"/>
      <c r="BC976" s="11"/>
      <c r="BD976" s="11"/>
      <c r="BE976" s="11"/>
      <c r="BF976" s="11"/>
      <c r="BG976" s="11"/>
      <c r="BH976" s="11"/>
      <c r="BI976" s="11"/>
      <c r="BJ976" s="11"/>
      <c r="BK976" s="11"/>
      <c r="BL976" s="11"/>
      <c r="BM976" s="11"/>
      <c r="BN976" s="11"/>
      <c r="BO976" s="11"/>
      <c r="BP976" s="11"/>
      <c r="BQ976" s="11"/>
      <c r="BR976" s="11"/>
      <c r="BS976" s="11"/>
      <c r="BT976" s="11"/>
      <c r="BU976" s="11"/>
      <c r="BV976" s="11"/>
      <c r="BW976" s="11"/>
      <c r="BX976" s="11"/>
      <c r="BY976" s="11"/>
      <c r="BZ976" s="11"/>
      <c r="CA976" s="11"/>
      <c r="CB976" s="11"/>
      <c r="CC976" s="11"/>
      <c r="CD976" s="11"/>
    </row>
    <row r="977" spans="1:82" x14ac:dyDescent="0.2">
      <c r="A977" s="11"/>
      <c r="B977" s="11"/>
      <c r="C977" s="11"/>
      <c r="D977" s="11"/>
      <c r="E977" s="11"/>
      <c r="F977" s="11"/>
      <c r="G977" s="11"/>
      <c r="H977" s="11"/>
      <c r="I977" s="11"/>
      <c r="J977" s="11"/>
      <c r="K977" s="11"/>
      <c r="L977" s="11"/>
      <c r="M977" s="11"/>
      <c r="N977" s="11"/>
      <c r="O977" s="11"/>
      <c r="P977" s="11"/>
      <c r="Q977" s="11"/>
      <c r="R977" s="11"/>
      <c r="S977" s="11"/>
      <c r="T977" s="11"/>
      <c r="U977" s="11"/>
      <c r="V977" s="11"/>
      <c r="W977" s="11"/>
      <c r="X977" s="11"/>
      <c r="Y977" s="11"/>
      <c r="Z977" s="11"/>
      <c r="AA977" s="11"/>
      <c r="AB977" s="11"/>
      <c r="AC977" s="11"/>
      <c r="AD977" s="11"/>
      <c r="AE977" s="11"/>
      <c r="AF977" s="11"/>
      <c r="AG977" s="11"/>
      <c r="AH977" s="11"/>
      <c r="AI977" s="11"/>
      <c r="AJ977" s="11"/>
      <c r="AK977" s="11"/>
      <c r="AL977" s="11"/>
      <c r="AM977" s="11"/>
      <c r="AN977" s="11"/>
      <c r="AO977" s="11"/>
      <c r="AP977" s="11"/>
      <c r="AQ977" s="11"/>
      <c r="AR977" s="11"/>
      <c r="AS977" s="11"/>
      <c r="AT977" s="11"/>
      <c r="AU977" s="11"/>
      <c r="AV977" s="11"/>
      <c r="AW977" s="11"/>
      <c r="AX977" s="11"/>
      <c r="AY977" s="11"/>
      <c r="AZ977" s="11"/>
      <c r="BA977" s="11"/>
      <c r="BB977" s="11"/>
      <c r="BC977" s="11"/>
      <c r="BD977" s="11"/>
      <c r="BE977" s="11"/>
      <c r="BF977" s="11"/>
      <c r="BG977" s="11"/>
      <c r="BH977" s="11"/>
      <c r="BI977" s="11"/>
      <c r="BJ977" s="11"/>
      <c r="BK977" s="11"/>
      <c r="BL977" s="11"/>
      <c r="BM977" s="11"/>
      <c r="BN977" s="11"/>
      <c r="BO977" s="11"/>
      <c r="BP977" s="11"/>
      <c r="BQ977" s="11"/>
      <c r="BR977" s="11"/>
      <c r="BS977" s="11"/>
      <c r="BT977" s="11"/>
      <c r="BU977" s="11"/>
      <c r="BV977" s="11"/>
      <c r="BW977" s="11"/>
      <c r="BX977" s="11"/>
      <c r="BY977" s="11"/>
      <c r="BZ977" s="11"/>
      <c r="CA977" s="11"/>
      <c r="CB977" s="11"/>
      <c r="CC977" s="11"/>
      <c r="CD977" s="11"/>
    </row>
    <row r="978" spans="1:82" x14ac:dyDescent="0.2">
      <c r="A978" s="11"/>
      <c r="B978" s="11"/>
      <c r="C978" s="11"/>
      <c r="D978" s="11"/>
      <c r="E978" s="11"/>
      <c r="F978" s="11"/>
      <c r="G978" s="11"/>
      <c r="H978" s="11"/>
      <c r="I978" s="11"/>
      <c r="J978" s="11"/>
      <c r="K978" s="11"/>
      <c r="L978" s="11"/>
      <c r="M978" s="11"/>
      <c r="N978" s="11"/>
      <c r="O978" s="11"/>
      <c r="P978" s="11"/>
      <c r="Q978" s="11"/>
      <c r="R978" s="11"/>
      <c r="S978" s="11"/>
      <c r="T978" s="11"/>
      <c r="U978" s="11"/>
      <c r="V978" s="11"/>
      <c r="W978" s="11"/>
      <c r="X978" s="11"/>
      <c r="Y978" s="11"/>
      <c r="Z978" s="11"/>
      <c r="AA978" s="11"/>
      <c r="AB978" s="11"/>
      <c r="AC978" s="11"/>
      <c r="AD978" s="11"/>
      <c r="AE978" s="11"/>
      <c r="AF978" s="11"/>
      <c r="AG978" s="11"/>
      <c r="AH978" s="11"/>
      <c r="AI978" s="11"/>
      <c r="AJ978" s="11"/>
      <c r="AK978" s="11"/>
      <c r="AL978" s="11"/>
      <c r="AM978" s="11"/>
      <c r="AN978" s="11"/>
      <c r="AO978" s="11"/>
      <c r="AP978" s="11"/>
      <c r="AQ978" s="11"/>
      <c r="AR978" s="11"/>
      <c r="AS978" s="11"/>
      <c r="AT978" s="11"/>
      <c r="AU978" s="11"/>
      <c r="AV978" s="11"/>
      <c r="AW978" s="11"/>
      <c r="AX978" s="11"/>
      <c r="AY978" s="11"/>
      <c r="AZ978" s="11"/>
      <c r="BA978" s="11"/>
      <c r="BB978" s="11"/>
      <c r="BC978" s="11"/>
      <c r="BD978" s="11"/>
      <c r="BE978" s="11"/>
      <c r="BF978" s="11"/>
      <c r="BG978" s="11"/>
      <c r="BH978" s="11"/>
      <c r="BI978" s="11"/>
      <c r="BJ978" s="11"/>
      <c r="BK978" s="11"/>
      <c r="BL978" s="11"/>
      <c r="BM978" s="11"/>
      <c r="BN978" s="11"/>
      <c r="BO978" s="11"/>
      <c r="BP978" s="11"/>
      <c r="BQ978" s="11"/>
      <c r="BR978" s="11"/>
      <c r="BS978" s="11"/>
      <c r="BT978" s="11"/>
      <c r="BU978" s="11"/>
      <c r="BV978" s="11"/>
      <c r="BW978" s="11"/>
      <c r="BX978" s="11"/>
      <c r="BY978" s="11"/>
      <c r="BZ978" s="11"/>
      <c r="CA978" s="11"/>
      <c r="CB978" s="11"/>
      <c r="CC978" s="11"/>
      <c r="CD978" s="11"/>
    </row>
    <row r="979" spans="1:82" x14ac:dyDescent="0.2">
      <c r="A979" s="11"/>
      <c r="B979" s="11"/>
      <c r="C979" s="11"/>
      <c r="D979" s="11"/>
      <c r="E979" s="11"/>
      <c r="F979" s="11"/>
      <c r="G979" s="11"/>
      <c r="H979" s="11"/>
      <c r="I979" s="11"/>
      <c r="J979" s="11"/>
      <c r="K979" s="11"/>
      <c r="L979" s="11"/>
      <c r="M979" s="11"/>
      <c r="N979" s="11"/>
      <c r="O979" s="11"/>
      <c r="P979" s="11"/>
      <c r="Q979" s="11"/>
      <c r="R979" s="11"/>
      <c r="S979" s="11"/>
      <c r="T979" s="11"/>
      <c r="U979" s="11"/>
      <c r="V979" s="11"/>
      <c r="W979" s="11"/>
      <c r="X979" s="11"/>
      <c r="Y979" s="11"/>
      <c r="Z979" s="11"/>
      <c r="AA979" s="11"/>
      <c r="AB979" s="11"/>
      <c r="AC979" s="11"/>
      <c r="AD979" s="11"/>
      <c r="AE979" s="11"/>
      <c r="AF979" s="11"/>
      <c r="AG979" s="11"/>
      <c r="AH979" s="11"/>
      <c r="AI979" s="11"/>
      <c r="AJ979" s="11"/>
      <c r="AK979" s="11"/>
      <c r="AL979" s="11"/>
      <c r="AM979" s="11"/>
      <c r="AN979" s="11"/>
      <c r="AO979" s="11"/>
      <c r="AP979" s="11"/>
      <c r="AQ979" s="11"/>
      <c r="AR979" s="11"/>
      <c r="AS979" s="11"/>
      <c r="AT979" s="11"/>
      <c r="AU979" s="11"/>
      <c r="AV979" s="11"/>
      <c r="AW979" s="11"/>
      <c r="AX979" s="11"/>
      <c r="AY979" s="11"/>
      <c r="AZ979" s="11"/>
      <c r="BA979" s="11"/>
      <c r="BB979" s="11"/>
      <c r="BC979" s="11"/>
      <c r="BD979" s="11"/>
      <c r="BE979" s="11"/>
      <c r="BF979" s="11"/>
      <c r="BG979" s="11"/>
      <c r="BH979" s="11"/>
      <c r="BI979" s="11"/>
      <c r="BJ979" s="11"/>
      <c r="BK979" s="11"/>
      <c r="BL979" s="11"/>
      <c r="BM979" s="11"/>
      <c r="BN979" s="11"/>
      <c r="BO979" s="11"/>
      <c r="BP979" s="11"/>
      <c r="BQ979" s="11"/>
      <c r="BR979" s="11"/>
      <c r="BS979" s="11"/>
      <c r="BT979" s="11"/>
      <c r="BU979" s="11"/>
      <c r="BV979" s="11"/>
      <c r="BW979" s="11"/>
      <c r="BX979" s="11"/>
      <c r="BY979" s="11"/>
      <c r="BZ979" s="11"/>
      <c r="CA979" s="11"/>
      <c r="CB979" s="11"/>
      <c r="CC979" s="11"/>
      <c r="CD979" s="11"/>
    </row>
    <row r="980" spans="1:82" x14ac:dyDescent="0.2">
      <c r="A980" s="11"/>
      <c r="B980" s="11"/>
      <c r="C980" s="11"/>
      <c r="D980" s="11"/>
      <c r="E980" s="11"/>
      <c r="F980" s="11"/>
      <c r="G980" s="11"/>
      <c r="H980" s="11"/>
      <c r="I980" s="11"/>
      <c r="J980" s="11"/>
      <c r="K980" s="11"/>
      <c r="L980" s="11"/>
      <c r="M980" s="11"/>
      <c r="N980" s="11"/>
      <c r="O980" s="11"/>
      <c r="P980" s="11"/>
      <c r="Q980" s="11"/>
      <c r="R980" s="11"/>
      <c r="S980" s="11"/>
      <c r="T980" s="11"/>
      <c r="U980" s="11"/>
      <c r="V980" s="11"/>
      <c r="W980" s="11"/>
      <c r="X980" s="11"/>
      <c r="Y980" s="11"/>
      <c r="Z980" s="11"/>
      <c r="AA980" s="11"/>
      <c r="AB980" s="11"/>
      <c r="AC980" s="11"/>
      <c r="AD980" s="11"/>
      <c r="AE980" s="11"/>
      <c r="AF980" s="11"/>
      <c r="AG980" s="11"/>
      <c r="AH980" s="11"/>
      <c r="AI980" s="11"/>
      <c r="AJ980" s="11"/>
      <c r="AK980" s="11"/>
      <c r="AL980" s="11"/>
      <c r="AM980" s="11"/>
      <c r="AN980" s="11"/>
      <c r="AO980" s="11"/>
      <c r="AP980" s="11"/>
      <c r="AQ980" s="11"/>
      <c r="AR980" s="11"/>
      <c r="AS980" s="11"/>
      <c r="AT980" s="11"/>
      <c r="AU980" s="11"/>
      <c r="AV980" s="11"/>
      <c r="AW980" s="11"/>
      <c r="AX980" s="11"/>
      <c r="AY980" s="11"/>
      <c r="AZ980" s="11"/>
      <c r="BA980" s="11"/>
      <c r="BB980" s="11"/>
      <c r="BC980" s="11"/>
      <c r="BD980" s="11"/>
      <c r="BE980" s="11"/>
      <c r="BF980" s="11"/>
      <c r="BG980" s="11"/>
      <c r="BH980" s="11"/>
      <c r="BI980" s="11"/>
      <c r="BJ980" s="11"/>
      <c r="BK980" s="11"/>
      <c r="BL980" s="11"/>
      <c r="BM980" s="11"/>
      <c r="BN980" s="11"/>
      <c r="BO980" s="11"/>
      <c r="BP980" s="11"/>
      <c r="BQ980" s="11"/>
      <c r="BR980" s="11"/>
      <c r="BS980" s="11"/>
      <c r="BT980" s="11"/>
      <c r="BU980" s="11"/>
      <c r="BV980" s="11"/>
      <c r="BW980" s="11"/>
      <c r="BX980" s="11"/>
      <c r="BY980" s="11"/>
      <c r="BZ980" s="11"/>
      <c r="CA980" s="11"/>
      <c r="CB980" s="11"/>
      <c r="CC980" s="11"/>
      <c r="CD980" s="11"/>
    </row>
    <row r="981" spans="1:82" x14ac:dyDescent="0.2">
      <c r="A981" s="11"/>
      <c r="B981" s="11"/>
      <c r="C981" s="11"/>
      <c r="D981" s="11"/>
      <c r="E981" s="11"/>
      <c r="F981" s="11"/>
      <c r="G981" s="11"/>
      <c r="H981" s="11"/>
      <c r="I981" s="11"/>
      <c r="J981" s="11"/>
      <c r="K981" s="11"/>
      <c r="L981" s="11"/>
      <c r="M981" s="11"/>
      <c r="N981" s="11"/>
      <c r="O981" s="11"/>
      <c r="P981" s="11"/>
      <c r="Q981" s="11"/>
      <c r="R981" s="11"/>
      <c r="S981" s="11"/>
      <c r="T981" s="11"/>
      <c r="U981" s="11"/>
      <c r="V981" s="11"/>
      <c r="W981" s="11"/>
      <c r="X981" s="11"/>
      <c r="Y981" s="11"/>
      <c r="Z981" s="11"/>
      <c r="AA981" s="11"/>
      <c r="AB981" s="11"/>
      <c r="AC981" s="11"/>
      <c r="AD981" s="11"/>
      <c r="AE981" s="11"/>
      <c r="AF981" s="11"/>
      <c r="AG981" s="11"/>
      <c r="AH981" s="11"/>
      <c r="AI981" s="11"/>
      <c r="AJ981" s="11"/>
      <c r="AK981" s="11"/>
      <c r="AL981" s="11"/>
      <c r="AM981" s="11"/>
      <c r="AN981" s="11"/>
      <c r="AO981" s="11"/>
      <c r="AP981" s="11"/>
      <c r="AQ981" s="11"/>
      <c r="AR981" s="11"/>
      <c r="AS981" s="11"/>
      <c r="AT981" s="11"/>
      <c r="AU981" s="11"/>
      <c r="AV981" s="11"/>
      <c r="AW981" s="11"/>
      <c r="AX981" s="11"/>
      <c r="AY981" s="11"/>
      <c r="AZ981" s="11"/>
      <c r="BA981" s="11"/>
      <c r="BB981" s="11"/>
      <c r="BC981" s="11"/>
      <c r="BD981" s="11"/>
      <c r="BE981" s="11"/>
      <c r="BF981" s="11"/>
      <c r="BG981" s="11"/>
      <c r="BH981" s="11"/>
      <c r="BI981" s="11"/>
      <c r="BJ981" s="11"/>
      <c r="BK981" s="11"/>
      <c r="BL981" s="11"/>
      <c r="BM981" s="11"/>
      <c r="BN981" s="11"/>
      <c r="BO981" s="11"/>
      <c r="BP981" s="11"/>
      <c r="BQ981" s="11"/>
      <c r="BR981" s="11"/>
      <c r="BS981" s="11"/>
      <c r="BT981" s="11"/>
      <c r="BU981" s="11"/>
      <c r="BV981" s="11"/>
      <c r="BW981" s="11"/>
      <c r="BX981" s="11"/>
      <c r="BY981" s="11"/>
      <c r="BZ981" s="11"/>
      <c r="CA981" s="11"/>
      <c r="CB981" s="11"/>
      <c r="CC981" s="11"/>
      <c r="CD981" s="11"/>
    </row>
    <row r="982" spans="1:82" x14ac:dyDescent="0.2">
      <c r="A982" s="11"/>
      <c r="B982" s="11"/>
      <c r="C982" s="11"/>
      <c r="D982" s="11"/>
      <c r="E982" s="11"/>
      <c r="F982" s="11"/>
      <c r="G982" s="11"/>
      <c r="H982" s="11"/>
      <c r="I982" s="11"/>
      <c r="J982" s="11"/>
      <c r="K982" s="11"/>
      <c r="L982" s="11"/>
      <c r="M982" s="11"/>
      <c r="N982" s="11"/>
      <c r="O982" s="11"/>
      <c r="P982" s="11"/>
      <c r="Q982" s="11"/>
      <c r="R982" s="11"/>
      <c r="S982" s="11"/>
      <c r="T982" s="11"/>
      <c r="U982" s="11"/>
      <c r="V982" s="11"/>
      <c r="W982" s="11"/>
      <c r="X982" s="11"/>
      <c r="Y982" s="11"/>
      <c r="Z982" s="11"/>
      <c r="AA982" s="11"/>
      <c r="AB982" s="11"/>
      <c r="AC982" s="11"/>
      <c r="AD982" s="11"/>
      <c r="AE982" s="11"/>
      <c r="AF982" s="11"/>
      <c r="AG982" s="11"/>
      <c r="AH982" s="11"/>
      <c r="AI982" s="11"/>
      <c r="AJ982" s="11"/>
      <c r="AK982" s="11"/>
      <c r="AL982" s="11"/>
      <c r="AM982" s="11"/>
      <c r="AN982" s="11"/>
      <c r="AO982" s="11"/>
      <c r="AP982" s="11"/>
      <c r="AQ982" s="11"/>
      <c r="AR982" s="11"/>
      <c r="AS982" s="11"/>
      <c r="AT982" s="11"/>
      <c r="AU982" s="11"/>
      <c r="AV982" s="11"/>
      <c r="AW982" s="11"/>
      <c r="AX982" s="11"/>
      <c r="AY982" s="11"/>
      <c r="AZ982" s="11"/>
      <c r="BA982" s="11"/>
      <c r="BB982" s="11"/>
      <c r="BC982" s="11"/>
      <c r="BD982" s="11"/>
      <c r="BE982" s="11"/>
      <c r="BF982" s="11"/>
      <c r="BG982" s="11"/>
      <c r="BH982" s="11"/>
      <c r="BI982" s="11"/>
      <c r="BJ982" s="11"/>
      <c r="BK982" s="11"/>
      <c r="BL982" s="11"/>
      <c r="BM982" s="11"/>
      <c r="BN982" s="11"/>
      <c r="BO982" s="11"/>
      <c r="BP982" s="11"/>
      <c r="BQ982" s="11"/>
      <c r="BR982" s="11"/>
      <c r="BS982" s="11"/>
      <c r="BT982" s="11"/>
      <c r="BU982" s="11"/>
      <c r="BV982" s="11"/>
      <c r="BW982" s="11"/>
      <c r="BX982" s="11"/>
      <c r="BY982" s="11"/>
      <c r="BZ982" s="11"/>
      <c r="CA982" s="11"/>
      <c r="CB982" s="11"/>
      <c r="CC982" s="11"/>
      <c r="CD982" s="11"/>
    </row>
    <row r="983" spans="1:82" x14ac:dyDescent="0.2">
      <c r="A983" s="11"/>
      <c r="B983" s="11"/>
      <c r="C983" s="11"/>
      <c r="D983" s="11"/>
      <c r="E983" s="11"/>
      <c r="F983" s="11"/>
      <c r="G983" s="11"/>
      <c r="H983" s="11"/>
      <c r="I983" s="11"/>
      <c r="J983" s="11"/>
      <c r="K983" s="11"/>
      <c r="L983" s="11"/>
      <c r="M983" s="11"/>
      <c r="N983" s="11"/>
      <c r="O983" s="11"/>
      <c r="P983" s="11"/>
      <c r="Q983" s="11"/>
      <c r="R983" s="11"/>
      <c r="S983" s="11"/>
      <c r="T983" s="11"/>
      <c r="U983" s="11"/>
      <c r="V983" s="11"/>
      <c r="W983" s="11"/>
      <c r="X983" s="11"/>
      <c r="Y983" s="11"/>
      <c r="Z983" s="11"/>
      <c r="AA983" s="11"/>
      <c r="AB983" s="11"/>
      <c r="AC983" s="11"/>
      <c r="AD983" s="11"/>
      <c r="AE983" s="11"/>
      <c r="AF983" s="11"/>
      <c r="AG983" s="11"/>
      <c r="AH983" s="11"/>
      <c r="AI983" s="11"/>
      <c r="AJ983" s="11"/>
      <c r="AK983" s="11"/>
      <c r="AL983" s="11"/>
      <c r="AM983" s="11"/>
      <c r="AN983" s="11"/>
      <c r="AO983" s="11"/>
      <c r="AP983" s="11"/>
      <c r="AQ983" s="11"/>
      <c r="AR983" s="11"/>
      <c r="AS983" s="11"/>
      <c r="AT983" s="11"/>
      <c r="AU983" s="11"/>
      <c r="AV983" s="11"/>
      <c r="AW983" s="11"/>
      <c r="AX983" s="11"/>
      <c r="AY983" s="11"/>
      <c r="AZ983" s="11"/>
      <c r="BA983" s="11"/>
      <c r="BB983" s="11"/>
      <c r="BC983" s="11"/>
      <c r="BD983" s="11"/>
      <c r="BE983" s="11"/>
      <c r="BF983" s="11"/>
      <c r="BG983" s="11"/>
      <c r="BH983" s="11"/>
      <c r="BI983" s="11"/>
      <c r="BJ983" s="11"/>
      <c r="BK983" s="11"/>
      <c r="BL983" s="11"/>
      <c r="BM983" s="11"/>
      <c r="BN983" s="11"/>
      <c r="BO983" s="11"/>
      <c r="BP983" s="11"/>
      <c r="BQ983" s="11"/>
      <c r="BR983" s="11"/>
      <c r="BS983" s="11"/>
      <c r="BT983" s="11"/>
      <c r="BU983" s="11"/>
      <c r="BV983" s="11"/>
      <c r="BW983" s="11"/>
      <c r="BX983" s="11"/>
      <c r="BY983" s="11"/>
      <c r="BZ983" s="11"/>
      <c r="CA983" s="11"/>
      <c r="CB983" s="11"/>
      <c r="CC983" s="11"/>
      <c r="CD983" s="11"/>
    </row>
    <row r="984" spans="1:82" x14ac:dyDescent="0.2">
      <c r="A984" s="11"/>
      <c r="B984" s="11"/>
      <c r="C984" s="11"/>
      <c r="D984" s="11"/>
      <c r="E984" s="11"/>
      <c r="F984" s="11"/>
      <c r="G984" s="11"/>
      <c r="H984" s="11"/>
      <c r="I984" s="11"/>
      <c r="J984" s="11"/>
      <c r="K984" s="11"/>
      <c r="L984" s="11"/>
      <c r="M984" s="11"/>
      <c r="N984" s="11"/>
      <c r="O984" s="11"/>
      <c r="P984" s="11"/>
      <c r="Q984" s="11"/>
      <c r="R984" s="11"/>
      <c r="S984" s="11"/>
      <c r="T984" s="11"/>
      <c r="U984" s="11"/>
      <c r="V984" s="11"/>
      <c r="W984" s="11"/>
      <c r="X984" s="11"/>
      <c r="Y984" s="11"/>
      <c r="Z984" s="11"/>
      <c r="AA984" s="11"/>
      <c r="AB984" s="11"/>
      <c r="AC984" s="11"/>
      <c r="AD984" s="11"/>
      <c r="AE984" s="11"/>
      <c r="AF984" s="11"/>
      <c r="AG984" s="11"/>
      <c r="AH984" s="11"/>
      <c r="AI984" s="11"/>
      <c r="AJ984" s="11"/>
      <c r="AK984" s="11"/>
      <c r="AL984" s="11"/>
      <c r="AM984" s="11"/>
      <c r="AN984" s="11"/>
      <c r="AO984" s="11"/>
      <c r="AP984" s="11"/>
      <c r="AQ984" s="11"/>
      <c r="AR984" s="11"/>
      <c r="AS984" s="11"/>
      <c r="AT984" s="11"/>
      <c r="AU984" s="11"/>
      <c r="AV984" s="11"/>
      <c r="AW984" s="11"/>
      <c r="AX984" s="11"/>
      <c r="AY984" s="11"/>
      <c r="AZ984" s="11"/>
      <c r="BA984" s="11"/>
      <c r="BB984" s="11"/>
      <c r="BC984" s="11"/>
      <c r="BD984" s="11"/>
      <c r="BE984" s="11"/>
      <c r="BF984" s="11"/>
      <c r="BG984" s="11"/>
      <c r="BH984" s="11"/>
      <c r="BI984" s="11"/>
      <c r="BJ984" s="11"/>
      <c r="BK984" s="11"/>
      <c r="BL984" s="11"/>
      <c r="BM984" s="11"/>
      <c r="BN984" s="11"/>
      <c r="BO984" s="11"/>
      <c r="BP984" s="11"/>
      <c r="BQ984" s="11"/>
      <c r="BR984" s="11"/>
      <c r="BS984" s="11"/>
      <c r="BT984" s="11"/>
      <c r="BU984" s="11"/>
      <c r="BV984" s="11"/>
      <c r="BW984" s="11"/>
      <c r="BX984" s="11"/>
      <c r="BY984" s="11"/>
      <c r="BZ984" s="11"/>
      <c r="CA984" s="11"/>
      <c r="CB984" s="11"/>
      <c r="CC984" s="11"/>
      <c r="CD984" s="11"/>
    </row>
    <row r="985" spans="1:82" x14ac:dyDescent="0.2">
      <c r="A985" s="11"/>
      <c r="B985" s="11"/>
      <c r="C985" s="11"/>
      <c r="D985" s="11"/>
      <c r="E985" s="11"/>
      <c r="F985" s="11"/>
      <c r="G985" s="11"/>
      <c r="H985" s="11"/>
      <c r="I985" s="11"/>
      <c r="J985" s="11"/>
      <c r="K985" s="11"/>
      <c r="L985" s="11"/>
      <c r="M985" s="11"/>
      <c r="N985" s="11"/>
      <c r="O985" s="11"/>
      <c r="P985" s="11"/>
      <c r="Q985" s="11"/>
      <c r="R985" s="11"/>
      <c r="S985" s="11"/>
      <c r="T985" s="11"/>
      <c r="U985" s="11"/>
      <c r="V985" s="11"/>
      <c r="W985" s="11"/>
      <c r="X985" s="11"/>
      <c r="Y985" s="11"/>
      <c r="Z985" s="11"/>
      <c r="AA985" s="11"/>
      <c r="AB985" s="11"/>
      <c r="AC985" s="11"/>
      <c r="AD985" s="11"/>
      <c r="AE985" s="11"/>
      <c r="AF985" s="11"/>
      <c r="AG985" s="11"/>
      <c r="AH985" s="11"/>
      <c r="AI985" s="11"/>
      <c r="AJ985" s="11"/>
      <c r="AK985" s="11"/>
      <c r="AL985" s="11"/>
      <c r="AM985" s="11"/>
      <c r="AN985" s="11"/>
      <c r="AO985" s="11"/>
      <c r="AP985" s="11"/>
      <c r="AQ985" s="11"/>
      <c r="AR985" s="11"/>
      <c r="AS985" s="11"/>
      <c r="AT985" s="11"/>
      <c r="AU985" s="11"/>
      <c r="AV985" s="11"/>
      <c r="AW985" s="11"/>
      <c r="AX985" s="11"/>
      <c r="AY985" s="11"/>
      <c r="AZ985" s="11"/>
      <c r="BA985" s="11"/>
      <c r="BB985" s="11"/>
      <c r="BC985" s="11"/>
      <c r="BD985" s="11"/>
      <c r="BE985" s="11"/>
      <c r="BF985" s="11"/>
      <c r="BG985" s="11"/>
      <c r="BH985" s="11"/>
      <c r="BI985" s="11"/>
      <c r="BJ985" s="11"/>
      <c r="BK985" s="11"/>
      <c r="BL985" s="11"/>
      <c r="BM985" s="11"/>
      <c r="BN985" s="11"/>
      <c r="BO985" s="11"/>
      <c r="BP985" s="11"/>
      <c r="BQ985" s="11"/>
      <c r="BR985" s="11"/>
      <c r="BS985" s="11"/>
      <c r="BT985" s="11"/>
      <c r="BU985" s="11"/>
      <c r="BV985" s="11"/>
      <c r="BW985" s="11"/>
      <c r="BX985" s="11"/>
      <c r="BY985" s="11"/>
      <c r="BZ985" s="11"/>
      <c r="CA985" s="11"/>
      <c r="CB985" s="11"/>
      <c r="CC985" s="11"/>
      <c r="CD985" s="11"/>
    </row>
    <row r="986" spans="1:82" x14ac:dyDescent="0.2">
      <c r="A986" s="11"/>
      <c r="B986" s="11"/>
      <c r="C986" s="11"/>
      <c r="D986" s="11"/>
      <c r="E986" s="11"/>
      <c r="F986" s="11"/>
      <c r="G986" s="11"/>
      <c r="H986" s="11"/>
      <c r="I986" s="11"/>
      <c r="J986" s="11"/>
      <c r="K986" s="11"/>
      <c r="L986" s="11"/>
      <c r="M986" s="11"/>
      <c r="N986" s="11"/>
      <c r="O986" s="11"/>
      <c r="P986" s="11"/>
      <c r="Q986" s="11"/>
      <c r="R986" s="11"/>
      <c r="S986" s="11"/>
      <c r="T986" s="11"/>
      <c r="U986" s="11"/>
      <c r="V986" s="11"/>
      <c r="W986" s="11"/>
      <c r="X986" s="11"/>
      <c r="Y986" s="11"/>
      <c r="Z986" s="11"/>
      <c r="AA986" s="11"/>
      <c r="AB986" s="11"/>
      <c r="AC986" s="11"/>
      <c r="AD986" s="11"/>
      <c r="AE986" s="11"/>
      <c r="AF986" s="11"/>
      <c r="AG986" s="11"/>
      <c r="AH986" s="11"/>
      <c r="AI986" s="11"/>
      <c r="AJ986" s="11"/>
      <c r="AK986" s="11"/>
      <c r="AL986" s="11"/>
      <c r="AM986" s="11"/>
      <c r="AN986" s="11"/>
      <c r="AO986" s="11"/>
      <c r="AP986" s="11"/>
      <c r="AQ986" s="11"/>
      <c r="AR986" s="11"/>
      <c r="AS986" s="11"/>
      <c r="AT986" s="11"/>
      <c r="AU986" s="11"/>
      <c r="AV986" s="11"/>
      <c r="AW986" s="11"/>
      <c r="AX986" s="11"/>
      <c r="AY986" s="11"/>
      <c r="AZ986" s="11"/>
      <c r="BA986" s="11"/>
      <c r="BB986" s="11"/>
      <c r="BC986" s="11"/>
      <c r="BD986" s="11"/>
      <c r="BE986" s="11"/>
      <c r="BF986" s="11"/>
      <c r="BG986" s="11"/>
      <c r="BH986" s="11"/>
      <c r="BI986" s="11"/>
      <c r="BJ986" s="11"/>
      <c r="BK986" s="11"/>
      <c r="BL986" s="11"/>
      <c r="BM986" s="11"/>
      <c r="BN986" s="11"/>
      <c r="BO986" s="11"/>
      <c r="BP986" s="11"/>
      <c r="BQ986" s="11"/>
      <c r="BR986" s="11"/>
      <c r="BS986" s="11"/>
      <c r="BT986" s="11"/>
      <c r="BU986" s="11"/>
      <c r="BV986" s="11"/>
      <c r="BW986" s="11"/>
      <c r="BX986" s="11"/>
      <c r="BY986" s="11"/>
      <c r="BZ986" s="11"/>
      <c r="CA986" s="11"/>
      <c r="CB986" s="11"/>
      <c r="CC986" s="11"/>
      <c r="CD986" s="11"/>
    </row>
    <row r="987" spans="1:82" x14ac:dyDescent="0.2">
      <c r="A987" s="11"/>
      <c r="B987" s="11"/>
      <c r="C987" s="11"/>
      <c r="D987" s="11"/>
      <c r="E987" s="11"/>
      <c r="F987" s="11"/>
      <c r="G987" s="11"/>
      <c r="H987" s="11"/>
      <c r="I987" s="11"/>
      <c r="J987" s="11"/>
      <c r="K987" s="11"/>
      <c r="L987" s="11"/>
      <c r="M987" s="11"/>
      <c r="N987" s="11"/>
      <c r="O987" s="11"/>
      <c r="P987" s="11"/>
      <c r="Q987" s="11"/>
      <c r="R987" s="11"/>
      <c r="S987" s="11"/>
      <c r="T987" s="11"/>
      <c r="U987" s="11"/>
      <c r="V987" s="11"/>
      <c r="W987" s="11"/>
      <c r="X987" s="11"/>
      <c r="Y987" s="11"/>
      <c r="Z987" s="11"/>
      <c r="AA987" s="11"/>
      <c r="AB987" s="11"/>
      <c r="AC987" s="11"/>
      <c r="AD987" s="11"/>
      <c r="AE987" s="11"/>
      <c r="AF987" s="11"/>
      <c r="AG987" s="11"/>
      <c r="AH987" s="11"/>
      <c r="AI987" s="11"/>
      <c r="AJ987" s="11"/>
      <c r="AK987" s="11"/>
      <c r="AL987" s="11"/>
      <c r="AM987" s="11"/>
      <c r="AN987" s="11"/>
      <c r="AO987" s="11"/>
      <c r="AP987" s="11"/>
      <c r="AQ987" s="11"/>
      <c r="AR987" s="11"/>
      <c r="AS987" s="11"/>
      <c r="AT987" s="11"/>
      <c r="AU987" s="11"/>
      <c r="AV987" s="11"/>
      <c r="AW987" s="11"/>
      <c r="AX987" s="11"/>
      <c r="AY987" s="11"/>
      <c r="AZ987" s="11"/>
      <c r="BA987" s="11"/>
      <c r="BB987" s="11"/>
      <c r="BC987" s="11"/>
      <c r="BD987" s="11"/>
      <c r="BE987" s="11"/>
      <c r="BF987" s="11"/>
      <c r="BG987" s="11"/>
      <c r="BH987" s="11"/>
      <c r="BI987" s="11"/>
      <c r="BJ987" s="11"/>
      <c r="BK987" s="11"/>
      <c r="BL987" s="11"/>
      <c r="BM987" s="11"/>
      <c r="BN987" s="11"/>
      <c r="BO987" s="11"/>
      <c r="BP987" s="11"/>
      <c r="BQ987" s="11"/>
      <c r="BR987" s="11"/>
      <c r="BS987" s="11"/>
      <c r="BT987" s="11"/>
      <c r="BU987" s="11"/>
      <c r="BV987" s="11"/>
      <c r="BW987" s="11"/>
      <c r="BX987" s="11"/>
      <c r="BY987" s="11"/>
      <c r="BZ987" s="11"/>
      <c r="CA987" s="11"/>
      <c r="CB987" s="11"/>
      <c r="CC987" s="11"/>
      <c r="CD987" s="11"/>
    </row>
    <row r="988" spans="1:82" x14ac:dyDescent="0.2">
      <c r="A988" s="11"/>
      <c r="B988" s="11"/>
      <c r="C988" s="11"/>
      <c r="D988" s="11"/>
      <c r="E988" s="11"/>
      <c r="F988" s="11"/>
      <c r="G988" s="11"/>
      <c r="H988" s="11"/>
      <c r="I988" s="11"/>
      <c r="J988" s="11"/>
      <c r="K988" s="11"/>
      <c r="L988" s="11"/>
      <c r="M988" s="11"/>
      <c r="N988" s="11"/>
      <c r="O988" s="11"/>
      <c r="P988" s="11"/>
      <c r="Q988" s="11"/>
      <c r="R988" s="11"/>
      <c r="S988" s="11"/>
      <c r="T988" s="11"/>
      <c r="U988" s="11"/>
      <c r="V988" s="11"/>
      <c r="W988" s="11"/>
      <c r="X988" s="11"/>
      <c r="Y988" s="11"/>
      <c r="Z988" s="11"/>
      <c r="AA988" s="11"/>
      <c r="AB988" s="11"/>
      <c r="AC988" s="11"/>
      <c r="AD988" s="11"/>
      <c r="AE988" s="11"/>
      <c r="AF988" s="11"/>
      <c r="AG988" s="11"/>
      <c r="AH988" s="11"/>
      <c r="AI988" s="11"/>
      <c r="AJ988" s="11"/>
      <c r="AK988" s="11"/>
      <c r="AL988" s="11"/>
      <c r="AM988" s="11"/>
      <c r="AN988" s="11"/>
      <c r="AO988" s="11"/>
      <c r="AP988" s="11"/>
      <c r="AQ988" s="11"/>
      <c r="AR988" s="11"/>
      <c r="AS988" s="11"/>
      <c r="AT988" s="11"/>
      <c r="AU988" s="11"/>
      <c r="AV988" s="11"/>
      <c r="AW988" s="11"/>
      <c r="AX988" s="11"/>
      <c r="AY988" s="11"/>
      <c r="AZ988" s="11"/>
      <c r="BA988" s="11"/>
      <c r="BB988" s="11"/>
      <c r="BC988" s="11"/>
      <c r="BD988" s="11"/>
      <c r="BE988" s="11"/>
      <c r="BF988" s="11"/>
      <c r="BG988" s="11"/>
      <c r="BH988" s="11"/>
      <c r="BI988" s="11"/>
      <c r="BJ988" s="11"/>
      <c r="BK988" s="11"/>
      <c r="BL988" s="11"/>
      <c r="BM988" s="11"/>
      <c r="BN988" s="11"/>
      <c r="BO988" s="11"/>
      <c r="BP988" s="11"/>
      <c r="BQ988" s="11"/>
      <c r="BR988" s="11"/>
      <c r="BS988" s="11"/>
      <c r="BT988" s="11"/>
      <c r="BU988" s="11"/>
      <c r="BV988" s="11"/>
      <c r="BW988" s="11"/>
      <c r="BX988" s="11"/>
      <c r="BY988" s="11"/>
      <c r="BZ988" s="11"/>
      <c r="CA988" s="11"/>
      <c r="CB988" s="11"/>
      <c r="CC988" s="11"/>
      <c r="CD988" s="11"/>
    </row>
    <row r="989" spans="1:82" x14ac:dyDescent="0.2">
      <c r="A989" s="11"/>
      <c r="B989" s="11"/>
      <c r="C989" s="11"/>
      <c r="D989" s="11"/>
      <c r="E989" s="11"/>
      <c r="F989" s="11"/>
      <c r="G989" s="11"/>
      <c r="H989" s="11"/>
      <c r="I989" s="11"/>
      <c r="J989" s="11"/>
      <c r="K989" s="11"/>
      <c r="L989" s="11"/>
      <c r="M989" s="11"/>
      <c r="N989" s="11"/>
      <c r="O989" s="11"/>
      <c r="P989" s="11"/>
      <c r="Q989" s="11"/>
      <c r="R989" s="11"/>
      <c r="S989" s="11"/>
      <c r="T989" s="11"/>
      <c r="U989" s="11"/>
      <c r="V989" s="11"/>
      <c r="W989" s="11"/>
      <c r="X989" s="11"/>
      <c r="Y989" s="11"/>
      <c r="Z989" s="11"/>
      <c r="AA989" s="11"/>
      <c r="AB989" s="11"/>
      <c r="AC989" s="11"/>
      <c r="AD989" s="11"/>
      <c r="AE989" s="11"/>
      <c r="AF989" s="11"/>
      <c r="AG989" s="11"/>
      <c r="AH989" s="11"/>
      <c r="AI989" s="11"/>
      <c r="AJ989" s="11"/>
      <c r="AK989" s="11"/>
      <c r="AL989" s="11"/>
      <c r="AM989" s="11"/>
      <c r="AN989" s="11"/>
      <c r="AO989" s="11"/>
      <c r="AP989" s="11"/>
      <c r="AQ989" s="11"/>
      <c r="AR989" s="11"/>
      <c r="AS989" s="11"/>
      <c r="AT989" s="11"/>
      <c r="AU989" s="11"/>
      <c r="AV989" s="11"/>
      <c r="AW989" s="11"/>
      <c r="AX989" s="11"/>
      <c r="AY989" s="11"/>
      <c r="AZ989" s="11"/>
      <c r="BA989" s="11"/>
      <c r="BB989" s="11"/>
      <c r="BC989" s="11"/>
      <c r="BD989" s="11"/>
      <c r="BE989" s="11"/>
      <c r="BF989" s="11"/>
      <c r="BG989" s="11"/>
      <c r="BH989" s="11"/>
      <c r="BI989" s="11"/>
      <c r="BJ989" s="11"/>
      <c r="BK989" s="11"/>
      <c r="BL989" s="11"/>
      <c r="BM989" s="11"/>
      <c r="BN989" s="11"/>
      <c r="BO989" s="11"/>
      <c r="BP989" s="11"/>
      <c r="BQ989" s="11"/>
      <c r="BR989" s="11"/>
      <c r="BS989" s="11"/>
      <c r="BT989" s="11"/>
      <c r="BU989" s="11"/>
      <c r="BV989" s="11"/>
      <c r="BW989" s="11"/>
      <c r="BX989" s="11"/>
      <c r="BY989" s="11"/>
      <c r="BZ989" s="11"/>
      <c r="CA989" s="11"/>
      <c r="CB989" s="11"/>
      <c r="CC989" s="11"/>
      <c r="CD989" s="11"/>
    </row>
    <row r="990" spans="1:82" x14ac:dyDescent="0.2">
      <c r="A990" s="11"/>
      <c r="B990" s="11"/>
      <c r="C990" s="11"/>
      <c r="D990" s="11"/>
      <c r="E990" s="11"/>
      <c r="F990" s="11"/>
      <c r="G990" s="11"/>
      <c r="H990" s="11"/>
      <c r="I990" s="11"/>
      <c r="J990" s="11"/>
      <c r="K990" s="11"/>
      <c r="L990" s="11"/>
      <c r="M990" s="11"/>
      <c r="N990" s="11"/>
      <c r="O990" s="11"/>
      <c r="P990" s="11"/>
      <c r="Q990" s="11"/>
      <c r="R990" s="11"/>
      <c r="S990" s="11"/>
      <c r="T990" s="11"/>
      <c r="U990" s="11"/>
      <c r="V990" s="11"/>
      <c r="W990" s="11"/>
      <c r="X990" s="11"/>
      <c r="Y990" s="11"/>
      <c r="Z990" s="11"/>
      <c r="AA990" s="11"/>
      <c r="AB990" s="11"/>
      <c r="AC990" s="11"/>
      <c r="AD990" s="11"/>
      <c r="AE990" s="11"/>
      <c r="AF990" s="11"/>
      <c r="AG990" s="11"/>
      <c r="AH990" s="11"/>
      <c r="AI990" s="11"/>
      <c r="AJ990" s="11"/>
      <c r="AK990" s="11"/>
      <c r="AL990" s="11"/>
      <c r="AM990" s="11"/>
      <c r="AN990" s="11"/>
      <c r="AO990" s="11"/>
      <c r="AP990" s="11"/>
      <c r="AQ990" s="11"/>
      <c r="AR990" s="11"/>
      <c r="AS990" s="11"/>
      <c r="AT990" s="11"/>
      <c r="AU990" s="11"/>
      <c r="AV990" s="11"/>
      <c r="AW990" s="11"/>
      <c r="AX990" s="11"/>
      <c r="AY990" s="11"/>
      <c r="AZ990" s="11"/>
      <c r="BA990" s="11"/>
      <c r="BB990" s="11"/>
      <c r="BC990" s="11"/>
      <c r="BD990" s="11"/>
      <c r="BE990" s="11"/>
      <c r="BF990" s="11"/>
      <c r="BG990" s="11"/>
      <c r="BH990" s="11"/>
      <c r="BI990" s="11"/>
      <c r="BJ990" s="11"/>
      <c r="BK990" s="11"/>
      <c r="BL990" s="11"/>
      <c r="BM990" s="11"/>
      <c r="BN990" s="11"/>
      <c r="BO990" s="11"/>
      <c r="BP990" s="11"/>
      <c r="BQ990" s="11"/>
      <c r="BR990" s="11"/>
      <c r="BS990" s="11"/>
      <c r="BT990" s="11"/>
      <c r="BU990" s="11"/>
      <c r="BV990" s="11"/>
      <c r="BW990" s="11"/>
      <c r="BX990" s="11"/>
      <c r="BY990" s="11"/>
      <c r="BZ990" s="11"/>
      <c r="CA990" s="11"/>
      <c r="CB990" s="11"/>
      <c r="CC990" s="11"/>
      <c r="CD990" s="11"/>
    </row>
    <row r="991" spans="1:82" x14ac:dyDescent="0.2">
      <c r="A991" s="11"/>
      <c r="B991" s="11"/>
      <c r="C991" s="11"/>
      <c r="D991" s="11"/>
      <c r="E991" s="11"/>
      <c r="F991" s="11"/>
      <c r="G991" s="11"/>
      <c r="H991" s="11"/>
      <c r="I991" s="11"/>
      <c r="J991" s="11"/>
      <c r="K991" s="11"/>
      <c r="L991" s="11"/>
      <c r="M991" s="11"/>
      <c r="N991" s="11"/>
      <c r="O991" s="11"/>
      <c r="P991" s="11"/>
      <c r="Q991" s="11"/>
      <c r="R991" s="11"/>
      <c r="S991" s="11"/>
      <c r="T991" s="11"/>
      <c r="U991" s="11"/>
      <c r="V991" s="11"/>
      <c r="W991" s="11"/>
      <c r="X991" s="11"/>
      <c r="Y991" s="11"/>
      <c r="Z991" s="11"/>
      <c r="AA991" s="11"/>
      <c r="AB991" s="11"/>
      <c r="AC991" s="11"/>
      <c r="AD991" s="11"/>
      <c r="AE991" s="11"/>
      <c r="AF991" s="11"/>
      <c r="AG991" s="11"/>
      <c r="AH991" s="11"/>
      <c r="AI991" s="11"/>
      <c r="AJ991" s="11"/>
      <c r="AK991" s="11"/>
      <c r="AL991" s="11"/>
      <c r="AM991" s="11"/>
      <c r="AN991" s="11"/>
      <c r="AO991" s="11"/>
      <c r="AP991" s="11"/>
      <c r="AQ991" s="11"/>
      <c r="AR991" s="11"/>
      <c r="AS991" s="11"/>
      <c r="AT991" s="11"/>
      <c r="AU991" s="11"/>
      <c r="AV991" s="11"/>
      <c r="AW991" s="11"/>
      <c r="AX991" s="11"/>
      <c r="AY991" s="11"/>
      <c r="AZ991" s="11"/>
      <c r="BA991" s="11"/>
      <c r="BB991" s="11"/>
      <c r="BC991" s="11"/>
      <c r="BD991" s="11"/>
      <c r="BE991" s="11"/>
      <c r="BF991" s="11"/>
      <c r="BG991" s="11"/>
      <c r="BH991" s="11"/>
      <c r="BI991" s="11"/>
      <c r="BJ991" s="11"/>
      <c r="BK991" s="11"/>
      <c r="BL991" s="11"/>
      <c r="BM991" s="11"/>
      <c r="BN991" s="11"/>
      <c r="BO991" s="11"/>
      <c r="BP991" s="11"/>
      <c r="BQ991" s="11"/>
      <c r="BR991" s="11"/>
      <c r="BS991" s="11"/>
      <c r="BT991" s="11"/>
      <c r="BU991" s="11"/>
      <c r="BV991" s="11"/>
      <c r="BW991" s="11"/>
      <c r="BX991" s="11"/>
      <c r="BY991" s="11"/>
      <c r="BZ991" s="11"/>
      <c r="CA991" s="11"/>
      <c r="CB991" s="11"/>
      <c r="CC991" s="11"/>
      <c r="CD991" s="11"/>
    </row>
    <row r="992" spans="1:82" x14ac:dyDescent="0.2">
      <c r="A992" s="11"/>
      <c r="B992" s="11"/>
      <c r="C992" s="11"/>
      <c r="D992" s="11"/>
      <c r="E992" s="11"/>
      <c r="F992" s="11"/>
      <c r="G992" s="11"/>
      <c r="H992" s="11"/>
      <c r="I992" s="11"/>
      <c r="J992" s="11"/>
      <c r="K992" s="11"/>
      <c r="L992" s="11"/>
      <c r="M992" s="11"/>
      <c r="N992" s="11"/>
      <c r="O992" s="11"/>
      <c r="P992" s="11"/>
      <c r="Q992" s="11"/>
      <c r="R992" s="11"/>
      <c r="S992" s="11"/>
      <c r="T992" s="11"/>
      <c r="U992" s="11"/>
      <c r="V992" s="11"/>
      <c r="W992" s="11"/>
      <c r="X992" s="11"/>
      <c r="Y992" s="11"/>
      <c r="Z992" s="11"/>
      <c r="AA992" s="11"/>
      <c r="AB992" s="11"/>
      <c r="AC992" s="11"/>
      <c r="AD992" s="11"/>
      <c r="AE992" s="11"/>
      <c r="AF992" s="11"/>
      <c r="AG992" s="11"/>
      <c r="AH992" s="11"/>
      <c r="AI992" s="11"/>
      <c r="AJ992" s="11"/>
      <c r="AK992" s="11"/>
      <c r="AL992" s="11"/>
      <c r="AM992" s="11"/>
      <c r="AN992" s="11"/>
      <c r="AO992" s="11"/>
      <c r="AP992" s="11"/>
      <c r="AQ992" s="11"/>
      <c r="AR992" s="11"/>
      <c r="AS992" s="11"/>
      <c r="AT992" s="11"/>
      <c r="AU992" s="11"/>
      <c r="AV992" s="11"/>
      <c r="AW992" s="11"/>
      <c r="AX992" s="11"/>
      <c r="AY992" s="11"/>
      <c r="AZ992" s="11"/>
      <c r="BA992" s="11"/>
      <c r="BB992" s="11"/>
      <c r="BC992" s="11"/>
      <c r="BD992" s="11"/>
      <c r="BE992" s="11"/>
      <c r="BF992" s="11"/>
      <c r="BG992" s="11"/>
      <c r="BH992" s="11"/>
      <c r="BI992" s="11"/>
      <c r="BJ992" s="11"/>
      <c r="BK992" s="11"/>
      <c r="BL992" s="11"/>
      <c r="BM992" s="11"/>
      <c r="BN992" s="11"/>
      <c r="BO992" s="11"/>
      <c r="BP992" s="11"/>
      <c r="BQ992" s="11"/>
      <c r="BR992" s="11"/>
      <c r="BS992" s="11"/>
      <c r="BT992" s="11"/>
      <c r="BU992" s="11"/>
      <c r="BV992" s="11"/>
      <c r="BW992" s="11"/>
      <c r="BX992" s="11"/>
      <c r="BY992" s="11"/>
      <c r="BZ992" s="11"/>
      <c r="CA992" s="11"/>
      <c r="CB992" s="11"/>
      <c r="CC992" s="11"/>
      <c r="CD992" s="11"/>
    </row>
    <row r="993" spans="1:82" x14ac:dyDescent="0.2">
      <c r="A993" s="11"/>
      <c r="B993" s="11"/>
      <c r="C993" s="11"/>
      <c r="D993" s="11"/>
      <c r="E993" s="11"/>
      <c r="F993" s="11"/>
      <c r="G993" s="11"/>
      <c r="H993" s="11"/>
      <c r="I993" s="11"/>
      <c r="J993" s="11"/>
      <c r="K993" s="11"/>
      <c r="L993" s="11"/>
      <c r="M993" s="11"/>
      <c r="N993" s="11"/>
      <c r="O993" s="11"/>
      <c r="P993" s="11"/>
      <c r="Q993" s="11"/>
      <c r="R993" s="11"/>
      <c r="S993" s="11"/>
      <c r="T993" s="11"/>
      <c r="U993" s="11"/>
      <c r="V993" s="11"/>
      <c r="W993" s="11"/>
      <c r="X993" s="11"/>
      <c r="Y993" s="11"/>
      <c r="Z993" s="11"/>
      <c r="AA993" s="11"/>
      <c r="AB993" s="11"/>
      <c r="AC993" s="11"/>
      <c r="AD993" s="11"/>
      <c r="AE993" s="11"/>
      <c r="AF993" s="11"/>
      <c r="AG993" s="11"/>
      <c r="AH993" s="11"/>
      <c r="AI993" s="11"/>
      <c r="AJ993" s="11"/>
      <c r="AK993" s="11"/>
      <c r="AL993" s="11"/>
      <c r="AM993" s="11"/>
      <c r="AN993" s="11"/>
      <c r="AO993" s="11"/>
      <c r="AP993" s="11"/>
      <c r="AQ993" s="11"/>
      <c r="AR993" s="11"/>
      <c r="AS993" s="11"/>
      <c r="AT993" s="11"/>
      <c r="AU993" s="11"/>
      <c r="AV993" s="11"/>
      <c r="AW993" s="11"/>
      <c r="AX993" s="11"/>
      <c r="AY993" s="11"/>
      <c r="AZ993" s="11"/>
      <c r="BA993" s="11"/>
      <c r="BB993" s="11"/>
      <c r="BC993" s="11"/>
      <c r="BD993" s="11"/>
      <c r="BE993" s="11"/>
      <c r="BF993" s="11"/>
      <c r="BG993" s="11"/>
      <c r="BH993" s="11"/>
      <c r="BI993" s="11"/>
      <c r="BJ993" s="11"/>
      <c r="BK993" s="11"/>
      <c r="BL993" s="11"/>
      <c r="BM993" s="11"/>
      <c r="BN993" s="11"/>
      <c r="BO993" s="11"/>
      <c r="BP993" s="11"/>
      <c r="BQ993" s="11"/>
      <c r="BR993" s="11"/>
      <c r="BS993" s="11"/>
      <c r="BT993" s="11"/>
      <c r="BU993" s="11"/>
      <c r="BV993" s="11"/>
      <c r="BW993" s="11"/>
      <c r="BX993" s="11"/>
      <c r="BY993" s="11"/>
      <c r="BZ993" s="11"/>
      <c r="CA993" s="11"/>
      <c r="CB993" s="11"/>
      <c r="CC993" s="11"/>
      <c r="CD993" s="11"/>
    </row>
    <row r="994" spans="1:82" x14ac:dyDescent="0.2">
      <c r="A994" s="11"/>
      <c r="B994" s="11"/>
      <c r="C994" s="11"/>
      <c r="D994" s="11"/>
      <c r="E994" s="11"/>
      <c r="F994" s="11"/>
      <c r="G994" s="11"/>
      <c r="H994" s="11"/>
      <c r="I994" s="11"/>
      <c r="J994" s="11"/>
      <c r="K994" s="11"/>
      <c r="L994" s="11"/>
      <c r="M994" s="11"/>
      <c r="N994" s="11"/>
      <c r="O994" s="11"/>
      <c r="P994" s="11"/>
      <c r="Q994" s="11"/>
      <c r="R994" s="11"/>
      <c r="S994" s="11"/>
      <c r="T994" s="11"/>
      <c r="U994" s="11"/>
      <c r="V994" s="11"/>
      <c r="W994" s="11"/>
      <c r="X994" s="11"/>
      <c r="Y994" s="11"/>
      <c r="Z994" s="11"/>
      <c r="AA994" s="11"/>
      <c r="AB994" s="11"/>
      <c r="AC994" s="11"/>
      <c r="AD994" s="11"/>
      <c r="AE994" s="11"/>
      <c r="AF994" s="11"/>
      <c r="AG994" s="11"/>
      <c r="AH994" s="11"/>
      <c r="AI994" s="11"/>
      <c r="AJ994" s="11"/>
      <c r="AK994" s="11"/>
      <c r="AL994" s="11"/>
      <c r="AM994" s="11"/>
      <c r="AN994" s="11"/>
      <c r="AO994" s="11"/>
      <c r="AP994" s="11"/>
      <c r="AQ994" s="11"/>
      <c r="AR994" s="11"/>
      <c r="AS994" s="11"/>
      <c r="AT994" s="11"/>
      <c r="AU994" s="11"/>
      <c r="AV994" s="11"/>
      <c r="AW994" s="11"/>
      <c r="AX994" s="11"/>
      <c r="AY994" s="11"/>
      <c r="AZ994" s="11"/>
      <c r="BA994" s="11"/>
      <c r="BB994" s="11"/>
      <c r="BC994" s="11"/>
      <c r="BD994" s="11"/>
      <c r="BE994" s="11"/>
      <c r="BF994" s="11"/>
      <c r="BG994" s="11"/>
      <c r="BH994" s="11"/>
      <c r="BI994" s="11"/>
      <c r="BJ994" s="11"/>
      <c r="BK994" s="11"/>
      <c r="BL994" s="11"/>
      <c r="BM994" s="11"/>
      <c r="BN994" s="11"/>
      <c r="BO994" s="11"/>
      <c r="BP994" s="11"/>
      <c r="BQ994" s="11"/>
      <c r="BR994" s="11"/>
      <c r="BS994" s="11"/>
      <c r="BT994" s="11"/>
      <c r="BU994" s="11"/>
      <c r="BV994" s="11"/>
      <c r="BW994" s="11"/>
      <c r="BX994" s="11"/>
      <c r="BY994" s="11"/>
      <c r="BZ994" s="11"/>
      <c r="CA994" s="11"/>
      <c r="CB994" s="11"/>
      <c r="CC994" s="11"/>
      <c r="CD994" s="11"/>
    </row>
    <row r="995" spans="1:82" x14ac:dyDescent="0.2">
      <c r="A995" s="11"/>
      <c r="B995" s="11"/>
      <c r="C995" s="11"/>
      <c r="D995" s="11"/>
      <c r="E995" s="11"/>
      <c r="F995" s="11"/>
      <c r="G995" s="11"/>
      <c r="H995" s="11"/>
      <c r="I995" s="11"/>
      <c r="J995" s="11"/>
      <c r="K995" s="11"/>
      <c r="L995" s="11"/>
      <c r="M995" s="11"/>
      <c r="N995" s="11"/>
      <c r="O995" s="11"/>
      <c r="P995" s="11"/>
      <c r="Q995" s="11"/>
      <c r="R995" s="11"/>
      <c r="S995" s="11"/>
      <c r="T995" s="11"/>
      <c r="U995" s="11"/>
      <c r="V995" s="11"/>
      <c r="W995" s="11"/>
      <c r="X995" s="11"/>
      <c r="Y995" s="11"/>
      <c r="Z995" s="11"/>
      <c r="AA995" s="11"/>
      <c r="AB995" s="11"/>
      <c r="AC995" s="11"/>
      <c r="AD995" s="11"/>
      <c r="AE995" s="11"/>
      <c r="AF995" s="11"/>
      <c r="AG995" s="11"/>
      <c r="AH995" s="11"/>
      <c r="AI995" s="11"/>
      <c r="AJ995" s="11"/>
      <c r="AK995" s="11"/>
      <c r="AL995" s="11"/>
      <c r="AM995" s="11"/>
      <c r="AN995" s="11"/>
      <c r="AO995" s="11"/>
      <c r="AP995" s="11"/>
      <c r="AQ995" s="11"/>
      <c r="AR995" s="11"/>
      <c r="AS995" s="11"/>
      <c r="AT995" s="11"/>
      <c r="AU995" s="11"/>
      <c r="AV995" s="11"/>
      <c r="AW995" s="11"/>
      <c r="AX995" s="11"/>
      <c r="AY995" s="11"/>
      <c r="AZ995" s="11"/>
      <c r="BA995" s="11"/>
      <c r="BB995" s="11"/>
      <c r="BC995" s="11"/>
      <c r="BD995" s="11"/>
      <c r="BE995" s="11"/>
      <c r="BF995" s="11"/>
      <c r="BG995" s="11"/>
      <c r="BH995" s="11"/>
      <c r="BI995" s="11"/>
      <c r="BJ995" s="11"/>
      <c r="BK995" s="11"/>
      <c r="BL995" s="11"/>
      <c r="BM995" s="11"/>
      <c r="BN995" s="11"/>
      <c r="BO995" s="11"/>
      <c r="BP995" s="11"/>
      <c r="BQ995" s="11"/>
      <c r="BR995" s="11"/>
      <c r="BS995" s="11"/>
      <c r="BT995" s="11"/>
      <c r="BU995" s="11"/>
      <c r="BV995" s="11"/>
      <c r="BW995" s="11"/>
      <c r="BX995" s="11"/>
      <c r="BY995" s="11"/>
      <c r="BZ995" s="11"/>
      <c r="CA995" s="11"/>
      <c r="CB995" s="11"/>
      <c r="CC995" s="11"/>
      <c r="CD995" s="11"/>
    </row>
    <row r="996" spans="1:82" x14ac:dyDescent="0.2">
      <c r="A996" s="11"/>
      <c r="B996" s="11"/>
      <c r="C996" s="11"/>
      <c r="D996" s="11"/>
      <c r="E996" s="11"/>
      <c r="F996" s="11"/>
      <c r="G996" s="11"/>
      <c r="H996" s="11"/>
      <c r="I996" s="11"/>
      <c r="J996" s="11"/>
      <c r="K996" s="11"/>
      <c r="L996" s="11"/>
      <c r="M996" s="11"/>
      <c r="N996" s="11"/>
      <c r="O996" s="11"/>
      <c r="P996" s="11"/>
      <c r="Q996" s="11"/>
      <c r="R996" s="11"/>
      <c r="S996" s="11"/>
      <c r="T996" s="11"/>
      <c r="U996" s="11"/>
      <c r="V996" s="11"/>
      <c r="W996" s="11"/>
      <c r="X996" s="11"/>
      <c r="Y996" s="11"/>
      <c r="Z996" s="11"/>
      <c r="AA996" s="11"/>
      <c r="AB996" s="11"/>
      <c r="AC996" s="11"/>
      <c r="AD996" s="11"/>
      <c r="AE996" s="11"/>
      <c r="AF996" s="11"/>
      <c r="AG996" s="11"/>
      <c r="AH996" s="11"/>
      <c r="AI996" s="11"/>
      <c r="AJ996" s="11"/>
      <c r="AK996" s="11"/>
      <c r="AL996" s="11"/>
      <c r="AM996" s="11"/>
      <c r="AN996" s="11"/>
      <c r="AO996" s="11"/>
      <c r="AP996" s="11"/>
      <c r="AQ996" s="11"/>
      <c r="AR996" s="11"/>
      <c r="AS996" s="11"/>
      <c r="AT996" s="11"/>
      <c r="AU996" s="11"/>
      <c r="AV996" s="11"/>
      <c r="AW996" s="11"/>
      <c r="AX996" s="11"/>
      <c r="AY996" s="11"/>
      <c r="AZ996" s="11"/>
      <c r="BA996" s="11"/>
      <c r="BB996" s="11"/>
      <c r="BC996" s="11"/>
      <c r="BD996" s="11"/>
      <c r="BE996" s="11"/>
      <c r="BF996" s="11"/>
      <c r="BG996" s="11"/>
      <c r="BH996" s="11"/>
      <c r="BI996" s="11"/>
      <c r="BJ996" s="11"/>
      <c r="BK996" s="11"/>
      <c r="BL996" s="11"/>
      <c r="BM996" s="11"/>
      <c r="BN996" s="11"/>
      <c r="BO996" s="11"/>
      <c r="BP996" s="11"/>
      <c r="BQ996" s="11"/>
      <c r="BR996" s="11"/>
      <c r="BS996" s="11"/>
      <c r="BT996" s="11"/>
      <c r="BU996" s="11"/>
      <c r="BV996" s="11"/>
      <c r="BW996" s="11"/>
      <c r="BX996" s="11"/>
      <c r="BY996" s="11"/>
      <c r="BZ996" s="11"/>
      <c r="CA996" s="11"/>
      <c r="CB996" s="11"/>
      <c r="CC996" s="11"/>
      <c r="CD996" s="11"/>
    </row>
    <row r="997" spans="1:82" x14ac:dyDescent="0.2">
      <c r="A997" s="11"/>
      <c r="B997" s="11"/>
      <c r="C997" s="11"/>
      <c r="D997" s="11"/>
      <c r="E997" s="11"/>
      <c r="F997" s="11"/>
      <c r="G997" s="11"/>
      <c r="H997" s="11"/>
      <c r="I997" s="11"/>
      <c r="J997" s="11"/>
      <c r="K997" s="11"/>
      <c r="L997" s="11"/>
      <c r="M997" s="11"/>
      <c r="N997" s="11"/>
      <c r="O997" s="11"/>
      <c r="P997" s="11"/>
      <c r="Q997" s="11"/>
      <c r="R997" s="11"/>
      <c r="S997" s="11"/>
      <c r="T997" s="11"/>
      <c r="U997" s="11"/>
      <c r="V997" s="11"/>
      <c r="W997" s="11"/>
      <c r="X997" s="11"/>
      <c r="Y997" s="11"/>
      <c r="Z997" s="11"/>
      <c r="AA997" s="11"/>
      <c r="AB997" s="11"/>
      <c r="AC997" s="11"/>
      <c r="AD997" s="11"/>
      <c r="AE997" s="11"/>
      <c r="AF997" s="11"/>
      <c r="AG997" s="11"/>
      <c r="AH997" s="11"/>
      <c r="AI997" s="11"/>
      <c r="AJ997" s="11"/>
      <c r="AK997" s="11"/>
      <c r="AL997" s="11"/>
      <c r="AM997" s="11"/>
      <c r="AN997" s="11"/>
      <c r="AO997" s="11"/>
      <c r="AP997" s="11"/>
      <c r="AQ997" s="11"/>
      <c r="AR997" s="11"/>
      <c r="AS997" s="11"/>
      <c r="AT997" s="11"/>
      <c r="AU997" s="11"/>
      <c r="AV997" s="11"/>
      <c r="AW997" s="11"/>
      <c r="AX997" s="11"/>
      <c r="AY997" s="11"/>
      <c r="AZ997" s="11"/>
      <c r="BA997" s="11"/>
      <c r="BB997" s="11"/>
      <c r="BC997" s="11"/>
      <c r="BD997" s="11"/>
      <c r="BE997" s="11"/>
      <c r="BF997" s="11"/>
      <c r="BG997" s="11"/>
      <c r="BH997" s="11"/>
      <c r="BI997" s="11"/>
      <c r="BJ997" s="11"/>
      <c r="BK997" s="11"/>
      <c r="BL997" s="11"/>
      <c r="BM997" s="11"/>
      <c r="BN997" s="11"/>
      <c r="BO997" s="11"/>
      <c r="BP997" s="11"/>
      <c r="BQ997" s="11"/>
      <c r="BR997" s="11"/>
      <c r="BS997" s="11"/>
      <c r="BT997" s="11"/>
      <c r="BU997" s="11"/>
      <c r="BV997" s="11"/>
      <c r="BW997" s="11"/>
      <c r="BX997" s="11"/>
      <c r="BY997" s="11"/>
      <c r="BZ997" s="11"/>
      <c r="CA997" s="11"/>
      <c r="CB997" s="11"/>
      <c r="CC997" s="11"/>
      <c r="CD997" s="11"/>
    </row>
    <row r="998" spans="1:82" x14ac:dyDescent="0.2">
      <c r="A998" s="11"/>
      <c r="B998" s="11"/>
      <c r="C998" s="11"/>
      <c r="D998" s="11"/>
      <c r="E998" s="11"/>
      <c r="F998" s="11"/>
      <c r="G998" s="11"/>
      <c r="H998" s="11"/>
      <c r="I998" s="11"/>
      <c r="J998" s="11"/>
      <c r="K998" s="11"/>
      <c r="L998" s="11"/>
      <c r="M998" s="11"/>
      <c r="N998" s="11"/>
      <c r="O998" s="11"/>
      <c r="P998" s="11"/>
      <c r="Q998" s="11"/>
      <c r="R998" s="11"/>
      <c r="S998" s="11"/>
      <c r="T998" s="11"/>
      <c r="U998" s="11"/>
      <c r="V998" s="11"/>
      <c r="W998" s="11"/>
      <c r="X998" s="11"/>
      <c r="Y998" s="11"/>
      <c r="Z998" s="11"/>
      <c r="AA998" s="11"/>
      <c r="AB998" s="11"/>
      <c r="AC998" s="11"/>
      <c r="AD998" s="11"/>
      <c r="AE998" s="11"/>
      <c r="AF998" s="11"/>
      <c r="AG998" s="11"/>
      <c r="AH998" s="11"/>
      <c r="AI998" s="11"/>
      <c r="AJ998" s="11"/>
      <c r="AK998" s="11"/>
      <c r="AL998" s="11"/>
      <c r="AM998" s="11"/>
      <c r="AN998" s="11"/>
      <c r="AO998" s="11"/>
      <c r="AP998" s="11"/>
      <c r="AQ998" s="11"/>
      <c r="AR998" s="11"/>
      <c r="AS998" s="11"/>
      <c r="AT998" s="11"/>
      <c r="AU998" s="11"/>
      <c r="AV998" s="11"/>
      <c r="AW998" s="11"/>
      <c r="AX998" s="11"/>
      <c r="AY998" s="11"/>
      <c r="AZ998" s="11"/>
      <c r="BA998" s="11"/>
      <c r="BB998" s="11"/>
      <c r="BC998" s="11"/>
      <c r="BD998" s="11"/>
      <c r="BE998" s="11"/>
      <c r="BF998" s="11"/>
      <c r="BG998" s="11"/>
      <c r="BH998" s="11"/>
      <c r="BI998" s="11"/>
      <c r="BJ998" s="11"/>
      <c r="BK998" s="11"/>
      <c r="BL998" s="11"/>
      <c r="BM998" s="11"/>
      <c r="BN998" s="11"/>
      <c r="BO998" s="11"/>
      <c r="BP998" s="11"/>
      <c r="BQ998" s="11"/>
      <c r="BR998" s="11"/>
      <c r="BS998" s="11"/>
      <c r="BT998" s="11"/>
      <c r="BU998" s="11"/>
      <c r="BV998" s="11"/>
      <c r="BW998" s="11"/>
      <c r="BX998" s="11"/>
      <c r="BY998" s="11"/>
      <c r="BZ998" s="11"/>
      <c r="CA998" s="11"/>
      <c r="CB998" s="11"/>
      <c r="CC998" s="11"/>
      <c r="CD998" s="11"/>
    </row>
    <row r="999" spans="1:82" x14ac:dyDescent="0.2">
      <c r="A999" s="11"/>
      <c r="B999" s="11"/>
      <c r="C999" s="11"/>
      <c r="D999" s="11"/>
      <c r="E999" s="11"/>
      <c r="F999" s="11"/>
      <c r="G999" s="11"/>
      <c r="H999" s="11"/>
      <c r="I999" s="11"/>
      <c r="J999" s="11"/>
      <c r="K999" s="11"/>
      <c r="L999" s="11"/>
      <c r="M999" s="11"/>
      <c r="N999" s="11"/>
      <c r="O999" s="11"/>
      <c r="P999" s="11"/>
      <c r="Q999" s="11"/>
      <c r="R999" s="11"/>
      <c r="S999" s="11"/>
      <c r="T999" s="11"/>
      <c r="U999" s="11"/>
      <c r="V999" s="11"/>
      <c r="W999" s="11"/>
      <c r="X999" s="11"/>
      <c r="Y999" s="11"/>
      <c r="Z999" s="11"/>
      <c r="AA999" s="11"/>
      <c r="AB999" s="11"/>
      <c r="AC999" s="11"/>
      <c r="AD999" s="11"/>
      <c r="AE999" s="11"/>
      <c r="AF999" s="11"/>
      <c r="AG999" s="11"/>
      <c r="AH999" s="11"/>
      <c r="AI999" s="11"/>
      <c r="AJ999" s="11"/>
      <c r="AK999" s="11"/>
      <c r="AL999" s="11"/>
      <c r="AM999" s="11"/>
      <c r="AN999" s="11"/>
      <c r="AO999" s="11"/>
      <c r="AP999" s="11"/>
      <c r="AQ999" s="11"/>
      <c r="AR999" s="11"/>
      <c r="AS999" s="11"/>
      <c r="AT999" s="11"/>
      <c r="AU999" s="11"/>
      <c r="AV999" s="11"/>
      <c r="AW999" s="11"/>
      <c r="AX999" s="11"/>
      <c r="AY999" s="11"/>
      <c r="AZ999" s="11"/>
      <c r="BA999" s="11"/>
      <c r="BB999" s="11"/>
      <c r="BC999" s="11"/>
      <c r="BD999" s="11"/>
      <c r="BE999" s="11"/>
      <c r="BF999" s="11"/>
      <c r="BG999" s="11"/>
      <c r="BH999" s="11"/>
      <c r="BI999" s="11"/>
      <c r="BJ999" s="11"/>
      <c r="BK999" s="11"/>
      <c r="BL999" s="11"/>
      <c r="BM999" s="11"/>
      <c r="BN999" s="11"/>
      <c r="BO999" s="11"/>
      <c r="BP999" s="11"/>
      <c r="BQ999" s="11"/>
      <c r="BR999" s="11"/>
      <c r="BS999" s="11"/>
      <c r="BT999" s="11"/>
      <c r="BU999" s="11"/>
      <c r="BV999" s="11"/>
      <c r="BW999" s="11"/>
      <c r="BX999" s="11"/>
      <c r="BY999" s="11"/>
      <c r="BZ999" s="11"/>
      <c r="CA999" s="11"/>
      <c r="CB999" s="11"/>
      <c r="CC999" s="11"/>
      <c r="CD999" s="11"/>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516A2-AEC9-4CBA-9232-94FB16C2F89E}">
  <dimension ref="A1:T5929"/>
  <sheetViews>
    <sheetView showGridLines="0" workbookViewId="0"/>
  </sheetViews>
  <sheetFormatPr defaultColWidth="9.140625" defaultRowHeight="12.75" x14ac:dyDescent="0.25"/>
  <cols>
    <col min="1" max="1" width="7" style="23" customWidth="1"/>
    <col min="2" max="2" width="30.85546875" style="23" customWidth="1"/>
    <col min="3" max="4" width="17.7109375" style="23" customWidth="1"/>
    <col min="5" max="5" width="6.28515625" style="23" customWidth="1"/>
    <col min="6" max="6" width="8.7109375" style="23" customWidth="1"/>
    <col min="7" max="8" width="6.28515625" style="23" customWidth="1"/>
    <col min="9" max="9" width="9.140625" style="23" customWidth="1"/>
    <col min="10" max="10" width="11" style="23" customWidth="1"/>
    <col min="11" max="11" width="7.5703125" style="23" customWidth="1"/>
    <col min="12" max="12" width="59.7109375" style="23" customWidth="1"/>
    <col min="13" max="14" width="9.140625" style="23"/>
    <col min="15" max="15" width="11.5703125" style="23" customWidth="1"/>
    <col min="16" max="16" width="14.5703125" style="23" customWidth="1"/>
    <col min="17" max="17" width="10.85546875" style="23" customWidth="1"/>
    <col min="18" max="18" width="11.5703125" style="23" customWidth="1"/>
    <col min="19" max="16384" width="9.140625" style="23"/>
  </cols>
  <sheetData>
    <row r="1" spans="1:20" x14ac:dyDescent="0.25">
      <c r="A1" s="23" t="s">
        <v>11202</v>
      </c>
    </row>
    <row r="3" spans="1:20" ht="27" customHeight="1" x14ac:dyDescent="0.25">
      <c r="G3" s="147" t="s">
        <v>11201</v>
      </c>
    </row>
    <row r="4" spans="1:20" ht="27" customHeight="1" x14ac:dyDescent="0.25"/>
    <row r="5" spans="1:20" ht="27" customHeight="1" x14ac:dyDescent="0.3">
      <c r="I5" s="146" t="s">
        <v>11200</v>
      </c>
    </row>
    <row r="6" spans="1:20" ht="27" customHeight="1" x14ac:dyDescent="0.3">
      <c r="J6" s="146" t="s">
        <v>11199</v>
      </c>
    </row>
    <row r="7" spans="1:20" ht="27" customHeight="1" x14ac:dyDescent="0.3">
      <c r="K7" s="146" t="s">
        <v>11198</v>
      </c>
    </row>
    <row r="8" spans="1:20" ht="27" customHeight="1" x14ac:dyDescent="0.25"/>
    <row r="9" spans="1:20" ht="32.1" customHeight="1" x14ac:dyDescent="0.25">
      <c r="A9" s="145" t="s">
        <v>11197</v>
      </c>
      <c r="B9" s="145" t="s">
        <v>11196</v>
      </c>
      <c r="C9" s="144" t="s">
        <v>11195</v>
      </c>
      <c r="D9" s="140" t="s">
        <v>11194</v>
      </c>
      <c r="E9" s="140" t="s">
        <v>31</v>
      </c>
      <c r="F9" s="144" t="s">
        <v>11193</v>
      </c>
      <c r="G9" s="143" t="s">
        <v>11192</v>
      </c>
      <c r="H9" s="143" t="s">
        <v>11191</v>
      </c>
      <c r="I9" s="142" t="s">
        <v>11190</v>
      </c>
      <c r="J9" s="141" t="s">
        <v>11189</v>
      </c>
      <c r="K9" s="140" t="s">
        <v>10187</v>
      </c>
      <c r="L9" s="139" t="s">
        <v>11188</v>
      </c>
      <c r="M9" s="138" t="s">
        <v>11187</v>
      </c>
      <c r="N9" s="138" t="s">
        <v>11186</v>
      </c>
      <c r="O9" s="138" t="s">
        <v>3</v>
      </c>
      <c r="P9" s="138" t="s">
        <v>4</v>
      </c>
      <c r="Q9" s="138" t="s">
        <v>5</v>
      </c>
      <c r="R9" s="137" t="s">
        <v>11185</v>
      </c>
      <c r="S9" s="137" t="s">
        <v>1543</v>
      </c>
      <c r="T9" s="137" t="s">
        <v>8</v>
      </c>
    </row>
    <row r="10" spans="1:20" ht="12.75" customHeight="1" x14ac:dyDescent="0.2">
      <c r="A10" s="24">
        <v>1</v>
      </c>
      <c r="B10" s="134"/>
      <c r="C10" s="39" t="s">
        <v>11183</v>
      </c>
      <c r="D10" s="39" t="s">
        <v>1902</v>
      </c>
      <c r="E10" s="39" t="str">
        <f>IF(AND(LEN(NICAP[[#This Row],[State or      Country]])=2,NICAP[[#This Row],[State or      Country]]&lt;&gt;"UK"),"US","Other")</f>
        <v>Other</v>
      </c>
      <c r="F10" s="79">
        <v>8</v>
      </c>
      <c r="G10" s="37"/>
      <c r="H10" s="37"/>
      <c r="I10" s="37"/>
      <c r="J10" s="37"/>
      <c r="K10" s="37" t="str">
        <f>IF(LEFT(NICAP[[#This Row],[Date]],1)=0,"Y","N")</f>
        <v>N</v>
      </c>
      <c r="L10" s="36" t="s">
        <v>11184</v>
      </c>
      <c r="M10" s="136" t="str">
        <f>IF(LEFT(NICAP[[#This Row],[Date]],1)=0,"Y","N")</f>
        <v>N</v>
      </c>
      <c r="N10" s="136"/>
      <c r="O10" s="36" t="str">
        <f>LEFT(NICAP[[#This Row],[Date]],4)</f>
        <v/>
      </c>
      <c r="P10" s="36" t="str">
        <f>MID(NICAP[[#This Row],[Date]],5,2)</f>
        <v/>
      </c>
      <c r="Q10" s="136" t="str">
        <f>RIGHT(NICAP[[#This Row],[Date]],2)</f>
        <v/>
      </c>
      <c r="R10" s="135"/>
      <c r="S10" s="24" t="str">
        <f t="shared" ref="S10:S73" si="0">IF(E10="US",D10,"")</f>
        <v/>
      </c>
      <c r="T10" s="24" t="str">
        <f t="shared" ref="T10:T73" si="1">IF(E10="US","US",D10)</f>
        <v>Belgium</v>
      </c>
    </row>
    <row r="11" spans="1:20" ht="12.75" customHeight="1" x14ac:dyDescent="0.2">
      <c r="A11" s="35">
        <v>2</v>
      </c>
      <c r="B11" s="134"/>
      <c r="C11" s="39" t="s">
        <v>11183</v>
      </c>
      <c r="D11" s="39" t="s">
        <v>9438</v>
      </c>
      <c r="E11" s="39" t="str">
        <f>IF(AND(LEN(NICAP[[#This Row],[State or      Country]])=2,NICAP[[#This Row],[State or      Country]]&lt;&gt;"UK"),"US","Other")</f>
        <v>Other</v>
      </c>
      <c r="F11" s="79">
        <v>8</v>
      </c>
      <c r="G11" s="41"/>
      <c r="H11" s="41"/>
      <c r="I11" s="41"/>
      <c r="J11" s="41"/>
      <c r="K11" s="41"/>
      <c r="L11" s="36" t="s">
        <v>11182</v>
      </c>
      <c r="M11" s="36" t="str">
        <f>IF(LEFT(NICAP[[#This Row],[Date]],1)=0,"Y","N")</f>
        <v>N</v>
      </c>
      <c r="N11" s="36"/>
      <c r="O11" s="36" t="str">
        <f>LEFT(NICAP[[#This Row],[Date]],4)</f>
        <v/>
      </c>
      <c r="P11" s="36" t="str">
        <f>MID(NICAP[[#This Row],[Date]],5,2)</f>
        <v/>
      </c>
      <c r="Q11" s="36" t="str">
        <f>RIGHT(NICAP[[#This Row],[Date]],2)</f>
        <v/>
      </c>
      <c r="R11" s="132"/>
      <c r="S11" s="35" t="str">
        <f t="shared" si="0"/>
        <v/>
      </c>
      <c r="T11" s="24" t="str">
        <f t="shared" si="1"/>
        <v>Unknown</v>
      </c>
    </row>
    <row r="12" spans="1:20" ht="27.75" customHeight="1" x14ac:dyDescent="0.2">
      <c r="A12" s="35">
        <v>3</v>
      </c>
      <c r="B12" s="66">
        <v>18600806</v>
      </c>
      <c r="C12" s="44" t="s">
        <v>6900</v>
      </c>
      <c r="D12" s="44" t="s">
        <v>2098</v>
      </c>
      <c r="E12" s="44" t="str">
        <f>IF(AND(LEN(NICAP[[#This Row],[State or      Country]])=2,NICAP[[#This Row],[State or      Country]]&lt;&gt;"UK"),"US","Other")</f>
        <v>US</v>
      </c>
      <c r="F12" s="74">
        <v>1</v>
      </c>
      <c r="G12" s="41"/>
      <c r="H12" s="41"/>
      <c r="I12" s="41"/>
      <c r="J12" s="41"/>
      <c r="K12" s="41"/>
      <c r="L12" s="42" t="s">
        <v>11181</v>
      </c>
      <c r="M12" s="42" t="str">
        <f>IF(LEFT(NICAP[[#This Row],[Date]],1)=0,"Y","N")</f>
        <v>N</v>
      </c>
      <c r="N12" s="42"/>
      <c r="O12" s="36" t="str">
        <f>LEFT(NICAP[[#This Row],[Date]],4)</f>
        <v>1860</v>
      </c>
      <c r="P12" s="36" t="str">
        <f>MID(NICAP[[#This Row],[Date]],5,2)</f>
        <v>08</v>
      </c>
      <c r="Q12" s="42" t="str">
        <f>RIGHT(NICAP[[#This Row],[Date]],2)</f>
        <v>06</v>
      </c>
      <c r="R12" s="132"/>
      <c r="S12" s="35" t="str">
        <f t="shared" si="0"/>
        <v>VA</v>
      </c>
      <c r="T12" s="24" t="str">
        <f t="shared" si="1"/>
        <v>US</v>
      </c>
    </row>
    <row r="13" spans="1:20" ht="42.75" customHeight="1" x14ac:dyDescent="0.2">
      <c r="A13" s="35">
        <v>4</v>
      </c>
      <c r="B13" s="67">
        <v>18680700</v>
      </c>
      <c r="C13" s="50" t="s">
        <v>11180</v>
      </c>
      <c r="D13" s="50" t="s">
        <v>2263</v>
      </c>
      <c r="E13" s="50" t="str">
        <f>IF(AND(LEN(NICAP[[#This Row],[State or      Country]])=2,NICAP[[#This Row],[State or      Country]]&lt;&gt;"UK"),"US","Other")</f>
        <v>Other</v>
      </c>
      <c r="F13" s="75">
        <v>2</v>
      </c>
      <c r="G13" s="48"/>
      <c r="H13" s="48"/>
      <c r="I13" s="48"/>
      <c r="J13" s="48"/>
      <c r="K13" s="48"/>
      <c r="L13" s="42" t="s">
        <v>11179</v>
      </c>
      <c r="M13" s="42" t="str">
        <f>IF(LEFT(NICAP[[#This Row],[Date]],1)=0,"Y","N")</f>
        <v>N</v>
      </c>
      <c r="N13" s="42"/>
      <c r="O13" s="36" t="str">
        <f>LEFT(NICAP[[#This Row],[Date]],4)</f>
        <v>1868</v>
      </c>
      <c r="P13" s="36" t="str">
        <f>MID(NICAP[[#This Row],[Date]],5,2)</f>
        <v>07</v>
      </c>
      <c r="Q13" s="42" t="str">
        <f>RIGHT(NICAP[[#This Row],[Date]],2)</f>
        <v>00</v>
      </c>
      <c r="R13" s="132"/>
      <c r="S13" s="35" t="str">
        <f t="shared" si="0"/>
        <v/>
      </c>
      <c r="T13" s="24" t="str">
        <f t="shared" si="1"/>
        <v>Chile</v>
      </c>
    </row>
    <row r="14" spans="1:20" ht="57" customHeight="1" x14ac:dyDescent="0.2">
      <c r="A14" s="35">
        <v>5</v>
      </c>
      <c r="B14" s="67">
        <v>18721207</v>
      </c>
      <c r="C14" s="50" t="s">
        <v>11178</v>
      </c>
      <c r="D14" s="50" t="s">
        <v>1802</v>
      </c>
      <c r="E14" s="50" t="str">
        <f>IF(AND(LEN(NICAP[[#This Row],[State or      Country]])=2,NICAP[[#This Row],[State or      Country]]&lt;&gt;"UK"),"US","Other")</f>
        <v>Other</v>
      </c>
      <c r="F14" s="75">
        <v>2</v>
      </c>
      <c r="G14" s="48"/>
      <c r="H14" s="48"/>
      <c r="I14" s="48"/>
      <c r="J14" s="48"/>
      <c r="K14" s="48"/>
      <c r="L14" s="42" t="s">
        <v>11177</v>
      </c>
      <c r="M14" s="42" t="str">
        <f>IF(LEFT(NICAP[[#This Row],[Date]],1)=0,"Y","N")</f>
        <v>N</v>
      </c>
      <c r="N14" s="42"/>
      <c r="O14" s="36" t="str">
        <f>LEFT(NICAP[[#This Row],[Date]],4)</f>
        <v>1872</v>
      </c>
      <c r="P14" s="36" t="str">
        <f>MID(NICAP[[#This Row],[Date]],5,2)</f>
        <v>12</v>
      </c>
      <c r="Q14" s="42" t="str">
        <f>RIGHT(NICAP[[#This Row],[Date]],2)</f>
        <v>07</v>
      </c>
      <c r="R14" s="132"/>
      <c r="S14" s="35" t="str">
        <f t="shared" si="0"/>
        <v/>
      </c>
      <c r="T14" s="24" t="str">
        <f t="shared" si="1"/>
        <v>UK</v>
      </c>
    </row>
    <row r="15" spans="1:20" ht="41.25" customHeight="1" x14ac:dyDescent="0.2">
      <c r="A15" s="35">
        <v>6</v>
      </c>
      <c r="B15" s="67">
        <v>18770000</v>
      </c>
      <c r="C15" s="50" t="s">
        <v>1980</v>
      </c>
      <c r="D15" s="50" t="s">
        <v>1802</v>
      </c>
      <c r="E15" s="50" t="str">
        <f>IF(AND(LEN(NICAP[[#This Row],[State or      Country]])=2,NICAP[[#This Row],[State or      Country]]&lt;&gt;"UK"),"US","Other")</f>
        <v>Other</v>
      </c>
      <c r="F15" s="75">
        <v>1</v>
      </c>
      <c r="G15" s="48"/>
      <c r="H15" s="48"/>
      <c r="I15" s="48"/>
      <c r="J15" s="48"/>
      <c r="K15" s="48"/>
      <c r="L15" s="42" t="s">
        <v>11176</v>
      </c>
      <c r="M15" s="42" t="str">
        <f>IF(LEFT(NICAP[[#This Row],[Date]],1)=0,"Y","N")</f>
        <v>N</v>
      </c>
      <c r="N15" s="42"/>
      <c r="O15" s="36" t="str">
        <f>LEFT(NICAP[[#This Row],[Date]],4)</f>
        <v>1877</v>
      </c>
      <c r="P15" s="36" t="str">
        <f>MID(NICAP[[#This Row],[Date]],5,2)</f>
        <v>00</v>
      </c>
      <c r="Q15" s="42" t="str">
        <f>RIGHT(NICAP[[#This Row],[Date]],2)</f>
        <v>00</v>
      </c>
      <c r="R15" s="132"/>
      <c r="S15" s="35" t="str">
        <f t="shared" si="0"/>
        <v/>
      </c>
      <c r="T15" s="24" t="str">
        <f t="shared" si="1"/>
        <v>UK</v>
      </c>
    </row>
    <row r="16" spans="1:20" ht="27.75" customHeight="1" x14ac:dyDescent="0.2">
      <c r="A16" s="35">
        <v>7</v>
      </c>
      <c r="B16" s="66">
        <v>18790515</v>
      </c>
      <c r="C16" s="44" t="s">
        <v>2348</v>
      </c>
      <c r="D16" s="44" t="s">
        <v>11175</v>
      </c>
      <c r="E16" s="44" t="str">
        <f>IF(AND(LEN(NICAP[[#This Row],[State or      Country]])=2,NICAP[[#This Row],[State or      Country]]&lt;&gt;"UK"),"US","Other")</f>
        <v>Other</v>
      </c>
      <c r="F16" s="74">
        <v>2</v>
      </c>
      <c r="G16" s="41"/>
      <c r="H16" s="41"/>
      <c r="I16" s="41"/>
      <c r="J16" s="41"/>
      <c r="K16" s="41"/>
      <c r="L16" s="42" t="s">
        <v>11174</v>
      </c>
      <c r="M16" s="42" t="str">
        <f>IF(LEFT(NICAP[[#This Row],[Date]],1)=0,"Y","N")</f>
        <v>N</v>
      </c>
      <c r="N16" s="42"/>
      <c r="O16" s="36" t="str">
        <f>LEFT(NICAP[[#This Row],[Date]],4)</f>
        <v>1879</v>
      </c>
      <c r="P16" s="36" t="str">
        <f>MID(NICAP[[#This Row],[Date]],5,2)</f>
        <v>05</v>
      </c>
      <c r="Q16" s="42" t="str">
        <f>RIGHT(NICAP[[#This Row],[Date]],2)</f>
        <v>15</v>
      </c>
      <c r="R16" s="132"/>
      <c r="S16" s="35" t="str">
        <f t="shared" si="0"/>
        <v/>
      </c>
      <c r="T16" s="24" t="str">
        <f t="shared" si="1"/>
        <v>Persian Gulf</v>
      </c>
    </row>
    <row r="17" spans="1:20" ht="42" customHeight="1" x14ac:dyDescent="0.2">
      <c r="A17" s="35">
        <v>8</v>
      </c>
      <c r="B17" s="67">
        <v>18800000</v>
      </c>
      <c r="C17" s="50" t="s">
        <v>2226</v>
      </c>
      <c r="D17" s="50" t="s">
        <v>1802</v>
      </c>
      <c r="E17" s="50" t="str">
        <f>IF(AND(LEN(NICAP[[#This Row],[State or      Country]])=2,NICAP[[#This Row],[State or      Country]]&lt;&gt;"UK"),"US","Other")</f>
        <v>Other</v>
      </c>
      <c r="F17" s="75">
        <v>7</v>
      </c>
      <c r="G17" s="48"/>
      <c r="H17" s="48"/>
      <c r="I17" s="48"/>
      <c r="J17" s="48"/>
      <c r="K17" s="48"/>
      <c r="L17" s="42" t="s">
        <v>11173</v>
      </c>
      <c r="M17" s="42" t="str">
        <f>IF(LEFT(NICAP[[#This Row],[Date]],1)=0,"Y","N")</f>
        <v>N</v>
      </c>
      <c r="N17" s="42"/>
      <c r="O17" s="36" t="str">
        <f>LEFT(NICAP[[#This Row],[Date]],4)</f>
        <v>1880</v>
      </c>
      <c r="P17" s="36" t="str">
        <f>MID(NICAP[[#This Row],[Date]],5,2)</f>
        <v>00</v>
      </c>
      <c r="Q17" s="42" t="str">
        <f>RIGHT(NICAP[[#This Row],[Date]],2)</f>
        <v>00</v>
      </c>
      <c r="R17" s="132"/>
      <c r="S17" s="35" t="str">
        <f t="shared" si="0"/>
        <v/>
      </c>
      <c r="T17" s="24" t="str">
        <f t="shared" si="1"/>
        <v>UK</v>
      </c>
    </row>
    <row r="18" spans="1:20" ht="42" customHeight="1" x14ac:dyDescent="0.2">
      <c r="A18" s="35">
        <v>9</v>
      </c>
      <c r="B18" s="67">
        <v>18800000</v>
      </c>
      <c r="C18" s="50" t="s">
        <v>11172</v>
      </c>
      <c r="D18" s="50" t="s">
        <v>2990</v>
      </c>
      <c r="E18" s="50" t="str">
        <f>IF(AND(LEN(NICAP[[#This Row],[State or      Country]])=2,NICAP[[#This Row],[State or      Country]]&lt;&gt;"UK"),"US","Other")</f>
        <v>Other</v>
      </c>
      <c r="F18" s="75">
        <v>2</v>
      </c>
      <c r="G18" s="48"/>
      <c r="H18" s="48"/>
      <c r="I18" s="48"/>
      <c r="J18" s="48"/>
      <c r="K18" s="48"/>
      <c r="L18" s="42" t="s">
        <v>11171</v>
      </c>
      <c r="M18" s="42" t="str">
        <f>IF(LEFT(NICAP[[#This Row],[Date]],1)=0,"Y","N")</f>
        <v>N</v>
      </c>
      <c r="N18" s="42"/>
      <c r="O18" s="36" t="str">
        <f>LEFT(NICAP[[#This Row],[Date]],4)</f>
        <v>1880</v>
      </c>
      <c r="P18" s="36" t="str">
        <f>MID(NICAP[[#This Row],[Date]],5,2)</f>
        <v>00</v>
      </c>
      <c r="Q18" s="42" t="str">
        <f>RIGHT(NICAP[[#This Row],[Date]],2)</f>
        <v>00</v>
      </c>
      <c r="R18" s="132"/>
      <c r="S18" s="35" t="str">
        <f t="shared" si="0"/>
        <v/>
      </c>
      <c r="T18" s="24" t="str">
        <f t="shared" si="1"/>
        <v>Venezuela</v>
      </c>
    </row>
    <row r="19" spans="1:20" ht="56.25" customHeight="1" x14ac:dyDescent="0.2">
      <c r="A19" s="35">
        <v>10</v>
      </c>
      <c r="B19" s="67">
        <v>18800326</v>
      </c>
      <c r="C19" s="50" t="s">
        <v>11170</v>
      </c>
      <c r="D19" s="50" t="s">
        <v>2122</v>
      </c>
      <c r="E19" s="50" t="str">
        <f>IF(AND(LEN(NICAP[[#This Row],[State or      Country]])=2,NICAP[[#This Row],[State or      Country]]&lt;&gt;"UK"),"US","Other")</f>
        <v>US</v>
      </c>
      <c r="F19" s="75">
        <v>2</v>
      </c>
      <c r="G19" s="48"/>
      <c r="H19" s="48"/>
      <c r="I19" s="48"/>
      <c r="J19" s="48"/>
      <c r="K19" s="48"/>
      <c r="L19" s="42" t="s">
        <v>11169</v>
      </c>
      <c r="M19" s="42" t="str">
        <f>IF(LEFT(NICAP[[#This Row],[Date]],1)=0,"Y","N")</f>
        <v>N</v>
      </c>
      <c r="N19" s="42"/>
      <c r="O19" s="36" t="str">
        <f>LEFT(NICAP[[#This Row],[Date]],4)</f>
        <v>1880</v>
      </c>
      <c r="P19" s="36" t="str">
        <f>MID(NICAP[[#This Row],[Date]],5,2)</f>
        <v>03</v>
      </c>
      <c r="Q19" s="42" t="str">
        <f>RIGHT(NICAP[[#This Row],[Date]],2)</f>
        <v>26</v>
      </c>
      <c r="R19" s="132"/>
      <c r="S19" s="35" t="str">
        <f t="shared" si="0"/>
        <v>NM</v>
      </c>
      <c r="T19" s="24" t="str">
        <f t="shared" si="1"/>
        <v>US</v>
      </c>
    </row>
    <row r="20" spans="1:20" ht="42" customHeight="1" x14ac:dyDescent="0.2">
      <c r="A20" s="35">
        <v>11</v>
      </c>
      <c r="B20" s="67">
        <v>18810611</v>
      </c>
      <c r="C20" s="50" t="s">
        <v>11168</v>
      </c>
      <c r="D20" s="50" t="s">
        <v>1793</v>
      </c>
      <c r="E20" s="50" t="str">
        <f>IF(AND(LEN(NICAP[[#This Row],[State or      Country]])=2,NICAP[[#This Row],[State or      Country]]&lt;&gt;"UK"),"US","Other")</f>
        <v>US</v>
      </c>
      <c r="F20" s="75">
        <v>1</v>
      </c>
      <c r="G20" s="48"/>
      <c r="H20" s="48"/>
      <c r="I20" s="48"/>
      <c r="J20" s="48"/>
      <c r="K20" s="48"/>
      <c r="L20" s="42" t="s">
        <v>11167</v>
      </c>
      <c r="M20" s="42" t="str">
        <f>IF(LEFT(NICAP[[#This Row],[Date]],1)=0,"Y","N")</f>
        <v>N</v>
      </c>
      <c r="N20" s="42"/>
      <c r="O20" s="36" t="str">
        <f>LEFT(NICAP[[#This Row],[Date]],4)</f>
        <v>1881</v>
      </c>
      <c r="P20" s="36" t="str">
        <f>MID(NICAP[[#This Row],[Date]],5,2)</f>
        <v>06</v>
      </c>
      <c r="Q20" s="42" t="str">
        <f>RIGHT(NICAP[[#This Row],[Date]],2)</f>
        <v>11</v>
      </c>
      <c r="R20" s="132"/>
      <c r="S20" s="35" t="str">
        <f t="shared" si="0"/>
        <v>AU</v>
      </c>
      <c r="T20" s="24" t="str">
        <f t="shared" si="1"/>
        <v>US</v>
      </c>
    </row>
    <row r="21" spans="1:20" ht="27" customHeight="1" x14ac:dyDescent="0.2">
      <c r="A21" s="35">
        <v>12</v>
      </c>
      <c r="B21" s="66">
        <v>18840703</v>
      </c>
      <c r="C21" s="44" t="s">
        <v>10183</v>
      </c>
      <c r="D21" s="44" t="s">
        <v>1758</v>
      </c>
      <c r="E21" s="44" t="str">
        <f>IF(AND(LEN(NICAP[[#This Row],[State or      Country]])=2,NICAP[[#This Row],[State or      Country]]&lt;&gt;"UK"),"US","Other")</f>
        <v>US</v>
      </c>
      <c r="F21" s="74">
        <v>2</v>
      </c>
      <c r="G21" s="41"/>
      <c r="H21" s="41"/>
      <c r="I21" s="41"/>
      <c r="J21" s="41"/>
      <c r="K21" s="41"/>
      <c r="L21" s="42" t="s">
        <v>11166</v>
      </c>
      <c r="M21" s="42" t="str">
        <f>IF(LEFT(NICAP[[#This Row],[Date]],1)=0,"Y","N")</f>
        <v>N</v>
      </c>
      <c r="N21" s="42"/>
      <c r="O21" s="36" t="str">
        <f>LEFT(NICAP[[#This Row],[Date]],4)</f>
        <v>1884</v>
      </c>
      <c r="P21" s="36" t="str">
        <f>MID(NICAP[[#This Row],[Date]],5,2)</f>
        <v>07</v>
      </c>
      <c r="Q21" s="42" t="str">
        <f>RIGHT(NICAP[[#This Row],[Date]],2)</f>
        <v>03</v>
      </c>
      <c r="R21" s="132"/>
      <c r="S21" s="35" t="str">
        <f t="shared" si="0"/>
        <v>NY</v>
      </c>
      <c r="T21" s="24" t="str">
        <f t="shared" si="1"/>
        <v>US</v>
      </c>
    </row>
    <row r="22" spans="1:20" ht="56.25" customHeight="1" x14ac:dyDescent="0.2">
      <c r="A22" s="35">
        <v>13</v>
      </c>
      <c r="B22" s="67">
        <v>18851102</v>
      </c>
      <c r="C22" s="50" t="s">
        <v>11165</v>
      </c>
      <c r="D22" s="50" t="s">
        <v>2371</v>
      </c>
      <c r="E22" s="50" t="str">
        <f>IF(AND(LEN(NICAP[[#This Row],[State or      Country]])=2,NICAP[[#This Row],[State or      Country]]&lt;&gt;"UK"),"US","Other")</f>
        <v>Other</v>
      </c>
      <c r="F22" s="75">
        <v>2</v>
      </c>
      <c r="G22" s="48"/>
      <c r="H22" s="48"/>
      <c r="I22" s="48"/>
      <c r="J22" s="48"/>
      <c r="K22" s="48"/>
      <c r="L22" s="42" t="s">
        <v>11164</v>
      </c>
      <c r="M22" s="42" t="str">
        <f>IF(LEFT(NICAP[[#This Row],[Date]],1)=0,"Y","N")</f>
        <v>N</v>
      </c>
      <c r="N22" s="42"/>
      <c r="O22" s="36" t="str">
        <f>LEFT(NICAP[[#This Row],[Date]],4)</f>
        <v>1885</v>
      </c>
      <c r="P22" s="36" t="str">
        <f>MID(NICAP[[#This Row],[Date]],5,2)</f>
        <v>11</v>
      </c>
      <c r="Q22" s="42" t="str">
        <f>RIGHT(NICAP[[#This Row],[Date]],2)</f>
        <v>02</v>
      </c>
      <c r="R22" s="132"/>
      <c r="S22" s="35" t="str">
        <f t="shared" si="0"/>
        <v/>
      </c>
      <c r="T22" s="24" t="str">
        <f t="shared" si="1"/>
        <v>Turkey</v>
      </c>
    </row>
    <row r="23" spans="1:20" ht="57" customHeight="1" x14ac:dyDescent="0.2">
      <c r="A23" s="35">
        <v>14</v>
      </c>
      <c r="B23" s="67">
        <v>18861024</v>
      </c>
      <c r="C23" s="50" t="s">
        <v>11163</v>
      </c>
      <c r="D23" s="50" t="s">
        <v>2990</v>
      </c>
      <c r="E23" s="50" t="str">
        <f>IF(AND(LEN(NICAP[[#This Row],[State or      Country]])=2,NICAP[[#This Row],[State or      Country]]&lt;&gt;"UK"),"US","Other")</f>
        <v>Other</v>
      </c>
      <c r="F23" s="75">
        <v>2</v>
      </c>
      <c r="G23" s="48"/>
      <c r="H23" s="48"/>
      <c r="I23" s="48"/>
      <c r="J23" s="48"/>
      <c r="K23" s="48"/>
      <c r="L23" s="42" t="s">
        <v>11162</v>
      </c>
      <c r="M23" s="42" t="str">
        <f>IF(LEFT(NICAP[[#This Row],[Date]],1)=0,"Y","N")</f>
        <v>N</v>
      </c>
      <c r="N23" s="42"/>
      <c r="O23" s="36" t="str">
        <f>LEFT(NICAP[[#This Row],[Date]],4)</f>
        <v>1886</v>
      </c>
      <c r="P23" s="36" t="str">
        <f>MID(NICAP[[#This Row],[Date]],5,2)</f>
        <v>10</v>
      </c>
      <c r="Q23" s="42" t="str">
        <f>RIGHT(NICAP[[#This Row],[Date]],2)</f>
        <v>24</v>
      </c>
      <c r="R23" s="132"/>
      <c r="S23" s="35" t="str">
        <f t="shared" si="0"/>
        <v/>
      </c>
      <c r="T23" s="24" t="str">
        <f t="shared" si="1"/>
        <v>Venezuela</v>
      </c>
    </row>
    <row r="24" spans="1:20" ht="57" customHeight="1" x14ac:dyDescent="0.2">
      <c r="A24" s="35">
        <v>15</v>
      </c>
      <c r="B24" s="67">
        <v>18871112</v>
      </c>
      <c r="C24" s="50" t="s">
        <v>11161</v>
      </c>
      <c r="D24" s="50" t="s">
        <v>1727</v>
      </c>
      <c r="E24" s="50" t="str">
        <f>IF(AND(LEN(NICAP[[#This Row],[State or      Country]])=2,NICAP[[#This Row],[State or      Country]]&lt;&gt;"UK"),"US","Other")</f>
        <v>Other</v>
      </c>
      <c r="F24" s="75">
        <v>2</v>
      </c>
      <c r="G24" s="48"/>
      <c r="H24" s="48"/>
      <c r="I24" s="48"/>
      <c r="J24" s="48"/>
      <c r="K24" s="48"/>
      <c r="L24" s="42" t="s">
        <v>11160</v>
      </c>
      <c r="M24" s="42" t="str">
        <f>IF(LEFT(NICAP[[#This Row],[Date]],1)=0,"Y","N")</f>
        <v>N</v>
      </c>
      <c r="N24" s="42"/>
      <c r="O24" s="36" t="str">
        <f>LEFT(NICAP[[#This Row],[Date]],4)</f>
        <v>1887</v>
      </c>
      <c r="P24" s="36" t="str">
        <f>MID(NICAP[[#This Row],[Date]],5,2)</f>
        <v>11</v>
      </c>
      <c r="Q24" s="42" t="str">
        <f>RIGHT(NICAP[[#This Row],[Date]],2)</f>
        <v>12</v>
      </c>
      <c r="R24" s="132"/>
      <c r="S24" s="35" t="str">
        <f t="shared" si="0"/>
        <v/>
      </c>
      <c r="T24" s="24" t="str">
        <f t="shared" si="1"/>
        <v>Atlantic Ocean</v>
      </c>
    </row>
    <row r="25" spans="1:20" ht="42.75" customHeight="1" x14ac:dyDescent="0.2">
      <c r="A25" s="35">
        <v>16</v>
      </c>
      <c r="B25" s="130">
        <v>18960000</v>
      </c>
      <c r="C25" s="50" t="s">
        <v>11159</v>
      </c>
      <c r="D25" s="50" t="s">
        <v>11158</v>
      </c>
      <c r="E25" s="50" t="str">
        <f>IF(AND(LEN(NICAP[[#This Row],[State or      Country]])=2,NICAP[[#This Row],[State or      Country]]&lt;&gt;"UK"),"US","Other")</f>
        <v>Other</v>
      </c>
      <c r="F25" s="75">
        <v>7</v>
      </c>
      <c r="G25" s="48"/>
      <c r="H25" s="48"/>
      <c r="I25" s="48"/>
      <c r="J25" s="48"/>
      <c r="K25" s="48"/>
      <c r="L25" s="36" t="s">
        <v>11157</v>
      </c>
      <c r="M25" s="36" t="str">
        <f>IF(LEFT(NICAP[[#This Row],[Date]],1)=0,"Y","N")</f>
        <v>N</v>
      </c>
      <c r="N25" s="36"/>
      <c r="O25" s="36" t="str">
        <f>LEFT(NICAP[[#This Row],[Date]],4)</f>
        <v>1896</v>
      </c>
      <c r="P25" s="36" t="str">
        <f>MID(NICAP[[#This Row],[Date]],5,2)</f>
        <v>00</v>
      </c>
      <c r="Q25" s="36" t="str">
        <f>RIGHT(NICAP[[#This Row],[Date]],2)</f>
        <v>00</v>
      </c>
      <c r="R25" s="132"/>
      <c r="S25" s="35" t="str">
        <f t="shared" si="0"/>
        <v/>
      </c>
      <c r="T25" s="24" t="str">
        <f t="shared" si="1"/>
        <v>Swiss Alps</v>
      </c>
    </row>
    <row r="26" spans="1:20" ht="42" customHeight="1" x14ac:dyDescent="0.2">
      <c r="A26" s="35">
        <v>17</v>
      </c>
      <c r="B26" s="130">
        <v>18970326</v>
      </c>
      <c r="C26" s="50" t="s">
        <v>1753</v>
      </c>
      <c r="D26" s="50" t="s">
        <v>1752</v>
      </c>
      <c r="E26" s="50" t="str">
        <f>IF(AND(LEN(NICAP[[#This Row],[State or      Country]])=2,NICAP[[#This Row],[State or      Country]]&lt;&gt;"UK"),"US","Other")</f>
        <v>US</v>
      </c>
      <c r="F26" s="75">
        <v>5</v>
      </c>
      <c r="G26" s="48"/>
      <c r="H26" s="48"/>
      <c r="I26" s="48"/>
      <c r="J26" s="48"/>
      <c r="K26" s="48"/>
      <c r="L26" s="42" t="s">
        <v>11156</v>
      </c>
      <c r="M26" s="42" t="str">
        <f>IF(LEFT(NICAP[[#This Row],[Date]],1)=0,"Y","N")</f>
        <v>N</v>
      </c>
      <c r="N26" s="42"/>
      <c r="O26" s="36" t="str">
        <f>LEFT(NICAP[[#This Row],[Date]],4)</f>
        <v>1897</v>
      </c>
      <c r="P26" s="36" t="str">
        <f>MID(NICAP[[#This Row],[Date]],5,2)</f>
        <v>03</v>
      </c>
      <c r="Q26" s="42" t="str">
        <f>RIGHT(NICAP[[#This Row],[Date]],2)</f>
        <v>26</v>
      </c>
      <c r="R26" s="132"/>
      <c r="S26" s="35" t="str">
        <f t="shared" si="0"/>
        <v>IA</v>
      </c>
      <c r="T26" s="24" t="str">
        <f t="shared" si="1"/>
        <v>US</v>
      </c>
    </row>
    <row r="27" spans="1:20" ht="57" customHeight="1" x14ac:dyDescent="0.2">
      <c r="A27" s="35">
        <v>18</v>
      </c>
      <c r="B27" s="130">
        <v>18970328</v>
      </c>
      <c r="C27" s="50" t="s">
        <v>3072</v>
      </c>
      <c r="D27" s="50" t="s">
        <v>2180</v>
      </c>
      <c r="E27" s="50" t="str">
        <f>IF(AND(LEN(NICAP[[#This Row],[State or      Country]])=2,NICAP[[#This Row],[State or      Country]]&lt;&gt;"UK"),"US","Other")</f>
        <v>US</v>
      </c>
      <c r="F27" s="75">
        <v>2</v>
      </c>
      <c r="G27" s="48"/>
      <c r="H27" s="48"/>
      <c r="I27" s="48"/>
      <c r="J27" s="48"/>
      <c r="K27" s="48"/>
      <c r="L27" s="36" t="s">
        <v>11155</v>
      </c>
      <c r="M27" s="36" t="str">
        <f>IF(LEFT(NICAP[[#This Row],[Date]],1)=0,"Y","N")</f>
        <v>N</v>
      </c>
      <c r="N27" s="36"/>
      <c r="O27" s="36" t="str">
        <f>LEFT(NICAP[[#This Row],[Date]],4)</f>
        <v>1897</v>
      </c>
      <c r="P27" s="36" t="str">
        <f>MID(NICAP[[#This Row],[Date]],5,2)</f>
        <v>03</v>
      </c>
      <c r="Q27" s="36" t="str">
        <f>RIGHT(NICAP[[#This Row],[Date]],2)</f>
        <v>28</v>
      </c>
      <c r="R27" s="132"/>
      <c r="S27" s="35" t="str">
        <f t="shared" si="0"/>
        <v>NE</v>
      </c>
      <c r="T27" s="24" t="str">
        <f t="shared" si="1"/>
        <v>US</v>
      </c>
    </row>
    <row r="28" spans="1:20" ht="41.25" customHeight="1" x14ac:dyDescent="0.2">
      <c r="A28" s="35">
        <v>19</v>
      </c>
      <c r="B28" s="130">
        <v>18970401</v>
      </c>
      <c r="C28" s="50" t="s">
        <v>11154</v>
      </c>
      <c r="D28" s="50" t="s">
        <v>2260</v>
      </c>
      <c r="E28" s="50" t="str">
        <f>IF(AND(LEN(NICAP[[#This Row],[State or      Country]])=2,NICAP[[#This Row],[State or      Country]]&lt;&gt;"UK"),"US","Other")</f>
        <v>US</v>
      </c>
      <c r="F28" s="75">
        <v>2</v>
      </c>
      <c r="G28" s="48"/>
      <c r="H28" s="48"/>
      <c r="I28" s="48"/>
      <c r="J28" s="48"/>
      <c r="K28" s="48"/>
      <c r="L28" s="42" t="s">
        <v>11153</v>
      </c>
      <c r="M28" s="42" t="str">
        <f>IF(LEFT(NICAP[[#This Row],[Date]],1)=0,"Y","N")</f>
        <v>N</v>
      </c>
      <c r="N28" s="42"/>
      <c r="O28" s="36" t="str">
        <f>LEFT(NICAP[[#This Row],[Date]],4)</f>
        <v>1897</v>
      </c>
      <c r="P28" s="36" t="str">
        <f>MID(NICAP[[#This Row],[Date]],5,2)</f>
        <v>04</v>
      </c>
      <c r="Q28" s="42" t="str">
        <f>RIGHT(NICAP[[#This Row],[Date]],2)</f>
        <v>01</v>
      </c>
      <c r="R28" s="132"/>
      <c r="S28" s="35" t="str">
        <f t="shared" si="0"/>
        <v>KS</v>
      </c>
      <c r="T28" s="24" t="str">
        <f t="shared" si="1"/>
        <v>US</v>
      </c>
    </row>
    <row r="29" spans="1:20" ht="57" customHeight="1" x14ac:dyDescent="0.2">
      <c r="A29" s="35">
        <v>20</v>
      </c>
      <c r="B29" s="130">
        <v>18970412</v>
      </c>
      <c r="C29" s="50" t="s">
        <v>11152</v>
      </c>
      <c r="D29" s="50" t="s">
        <v>1670</v>
      </c>
      <c r="E29" s="50" t="str">
        <f>IF(AND(LEN(NICAP[[#This Row],[State or      Country]])=2,NICAP[[#This Row],[State or      Country]]&lt;&gt;"UK"),"US","Other")</f>
        <v>US</v>
      </c>
      <c r="F29" s="75">
        <v>2</v>
      </c>
      <c r="G29" s="48"/>
      <c r="H29" s="48"/>
      <c r="I29" s="48"/>
      <c r="J29" s="48"/>
      <c r="K29" s="48"/>
      <c r="L29" s="36" t="s">
        <v>11151</v>
      </c>
      <c r="M29" s="36" t="str">
        <f>IF(LEFT(NICAP[[#This Row],[Date]],1)=0,"Y","N")</f>
        <v>N</v>
      </c>
      <c r="N29" s="36"/>
      <c r="O29" s="36" t="str">
        <f>LEFT(NICAP[[#This Row],[Date]],4)</f>
        <v>1897</v>
      </c>
      <c r="P29" s="36" t="str">
        <f>MID(NICAP[[#This Row],[Date]],5,2)</f>
        <v>04</v>
      </c>
      <c r="Q29" s="36" t="str">
        <f>RIGHT(NICAP[[#This Row],[Date]],2)</f>
        <v>12</v>
      </c>
      <c r="R29" s="132"/>
      <c r="S29" s="35" t="str">
        <f t="shared" si="0"/>
        <v>IL</v>
      </c>
      <c r="T29" s="24" t="str">
        <f t="shared" si="1"/>
        <v>US</v>
      </c>
    </row>
    <row r="30" spans="1:20" ht="86.25" customHeight="1" x14ac:dyDescent="0.2">
      <c r="A30" s="35">
        <v>21</v>
      </c>
      <c r="B30" s="130">
        <v>18970412</v>
      </c>
      <c r="C30" s="50" t="s">
        <v>11150</v>
      </c>
      <c r="D30" s="50" t="s">
        <v>1670</v>
      </c>
      <c r="E30" s="50" t="str">
        <f>IF(AND(LEN(NICAP[[#This Row],[State or      Country]])=2,NICAP[[#This Row],[State or      Country]]&lt;&gt;"UK"),"US","Other")</f>
        <v>US</v>
      </c>
      <c r="F30" s="75">
        <v>2</v>
      </c>
      <c r="G30" s="48"/>
      <c r="H30" s="48"/>
      <c r="I30" s="48"/>
      <c r="J30" s="48"/>
      <c r="K30" s="48"/>
      <c r="L30" s="36" t="s">
        <v>11149</v>
      </c>
      <c r="M30" s="36" t="str">
        <f>IF(LEFT(NICAP[[#This Row],[Date]],1)=0,"Y","N")</f>
        <v>N</v>
      </c>
      <c r="N30" s="36"/>
      <c r="O30" s="36" t="str">
        <f>LEFT(NICAP[[#This Row],[Date]],4)</f>
        <v>1897</v>
      </c>
      <c r="P30" s="36" t="str">
        <f>MID(NICAP[[#This Row],[Date]],5,2)</f>
        <v>04</v>
      </c>
      <c r="Q30" s="36" t="str">
        <f>RIGHT(NICAP[[#This Row],[Date]],2)</f>
        <v>12</v>
      </c>
      <c r="R30" s="132"/>
      <c r="S30" s="35" t="str">
        <f t="shared" si="0"/>
        <v>IL</v>
      </c>
      <c r="T30" s="24" t="str">
        <f t="shared" si="1"/>
        <v>US</v>
      </c>
    </row>
    <row r="31" spans="1:20" ht="87" customHeight="1" x14ac:dyDescent="0.2">
      <c r="A31" s="35">
        <v>22</v>
      </c>
      <c r="B31" s="130">
        <v>18970412</v>
      </c>
      <c r="C31" s="50" t="s">
        <v>11150</v>
      </c>
      <c r="D31" s="50" t="s">
        <v>1670</v>
      </c>
      <c r="E31" s="50" t="str">
        <f>IF(AND(LEN(NICAP[[#This Row],[State or      Country]])=2,NICAP[[#This Row],[State or      Country]]&lt;&gt;"UK"),"US","Other")</f>
        <v>US</v>
      </c>
      <c r="F31" s="75">
        <v>6</v>
      </c>
      <c r="G31" s="48"/>
      <c r="H31" s="48"/>
      <c r="I31" s="48"/>
      <c r="J31" s="48"/>
      <c r="K31" s="48"/>
      <c r="L31" s="36" t="s">
        <v>11149</v>
      </c>
      <c r="M31" s="36" t="str">
        <f>IF(LEFT(NICAP[[#This Row],[Date]],1)=0,"Y","N")</f>
        <v>N</v>
      </c>
      <c r="N31" s="36"/>
      <c r="O31" s="36" t="str">
        <f>LEFT(NICAP[[#This Row],[Date]],4)</f>
        <v>1897</v>
      </c>
      <c r="P31" s="36" t="str">
        <f>MID(NICAP[[#This Row],[Date]],5,2)</f>
        <v>04</v>
      </c>
      <c r="Q31" s="36" t="str">
        <f>RIGHT(NICAP[[#This Row],[Date]],2)</f>
        <v>12</v>
      </c>
      <c r="R31" s="132"/>
      <c r="S31" s="35" t="str">
        <f t="shared" si="0"/>
        <v>IL</v>
      </c>
      <c r="T31" s="24" t="str">
        <f t="shared" si="1"/>
        <v>US</v>
      </c>
    </row>
    <row r="32" spans="1:20" ht="56.25" customHeight="1" x14ac:dyDescent="0.2">
      <c r="A32" s="35">
        <v>23</v>
      </c>
      <c r="B32" s="130">
        <v>18970414</v>
      </c>
      <c r="C32" s="50" t="s">
        <v>11148</v>
      </c>
      <c r="D32" s="50" t="s">
        <v>1787</v>
      </c>
      <c r="E32" s="50" t="str">
        <f>IF(AND(LEN(NICAP[[#This Row],[State or      Country]])=2,NICAP[[#This Row],[State or      Country]]&lt;&gt;"UK"),"US","Other")</f>
        <v>US</v>
      </c>
      <c r="F32" s="75">
        <v>2</v>
      </c>
      <c r="G32" s="48"/>
      <c r="H32" s="48"/>
      <c r="I32" s="48"/>
      <c r="J32" s="48"/>
      <c r="K32" s="48"/>
      <c r="L32" s="36" t="s">
        <v>11147</v>
      </c>
      <c r="M32" s="36" t="str">
        <f>IF(LEFT(NICAP[[#This Row],[Date]],1)=0,"Y","N")</f>
        <v>N</v>
      </c>
      <c r="N32" s="36"/>
      <c r="O32" s="36" t="str">
        <f>LEFT(NICAP[[#This Row],[Date]],4)</f>
        <v>1897</v>
      </c>
      <c r="P32" s="36" t="str">
        <f>MID(NICAP[[#This Row],[Date]],5,2)</f>
        <v>04</v>
      </c>
      <c r="Q32" s="36" t="str">
        <f>RIGHT(NICAP[[#This Row],[Date]],2)</f>
        <v>14</v>
      </c>
      <c r="R32" s="132"/>
      <c r="S32" s="35" t="str">
        <f t="shared" si="0"/>
        <v>IN</v>
      </c>
      <c r="T32" s="24" t="str">
        <f t="shared" si="1"/>
        <v>US</v>
      </c>
    </row>
    <row r="33" spans="1:20" ht="57.75" customHeight="1" x14ac:dyDescent="0.2">
      <c r="A33" s="35">
        <v>24</v>
      </c>
      <c r="B33" s="130">
        <v>18970414</v>
      </c>
      <c r="C33" s="50" t="s">
        <v>11148</v>
      </c>
      <c r="D33" s="50" t="s">
        <v>1787</v>
      </c>
      <c r="E33" s="50" t="str">
        <f>IF(AND(LEN(NICAP[[#This Row],[State or      Country]])=2,NICAP[[#This Row],[State or      Country]]&lt;&gt;"UK"),"US","Other")</f>
        <v>US</v>
      </c>
      <c r="F33" s="75">
        <v>4</v>
      </c>
      <c r="G33" s="48"/>
      <c r="H33" s="48"/>
      <c r="I33" s="48"/>
      <c r="J33" s="48"/>
      <c r="K33" s="48"/>
      <c r="L33" s="36" t="s">
        <v>11147</v>
      </c>
      <c r="M33" s="36" t="str">
        <f>IF(LEFT(NICAP[[#This Row],[Date]],1)=0,"Y","N")</f>
        <v>N</v>
      </c>
      <c r="N33" s="36"/>
      <c r="O33" s="36" t="str">
        <f>LEFT(NICAP[[#This Row],[Date]],4)</f>
        <v>1897</v>
      </c>
      <c r="P33" s="36" t="str">
        <f>MID(NICAP[[#This Row],[Date]],5,2)</f>
        <v>04</v>
      </c>
      <c r="Q33" s="36" t="str">
        <f>RIGHT(NICAP[[#This Row],[Date]],2)</f>
        <v>14</v>
      </c>
      <c r="R33" s="132"/>
      <c r="S33" s="35" t="str">
        <f t="shared" si="0"/>
        <v>IN</v>
      </c>
      <c r="T33" s="24" t="str">
        <f t="shared" si="1"/>
        <v>US</v>
      </c>
    </row>
    <row r="34" spans="1:20" ht="57" customHeight="1" x14ac:dyDescent="0.2">
      <c r="A34" s="35">
        <v>25</v>
      </c>
      <c r="B34" s="130">
        <v>18970414</v>
      </c>
      <c r="C34" s="50" t="s">
        <v>11148</v>
      </c>
      <c r="D34" s="50" t="s">
        <v>1787</v>
      </c>
      <c r="E34" s="50" t="str">
        <f>IF(AND(LEN(NICAP[[#This Row],[State or      Country]])=2,NICAP[[#This Row],[State or      Country]]&lt;&gt;"UK"),"US","Other")</f>
        <v>US</v>
      </c>
      <c r="F34" s="75">
        <v>7</v>
      </c>
      <c r="G34" s="48"/>
      <c r="H34" s="48"/>
      <c r="I34" s="48"/>
      <c r="J34" s="48"/>
      <c r="K34" s="48"/>
      <c r="L34" s="36" t="s">
        <v>11147</v>
      </c>
      <c r="M34" s="36" t="str">
        <f>IF(LEFT(NICAP[[#This Row],[Date]],1)=0,"Y","N")</f>
        <v>N</v>
      </c>
      <c r="N34" s="36"/>
      <c r="O34" s="36" t="str">
        <f>LEFT(NICAP[[#This Row],[Date]],4)</f>
        <v>1897</v>
      </c>
      <c r="P34" s="36" t="str">
        <f>MID(NICAP[[#This Row],[Date]],5,2)</f>
        <v>04</v>
      </c>
      <c r="Q34" s="36" t="str">
        <f>RIGHT(NICAP[[#This Row],[Date]],2)</f>
        <v>14</v>
      </c>
      <c r="R34" s="132"/>
      <c r="S34" s="35" t="str">
        <f t="shared" si="0"/>
        <v>IN</v>
      </c>
      <c r="T34" s="24" t="str">
        <f t="shared" si="1"/>
        <v>US</v>
      </c>
    </row>
    <row r="35" spans="1:20" ht="42" customHeight="1" x14ac:dyDescent="0.2">
      <c r="A35" s="35">
        <v>26</v>
      </c>
      <c r="B35" s="130">
        <v>18970414</v>
      </c>
      <c r="C35" s="50" t="s">
        <v>2384</v>
      </c>
      <c r="D35" s="50" t="s">
        <v>1694</v>
      </c>
      <c r="E35" s="50" t="str">
        <f>IF(AND(LEN(NICAP[[#This Row],[State or      Country]])=2,NICAP[[#This Row],[State or      Country]]&lt;&gt;"UK"),"US","Other")</f>
        <v>US</v>
      </c>
      <c r="F35" s="75">
        <v>2</v>
      </c>
      <c r="G35" s="48"/>
      <c r="H35" s="48"/>
      <c r="I35" s="48"/>
      <c r="J35" s="48"/>
      <c r="K35" s="48"/>
      <c r="L35" s="42" t="s">
        <v>11146</v>
      </c>
      <c r="M35" s="42" t="str">
        <f>IF(LEFT(NICAP[[#This Row],[Date]],1)=0,"Y","N")</f>
        <v>N</v>
      </c>
      <c r="N35" s="42"/>
      <c r="O35" s="36" t="str">
        <f>LEFT(NICAP[[#This Row],[Date]],4)</f>
        <v>1897</v>
      </c>
      <c r="P35" s="36" t="str">
        <f>MID(NICAP[[#This Row],[Date]],5,2)</f>
        <v>04</v>
      </c>
      <c r="Q35" s="42" t="str">
        <f>RIGHT(NICAP[[#This Row],[Date]],2)</f>
        <v>14</v>
      </c>
      <c r="R35" s="132"/>
      <c r="S35" s="35" t="str">
        <f t="shared" si="0"/>
        <v>OH</v>
      </c>
      <c r="T35" s="24" t="str">
        <f t="shared" si="1"/>
        <v>US</v>
      </c>
    </row>
    <row r="36" spans="1:20" ht="87" customHeight="1" x14ac:dyDescent="0.2">
      <c r="A36" s="35">
        <v>27</v>
      </c>
      <c r="B36" s="130">
        <v>18970415</v>
      </c>
      <c r="C36" s="50" t="s">
        <v>11145</v>
      </c>
      <c r="D36" s="50" t="s">
        <v>1752</v>
      </c>
      <c r="E36" s="50" t="str">
        <f>IF(AND(LEN(NICAP[[#This Row],[State or      Country]])=2,NICAP[[#This Row],[State or      Country]]&lt;&gt;"UK"),"US","Other")</f>
        <v>US</v>
      </c>
      <c r="F36" s="75">
        <v>2</v>
      </c>
      <c r="G36" s="48"/>
      <c r="H36" s="48"/>
      <c r="I36" s="48"/>
      <c r="J36" s="48"/>
      <c r="K36" s="48"/>
      <c r="L36" s="36" t="s">
        <v>11144</v>
      </c>
      <c r="M36" s="36" t="str">
        <f>IF(LEFT(NICAP[[#This Row],[Date]],1)=0,"Y","N")</f>
        <v>N</v>
      </c>
      <c r="N36" s="36"/>
      <c r="O36" s="36" t="str">
        <f>LEFT(NICAP[[#This Row],[Date]],4)</f>
        <v>1897</v>
      </c>
      <c r="P36" s="36" t="str">
        <f>MID(NICAP[[#This Row],[Date]],5,2)</f>
        <v>04</v>
      </c>
      <c r="Q36" s="36" t="str">
        <f>RIGHT(NICAP[[#This Row],[Date]],2)</f>
        <v>15</v>
      </c>
      <c r="R36" s="132"/>
      <c r="S36" s="35" t="str">
        <f t="shared" si="0"/>
        <v>IA</v>
      </c>
      <c r="T36" s="24" t="str">
        <f t="shared" si="1"/>
        <v>US</v>
      </c>
    </row>
    <row r="37" spans="1:20" ht="86.25" customHeight="1" x14ac:dyDescent="0.2">
      <c r="A37" s="35">
        <v>28</v>
      </c>
      <c r="B37" s="130">
        <v>18970415</v>
      </c>
      <c r="C37" s="50" t="s">
        <v>11145</v>
      </c>
      <c r="D37" s="50" t="s">
        <v>1752</v>
      </c>
      <c r="E37" s="50" t="str">
        <f>IF(AND(LEN(NICAP[[#This Row],[State or      Country]])=2,NICAP[[#This Row],[State or      Country]]&lt;&gt;"UK"),"US","Other")</f>
        <v>US</v>
      </c>
      <c r="F37" s="75">
        <v>7</v>
      </c>
      <c r="G37" s="48"/>
      <c r="H37" s="48"/>
      <c r="I37" s="48"/>
      <c r="J37" s="48"/>
      <c r="K37" s="48"/>
      <c r="L37" s="36" t="s">
        <v>11144</v>
      </c>
      <c r="M37" s="36" t="str">
        <f>IF(LEFT(NICAP[[#This Row],[Date]],1)=0,"Y","N")</f>
        <v>N</v>
      </c>
      <c r="N37" s="36"/>
      <c r="O37" s="36" t="str">
        <f>LEFT(NICAP[[#This Row],[Date]],4)</f>
        <v>1897</v>
      </c>
      <c r="P37" s="36" t="str">
        <f>MID(NICAP[[#This Row],[Date]],5,2)</f>
        <v>04</v>
      </c>
      <c r="Q37" s="36" t="str">
        <f>RIGHT(NICAP[[#This Row],[Date]],2)</f>
        <v>15</v>
      </c>
      <c r="R37" s="132"/>
      <c r="S37" s="35" t="str">
        <f t="shared" si="0"/>
        <v>IA</v>
      </c>
      <c r="T37" s="24" t="str">
        <f t="shared" si="1"/>
        <v>US</v>
      </c>
    </row>
    <row r="38" spans="1:20" ht="42.75" customHeight="1" x14ac:dyDescent="0.2">
      <c r="A38" s="35">
        <v>29</v>
      </c>
      <c r="B38" s="130">
        <v>18970415</v>
      </c>
      <c r="C38" s="50" t="s">
        <v>11143</v>
      </c>
      <c r="D38" s="50" t="s">
        <v>1784</v>
      </c>
      <c r="E38" s="50" t="str">
        <f>IF(AND(LEN(NICAP[[#This Row],[State or      Country]])=2,NICAP[[#This Row],[State or      Country]]&lt;&gt;"UK"),"US","Other")</f>
        <v>US</v>
      </c>
      <c r="F38" s="75">
        <v>2</v>
      </c>
      <c r="G38" s="48"/>
      <c r="H38" s="48"/>
      <c r="I38" s="48"/>
      <c r="J38" s="48"/>
      <c r="K38" s="48"/>
      <c r="L38" s="36" t="s">
        <v>11142</v>
      </c>
      <c r="M38" s="36" t="str">
        <f>IF(LEFT(NICAP[[#This Row],[Date]],1)=0,"Y","N")</f>
        <v>N</v>
      </c>
      <c r="N38" s="36"/>
      <c r="O38" s="36" t="str">
        <f>LEFT(NICAP[[#This Row],[Date]],4)</f>
        <v>1897</v>
      </c>
      <c r="P38" s="36" t="str">
        <f>MID(NICAP[[#This Row],[Date]],5,2)</f>
        <v>04</v>
      </c>
      <c r="Q38" s="36" t="str">
        <f>RIGHT(NICAP[[#This Row],[Date]],2)</f>
        <v>15</v>
      </c>
      <c r="R38" s="132"/>
      <c r="S38" s="35" t="str">
        <f t="shared" si="0"/>
        <v>SD</v>
      </c>
      <c r="T38" s="24" t="str">
        <f t="shared" si="1"/>
        <v>US</v>
      </c>
    </row>
    <row r="39" spans="1:20" ht="57" customHeight="1" x14ac:dyDescent="0.2">
      <c r="A39" s="35">
        <v>30</v>
      </c>
      <c r="B39" s="131">
        <v>18970415</v>
      </c>
      <c r="C39" s="50" t="s">
        <v>4635</v>
      </c>
      <c r="D39" s="50" t="s">
        <v>1844</v>
      </c>
      <c r="E39" s="50" t="str">
        <f>IF(AND(LEN(NICAP[[#This Row],[State or      Country]])=2,NICAP[[#This Row],[State or      Country]]&lt;&gt;"UK"),"US","Other")</f>
        <v>US</v>
      </c>
      <c r="F39" s="75">
        <v>1</v>
      </c>
      <c r="G39" s="48"/>
      <c r="H39" s="48"/>
      <c r="I39" s="48"/>
      <c r="J39" s="48"/>
      <c r="K39" s="48"/>
      <c r="L39" s="36" t="s">
        <v>11141</v>
      </c>
      <c r="M39" s="36" t="str">
        <f>IF(LEFT(NICAP[[#This Row],[Date]],1)=0,"Y","N")</f>
        <v>N</v>
      </c>
      <c r="N39" s="36"/>
      <c r="O39" s="36" t="str">
        <f>LEFT(NICAP[[#This Row],[Date]],4)</f>
        <v>1897</v>
      </c>
      <c r="P39" s="36" t="str">
        <f>MID(NICAP[[#This Row],[Date]],5,2)</f>
        <v>04</v>
      </c>
      <c r="Q39" s="36" t="str">
        <f>RIGHT(NICAP[[#This Row],[Date]],2)</f>
        <v>15</v>
      </c>
      <c r="R39" s="132"/>
      <c r="S39" s="35" t="str">
        <f t="shared" si="0"/>
        <v>MO</v>
      </c>
      <c r="T39" s="24" t="str">
        <f t="shared" si="1"/>
        <v>US</v>
      </c>
    </row>
    <row r="40" spans="1:20" ht="56.25" customHeight="1" x14ac:dyDescent="0.2">
      <c r="A40" s="35">
        <v>31</v>
      </c>
      <c r="B40" s="130">
        <v>18970415</v>
      </c>
      <c r="C40" s="50" t="s">
        <v>11140</v>
      </c>
      <c r="D40" s="50" t="s">
        <v>1844</v>
      </c>
      <c r="E40" s="50" t="str">
        <f>IF(AND(LEN(NICAP[[#This Row],[State or      Country]])=2,NICAP[[#This Row],[State or      Country]]&lt;&gt;"UK"),"US","Other")</f>
        <v>US</v>
      </c>
      <c r="F40" s="75">
        <v>2</v>
      </c>
      <c r="G40" s="48"/>
      <c r="H40" s="48"/>
      <c r="I40" s="48"/>
      <c r="J40" s="48"/>
      <c r="K40" s="48"/>
      <c r="L40" s="36" t="s">
        <v>11139</v>
      </c>
      <c r="M40" s="36" t="str">
        <f>IF(LEFT(NICAP[[#This Row],[Date]],1)=0,"Y","N")</f>
        <v>N</v>
      </c>
      <c r="N40" s="36"/>
      <c r="O40" s="36" t="str">
        <f>LEFT(NICAP[[#This Row],[Date]],4)</f>
        <v>1897</v>
      </c>
      <c r="P40" s="36" t="str">
        <f>MID(NICAP[[#This Row],[Date]],5,2)</f>
        <v>04</v>
      </c>
      <c r="Q40" s="36" t="str">
        <f>RIGHT(NICAP[[#This Row],[Date]],2)</f>
        <v>15</v>
      </c>
      <c r="R40" s="132"/>
      <c r="S40" s="35" t="str">
        <f t="shared" si="0"/>
        <v>MO</v>
      </c>
      <c r="T40" s="24" t="str">
        <f t="shared" si="1"/>
        <v>US</v>
      </c>
    </row>
    <row r="41" spans="1:20" ht="57" customHeight="1" x14ac:dyDescent="0.2">
      <c r="A41" s="35">
        <v>32</v>
      </c>
      <c r="B41" s="130">
        <v>18970415</v>
      </c>
      <c r="C41" s="50" t="s">
        <v>2344</v>
      </c>
      <c r="D41" s="50" t="s">
        <v>1670</v>
      </c>
      <c r="E41" s="50" t="str">
        <f>IF(AND(LEN(NICAP[[#This Row],[State or      Country]])=2,NICAP[[#This Row],[State or      Country]]&lt;&gt;"UK"),"US","Other")</f>
        <v>US</v>
      </c>
      <c r="F41" s="75">
        <v>2</v>
      </c>
      <c r="G41" s="48"/>
      <c r="H41" s="48"/>
      <c r="I41" s="48"/>
      <c r="J41" s="48"/>
      <c r="K41" s="48"/>
      <c r="L41" s="36" t="s">
        <v>11138</v>
      </c>
      <c r="M41" s="36" t="str">
        <f>IF(LEFT(NICAP[[#This Row],[Date]],1)=0,"Y","N")</f>
        <v>N</v>
      </c>
      <c r="N41" s="36"/>
      <c r="O41" s="36" t="str">
        <f>LEFT(NICAP[[#This Row],[Date]],4)</f>
        <v>1897</v>
      </c>
      <c r="P41" s="36" t="str">
        <f>MID(NICAP[[#This Row],[Date]],5,2)</f>
        <v>04</v>
      </c>
      <c r="Q41" s="36" t="str">
        <f>RIGHT(NICAP[[#This Row],[Date]],2)</f>
        <v>15</v>
      </c>
      <c r="R41" s="132"/>
      <c r="S41" s="35" t="str">
        <f t="shared" si="0"/>
        <v>IL</v>
      </c>
      <c r="T41" s="24" t="str">
        <f t="shared" si="1"/>
        <v>US</v>
      </c>
    </row>
    <row r="42" spans="1:20" ht="42" customHeight="1" x14ac:dyDescent="0.2">
      <c r="A42" s="35">
        <v>33</v>
      </c>
      <c r="B42" s="130">
        <v>18970416</v>
      </c>
      <c r="C42" s="50" t="s">
        <v>11137</v>
      </c>
      <c r="D42" s="50" t="s">
        <v>1670</v>
      </c>
      <c r="E42" s="50" t="str">
        <f>IF(AND(LEN(NICAP[[#This Row],[State or      Country]])=2,NICAP[[#This Row],[State or      Country]]&lt;&gt;"UK"),"US","Other")</f>
        <v>US</v>
      </c>
      <c r="F42" s="75">
        <v>2</v>
      </c>
      <c r="G42" s="48"/>
      <c r="H42" s="48"/>
      <c r="I42" s="48"/>
      <c r="J42" s="48"/>
      <c r="K42" s="48"/>
      <c r="L42" s="42" t="s">
        <v>11136</v>
      </c>
      <c r="M42" s="42" t="str">
        <f>IF(LEFT(NICAP[[#This Row],[Date]],1)=0,"Y","N")</f>
        <v>N</v>
      </c>
      <c r="N42" s="42"/>
      <c r="O42" s="36" t="str">
        <f>LEFT(NICAP[[#This Row],[Date]],4)</f>
        <v>1897</v>
      </c>
      <c r="P42" s="36" t="str">
        <f>MID(NICAP[[#This Row],[Date]],5,2)</f>
        <v>04</v>
      </c>
      <c r="Q42" s="42" t="str">
        <f>RIGHT(NICAP[[#This Row],[Date]],2)</f>
        <v>16</v>
      </c>
      <c r="R42" s="132"/>
      <c r="S42" s="35" t="str">
        <f t="shared" si="0"/>
        <v>IL</v>
      </c>
      <c r="T42" s="24" t="str">
        <f t="shared" si="1"/>
        <v>US</v>
      </c>
    </row>
    <row r="43" spans="1:20" ht="56.25" customHeight="1" x14ac:dyDescent="0.2">
      <c r="A43" s="35">
        <v>34</v>
      </c>
      <c r="B43" s="131">
        <v>18970416</v>
      </c>
      <c r="C43" s="50" t="s">
        <v>4602</v>
      </c>
      <c r="D43" s="50" t="s">
        <v>1787</v>
      </c>
      <c r="E43" s="50" t="str">
        <f>IF(AND(LEN(NICAP[[#This Row],[State or      Country]])=2,NICAP[[#This Row],[State or      Country]]&lt;&gt;"UK"),"US","Other")</f>
        <v>US</v>
      </c>
      <c r="F43" s="75">
        <v>2</v>
      </c>
      <c r="G43" s="48"/>
      <c r="H43" s="48"/>
      <c r="I43" s="48"/>
      <c r="J43" s="48"/>
      <c r="K43" s="48"/>
      <c r="L43" s="42" t="s">
        <v>11135</v>
      </c>
      <c r="M43" s="42" t="str">
        <f>IF(LEFT(NICAP[[#This Row],[Date]],1)=0,"Y","N")</f>
        <v>N</v>
      </c>
      <c r="N43" s="42"/>
      <c r="O43" s="36" t="str">
        <f>LEFT(NICAP[[#This Row],[Date]],4)</f>
        <v>1897</v>
      </c>
      <c r="P43" s="36" t="str">
        <f>MID(NICAP[[#This Row],[Date]],5,2)</f>
        <v>04</v>
      </c>
      <c r="Q43" s="42" t="str">
        <f>RIGHT(NICAP[[#This Row],[Date]],2)</f>
        <v>16</v>
      </c>
      <c r="R43" s="132"/>
      <c r="S43" s="35" t="str">
        <f t="shared" si="0"/>
        <v>IN</v>
      </c>
      <c r="T43" s="24" t="str">
        <f t="shared" si="1"/>
        <v>US</v>
      </c>
    </row>
    <row r="44" spans="1:20" ht="42.75" customHeight="1" x14ac:dyDescent="0.2">
      <c r="A44" s="35">
        <v>35</v>
      </c>
      <c r="B44" s="130">
        <v>18970417</v>
      </c>
      <c r="C44" s="50" t="s">
        <v>11133</v>
      </c>
      <c r="D44" s="50" t="s">
        <v>1734</v>
      </c>
      <c r="E44" s="50" t="str">
        <f>IF(AND(LEN(NICAP[[#This Row],[State or      Country]])=2,NICAP[[#This Row],[State or      Country]]&lt;&gt;"UK"),"US","Other")</f>
        <v>US</v>
      </c>
      <c r="F44" s="75">
        <v>2</v>
      </c>
      <c r="G44" s="48"/>
      <c r="H44" s="48"/>
      <c r="I44" s="48"/>
      <c r="J44" s="48"/>
      <c r="K44" s="48"/>
      <c r="L44" s="36" t="s">
        <v>11134</v>
      </c>
      <c r="M44" s="36" t="str">
        <f>IF(LEFT(NICAP[[#This Row],[Date]],1)=0,"Y","N")</f>
        <v>N</v>
      </c>
      <c r="N44" s="36"/>
      <c r="O44" s="36" t="str">
        <f>LEFT(NICAP[[#This Row],[Date]],4)</f>
        <v>1897</v>
      </c>
      <c r="P44" s="36" t="str">
        <f>MID(NICAP[[#This Row],[Date]],5,2)</f>
        <v>04</v>
      </c>
      <c r="Q44" s="36" t="str">
        <f>RIGHT(NICAP[[#This Row],[Date]],2)</f>
        <v>17</v>
      </c>
      <c r="R44" s="132"/>
      <c r="S44" s="35" t="str">
        <f t="shared" si="0"/>
        <v>MI</v>
      </c>
      <c r="T44" s="24" t="str">
        <f t="shared" si="1"/>
        <v>US</v>
      </c>
    </row>
    <row r="45" spans="1:20" ht="42" customHeight="1" x14ac:dyDescent="0.2">
      <c r="A45" s="35">
        <v>36</v>
      </c>
      <c r="B45" s="130">
        <v>18970417</v>
      </c>
      <c r="C45" s="50" t="s">
        <v>11133</v>
      </c>
      <c r="D45" s="50" t="s">
        <v>1734</v>
      </c>
      <c r="E45" s="50" t="str">
        <f>IF(AND(LEN(NICAP[[#This Row],[State or      Country]])=2,NICAP[[#This Row],[State or      Country]]&lt;&gt;"UK"),"US","Other")</f>
        <v>US</v>
      </c>
      <c r="F45" s="75">
        <v>7</v>
      </c>
      <c r="G45" s="48"/>
      <c r="H45" s="48"/>
      <c r="I45" s="48"/>
      <c r="J45" s="48"/>
      <c r="K45" s="48"/>
      <c r="L45" s="42" t="s">
        <v>11132</v>
      </c>
      <c r="M45" s="42" t="str">
        <f>IF(LEFT(NICAP[[#This Row],[Date]],1)=0,"Y","N")</f>
        <v>N</v>
      </c>
      <c r="N45" s="42"/>
      <c r="O45" s="36" t="str">
        <f>LEFT(NICAP[[#This Row],[Date]],4)</f>
        <v>1897</v>
      </c>
      <c r="P45" s="36" t="str">
        <f>MID(NICAP[[#This Row],[Date]],5,2)</f>
        <v>04</v>
      </c>
      <c r="Q45" s="42" t="str">
        <f>RIGHT(NICAP[[#This Row],[Date]],2)</f>
        <v>17</v>
      </c>
      <c r="R45" s="132"/>
      <c r="S45" s="35" t="str">
        <f t="shared" si="0"/>
        <v>MI</v>
      </c>
      <c r="T45" s="24" t="str">
        <f t="shared" si="1"/>
        <v>US</v>
      </c>
    </row>
    <row r="46" spans="1:20" ht="101.25" customHeight="1" x14ac:dyDescent="0.2">
      <c r="A46" s="35">
        <v>37</v>
      </c>
      <c r="B46" s="130">
        <v>18970419</v>
      </c>
      <c r="C46" s="50" t="s">
        <v>11131</v>
      </c>
      <c r="D46" s="50" t="s">
        <v>2260</v>
      </c>
      <c r="E46" s="50" t="str">
        <f>IF(AND(LEN(NICAP[[#This Row],[State or      Country]])=2,NICAP[[#This Row],[State or      Country]]&lt;&gt;"UK"),"US","Other")</f>
        <v>US</v>
      </c>
      <c r="F46" s="75">
        <v>2</v>
      </c>
      <c r="G46" s="48"/>
      <c r="H46" s="48"/>
      <c r="I46" s="48"/>
      <c r="J46" s="48"/>
      <c r="K46" s="48"/>
      <c r="L46" s="36" t="s">
        <v>11130</v>
      </c>
      <c r="M46" s="36" t="str">
        <f>IF(LEFT(NICAP[[#This Row],[Date]],1)=0,"Y","N")</f>
        <v>N</v>
      </c>
      <c r="N46" s="36"/>
      <c r="O46" s="36" t="str">
        <f>LEFT(NICAP[[#This Row],[Date]],4)</f>
        <v>1897</v>
      </c>
      <c r="P46" s="36" t="str">
        <f>MID(NICAP[[#This Row],[Date]],5,2)</f>
        <v>04</v>
      </c>
      <c r="Q46" s="36" t="str">
        <f>RIGHT(NICAP[[#This Row],[Date]],2)</f>
        <v>19</v>
      </c>
      <c r="R46" s="132"/>
      <c r="S46" s="35" t="str">
        <f t="shared" si="0"/>
        <v>KS</v>
      </c>
      <c r="T46" s="24" t="str">
        <f t="shared" si="1"/>
        <v>US</v>
      </c>
    </row>
    <row r="47" spans="1:20" ht="101.25" customHeight="1" x14ac:dyDescent="0.2">
      <c r="A47" s="35">
        <v>38</v>
      </c>
      <c r="B47" s="130">
        <v>18970419</v>
      </c>
      <c r="C47" s="50" t="s">
        <v>11131</v>
      </c>
      <c r="D47" s="50" t="s">
        <v>2260</v>
      </c>
      <c r="E47" s="50" t="str">
        <f>IF(AND(LEN(NICAP[[#This Row],[State or      Country]])=2,NICAP[[#This Row],[State or      Country]]&lt;&gt;"UK"),"US","Other")</f>
        <v>US</v>
      </c>
      <c r="F47" s="75">
        <v>4</v>
      </c>
      <c r="G47" s="48"/>
      <c r="H47" s="48"/>
      <c r="I47" s="48"/>
      <c r="J47" s="48"/>
      <c r="K47" s="48"/>
      <c r="L47" s="36" t="s">
        <v>11130</v>
      </c>
      <c r="M47" s="36" t="str">
        <f>IF(LEFT(NICAP[[#This Row],[Date]],1)=0,"Y","N")</f>
        <v>N</v>
      </c>
      <c r="N47" s="36"/>
      <c r="O47" s="36" t="str">
        <f>LEFT(NICAP[[#This Row],[Date]],4)</f>
        <v>1897</v>
      </c>
      <c r="P47" s="36" t="str">
        <f>MID(NICAP[[#This Row],[Date]],5,2)</f>
        <v>04</v>
      </c>
      <c r="Q47" s="36" t="str">
        <f>RIGHT(NICAP[[#This Row],[Date]],2)</f>
        <v>19</v>
      </c>
      <c r="R47" s="132"/>
      <c r="S47" s="35" t="str">
        <f t="shared" si="0"/>
        <v>KS</v>
      </c>
      <c r="T47" s="24" t="str">
        <f t="shared" si="1"/>
        <v>US</v>
      </c>
    </row>
    <row r="48" spans="1:20" ht="101.25" customHeight="1" x14ac:dyDescent="0.2">
      <c r="A48" s="35">
        <v>39</v>
      </c>
      <c r="B48" s="130">
        <v>18970419</v>
      </c>
      <c r="C48" s="50" t="s">
        <v>11131</v>
      </c>
      <c r="D48" s="50" t="s">
        <v>2260</v>
      </c>
      <c r="E48" s="50" t="str">
        <f>IF(AND(LEN(NICAP[[#This Row],[State or      Country]])=2,NICAP[[#This Row],[State or      Country]]&lt;&gt;"UK"),"US","Other")</f>
        <v>US</v>
      </c>
      <c r="F48" s="75">
        <v>7</v>
      </c>
      <c r="G48" s="48"/>
      <c r="H48" s="48"/>
      <c r="I48" s="48"/>
      <c r="J48" s="48"/>
      <c r="K48" s="48"/>
      <c r="L48" s="36" t="s">
        <v>11130</v>
      </c>
      <c r="M48" s="36" t="str">
        <f>IF(LEFT(NICAP[[#This Row],[Date]],1)=0,"Y","N")</f>
        <v>N</v>
      </c>
      <c r="N48" s="36"/>
      <c r="O48" s="36" t="str">
        <f>LEFT(NICAP[[#This Row],[Date]],4)</f>
        <v>1897</v>
      </c>
      <c r="P48" s="36" t="str">
        <f>MID(NICAP[[#This Row],[Date]],5,2)</f>
        <v>04</v>
      </c>
      <c r="Q48" s="36" t="str">
        <f>RIGHT(NICAP[[#This Row],[Date]],2)</f>
        <v>19</v>
      </c>
      <c r="R48" s="132"/>
      <c r="S48" s="35" t="str">
        <f t="shared" si="0"/>
        <v>KS</v>
      </c>
      <c r="T48" s="24" t="str">
        <f t="shared" si="1"/>
        <v>US</v>
      </c>
    </row>
    <row r="49" spans="1:20" ht="86.25" customHeight="1" x14ac:dyDescent="0.2">
      <c r="A49" s="35">
        <v>40</v>
      </c>
      <c r="B49" s="130">
        <v>18970420</v>
      </c>
      <c r="C49" s="50" t="s">
        <v>11129</v>
      </c>
      <c r="D49" s="50" t="s">
        <v>1998</v>
      </c>
      <c r="E49" s="50" t="str">
        <f>IF(AND(LEN(NICAP[[#This Row],[State or      Country]])=2,NICAP[[#This Row],[State or      Country]]&lt;&gt;"UK"),"US","Other")</f>
        <v>US</v>
      </c>
      <c r="F49" s="75">
        <v>2</v>
      </c>
      <c r="G49" s="48"/>
      <c r="H49" s="48"/>
      <c r="I49" s="48"/>
      <c r="J49" s="48"/>
      <c r="K49" s="48"/>
      <c r="L49" s="36" t="s">
        <v>11128</v>
      </c>
      <c r="M49" s="36" t="str">
        <f>IF(LEFT(NICAP[[#This Row],[Date]],1)=0,"Y","N")</f>
        <v>N</v>
      </c>
      <c r="N49" s="36"/>
      <c r="O49" s="36" t="str">
        <f>LEFT(NICAP[[#This Row],[Date]],4)</f>
        <v>1897</v>
      </c>
      <c r="P49" s="36" t="str">
        <f>MID(NICAP[[#This Row],[Date]],5,2)</f>
        <v>04</v>
      </c>
      <c r="Q49" s="36" t="str">
        <f>RIGHT(NICAP[[#This Row],[Date]],2)</f>
        <v>20</v>
      </c>
      <c r="R49" s="132"/>
      <c r="S49" s="35" t="str">
        <f t="shared" si="0"/>
        <v>AR</v>
      </c>
      <c r="T49" s="24" t="str">
        <f t="shared" si="1"/>
        <v>US</v>
      </c>
    </row>
    <row r="50" spans="1:20" ht="86.25" customHeight="1" x14ac:dyDescent="0.2">
      <c r="A50" s="35">
        <v>41</v>
      </c>
      <c r="B50" s="130">
        <v>18970420</v>
      </c>
      <c r="C50" s="50" t="s">
        <v>11129</v>
      </c>
      <c r="D50" s="50" t="s">
        <v>1998</v>
      </c>
      <c r="E50" s="50" t="str">
        <f>IF(AND(LEN(NICAP[[#This Row],[State or      Country]])=2,NICAP[[#This Row],[State or      Country]]&lt;&gt;"UK"),"US","Other")</f>
        <v>US</v>
      </c>
      <c r="F50" s="75">
        <v>7</v>
      </c>
      <c r="G50" s="48"/>
      <c r="H50" s="48"/>
      <c r="I50" s="48"/>
      <c r="J50" s="48"/>
      <c r="K50" s="48"/>
      <c r="L50" s="36" t="s">
        <v>11128</v>
      </c>
      <c r="M50" s="36" t="str">
        <f>IF(LEFT(NICAP[[#This Row],[Date]],1)=0,"Y","N")</f>
        <v>N</v>
      </c>
      <c r="N50" s="36"/>
      <c r="O50" s="36" t="str">
        <f>LEFT(NICAP[[#This Row],[Date]],4)</f>
        <v>1897</v>
      </c>
      <c r="P50" s="36" t="str">
        <f>MID(NICAP[[#This Row],[Date]],5,2)</f>
        <v>04</v>
      </c>
      <c r="Q50" s="36" t="str">
        <f>RIGHT(NICAP[[#This Row],[Date]],2)</f>
        <v>20</v>
      </c>
      <c r="R50" s="132"/>
      <c r="S50" s="35" t="str">
        <f t="shared" si="0"/>
        <v>AR</v>
      </c>
      <c r="T50" s="24" t="str">
        <f t="shared" si="1"/>
        <v>US</v>
      </c>
    </row>
    <row r="51" spans="1:20" ht="56.25" customHeight="1" x14ac:dyDescent="0.2">
      <c r="A51" s="35">
        <v>42</v>
      </c>
      <c r="B51" s="130">
        <v>18970422</v>
      </c>
      <c r="C51" s="50" t="s">
        <v>7078</v>
      </c>
      <c r="D51" s="50" t="s">
        <v>1667</v>
      </c>
      <c r="E51" s="50" t="str">
        <f>IF(AND(LEN(NICAP[[#This Row],[State or      Country]])=2,NICAP[[#This Row],[State or      Country]]&lt;&gt;"UK"),"US","Other")</f>
        <v>US</v>
      </c>
      <c r="F51" s="75">
        <v>2</v>
      </c>
      <c r="G51" s="48"/>
      <c r="H51" s="48"/>
      <c r="I51" s="48"/>
      <c r="J51" s="48"/>
      <c r="K51" s="48"/>
      <c r="L51" s="42" t="s">
        <v>11127</v>
      </c>
      <c r="M51" s="42" t="str">
        <f>IF(LEFT(NICAP[[#This Row],[Date]],1)=0,"Y","N")</f>
        <v>N</v>
      </c>
      <c r="N51" s="42"/>
      <c r="O51" s="36" t="str">
        <f>LEFT(NICAP[[#This Row],[Date]],4)</f>
        <v>1897</v>
      </c>
      <c r="P51" s="36" t="str">
        <f>MID(NICAP[[#This Row],[Date]],5,2)</f>
        <v>04</v>
      </c>
      <c r="Q51" s="42" t="str">
        <f>RIGHT(NICAP[[#This Row],[Date]],2)</f>
        <v>22</v>
      </c>
      <c r="R51" s="132"/>
      <c r="S51" s="35" t="str">
        <f t="shared" si="0"/>
        <v>TX</v>
      </c>
      <c r="T51" s="24" t="str">
        <f t="shared" si="1"/>
        <v>US</v>
      </c>
    </row>
    <row r="52" spans="1:20" ht="57" customHeight="1" x14ac:dyDescent="0.2">
      <c r="A52" s="35">
        <v>43</v>
      </c>
      <c r="B52" s="130">
        <v>18970422</v>
      </c>
      <c r="C52" s="50" t="s">
        <v>7078</v>
      </c>
      <c r="D52" s="50" t="s">
        <v>1667</v>
      </c>
      <c r="E52" s="50" t="str">
        <f>IF(AND(LEN(NICAP[[#This Row],[State or      Country]])=2,NICAP[[#This Row],[State or      Country]]&lt;&gt;"UK"),"US","Other")</f>
        <v>US</v>
      </c>
      <c r="F52" s="75">
        <v>4</v>
      </c>
      <c r="G52" s="48"/>
      <c r="H52" s="48"/>
      <c r="I52" s="48"/>
      <c r="J52" s="48"/>
      <c r="K52" s="48"/>
      <c r="L52" s="42" t="s">
        <v>11127</v>
      </c>
      <c r="M52" s="42" t="str">
        <f>IF(LEFT(NICAP[[#This Row],[Date]],1)=0,"Y","N")</f>
        <v>N</v>
      </c>
      <c r="N52" s="42"/>
      <c r="O52" s="36" t="str">
        <f>LEFT(NICAP[[#This Row],[Date]],4)</f>
        <v>1897</v>
      </c>
      <c r="P52" s="36" t="str">
        <f>MID(NICAP[[#This Row],[Date]],5,2)</f>
        <v>04</v>
      </c>
      <c r="Q52" s="42" t="str">
        <f>RIGHT(NICAP[[#This Row],[Date]],2)</f>
        <v>22</v>
      </c>
      <c r="R52" s="132"/>
      <c r="S52" s="35" t="str">
        <f t="shared" si="0"/>
        <v>TX</v>
      </c>
      <c r="T52" s="24" t="str">
        <f t="shared" si="1"/>
        <v>US</v>
      </c>
    </row>
    <row r="53" spans="1:20" ht="71.25" customHeight="1" x14ac:dyDescent="0.2">
      <c r="A53" s="35">
        <v>44</v>
      </c>
      <c r="B53" s="130">
        <v>18970422</v>
      </c>
      <c r="C53" s="50" t="s">
        <v>11126</v>
      </c>
      <c r="D53" s="50" t="s">
        <v>1667</v>
      </c>
      <c r="E53" s="50" t="str">
        <f>IF(AND(LEN(NICAP[[#This Row],[State or      Country]])=2,NICAP[[#This Row],[State or      Country]]&lt;&gt;"UK"),"US","Other")</f>
        <v>US</v>
      </c>
      <c r="F53" s="75">
        <v>2</v>
      </c>
      <c r="G53" s="48"/>
      <c r="H53" s="48"/>
      <c r="I53" s="48"/>
      <c r="J53" s="48"/>
      <c r="K53" s="48"/>
      <c r="L53" s="36" t="s">
        <v>11125</v>
      </c>
      <c r="M53" s="36" t="str">
        <f>IF(LEFT(NICAP[[#This Row],[Date]],1)=0,"Y","N")</f>
        <v>N</v>
      </c>
      <c r="N53" s="36"/>
      <c r="O53" s="36" t="str">
        <f>LEFT(NICAP[[#This Row],[Date]],4)</f>
        <v>1897</v>
      </c>
      <c r="P53" s="36" t="str">
        <f>MID(NICAP[[#This Row],[Date]],5,2)</f>
        <v>04</v>
      </c>
      <c r="Q53" s="36" t="str">
        <f>RIGHT(NICAP[[#This Row],[Date]],2)</f>
        <v>22</v>
      </c>
      <c r="R53" s="132"/>
      <c r="S53" s="35" t="str">
        <f t="shared" si="0"/>
        <v>TX</v>
      </c>
      <c r="T53" s="24" t="str">
        <f t="shared" si="1"/>
        <v>US</v>
      </c>
    </row>
    <row r="54" spans="1:20" ht="72" customHeight="1" x14ac:dyDescent="0.2">
      <c r="A54" s="35">
        <v>45</v>
      </c>
      <c r="B54" s="130">
        <v>18970422</v>
      </c>
      <c r="C54" s="50" t="s">
        <v>11126</v>
      </c>
      <c r="D54" s="50" t="s">
        <v>1667</v>
      </c>
      <c r="E54" s="50" t="str">
        <f>IF(AND(LEN(NICAP[[#This Row],[State or      Country]])=2,NICAP[[#This Row],[State or      Country]]&lt;&gt;"UK"),"US","Other")</f>
        <v>US</v>
      </c>
      <c r="F54" s="75">
        <v>7</v>
      </c>
      <c r="G54" s="48"/>
      <c r="H54" s="48"/>
      <c r="I54" s="48"/>
      <c r="J54" s="48"/>
      <c r="K54" s="48"/>
      <c r="L54" s="36" t="s">
        <v>11125</v>
      </c>
      <c r="M54" s="36" t="str">
        <f>IF(LEFT(NICAP[[#This Row],[Date]],1)=0,"Y","N")</f>
        <v>N</v>
      </c>
      <c r="N54" s="36"/>
      <c r="O54" s="36" t="str">
        <f>LEFT(NICAP[[#This Row],[Date]],4)</f>
        <v>1897</v>
      </c>
      <c r="P54" s="36" t="str">
        <f>MID(NICAP[[#This Row],[Date]],5,2)</f>
        <v>04</v>
      </c>
      <c r="Q54" s="36" t="str">
        <f>RIGHT(NICAP[[#This Row],[Date]],2)</f>
        <v>22</v>
      </c>
      <c r="R54" s="132"/>
      <c r="S54" s="35" t="str">
        <f t="shared" si="0"/>
        <v>TX</v>
      </c>
      <c r="T54" s="24" t="str">
        <f t="shared" si="1"/>
        <v>US</v>
      </c>
    </row>
    <row r="55" spans="1:20" ht="57" customHeight="1" x14ac:dyDescent="0.2">
      <c r="A55" s="35">
        <v>46</v>
      </c>
      <c r="B55" s="130">
        <v>18970423</v>
      </c>
      <c r="C55" s="50" t="s">
        <v>11123</v>
      </c>
      <c r="D55" s="50" t="s">
        <v>1998</v>
      </c>
      <c r="E55" s="50" t="str">
        <f>IF(AND(LEN(NICAP[[#This Row],[State or      Country]])=2,NICAP[[#This Row],[State or      Country]]&lt;&gt;"UK"),"US","Other")</f>
        <v>US</v>
      </c>
      <c r="F55" s="75">
        <v>2</v>
      </c>
      <c r="G55" s="48"/>
      <c r="H55" s="48"/>
      <c r="I55" s="48"/>
      <c r="J55" s="48"/>
      <c r="K55" s="48"/>
      <c r="L55" s="36" t="s">
        <v>11124</v>
      </c>
      <c r="M55" s="36" t="str">
        <f>IF(LEFT(NICAP[[#This Row],[Date]],1)=0,"Y","N")</f>
        <v>N</v>
      </c>
      <c r="N55" s="36"/>
      <c r="O55" s="36" t="str">
        <f>LEFT(NICAP[[#This Row],[Date]],4)</f>
        <v>1897</v>
      </c>
      <c r="P55" s="36" t="str">
        <f>MID(NICAP[[#This Row],[Date]],5,2)</f>
        <v>04</v>
      </c>
      <c r="Q55" s="36" t="str">
        <f>RIGHT(NICAP[[#This Row],[Date]],2)</f>
        <v>23</v>
      </c>
      <c r="R55" s="132"/>
      <c r="S55" s="35" t="str">
        <f t="shared" si="0"/>
        <v>AR</v>
      </c>
      <c r="T55" s="24" t="str">
        <f t="shared" si="1"/>
        <v>US</v>
      </c>
    </row>
    <row r="56" spans="1:20" ht="56.25" customHeight="1" x14ac:dyDescent="0.2">
      <c r="A56" s="35">
        <v>47</v>
      </c>
      <c r="B56" s="130">
        <v>18970423</v>
      </c>
      <c r="C56" s="50" t="s">
        <v>11123</v>
      </c>
      <c r="D56" s="50" t="s">
        <v>1998</v>
      </c>
      <c r="E56" s="50" t="str">
        <f>IF(AND(LEN(NICAP[[#This Row],[State or      Country]])=2,NICAP[[#This Row],[State or      Country]]&lt;&gt;"UK"),"US","Other")</f>
        <v>US</v>
      </c>
      <c r="F56" s="75">
        <v>7</v>
      </c>
      <c r="G56" s="48"/>
      <c r="H56" s="48"/>
      <c r="I56" s="48"/>
      <c r="J56" s="48"/>
      <c r="K56" s="48"/>
      <c r="L56" s="42" t="s">
        <v>11122</v>
      </c>
      <c r="M56" s="42" t="str">
        <f>IF(LEFT(NICAP[[#This Row],[Date]],1)=0,"Y","N")</f>
        <v>N</v>
      </c>
      <c r="N56" s="42"/>
      <c r="O56" s="36" t="str">
        <f>LEFT(NICAP[[#This Row],[Date]],4)</f>
        <v>1897</v>
      </c>
      <c r="P56" s="36" t="str">
        <f>MID(NICAP[[#This Row],[Date]],5,2)</f>
        <v>04</v>
      </c>
      <c r="Q56" s="42" t="str">
        <f>RIGHT(NICAP[[#This Row],[Date]],2)</f>
        <v>23</v>
      </c>
      <c r="R56" s="132"/>
      <c r="S56" s="35" t="str">
        <f t="shared" si="0"/>
        <v>AR</v>
      </c>
      <c r="T56" s="24" t="str">
        <f t="shared" si="1"/>
        <v>US</v>
      </c>
    </row>
    <row r="57" spans="1:20" ht="57" customHeight="1" x14ac:dyDescent="0.2">
      <c r="A57" s="35">
        <v>48</v>
      </c>
      <c r="B57" s="130">
        <v>18970425</v>
      </c>
      <c r="C57" s="50" t="s">
        <v>11121</v>
      </c>
      <c r="D57" s="50" t="s">
        <v>1667</v>
      </c>
      <c r="E57" s="50" t="str">
        <f>IF(AND(LEN(NICAP[[#This Row],[State or      Country]])=2,NICAP[[#This Row],[State or      Country]]&lt;&gt;"UK"),"US","Other")</f>
        <v>US</v>
      </c>
      <c r="F57" s="75">
        <v>1</v>
      </c>
      <c r="G57" s="48"/>
      <c r="H57" s="48"/>
      <c r="I57" s="48"/>
      <c r="J57" s="48"/>
      <c r="K57" s="48"/>
      <c r="L57" s="36" t="s">
        <v>11120</v>
      </c>
      <c r="M57" s="36" t="str">
        <f>IF(LEFT(NICAP[[#This Row],[Date]],1)=0,"Y","N")</f>
        <v>N</v>
      </c>
      <c r="N57" s="36"/>
      <c r="O57" s="36" t="str">
        <f>LEFT(NICAP[[#This Row],[Date]],4)</f>
        <v>1897</v>
      </c>
      <c r="P57" s="36" t="str">
        <f>MID(NICAP[[#This Row],[Date]],5,2)</f>
        <v>04</v>
      </c>
      <c r="Q57" s="36" t="str">
        <f>RIGHT(NICAP[[#This Row],[Date]],2)</f>
        <v>25</v>
      </c>
      <c r="R57" s="132"/>
      <c r="S57" s="35" t="str">
        <f t="shared" si="0"/>
        <v>TX</v>
      </c>
      <c r="T57" s="24" t="str">
        <f t="shared" si="1"/>
        <v>US</v>
      </c>
    </row>
    <row r="58" spans="1:20" ht="27" customHeight="1" x14ac:dyDescent="0.2">
      <c r="A58" s="35">
        <v>49</v>
      </c>
      <c r="B58" s="133">
        <v>18970426</v>
      </c>
      <c r="C58" s="44" t="s">
        <v>11119</v>
      </c>
      <c r="D58" s="44" t="s">
        <v>1667</v>
      </c>
      <c r="E58" s="44" t="str">
        <f>IF(AND(LEN(NICAP[[#This Row],[State or      Country]])=2,NICAP[[#This Row],[State or      Country]]&lt;&gt;"UK"),"US","Other")</f>
        <v>US</v>
      </c>
      <c r="F58" s="74">
        <v>2</v>
      </c>
      <c r="G58" s="41"/>
      <c r="H58" s="41"/>
      <c r="I58" s="41"/>
      <c r="J58" s="41"/>
      <c r="K58" s="41"/>
      <c r="L58" s="42" t="s">
        <v>11118</v>
      </c>
      <c r="M58" s="42" t="str">
        <f>IF(LEFT(NICAP[[#This Row],[Date]],1)=0,"Y","N")</f>
        <v>N</v>
      </c>
      <c r="N58" s="42"/>
      <c r="O58" s="36" t="str">
        <f>LEFT(NICAP[[#This Row],[Date]],4)</f>
        <v>1897</v>
      </c>
      <c r="P58" s="36" t="str">
        <f>MID(NICAP[[#This Row],[Date]],5,2)</f>
        <v>04</v>
      </c>
      <c r="Q58" s="42" t="str">
        <f>RIGHT(NICAP[[#This Row],[Date]],2)</f>
        <v>26</v>
      </c>
      <c r="R58" s="132"/>
      <c r="S58" s="35" t="str">
        <f t="shared" si="0"/>
        <v>TX</v>
      </c>
      <c r="T58" s="24" t="str">
        <f t="shared" si="1"/>
        <v>US</v>
      </c>
    </row>
    <row r="59" spans="1:20" ht="27" customHeight="1" x14ac:dyDescent="0.2">
      <c r="A59" s="35">
        <v>50</v>
      </c>
      <c r="B59" s="133">
        <v>18970426</v>
      </c>
      <c r="C59" s="44" t="s">
        <v>11119</v>
      </c>
      <c r="D59" s="44" t="s">
        <v>1667</v>
      </c>
      <c r="E59" s="44" t="str">
        <f>IF(AND(LEN(NICAP[[#This Row],[State or      Country]])=2,NICAP[[#This Row],[State or      Country]]&lt;&gt;"UK"),"US","Other")</f>
        <v>US</v>
      </c>
      <c r="F59" s="74">
        <v>4</v>
      </c>
      <c r="G59" s="41"/>
      <c r="H59" s="41"/>
      <c r="I59" s="41"/>
      <c r="J59" s="41"/>
      <c r="K59" s="41"/>
      <c r="L59" s="42" t="s">
        <v>11118</v>
      </c>
      <c r="M59" s="42" t="str">
        <f>IF(LEFT(NICAP[[#This Row],[Date]],1)=0,"Y","N")</f>
        <v>N</v>
      </c>
      <c r="N59" s="42"/>
      <c r="O59" s="36" t="str">
        <f>LEFT(NICAP[[#This Row],[Date]],4)</f>
        <v>1897</v>
      </c>
      <c r="P59" s="36" t="str">
        <f>MID(NICAP[[#This Row],[Date]],5,2)</f>
        <v>04</v>
      </c>
      <c r="Q59" s="42" t="str">
        <f>RIGHT(NICAP[[#This Row],[Date]],2)</f>
        <v>26</v>
      </c>
      <c r="R59" s="132"/>
      <c r="S59" s="35" t="str">
        <f t="shared" si="0"/>
        <v>TX</v>
      </c>
      <c r="T59" s="24" t="str">
        <f t="shared" si="1"/>
        <v>US</v>
      </c>
    </row>
    <row r="60" spans="1:20" ht="56.25" customHeight="1" x14ac:dyDescent="0.2">
      <c r="A60" s="35">
        <v>51</v>
      </c>
      <c r="B60" s="130">
        <v>18970506</v>
      </c>
      <c r="C60" s="50" t="s">
        <v>8113</v>
      </c>
      <c r="D60" s="50" t="s">
        <v>1998</v>
      </c>
      <c r="E60" s="50" t="str">
        <f>IF(AND(LEN(NICAP[[#This Row],[State or      Country]])=2,NICAP[[#This Row],[State or      Country]]&lt;&gt;"UK"),"US","Other")</f>
        <v>US</v>
      </c>
      <c r="F60" s="75">
        <v>2</v>
      </c>
      <c r="G60" s="48"/>
      <c r="H60" s="48"/>
      <c r="I60" s="48"/>
      <c r="J60" s="48"/>
      <c r="K60" s="48"/>
      <c r="L60" s="36" t="s">
        <v>11117</v>
      </c>
      <c r="M60" s="36" t="str">
        <f>IF(LEFT(NICAP[[#This Row],[Date]],1)=0,"Y","N")</f>
        <v>N</v>
      </c>
      <c r="N60" s="36"/>
      <c r="O60" s="36" t="str">
        <f>LEFT(NICAP[[#This Row],[Date]],4)</f>
        <v>1897</v>
      </c>
      <c r="P60" s="36" t="str">
        <f>MID(NICAP[[#This Row],[Date]],5,2)</f>
        <v>05</v>
      </c>
      <c r="Q60" s="36" t="str">
        <f>RIGHT(NICAP[[#This Row],[Date]],2)</f>
        <v>06</v>
      </c>
      <c r="R60" s="132"/>
      <c r="S60" s="35" t="str">
        <f t="shared" si="0"/>
        <v>AR</v>
      </c>
      <c r="T60" s="24" t="str">
        <f t="shared" si="1"/>
        <v>US</v>
      </c>
    </row>
    <row r="61" spans="1:20" ht="57" customHeight="1" x14ac:dyDescent="0.2">
      <c r="A61" s="35">
        <v>52</v>
      </c>
      <c r="B61" s="130">
        <v>18970506</v>
      </c>
      <c r="C61" s="50" t="s">
        <v>8113</v>
      </c>
      <c r="D61" s="50" t="s">
        <v>1998</v>
      </c>
      <c r="E61" s="50" t="str">
        <f>IF(AND(LEN(NICAP[[#This Row],[State or      Country]])=2,NICAP[[#This Row],[State or      Country]]&lt;&gt;"UK"),"US","Other")</f>
        <v>US</v>
      </c>
      <c r="F61" s="75">
        <v>4</v>
      </c>
      <c r="G61" s="48"/>
      <c r="H61" s="48"/>
      <c r="I61" s="48"/>
      <c r="J61" s="48"/>
      <c r="K61" s="48"/>
      <c r="L61" s="36" t="s">
        <v>11117</v>
      </c>
      <c r="M61" s="36" t="str">
        <f>IF(LEFT(NICAP[[#This Row],[Date]],1)=0,"Y","N")</f>
        <v>N</v>
      </c>
      <c r="N61" s="36"/>
      <c r="O61" s="36" t="str">
        <f>LEFT(NICAP[[#This Row],[Date]],4)</f>
        <v>1897</v>
      </c>
      <c r="P61" s="36" t="str">
        <f>MID(NICAP[[#This Row],[Date]],5,2)</f>
        <v>05</v>
      </c>
      <c r="Q61" s="36" t="str">
        <f>RIGHT(NICAP[[#This Row],[Date]],2)</f>
        <v>06</v>
      </c>
      <c r="R61" s="132"/>
      <c r="S61" s="35" t="str">
        <f t="shared" si="0"/>
        <v>AR</v>
      </c>
      <c r="T61" s="24" t="str">
        <f t="shared" si="1"/>
        <v>US</v>
      </c>
    </row>
    <row r="62" spans="1:20" ht="42" customHeight="1" x14ac:dyDescent="0.2">
      <c r="A62" s="35">
        <v>53</v>
      </c>
      <c r="B62" s="130">
        <v>19001032</v>
      </c>
      <c r="C62" s="50" t="s">
        <v>2348</v>
      </c>
      <c r="D62" s="50" t="s">
        <v>11116</v>
      </c>
      <c r="E62" s="50" t="str">
        <f>IF(AND(LEN(NICAP[[#This Row],[State or      Country]])=2,NICAP[[#This Row],[State or      Country]]&lt;&gt;"UK"),"US","Other")</f>
        <v>Other</v>
      </c>
      <c r="F62" s="75">
        <v>2</v>
      </c>
      <c r="G62" s="48"/>
      <c r="H62" s="48"/>
      <c r="I62" s="48"/>
      <c r="J62" s="48"/>
      <c r="K62" s="48"/>
      <c r="L62" s="42" t="s">
        <v>11115</v>
      </c>
      <c r="M62" s="42" t="str">
        <f>IF(LEFT(NICAP[[#This Row],[Date]],1)=0,"Y","N")</f>
        <v>N</v>
      </c>
      <c r="N62" s="42"/>
      <c r="O62" s="36" t="str">
        <f>LEFT(NICAP[[#This Row],[Date]],4)</f>
        <v>1900</v>
      </c>
      <c r="P62" s="36" t="str">
        <f>MID(NICAP[[#This Row],[Date]],5,2)</f>
        <v>10</v>
      </c>
      <c r="Q62" s="42" t="str">
        <f>RIGHT(NICAP[[#This Row],[Date]],2)</f>
        <v>32</v>
      </c>
      <c r="R62" s="26">
        <f>DATE(NICAP[[#This Row],[Year]],NICAP[[#This Row],[Month]],NICAP[[#This Row],[Day]])</f>
        <v>306</v>
      </c>
      <c r="S62" s="35" t="str">
        <f t="shared" si="0"/>
        <v/>
      </c>
      <c r="T62" s="24" t="str">
        <f t="shared" si="1"/>
        <v>Gulf of Guinea</v>
      </c>
    </row>
    <row r="63" spans="1:20" ht="41.25" customHeight="1" x14ac:dyDescent="0.2">
      <c r="A63" s="35">
        <v>54</v>
      </c>
      <c r="B63" s="130">
        <v>19001172</v>
      </c>
      <c r="C63" s="50" t="s">
        <v>11114</v>
      </c>
      <c r="D63" s="50" t="s">
        <v>1787</v>
      </c>
      <c r="E63" s="50" t="str">
        <f>IF(AND(LEN(NICAP[[#This Row],[State or      Country]])=2,NICAP[[#This Row],[State or      Country]]&lt;&gt;"UK"),"US","Other")</f>
        <v>US</v>
      </c>
      <c r="F63" s="75">
        <v>2</v>
      </c>
      <c r="G63" s="48"/>
      <c r="H63" s="48"/>
      <c r="I63" s="48"/>
      <c r="J63" s="48"/>
      <c r="K63" s="48"/>
      <c r="L63" s="36" t="s">
        <v>11113</v>
      </c>
      <c r="M63" s="36" t="str">
        <f>IF(LEFT(NICAP[[#This Row],[Date]],1)=0,"Y","N")</f>
        <v>N</v>
      </c>
      <c r="N63" s="36"/>
      <c r="O63" s="36" t="str">
        <f>LEFT(NICAP[[#This Row],[Date]],4)</f>
        <v>1900</v>
      </c>
      <c r="P63" s="36" t="str">
        <f>MID(NICAP[[#This Row],[Date]],5,2)</f>
        <v>11</v>
      </c>
      <c r="Q63" s="36" t="str">
        <f>RIGHT(NICAP[[#This Row],[Date]],2)</f>
        <v>72</v>
      </c>
      <c r="R63" s="26">
        <f>DATE(NICAP[[#This Row],[Year]],NICAP[[#This Row],[Month]],NICAP[[#This Row],[Day]])</f>
        <v>377</v>
      </c>
      <c r="S63" s="35" t="str">
        <f t="shared" si="0"/>
        <v>IN</v>
      </c>
      <c r="T63" s="24" t="str">
        <f t="shared" si="1"/>
        <v>US</v>
      </c>
    </row>
    <row r="64" spans="1:20" ht="57" customHeight="1" x14ac:dyDescent="0.2">
      <c r="A64" s="35">
        <v>55</v>
      </c>
      <c r="B64" s="130">
        <v>19040000</v>
      </c>
      <c r="C64" s="50" t="s">
        <v>11112</v>
      </c>
      <c r="D64" s="50" t="s">
        <v>1787</v>
      </c>
      <c r="E64" s="50" t="str">
        <f>IF(AND(LEN(NICAP[[#This Row],[State or      Country]])=2,NICAP[[#This Row],[State or      Country]]&lt;&gt;"UK"),"US","Other")</f>
        <v>US</v>
      </c>
      <c r="F64" s="75">
        <v>2</v>
      </c>
      <c r="G64" s="48"/>
      <c r="H64" s="48"/>
      <c r="I64" s="48"/>
      <c r="J64" s="48"/>
      <c r="K64" s="48"/>
      <c r="L64" s="36" t="s">
        <v>11111</v>
      </c>
      <c r="M64" s="36" t="str">
        <f>IF(LEFT(NICAP[[#This Row],[Date]],1)=0,"Y","N")</f>
        <v>N</v>
      </c>
      <c r="N64" s="36"/>
      <c r="O64" s="36" t="str">
        <f>LEFT(NICAP[[#This Row],[Date]],4)</f>
        <v>1904</v>
      </c>
      <c r="P64" s="36" t="str">
        <f>MID(NICAP[[#This Row],[Date]],5,2)</f>
        <v>00</v>
      </c>
      <c r="Q64" s="36" t="str">
        <f>RIGHT(NICAP[[#This Row],[Date]],2)</f>
        <v>00</v>
      </c>
      <c r="R64" s="26">
        <f>DATE(NICAP[[#This Row],[Year]],NICAP[[#This Row],[Month]],NICAP[[#This Row],[Day]])</f>
        <v>1430</v>
      </c>
      <c r="S64" s="35" t="str">
        <f t="shared" si="0"/>
        <v>IN</v>
      </c>
      <c r="T64" s="24" t="str">
        <f t="shared" si="1"/>
        <v>US</v>
      </c>
    </row>
    <row r="65" spans="1:20" ht="42" customHeight="1" x14ac:dyDescent="0.2">
      <c r="A65" s="35">
        <v>56</v>
      </c>
      <c r="B65" s="131">
        <v>19040228</v>
      </c>
      <c r="C65" s="50" t="s">
        <v>11110</v>
      </c>
      <c r="D65" s="50" t="s">
        <v>1676</v>
      </c>
      <c r="E65" s="50" t="str">
        <f>IF(AND(LEN(NICAP[[#This Row],[State or      Country]])=2,NICAP[[#This Row],[State or      Country]]&lt;&gt;"UK"),"US","Other")</f>
        <v>US</v>
      </c>
      <c r="F65" s="75">
        <v>1</v>
      </c>
      <c r="G65" s="48"/>
      <c r="H65" s="48"/>
      <c r="I65" s="48"/>
      <c r="J65" s="48"/>
      <c r="K65" s="48"/>
      <c r="L65" s="42" t="s">
        <v>11109</v>
      </c>
      <c r="M65" s="42" t="str">
        <f>IF(LEFT(NICAP[[#This Row],[Date]],1)=0,"Y","N")</f>
        <v>N</v>
      </c>
      <c r="N65" s="42"/>
      <c r="O65" s="36" t="str">
        <f>LEFT(NICAP[[#This Row],[Date]],4)</f>
        <v>1904</v>
      </c>
      <c r="P65" s="36" t="str">
        <f>MID(NICAP[[#This Row],[Date]],5,2)</f>
        <v>02</v>
      </c>
      <c r="Q65" s="42" t="str">
        <f>RIGHT(NICAP[[#This Row],[Date]],2)</f>
        <v>28</v>
      </c>
      <c r="R65" s="26">
        <f>DATE(NICAP[[#This Row],[Year]],NICAP[[#This Row],[Month]],NICAP[[#This Row],[Day]])</f>
        <v>1520</v>
      </c>
      <c r="S65" s="35" t="str">
        <f t="shared" si="0"/>
        <v>CA</v>
      </c>
      <c r="T65" s="24" t="str">
        <f t="shared" si="1"/>
        <v>US</v>
      </c>
    </row>
    <row r="66" spans="1:20" ht="56.25" customHeight="1" x14ac:dyDescent="0.2">
      <c r="A66" s="35">
        <v>57</v>
      </c>
      <c r="B66" s="130">
        <v>19080000</v>
      </c>
      <c r="C66" s="50" t="s">
        <v>2348</v>
      </c>
      <c r="D66" s="50" t="s">
        <v>2519</v>
      </c>
      <c r="E66" s="50" t="str">
        <f>IF(AND(LEN(NICAP[[#This Row],[State or      Country]])=2,NICAP[[#This Row],[State or      Country]]&lt;&gt;"UK"),"US","Other")</f>
        <v>US</v>
      </c>
      <c r="F66" s="75">
        <v>3</v>
      </c>
      <c r="G66" s="48"/>
      <c r="H66" s="48"/>
      <c r="I66" s="48"/>
      <c r="J66" s="48"/>
      <c r="K66" s="48"/>
      <c r="L66" s="36" t="s">
        <v>11108</v>
      </c>
      <c r="M66" s="36" t="str">
        <f>IF(LEFT(NICAP[[#This Row],[Date]],1)=0,"Y","N")</f>
        <v>N</v>
      </c>
      <c r="N66" s="36"/>
      <c r="O66" s="36" t="str">
        <f>LEFT(NICAP[[#This Row],[Date]],4)</f>
        <v>1908</v>
      </c>
      <c r="P66" s="36" t="str">
        <f>MID(NICAP[[#This Row],[Date]],5,2)</f>
        <v>00</v>
      </c>
      <c r="Q66" s="36" t="str">
        <f>RIGHT(NICAP[[#This Row],[Date]],2)</f>
        <v>00</v>
      </c>
      <c r="R66" s="26">
        <f>DATE(NICAP[[#This Row],[Year]],NICAP[[#This Row],[Month]],NICAP[[#This Row],[Day]])</f>
        <v>2891</v>
      </c>
      <c r="S66" s="35" t="str">
        <f t="shared" si="0"/>
        <v>DE</v>
      </c>
      <c r="T66" s="24" t="str">
        <f t="shared" si="1"/>
        <v>US</v>
      </c>
    </row>
    <row r="67" spans="1:20" ht="57.75" customHeight="1" x14ac:dyDescent="0.2">
      <c r="A67" s="35">
        <v>58</v>
      </c>
      <c r="B67" s="67">
        <v>19080630</v>
      </c>
      <c r="C67" s="50" t="s">
        <v>11107</v>
      </c>
      <c r="D67" s="50" t="s">
        <v>1933</v>
      </c>
      <c r="E67" s="50" t="str">
        <f>IF(AND(LEN(NICAP[[#This Row],[State or      Country]])=2,NICAP[[#This Row],[State or      Country]]&lt;&gt;"UK"),"US","Other")</f>
        <v>Other</v>
      </c>
      <c r="F67" s="49">
        <v>10</v>
      </c>
      <c r="G67" s="48"/>
      <c r="H67" s="48"/>
      <c r="I67" s="48"/>
      <c r="J67" s="48"/>
      <c r="K67" s="48"/>
      <c r="L67" s="36" t="s">
        <v>11106</v>
      </c>
      <c r="M67" s="36" t="str">
        <f>IF(LEFT(NICAP[[#This Row],[Date]],1)=0,"Y","N")</f>
        <v>N</v>
      </c>
      <c r="N67" s="36"/>
      <c r="O67" s="36" t="str">
        <f>LEFT(NICAP[[#This Row],[Date]],4)</f>
        <v>1908</v>
      </c>
      <c r="P67" s="36" t="str">
        <f>MID(NICAP[[#This Row],[Date]],5,2)</f>
        <v>06</v>
      </c>
      <c r="Q67" s="36" t="str">
        <f>RIGHT(NICAP[[#This Row],[Date]],2)</f>
        <v>30</v>
      </c>
      <c r="R67" s="26">
        <f>DATE(NICAP[[#This Row],[Year]],NICAP[[#This Row],[Month]],NICAP[[#This Row],[Day]])</f>
        <v>3104</v>
      </c>
      <c r="S67" s="35" t="str">
        <f t="shared" si="0"/>
        <v/>
      </c>
      <c r="T67" s="24" t="str">
        <f t="shared" si="1"/>
        <v>Russia</v>
      </c>
    </row>
    <row r="68" spans="1:20" ht="57" customHeight="1" x14ac:dyDescent="0.2">
      <c r="A68" s="35">
        <v>59</v>
      </c>
      <c r="B68" s="67">
        <v>19090513</v>
      </c>
      <c r="C68" s="50" t="s">
        <v>11105</v>
      </c>
      <c r="D68" s="50" t="s">
        <v>1802</v>
      </c>
      <c r="E68" s="50" t="str">
        <f>IF(AND(LEN(NICAP[[#This Row],[State or      Country]])=2,NICAP[[#This Row],[State or      Country]]&lt;&gt;"UK"),"US","Other")</f>
        <v>Other</v>
      </c>
      <c r="F68" s="49">
        <v>2</v>
      </c>
      <c r="G68" s="48"/>
      <c r="H68" s="48"/>
      <c r="I68" s="48"/>
      <c r="J68" s="48"/>
      <c r="K68" s="48"/>
      <c r="L68" s="36" t="s">
        <v>11104</v>
      </c>
      <c r="M68" s="36" t="str">
        <f>IF(LEFT(NICAP[[#This Row],[Date]],1)=0,"Y","N")</f>
        <v>N</v>
      </c>
      <c r="N68" s="36"/>
      <c r="O68" s="36" t="str">
        <f>LEFT(NICAP[[#This Row],[Date]],4)</f>
        <v>1909</v>
      </c>
      <c r="P68" s="36" t="str">
        <f>MID(NICAP[[#This Row],[Date]],5,2)</f>
        <v>05</v>
      </c>
      <c r="Q68" s="36" t="str">
        <f>RIGHT(NICAP[[#This Row],[Date]],2)</f>
        <v>13</v>
      </c>
      <c r="R68" s="26">
        <f>DATE(NICAP[[#This Row],[Year]],NICAP[[#This Row],[Month]],NICAP[[#This Row],[Day]])</f>
        <v>3421</v>
      </c>
      <c r="S68" s="35" t="str">
        <f t="shared" si="0"/>
        <v/>
      </c>
      <c r="T68" s="24" t="str">
        <f t="shared" si="1"/>
        <v>UK</v>
      </c>
    </row>
    <row r="69" spans="1:20" ht="56.25" customHeight="1" x14ac:dyDescent="0.2">
      <c r="A69" s="35">
        <v>60</v>
      </c>
      <c r="B69" s="67">
        <v>19090513</v>
      </c>
      <c r="C69" s="50" t="s">
        <v>11105</v>
      </c>
      <c r="D69" s="50" t="s">
        <v>1802</v>
      </c>
      <c r="E69" s="50" t="str">
        <f>IF(AND(LEN(NICAP[[#This Row],[State or      Country]])=2,NICAP[[#This Row],[State or      Country]]&lt;&gt;"UK"),"US","Other")</f>
        <v>Other</v>
      </c>
      <c r="F69" s="49">
        <v>7</v>
      </c>
      <c r="G69" s="48"/>
      <c r="H69" s="48"/>
      <c r="I69" s="48"/>
      <c r="J69" s="48"/>
      <c r="K69" s="48"/>
      <c r="L69" s="36" t="s">
        <v>11104</v>
      </c>
      <c r="M69" s="36" t="str">
        <f>IF(LEFT(NICAP[[#This Row],[Date]],1)=0,"Y","N")</f>
        <v>N</v>
      </c>
      <c r="N69" s="36"/>
      <c r="O69" s="36" t="str">
        <f>LEFT(NICAP[[#This Row],[Date]],4)</f>
        <v>1909</v>
      </c>
      <c r="P69" s="36" t="str">
        <f>MID(NICAP[[#This Row],[Date]],5,2)</f>
        <v>05</v>
      </c>
      <c r="Q69" s="36" t="str">
        <f>RIGHT(NICAP[[#This Row],[Date]],2)</f>
        <v>13</v>
      </c>
      <c r="R69" s="26">
        <f>DATE(NICAP[[#This Row],[Year]],NICAP[[#This Row],[Month]],NICAP[[#This Row],[Day]])</f>
        <v>3421</v>
      </c>
      <c r="S69" s="35" t="str">
        <f t="shared" si="0"/>
        <v/>
      </c>
      <c r="T69" s="24" t="str">
        <f t="shared" si="1"/>
        <v>UK</v>
      </c>
    </row>
    <row r="70" spans="1:20" ht="72" customHeight="1" x14ac:dyDescent="0.2">
      <c r="A70" s="35">
        <v>61</v>
      </c>
      <c r="B70" s="67">
        <v>19090518</v>
      </c>
      <c r="C70" s="50" t="s">
        <v>11103</v>
      </c>
      <c r="D70" s="50" t="s">
        <v>1802</v>
      </c>
      <c r="E70" s="50" t="str">
        <f>IF(AND(LEN(NICAP[[#This Row],[State or      Country]])=2,NICAP[[#This Row],[State or      Country]]&lt;&gt;"UK"),"US","Other")</f>
        <v>Other</v>
      </c>
      <c r="F70" s="49">
        <v>2</v>
      </c>
      <c r="G70" s="48"/>
      <c r="H70" s="48"/>
      <c r="I70" s="48"/>
      <c r="J70" s="48"/>
      <c r="K70" s="48"/>
      <c r="L70" s="36" t="s">
        <v>11102</v>
      </c>
      <c r="M70" s="36" t="str">
        <f>IF(LEFT(NICAP[[#This Row],[Date]],1)=0,"Y","N")</f>
        <v>N</v>
      </c>
      <c r="N70" s="36"/>
      <c r="O70" s="36" t="str">
        <f>LEFT(NICAP[[#This Row],[Date]],4)</f>
        <v>1909</v>
      </c>
      <c r="P70" s="36" t="str">
        <f>MID(NICAP[[#This Row],[Date]],5,2)</f>
        <v>05</v>
      </c>
      <c r="Q70" s="36" t="str">
        <f>RIGHT(NICAP[[#This Row],[Date]],2)</f>
        <v>18</v>
      </c>
      <c r="R70" s="26">
        <f>DATE(NICAP[[#This Row],[Year]],NICAP[[#This Row],[Month]],NICAP[[#This Row],[Day]])</f>
        <v>3426</v>
      </c>
      <c r="S70" s="35" t="str">
        <f t="shared" si="0"/>
        <v/>
      </c>
      <c r="T70" s="24" t="str">
        <f t="shared" si="1"/>
        <v>UK</v>
      </c>
    </row>
    <row r="71" spans="1:20" ht="72" customHeight="1" x14ac:dyDescent="0.2">
      <c r="A71" s="35">
        <v>62</v>
      </c>
      <c r="B71" s="67">
        <v>19090518</v>
      </c>
      <c r="C71" s="50" t="s">
        <v>11103</v>
      </c>
      <c r="D71" s="50" t="s">
        <v>1802</v>
      </c>
      <c r="E71" s="50" t="str">
        <f>IF(AND(LEN(NICAP[[#This Row],[State or      Country]])=2,NICAP[[#This Row],[State or      Country]]&lt;&gt;"UK"),"US","Other")</f>
        <v>Other</v>
      </c>
      <c r="F71" s="49">
        <v>6</v>
      </c>
      <c r="G71" s="48"/>
      <c r="H71" s="48"/>
      <c r="I71" s="48"/>
      <c r="J71" s="48"/>
      <c r="K71" s="48"/>
      <c r="L71" s="36" t="s">
        <v>11102</v>
      </c>
      <c r="M71" s="36" t="str">
        <f>IF(LEFT(NICAP[[#This Row],[Date]],1)=0,"Y","N")</f>
        <v>N</v>
      </c>
      <c r="N71" s="36"/>
      <c r="O71" s="36" t="str">
        <f>LEFT(NICAP[[#This Row],[Date]],4)</f>
        <v>1909</v>
      </c>
      <c r="P71" s="36" t="str">
        <f>MID(NICAP[[#This Row],[Date]],5,2)</f>
        <v>05</v>
      </c>
      <c r="Q71" s="36" t="str">
        <f>RIGHT(NICAP[[#This Row],[Date]],2)</f>
        <v>18</v>
      </c>
      <c r="R71" s="26">
        <f>DATE(NICAP[[#This Row],[Year]],NICAP[[#This Row],[Month]],NICAP[[#This Row],[Day]])</f>
        <v>3426</v>
      </c>
      <c r="S71" s="35" t="str">
        <f t="shared" si="0"/>
        <v/>
      </c>
      <c r="T71" s="24" t="str">
        <f t="shared" si="1"/>
        <v>UK</v>
      </c>
    </row>
    <row r="72" spans="1:20" ht="71.25" customHeight="1" x14ac:dyDescent="0.2">
      <c r="A72" s="35">
        <v>63</v>
      </c>
      <c r="B72" s="67">
        <v>19090518</v>
      </c>
      <c r="C72" s="50" t="s">
        <v>11103</v>
      </c>
      <c r="D72" s="50" t="s">
        <v>1802</v>
      </c>
      <c r="E72" s="50" t="str">
        <f>IF(AND(LEN(NICAP[[#This Row],[State or      Country]])=2,NICAP[[#This Row],[State or      Country]]&lt;&gt;"UK"),"US","Other")</f>
        <v>Other</v>
      </c>
      <c r="F72" s="49">
        <v>7</v>
      </c>
      <c r="G72" s="48"/>
      <c r="H72" s="48"/>
      <c r="I72" s="48"/>
      <c r="J72" s="48"/>
      <c r="K72" s="48"/>
      <c r="L72" s="36" t="s">
        <v>11102</v>
      </c>
      <c r="M72" s="36" t="str">
        <f>IF(LEFT(NICAP[[#This Row],[Date]],1)=0,"Y","N")</f>
        <v>N</v>
      </c>
      <c r="N72" s="36"/>
      <c r="O72" s="36" t="str">
        <f>LEFT(NICAP[[#This Row],[Date]],4)</f>
        <v>1909</v>
      </c>
      <c r="P72" s="36" t="str">
        <f>MID(NICAP[[#This Row],[Date]],5,2)</f>
        <v>05</v>
      </c>
      <c r="Q72" s="36" t="str">
        <f>RIGHT(NICAP[[#This Row],[Date]],2)</f>
        <v>18</v>
      </c>
      <c r="R72" s="26">
        <f>DATE(NICAP[[#This Row],[Year]],NICAP[[#This Row],[Month]],NICAP[[#This Row],[Day]])</f>
        <v>3426</v>
      </c>
      <c r="S72" s="35" t="str">
        <f t="shared" si="0"/>
        <v/>
      </c>
      <c r="T72" s="24" t="str">
        <f t="shared" si="1"/>
        <v>UK</v>
      </c>
    </row>
    <row r="73" spans="1:20" ht="57" customHeight="1" x14ac:dyDescent="0.2">
      <c r="A73" s="35">
        <v>64</v>
      </c>
      <c r="B73" s="67">
        <v>19090616</v>
      </c>
      <c r="C73" s="50" t="s">
        <v>11101</v>
      </c>
      <c r="D73" s="50" t="s">
        <v>11100</v>
      </c>
      <c r="E73" s="50" t="str">
        <f>IF(AND(LEN(NICAP[[#This Row],[State or      Country]])=2,NICAP[[#This Row],[State or      Country]]&lt;&gt;"UK"),"US","Other")</f>
        <v>Other</v>
      </c>
      <c r="F73" s="49">
        <v>2</v>
      </c>
      <c r="G73" s="48"/>
      <c r="H73" s="48"/>
      <c r="I73" s="48"/>
      <c r="J73" s="48"/>
      <c r="K73" s="48"/>
      <c r="L73" s="36" t="s">
        <v>11099</v>
      </c>
      <c r="M73" s="36" t="str">
        <f>IF(LEFT(NICAP[[#This Row],[Date]],1)=0,"Y","N")</f>
        <v>N</v>
      </c>
      <c r="N73" s="36"/>
      <c r="O73" s="36" t="str">
        <f>LEFT(NICAP[[#This Row],[Date]],4)</f>
        <v>1909</v>
      </c>
      <c r="P73" s="36" t="str">
        <f>MID(NICAP[[#This Row],[Date]],5,2)</f>
        <v>06</v>
      </c>
      <c r="Q73" s="36" t="str">
        <f>RIGHT(NICAP[[#This Row],[Date]],2)</f>
        <v>16</v>
      </c>
      <c r="R73" s="26">
        <f>DATE(NICAP[[#This Row],[Year]],NICAP[[#This Row],[Month]],NICAP[[#This Row],[Day]])</f>
        <v>3455</v>
      </c>
      <c r="S73" s="35" t="str">
        <f t="shared" si="0"/>
        <v/>
      </c>
      <c r="T73" s="24" t="str">
        <f t="shared" si="1"/>
        <v>Annam</v>
      </c>
    </row>
    <row r="74" spans="1:20" ht="42" customHeight="1" x14ac:dyDescent="0.2">
      <c r="A74" s="35">
        <v>65</v>
      </c>
      <c r="B74" s="67">
        <v>19091222</v>
      </c>
      <c r="C74" s="50" t="s">
        <v>11098</v>
      </c>
      <c r="D74" s="50" t="s">
        <v>1697</v>
      </c>
      <c r="E74" s="50" t="str">
        <f>IF(AND(LEN(NICAP[[#This Row],[State or      Country]])=2,NICAP[[#This Row],[State or      Country]]&lt;&gt;"UK"),"US","Other")</f>
        <v>US</v>
      </c>
      <c r="F74" s="49">
        <v>2</v>
      </c>
      <c r="G74" s="48"/>
      <c r="H74" s="48"/>
      <c r="I74" s="48"/>
      <c r="J74" s="48"/>
      <c r="K74" s="48"/>
      <c r="L74" s="42" t="s">
        <v>11097</v>
      </c>
      <c r="M74" s="42" t="str">
        <f>IF(LEFT(NICAP[[#This Row],[Date]],1)=0,"Y","N")</f>
        <v>N</v>
      </c>
      <c r="N74" s="42"/>
      <c r="O74" s="36" t="str">
        <f>LEFT(NICAP[[#This Row],[Date]],4)</f>
        <v>1909</v>
      </c>
      <c r="P74" s="36" t="str">
        <f>MID(NICAP[[#This Row],[Date]],5,2)</f>
        <v>12</v>
      </c>
      <c r="Q74" s="42" t="str">
        <f>RIGHT(NICAP[[#This Row],[Date]],2)</f>
        <v>22</v>
      </c>
      <c r="R74" s="26">
        <f>DATE(NICAP[[#This Row],[Year]],NICAP[[#This Row],[Month]],NICAP[[#This Row],[Day]])</f>
        <v>3644</v>
      </c>
      <c r="S74" s="35" t="str">
        <f t="shared" ref="S74:S137" si="2">IF(E74="US",D74,"")</f>
        <v>MA</v>
      </c>
      <c r="T74" s="24" t="str">
        <f t="shared" ref="T74:T137" si="3">IF(E74="US","US",D74)</f>
        <v>US</v>
      </c>
    </row>
    <row r="75" spans="1:20" ht="57.75" customHeight="1" x14ac:dyDescent="0.2">
      <c r="A75" s="35">
        <v>66</v>
      </c>
      <c r="B75" s="67">
        <v>19100100</v>
      </c>
      <c r="C75" s="50" t="s">
        <v>11096</v>
      </c>
      <c r="D75" s="50" t="s">
        <v>1793</v>
      </c>
      <c r="E75" s="50" t="str">
        <f>IF(AND(LEN(NICAP[[#This Row],[State or      Country]])=2,NICAP[[#This Row],[State or      Country]]&lt;&gt;"UK"),"US","Other")</f>
        <v>US</v>
      </c>
      <c r="F75" s="49">
        <v>2</v>
      </c>
      <c r="G75" s="48"/>
      <c r="H75" s="48"/>
      <c r="I75" s="48"/>
      <c r="J75" s="48"/>
      <c r="K75" s="48"/>
      <c r="L75" s="36" t="s">
        <v>11095</v>
      </c>
      <c r="M75" s="36" t="str">
        <f>IF(LEFT(NICAP[[#This Row],[Date]],1)=0,"Y","N")</f>
        <v>N</v>
      </c>
      <c r="N75" s="36"/>
      <c r="O75" s="36" t="str">
        <f>LEFT(NICAP[[#This Row],[Date]],4)</f>
        <v>1910</v>
      </c>
      <c r="P75" s="36" t="str">
        <f>MID(NICAP[[#This Row],[Date]],5,2)</f>
        <v>01</v>
      </c>
      <c r="Q75" s="36" t="str">
        <f>RIGHT(NICAP[[#This Row],[Date]],2)</f>
        <v>00</v>
      </c>
      <c r="R75" s="26">
        <f>DATE(NICAP[[#This Row],[Year]],NICAP[[#This Row],[Month]],NICAP[[#This Row],[Day]])</f>
        <v>3653</v>
      </c>
      <c r="S75" s="35" t="str">
        <f t="shared" si="2"/>
        <v>AU</v>
      </c>
      <c r="T75" s="24" t="str">
        <f t="shared" si="3"/>
        <v>US</v>
      </c>
    </row>
    <row r="76" spans="1:20" ht="42" customHeight="1" x14ac:dyDescent="0.2">
      <c r="A76" s="35">
        <v>67</v>
      </c>
      <c r="B76" s="69" t="s">
        <v>11094</v>
      </c>
      <c r="C76" s="50" t="s">
        <v>5955</v>
      </c>
      <c r="D76" s="50" t="s">
        <v>3132</v>
      </c>
      <c r="E76" s="50" t="str">
        <f>IF(AND(LEN(NICAP[[#This Row],[State or      Country]])=2,NICAP[[#This Row],[State or      Country]]&lt;&gt;"UK"),"US","Other")</f>
        <v>US</v>
      </c>
      <c r="F76" s="49">
        <v>2</v>
      </c>
      <c r="G76" s="48"/>
      <c r="H76" s="48"/>
      <c r="I76" s="48"/>
      <c r="J76" s="48"/>
      <c r="K76" s="48"/>
      <c r="L76" s="42" t="s">
        <v>11093</v>
      </c>
      <c r="M76" s="42" t="str">
        <f>IF(LEFT(NICAP[[#This Row],[Date]],1)=0,"Y","N")</f>
        <v>N</v>
      </c>
      <c r="N76" s="42"/>
      <c r="O76" s="42"/>
      <c r="P76" s="42"/>
      <c r="Q76" s="42" t="str">
        <f>RIGHT(NICAP[[#This Row],[Date]],2)</f>
        <v>er</v>
      </c>
      <c r="R76" s="26" t="e">
        <f>DATE(NICAP[[#This Row],[Year]],NICAP[[#This Row],[Month]],NICAP[[#This Row],[Day]])</f>
        <v>#VALUE!</v>
      </c>
      <c r="S76" s="35" t="str">
        <f t="shared" si="2"/>
        <v>UT</v>
      </c>
      <c r="T76" s="24" t="str">
        <f t="shared" si="3"/>
        <v>US</v>
      </c>
    </row>
    <row r="77" spans="1:20" ht="42" customHeight="1" x14ac:dyDescent="0.2">
      <c r="A77" s="35">
        <v>68</v>
      </c>
      <c r="B77" s="67">
        <v>140600</v>
      </c>
      <c r="C77" s="50" t="s">
        <v>6371</v>
      </c>
      <c r="D77" s="50" t="s">
        <v>2422</v>
      </c>
      <c r="E77" s="50" t="str">
        <f>IF(AND(LEN(NICAP[[#This Row],[State or      Country]])=2,NICAP[[#This Row],[State or      Country]]&lt;&gt;"UK"),"US","Other")</f>
        <v>Other</v>
      </c>
      <c r="F77" s="49">
        <v>2</v>
      </c>
      <c r="G77" s="48"/>
      <c r="H77" s="48"/>
      <c r="I77" s="48"/>
      <c r="J77" s="48"/>
      <c r="K77" s="48"/>
      <c r="L77" s="42" t="s">
        <v>11092</v>
      </c>
      <c r="M77" s="42" t="str">
        <f>IF(LEFT(NICAP[[#This Row],[Date]],1)=0,"Y","N")</f>
        <v>N</v>
      </c>
      <c r="N77" s="42"/>
      <c r="O77" s="42" t="str">
        <f>19&amp;LEFT(NICAP[[#This Row],[Date]],2)</f>
        <v>1914</v>
      </c>
      <c r="P77" s="42" t="str">
        <f>MID(NICAP[[#This Row],[Date]],3,2)</f>
        <v>06</v>
      </c>
      <c r="Q77" s="42" t="str">
        <f>RIGHT(NICAP[[#This Row],[Date]],2)</f>
        <v>00</v>
      </c>
      <c r="R77" s="26">
        <f>DATE(NICAP[[#This Row],[Year]],NICAP[[#This Row],[Month]],NICAP[[#This Row],[Day]])</f>
        <v>5265</v>
      </c>
      <c r="S77" s="35" t="str">
        <f t="shared" si="2"/>
        <v/>
      </c>
      <c r="T77" s="24" t="str">
        <f t="shared" si="3"/>
        <v>Germany</v>
      </c>
    </row>
    <row r="78" spans="1:20" ht="42.75" customHeight="1" x14ac:dyDescent="0.2">
      <c r="A78" s="35">
        <v>69</v>
      </c>
      <c r="B78" s="67">
        <v>140600</v>
      </c>
      <c r="C78" s="50" t="s">
        <v>6371</v>
      </c>
      <c r="D78" s="50" t="s">
        <v>2422</v>
      </c>
      <c r="E78" s="50" t="str">
        <f>IF(AND(LEN(NICAP[[#This Row],[State or      Country]])=2,NICAP[[#This Row],[State or      Country]]&lt;&gt;"UK"),"US","Other")</f>
        <v>Other</v>
      </c>
      <c r="F78" s="49">
        <v>7</v>
      </c>
      <c r="G78" s="48"/>
      <c r="H78" s="48"/>
      <c r="I78" s="48"/>
      <c r="J78" s="48"/>
      <c r="K78" s="48"/>
      <c r="L78" s="36" t="s">
        <v>11091</v>
      </c>
      <c r="M78" s="36" t="str">
        <f>IF(LEFT(NICAP[[#This Row],[Date]],1)=0,"Y","N")</f>
        <v>N</v>
      </c>
      <c r="N78" s="36"/>
      <c r="O78" s="36" t="str">
        <f>19&amp;LEFT(NICAP[[#This Row],[Date]],2)</f>
        <v>1914</v>
      </c>
      <c r="P78" s="36" t="str">
        <f>MID(NICAP[[#This Row],[Date]],3,2)</f>
        <v>06</v>
      </c>
      <c r="Q78" s="36" t="str">
        <f>RIGHT(NICAP[[#This Row],[Date]],2)</f>
        <v>00</v>
      </c>
      <c r="R78" s="26">
        <f>DATE(NICAP[[#This Row],[Year]],NICAP[[#This Row],[Month]],NICAP[[#This Row],[Day]])</f>
        <v>5265</v>
      </c>
      <c r="S78" s="35" t="str">
        <f t="shared" si="2"/>
        <v/>
      </c>
      <c r="T78" s="24" t="str">
        <f t="shared" si="3"/>
        <v>Germany</v>
      </c>
    </row>
    <row r="79" spans="1:20" ht="57" customHeight="1" x14ac:dyDescent="0.2">
      <c r="A79" s="35">
        <v>70</v>
      </c>
      <c r="B79" s="67">
        <v>140800</v>
      </c>
      <c r="C79" s="50" t="s">
        <v>11089</v>
      </c>
      <c r="D79" s="50" t="s">
        <v>1702</v>
      </c>
      <c r="E79" s="50" t="str">
        <f>IF(AND(LEN(NICAP[[#This Row],[State or      Country]])=2,NICAP[[#This Row],[State or      Country]]&lt;&gt;"UK"),"US","Other")</f>
        <v>Other</v>
      </c>
      <c r="F79" s="49">
        <v>2</v>
      </c>
      <c r="G79" s="48"/>
      <c r="H79" s="48"/>
      <c r="I79" s="48"/>
      <c r="J79" s="48"/>
      <c r="K79" s="48"/>
      <c r="L79" s="36" t="s">
        <v>11090</v>
      </c>
      <c r="M79" s="36" t="str">
        <f>IF(LEFT(NICAP[[#This Row],[Date]],1)=0,"Y","N")</f>
        <v>N</v>
      </c>
      <c r="N79" s="36"/>
      <c r="O79" s="36" t="str">
        <f>19&amp;LEFT(NICAP[[#This Row],[Date]],2)</f>
        <v>1914</v>
      </c>
      <c r="P79" s="36" t="str">
        <f>MID(NICAP[[#This Row],[Date]],3,2)</f>
        <v>08</v>
      </c>
      <c r="Q79" s="36" t="str">
        <f>RIGHT(NICAP[[#This Row],[Date]],2)</f>
        <v>00</v>
      </c>
      <c r="R79" s="26">
        <f>DATE(NICAP[[#This Row],[Year]],NICAP[[#This Row],[Month]],NICAP[[#This Row],[Day]])</f>
        <v>5326</v>
      </c>
      <c r="S79" s="35" t="str">
        <f t="shared" si="2"/>
        <v/>
      </c>
      <c r="T79" s="24" t="str">
        <f t="shared" si="3"/>
        <v>CAN</v>
      </c>
    </row>
    <row r="80" spans="1:20" ht="56.25" customHeight="1" x14ac:dyDescent="0.2">
      <c r="A80" s="35">
        <v>71</v>
      </c>
      <c r="B80" s="67">
        <v>140800</v>
      </c>
      <c r="C80" s="50" t="s">
        <v>11089</v>
      </c>
      <c r="D80" s="50" t="s">
        <v>1702</v>
      </c>
      <c r="E80" s="50" t="str">
        <f>IF(AND(LEN(NICAP[[#This Row],[State or      Country]])=2,NICAP[[#This Row],[State or      Country]]&lt;&gt;"UK"),"US","Other")</f>
        <v>Other</v>
      </c>
      <c r="F80" s="49">
        <v>7</v>
      </c>
      <c r="G80" s="48"/>
      <c r="H80" s="48"/>
      <c r="I80" s="48"/>
      <c r="J80" s="48"/>
      <c r="K80" s="48"/>
      <c r="L80" s="42" t="s">
        <v>11088</v>
      </c>
      <c r="M80" s="42" t="str">
        <f>IF(LEFT(NICAP[[#This Row],[Date]],1)=0,"Y","N")</f>
        <v>N</v>
      </c>
      <c r="N80" s="42"/>
      <c r="O80" s="42" t="str">
        <f>19&amp;LEFT(NICAP[[#This Row],[Date]],2)</f>
        <v>1914</v>
      </c>
      <c r="P80" s="42" t="str">
        <f>MID(NICAP[[#This Row],[Date]],3,2)</f>
        <v>08</v>
      </c>
      <c r="Q80" s="42" t="str">
        <f>RIGHT(NICAP[[#This Row],[Date]],2)</f>
        <v>00</v>
      </c>
      <c r="R80" s="26">
        <f>DATE(NICAP[[#This Row],[Year]],NICAP[[#This Row],[Month]],NICAP[[#This Row],[Day]])</f>
        <v>5326</v>
      </c>
      <c r="S80" s="35" t="str">
        <f t="shared" si="2"/>
        <v/>
      </c>
      <c r="T80" s="24" t="str">
        <f t="shared" si="3"/>
        <v>CAN</v>
      </c>
    </row>
    <row r="81" spans="1:20" ht="57.75" customHeight="1" x14ac:dyDescent="0.2">
      <c r="A81" s="35">
        <v>72</v>
      </c>
      <c r="B81" s="67">
        <v>150821</v>
      </c>
      <c r="C81" s="50" t="s">
        <v>11087</v>
      </c>
      <c r="D81" s="50" t="s">
        <v>2371</v>
      </c>
      <c r="E81" s="50" t="str">
        <f>IF(AND(LEN(NICAP[[#This Row],[State or      Country]])=2,NICAP[[#This Row],[State or      Country]]&lt;&gt;"UK"),"US","Other")</f>
        <v>Other</v>
      </c>
      <c r="F81" s="49">
        <v>5</v>
      </c>
      <c r="G81" s="48"/>
      <c r="H81" s="48"/>
      <c r="I81" s="48"/>
      <c r="J81" s="48"/>
      <c r="K81" s="48"/>
      <c r="L81" s="36" t="s">
        <v>11086</v>
      </c>
      <c r="M81" s="36" t="str">
        <f>IF(LEFT(NICAP[[#This Row],[Date]],1)=0,"Y","N")</f>
        <v>N</v>
      </c>
      <c r="N81" s="36"/>
      <c r="O81" s="36" t="str">
        <f>19&amp;LEFT(NICAP[[#This Row],[Date]],2)</f>
        <v>1915</v>
      </c>
      <c r="P81" s="36" t="str">
        <f>MID(NICAP[[#This Row],[Date]],3,2)</f>
        <v>08</v>
      </c>
      <c r="Q81" s="36" t="str">
        <f>RIGHT(NICAP[[#This Row],[Date]],2)</f>
        <v>21</v>
      </c>
      <c r="R81" s="26">
        <f>DATE(NICAP[[#This Row],[Year]],NICAP[[#This Row],[Month]],NICAP[[#This Row],[Day]])</f>
        <v>5712</v>
      </c>
      <c r="S81" s="35" t="str">
        <f t="shared" si="2"/>
        <v/>
      </c>
      <c r="T81" s="24" t="str">
        <f t="shared" si="3"/>
        <v>Turkey</v>
      </c>
    </row>
    <row r="82" spans="1:20" ht="29.25" customHeight="1" x14ac:dyDescent="0.2">
      <c r="A82" s="35">
        <v>73</v>
      </c>
      <c r="B82" s="106">
        <v>19160131</v>
      </c>
      <c r="C82" s="44" t="s">
        <v>11085</v>
      </c>
      <c r="D82" s="44" t="s">
        <v>1802</v>
      </c>
      <c r="E82" s="44" t="str">
        <f>IF(AND(LEN(NICAP[[#This Row],[State or      Country]])=2,NICAP[[#This Row],[State or      Country]]&lt;&gt;"UK"),"US","Other")</f>
        <v>Other</v>
      </c>
      <c r="F82" s="43">
        <v>11</v>
      </c>
      <c r="G82" s="44" t="s">
        <v>1757</v>
      </c>
      <c r="H82" s="61">
        <v>5</v>
      </c>
      <c r="I82" s="41"/>
      <c r="J82" s="41"/>
      <c r="K82" s="41"/>
      <c r="L82" s="118" t="s">
        <v>11084</v>
      </c>
      <c r="M82" s="118" t="str">
        <f>IF(LEFT(NICAP[[#This Row],[Date]],1)=0,"Y","N")</f>
        <v>N</v>
      </c>
      <c r="N82" s="118"/>
      <c r="O82" s="118" t="str">
        <f>19&amp;LEFT(NICAP[[#This Row],[Date]],2)</f>
        <v>1919</v>
      </c>
      <c r="P82" s="118" t="str">
        <f>MID(NICAP[[#This Row],[Date]],3,2)</f>
        <v>16</v>
      </c>
      <c r="Q82" s="118" t="str">
        <f>RIGHT(NICAP[[#This Row],[Date]],2)</f>
        <v>31</v>
      </c>
      <c r="R82" s="26">
        <f>DATE(NICAP[[#This Row],[Year]],NICAP[[#This Row],[Month]],NICAP[[#This Row],[Day]])</f>
        <v>7427</v>
      </c>
      <c r="S82" s="35" t="str">
        <f t="shared" si="2"/>
        <v/>
      </c>
      <c r="T82" s="24" t="str">
        <f t="shared" si="3"/>
        <v>UK</v>
      </c>
    </row>
    <row r="83" spans="1:20" ht="14.25" customHeight="1" x14ac:dyDescent="0.2">
      <c r="A83" s="35">
        <v>74</v>
      </c>
      <c r="B83" s="81">
        <v>160719</v>
      </c>
      <c r="C83" s="39" t="s">
        <v>2160</v>
      </c>
      <c r="D83" s="39" t="s">
        <v>2050</v>
      </c>
      <c r="E83" s="39" t="str">
        <f>IF(AND(LEN(NICAP[[#This Row],[State or      Country]])=2,NICAP[[#This Row],[State or      Country]]&lt;&gt;"UK"),"US","Other")</f>
        <v>US</v>
      </c>
      <c r="F83" s="38">
        <v>1</v>
      </c>
      <c r="G83" s="39" t="s">
        <v>6678</v>
      </c>
      <c r="H83" s="46">
        <v>5</v>
      </c>
      <c r="I83" s="37"/>
      <c r="J83" s="37"/>
      <c r="K83" s="37"/>
      <c r="L83" s="104" t="s">
        <v>11083</v>
      </c>
      <c r="M83" s="104" t="str">
        <f>IF(LEFT(NICAP[[#This Row],[Date]],1)=0,"Y","N")</f>
        <v>N</v>
      </c>
      <c r="N83" s="104"/>
      <c r="O83" s="104" t="str">
        <f>19&amp;LEFT(NICAP[[#This Row],[Date]],2)</f>
        <v>1916</v>
      </c>
      <c r="P83" s="104" t="str">
        <f>MID(NICAP[[#This Row],[Date]],3,2)</f>
        <v>07</v>
      </c>
      <c r="Q83" s="104" t="str">
        <f>RIGHT(NICAP[[#This Row],[Date]],2)</f>
        <v>19</v>
      </c>
      <c r="R83" s="26">
        <f>DATE(NICAP[[#This Row],[Year]],NICAP[[#This Row],[Month]],NICAP[[#This Row],[Day]])</f>
        <v>6045</v>
      </c>
      <c r="S83" s="35" t="str">
        <f t="shared" si="2"/>
        <v>WV</v>
      </c>
      <c r="T83" s="24" t="str">
        <f t="shared" si="3"/>
        <v>US</v>
      </c>
    </row>
    <row r="84" spans="1:20" ht="42" customHeight="1" x14ac:dyDescent="0.2">
      <c r="A84" s="35">
        <v>75</v>
      </c>
      <c r="B84" s="67">
        <v>161000</v>
      </c>
      <c r="C84" s="50" t="s">
        <v>6617</v>
      </c>
      <c r="D84" s="50" t="s">
        <v>1686</v>
      </c>
      <c r="E84" s="50" t="str">
        <f>IF(AND(LEN(NICAP[[#This Row],[State or      Country]])=2,NICAP[[#This Row],[State or      Country]]&lt;&gt;"UK"),"US","Other")</f>
        <v>US</v>
      </c>
      <c r="F84" s="49">
        <v>2</v>
      </c>
      <c r="G84" s="48"/>
      <c r="H84" s="48"/>
      <c r="I84" s="48"/>
      <c r="J84" s="48"/>
      <c r="K84" s="48"/>
      <c r="L84" s="42" t="s">
        <v>11082</v>
      </c>
      <c r="M84" s="42" t="str">
        <f>IF(LEFT(NICAP[[#This Row],[Date]],1)=0,"Y","N")</f>
        <v>N</v>
      </c>
      <c r="N84" s="42"/>
      <c r="O84" s="42" t="str">
        <f>19&amp;LEFT(NICAP[[#This Row],[Date]],2)</f>
        <v>1916</v>
      </c>
      <c r="P84" s="42" t="str">
        <f>MID(NICAP[[#This Row],[Date]],3,2)</f>
        <v>10</v>
      </c>
      <c r="Q84" s="42" t="str">
        <f>RIGHT(NICAP[[#This Row],[Date]],2)</f>
        <v>00</v>
      </c>
      <c r="R84" s="26">
        <f>DATE(NICAP[[#This Row],[Year]],NICAP[[#This Row],[Month]],NICAP[[#This Row],[Day]])</f>
        <v>6118</v>
      </c>
      <c r="S84" s="35" t="str">
        <f t="shared" si="2"/>
        <v>PA</v>
      </c>
      <c r="T84" s="24" t="str">
        <f t="shared" si="3"/>
        <v>US</v>
      </c>
    </row>
    <row r="85" spans="1:20" ht="27" customHeight="1" x14ac:dyDescent="0.2">
      <c r="A85" s="35">
        <v>76</v>
      </c>
      <c r="B85" s="83" t="s">
        <v>11081</v>
      </c>
      <c r="C85" s="44" t="s">
        <v>11080</v>
      </c>
      <c r="D85" s="44" t="s">
        <v>1667</v>
      </c>
      <c r="E85" s="44" t="str">
        <f>IF(AND(LEN(NICAP[[#This Row],[State or      Country]])=2,NICAP[[#This Row],[State or      Country]]&lt;&gt;"UK"),"US","Other")</f>
        <v>US</v>
      </c>
      <c r="F85" s="43">
        <v>2</v>
      </c>
      <c r="G85" s="41"/>
      <c r="H85" s="41"/>
      <c r="I85" s="41"/>
      <c r="J85" s="41"/>
      <c r="K85" s="41"/>
      <c r="L85" s="42" t="s">
        <v>11079</v>
      </c>
      <c r="M85" s="42" t="str">
        <f>IF(LEFT(NICAP[[#This Row],[Date]],1)=0,"Y","N")</f>
        <v>N</v>
      </c>
      <c r="N85" s="42"/>
      <c r="O85" s="42" t="str">
        <f>19&amp;LEFT(NICAP[[#This Row],[Date]],2)</f>
        <v>1918</v>
      </c>
      <c r="P85" s="42" t="str">
        <f>MID(NICAP[[#This Row],[Date]],3,2)</f>
        <v>Ea</v>
      </c>
      <c r="Q85" s="42" t="str">
        <f>RIGHT(NICAP[[#This Row],[Date]],2)</f>
        <v>ly</v>
      </c>
      <c r="R85" s="26" t="e">
        <f>DATE(NICAP[[#This Row],[Year]],NICAP[[#This Row],[Month]],NICAP[[#This Row],[Day]])</f>
        <v>#VALUE!</v>
      </c>
      <c r="S85" s="35" t="str">
        <f t="shared" si="2"/>
        <v>TX</v>
      </c>
      <c r="T85" s="24" t="str">
        <f t="shared" si="3"/>
        <v>US</v>
      </c>
    </row>
    <row r="86" spans="1:20" ht="27" customHeight="1" x14ac:dyDescent="0.2">
      <c r="A86" s="35">
        <v>77</v>
      </c>
      <c r="B86" s="66">
        <v>210000</v>
      </c>
      <c r="C86" s="44" t="s">
        <v>11078</v>
      </c>
      <c r="D86" s="44" t="s">
        <v>1813</v>
      </c>
      <c r="E86" s="44" t="str">
        <f>IF(AND(LEN(NICAP[[#This Row],[State or      Country]])=2,NICAP[[#This Row],[State or      Country]]&lt;&gt;"UK"),"US","Other")</f>
        <v>Other</v>
      </c>
      <c r="F86" s="43">
        <v>7</v>
      </c>
      <c r="G86" s="41"/>
      <c r="H86" s="41"/>
      <c r="I86" s="41"/>
      <c r="J86" s="41"/>
      <c r="K86" s="41"/>
      <c r="L86" s="59" t="s">
        <v>11077</v>
      </c>
      <c r="M86" s="59" t="str">
        <f>IF(LEFT(NICAP[[#This Row],[Date]],1)=0,"Y","N")</f>
        <v>N</v>
      </c>
      <c r="N86" s="59"/>
      <c r="O86" s="59" t="str">
        <f>19&amp;LEFT(NICAP[[#This Row],[Date]],2)</f>
        <v>1921</v>
      </c>
      <c r="P86" s="59" t="str">
        <f>MID(NICAP[[#This Row],[Date]],3,2)</f>
        <v>00</v>
      </c>
      <c r="Q86" s="59" t="str">
        <f>RIGHT(NICAP[[#This Row],[Date]],2)</f>
        <v>00</v>
      </c>
      <c r="R86" s="26">
        <f>DATE(NICAP[[#This Row],[Year]],NICAP[[#This Row],[Month]],NICAP[[#This Row],[Day]])</f>
        <v>7640</v>
      </c>
      <c r="S86" s="35" t="str">
        <f t="shared" si="2"/>
        <v/>
      </c>
      <c r="T86" s="24" t="str">
        <f t="shared" si="3"/>
        <v>France</v>
      </c>
    </row>
    <row r="87" spans="1:20" ht="87" customHeight="1" x14ac:dyDescent="0.2">
      <c r="A87" s="35">
        <v>78</v>
      </c>
      <c r="B87" s="67">
        <v>220222</v>
      </c>
      <c r="C87" s="50" t="s">
        <v>11076</v>
      </c>
      <c r="D87" s="50" t="s">
        <v>2180</v>
      </c>
      <c r="E87" s="50" t="str">
        <f>IF(AND(LEN(NICAP[[#This Row],[State or      Country]])=2,NICAP[[#This Row],[State or      Country]]&lt;&gt;"UK"),"US","Other")</f>
        <v>US</v>
      </c>
      <c r="F87" s="49">
        <v>2</v>
      </c>
      <c r="G87" s="48"/>
      <c r="H87" s="48"/>
      <c r="I87" s="48"/>
      <c r="J87" s="48"/>
      <c r="K87" s="48"/>
      <c r="L87" s="36" t="s">
        <v>11075</v>
      </c>
      <c r="M87" s="36" t="str">
        <f>IF(LEFT(NICAP[[#This Row],[Date]],1)=0,"Y","N")</f>
        <v>N</v>
      </c>
      <c r="N87" s="36"/>
      <c r="O87" s="36" t="str">
        <f>19&amp;LEFT(NICAP[[#This Row],[Date]],2)</f>
        <v>1922</v>
      </c>
      <c r="P87" s="36" t="str">
        <f>MID(NICAP[[#This Row],[Date]],3,2)</f>
        <v>02</v>
      </c>
      <c r="Q87" s="36" t="str">
        <f>RIGHT(NICAP[[#This Row],[Date]],2)</f>
        <v>22</v>
      </c>
      <c r="R87" s="26">
        <f>DATE(NICAP[[#This Row],[Year]],NICAP[[#This Row],[Month]],NICAP[[#This Row],[Day]])</f>
        <v>8089</v>
      </c>
      <c r="S87" s="35" t="str">
        <f t="shared" si="2"/>
        <v>NE</v>
      </c>
      <c r="T87" s="24" t="str">
        <f t="shared" si="3"/>
        <v>US</v>
      </c>
    </row>
    <row r="88" spans="1:20" ht="86.25" customHeight="1" x14ac:dyDescent="0.2">
      <c r="A88" s="35">
        <v>79</v>
      </c>
      <c r="B88" s="67">
        <v>220222</v>
      </c>
      <c r="C88" s="50" t="s">
        <v>11076</v>
      </c>
      <c r="D88" s="50" t="s">
        <v>2180</v>
      </c>
      <c r="E88" s="50" t="str">
        <f>IF(AND(LEN(NICAP[[#This Row],[State or      Country]])=2,NICAP[[#This Row],[State or      Country]]&lt;&gt;"UK"),"US","Other")</f>
        <v>US</v>
      </c>
      <c r="F88" s="49">
        <v>6</v>
      </c>
      <c r="G88" s="48"/>
      <c r="H88" s="48"/>
      <c r="I88" s="48"/>
      <c r="J88" s="48"/>
      <c r="K88" s="48"/>
      <c r="L88" s="36" t="s">
        <v>11075</v>
      </c>
      <c r="M88" s="36" t="str">
        <f>IF(LEFT(NICAP[[#This Row],[Date]],1)=0,"Y","N")</f>
        <v>N</v>
      </c>
      <c r="N88" s="36"/>
      <c r="O88" s="36" t="str">
        <f>19&amp;LEFT(NICAP[[#This Row],[Date]],2)</f>
        <v>1922</v>
      </c>
      <c r="P88" s="36" t="str">
        <f>MID(NICAP[[#This Row],[Date]],3,2)</f>
        <v>02</v>
      </c>
      <c r="Q88" s="36" t="str">
        <f>RIGHT(NICAP[[#This Row],[Date]],2)</f>
        <v>22</v>
      </c>
      <c r="R88" s="26">
        <f>DATE(NICAP[[#This Row],[Year]],NICAP[[#This Row],[Month]],NICAP[[#This Row],[Day]])</f>
        <v>8089</v>
      </c>
      <c r="S88" s="35" t="str">
        <f t="shared" si="2"/>
        <v>NE</v>
      </c>
      <c r="T88" s="24" t="str">
        <f t="shared" si="3"/>
        <v>US</v>
      </c>
    </row>
    <row r="89" spans="1:20" ht="42.75" customHeight="1" x14ac:dyDescent="0.2">
      <c r="A89" s="35">
        <v>80</v>
      </c>
      <c r="B89" s="67">
        <v>220909</v>
      </c>
      <c r="C89" s="50" t="s">
        <v>11074</v>
      </c>
      <c r="D89" s="50" t="s">
        <v>1802</v>
      </c>
      <c r="E89" s="50" t="str">
        <f>IF(AND(LEN(NICAP[[#This Row],[State or      Country]])=2,NICAP[[#This Row],[State or      Country]]&lt;&gt;"UK"),"US","Other")</f>
        <v>Other</v>
      </c>
      <c r="F89" s="49">
        <v>2</v>
      </c>
      <c r="G89" s="48"/>
      <c r="H89" s="48"/>
      <c r="I89" s="48"/>
      <c r="J89" s="48"/>
      <c r="K89" s="48"/>
      <c r="L89" s="36" t="s">
        <v>11073</v>
      </c>
      <c r="M89" s="36" t="str">
        <f>IF(LEFT(NICAP[[#This Row],[Date]],1)=0,"Y","N")</f>
        <v>N</v>
      </c>
      <c r="N89" s="36"/>
      <c r="O89" s="36" t="str">
        <f>19&amp;LEFT(NICAP[[#This Row],[Date]],2)</f>
        <v>1922</v>
      </c>
      <c r="P89" s="36" t="str">
        <f>MID(NICAP[[#This Row],[Date]],3,2)</f>
        <v>09</v>
      </c>
      <c r="Q89" s="36" t="str">
        <f>RIGHT(NICAP[[#This Row],[Date]],2)</f>
        <v>09</v>
      </c>
      <c r="R89" s="26">
        <f>DATE(NICAP[[#This Row],[Year]],NICAP[[#This Row],[Month]],NICAP[[#This Row],[Day]])</f>
        <v>8288</v>
      </c>
      <c r="S89" s="35" t="str">
        <f t="shared" si="2"/>
        <v/>
      </c>
      <c r="T89" s="24" t="str">
        <f t="shared" si="3"/>
        <v>UK</v>
      </c>
    </row>
    <row r="90" spans="1:20" ht="27" customHeight="1" x14ac:dyDescent="0.2">
      <c r="A90" s="35">
        <v>81</v>
      </c>
      <c r="B90" s="66">
        <v>230000</v>
      </c>
      <c r="C90" s="44" t="s">
        <v>11072</v>
      </c>
      <c r="D90" s="44" t="s">
        <v>1787</v>
      </c>
      <c r="E90" s="44" t="str">
        <f>IF(AND(LEN(NICAP[[#This Row],[State or      Country]])=2,NICAP[[#This Row],[State or      Country]]&lt;&gt;"UK"),"US","Other")</f>
        <v>US</v>
      </c>
      <c r="F90" s="43">
        <v>2</v>
      </c>
      <c r="G90" s="41"/>
      <c r="H90" s="41"/>
      <c r="I90" s="41"/>
      <c r="J90" s="41"/>
      <c r="K90" s="41"/>
      <c r="L90" s="42" t="s">
        <v>11071</v>
      </c>
      <c r="M90" s="42" t="str">
        <f>IF(LEFT(NICAP[[#This Row],[Date]],1)=0,"Y","N")</f>
        <v>N</v>
      </c>
      <c r="N90" s="42"/>
      <c r="O90" s="42" t="str">
        <f>19&amp;LEFT(NICAP[[#This Row],[Date]],2)</f>
        <v>1923</v>
      </c>
      <c r="P90" s="42" t="str">
        <f>MID(NICAP[[#This Row],[Date]],3,2)</f>
        <v>00</v>
      </c>
      <c r="Q90" s="42" t="str">
        <f>RIGHT(NICAP[[#This Row],[Date]],2)</f>
        <v>00</v>
      </c>
      <c r="R90" s="26">
        <f>DATE(NICAP[[#This Row],[Year]],NICAP[[#This Row],[Month]],NICAP[[#This Row],[Day]])</f>
        <v>8370</v>
      </c>
      <c r="S90" s="35" t="str">
        <f t="shared" si="2"/>
        <v>IN</v>
      </c>
      <c r="T90" s="24" t="str">
        <f t="shared" si="3"/>
        <v>US</v>
      </c>
    </row>
    <row r="91" spans="1:20" ht="12.75" customHeight="1" x14ac:dyDescent="0.2">
      <c r="A91" s="35">
        <v>82</v>
      </c>
      <c r="B91" s="82" t="s">
        <v>11070</v>
      </c>
      <c r="C91" s="39" t="s">
        <v>11069</v>
      </c>
      <c r="D91" s="39" t="s">
        <v>1670</v>
      </c>
      <c r="E91" s="39" t="str">
        <f>IF(AND(LEN(NICAP[[#This Row],[State or      Country]])=2,NICAP[[#This Row],[State or      Country]]&lt;&gt;"UK"),"US","Other")</f>
        <v>US</v>
      </c>
      <c r="F91" s="38">
        <v>7</v>
      </c>
      <c r="G91" s="39" t="s">
        <v>6688</v>
      </c>
      <c r="H91" s="70">
        <v>5</v>
      </c>
      <c r="I91" s="37"/>
      <c r="J91" s="37"/>
      <c r="K91" s="37"/>
      <c r="L91" s="36" t="s">
        <v>11068</v>
      </c>
      <c r="M91" s="36" t="str">
        <f>IF(LEFT(NICAP[[#This Row],[Date]],1)=0,"Y","N")</f>
        <v>N</v>
      </c>
      <c r="N91" s="36"/>
      <c r="O91" s="36" t="str">
        <f>19&amp;LEFT(NICAP[[#This Row],[Date]],2)</f>
        <v>1923</v>
      </c>
      <c r="P91" s="36" t="str">
        <f>MID(NICAP[[#This Row],[Date]],3,2)</f>
        <v>06</v>
      </c>
      <c r="Q91" s="36" t="str">
        <f>RIGHT(NICAP[[#This Row],[Date]],2)</f>
        <v>xx</v>
      </c>
      <c r="R91" s="26" t="e">
        <f>DATE(NICAP[[#This Row],[Year]],NICAP[[#This Row],[Month]],NICAP[[#This Row],[Day]])</f>
        <v>#VALUE!</v>
      </c>
      <c r="S91" s="35" t="str">
        <f t="shared" si="2"/>
        <v>IL</v>
      </c>
      <c r="T91" s="24" t="str">
        <f t="shared" si="3"/>
        <v>US</v>
      </c>
    </row>
    <row r="92" spans="1:20" ht="27" customHeight="1" x14ac:dyDescent="0.2">
      <c r="A92" s="35">
        <v>83</v>
      </c>
      <c r="B92" s="66">
        <v>240100</v>
      </c>
      <c r="C92" s="44" t="s">
        <v>1980</v>
      </c>
      <c r="D92" s="44" t="s">
        <v>1772</v>
      </c>
      <c r="E92" s="44" t="str">
        <f>IF(AND(LEN(NICAP[[#This Row],[State or      Country]])=2,NICAP[[#This Row],[State or      Country]]&lt;&gt;"UK"),"US","Other")</f>
        <v>US</v>
      </c>
      <c r="F92" s="43">
        <v>2</v>
      </c>
      <c r="G92" s="41"/>
      <c r="H92" s="41"/>
      <c r="I92" s="41"/>
      <c r="J92" s="41"/>
      <c r="K92" s="41"/>
      <c r="L92" s="42" t="s">
        <v>11067</v>
      </c>
      <c r="M92" s="42" t="str">
        <f>IF(LEFT(NICAP[[#This Row],[Date]],1)=0,"Y","N")</f>
        <v>N</v>
      </c>
      <c r="N92" s="42"/>
      <c r="O92" s="42" t="str">
        <f>19&amp;LEFT(NICAP[[#This Row],[Date]],2)</f>
        <v>1924</v>
      </c>
      <c r="P92" s="42" t="str">
        <f>MID(NICAP[[#This Row],[Date]],3,2)</f>
        <v>01</v>
      </c>
      <c r="Q92" s="42" t="str">
        <f>RIGHT(NICAP[[#This Row],[Date]],2)</f>
        <v>00</v>
      </c>
      <c r="R92" s="26">
        <f>DATE(NICAP[[#This Row],[Year]],NICAP[[#This Row],[Month]],NICAP[[#This Row],[Day]])</f>
        <v>8766</v>
      </c>
      <c r="S92" s="35" t="str">
        <f t="shared" si="2"/>
        <v>OK</v>
      </c>
      <c r="T92" s="24" t="str">
        <f t="shared" si="3"/>
        <v>US</v>
      </c>
    </row>
    <row r="93" spans="1:20" ht="14.25" customHeight="1" x14ac:dyDescent="0.2">
      <c r="A93" s="35">
        <v>84</v>
      </c>
      <c r="B93" s="81">
        <v>260100</v>
      </c>
      <c r="C93" s="39" t="s">
        <v>11066</v>
      </c>
      <c r="D93" s="39" t="s">
        <v>2260</v>
      </c>
      <c r="E93" s="39" t="str">
        <f>IF(AND(LEN(NICAP[[#This Row],[State or      Country]])=2,NICAP[[#This Row],[State or      Country]]&lt;&gt;"UK"),"US","Other")</f>
        <v>US</v>
      </c>
      <c r="F93" s="38">
        <v>11</v>
      </c>
      <c r="G93" s="39" t="s">
        <v>1757</v>
      </c>
      <c r="H93" s="46">
        <v>5</v>
      </c>
      <c r="I93" s="37"/>
      <c r="J93" s="37"/>
      <c r="K93" s="37"/>
      <c r="L93" s="104" t="s">
        <v>11065</v>
      </c>
      <c r="M93" s="104" t="str">
        <f>IF(LEFT(NICAP[[#This Row],[Date]],1)=0,"Y","N")</f>
        <v>N</v>
      </c>
      <c r="N93" s="104"/>
      <c r="O93" s="104" t="str">
        <f>19&amp;LEFT(NICAP[[#This Row],[Date]],2)</f>
        <v>1926</v>
      </c>
      <c r="P93" s="104" t="str">
        <f>MID(NICAP[[#This Row],[Date]],3,2)</f>
        <v>01</v>
      </c>
      <c r="Q93" s="104" t="str">
        <f>RIGHT(NICAP[[#This Row],[Date]],2)</f>
        <v>00</v>
      </c>
      <c r="R93" s="26">
        <f>DATE(NICAP[[#This Row],[Year]],NICAP[[#This Row],[Month]],NICAP[[#This Row],[Day]])</f>
        <v>9497</v>
      </c>
      <c r="S93" s="35" t="str">
        <f t="shared" si="2"/>
        <v>KS</v>
      </c>
      <c r="T93" s="24" t="str">
        <f t="shared" si="3"/>
        <v>US</v>
      </c>
    </row>
    <row r="94" spans="1:20" ht="57.75" customHeight="1" x14ac:dyDescent="0.2">
      <c r="A94" s="35">
        <v>85</v>
      </c>
      <c r="B94" s="67">
        <v>260900</v>
      </c>
      <c r="C94" s="50" t="s">
        <v>11064</v>
      </c>
      <c r="D94" s="50" t="s">
        <v>3132</v>
      </c>
      <c r="E94" s="50" t="str">
        <f>IF(AND(LEN(NICAP[[#This Row],[State or      Country]])=2,NICAP[[#This Row],[State or      Country]]&lt;&gt;"UK"),"US","Other")</f>
        <v>US</v>
      </c>
      <c r="F94" s="49">
        <v>3</v>
      </c>
      <c r="G94" s="48"/>
      <c r="H94" s="48"/>
      <c r="I94" s="48"/>
      <c r="J94" s="48"/>
      <c r="K94" s="48"/>
      <c r="L94" s="36" t="s">
        <v>11063</v>
      </c>
      <c r="M94" s="36" t="str">
        <f>IF(LEFT(NICAP[[#This Row],[Date]],1)=0,"Y","N")</f>
        <v>N</v>
      </c>
      <c r="N94" s="36"/>
      <c r="O94" s="36" t="str">
        <f>19&amp;LEFT(NICAP[[#This Row],[Date]],2)</f>
        <v>1926</v>
      </c>
      <c r="P94" s="36" t="str">
        <f>MID(NICAP[[#This Row],[Date]],3,2)</f>
        <v>09</v>
      </c>
      <c r="Q94" s="36" t="str">
        <f>RIGHT(NICAP[[#This Row],[Date]],2)</f>
        <v>00</v>
      </c>
      <c r="R94" s="26">
        <f>DATE(NICAP[[#This Row],[Year]],NICAP[[#This Row],[Month]],NICAP[[#This Row],[Day]])</f>
        <v>9740</v>
      </c>
      <c r="S94" s="35" t="str">
        <f t="shared" si="2"/>
        <v>UT</v>
      </c>
      <c r="T94" s="24" t="str">
        <f t="shared" si="3"/>
        <v>US</v>
      </c>
    </row>
    <row r="95" spans="1:20" ht="57" customHeight="1" x14ac:dyDescent="0.2">
      <c r="A95" s="35">
        <v>86</v>
      </c>
      <c r="B95" s="67">
        <v>260900</v>
      </c>
      <c r="C95" s="50" t="s">
        <v>11064</v>
      </c>
      <c r="D95" s="50" t="s">
        <v>3132</v>
      </c>
      <c r="E95" s="50" t="str">
        <f>IF(AND(LEN(NICAP[[#This Row],[State or      Country]])=2,NICAP[[#This Row],[State or      Country]]&lt;&gt;"UK"),"US","Other")</f>
        <v>US</v>
      </c>
      <c r="F95" s="49">
        <v>11</v>
      </c>
      <c r="G95" s="48"/>
      <c r="H95" s="48"/>
      <c r="I95" s="48"/>
      <c r="J95" s="48"/>
      <c r="K95" s="48"/>
      <c r="L95" s="36" t="s">
        <v>11063</v>
      </c>
      <c r="M95" s="36" t="str">
        <f>IF(LEFT(NICAP[[#This Row],[Date]],1)=0,"Y","N")</f>
        <v>N</v>
      </c>
      <c r="N95" s="36"/>
      <c r="O95" s="36" t="str">
        <f>19&amp;LEFT(NICAP[[#This Row],[Date]],2)</f>
        <v>1926</v>
      </c>
      <c r="P95" s="36" t="str">
        <f>MID(NICAP[[#This Row],[Date]],3,2)</f>
        <v>09</v>
      </c>
      <c r="Q95" s="36" t="str">
        <f>RIGHT(NICAP[[#This Row],[Date]],2)</f>
        <v>00</v>
      </c>
      <c r="R95" s="26">
        <f>DATE(NICAP[[#This Row],[Year]],NICAP[[#This Row],[Month]],NICAP[[#This Row],[Day]])</f>
        <v>9740</v>
      </c>
      <c r="S95" s="35" t="str">
        <f t="shared" si="2"/>
        <v>UT</v>
      </c>
      <c r="T95" s="24" t="str">
        <f t="shared" si="3"/>
        <v>US</v>
      </c>
    </row>
    <row r="96" spans="1:20" ht="27" customHeight="1" x14ac:dyDescent="0.2">
      <c r="A96" s="35">
        <v>87</v>
      </c>
      <c r="B96" s="84">
        <v>270805</v>
      </c>
      <c r="C96" s="44" t="s">
        <v>11062</v>
      </c>
      <c r="D96" s="44" t="s">
        <v>11061</v>
      </c>
      <c r="E96" s="44" t="str">
        <f>IF(AND(LEN(NICAP[[#This Row],[State or      Country]])=2,NICAP[[#This Row],[State or      Country]]&lt;&gt;"UK"),"US","Other")</f>
        <v>Other</v>
      </c>
      <c r="F96" s="43">
        <v>1</v>
      </c>
      <c r="G96" s="41"/>
      <c r="H96" s="41"/>
      <c r="I96" s="41"/>
      <c r="J96" s="41"/>
      <c r="K96" s="41"/>
      <c r="L96" s="42" t="s">
        <v>11060</v>
      </c>
      <c r="M96" s="42" t="str">
        <f>IF(LEFT(NICAP[[#This Row],[Date]],1)=0,"Y","N")</f>
        <v>N</v>
      </c>
      <c r="N96" s="42"/>
      <c r="O96" s="42" t="str">
        <f>19&amp;LEFT(NICAP[[#This Row],[Date]],2)</f>
        <v>1927</v>
      </c>
      <c r="P96" s="42" t="str">
        <f>MID(NICAP[[#This Row],[Date]],3,2)</f>
        <v>08</v>
      </c>
      <c r="Q96" s="42" t="str">
        <f>RIGHT(NICAP[[#This Row],[Date]],2)</f>
        <v>05</v>
      </c>
      <c r="R96" s="26">
        <f>DATE(NICAP[[#This Row],[Year]],NICAP[[#This Row],[Month]],NICAP[[#This Row],[Day]])</f>
        <v>10079</v>
      </c>
      <c r="S96" s="35" t="str">
        <f t="shared" si="2"/>
        <v/>
      </c>
      <c r="T96" s="24" t="str">
        <f t="shared" si="3"/>
        <v>Nepal</v>
      </c>
    </row>
    <row r="97" spans="1:20" ht="41.25" customHeight="1" x14ac:dyDescent="0.2">
      <c r="A97" s="35">
        <v>88</v>
      </c>
      <c r="B97" s="67">
        <v>281100</v>
      </c>
      <c r="C97" s="50" t="s">
        <v>4558</v>
      </c>
      <c r="D97" s="50" t="s">
        <v>2139</v>
      </c>
      <c r="E97" s="50" t="str">
        <f>IF(AND(LEN(NICAP[[#This Row],[State or      Country]])=2,NICAP[[#This Row],[State or      Country]]&lt;&gt;"UK"),"US","Other")</f>
        <v>US</v>
      </c>
      <c r="F97" s="49">
        <v>2</v>
      </c>
      <c r="G97" s="48"/>
      <c r="H97" s="48"/>
      <c r="I97" s="48"/>
      <c r="J97" s="48"/>
      <c r="K97" s="48"/>
      <c r="L97" s="42" t="s">
        <v>11059</v>
      </c>
      <c r="M97" s="42" t="str">
        <f>IF(LEFT(NICAP[[#This Row],[Date]],1)=0,"Y","N")</f>
        <v>N</v>
      </c>
      <c r="N97" s="42"/>
      <c r="O97" s="42" t="str">
        <f>19&amp;LEFT(NICAP[[#This Row],[Date]],2)</f>
        <v>1928</v>
      </c>
      <c r="P97" s="42" t="str">
        <f>MID(NICAP[[#This Row],[Date]],3,2)</f>
        <v>11</v>
      </c>
      <c r="Q97" s="42" t="str">
        <f>RIGHT(NICAP[[#This Row],[Date]],2)</f>
        <v>00</v>
      </c>
      <c r="R97" s="26">
        <f>DATE(NICAP[[#This Row],[Year]],NICAP[[#This Row],[Month]],NICAP[[#This Row],[Day]])</f>
        <v>10532</v>
      </c>
      <c r="S97" s="35" t="str">
        <f t="shared" si="2"/>
        <v>ND</v>
      </c>
      <c r="T97" s="24" t="str">
        <f t="shared" si="3"/>
        <v>US</v>
      </c>
    </row>
    <row r="98" spans="1:20" ht="42" customHeight="1" x14ac:dyDescent="0.2">
      <c r="A98" s="35">
        <v>89</v>
      </c>
      <c r="B98" s="67">
        <v>281100</v>
      </c>
      <c r="C98" s="50" t="s">
        <v>4558</v>
      </c>
      <c r="D98" s="50" t="s">
        <v>2139</v>
      </c>
      <c r="E98" s="50" t="str">
        <f>IF(AND(LEN(NICAP[[#This Row],[State or      Country]])=2,NICAP[[#This Row],[State or      Country]]&lt;&gt;"UK"),"US","Other")</f>
        <v>US</v>
      </c>
      <c r="F98" s="49">
        <v>4</v>
      </c>
      <c r="G98" s="48"/>
      <c r="H98" s="48"/>
      <c r="I98" s="48"/>
      <c r="J98" s="48"/>
      <c r="K98" s="48"/>
      <c r="L98" s="42" t="s">
        <v>11059</v>
      </c>
      <c r="M98" s="42" t="str">
        <f>IF(LEFT(NICAP[[#This Row],[Date]],1)=0,"Y","N")</f>
        <v>N</v>
      </c>
      <c r="N98" s="42"/>
      <c r="O98" s="42" t="str">
        <f>19&amp;LEFT(NICAP[[#This Row],[Date]],2)</f>
        <v>1928</v>
      </c>
      <c r="P98" s="42" t="str">
        <f>MID(NICAP[[#This Row],[Date]],3,2)</f>
        <v>11</v>
      </c>
      <c r="Q98" s="42" t="str">
        <f>RIGHT(NICAP[[#This Row],[Date]],2)</f>
        <v>00</v>
      </c>
      <c r="R98" s="26">
        <f>DATE(NICAP[[#This Row],[Year]],NICAP[[#This Row],[Month]],NICAP[[#This Row],[Day]])</f>
        <v>10532</v>
      </c>
      <c r="S98" s="35" t="str">
        <f t="shared" si="2"/>
        <v>ND</v>
      </c>
      <c r="T98" s="24" t="str">
        <f t="shared" si="3"/>
        <v>US</v>
      </c>
    </row>
    <row r="99" spans="1:20" ht="12.75" customHeight="1" x14ac:dyDescent="0.2">
      <c r="A99" s="35">
        <v>90</v>
      </c>
      <c r="B99" s="82" t="s">
        <v>11058</v>
      </c>
      <c r="C99" s="39" t="s">
        <v>11057</v>
      </c>
      <c r="D99" s="39" t="s">
        <v>2640</v>
      </c>
      <c r="E99" s="39" t="str">
        <f>IF(AND(LEN(NICAP[[#This Row],[State or      Country]])=2,NICAP[[#This Row],[State or      Country]]&lt;&gt;"UK"),"US","Other")</f>
        <v>US</v>
      </c>
      <c r="F99" s="38">
        <v>8</v>
      </c>
      <c r="G99" s="47" t="s">
        <v>2113</v>
      </c>
      <c r="H99" s="79">
        <v>5</v>
      </c>
      <c r="I99" s="37"/>
      <c r="J99" s="37"/>
      <c r="K99" s="37"/>
      <c r="L99" s="36" t="s">
        <v>11056</v>
      </c>
      <c r="M99" s="36" t="str">
        <f>IF(LEFT(NICAP[[#This Row],[Date]],1)=0,"Y","N")</f>
        <v>N</v>
      </c>
      <c r="N99" s="36"/>
      <c r="O99" s="36" t="str">
        <f>19&amp;LEFT(NICAP[[#This Row],[Date]],2)</f>
        <v>1929</v>
      </c>
      <c r="P99" s="36" t="str">
        <f>MID(NICAP[[#This Row],[Date]],3,2)</f>
        <v>04</v>
      </c>
      <c r="Q99" s="36" t="str">
        <f>RIGHT(NICAP[[#This Row],[Date]],2)</f>
        <v>xx</v>
      </c>
      <c r="R99" s="26" t="e">
        <f>DATE(NICAP[[#This Row],[Year]],NICAP[[#This Row],[Month]],NICAP[[#This Row],[Day]])</f>
        <v>#VALUE!</v>
      </c>
      <c r="S99" s="35" t="str">
        <f t="shared" si="2"/>
        <v>CO</v>
      </c>
      <c r="T99" s="24" t="str">
        <f t="shared" si="3"/>
        <v>US</v>
      </c>
    </row>
    <row r="100" spans="1:20" ht="57" customHeight="1" x14ac:dyDescent="0.2">
      <c r="A100" s="35">
        <v>91</v>
      </c>
      <c r="B100" s="67">
        <v>290612</v>
      </c>
      <c r="C100" s="50" t="s">
        <v>11055</v>
      </c>
      <c r="D100" s="50" t="s">
        <v>1702</v>
      </c>
      <c r="E100" s="50" t="str">
        <f>IF(AND(LEN(NICAP[[#This Row],[State or      Country]])=2,NICAP[[#This Row],[State or      Country]]&lt;&gt;"UK"),"US","Other")</f>
        <v>Other</v>
      </c>
      <c r="F100" s="49">
        <v>2</v>
      </c>
      <c r="G100" s="48"/>
      <c r="H100" s="48"/>
      <c r="I100" s="48"/>
      <c r="J100" s="48"/>
      <c r="K100" s="48"/>
      <c r="L100" s="36" t="s">
        <v>11054</v>
      </c>
      <c r="M100" s="36" t="str">
        <f>IF(LEFT(NICAP[[#This Row],[Date]],1)=0,"Y","N")</f>
        <v>N</v>
      </c>
      <c r="N100" s="36"/>
      <c r="O100" s="36" t="str">
        <f>19&amp;LEFT(NICAP[[#This Row],[Date]],2)</f>
        <v>1929</v>
      </c>
      <c r="P100" s="36" t="str">
        <f>MID(NICAP[[#This Row],[Date]],3,2)</f>
        <v>06</v>
      </c>
      <c r="Q100" s="36" t="str">
        <f>RIGHT(NICAP[[#This Row],[Date]],2)</f>
        <v>12</v>
      </c>
      <c r="R100" s="26">
        <f>DATE(NICAP[[#This Row],[Year]],NICAP[[#This Row],[Month]],NICAP[[#This Row],[Day]])</f>
        <v>10756</v>
      </c>
      <c r="S100" s="35" t="str">
        <f t="shared" si="2"/>
        <v/>
      </c>
      <c r="T100" s="24" t="str">
        <f t="shared" si="3"/>
        <v>CAN</v>
      </c>
    </row>
    <row r="101" spans="1:20" ht="57.75" customHeight="1" x14ac:dyDescent="0.2">
      <c r="A101" s="35">
        <v>92</v>
      </c>
      <c r="B101" s="67">
        <v>290612</v>
      </c>
      <c r="C101" s="50" t="s">
        <v>11055</v>
      </c>
      <c r="D101" s="50" t="s">
        <v>1702</v>
      </c>
      <c r="E101" s="50" t="str">
        <f>IF(AND(LEN(NICAP[[#This Row],[State or      Country]])=2,NICAP[[#This Row],[State or      Country]]&lt;&gt;"UK"),"US","Other")</f>
        <v>Other</v>
      </c>
      <c r="F101" s="49">
        <v>4</v>
      </c>
      <c r="G101" s="48"/>
      <c r="H101" s="48"/>
      <c r="I101" s="48"/>
      <c r="J101" s="48"/>
      <c r="K101" s="48"/>
      <c r="L101" s="36" t="s">
        <v>11054</v>
      </c>
      <c r="M101" s="36" t="str">
        <f>IF(LEFT(NICAP[[#This Row],[Date]],1)=0,"Y","N")</f>
        <v>N</v>
      </c>
      <c r="N101" s="36"/>
      <c r="O101" s="36" t="str">
        <f>19&amp;LEFT(NICAP[[#This Row],[Date]],2)</f>
        <v>1929</v>
      </c>
      <c r="P101" s="36" t="str">
        <f>MID(NICAP[[#This Row],[Date]],3,2)</f>
        <v>06</v>
      </c>
      <c r="Q101" s="36" t="str">
        <f>RIGHT(NICAP[[#This Row],[Date]],2)</f>
        <v>12</v>
      </c>
      <c r="R101" s="26">
        <f>DATE(NICAP[[#This Row],[Year]],NICAP[[#This Row],[Month]],NICAP[[#This Row],[Day]])</f>
        <v>10756</v>
      </c>
      <c r="S101" s="35" t="str">
        <f t="shared" si="2"/>
        <v/>
      </c>
      <c r="T101" s="24" t="str">
        <f t="shared" si="3"/>
        <v>CAN</v>
      </c>
    </row>
    <row r="102" spans="1:20" ht="57" customHeight="1" x14ac:dyDescent="0.2">
      <c r="A102" s="35">
        <v>93</v>
      </c>
      <c r="B102" s="67">
        <v>290612</v>
      </c>
      <c r="C102" s="50" t="s">
        <v>11055</v>
      </c>
      <c r="D102" s="50" t="s">
        <v>1702</v>
      </c>
      <c r="E102" s="50" t="str">
        <f>IF(AND(LEN(NICAP[[#This Row],[State or      Country]])=2,NICAP[[#This Row],[State or      Country]]&lt;&gt;"UK"),"US","Other")</f>
        <v>Other</v>
      </c>
      <c r="F102" s="49">
        <v>7</v>
      </c>
      <c r="G102" s="48"/>
      <c r="H102" s="48"/>
      <c r="I102" s="48"/>
      <c r="J102" s="48"/>
      <c r="K102" s="48"/>
      <c r="L102" s="36" t="s">
        <v>11054</v>
      </c>
      <c r="M102" s="36" t="str">
        <f>IF(LEFT(NICAP[[#This Row],[Date]],1)=0,"Y","N")</f>
        <v>N</v>
      </c>
      <c r="N102" s="36"/>
      <c r="O102" s="36" t="str">
        <f>19&amp;LEFT(NICAP[[#This Row],[Date]],2)</f>
        <v>1929</v>
      </c>
      <c r="P102" s="36" t="str">
        <f>MID(NICAP[[#This Row],[Date]],3,2)</f>
        <v>06</v>
      </c>
      <c r="Q102" s="36" t="str">
        <f>RIGHT(NICAP[[#This Row],[Date]],2)</f>
        <v>12</v>
      </c>
      <c r="R102" s="26">
        <f>DATE(NICAP[[#This Row],[Year]],NICAP[[#This Row],[Month]],NICAP[[#This Row],[Day]])</f>
        <v>10756</v>
      </c>
      <c r="S102" s="35" t="str">
        <f t="shared" si="2"/>
        <v/>
      </c>
      <c r="T102" s="24" t="str">
        <f t="shared" si="3"/>
        <v>CAN</v>
      </c>
    </row>
    <row r="103" spans="1:20" ht="42" customHeight="1" x14ac:dyDescent="0.2">
      <c r="A103" s="35">
        <v>94</v>
      </c>
      <c r="B103" s="67">
        <v>290700</v>
      </c>
      <c r="C103" s="50" t="s">
        <v>11053</v>
      </c>
      <c r="D103" s="50" t="s">
        <v>1702</v>
      </c>
      <c r="E103" s="50" t="str">
        <f>IF(AND(LEN(NICAP[[#This Row],[State or      Country]])=2,NICAP[[#This Row],[State or      Country]]&lt;&gt;"UK"),"US","Other")</f>
        <v>Other</v>
      </c>
      <c r="F103" s="49">
        <v>2</v>
      </c>
      <c r="G103" s="48"/>
      <c r="H103" s="48"/>
      <c r="I103" s="48"/>
      <c r="J103" s="48"/>
      <c r="K103" s="48"/>
      <c r="L103" s="42" t="s">
        <v>11052</v>
      </c>
      <c r="M103" s="42" t="str">
        <f>IF(LEFT(NICAP[[#This Row],[Date]],1)=0,"Y","N")</f>
        <v>N</v>
      </c>
      <c r="N103" s="42"/>
      <c r="O103" s="42" t="str">
        <f>19&amp;LEFT(NICAP[[#This Row],[Date]],2)</f>
        <v>1929</v>
      </c>
      <c r="P103" s="42" t="str">
        <f>MID(NICAP[[#This Row],[Date]],3,2)</f>
        <v>07</v>
      </c>
      <c r="Q103" s="42" t="str">
        <f>RIGHT(NICAP[[#This Row],[Date]],2)</f>
        <v>00</v>
      </c>
      <c r="R103" s="26">
        <f>DATE(NICAP[[#This Row],[Year]],NICAP[[#This Row],[Month]],NICAP[[#This Row],[Day]])</f>
        <v>10774</v>
      </c>
      <c r="S103" s="35" t="str">
        <f t="shared" si="2"/>
        <v/>
      </c>
      <c r="T103" s="24" t="str">
        <f t="shared" si="3"/>
        <v>CAN</v>
      </c>
    </row>
    <row r="104" spans="1:20" ht="42.75" customHeight="1" x14ac:dyDescent="0.2">
      <c r="A104" s="35">
        <v>95</v>
      </c>
      <c r="B104" s="67">
        <v>310101</v>
      </c>
      <c r="C104" s="50" t="s">
        <v>11051</v>
      </c>
      <c r="D104" s="50" t="s">
        <v>1702</v>
      </c>
      <c r="E104" s="50" t="str">
        <f>IF(AND(LEN(NICAP[[#This Row],[State or      Country]])=2,NICAP[[#This Row],[State or      Country]]&lt;&gt;"UK"),"US","Other")</f>
        <v>Other</v>
      </c>
      <c r="F104" s="49">
        <v>2</v>
      </c>
      <c r="G104" s="48"/>
      <c r="H104" s="48"/>
      <c r="I104" s="48"/>
      <c r="J104" s="48"/>
      <c r="K104" s="48"/>
      <c r="L104" s="36" t="s">
        <v>11050</v>
      </c>
      <c r="M104" s="36" t="str">
        <f>IF(LEFT(NICAP[[#This Row],[Date]],1)=0,"Y","N")</f>
        <v>N</v>
      </c>
      <c r="N104" s="36"/>
      <c r="O104" s="36" t="str">
        <f>19&amp;LEFT(NICAP[[#This Row],[Date]],2)</f>
        <v>1931</v>
      </c>
      <c r="P104" s="36" t="str">
        <f>MID(NICAP[[#This Row],[Date]],3,2)</f>
        <v>01</v>
      </c>
      <c r="Q104" s="36" t="str">
        <f>RIGHT(NICAP[[#This Row],[Date]],2)</f>
        <v>01</v>
      </c>
      <c r="R104" s="26">
        <f>DATE(NICAP[[#This Row],[Year]],NICAP[[#This Row],[Month]],NICAP[[#This Row],[Day]])</f>
        <v>11324</v>
      </c>
      <c r="S104" s="35" t="str">
        <f t="shared" si="2"/>
        <v/>
      </c>
      <c r="T104" s="24" t="str">
        <f t="shared" si="3"/>
        <v>CAN</v>
      </c>
    </row>
    <row r="105" spans="1:20" ht="12.75" customHeight="1" x14ac:dyDescent="0.2">
      <c r="A105" s="35">
        <v>96</v>
      </c>
      <c r="B105" s="64">
        <v>311101</v>
      </c>
      <c r="C105" s="39" t="s">
        <v>1980</v>
      </c>
      <c r="D105" s="39" t="s">
        <v>2050</v>
      </c>
      <c r="E105" s="39" t="str">
        <f>IF(AND(LEN(NICAP[[#This Row],[State or      Country]])=2,NICAP[[#This Row],[State or      Country]]&lt;&gt;"UK"),"US","Other")</f>
        <v>US</v>
      </c>
      <c r="F105" s="38">
        <v>1</v>
      </c>
      <c r="G105" s="37"/>
      <c r="H105" s="37"/>
      <c r="I105" s="37"/>
      <c r="J105" s="37"/>
      <c r="K105" s="37"/>
      <c r="L105" s="36" t="s">
        <v>11049</v>
      </c>
      <c r="M105" s="36" t="str">
        <f>IF(LEFT(NICAP[[#This Row],[Date]],1)=0,"Y","N")</f>
        <v>N</v>
      </c>
      <c r="N105" s="36"/>
      <c r="O105" s="36" t="str">
        <f>19&amp;LEFT(NICAP[[#This Row],[Date]],2)</f>
        <v>1931</v>
      </c>
      <c r="P105" s="36" t="str">
        <f>MID(NICAP[[#This Row],[Date]],3,2)</f>
        <v>11</v>
      </c>
      <c r="Q105" s="36" t="str">
        <f>RIGHT(NICAP[[#This Row],[Date]],2)</f>
        <v>01</v>
      </c>
      <c r="R105" s="26">
        <f>DATE(NICAP[[#This Row],[Year]],NICAP[[#This Row],[Month]],NICAP[[#This Row],[Day]])</f>
        <v>11628</v>
      </c>
      <c r="S105" s="35" t="str">
        <f t="shared" si="2"/>
        <v>WV</v>
      </c>
      <c r="T105" s="24" t="str">
        <f t="shared" si="3"/>
        <v>US</v>
      </c>
    </row>
    <row r="106" spans="1:20" ht="27" customHeight="1" x14ac:dyDescent="0.2">
      <c r="A106" s="35">
        <v>97</v>
      </c>
      <c r="B106" s="83" t="s">
        <v>11048</v>
      </c>
      <c r="C106" s="44" t="s">
        <v>9749</v>
      </c>
      <c r="D106" s="44" t="s">
        <v>1676</v>
      </c>
      <c r="E106" s="44" t="str">
        <f>IF(AND(LEN(NICAP[[#This Row],[State or      Country]])=2,NICAP[[#This Row],[State or      Country]]&lt;&gt;"UK"),"US","Other")</f>
        <v>US</v>
      </c>
      <c r="F106" s="43">
        <v>1</v>
      </c>
      <c r="G106" s="41"/>
      <c r="H106" s="41"/>
      <c r="I106" s="41"/>
      <c r="J106" s="41"/>
      <c r="K106" s="41"/>
      <c r="L106" s="42" t="s">
        <v>11047</v>
      </c>
      <c r="M106" s="42" t="str">
        <f>IF(LEFT(NICAP[[#This Row],[Date]],1)=0,"Y","N")</f>
        <v>N</v>
      </c>
      <c r="N106" s="42"/>
      <c r="O106" s="42" t="str">
        <f>19&amp;LEFT(NICAP[[#This Row],[Date]],2)</f>
        <v>1932</v>
      </c>
      <c r="P106" s="42" t="str">
        <f>MID(NICAP[[#This Row],[Date]],3,2)</f>
        <v xml:space="preserve"> o</v>
      </c>
      <c r="Q106" s="42" t="str">
        <f>RIGHT(NICAP[[#This Row],[Date]],2)</f>
        <v>33</v>
      </c>
      <c r="R106" s="26" t="e">
        <f>DATE(NICAP[[#This Row],[Year]],NICAP[[#This Row],[Month]],NICAP[[#This Row],[Day]])</f>
        <v>#VALUE!</v>
      </c>
      <c r="S106" s="35" t="str">
        <f t="shared" si="2"/>
        <v>CA</v>
      </c>
      <c r="T106" s="24" t="str">
        <f t="shared" si="3"/>
        <v>US</v>
      </c>
    </row>
    <row r="107" spans="1:20" ht="42" customHeight="1" x14ac:dyDescent="0.2">
      <c r="A107" s="35">
        <v>98</v>
      </c>
      <c r="B107" s="69" t="s">
        <v>11046</v>
      </c>
      <c r="C107" s="50" t="s">
        <v>2105</v>
      </c>
      <c r="D107" s="50" t="s">
        <v>1775</v>
      </c>
      <c r="E107" s="50" t="str">
        <f>IF(AND(LEN(NICAP[[#This Row],[State or      Country]])=2,NICAP[[#This Row],[State or      Country]]&lt;&gt;"UK"),"US","Other")</f>
        <v>US</v>
      </c>
      <c r="F107" s="49">
        <v>1</v>
      </c>
      <c r="G107" s="48"/>
      <c r="H107" s="48"/>
      <c r="I107" s="48"/>
      <c r="J107" s="48"/>
      <c r="K107" s="48"/>
      <c r="L107" s="42" t="s">
        <v>11045</v>
      </c>
      <c r="M107" s="42" t="str">
        <f>IF(LEFT(NICAP[[#This Row],[Date]],1)=0,"Y","N")</f>
        <v>N</v>
      </c>
      <c r="N107" s="42"/>
      <c r="O107" s="42" t="str">
        <f>19&amp;LEFT(NICAP[[#This Row],[Date]],2)</f>
        <v>1932</v>
      </c>
      <c r="P107" s="42" t="str">
        <f>MID(NICAP[[#This Row],[Date]],3,2)</f>
        <v> o</v>
      </c>
      <c r="Q107" s="42" t="str">
        <f>RIGHT(NICAP[[#This Row],[Date]],2)</f>
        <v>33</v>
      </c>
      <c r="R107" s="26" t="e">
        <f>DATE(NICAP[[#This Row],[Year]],NICAP[[#This Row],[Month]],NICAP[[#This Row],[Day]])</f>
        <v>#VALUE!</v>
      </c>
      <c r="S107" s="35" t="str">
        <f t="shared" si="2"/>
        <v>CT</v>
      </c>
      <c r="T107" s="24" t="str">
        <f t="shared" si="3"/>
        <v>US</v>
      </c>
    </row>
    <row r="108" spans="1:20" ht="27" customHeight="1" x14ac:dyDescent="0.2">
      <c r="A108" s="35">
        <v>99</v>
      </c>
      <c r="B108" s="66">
        <v>320129</v>
      </c>
      <c r="C108" s="44" t="s">
        <v>1980</v>
      </c>
      <c r="D108" s="44" t="s">
        <v>1726</v>
      </c>
      <c r="E108" s="44" t="str">
        <f>IF(AND(LEN(NICAP[[#This Row],[State or      Country]])=2,NICAP[[#This Row],[State or      Country]]&lt;&gt;"UK"),"US","Other")</f>
        <v>US</v>
      </c>
      <c r="F108" s="43">
        <v>1</v>
      </c>
      <c r="G108" s="41"/>
      <c r="H108" s="41"/>
      <c r="I108" s="41"/>
      <c r="J108" s="41"/>
      <c r="K108" s="41"/>
      <c r="L108" s="42" t="s">
        <v>11044</v>
      </c>
      <c r="M108" s="42" t="str">
        <f>IF(LEFT(NICAP[[#This Row],[Date]],1)=0,"Y","N")</f>
        <v>N</v>
      </c>
      <c r="N108" s="42"/>
      <c r="O108" s="42" t="str">
        <f>19&amp;LEFT(NICAP[[#This Row],[Date]],2)</f>
        <v>1932</v>
      </c>
      <c r="P108" s="42" t="str">
        <f>MID(NICAP[[#This Row],[Date]],3,2)</f>
        <v>01</v>
      </c>
      <c r="Q108" s="42" t="str">
        <f>RIGHT(NICAP[[#This Row],[Date]],2)</f>
        <v>29</v>
      </c>
      <c r="R108" s="26">
        <f>DATE(NICAP[[#This Row],[Year]],NICAP[[#This Row],[Month]],NICAP[[#This Row],[Day]])</f>
        <v>11717</v>
      </c>
      <c r="S108" s="35" t="str">
        <f t="shared" si="2"/>
        <v>NJ</v>
      </c>
      <c r="T108" s="24" t="str">
        <f t="shared" si="3"/>
        <v>US</v>
      </c>
    </row>
    <row r="109" spans="1:20" ht="12.75" customHeight="1" x14ac:dyDescent="0.2">
      <c r="A109" s="35">
        <v>100</v>
      </c>
      <c r="B109" s="82" t="s">
        <v>11043</v>
      </c>
      <c r="C109" s="39" t="s">
        <v>11042</v>
      </c>
      <c r="D109" s="39" t="s">
        <v>1758</v>
      </c>
      <c r="E109" s="39" t="str">
        <f>IF(AND(LEN(NICAP[[#This Row],[State or      Country]])=2,NICAP[[#This Row],[State or      Country]]&lt;&gt;"UK"),"US","Other")</f>
        <v>US</v>
      </c>
      <c r="F109" s="38">
        <v>1</v>
      </c>
      <c r="G109" s="37"/>
      <c r="H109" s="37"/>
      <c r="I109" s="37"/>
      <c r="J109" s="37"/>
      <c r="K109" s="37"/>
      <c r="L109" s="36" t="s">
        <v>11041</v>
      </c>
      <c r="M109" s="36" t="str">
        <f>IF(LEFT(NICAP[[#This Row],[Date]],1)=0,"Y","N")</f>
        <v>N</v>
      </c>
      <c r="N109" s="36"/>
      <c r="O109" s="36" t="str">
        <f>19&amp;LEFT(NICAP[[#This Row],[Date]],2)</f>
        <v>1932</v>
      </c>
      <c r="P109" s="36" t="str">
        <f>MID(NICAP[[#This Row],[Date]],3,2)</f>
        <v>Ap</v>
      </c>
      <c r="Q109" s="36" t="str">
        <f>RIGHT(NICAP[[#This Row],[Date]],2)</f>
        <v>ay</v>
      </c>
      <c r="R109" s="26" t="e">
        <f>DATE(NICAP[[#This Row],[Year]],NICAP[[#This Row],[Month]],NICAP[[#This Row],[Day]])</f>
        <v>#VALUE!</v>
      </c>
      <c r="S109" s="35" t="str">
        <f t="shared" si="2"/>
        <v>NY</v>
      </c>
      <c r="T109" s="24" t="str">
        <f t="shared" si="3"/>
        <v>US</v>
      </c>
    </row>
    <row r="110" spans="1:20" ht="12.75" customHeight="1" x14ac:dyDescent="0.2">
      <c r="A110" s="35">
        <v>101</v>
      </c>
      <c r="B110" s="68">
        <v>320500</v>
      </c>
      <c r="C110" s="39" t="s">
        <v>1814</v>
      </c>
      <c r="D110" s="39" t="s">
        <v>1694</v>
      </c>
      <c r="E110" s="39" t="str">
        <f>IF(AND(LEN(NICAP[[#This Row],[State or      Country]])=2,NICAP[[#This Row],[State or      Country]]&lt;&gt;"UK"),"US","Other")</f>
        <v>US</v>
      </c>
      <c r="F110" s="38">
        <v>8</v>
      </c>
      <c r="G110" s="37"/>
      <c r="H110" s="37"/>
      <c r="I110" s="37"/>
      <c r="J110" s="37"/>
      <c r="K110" s="37"/>
      <c r="L110" s="36" t="s">
        <v>11040</v>
      </c>
      <c r="M110" s="36" t="str">
        <f>IF(LEFT(NICAP[[#This Row],[Date]],1)=0,"Y","N")</f>
        <v>N</v>
      </c>
      <c r="N110" s="36"/>
      <c r="O110" s="36" t="str">
        <f>19&amp;LEFT(NICAP[[#This Row],[Date]],2)</f>
        <v>1932</v>
      </c>
      <c r="P110" s="36" t="str">
        <f>MID(NICAP[[#This Row],[Date]],3,2)</f>
        <v>05</v>
      </c>
      <c r="Q110" s="36" t="str">
        <f>RIGHT(NICAP[[#This Row],[Date]],2)</f>
        <v>00</v>
      </c>
      <c r="R110" s="26">
        <f>DATE(NICAP[[#This Row],[Year]],NICAP[[#This Row],[Month]],NICAP[[#This Row],[Day]])</f>
        <v>11809</v>
      </c>
      <c r="S110" s="35" t="str">
        <f t="shared" si="2"/>
        <v>OH</v>
      </c>
      <c r="T110" s="24" t="str">
        <f t="shared" si="3"/>
        <v>US</v>
      </c>
    </row>
    <row r="111" spans="1:20" ht="42.75" customHeight="1" x14ac:dyDescent="0.2">
      <c r="A111" s="35">
        <v>102</v>
      </c>
      <c r="B111" s="69" t="s">
        <v>11039</v>
      </c>
      <c r="C111" s="50" t="s">
        <v>11038</v>
      </c>
      <c r="D111" s="50" t="s">
        <v>1686</v>
      </c>
      <c r="E111" s="50" t="str">
        <f>IF(AND(LEN(NICAP[[#This Row],[State or      Country]])=2,NICAP[[#This Row],[State or      Country]]&lt;&gt;"UK"),"US","Other")</f>
        <v>US</v>
      </c>
      <c r="F111" s="75">
        <v>2</v>
      </c>
      <c r="G111" s="48"/>
      <c r="H111" s="48"/>
      <c r="I111" s="48"/>
      <c r="J111" s="48"/>
      <c r="K111" s="48"/>
      <c r="L111" s="36" t="s">
        <v>11037</v>
      </c>
      <c r="M111" s="36" t="str">
        <f>IF(LEFT(NICAP[[#This Row],[Date]],1)=0,"Y","N")</f>
        <v>N</v>
      </c>
      <c r="N111" s="36"/>
      <c r="O111" s="36" t="str">
        <f>19&amp;LEFT(NICAP[[#This Row],[Date]],2)</f>
        <v>1933</v>
      </c>
      <c r="P111" s="36" t="str">
        <f>MID(NICAP[[#This Row],[Date]],3,2)</f>
        <v>Su</v>
      </c>
      <c r="Q111" s="36" t="str">
        <f>RIGHT(NICAP[[#This Row],[Date]],2)</f>
        <v>er</v>
      </c>
      <c r="R111" s="26" t="e">
        <f>DATE(NICAP[[#This Row],[Year]],NICAP[[#This Row],[Month]],NICAP[[#This Row],[Day]])</f>
        <v>#VALUE!</v>
      </c>
      <c r="S111" s="35" t="str">
        <f t="shared" si="2"/>
        <v>PA</v>
      </c>
      <c r="T111" s="24" t="str">
        <f t="shared" si="3"/>
        <v>US</v>
      </c>
    </row>
    <row r="112" spans="1:20" ht="12.75" customHeight="1" x14ac:dyDescent="0.2">
      <c r="A112" s="35">
        <v>103</v>
      </c>
      <c r="B112" s="64">
        <v>330705</v>
      </c>
      <c r="C112" s="39" t="s">
        <v>11036</v>
      </c>
      <c r="D112" s="39" t="s">
        <v>1802</v>
      </c>
      <c r="E112" s="39" t="str">
        <f>IF(AND(LEN(NICAP[[#This Row],[State or      Country]])=2,NICAP[[#This Row],[State or      Country]]&lt;&gt;"UK"),"US","Other")</f>
        <v>Other</v>
      </c>
      <c r="F112" s="79">
        <v>1</v>
      </c>
      <c r="G112" s="37"/>
      <c r="H112" s="37"/>
      <c r="I112" s="37"/>
      <c r="J112" s="37"/>
      <c r="K112" s="37"/>
      <c r="L112" s="36" t="s">
        <v>11035</v>
      </c>
      <c r="M112" s="36" t="str">
        <f>IF(LEFT(NICAP[[#This Row],[Date]],1)=0,"Y","N")</f>
        <v>N</v>
      </c>
      <c r="N112" s="36"/>
      <c r="O112" s="36" t="str">
        <f>19&amp;LEFT(NICAP[[#This Row],[Date]],2)</f>
        <v>1933</v>
      </c>
      <c r="P112" s="36" t="str">
        <f>MID(NICAP[[#This Row],[Date]],3,2)</f>
        <v>07</v>
      </c>
      <c r="Q112" s="36" t="str">
        <f>RIGHT(NICAP[[#This Row],[Date]],2)</f>
        <v>05</v>
      </c>
      <c r="R112" s="26">
        <f>DATE(NICAP[[#This Row],[Year]],NICAP[[#This Row],[Month]],NICAP[[#This Row],[Day]])</f>
        <v>12240</v>
      </c>
      <c r="S112" s="35" t="str">
        <f t="shared" si="2"/>
        <v/>
      </c>
      <c r="T112" s="24" t="str">
        <f t="shared" si="3"/>
        <v>UK</v>
      </c>
    </row>
    <row r="113" spans="1:20" ht="12.75" customHeight="1" x14ac:dyDescent="0.2">
      <c r="A113" s="35">
        <v>104</v>
      </c>
      <c r="B113" s="82" t="s">
        <v>11034</v>
      </c>
      <c r="C113" s="39" t="s">
        <v>11033</v>
      </c>
      <c r="D113" s="39" t="s">
        <v>11032</v>
      </c>
      <c r="E113" s="39" t="str">
        <f>IF(AND(LEN(NICAP[[#This Row],[State or      Country]])=2,NICAP[[#This Row],[State or      Country]]&lt;&gt;"UK"),"US","Other")</f>
        <v>Other</v>
      </c>
      <c r="F113" s="79">
        <v>1</v>
      </c>
      <c r="G113" s="37"/>
      <c r="H113" s="37"/>
      <c r="I113" s="37"/>
      <c r="J113" s="37"/>
      <c r="K113" s="37"/>
      <c r="L113" s="36" t="s">
        <v>11031</v>
      </c>
      <c r="M113" s="36" t="str">
        <f>IF(LEFT(NICAP[[#This Row],[Date]],1)=0,"Y","N")</f>
        <v>N</v>
      </c>
      <c r="N113" s="36"/>
      <c r="O113" s="36" t="str">
        <f>19&amp;LEFT(NICAP[[#This Row],[Date]],2)</f>
        <v>1933</v>
      </c>
      <c r="P113" s="36" t="str">
        <f>MID(NICAP[[#This Row],[Date]],3,2)</f>
        <v>Au</v>
      </c>
      <c r="Q113" s="36" t="str">
        <f>RIGHT(NICAP[[#This Row],[Date]],2)</f>
        <v>ec</v>
      </c>
      <c r="R113" s="26" t="e">
        <f>DATE(NICAP[[#This Row],[Year]],NICAP[[#This Row],[Month]],NICAP[[#This Row],[Day]])</f>
        <v>#VALUE!</v>
      </c>
      <c r="S113" s="35" t="str">
        <f t="shared" si="2"/>
        <v/>
      </c>
      <c r="T113" s="24" t="str">
        <f t="shared" si="3"/>
        <v>East Coast</v>
      </c>
    </row>
    <row r="114" spans="1:20" ht="12.75" customHeight="1" x14ac:dyDescent="0.2">
      <c r="A114" s="35">
        <v>105</v>
      </c>
      <c r="B114" s="64">
        <v>331224</v>
      </c>
      <c r="C114" s="39" t="s">
        <v>11030</v>
      </c>
      <c r="D114" s="39" t="s">
        <v>1805</v>
      </c>
      <c r="E114" s="39" t="str">
        <f>IF(AND(LEN(NICAP[[#This Row],[State or      Country]])=2,NICAP[[#This Row],[State or      Country]]&lt;&gt;"UK"),"US","Other")</f>
        <v>Other</v>
      </c>
      <c r="F114" s="79">
        <v>1</v>
      </c>
      <c r="G114" s="37"/>
      <c r="H114" s="37"/>
      <c r="I114" s="37"/>
      <c r="J114" s="37"/>
      <c r="K114" s="37"/>
      <c r="L114" s="36" t="s">
        <v>11029</v>
      </c>
      <c r="M114" s="36" t="str">
        <f>IF(LEFT(NICAP[[#This Row],[Date]],1)=0,"Y","N")</f>
        <v>N</v>
      </c>
      <c r="N114" s="36"/>
      <c r="O114" s="36" t="str">
        <f>19&amp;LEFT(NICAP[[#This Row],[Date]],2)</f>
        <v>1933</v>
      </c>
      <c r="P114" s="36" t="str">
        <f>MID(NICAP[[#This Row],[Date]],3,2)</f>
        <v>12</v>
      </c>
      <c r="Q114" s="36" t="str">
        <f>RIGHT(NICAP[[#This Row],[Date]],2)</f>
        <v>24</v>
      </c>
      <c r="R114" s="26">
        <f>DATE(NICAP[[#This Row],[Year]],NICAP[[#This Row],[Month]],NICAP[[#This Row],[Day]])</f>
        <v>12412</v>
      </c>
      <c r="S114" s="35" t="str">
        <f t="shared" si="2"/>
        <v/>
      </c>
      <c r="T114" s="24" t="str">
        <f t="shared" si="3"/>
        <v>Sweden</v>
      </c>
    </row>
    <row r="115" spans="1:20" ht="12.75" customHeight="1" x14ac:dyDescent="0.2">
      <c r="A115" s="35">
        <v>106</v>
      </c>
      <c r="B115" s="64">
        <v>331230</v>
      </c>
      <c r="C115" s="39" t="s">
        <v>1980</v>
      </c>
      <c r="D115" s="39" t="s">
        <v>1805</v>
      </c>
      <c r="E115" s="39" t="str">
        <f>IF(AND(LEN(NICAP[[#This Row],[State or      Country]])=2,NICAP[[#This Row],[State or      Country]]&lt;&gt;"UK"),"US","Other")</f>
        <v>Other</v>
      </c>
      <c r="F115" s="79">
        <v>2</v>
      </c>
      <c r="G115" s="37"/>
      <c r="H115" s="37"/>
      <c r="I115" s="37"/>
      <c r="J115" s="37"/>
      <c r="K115" s="37"/>
      <c r="L115" s="36" t="s">
        <v>11028</v>
      </c>
      <c r="M115" s="36" t="str">
        <f>IF(LEFT(NICAP[[#This Row],[Date]],1)=0,"Y","N")</f>
        <v>N</v>
      </c>
      <c r="N115" s="36"/>
      <c r="O115" s="36" t="str">
        <f>19&amp;LEFT(NICAP[[#This Row],[Date]],2)</f>
        <v>1933</v>
      </c>
      <c r="P115" s="36" t="str">
        <f>MID(NICAP[[#This Row],[Date]],3,2)</f>
        <v>12</v>
      </c>
      <c r="Q115" s="36" t="str">
        <f>RIGHT(NICAP[[#This Row],[Date]],2)</f>
        <v>30</v>
      </c>
      <c r="R115" s="26">
        <f>DATE(NICAP[[#This Row],[Year]],NICAP[[#This Row],[Month]],NICAP[[#This Row],[Day]])</f>
        <v>12418</v>
      </c>
      <c r="S115" s="35" t="str">
        <f t="shared" si="2"/>
        <v/>
      </c>
      <c r="T115" s="24" t="str">
        <f t="shared" si="3"/>
        <v>Sweden</v>
      </c>
    </row>
    <row r="116" spans="1:20" ht="27" customHeight="1" x14ac:dyDescent="0.2">
      <c r="A116" s="35">
        <v>107</v>
      </c>
      <c r="B116" s="66">
        <v>340203</v>
      </c>
      <c r="C116" s="44" t="s">
        <v>11027</v>
      </c>
      <c r="D116" s="44" t="s">
        <v>1847</v>
      </c>
      <c r="E116" s="44" t="str">
        <f>IF(AND(LEN(NICAP[[#This Row],[State or      Country]])=2,NICAP[[#This Row],[State or      Country]]&lt;&gt;"UK"),"US","Other")</f>
        <v>Other</v>
      </c>
      <c r="F116" s="74">
        <v>1</v>
      </c>
      <c r="G116" s="41"/>
      <c r="H116" s="41"/>
      <c r="I116" s="41"/>
      <c r="J116" s="41"/>
      <c r="K116" s="41"/>
      <c r="L116" s="59" t="s">
        <v>11026</v>
      </c>
      <c r="M116" s="59" t="str">
        <f>IF(LEFT(NICAP[[#This Row],[Date]],1)=0,"Y","N")</f>
        <v>N</v>
      </c>
      <c r="N116" s="59"/>
      <c r="O116" s="59" t="str">
        <f>19&amp;LEFT(NICAP[[#This Row],[Date]],2)</f>
        <v>1934</v>
      </c>
      <c r="P116" s="59" t="str">
        <f>MID(NICAP[[#This Row],[Date]],3,2)</f>
        <v>02</v>
      </c>
      <c r="Q116" s="59" t="str">
        <f>RIGHT(NICAP[[#This Row],[Date]],2)</f>
        <v>03</v>
      </c>
      <c r="R116" s="26">
        <f>DATE(NICAP[[#This Row],[Year]],NICAP[[#This Row],[Month]],NICAP[[#This Row],[Day]])</f>
        <v>12453</v>
      </c>
      <c r="S116" s="35" t="str">
        <f t="shared" si="2"/>
        <v/>
      </c>
      <c r="T116" s="24" t="str">
        <f t="shared" si="3"/>
        <v>Various</v>
      </c>
    </row>
    <row r="117" spans="1:20" ht="12.75" customHeight="1" x14ac:dyDescent="0.2">
      <c r="A117" s="35">
        <v>108</v>
      </c>
      <c r="B117" s="64">
        <v>340401</v>
      </c>
      <c r="C117" s="39" t="s">
        <v>8138</v>
      </c>
      <c r="D117" s="39" t="s">
        <v>2189</v>
      </c>
      <c r="E117" s="39" t="str">
        <f>IF(AND(LEN(NICAP[[#This Row],[State or      Country]])=2,NICAP[[#This Row],[State or      Country]]&lt;&gt;"UK"),"US","Other")</f>
        <v>Other</v>
      </c>
      <c r="F117" s="79">
        <v>2</v>
      </c>
      <c r="G117" s="41"/>
      <c r="H117" s="41"/>
      <c r="I117" s="41"/>
      <c r="J117" s="41"/>
      <c r="K117" s="41"/>
      <c r="L117" s="36" t="s">
        <v>11025</v>
      </c>
      <c r="M117" s="36" t="str">
        <f>IF(LEFT(NICAP[[#This Row],[Date]],1)=0,"Y","N")</f>
        <v>N</v>
      </c>
      <c r="N117" s="36"/>
      <c r="O117" s="36" t="str">
        <f>19&amp;LEFT(NICAP[[#This Row],[Date]],2)</f>
        <v>1934</v>
      </c>
      <c r="P117" s="36" t="str">
        <f>MID(NICAP[[#This Row],[Date]],3,2)</f>
        <v>04</v>
      </c>
      <c r="Q117" s="36" t="str">
        <f>RIGHT(NICAP[[#This Row],[Date]],2)</f>
        <v>01</v>
      </c>
      <c r="R117" s="26">
        <f>DATE(NICAP[[#This Row],[Year]],NICAP[[#This Row],[Month]],NICAP[[#This Row],[Day]])</f>
        <v>12510</v>
      </c>
      <c r="S117" s="35" t="str">
        <f t="shared" si="2"/>
        <v/>
      </c>
      <c r="T117" s="24" t="str">
        <f t="shared" si="3"/>
        <v>Norway</v>
      </c>
    </row>
    <row r="118" spans="1:20" ht="12.75" customHeight="1" x14ac:dyDescent="0.2">
      <c r="A118" s="35">
        <v>109</v>
      </c>
      <c r="B118" s="64">
        <v>351124</v>
      </c>
      <c r="C118" s="39" t="s">
        <v>11024</v>
      </c>
      <c r="D118" s="39" t="s">
        <v>1667</v>
      </c>
      <c r="E118" s="39" t="str">
        <f>IF(AND(LEN(NICAP[[#This Row],[State or      Country]])=2,NICAP[[#This Row],[State or      Country]]&lt;&gt;"UK"),"US","Other")</f>
        <v>US</v>
      </c>
      <c r="F118" s="79">
        <v>1</v>
      </c>
      <c r="G118" s="37"/>
      <c r="H118" s="37"/>
      <c r="I118" s="37"/>
      <c r="J118" s="37"/>
      <c r="K118" s="37"/>
      <c r="L118" s="36" t="s">
        <v>11023</v>
      </c>
      <c r="M118" s="36" t="str">
        <f>IF(LEFT(NICAP[[#This Row],[Date]],1)=0,"Y","N")</f>
        <v>N</v>
      </c>
      <c r="N118" s="36"/>
      <c r="O118" s="36" t="str">
        <f>19&amp;LEFT(NICAP[[#This Row],[Date]],2)</f>
        <v>1935</v>
      </c>
      <c r="P118" s="36" t="str">
        <f>MID(NICAP[[#This Row],[Date]],3,2)</f>
        <v>11</v>
      </c>
      <c r="Q118" s="36" t="str">
        <f>RIGHT(NICAP[[#This Row],[Date]],2)</f>
        <v>24</v>
      </c>
      <c r="R118" s="26">
        <f>DATE(NICAP[[#This Row],[Year]],NICAP[[#This Row],[Month]],NICAP[[#This Row],[Day]])</f>
        <v>13112</v>
      </c>
      <c r="S118" s="35" t="str">
        <f t="shared" si="2"/>
        <v>TX</v>
      </c>
      <c r="T118" s="24" t="str">
        <f t="shared" si="3"/>
        <v>US</v>
      </c>
    </row>
    <row r="119" spans="1:20" ht="12.75" customHeight="1" x14ac:dyDescent="0.2">
      <c r="A119" s="35">
        <v>110</v>
      </c>
      <c r="B119" s="64">
        <v>351200</v>
      </c>
      <c r="C119" s="39" t="s">
        <v>1980</v>
      </c>
      <c r="D119" s="39" t="s">
        <v>1749</v>
      </c>
      <c r="E119" s="39" t="str">
        <f>IF(AND(LEN(NICAP[[#This Row],[State or      Country]])=2,NICAP[[#This Row],[State or      Country]]&lt;&gt;"UK"),"US","Other")</f>
        <v>Other</v>
      </c>
      <c r="F119" s="79">
        <v>1</v>
      </c>
      <c r="G119" s="37"/>
      <c r="H119" s="37"/>
      <c r="I119" s="37"/>
      <c r="J119" s="37"/>
      <c r="K119" s="37"/>
      <c r="L119" s="36" t="s">
        <v>11022</v>
      </c>
      <c r="M119" s="36" t="str">
        <f>IF(LEFT(NICAP[[#This Row],[Date]],1)=0,"Y","N")</f>
        <v>N</v>
      </c>
      <c r="N119" s="36"/>
      <c r="O119" s="36" t="str">
        <f>19&amp;LEFT(NICAP[[#This Row],[Date]],2)</f>
        <v>1935</v>
      </c>
      <c r="P119" s="36" t="str">
        <f>MID(NICAP[[#This Row],[Date]],3,2)</f>
        <v>12</v>
      </c>
      <c r="Q119" s="36" t="str">
        <f>RIGHT(NICAP[[#This Row],[Date]],2)</f>
        <v>00</v>
      </c>
      <c r="R119" s="26">
        <f>DATE(NICAP[[#This Row],[Year]],NICAP[[#This Row],[Month]],NICAP[[#This Row],[Day]])</f>
        <v>13118</v>
      </c>
      <c r="S119" s="35" t="str">
        <f t="shared" si="2"/>
        <v/>
      </c>
      <c r="T119" s="24" t="str">
        <f t="shared" si="3"/>
        <v>Brazil</v>
      </c>
    </row>
    <row r="120" spans="1:20" ht="27.75" customHeight="1" x14ac:dyDescent="0.2">
      <c r="A120" s="35">
        <v>111</v>
      </c>
      <c r="B120" s="66">
        <v>370101</v>
      </c>
      <c r="C120" s="44" t="s">
        <v>1980</v>
      </c>
      <c r="D120" s="44" t="s">
        <v>1673</v>
      </c>
      <c r="E120" s="44" t="str">
        <f>IF(AND(LEN(NICAP[[#This Row],[State or      Country]])=2,NICAP[[#This Row],[State or      Country]]&lt;&gt;"UK"),"US","Other")</f>
        <v>US</v>
      </c>
      <c r="F120" s="74">
        <v>2</v>
      </c>
      <c r="G120" s="41"/>
      <c r="H120" s="41"/>
      <c r="I120" s="41"/>
      <c r="J120" s="41"/>
      <c r="K120" s="41"/>
      <c r="L120" s="59" t="s">
        <v>11021</v>
      </c>
      <c r="M120" s="59" t="str">
        <f>IF(LEFT(NICAP[[#This Row],[Date]],1)=0,"Y","N")</f>
        <v>N</v>
      </c>
      <c r="N120" s="59"/>
      <c r="O120" s="59" t="str">
        <f>19&amp;LEFT(NICAP[[#This Row],[Date]],2)</f>
        <v>1937</v>
      </c>
      <c r="P120" s="59" t="str">
        <f>MID(NICAP[[#This Row],[Date]],3,2)</f>
        <v>01</v>
      </c>
      <c r="Q120" s="59" t="str">
        <f>RIGHT(NICAP[[#This Row],[Date]],2)</f>
        <v>01</v>
      </c>
      <c r="R120" s="26">
        <f>DATE(NICAP[[#This Row],[Year]],NICAP[[#This Row],[Month]],NICAP[[#This Row],[Day]])</f>
        <v>13516</v>
      </c>
      <c r="S120" s="35" t="str">
        <f t="shared" si="2"/>
        <v>NC</v>
      </c>
      <c r="T120" s="24" t="str">
        <f t="shared" si="3"/>
        <v>US</v>
      </c>
    </row>
    <row r="121" spans="1:20" ht="12.75" customHeight="1" x14ac:dyDescent="0.2">
      <c r="A121" s="35">
        <v>112</v>
      </c>
      <c r="B121" s="64">
        <v>370211</v>
      </c>
      <c r="C121" s="39" t="s">
        <v>11020</v>
      </c>
      <c r="D121" s="39" t="s">
        <v>2189</v>
      </c>
      <c r="E121" s="39" t="str">
        <f>IF(AND(LEN(NICAP[[#This Row],[State or      Country]])=2,NICAP[[#This Row],[State or      Country]]&lt;&gt;"UK"),"US","Other")</f>
        <v>Other</v>
      </c>
      <c r="F121" s="79">
        <v>2</v>
      </c>
      <c r="G121" s="37"/>
      <c r="H121" s="37"/>
      <c r="I121" s="37"/>
      <c r="J121" s="37"/>
      <c r="K121" s="37"/>
      <c r="L121" s="36" t="s">
        <v>11019</v>
      </c>
      <c r="M121" s="36" t="str">
        <f>IF(LEFT(NICAP[[#This Row],[Date]],1)=0,"Y","N")</f>
        <v>N</v>
      </c>
      <c r="N121" s="36"/>
      <c r="O121" s="36" t="str">
        <f>19&amp;LEFT(NICAP[[#This Row],[Date]],2)</f>
        <v>1937</v>
      </c>
      <c r="P121" s="36" t="str">
        <f>MID(NICAP[[#This Row],[Date]],3,2)</f>
        <v>02</v>
      </c>
      <c r="Q121" s="36" t="str">
        <f>RIGHT(NICAP[[#This Row],[Date]],2)</f>
        <v>11</v>
      </c>
      <c r="R121" s="26">
        <f>DATE(NICAP[[#This Row],[Year]],NICAP[[#This Row],[Month]],NICAP[[#This Row],[Day]])</f>
        <v>13557</v>
      </c>
      <c r="S121" s="35" t="str">
        <f t="shared" si="2"/>
        <v/>
      </c>
      <c r="T121" s="24" t="str">
        <f t="shared" si="3"/>
        <v>Norway</v>
      </c>
    </row>
    <row r="122" spans="1:20" ht="12.75" customHeight="1" x14ac:dyDescent="0.2">
      <c r="A122" s="35">
        <v>113</v>
      </c>
      <c r="B122" s="64">
        <v>370720</v>
      </c>
      <c r="C122" s="39" t="s">
        <v>1876</v>
      </c>
      <c r="D122" s="39" t="s">
        <v>1802</v>
      </c>
      <c r="E122" s="39" t="str">
        <f>IF(AND(LEN(NICAP[[#This Row],[State or      Country]])=2,NICAP[[#This Row],[State or      Country]]&lt;&gt;"UK"),"US","Other")</f>
        <v>Other</v>
      </c>
      <c r="F122" s="79">
        <v>1</v>
      </c>
      <c r="G122" s="37"/>
      <c r="H122" s="37"/>
      <c r="I122" s="37"/>
      <c r="J122" s="37"/>
      <c r="K122" s="37"/>
      <c r="L122" s="36" t="s">
        <v>11018</v>
      </c>
      <c r="M122" s="36" t="str">
        <f>IF(LEFT(NICAP[[#This Row],[Date]],1)=0,"Y","N")</f>
        <v>N</v>
      </c>
      <c r="N122" s="36"/>
      <c r="O122" s="36" t="str">
        <f>19&amp;LEFT(NICAP[[#This Row],[Date]],2)</f>
        <v>1937</v>
      </c>
      <c r="P122" s="36" t="str">
        <f>MID(NICAP[[#This Row],[Date]],3,2)</f>
        <v>07</v>
      </c>
      <c r="Q122" s="36" t="str">
        <f>RIGHT(NICAP[[#This Row],[Date]],2)</f>
        <v>20</v>
      </c>
      <c r="R122" s="26">
        <f>DATE(NICAP[[#This Row],[Year]],NICAP[[#This Row],[Month]],NICAP[[#This Row],[Day]])</f>
        <v>13716</v>
      </c>
      <c r="S122" s="35" t="str">
        <f t="shared" si="2"/>
        <v/>
      </c>
      <c r="T122" s="24" t="str">
        <f t="shared" si="3"/>
        <v>UK</v>
      </c>
    </row>
    <row r="123" spans="1:20" ht="12.75" customHeight="1" x14ac:dyDescent="0.2">
      <c r="A123" s="35">
        <v>114</v>
      </c>
      <c r="B123" s="64">
        <v>370722</v>
      </c>
      <c r="C123" s="39" t="s">
        <v>11017</v>
      </c>
      <c r="D123" s="39" t="s">
        <v>3259</v>
      </c>
      <c r="E123" s="39" t="str">
        <f>IF(AND(LEN(NICAP[[#This Row],[State or      Country]])=2,NICAP[[#This Row],[State or      Country]]&lt;&gt;"UK"),"US","Other")</f>
        <v>Other</v>
      </c>
      <c r="F123" s="79">
        <v>1</v>
      </c>
      <c r="G123" s="37"/>
      <c r="H123" s="37"/>
      <c r="I123" s="37"/>
      <c r="J123" s="37"/>
      <c r="K123" s="37"/>
      <c r="L123" s="36" t="s">
        <v>11016</v>
      </c>
      <c r="M123" s="36" t="str">
        <f>IF(LEFT(NICAP[[#This Row],[Date]],1)=0,"Y","N")</f>
        <v>N</v>
      </c>
      <c r="N123" s="36"/>
      <c r="O123" s="36" t="str">
        <f>19&amp;LEFT(NICAP[[#This Row],[Date]],2)</f>
        <v>1937</v>
      </c>
      <c r="P123" s="36" t="str">
        <f>MID(NICAP[[#This Row],[Date]],3,2)</f>
        <v>07</v>
      </c>
      <c r="Q123" s="36" t="str">
        <f>RIGHT(NICAP[[#This Row],[Date]],2)</f>
        <v>22</v>
      </c>
      <c r="R123" s="26">
        <f>DATE(NICAP[[#This Row],[Year]],NICAP[[#This Row],[Month]],NICAP[[#This Row],[Day]])</f>
        <v>13718</v>
      </c>
      <c r="S123" s="35" t="str">
        <f t="shared" si="2"/>
        <v/>
      </c>
      <c r="T123" s="24" t="str">
        <f t="shared" si="3"/>
        <v>In Air Space</v>
      </c>
    </row>
    <row r="124" spans="1:20" ht="12.75" customHeight="1" x14ac:dyDescent="0.2">
      <c r="A124" s="35">
        <v>115</v>
      </c>
      <c r="B124" s="82" t="s">
        <v>11015</v>
      </c>
      <c r="C124" s="39" t="s">
        <v>11014</v>
      </c>
      <c r="D124" s="39" t="s">
        <v>3259</v>
      </c>
      <c r="E124" s="39" t="str">
        <f>IF(AND(LEN(NICAP[[#This Row],[State or      Country]])=2,NICAP[[#This Row],[State or      Country]]&lt;&gt;"UK"),"US","Other")</f>
        <v>Other</v>
      </c>
      <c r="F124" s="79">
        <v>1</v>
      </c>
      <c r="G124" s="41"/>
      <c r="H124" s="41"/>
      <c r="I124" s="41"/>
      <c r="J124" s="41"/>
      <c r="K124" s="41"/>
      <c r="L124" s="36" t="s">
        <v>11013</v>
      </c>
      <c r="M124" s="36" t="str">
        <f>IF(LEFT(NICAP[[#This Row],[Date]],1)=0,"Y","N")</f>
        <v>N</v>
      </c>
      <c r="N124" s="36"/>
      <c r="O124" s="36" t="str">
        <f>19&amp;LEFT(NICAP[[#This Row],[Date]],2)</f>
        <v>1937</v>
      </c>
      <c r="P124" s="36" t="str">
        <f>MID(NICAP[[#This Row],[Date]],3,2)</f>
        <v>La</v>
      </c>
      <c r="Q124" s="36" t="str">
        <f>RIGHT(NICAP[[#This Row],[Date]],2)</f>
        <v>te</v>
      </c>
      <c r="R124" s="26" t="e">
        <f>DATE(NICAP[[#This Row],[Year]],NICAP[[#This Row],[Month]],NICAP[[#This Row],[Day]])</f>
        <v>#VALUE!</v>
      </c>
      <c r="S124" s="35" t="str">
        <f t="shared" si="2"/>
        <v/>
      </c>
      <c r="T124" s="24" t="str">
        <f t="shared" si="3"/>
        <v>In Air Space</v>
      </c>
    </row>
    <row r="125" spans="1:20" ht="27.75" customHeight="1" x14ac:dyDescent="0.2">
      <c r="A125" s="35">
        <v>116</v>
      </c>
      <c r="B125" s="66">
        <v>380208</v>
      </c>
      <c r="C125" s="44" t="s">
        <v>1980</v>
      </c>
      <c r="D125" s="44" t="s">
        <v>1802</v>
      </c>
      <c r="E125" s="44" t="str">
        <f>IF(AND(LEN(NICAP[[#This Row],[State or      Country]])=2,NICAP[[#This Row],[State or      Country]]&lt;&gt;"UK"),"US","Other")</f>
        <v>Other</v>
      </c>
      <c r="F125" s="74">
        <v>1</v>
      </c>
      <c r="G125" s="41"/>
      <c r="H125" s="41"/>
      <c r="I125" s="41"/>
      <c r="J125" s="41"/>
      <c r="K125" s="41"/>
      <c r="L125" s="42" t="s">
        <v>11012</v>
      </c>
      <c r="M125" s="42" t="str">
        <f>IF(LEFT(NICAP[[#This Row],[Date]],1)=0,"Y","N")</f>
        <v>N</v>
      </c>
      <c r="N125" s="42"/>
      <c r="O125" s="42" t="str">
        <f>19&amp;LEFT(NICAP[[#This Row],[Date]],2)</f>
        <v>1938</v>
      </c>
      <c r="P125" s="42" t="str">
        <f>MID(NICAP[[#This Row],[Date]],3,2)</f>
        <v>02</v>
      </c>
      <c r="Q125" s="42" t="str">
        <f>RIGHT(NICAP[[#This Row],[Date]],2)</f>
        <v>08</v>
      </c>
      <c r="R125" s="26">
        <f>DATE(NICAP[[#This Row],[Year]],NICAP[[#This Row],[Month]],NICAP[[#This Row],[Day]])</f>
        <v>13919</v>
      </c>
      <c r="S125" s="35" t="str">
        <f t="shared" si="2"/>
        <v/>
      </c>
      <c r="T125" s="24" t="str">
        <f t="shared" si="3"/>
        <v>UK</v>
      </c>
    </row>
    <row r="126" spans="1:20" ht="57" customHeight="1" x14ac:dyDescent="0.2">
      <c r="A126" s="35">
        <v>117</v>
      </c>
      <c r="B126" s="67">
        <v>380725</v>
      </c>
      <c r="C126" s="50" t="s">
        <v>11011</v>
      </c>
      <c r="D126" s="50" t="s">
        <v>1950</v>
      </c>
      <c r="E126" s="50" t="str">
        <f>IF(AND(LEN(NICAP[[#This Row],[State or      Country]])=2,NICAP[[#This Row],[State or      Country]]&lt;&gt;"UK"),"US","Other")</f>
        <v>Other</v>
      </c>
      <c r="F126" s="75">
        <v>2</v>
      </c>
      <c r="G126" s="48"/>
      <c r="H126" s="48"/>
      <c r="I126" s="48"/>
      <c r="J126" s="48"/>
      <c r="K126" s="48"/>
      <c r="L126" s="36" t="s">
        <v>11010</v>
      </c>
      <c r="M126" s="36" t="str">
        <f>IF(LEFT(NICAP[[#This Row],[Date]],1)=0,"Y","N")</f>
        <v>N</v>
      </c>
      <c r="N126" s="36"/>
      <c r="O126" s="36" t="str">
        <f>19&amp;LEFT(NICAP[[#This Row],[Date]],2)</f>
        <v>1938</v>
      </c>
      <c r="P126" s="36" t="str">
        <f>MID(NICAP[[#This Row],[Date]],3,2)</f>
        <v>07</v>
      </c>
      <c r="Q126" s="36" t="str">
        <f>RIGHT(NICAP[[#This Row],[Date]],2)</f>
        <v>25</v>
      </c>
      <c r="R126" s="26">
        <f>DATE(NICAP[[#This Row],[Year]],NICAP[[#This Row],[Month]],NICAP[[#This Row],[Day]])</f>
        <v>14086</v>
      </c>
      <c r="S126" s="35" t="str">
        <f t="shared" si="2"/>
        <v/>
      </c>
      <c r="T126" s="24" t="str">
        <f t="shared" si="3"/>
        <v>Spain</v>
      </c>
    </row>
    <row r="127" spans="1:20" ht="57" customHeight="1" x14ac:dyDescent="0.2">
      <c r="A127" s="35">
        <v>118</v>
      </c>
      <c r="B127" s="67">
        <v>380725</v>
      </c>
      <c r="C127" s="50" t="s">
        <v>11011</v>
      </c>
      <c r="D127" s="50" t="s">
        <v>1950</v>
      </c>
      <c r="E127" s="50" t="str">
        <f>IF(AND(LEN(NICAP[[#This Row],[State or      Country]])=2,NICAP[[#This Row],[State or      Country]]&lt;&gt;"UK"),"US","Other")</f>
        <v>Other</v>
      </c>
      <c r="F127" s="75">
        <v>7</v>
      </c>
      <c r="G127" s="48"/>
      <c r="H127" s="48"/>
      <c r="I127" s="48"/>
      <c r="J127" s="48"/>
      <c r="K127" s="48"/>
      <c r="L127" s="36" t="s">
        <v>11010</v>
      </c>
      <c r="M127" s="36" t="str">
        <f>IF(LEFT(NICAP[[#This Row],[Date]],1)=0,"Y","N")</f>
        <v>N</v>
      </c>
      <c r="N127" s="36"/>
      <c r="O127" s="36" t="str">
        <f>19&amp;LEFT(NICAP[[#This Row],[Date]],2)</f>
        <v>1938</v>
      </c>
      <c r="P127" s="36" t="str">
        <f>MID(NICAP[[#This Row],[Date]],3,2)</f>
        <v>07</v>
      </c>
      <c r="Q127" s="36" t="str">
        <f>RIGHT(NICAP[[#This Row],[Date]],2)</f>
        <v>25</v>
      </c>
      <c r="R127" s="26">
        <f>DATE(NICAP[[#This Row],[Year]],NICAP[[#This Row],[Month]],NICAP[[#This Row],[Day]])</f>
        <v>14086</v>
      </c>
      <c r="S127" s="35" t="str">
        <f t="shared" si="2"/>
        <v/>
      </c>
      <c r="T127" s="24" t="str">
        <f t="shared" si="3"/>
        <v>Spain</v>
      </c>
    </row>
    <row r="128" spans="1:20" ht="12.75" customHeight="1" x14ac:dyDescent="0.2">
      <c r="A128" s="35">
        <v>119</v>
      </c>
      <c r="B128" s="82" t="s">
        <v>11009</v>
      </c>
      <c r="C128" s="39" t="s">
        <v>1980</v>
      </c>
      <c r="D128" s="39" t="s">
        <v>1697</v>
      </c>
      <c r="E128" s="39" t="str">
        <f>IF(AND(LEN(NICAP[[#This Row],[State or      Country]])=2,NICAP[[#This Row],[State or      Country]]&lt;&gt;"UK"),"US","Other")</f>
        <v>US</v>
      </c>
      <c r="F128" s="79">
        <v>2</v>
      </c>
      <c r="G128" s="41"/>
      <c r="H128" s="41"/>
      <c r="I128" s="41"/>
      <c r="J128" s="41"/>
      <c r="K128" s="41"/>
      <c r="L128" s="36" t="s">
        <v>11008</v>
      </c>
      <c r="M128" s="36" t="str">
        <f>IF(LEFT(NICAP[[#This Row],[Date]],1)=0,"Y","N")</f>
        <v>N</v>
      </c>
      <c r="N128" s="36"/>
      <c r="O128" s="36" t="str">
        <f>19&amp;LEFT(NICAP[[#This Row],[Date]],2)</f>
        <v>1938</v>
      </c>
      <c r="P128" s="36" t="str">
        <f>MID(NICAP[[#This Row],[Date]],3,2)</f>
        <v>Su</v>
      </c>
      <c r="Q128" s="36" t="str">
        <f>RIGHT(NICAP[[#This Row],[Date]],2)</f>
        <v>er</v>
      </c>
      <c r="R128" s="26" t="e">
        <f>DATE(NICAP[[#This Row],[Year]],NICAP[[#This Row],[Month]],NICAP[[#This Row],[Day]])</f>
        <v>#VALUE!</v>
      </c>
      <c r="S128" s="35" t="str">
        <f t="shared" si="2"/>
        <v>MA</v>
      </c>
      <c r="T128" s="24" t="str">
        <f t="shared" si="3"/>
        <v>US</v>
      </c>
    </row>
    <row r="129" spans="1:20" ht="42.75" customHeight="1" x14ac:dyDescent="0.2">
      <c r="A129" s="35">
        <v>120</v>
      </c>
      <c r="B129" s="69" t="s">
        <v>11007</v>
      </c>
      <c r="C129" s="50" t="s">
        <v>11006</v>
      </c>
      <c r="D129" s="50" t="s">
        <v>2591</v>
      </c>
      <c r="E129" s="50" t="str">
        <f>IF(AND(LEN(NICAP[[#This Row],[State or      Country]])=2,NICAP[[#This Row],[State or      Country]]&lt;&gt;"UK"),"US","Other")</f>
        <v>Other</v>
      </c>
      <c r="F129" s="75">
        <v>7</v>
      </c>
      <c r="G129" s="48"/>
      <c r="H129" s="48"/>
      <c r="I129" s="48"/>
      <c r="J129" s="48"/>
      <c r="K129" s="48"/>
      <c r="L129" s="36" t="s">
        <v>11005</v>
      </c>
      <c r="M129" s="36" t="str">
        <f>IF(LEFT(NICAP[[#This Row],[Date]],1)=0,"Y","N")</f>
        <v>N</v>
      </c>
      <c r="N129" s="36"/>
      <c r="O129" s="36" t="str">
        <f>19&amp;LEFT(NICAP[[#This Row],[Date]],2)</f>
        <v>1938</v>
      </c>
      <c r="P129" s="36" t="str">
        <f>MID(NICAP[[#This Row],[Date]],3,2)</f>
        <v>Fa</v>
      </c>
      <c r="Q129" s="36" t="str">
        <f>RIGHT(NICAP[[#This Row],[Date]],2)</f>
        <v>ll</v>
      </c>
      <c r="R129" s="26" t="e">
        <f>DATE(NICAP[[#This Row],[Year]],NICAP[[#This Row],[Month]],NICAP[[#This Row],[Day]])</f>
        <v>#VALUE!</v>
      </c>
      <c r="S129" s="35" t="str">
        <f t="shared" si="2"/>
        <v/>
      </c>
      <c r="T129" s="24" t="str">
        <f t="shared" si="3"/>
        <v>Estonia</v>
      </c>
    </row>
    <row r="130" spans="1:20" ht="27.75" customHeight="1" x14ac:dyDescent="0.2">
      <c r="A130" s="35">
        <v>121</v>
      </c>
      <c r="B130" s="66">
        <v>390700</v>
      </c>
      <c r="C130" s="44" t="s">
        <v>1980</v>
      </c>
      <c r="D130" s="44" t="s">
        <v>1686</v>
      </c>
      <c r="E130" s="44" t="str">
        <f>IF(AND(LEN(NICAP[[#This Row],[State or      Country]])=2,NICAP[[#This Row],[State or      Country]]&lt;&gt;"UK"),"US","Other")</f>
        <v>US</v>
      </c>
      <c r="F130" s="74">
        <v>1</v>
      </c>
      <c r="G130" s="41"/>
      <c r="H130" s="41"/>
      <c r="I130" s="41"/>
      <c r="J130" s="41"/>
      <c r="K130" s="41"/>
      <c r="L130" s="59" t="s">
        <v>11004</v>
      </c>
      <c r="M130" s="59" t="str">
        <f>IF(LEFT(NICAP[[#This Row],[Date]],1)=0,"Y","N")</f>
        <v>N</v>
      </c>
      <c r="N130" s="59"/>
      <c r="O130" s="59" t="str">
        <f>19&amp;LEFT(NICAP[[#This Row],[Date]],2)</f>
        <v>1939</v>
      </c>
      <c r="P130" s="59" t="str">
        <f>MID(NICAP[[#This Row],[Date]],3,2)</f>
        <v>07</v>
      </c>
      <c r="Q130" s="59" t="str">
        <f>RIGHT(NICAP[[#This Row],[Date]],2)</f>
        <v>00</v>
      </c>
      <c r="R130" s="26">
        <f>DATE(NICAP[[#This Row],[Year]],NICAP[[#This Row],[Month]],NICAP[[#This Row],[Day]])</f>
        <v>14426</v>
      </c>
      <c r="S130" s="35" t="str">
        <f t="shared" si="2"/>
        <v>PA</v>
      </c>
      <c r="T130" s="24" t="str">
        <f t="shared" si="3"/>
        <v>US</v>
      </c>
    </row>
    <row r="131" spans="1:20" ht="27" customHeight="1" x14ac:dyDescent="0.2">
      <c r="A131" s="35">
        <v>122</v>
      </c>
      <c r="B131" s="66">
        <v>391000</v>
      </c>
      <c r="C131" s="44" t="s">
        <v>11003</v>
      </c>
      <c r="D131" s="44" t="s">
        <v>1739</v>
      </c>
      <c r="E131" s="44" t="str">
        <f>IF(AND(LEN(NICAP[[#This Row],[State or      Country]])=2,NICAP[[#This Row],[State or      Country]]&lt;&gt;"UK"),"US","Other")</f>
        <v>US</v>
      </c>
      <c r="F131" s="74">
        <v>1</v>
      </c>
      <c r="G131" s="41"/>
      <c r="H131" s="41"/>
      <c r="I131" s="41"/>
      <c r="J131" s="41"/>
      <c r="K131" s="41"/>
      <c r="L131" s="42" t="s">
        <v>11002</v>
      </c>
      <c r="M131" s="42" t="str">
        <f>IF(LEFT(NICAP[[#This Row],[Date]],1)=0,"Y","N")</f>
        <v>N</v>
      </c>
      <c r="N131" s="42"/>
      <c r="O131" s="42" t="str">
        <f>19&amp;LEFT(NICAP[[#This Row],[Date]],2)</f>
        <v>1939</v>
      </c>
      <c r="P131" s="42" t="str">
        <f>MID(NICAP[[#This Row],[Date]],3,2)</f>
        <v>10</v>
      </c>
      <c r="Q131" s="42" t="str">
        <f>RIGHT(NICAP[[#This Row],[Date]],2)</f>
        <v>00</v>
      </c>
      <c r="R131" s="26">
        <f>DATE(NICAP[[#This Row],[Year]],NICAP[[#This Row],[Month]],NICAP[[#This Row],[Day]])</f>
        <v>14518</v>
      </c>
      <c r="S131" s="35" t="str">
        <f t="shared" si="2"/>
        <v>WI</v>
      </c>
      <c r="T131" s="24" t="str">
        <f t="shared" si="3"/>
        <v>US</v>
      </c>
    </row>
    <row r="132" spans="1:20" ht="56.25" customHeight="1" x14ac:dyDescent="0.2">
      <c r="A132" s="35">
        <v>123</v>
      </c>
      <c r="B132" s="67">
        <v>391113</v>
      </c>
      <c r="C132" s="50" t="s">
        <v>11001</v>
      </c>
      <c r="D132" s="50" t="s">
        <v>1802</v>
      </c>
      <c r="E132" s="50" t="str">
        <f>IF(AND(LEN(NICAP[[#This Row],[State or      Country]])=2,NICAP[[#This Row],[State or      Country]]&lt;&gt;"UK"),"US","Other")</f>
        <v>Other</v>
      </c>
      <c r="F132" s="75">
        <v>2</v>
      </c>
      <c r="G132" s="48"/>
      <c r="H132" s="48"/>
      <c r="I132" s="48"/>
      <c r="J132" s="48"/>
      <c r="K132" s="48"/>
      <c r="L132" s="36" t="s">
        <v>11000</v>
      </c>
      <c r="M132" s="36" t="str">
        <f>IF(LEFT(NICAP[[#This Row],[Date]],1)=0,"Y","N")</f>
        <v>N</v>
      </c>
      <c r="N132" s="36"/>
      <c r="O132" s="36" t="str">
        <f>19&amp;LEFT(NICAP[[#This Row],[Date]],2)</f>
        <v>1939</v>
      </c>
      <c r="P132" s="36" t="str">
        <f>MID(NICAP[[#This Row],[Date]],3,2)</f>
        <v>11</v>
      </c>
      <c r="Q132" s="36" t="str">
        <f>RIGHT(NICAP[[#This Row],[Date]],2)</f>
        <v>13</v>
      </c>
      <c r="R132" s="26">
        <f>DATE(NICAP[[#This Row],[Year]],NICAP[[#This Row],[Month]],NICAP[[#This Row],[Day]])</f>
        <v>14562</v>
      </c>
      <c r="S132" s="35" t="str">
        <f t="shared" si="2"/>
        <v/>
      </c>
      <c r="T132" s="24" t="str">
        <f t="shared" si="3"/>
        <v>UK</v>
      </c>
    </row>
    <row r="133" spans="1:20" ht="57.75" customHeight="1" x14ac:dyDescent="0.2">
      <c r="A133" s="35">
        <v>124</v>
      </c>
      <c r="B133" s="69" t="s">
        <v>10999</v>
      </c>
      <c r="C133" s="50" t="s">
        <v>10998</v>
      </c>
      <c r="D133" s="50" t="s">
        <v>1670</v>
      </c>
      <c r="E133" s="50" t="str">
        <f>IF(AND(LEN(NICAP[[#This Row],[State or      Country]])=2,NICAP[[#This Row],[State or      Country]]&lt;&gt;"UK"),"US","Other")</f>
        <v>US</v>
      </c>
      <c r="F133" s="75">
        <v>1</v>
      </c>
      <c r="G133" s="48"/>
      <c r="H133" s="48"/>
      <c r="I133" s="48"/>
      <c r="J133" s="48"/>
      <c r="K133" s="48"/>
      <c r="L133" s="36" t="s">
        <v>10997</v>
      </c>
      <c r="M133" s="36" t="str">
        <f>IF(LEFT(NICAP[[#This Row],[Date]],1)=0,"Y","N")</f>
        <v>N</v>
      </c>
      <c r="N133" s="36"/>
      <c r="O133" s="36" t="str">
        <f>19&amp;LEFT(NICAP[[#This Row],[Date]],2)</f>
        <v>1940</v>
      </c>
      <c r="P133" s="36" t="str">
        <f>MID(NICAP[[#This Row],[Date]],3,2)</f>
        <v>Sp</v>
      </c>
      <c r="Q133" s="36" t="str">
        <f>RIGHT(NICAP[[#This Row],[Date]],2)</f>
        <v>ng</v>
      </c>
      <c r="R133" s="26" t="e">
        <f>DATE(NICAP[[#This Row],[Year]],NICAP[[#This Row],[Month]],NICAP[[#This Row],[Day]])</f>
        <v>#VALUE!</v>
      </c>
      <c r="S133" s="35" t="str">
        <f t="shared" si="2"/>
        <v>IL</v>
      </c>
      <c r="T133" s="24" t="str">
        <f t="shared" si="3"/>
        <v>US</v>
      </c>
    </row>
    <row r="134" spans="1:20" ht="42.75" customHeight="1" x14ac:dyDescent="0.2">
      <c r="A134" s="35">
        <v>125</v>
      </c>
      <c r="B134" s="67">
        <v>400530</v>
      </c>
      <c r="C134" s="50" t="s">
        <v>2415</v>
      </c>
      <c r="D134" s="50" t="s">
        <v>1694</v>
      </c>
      <c r="E134" s="50" t="str">
        <f>IF(AND(LEN(NICAP[[#This Row],[State or      Country]])=2,NICAP[[#This Row],[State or      Country]]&lt;&gt;"UK"),"US","Other")</f>
        <v>US</v>
      </c>
      <c r="F134" s="49">
        <v>1</v>
      </c>
      <c r="G134" s="48"/>
      <c r="H134" s="48"/>
      <c r="I134" s="48"/>
      <c r="J134" s="48"/>
      <c r="K134" s="48"/>
      <c r="L134" s="36" t="s">
        <v>10996</v>
      </c>
      <c r="M134" s="36" t="str">
        <f>IF(LEFT(NICAP[[#This Row],[Date]],1)=0,"Y","N")</f>
        <v>N</v>
      </c>
      <c r="N134" s="36"/>
      <c r="O134" s="36" t="str">
        <f>19&amp;LEFT(NICAP[[#This Row],[Date]],2)</f>
        <v>1940</v>
      </c>
      <c r="P134" s="36" t="str">
        <f>MID(NICAP[[#This Row],[Date]],3,2)</f>
        <v>05</v>
      </c>
      <c r="Q134" s="36" t="str">
        <f>RIGHT(NICAP[[#This Row],[Date]],2)</f>
        <v>30</v>
      </c>
      <c r="R134" s="26">
        <f>DATE(NICAP[[#This Row],[Year]],NICAP[[#This Row],[Month]],NICAP[[#This Row],[Day]])</f>
        <v>14761</v>
      </c>
      <c r="S134" s="35" t="str">
        <f t="shared" si="2"/>
        <v>OH</v>
      </c>
      <c r="T134" s="24" t="str">
        <f t="shared" si="3"/>
        <v>US</v>
      </c>
    </row>
    <row r="135" spans="1:20" ht="57" customHeight="1" x14ac:dyDescent="0.2">
      <c r="A135" s="35">
        <v>126</v>
      </c>
      <c r="B135" s="67">
        <v>400600</v>
      </c>
      <c r="C135" s="50" t="s">
        <v>10995</v>
      </c>
      <c r="D135" s="50" t="s">
        <v>2087</v>
      </c>
      <c r="E135" s="50" t="str">
        <f>IF(AND(LEN(NICAP[[#This Row],[State or      Country]])=2,NICAP[[#This Row],[State or      Country]]&lt;&gt;"UK"),"US","Other")</f>
        <v>Other</v>
      </c>
      <c r="F135" s="49">
        <v>1</v>
      </c>
      <c r="G135" s="48"/>
      <c r="H135" s="48"/>
      <c r="I135" s="48"/>
      <c r="J135" s="48"/>
      <c r="K135" s="48"/>
      <c r="L135" s="36" t="s">
        <v>10994</v>
      </c>
      <c r="M135" s="36" t="str">
        <f>IF(LEFT(NICAP[[#This Row],[Date]],1)=0,"Y","N")</f>
        <v>N</v>
      </c>
      <c r="N135" s="36"/>
      <c r="O135" s="36" t="str">
        <f>19&amp;LEFT(NICAP[[#This Row],[Date]],2)</f>
        <v>1940</v>
      </c>
      <c r="P135" s="36" t="str">
        <f>MID(NICAP[[#This Row],[Date]],3,2)</f>
        <v>06</v>
      </c>
      <c r="Q135" s="36" t="str">
        <f>RIGHT(NICAP[[#This Row],[Date]],2)</f>
        <v>00</v>
      </c>
      <c r="R135" s="26">
        <f>DATE(NICAP[[#This Row],[Year]],NICAP[[#This Row],[Month]],NICAP[[#This Row],[Day]])</f>
        <v>14762</v>
      </c>
      <c r="S135" s="35" t="str">
        <f t="shared" si="2"/>
        <v/>
      </c>
      <c r="T135" s="24" t="str">
        <f t="shared" si="3"/>
        <v>Scotland</v>
      </c>
    </row>
    <row r="136" spans="1:20" ht="71.25" customHeight="1" x14ac:dyDescent="0.2">
      <c r="A136" s="35">
        <v>127</v>
      </c>
      <c r="B136" s="69" t="s">
        <v>10993</v>
      </c>
      <c r="C136" s="50" t="s">
        <v>2083</v>
      </c>
      <c r="D136" s="50" t="s">
        <v>1844</v>
      </c>
      <c r="E136" s="50" t="str">
        <f>IF(AND(LEN(NICAP[[#This Row],[State or      Country]])=2,NICAP[[#This Row],[State or      Country]]&lt;&gt;"UK"),"US","Other")</f>
        <v>US</v>
      </c>
      <c r="F136" s="49">
        <v>7</v>
      </c>
      <c r="G136" s="48"/>
      <c r="H136" s="48"/>
      <c r="I136" s="48"/>
      <c r="J136" s="48"/>
      <c r="K136" s="48"/>
      <c r="L136" s="36" t="s">
        <v>10992</v>
      </c>
      <c r="M136" s="36" t="str">
        <f>IF(LEFT(NICAP[[#This Row],[Date]],1)=0,"Y","N")</f>
        <v>N</v>
      </c>
      <c r="N136" s="36"/>
      <c r="O136" s="36" t="str">
        <f>19&amp;LEFT(NICAP[[#This Row],[Date]],2)</f>
        <v>1941</v>
      </c>
      <c r="P136" s="36" t="str">
        <f>MID(NICAP[[#This Row],[Date]],3,2)</f>
        <v>Sp</v>
      </c>
      <c r="Q136" s="36" t="str">
        <f>RIGHT(NICAP[[#This Row],[Date]],2)</f>
        <v>ng</v>
      </c>
      <c r="R136" s="26" t="e">
        <f>DATE(NICAP[[#This Row],[Year]],NICAP[[#This Row],[Month]],NICAP[[#This Row],[Day]])</f>
        <v>#VALUE!</v>
      </c>
      <c r="S136" s="35" t="str">
        <f t="shared" si="2"/>
        <v>MO</v>
      </c>
      <c r="T136" s="24" t="str">
        <f t="shared" si="3"/>
        <v>US</v>
      </c>
    </row>
    <row r="137" spans="1:20" ht="12.75" customHeight="1" x14ac:dyDescent="0.2">
      <c r="A137" s="35">
        <v>128</v>
      </c>
      <c r="B137" s="68">
        <v>410405</v>
      </c>
      <c r="C137" s="39" t="s">
        <v>2710</v>
      </c>
      <c r="D137" s="39" t="s">
        <v>1920</v>
      </c>
      <c r="E137" s="39" t="str">
        <f>IF(AND(LEN(NICAP[[#This Row],[State or      Country]])=2,NICAP[[#This Row],[State or      Country]]&lt;&gt;"UK"),"US","Other")</f>
        <v>US</v>
      </c>
      <c r="F137" s="38">
        <v>7</v>
      </c>
      <c r="G137" s="37"/>
      <c r="H137" s="37"/>
      <c r="I137" s="37"/>
      <c r="J137" s="37"/>
      <c r="K137" s="37"/>
      <c r="L137" s="36" t="s">
        <v>10991</v>
      </c>
      <c r="M137" s="36" t="str">
        <f>IF(LEFT(NICAP[[#This Row],[Date]],1)=0,"Y","N")</f>
        <v>N</v>
      </c>
      <c r="N137" s="36"/>
      <c r="O137" s="36" t="str">
        <f>19&amp;LEFT(NICAP[[#This Row],[Date]],2)</f>
        <v>1941</v>
      </c>
      <c r="P137" s="36" t="str">
        <f>MID(NICAP[[#This Row],[Date]],3,2)</f>
        <v>04</v>
      </c>
      <c r="Q137" s="36" t="str">
        <f>RIGHT(NICAP[[#This Row],[Date]],2)</f>
        <v>05</v>
      </c>
      <c r="R137" s="26">
        <f>DATE(NICAP[[#This Row],[Year]],NICAP[[#This Row],[Month]],NICAP[[#This Row],[Day]])</f>
        <v>15071</v>
      </c>
      <c r="S137" s="35" t="str">
        <f t="shared" si="2"/>
        <v>MS</v>
      </c>
      <c r="T137" s="24" t="str">
        <f t="shared" si="3"/>
        <v>US</v>
      </c>
    </row>
    <row r="138" spans="1:20" ht="27.75" customHeight="1" x14ac:dyDescent="0.2">
      <c r="A138" s="35">
        <v>129</v>
      </c>
      <c r="B138" s="66">
        <v>411200</v>
      </c>
      <c r="C138" s="44" t="s">
        <v>10990</v>
      </c>
      <c r="D138" s="44" t="s">
        <v>1991</v>
      </c>
      <c r="E138" s="44" t="str">
        <f>IF(AND(LEN(NICAP[[#This Row],[State or      Country]])=2,NICAP[[#This Row],[State or      Country]]&lt;&gt;"UK"),"US","Other")</f>
        <v>Other</v>
      </c>
      <c r="F138" s="43">
        <v>1</v>
      </c>
      <c r="G138" s="41"/>
      <c r="H138" s="41"/>
      <c r="I138" s="41"/>
      <c r="J138" s="41"/>
      <c r="K138" s="41"/>
      <c r="L138" s="42" t="s">
        <v>10989</v>
      </c>
      <c r="M138" s="42" t="str">
        <f>IF(LEFT(NICAP[[#This Row],[Date]],1)=0,"Y","N")</f>
        <v>N</v>
      </c>
      <c r="N138" s="42"/>
      <c r="O138" s="42" t="str">
        <f>19&amp;LEFT(NICAP[[#This Row],[Date]],2)</f>
        <v>1941</v>
      </c>
      <c r="P138" s="42" t="str">
        <f>MID(NICAP[[#This Row],[Date]],3,2)</f>
        <v>12</v>
      </c>
      <c r="Q138" s="42" t="str">
        <f>RIGHT(NICAP[[#This Row],[Date]],2)</f>
        <v>00</v>
      </c>
      <c r="R138" s="26">
        <f>DATE(NICAP[[#This Row],[Year]],NICAP[[#This Row],[Month]],NICAP[[#This Row],[Day]])</f>
        <v>15310</v>
      </c>
      <c r="S138" s="35" t="str">
        <f t="shared" ref="S138:S201" si="4">IF(E138="US",D138,"")</f>
        <v/>
      </c>
      <c r="T138" s="24" t="str">
        <f t="shared" ref="T138:T201" si="5">IF(E138="US","US",D138)</f>
        <v>Africa</v>
      </c>
    </row>
    <row r="139" spans="1:20" ht="12.75" customHeight="1" x14ac:dyDescent="0.2">
      <c r="A139" s="35">
        <v>130</v>
      </c>
      <c r="B139" s="64">
        <v>411200</v>
      </c>
      <c r="C139" s="39" t="s">
        <v>1980</v>
      </c>
      <c r="D139" s="39" t="s">
        <v>1689</v>
      </c>
      <c r="E139" s="39" t="str">
        <f>IF(AND(LEN(NICAP[[#This Row],[State or      Country]])=2,NICAP[[#This Row],[State or      Country]]&lt;&gt;"UK"),"US","Other")</f>
        <v>US</v>
      </c>
      <c r="F139" s="38">
        <v>1</v>
      </c>
      <c r="G139" s="37"/>
      <c r="H139" s="37"/>
      <c r="I139" s="37"/>
      <c r="J139" s="37"/>
      <c r="K139" s="37"/>
      <c r="L139" s="36" t="s">
        <v>10988</v>
      </c>
      <c r="M139" s="36" t="str">
        <f>IF(LEFT(NICAP[[#This Row],[Date]],1)=0,"Y","N")</f>
        <v>N</v>
      </c>
      <c r="N139" s="36"/>
      <c r="O139" s="36" t="str">
        <f>19&amp;LEFT(NICAP[[#This Row],[Date]],2)</f>
        <v>1941</v>
      </c>
      <c r="P139" s="36" t="str">
        <f>MID(NICAP[[#This Row],[Date]],3,2)</f>
        <v>12</v>
      </c>
      <c r="Q139" s="36" t="str">
        <f>RIGHT(NICAP[[#This Row],[Date]],2)</f>
        <v>00</v>
      </c>
      <c r="R139" s="26">
        <f>DATE(NICAP[[#This Row],[Year]],NICAP[[#This Row],[Month]],NICAP[[#This Row],[Day]])</f>
        <v>15310</v>
      </c>
      <c r="S139" s="35" t="str">
        <f t="shared" si="4"/>
        <v>GA</v>
      </c>
      <c r="T139" s="24" t="str">
        <f t="shared" si="5"/>
        <v>US</v>
      </c>
    </row>
    <row r="140" spans="1:20" ht="27" customHeight="1" x14ac:dyDescent="0.2">
      <c r="A140" s="35">
        <v>131</v>
      </c>
      <c r="B140" s="66">
        <v>411222</v>
      </c>
      <c r="C140" s="44" t="s">
        <v>1980</v>
      </c>
      <c r="D140" s="44" t="s">
        <v>1758</v>
      </c>
      <c r="E140" s="44" t="str">
        <f>IF(AND(LEN(NICAP[[#This Row],[State or      Country]])=2,NICAP[[#This Row],[State or      Country]]&lt;&gt;"UK"),"US","Other")</f>
        <v>US</v>
      </c>
      <c r="F140" s="43">
        <v>1</v>
      </c>
      <c r="G140" s="41"/>
      <c r="H140" s="41"/>
      <c r="I140" s="41"/>
      <c r="J140" s="41"/>
      <c r="K140" s="41"/>
      <c r="L140" s="42" t="s">
        <v>10987</v>
      </c>
      <c r="M140" s="42" t="str">
        <f>IF(LEFT(NICAP[[#This Row],[Date]],1)=0,"Y","N")</f>
        <v>N</v>
      </c>
      <c r="N140" s="42"/>
      <c r="O140" s="42" t="str">
        <f>19&amp;LEFT(NICAP[[#This Row],[Date]],2)</f>
        <v>1941</v>
      </c>
      <c r="P140" s="42" t="str">
        <f>MID(NICAP[[#This Row],[Date]],3,2)</f>
        <v>12</v>
      </c>
      <c r="Q140" s="42" t="str">
        <f>RIGHT(NICAP[[#This Row],[Date]],2)</f>
        <v>22</v>
      </c>
      <c r="R140" s="26">
        <f>DATE(NICAP[[#This Row],[Year]],NICAP[[#This Row],[Month]],NICAP[[#This Row],[Day]])</f>
        <v>15332</v>
      </c>
      <c r="S140" s="35" t="str">
        <f t="shared" si="4"/>
        <v>NY</v>
      </c>
      <c r="T140" s="24" t="str">
        <f t="shared" si="5"/>
        <v>US</v>
      </c>
    </row>
    <row r="141" spans="1:20" ht="12.75" customHeight="1" x14ac:dyDescent="0.2">
      <c r="A141" s="35">
        <v>132</v>
      </c>
      <c r="B141" s="68">
        <v>420000</v>
      </c>
      <c r="C141" s="39" t="s">
        <v>10986</v>
      </c>
      <c r="D141" s="39" t="s">
        <v>10985</v>
      </c>
      <c r="E141" s="39" t="str">
        <f>IF(AND(LEN(NICAP[[#This Row],[State or      Country]])=2,NICAP[[#This Row],[State or      Country]]&lt;&gt;"UK"),"US","Other")</f>
        <v>Other</v>
      </c>
      <c r="F141" s="38">
        <v>8</v>
      </c>
      <c r="G141" s="37"/>
      <c r="H141" s="37"/>
      <c r="I141" s="37"/>
      <c r="J141" s="37"/>
      <c r="K141" s="37"/>
      <c r="L141" s="36" t="s">
        <v>1878</v>
      </c>
      <c r="M141" s="36" t="str">
        <f>IF(LEFT(NICAP[[#This Row],[Date]],1)=0,"Y","N")</f>
        <v>N</v>
      </c>
      <c r="N141" s="36"/>
      <c r="O141" s="36" t="str">
        <f>19&amp;LEFT(NICAP[[#This Row],[Date]],2)</f>
        <v>1942</v>
      </c>
      <c r="P141" s="36" t="str">
        <f>MID(NICAP[[#This Row],[Date]],3,2)</f>
        <v>00</v>
      </c>
      <c r="Q141" s="36" t="str">
        <f>RIGHT(NICAP[[#This Row],[Date]],2)</f>
        <v>00</v>
      </c>
      <c r="R141" s="26">
        <f>DATE(NICAP[[#This Row],[Year]],NICAP[[#This Row],[Month]],NICAP[[#This Row],[Day]])</f>
        <v>15310</v>
      </c>
      <c r="S141" s="35" t="str">
        <f t="shared" si="4"/>
        <v/>
      </c>
      <c r="T141" s="24" t="str">
        <f t="shared" si="5"/>
        <v>N. China</v>
      </c>
    </row>
    <row r="142" spans="1:20" ht="12.75" customHeight="1" x14ac:dyDescent="0.2">
      <c r="A142" s="35">
        <v>133</v>
      </c>
      <c r="B142" s="68">
        <v>420225</v>
      </c>
      <c r="C142" s="39" t="s">
        <v>3175</v>
      </c>
      <c r="D142" s="39" t="s">
        <v>1676</v>
      </c>
      <c r="E142" s="39" t="str">
        <f>IF(AND(LEN(NICAP[[#This Row],[State or      Country]])=2,NICAP[[#This Row],[State or      Country]]&lt;&gt;"UK"),"US","Other")</f>
        <v>US</v>
      </c>
      <c r="F142" s="38">
        <v>8</v>
      </c>
      <c r="G142" s="37"/>
      <c r="H142" s="37"/>
      <c r="I142" s="37"/>
      <c r="J142" s="37"/>
      <c r="K142" s="37"/>
      <c r="L142" s="36" t="s">
        <v>10984</v>
      </c>
      <c r="M142" s="36" t="str">
        <f>IF(LEFT(NICAP[[#This Row],[Date]],1)=0,"Y","N")</f>
        <v>N</v>
      </c>
      <c r="N142" s="36"/>
      <c r="O142" s="36" t="str">
        <f>19&amp;LEFT(NICAP[[#This Row],[Date]],2)</f>
        <v>1942</v>
      </c>
      <c r="P142" s="36" t="str">
        <f>MID(NICAP[[#This Row],[Date]],3,2)</f>
        <v>02</v>
      </c>
      <c r="Q142" s="36" t="str">
        <f>RIGHT(NICAP[[#This Row],[Date]],2)</f>
        <v>25</v>
      </c>
      <c r="R142" s="26">
        <f>DATE(NICAP[[#This Row],[Year]],NICAP[[#This Row],[Month]],NICAP[[#This Row],[Day]])</f>
        <v>15397</v>
      </c>
      <c r="S142" s="35" t="str">
        <f t="shared" si="4"/>
        <v>CA</v>
      </c>
      <c r="T142" s="24" t="str">
        <f t="shared" si="5"/>
        <v>US</v>
      </c>
    </row>
    <row r="143" spans="1:20" ht="12.75" customHeight="1" x14ac:dyDescent="0.2">
      <c r="A143" s="35">
        <v>134</v>
      </c>
      <c r="B143" s="64">
        <v>420227</v>
      </c>
      <c r="C143" s="39" t="s">
        <v>10983</v>
      </c>
      <c r="D143" s="39" t="s">
        <v>2763</v>
      </c>
      <c r="E143" s="39" t="str">
        <f>IF(AND(LEN(NICAP[[#This Row],[State or      Country]])=2,NICAP[[#This Row],[State or      Country]]&lt;&gt;"UK"),"US","Other")</f>
        <v>Other</v>
      </c>
      <c r="F143" s="38">
        <v>1</v>
      </c>
      <c r="G143" s="41"/>
      <c r="H143" s="41"/>
      <c r="I143" s="41"/>
      <c r="J143" s="41"/>
      <c r="K143" s="41"/>
      <c r="L143" s="36" t="s">
        <v>10982</v>
      </c>
      <c r="M143" s="36" t="str">
        <f>IF(LEFT(NICAP[[#This Row],[Date]],1)=0,"Y","N")</f>
        <v>N</v>
      </c>
      <c r="N143" s="36"/>
      <c r="O143" s="36" t="str">
        <f>19&amp;LEFT(NICAP[[#This Row],[Date]],2)</f>
        <v>1942</v>
      </c>
      <c r="P143" s="36" t="str">
        <f>MID(NICAP[[#This Row],[Date]],3,2)</f>
        <v>02</v>
      </c>
      <c r="Q143" s="36" t="str">
        <f>RIGHT(NICAP[[#This Row],[Date]],2)</f>
        <v>27</v>
      </c>
      <c r="R143" s="26">
        <f>DATE(NICAP[[#This Row],[Year]],NICAP[[#This Row],[Month]],NICAP[[#This Row],[Day]])</f>
        <v>15399</v>
      </c>
      <c r="S143" s="35" t="str">
        <f t="shared" si="4"/>
        <v/>
      </c>
      <c r="T143" s="24" t="str">
        <f t="shared" si="5"/>
        <v>At Sea</v>
      </c>
    </row>
    <row r="144" spans="1:20" ht="72" customHeight="1" x14ac:dyDescent="0.2">
      <c r="A144" s="35">
        <v>135</v>
      </c>
      <c r="B144" s="67">
        <v>420325</v>
      </c>
      <c r="C144" s="50" t="s">
        <v>10981</v>
      </c>
      <c r="D144" s="50" t="s">
        <v>5104</v>
      </c>
      <c r="E144" s="50" t="str">
        <f>IF(AND(LEN(NICAP[[#This Row],[State or      Country]])=2,NICAP[[#This Row],[State or      Country]]&lt;&gt;"UK"),"US","Other")</f>
        <v>Other</v>
      </c>
      <c r="F144" s="49">
        <v>11</v>
      </c>
      <c r="G144" s="48"/>
      <c r="H144" s="48"/>
      <c r="I144" s="48"/>
      <c r="J144" s="48"/>
      <c r="K144" s="48"/>
      <c r="L144" s="36" t="s">
        <v>10980</v>
      </c>
      <c r="M144" s="36" t="str">
        <f>IF(LEFT(NICAP[[#This Row],[Date]],1)=0,"Y","N")</f>
        <v>N</v>
      </c>
      <c r="N144" s="36"/>
      <c r="O144" s="36" t="str">
        <f>19&amp;LEFT(NICAP[[#This Row],[Date]],2)</f>
        <v>1942</v>
      </c>
      <c r="P144" s="36" t="str">
        <f>MID(NICAP[[#This Row],[Date]],3,2)</f>
        <v>03</v>
      </c>
      <c r="Q144" s="36" t="str">
        <f>RIGHT(NICAP[[#This Row],[Date]],2)</f>
        <v>25</v>
      </c>
      <c r="R144" s="26">
        <f>DATE(NICAP[[#This Row],[Year]],NICAP[[#This Row],[Month]],NICAP[[#This Row],[Day]])</f>
        <v>15425</v>
      </c>
      <c r="S144" s="35" t="str">
        <f t="shared" si="4"/>
        <v/>
      </c>
      <c r="T144" s="24" t="str">
        <f t="shared" si="5"/>
        <v>Holland</v>
      </c>
    </row>
    <row r="145" spans="1:20" ht="27" customHeight="1" x14ac:dyDescent="0.2">
      <c r="A145" s="35">
        <v>136</v>
      </c>
      <c r="B145" s="83" t="s">
        <v>10978</v>
      </c>
      <c r="C145" s="44" t="s">
        <v>1980</v>
      </c>
      <c r="D145" s="44" t="s">
        <v>2013</v>
      </c>
      <c r="E145" s="44" t="str">
        <f>IF(AND(LEN(NICAP[[#This Row],[State or      Country]])=2,NICAP[[#This Row],[State or      Country]]&lt;&gt;"UK"),"US","Other")</f>
        <v>US</v>
      </c>
      <c r="F145" s="43">
        <v>1</v>
      </c>
      <c r="G145" s="41"/>
      <c r="H145" s="41"/>
      <c r="I145" s="41"/>
      <c r="J145" s="41"/>
      <c r="K145" s="41"/>
      <c r="L145" s="42" t="s">
        <v>10979</v>
      </c>
      <c r="M145" s="42" t="str">
        <f>IF(LEFT(NICAP[[#This Row],[Date]],1)=0,"Y","N")</f>
        <v>N</v>
      </c>
      <c r="N145" s="42"/>
      <c r="O145" s="42" t="str">
        <f>19&amp;LEFT(NICAP[[#This Row],[Date]],2)</f>
        <v>1942</v>
      </c>
      <c r="P145" s="42" t="str">
        <f>MID(NICAP[[#This Row],[Date]],3,2)</f>
        <v>Sp</v>
      </c>
      <c r="Q145" s="42" t="str">
        <f>RIGHT(NICAP[[#This Row],[Date]],2)</f>
        <v>ng</v>
      </c>
      <c r="R145" s="26" t="e">
        <f>DATE(NICAP[[#This Row],[Year]],NICAP[[#This Row],[Month]],NICAP[[#This Row],[Day]])</f>
        <v>#VALUE!</v>
      </c>
      <c r="S145" s="35" t="str">
        <f t="shared" si="4"/>
        <v>KY</v>
      </c>
      <c r="T145" s="24" t="str">
        <f t="shared" si="5"/>
        <v>US</v>
      </c>
    </row>
    <row r="146" spans="1:20" ht="12.75" customHeight="1" x14ac:dyDescent="0.2">
      <c r="A146" s="35">
        <v>137</v>
      </c>
      <c r="B146" s="82" t="s">
        <v>10978</v>
      </c>
      <c r="C146" s="39" t="s">
        <v>1980</v>
      </c>
      <c r="D146" s="39" t="s">
        <v>1670</v>
      </c>
      <c r="E146" s="39" t="str">
        <f>IF(AND(LEN(NICAP[[#This Row],[State or      Country]])=2,NICAP[[#This Row],[State or      Country]]&lt;&gt;"UK"),"US","Other")</f>
        <v>US</v>
      </c>
      <c r="F146" s="38">
        <v>1</v>
      </c>
      <c r="G146" s="37"/>
      <c r="H146" s="37"/>
      <c r="I146" s="37"/>
      <c r="J146" s="37"/>
      <c r="K146" s="37"/>
      <c r="L146" s="36" t="s">
        <v>10977</v>
      </c>
      <c r="M146" s="36" t="str">
        <f>IF(LEFT(NICAP[[#This Row],[Date]],1)=0,"Y","N")</f>
        <v>N</v>
      </c>
      <c r="N146" s="36"/>
      <c r="O146" s="36" t="str">
        <f>19&amp;LEFT(NICAP[[#This Row],[Date]],2)</f>
        <v>1942</v>
      </c>
      <c r="P146" s="36" t="str">
        <f>MID(NICAP[[#This Row],[Date]],3,2)</f>
        <v>Sp</v>
      </c>
      <c r="Q146" s="36" t="str">
        <f>RIGHT(NICAP[[#This Row],[Date]],2)</f>
        <v>ng</v>
      </c>
      <c r="R146" s="26" t="e">
        <f>DATE(NICAP[[#This Row],[Year]],NICAP[[#This Row],[Month]],NICAP[[#This Row],[Day]])</f>
        <v>#VALUE!</v>
      </c>
      <c r="S146" s="35" t="str">
        <f t="shared" si="4"/>
        <v>IL</v>
      </c>
      <c r="T146" s="24" t="str">
        <f t="shared" si="5"/>
        <v>US</v>
      </c>
    </row>
    <row r="147" spans="1:20" ht="27" customHeight="1" x14ac:dyDescent="0.2">
      <c r="A147" s="35">
        <v>138</v>
      </c>
      <c r="B147" s="66">
        <v>420625</v>
      </c>
      <c r="C147" s="44" t="s">
        <v>1980</v>
      </c>
      <c r="D147" s="44" t="s">
        <v>5104</v>
      </c>
      <c r="E147" s="44" t="str">
        <f>IF(AND(LEN(NICAP[[#This Row],[State or      Country]])=2,NICAP[[#This Row],[State or      Country]]&lt;&gt;"UK"),"US","Other")</f>
        <v>Other</v>
      </c>
      <c r="F147" s="43">
        <v>1</v>
      </c>
      <c r="G147" s="41"/>
      <c r="H147" s="41"/>
      <c r="I147" s="41"/>
      <c r="J147" s="41"/>
      <c r="K147" s="41"/>
      <c r="L147" s="59" t="s">
        <v>10976</v>
      </c>
      <c r="M147" s="59" t="str">
        <f>IF(LEFT(NICAP[[#This Row],[Date]],1)=0,"Y","N")</f>
        <v>N</v>
      </c>
      <c r="N147" s="59"/>
      <c r="O147" s="59" t="str">
        <f>19&amp;LEFT(NICAP[[#This Row],[Date]],2)</f>
        <v>1942</v>
      </c>
      <c r="P147" s="59" t="str">
        <f>MID(NICAP[[#This Row],[Date]],3,2)</f>
        <v>06</v>
      </c>
      <c r="Q147" s="59" t="str">
        <f>RIGHT(NICAP[[#This Row],[Date]],2)</f>
        <v>25</v>
      </c>
      <c r="R147" s="26">
        <f>DATE(NICAP[[#This Row],[Year]],NICAP[[#This Row],[Month]],NICAP[[#This Row],[Day]])</f>
        <v>15517</v>
      </c>
      <c r="S147" s="35" t="str">
        <f t="shared" si="4"/>
        <v/>
      </c>
      <c r="T147" s="24" t="str">
        <f t="shared" si="5"/>
        <v>Holland</v>
      </c>
    </row>
    <row r="148" spans="1:20" ht="56.25" customHeight="1" x14ac:dyDescent="0.2">
      <c r="A148" s="35">
        <v>139</v>
      </c>
      <c r="B148" s="69" t="s">
        <v>10975</v>
      </c>
      <c r="C148" s="50" t="s">
        <v>10974</v>
      </c>
      <c r="D148" s="50" t="s">
        <v>1813</v>
      </c>
      <c r="E148" s="50" t="str">
        <f>IF(AND(LEN(NICAP[[#This Row],[State or      Country]])=2,NICAP[[#This Row],[State or      Country]]&lt;&gt;"UK"),"US","Other")</f>
        <v>Other</v>
      </c>
      <c r="F148" s="49">
        <v>6</v>
      </c>
      <c r="G148" s="48"/>
      <c r="H148" s="48"/>
      <c r="I148" s="48"/>
      <c r="J148" s="48"/>
      <c r="K148" s="48"/>
      <c r="L148" s="36" t="s">
        <v>10973</v>
      </c>
      <c r="M148" s="36" t="str">
        <f>IF(LEFT(NICAP[[#This Row],[Date]],1)=0,"Y","N")</f>
        <v>N</v>
      </c>
      <c r="N148" s="36"/>
      <c r="O148" s="36" t="str">
        <f>19&amp;LEFT(NICAP[[#This Row],[Date]],2)</f>
        <v>1942</v>
      </c>
      <c r="P148" s="36" t="str">
        <f>MID(NICAP[[#This Row],[Date]],3,2)</f>
        <v>06</v>
      </c>
      <c r="Q148" s="36" t="str">
        <f>RIGHT(NICAP[[#This Row],[Date]],2)</f>
        <v>te</v>
      </c>
      <c r="R148" s="26" t="e">
        <f>DATE(NICAP[[#This Row],[Year]],NICAP[[#This Row],[Month]],NICAP[[#This Row],[Day]])</f>
        <v>#VALUE!</v>
      </c>
      <c r="S148" s="35" t="str">
        <f t="shared" si="4"/>
        <v/>
      </c>
      <c r="T148" s="24" t="str">
        <f t="shared" si="5"/>
        <v>France</v>
      </c>
    </row>
    <row r="149" spans="1:20" ht="27.75" customHeight="1" x14ac:dyDescent="0.2">
      <c r="A149" s="35">
        <v>140</v>
      </c>
      <c r="B149" s="66">
        <v>420805</v>
      </c>
      <c r="C149" s="44" t="s">
        <v>1980</v>
      </c>
      <c r="D149" s="44" t="s">
        <v>10968</v>
      </c>
      <c r="E149" s="44" t="str">
        <f>IF(AND(LEN(NICAP[[#This Row],[State or      Country]])=2,NICAP[[#This Row],[State or      Country]]&lt;&gt;"UK"),"US","Other")</f>
        <v>Other</v>
      </c>
      <c r="F149" s="43">
        <v>1</v>
      </c>
      <c r="G149" s="41"/>
      <c r="H149" s="41"/>
      <c r="I149" s="41"/>
      <c r="J149" s="41"/>
      <c r="K149" s="41"/>
      <c r="L149" s="42" t="s">
        <v>10972</v>
      </c>
      <c r="M149" s="42" t="str">
        <f>IF(LEFT(NICAP[[#This Row],[Date]],1)=0,"Y","N")</f>
        <v>N</v>
      </c>
      <c r="N149" s="42"/>
      <c r="O149" s="42" t="str">
        <f>19&amp;LEFT(NICAP[[#This Row],[Date]],2)</f>
        <v>1942</v>
      </c>
      <c r="P149" s="42" t="str">
        <f>MID(NICAP[[#This Row],[Date]],3,2)</f>
        <v>08</v>
      </c>
      <c r="Q149" s="42" t="str">
        <f>RIGHT(NICAP[[#This Row],[Date]],2)</f>
        <v>05</v>
      </c>
      <c r="R149" s="26">
        <f>DATE(NICAP[[#This Row],[Year]],NICAP[[#This Row],[Month]],NICAP[[#This Row],[Day]])</f>
        <v>15558</v>
      </c>
      <c r="S149" s="35" t="str">
        <f t="shared" si="4"/>
        <v/>
      </c>
      <c r="T149" s="24" t="str">
        <f t="shared" si="5"/>
        <v>Solomon Isl</v>
      </c>
    </row>
    <row r="150" spans="1:20" ht="12.75" customHeight="1" x14ac:dyDescent="0.2">
      <c r="A150" s="35">
        <v>141</v>
      </c>
      <c r="B150" s="82" t="s">
        <v>10971</v>
      </c>
      <c r="C150" s="39" t="s">
        <v>10970</v>
      </c>
      <c r="D150" s="39" t="s">
        <v>2422</v>
      </c>
      <c r="E150" s="39" t="str">
        <f>IF(AND(LEN(NICAP[[#This Row],[State or      Country]])=2,NICAP[[#This Row],[State or      Country]]&lt;&gt;"UK"),"US","Other")</f>
        <v>Other</v>
      </c>
      <c r="F150" s="38">
        <v>1</v>
      </c>
      <c r="G150" s="37"/>
      <c r="H150" s="37"/>
      <c r="I150" s="37"/>
      <c r="J150" s="37"/>
      <c r="K150" s="37"/>
      <c r="L150" s="36" t="s">
        <v>10969</v>
      </c>
      <c r="M150" s="36" t="str">
        <f>IF(LEFT(NICAP[[#This Row],[Date]],1)=0,"Y","N")</f>
        <v>N</v>
      </c>
      <c r="N150" s="36"/>
      <c r="O150" s="36" t="str">
        <f>19&amp;LEFT(NICAP[[#This Row],[Date]],2)</f>
        <v>1942</v>
      </c>
      <c r="P150" s="36" t="str">
        <f>MID(NICAP[[#This Row],[Date]],3,2)</f>
        <v>08</v>
      </c>
      <c r="Q150" s="36" t="str">
        <f>RIGHT(NICAP[[#This Row],[Date]],2)</f>
        <v>12</v>
      </c>
      <c r="R150" s="26">
        <f>DATE(NICAP[[#This Row],[Year]],NICAP[[#This Row],[Month]],NICAP[[#This Row],[Day]])</f>
        <v>15565</v>
      </c>
      <c r="S150" s="35" t="str">
        <f t="shared" si="4"/>
        <v/>
      </c>
      <c r="T150" s="24" t="str">
        <f t="shared" si="5"/>
        <v>Germany</v>
      </c>
    </row>
    <row r="151" spans="1:20" ht="27" customHeight="1" x14ac:dyDescent="0.2">
      <c r="A151" s="35">
        <v>142</v>
      </c>
      <c r="B151" s="66">
        <v>420812</v>
      </c>
      <c r="C151" s="44" t="s">
        <v>1980</v>
      </c>
      <c r="D151" s="44" t="s">
        <v>10968</v>
      </c>
      <c r="E151" s="44" t="str">
        <f>IF(AND(LEN(NICAP[[#This Row],[State or      Country]])=2,NICAP[[#This Row],[State or      Country]]&lt;&gt;"UK"),"US","Other")</f>
        <v>Other</v>
      </c>
      <c r="F151" s="43">
        <v>1</v>
      </c>
      <c r="G151" s="41"/>
      <c r="H151" s="41"/>
      <c r="I151" s="41"/>
      <c r="J151" s="41"/>
      <c r="K151" s="41"/>
      <c r="L151" s="42" t="s">
        <v>10967</v>
      </c>
      <c r="M151" s="42" t="str">
        <f>IF(LEFT(NICAP[[#This Row],[Date]],1)=0,"Y","N")</f>
        <v>N</v>
      </c>
      <c r="N151" s="42"/>
      <c r="O151" s="42" t="str">
        <f>19&amp;LEFT(NICAP[[#This Row],[Date]],2)</f>
        <v>1942</v>
      </c>
      <c r="P151" s="42" t="str">
        <f>MID(NICAP[[#This Row],[Date]],3,2)</f>
        <v>08</v>
      </c>
      <c r="Q151" s="42" t="str">
        <f>RIGHT(NICAP[[#This Row],[Date]],2)</f>
        <v>12</v>
      </c>
      <c r="R151" s="26">
        <f>DATE(NICAP[[#This Row],[Year]],NICAP[[#This Row],[Month]],NICAP[[#This Row],[Day]])</f>
        <v>15565</v>
      </c>
      <c r="S151" s="35" t="str">
        <f t="shared" si="4"/>
        <v/>
      </c>
      <c r="T151" s="24" t="str">
        <f t="shared" si="5"/>
        <v>Solomon Isl</v>
      </c>
    </row>
    <row r="152" spans="1:20" ht="12.75" customHeight="1" x14ac:dyDescent="0.2">
      <c r="A152" s="35">
        <v>143</v>
      </c>
      <c r="B152" s="82" t="s">
        <v>10966</v>
      </c>
      <c r="C152" s="39" t="s">
        <v>10965</v>
      </c>
      <c r="D152" s="39" t="s">
        <v>2422</v>
      </c>
      <c r="E152" s="39" t="str">
        <f>IF(AND(LEN(NICAP[[#This Row],[State or      Country]])=2,NICAP[[#This Row],[State or      Country]]&lt;&gt;"UK"),"US","Other")</f>
        <v>Other</v>
      </c>
      <c r="F152" s="38">
        <v>1</v>
      </c>
      <c r="G152" s="37"/>
      <c r="H152" s="37"/>
      <c r="I152" s="37"/>
      <c r="J152" s="37"/>
      <c r="K152" s="37"/>
      <c r="L152" s="36" t="s">
        <v>10964</v>
      </c>
      <c r="M152" s="36" t="str">
        <f>IF(LEFT(NICAP[[#This Row],[Date]],1)=0,"Y","N")</f>
        <v>N</v>
      </c>
      <c r="N152" s="36"/>
      <c r="O152" s="36" t="str">
        <f>19&amp;LEFT(NICAP[[#This Row],[Date]],2)</f>
        <v>1942</v>
      </c>
      <c r="P152" s="36" t="str">
        <f>MID(NICAP[[#This Row],[Date]],3,2)</f>
        <v>08</v>
      </c>
      <c r="Q152" s="36" t="str">
        <f>RIGHT(NICAP[[#This Row],[Date]],2)</f>
        <v>18</v>
      </c>
      <c r="R152" s="26">
        <f>DATE(NICAP[[#This Row],[Year]],NICAP[[#This Row],[Month]],NICAP[[#This Row],[Day]])</f>
        <v>15571</v>
      </c>
      <c r="S152" s="35" t="str">
        <f t="shared" si="4"/>
        <v/>
      </c>
      <c r="T152" s="24" t="str">
        <f t="shared" si="5"/>
        <v>Germany</v>
      </c>
    </row>
    <row r="153" spans="1:20" ht="27" customHeight="1" x14ac:dyDescent="0.2">
      <c r="A153" s="35">
        <v>144</v>
      </c>
      <c r="B153" s="83" t="s">
        <v>10963</v>
      </c>
      <c r="C153" s="44" t="s">
        <v>10962</v>
      </c>
      <c r="D153" s="44" t="s">
        <v>1933</v>
      </c>
      <c r="E153" s="44" t="str">
        <f>IF(AND(LEN(NICAP[[#This Row],[State or      Country]])=2,NICAP[[#This Row],[State or      Country]]&lt;&gt;"UK"),"US","Other")</f>
        <v>Other</v>
      </c>
      <c r="F153" s="43">
        <v>1</v>
      </c>
      <c r="G153" s="41"/>
      <c r="H153" s="41"/>
      <c r="I153" s="41"/>
      <c r="J153" s="41"/>
      <c r="K153" s="41"/>
      <c r="L153" s="42" t="s">
        <v>10961</v>
      </c>
      <c r="M153" s="42" t="str">
        <f>IF(LEFT(NICAP[[#This Row],[Date]],1)=0,"Y","N")</f>
        <v>N</v>
      </c>
      <c r="N153" s="42"/>
      <c r="O153" s="42" t="str">
        <f>19&amp;LEFT(NICAP[[#This Row],[Date]],2)</f>
        <v>1942</v>
      </c>
      <c r="P153" s="42" t="str">
        <f>MID(NICAP[[#This Row],[Date]],3,2)</f>
        <v>08</v>
      </c>
      <c r="Q153" s="42" t="str">
        <f>RIGHT(NICAP[[#This Row],[Date]],2)</f>
        <v>id</v>
      </c>
      <c r="R153" s="26" t="e">
        <f>DATE(NICAP[[#This Row],[Year]],NICAP[[#This Row],[Month]],NICAP[[#This Row],[Day]])</f>
        <v>#VALUE!</v>
      </c>
      <c r="S153" s="35" t="str">
        <f t="shared" si="4"/>
        <v/>
      </c>
      <c r="T153" s="24" t="str">
        <f t="shared" si="5"/>
        <v>Russia</v>
      </c>
    </row>
    <row r="154" spans="1:20" ht="27.75" customHeight="1" x14ac:dyDescent="0.2">
      <c r="A154" s="35">
        <v>145</v>
      </c>
      <c r="B154" s="66">
        <v>420829</v>
      </c>
      <c r="C154" s="44" t="s">
        <v>2145</v>
      </c>
      <c r="D154" s="44" t="s">
        <v>1920</v>
      </c>
      <c r="E154" s="44" t="str">
        <f>IF(AND(LEN(NICAP[[#This Row],[State or      Country]])=2,NICAP[[#This Row],[State or      Country]]&lt;&gt;"UK"),"US","Other")</f>
        <v>US</v>
      </c>
      <c r="F154" s="43">
        <v>2</v>
      </c>
      <c r="G154" s="41"/>
      <c r="H154" s="41"/>
      <c r="I154" s="41"/>
      <c r="J154" s="41"/>
      <c r="K154" s="41"/>
      <c r="L154" s="42" t="s">
        <v>10960</v>
      </c>
      <c r="M154" s="42" t="str">
        <f>IF(LEFT(NICAP[[#This Row],[Date]],1)=0,"Y","N")</f>
        <v>N</v>
      </c>
      <c r="N154" s="42"/>
      <c r="O154" s="42" t="str">
        <f>19&amp;LEFT(NICAP[[#This Row],[Date]],2)</f>
        <v>1942</v>
      </c>
      <c r="P154" s="42" t="str">
        <f>MID(NICAP[[#This Row],[Date]],3,2)</f>
        <v>08</v>
      </c>
      <c r="Q154" s="42" t="str">
        <f>RIGHT(NICAP[[#This Row],[Date]],2)</f>
        <v>29</v>
      </c>
      <c r="R154" s="26">
        <f>DATE(NICAP[[#This Row],[Year]],NICAP[[#This Row],[Month]],NICAP[[#This Row],[Day]])</f>
        <v>15582</v>
      </c>
      <c r="S154" s="35" t="str">
        <f t="shared" si="4"/>
        <v>MS</v>
      </c>
      <c r="T154" s="24" t="str">
        <f t="shared" si="5"/>
        <v>US</v>
      </c>
    </row>
    <row r="155" spans="1:20" ht="27.75" customHeight="1" x14ac:dyDescent="0.2">
      <c r="A155" s="35">
        <v>146</v>
      </c>
      <c r="B155" s="83" t="s">
        <v>10959</v>
      </c>
      <c r="C155" s="44" t="s">
        <v>3065</v>
      </c>
      <c r="D155" s="44" t="s">
        <v>10958</v>
      </c>
      <c r="E155" s="44" t="str">
        <f>IF(AND(LEN(NICAP[[#This Row],[State or      Country]])=2,NICAP[[#This Row],[State or      Country]]&lt;&gt;"UK"),"US","Other")</f>
        <v>Other</v>
      </c>
      <c r="F155" s="43">
        <v>7</v>
      </c>
      <c r="G155" s="41"/>
      <c r="H155" s="41"/>
      <c r="I155" s="41"/>
      <c r="J155" s="41"/>
      <c r="K155" s="41"/>
      <c r="L155" s="42" t="s">
        <v>10957</v>
      </c>
      <c r="M155" s="42" t="str">
        <f>IF(LEFT(NICAP[[#This Row],[Date]],1)=0,"Y","N")</f>
        <v>N</v>
      </c>
      <c r="N155" s="42"/>
      <c r="O155" s="42" t="str">
        <f>19&amp;LEFT(NICAP[[#This Row],[Date]],2)</f>
        <v>1942</v>
      </c>
      <c r="P155" s="42" t="str">
        <f>MID(NICAP[[#This Row],[Date]],3,2)</f>
        <v>Su</v>
      </c>
      <c r="Q155" s="42" t="str">
        <f>RIGHT(NICAP[[#This Row],[Date]],2)</f>
        <v>er</v>
      </c>
      <c r="R155" s="26" t="e">
        <f>DATE(NICAP[[#This Row],[Year]],NICAP[[#This Row],[Month]],NICAP[[#This Row],[Day]])</f>
        <v>#VALUE!</v>
      </c>
      <c r="S155" s="35" t="str">
        <f t="shared" si="4"/>
        <v/>
      </c>
      <c r="T155" s="24" t="str">
        <f t="shared" si="5"/>
        <v>Tasman Peninsula</v>
      </c>
    </row>
    <row r="156" spans="1:20" ht="72" customHeight="1" x14ac:dyDescent="0.2">
      <c r="A156" s="35">
        <v>147</v>
      </c>
      <c r="B156" s="69" t="s">
        <v>10956</v>
      </c>
      <c r="C156" s="50" t="s">
        <v>10955</v>
      </c>
      <c r="D156" s="50" t="s">
        <v>1726</v>
      </c>
      <c r="E156" s="50" t="str">
        <f>IF(AND(LEN(NICAP[[#This Row],[State or      Country]])=2,NICAP[[#This Row],[State or      Country]]&lt;&gt;"UK"),"US","Other")</f>
        <v>US</v>
      </c>
      <c r="F156" s="49">
        <v>1</v>
      </c>
      <c r="G156" s="48"/>
      <c r="H156" s="48"/>
      <c r="I156" s="48"/>
      <c r="J156" s="48"/>
      <c r="K156" s="48"/>
      <c r="L156" s="36" t="s">
        <v>10954</v>
      </c>
      <c r="M156" s="36" t="str">
        <f>IF(LEFT(NICAP[[#This Row],[Date]],1)=0,"Y","N")</f>
        <v>N</v>
      </c>
      <c r="N156" s="36"/>
      <c r="O156" s="36" t="str">
        <f>19&amp;LEFT(NICAP[[#This Row],[Date]],2)</f>
        <v>1942</v>
      </c>
      <c r="P156" s="36" t="str">
        <f>MID(NICAP[[#This Row],[Date]],3,2)</f>
        <v>Fa</v>
      </c>
      <c r="Q156" s="36" t="str">
        <f>RIGHT(NICAP[[#This Row],[Date]],2)</f>
        <v>ll</v>
      </c>
      <c r="R156" s="26" t="e">
        <f>DATE(NICAP[[#This Row],[Year]],NICAP[[#This Row],[Month]],NICAP[[#This Row],[Day]])</f>
        <v>#VALUE!</v>
      </c>
      <c r="S156" s="35" t="str">
        <f t="shared" si="4"/>
        <v>NJ</v>
      </c>
      <c r="T156" s="24" t="str">
        <f t="shared" si="5"/>
        <v>US</v>
      </c>
    </row>
    <row r="157" spans="1:20" ht="57" customHeight="1" x14ac:dyDescent="0.2">
      <c r="A157" s="35">
        <v>148</v>
      </c>
      <c r="B157" s="67">
        <v>421000</v>
      </c>
      <c r="C157" s="50" t="s">
        <v>10953</v>
      </c>
      <c r="D157" s="50" t="s">
        <v>1802</v>
      </c>
      <c r="E157" s="50" t="str">
        <f>IF(AND(LEN(NICAP[[#This Row],[State or      Country]])=2,NICAP[[#This Row],[State or      Country]]&lt;&gt;"UK"),"US","Other")</f>
        <v>Other</v>
      </c>
      <c r="F157" s="49">
        <v>6</v>
      </c>
      <c r="G157" s="48"/>
      <c r="H157" s="48"/>
      <c r="I157" s="48"/>
      <c r="J157" s="48"/>
      <c r="K157" s="48"/>
      <c r="L157" s="36" t="s">
        <v>10952</v>
      </c>
      <c r="M157" s="36" t="str">
        <f>IF(LEFT(NICAP[[#This Row],[Date]],1)=0,"Y","N")</f>
        <v>N</v>
      </c>
      <c r="N157" s="36"/>
      <c r="O157" s="36" t="str">
        <f>19&amp;LEFT(NICAP[[#This Row],[Date]],2)</f>
        <v>1942</v>
      </c>
      <c r="P157" s="36" t="str">
        <f>MID(NICAP[[#This Row],[Date]],3,2)</f>
        <v>10</v>
      </c>
      <c r="Q157" s="36" t="str">
        <f>RIGHT(NICAP[[#This Row],[Date]],2)</f>
        <v>00</v>
      </c>
      <c r="R157" s="26">
        <f>DATE(NICAP[[#This Row],[Year]],NICAP[[#This Row],[Month]],NICAP[[#This Row],[Day]])</f>
        <v>15614</v>
      </c>
      <c r="S157" s="35" t="str">
        <f t="shared" si="4"/>
        <v/>
      </c>
      <c r="T157" s="24" t="str">
        <f t="shared" si="5"/>
        <v>UK</v>
      </c>
    </row>
    <row r="158" spans="1:20" ht="56.25" customHeight="1" x14ac:dyDescent="0.2">
      <c r="A158" s="35">
        <v>149</v>
      </c>
      <c r="B158" s="69" t="s">
        <v>10951</v>
      </c>
      <c r="C158" s="50" t="s">
        <v>1980</v>
      </c>
      <c r="D158" s="50" t="s">
        <v>4538</v>
      </c>
      <c r="E158" s="50" t="str">
        <f>IF(AND(LEN(NICAP[[#This Row],[State or      Country]])=2,NICAP[[#This Row],[State or      Country]]&lt;&gt;"UK"),"US","Other")</f>
        <v>Other</v>
      </c>
      <c r="F158" s="49">
        <v>9</v>
      </c>
      <c r="G158" s="87" t="s">
        <v>1666</v>
      </c>
      <c r="H158" s="78">
        <v>5</v>
      </c>
      <c r="I158" s="48"/>
      <c r="J158" s="48"/>
      <c r="K158" s="48"/>
      <c r="L158" s="36" t="s">
        <v>10950</v>
      </c>
      <c r="M158" s="36" t="str">
        <f>IF(LEFT(NICAP[[#This Row],[Date]],1)=0,"Y","N")</f>
        <v>N</v>
      </c>
      <c r="N158" s="36"/>
      <c r="O158" s="36" t="str">
        <f>19&amp;LEFT(NICAP[[#This Row],[Date]],2)</f>
        <v>1942</v>
      </c>
      <c r="P158" s="36" t="str">
        <f>MID(NICAP[[#This Row],[Date]],3,2)</f>
        <v>10</v>
      </c>
      <c r="Q158" s="36" t="str">
        <f>RIGHT(NICAP[[#This Row],[Date]],2)</f>
        <v>10</v>
      </c>
      <c r="R158" s="26">
        <f>DATE(NICAP[[#This Row],[Year]],NICAP[[#This Row],[Month]],NICAP[[#This Row],[Day]])</f>
        <v>15624</v>
      </c>
      <c r="S158" s="35" t="str">
        <f t="shared" si="4"/>
        <v/>
      </c>
      <c r="T158" s="24" t="str">
        <f t="shared" si="5"/>
        <v>Guadalcanal</v>
      </c>
    </row>
    <row r="159" spans="1:20" ht="27.75" customHeight="1" x14ac:dyDescent="0.2">
      <c r="A159" s="35">
        <v>150</v>
      </c>
      <c r="B159" s="83" t="s">
        <v>10949</v>
      </c>
      <c r="C159" s="44" t="s">
        <v>4205</v>
      </c>
      <c r="D159" s="44" t="s">
        <v>1810</v>
      </c>
      <c r="E159" s="44" t="str">
        <f>IF(AND(LEN(NICAP[[#This Row],[State or      Country]])=2,NICAP[[#This Row],[State or      Country]]&lt;&gt;"UK"),"US","Other")</f>
        <v>Other</v>
      </c>
      <c r="F159" s="43">
        <v>1</v>
      </c>
      <c r="G159" s="41"/>
      <c r="H159" s="41"/>
      <c r="I159" s="41"/>
      <c r="J159" s="41"/>
      <c r="K159" s="41"/>
      <c r="L159" s="42" t="s">
        <v>10948</v>
      </c>
      <c r="M159" s="42" t="str">
        <f>IF(LEFT(NICAP[[#This Row],[Date]],1)=0,"Y","N")</f>
        <v>N</v>
      </c>
      <c r="N159" s="42"/>
      <c r="O159" s="42" t="str">
        <f>19&amp;LEFT(NICAP[[#This Row],[Date]],2)</f>
        <v>1942</v>
      </c>
      <c r="P159" s="42" t="str">
        <f>MID(NICAP[[#This Row],[Date]],3,2)</f>
        <v>11</v>
      </c>
      <c r="Q159" s="42" t="str">
        <f>RIGHT(NICAP[[#This Row],[Date]],2)</f>
        <v>29</v>
      </c>
      <c r="R159" s="26">
        <f>DATE(NICAP[[#This Row],[Year]],NICAP[[#This Row],[Month]],NICAP[[#This Row],[Day]])</f>
        <v>15674</v>
      </c>
      <c r="S159" s="35" t="str">
        <f t="shared" si="4"/>
        <v/>
      </c>
      <c r="T159" s="24" t="str">
        <f t="shared" si="5"/>
        <v>Italy</v>
      </c>
    </row>
    <row r="160" spans="1:20" ht="27" customHeight="1" x14ac:dyDescent="0.2">
      <c r="A160" s="35">
        <v>151</v>
      </c>
      <c r="B160" s="66">
        <v>421100</v>
      </c>
      <c r="C160" s="44" t="s">
        <v>10947</v>
      </c>
      <c r="D160" s="44" t="s">
        <v>1802</v>
      </c>
      <c r="E160" s="44" t="str">
        <f>IF(AND(LEN(NICAP[[#This Row],[State or      Country]])=2,NICAP[[#This Row],[State or      Country]]&lt;&gt;"UK"),"US","Other")</f>
        <v>Other</v>
      </c>
      <c r="F160" s="43">
        <v>1</v>
      </c>
      <c r="G160" s="41"/>
      <c r="H160" s="41"/>
      <c r="I160" s="41"/>
      <c r="J160" s="41"/>
      <c r="K160" s="41"/>
      <c r="L160" s="59" t="s">
        <v>10946</v>
      </c>
      <c r="M160" s="59" t="str">
        <f>IF(LEFT(NICAP[[#This Row],[Date]],1)=0,"Y","N")</f>
        <v>N</v>
      </c>
      <c r="N160" s="59"/>
      <c r="O160" s="59" t="str">
        <f>19&amp;LEFT(NICAP[[#This Row],[Date]],2)</f>
        <v>1942</v>
      </c>
      <c r="P160" s="59" t="str">
        <f>MID(NICAP[[#This Row],[Date]],3,2)</f>
        <v>11</v>
      </c>
      <c r="Q160" s="59" t="str">
        <f>RIGHT(NICAP[[#This Row],[Date]],2)</f>
        <v>00</v>
      </c>
      <c r="R160" s="26">
        <f>DATE(NICAP[[#This Row],[Year]],NICAP[[#This Row],[Month]],NICAP[[#This Row],[Day]])</f>
        <v>15645</v>
      </c>
      <c r="S160" s="35" t="str">
        <f t="shared" si="4"/>
        <v/>
      </c>
      <c r="T160" s="24" t="str">
        <f t="shared" si="5"/>
        <v>UK</v>
      </c>
    </row>
    <row r="161" spans="1:20" ht="27" customHeight="1" x14ac:dyDescent="0.2">
      <c r="A161" s="35">
        <v>152</v>
      </c>
      <c r="B161" s="66">
        <v>421200</v>
      </c>
      <c r="C161" s="44" t="s">
        <v>10945</v>
      </c>
      <c r="D161" s="44" t="s">
        <v>2763</v>
      </c>
      <c r="E161" s="44" t="str">
        <f>IF(AND(LEN(NICAP[[#This Row],[State or      Country]])=2,NICAP[[#This Row],[State or      Country]]&lt;&gt;"UK"),"US","Other")</f>
        <v>Other</v>
      </c>
      <c r="F161" s="43">
        <v>1</v>
      </c>
      <c r="G161" s="41"/>
      <c r="H161" s="41"/>
      <c r="I161" s="41"/>
      <c r="J161" s="41"/>
      <c r="K161" s="41"/>
      <c r="L161" s="59" t="s">
        <v>10944</v>
      </c>
      <c r="M161" s="59" t="str">
        <f>IF(LEFT(NICAP[[#This Row],[Date]],1)=0,"Y","N")</f>
        <v>N</v>
      </c>
      <c r="N161" s="59"/>
      <c r="O161" s="59" t="str">
        <f>19&amp;LEFT(NICAP[[#This Row],[Date]],2)</f>
        <v>1942</v>
      </c>
      <c r="P161" s="59" t="str">
        <f>MID(NICAP[[#This Row],[Date]],3,2)</f>
        <v>12</v>
      </c>
      <c r="Q161" s="59" t="str">
        <f>RIGHT(NICAP[[#This Row],[Date]],2)</f>
        <v>00</v>
      </c>
      <c r="R161" s="26">
        <f>DATE(NICAP[[#This Row],[Year]],NICAP[[#This Row],[Month]],NICAP[[#This Row],[Day]])</f>
        <v>15675</v>
      </c>
      <c r="S161" s="35" t="str">
        <f t="shared" si="4"/>
        <v/>
      </c>
      <c r="T161" s="24" t="str">
        <f t="shared" si="5"/>
        <v>At Sea</v>
      </c>
    </row>
    <row r="162" spans="1:20" ht="27" customHeight="1" x14ac:dyDescent="0.2">
      <c r="A162" s="35">
        <v>153</v>
      </c>
      <c r="B162" s="83" t="s">
        <v>10917</v>
      </c>
      <c r="C162" s="44" t="s">
        <v>5236</v>
      </c>
      <c r="D162" s="44" t="s">
        <v>5235</v>
      </c>
      <c r="E162" s="44" t="str">
        <f>IF(AND(LEN(NICAP[[#This Row],[State or      Country]])=2,NICAP[[#This Row],[State or      Country]]&lt;&gt;"UK"),"US","Other")</f>
        <v>US</v>
      </c>
      <c r="F162" s="43">
        <v>1</v>
      </c>
      <c r="G162" s="41"/>
      <c r="H162" s="41"/>
      <c r="I162" s="41"/>
      <c r="J162" s="41"/>
      <c r="K162" s="41"/>
      <c r="L162" s="42" t="s">
        <v>10943</v>
      </c>
      <c r="M162" s="42" t="str">
        <f>IF(LEFT(NICAP[[#This Row],[Date]],1)=0,"Y","N")</f>
        <v>N</v>
      </c>
      <c r="N162" s="42"/>
      <c r="O162" s="42" t="str">
        <f>19&amp;LEFT(NICAP[[#This Row],[Date]],2)</f>
        <v>1943</v>
      </c>
      <c r="P162" s="42" t="str">
        <f>MID(NICAP[[#This Row],[Date]],3,2)</f>
        <v>Ap</v>
      </c>
      <c r="Q162" s="42" t="str">
        <f>RIGHT(NICAP[[#This Row],[Date]],2)</f>
        <v>ox</v>
      </c>
      <c r="R162" s="26" t="e">
        <f>DATE(NICAP[[#This Row],[Year]],NICAP[[#This Row],[Month]],NICAP[[#This Row],[Day]])</f>
        <v>#VALUE!</v>
      </c>
      <c r="S162" s="35" t="str">
        <f t="shared" si="4"/>
        <v>DC</v>
      </c>
      <c r="T162" s="24" t="str">
        <f t="shared" si="5"/>
        <v>US</v>
      </c>
    </row>
    <row r="163" spans="1:20" ht="27.75" customHeight="1" x14ac:dyDescent="0.2">
      <c r="A163" s="35">
        <v>154</v>
      </c>
      <c r="B163" s="66">
        <v>430313</v>
      </c>
      <c r="C163" s="44" t="s">
        <v>10919</v>
      </c>
      <c r="D163" s="44" t="s">
        <v>1810</v>
      </c>
      <c r="E163" s="44" t="str">
        <f>IF(AND(LEN(NICAP[[#This Row],[State or      Country]])=2,NICAP[[#This Row],[State or      Country]]&lt;&gt;"UK"),"US","Other")</f>
        <v>Other</v>
      </c>
      <c r="F163" s="43">
        <v>1</v>
      </c>
      <c r="G163" s="41"/>
      <c r="H163" s="41"/>
      <c r="I163" s="41"/>
      <c r="J163" s="41"/>
      <c r="K163" s="41"/>
      <c r="L163" s="42" t="s">
        <v>10942</v>
      </c>
      <c r="M163" s="42" t="str">
        <f>IF(LEFT(NICAP[[#This Row],[Date]],1)=0,"Y","N")</f>
        <v>N</v>
      </c>
      <c r="N163" s="42"/>
      <c r="O163" s="42" t="str">
        <f>19&amp;LEFT(NICAP[[#This Row],[Date]],2)</f>
        <v>1943</v>
      </c>
      <c r="P163" s="42" t="str">
        <f>MID(NICAP[[#This Row],[Date]],3,2)</f>
        <v>03</v>
      </c>
      <c r="Q163" s="42" t="str">
        <f>RIGHT(NICAP[[#This Row],[Date]],2)</f>
        <v>13</v>
      </c>
      <c r="R163" s="26">
        <f>DATE(NICAP[[#This Row],[Year]],NICAP[[#This Row],[Month]],NICAP[[#This Row],[Day]])</f>
        <v>15778</v>
      </c>
      <c r="S163" s="35" t="str">
        <f t="shared" si="4"/>
        <v/>
      </c>
      <c r="T163" s="24" t="str">
        <f t="shared" si="5"/>
        <v>Italy</v>
      </c>
    </row>
    <row r="164" spans="1:20" ht="42" customHeight="1" x14ac:dyDescent="0.2">
      <c r="A164" s="35">
        <v>155</v>
      </c>
      <c r="B164" s="67">
        <v>430405</v>
      </c>
      <c r="C164" s="50" t="s">
        <v>6878</v>
      </c>
      <c r="D164" s="50" t="s">
        <v>1676</v>
      </c>
      <c r="E164" s="50" t="str">
        <f>IF(AND(LEN(NICAP[[#This Row],[State or      Country]])=2,NICAP[[#This Row],[State or      Country]]&lt;&gt;"UK"),"US","Other")</f>
        <v>US</v>
      </c>
      <c r="F164" s="49">
        <v>11</v>
      </c>
      <c r="G164" s="48"/>
      <c r="H164" s="48"/>
      <c r="I164" s="48"/>
      <c r="J164" s="48"/>
      <c r="K164" s="48"/>
      <c r="L164" s="42" t="s">
        <v>10941</v>
      </c>
      <c r="M164" s="42" t="str">
        <f>IF(LEFT(NICAP[[#This Row],[Date]],1)=0,"Y","N")</f>
        <v>N</v>
      </c>
      <c r="N164" s="42"/>
      <c r="O164" s="42" t="str">
        <f>19&amp;LEFT(NICAP[[#This Row],[Date]],2)</f>
        <v>1943</v>
      </c>
      <c r="P164" s="42" t="str">
        <f>MID(NICAP[[#This Row],[Date]],3,2)</f>
        <v>04</v>
      </c>
      <c r="Q164" s="42" t="str">
        <f>RIGHT(NICAP[[#This Row],[Date]],2)</f>
        <v>05</v>
      </c>
      <c r="R164" s="26">
        <f>DATE(NICAP[[#This Row],[Year]],NICAP[[#This Row],[Month]],NICAP[[#This Row],[Day]])</f>
        <v>15801</v>
      </c>
      <c r="S164" s="35" t="str">
        <f t="shared" si="4"/>
        <v>CA</v>
      </c>
      <c r="T164" s="24" t="str">
        <f t="shared" si="5"/>
        <v>US</v>
      </c>
    </row>
    <row r="165" spans="1:20" ht="27" customHeight="1" x14ac:dyDescent="0.2">
      <c r="A165" s="35">
        <v>156</v>
      </c>
      <c r="B165" s="66">
        <v>430500</v>
      </c>
      <c r="C165" s="44" t="s">
        <v>6943</v>
      </c>
      <c r="D165" s="44" t="s">
        <v>1802</v>
      </c>
      <c r="E165" s="44" t="str">
        <f>IF(AND(LEN(NICAP[[#This Row],[State or      Country]])=2,NICAP[[#This Row],[State or      Country]]&lt;&gt;"UK"),"US","Other")</f>
        <v>Other</v>
      </c>
      <c r="F165" s="43">
        <v>7</v>
      </c>
      <c r="G165" s="41"/>
      <c r="H165" s="41"/>
      <c r="I165" s="41"/>
      <c r="J165" s="41"/>
      <c r="K165" s="41"/>
      <c r="L165" s="42" t="s">
        <v>10940</v>
      </c>
      <c r="M165" s="42" t="str">
        <f>IF(LEFT(NICAP[[#This Row],[Date]],1)=0,"Y","N")</f>
        <v>N</v>
      </c>
      <c r="N165" s="42"/>
      <c r="O165" s="42" t="str">
        <f>19&amp;LEFT(NICAP[[#This Row],[Date]],2)</f>
        <v>1943</v>
      </c>
      <c r="P165" s="42" t="str">
        <f>MID(NICAP[[#This Row],[Date]],3,2)</f>
        <v>05</v>
      </c>
      <c r="Q165" s="42" t="str">
        <f>RIGHT(NICAP[[#This Row],[Date]],2)</f>
        <v>00</v>
      </c>
      <c r="R165" s="26">
        <f>DATE(NICAP[[#This Row],[Year]],NICAP[[#This Row],[Month]],NICAP[[#This Row],[Day]])</f>
        <v>15826</v>
      </c>
      <c r="S165" s="35" t="str">
        <f t="shared" si="4"/>
        <v/>
      </c>
      <c r="T165" s="24" t="str">
        <f t="shared" si="5"/>
        <v>UK</v>
      </c>
    </row>
    <row r="166" spans="1:20" ht="27" customHeight="1" x14ac:dyDescent="0.2">
      <c r="A166" s="35">
        <v>157</v>
      </c>
      <c r="B166" s="83" t="s">
        <v>10939</v>
      </c>
      <c r="C166" s="44" t="s">
        <v>10938</v>
      </c>
      <c r="D166" s="44" t="s">
        <v>2422</v>
      </c>
      <c r="E166" s="44" t="str">
        <f>IF(AND(LEN(NICAP[[#This Row],[State or      Country]])=2,NICAP[[#This Row],[State or      Country]]&lt;&gt;"UK"),"US","Other")</f>
        <v>Other</v>
      </c>
      <c r="F166" s="43">
        <v>1</v>
      </c>
      <c r="G166" s="41"/>
      <c r="H166" s="41"/>
      <c r="I166" s="41"/>
      <c r="J166" s="41"/>
      <c r="K166" s="41"/>
      <c r="L166" s="42" t="s">
        <v>10937</v>
      </c>
      <c r="M166" s="42" t="str">
        <f>IF(LEFT(NICAP[[#This Row],[Date]],1)=0,"Y","N")</f>
        <v>N</v>
      </c>
      <c r="N166" s="42"/>
      <c r="O166" s="42" t="str">
        <f>19&amp;LEFT(NICAP[[#This Row],[Date]],2)</f>
        <v>1943</v>
      </c>
      <c r="P166" s="42" t="str">
        <f>MID(NICAP[[#This Row],[Date]],3,2)</f>
        <v>05</v>
      </c>
      <c r="Q166" s="42" t="str">
        <f>RIGHT(NICAP[[#This Row],[Date]],2)</f>
        <v>13</v>
      </c>
      <c r="R166" s="26">
        <f>DATE(NICAP[[#This Row],[Year]],NICAP[[#This Row],[Month]],NICAP[[#This Row],[Day]])</f>
        <v>15839</v>
      </c>
      <c r="S166" s="35" t="str">
        <f t="shared" si="4"/>
        <v/>
      </c>
      <c r="T166" s="24" t="str">
        <f t="shared" si="5"/>
        <v>Germany</v>
      </c>
    </row>
    <row r="167" spans="1:20" ht="12.75" customHeight="1" x14ac:dyDescent="0.2">
      <c r="A167" s="35">
        <v>158</v>
      </c>
      <c r="B167" s="82" t="s">
        <v>10936</v>
      </c>
      <c r="C167" s="39" t="s">
        <v>10935</v>
      </c>
      <c r="D167" s="39" t="s">
        <v>2422</v>
      </c>
      <c r="E167" s="39" t="str">
        <f>IF(AND(LEN(NICAP[[#This Row],[State or      Country]])=2,NICAP[[#This Row],[State or      Country]]&lt;&gt;"UK"),"US","Other")</f>
        <v>Other</v>
      </c>
      <c r="F167" s="38">
        <v>1</v>
      </c>
      <c r="G167" s="41"/>
      <c r="H167" s="41"/>
      <c r="I167" s="41"/>
      <c r="J167" s="41"/>
      <c r="K167" s="41"/>
      <c r="L167" s="36" t="s">
        <v>10934</v>
      </c>
      <c r="M167" s="36" t="str">
        <f>IF(LEFT(NICAP[[#This Row],[Date]],1)=0,"Y","N")</f>
        <v>N</v>
      </c>
      <c r="N167" s="36"/>
      <c r="O167" s="36" t="str">
        <f>19&amp;LEFT(NICAP[[#This Row],[Date]],2)</f>
        <v>1943</v>
      </c>
      <c r="P167" s="36" t="str">
        <f>MID(NICAP[[#This Row],[Date]],3,2)</f>
        <v>05</v>
      </c>
      <c r="Q167" s="36" t="str">
        <f>RIGHT(NICAP[[#This Row],[Date]],2)</f>
        <v>24</v>
      </c>
      <c r="R167" s="26">
        <f>DATE(NICAP[[#This Row],[Year]],NICAP[[#This Row],[Month]],NICAP[[#This Row],[Day]])</f>
        <v>15850</v>
      </c>
      <c r="S167" s="35" t="str">
        <f t="shared" si="4"/>
        <v/>
      </c>
      <c r="T167" s="24" t="str">
        <f t="shared" si="5"/>
        <v>Germany</v>
      </c>
    </row>
    <row r="168" spans="1:20" ht="42.75" customHeight="1" x14ac:dyDescent="0.2">
      <c r="A168" s="35">
        <v>159</v>
      </c>
      <c r="B168" s="69" t="s">
        <v>10933</v>
      </c>
      <c r="C168" s="50" t="s">
        <v>10893</v>
      </c>
      <c r="D168" s="50" t="s">
        <v>2422</v>
      </c>
      <c r="E168" s="50" t="str">
        <f>IF(AND(LEN(NICAP[[#This Row],[State or      Country]])=2,NICAP[[#This Row],[State or      Country]]&lt;&gt;"UK"),"US","Other")</f>
        <v>Other</v>
      </c>
      <c r="F168" s="49">
        <v>1</v>
      </c>
      <c r="G168" s="48"/>
      <c r="H168" s="48"/>
      <c r="I168" s="48"/>
      <c r="J168" s="48"/>
      <c r="K168" s="48"/>
      <c r="L168" s="36" t="s">
        <v>10932</v>
      </c>
      <c r="M168" s="36" t="str">
        <f>IF(LEFT(NICAP[[#This Row],[Date]],1)=0,"Y","N")</f>
        <v>N</v>
      </c>
      <c r="N168" s="36"/>
      <c r="O168" s="36" t="str">
        <f>19&amp;LEFT(NICAP[[#This Row],[Date]],2)</f>
        <v>1943</v>
      </c>
      <c r="P168" s="36" t="str">
        <f>MID(NICAP[[#This Row],[Date]],3,2)</f>
        <v>05</v>
      </c>
      <c r="Q168" s="36" t="str">
        <f>RIGHT(NICAP[[#This Row],[Date]],2)</f>
        <v>28</v>
      </c>
      <c r="R168" s="26">
        <f>DATE(NICAP[[#This Row],[Year]],NICAP[[#This Row],[Month]],NICAP[[#This Row],[Day]])</f>
        <v>15854</v>
      </c>
      <c r="S168" s="35" t="str">
        <f t="shared" si="4"/>
        <v/>
      </c>
      <c r="T168" s="24" t="str">
        <f t="shared" si="5"/>
        <v>Germany</v>
      </c>
    </row>
    <row r="169" spans="1:20" ht="12.75" customHeight="1" x14ac:dyDescent="0.2">
      <c r="A169" s="35">
        <v>160</v>
      </c>
      <c r="B169" s="64">
        <v>430500</v>
      </c>
      <c r="C169" s="39" t="s">
        <v>8042</v>
      </c>
      <c r="D169" s="39" t="s">
        <v>1802</v>
      </c>
      <c r="E169" s="39" t="str">
        <f>IF(AND(LEN(NICAP[[#This Row],[State or      Country]])=2,NICAP[[#This Row],[State or      Country]]&lt;&gt;"UK"),"US","Other")</f>
        <v>Other</v>
      </c>
      <c r="F169" s="38">
        <v>1</v>
      </c>
      <c r="G169" s="37"/>
      <c r="H169" s="37"/>
      <c r="I169" s="37"/>
      <c r="J169" s="37"/>
      <c r="K169" s="37"/>
      <c r="L169" s="36" t="s">
        <v>10931</v>
      </c>
      <c r="M169" s="36" t="str">
        <f>IF(LEFT(NICAP[[#This Row],[Date]],1)=0,"Y","N")</f>
        <v>N</v>
      </c>
      <c r="N169" s="36"/>
      <c r="O169" s="36" t="str">
        <f>19&amp;LEFT(NICAP[[#This Row],[Date]],2)</f>
        <v>1943</v>
      </c>
      <c r="P169" s="36" t="str">
        <f>MID(NICAP[[#This Row],[Date]],3,2)</f>
        <v>05</v>
      </c>
      <c r="Q169" s="36" t="str">
        <f>RIGHT(NICAP[[#This Row],[Date]],2)</f>
        <v>00</v>
      </c>
      <c r="R169" s="26">
        <f>DATE(NICAP[[#This Row],[Year]],NICAP[[#This Row],[Month]],NICAP[[#This Row],[Day]])</f>
        <v>15826</v>
      </c>
      <c r="S169" s="35" t="str">
        <f t="shared" si="4"/>
        <v/>
      </c>
      <c r="T169" s="24" t="str">
        <f t="shared" si="5"/>
        <v>UK</v>
      </c>
    </row>
    <row r="170" spans="1:20" ht="72" customHeight="1" x14ac:dyDescent="0.2">
      <c r="A170" s="35">
        <v>161</v>
      </c>
      <c r="B170" s="67">
        <v>430900</v>
      </c>
      <c r="C170" s="50" t="s">
        <v>10930</v>
      </c>
      <c r="D170" s="50" t="s">
        <v>2067</v>
      </c>
      <c r="E170" s="50" t="str">
        <f>IF(AND(LEN(NICAP[[#This Row],[State or      Country]])=2,NICAP[[#This Row],[State or      Country]]&lt;&gt;"UK"),"US","Other")</f>
        <v>Other</v>
      </c>
      <c r="F170" s="49">
        <v>2</v>
      </c>
      <c r="G170" s="48"/>
      <c r="H170" s="48"/>
      <c r="I170" s="48"/>
      <c r="J170" s="48"/>
      <c r="K170" s="48"/>
      <c r="L170" s="36" t="s">
        <v>10929</v>
      </c>
      <c r="M170" s="36" t="str">
        <f>IF(LEFT(NICAP[[#This Row],[Date]],1)=0,"Y","N")</f>
        <v>N</v>
      </c>
      <c r="N170" s="36"/>
      <c r="O170" s="36" t="str">
        <f>19&amp;LEFT(NICAP[[#This Row],[Date]],2)</f>
        <v>1943</v>
      </c>
      <c r="P170" s="36" t="str">
        <f>MID(NICAP[[#This Row],[Date]],3,2)</f>
        <v>09</v>
      </c>
      <c r="Q170" s="36" t="str">
        <f>RIGHT(NICAP[[#This Row],[Date]],2)</f>
        <v>00</v>
      </c>
      <c r="R170" s="26">
        <f>DATE(NICAP[[#This Row],[Year]],NICAP[[#This Row],[Month]],NICAP[[#This Row],[Day]])</f>
        <v>15949</v>
      </c>
      <c r="S170" s="35" t="str">
        <f t="shared" si="4"/>
        <v/>
      </c>
      <c r="T170" s="24" t="str">
        <f t="shared" si="5"/>
        <v>Argentina</v>
      </c>
    </row>
    <row r="171" spans="1:20" ht="72" customHeight="1" x14ac:dyDescent="0.2">
      <c r="A171" s="35">
        <v>162</v>
      </c>
      <c r="B171" s="67">
        <v>430900</v>
      </c>
      <c r="C171" s="50" t="s">
        <v>10930</v>
      </c>
      <c r="D171" s="50" t="s">
        <v>2067</v>
      </c>
      <c r="E171" s="50" t="str">
        <f>IF(AND(LEN(NICAP[[#This Row],[State or      Country]])=2,NICAP[[#This Row],[State or      Country]]&lt;&gt;"UK"),"US","Other")</f>
        <v>Other</v>
      </c>
      <c r="F171" s="49">
        <v>6</v>
      </c>
      <c r="G171" s="48"/>
      <c r="H171" s="48"/>
      <c r="I171" s="48"/>
      <c r="J171" s="48"/>
      <c r="K171" s="48"/>
      <c r="L171" s="36" t="s">
        <v>10929</v>
      </c>
      <c r="M171" s="36" t="str">
        <f>IF(LEFT(NICAP[[#This Row],[Date]],1)=0,"Y","N")</f>
        <v>N</v>
      </c>
      <c r="N171" s="36"/>
      <c r="O171" s="36" t="str">
        <f>19&amp;LEFT(NICAP[[#This Row],[Date]],2)</f>
        <v>1943</v>
      </c>
      <c r="P171" s="36" t="str">
        <f>MID(NICAP[[#This Row],[Date]],3,2)</f>
        <v>09</v>
      </c>
      <c r="Q171" s="36" t="str">
        <f>RIGHT(NICAP[[#This Row],[Date]],2)</f>
        <v>00</v>
      </c>
      <c r="R171" s="26">
        <f>DATE(NICAP[[#This Row],[Year]],NICAP[[#This Row],[Month]],NICAP[[#This Row],[Day]])</f>
        <v>15949</v>
      </c>
      <c r="S171" s="35" t="str">
        <f t="shared" si="4"/>
        <v/>
      </c>
      <c r="T171" s="24" t="str">
        <f t="shared" si="5"/>
        <v>Argentina</v>
      </c>
    </row>
    <row r="172" spans="1:20" ht="12.75" customHeight="1" x14ac:dyDescent="0.2">
      <c r="A172" s="35">
        <v>163</v>
      </c>
      <c r="B172" s="64">
        <v>430906</v>
      </c>
      <c r="C172" s="39" t="s">
        <v>8950</v>
      </c>
      <c r="D172" s="39" t="s">
        <v>2422</v>
      </c>
      <c r="E172" s="39" t="str">
        <f>IF(AND(LEN(NICAP[[#This Row],[State or      Country]])=2,NICAP[[#This Row],[State or      Country]]&lt;&gt;"UK"),"US","Other")</f>
        <v>Other</v>
      </c>
      <c r="F172" s="38">
        <v>1</v>
      </c>
      <c r="G172" s="37"/>
      <c r="H172" s="37"/>
      <c r="I172" s="37"/>
      <c r="J172" s="37"/>
      <c r="K172" s="37"/>
      <c r="L172" s="36" t="s">
        <v>10928</v>
      </c>
      <c r="M172" s="36" t="str">
        <f>IF(LEFT(NICAP[[#This Row],[Date]],1)=0,"Y","N")</f>
        <v>N</v>
      </c>
      <c r="N172" s="36"/>
      <c r="O172" s="36" t="str">
        <f>19&amp;LEFT(NICAP[[#This Row],[Date]],2)</f>
        <v>1943</v>
      </c>
      <c r="P172" s="36" t="str">
        <f>MID(NICAP[[#This Row],[Date]],3,2)</f>
        <v>09</v>
      </c>
      <c r="Q172" s="36" t="str">
        <f>RIGHT(NICAP[[#This Row],[Date]],2)</f>
        <v>06</v>
      </c>
      <c r="R172" s="26">
        <f>DATE(NICAP[[#This Row],[Year]],NICAP[[#This Row],[Month]],NICAP[[#This Row],[Day]])</f>
        <v>15955</v>
      </c>
      <c r="S172" s="35" t="str">
        <f t="shared" si="4"/>
        <v/>
      </c>
      <c r="T172" s="24" t="str">
        <f t="shared" si="5"/>
        <v>Germany</v>
      </c>
    </row>
    <row r="173" spans="1:20" ht="42" customHeight="1" x14ac:dyDescent="0.2">
      <c r="A173" s="35">
        <v>164</v>
      </c>
      <c r="B173" s="85">
        <v>431014</v>
      </c>
      <c r="C173" s="50" t="s">
        <v>10926</v>
      </c>
      <c r="D173" s="50" t="s">
        <v>2422</v>
      </c>
      <c r="E173" s="50" t="str">
        <f>IF(AND(LEN(NICAP[[#This Row],[State or      Country]])=2,NICAP[[#This Row],[State or      Country]]&lt;&gt;"UK"),"US","Other")</f>
        <v>Other</v>
      </c>
      <c r="F173" s="49">
        <v>11</v>
      </c>
      <c r="G173" s="48"/>
      <c r="H173" s="48"/>
      <c r="I173" s="48"/>
      <c r="J173" s="48"/>
      <c r="K173" s="48"/>
      <c r="L173" s="42" t="s">
        <v>10927</v>
      </c>
      <c r="M173" s="42" t="str">
        <f>IF(LEFT(NICAP[[#This Row],[Date]],1)=0,"Y","N")</f>
        <v>N</v>
      </c>
      <c r="N173" s="42"/>
      <c r="O173" s="42" t="str">
        <f>19&amp;LEFT(NICAP[[#This Row],[Date]],2)</f>
        <v>1943</v>
      </c>
      <c r="P173" s="42" t="str">
        <f>MID(NICAP[[#This Row],[Date]],3,2)</f>
        <v>10</v>
      </c>
      <c r="Q173" s="42" t="str">
        <f>RIGHT(NICAP[[#This Row],[Date]],2)</f>
        <v>14</v>
      </c>
      <c r="R173" s="26">
        <f>DATE(NICAP[[#This Row],[Year]],NICAP[[#This Row],[Month]],NICAP[[#This Row],[Day]])</f>
        <v>15993</v>
      </c>
      <c r="S173" s="35" t="str">
        <f t="shared" si="4"/>
        <v/>
      </c>
      <c r="T173" s="24" t="str">
        <f t="shared" si="5"/>
        <v>Germany</v>
      </c>
    </row>
    <row r="174" spans="1:20" ht="14.25" customHeight="1" x14ac:dyDescent="0.2">
      <c r="A174" s="35">
        <v>165</v>
      </c>
      <c r="B174" s="81">
        <v>431024</v>
      </c>
      <c r="C174" s="39" t="s">
        <v>10926</v>
      </c>
      <c r="D174" s="39" t="s">
        <v>2422</v>
      </c>
      <c r="E174" s="39" t="str">
        <f>IF(AND(LEN(NICAP[[#This Row],[State or      Country]])=2,NICAP[[#This Row],[State or      Country]]&lt;&gt;"UK"),"US","Other")</f>
        <v>Other</v>
      </c>
      <c r="F174" s="38">
        <v>11</v>
      </c>
      <c r="G174" s="39" t="s">
        <v>1757</v>
      </c>
      <c r="H174" s="65">
        <v>5</v>
      </c>
      <c r="I174" s="41"/>
      <c r="J174" s="41"/>
      <c r="K174" s="41"/>
      <c r="L174" s="36" t="s">
        <v>10925</v>
      </c>
      <c r="M174" s="36" t="str">
        <f>IF(LEFT(NICAP[[#This Row],[Date]],1)=0,"Y","N")</f>
        <v>N</v>
      </c>
      <c r="N174" s="36"/>
      <c r="O174" s="36" t="str">
        <f>19&amp;LEFT(NICAP[[#This Row],[Date]],2)</f>
        <v>1943</v>
      </c>
      <c r="P174" s="36" t="str">
        <f>MID(NICAP[[#This Row],[Date]],3,2)</f>
        <v>10</v>
      </c>
      <c r="Q174" s="36" t="str">
        <f>RIGHT(NICAP[[#This Row],[Date]],2)</f>
        <v>24</v>
      </c>
      <c r="R174" s="26">
        <f>DATE(NICAP[[#This Row],[Year]],NICAP[[#This Row],[Month]],NICAP[[#This Row],[Day]])</f>
        <v>16003</v>
      </c>
      <c r="S174" s="35" t="str">
        <f t="shared" si="4"/>
        <v/>
      </c>
      <c r="T174" s="24" t="str">
        <f t="shared" si="5"/>
        <v>Germany</v>
      </c>
    </row>
    <row r="175" spans="1:20" ht="87" customHeight="1" x14ac:dyDescent="0.2">
      <c r="A175" s="35">
        <v>166</v>
      </c>
      <c r="B175" s="67">
        <v>431100</v>
      </c>
      <c r="C175" s="50" t="s">
        <v>10924</v>
      </c>
      <c r="D175" s="50" t="s">
        <v>1676</v>
      </c>
      <c r="E175" s="50" t="str">
        <f>IF(AND(LEN(NICAP[[#This Row],[State or      Country]])=2,NICAP[[#This Row],[State or      Country]]&lt;&gt;"UK"),"US","Other")</f>
        <v>US</v>
      </c>
      <c r="F175" s="49">
        <v>2</v>
      </c>
      <c r="G175" s="48"/>
      <c r="H175" s="48"/>
      <c r="I175" s="48"/>
      <c r="J175" s="48"/>
      <c r="K175" s="48"/>
      <c r="L175" s="36" t="s">
        <v>10923</v>
      </c>
      <c r="M175" s="36" t="str">
        <f>IF(LEFT(NICAP[[#This Row],[Date]],1)=0,"Y","N")</f>
        <v>N</v>
      </c>
      <c r="N175" s="36"/>
      <c r="O175" s="36" t="str">
        <f>19&amp;LEFT(NICAP[[#This Row],[Date]],2)</f>
        <v>1943</v>
      </c>
      <c r="P175" s="36" t="str">
        <f>MID(NICAP[[#This Row],[Date]],3,2)</f>
        <v>11</v>
      </c>
      <c r="Q175" s="36" t="str">
        <f>RIGHT(NICAP[[#This Row],[Date]],2)</f>
        <v>00</v>
      </c>
      <c r="R175" s="26">
        <f>DATE(NICAP[[#This Row],[Year]],NICAP[[#This Row],[Month]],NICAP[[#This Row],[Day]])</f>
        <v>16010</v>
      </c>
      <c r="S175" s="35" t="str">
        <f t="shared" si="4"/>
        <v>CA</v>
      </c>
      <c r="T175" s="24" t="str">
        <f t="shared" si="5"/>
        <v>US</v>
      </c>
    </row>
    <row r="176" spans="1:20" ht="86.25" customHeight="1" x14ac:dyDescent="0.2">
      <c r="A176" s="35">
        <v>167</v>
      </c>
      <c r="B176" s="67">
        <v>431100</v>
      </c>
      <c r="C176" s="50" t="s">
        <v>10924</v>
      </c>
      <c r="D176" s="50" t="s">
        <v>1676</v>
      </c>
      <c r="E176" s="50" t="str">
        <f>IF(AND(LEN(NICAP[[#This Row],[State or      Country]])=2,NICAP[[#This Row],[State or      Country]]&lt;&gt;"UK"),"US","Other")</f>
        <v>US</v>
      </c>
      <c r="F176" s="49">
        <v>7</v>
      </c>
      <c r="G176" s="48"/>
      <c r="H176" s="48"/>
      <c r="I176" s="48"/>
      <c r="J176" s="48"/>
      <c r="K176" s="48"/>
      <c r="L176" s="36" t="s">
        <v>10923</v>
      </c>
      <c r="M176" s="36" t="str">
        <f>IF(LEFT(NICAP[[#This Row],[Date]],1)=0,"Y","N")</f>
        <v>N</v>
      </c>
      <c r="N176" s="36"/>
      <c r="O176" s="36" t="str">
        <f>19&amp;LEFT(NICAP[[#This Row],[Date]],2)</f>
        <v>1943</v>
      </c>
      <c r="P176" s="36" t="str">
        <f>MID(NICAP[[#This Row],[Date]],3,2)</f>
        <v>11</v>
      </c>
      <c r="Q176" s="36" t="str">
        <f>RIGHT(NICAP[[#This Row],[Date]],2)</f>
        <v>00</v>
      </c>
      <c r="R176" s="26">
        <f>DATE(NICAP[[#This Row],[Year]],NICAP[[#This Row],[Month]],NICAP[[#This Row],[Day]])</f>
        <v>16010</v>
      </c>
      <c r="S176" s="35" t="str">
        <f t="shared" si="4"/>
        <v>CA</v>
      </c>
      <c r="T176" s="24" t="str">
        <f t="shared" si="5"/>
        <v>US</v>
      </c>
    </row>
    <row r="177" spans="1:20" ht="72" customHeight="1" x14ac:dyDescent="0.2">
      <c r="A177" s="35">
        <v>168</v>
      </c>
      <c r="B177" s="67">
        <v>431200</v>
      </c>
      <c r="C177" s="50" t="s">
        <v>8138</v>
      </c>
      <c r="D177" s="50" t="s">
        <v>2189</v>
      </c>
      <c r="E177" s="50" t="str">
        <f>IF(AND(LEN(NICAP[[#This Row],[State or      Country]])=2,NICAP[[#This Row],[State or      Country]]&lt;&gt;"UK"),"US","Other")</f>
        <v>Other</v>
      </c>
      <c r="F177" s="49">
        <v>3</v>
      </c>
      <c r="G177" s="48"/>
      <c r="H177" s="48"/>
      <c r="I177" s="48"/>
      <c r="J177" s="48"/>
      <c r="K177" s="48"/>
      <c r="L177" s="36" t="s">
        <v>10922</v>
      </c>
      <c r="M177" s="36" t="str">
        <f>IF(LEFT(NICAP[[#This Row],[Date]],1)=0,"Y","N")</f>
        <v>N</v>
      </c>
      <c r="N177" s="36"/>
      <c r="O177" s="36" t="str">
        <f>19&amp;LEFT(NICAP[[#This Row],[Date]],2)</f>
        <v>1943</v>
      </c>
      <c r="P177" s="36" t="str">
        <f>MID(NICAP[[#This Row],[Date]],3,2)</f>
        <v>12</v>
      </c>
      <c r="Q177" s="36" t="str">
        <f>RIGHT(NICAP[[#This Row],[Date]],2)</f>
        <v>00</v>
      </c>
      <c r="R177" s="26">
        <f>DATE(NICAP[[#This Row],[Year]],NICAP[[#This Row],[Month]],NICAP[[#This Row],[Day]])</f>
        <v>16040</v>
      </c>
      <c r="S177" s="35" t="str">
        <f t="shared" si="4"/>
        <v/>
      </c>
      <c r="T177" s="24" t="str">
        <f t="shared" si="5"/>
        <v>Norway</v>
      </c>
    </row>
    <row r="178" spans="1:20" ht="71.25" customHeight="1" x14ac:dyDescent="0.2">
      <c r="A178" s="35">
        <v>169</v>
      </c>
      <c r="B178" s="67">
        <v>431200</v>
      </c>
      <c r="C178" s="50" t="s">
        <v>8138</v>
      </c>
      <c r="D178" s="50" t="s">
        <v>2189</v>
      </c>
      <c r="E178" s="50" t="str">
        <f>IF(AND(LEN(NICAP[[#This Row],[State or      Country]])=2,NICAP[[#This Row],[State or      Country]]&lt;&gt;"UK"),"US","Other")</f>
        <v>Other</v>
      </c>
      <c r="F178" s="49">
        <v>6</v>
      </c>
      <c r="G178" s="48"/>
      <c r="H178" s="48"/>
      <c r="I178" s="48"/>
      <c r="J178" s="48"/>
      <c r="K178" s="48"/>
      <c r="L178" s="36" t="s">
        <v>10922</v>
      </c>
      <c r="M178" s="36" t="str">
        <f>IF(LEFT(NICAP[[#This Row],[Date]],1)=0,"Y","N")</f>
        <v>N</v>
      </c>
      <c r="N178" s="36"/>
      <c r="O178" s="36" t="str">
        <f>19&amp;LEFT(NICAP[[#This Row],[Date]],2)</f>
        <v>1943</v>
      </c>
      <c r="P178" s="36" t="str">
        <f>MID(NICAP[[#This Row],[Date]],3,2)</f>
        <v>12</v>
      </c>
      <c r="Q178" s="36" t="str">
        <f>RIGHT(NICAP[[#This Row],[Date]],2)</f>
        <v>00</v>
      </c>
      <c r="R178" s="26">
        <f>DATE(NICAP[[#This Row],[Year]],NICAP[[#This Row],[Month]],NICAP[[#This Row],[Day]])</f>
        <v>16040</v>
      </c>
      <c r="S178" s="35" t="str">
        <f t="shared" si="4"/>
        <v/>
      </c>
      <c r="T178" s="24" t="str">
        <f t="shared" si="5"/>
        <v>Norway</v>
      </c>
    </row>
    <row r="179" spans="1:20" ht="27.75" customHeight="1" x14ac:dyDescent="0.2">
      <c r="A179" s="35">
        <v>170</v>
      </c>
      <c r="B179" s="66">
        <v>431211</v>
      </c>
      <c r="C179" s="44" t="s">
        <v>10921</v>
      </c>
      <c r="D179" s="44" t="s">
        <v>2422</v>
      </c>
      <c r="E179" s="44" t="str">
        <f>IF(AND(LEN(NICAP[[#This Row],[State or      Country]])=2,NICAP[[#This Row],[State or      Country]]&lt;&gt;"UK"),"US","Other")</f>
        <v>Other</v>
      </c>
      <c r="F179" s="43">
        <v>1</v>
      </c>
      <c r="G179" s="41"/>
      <c r="H179" s="41"/>
      <c r="I179" s="41"/>
      <c r="J179" s="41"/>
      <c r="K179" s="41"/>
      <c r="L179" s="42" t="s">
        <v>10920</v>
      </c>
      <c r="M179" s="42" t="str">
        <f>IF(LEFT(NICAP[[#This Row],[Date]],1)=0,"Y","N")</f>
        <v>N</v>
      </c>
      <c r="N179" s="42"/>
      <c r="O179" s="42" t="str">
        <f>19&amp;LEFT(NICAP[[#This Row],[Date]],2)</f>
        <v>1943</v>
      </c>
      <c r="P179" s="42" t="str">
        <f>MID(NICAP[[#This Row],[Date]],3,2)</f>
        <v>12</v>
      </c>
      <c r="Q179" s="42" t="str">
        <f>RIGHT(NICAP[[#This Row],[Date]],2)</f>
        <v>11</v>
      </c>
      <c r="R179" s="26">
        <f>DATE(NICAP[[#This Row],[Year]],NICAP[[#This Row],[Month]],NICAP[[#This Row],[Day]])</f>
        <v>16051</v>
      </c>
      <c r="S179" s="35" t="str">
        <f t="shared" si="4"/>
        <v/>
      </c>
      <c r="T179" s="24" t="str">
        <f t="shared" si="5"/>
        <v>Germany</v>
      </c>
    </row>
    <row r="180" spans="1:20" ht="12.75" customHeight="1" x14ac:dyDescent="0.2">
      <c r="A180" s="35">
        <v>171</v>
      </c>
      <c r="B180" s="64">
        <v>431214</v>
      </c>
      <c r="C180" s="39" t="s">
        <v>10919</v>
      </c>
      <c r="D180" s="39" t="s">
        <v>1810</v>
      </c>
      <c r="E180" s="39" t="str">
        <f>IF(AND(LEN(NICAP[[#This Row],[State or      Country]])=2,NICAP[[#This Row],[State or      Country]]&lt;&gt;"UK"),"US","Other")</f>
        <v>Other</v>
      </c>
      <c r="F180" s="38">
        <v>1</v>
      </c>
      <c r="G180" s="37"/>
      <c r="H180" s="37"/>
      <c r="I180" s="37"/>
      <c r="J180" s="37"/>
      <c r="K180" s="37"/>
      <c r="L180" s="36" t="s">
        <v>10918</v>
      </c>
      <c r="M180" s="36" t="str">
        <f>IF(LEFT(NICAP[[#This Row],[Date]],1)=0,"Y","N")</f>
        <v>N</v>
      </c>
      <c r="N180" s="36"/>
      <c r="O180" s="36" t="str">
        <f>19&amp;LEFT(NICAP[[#This Row],[Date]],2)</f>
        <v>1943</v>
      </c>
      <c r="P180" s="36" t="str">
        <f>MID(NICAP[[#This Row],[Date]],3,2)</f>
        <v>12</v>
      </c>
      <c r="Q180" s="36" t="str">
        <f>RIGHT(NICAP[[#This Row],[Date]],2)</f>
        <v>14</v>
      </c>
      <c r="R180" s="26">
        <f>DATE(NICAP[[#This Row],[Year]],NICAP[[#This Row],[Month]],NICAP[[#This Row],[Day]])</f>
        <v>16054</v>
      </c>
      <c r="S180" s="35" t="str">
        <f t="shared" si="4"/>
        <v/>
      </c>
      <c r="T180" s="24" t="str">
        <f t="shared" si="5"/>
        <v>Italy</v>
      </c>
    </row>
    <row r="181" spans="1:20" ht="42" customHeight="1" x14ac:dyDescent="0.2">
      <c r="A181" s="35">
        <v>172</v>
      </c>
      <c r="B181" s="69" t="s">
        <v>10917</v>
      </c>
      <c r="C181" s="50" t="s">
        <v>1980</v>
      </c>
      <c r="D181" s="50" t="s">
        <v>1676</v>
      </c>
      <c r="E181" s="50" t="str">
        <f>IF(AND(LEN(NICAP[[#This Row],[State or      Country]])=2,NICAP[[#This Row],[State or      Country]]&lt;&gt;"UK"),"US","Other")</f>
        <v>US</v>
      </c>
      <c r="F181" s="49">
        <v>1</v>
      </c>
      <c r="G181" s="48"/>
      <c r="H181" s="48"/>
      <c r="I181" s="48"/>
      <c r="J181" s="48"/>
      <c r="K181" s="48"/>
      <c r="L181" s="36" t="s">
        <v>10916</v>
      </c>
      <c r="M181" s="36" t="str">
        <f>IF(LEFT(NICAP[[#This Row],[Date]],1)=0,"Y","N")</f>
        <v>N</v>
      </c>
      <c r="N181" s="36"/>
      <c r="O181" s="36" t="str">
        <f>19&amp;LEFT(NICAP[[#This Row],[Date]],2)</f>
        <v>1943</v>
      </c>
      <c r="P181" s="36" t="str">
        <f>MID(NICAP[[#This Row],[Date]],3,2)</f>
        <v>Ap</v>
      </c>
      <c r="Q181" s="36" t="str">
        <f>RIGHT(NICAP[[#This Row],[Date]],2)</f>
        <v>ox</v>
      </c>
      <c r="R181" s="26" t="e">
        <f>DATE(NICAP[[#This Row],[Year]],NICAP[[#This Row],[Month]],NICAP[[#This Row],[Day]])</f>
        <v>#VALUE!</v>
      </c>
      <c r="S181" s="35" t="str">
        <f t="shared" si="4"/>
        <v>CA</v>
      </c>
      <c r="T181" s="24" t="str">
        <f t="shared" si="5"/>
        <v>US</v>
      </c>
    </row>
    <row r="182" spans="1:20" ht="27" customHeight="1" x14ac:dyDescent="0.2">
      <c r="A182" s="35">
        <v>173</v>
      </c>
      <c r="B182" s="83" t="s">
        <v>10915</v>
      </c>
      <c r="C182" s="44" t="s">
        <v>10914</v>
      </c>
      <c r="D182" s="44" t="s">
        <v>2422</v>
      </c>
      <c r="E182" s="44" t="str">
        <f>IF(AND(LEN(NICAP[[#This Row],[State or      Country]])=2,NICAP[[#This Row],[State or      Country]]&lt;&gt;"UK"),"US","Other")</f>
        <v>Other</v>
      </c>
      <c r="F182" s="43">
        <v>1</v>
      </c>
      <c r="G182" s="41"/>
      <c r="H182" s="41"/>
      <c r="I182" s="41"/>
      <c r="J182" s="41"/>
      <c r="K182" s="41"/>
      <c r="L182" s="59" t="s">
        <v>10913</v>
      </c>
      <c r="M182" s="59" t="str">
        <f>IF(LEFT(NICAP[[#This Row],[Date]],1)=0,"Y","N")</f>
        <v>N</v>
      </c>
      <c r="N182" s="59"/>
      <c r="O182" s="59" t="str">
        <f>19&amp;LEFT(NICAP[[#This Row],[Date]],2)</f>
        <v>1944</v>
      </c>
      <c r="P182" s="59" t="str">
        <f>MID(NICAP[[#This Row],[Date]],3,2)</f>
        <v>01</v>
      </c>
      <c r="Q182" s="59" t="str">
        <f>RIGHT(NICAP[[#This Row],[Date]],2)</f>
        <v>03</v>
      </c>
      <c r="R182" s="26">
        <f>DATE(NICAP[[#This Row],[Year]],NICAP[[#This Row],[Month]],NICAP[[#This Row],[Day]])</f>
        <v>16074</v>
      </c>
      <c r="S182" s="35" t="str">
        <f t="shared" si="4"/>
        <v/>
      </c>
      <c r="T182" s="24" t="str">
        <f t="shared" si="5"/>
        <v>Germany</v>
      </c>
    </row>
    <row r="183" spans="1:20" ht="12.75" customHeight="1" x14ac:dyDescent="0.2">
      <c r="A183" s="35">
        <v>174</v>
      </c>
      <c r="B183" s="64">
        <v>440105</v>
      </c>
      <c r="C183" s="39" t="s">
        <v>6802</v>
      </c>
      <c r="D183" s="39" t="s">
        <v>2422</v>
      </c>
      <c r="E183" s="39" t="str">
        <f>IF(AND(LEN(NICAP[[#This Row],[State or      Country]])=2,NICAP[[#This Row],[State or      Country]]&lt;&gt;"UK"),"US","Other")</f>
        <v>Other</v>
      </c>
      <c r="F183" s="38">
        <v>1</v>
      </c>
      <c r="G183" s="41"/>
      <c r="H183" s="41"/>
      <c r="I183" s="41"/>
      <c r="J183" s="41"/>
      <c r="K183" s="41"/>
      <c r="L183" s="36" t="s">
        <v>10912</v>
      </c>
      <c r="M183" s="36" t="str">
        <f>IF(LEFT(NICAP[[#This Row],[Date]],1)=0,"Y","N")</f>
        <v>N</v>
      </c>
      <c r="N183" s="36"/>
      <c r="O183" s="36" t="str">
        <f>19&amp;LEFT(NICAP[[#This Row],[Date]],2)</f>
        <v>1944</v>
      </c>
      <c r="P183" s="36" t="str">
        <f>MID(NICAP[[#This Row],[Date]],3,2)</f>
        <v>01</v>
      </c>
      <c r="Q183" s="36" t="str">
        <f>RIGHT(NICAP[[#This Row],[Date]],2)</f>
        <v>05</v>
      </c>
      <c r="R183" s="26">
        <f>DATE(NICAP[[#This Row],[Year]],NICAP[[#This Row],[Month]],NICAP[[#This Row],[Day]])</f>
        <v>16076</v>
      </c>
      <c r="S183" s="35" t="str">
        <f t="shared" si="4"/>
        <v/>
      </c>
      <c r="T183" s="24" t="str">
        <f t="shared" si="5"/>
        <v>Germany</v>
      </c>
    </row>
    <row r="184" spans="1:20" ht="12.75" customHeight="1" x14ac:dyDescent="0.2">
      <c r="A184" s="35">
        <v>175</v>
      </c>
      <c r="B184" s="64">
        <v>440128</v>
      </c>
      <c r="C184" s="39" t="s">
        <v>10911</v>
      </c>
      <c r="D184" s="39" t="s">
        <v>8158</v>
      </c>
      <c r="E184" s="39" t="str">
        <f>IF(AND(LEN(NICAP[[#This Row],[State or      Country]])=2,NICAP[[#This Row],[State or      Country]]&lt;&gt;"UK"),"US","Other")</f>
        <v>Other</v>
      </c>
      <c r="F184" s="38">
        <v>1</v>
      </c>
      <c r="G184" s="37"/>
      <c r="H184" s="37"/>
      <c r="I184" s="37"/>
      <c r="J184" s="37"/>
      <c r="K184" s="37"/>
      <c r="L184" s="36" t="s">
        <v>10910</v>
      </c>
      <c r="M184" s="36" t="str">
        <f>IF(LEFT(NICAP[[#This Row],[Date]],1)=0,"Y","N")</f>
        <v>N</v>
      </c>
      <c r="N184" s="36"/>
      <c r="O184" s="36" t="str">
        <f>19&amp;LEFT(NICAP[[#This Row],[Date]],2)</f>
        <v>1944</v>
      </c>
      <c r="P184" s="36" t="str">
        <f>MID(NICAP[[#This Row],[Date]],3,2)</f>
        <v>01</v>
      </c>
      <c r="Q184" s="36" t="str">
        <f>RIGHT(NICAP[[#This Row],[Date]],2)</f>
        <v>28</v>
      </c>
      <c r="R184" s="26">
        <f>DATE(NICAP[[#This Row],[Year]],NICAP[[#This Row],[Month]],NICAP[[#This Row],[Day]])</f>
        <v>16099</v>
      </c>
      <c r="S184" s="35" t="str">
        <f t="shared" si="4"/>
        <v/>
      </c>
      <c r="T184" s="24" t="str">
        <f t="shared" si="5"/>
        <v>In Air</v>
      </c>
    </row>
    <row r="185" spans="1:20" ht="27.75" customHeight="1" x14ac:dyDescent="0.2">
      <c r="A185" s="35">
        <v>176</v>
      </c>
      <c r="B185" s="66">
        <v>440129</v>
      </c>
      <c r="C185" s="44" t="s">
        <v>10909</v>
      </c>
      <c r="D185" s="44" t="s">
        <v>9438</v>
      </c>
      <c r="E185" s="44" t="str">
        <f>IF(AND(LEN(NICAP[[#This Row],[State or      Country]])=2,NICAP[[#This Row],[State or      Country]]&lt;&gt;"UK"),"US","Other")</f>
        <v>Other</v>
      </c>
      <c r="F185" s="43">
        <v>11</v>
      </c>
      <c r="G185" s="41"/>
      <c r="H185" s="41"/>
      <c r="I185" s="41"/>
      <c r="J185" s="41"/>
      <c r="K185" s="41"/>
      <c r="L185" s="42" t="s">
        <v>10908</v>
      </c>
      <c r="M185" s="42" t="str">
        <f>IF(LEFT(NICAP[[#This Row],[Date]],1)=0,"Y","N")</f>
        <v>N</v>
      </c>
      <c r="N185" s="42"/>
      <c r="O185" s="42" t="str">
        <f>19&amp;LEFT(NICAP[[#This Row],[Date]],2)</f>
        <v>1944</v>
      </c>
      <c r="P185" s="42" t="str">
        <f>MID(NICAP[[#This Row],[Date]],3,2)</f>
        <v>01</v>
      </c>
      <c r="Q185" s="42" t="str">
        <f>RIGHT(NICAP[[#This Row],[Date]],2)</f>
        <v>29</v>
      </c>
      <c r="R185" s="26">
        <f>DATE(NICAP[[#This Row],[Year]],NICAP[[#This Row],[Month]],NICAP[[#This Row],[Day]])</f>
        <v>16100</v>
      </c>
      <c r="S185" s="35" t="str">
        <f t="shared" si="4"/>
        <v/>
      </c>
      <c r="T185" s="24" t="str">
        <f t="shared" si="5"/>
        <v>Unknown</v>
      </c>
    </row>
    <row r="186" spans="1:20" ht="57.75" customHeight="1" x14ac:dyDescent="0.2">
      <c r="A186" s="35">
        <v>177</v>
      </c>
      <c r="B186" s="67">
        <v>440200</v>
      </c>
      <c r="C186" s="50" t="s">
        <v>3065</v>
      </c>
      <c r="D186" s="50" t="s">
        <v>1793</v>
      </c>
      <c r="E186" s="50" t="str">
        <f>IF(AND(LEN(NICAP[[#This Row],[State or      Country]])=2,NICAP[[#This Row],[State or      Country]]&lt;&gt;"UK"),"US","Other")</f>
        <v>US</v>
      </c>
      <c r="F186" s="49">
        <v>3</v>
      </c>
      <c r="G186" s="48"/>
      <c r="H186" s="48"/>
      <c r="I186" s="48"/>
      <c r="J186" s="48"/>
      <c r="K186" s="48"/>
      <c r="L186" s="36" t="s">
        <v>10907</v>
      </c>
      <c r="M186" s="36" t="str">
        <f>IF(LEFT(NICAP[[#This Row],[Date]],1)=0,"Y","N")</f>
        <v>N</v>
      </c>
      <c r="N186" s="36"/>
      <c r="O186" s="36" t="str">
        <f>19&amp;LEFT(NICAP[[#This Row],[Date]],2)</f>
        <v>1944</v>
      </c>
      <c r="P186" s="36" t="str">
        <f>MID(NICAP[[#This Row],[Date]],3,2)</f>
        <v>02</v>
      </c>
      <c r="Q186" s="36" t="str">
        <f>RIGHT(NICAP[[#This Row],[Date]],2)</f>
        <v>00</v>
      </c>
      <c r="R186" s="26">
        <f>DATE(NICAP[[#This Row],[Year]],NICAP[[#This Row],[Month]],NICAP[[#This Row],[Day]])</f>
        <v>16102</v>
      </c>
      <c r="S186" s="35" t="str">
        <f t="shared" si="4"/>
        <v>AU</v>
      </c>
      <c r="T186" s="24" t="str">
        <f t="shared" si="5"/>
        <v>US</v>
      </c>
    </row>
    <row r="187" spans="1:20" ht="57" customHeight="1" x14ac:dyDescent="0.2">
      <c r="A187" s="35">
        <v>178</v>
      </c>
      <c r="B187" s="67">
        <v>440200</v>
      </c>
      <c r="C187" s="50" t="s">
        <v>3065</v>
      </c>
      <c r="D187" s="50" t="s">
        <v>1793</v>
      </c>
      <c r="E187" s="50" t="str">
        <f>IF(AND(LEN(NICAP[[#This Row],[State or      Country]])=2,NICAP[[#This Row],[State or      Country]]&lt;&gt;"UK"),"US","Other")</f>
        <v>US</v>
      </c>
      <c r="F187" s="49">
        <v>11</v>
      </c>
      <c r="G187" s="48"/>
      <c r="H187" s="48"/>
      <c r="I187" s="48"/>
      <c r="J187" s="48"/>
      <c r="K187" s="48"/>
      <c r="L187" s="36" t="s">
        <v>10907</v>
      </c>
      <c r="M187" s="36" t="str">
        <f>IF(LEFT(NICAP[[#This Row],[Date]],1)=0,"Y","N")</f>
        <v>N</v>
      </c>
      <c r="N187" s="36"/>
      <c r="O187" s="36" t="str">
        <f>19&amp;LEFT(NICAP[[#This Row],[Date]],2)</f>
        <v>1944</v>
      </c>
      <c r="P187" s="36" t="str">
        <f>MID(NICAP[[#This Row],[Date]],3,2)</f>
        <v>02</v>
      </c>
      <c r="Q187" s="36" t="str">
        <f>RIGHT(NICAP[[#This Row],[Date]],2)</f>
        <v>00</v>
      </c>
      <c r="R187" s="26">
        <f>DATE(NICAP[[#This Row],[Year]],NICAP[[#This Row],[Month]],NICAP[[#This Row],[Day]])</f>
        <v>16102</v>
      </c>
      <c r="S187" s="35" t="str">
        <f t="shared" si="4"/>
        <v>AU</v>
      </c>
      <c r="T187" s="24" t="str">
        <f t="shared" si="5"/>
        <v>US</v>
      </c>
    </row>
    <row r="188" spans="1:20" ht="12.75" customHeight="1" x14ac:dyDescent="0.2">
      <c r="A188" s="35">
        <v>179</v>
      </c>
      <c r="B188" s="82" t="s">
        <v>10904</v>
      </c>
      <c r="C188" s="39" t="s">
        <v>10906</v>
      </c>
      <c r="D188" s="39" t="s">
        <v>2422</v>
      </c>
      <c r="E188" s="39" t="str">
        <f>IF(AND(LEN(NICAP[[#This Row],[State or      Country]])=2,NICAP[[#This Row],[State or      Country]]&lt;&gt;"UK"),"US","Other")</f>
        <v>Other</v>
      </c>
      <c r="F188" s="38">
        <v>1</v>
      </c>
      <c r="G188" s="37"/>
      <c r="H188" s="37"/>
      <c r="I188" s="37"/>
      <c r="J188" s="37"/>
      <c r="K188" s="37"/>
      <c r="L188" s="36" t="s">
        <v>10905</v>
      </c>
      <c r="M188" s="36" t="str">
        <f>IF(LEFT(NICAP[[#This Row],[Date]],1)=0,"Y","N")</f>
        <v>N</v>
      </c>
      <c r="N188" s="36"/>
      <c r="O188" s="36" t="str">
        <f>19&amp;LEFT(NICAP[[#This Row],[Date]],2)</f>
        <v>1944</v>
      </c>
      <c r="P188" s="36" t="str">
        <f>MID(NICAP[[#This Row],[Date]],3,2)</f>
        <v>02</v>
      </c>
      <c r="Q188" s="36" t="str">
        <f>RIGHT(NICAP[[#This Row],[Date]],2)</f>
        <v>20</v>
      </c>
      <c r="R188" s="26">
        <f>DATE(NICAP[[#This Row],[Year]],NICAP[[#This Row],[Month]],NICAP[[#This Row],[Day]])</f>
        <v>16122</v>
      </c>
      <c r="S188" s="35" t="str">
        <f t="shared" si="4"/>
        <v/>
      </c>
      <c r="T188" s="24" t="str">
        <f t="shared" si="5"/>
        <v>Germany</v>
      </c>
    </row>
    <row r="189" spans="1:20" ht="27" customHeight="1" x14ac:dyDescent="0.2">
      <c r="A189" s="35">
        <v>180</v>
      </c>
      <c r="B189" s="83" t="s">
        <v>10904</v>
      </c>
      <c r="C189" s="44" t="s">
        <v>10903</v>
      </c>
      <c r="D189" s="44" t="s">
        <v>2422</v>
      </c>
      <c r="E189" s="44" t="str">
        <f>IF(AND(LEN(NICAP[[#This Row],[State or      Country]])=2,NICAP[[#This Row],[State or      Country]]&lt;&gt;"UK"),"US","Other")</f>
        <v>Other</v>
      </c>
      <c r="F189" s="43">
        <v>1</v>
      </c>
      <c r="G189" s="41"/>
      <c r="H189" s="41"/>
      <c r="I189" s="41"/>
      <c r="J189" s="41"/>
      <c r="K189" s="41"/>
      <c r="L189" s="42" t="s">
        <v>10902</v>
      </c>
      <c r="M189" s="42" t="str">
        <f>IF(LEFT(NICAP[[#This Row],[Date]],1)=0,"Y","N")</f>
        <v>N</v>
      </c>
      <c r="N189" s="42"/>
      <c r="O189" s="42" t="str">
        <f>19&amp;LEFT(NICAP[[#This Row],[Date]],2)</f>
        <v>1944</v>
      </c>
      <c r="P189" s="42" t="str">
        <f>MID(NICAP[[#This Row],[Date]],3,2)</f>
        <v>02</v>
      </c>
      <c r="Q189" s="42" t="str">
        <f>RIGHT(NICAP[[#This Row],[Date]],2)</f>
        <v>20</v>
      </c>
      <c r="R189" s="26">
        <f>DATE(NICAP[[#This Row],[Year]],NICAP[[#This Row],[Month]],NICAP[[#This Row],[Day]])</f>
        <v>16122</v>
      </c>
      <c r="S189" s="35" t="str">
        <f t="shared" si="4"/>
        <v/>
      </c>
      <c r="T189" s="24" t="str">
        <f t="shared" si="5"/>
        <v>Germany</v>
      </c>
    </row>
    <row r="190" spans="1:20" ht="27.75" customHeight="1" x14ac:dyDescent="0.2">
      <c r="A190" s="35">
        <v>181</v>
      </c>
      <c r="B190" s="83" t="s">
        <v>10901</v>
      </c>
      <c r="C190" s="44" t="s">
        <v>10900</v>
      </c>
      <c r="D190" s="44" t="s">
        <v>1813</v>
      </c>
      <c r="E190" s="44" t="str">
        <f>IF(AND(LEN(NICAP[[#This Row],[State or      Country]])=2,NICAP[[#This Row],[State or      Country]]&lt;&gt;"UK"),"US","Other")</f>
        <v>Other</v>
      </c>
      <c r="F190" s="43">
        <v>1</v>
      </c>
      <c r="G190" s="41"/>
      <c r="H190" s="41"/>
      <c r="I190" s="41"/>
      <c r="J190" s="41"/>
      <c r="K190" s="41"/>
      <c r="L190" s="42" t="s">
        <v>10899</v>
      </c>
      <c r="M190" s="42" t="str">
        <f>IF(LEFT(NICAP[[#This Row],[Date]],1)=0,"Y","N")</f>
        <v>N</v>
      </c>
      <c r="N190" s="42"/>
      <c r="O190" s="42" t="str">
        <f>19&amp;LEFT(NICAP[[#This Row],[Date]],2)</f>
        <v>1944</v>
      </c>
      <c r="P190" s="42" t="str">
        <f>MID(NICAP[[#This Row],[Date]],3,2)</f>
        <v>02</v>
      </c>
      <c r="Q190" s="42" t="str">
        <f>RIGHT(NICAP[[#This Row],[Date]],2)</f>
        <v>25</v>
      </c>
      <c r="R190" s="26">
        <f>DATE(NICAP[[#This Row],[Year]],NICAP[[#This Row],[Month]],NICAP[[#This Row],[Day]])</f>
        <v>16127</v>
      </c>
      <c r="S190" s="35" t="str">
        <f t="shared" si="4"/>
        <v/>
      </c>
      <c r="T190" s="24" t="str">
        <f t="shared" si="5"/>
        <v>France</v>
      </c>
    </row>
    <row r="191" spans="1:20" ht="27.75" customHeight="1" x14ac:dyDescent="0.2">
      <c r="A191" s="35">
        <v>182</v>
      </c>
      <c r="B191" s="66">
        <v>440300</v>
      </c>
      <c r="C191" s="44" t="s">
        <v>10898</v>
      </c>
      <c r="D191" s="44" t="s">
        <v>2122</v>
      </c>
      <c r="E191" s="44" t="str">
        <f>IF(AND(LEN(NICAP[[#This Row],[State or      Country]])=2,NICAP[[#This Row],[State or      Country]]&lt;&gt;"UK"),"US","Other")</f>
        <v>US</v>
      </c>
      <c r="F191" s="43">
        <v>11</v>
      </c>
      <c r="G191" s="41"/>
      <c r="H191" s="41"/>
      <c r="I191" s="41"/>
      <c r="J191" s="41"/>
      <c r="K191" s="41"/>
      <c r="L191" s="42" t="s">
        <v>10897</v>
      </c>
      <c r="M191" s="42" t="str">
        <f>IF(LEFT(NICAP[[#This Row],[Date]],1)=0,"Y","N")</f>
        <v>N</v>
      </c>
      <c r="N191" s="42"/>
      <c r="O191" s="42" t="str">
        <f>19&amp;LEFT(NICAP[[#This Row],[Date]],2)</f>
        <v>1944</v>
      </c>
      <c r="P191" s="42" t="str">
        <f>MID(NICAP[[#This Row],[Date]],3,2)</f>
        <v>03</v>
      </c>
      <c r="Q191" s="42" t="str">
        <f>RIGHT(NICAP[[#This Row],[Date]],2)</f>
        <v>00</v>
      </c>
      <c r="R191" s="26">
        <f>DATE(NICAP[[#This Row],[Year]],NICAP[[#This Row],[Month]],NICAP[[#This Row],[Day]])</f>
        <v>16131</v>
      </c>
      <c r="S191" s="35" t="str">
        <f t="shared" si="4"/>
        <v>NM</v>
      </c>
      <c r="T191" s="24" t="str">
        <f t="shared" si="5"/>
        <v>US</v>
      </c>
    </row>
    <row r="192" spans="1:20" ht="27.75" customHeight="1" x14ac:dyDescent="0.2">
      <c r="A192" s="35">
        <v>183</v>
      </c>
      <c r="B192" s="66">
        <v>440411</v>
      </c>
      <c r="C192" s="44" t="s">
        <v>10896</v>
      </c>
      <c r="D192" s="44" t="s">
        <v>2422</v>
      </c>
      <c r="E192" s="44" t="str">
        <f>IF(AND(LEN(NICAP[[#This Row],[State or      Country]])=2,NICAP[[#This Row],[State or      Country]]&lt;&gt;"UK"),"US","Other")</f>
        <v>Other</v>
      </c>
      <c r="F192" s="43">
        <v>1</v>
      </c>
      <c r="G192" s="41"/>
      <c r="H192" s="41"/>
      <c r="I192" s="41"/>
      <c r="J192" s="41"/>
      <c r="K192" s="41"/>
      <c r="L192" s="42" t="s">
        <v>10895</v>
      </c>
      <c r="M192" s="42" t="str">
        <f>IF(LEFT(NICAP[[#This Row],[Date]],1)=0,"Y","N")</f>
        <v>N</v>
      </c>
      <c r="N192" s="42"/>
      <c r="O192" s="42" t="str">
        <f>19&amp;LEFT(NICAP[[#This Row],[Date]],2)</f>
        <v>1944</v>
      </c>
      <c r="P192" s="42" t="str">
        <f>MID(NICAP[[#This Row],[Date]],3,2)</f>
        <v>04</v>
      </c>
      <c r="Q192" s="42" t="str">
        <f>RIGHT(NICAP[[#This Row],[Date]],2)</f>
        <v>11</v>
      </c>
      <c r="R192" s="26">
        <f>DATE(NICAP[[#This Row],[Year]],NICAP[[#This Row],[Month]],NICAP[[#This Row],[Day]])</f>
        <v>16173</v>
      </c>
      <c r="S192" s="35" t="str">
        <f t="shared" si="4"/>
        <v/>
      </c>
      <c r="T192" s="24" t="str">
        <f t="shared" si="5"/>
        <v>Germany</v>
      </c>
    </row>
    <row r="193" spans="1:20" ht="12.75" customHeight="1" x14ac:dyDescent="0.2">
      <c r="A193" s="35">
        <v>184</v>
      </c>
      <c r="B193" s="64">
        <v>440425</v>
      </c>
      <c r="C193" s="39" t="s">
        <v>1980</v>
      </c>
      <c r="D193" s="39" t="s">
        <v>1813</v>
      </c>
      <c r="E193" s="39" t="str">
        <f>IF(AND(LEN(NICAP[[#This Row],[State or      Country]])=2,NICAP[[#This Row],[State or      Country]]&lt;&gt;"UK"),"US","Other")</f>
        <v>Other</v>
      </c>
      <c r="F193" s="38">
        <v>1</v>
      </c>
      <c r="G193" s="37"/>
      <c r="H193" s="37"/>
      <c r="I193" s="37"/>
      <c r="J193" s="37"/>
      <c r="K193" s="37"/>
      <c r="L193" s="36" t="s">
        <v>10894</v>
      </c>
      <c r="M193" s="36" t="str">
        <f>IF(LEFT(NICAP[[#This Row],[Date]],1)=0,"Y","N")</f>
        <v>N</v>
      </c>
      <c r="N193" s="36"/>
      <c r="O193" s="36" t="str">
        <f>19&amp;LEFT(NICAP[[#This Row],[Date]],2)</f>
        <v>1944</v>
      </c>
      <c r="P193" s="36" t="str">
        <f>MID(NICAP[[#This Row],[Date]],3,2)</f>
        <v>04</v>
      </c>
      <c r="Q193" s="36" t="str">
        <f>RIGHT(NICAP[[#This Row],[Date]],2)</f>
        <v>25</v>
      </c>
      <c r="R193" s="26">
        <f>DATE(NICAP[[#This Row],[Year]],NICAP[[#This Row],[Month]],NICAP[[#This Row],[Day]])</f>
        <v>16187</v>
      </c>
      <c r="S193" s="35" t="str">
        <f t="shared" si="4"/>
        <v/>
      </c>
      <c r="T193" s="24" t="str">
        <f t="shared" si="5"/>
        <v>France</v>
      </c>
    </row>
    <row r="194" spans="1:20" ht="27" customHeight="1" x14ac:dyDescent="0.2">
      <c r="A194" s="35">
        <v>185</v>
      </c>
      <c r="B194" s="66">
        <v>440426</v>
      </c>
      <c r="C194" s="44" t="s">
        <v>10893</v>
      </c>
      <c r="D194" s="44" t="s">
        <v>2422</v>
      </c>
      <c r="E194" s="44" t="str">
        <f>IF(AND(LEN(NICAP[[#This Row],[State or      Country]])=2,NICAP[[#This Row],[State or      Country]]&lt;&gt;"UK"),"US","Other")</f>
        <v>Other</v>
      </c>
      <c r="F194" s="43">
        <v>1</v>
      </c>
      <c r="G194" s="41"/>
      <c r="H194" s="41"/>
      <c r="I194" s="41"/>
      <c r="J194" s="41"/>
      <c r="K194" s="41"/>
      <c r="L194" s="42" t="s">
        <v>10892</v>
      </c>
      <c r="M194" s="42" t="str">
        <f>IF(LEFT(NICAP[[#This Row],[Date]],1)=0,"Y","N")</f>
        <v>N</v>
      </c>
      <c r="N194" s="42"/>
      <c r="O194" s="42" t="str">
        <f>19&amp;LEFT(NICAP[[#This Row],[Date]],2)</f>
        <v>1944</v>
      </c>
      <c r="P194" s="42" t="str">
        <f>MID(NICAP[[#This Row],[Date]],3,2)</f>
        <v>04</v>
      </c>
      <c r="Q194" s="42" t="str">
        <f>RIGHT(NICAP[[#This Row],[Date]],2)</f>
        <v>26</v>
      </c>
      <c r="R194" s="26">
        <f>DATE(NICAP[[#This Row],[Year]],NICAP[[#This Row],[Month]],NICAP[[#This Row],[Day]])</f>
        <v>16188</v>
      </c>
      <c r="S194" s="35" t="str">
        <f t="shared" si="4"/>
        <v/>
      </c>
      <c r="T194" s="24" t="str">
        <f t="shared" si="5"/>
        <v>Germany</v>
      </c>
    </row>
    <row r="195" spans="1:20" ht="12.75" customHeight="1" x14ac:dyDescent="0.2">
      <c r="A195" s="35">
        <v>186</v>
      </c>
      <c r="B195" s="64">
        <v>440600</v>
      </c>
      <c r="C195" s="39" t="s">
        <v>4656</v>
      </c>
      <c r="D195" s="39" t="s">
        <v>1813</v>
      </c>
      <c r="E195" s="39" t="str">
        <f>IF(AND(LEN(NICAP[[#This Row],[State or      Country]])=2,NICAP[[#This Row],[State or      Country]]&lt;&gt;"UK"),"US","Other")</f>
        <v>Other</v>
      </c>
      <c r="F195" s="38">
        <v>1</v>
      </c>
      <c r="G195" s="41"/>
      <c r="H195" s="41"/>
      <c r="I195" s="41"/>
      <c r="J195" s="41"/>
      <c r="K195" s="41"/>
      <c r="L195" s="36" t="s">
        <v>10891</v>
      </c>
      <c r="M195" s="36" t="str">
        <f>IF(LEFT(NICAP[[#This Row],[Date]],1)=0,"Y","N")</f>
        <v>N</v>
      </c>
      <c r="N195" s="36"/>
      <c r="O195" s="36" t="str">
        <f>19&amp;LEFT(NICAP[[#This Row],[Date]],2)</f>
        <v>1944</v>
      </c>
      <c r="P195" s="36" t="str">
        <f>MID(NICAP[[#This Row],[Date]],3,2)</f>
        <v>06</v>
      </c>
      <c r="Q195" s="36" t="str">
        <f>RIGHT(NICAP[[#This Row],[Date]],2)</f>
        <v>00</v>
      </c>
      <c r="R195" s="26">
        <f>DATE(NICAP[[#This Row],[Year]],NICAP[[#This Row],[Month]],NICAP[[#This Row],[Day]])</f>
        <v>16223</v>
      </c>
      <c r="S195" s="35" t="str">
        <f t="shared" si="4"/>
        <v/>
      </c>
      <c r="T195" s="24" t="str">
        <f t="shared" si="5"/>
        <v>France</v>
      </c>
    </row>
    <row r="196" spans="1:20" ht="72" customHeight="1" x14ac:dyDescent="0.2">
      <c r="A196" s="35">
        <v>187</v>
      </c>
      <c r="B196" s="67">
        <v>440600</v>
      </c>
      <c r="C196" s="50" t="s">
        <v>10890</v>
      </c>
      <c r="D196" s="50" t="s">
        <v>2763</v>
      </c>
      <c r="E196" s="50" t="str">
        <f>IF(AND(LEN(NICAP[[#This Row],[State or      Country]])=2,NICAP[[#This Row],[State or      Country]]&lt;&gt;"UK"),"US","Other")</f>
        <v>Other</v>
      </c>
      <c r="F196" s="49">
        <v>11</v>
      </c>
      <c r="G196" s="48"/>
      <c r="H196" s="48"/>
      <c r="I196" s="48"/>
      <c r="J196" s="48"/>
      <c r="K196" s="48"/>
      <c r="L196" s="36" t="s">
        <v>10889</v>
      </c>
      <c r="M196" s="36" t="str">
        <f>IF(LEFT(NICAP[[#This Row],[Date]],1)=0,"Y","N")</f>
        <v>N</v>
      </c>
      <c r="N196" s="36"/>
      <c r="O196" s="36" t="str">
        <f>19&amp;LEFT(NICAP[[#This Row],[Date]],2)</f>
        <v>1944</v>
      </c>
      <c r="P196" s="36" t="str">
        <f>MID(NICAP[[#This Row],[Date]],3,2)</f>
        <v>06</v>
      </c>
      <c r="Q196" s="36" t="str">
        <f>RIGHT(NICAP[[#This Row],[Date]],2)</f>
        <v>00</v>
      </c>
      <c r="R196" s="26">
        <f>DATE(NICAP[[#This Row],[Year]],NICAP[[#This Row],[Month]],NICAP[[#This Row],[Day]])</f>
        <v>16223</v>
      </c>
      <c r="S196" s="35" t="str">
        <f t="shared" si="4"/>
        <v/>
      </c>
      <c r="T196" s="24" t="str">
        <f t="shared" si="5"/>
        <v>At Sea</v>
      </c>
    </row>
    <row r="197" spans="1:20" ht="27.75" customHeight="1" x14ac:dyDescent="0.2">
      <c r="A197" s="35">
        <v>188</v>
      </c>
      <c r="B197" s="66">
        <v>440606</v>
      </c>
      <c r="C197" s="44" t="s">
        <v>10888</v>
      </c>
      <c r="D197" s="44" t="s">
        <v>1813</v>
      </c>
      <c r="E197" s="44" t="str">
        <f>IF(AND(LEN(NICAP[[#This Row],[State or      Country]])=2,NICAP[[#This Row],[State or      Country]]&lt;&gt;"UK"),"US","Other")</f>
        <v>Other</v>
      </c>
      <c r="F197" s="43">
        <v>1</v>
      </c>
      <c r="G197" s="41"/>
      <c r="H197" s="41"/>
      <c r="I197" s="41"/>
      <c r="J197" s="41"/>
      <c r="K197" s="41"/>
      <c r="L197" s="59" t="s">
        <v>10887</v>
      </c>
      <c r="M197" s="59" t="str">
        <f>IF(LEFT(NICAP[[#This Row],[Date]],1)=0,"Y","N")</f>
        <v>N</v>
      </c>
      <c r="N197" s="59"/>
      <c r="O197" s="59" t="str">
        <f>19&amp;LEFT(NICAP[[#This Row],[Date]],2)</f>
        <v>1944</v>
      </c>
      <c r="P197" s="59" t="str">
        <f>MID(NICAP[[#This Row],[Date]],3,2)</f>
        <v>06</v>
      </c>
      <c r="Q197" s="59" t="str">
        <f>RIGHT(NICAP[[#This Row],[Date]],2)</f>
        <v>06</v>
      </c>
      <c r="R197" s="26">
        <f>DATE(NICAP[[#This Row],[Year]],NICAP[[#This Row],[Month]],NICAP[[#This Row],[Day]])</f>
        <v>16229</v>
      </c>
      <c r="S197" s="35" t="str">
        <f t="shared" si="4"/>
        <v/>
      </c>
      <c r="T197" s="24" t="str">
        <f t="shared" si="5"/>
        <v>France</v>
      </c>
    </row>
    <row r="198" spans="1:20" ht="12.75" customHeight="1" x14ac:dyDescent="0.2">
      <c r="A198" s="35">
        <v>189</v>
      </c>
      <c r="B198" s="82" t="s">
        <v>10886</v>
      </c>
      <c r="C198" s="39" t="s">
        <v>4656</v>
      </c>
      <c r="D198" s="39" t="s">
        <v>1813</v>
      </c>
      <c r="E198" s="39" t="str">
        <f>IF(AND(LEN(NICAP[[#This Row],[State or      Country]])=2,NICAP[[#This Row],[State or      Country]]&lt;&gt;"UK"),"US","Other")</f>
        <v>Other</v>
      </c>
      <c r="F198" s="38">
        <v>1</v>
      </c>
      <c r="G198" s="37"/>
      <c r="H198" s="37"/>
      <c r="I198" s="37"/>
      <c r="J198" s="37"/>
      <c r="K198" s="37"/>
      <c r="L198" s="36" t="s">
        <v>10885</v>
      </c>
      <c r="M198" s="36" t="str">
        <f>IF(LEFT(NICAP[[#This Row],[Date]],1)=0,"Y","N")</f>
        <v>N</v>
      </c>
      <c r="N198" s="36"/>
      <c r="O198" s="36" t="str">
        <f>19&amp;LEFT(NICAP[[#This Row],[Date]],2)</f>
        <v>1944</v>
      </c>
      <c r="P198" s="36" t="str">
        <f>MID(NICAP[[#This Row],[Date]],3,2)</f>
        <v>Ju</v>
      </c>
      <c r="Q198" s="36" t="str">
        <f>RIGHT(NICAP[[#This Row],[Date]],2)</f>
        <v>ly</v>
      </c>
      <c r="R198" s="26" t="e">
        <f>DATE(NICAP[[#This Row],[Year]],NICAP[[#This Row],[Month]],NICAP[[#This Row],[Day]])</f>
        <v>#VALUE!</v>
      </c>
      <c r="S198" s="35" t="str">
        <f t="shared" si="4"/>
        <v/>
      </c>
      <c r="T198" s="24" t="str">
        <f t="shared" si="5"/>
        <v>France</v>
      </c>
    </row>
    <row r="199" spans="1:20" ht="71.25" customHeight="1" x14ac:dyDescent="0.2">
      <c r="A199" s="35">
        <v>190</v>
      </c>
      <c r="B199" s="67">
        <v>440700</v>
      </c>
      <c r="C199" s="50" t="s">
        <v>10884</v>
      </c>
      <c r="D199" s="50" t="s">
        <v>1813</v>
      </c>
      <c r="E199" s="50" t="str">
        <f>IF(AND(LEN(NICAP[[#This Row],[State or      Country]])=2,NICAP[[#This Row],[State or      Country]]&lt;&gt;"UK"),"US","Other")</f>
        <v>Other</v>
      </c>
      <c r="F199" s="49">
        <v>1</v>
      </c>
      <c r="G199" s="48"/>
      <c r="H199" s="48"/>
      <c r="I199" s="48"/>
      <c r="J199" s="48"/>
      <c r="K199" s="48"/>
      <c r="L199" s="36" t="s">
        <v>10883</v>
      </c>
      <c r="M199" s="36" t="str">
        <f>IF(LEFT(NICAP[[#This Row],[Date]],1)=0,"Y","N")</f>
        <v>N</v>
      </c>
      <c r="N199" s="36"/>
      <c r="O199" s="36" t="str">
        <f>19&amp;LEFT(NICAP[[#This Row],[Date]],2)</f>
        <v>1944</v>
      </c>
      <c r="P199" s="36" t="str">
        <f>MID(NICAP[[#This Row],[Date]],3,2)</f>
        <v>07</v>
      </c>
      <c r="Q199" s="36" t="str">
        <f>RIGHT(NICAP[[#This Row],[Date]],2)</f>
        <v>00</v>
      </c>
      <c r="R199" s="26">
        <f>DATE(NICAP[[#This Row],[Year]],NICAP[[#This Row],[Month]],NICAP[[#This Row],[Day]])</f>
        <v>16253</v>
      </c>
      <c r="S199" s="35" t="str">
        <f t="shared" si="4"/>
        <v/>
      </c>
      <c r="T199" s="24" t="str">
        <f t="shared" si="5"/>
        <v>France</v>
      </c>
    </row>
    <row r="200" spans="1:20" ht="12.75" customHeight="1" x14ac:dyDescent="0.2">
      <c r="A200" s="35">
        <v>191</v>
      </c>
      <c r="B200" s="64">
        <v>440700</v>
      </c>
      <c r="C200" s="39" t="s">
        <v>4656</v>
      </c>
      <c r="D200" s="39" t="s">
        <v>1813</v>
      </c>
      <c r="E200" s="39" t="str">
        <f>IF(AND(LEN(NICAP[[#This Row],[State or      Country]])=2,NICAP[[#This Row],[State or      Country]]&lt;&gt;"UK"),"US","Other")</f>
        <v>Other</v>
      </c>
      <c r="F200" s="38">
        <v>1</v>
      </c>
      <c r="G200" s="37"/>
      <c r="H200" s="37"/>
      <c r="I200" s="37"/>
      <c r="J200" s="37"/>
      <c r="K200" s="37"/>
      <c r="L200" s="36" t="s">
        <v>10882</v>
      </c>
      <c r="M200" s="36" t="str">
        <f>IF(LEFT(NICAP[[#This Row],[Date]],1)=0,"Y","N")</f>
        <v>N</v>
      </c>
      <c r="N200" s="36"/>
      <c r="O200" s="36" t="str">
        <f>19&amp;LEFT(NICAP[[#This Row],[Date]],2)</f>
        <v>1944</v>
      </c>
      <c r="P200" s="36" t="str">
        <f>MID(NICAP[[#This Row],[Date]],3,2)</f>
        <v>07</v>
      </c>
      <c r="Q200" s="36" t="str">
        <f>RIGHT(NICAP[[#This Row],[Date]],2)</f>
        <v>00</v>
      </c>
      <c r="R200" s="26">
        <f>DATE(NICAP[[#This Row],[Year]],NICAP[[#This Row],[Month]],NICAP[[#This Row],[Day]])</f>
        <v>16253</v>
      </c>
      <c r="S200" s="35" t="str">
        <f t="shared" si="4"/>
        <v/>
      </c>
      <c r="T200" s="24" t="str">
        <f t="shared" si="5"/>
        <v>France</v>
      </c>
    </row>
    <row r="201" spans="1:20" ht="57" customHeight="1" x14ac:dyDescent="0.2">
      <c r="A201" s="35">
        <v>192</v>
      </c>
      <c r="B201" s="69" t="s">
        <v>10880</v>
      </c>
      <c r="C201" s="50" t="s">
        <v>4656</v>
      </c>
      <c r="D201" s="50" t="s">
        <v>1813</v>
      </c>
      <c r="E201" s="50" t="str">
        <f>IF(AND(LEN(NICAP[[#This Row],[State or      Country]])=2,NICAP[[#This Row],[State or      Country]]&lt;&gt;"UK"),"US","Other")</f>
        <v>Other</v>
      </c>
      <c r="F201" s="49">
        <v>2</v>
      </c>
      <c r="G201" s="48"/>
      <c r="H201" s="48"/>
      <c r="I201" s="48"/>
      <c r="J201" s="48"/>
      <c r="K201" s="48"/>
      <c r="L201" s="36" t="s">
        <v>10881</v>
      </c>
      <c r="M201" s="36" t="str">
        <f>IF(LEFT(NICAP[[#This Row],[Date]],1)=0,"Y","N")</f>
        <v>N</v>
      </c>
      <c r="N201" s="36"/>
      <c r="O201" s="36" t="str">
        <f>19&amp;LEFT(NICAP[[#This Row],[Date]],2)</f>
        <v>1944</v>
      </c>
      <c r="P201" s="36" t="str">
        <f>MID(NICAP[[#This Row],[Date]],3,2)</f>
        <v>Su</v>
      </c>
      <c r="Q201" s="36" t="str">
        <f>RIGHT(NICAP[[#This Row],[Date]],2)</f>
        <v>er</v>
      </c>
      <c r="R201" s="26" t="e">
        <f>DATE(NICAP[[#This Row],[Year]],NICAP[[#This Row],[Month]],NICAP[[#This Row],[Day]])</f>
        <v>#VALUE!</v>
      </c>
      <c r="S201" s="35" t="str">
        <f t="shared" si="4"/>
        <v/>
      </c>
      <c r="T201" s="24" t="str">
        <f t="shared" si="5"/>
        <v>France</v>
      </c>
    </row>
    <row r="202" spans="1:20" ht="12.75" customHeight="1" x14ac:dyDescent="0.2">
      <c r="A202" s="35">
        <v>193</v>
      </c>
      <c r="B202" s="82" t="s">
        <v>10880</v>
      </c>
      <c r="C202" s="39" t="s">
        <v>1980</v>
      </c>
      <c r="D202" s="39" t="s">
        <v>1810</v>
      </c>
      <c r="E202" s="39" t="str">
        <f>IF(AND(LEN(NICAP[[#This Row],[State or      Country]])=2,NICAP[[#This Row],[State or      Country]]&lt;&gt;"UK"),"US","Other")</f>
        <v>Other</v>
      </c>
      <c r="F202" s="38">
        <v>1</v>
      </c>
      <c r="G202" s="37"/>
      <c r="H202" s="37"/>
      <c r="I202" s="37"/>
      <c r="J202" s="37"/>
      <c r="K202" s="37"/>
      <c r="L202" s="36" t="s">
        <v>10879</v>
      </c>
      <c r="M202" s="36" t="str">
        <f>IF(LEFT(NICAP[[#This Row],[Date]],1)=0,"Y","N")</f>
        <v>N</v>
      </c>
      <c r="N202" s="36"/>
      <c r="O202" s="36" t="str">
        <f>19&amp;LEFT(NICAP[[#This Row],[Date]],2)</f>
        <v>1944</v>
      </c>
      <c r="P202" s="36" t="str">
        <f>MID(NICAP[[#This Row],[Date]],3,2)</f>
        <v>Su</v>
      </c>
      <c r="Q202" s="36" t="str">
        <f>RIGHT(NICAP[[#This Row],[Date]],2)</f>
        <v>er</v>
      </c>
      <c r="R202" s="26" t="e">
        <f>DATE(NICAP[[#This Row],[Year]],NICAP[[#This Row],[Month]],NICAP[[#This Row],[Day]])</f>
        <v>#VALUE!</v>
      </c>
      <c r="S202" s="35" t="str">
        <f t="shared" ref="S202:S265" si="6">IF(E202="US",D202,"")</f>
        <v/>
      </c>
      <c r="T202" s="24" t="str">
        <f t="shared" ref="T202:T265" si="7">IF(E202="US","US",D202)</f>
        <v>Italy</v>
      </c>
    </row>
    <row r="203" spans="1:20" ht="27" customHeight="1" x14ac:dyDescent="0.2">
      <c r="A203" s="35">
        <v>194</v>
      </c>
      <c r="B203" s="66">
        <v>440800</v>
      </c>
      <c r="C203" s="44" t="s">
        <v>10878</v>
      </c>
      <c r="D203" s="44" t="s">
        <v>1813</v>
      </c>
      <c r="E203" s="44" t="str">
        <f>IF(AND(LEN(NICAP[[#This Row],[State or      Country]])=2,NICAP[[#This Row],[State or      Country]]&lt;&gt;"UK"),"US","Other")</f>
        <v>Other</v>
      </c>
      <c r="F203" s="43">
        <v>1</v>
      </c>
      <c r="G203" s="41"/>
      <c r="H203" s="41"/>
      <c r="I203" s="41"/>
      <c r="J203" s="41"/>
      <c r="K203" s="41"/>
      <c r="L203" s="42" t="s">
        <v>10877</v>
      </c>
      <c r="M203" s="42" t="str">
        <f>IF(LEFT(NICAP[[#This Row],[Date]],1)=0,"Y","N")</f>
        <v>N</v>
      </c>
      <c r="N203" s="42"/>
      <c r="O203" s="42" t="str">
        <f>19&amp;LEFT(NICAP[[#This Row],[Date]],2)</f>
        <v>1944</v>
      </c>
      <c r="P203" s="42" t="str">
        <f>MID(NICAP[[#This Row],[Date]],3,2)</f>
        <v>08</v>
      </c>
      <c r="Q203" s="42" t="str">
        <f>RIGHT(NICAP[[#This Row],[Date]],2)</f>
        <v>00</v>
      </c>
      <c r="R203" s="26">
        <f>DATE(NICAP[[#This Row],[Year]],NICAP[[#This Row],[Month]],NICAP[[#This Row],[Day]])</f>
        <v>16284</v>
      </c>
      <c r="S203" s="35" t="str">
        <f t="shared" si="6"/>
        <v/>
      </c>
      <c r="T203" s="24" t="str">
        <f t="shared" si="7"/>
        <v>France</v>
      </c>
    </row>
    <row r="204" spans="1:20" ht="41.25" customHeight="1" x14ac:dyDescent="0.2">
      <c r="A204" s="35">
        <v>195</v>
      </c>
      <c r="B204" s="67">
        <v>440801</v>
      </c>
      <c r="C204" s="50" t="s">
        <v>10876</v>
      </c>
      <c r="D204" s="50" t="s">
        <v>10875</v>
      </c>
      <c r="E204" s="50" t="str">
        <f>IF(AND(LEN(NICAP[[#This Row],[State or      Country]])=2,NICAP[[#This Row],[State or      Country]]&lt;&gt;"UK"),"US","Other")</f>
        <v>Other</v>
      </c>
      <c r="F204" s="49">
        <v>1</v>
      </c>
      <c r="G204" s="48"/>
      <c r="H204" s="48"/>
      <c r="I204" s="48"/>
      <c r="J204" s="48"/>
      <c r="K204" s="48"/>
      <c r="L204" s="42" t="s">
        <v>10874</v>
      </c>
      <c r="M204" s="42" t="str">
        <f>IF(LEFT(NICAP[[#This Row],[Date]],1)=0,"Y","N")</f>
        <v>N</v>
      </c>
      <c r="N204" s="42"/>
      <c r="O204" s="42" t="str">
        <f>19&amp;LEFT(NICAP[[#This Row],[Date]],2)</f>
        <v>1944</v>
      </c>
      <c r="P204" s="42" t="str">
        <f>MID(NICAP[[#This Row],[Date]],3,2)</f>
        <v>08</v>
      </c>
      <c r="Q204" s="42" t="str">
        <f>RIGHT(NICAP[[#This Row],[Date]],2)</f>
        <v>01</v>
      </c>
      <c r="R204" s="26">
        <f>DATE(NICAP[[#This Row],[Year]],NICAP[[#This Row],[Month]],NICAP[[#This Row],[Day]])</f>
        <v>16285</v>
      </c>
      <c r="S204" s="35" t="str">
        <f t="shared" si="6"/>
        <v/>
      </c>
      <c r="T204" s="24" t="str">
        <f t="shared" si="7"/>
        <v>Rumania</v>
      </c>
    </row>
    <row r="205" spans="1:20" ht="27.75" customHeight="1" x14ac:dyDescent="0.2">
      <c r="A205" s="35">
        <v>196</v>
      </c>
      <c r="B205" s="66">
        <v>440810</v>
      </c>
      <c r="C205" s="44" t="s">
        <v>1980</v>
      </c>
      <c r="D205" s="44" t="s">
        <v>10870</v>
      </c>
      <c r="E205" s="44" t="str">
        <f>IF(AND(LEN(NICAP[[#This Row],[State or      Country]])=2,NICAP[[#This Row],[State or      Country]]&lt;&gt;"UK"),"US","Other")</f>
        <v>Other</v>
      </c>
      <c r="F205" s="43">
        <v>11</v>
      </c>
      <c r="G205" s="41"/>
      <c r="H205" s="41"/>
      <c r="I205" s="41"/>
      <c r="J205" s="41"/>
      <c r="K205" s="41"/>
      <c r="L205" s="42" t="s">
        <v>10873</v>
      </c>
      <c r="M205" s="42" t="str">
        <f>IF(LEFT(NICAP[[#This Row],[Date]],1)=0,"Y","N")</f>
        <v>N</v>
      </c>
      <c r="N205" s="42"/>
      <c r="O205" s="42" t="str">
        <f>19&amp;LEFT(NICAP[[#This Row],[Date]],2)</f>
        <v>1944</v>
      </c>
      <c r="P205" s="42" t="str">
        <f>MID(NICAP[[#This Row],[Date]],3,2)</f>
        <v>08</v>
      </c>
      <c r="Q205" s="42" t="str">
        <f>RIGHT(NICAP[[#This Row],[Date]],2)</f>
        <v>10</v>
      </c>
      <c r="R205" s="26">
        <f>DATE(NICAP[[#This Row],[Year]],NICAP[[#This Row],[Month]],NICAP[[#This Row],[Day]])</f>
        <v>16294</v>
      </c>
      <c r="S205" s="35" t="str">
        <f t="shared" si="6"/>
        <v/>
      </c>
      <c r="T205" s="24" t="str">
        <f t="shared" si="7"/>
        <v>Sumatra</v>
      </c>
    </row>
    <row r="206" spans="1:20" ht="42.75" customHeight="1" x14ac:dyDescent="0.2">
      <c r="A206" s="35">
        <v>197</v>
      </c>
      <c r="B206" s="69" t="s">
        <v>10872</v>
      </c>
      <c r="C206" s="50" t="s">
        <v>10871</v>
      </c>
      <c r="D206" s="50" t="s">
        <v>10870</v>
      </c>
      <c r="E206" s="50" t="str">
        <f>IF(AND(LEN(NICAP[[#This Row],[State or      Country]])=2,NICAP[[#This Row],[State or      Country]]&lt;&gt;"UK"),"US","Other")</f>
        <v>Other</v>
      </c>
      <c r="F206" s="49">
        <v>11</v>
      </c>
      <c r="G206" s="48"/>
      <c r="H206" s="48"/>
      <c r="I206" s="48"/>
      <c r="J206" s="48"/>
      <c r="K206" s="48"/>
      <c r="L206" s="36" t="s">
        <v>10869</v>
      </c>
      <c r="M206" s="36" t="str">
        <f>IF(LEFT(NICAP[[#This Row],[Date]],1)=0,"Y","N")</f>
        <v>N</v>
      </c>
      <c r="N206" s="36"/>
      <c r="O206" s="36" t="str">
        <f>19&amp;LEFT(NICAP[[#This Row],[Date]],2)</f>
        <v>1944</v>
      </c>
      <c r="P206" s="36" t="str">
        <f>MID(NICAP[[#This Row],[Date]],3,2)</f>
        <v>08</v>
      </c>
      <c r="Q206" s="36" t="str">
        <f>RIGHT(NICAP[[#This Row],[Date]],2)</f>
        <v>11</v>
      </c>
      <c r="R206" s="26">
        <f>DATE(NICAP[[#This Row],[Year]],NICAP[[#This Row],[Month]],NICAP[[#This Row],[Day]])</f>
        <v>16295</v>
      </c>
      <c r="S206" s="35" t="str">
        <f t="shared" si="6"/>
        <v/>
      </c>
      <c r="T206" s="24" t="str">
        <f t="shared" si="7"/>
        <v>Sumatra</v>
      </c>
    </row>
    <row r="207" spans="1:20" ht="27" customHeight="1" x14ac:dyDescent="0.2">
      <c r="A207" s="35">
        <v>198</v>
      </c>
      <c r="B207" s="66">
        <v>440812</v>
      </c>
      <c r="C207" s="44" t="s">
        <v>10868</v>
      </c>
      <c r="D207" s="44" t="s">
        <v>1813</v>
      </c>
      <c r="E207" s="44" t="str">
        <f>IF(AND(LEN(NICAP[[#This Row],[State or      Country]])=2,NICAP[[#This Row],[State or      Country]]&lt;&gt;"UK"),"US","Other")</f>
        <v>Other</v>
      </c>
      <c r="F207" s="43">
        <v>1</v>
      </c>
      <c r="G207" s="41"/>
      <c r="H207" s="41"/>
      <c r="I207" s="41"/>
      <c r="J207" s="41"/>
      <c r="K207" s="41"/>
      <c r="L207" s="42" t="s">
        <v>10867</v>
      </c>
      <c r="M207" s="42" t="str">
        <f>IF(LEFT(NICAP[[#This Row],[Date]],1)=0,"Y","N")</f>
        <v>N</v>
      </c>
      <c r="N207" s="42"/>
      <c r="O207" s="42" t="str">
        <f>19&amp;LEFT(NICAP[[#This Row],[Date]],2)</f>
        <v>1944</v>
      </c>
      <c r="P207" s="42" t="str">
        <f>MID(NICAP[[#This Row],[Date]],3,2)</f>
        <v>08</v>
      </c>
      <c r="Q207" s="42" t="str">
        <f>RIGHT(NICAP[[#This Row],[Date]],2)</f>
        <v>12</v>
      </c>
      <c r="R207" s="26">
        <f>DATE(NICAP[[#This Row],[Year]],NICAP[[#This Row],[Month]],NICAP[[#This Row],[Day]])</f>
        <v>16296</v>
      </c>
      <c r="S207" s="35" t="str">
        <f t="shared" si="6"/>
        <v/>
      </c>
      <c r="T207" s="24" t="str">
        <f t="shared" si="7"/>
        <v>France</v>
      </c>
    </row>
    <row r="208" spans="1:20" ht="27" customHeight="1" x14ac:dyDescent="0.2">
      <c r="A208" s="35">
        <v>199</v>
      </c>
      <c r="B208" s="66">
        <v>440813</v>
      </c>
      <c r="C208" s="44" t="s">
        <v>10866</v>
      </c>
      <c r="D208" s="44" t="s">
        <v>10865</v>
      </c>
      <c r="E208" s="44" t="str">
        <f>IF(AND(LEN(NICAP[[#This Row],[State or      Country]])=2,NICAP[[#This Row],[State or      Country]]&lt;&gt;"UK"),"US","Other")</f>
        <v>Other</v>
      </c>
      <c r="F208" s="43">
        <v>1</v>
      </c>
      <c r="G208" s="41"/>
      <c r="H208" s="41"/>
      <c r="I208" s="41"/>
      <c r="J208" s="41"/>
      <c r="K208" s="41"/>
      <c r="L208" s="42" t="s">
        <v>10864</v>
      </c>
      <c r="M208" s="42" t="str">
        <f>IF(LEFT(NICAP[[#This Row],[Date]],1)=0,"Y","N")</f>
        <v>N</v>
      </c>
      <c r="N208" s="42"/>
      <c r="O208" s="42" t="str">
        <f>19&amp;LEFT(NICAP[[#This Row],[Date]],2)</f>
        <v>1944</v>
      </c>
      <c r="P208" s="42" t="str">
        <f>MID(NICAP[[#This Row],[Date]],3,2)</f>
        <v>08</v>
      </c>
      <c r="Q208" s="42" t="str">
        <f>RIGHT(NICAP[[#This Row],[Date]],2)</f>
        <v>13</v>
      </c>
      <c r="R208" s="26">
        <f>DATE(NICAP[[#This Row],[Year]],NICAP[[#This Row],[Month]],NICAP[[#This Row],[Day]])</f>
        <v>16297</v>
      </c>
      <c r="S208" s="35" t="str">
        <f t="shared" si="6"/>
        <v/>
      </c>
      <c r="T208" s="24" t="str">
        <f t="shared" si="7"/>
        <v>Indonesia</v>
      </c>
    </row>
    <row r="209" spans="1:20" ht="86.25" customHeight="1" x14ac:dyDescent="0.2">
      <c r="A209" s="35">
        <v>200</v>
      </c>
      <c r="B209" s="69" t="s">
        <v>10863</v>
      </c>
      <c r="C209" s="50" t="s">
        <v>10862</v>
      </c>
      <c r="D209" s="50" t="s">
        <v>1670</v>
      </c>
      <c r="E209" s="50" t="str">
        <f>IF(AND(LEN(NICAP[[#This Row],[State or      Country]])=2,NICAP[[#This Row],[State or      Country]]&lt;&gt;"UK"),"US","Other")</f>
        <v>US</v>
      </c>
      <c r="F209" s="49">
        <v>7</v>
      </c>
      <c r="G209" s="48"/>
      <c r="H209" s="48"/>
      <c r="I209" s="48"/>
      <c r="J209" s="48"/>
      <c r="K209" s="48"/>
      <c r="L209" s="36" t="s">
        <v>10861</v>
      </c>
      <c r="M209" s="36" t="str">
        <f>IF(LEFT(NICAP[[#This Row],[Date]],1)=0,"Y","N")</f>
        <v>N</v>
      </c>
      <c r="N209" s="36"/>
      <c r="O209" s="36" t="str">
        <f>19&amp;LEFT(NICAP[[#This Row],[Date]],2)</f>
        <v>1944</v>
      </c>
      <c r="P209" s="36" t="str">
        <f>MID(NICAP[[#This Row],[Date]],3,2)</f>
        <v>08</v>
      </c>
      <c r="Q209" s="36" t="str">
        <f>RIGHT(NICAP[[#This Row],[Date]],2)</f>
        <v>nd</v>
      </c>
      <c r="R209" s="26" t="e">
        <f>DATE(NICAP[[#This Row],[Year]],NICAP[[#This Row],[Month]],NICAP[[#This Row],[Day]])</f>
        <v>#VALUE!</v>
      </c>
      <c r="S209" s="35" t="str">
        <f t="shared" si="6"/>
        <v>IL</v>
      </c>
      <c r="T209" s="24" t="str">
        <f t="shared" si="7"/>
        <v>US</v>
      </c>
    </row>
    <row r="210" spans="1:20" ht="14.25" customHeight="1" x14ac:dyDescent="0.2">
      <c r="A210" s="35">
        <v>201</v>
      </c>
      <c r="B210" s="81">
        <v>440900</v>
      </c>
      <c r="C210" s="39" t="s">
        <v>8821</v>
      </c>
      <c r="D210" s="39" t="s">
        <v>1799</v>
      </c>
      <c r="E210" s="39" t="str">
        <f>IF(AND(LEN(NICAP[[#This Row],[State or      Country]])=2,NICAP[[#This Row],[State or      Country]]&lt;&gt;"UK"),"US","Other")</f>
        <v>US</v>
      </c>
      <c r="F210" s="38">
        <v>10</v>
      </c>
      <c r="G210" s="39" t="s">
        <v>5576</v>
      </c>
      <c r="H210" s="65">
        <v>5</v>
      </c>
      <c r="I210" s="37"/>
      <c r="J210" s="54" t="s">
        <v>1744</v>
      </c>
      <c r="K210" s="37"/>
      <c r="L210" s="36" t="s">
        <v>10860</v>
      </c>
      <c r="M210" s="36" t="str">
        <f>IF(LEFT(NICAP[[#This Row],[Date]],1)=0,"Y","N")</f>
        <v>N</v>
      </c>
      <c r="N210" s="36"/>
      <c r="O210" s="36" t="str">
        <f>19&amp;LEFT(NICAP[[#This Row],[Date]],2)</f>
        <v>1944</v>
      </c>
      <c r="P210" s="36" t="str">
        <f>MID(NICAP[[#This Row],[Date]],3,2)</f>
        <v>09</v>
      </c>
      <c r="Q210" s="36" t="str">
        <f>RIGHT(NICAP[[#This Row],[Date]],2)</f>
        <v>00</v>
      </c>
      <c r="R210" s="26">
        <f>DATE(NICAP[[#This Row],[Year]],NICAP[[#This Row],[Month]],NICAP[[#This Row],[Day]])</f>
        <v>16315</v>
      </c>
      <c r="S210" s="35" t="str">
        <f t="shared" si="6"/>
        <v>TN</v>
      </c>
      <c r="T210" s="24" t="str">
        <f t="shared" si="7"/>
        <v>US</v>
      </c>
    </row>
    <row r="211" spans="1:20" ht="12.75" customHeight="1" x14ac:dyDescent="0.2">
      <c r="A211" s="35">
        <v>202</v>
      </c>
      <c r="B211" s="64">
        <v>440900</v>
      </c>
      <c r="C211" s="39" t="s">
        <v>10859</v>
      </c>
      <c r="D211" s="39" t="s">
        <v>1956</v>
      </c>
      <c r="E211" s="39" t="str">
        <f>IF(AND(LEN(NICAP[[#This Row],[State or      Country]])=2,NICAP[[#This Row],[State or      Country]]&lt;&gt;"UK"),"US","Other")</f>
        <v>Other</v>
      </c>
      <c r="F211" s="38">
        <v>1</v>
      </c>
      <c r="G211" s="37"/>
      <c r="H211" s="37"/>
      <c r="I211" s="37"/>
      <c r="J211" s="37"/>
      <c r="K211" s="37"/>
      <c r="L211" s="36" t="s">
        <v>10858</v>
      </c>
      <c r="M211" s="36" t="str">
        <f>IF(LEFT(NICAP[[#This Row],[Date]],1)=0,"Y","N")</f>
        <v>N</v>
      </c>
      <c r="N211" s="36"/>
      <c r="O211" s="36" t="str">
        <f>19&amp;LEFT(NICAP[[#This Row],[Date]],2)</f>
        <v>1944</v>
      </c>
      <c r="P211" s="36" t="str">
        <f>MID(NICAP[[#This Row],[Date]],3,2)</f>
        <v>09</v>
      </c>
      <c r="Q211" s="36" t="str">
        <f>RIGHT(NICAP[[#This Row],[Date]],2)</f>
        <v>00</v>
      </c>
      <c r="R211" s="26">
        <f>DATE(NICAP[[#This Row],[Year]],NICAP[[#This Row],[Month]],NICAP[[#This Row],[Day]])</f>
        <v>16315</v>
      </c>
      <c r="S211" s="35" t="str">
        <f t="shared" si="6"/>
        <v/>
      </c>
      <c r="T211" s="24" t="str">
        <f t="shared" si="7"/>
        <v>Japan</v>
      </c>
    </row>
    <row r="212" spans="1:20" ht="41.25" customHeight="1" x14ac:dyDescent="0.2">
      <c r="A212" s="35">
        <v>203</v>
      </c>
      <c r="B212" s="67">
        <v>440900</v>
      </c>
      <c r="C212" s="50" t="s">
        <v>10855</v>
      </c>
      <c r="D212" s="50" t="s">
        <v>1902</v>
      </c>
      <c r="E212" s="50" t="str">
        <f>IF(AND(LEN(NICAP[[#This Row],[State or      Country]])=2,NICAP[[#This Row],[State or      Country]]&lt;&gt;"UK"),"US","Other")</f>
        <v>Other</v>
      </c>
      <c r="F212" s="49">
        <v>2</v>
      </c>
      <c r="G212" s="48"/>
      <c r="H212" s="48"/>
      <c r="I212" s="48"/>
      <c r="J212" s="48"/>
      <c r="K212" s="48"/>
      <c r="L212" s="42" t="s">
        <v>10857</v>
      </c>
      <c r="M212" s="42" t="str">
        <f>IF(LEFT(NICAP[[#This Row],[Date]],1)=0,"Y","N")</f>
        <v>N</v>
      </c>
      <c r="N212" s="42"/>
      <c r="O212" s="42" t="str">
        <f>19&amp;LEFT(NICAP[[#This Row],[Date]],2)</f>
        <v>1944</v>
      </c>
      <c r="P212" s="42" t="str">
        <f>MID(NICAP[[#This Row],[Date]],3,2)</f>
        <v>09</v>
      </c>
      <c r="Q212" s="42" t="str">
        <f>RIGHT(NICAP[[#This Row],[Date]],2)</f>
        <v>00</v>
      </c>
      <c r="R212" s="26">
        <f>DATE(NICAP[[#This Row],[Year]],NICAP[[#This Row],[Month]],NICAP[[#This Row],[Day]])</f>
        <v>16315</v>
      </c>
      <c r="S212" s="35" t="str">
        <f t="shared" si="6"/>
        <v/>
      </c>
      <c r="T212" s="24" t="str">
        <f t="shared" si="7"/>
        <v>Belgium</v>
      </c>
    </row>
    <row r="213" spans="1:20" ht="12.75" customHeight="1" x14ac:dyDescent="0.2">
      <c r="A213" s="35">
        <v>204</v>
      </c>
      <c r="B213" s="64">
        <v>440900</v>
      </c>
      <c r="C213" s="39" t="s">
        <v>1980</v>
      </c>
      <c r="D213" s="39" t="s">
        <v>1802</v>
      </c>
      <c r="E213" s="39" t="str">
        <f>IF(AND(LEN(NICAP[[#This Row],[State or      Country]])=2,NICAP[[#This Row],[State or      Country]]&lt;&gt;"UK"),"US","Other")</f>
        <v>Other</v>
      </c>
      <c r="F213" s="38">
        <v>1</v>
      </c>
      <c r="G213" s="37"/>
      <c r="H213" s="37"/>
      <c r="I213" s="37"/>
      <c r="J213" s="37"/>
      <c r="K213" s="37"/>
      <c r="L213" s="36" t="s">
        <v>10856</v>
      </c>
      <c r="M213" s="36" t="str">
        <f>IF(LEFT(NICAP[[#This Row],[Date]],1)=0,"Y","N")</f>
        <v>N</v>
      </c>
      <c r="N213" s="36"/>
      <c r="O213" s="36" t="str">
        <f>19&amp;LEFT(NICAP[[#This Row],[Date]],2)</f>
        <v>1944</v>
      </c>
      <c r="P213" s="36" t="str">
        <f>MID(NICAP[[#This Row],[Date]],3,2)</f>
        <v>09</v>
      </c>
      <c r="Q213" s="36" t="str">
        <f>RIGHT(NICAP[[#This Row],[Date]],2)</f>
        <v>00</v>
      </c>
      <c r="R213" s="26">
        <f>DATE(NICAP[[#This Row],[Year]],NICAP[[#This Row],[Month]],NICAP[[#This Row],[Day]])</f>
        <v>16315</v>
      </c>
      <c r="S213" s="35" t="str">
        <f t="shared" si="6"/>
        <v/>
      </c>
      <c r="T213" s="24" t="str">
        <f t="shared" si="7"/>
        <v>UK</v>
      </c>
    </row>
    <row r="214" spans="1:20" ht="27.75" customHeight="1" x14ac:dyDescent="0.2">
      <c r="A214" s="35">
        <v>205</v>
      </c>
      <c r="B214" s="66">
        <v>440900</v>
      </c>
      <c r="C214" s="44" t="s">
        <v>10855</v>
      </c>
      <c r="D214" s="44" t="s">
        <v>1902</v>
      </c>
      <c r="E214" s="44" t="str">
        <f>IF(AND(LEN(NICAP[[#This Row],[State or      Country]])=2,NICAP[[#This Row],[State or      Country]]&lt;&gt;"UK"),"US","Other")</f>
        <v>Other</v>
      </c>
      <c r="F214" s="43">
        <v>1</v>
      </c>
      <c r="G214" s="41"/>
      <c r="H214" s="41"/>
      <c r="I214" s="41"/>
      <c r="J214" s="41"/>
      <c r="K214" s="41"/>
      <c r="L214" s="42" t="s">
        <v>10854</v>
      </c>
      <c r="M214" s="42" t="str">
        <f>IF(LEFT(NICAP[[#This Row],[Date]],1)=0,"Y","N")</f>
        <v>N</v>
      </c>
      <c r="N214" s="42"/>
      <c r="O214" s="42" t="str">
        <f>19&amp;LEFT(NICAP[[#This Row],[Date]],2)</f>
        <v>1944</v>
      </c>
      <c r="P214" s="42" t="str">
        <f>MID(NICAP[[#This Row],[Date]],3,2)</f>
        <v>09</v>
      </c>
      <c r="Q214" s="42" t="str">
        <f>RIGHT(NICAP[[#This Row],[Date]],2)</f>
        <v>00</v>
      </c>
      <c r="R214" s="26">
        <f>DATE(NICAP[[#This Row],[Year]],NICAP[[#This Row],[Month]],NICAP[[#This Row],[Day]])</f>
        <v>16315</v>
      </c>
      <c r="S214" s="35" t="str">
        <f t="shared" si="6"/>
        <v/>
      </c>
      <c r="T214" s="24" t="str">
        <f t="shared" si="7"/>
        <v>Belgium</v>
      </c>
    </row>
    <row r="215" spans="1:20" ht="27" customHeight="1" x14ac:dyDescent="0.2">
      <c r="A215" s="35">
        <v>206</v>
      </c>
      <c r="B215" s="83" t="s">
        <v>10853</v>
      </c>
      <c r="C215" s="44" t="s">
        <v>2768</v>
      </c>
      <c r="D215" s="44" t="s">
        <v>1802</v>
      </c>
      <c r="E215" s="44" t="str">
        <f>IF(AND(LEN(NICAP[[#This Row],[State or      Country]])=2,NICAP[[#This Row],[State or      Country]]&lt;&gt;"UK"),"US","Other")</f>
        <v>Other</v>
      </c>
      <c r="F215" s="43">
        <v>1</v>
      </c>
      <c r="G215" s="41"/>
      <c r="H215" s="41"/>
      <c r="I215" s="41"/>
      <c r="J215" s="41"/>
      <c r="K215" s="41"/>
      <c r="L215" s="59" t="s">
        <v>10852</v>
      </c>
      <c r="M215" s="59" t="str">
        <f>IF(LEFT(NICAP[[#This Row],[Date]],1)=0,"Y","N")</f>
        <v>N</v>
      </c>
      <c r="N215" s="59"/>
      <c r="O215" s="59" t="str">
        <f>19&amp;LEFT(NICAP[[#This Row],[Date]],2)</f>
        <v>1944</v>
      </c>
      <c r="P215" s="59" t="str">
        <f>MID(NICAP[[#This Row],[Date]],3,2)</f>
        <v>09</v>
      </c>
      <c r="Q215" s="59" t="str">
        <f>RIGHT(NICAP[[#This Row],[Date]],2)</f>
        <v>te</v>
      </c>
      <c r="R215" s="26" t="e">
        <f>DATE(NICAP[[#This Row],[Year]],NICAP[[#This Row],[Month]],NICAP[[#This Row],[Day]])</f>
        <v>#VALUE!</v>
      </c>
      <c r="S215" s="35" t="str">
        <f t="shared" si="6"/>
        <v/>
      </c>
      <c r="T215" s="24" t="str">
        <f t="shared" si="7"/>
        <v>UK</v>
      </c>
    </row>
    <row r="216" spans="1:20" ht="12.75" customHeight="1" x14ac:dyDescent="0.2">
      <c r="A216" s="35">
        <v>207</v>
      </c>
      <c r="B216" s="82" t="s">
        <v>10851</v>
      </c>
      <c r="C216" s="39" t="s">
        <v>1980</v>
      </c>
      <c r="D216" s="39" t="s">
        <v>5104</v>
      </c>
      <c r="E216" s="39" t="str">
        <f>IF(AND(LEN(NICAP[[#This Row],[State or      Country]])=2,NICAP[[#This Row],[State or      Country]]&lt;&gt;"UK"),"US","Other")</f>
        <v>Other</v>
      </c>
      <c r="F216" s="38">
        <v>1</v>
      </c>
      <c r="G216" s="37"/>
      <c r="H216" s="37"/>
      <c r="I216" s="37"/>
      <c r="J216" s="37"/>
      <c r="K216" s="37"/>
      <c r="L216" s="36" t="s">
        <v>10850</v>
      </c>
      <c r="M216" s="36" t="str">
        <f>IF(LEFT(NICAP[[#This Row],[Date]],1)=0,"Y","N")</f>
        <v>N</v>
      </c>
      <c r="N216" s="36"/>
      <c r="O216" s="36" t="str">
        <f>19&amp;LEFT(NICAP[[#This Row],[Date]],2)</f>
        <v>1943</v>
      </c>
      <c r="P216" s="36" t="str">
        <f>MID(NICAP[[#This Row],[Date]],3,2)</f>
        <v>Fa</v>
      </c>
      <c r="Q216" s="36" t="str">
        <f>RIGHT(NICAP[[#This Row],[Date]],2)</f>
        <v>ll</v>
      </c>
      <c r="R216" s="26" t="e">
        <f>DATE(NICAP[[#This Row],[Year]],NICAP[[#This Row],[Month]],NICAP[[#This Row],[Day]])</f>
        <v>#VALUE!</v>
      </c>
      <c r="S216" s="35" t="str">
        <f t="shared" si="6"/>
        <v/>
      </c>
      <c r="T216" s="24" t="str">
        <f t="shared" si="7"/>
        <v>Holland</v>
      </c>
    </row>
    <row r="217" spans="1:20" ht="42" customHeight="1" x14ac:dyDescent="0.2">
      <c r="A217" s="35">
        <v>208</v>
      </c>
      <c r="B217" s="67">
        <v>441000</v>
      </c>
      <c r="C217" s="50" t="s">
        <v>10849</v>
      </c>
      <c r="D217" s="50" t="s">
        <v>5104</v>
      </c>
      <c r="E217" s="50" t="str">
        <f>IF(AND(LEN(NICAP[[#This Row],[State or      Country]])=2,NICAP[[#This Row],[State or      Country]]&lt;&gt;"UK"),"US","Other")</f>
        <v>Other</v>
      </c>
      <c r="F217" s="49">
        <v>1</v>
      </c>
      <c r="G217" s="48"/>
      <c r="H217" s="48"/>
      <c r="I217" s="48"/>
      <c r="J217" s="48"/>
      <c r="K217" s="48"/>
      <c r="L217" s="42" t="s">
        <v>10848</v>
      </c>
      <c r="M217" s="42" t="str">
        <f>IF(LEFT(NICAP[[#This Row],[Date]],1)=0,"Y","N")</f>
        <v>N</v>
      </c>
      <c r="N217" s="42"/>
      <c r="O217" s="42" t="str">
        <f>19&amp;LEFT(NICAP[[#This Row],[Date]],2)</f>
        <v>1944</v>
      </c>
      <c r="P217" s="42" t="str">
        <f>MID(NICAP[[#This Row],[Date]],3,2)</f>
        <v>10</v>
      </c>
      <c r="Q217" s="42" t="str">
        <f>RIGHT(NICAP[[#This Row],[Date]],2)</f>
        <v>00</v>
      </c>
      <c r="R217" s="26">
        <f>DATE(NICAP[[#This Row],[Year]],NICAP[[#This Row],[Month]],NICAP[[#This Row],[Day]])</f>
        <v>16345</v>
      </c>
      <c r="S217" s="35" t="str">
        <f t="shared" si="6"/>
        <v/>
      </c>
      <c r="T217" s="24" t="str">
        <f t="shared" si="7"/>
        <v>Holland</v>
      </c>
    </row>
    <row r="218" spans="1:20" ht="72" customHeight="1" x14ac:dyDescent="0.2">
      <c r="A218" s="35">
        <v>209</v>
      </c>
      <c r="B218" s="67">
        <v>441010</v>
      </c>
      <c r="C218" s="50" t="s">
        <v>10847</v>
      </c>
      <c r="D218" s="50" t="s">
        <v>1805</v>
      </c>
      <c r="E218" s="50" t="str">
        <f>IF(AND(LEN(NICAP[[#This Row],[State or      Country]])=2,NICAP[[#This Row],[State or      Country]]&lt;&gt;"UK"),"US","Other")</f>
        <v>Other</v>
      </c>
      <c r="F218" s="49">
        <v>2</v>
      </c>
      <c r="G218" s="48"/>
      <c r="H218" s="48"/>
      <c r="I218" s="48"/>
      <c r="J218" s="48"/>
      <c r="K218" s="48"/>
      <c r="L218" s="36" t="s">
        <v>10846</v>
      </c>
      <c r="M218" s="36" t="str">
        <f>IF(LEFT(NICAP[[#This Row],[Date]],1)=0,"Y","N")</f>
        <v>N</v>
      </c>
      <c r="N218" s="36"/>
      <c r="O218" s="36" t="str">
        <f>19&amp;LEFT(NICAP[[#This Row],[Date]],2)</f>
        <v>1944</v>
      </c>
      <c r="P218" s="36" t="str">
        <f>MID(NICAP[[#This Row],[Date]],3,2)</f>
        <v>10</v>
      </c>
      <c r="Q218" s="36" t="str">
        <f>RIGHT(NICAP[[#This Row],[Date]],2)</f>
        <v>10</v>
      </c>
      <c r="R218" s="26">
        <f>DATE(NICAP[[#This Row],[Year]],NICAP[[#This Row],[Month]],NICAP[[#This Row],[Day]])</f>
        <v>16355</v>
      </c>
      <c r="S218" s="35" t="str">
        <f t="shared" si="6"/>
        <v/>
      </c>
      <c r="T218" s="24" t="str">
        <f t="shared" si="7"/>
        <v>Sweden</v>
      </c>
    </row>
    <row r="219" spans="1:20" ht="12.75" customHeight="1" x14ac:dyDescent="0.2">
      <c r="A219" s="35">
        <v>210</v>
      </c>
      <c r="B219" s="64">
        <v>441016</v>
      </c>
      <c r="C219" s="39" t="s">
        <v>10845</v>
      </c>
      <c r="D219" s="39" t="s">
        <v>2542</v>
      </c>
      <c r="E219" s="39" t="str">
        <f>IF(AND(LEN(NICAP[[#This Row],[State or      Country]])=2,NICAP[[#This Row],[State or      Country]]&lt;&gt;"UK"),"US","Other")</f>
        <v>Other</v>
      </c>
      <c r="F219" s="38">
        <v>1</v>
      </c>
      <c r="G219" s="37"/>
      <c r="H219" s="37"/>
      <c r="I219" s="37"/>
      <c r="J219" s="37"/>
      <c r="K219" s="37"/>
      <c r="L219" s="36" t="s">
        <v>10844</v>
      </c>
      <c r="M219" s="36" t="str">
        <f>IF(LEFT(NICAP[[#This Row],[Date]],1)=0,"Y","N")</f>
        <v>N</v>
      </c>
      <c r="N219" s="36"/>
      <c r="O219" s="36" t="str">
        <f>19&amp;LEFT(NICAP[[#This Row],[Date]],2)</f>
        <v>1944</v>
      </c>
      <c r="P219" s="36" t="str">
        <f>MID(NICAP[[#This Row],[Date]],3,2)</f>
        <v>10</v>
      </c>
      <c r="Q219" s="36" t="str">
        <f>RIGHT(NICAP[[#This Row],[Date]],2)</f>
        <v>16</v>
      </c>
      <c r="R219" s="26">
        <f>DATE(NICAP[[#This Row],[Year]],NICAP[[#This Row],[Month]],NICAP[[#This Row],[Day]])</f>
        <v>16361</v>
      </c>
      <c r="S219" s="35" t="str">
        <f t="shared" si="6"/>
        <v/>
      </c>
      <c r="T219" s="24" t="str">
        <f t="shared" si="7"/>
        <v>Taiwan</v>
      </c>
    </row>
    <row r="220" spans="1:20" ht="12.75" customHeight="1" x14ac:dyDescent="0.2">
      <c r="A220" s="35">
        <v>211</v>
      </c>
      <c r="B220" s="64">
        <v>441020</v>
      </c>
      <c r="C220" s="39" t="s">
        <v>10732</v>
      </c>
      <c r="D220" s="39" t="s">
        <v>1810</v>
      </c>
      <c r="E220" s="39" t="str">
        <f>IF(AND(LEN(NICAP[[#This Row],[State or      Country]])=2,NICAP[[#This Row],[State or      Country]]&lt;&gt;"UK"),"US","Other")</f>
        <v>Other</v>
      </c>
      <c r="F220" s="38">
        <v>1</v>
      </c>
      <c r="G220" s="37"/>
      <c r="H220" s="37"/>
      <c r="I220" s="37"/>
      <c r="J220" s="37"/>
      <c r="K220" s="37"/>
      <c r="L220" s="36" t="s">
        <v>10843</v>
      </c>
      <c r="M220" s="36" t="str">
        <f>IF(LEFT(NICAP[[#This Row],[Date]],1)=0,"Y","N")</f>
        <v>N</v>
      </c>
      <c r="N220" s="36"/>
      <c r="O220" s="36" t="str">
        <f>19&amp;LEFT(NICAP[[#This Row],[Date]],2)</f>
        <v>1944</v>
      </c>
      <c r="P220" s="36" t="str">
        <f>MID(NICAP[[#This Row],[Date]],3,2)</f>
        <v>10</v>
      </c>
      <c r="Q220" s="36" t="str">
        <f>RIGHT(NICAP[[#This Row],[Date]],2)</f>
        <v>20</v>
      </c>
      <c r="R220" s="26">
        <f>DATE(NICAP[[#This Row],[Year]],NICAP[[#This Row],[Month]],NICAP[[#This Row],[Day]])</f>
        <v>16365</v>
      </c>
      <c r="S220" s="35" t="str">
        <f t="shared" si="6"/>
        <v/>
      </c>
      <c r="T220" s="24" t="str">
        <f t="shared" si="7"/>
        <v>Italy</v>
      </c>
    </row>
    <row r="221" spans="1:20" ht="12.75" customHeight="1" x14ac:dyDescent="0.2">
      <c r="A221" s="35">
        <v>212</v>
      </c>
      <c r="B221" s="64">
        <v>441020</v>
      </c>
      <c r="C221" s="39" t="s">
        <v>10842</v>
      </c>
      <c r="D221" s="39" t="s">
        <v>1810</v>
      </c>
      <c r="E221" s="39" t="str">
        <f>IF(AND(LEN(NICAP[[#This Row],[State or      Country]])=2,NICAP[[#This Row],[State or      Country]]&lt;&gt;"UK"),"US","Other")</f>
        <v>Other</v>
      </c>
      <c r="F221" s="38">
        <v>1</v>
      </c>
      <c r="G221" s="37"/>
      <c r="H221" s="37"/>
      <c r="I221" s="37"/>
      <c r="J221" s="37"/>
      <c r="K221" s="37"/>
      <c r="L221" s="36" t="s">
        <v>10841</v>
      </c>
      <c r="M221" s="36" t="str">
        <f>IF(LEFT(NICAP[[#This Row],[Date]],1)=0,"Y","N")</f>
        <v>N</v>
      </c>
      <c r="N221" s="36"/>
      <c r="O221" s="36" t="str">
        <f>19&amp;LEFT(NICAP[[#This Row],[Date]],2)</f>
        <v>1944</v>
      </c>
      <c r="P221" s="36" t="str">
        <f>MID(NICAP[[#This Row],[Date]],3,2)</f>
        <v>10</v>
      </c>
      <c r="Q221" s="36" t="str">
        <f>RIGHT(NICAP[[#This Row],[Date]],2)</f>
        <v>20</v>
      </c>
      <c r="R221" s="26">
        <f>DATE(NICAP[[#This Row],[Year]],NICAP[[#This Row],[Month]],NICAP[[#This Row],[Day]])</f>
        <v>16365</v>
      </c>
      <c r="S221" s="35" t="str">
        <f t="shared" si="6"/>
        <v/>
      </c>
      <c r="T221" s="24" t="str">
        <f t="shared" si="7"/>
        <v>Italy</v>
      </c>
    </row>
    <row r="222" spans="1:20" ht="12.75" customHeight="1" x14ac:dyDescent="0.2">
      <c r="A222" s="35">
        <v>213</v>
      </c>
      <c r="B222" s="64">
        <v>441025</v>
      </c>
      <c r="C222" s="39" t="s">
        <v>10840</v>
      </c>
      <c r="D222" s="39" t="s">
        <v>1956</v>
      </c>
      <c r="E222" s="39" t="str">
        <f>IF(AND(LEN(NICAP[[#This Row],[State or      Country]])=2,NICAP[[#This Row],[State or      Country]]&lt;&gt;"UK"),"US","Other")</f>
        <v>Other</v>
      </c>
      <c r="F222" s="38">
        <v>1</v>
      </c>
      <c r="G222" s="37"/>
      <c r="H222" s="37"/>
      <c r="I222" s="37"/>
      <c r="J222" s="37"/>
      <c r="K222" s="37"/>
      <c r="L222" s="36" t="s">
        <v>10839</v>
      </c>
      <c r="M222" s="36" t="str">
        <f>IF(LEFT(NICAP[[#This Row],[Date]],1)=0,"Y","N")</f>
        <v>N</v>
      </c>
      <c r="N222" s="36"/>
      <c r="O222" s="36" t="str">
        <f>19&amp;LEFT(NICAP[[#This Row],[Date]],2)</f>
        <v>1944</v>
      </c>
      <c r="P222" s="36" t="str">
        <f>MID(NICAP[[#This Row],[Date]],3,2)</f>
        <v>10</v>
      </c>
      <c r="Q222" s="36" t="str">
        <f>RIGHT(NICAP[[#This Row],[Date]],2)</f>
        <v>25</v>
      </c>
      <c r="R222" s="26">
        <f>DATE(NICAP[[#This Row],[Year]],NICAP[[#This Row],[Month]],NICAP[[#This Row],[Day]])</f>
        <v>16370</v>
      </c>
      <c r="S222" s="35" t="str">
        <f t="shared" si="6"/>
        <v/>
      </c>
      <c r="T222" s="24" t="str">
        <f t="shared" si="7"/>
        <v>Japan</v>
      </c>
    </row>
    <row r="223" spans="1:20" ht="27" customHeight="1" x14ac:dyDescent="0.2">
      <c r="A223" s="35">
        <v>214</v>
      </c>
      <c r="B223" s="66">
        <v>441029</v>
      </c>
      <c r="C223" s="44" t="s">
        <v>10390</v>
      </c>
      <c r="D223" s="44" t="s">
        <v>2422</v>
      </c>
      <c r="E223" s="44" t="str">
        <f>IF(AND(LEN(NICAP[[#This Row],[State or      Country]])=2,NICAP[[#This Row],[State or      Country]]&lt;&gt;"UK"),"US","Other")</f>
        <v>Other</v>
      </c>
      <c r="F223" s="43">
        <v>1</v>
      </c>
      <c r="G223" s="41"/>
      <c r="H223" s="41"/>
      <c r="I223" s="41"/>
      <c r="J223" s="41"/>
      <c r="K223" s="41"/>
      <c r="L223" s="42" t="s">
        <v>10838</v>
      </c>
      <c r="M223" s="42" t="str">
        <f>IF(LEFT(NICAP[[#This Row],[Date]],1)=0,"Y","N")</f>
        <v>N</v>
      </c>
      <c r="N223" s="42"/>
      <c r="O223" s="42" t="str">
        <f>19&amp;LEFT(NICAP[[#This Row],[Date]],2)</f>
        <v>1944</v>
      </c>
      <c r="P223" s="42" t="str">
        <f>MID(NICAP[[#This Row],[Date]],3,2)</f>
        <v>10</v>
      </c>
      <c r="Q223" s="42" t="str">
        <f>RIGHT(NICAP[[#This Row],[Date]],2)</f>
        <v>29</v>
      </c>
      <c r="R223" s="26">
        <f>DATE(NICAP[[#This Row],[Year]],NICAP[[#This Row],[Month]],NICAP[[#This Row],[Day]])</f>
        <v>16374</v>
      </c>
      <c r="S223" s="35" t="str">
        <f t="shared" si="6"/>
        <v/>
      </c>
      <c r="T223" s="24" t="str">
        <f t="shared" si="7"/>
        <v>Germany</v>
      </c>
    </row>
    <row r="224" spans="1:20" ht="12.75" customHeight="1" x14ac:dyDescent="0.2">
      <c r="A224" s="35">
        <v>215</v>
      </c>
      <c r="B224" s="82" t="s">
        <v>10837</v>
      </c>
      <c r="C224" s="39" t="s">
        <v>10836</v>
      </c>
      <c r="D224" s="39" t="s">
        <v>2422</v>
      </c>
      <c r="E224" s="39" t="str">
        <f>IF(AND(LEN(NICAP[[#This Row],[State or      Country]])=2,NICAP[[#This Row],[State or      Country]]&lt;&gt;"UK"),"US","Other")</f>
        <v>Other</v>
      </c>
      <c r="F224" s="38">
        <v>1</v>
      </c>
      <c r="G224" s="37"/>
      <c r="H224" s="37"/>
      <c r="I224" s="37"/>
      <c r="J224" s="37"/>
      <c r="K224" s="37"/>
      <c r="L224" s="36" t="s">
        <v>10835</v>
      </c>
      <c r="M224" s="36" t="str">
        <f>IF(LEFT(NICAP[[#This Row],[Date]],1)=0,"Y","N")</f>
        <v>N</v>
      </c>
      <c r="N224" s="36"/>
      <c r="O224" s="36" t="str">
        <f>19&amp;LEFT(NICAP[[#This Row],[Date]],2)</f>
        <v>1944</v>
      </c>
      <c r="P224" s="36" t="str">
        <f>MID(NICAP[[#This Row],[Date]],3,2)</f>
        <v>10</v>
      </c>
      <c r="Q224" s="36" t="str">
        <f>RIGHT(NICAP[[#This Row],[Date]],2)</f>
        <v>31</v>
      </c>
      <c r="R224" s="26">
        <f>DATE(NICAP[[#This Row],[Year]],NICAP[[#This Row],[Month]],NICAP[[#This Row],[Day]])</f>
        <v>16376</v>
      </c>
      <c r="S224" s="35" t="str">
        <f t="shared" si="6"/>
        <v/>
      </c>
      <c r="T224" s="24" t="str">
        <f t="shared" si="7"/>
        <v>Germany</v>
      </c>
    </row>
    <row r="225" spans="1:20" ht="27.75" customHeight="1" x14ac:dyDescent="0.2">
      <c r="A225" s="35">
        <v>216</v>
      </c>
      <c r="B225" s="66">
        <v>441100</v>
      </c>
      <c r="C225" s="44" t="s">
        <v>1980</v>
      </c>
      <c r="D225" s="44" t="s">
        <v>1813</v>
      </c>
      <c r="E225" s="44" t="str">
        <f>IF(AND(LEN(NICAP[[#This Row],[State or      Country]])=2,NICAP[[#This Row],[State or      Country]]&lt;&gt;"UK"),"US","Other")</f>
        <v>Other</v>
      </c>
      <c r="F225" s="43">
        <v>11</v>
      </c>
      <c r="G225" s="41"/>
      <c r="H225" s="41"/>
      <c r="I225" s="41"/>
      <c r="J225" s="41"/>
      <c r="K225" s="41"/>
      <c r="L225" s="42" t="s">
        <v>10834</v>
      </c>
      <c r="M225" s="42" t="str">
        <f>IF(LEFT(NICAP[[#This Row],[Date]],1)=0,"Y","N")</f>
        <v>N</v>
      </c>
      <c r="N225" s="42"/>
      <c r="O225" s="42" t="str">
        <f>19&amp;LEFT(NICAP[[#This Row],[Date]],2)</f>
        <v>1944</v>
      </c>
      <c r="P225" s="42" t="str">
        <f>MID(NICAP[[#This Row],[Date]],3,2)</f>
        <v>11</v>
      </c>
      <c r="Q225" s="42" t="str">
        <f>RIGHT(NICAP[[#This Row],[Date]],2)</f>
        <v>00</v>
      </c>
      <c r="R225" s="26">
        <f>DATE(NICAP[[#This Row],[Year]],NICAP[[#This Row],[Month]],NICAP[[#This Row],[Day]])</f>
        <v>16376</v>
      </c>
      <c r="S225" s="35" t="str">
        <f t="shared" si="6"/>
        <v/>
      </c>
      <c r="T225" s="24" t="str">
        <f t="shared" si="7"/>
        <v>France</v>
      </c>
    </row>
    <row r="226" spans="1:20" ht="12.75" customHeight="1" x14ac:dyDescent="0.2">
      <c r="A226" s="35">
        <v>217</v>
      </c>
      <c r="B226" s="64">
        <v>441105</v>
      </c>
      <c r="C226" s="39" t="s">
        <v>10833</v>
      </c>
      <c r="D226" s="39" t="s">
        <v>10832</v>
      </c>
      <c r="E226" s="39" t="str">
        <f>IF(AND(LEN(NICAP[[#This Row],[State or      Country]])=2,NICAP[[#This Row],[State or      Country]]&lt;&gt;"UK"),"US","Other")</f>
        <v>Other</v>
      </c>
      <c r="F226" s="38">
        <v>1</v>
      </c>
      <c r="G226" s="37"/>
      <c r="H226" s="37"/>
      <c r="I226" s="37"/>
      <c r="J226" s="37"/>
      <c r="K226" s="37"/>
      <c r="L226" s="36" t="s">
        <v>10831</v>
      </c>
      <c r="M226" s="36" t="str">
        <f>IF(LEFT(NICAP[[#This Row],[Date]],1)=0,"Y","N")</f>
        <v>N</v>
      </c>
      <c r="N226" s="36"/>
      <c r="O226" s="36" t="str">
        <f>19&amp;LEFT(NICAP[[#This Row],[Date]],2)</f>
        <v>1944</v>
      </c>
      <c r="P226" s="36" t="str">
        <f>MID(NICAP[[#This Row],[Date]],3,2)</f>
        <v>11</v>
      </c>
      <c r="Q226" s="36" t="str">
        <f>RIGHT(NICAP[[#This Row],[Date]],2)</f>
        <v>05</v>
      </c>
      <c r="R226" s="26">
        <f>DATE(NICAP[[#This Row],[Year]],NICAP[[#This Row],[Month]],NICAP[[#This Row],[Day]])</f>
        <v>16381</v>
      </c>
      <c r="S226" s="35" t="str">
        <f t="shared" si="6"/>
        <v/>
      </c>
      <c r="T226" s="24" t="str">
        <f t="shared" si="7"/>
        <v>Malaya</v>
      </c>
    </row>
    <row r="227" spans="1:20" ht="27" customHeight="1" x14ac:dyDescent="0.2">
      <c r="A227" s="35">
        <v>218</v>
      </c>
      <c r="B227" s="83" t="s">
        <v>10830</v>
      </c>
      <c r="C227" s="44" t="s">
        <v>10829</v>
      </c>
      <c r="D227" s="44" t="s">
        <v>2422</v>
      </c>
      <c r="E227" s="44" t="str">
        <f>IF(AND(LEN(NICAP[[#This Row],[State or      Country]])=2,NICAP[[#This Row],[State or      Country]]&lt;&gt;"UK"),"US","Other")</f>
        <v>Other</v>
      </c>
      <c r="F227" s="43">
        <v>1</v>
      </c>
      <c r="G227" s="41"/>
      <c r="H227" s="41"/>
      <c r="I227" s="41"/>
      <c r="J227" s="41"/>
      <c r="K227" s="41"/>
      <c r="L227" s="42" t="s">
        <v>10828</v>
      </c>
      <c r="M227" s="42" t="str">
        <f>IF(LEFT(NICAP[[#This Row],[Date]],1)=0,"Y","N")</f>
        <v>N</v>
      </c>
      <c r="N227" s="42"/>
      <c r="O227" s="42" t="str">
        <f>19&amp;LEFT(NICAP[[#This Row],[Date]],2)</f>
        <v>1944</v>
      </c>
      <c r="P227" s="42" t="str">
        <f>MID(NICAP[[#This Row],[Date]],3,2)</f>
        <v>11</v>
      </c>
      <c r="Q227" s="42" t="str">
        <f>RIGHT(NICAP[[#This Row],[Date]],2)</f>
        <v>06</v>
      </c>
      <c r="R227" s="26">
        <f>DATE(NICAP[[#This Row],[Year]],NICAP[[#This Row],[Month]],NICAP[[#This Row],[Day]])</f>
        <v>16382</v>
      </c>
      <c r="S227" s="35" t="str">
        <f t="shared" si="6"/>
        <v/>
      </c>
      <c r="T227" s="24" t="str">
        <f t="shared" si="7"/>
        <v>Germany</v>
      </c>
    </row>
    <row r="228" spans="1:20" ht="42.75" customHeight="1" x14ac:dyDescent="0.2">
      <c r="A228" s="35">
        <v>219</v>
      </c>
      <c r="B228" s="67">
        <v>441122</v>
      </c>
      <c r="C228" s="50" t="s">
        <v>1980</v>
      </c>
      <c r="D228" s="50" t="s">
        <v>2422</v>
      </c>
      <c r="E228" s="50" t="str">
        <f>IF(AND(LEN(NICAP[[#This Row],[State or      Country]])=2,NICAP[[#This Row],[State or      Country]]&lt;&gt;"UK"),"US","Other")</f>
        <v>Other</v>
      </c>
      <c r="F228" s="49">
        <v>1</v>
      </c>
      <c r="G228" s="48"/>
      <c r="H228" s="48"/>
      <c r="I228" s="48"/>
      <c r="J228" s="48"/>
      <c r="K228" s="48"/>
      <c r="L228" s="36" t="s">
        <v>10827</v>
      </c>
      <c r="M228" s="36" t="str">
        <f>IF(LEFT(NICAP[[#This Row],[Date]],1)=0,"Y","N")</f>
        <v>N</v>
      </c>
      <c r="N228" s="36"/>
      <c r="O228" s="36" t="str">
        <f>19&amp;LEFT(NICAP[[#This Row],[Date]],2)</f>
        <v>1944</v>
      </c>
      <c r="P228" s="36" t="str">
        <f>MID(NICAP[[#This Row],[Date]],3,2)</f>
        <v>11</v>
      </c>
      <c r="Q228" s="36" t="str">
        <f>RIGHT(NICAP[[#This Row],[Date]],2)</f>
        <v>22</v>
      </c>
      <c r="R228" s="26">
        <f>DATE(NICAP[[#This Row],[Year]],NICAP[[#This Row],[Month]],NICAP[[#This Row],[Day]])</f>
        <v>16398</v>
      </c>
      <c r="S228" s="35" t="str">
        <f t="shared" si="6"/>
        <v/>
      </c>
      <c r="T228" s="24" t="str">
        <f t="shared" si="7"/>
        <v>Germany</v>
      </c>
    </row>
    <row r="229" spans="1:20" ht="27.75" customHeight="1" x14ac:dyDescent="0.2">
      <c r="A229" s="35">
        <v>220</v>
      </c>
      <c r="B229" s="66">
        <v>441124</v>
      </c>
      <c r="C229" s="44" t="s">
        <v>1980</v>
      </c>
      <c r="D229" s="44" t="s">
        <v>1810</v>
      </c>
      <c r="E229" s="44" t="str">
        <f>IF(AND(LEN(NICAP[[#This Row],[State or      Country]])=2,NICAP[[#This Row],[State or      Country]]&lt;&gt;"UK"),"US","Other")</f>
        <v>Other</v>
      </c>
      <c r="F229" s="43">
        <v>5</v>
      </c>
      <c r="G229" s="41"/>
      <c r="H229" s="41"/>
      <c r="I229" s="41"/>
      <c r="J229" s="41"/>
      <c r="K229" s="41"/>
      <c r="L229" s="42" t="s">
        <v>10826</v>
      </c>
      <c r="M229" s="42" t="str">
        <f>IF(LEFT(NICAP[[#This Row],[Date]],1)=0,"Y","N")</f>
        <v>N</v>
      </c>
      <c r="N229" s="42"/>
      <c r="O229" s="42" t="str">
        <f>19&amp;LEFT(NICAP[[#This Row],[Date]],2)</f>
        <v>1944</v>
      </c>
      <c r="P229" s="42" t="str">
        <f>MID(NICAP[[#This Row],[Date]],3,2)</f>
        <v>11</v>
      </c>
      <c r="Q229" s="42" t="str">
        <f>RIGHT(NICAP[[#This Row],[Date]],2)</f>
        <v>24</v>
      </c>
      <c r="R229" s="26">
        <f>DATE(NICAP[[#This Row],[Year]],NICAP[[#This Row],[Month]],NICAP[[#This Row],[Day]])</f>
        <v>16400</v>
      </c>
      <c r="S229" s="35" t="str">
        <f t="shared" si="6"/>
        <v/>
      </c>
      <c r="T229" s="24" t="str">
        <f t="shared" si="7"/>
        <v>Italy</v>
      </c>
    </row>
    <row r="230" spans="1:20" ht="12.75" customHeight="1" x14ac:dyDescent="0.2">
      <c r="A230" s="35">
        <v>221</v>
      </c>
      <c r="B230" s="64">
        <v>441126</v>
      </c>
      <c r="C230" s="39" t="s">
        <v>10825</v>
      </c>
      <c r="D230" s="39" t="s">
        <v>2422</v>
      </c>
      <c r="E230" s="39" t="str">
        <f>IF(AND(LEN(NICAP[[#This Row],[State or      Country]])=2,NICAP[[#This Row],[State or      Country]]&lt;&gt;"UK"),"US","Other")</f>
        <v>Other</v>
      </c>
      <c r="F230" s="38">
        <v>1</v>
      </c>
      <c r="G230" s="37"/>
      <c r="H230" s="37"/>
      <c r="I230" s="37"/>
      <c r="J230" s="37"/>
      <c r="K230" s="37"/>
      <c r="L230" s="36" t="s">
        <v>10824</v>
      </c>
      <c r="M230" s="36" t="str">
        <f>IF(LEFT(NICAP[[#This Row],[Date]],1)=0,"Y","N")</f>
        <v>N</v>
      </c>
      <c r="N230" s="36"/>
      <c r="O230" s="36" t="str">
        <f>19&amp;LEFT(NICAP[[#This Row],[Date]],2)</f>
        <v>1944</v>
      </c>
      <c r="P230" s="36" t="str">
        <f>MID(NICAP[[#This Row],[Date]],3,2)</f>
        <v>11</v>
      </c>
      <c r="Q230" s="36" t="str">
        <f>RIGHT(NICAP[[#This Row],[Date]],2)</f>
        <v>26</v>
      </c>
      <c r="R230" s="26">
        <f>DATE(NICAP[[#This Row],[Year]],NICAP[[#This Row],[Month]],NICAP[[#This Row],[Day]])</f>
        <v>16402</v>
      </c>
      <c r="S230" s="35" t="str">
        <f t="shared" si="6"/>
        <v/>
      </c>
      <c r="T230" s="24" t="str">
        <f t="shared" si="7"/>
        <v>Germany</v>
      </c>
    </row>
    <row r="231" spans="1:20" ht="27" customHeight="1" x14ac:dyDescent="0.2">
      <c r="A231" s="35">
        <v>222</v>
      </c>
      <c r="B231" s="83" t="s">
        <v>10821</v>
      </c>
      <c r="C231" s="44" t="s">
        <v>10823</v>
      </c>
      <c r="D231" s="44" t="s">
        <v>2422</v>
      </c>
      <c r="E231" s="44" t="str">
        <f>IF(AND(LEN(NICAP[[#This Row],[State or      Country]])=2,NICAP[[#This Row],[State or      Country]]&lt;&gt;"UK"),"US","Other")</f>
        <v>Other</v>
      </c>
      <c r="F231" s="43">
        <v>1</v>
      </c>
      <c r="G231" s="41"/>
      <c r="H231" s="41"/>
      <c r="I231" s="41"/>
      <c r="J231" s="41"/>
      <c r="K231" s="41"/>
      <c r="L231" s="42" t="s">
        <v>10822</v>
      </c>
      <c r="M231" s="42" t="str">
        <f>IF(LEFT(NICAP[[#This Row],[Date]],1)=0,"Y","N")</f>
        <v>N</v>
      </c>
      <c r="N231" s="42"/>
      <c r="O231" s="42" t="str">
        <f>19&amp;LEFT(NICAP[[#This Row],[Date]],2)</f>
        <v>1944</v>
      </c>
      <c r="P231" s="42" t="str">
        <f>MID(NICAP[[#This Row],[Date]],3,2)</f>
        <v>10</v>
      </c>
      <c r="Q231" s="42" t="str">
        <f>RIGHT(NICAP[[#This Row],[Date]],2)</f>
        <v>te</v>
      </c>
      <c r="R231" s="26" t="e">
        <f>DATE(NICAP[[#This Row],[Year]],NICAP[[#This Row],[Month]],NICAP[[#This Row],[Day]])</f>
        <v>#VALUE!</v>
      </c>
      <c r="S231" s="35" t="str">
        <f t="shared" si="6"/>
        <v/>
      </c>
      <c r="T231" s="24" t="str">
        <f t="shared" si="7"/>
        <v>Germany</v>
      </c>
    </row>
    <row r="232" spans="1:20" ht="12.75" customHeight="1" x14ac:dyDescent="0.2">
      <c r="A232" s="35">
        <v>223</v>
      </c>
      <c r="B232" s="82" t="s">
        <v>10821</v>
      </c>
      <c r="C232" s="39" t="s">
        <v>10820</v>
      </c>
      <c r="D232" s="39" t="s">
        <v>2842</v>
      </c>
      <c r="E232" s="39" t="str">
        <f>IF(AND(LEN(NICAP[[#This Row],[State or      Country]])=2,NICAP[[#This Row],[State or      Country]]&lt;&gt;"UK"),"US","Other")</f>
        <v>Other</v>
      </c>
      <c r="F232" s="38">
        <v>1</v>
      </c>
      <c r="G232" s="37"/>
      <c r="H232" s="37"/>
      <c r="I232" s="37"/>
      <c r="J232" s="37"/>
      <c r="K232" s="37"/>
      <c r="L232" s="36" t="s">
        <v>10819</v>
      </c>
      <c r="M232" s="36" t="str">
        <f>IF(LEFT(NICAP[[#This Row],[Date]],1)=0,"Y","N")</f>
        <v>N</v>
      </c>
      <c r="N232" s="36"/>
      <c r="O232" s="36" t="str">
        <f>19&amp;LEFT(NICAP[[#This Row],[Date]],2)</f>
        <v>1944</v>
      </c>
      <c r="P232" s="36" t="str">
        <f>MID(NICAP[[#This Row],[Date]],3,2)</f>
        <v>10</v>
      </c>
      <c r="Q232" s="36" t="str">
        <f>RIGHT(NICAP[[#This Row],[Date]],2)</f>
        <v>te</v>
      </c>
      <c r="R232" s="26" t="e">
        <f>DATE(NICAP[[#This Row],[Year]],NICAP[[#This Row],[Month]],NICAP[[#This Row],[Day]])</f>
        <v>#VALUE!</v>
      </c>
      <c r="S232" s="35" t="str">
        <f t="shared" si="6"/>
        <v/>
      </c>
      <c r="T232" s="24" t="str">
        <f t="shared" si="7"/>
        <v>Philippines</v>
      </c>
    </row>
    <row r="233" spans="1:20" ht="41.25" customHeight="1" x14ac:dyDescent="0.2">
      <c r="A233" s="35">
        <v>224</v>
      </c>
      <c r="B233" s="67">
        <v>441200</v>
      </c>
      <c r="C233" s="50" t="s">
        <v>3161</v>
      </c>
      <c r="D233" s="50" t="s">
        <v>3161</v>
      </c>
      <c r="E233" s="50" t="str">
        <f>IF(AND(LEN(NICAP[[#This Row],[State or      Country]])=2,NICAP[[#This Row],[State or      Country]]&lt;&gt;"UK"),"US","Other")</f>
        <v>Other</v>
      </c>
      <c r="F233" s="49">
        <v>11</v>
      </c>
      <c r="G233" s="48"/>
      <c r="H233" s="48"/>
      <c r="I233" s="48"/>
      <c r="J233" s="48"/>
      <c r="K233" s="48"/>
      <c r="L233" s="36" t="s">
        <v>10818</v>
      </c>
      <c r="M233" s="36" t="str">
        <f>IF(LEFT(NICAP[[#This Row],[Date]],1)=0,"Y","N")</f>
        <v>N</v>
      </c>
      <c r="N233" s="36"/>
      <c r="O233" s="36" t="str">
        <f>19&amp;LEFT(NICAP[[#This Row],[Date]],2)</f>
        <v>1944</v>
      </c>
      <c r="P233" s="36" t="str">
        <f>MID(NICAP[[#This Row],[Date]],3,2)</f>
        <v>12</v>
      </c>
      <c r="Q233" s="36" t="str">
        <f>RIGHT(NICAP[[#This Row],[Date]],2)</f>
        <v>00</v>
      </c>
      <c r="R233" s="26">
        <f>DATE(NICAP[[#This Row],[Year]],NICAP[[#This Row],[Month]],NICAP[[#This Row],[Day]])</f>
        <v>16406</v>
      </c>
      <c r="S233" s="35" t="str">
        <f t="shared" si="6"/>
        <v/>
      </c>
      <c r="T233" s="24" t="str">
        <f t="shared" si="7"/>
        <v>Austria</v>
      </c>
    </row>
    <row r="234" spans="1:20" ht="27.75" customHeight="1" x14ac:dyDescent="0.2">
      <c r="A234" s="35">
        <v>225</v>
      </c>
      <c r="B234" s="66">
        <v>441200</v>
      </c>
      <c r="C234" s="44" t="s">
        <v>10817</v>
      </c>
      <c r="D234" s="44" t="s">
        <v>2422</v>
      </c>
      <c r="E234" s="44" t="str">
        <f>IF(AND(LEN(NICAP[[#This Row],[State or      Country]])=2,NICAP[[#This Row],[State or      Country]]&lt;&gt;"UK"),"US","Other")</f>
        <v>Other</v>
      </c>
      <c r="F234" s="43">
        <v>1</v>
      </c>
      <c r="G234" s="41"/>
      <c r="H234" s="41"/>
      <c r="I234" s="41"/>
      <c r="J234" s="41"/>
      <c r="K234" s="41"/>
      <c r="L234" s="59" t="s">
        <v>10816</v>
      </c>
      <c r="M234" s="59" t="str">
        <f>IF(LEFT(NICAP[[#This Row],[Date]],1)=0,"Y","N")</f>
        <v>N</v>
      </c>
      <c r="N234" s="59"/>
      <c r="O234" s="59" t="str">
        <f>19&amp;LEFT(NICAP[[#This Row],[Date]],2)</f>
        <v>1944</v>
      </c>
      <c r="P234" s="59" t="str">
        <f>MID(NICAP[[#This Row],[Date]],3,2)</f>
        <v>12</v>
      </c>
      <c r="Q234" s="59" t="str">
        <f>RIGHT(NICAP[[#This Row],[Date]],2)</f>
        <v>00</v>
      </c>
      <c r="R234" s="26">
        <f>DATE(NICAP[[#This Row],[Year]],NICAP[[#This Row],[Month]],NICAP[[#This Row],[Day]])</f>
        <v>16406</v>
      </c>
      <c r="S234" s="35" t="str">
        <f t="shared" si="6"/>
        <v/>
      </c>
      <c r="T234" s="24" t="str">
        <f t="shared" si="7"/>
        <v>Germany</v>
      </c>
    </row>
    <row r="235" spans="1:20" ht="27.75" customHeight="1" x14ac:dyDescent="0.2">
      <c r="A235" s="35">
        <v>226</v>
      </c>
      <c r="B235" s="66">
        <v>441202</v>
      </c>
      <c r="C235" s="44" t="s">
        <v>10815</v>
      </c>
      <c r="D235" s="44" t="s">
        <v>1810</v>
      </c>
      <c r="E235" s="44" t="str">
        <f>IF(AND(LEN(NICAP[[#This Row],[State or      Country]])=2,NICAP[[#This Row],[State or      Country]]&lt;&gt;"UK"),"US","Other")</f>
        <v>Other</v>
      </c>
      <c r="F235" s="43">
        <v>1</v>
      </c>
      <c r="G235" s="41"/>
      <c r="H235" s="41"/>
      <c r="I235" s="41"/>
      <c r="J235" s="41"/>
      <c r="K235" s="41"/>
      <c r="L235" s="59" t="s">
        <v>10814</v>
      </c>
      <c r="M235" s="59" t="str">
        <f>IF(LEFT(NICAP[[#This Row],[Date]],1)=0,"Y","N")</f>
        <v>N</v>
      </c>
      <c r="N235" s="59"/>
      <c r="O235" s="59" t="str">
        <f>19&amp;LEFT(NICAP[[#This Row],[Date]],2)</f>
        <v>1944</v>
      </c>
      <c r="P235" s="59" t="str">
        <f>MID(NICAP[[#This Row],[Date]],3,2)</f>
        <v>12</v>
      </c>
      <c r="Q235" s="59" t="str">
        <f>RIGHT(NICAP[[#This Row],[Date]],2)</f>
        <v>02</v>
      </c>
      <c r="R235" s="26">
        <f>DATE(NICAP[[#This Row],[Year]],NICAP[[#This Row],[Month]],NICAP[[#This Row],[Day]])</f>
        <v>16408</v>
      </c>
      <c r="S235" s="35" t="str">
        <f t="shared" si="6"/>
        <v/>
      </c>
      <c r="T235" s="24" t="str">
        <f t="shared" si="7"/>
        <v>Italy</v>
      </c>
    </row>
    <row r="236" spans="1:20" ht="27" customHeight="1" x14ac:dyDescent="0.2">
      <c r="A236" s="35">
        <v>227</v>
      </c>
      <c r="B236" s="66">
        <v>441205</v>
      </c>
      <c r="C236" s="44" t="s">
        <v>10813</v>
      </c>
      <c r="D236" s="44" t="s">
        <v>2422</v>
      </c>
      <c r="E236" s="44" t="str">
        <f>IF(AND(LEN(NICAP[[#This Row],[State or      Country]])=2,NICAP[[#This Row],[State or      Country]]&lt;&gt;"UK"),"US","Other")</f>
        <v>Other</v>
      </c>
      <c r="F236" s="43">
        <v>1</v>
      </c>
      <c r="G236" s="41"/>
      <c r="H236" s="41"/>
      <c r="I236" s="41"/>
      <c r="J236" s="41"/>
      <c r="K236" s="41"/>
      <c r="L236" s="59" t="s">
        <v>10812</v>
      </c>
      <c r="M236" s="59" t="str">
        <f>IF(LEFT(NICAP[[#This Row],[Date]],1)=0,"Y","N")</f>
        <v>N</v>
      </c>
      <c r="N236" s="59"/>
      <c r="O236" s="59" t="str">
        <f>19&amp;LEFT(NICAP[[#This Row],[Date]],2)</f>
        <v>1944</v>
      </c>
      <c r="P236" s="59" t="str">
        <f>MID(NICAP[[#This Row],[Date]],3,2)</f>
        <v>12</v>
      </c>
      <c r="Q236" s="59" t="str">
        <f>RIGHT(NICAP[[#This Row],[Date]],2)</f>
        <v>05</v>
      </c>
      <c r="R236" s="26">
        <f>DATE(NICAP[[#This Row],[Year]],NICAP[[#This Row],[Month]],NICAP[[#This Row],[Day]])</f>
        <v>16411</v>
      </c>
      <c r="S236" s="35" t="str">
        <f t="shared" si="6"/>
        <v/>
      </c>
      <c r="T236" s="24" t="str">
        <f t="shared" si="7"/>
        <v>Germany</v>
      </c>
    </row>
    <row r="237" spans="1:20" ht="27" customHeight="1" x14ac:dyDescent="0.2">
      <c r="A237" s="35">
        <v>228</v>
      </c>
      <c r="B237" s="83" t="s">
        <v>10811</v>
      </c>
      <c r="C237" s="44" t="s">
        <v>10810</v>
      </c>
      <c r="D237" s="44" t="s">
        <v>2422</v>
      </c>
      <c r="E237" s="44" t="str">
        <f>IF(AND(LEN(NICAP[[#This Row],[State or      Country]])=2,NICAP[[#This Row],[State or      Country]]&lt;&gt;"UK"),"US","Other")</f>
        <v>Other</v>
      </c>
      <c r="F237" s="43">
        <v>1</v>
      </c>
      <c r="G237" s="41"/>
      <c r="H237" s="41"/>
      <c r="I237" s="41"/>
      <c r="J237" s="41"/>
      <c r="K237" s="41"/>
      <c r="L237" s="42" t="s">
        <v>10809</v>
      </c>
      <c r="M237" s="42" t="str">
        <f>IF(LEFT(NICAP[[#This Row],[Date]],1)=0,"Y","N")</f>
        <v>N</v>
      </c>
      <c r="N237" s="42"/>
      <c r="O237" s="42" t="str">
        <f>19&amp;LEFT(NICAP[[#This Row],[Date]],2)</f>
        <v>1944</v>
      </c>
      <c r="P237" s="42" t="str">
        <f>MID(NICAP[[#This Row],[Date]],3,2)</f>
        <v>12</v>
      </c>
      <c r="Q237" s="42" t="str">
        <f>RIGHT(NICAP[[#This Row],[Date]],2)</f>
        <v>15</v>
      </c>
      <c r="R237" s="26">
        <f>DATE(NICAP[[#This Row],[Year]],NICAP[[#This Row],[Month]],NICAP[[#This Row],[Day]])</f>
        <v>16421</v>
      </c>
      <c r="S237" s="35" t="str">
        <f t="shared" si="6"/>
        <v/>
      </c>
      <c r="T237" s="24" t="str">
        <f t="shared" si="7"/>
        <v>Germany</v>
      </c>
    </row>
    <row r="238" spans="1:20" ht="27" customHeight="1" x14ac:dyDescent="0.2">
      <c r="A238" s="35">
        <v>229</v>
      </c>
      <c r="B238" s="83" t="s">
        <v>10808</v>
      </c>
      <c r="C238" s="44" t="s">
        <v>1980</v>
      </c>
      <c r="D238" s="44" t="s">
        <v>2422</v>
      </c>
      <c r="E238" s="44" t="str">
        <f>IF(AND(LEN(NICAP[[#This Row],[State or      Country]])=2,NICAP[[#This Row],[State or      Country]]&lt;&gt;"UK"),"US","Other")</f>
        <v>Other</v>
      </c>
      <c r="F238" s="43">
        <v>1</v>
      </c>
      <c r="G238" s="41"/>
      <c r="H238" s="41"/>
      <c r="I238" s="41"/>
      <c r="J238" s="41"/>
      <c r="K238" s="41"/>
      <c r="L238" s="42" t="s">
        <v>10807</v>
      </c>
      <c r="M238" s="42" t="str">
        <f>IF(LEFT(NICAP[[#This Row],[Date]],1)=0,"Y","N")</f>
        <v>N</v>
      </c>
      <c r="N238" s="42"/>
      <c r="O238" s="42" t="str">
        <f>19&amp;LEFT(NICAP[[#This Row],[Date]],2)</f>
        <v>1944</v>
      </c>
      <c r="P238" s="42" t="str">
        <f>MID(NICAP[[#This Row],[Date]],3,2)</f>
        <v>12</v>
      </c>
      <c r="Q238" s="42" t="str">
        <f>RIGHT(NICAP[[#This Row],[Date]],2)</f>
        <v>24</v>
      </c>
      <c r="R238" s="26">
        <f>DATE(NICAP[[#This Row],[Year]],NICAP[[#This Row],[Month]],NICAP[[#This Row],[Day]])</f>
        <v>16430</v>
      </c>
      <c r="S238" s="35" t="str">
        <f t="shared" si="6"/>
        <v/>
      </c>
      <c r="T238" s="24" t="str">
        <f t="shared" si="7"/>
        <v>Germany</v>
      </c>
    </row>
    <row r="239" spans="1:20" ht="12.75" customHeight="1" x14ac:dyDescent="0.2">
      <c r="A239" s="35">
        <v>230</v>
      </c>
      <c r="B239" s="64">
        <v>441217</v>
      </c>
      <c r="C239" s="39" t="s">
        <v>10806</v>
      </c>
      <c r="D239" s="39" t="s">
        <v>2422</v>
      </c>
      <c r="E239" s="39" t="str">
        <f>IF(AND(LEN(NICAP[[#This Row],[State or      Country]])=2,NICAP[[#This Row],[State or      Country]]&lt;&gt;"UK"),"US","Other")</f>
        <v>Other</v>
      </c>
      <c r="F239" s="38">
        <v>1</v>
      </c>
      <c r="G239" s="37"/>
      <c r="H239" s="37"/>
      <c r="I239" s="37"/>
      <c r="J239" s="37"/>
      <c r="K239" s="37"/>
      <c r="L239" s="36" t="s">
        <v>10805</v>
      </c>
      <c r="M239" s="36" t="str">
        <f>IF(LEFT(NICAP[[#This Row],[Date]],1)=0,"Y","N")</f>
        <v>N</v>
      </c>
      <c r="N239" s="36"/>
      <c r="O239" s="36" t="str">
        <f>19&amp;LEFT(NICAP[[#This Row],[Date]],2)</f>
        <v>1944</v>
      </c>
      <c r="P239" s="36" t="str">
        <f>MID(NICAP[[#This Row],[Date]],3,2)</f>
        <v>12</v>
      </c>
      <c r="Q239" s="36" t="str">
        <f>RIGHT(NICAP[[#This Row],[Date]],2)</f>
        <v>17</v>
      </c>
      <c r="R239" s="26">
        <f>DATE(NICAP[[#This Row],[Year]],NICAP[[#This Row],[Month]],NICAP[[#This Row],[Day]])</f>
        <v>16423</v>
      </c>
      <c r="S239" s="35" t="str">
        <f t="shared" si="6"/>
        <v/>
      </c>
      <c r="T239" s="24" t="str">
        <f t="shared" si="7"/>
        <v>Germany</v>
      </c>
    </row>
    <row r="240" spans="1:20" ht="42" customHeight="1" x14ac:dyDescent="0.2">
      <c r="A240" s="35">
        <v>231</v>
      </c>
      <c r="B240" s="69" t="s">
        <v>10804</v>
      </c>
      <c r="C240" s="50" t="s">
        <v>10803</v>
      </c>
      <c r="D240" s="50" t="s">
        <v>2422</v>
      </c>
      <c r="E240" s="50" t="str">
        <f>IF(AND(LEN(NICAP[[#This Row],[State or      Country]])=2,NICAP[[#This Row],[State or      Country]]&lt;&gt;"UK"),"US","Other")</f>
        <v>Other</v>
      </c>
      <c r="F240" s="49">
        <v>1</v>
      </c>
      <c r="G240" s="48"/>
      <c r="H240" s="48"/>
      <c r="I240" s="48"/>
      <c r="J240" s="48"/>
      <c r="K240" s="48"/>
      <c r="L240" s="36" t="s">
        <v>10802</v>
      </c>
      <c r="M240" s="36" t="str">
        <f>IF(LEFT(NICAP[[#This Row],[Date]],1)=0,"Y","N")</f>
        <v>N</v>
      </c>
      <c r="N240" s="36"/>
      <c r="O240" s="36" t="str">
        <f>19&amp;LEFT(NICAP[[#This Row],[Date]],2)</f>
        <v>1944</v>
      </c>
      <c r="P240" s="36" t="str">
        <f>MID(NICAP[[#This Row],[Date]],3,2)</f>
        <v>12</v>
      </c>
      <c r="Q240" s="36" t="str">
        <f>RIGHT(NICAP[[#This Row],[Date]],2)</f>
        <v>23</v>
      </c>
      <c r="R240" s="26">
        <f>DATE(NICAP[[#This Row],[Year]],NICAP[[#This Row],[Month]],NICAP[[#This Row],[Day]])</f>
        <v>16429</v>
      </c>
      <c r="S240" s="35" t="str">
        <f t="shared" si="6"/>
        <v/>
      </c>
      <c r="T240" s="24" t="str">
        <f t="shared" si="7"/>
        <v>Germany</v>
      </c>
    </row>
    <row r="241" spans="1:20" ht="12.75" customHeight="1" x14ac:dyDescent="0.2">
      <c r="A241" s="35">
        <v>232</v>
      </c>
      <c r="B241" s="82" t="s">
        <v>10800</v>
      </c>
      <c r="C241" s="39" t="s">
        <v>1980</v>
      </c>
      <c r="D241" s="39" t="s">
        <v>2422</v>
      </c>
      <c r="E241" s="39" t="str">
        <f>IF(AND(LEN(NICAP[[#This Row],[State or      Country]])=2,NICAP[[#This Row],[State or      Country]]&lt;&gt;"UK"),"US","Other")</f>
        <v>Other</v>
      </c>
      <c r="F241" s="38">
        <v>1</v>
      </c>
      <c r="G241" s="37"/>
      <c r="H241" s="37"/>
      <c r="I241" s="37"/>
      <c r="J241" s="37"/>
      <c r="K241" s="37"/>
      <c r="L241" s="36" t="s">
        <v>10801</v>
      </c>
      <c r="M241" s="36" t="str">
        <f>IF(LEFT(NICAP[[#This Row],[Date]],1)=0,"Y","N")</f>
        <v>N</v>
      </c>
      <c r="N241" s="36"/>
      <c r="O241" s="36" t="str">
        <f>19&amp;LEFT(NICAP[[#This Row],[Date]],2)</f>
        <v>1944</v>
      </c>
      <c r="P241" s="36" t="str">
        <f>MID(NICAP[[#This Row],[Date]],3,2)</f>
        <v>12</v>
      </c>
      <c r="Q241" s="36" t="str">
        <f>RIGHT(NICAP[[#This Row],[Date]],2)</f>
        <v>24</v>
      </c>
      <c r="R241" s="26">
        <f>DATE(NICAP[[#This Row],[Year]],NICAP[[#This Row],[Month]],NICAP[[#This Row],[Day]])</f>
        <v>16430</v>
      </c>
      <c r="S241" s="35" t="str">
        <f t="shared" si="6"/>
        <v/>
      </c>
      <c r="T241" s="24" t="str">
        <f t="shared" si="7"/>
        <v>Germany</v>
      </c>
    </row>
    <row r="242" spans="1:20" ht="27" customHeight="1" x14ac:dyDescent="0.2">
      <c r="A242" s="35">
        <v>233</v>
      </c>
      <c r="B242" s="83" t="s">
        <v>10800</v>
      </c>
      <c r="C242" s="44" t="s">
        <v>1980</v>
      </c>
      <c r="D242" s="44" t="s">
        <v>2422</v>
      </c>
      <c r="E242" s="44" t="str">
        <f>IF(AND(LEN(NICAP[[#This Row],[State or      Country]])=2,NICAP[[#This Row],[State or      Country]]&lt;&gt;"UK"),"US","Other")</f>
        <v>Other</v>
      </c>
      <c r="F242" s="43">
        <v>1</v>
      </c>
      <c r="G242" s="41"/>
      <c r="H242" s="41"/>
      <c r="I242" s="41"/>
      <c r="J242" s="41"/>
      <c r="K242" s="41"/>
      <c r="L242" s="42" t="s">
        <v>10799</v>
      </c>
      <c r="M242" s="42" t="str">
        <f>IF(LEFT(NICAP[[#This Row],[Date]],1)=0,"Y","N")</f>
        <v>N</v>
      </c>
      <c r="N242" s="42"/>
      <c r="O242" s="42" t="str">
        <f>19&amp;LEFT(NICAP[[#This Row],[Date]],2)</f>
        <v>1944</v>
      </c>
      <c r="P242" s="42" t="str">
        <f>MID(NICAP[[#This Row],[Date]],3,2)</f>
        <v>12</v>
      </c>
      <c r="Q242" s="42" t="str">
        <f>RIGHT(NICAP[[#This Row],[Date]],2)</f>
        <v>24</v>
      </c>
      <c r="R242" s="26">
        <f>DATE(NICAP[[#This Row],[Year]],NICAP[[#This Row],[Month]],NICAP[[#This Row],[Day]])</f>
        <v>16430</v>
      </c>
      <c r="S242" s="35" t="str">
        <f t="shared" si="6"/>
        <v/>
      </c>
      <c r="T242" s="24" t="str">
        <f t="shared" si="7"/>
        <v>Germany</v>
      </c>
    </row>
    <row r="243" spans="1:20" ht="56.25" customHeight="1" x14ac:dyDescent="0.2">
      <c r="A243" s="35">
        <v>234</v>
      </c>
      <c r="B243" s="69" t="s">
        <v>10797</v>
      </c>
      <c r="C243" s="50" t="s">
        <v>1980</v>
      </c>
      <c r="D243" s="50" t="s">
        <v>2422</v>
      </c>
      <c r="E243" s="50" t="str">
        <f>IF(AND(LEN(NICAP[[#This Row],[State or      Country]])=2,NICAP[[#This Row],[State or      Country]]&lt;&gt;"UK"),"US","Other")</f>
        <v>Other</v>
      </c>
      <c r="F243" s="49">
        <v>11</v>
      </c>
      <c r="G243" s="48"/>
      <c r="H243" s="48"/>
      <c r="I243" s="48"/>
      <c r="J243" s="48"/>
      <c r="K243" s="48"/>
      <c r="L243" s="42" t="s">
        <v>10798</v>
      </c>
      <c r="M243" s="42" t="str">
        <f>IF(LEFT(NICAP[[#This Row],[Date]],1)=0,"Y","N")</f>
        <v>N</v>
      </c>
      <c r="N243" s="42"/>
      <c r="O243" s="42" t="str">
        <f>19&amp;LEFT(NICAP[[#This Row],[Date]],2)</f>
        <v>1944</v>
      </c>
      <c r="P243" s="42" t="str">
        <f>MID(NICAP[[#This Row],[Date]],3,2)</f>
        <v>12</v>
      </c>
      <c r="Q243" s="42" t="str">
        <f>RIGHT(NICAP[[#This Row],[Date]],2)</f>
        <v>27</v>
      </c>
      <c r="R243" s="26">
        <f>DATE(NICAP[[#This Row],[Year]],NICAP[[#This Row],[Month]],NICAP[[#This Row],[Day]])</f>
        <v>16433</v>
      </c>
      <c r="S243" s="35" t="str">
        <f t="shared" si="6"/>
        <v/>
      </c>
      <c r="T243" s="24" t="str">
        <f t="shared" si="7"/>
        <v>Germany</v>
      </c>
    </row>
    <row r="244" spans="1:20" ht="42.75" customHeight="1" x14ac:dyDescent="0.2">
      <c r="A244" s="35">
        <v>235</v>
      </c>
      <c r="B244" s="69" t="s">
        <v>10797</v>
      </c>
      <c r="C244" s="50" t="s">
        <v>10796</v>
      </c>
      <c r="D244" s="50" t="s">
        <v>2422</v>
      </c>
      <c r="E244" s="50" t="str">
        <f>IF(AND(LEN(NICAP[[#This Row],[State or      Country]])=2,NICAP[[#This Row],[State or      Country]]&lt;&gt;"UK"),"US","Other")</f>
        <v>Other</v>
      </c>
      <c r="F244" s="49">
        <v>1</v>
      </c>
      <c r="G244" s="48"/>
      <c r="H244" s="48"/>
      <c r="I244" s="48"/>
      <c r="J244" s="48"/>
      <c r="K244" s="48"/>
      <c r="L244" s="36" t="s">
        <v>10795</v>
      </c>
      <c r="M244" s="36" t="str">
        <f>IF(LEFT(NICAP[[#This Row],[Date]],1)=0,"Y","N")</f>
        <v>N</v>
      </c>
      <c r="N244" s="36"/>
      <c r="O244" s="36" t="str">
        <f>19&amp;LEFT(NICAP[[#This Row],[Date]],2)</f>
        <v>1944</v>
      </c>
      <c r="P244" s="36" t="str">
        <f>MID(NICAP[[#This Row],[Date]],3,2)</f>
        <v>12</v>
      </c>
      <c r="Q244" s="36" t="str">
        <f>RIGHT(NICAP[[#This Row],[Date]],2)</f>
        <v>27</v>
      </c>
      <c r="R244" s="26">
        <f>DATE(NICAP[[#This Row],[Year]],NICAP[[#This Row],[Month]],NICAP[[#This Row],[Day]])</f>
        <v>16433</v>
      </c>
      <c r="S244" s="35" t="str">
        <f t="shared" si="6"/>
        <v/>
      </c>
      <c r="T244" s="24" t="str">
        <f t="shared" si="7"/>
        <v>Germany</v>
      </c>
    </row>
    <row r="245" spans="1:20" ht="12.75" customHeight="1" x14ac:dyDescent="0.2">
      <c r="A245" s="35">
        <v>236</v>
      </c>
      <c r="B245" s="64">
        <v>441227</v>
      </c>
      <c r="C245" s="39" t="s">
        <v>8723</v>
      </c>
      <c r="D245" s="39" t="s">
        <v>1813</v>
      </c>
      <c r="E245" s="39" t="str">
        <f>IF(AND(LEN(NICAP[[#This Row],[State or      Country]])=2,NICAP[[#This Row],[State or      Country]]&lt;&gt;"UK"),"US","Other")</f>
        <v>Other</v>
      </c>
      <c r="F245" s="38">
        <v>1</v>
      </c>
      <c r="G245" s="37"/>
      <c r="H245" s="37"/>
      <c r="I245" s="37"/>
      <c r="J245" s="37"/>
      <c r="K245" s="37"/>
      <c r="L245" s="36" t="s">
        <v>10794</v>
      </c>
      <c r="M245" s="36" t="str">
        <f>IF(LEFT(NICAP[[#This Row],[Date]],1)=0,"Y","N")</f>
        <v>N</v>
      </c>
      <c r="N245" s="36"/>
      <c r="O245" s="36" t="str">
        <f>19&amp;LEFT(NICAP[[#This Row],[Date]],2)</f>
        <v>1944</v>
      </c>
      <c r="P245" s="36" t="str">
        <f>MID(NICAP[[#This Row],[Date]],3,2)</f>
        <v>12</v>
      </c>
      <c r="Q245" s="36" t="str">
        <f>RIGHT(NICAP[[#This Row],[Date]],2)</f>
        <v>27</v>
      </c>
      <c r="R245" s="26">
        <f>DATE(NICAP[[#This Row],[Year]],NICAP[[#This Row],[Month]],NICAP[[#This Row],[Day]])</f>
        <v>16433</v>
      </c>
      <c r="S245" s="35" t="str">
        <f t="shared" si="6"/>
        <v/>
      </c>
      <c r="T245" s="24" t="str">
        <f t="shared" si="7"/>
        <v>France</v>
      </c>
    </row>
    <row r="246" spans="1:20" ht="27" customHeight="1" x14ac:dyDescent="0.2">
      <c r="A246" s="35">
        <v>237</v>
      </c>
      <c r="B246" s="66">
        <v>441227</v>
      </c>
      <c r="C246" s="44" t="s">
        <v>1980</v>
      </c>
      <c r="D246" s="44" t="s">
        <v>1813</v>
      </c>
      <c r="E246" s="44" t="str">
        <f>IF(AND(LEN(NICAP[[#This Row],[State or      Country]])=2,NICAP[[#This Row],[State or      Country]]&lt;&gt;"UK"),"US","Other")</f>
        <v>Other</v>
      </c>
      <c r="F246" s="43">
        <v>1</v>
      </c>
      <c r="G246" s="41"/>
      <c r="H246" s="41"/>
      <c r="I246" s="41"/>
      <c r="J246" s="41"/>
      <c r="K246" s="41"/>
      <c r="L246" s="42" t="s">
        <v>10793</v>
      </c>
      <c r="M246" s="42" t="str">
        <f>IF(LEFT(NICAP[[#This Row],[Date]],1)=0,"Y","N")</f>
        <v>N</v>
      </c>
      <c r="N246" s="42"/>
      <c r="O246" s="42" t="str">
        <f>19&amp;LEFT(NICAP[[#This Row],[Date]],2)</f>
        <v>1944</v>
      </c>
      <c r="P246" s="42" t="str">
        <f>MID(NICAP[[#This Row],[Date]],3,2)</f>
        <v>12</v>
      </c>
      <c r="Q246" s="42" t="str">
        <f>RIGHT(NICAP[[#This Row],[Date]],2)</f>
        <v>27</v>
      </c>
      <c r="R246" s="26">
        <f>DATE(NICAP[[#This Row],[Year]],NICAP[[#This Row],[Month]],NICAP[[#This Row],[Day]])</f>
        <v>16433</v>
      </c>
      <c r="S246" s="35" t="str">
        <f t="shared" si="6"/>
        <v/>
      </c>
      <c r="T246" s="24" t="str">
        <f t="shared" si="7"/>
        <v>France</v>
      </c>
    </row>
    <row r="247" spans="1:20" ht="27" customHeight="1" x14ac:dyDescent="0.2">
      <c r="A247" s="35">
        <v>238</v>
      </c>
      <c r="B247" s="66">
        <v>441228</v>
      </c>
      <c r="C247" s="44" t="s">
        <v>10792</v>
      </c>
      <c r="D247" s="44" t="s">
        <v>2422</v>
      </c>
      <c r="E247" s="44" t="str">
        <f>IF(AND(LEN(NICAP[[#This Row],[State or      Country]])=2,NICAP[[#This Row],[State or      Country]]&lt;&gt;"UK"),"US","Other")</f>
        <v>Other</v>
      </c>
      <c r="F247" s="43">
        <v>1</v>
      </c>
      <c r="G247" s="41"/>
      <c r="H247" s="41"/>
      <c r="I247" s="41"/>
      <c r="J247" s="41"/>
      <c r="K247" s="41"/>
      <c r="L247" s="42" t="s">
        <v>10791</v>
      </c>
      <c r="M247" s="42" t="str">
        <f>IF(LEFT(NICAP[[#This Row],[Date]],1)=0,"Y","N")</f>
        <v>N</v>
      </c>
      <c r="N247" s="42"/>
      <c r="O247" s="42" t="str">
        <f>19&amp;LEFT(NICAP[[#This Row],[Date]],2)</f>
        <v>1944</v>
      </c>
      <c r="P247" s="42" t="str">
        <f>MID(NICAP[[#This Row],[Date]],3,2)</f>
        <v>12</v>
      </c>
      <c r="Q247" s="42" t="str">
        <f>RIGHT(NICAP[[#This Row],[Date]],2)</f>
        <v>28</v>
      </c>
      <c r="R247" s="26">
        <f>DATE(NICAP[[#This Row],[Year]],NICAP[[#This Row],[Month]],NICAP[[#This Row],[Day]])</f>
        <v>16434</v>
      </c>
      <c r="S247" s="35" t="str">
        <f t="shared" si="6"/>
        <v/>
      </c>
      <c r="T247" s="24" t="str">
        <f t="shared" si="7"/>
        <v>Germany</v>
      </c>
    </row>
    <row r="248" spans="1:20" ht="27" customHeight="1" x14ac:dyDescent="0.2">
      <c r="A248" s="35">
        <v>239</v>
      </c>
      <c r="B248" s="66">
        <v>441228</v>
      </c>
      <c r="C248" s="44" t="s">
        <v>10777</v>
      </c>
      <c r="D248" s="44" t="s">
        <v>1902</v>
      </c>
      <c r="E248" s="44" t="str">
        <f>IF(AND(LEN(NICAP[[#This Row],[State or      Country]])=2,NICAP[[#This Row],[State or      Country]]&lt;&gt;"UK"),"US","Other")</f>
        <v>Other</v>
      </c>
      <c r="F248" s="43">
        <v>1</v>
      </c>
      <c r="G248" s="41"/>
      <c r="H248" s="41"/>
      <c r="I248" s="41"/>
      <c r="J248" s="41"/>
      <c r="K248" s="41"/>
      <c r="L248" s="42" t="s">
        <v>10790</v>
      </c>
      <c r="M248" s="42" t="str">
        <f>IF(LEFT(NICAP[[#This Row],[Date]],1)=0,"Y","N")</f>
        <v>N</v>
      </c>
      <c r="N248" s="42"/>
      <c r="O248" s="42" t="str">
        <f>19&amp;LEFT(NICAP[[#This Row],[Date]],2)</f>
        <v>1944</v>
      </c>
      <c r="P248" s="42" t="str">
        <f>MID(NICAP[[#This Row],[Date]],3,2)</f>
        <v>12</v>
      </c>
      <c r="Q248" s="42" t="str">
        <f>RIGHT(NICAP[[#This Row],[Date]],2)</f>
        <v>28</v>
      </c>
      <c r="R248" s="26">
        <f>DATE(NICAP[[#This Row],[Year]],NICAP[[#This Row],[Month]],NICAP[[#This Row],[Day]])</f>
        <v>16434</v>
      </c>
      <c r="S248" s="35" t="str">
        <f t="shared" si="6"/>
        <v/>
      </c>
      <c r="T248" s="24" t="str">
        <f t="shared" si="7"/>
        <v>Belgium</v>
      </c>
    </row>
    <row r="249" spans="1:20" ht="27.75" customHeight="1" x14ac:dyDescent="0.2">
      <c r="A249" s="35">
        <v>240</v>
      </c>
      <c r="B249" s="66">
        <v>441200</v>
      </c>
      <c r="C249" s="44" t="s">
        <v>10789</v>
      </c>
      <c r="D249" s="44" t="s">
        <v>2422</v>
      </c>
      <c r="E249" s="44" t="str">
        <f>IF(AND(LEN(NICAP[[#This Row],[State or      Country]])=2,NICAP[[#This Row],[State or      Country]]&lt;&gt;"UK"),"US","Other")</f>
        <v>Other</v>
      </c>
      <c r="F249" s="43">
        <v>1</v>
      </c>
      <c r="G249" s="41"/>
      <c r="H249" s="41"/>
      <c r="I249" s="41"/>
      <c r="J249" s="41"/>
      <c r="K249" s="41"/>
      <c r="L249" s="42" t="s">
        <v>10788</v>
      </c>
      <c r="M249" s="42" t="str">
        <f>IF(LEFT(NICAP[[#This Row],[Date]],1)=0,"Y","N")</f>
        <v>N</v>
      </c>
      <c r="N249" s="42"/>
      <c r="O249" s="42" t="str">
        <f>19&amp;LEFT(NICAP[[#This Row],[Date]],2)</f>
        <v>1944</v>
      </c>
      <c r="P249" s="42" t="str">
        <f>MID(NICAP[[#This Row],[Date]],3,2)</f>
        <v>12</v>
      </c>
      <c r="Q249" s="42" t="str">
        <f>RIGHT(NICAP[[#This Row],[Date]],2)</f>
        <v>00</v>
      </c>
      <c r="R249" s="26">
        <f>DATE(NICAP[[#This Row],[Year]],NICAP[[#This Row],[Month]],NICAP[[#This Row],[Day]])</f>
        <v>16406</v>
      </c>
      <c r="S249" s="35" t="str">
        <f t="shared" si="6"/>
        <v/>
      </c>
      <c r="T249" s="24" t="str">
        <f t="shared" si="7"/>
        <v>Germany</v>
      </c>
    </row>
    <row r="250" spans="1:20" ht="42.75" customHeight="1" x14ac:dyDescent="0.2">
      <c r="A250" s="35">
        <v>241</v>
      </c>
      <c r="B250" s="67">
        <v>441200</v>
      </c>
      <c r="C250" s="50" t="s">
        <v>10787</v>
      </c>
      <c r="D250" s="50" t="s">
        <v>2422</v>
      </c>
      <c r="E250" s="50" t="str">
        <f>IF(AND(LEN(NICAP[[#This Row],[State or      Country]])=2,NICAP[[#This Row],[State or      Country]]&lt;&gt;"UK"),"US","Other")</f>
        <v>Other</v>
      </c>
      <c r="F250" s="49">
        <v>1</v>
      </c>
      <c r="G250" s="48"/>
      <c r="H250" s="48"/>
      <c r="I250" s="48"/>
      <c r="J250" s="48"/>
      <c r="K250" s="48"/>
      <c r="L250" s="36" t="s">
        <v>10786</v>
      </c>
      <c r="M250" s="36" t="str">
        <f>IF(LEFT(NICAP[[#This Row],[Date]],1)=0,"Y","N")</f>
        <v>N</v>
      </c>
      <c r="N250" s="36"/>
      <c r="O250" s="36" t="str">
        <f>19&amp;LEFT(NICAP[[#This Row],[Date]],2)</f>
        <v>1944</v>
      </c>
      <c r="P250" s="36" t="str">
        <f>MID(NICAP[[#This Row],[Date]],3,2)</f>
        <v>12</v>
      </c>
      <c r="Q250" s="36" t="str">
        <f>RIGHT(NICAP[[#This Row],[Date]],2)</f>
        <v>00</v>
      </c>
      <c r="R250" s="26">
        <f>DATE(NICAP[[#This Row],[Year]],NICAP[[#This Row],[Month]],NICAP[[#This Row],[Day]])</f>
        <v>16406</v>
      </c>
      <c r="S250" s="35" t="str">
        <f t="shared" si="6"/>
        <v/>
      </c>
      <c r="T250" s="24" t="str">
        <f t="shared" si="7"/>
        <v>Germany</v>
      </c>
    </row>
    <row r="251" spans="1:20" ht="42" customHeight="1" x14ac:dyDescent="0.2">
      <c r="A251" s="35">
        <v>242</v>
      </c>
      <c r="B251" s="67">
        <v>441200</v>
      </c>
      <c r="C251" s="39" t="s">
        <v>10785</v>
      </c>
      <c r="D251" s="50" t="s">
        <v>8565</v>
      </c>
      <c r="E251" s="50" t="str">
        <f>IF(AND(LEN(NICAP[[#This Row],[State or      Country]])=2,NICAP[[#This Row],[State or      Country]]&lt;&gt;"UK"),"US","Other")</f>
        <v>Other</v>
      </c>
      <c r="F251" s="49">
        <v>1</v>
      </c>
      <c r="G251" s="48"/>
      <c r="H251" s="48"/>
      <c r="I251" s="48"/>
      <c r="J251" s="48"/>
      <c r="K251" s="48"/>
      <c r="L251" s="42" t="s">
        <v>10784</v>
      </c>
      <c r="M251" s="42" t="str">
        <f>IF(LEFT(NICAP[[#This Row],[Date]],1)=0,"Y","N")</f>
        <v>N</v>
      </c>
      <c r="N251" s="42"/>
      <c r="O251" s="42" t="str">
        <f>19&amp;LEFT(NICAP[[#This Row],[Date]],2)</f>
        <v>1944</v>
      </c>
      <c r="P251" s="42" t="str">
        <f>MID(NICAP[[#This Row],[Date]],3,2)</f>
        <v>12</v>
      </c>
      <c r="Q251" s="42" t="str">
        <f>RIGHT(NICAP[[#This Row],[Date]],2)</f>
        <v>00</v>
      </c>
      <c r="R251" s="26">
        <f>DATE(NICAP[[#This Row],[Year]],NICAP[[#This Row],[Month]],NICAP[[#This Row],[Day]])</f>
        <v>16406</v>
      </c>
      <c r="S251" s="35" t="str">
        <f t="shared" si="6"/>
        <v/>
      </c>
      <c r="T251" s="24" t="str">
        <f t="shared" si="7"/>
        <v>Europe</v>
      </c>
    </row>
    <row r="252" spans="1:20" ht="42" customHeight="1" x14ac:dyDescent="0.2">
      <c r="A252" s="35">
        <v>243</v>
      </c>
      <c r="B252" s="67">
        <v>450000</v>
      </c>
      <c r="C252" s="50" t="s">
        <v>10783</v>
      </c>
      <c r="D252" s="50" t="s">
        <v>2422</v>
      </c>
      <c r="E252" s="50" t="str">
        <f>IF(AND(LEN(NICAP[[#This Row],[State or      Country]])=2,NICAP[[#This Row],[State or      Country]]&lt;&gt;"UK"),"US","Other")</f>
        <v>Other</v>
      </c>
      <c r="F252" s="49">
        <v>1</v>
      </c>
      <c r="G252" s="48"/>
      <c r="H252" s="48"/>
      <c r="I252" s="48"/>
      <c r="J252" s="48"/>
      <c r="K252" s="48"/>
      <c r="L252" s="42" t="s">
        <v>10782</v>
      </c>
      <c r="M252" s="42" t="str">
        <f>IF(LEFT(NICAP[[#This Row],[Date]],1)=0,"Y","N")</f>
        <v>N</v>
      </c>
      <c r="N252" s="42"/>
      <c r="O252" s="42" t="str">
        <f>19&amp;LEFT(NICAP[[#This Row],[Date]],2)</f>
        <v>1945</v>
      </c>
      <c r="P252" s="42" t="str">
        <f>MID(NICAP[[#This Row],[Date]],3,2)</f>
        <v>00</v>
      </c>
      <c r="Q252" s="42" t="str">
        <f>RIGHT(NICAP[[#This Row],[Date]],2)</f>
        <v>00</v>
      </c>
      <c r="R252" s="26">
        <f>DATE(NICAP[[#This Row],[Year]],NICAP[[#This Row],[Month]],NICAP[[#This Row],[Day]])</f>
        <v>16406</v>
      </c>
      <c r="S252" s="35" t="str">
        <f t="shared" si="6"/>
        <v/>
      </c>
      <c r="T252" s="24" t="str">
        <f t="shared" si="7"/>
        <v>Germany</v>
      </c>
    </row>
    <row r="253" spans="1:20" ht="12.75" customHeight="1" x14ac:dyDescent="0.2">
      <c r="A253" s="35">
        <v>244</v>
      </c>
      <c r="B253" s="68">
        <v>450000</v>
      </c>
      <c r="C253" s="39" t="s">
        <v>10781</v>
      </c>
      <c r="D253" s="39" t="s">
        <v>1707</v>
      </c>
      <c r="E253" s="39" t="str">
        <f>IF(AND(LEN(NICAP[[#This Row],[State or      Country]])=2,NICAP[[#This Row],[State or      Country]]&lt;&gt;"UK"),"US","Other")</f>
        <v>US</v>
      </c>
      <c r="F253" s="38">
        <v>9</v>
      </c>
      <c r="G253" s="47" t="s">
        <v>1666</v>
      </c>
      <c r="H253" s="46">
        <v>5</v>
      </c>
      <c r="I253" s="41"/>
      <c r="J253" s="54" t="s">
        <v>1744</v>
      </c>
      <c r="K253" s="41"/>
      <c r="L253" s="36" t="s">
        <v>10780</v>
      </c>
      <c r="M253" s="36" t="str">
        <f>IF(LEFT(NICAP[[#This Row],[Date]],1)=0,"Y","N")</f>
        <v>N</v>
      </c>
      <c r="N253" s="36"/>
      <c r="O253" s="36" t="str">
        <f>19&amp;LEFT(NICAP[[#This Row],[Date]],2)</f>
        <v>1945</v>
      </c>
      <c r="P253" s="36" t="str">
        <f>MID(NICAP[[#This Row],[Date]],3,2)</f>
        <v>00</v>
      </c>
      <c r="Q253" s="36" t="str">
        <f>RIGHT(NICAP[[#This Row],[Date]],2)</f>
        <v>00</v>
      </c>
      <c r="R253" s="26">
        <f>DATE(NICAP[[#This Row],[Year]],NICAP[[#This Row],[Month]],NICAP[[#This Row],[Day]])</f>
        <v>16406</v>
      </c>
      <c r="S253" s="35" t="str">
        <f t="shared" si="6"/>
        <v>WA</v>
      </c>
      <c r="T253" s="24" t="str">
        <f t="shared" si="7"/>
        <v>US</v>
      </c>
    </row>
    <row r="254" spans="1:20" ht="12.75" customHeight="1" x14ac:dyDescent="0.2">
      <c r="A254" s="35">
        <v>245</v>
      </c>
      <c r="B254" s="68">
        <v>450000</v>
      </c>
      <c r="C254" s="39" t="s">
        <v>9465</v>
      </c>
      <c r="D254" s="39" t="s">
        <v>4107</v>
      </c>
      <c r="E254" s="39" t="str">
        <f>IF(AND(LEN(NICAP[[#This Row],[State or      Country]])=2,NICAP[[#This Row],[State or      Country]]&lt;&gt;"UK"),"US","Other")</f>
        <v>Other</v>
      </c>
      <c r="F254" s="38">
        <v>9</v>
      </c>
      <c r="G254" s="47" t="s">
        <v>1666</v>
      </c>
      <c r="H254" s="46">
        <v>5</v>
      </c>
      <c r="I254" s="37"/>
      <c r="J254" s="37"/>
      <c r="K254" s="37"/>
      <c r="L254" s="36" t="s">
        <v>10779</v>
      </c>
      <c r="M254" s="36" t="str">
        <f>IF(LEFT(NICAP[[#This Row],[Date]],1)=0,"Y","N")</f>
        <v>N</v>
      </c>
      <c r="N254" s="36"/>
      <c r="O254" s="36" t="str">
        <f>19&amp;LEFT(NICAP[[#This Row],[Date]],2)</f>
        <v>1945</v>
      </c>
      <c r="P254" s="36" t="str">
        <f>MID(NICAP[[#This Row],[Date]],3,2)</f>
        <v>00</v>
      </c>
      <c r="Q254" s="36" t="str">
        <f>RIGHT(NICAP[[#This Row],[Date]],2)</f>
        <v>00</v>
      </c>
      <c r="R254" s="26">
        <f>DATE(NICAP[[#This Row],[Year]],NICAP[[#This Row],[Month]],NICAP[[#This Row],[Day]])</f>
        <v>16406</v>
      </c>
      <c r="S254" s="35" t="str">
        <f t="shared" si="6"/>
        <v/>
      </c>
      <c r="T254" s="24" t="str">
        <f t="shared" si="7"/>
        <v>Guam</v>
      </c>
    </row>
    <row r="255" spans="1:20" ht="42.75" customHeight="1" x14ac:dyDescent="0.2">
      <c r="A255" s="35">
        <v>246</v>
      </c>
      <c r="B255" s="67">
        <v>450100</v>
      </c>
      <c r="C255" s="50" t="s">
        <v>1980</v>
      </c>
      <c r="D255" s="50" t="s">
        <v>2422</v>
      </c>
      <c r="E255" s="50" t="str">
        <f>IF(AND(LEN(NICAP[[#This Row],[State or      Country]])=2,NICAP[[#This Row],[State or      Country]]&lt;&gt;"UK"),"US","Other")</f>
        <v>Other</v>
      </c>
      <c r="F255" s="49">
        <v>11</v>
      </c>
      <c r="G255" s="48"/>
      <c r="H255" s="48"/>
      <c r="I255" s="48"/>
      <c r="J255" s="48"/>
      <c r="K255" s="48"/>
      <c r="L255" s="36" t="s">
        <v>10778</v>
      </c>
      <c r="M255" s="36" t="str">
        <f>IF(LEFT(NICAP[[#This Row],[Date]],1)=0,"Y","N")</f>
        <v>N</v>
      </c>
      <c r="N255" s="36"/>
      <c r="O255" s="36" t="str">
        <f>19&amp;LEFT(NICAP[[#This Row],[Date]],2)</f>
        <v>1945</v>
      </c>
      <c r="P255" s="36" t="str">
        <f>MID(NICAP[[#This Row],[Date]],3,2)</f>
        <v>01</v>
      </c>
      <c r="Q255" s="36" t="str">
        <f>RIGHT(NICAP[[#This Row],[Date]],2)</f>
        <v>00</v>
      </c>
      <c r="R255" s="26">
        <f>DATE(NICAP[[#This Row],[Year]],NICAP[[#This Row],[Month]],NICAP[[#This Row],[Day]])</f>
        <v>16437</v>
      </c>
      <c r="S255" s="35" t="str">
        <f t="shared" si="6"/>
        <v/>
      </c>
      <c r="T255" s="24" t="str">
        <f t="shared" si="7"/>
        <v>Germany</v>
      </c>
    </row>
    <row r="256" spans="1:20" ht="27" customHeight="1" x14ac:dyDescent="0.2">
      <c r="A256" s="35">
        <v>247</v>
      </c>
      <c r="B256" s="66">
        <v>450101</v>
      </c>
      <c r="C256" s="44" t="s">
        <v>10777</v>
      </c>
      <c r="D256" s="44" t="s">
        <v>1902</v>
      </c>
      <c r="E256" s="44" t="str">
        <f>IF(AND(LEN(NICAP[[#This Row],[State or      Country]])=2,NICAP[[#This Row],[State or      Country]]&lt;&gt;"UK"),"US","Other")</f>
        <v>Other</v>
      </c>
      <c r="F256" s="43">
        <v>1</v>
      </c>
      <c r="G256" s="41"/>
      <c r="H256" s="41"/>
      <c r="I256" s="41"/>
      <c r="J256" s="41"/>
      <c r="K256" s="41"/>
      <c r="L256" s="42" t="s">
        <v>10776</v>
      </c>
      <c r="M256" s="42" t="str">
        <f>IF(LEFT(NICAP[[#This Row],[Date]],1)=0,"Y","N")</f>
        <v>N</v>
      </c>
      <c r="N256" s="42"/>
      <c r="O256" s="42" t="str">
        <f>19&amp;LEFT(NICAP[[#This Row],[Date]],2)</f>
        <v>1945</v>
      </c>
      <c r="P256" s="42" t="str">
        <f>MID(NICAP[[#This Row],[Date]],3,2)</f>
        <v>01</v>
      </c>
      <c r="Q256" s="42" t="str">
        <f>RIGHT(NICAP[[#This Row],[Date]],2)</f>
        <v>01</v>
      </c>
      <c r="R256" s="26">
        <f>DATE(NICAP[[#This Row],[Year]],NICAP[[#This Row],[Month]],NICAP[[#This Row],[Day]])</f>
        <v>16438</v>
      </c>
      <c r="S256" s="35" t="str">
        <f t="shared" si="6"/>
        <v/>
      </c>
      <c r="T256" s="24" t="str">
        <f t="shared" si="7"/>
        <v>Belgium</v>
      </c>
    </row>
    <row r="257" spans="1:20" ht="12.75" customHeight="1" x14ac:dyDescent="0.2">
      <c r="A257" s="35">
        <v>248</v>
      </c>
      <c r="B257" s="82" t="s">
        <v>10775</v>
      </c>
      <c r="C257" s="39" t="s">
        <v>10774</v>
      </c>
      <c r="D257" s="39" t="s">
        <v>1813</v>
      </c>
      <c r="E257" s="39" t="str">
        <f>IF(AND(LEN(NICAP[[#This Row],[State or      Country]])=2,NICAP[[#This Row],[State or      Country]]&lt;&gt;"UK"),"US","Other")</f>
        <v>Other</v>
      </c>
      <c r="F257" s="38">
        <v>11</v>
      </c>
      <c r="G257" s="37"/>
      <c r="H257" s="37"/>
      <c r="I257" s="37"/>
      <c r="J257" s="37"/>
      <c r="K257" s="37"/>
      <c r="L257" s="36" t="s">
        <v>10773</v>
      </c>
      <c r="M257" s="36" t="str">
        <f>IF(LEFT(NICAP[[#This Row],[Date]],1)=0,"Y","N")</f>
        <v>N</v>
      </c>
      <c r="N257" s="36"/>
      <c r="O257" s="36" t="str">
        <f>19&amp;LEFT(NICAP[[#This Row],[Date]],2)</f>
        <v>1945</v>
      </c>
      <c r="P257" s="36" t="str">
        <f>MID(NICAP[[#This Row],[Date]],3,2)</f>
        <v>01</v>
      </c>
      <c r="Q257" s="36" t="str">
        <f>RIGHT(NICAP[[#This Row],[Date]],2)</f>
        <v>02</v>
      </c>
      <c r="R257" s="26">
        <f>DATE(NICAP[[#This Row],[Year]],NICAP[[#This Row],[Month]],NICAP[[#This Row],[Day]])</f>
        <v>16439</v>
      </c>
      <c r="S257" s="35" t="str">
        <f t="shared" si="6"/>
        <v/>
      </c>
      <c r="T257" s="24" t="str">
        <f t="shared" si="7"/>
        <v>France</v>
      </c>
    </row>
    <row r="258" spans="1:20" ht="12.75" customHeight="1" x14ac:dyDescent="0.2">
      <c r="A258" s="35">
        <v>249</v>
      </c>
      <c r="B258" s="64">
        <v>450110</v>
      </c>
      <c r="C258" s="39" t="s">
        <v>8831</v>
      </c>
      <c r="D258" s="39" t="s">
        <v>1956</v>
      </c>
      <c r="E258" s="39" t="str">
        <f>IF(AND(LEN(NICAP[[#This Row],[State or      Country]])=2,NICAP[[#This Row],[State or      Country]]&lt;&gt;"UK"),"US","Other")</f>
        <v>Other</v>
      </c>
      <c r="F258" s="38">
        <v>11</v>
      </c>
      <c r="G258" s="37"/>
      <c r="H258" s="37"/>
      <c r="I258" s="37"/>
      <c r="J258" s="37"/>
      <c r="K258" s="37"/>
      <c r="L258" s="36" t="s">
        <v>10772</v>
      </c>
      <c r="M258" s="36" t="str">
        <f>IF(LEFT(NICAP[[#This Row],[Date]],1)=0,"Y","N")</f>
        <v>N</v>
      </c>
      <c r="N258" s="36"/>
      <c r="O258" s="36" t="str">
        <f>19&amp;LEFT(NICAP[[#This Row],[Date]],2)</f>
        <v>1945</v>
      </c>
      <c r="P258" s="36" t="str">
        <f>MID(NICAP[[#This Row],[Date]],3,2)</f>
        <v>01</v>
      </c>
      <c r="Q258" s="36" t="str">
        <f>RIGHT(NICAP[[#This Row],[Date]],2)</f>
        <v>10</v>
      </c>
      <c r="R258" s="26">
        <f>DATE(NICAP[[#This Row],[Year]],NICAP[[#This Row],[Month]],NICAP[[#This Row],[Day]])</f>
        <v>16447</v>
      </c>
      <c r="S258" s="35" t="str">
        <f t="shared" si="6"/>
        <v/>
      </c>
      <c r="T258" s="24" t="str">
        <f t="shared" si="7"/>
        <v>Japan</v>
      </c>
    </row>
    <row r="259" spans="1:20" ht="12.75" customHeight="1" x14ac:dyDescent="0.2">
      <c r="A259" s="35">
        <v>250</v>
      </c>
      <c r="B259" s="82" t="s">
        <v>10771</v>
      </c>
      <c r="C259" s="39" t="s">
        <v>10770</v>
      </c>
      <c r="D259" s="39" t="s">
        <v>2422</v>
      </c>
      <c r="E259" s="39" t="str">
        <f>IF(AND(LEN(NICAP[[#This Row],[State or      Country]])=2,NICAP[[#This Row],[State or      Country]]&lt;&gt;"UK"),"US","Other")</f>
        <v>Other</v>
      </c>
      <c r="F259" s="38">
        <v>1</v>
      </c>
      <c r="G259" s="41"/>
      <c r="H259" s="41"/>
      <c r="I259" s="41"/>
      <c r="J259" s="41"/>
      <c r="K259" s="41"/>
      <c r="L259" s="36" t="s">
        <v>10769</v>
      </c>
      <c r="M259" s="36" t="str">
        <f>IF(LEFT(NICAP[[#This Row],[Date]],1)=0,"Y","N")</f>
        <v>N</v>
      </c>
      <c r="N259" s="36"/>
      <c r="O259" s="36" t="str">
        <f>19&amp;LEFT(NICAP[[#This Row],[Date]],2)</f>
        <v>1945</v>
      </c>
      <c r="P259" s="36" t="str">
        <f>MID(NICAP[[#This Row],[Date]],3,2)</f>
        <v>01</v>
      </c>
      <c r="Q259" s="36" t="str">
        <f>RIGHT(NICAP[[#This Row],[Date]],2)</f>
        <v>15</v>
      </c>
      <c r="R259" s="26">
        <f>DATE(NICAP[[#This Row],[Year]],NICAP[[#This Row],[Month]],NICAP[[#This Row],[Day]])</f>
        <v>16452</v>
      </c>
      <c r="S259" s="35" t="str">
        <f t="shared" si="6"/>
        <v/>
      </c>
      <c r="T259" s="24" t="str">
        <f t="shared" si="7"/>
        <v>Germany</v>
      </c>
    </row>
    <row r="260" spans="1:20" ht="27.75" customHeight="1" x14ac:dyDescent="0.2">
      <c r="A260" s="35">
        <v>251</v>
      </c>
      <c r="B260" s="66">
        <v>450118</v>
      </c>
      <c r="C260" s="44" t="s">
        <v>10768</v>
      </c>
      <c r="D260" s="44" t="s">
        <v>1702</v>
      </c>
      <c r="E260" s="44" t="str">
        <f>IF(AND(LEN(NICAP[[#This Row],[State or      Country]])=2,NICAP[[#This Row],[State or      Country]]&lt;&gt;"UK"),"US","Other")</f>
        <v>Other</v>
      </c>
      <c r="F260" s="43">
        <v>1</v>
      </c>
      <c r="G260" s="41"/>
      <c r="H260" s="41"/>
      <c r="I260" s="41"/>
      <c r="J260" s="41"/>
      <c r="K260" s="41"/>
      <c r="L260" s="42" t="s">
        <v>10767</v>
      </c>
      <c r="M260" s="42" t="str">
        <f>IF(LEFT(NICAP[[#This Row],[Date]],1)=0,"Y","N")</f>
        <v>N</v>
      </c>
      <c r="N260" s="42"/>
      <c r="O260" s="42" t="str">
        <f>19&amp;LEFT(NICAP[[#This Row],[Date]],2)</f>
        <v>1945</v>
      </c>
      <c r="P260" s="42" t="str">
        <f>MID(NICAP[[#This Row],[Date]],3,2)</f>
        <v>01</v>
      </c>
      <c r="Q260" s="42" t="str">
        <f>RIGHT(NICAP[[#This Row],[Date]],2)</f>
        <v>18</v>
      </c>
      <c r="R260" s="26">
        <f>DATE(NICAP[[#This Row],[Year]],NICAP[[#This Row],[Month]],NICAP[[#This Row],[Day]])</f>
        <v>16455</v>
      </c>
      <c r="S260" s="35" t="str">
        <f t="shared" si="6"/>
        <v/>
      </c>
      <c r="T260" s="24" t="str">
        <f t="shared" si="7"/>
        <v>CAN</v>
      </c>
    </row>
    <row r="261" spans="1:20" ht="27.75" customHeight="1" x14ac:dyDescent="0.2">
      <c r="A261" s="35">
        <v>252</v>
      </c>
      <c r="B261" s="66">
        <v>450129</v>
      </c>
      <c r="C261" s="44" t="s">
        <v>10766</v>
      </c>
      <c r="D261" s="44" t="s">
        <v>2422</v>
      </c>
      <c r="E261" s="44" t="str">
        <f>IF(AND(LEN(NICAP[[#This Row],[State or      Country]])=2,NICAP[[#This Row],[State or      Country]]&lt;&gt;"UK"),"US","Other")</f>
        <v>Other</v>
      </c>
      <c r="F261" s="43">
        <v>1</v>
      </c>
      <c r="G261" s="41"/>
      <c r="H261" s="41"/>
      <c r="I261" s="41"/>
      <c r="J261" s="41"/>
      <c r="K261" s="41"/>
      <c r="L261" s="59" t="s">
        <v>10765</v>
      </c>
      <c r="M261" s="59" t="str">
        <f>IF(LEFT(NICAP[[#This Row],[Date]],1)=0,"Y","N")</f>
        <v>N</v>
      </c>
      <c r="N261" s="59"/>
      <c r="O261" s="59" t="str">
        <f>19&amp;LEFT(NICAP[[#This Row],[Date]],2)</f>
        <v>1945</v>
      </c>
      <c r="P261" s="59" t="str">
        <f>MID(NICAP[[#This Row],[Date]],3,2)</f>
        <v>01</v>
      </c>
      <c r="Q261" s="59" t="str">
        <f>RIGHT(NICAP[[#This Row],[Date]],2)</f>
        <v>29</v>
      </c>
      <c r="R261" s="26">
        <f>DATE(NICAP[[#This Row],[Year]],NICAP[[#This Row],[Month]],NICAP[[#This Row],[Day]])</f>
        <v>16466</v>
      </c>
      <c r="S261" s="35" t="str">
        <f t="shared" si="6"/>
        <v/>
      </c>
      <c r="T261" s="24" t="str">
        <f t="shared" si="7"/>
        <v>Germany</v>
      </c>
    </row>
    <row r="262" spans="1:20" ht="27.75" customHeight="1" x14ac:dyDescent="0.2">
      <c r="A262" s="35">
        <v>253</v>
      </c>
      <c r="B262" s="66">
        <v>450200</v>
      </c>
      <c r="C262" s="44" t="s">
        <v>10764</v>
      </c>
      <c r="D262" s="44" t="s">
        <v>2422</v>
      </c>
      <c r="E262" s="44" t="str">
        <f>IF(AND(LEN(NICAP[[#This Row],[State or      Country]])=2,NICAP[[#This Row],[State or      Country]]&lt;&gt;"UK"),"US","Other")</f>
        <v>Other</v>
      </c>
      <c r="F262" s="43">
        <v>11</v>
      </c>
      <c r="G262" s="41"/>
      <c r="H262" s="41"/>
      <c r="I262" s="41"/>
      <c r="J262" s="41"/>
      <c r="K262" s="41"/>
      <c r="L262" s="59" t="s">
        <v>10763</v>
      </c>
      <c r="M262" s="59" t="str">
        <f>IF(LEFT(NICAP[[#This Row],[Date]],1)=0,"Y","N")</f>
        <v>N</v>
      </c>
      <c r="N262" s="59"/>
      <c r="O262" s="59" t="str">
        <f>19&amp;LEFT(NICAP[[#This Row],[Date]],2)</f>
        <v>1945</v>
      </c>
      <c r="P262" s="59" t="str">
        <f>MID(NICAP[[#This Row],[Date]],3,2)</f>
        <v>02</v>
      </c>
      <c r="Q262" s="59" t="str">
        <f>RIGHT(NICAP[[#This Row],[Date]],2)</f>
        <v>00</v>
      </c>
      <c r="R262" s="26">
        <f>DATE(NICAP[[#This Row],[Year]],NICAP[[#This Row],[Month]],NICAP[[#This Row],[Day]])</f>
        <v>16468</v>
      </c>
      <c r="S262" s="35" t="str">
        <f t="shared" si="6"/>
        <v/>
      </c>
      <c r="T262" s="24" t="str">
        <f t="shared" si="7"/>
        <v>Germany</v>
      </c>
    </row>
    <row r="263" spans="1:20" ht="12.75" customHeight="1" x14ac:dyDescent="0.2">
      <c r="A263" s="35">
        <v>254</v>
      </c>
      <c r="B263" s="64">
        <v>450201</v>
      </c>
      <c r="C263" s="39" t="s">
        <v>10762</v>
      </c>
      <c r="D263" s="39" t="s">
        <v>1813</v>
      </c>
      <c r="E263" s="39" t="str">
        <f>IF(AND(LEN(NICAP[[#This Row],[State or      Country]])=2,NICAP[[#This Row],[State or      Country]]&lt;&gt;"UK"),"US","Other")</f>
        <v>Other</v>
      </c>
      <c r="F263" s="38">
        <v>1</v>
      </c>
      <c r="G263" s="37"/>
      <c r="H263" s="37"/>
      <c r="I263" s="37"/>
      <c r="J263" s="37"/>
      <c r="K263" s="37"/>
      <c r="L263" s="36" t="s">
        <v>10761</v>
      </c>
      <c r="M263" s="36" t="str">
        <f>IF(LEFT(NICAP[[#This Row],[Date]],1)=0,"Y","N")</f>
        <v>N</v>
      </c>
      <c r="N263" s="36"/>
      <c r="O263" s="36" t="str">
        <f>19&amp;LEFT(NICAP[[#This Row],[Date]],2)</f>
        <v>1945</v>
      </c>
      <c r="P263" s="36" t="str">
        <f>MID(NICAP[[#This Row],[Date]],3,2)</f>
        <v>02</v>
      </c>
      <c r="Q263" s="36" t="str">
        <f>RIGHT(NICAP[[#This Row],[Date]],2)</f>
        <v>01</v>
      </c>
      <c r="R263" s="26">
        <f>DATE(NICAP[[#This Row],[Year]],NICAP[[#This Row],[Month]],NICAP[[#This Row],[Day]])</f>
        <v>16469</v>
      </c>
      <c r="S263" s="35" t="str">
        <f t="shared" si="6"/>
        <v/>
      </c>
      <c r="T263" s="24" t="str">
        <f t="shared" si="7"/>
        <v>France</v>
      </c>
    </row>
    <row r="264" spans="1:20" ht="42" customHeight="1" x14ac:dyDescent="0.2">
      <c r="A264" s="35">
        <v>255</v>
      </c>
      <c r="B264" s="67">
        <v>450204</v>
      </c>
      <c r="C264" s="50" t="s">
        <v>6811</v>
      </c>
      <c r="D264" s="50" t="s">
        <v>2422</v>
      </c>
      <c r="E264" s="50" t="str">
        <f>IF(AND(LEN(NICAP[[#This Row],[State or      Country]])=2,NICAP[[#This Row],[State or      Country]]&lt;&gt;"UK"),"US","Other")</f>
        <v>Other</v>
      </c>
      <c r="F264" s="49">
        <v>1</v>
      </c>
      <c r="G264" s="48"/>
      <c r="H264" s="48"/>
      <c r="I264" s="48"/>
      <c r="J264" s="48"/>
      <c r="K264" s="48"/>
      <c r="L264" s="42" t="s">
        <v>10760</v>
      </c>
      <c r="M264" s="42" t="str">
        <f>IF(LEFT(NICAP[[#This Row],[Date]],1)=0,"Y","N")</f>
        <v>N</v>
      </c>
      <c r="N264" s="42"/>
      <c r="O264" s="42" t="str">
        <f>19&amp;LEFT(NICAP[[#This Row],[Date]],2)</f>
        <v>1945</v>
      </c>
      <c r="P264" s="42" t="str">
        <f>MID(NICAP[[#This Row],[Date]],3,2)</f>
        <v>02</v>
      </c>
      <c r="Q264" s="42" t="str">
        <f>RIGHT(NICAP[[#This Row],[Date]],2)</f>
        <v>04</v>
      </c>
      <c r="R264" s="26">
        <f>DATE(NICAP[[#This Row],[Year]],NICAP[[#This Row],[Month]],NICAP[[#This Row],[Day]])</f>
        <v>16472</v>
      </c>
      <c r="S264" s="35" t="str">
        <f t="shared" si="6"/>
        <v/>
      </c>
      <c r="T264" s="24" t="str">
        <f t="shared" si="7"/>
        <v>Germany</v>
      </c>
    </row>
    <row r="265" spans="1:20" ht="27" customHeight="1" x14ac:dyDescent="0.2">
      <c r="A265" s="35">
        <v>256</v>
      </c>
      <c r="B265" s="66">
        <v>450204</v>
      </c>
      <c r="C265" s="44" t="s">
        <v>10759</v>
      </c>
      <c r="D265" s="44" t="s">
        <v>5104</v>
      </c>
      <c r="E265" s="44" t="str">
        <f>IF(AND(LEN(NICAP[[#This Row],[State or      Country]])=2,NICAP[[#This Row],[State or      Country]]&lt;&gt;"UK"),"US","Other")</f>
        <v>Other</v>
      </c>
      <c r="F265" s="43">
        <v>1</v>
      </c>
      <c r="G265" s="41"/>
      <c r="H265" s="41"/>
      <c r="I265" s="41"/>
      <c r="J265" s="41"/>
      <c r="K265" s="41"/>
      <c r="L265" s="42" t="s">
        <v>10758</v>
      </c>
      <c r="M265" s="42" t="str">
        <f>IF(LEFT(NICAP[[#This Row],[Date]],1)=0,"Y","N")</f>
        <v>N</v>
      </c>
      <c r="N265" s="42"/>
      <c r="O265" s="42" t="str">
        <f>19&amp;LEFT(NICAP[[#This Row],[Date]],2)</f>
        <v>1945</v>
      </c>
      <c r="P265" s="42" t="str">
        <f>MID(NICAP[[#This Row],[Date]],3,2)</f>
        <v>02</v>
      </c>
      <c r="Q265" s="42" t="str">
        <f>RIGHT(NICAP[[#This Row],[Date]],2)</f>
        <v>04</v>
      </c>
      <c r="R265" s="26">
        <f>DATE(NICAP[[#This Row],[Year]],NICAP[[#This Row],[Month]],NICAP[[#This Row],[Day]])</f>
        <v>16472</v>
      </c>
      <c r="S265" s="35" t="str">
        <f t="shared" si="6"/>
        <v/>
      </c>
      <c r="T265" s="24" t="str">
        <f t="shared" si="7"/>
        <v>Holland</v>
      </c>
    </row>
    <row r="266" spans="1:20" ht="12.75" customHeight="1" x14ac:dyDescent="0.2">
      <c r="A266" s="35">
        <v>257</v>
      </c>
      <c r="B266" s="64">
        <v>450208</v>
      </c>
      <c r="C266" s="39" t="s">
        <v>6811</v>
      </c>
      <c r="D266" s="39" t="s">
        <v>2422</v>
      </c>
      <c r="E266" s="39" t="str">
        <f>IF(AND(LEN(NICAP[[#This Row],[State or      Country]])=2,NICAP[[#This Row],[State or      Country]]&lt;&gt;"UK"),"US","Other")</f>
        <v>Other</v>
      </c>
      <c r="F266" s="38">
        <v>1</v>
      </c>
      <c r="G266" s="37"/>
      <c r="H266" s="37"/>
      <c r="I266" s="37"/>
      <c r="J266" s="37"/>
      <c r="K266" s="37"/>
      <c r="L266" s="36" t="s">
        <v>10757</v>
      </c>
      <c r="M266" s="36" t="str">
        <f>IF(LEFT(NICAP[[#This Row],[Date]],1)=0,"Y","N")</f>
        <v>N</v>
      </c>
      <c r="N266" s="36"/>
      <c r="O266" s="36" t="str">
        <f>19&amp;LEFT(NICAP[[#This Row],[Date]],2)</f>
        <v>1945</v>
      </c>
      <c r="P266" s="36" t="str">
        <f>MID(NICAP[[#This Row],[Date]],3,2)</f>
        <v>02</v>
      </c>
      <c r="Q266" s="36" t="str">
        <f>RIGHT(NICAP[[#This Row],[Date]],2)</f>
        <v>08</v>
      </c>
      <c r="R266" s="26">
        <f>DATE(NICAP[[#This Row],[Year]],NICAP[[#This Row],[Month]],NICAP[[#This Row],[Day]])</f>
        <v>16476</v>
      </c>
      <c r="S266" s="35" t="str">
        <f t="shared" ref="S266:S329" si="8">IF(E266="US",D266,"")</f>
        <v/>
      </c>
      <c r="T266" s="24" t="str">
        <f t="shared" ref="T266:T329" si="9">IF(E266="US","US",D266)</f>
        <v>Germany</v>
      </c>
    </row>
    <row r="267" spans="1:20" ht="12.75" customHeight="1" x14ac:dyDescent="0.2">
      <c r="A267" s="35">
        <v>258</v>
      </c>
      <c r="B267" s="64">
        <v>450208</v>
      </c>
      <c r="C267" s="39" t="s">
        <v>10756</v>
      </c>
      <c r="D267" s="39" t="s">
        <v>1813</v>
      </c>
      <c r="E267" s="39" t="str">
        <f>IF(AND(LEN(NICAP[[#This Row],[State or      Country]])=2,NICAP[[#This Row],[State or      Country]]&lt;&gt;"UK"),"US","Other")</f>
        <v>Other</v>
      </c>
      <c r="F267" s="38">
        <v>1</v>
      </c>
      <c r="G267" s="37"/>
      <c r="H267" s="37"/>
      <c r="I267" s="37"/>
      <c r="J267" s="37"/>
      <c r="K267" s="37"/>
      <c r="L267" s="36" t="s">
        <v>10755</v>
      </c>
      <c r="M267" s="36" t="str">
        <f>IF(LEFT(NICAP[[#This Row],[Date]],1)=0,"Y","N")</f>
        <v>N</v>
      </c>
      <c r="N267" s="36"/>
      <c r="O267" s="36" t="str">
        <f>19&amp;LEFT(NICAP[[#This Row],[Date]],2)</f>
        <v>1945</v>
      </c>
      <c r="P267" s="36" t="str">
        <f>MID(NICAP[[#This Row],[Date]],3,2)</f>
        <v>02</v>
      </c>
      <c r="Q267" s="36" t="str">
        <f>RIGHT(NICAP[[#This Row],[Date]],2)</f>
        <v>08</v>
      </c>
      <c r="R267" s="26">
        <f>DATE(NICAP[[#This Row],[Year]],NICAP[[#This Row],[Month]],NICAP[[#This Row],[Day]])</f>
        <v>16476</v>
      </c>
      <c r="S267" s="35" t="str">
        <f t="shared" si="8"/>
        <v/>
      </c>
      <c r="T267" s="24" t="str">
        <f t="shared" si="9"/>
        <v>France</v>
      </c>
    </row>
    <row r="268" spans="1:20" ht="12.75" customHeight="1" x14ac:dyDescent="0.2">
      <c r="A268" s="35">
        <v>259</v>
      </c>
      <c r="B268" s="82" t="s">
        <v>10754</v>
      </c>
      <c r="C268" s="39" t="s">
        <v>10753</v>
      </c>
      <c r="D268" s="39" t="s">
        <v>2422</v>
      </c>
      <c r="E268" s="39" t="str">
        <f>IF(AND(LEN(NICAP[[#This Row],[State or      Country]])=2,NICAP[[#This Row],[State or      Country]]&lt;&gt;"UK"),"US","Other")</f>
        <v>Other</v>
      </c>
      <c r="F268" s="38">
        <v>1</v>
      </c>
      <c r="G268" s="37"/>
      <c r="H268" s="37"/>
      <c r="I268" s="37"/>
      <c r="J268" s="37"/>
      <c r="K268" s="37"/>
      <c r="L268" s="36" t="s">
        <v>10752</v>
      </c>
      <c r="M268" s="36" t="str">
        <f>IF(LEFT(NICAP[[#This Row],[Date]],1)=0,"Y","N")</f>
        <v>N</v>
      </c>
      <c r="N268" s="36"/>
      <c r="O268" s="36" t="str">
        <f>19&amp;LEFT(NICAP[[#This Row],[Date]],2)</f>
        <v>1945</v>
      </c>
      <c r="P268" s="36" t="str">
        <f>MID(NICAP[[#This Row],[Date]],3,2)</f>
        <v>02</v>
      </c>
      <c r="Q268" s="36" t="str">
        <f>RIGHT(NICAP[[#This Row],[Date]],2)</f>
        <v>10</v>
      </c>
      <c r="R268" s="26">
        <f>DATE(NICAP[[#This Row],[Year]],NICAP[[#This Row],[Month]],NICAP[[#This Row],[Day]])</f>
        <v>16478</v>
      </c>
      <c r="S268" s="35" t="str">
        <f t="shared" si="8"/>
        <v/>
      </c>
      <c r="T268" s="24" t="str">
        <f t="shared" si="9"/>
        <v>Germany</v>
      </c>
    </row>
    <row r="269" spans="1:20" ht="27" customHeight="1" x14ac:dyDescent="0.2">
      <c r="A269" s="35">
        <v>260</v>
      </c>
      <c r="B269" s="83" t="s">
        <v>10751</v>
      </c>
      <c r="C269" s="44" t="s">
        <v>10750</v>
      </c>
      <c r="D269" s="44" t="s">
        <v>2422</v>
      </c>
      <c r="E269" s="44" t="str">
        <f>IF(AND(LEN(NICAP[[#This Row],[State or      Country]])=2,NICAP[[#This Row],[State or      Country]]&lt;&gt;"UK"),"US","Other")</f>
        <v>Other</v>
      </c>
      <c r="F269" s="43">
        <v>11</v>
      </c>
      <c r="G269" s="41"/>
      <c r="H269" s="41"/>
      <c r="I269" s="41"/>
      <c r="J269" s="41"/>
      <c r="K269" s="41"/>
      <c r="L269" s="42" t="s">
        <v>10749</v>
      </c>
      <c r="M269" s="42" t="str">
        <f>IF(LEFT(NICAP[[#This Row],[Date]],1)=0,"Y","N")</f>
        <v>N</v>
      </c>
      <c r="N269" s="42"/>
      <c r="O269" s="42" t="str">
        <f>19&amp;LEFT(NICAP[[#This Row],[Date]],2)</f>
        <v>1945</v>
      </c>
      <c r="P269" s="42" t="str">
        <f>MID(NICAP[[#This Row],[Date]],3,2)</f>
        <v>02</v>
      </c>
      <c r="Q269" s="42" t="str">
        <f>RIGHT(NICAP[[#This Row],[Date]],2)</f>
        <v>14</v>
      </c>
      <c r="R269" s="26">
        <f>DATE(NICAP[[#This Row],[Year]],NICAP[[#This Row],[Month]],NICAP[[#This Row],[Day]])</f>
        <v>16482</v>
      </c>
      <c r="S269" s="35" t="str">
        <f t="shared" si="8"/>
        <v/>
      </c>
      <c r="T269" s="24" t="str">
        <f t="shared" si="9"/>
        <v>Germany</v>
      </c>
    </row>
    <row r="270" spans="1:20" ht="27" customHeight="1" x14ac:dyDescent="0.2">
      <c r="A270" s="35">
        <v>261</v>
      </c>
      <c r="B270" s="83" t="s">
        <v>10748</v>
      </c>
      <c r="C270" s="44" t="s">
        <v>10747</v>
      </c>
      <c r="D270" s="44" t="s">
        <v>2422</v>
      </c>
      <c r="E270" s="44" t="str">
        <f>IF(AND(LEN(NICAP[[#This Row],[State or      Country]])=2,NICAP[[#This Row],[State or      Country]]&lt;&gt;"UK"),"US","Other")</f>
        <v>Other</v>
      </c>
      <c r="F270" s="43">
        <v>1</v>
      </c>
      <c r="G270" s="41"/>
      <c r="H270" s="41"/>
      <c r="I270" s="41"/>
      <c r="J270" s="41"/>
      <c r="K270" s="41"/>
      <c r="L270" s="42" t="s">
        <v>10746</v>
      </c>
      <c r="M270" s="42" t="str">
        <f>IF(LEFT(NICAP[[#This Row],[Date]],1)=0,"Y","N")</f>
        <v>N</v>
      </c>
      <c r="N270" s="42"/>
      <c r="O270" s="42" t="str">
        <f>19&amp;LEFT(NICAP[[#This Row],[Date]],2)</f>
        <v>1945</v>
      </c>
      <c r="P270" s="42" t="str">
        <f>MID(NICAP[[#This Row],[Date]],3,2)</f>
        <v>02</v>
      </c>
      <c r="Q270" s="42" t="str">
        <f>RIGHT(NICAP[[#This Row],[Date]],2)</f>
        <v>15</v>
      </c>
      <c r="R270" s="26">
        <f>DATE(NICAP[[#This Row],[Year]],NICAP[[#This Row],[Month]],NICAP[[#This Row],[Day]])</f>
        <v>16483</v>
      </c>
      <c r="S270" s="35" t="str">
        <f t="shared" si="8"/>
        <v/>
      </c>
      <c r="T270" s="24" t="str">
        <f t="shared" si="9"/>
        <v>Germany</v>
      </c>
    </row>
    <row r="271" spans="1:20" ht="12.75" customHeight="1" x14ac:dyDescent="0.2">
      <c r="A271" s="35">
        <v>262</v>
      </c>
      <c r="B271" s="82" t="s">
        <v>10743</v>
      </c>
      <c r="C271" s="39" t="s">
        <v>10745</v>
      </c>
      <c r="D271" s="39" t="s">
        <v>1810</v>
      </c>
      <c r="E271" s="39" t="str">
        <f>IF(AND(LEN(NICAP[[#This Row],[State or      Country]])=2,NICAP[[#This Row],[State or      Country]]&lt;&gt;"UK"),"US","Other")</f>
        <v>Other</v>
      </c>
      <c r="F271" s="38">
        <v>1</v>
      </c>
      <c r="G271" s="37"/>
      <c r="H271" s="37"/>
      <c r="I271" s="37"/>
      <c r="J271" s="37"/>
      <c r="K271" s="37"/>
      <c r="L271" s="36" t="s">
        <v>10744</v>
      </c>
      <c r="M271" s="36" t="str">
        <f>IF(LEFT(NICAP[[#This Row],[Date]],1)=0,"Y","N")</f>
        <v>N</v>
      </c>
      <c r="N271" s="36"/>
      <c r="O271" s="36" t="str">
        <f>19&amp;LEFT(NICAP[[#This Row],[Date]],2)</f>
        <v>1945</v>
      </c>
      <c r="P271" s="36" t="str">
        <f>MID(NICAP[[#This Row],[Date]],3,2)</f>
        <v>02</v>
      </c>
      <c r="Q271" s="36" t="str">
        <f>RIGHT(NICAP[[#This Row],[Date]],2)</f>
        <v>16</v>
      </c>
      <c r="R271" s="26">
        <f>DATE(NICAP[[#This Row],[Year]],NICAP[[#This Row],[Month]],NICAP[[#This Row],[Day]])</f>
        <v>16484</v>
      </c>
      <c r="S271" s="35" t="str">
        <f t="shared" si="8"/>
        <v/>
      </c>
      <c r="T271" s="24" t="str">
        <f t="shared" si="9"/>
        <v>Italy</v>
      </c>
    </row>
    <row r="272" spans="1:20" ht="12.75" customHeight="1" x14ac:dyDescent="0.2">
      <c r="A272" s="35">
        <v>263</v>
      </c>
      <c r="B272" s="82" t="s">
        <v>10743</v>
      </c>
      <c r="C272" s="39" t="s">
        <v>10742</v>
      </c>
      <c r="D272" s="39" t="s">
        <v>1810</v>
      </c>
      <c r="E272" s="39" t="str">
        <f>IF(AND(LEN(NICAP[[#This Row],[State or      Country]])=2,NICAP[[#This Row],[State or      Country]]&lt;&gt;"UK"),"US","Other")</f>
        <v>Other</v>
      </c>
      <c r="F272" s="38">
        <v>11</v>
      </c>
      <c r="G272" s="41"/>
      <c r="H272" s="41"/>
      <c r="I272" s="41"/>
      <c r="J272" s="41"/>
      <c r="K272" s="41"/>
      <c r="L272" s="36" t="s">
        <v>10741</v>
      </c>
      <c r="M272" s="36" t="str">
        <f>IF(LEFT(NICAP[[#This Row],[Date]],1)=0,"Y","N")</f>
        <v>N</v>
      </c>
      <c r="N272" s="36"/>
      <c r="O272" s="36" t="str">
        <f>19&amp;LEFT(NICAP[[#This Row],[Date]],2)</f>
        <v>1945</v>
      </c>
      <c r="P272" s="36" t="str">
        <f>MID(NICAP[[#This Row],[Date]],3,2)</f>
        <v>02</v>
      </c>
      <c r="Q272" s="36" t="str">
        <f>RIGHT(NICAP[[#This Row],[Date]],2)</f>
        <v>16</v>
      </c>
      <c r="R272" s="26">
        <f>DATE(NICAP[[#This Row],[Year]],NICAP[[#This Row],[Month]],NICAP[[#This Row],[Day]])</f>
        <v>16484</v>
      </c>
      <c r="S272" s="35" t="str">
        <f t="shared" si="8"/>
        <v/>
      </c>
      <c r="T272" s="24" t="str">
        <f t="shared" si="9"/>
        <v>Italy</v>
      </c>
    </row>
    <row r="273" spans="1:20" ht="27.75" customHeight="1" x14ac:dyDescent="0.2">
      <c r="A273" s="35">
        <v>264</v>
      </c>
      <c r="B273" s="66">
        <v>450216</v>
      </c>
      <c r="C273" s="44" t="s">
        <v>10734</v>
      </c>
      <c r="D273" s="44" t="s">
        <v>1810</v>
      </c>
      <c r="E273" s="44" t="str">
        <f>IF(AND(LEN(NICAP[[#This Row],[State or      Country]])=2,NICAP[[#This Row],[State or      Country]]&lt;&gt;"UK"),"US","Other")</f>
        <v>Other</v>
      </c>
      <c r="F273" s="43">
        <v>11</v>
      </c>
      <c r="G273" s="41"/>
      <c r="H273" s="41"/>
      <c r="I273" s="41"/>
      <c r="J273" s="41"/>
      <c r="K273" s="41"/>
      <c r="L273" s="42" t="s">
        <v>10740</v>
      </c>
      <c r="M273" s="42" t="str">
        <f>IF(LEFT(NICAP[[#This Row],[Date]],1)=0,"Y","N")</f>
        <v>N</v>
      </c>
      <c r="N273" s="42"/>
      <c r="O273" s="42" t="str">
        <f>19&amp;LEFT(NICAP[[#This Row],[Date]],2)</f>
        <v>1945</v>
      </c>
      <c r="P273" s="42" t="str">
        <f>MID(NICAP[[#This Row],[Date]],3,2)</f>
        <v>02</v>
      </c>
      <c r="Q273" s="42" t="str">
        <f>RIGHT(NICAP[[#This Row],[Date]],2)</f>
        <v>16</v>
      </c>
      <c r="R273" s="26">
        <f>DATE(NICAP[[#This Row],[Year]],NICAP[[#This Row],[Month]],NICAP[[#This Row],[Day]])</f>
        <v>16484</v>
      </c>
      <c r="S273" s="35" t="str">
        <f t="shared" si="8"/>
        <v/>
      </c>
      <c r="T273" s="24" t="str">
        <f t="shared" si="9"/>
        <v>Italy</v>
      </c>
    </row>
    <row r="274" spans="1:20" ht="25.5" customHeight="1" x14ac:dyDescent="0.2">
      <c r="A274" s="35">
        <v>265</v>
      </c>
      <c r="B274" s="66">
        <v>450217</v>
      </c>
      <c r="C274" s="44" t="s">
        <v>10739</v>
      </c>
      <c r="D274" s="44" t="s">
        <v>1810</v>
      </c>
      <c r="E274" s="44" t="str">
        <f>IF(AND(LEN(NICAP[[#This Row],[State or      Country]])=2,NICAP[[#This Row],[State or      Country]]&lt;&gt;"UK"),"US","Other")</f>
        <v>Other</v>
      </c>
      <c r="F274" s="43">
        <v>11</v>
      </c>
      <c r="G274" s="41"/>
      <c r="H274" s="41"/>
      <c r="I274" s="41"/>
      <c r="J274" s="41"/>
      <c r="K274" s="41"/>
      <c r="L274" s="42" t="s">
        <v>10738</v>
      </c>
      <c r="M274" s="42" t="str">
        <f>IF(LEFT(NICAP[[#This Row],[Date]],1)=0,"Y","N")</f>
        <v>N</v>
      </c>
      <c r="N274" s="42"/>
      <c r="O274" s="42" t="str">
        <f>19&amp;LEFT(NICAP[[#This Row],[Date]],2)</f>
        <v>1945</v>
      </c>
      <c r="P274" s="42" t="str">
        <f>MID(NICAP[[#This Row],[Date]],3,2)</f>
        <v>02</v>
      </c>
      <c r="Q274" s="42" t="str">
        <f>RIGHT(NICAP[[#This Row],[Date]],2)</f>
        <v>17</v>
      </c>
      <c r="R274" s="26">
        <f>DATE(NICAP[[#This Row],[Year]],NICAP[[#This Row],[Month]],NICAP[[#This Row],[Day]])</f>
        <v>16485</v>
      </c>
      <c r="S274" s="35" t="str">
        <f t="shared" si="8"/>
        <v/>
      </c>
      <c r="T274" s="24" t="str">
        <f t="shared" si="9"/>
        <v>Italy</v>
      </c>
    </row>
    <row r="275" spans="1:20" ht="24.75" customHeight="1" x14ac:dyDescent="0.2">
      <c r="A275" s="35">
        <v>266</v>
      </c>
      <c r="B275" s="66">
        <v>450217</v>
      </c>
      <c r="C275" s="44" t="s">
        <v>10737</v>
      </c>
      <c r="D275" s="44" t="s">
        <v>1810</v>
      </c>
      <c r="E275" s="44" t="str">
        <f>IF(AND(LEN(NICAP[[#This Row],[State or      Country]])=2,NICAP[[#This Row],[State or      Country]]&lt;&gt;"UK"),"US","Other")</f>
        <v>Other</v>
      </c>
      <c r="F275" s="43">
        <v>11</v>
      </c>
      <c r="G275" s="41"/>
      <c r="H275" s="41"/>
      <c r="I275" s="41"/>
      <c r="J275" s="41"/>
      <c r="K275" s="41"/>
      <c r="L275" s="59" t="s">
        <v>10736</v>
      </c>
      <c r="M275" s="59" t="str">
        <f>IF(LEFT(NICAP[[#This Row],[Date]],1)=0,"Y","N")</f>
        <v>N</v>
      </c>
      <c r="N275" s="59"/>
      <c r="O275" s="59" t="str">
        <f>19&amp;LEFT(NICAP[[#This Row],[Date]],2)</f>
        <v>1945</v>
      </c>
      <c r="P275" s="59" t="str">
        <f>MID(NICAP[[#This Row],[Date]],3,2)</f>
        <v>02</v>
      </c>
      <c r="Q275" s="59" t="str">
        <f>RIGHT(NICAP[[#This Row],[Date]],2)</f>
        <v>17</v>
      </c>
      <c r="R275" s="26">
        <f>DATE(NICAP[[#This Row],[Year]],NICAP[[#This Row],[Month]],NICAP[[#This Row],[Day]])</f>
        <v>16485</v>
      </c>
      <c r="S275" s="35" t="str">
        <f t="shared" si="8"/>
        <v/>
      </c>
      <c r="T275" s="24" t="str">
        <f t="shared" si="9"/>
        <v>Italy</v>
      </c>
    </row>
    <row r="276" spans="1:20" ht="26.25" customHeight="1" x14ac:dyDescent="0.2">
      <c r="A276" s="35">
        <v>267</v>
      </c>
      <c r="B276" s="83" t="s">
        <v>10735</v>
      </c>
      <c r="C276" s="44" t="s">
        <v>10734</v>
      </c>
      <c r="D276" s="44" t="s">
        <v>1810</v>
      </c>
      <c r="E276" s="44" t="str">
        <f>IF(AND(LEN(NICAP[[#This Row],[State or      Country]])=2,NICAP[[#This Row],[State or      Country]]&lt;&gt;"UK"),"US","Other")</f>
        <v>Other</v>
      </c>
      <c r="F276" s="43">
        <v>11</v>
      </c>
      <c r="G276" s="41"/>
      <c r="H276" s="41"/>
      <c r="I276" s="41"/>
      <c r="J276" s="41"/>
      <c r="K276" s="41"/>
      <c r="L276" s="42" t="s">
        <v>10733</v>
      </c>
      <c r="M276" s="42" t="str">
        <f>IF(LEFT(NICAP[[#This Row],[Date]],1)=0,"Y","N")</f>
        <v>N</v>
      </c>
      <c r="N276" s="42"/>
      <c r="O276" s="42" t="str">
        <f>19&amp;LEFT(NICAP[[#This Row],[Date]],2)</f>
        <v>1945</v>
      </c>
      <c r="P276" s="42" t="str">
        <f>MID(NICAP[[#This Row],[Date]],3,2)</f>
        <v>02</v>
      </c>
      <c r="Q276" s="42" t="str">
        <f>RIGHT(NICAP[[#This Row],[Date]],2)</f>
        <v>18</v>
      </c>
      <c r="R276" s="26">
        <f>DATE(NICAP[[#This Row],[Year]],NICAP[[#This Row],[Month]],NICAP[[#This Row],[Day]])</f>
        <v>16486</v>
      </c>
      <c r="S276" s="35" t="str">
        <f t="shared" si="8"/>
        <v/>
      </c>
      <c r="T276" s="24" t="str">
        <f t="shared" si="9"/>
        <v>Italy</v>
      </c>
    </row>
    <row r="277" spans="1:20" ht="25.5" customHeight="1" x14ac:dyDescent="0.2">
      <c r="A277" s="35">
        <v>268</v>
      </c>
      <c r="B277" s="66">
        <v>450221</v>
      </c>
      <c r="C277" s="44" t="s">
        <v>10732</v>
      </c>
      <c r="D277" s="44" t="s">
        <v>1810</v>
      </c>
      <c r="E277" s="44" t="str">
        <f>IF(AND(LEN(NICAP[[#This Row],[State or      Country]])=2,NICAP[[#This Row],[State or      Country]]&lt;&gt;"UK"),"US","Other")</f>
        <v>Other</v>
      </c>
      <c r="F277" s="43">
        <v>1</v>
      </c>
      <c r="G277" s="41"/>
      <c r="H277" s="41"/>
      <c r="I277" s="41"/>
      <c r="J277" s="41"/>
      <c r="K277" s="41"/>
      <c r="L277" s="42" t="s">
        <v>10731</v>
      </c>
      <c r="M277" s="42" t="str">
        <f>IF(LEFT(NICAP[[#This Row],[Date]],1)=0,"Y","N")</f>
        <v>N</v>
      </c>
      <c r="N277" s="42"/>
      <c r="O277" s="42" t="str">
        <f>19&amp;LEFT(NICAP[[#This Row],[Date]],2)</f>
        <v>1945</v>
      </c>
      <c r="P277" s="42" t="str">
        <f>MID(NICAP[[#This Row],[Date]],3,2)</f>
        <v>02</v>
      </c>
      <c r="Q277" s="42" t="str">
        <f>RIGHT(NICAP[[#This Row],[Date]],2)</f>
        <v>21</v>
      </c>
      <c r="R277" s="26">
        <f>DATE(NICAP[[#This Row],[Year]],NICAP[[#This Row],[Month]],NICAP[[#This Row],[Day]])</f>
        <v>16489</v>
      </c>
      <c r="S277" s="35" t="str">
        <f t="shared" si="8"/>
        <v/>
      </c>
      <c r="T277" s="24" t="str">
        <f t="shared" si="9"/>
        <v>Italy</v>
      </c>
    </row>
    <row r="278" spans="1:20" ht="12.75" customHeight="1" x14ac:dyDescent="0.2">
      <c r="A278" s="35">
        <v>269</v>
      </c>
      <c r="B278" s="64">
        <v>450221</v>
      </c>
      <c r="C278" s="39" t="s">
        <v>10730</v>
      </c>
      <c r="D278" s="39" t="s">
        <v>1810</v>
      </c>
      <c r="E278" s="39" t="str">
        <f>IF(AND(LEN(NICAP[[#This Row],[State or      Country]])=2,NICAP[[#This Row],[State or      Country]]&lt;&gt;"UK"),"US","Other")</f>
        <v>Other</v>
      </c>
      <c r="F278" s="38">
        <v>11</v>
      </c>
      <c r="G278" s="37"/>
      <c r="H278" s="37"/>
      <c r="I278" s="37"/>
      <c r="J278" s="37"/>
      <c r="K278" s="37"/>
      <c r="L278" s="36" t="s">
        <v>10729</v>
      </c>
      <c r="M278" s="36" t="str">
        <f>IF(LEFT(NICAP[[#This Row],[Date]],1)=0,"Y","N")</f>
        <v>N</v>
      </c>
      <c r="N278" s="36"/>
      <c r="O278" s="36" t="str">
        <f>19&amp;LEFT(NICAP[[#This Row],[Date]],2)</f>
        <v>1945</v>
      </c>
      <c r="P278" s="36" t="str">
        <f>MID(NICAP[[#This Row],[Date]],3,2)</f>
        <v>02</v>
      </c>
      <c r="Q278" s="36" t="str">
        <f>RIGHT(NICAP[[#This Row],[Date]],2)</f>
        <v>21</v>
      </c>
      <c r="R278" s="26">
        <f>DATE(NICAP[[#This Row],[Year]],NICAP[[#This Row],[Month]],NICAP[[#This Row],[Day]])</f>
        <v>16489</v>
      </c>
      <c r="S278" s="35" t="str">
        <f t="shared" si="8"/>
        <v/>
      </c>
      <c r="T278" s="24" t="str">
        <f t="shared" si="9"/>
        <v>Italy</v>
      </c>
    </row>
    <row r="279" spans="1:20" ht="27" customHeight="1" x14ac:dyDescent="0.2">
      <c r="A279" s="35">
        <v>270</v>
      </c>
      <c r="B279" s="66">
        <v>450222</v>
      </c>
      <c r="C279" s="44" t="s">
        <v>10728</v>
      </c>
      <c r="D279" s="44" t="s">
        <v>1810</v>
      </c>
      <c r="E279" s="44" t="str">
        <f>IF(AND(LEN(NICAP[[#This Row],[State or      Country]])=2,NICAP[[#This Row],[State or      Country]]&lt;&gt;"UK"),"US","Other")</f>
        <v>Other</v>
      </c>
      <c r="F279" s="43">
        <v>1</v>
      </c>
      <c r="G279" s="41"/>
      <c r="H279" s="41"/>
      <c r="I279" s="41"/>
      <c r="J279" s="41"/>
      <c r="K279" s="41"/>
      <c r="L279" s="59" t="s">
        <v>10727</v>
      </c>
      <c r="M279" s="59" t="str">
        <f>IF(LEFT(NICAP[[#This Row],[Date]],1)=0,"Y","N")</f>
        <v>N</v>
      </c>
      <c r="N279" s="59"/>
      <c r="O279" s="59" t="str">
        <f>19&amp;LEFT(NICAP[[#This Row],[Date]],2)</f>
        <v>1945</v>
      </c>
      <c r="P279" s="59" t="str">
        <f>MID(NICAP[[#This Row],[Date]],3,2)</f>
        <v>02</v>
      </c>
      <c r="Q279" s="59" t="str">
        <f>RIGHT(NICAP[[#This Row],[Date]],2)</f>
        <v>22</v>
      </c>
      <c r="R279" s="26">
        <f>DATE(NICAP[[#This Row],[Year]],NICAP[[#This Row],[Month]],NICAP[[#This Row],[Day]])</f>
        <v>16490</v>
      </c>
      <c r="S279" s="35" t="str">
        <f t="shared" si="8"/>
        <v/>
      </c>
      <c r="T279" s="24" t="str">
        <f t="shared" si="9"/>
        <v>Italy</v>
      </c>
    </row>
    <row r="280" spans="1:20" ht="27" customHeight="1" x14ac:dyDescent="0.2">
      <c r="A280" s="35">
        <v>271</v>
      </c>
      <c r="B280" s="66">
        <v>450227</v>
      </c>
      <c r="C280" s="44" t="s">
        <v>10714</v>
      </c>
      <c r="D280" s="44" t="s">
        <v>1810</v>
      </c>
      <c r="E280" s="44" t="str">
        <f>IF(AND(LEN(NICAP[[#This Row],[State or      Country]])=2,NICAP[[#This Row],[State or      Country]]&lt;&gt;"UK"),"US","Other")</f>
        <v>Other</v>
      </c>
      <c r="F280" s="43">
        <v>11</v>
      </c>
      <c r="G280" s="41"/>
      <c r="H280" s="41"/>
      <c r="I280" s="41"/>
      <c r="J280" s="41"/>
      <c r="K280" s="41"/>
      <c r="L280" s="42" t="s">
        <v>10726</v>
      </c>
      <c r="M280" s="42" t="str">
        <f>IF(LEFT(NICAP[[#This Row],[Date]],1)=0,"Y","N")</f>
        <v>N</v>
      </c>
      <c r="N280" s="42"/>
      <c r="O280" s="42" t="str">
        <f>19&amp;LEFT(NICAP[[#This Row],[Date]],2)</f>
        <v>1945</v>
      </c>
      <c r="P280" s="42" t="str">
        <f>MID(NICAP[[#This Row],[Date]],3,2)</f>
        <v>02</v>
      </c>
      <c r="Q280" s="42" t="str">
        <f>RIGHT(NICAP[[#This Row],[Date]],2)</f>
        <v>27</v>
      </c>
      <c r="R280" s="26">
        <f>DATE(NICAP[[#This Row],[Year]],NICAP[[#This Row],[Month]],NICAP[[#This Row],[Day]])</f>
        <v>16495</v>
      </c>
      <c r="S280" s="35" t="str">
        <f t="shared" si="8"/>
        <v/>
      </c>
      <c r="T280" s="24" t="str">
        <f t="shared" si="9"/>
        <v>Italy</v>
      </c>
    </row>
    <row r="281" spans="1:20" ht="56.25" customHeight="1" x14ac:dyDescent="0.2">
      <c r="A281" s="35">
        <v>272</v>
      </c>
      <c r="B281" s="85">
        <v>450300</v>
      </c>
      <c r="C281" s="50" t="s">
        <v>10725</v>
      </c>
      <c r="D281" s="50" t="s">
        <v>2763</v>
      </c>
      <c r="E281" s="50" t="str">
        <f>IF(AND(LEN(NICAP[[#This Row],[State or      Country]])=2,NICAP[[#This Row],[State or      Country]]&lt;&gt;"UK"),"US","Other")</f>
        <v>Other</v>
      </c>
      <c r="F281" s="49">
        <v>9</v>
      </c>
      <c r="G281" s="87" t="s">
        <v>1666</v>
      </c>
      <c r="H281" s="78">
        <v>0</v>
      </c>
      <c r="I281" s="48"/>
      <c r="J281" s="48"/>
      <c r="K281" s="48"/>
      <c r="L281" s="42" t="s">
        <v>10724</v>
      </c>
      <c r="M281" s="42" t="str">
        <f>IF(LEFT(NICAP[[#This Row],[Date]],1)=0,"Y","N")</f>
        <v>N</v>
      </c>
      <c r="N281" s="42"/>
      <c r="O281" s="42" t="str">
        <f>19&amp;LEFT(NICAP[[#This Row],[Date]],2)</f>
        <v>1945</v>
      </c>
      <c r="P281" s="42" t="str">
        <f>MID(NICAP[[#This Row],[Date]],3,2)</f>
        <v>03</v>
      </c>
      <c r="Q281" s="42" t="str">
        <f>RIGHT(NICAP[[#This Row],[Date]],2)</f>
        <v>00</v>
      </c>
      <c r="R281" s="26">
        <f>DATE(NICAP[[#This Row],[Year]],NICAP[[#This Row],[Month]],NICAP[[#This Row],[Day]])</f>
        <v>16496</v>
      </c>
      <c r="S281" s="35" t="str">
        <f t="shared" si="8"/>
        <v/>
      </c>
      <c r="T281" s="24" t="str">
        <f t="shared" si="9"/>
        <v>At Sea</v>
      </c>
    </row>
    <row r="282" spans="1:20" ht="42" customHeight="1" x14ac:dyDescent="0.2">
      <c r="A282" s="35">
        <v>273</v>
      </c>
      <c r="B282" s="67">
        <v>450300</v>
      </c>
      <c r="C282" s="50" t="s">
        <v>5420</v>
      </c>
      <c r="D282" s="50" t="s">
        <v>1953</v>
      </c>
      <c r="E282" s="50" t="str">
        <f>IF(AND(LEN(NICAP[[#This Row],[State or      Country]])=2,NICAP[[#This Row],[State or      Country]]&lt;&gt;"UK"),"US","Other")</f>
        <v>US</v>
      </c>
      <c r="F282" s="49">
        <v>2</v>
      </c>
      <c r="G282" s="48"/>
      <c r="H282" s="48"/>
      <c r="I282" s="48"/>
      <c r="J282" s="48"/>
      <c r="K282" s="48"/>
      <c r="L282" s="42" t="s">
        <v>10723</v>
      </c>
      <c r="M282" s="42" t="str">
        <f>IF(LEFT(NICAP[[#This Row],[Date]],1)=0,"Y","N")</f>
        <v>N</v>
      </c>
      <c r="N282" s="42"/>
      <c r="O282" s="42" t="str">
        <f>19&amp;LEFT(NICAP[[#This Row],[Date]],2)</f>
        <v>1945</v>
      </c>
      <c r="P282" s="42" t="str">
        <f>MID(NICAP[[#This Row],[Date]],3,2)</f>
        <v>03</v>
      </c>
      <c r="Q282" s="42" t="str">
        <f>RIGHT(NICAP[[#This Row],[Date]],2)</f>
        <v>00</v>
      </c>
      <c r="R282" s="26">
        <f>DATE(NICAP[[#This Row],[Year]],NICAP[[#This Row],[Month]],NICAP[[#This Row],[Day]])</f>
        <v>16496</v>
      </c>
      <c r="S282" s="35" t="str">
        <f t="shared" si="8"/>
        <v>ME</v>
      </c>
      <c r="T282" s="24" t="str">
        <f t="shared" si="9"/>
        <v>US</v>
      </c>
    </row>
    <row r="283" spans="1:20" ht="27" customHeight="1" x14ac:dyDescent="0.2">
      <c r="A283" s="35">
        <v>274</v>
      </c>
      <c r="B283" s="66">
        <v>450300</v>
      </c>
      <c r="C283" s="44" t="s">
        <v>1980</v>
      </c>
      <c r="D283" s="44" t="s">
        <v>2122</v>
      </c>
      <c r="E283" s="44" t="str">
        <f>IF(AND(LEN(NICAP[[#This Row],[State or      Country]])=2,NICAP[[#This Row],[State or      Country]]&lt;&gt;"UK"),"US","Other")</f>
        <v>US</v>
      </c>
      <c r="F283" s="43">
        <v>2</v>
      </c>
      <c r="G283" s="41"/>
      <c r="H283" s="41"/>
      <c r="I283" s="41"/>
      <c r="J283" s="41"/>
      <c r="K283" s="41"/>
      <c r="L283" s="42" t="s">
        <v>10722</v>
      </c>
      <c r="M283" s="42" t="str">
        <f>IF(LEFT(NICAP[[#This Row],[Date]],1)=0,"Y","N")</f>
        <v>N</v>
      </c>
      <c r="N283" s="42"/>
      <c r="O283" s="42" t="str">
        <f>19&amp;LEFT(NICAP[[#This Row],[Date]],2)</f>
        <v>1945</v>
      </c>
      <c r="P283" s="42" t="str">
        <f>MID(NICAP[[#This Row],[Date]],3,2)</f>
        <v>03</v>
      </c>
      <c r="Q283" s="42" t="str">
        <f>RIGHT(NICAP[[#This Row],[Date]],2)</f>
        <v>00</v>
      </c>
      <c r="R283" s="26">
        <f>DATE(NICAP[[#This Row],[Year]],NICAP[[#This Row],[Month]],NICAP[[#This Row],[Day]])</f>
        <v>16496</v>
      </c>
      <c r="S283" s="35" t="str">
        <f t="shared" si="8"/>
        <v>NM</v>
      </c>
      <c r="T283" s="24" t="str">
        <f t="shared" si="9"/>
        <v>US</v>
      </c>
    </row>
    <row r="284" spans="1:20" ht="56.25" customHeight="1" x14ac:dyDescent="0.2">
      <c r="A284" s="35">
        <v>275</v>
      </c>
      <c r="B284" s="67">
        <v>450300</v>
      </c>
      <c r="C284" s="50" t="s">
        <v>10682</v>
      </c>
      <c r="D284" s="50" t="s">
        <v>2763</v>
      </c>
      <c r="E284" s="50" t="str">
        <f>IF(AND(LEN(NICAP[[#This Row],[State or      Country]])=2,NICAP[[#This Row],[State or      Country]]&lt;&gt;"UK"),"US","Other")</f>
        <v>Other</v>
      </c>
      <c r="F284" s="49">
        <v>2</v>
      </c>
      <c r="G284" s="48"/>
      <c r="H284" s="48"/>
      <c r="I284" s="48"/>
      <c r="J284" s="48"/>
      <c r="K284" s="48"/>
      <c r="L284" s="36" t="s">
        <v>10721</v>
      </c>
      <c r="M284" s="36" t="str">
        <f>IF(LEFT(NICAP[[#This Row],[Date]],1)=0,"Y","N")</f>
        <v>N</v>
      </c>
      <c r="N284" s="36"/>
      <c r="O284" s="36" t="str">
        <f>19&amp;LEFT(NICAP[[#This Row],[Date]],2)</f>
        <v>1945</v>
      </c>
      <c r="P284" s="36" t="str">
        <f>MID(NICAP[[#This Row],[Date]],3,2)</f>
        <v>03</v>
      </c>
      <c r="Q284" s="36" t="str">
        <f>RIGHT(NICAP[[#This Row],[Date]],2)</f>
        <v>00</v>
      </c>
      <c r="R284" s="26">
        <f>DATE(NICAP[[#This Row],[Year]],NICAP[[#This Row],[Month]],NICAP[[#This Row],[Day]])</f>
        <v>16496</v>
      </c>
      <c r="S284" s="35" t="str">
        <f t="shared" si="8"/>
        <v/>
      </c>
      <c r="T284" s="24" t="str">
        <f t="shared" si="9"/>
        <v>At Sea</v>
      </c>
    </row>
    <row r="285" spans="1:20" ht="12.75" customHeight="1" x14ac:dyDescent="0.2">
      <c r="A285" s="35">
        <v>276</v>
      </c>
      <c r="B285" s="64">
        <v>450303</v>
      </c>
      <c r="C285" s="39" t="s">
        <v>10720</v>
      </c>
      <c r="D285" s="39" t="s">
        <v>2422</v>
      </c>
      <c r="E285" s="39" t="str">
        <f>IF(AND(LEN(NICAP[[#This Row],[State or      Country]])=2,NICAP[[#This Row],[State or      Country]]&lt;&gt;"UK"),"US","Other")</f>
        <v>Other</v>
      </c>
      <c r="F285" s="38">
        <v>1</v>
      </c>
      <c r="G285" s="37"/>
      <c r="H285" s="37"/>
      <c r="I285" s="37"/>
      <c r="J285" s="37"/>
      <c r="K285" s="37"/>
      <c r="L285" s="36" t="s">
        <v>10719</v>
      </c>
      <c r="M285" s="36" t="str">
        <f>IF(LEFT(NICAP[[#This Row],[Date]],1)=0,"Y","N")</f>
        <v>N</v>
      </c>
      <c r="N285" s="36"/>
      <c r="O285" s="36" t="str">
        <f>19&amp;LEFT(NICAP[[#This Row],[Date]],2)</f>
        <v>1945</v>
      </c>
      <c r="P285" s="36" t="str">
        <f>MID(NICAP[[#This Row],[Date]],3,2)</f>
        <v>03</v>
      </c>
      <c r="Q285" s="36" t="str">
        <f>RIGHT(NICAP[[#This Row],[Date]],2)</f>
        <v>03</v>
      </c>
      <c r="R285" s="26">
        <f>DATE(NICAP[[#This Row],[Year]],NICAP[[#This Row],[Month]],NICAP[[#This Row],[Day]])</f>
        <v>16499</v>
      </c>
      <c r="S285" s="35" t="str">
        <f t="shared" si="8"/>
        <v/>
      </c>
      <c r="T285" s="24" t="str">
        <f t="shared" si="9"/>
        <v>Germany</v>
      </c>
    </row>
    <row r="286" spans="1:20" ht="27.75" customHeight="1" x14ac:dyDescent="0.2">
      <c r="A286" s="35">
        <v>277</v>
      </c>
      <c r="B286" s="66">
        <v>450305</v>
      </c>
      <c r="C286" s="44" t="s">
        <v>10718</v>
      </c>
      <c r="D286" s="44" t="s">
        <v>2422</v>
      </c>
      <c r="E286" s="44" t="str">
        <f>IF(AND(LEN(NICAP[[#This Row],[State or      Country]])=2,NICAP[[#This Row],[State or      Country]]&lt;&gt;"UK"),"US","Other")</f>
        <v>Other</v>
      </c>
      <c r="F286" s="43">
        <v>1</v>
      </c>
      <c r="G286" s="41"/>
      <c r="H286" s="41"/>
      <c r="I286" s="41"/>
      <c r="J286" s="41"/>
      <c r="K286" s="41"/>
      <c r="L286" s="42" t="s">
        <v>10717</v>
      </c>
      <c r="M286" s="42" t="str">
        <f>IF(LEFT(NICAP[[#This Row],[Date]],1)=0,"Y","N")</f>
        <v>N</v>
      </c>
      <c r="N286" s="42"/>
      <c r="O286" s="42" t="str">
        <f>19&amp;LEFT(NICAP[[#This Row],[Date]],2)</f>
        <v>1945</v>
      </c>
      <c r="P286" s="42" t="str">
        <f>MID(NICAP[[#This Row],[Date]],3,2)</f>
        <v>03</v>
      </c>
      <c r="Q286" s="42" t="str">
        <f>RIGHT(NICAP[[#This Row],[Date]],2)</f>
        <v>05</v>
      </c>
      <c r="R286" s="26">
        <f>DATE(NICAP[[#This Row],[Year]],NICAP[[#This Row],[Month]],NICAP[[#This Row],[Day]])</f>
        <v>16501</v>
      </c>
      <c r="S286" s="35" t="str">
        <f t="shared" si="8"/>
        <v/>
      </c>
      <c r="T286" s="24" t="str">
        <f t="shared" si="9"/>
        <v>Germany</v>
      </c>
    </row>
    <row r="287" spans="1:20" ht="27.75" customHeight="1" x14ac:dyDescent="0.2">
      <c r="A287" s="35">
        <v>278</v>
      </c>
      <c r="B287" s="66">
        <v>450309</v>
      </c>
      <c r="C287" s="44" t="s">
        <v>10716</v>
      </c>
      <c r="D287" s="44" t="s">
        <v>2422</v>
      </c>
      <c r="E287" s="44" t="str">
        <f>IF(AND(LEN(NICAP[[#This Row],[State or      Country]])=2,NICAP[[#This Row],[State or      Country]]&lt;&gt;"UK"),"US","Other")</f>
        <v>Other</v>
      </c>
      <c r="F287" s="43">
        <v>11</v>
      </c>
      <c r="G287" s="41"/>
      <c r="H287" s="41"/>
      <c r="I287" s="41"/>
      <c r="J287" s="41"/>
      <c r="K287" s="41"/>
      <c r="L287" s="42" t="s">
        <v>10715</v>
      </c>
      <c r="M287" s="42" t="str">
        <f>IF(LEFT(NICAP[[#This Row],[Date]],1)=0,"Y","N")</f>
        <v>N</v>
      </c>
      <c r="N287" s="42"/>
      <c r="O287" s="42" t="str">
        <f>19&amp;LEFT(NICAP[[#This Row],[Date]],2)</f>
        <v>1945</v>
      </c>
      <c r="P287" s="42" t="str">
        <f>MID(NICAP[[#This Row],[Date]],3,2)</f>
        <v>03</v>
      </c>
      <c r="Q287" s="42" t="str">
        <f>RIGHT(NICAP[[#This Row],[Date]],2)</f>
        <v>09</v>
      </c>
      <c r="R287" s="26">
        <f>DATE(NICAP[[#This Row],[Year]],NICAP[[#This Row],[Month]],NICAP[[#This Row],[Day]])</f>
        <v>16505</v>
      </c>
      <c r="S287" s="35" t="str">
        <f t="shared" si="8"/>
        <v/>
      </c>
      <c r="T287" s="24" t="str">
        <f t="shared" si="9"/>
        <v>Germany</v>
      </c>
    </row>
    <row r="288" spans="1:20" ht="27" customHeight="1" x14ac:dyDescent="0.2">
      <c r="A288" s="35">
        <v>279</v>
      </c>
      <c r="B288" s="66">
        <v>450313</v>
      </c>
      <c r="C288" s="44" t="s">
        <v>10714</v>
      </c>
      <c r="D288" s="44" t="s">
        <v>1810</v>
      </c>
      <c r="E288" s="44" t="str">
        <f>IF(AND(LEN(NICAP[[#This Row],[State or      Country]])=2,NICAP[[#This Row],[State or      Country]]&lt;&gt;"UK"),"US","Other")</f>
        <v>Other</v>
      </c>
      <c r="F288" s="43">
        <v>11</v>
      </c>
      <c r="G288" s="41"/>
      <c r="H288" s="41"/>
      <c r="I288" s="41"/>
      <c r="J288" s="41"/>
      <c r="K288" s="41"/>
      <c r="L288" s="42" t="s">
        <v>10713</v>
      </c>
      <c r="M288" s="42" t="str">
        <f>IF(LEFT(NICAP[[#This Row],[Date]],1)=0,"Y","N")</f>
        <v>N</v>
      </c>
      <c r="N288" s="42"/>
      <c r="O288" s="42" t="str">
        <f>19&amp;LEFT(NICAP[[#This Row],[Date]],2)</f>
        <v>1945</v>
      </c>
      <c r="P288" s="42" t="str">
        <f>MID(NICAP[[#This Row],[Date]],3,2)</f>
        <v>03</v>
      </c>
      <c r="Q288" s="42" t="str">
        <f>RIGHT(NICAP[[#This Row],[Date]],2)</f>
        <v>13</v>
      </c>
      <c r="R288" s="26">
        <f>DATE(NICAP[[#This Row],[Year]],NICAP[[#This Row],[Month]],NICAP[[#This Row],[Day]])</f>
        <v>16509</v>
      </c>
      <c r="S288" s="35" t="str">
        <f t="shared" si="8"/>
        <v/>
      </c>
      <c r="T288" s="24" t="str">
        <f t="shared" si="9"/>
        <v>Italy</v>
      </c>
    </row>
    <row r="289" spans="1:20" ht="12.75" customHeight="1" x14ac:dyDescent="0.2">
      <c r="A289" s="35">
        <v>280</v>
      </c>
      <c r="B289" s="64">
        <v>450318</v>
      </c>
      <c r="C289" s="39" t="s">
        <v>4685</v>
      </c>
      <c r="D289" s="39" t="s">
        <v>1810</v>
      </c>
      <c r="E289" s="39" t="str">
        <f>IF(AND(LEN(NICAP[[#This Row],[State or      Country]])=2,NICAP[[#This Row],[State or      Country]]&lt;&gt;"UK"),"US","Other")</f>
        <v>Other</v>
      </c>
      <c r="F289" s="38">
        <v>11</v>
      </c>
      <c r="G289" s="37"/>
      <c r="H289" s="37"/>
      <c r="I289" s="37"/>
      <c r="J289" s="37"/>
      <c r="K289" s="37"/>
      <c r="L289" s="36" t="s">
        <v>10712</v>
      </c>
      <c r="M289" s="36" t="str">
        <f>IF(LEFT(NICAP[[#This Row],[Date]],1)=0,"Y","N")</f>
        <v>N</v>
      </c>
      <c r="N289" s="36"/>
      <c r="O289" s="36" t="str">
        <f>19&amp;LEFT(NICAP[[#This Row],[Date]],2)</f>
        <v>1945</v>
      </c>
      <c r="P289" s="36" t="str">
        <f>MID(NICAP[[#This Row],[Date]],3,2)</f>
        <v>03</v>
      </c>
      <c r="Q289" s="36" t="str">
        <f>RIGHT(NICAP[[#This Row],[Date]],2)</f>
        <v>18</v>
      </c>
      <c r="R289" s="26">
        <f>DATE(NICAP[[#This Row],[Year]],NICAP[[#This Row],[Month]],NICAP[[#This Row],[Day]])</f>
        <v>16514</v>
      </c>
      <c r="S289" s="35" t="str">
        <f t="shared" si="8"/>
        <v/>
      </c>
      <c r="T289" s="24" t="str">
        <f t="shared" si="9"/>
        <v>Italy</v>
      </c>
    </row>
    <row r="290" spans="1:20" ht="12.75" customHeight="1" x14ac:dyDescent="0.2">
      <c r="A290" s="35">
        <v>281</v>
      </c>
      <c r="B290" s="82" t="s">
        <v>10711</v>
      </c>
      <c r="C290" s="39" t="s">
        <v>10710</v>
      </c>
      <c r="D290" s="39" t="s">
        <v>2422</v>
      </c>
      <c r="E290" s="39" t="str">
        <f>IF(AND(LEN(NICAP[[#This Row],[State or      Country]])=2,NICAP[[#This Row],[State or      Country]]&lt;&gt;"UK"),"US","Other")</f>
        <v>Other</v>
      </c>
      <c r="F290" s="38">
        <v>11</v>
      </c>
      <c r="G290" s="37"/>
      <c r="H290" s="37"/>
      <c r="I290" s="37"/>
      <c r="J290" s="37"/>
      <c r="K290" s="37"/>
      <c r="L290" s="36" t="s">
        <v>10709</v>
      </c>
      <c r="M290" s="36" t="str">
        <f>IF(LEFT(NICAP[[#This Row],[Date]],1)=0,"Y","N")</f>
        <v>N</v>
      </c>
      <c r="N290" s="36"/>
      <c r="O290" s="36" t="str">
        <f>19&amp;LEFT(NICAP[[#This Row],[Date]],2)</f>
        <v>1945</v>
      </c>
      <c r="P290" s="36" t="str">
        <f>MID(NICAP[[#This Row],[Date]],3,2)</f>
        <v>03</v>
      </c>
      <c r="Q290" s="36" t="str">
        <f>RIGHT(NICAP[[#This Row],[Date]],2)</f>
        <v>20</v>
      </c>
      <c r="R290" s="26">
        <f>DATE(NICAP[[#This Row],[Year]],NICAP[[#This Row],[Month]],NICAP[[#This Row],[Day]])</f>
        <v>16516</v>
      </c>
      <c r="S290" s="35" t="str">
        <f t="shared" si="8"/>
        <v/>
      </c>
      <c r="T290" s="24" t="str">
        <f t="shared" si="9"/>
        <v>Germany</v>
      </c>
    </row>
    <row r="291" spans="1:20" ht="12.75" customHeight="1" x14ac:dyDescent="0.2">
      <c r="A291" s="35">
        <v>282</v>
      </c>
      <c r="B291" s="64">
        <v>450323</v>
      </c>
      <c r="C291" s="39" t="s">
        <v>10708</v>
      </c>
      <c r="D291" s="39" t="s">
        <v>1810</v>
      </c>
      <c r="E291" s="39" t="str">
        <f>IF(AND(LEN(NICAP[[#This Row],[State or      Country]])=2,NICAP[[#This Row],[State or      Country]]&lt;&gt;"UK"),"US","Other")</f>
        <v>Other</v>
      </c>
      <c r="F291" s="38">
        <v>11</v>
      </c>
      <c r="G291" s="41"/>
      <c r="H291" s="41"/>
      <c r="I291" s="41"/>
      <c r="J291" s="41"/>
      <c r="K291" s="41"/>
      <c r="L291" s="36" t="s">
        <v>10707</v>
      </c>
      <c r="M291" s="36" t="str">
        <f>IF(LEFT(NICAP[[#This Row],[Date]],1)=0,"Y","N")</f>
        <v>N</v>
      </c>
      <c r="N291" s="36"/>
      <c r="O291" s="36" t="str">
        <f>19&amp;LEFT(NICAP[[#This Row],[Date]],2)</f>
        <v>1945</v>
      </c>
      <c r="P291" s="36" t="str">
        <f>MID(NICAP[[#This Row],[Date]],3,2)</f>
        <v>03</v>
      </c>
      <c r="Q291" s="36" t="str">
        <f>RIGHT(NICAP[[#This Row],[Date]],2)</f>
        <v>23</v>
      </c>
      <c r="R291" s="26">
        <f>DATE(NICAP[[#This Row],[Year]],NICAP[[#This Row],[Month]],NICAP[[#This Row],[Day]])</f>
        <v>16519</v>
      </c>
      <c r="S291" s="35" t="str">
        <f t="shared" si="8"/>
        <v/>
      </c>
      <c r="T291" s="24" t="str">
        <f t="shared" si="9"/>
        <v>Italy</v>
      </c>
    </row>
    <row r="292" spans="1:20" ht="12.75" customHeight="1" x14ac:dyDescent="0.2">
      <c r="A292" s="35">
        <v>283</v>
      </c>
      <c r="B292" s="64">
        <v>450323</v>
      </c>
      <c r="C292" s="39" t="s">
        <v>10706</v>
      </c>
      <c r="D292" s="39" t="s">
        <v>2422</v>
      </c>
      <c r="E292" s="39" t="str">
        <f>IF(AND(LEN(NICAP[[#This Row],[State or      Country]])=2,NICAP[[#This Row],[State or      Country]]&lt;&gt;"UK"),"US","Other")</f>
        <v>Other</v>
      </c>
      <c r="F292" s="38">
        <v>1</v>
      </c>
      <c r="G292" s="37"/>
      <c r="H292" s="37"/>
      <c r="I292" s="37"/>
      <c r="J292" s="37"/>
      <c r="K292" s="37"/>
      <c r="L292" s="36" t="s">
        <v>10705</v>
      </c>
      <c r="M292" s="36" t="str">
        <f>IF(LEFT(NICAP[[#This Row],[Date]],1)=0,"Y","N")</f>
        <v>N</v>
      </c>
      <c r="N292" s="36"/>
      <c r="O292" s="36" t="str">
        <f>19&amp;LEFT(NICAP[[#This Row],[Date]],2)</f>
        <v>1945</v>
      </c>
      <c r="P292" s="36" t="str">
        <f>MID(NICAP[[#This Row],[Date]],3,2)</f>
        <v>03</v>
      </c>
      <c r="Q292" s="36" t="str">
        <f>RIGHT(NICAP[[#This Row],[Date]],2)</f>
        <v>23</v>
      </c>
      <c r="R292" s="26">
        <f>DATE(NICAP[[#This Row],[Year]],NICAP[[#This Row],[Month]],NICAP[[#This Row],[Day]])</f>
        <v>16519</v>
      </c>
      <c r="S292" s="35" t="str">
        <f t="shared" si="8"/>
        <v/>
      </c>
      <c r="T292" s="24" t="str">
        <f t="shared" si="9"/>
        <v>Germany</v>
      </c>
    </row>
    <row r="293" spans="1:20" ht="42.75" customHeight="1" x14ac:dyDescent="0.2">
      <c r="A293" s="35">
        <v>284</v>
      </c>
      <c r="B293" s="69" t="s">
        <v>10704</v>
      </c>
      <c r="C293" s="50" t="s">
        <v>1980</v>
      </c>
      <c r="D293" s="50" t="s">
        <v>7514</v>
      </c>
      <c r="E293" s="50" t="str">
        <f>IF(AND(LEN(NICAP[[#This Row],[State or      Country]])=2,NICAP[[#This Row],[State or      Country]]&lt;&gt;"UK"),"US","Other")</f>
        <v>Other</v>
      </c>
      <c r="F293" s="49">
        <v>1</v>
      </c>
      <c r="G293" s="48"/>
      <c r="H293" s="48"/>
      <c r="I293" s="48"/>
      <c r="J293" s="48"/>
      <c r="K293" s="48"/>
      <c r="L293" s="36" t="s">
        <v>10703</v>
      </c>
      <c r="M293" s="36" t="str">
        <f>IF(LEFT(NICAP[[#This Row],[Date]],1)=0,"Y","N")</f>
        <v>N</v>
      </c>
      <c r="N293" s="36"/>
      <c r="O293" s="36" t="str">
        <f>19&amp;LEFT(NICAP[[#This Row],[Date]],2)</f>
        <v>1945</v>
      </c>
      <c r="P293" s="36" t="str">
        <f>MID(NICAP[[#This Row],[Date]],3,2)</f>
        <v>03</v>
      </c>
      <c r="Q293" s="36" t="str">
        <f>RIGHT(NICAP[[#This Row],[Date]],2)</f>
        <v>id</v>
      </c>
      <c r="R293" s="26" t="e">
        <f>DATE(NICAP[[#This Row],[Year]],NICAP[[#This Row],[Month]],NICAP[[#This Row],[Day]])</f>
        <v>#VALUE!</v>
      </c>
      <c r="S293" s="35" t="str">
        <f t="shared" si="8"/>
        <v/>
      </c>
      <c r="T293" s="24" t="str">
        <f t="shared" si="9"/>
        <v>New Guinea</v>
      </c>
    </row>
    <row r="294" spans="1:20" ht="42" customHeight="1" x14ac:dyDescent="0.2">
      <c r="A294" s="35">
        <v>285</v>
      </c>
      <c r="B294" s="67">
        <v>450324</v>
      </c>
      <c r="C294" s="50" t="s">
        <v>10691</v>
      </c>
      <c r="D294" s="50" t="s">
        <v>1956</v>
      </c>
      <c r="E294" s="50" t="str">
        <f>IF(AND(LEN(NICAP[[#This Row],[State or      Country]])=2,NICAP[[#This Row],[State or      Country]]&lt;&gt;"UK"),"US","Other")</f>
        <v>Other</v>
      </c>
      <c r="F294" s="49">
        <v>1</v>
      </c>
      <c r="G294" s="48"/>
      <c r="H294" s="48"/>
      <c r="I294" s="48"/>
      <c r="J294" s="48"/>
      <c r="K294" s="48"/>
      <c r="L294" s="42" t="s">
        <v>10702</v>
      </c>
      <c r="M294" s="42" t="str">
        <f>IF(LEFT(NICAP[[#This Row],[Date]],1)=0,"Y","N")</f>
        <v>N</v>
      </c>
      <c r="N294" s="42"/>
      <c r="O294" s="42" t="str">
        <f>19&amp;LEFT(NICAP[[#This Row],[Date]],2)</f>
        <v>1945</v>
      </c>
      <c r="P294" s="42" t="str">
        <f>MID(NICAP[[#This Row],[Date]],3,2)</f>
        <v>03</v>
      </c>
      <c r="Q294" s="42" t="str">
        <f>RIGHT(NICAP[[#This Row],[Date]],2)</f>
        <v>24</v>
      </c>
      <c r="R294" s="26">
        <f>DATE(NICAP[[#This Row],[Year]],NICAP[[#This Row],[Month]],NICAP[[#This Row],[Day]])</f>
        <v>16520</v>
      </c>
      <c r="S294" s="35" t="str">
        <f t="shared" si="8"/>
        <v/>
      </c>
      <c r="T294" s="24" t="str">
        <f t="shared" si="9"/>
        <v>Japan</v>
      </c>
    </row>
    <row r="295" spans="1:20" ht="27" customHeight="1" x14ac:dyDescent="0.2">
      <c r="A295" s="35">
        <v>286</v>
      </c>
      <c r="B295" s="66">
        <v>450325</v>
      </c>
      <c r="C295" s="44" t="s">
        <v>10701</v>
      </c>
      <c r="D295" s="44" t="s">
        <v>2422</v>
      </c>
      <c r="E295" s="44" t="str">
        <f>IF(AND(LEN(NICAP[[#This Row],[State or      Country]])=2,NICAP[[#This Row],[State or      Country]]&lt;&gt;"UK"),"US","Other")</f>
        <v>Other</v>
      </c>
      <c r="F295" s="43">
        <v>1</v>
      </c>
      <c r="G295" s="41"/>
      <c r="H295" s="41"/>
      <c r="I295" s="41"/>
      <c r="J295" s="41"/>
      <c r="K295" s="41"/>
      <c r="L295" s="42" t="s">
        <v>10700</v>
      </c>
      <c r="M295" s="42" t="str">
        <f>IF(LEFT(NICAP[[#This Row],[Date]],1)=0,"Y","N")</f>
        <v>N</v>
      </c>
      <c r="N295" s="42"/>
      <c r="O295" s="42" t="str">
        <f>19&amp;LEFT(NICAP[[#This Row],[Date]],2)</f>
        <v>1945</v>
      </c>
      <c r="P295" s="42" t="str">
        <f>MID(NICAP[[#This Row],[Date]],3,2)</f>
        <v>03</v>
      </c>
      <c r="Q295" s="42" t="str">
        <f>RIGHT(NICAP[[#This Row],[Date]],2)</f>
        <v>25</v>
      </c>
      <c r="R295" s="26">
        <f>DATE(NICAP[[#This Row],[Year]],NICAP[[#This Row],[Month]],NICAP[[#This Row],[Day]])</f>
        <v>16521</v>
      </c>
      <c r="S295" s="35" t="str">
        <f t="shared" si="8"/>
        <v/>
      </c>
      <c r="T295" s="24" t="str">
        <f t="shared" si="9"/>
        <v>Germany</v>
      </c>
    </row>
    <row r="296" spans="1:20" ht="41.25" customHeight="1" x14ac:dyDescent="0.2">
      <c r="A296" s="35">
        <v>287</v>
      </c>
      <c r="B296" s="67">
        <v>450403</v>
      </c>
      <c r="C296" s="50" t="s">
        <v>10699</v>
      </c>
      <c r="D296" s="50" t="s">
        <v>1956</v>
      </c>
      <c r="E296" s="50" t="str">
        <f>IF(AND(LEN(NICAP[[#This Row],[State or      Country]])=2,NICAP[[#This Row],[State or      Country]]&lt;&gt;"UK"),"US","Other")</f>
        <v>Other</v>
      </c>
      <c r="F296" s="49">
        <v>11</v>
      </c>
      <c r="G296" s="48"/>
      <c r="H296" s="48"/>
      <c r="I296" s="48"/>
      <c r="J296" s="48"/>
      <c r="K296" s="48"/>
      <c r="L296" s="42" t="s">
        <v>10698</v>
      </c>
      <c r="M296" s="42" t="str">
        <f>IF(LEFT(NICAP[[#This Row],[Date]],1)=0,"Y","N")</f>
        <v>N</v>
      </c>
      <c r="N296" s="42"/>
      <c r="O296" s="42" t="str">
        <f>19&amp;LEFT(NICAP[[#This Row],[Date]],2)</f>
        <v>1945</v>
      </c>
      <c r="P296" s="42" t="str">
        <f>MID(NICAP[[#This Row],[Date]],3,2)</f>
        <v>04</v>
      </c>
      <c r="Q296" s="42" t="str">
        <f>RIGHT(NICAP[[#This Row],[Date]],2)</f>
        <v>03</v>
      </c>
      <c r="R296" s="26">
        <f>DATE(NICAP[[#This Row],[Year]],NICAP[[#This Row],[Month]],NICAP[[#This Row],[Day]])</f>
        <v>16530</v>
      </c>
      <c r="S296" s="35" t="str">
        <f t="shared" si="8"/>
        <v/>
      </c>
      <c r="T296" s="24" t="str">
        <f t="shared" si="9"/>
        <v>Japan</v>
      </c>
    </row>
    <row r="297" spans="1:20" ht="72" customHeight="1" x14ac:dyDescent="0.2">
      <c r="A297" s="35">
        <v>288</v>
      </c>
      <c r="B297" s="69" t="s">
        <v>10697</v>
      </c>
      <c r="C297" s="50" t="s">
        <v>8877</v>
      </c>
      <c r="D297" s="50" t="s">
        <v>1956</v>
      </c>
      <c r="E297" s="50" t="str">
        <f>IF(AND(LEN(NICAP[[#This Row],[State or      Country]])=2,NICAP[[#This Row],[State or      Country]]&lt;&gt;"UK"),"US","Other")</f>
        <v>Other</v>
      </c>
      <c r="F297" s="49">
        <v>11</v>
      </c>
      <c r="G297" s="48"/>
      <c r="H297" s="48"/>
      <c r="I297" s="48"/>
      <c r="J297" s="48"/>
      <c r="K297" s="48"/>
      <c r="L297" s="36" t="s">
        <v>10696</v>
      </c>
      <c r="M297" s="36" t="str">
        <f>IF(LEFT(NICAP[[#This Row],[Date]],1)=0,"Y","N")</f>
        <v>N</v>
      </c>
      <c r="N297" s="36"/>
      <c r="O297" s="36" t="str">
        <f>19&amp;LEFT(NICAP[[#This Row],[Date]],2)</f>
        <v>1945</v>
      </c>
      <c r="P297" s="36" t="str">
        <f>MID(NICAP[[#This Row],[Date]],3,2)</f>
        <v>04</v>
      </c>
      <c r="Q297" s="36" t="str">
        <f>RIGHT(NICAP[[#This Row],[Date]],2)</f>
        <v>04</v>
      </c>
      <c r="R297" s="26">
        <f>DATE(NICAP[[#This Row],[Year]],NICAP[[#This Row],[Month]],NICAP[[#This Row],[Day]])</f>
        <v>16531</v>
      </c>
      <c r="S297" s="35" t="str">
        <f t="shared" si="8"/>
        <v/>
      </c>
      <c r="T297" s="24" t="str">
        <f t="shared" si="9"/>
        <v>Japan</v>
      </c>
    </row>
    <row r="298" spans="1:20" ht="27" customHeight="1" x14ac:dyDescent="0.2">
      <c r="A298" s="35">
        <v>289</v>
      </c>
      <c r="B298" s="66">
        <v>450407</v>
      </c>
      <c r="C298" s="44" t="s">
        <v>2246</v>
      </c>
      <c r="D298" s="44" t="s">
        <v>2763</v>
      </c>
      <c r="E298" s="44" t="str">
        <f>IF(AND(LEN(NICAP[[#This Row],[State or      Country]])=2,NICAP[[#This Row],[State or      Country]]&lt;&gt;"UK"),"US","Other")</f>
        <v>Other</v>
      </c>
      <c r="F298" s="43">
        <v>1</v>
      </c>
      <c r="G298" s="41"/>
      <c r="H298" s="41"/>
      <c r="I298" s="41"/>
      <c r="J298" s="41"/>
      <c r="K298" s="41"/>
      <c r="L298" s="42" t="s">
        <v>10695</v>
      </c>
      <c r="M298" s="42" t="str">
        <f>IF(LEFT(NICAP[[#This Row],[Date]],1)=0,"Y","N")</f>
        <v>N</v>
      </c>
      <c r="N298" s="42"/>
      <c r="O298" s="42" t="str">
        <f>19&amp;LEFT(NICAP[[#This Row],[Date]],2)</f>
        <v>1945</v>
      </c>
      <c r="P298" s="42" t="str">
        <f>MID(NICAP[[#This Row],[Date]],3,2)</f>
        <v>04</v>
      </c>
      <c r="Q298" s="42" t="str">
        <f>RIGHT(NICAP[[#This Row],[Date]],2)</f>
        <v>07</v>
      </c>
      <c r="R298" s="26">
        <f>DATE(NICAP[[#This Row],[Year]],NICAP[[#This Row],[Month]],NICAP[[#This Row],[Day]])</f>
        <v>16534</v>
      </c>
      <c r="S298" s="35" t="str">
        <f t="shared" si="8"/>
        <v/>
      </c>
      <c r="T298" s="24" t="str">
        <f t="shared" si="9"/>
        <v>At Sea</v>
      </c>
    </row>
    <row r="299" spans="1:20" ht="12.75" customHeight="1" x14ac:dyDescent="0.2">
      <c r="A299" s="35">
        <v>290</v>
      </c>
      <c r="B299" s="64">
        <v>450407</v>
      </c>
      <c r="C299" s="39" t="s">
        <v>10691</v>
      </c>
      <c r="D299" s="39" t="s">
        <v>1956</v>
      </c>
      <c r="E299" s="39" t="str">
        <f>IF(AND(LEN(NICAP[[#This Row],[State or      Country]])=2,NICAP[[#This Row],[State or      Country]]&lt;&gt;"UK"),"US","Other")</f>
        <v>Other</v>
      </c>
      <c r="F299" s="38">
        <v>1</v>
      </c>
      <c r="G299" s="37"/>
      <c r="H299" s="37"/>
      <c r="I299" s="37"/>
      <c r="J299" s="37"/>
      <c r="K299" s="37"/>
      <c r="L299" s="36" t="s">
        <v>10694</v>
      </c>
      <c r="M299" s="36" t="str">
        <f>IF(LEFT(NICAP[[#This Row],[Date]],1)=0,"Y","N")</f>
        <v>N</v>
      </c>
      <c r="N299" s="36"/>
      <c r="O299" s="36" t="str">
        <f>19&amp;LEFT(NICAP[[#This Row],[Date]],2)</f>
        <v>1945</v>
      </c>
      <c r="P299" s="36" t="str">
        <f>MID(NICAP[[#This Row],[Date]],3,2)</f>
        <v>04</v>
      </c>
      <c r="Q299" s="36" t="str">
        <f>RIGHT(NICAP[[#This Row],[Date]],2)</f>
        <v>07</v>
      </c>
      <c r="R299" s="26">
        <f>DATE(NICAP[[#This Row],[Year]],NICAP[[#This Row],[Month]],NICAP[[#This Row],[Day]])</f>
        <v>16534</v>
      </c>
      <c r="S299" s="35" t="str">
        <f t="shared" si="8"/>
        <v/>
      </c>
      <c r="T299" s="24" t="str">
        <f t="shared" si="9"/>
        <v>Japan</v>
      </c>
    </row>
    <row r="300" spans="1:20" ht="12.75" customHeight="1" x14ac:dyDescent="0.2">
      <c r="A300" s="35">
        <v>291</v>
      </c>
      <c r="B300" s="68">
        <v>450502</v>
      </c>
      <c r="C300" s="39" t="s">
        <v>10693</v>
      </c>
      <c r="D300" s="39" t="s">
        <v>8936</v>
      </c>
      <c r="E300" s="39" t="str">
        <f>IF(AND(LEN(NICAP[[#This Row],[State or      Country]])=2,NICAP[[#This Row],[State or      Country]]&lt;&gt;"UK"),"US","Other")</f>
        <v>Other</v>
      </c>
      <c r="F300" s="38">
        <v>11</v>
      </c>
      <c r="G300" s="37"/>
      <c r="H300" s="37"/>
      <c r="I300" s="37"/>
      <c r="J300" s="37"/>
      <c r="K300" s="37"/>
      <c r="L300" s="36" t="s">
        <v>10692</v>
      </c>
      <c r="M300" s="36" t="str">
        <f>IF(LEFT(NICAP[[#This Row],[Date]],1)=0,"Y","N")</f>
        <v>N</v>
      </c>
      <c r="N300" s="36"/>
      <c r="O300" s="36" t="str">
        <f>19&amp;LEFT(NICAP[[#This Row],[Date]],2)</f>
        <v>1945</v>
      </c>
      <c r="P300" s="36" t="str">
        <f>MID(NICAP[[#This Row],[Date]],3,2)</f>
        <v>05</v>
      </c>
      <c r="Q300" s="36" t="str">
        <f>RIGHT(NICAP[[#This Row],[Date]],2)</f>
        <v>02</v>
      </c>
      <c r="R300" s="26">
        <f>DATE(NICAP[[#This Row],[Year]],NICAP[[#This Row],[Month]],NICAP[[#This Row],[Day]])</f>
        <v>16559</v>
      </c>
      <c r="S300" s="35" t="str">
        <f t="shared" si="8"/>
        <v/>
      </c>
      <c r="T300" s="24" t="str">
        <f t="shared" si="9"/>
        <v>Truk Atoll</v>
      </c>
    </row>
    <row r="301" spans="1:20" ht="27" customHeight="1" x14ac:dyDescent="0.2">
      <c r="A301" s="35">
        <v>292</v>
      </c>
      <c r="B301" s="66">
        <v>450514</v>
      </c>
      <c r="C301" s="44" t="s">
        <v>10691</v>
      </c>
      <c r="D301" s="44" t="s">
        <v>1956</v>
      </c>
      <c r="E301" s="44" t="str">
        <f>IF(AND(LEN(NICAP[[#This Row],[State or      Country]])=2,NICAP[[#This Row],[State or      Country]]&lt;&gt;"UK"),"US","Other")</f>
        <v>Other</v>
      </c>
      <c r="F301" s="43">
        <v>1</v>
      </c>
      <c r="G301" s="41"/>
      <c r="H301" s="41"/>
      <c r="I301" s="41"/>
      <c r="J301" s="41"/>
      <c r="K301" s="41"/>
      <c r="L301" s="42" t="s">
        <v>10690</v>
      </c>
      <c r="M301" s="42" t="str">
        <f>IF(LEFT(NICAP[[#This Row],[Date]],1)=0,"Y","N")</f>
        <v>N</v>
      </c>
      <c r="N301" s="42"/>
      <c r="O301" s="42" t="str">
        <f>19&amp;LEFT(NICAP[[#This Row],[Date]],2)</f>
        <v>1945</v>
      </c>
      <c r="P301" s="42" t="str">
        <f>MID(NICAP[[#This Row],[Date]],3,2)</f>
        <v>05</v>
      </c>
      <c r="Q301" s="42" t="str">
        <f>RIGHT(NICAP[[#This Row],[Date]],2)</f>
        <v>14</v>
      </c>
      <c r="R301" s="26">
        <f>DATE(NICAP[[#This Row],[Year]],NICAP[[#This Row],[Month]],NICAP[[#This Row],[Day]])</f>
        <v>16571</v>
      </c>
      <c r="S301" s="35" t="str">
        <f t="shared" si="8"/>
        <v/>
      </c>
      <c r="T301" s="24" t="str">
        <f t="shared" si="9"/>
        <v>Japan</v>
      </c>
    </row>
    <row r="302" spans="1:20" ht="72" customHeight="1" x14ac:dyDescent="0.2">
      <c r="A302" s="35">
        <v>293</v>
      </c>
      <c r="B302" s="67">
        <v>450525</v>
      </c>
      <c r="C302" s="50" t="s">
        <v>1727</v>
      </c>
      <c r="D302" s="50" t="s">
        <v>2763</v>
      </c>
      <c r="E302" s="50" t="str">
        <f>IF(AND(LEN(NICAP[[#This Row],[State or      Country]])=2,NICAP[[#This Row],[State or      Country]]&lt;&gt;"UK"),"US","Other")</f>
        <v>Other</v>
      </c>
      <c r="F302" s="49">
        <v>11</v>
      </c>
      <c r="G302" s="48"/>
      <c r="H302" s="48"/>
      <c r="I302" s="48"/>
      <c r="J302" s="48"/>
      <c r="K302" s="48"/>
      <c r="L302" s="36" t="s">
        <v>10689</v>
      </c>
      <c r="M302" s="36" t="str">
        <f>IF(LEFT(NICAP[[#This Row],[Date]],1)=0,"Y","N")</f>
        <v>N</v>
      </c>
      <c r="N302" s="36"/>
      <c r="O302" s="36" t="str">
        <f>19&amp;LEFT(NICAP[[#This Row],[Date]],2)</f>
        <v>1945</v>
      </c>
      <c r="P302" s="36" t="str">
        <f>MID(NICAP[[#This Row],[Date]],3,2)</f>
        <v>05</v>
      </c>
      <c r="Q302" s="36" t="str">
        <f>RIGHT(NICAP[[#This Row],[Date]],2)</f>
        <v>25</v>
      </c>
      <c r="R302" s="26">
        <f>DATE(NICAP[[#This Row],[Year]],NICAP[[#This Row],[Month]],NICAP[[#This Row],[Day]])</f>
        <v>16582</v>
      </c>
      <c r="S302" s="35" t="str">
        <f t="shared" si="8"/>
        <v/>
      </c>
      <c r="T302" s="24" t="str">
        <f t="shared" si="9"/>
        <v>At Sea</v>
      </c>
    </row>
    <row r="303" spans="1:20" ht="12.75" customHeight="1" x14ac:dyDescent="0.2">
      <c r="A303" s="35">
        <v>294</v>
      </c>
      <c r="B303" s="82" t="s">
        <v>10688</v>
      </c>
      <c r="C303" s="39" t="s">
        <v>3625</v>
      </c>
      <c r="D303" s="39" t="s">
        <v>1956</v>
      </c>
      <c r="E303" s="39" t="str">
        <f>IF(AND(LEN(NICAP[[#This Row],[State or      Country]])=2,NICAP[[#This Row],[State or      Country]]&lt;&gt;"UK"),"US","Other")</f>
        <v>Other</v>
      </c>
      <c r="F303" s="38">
        <v>11</v>
      </c>
      <c r="G303" s="37"/>
      <c r="H303" s="37"/>
      <c r="I303" s="37"/>
      <c r="J303" s="37"/>
      <c r="K303" s="37"/>
      <c r="L303" s="36" t="s">
        <v>10687</v>
      </c>
      <c r="M303" s="36" t="str">
        <f>IF(LEFT(NICAP[[#This Row],[Date]],1)=0,"Y","N")</f>
        <v>N</v>
      </c>
      <c r="N303" s="36"/>
      <c r="O303" s="36" t="str">
        <f>19&amp;LEFT(NICAP[[#This Row],[Date]],2)</f>
        <v>1945</v>
      </c>
      <c r="P303" s="36" t="str">
        <f>MID(NICAP[[#This Row],[Date]],3,2)</f>
        <v>05</v>
      </c>
      <c r="Q303" s="36" t="str">
        <f>RIGHT(NICAP[[#This Row],[Date]],2)</f>
        <v>26</v>
      </c>
      <c r="R303" s="26">
        <f>DATE(NICAP[[#This Row],[Year]],NICAP[[#This Row],[Month]],NICAP[[#This Row],[Day]])</f>
        <v>16583</v>
      </c>
      <c r="S303" s="35" t="str">
        <f t="shared" si="8"/>
        <v/>
      </c>
      <c r="T303" s="24" t="str">
        <f t="shared" si="9"/>
        <v>Japan</v>
      </c>
    </row>
    <row r="304" spans="1:20" ht="27" customHeight="1" x14ac:dyDescent="0.2">
      <c r="A304" s="35">
        <v>295</v>
      </c>
      <c r="B304" s="66">
        <v>450618</v>
      </c>
      <c r="C304" s="44" t="s">
        <v>1980</v>
      </c>
      <c r="D304" s="44" t="s">
        <v>1956</v>
      </c>
      <c r="E304" s="44" t="str">
        <f>IF(AND(LEN(NICAP[[#This Row],[State or      Country]])=2,NICAP[[#This Row],[State or      Country]]&lt;&gt;"UK"),"US","Other")</f>
        <v>Other</v>
      </c>
      <c r="F304" s="43">
        <v>1</v>
      </c>
      <c r="G304" s="41"/>
      <c r="H304" s="41"/>
      <c r="I304" s="41"/>
      <c r="J304" s="41"/>
      <c r="K304" s="41"/>
      <c r="L304" s="42" t="s">
        <v>10686</v>
      </c>
      <c r="M304" s="42" t="str">
        <f>IF(LEFT(NICAP[[#This Row],[Date]],1)=0,"Y","N")</f>
        <v>N</v>
      </c>
      <c r="N304" s="42"/>
      <c r="O304" s="42" t="str">
        <f>19&amp;LEFT(NICAP[[#This Row],[Date]],2)</f>
        <v>1945</v>
      </c>
      <c r="P304" s="42" t="str">
        <f>MID(NICAP[[#This Row],[Date]],3,2)</f>
        <v>06</v>
      </c>
      <c r="Q304" s="42" t="str">
        <f>RIGHT(NICAP[[#This Row],[Date]],2)</f>
        <v>18</v>
      </c>
      <c r="R304" s="26">
        <f>DATE(NICAP[[#This Row],[Year]],NICAP[[#This Row],[Month]],NICAP[[#This Row],[Day]])</f>
        <v>16606</v>
      </c>
      <c r="S304" s="35" t="str">
        <f t="shared" si="8"/>
        <v/>
      </c>
      <c r="T304" s="24" t="str">
        <f t="shared" si="9"/>
        <v>Japan</v>
      </c>
    </row>
    <row r="305" spans="1:20" ht="12.75" customHeight="1" x14ac:dyDescent="0.2">
      <c r="A305" s="35">
        <v>296</v>
      </c>
      <c r="B305" s="64">
        <v>450619</v>
      </c>
      <c r="C305" s="39" t="s">
        <v>1980</v>
      </c>
      <c r="D305" s="39" t="s">
        <v>1956</v>
      </c>
      <c r="E305" s="39" t="str">
        <f>IF(AND(LEN(NICAP[[#This Row],[State or      Country]])=2,NICAP[[#This Row],[State or      Country]]&lt;&gt;"UK"),"US","Other")</f>
        <v>Other</v>
      </c>
      <c r="F305" s="38">
        <v>11</v>
      </c>
      <c r="G305" s="37"/>
      <c r="H305" s="37"/>
      <c r="I305" s="37"/>
      <c r="J305" s="37"/>
      <c r="K305" s="37"/>
      <c r="L305" s="36" t="s">
        <v>10685</v>
      </c>
      <c r="M305" s="36" t="str">
        <f>IF(LEFT(NICAP[[#This Row],[Date]],1)=0,"Y","N")</f>
        <v>N</v>
      </c>
      <c r="N305" s="36"/>
      <c r="O305" s="36" t="str">
        <f>19&amp;LEFT(NICAP[[#This Row],[Date]],2)</f>
        <v>1945</v>
      </c>
      <c r="P305" s="36" t="str">
        <f>MID(NICAP[[#This Row],[Date]],3,2)</f>
        <v>06</v>
      </c>
      <c r="Q305" s="36" t="str">
        <f>RIGHT(NICAP[[#This Row],[Date]],2)</f>
        <v>19</v>
      </c>
      <c r="R305" s="26">
        <f>DATE(NICAP[[#This Row],[Year]],NICAP[[#This Row],[Month]],NICAP[[#This Row],[Day]])</f>
        <v>16607</v>
      </c>
      <c r="S305" s="35" t="str">
        <f t="shared" si="8"/>
        <v/>
      </c>
      <c r="T305" s="24" t="str">
        <f t="shared" si="9"/>
        <v>Japan</v>
      </c>
    </row>
    <row r="306" spans="1:20" ht="12.75" customHeight="1" x14ac:dyDescent="0.2">
      <c r="A306" s="35">
        <v>297</v>
      </c>
      <c r="B306" s="64">
        <v>450619</v>
      </c>
      <c r="C306" s="39" t="s">
        <v>8873</v>
      </c>
      <c r="D306" s="39" t="s">
        <v>1956</v>
      </c>
      <c r="E306" s="39" t="str">
        <f>IF(AND(LEN(NICAP[[#This Row],[State or      Country]])=2,NICAP[[#This Row],[State or      Country]]&lt;&gt;"UK"),"US","Other")</f>
        <v>Other</v>
      </c>
      <c r="F306" s="38">
        <v>1</v>
      </c>
      <c r="G306" s="41"/>
      <c r="H306" s="41"/>
      <c r="I306" s="41"/>
      <c r="J306" s="41"/>
      <c r="K306" s="41"/>
      <c r="L306" s="36" t="s">
        <v>10684</v>
      </c>
      <c r="M306" s="36" t="str">
        <f>IF(LEFT(NICAP[[#This Row],[Date]],1)=0,"Y","N")</f>
        <v>N</v>
      </c>
      <c r="N306" s="36"/>
      <c r="O306" s="36" t="str">
        <f>19&amp;LEFT(NICAP[[#This Row],[Date]],2)</f>
        <v>1945</v>
      </c>
      <c r="P306" s="36" t="str">
        <f>MID(NICAP[[#This Row],[Date]],3,2)</f>
        <v>06</v>
      </c>
      <c r="Q306" s="36" t="str">
        <f>RIGHT(NICAP[[#This Row],[Date]],2)</f>
        <v>19</v>
      </c>
      <c r="R306" s="26">
        <f>DATE(NICAP[[#This Row],[Year]],NICAP[[#This Row],[Month]],NICAP[[#This Row],[Day]])</f>
        <v>16607</v>
      </c>
      <c r="S306" s="35" t="str">
        <f t="shared" si="8"/>
        <v/>
      </c>
      <c r="T306" s="24" t="str">
        <f t="shared" si="9"/>
        <v>Japan</v>
      </c>
    </row>
    <row r="307" spans="1:20" ht="42.75" customHeight="1" x14ac:dyDescent="0.2">
      <c r="A307" s="35">
        <v>298</v>
      </c>
      <c r="B307" s="69" t="s">
        <v>10683</v>
      </c>
      <c r="C307" s="50" t="s">
        <v>10682</v>
      </c>
      <c r="D307" s="50" t="s">
        <v>2763</v>
      </c>
      <c r="E307" s="50" t="str">
        <f>IF(AND(LEN(NICAP[[#This Row],[State or      Country]])=2,NICAP[[#This Row],[State or      Country]]&lt;&gt;"UK"),"US","Other")</f>
        <v>Other</v>
      </c>
      <c r="F307" s="49">
        <v>2</v>
      </c>
      <c r="G307" s="48"/>
      <c r="H307" s="48"/>
      <c r="I307" s="48"/>
      <c r="J307" s="48"/>
      <c r="K307" s="48"/>
      <c r="L307" s="36" t="s">
        <v>10681</v>
      </c>
      <c r="M307" s="36" t="str">
        <f>IF(LEFT(NICAP[[#This Row],[Date]],1)=0,"Y","N")</f>
        <v>N</v>
      </c>
      <c r="N307" s="36"/>
      <c r="O307" s="36" t="str">
        <f>19&amp;LEFT(NICAP[[#This Row],[Date]],2)</f>
        <v>1945</v>
      </c>
      <c r="P307" s="36" t="str">
        <f>MID(NICAP[[#This Row],[Date]],3,2)</f>
        <v>Su</v>
      </c>
      <c r="Q307" s="36" t="str">
        <f>RIGHT(NICAP[[#This Row],[Date]],2)</f>
        <v>er</v>
      </c>
      <c r="R307" s="26" t="e">
        <f>DATE(NICAP[[#This Row],[Year]],NICAP[[#This Row],[Month]],NICAP[[#This Row],[Day]])</f>
        <v>#VALUE!</v>
      </c>
      <c r="S307" s="35" t="str">
        <f t="shared" si="8"/>
        <v/>
      </c>
      <c r="T307" s="24" t="str">
        <f t="shared" si="9"/>
        <v>At Sea</v>
      </c>
    </row>
    <row r="308" spans="1:20" ht="12.75" customHeight="1" x14ac:dyDescent="0.2">
      <c r="A308" s="35">
        <v>299</v>
      </c>
      <c r="B308" s="68">
        <v>450700</v>
      </c>
      <c r="C308" s="39" t="s">
        <v>9026</v>
      </c>
      <c r="D308" s="39" t="s">
        <v>1707</v>
      </c>
      <c r="E308" s="39" t="str">
        <f>IF(AND(LEN(NICAP[[#This Row],[State or      Country]])=2,NICAP[[#This Row],[State or      Country]]&lt;&gt;"UK"),"US","Other")</f>
        <v>US</v>
      </c>
      <c r="F308" s="38">
        <v>9</v>
      </c>
      <c r="G308" s="71" t="s">
        <v>1666</v>
      </c>
      <c r="H308" s="65">
        <v>5</v>
      </c>
      <c r="I308" s="37"/>
      <c r="J308" s="54" t="s">
        <v>1744</v>
      </c>
      <c r="K308" s="37"/>
      <c r="L308" s="36" t="s">
        <v>10680</v>
      </c>
      <c r="M308" s="36" t="str">
        <f>IF(LEFT(NICAP[[#This Row],[Date]],1)=0,"Y","N")</f>
        <v>N</v>
      </c>
      <c r="N308" s="36"/>
      <c r="O308" s="36" t="str">
        <f>19&amp;LEFT(NICAP[[#This Row],[Date]],2)</f>
        <v>1945</v>
      </c>
      <c r="P308" s="36" t="str">
        <f>MID(NICAP[[#This Row],[Date]],3,2)</f>
        <v>07</v>
      </c>
      <c r="Q308" s="36" t="str">
        <f>RIGHT(NICAP[[#This Row],[Date]],2)</f>
        <v>00</v>
      </c>
      <c r="R308" s="26">
        <f>DATE(NICAP[[#This Row],[Year]],NICAP[[#This Row],[Month]],NICAP[[#This Row],[Day]])</f>
        <v>16618</v>
      </c>
      <c r="S308" s="35" t="str">
        <f t="shared" si="8"/>
        <v>WA</v>
      </c>
      <c r="T308" s="24" t="str">
        <f t="shared" si="9"/>
        <v>US</v>
      </c>
    </row>
    <row r="309" spans="1:20" ht="27" customHeight="1" x14ac:dyDescent="0.2">
      <c r="A309" s="35">
        <v>300</v>
      </c>
      <c r="B309" s="66">
        <v>450702</v>
      </c>
      <c r="C309" s="44" t="s">
        <v>1980</v>
      </c>
      <c r="D309" s="44" t="s">
        <v>1956</v>
      </c>
      <c r="E309" s="44" t="str">
        <f>IF(AND(LEN(NICAP[[#This Row],[State or      Country]])=2,NICAP[[#This Row],[State or      Country]]&lt;&gt;"UK"),"US","Other")</f>
        <v>Other</v>
      </c>
      <c r="F309" s="43">
        <v>1</v>
      </c>
      <c r="G309" s="41"/>
      <c r="H309" s="41"/>
      <c r="I309" s="41"/>
      <c r="J309" s="41"/>
      <c r="K309" s="41"/>
      <c r="L309" s="42" t="s">
        <v>10679</v>
      </c>
      <c r="M309" s="42" t="str">
        <f>IF(LEFT(NICAP[[#This Row],[Date]],1)=0,"Y","N")</f>
        <v>N</v>
      </c>
      <c r="N309" s="42"/>
      <c r="O309" s="42" t="str">
        <f>19&amp;LEFT(NICAP[[#This Row],[Date]],2)</f>
        <v>1945</v>
      </c>
      <c r="P309" s="42" t="str">
        <f>MID(NICAP[[#This Row],[Date]],3,2)</f>
        <v>07</v>
      </c>
      <c r="Q309" s="42" t="str">
        <f>RIGHT(NICAP[[#This Row],[Date]],2)</f>
        <v>02</v>
      </c>
      <c r="R309" s="26">
        <f>DATE(NICAP[[#This Row],[Year]],NICAP[[#This Row],[Month]],NICAP[[#This Row],[Day]])</f>
        <v>16620</v>
      </c>
      <c r="S309" s="35" t="str">
        <f t="shared" si="8"/>
        <v/>
      </c>
      <c r="T309" s="24" t="str">
        <f t="shared" si="9"/>
        <v>Japan</v>
      </c>
    </row>
    <row r="310" spans="1:20" ht="86.25" customHeight="1" x14ac:dyDescent="0.2">
      <c r="A310" s="35">
        <v>301</v>
      </c>
      <c r="B310" s="85">
        <v>450704</v>
      </c>
      <c r="C310" s="50" t="s">
        <v>10678</v>
      </c>
      <c r="D310" s="50" t="s">
        <v>1956</v>
      </c>
      <c r="E310" s="50" t="str">
        <f>IF(AND(LEN(NICAP[[#This Row],[State or      Country]])=2,NICAP[[#This Row],[State or      Country]]&lt;&gt;"UK"),"US","Other")</f>
        <v>Other</v>
      </c>
      <c r="F310" s="49">
        <v>11</v>
      </c>
      <c r="G310" s="48"/>
      <c r="H310" s="48"/>
      <c r="I310" s="48"/>
      <c r="J310" s="48"/>
      <c r="K310" s="48"/>
      <c r="L310" s="36" t="s">
        <v>10677</v>
      </c>
      <c r="M310" s="36" t="str">
        <f>IF(LEFT(NICAP[[#This Row],[Date]],1)=0,"Y","N")</f>
        <v>N</v>
      </c>
      <c r="N310" s="36"/>
      <c r="O310" s="36" t="str">
        <f>19&amp;LEFT(NICAP[[#This Row],[Date]],2)</f>
        <v>1945</v>
      </c>
      <c r="P310" s="36" t="str">
        <f>MID(NICAP[[#This Row],[Date]],3,2)</f>
        <v>07</v>
      </c>
      <c r="Q310" s="36" t="str">
        <f>RIGHT(NICAP[[#This Row],[Date]],2)</f>
        <v>04</v>
      </c>
      <c r="R310" s="26">
        <f>DATE(NICAP[[#This Row],[Year]],NICAP[[#This Row],[Month]],NICAP[[#This Row],[Day]])</f>
        <v>16622</v>
      </c>
      <c r="S310" s="35" t="str">
        <f t="shared" si="8"/>
        <v/>
      </c>
      <c r="T310" s="24" t="str">
        <f t="shared" si="9"/>
        <v>Japan</v>
      </c>
    </row>
    <row r="311" spans="1:20" ht="27.75" customHeight="1" x14ac:dyDescent="0.2">
      <c r="A311" s="35">
        <v>302</v>
      </c>
      <c r="B311" s="66">
        <v>450707</v>
      </c>
      <c r="C311" s="44" t="s">
        <v>10676</v>
      </c>
      <c r="D311" s="44" t="s">
        <v>1956</v>
      </c>
      <c r="E311" s="44" t="str">
        <f>IF(AND(LEN(NICAP[[#This Row],[State or      Country]])=2,NICAP[[#This Row],[State or      Country]]&lt;&gt;"UK"),"US","Other")</f>
        <v>Other</v>
      </c>
      <c r="F311" s="43">
        <v>11</v>
      </c>
      <c r="G311" s="41"/>
      <c r="H311" s="41"/>
      <c r="I311" s="41"/>
      <c r="J311" s="41"/>
      <c r="K311" s="41"/>
      <c r="L311" s="42" t="s">
        <v>10675</v>
      </c>
      <c r="M311" s="42" t="str">
        <f>IF(LEFT(NICAP[[#This Row],[Date]],1)=0,"Y","N")</f>
        <v>N</v>
      </c>
      <c r="N311" s="42"/>
      <c r="O311" s="42" t="str">
        <f>19&amp;LEFT(NICAP[[#This Row],[Date]],2)</f>
        <v>1945</v>
      </c>
      <c r="P311" s="42" t="str">
        <f>MID(NICAP[[#This Row],[Date]],3,2)</f>
        <v>07</v>
      </c>
      <c r="Q311" s="42" t="str">
        <f>RIGHT(NICAP[[#This Row],[Date]],2)</f>
        <v>07</v>
      </c>
      <c r="R311" s="26">
        <f>DATE(NICAP[[#This Row],[Year]],NICAP[[#This Row],[Month]],NICAP[[#This Row],[Day]])</f>
        <v>16625</v>
      </c>
      <c r="S311" s="35" t="str">
        <f t="shared" si="8"/>
        <v/>
      </c>
      <c r="T311" s="24" t="str">
        <f t="shared" si="9"/>
        <v>Japan</v>
      </c>
    </row>
    <row r="312" spans="1:20" ht="27.75" customHeight="1" x14ac:dyDescent="0.2">
      <c r="A312" s="35">
        <v>303</v>
      </c>
      <c r="B312" s="66">
        <v>450712</v>
      </c>
      <c r="C312" s="44" t="s">
        <v>8877</v>
      </c>
      <c r="D312" s="44" t="s">
        <v>1956</v>
      </c>
      <c r="E312" s="44" t="str">
        <f>IF(AND(LEN(NICAP[[#This Row],[State or      Country]])=2,NICAP[[#This Row],[State or      Country]]&lt;&gt;"UK"),"US","Other")</f>
        <v>Other</v>
      </c>
      <c r="F312" s="43">
        <v>11</v>
      </c>
      <c r="G312" s="41"/>
      <c r="H312" s="41"/>
      <c r="I312" s="41"/>
      <c r="J312" s="41"/>
      <c r="K312" s="41"/>
      <c r="L312" s="42" t="s">
        <v>10674</v>
      </c>
      <c r="M312" s="42" t="str">
        <f>IF(LEFT(NICAP[[#This Row],[Date]],1)=0,"Y","N")</f>
        <v>N</v>
      </c>
      <c r="N312" s="42"/>
      <c r="O312" s="42" t="str">
        <f>19&amp;LEFT(NICAP[[#This Row],[Date]],2)</f>
        <v>1945</v>
      </c>
      <c r="P312" s="42" t="str">
        <f>MID(NICAP[[#This Row],[Date]],3,2)</f>
        <v>07</v>
      </c>
      <c r="Q312" s="42" t="str">
        <f>RIGHT(NICAP[[#This Row],[Date]],2)</f>
        <v>12</v>
      </c>
      <c r="R312" s="26">
        <f>DATE(NICAP[[#This Row],[Year]],NICAP[[#This Row],[Month]],NICAP[[#This Row],[Day]])</f>
        <v>16630</v>
      </c>
      <c r="S312" s="35" t="str">
        <f t="shared" si="8"/>
        <v/>
      </c>
      <c r="T312" s="24" t="str">
        <f t="shared" si="9"/>
        <v>Japan</v>
      </c>
    </row>
    <row r="313" spans="1:20" ht="57" customHeight="1" x14ac:dyDescent="0.2">
      <c r="A313" s="35">
        <v>304</v>
      </c>
      <c r="B313" s="69" t="s">
        <v>10673</v>
      </c>
      <c r="C313" s="50" t="s">
        <v>1980</v>
      </c>
      <c r="D313" s="50" t="s">
        <v>1707</v>
      </c>
      <c r="E313" s="50" t="str">
        <f>IF(AND(LEN(NICAP[[#This Row],[State or      Country]])=2,NICAP[[#This Row],[State or      Country]]&lt;&gt;"UK"),"US","Other")</f>
        <v>US</v>
      </c>
      <c r="F313" s="49">
        <v>1</v>
      </c>
      <c r="G313" s="48"/>
      <c r="H313" s="48"/>
      <c r="I313" s="48"/>
      <c r="J313" s="48"/>
      <c r="K313" s="48"/>
      <c r="L313" s="36" t="s">
        <v>10672</v>
      </c>
      <c r="M313" s="36" t="str">
        <f>IF(LEFT(NICAP[[#This Row],[Date]],1)=0,"Y","N")</f>
        <v>N</v>
      </c>
      <c r="N313" s="36"/>
      <c r="O313" s="36" t="str">
        <f>19&amp;LEFT(NICAP[[#This Row],[Date]],2)</f>
        <v>1945</v>
      </c>
      <c r="P313" s="36" t="str">
        <f>MID(NICAP[[#This Row],[Date]],3,2)</f>
        <v>07</v>
      </c>
      <c r="Q313" s="36" t="str">
        <f>RIGHT(NICAP[[#This Row],[Date]],2)</f>
        <v>id</v>
      </c>
      <c r="R313" s="26" t="e">
        <f>DATE(NICAP[[#This Row],[Year]],NICAP[[#This Row],[Month]],NICAP[[#This Row],[Day]])</f>
        <v>#VALUE!</v>
      </c>
      <c r="S313" s="35" t="str">
        <f t="shared" si="8"/>
        <v>WA</v>
      </c>
      <c r="T313" s="24" t="str">
        <f t="shared" si="9"/>
        <v>US</v>
      </c>
    </row>
    <row r="314" spans="1:20" ht="27" customHeight="1" x14ac:dyDescent="0.2">
      <c r="A314" s="35">
        <v>305</v>
      </c>
      <c r="B314" s="66">
        <v>450800</v>
      </c>
      <c r="C314" s="44" t="s">
        <v>7463</v>
      </c>
      <c r="D314" s="44" t="s">
        <v>1956</v>
      </c>
      <c r="E314" s="44" t="str">
        <f>IF(AND(LEN(NICAP[[#This Row],[State or      Country]])=2,NICAP[[#This Row],[State or      Country]]&lt;&gt;"UK"),"US","Other")</f>
        <v>Other</v>
      </c>
      <c r="F314" s="43">
        <v>1</v>
      </c>
      <c r="G314" s="41"/>
      <c r="H314" s="41"/>
      <c r="I314" s="41"/>
      <c r="J314" s="41"/>
      <c r="K314" s="41"/>
      <c r="L314" s="42" t="s">
        <v>10671</v>
      </c>
      <c r="M314" s="42" t="str">
        <f>IF(LEFT(NICAP[[#This Row],[Date]],1)=0,"Y","N")</f>
        <v>N</v>
      </c>
      <c r="N314" s="42"/>
      <c r="O314" s="42" t="str">
        <f>19&amp;LEFT(NICAP[[#This Row],[Date]],2)</f>
        <v>1945</v>
      </c>
      <c r="P314" s="42" t="str">
        <f>MID(NICAP[[#This Row],[Date]],3,2)</f>
        <v>08</v>
      </c>
      <c r="Q314" s="42" t="str">
        <f>RIGHT(NICAP[[#This Row],[Date]],2)</f>
        <v>00</v>
      </c>
      <c r="R314" s="26">
        <f>DATE(NICAP[[#This Row],[Year]],NICAP[[#This Row],[Month]],NICAP[[#This Row],[Day]])</f>
        <v>16649</v>
      </c>
      <c r="S314" s="35" t="str">
        <f t="shared" si="8"/>
        <v/>
      </c>
      <c r="T314" s="24" t="str">
        <f t="shared" si="9"/>
        <v>Japan</v>
      </c>
    </row>
    <row r="315" spans="1:20" ht="27.75" customHeight="1" x14ac:dyDescent="0.2">
      <c r="A315" s="35">
        <v>306</v>
      </c>
      <c r="B315" s="66">
        <v>450828</v>
      </c>
      <c r="C315" s="44" t="s">
        <v>10670</v>
      </c>
      <c r="D315" s="44" t="s">
        <v>2763</v>
      </c>
      <c r="E315" s="44" t="str">
        <f>IF(AND(LEN(NICAP[[#This Row],[State or      Country]])=2,NICAP[[#This Row],[State or      Country]]&lt;&gt;"UK"),"US","Other")</f>
        <v>Other</v>
      </c>
      <c r="F315" s="43">
        <v>3</v>
      </c>
      <c r="G315" s="41"/>
      <c r="H315" s="41"/>
      <c r="I315" s="41"/>
      <c r="J315" s="41"/>
      <c r="K315" s="41"/>
      <c r="L315" s="42" t="s">
        <v>10669</v>
      </c>
      <c r="M315" s="42" t="str">
        <f>IF(LEFT(NICAP[[#This Row],[Date]],1)=0,"Y","N")</f>
        <v>N</v>
      </c>
      <c r="N315" s="42"/>
      <c r="O315" s="42" t="str">
        <f>19&amp;LEFT(NICAP[[#This Row],[Date]],2)</f>
        <v>1945</v>
      </c>
      <c r="P315" s="42" t="str">
        <f>MID(NICAP[[#This Row],[Date]],3,2)</f>
        <v>08</v>
      </c>
      <c r="Q315" s="42" t="str">
        <f>RIGHT(NICAP[[#This Row],[Date]],2)</f>
        <v>28</v>
      </c>
      <c r="R315" s="26">
        <f>DATE(NICAP[[#This Row],[Year]],NICAP[[#This Row],[Month]],NICAP[[#This Row],[Day]])</f>
        <v>16677</v>
      </c>
      <c r="S315" s="35" t="str">
        <f t="shared" si="8"/>
        <v/>
      </c>
      <c r="T315" s="24" t="str">
        <f t="shared" si="9"/>
        <v>At Sea</v>
      </c>
    </row>
    <row r="316" spans="1:20" ht="27.75" customHeight="1" x14ac:dyDescent="0.2">
      <c r="A316" s="35">
        <v>307</v>
      </c>
      <c r="B316" s="66">
        <v>450900</v>
      </c>
      <c r="C316" s="44" t="s">
        <v>10668</v>
      </c>
      <c r="D316" s="44" t="s">
        <v>1956</v>
      </c>
      <c r="E316" s="44" t="str">
        <f>IF(AND(LEN(NICAP[[#This Row],[State or      Country]])=2,NICAP[[#This Row],[State or      Country]]&lt;&gt;"UK"),"US","Other")</f>
        <v>Other</v>
      </c>
      <c r="F316" s="74">
        <v>1</v>
      </c>
      <c r="G316" s="41"/>
      <c r="H316" s="41"/>
      <c r="I316" s="41"/>
      <c r="J316" s="41"/>
      <c r="K316" s="41"/>
      <c r="L316" s="42" t="s">
        <v>10667</v>
      </c>
      <c r="M316" s="42" t="str">
        <f>IF(LEFT(NICAP[[#This Row],[Date]],1)=0,"Y","N")</f>
        <v>N</v>
      </c>
      <c r="N316" s="42"/>
      <c r="O316" s="42" t="str">
        <f>19&amp;LEFT(NICAP[[#This Row],[Date]],2)</f>
        <v>1945</v>
      </c>
      <c r="P316" s="42" t="str">
        <f>MID(NICAP[[#This Row],[Date]],3,2)</f>
        <v>09</v>
      </c>
      <c r="Q316" s="42" t="str">
        <f>RIGHT(NICAP[[#This Row],[Date]],2)</f>
        <v>00</v>
      </c>
      <c r="R316" s="26">
        <f>DATE(NICAP[[#This Row],[Year]],NICAP[[#This Row],[Month]],NICAP[[#This Row],[Day]])</f>
        <v>16680</v>
      </c>
      <c r="S316" s="35" t="str">
        <f t="shared" si="8"/>
        <v/>
      </c>
      <c r="T316" s="24" t="str">
        <f t="shared" si="9"/>
        <v>Japan</v>
      </c>
    </row>
    <row r="317" spans="1:20" ht="101.25" customHeight="1" x14ac:dyDescent="0.2">
      <c r="A317" s="35">
        <v>308</v>
      </c>
      <c r="B317" s="67">
        <v>460500</v>
      </c>
      <c r="C317" s="50" t="s">
        <v>10666</v>
      </c>
      <c r="D317" s="50" t="s">
        <v>1805</v>
      </c>
      <c r="E317" s="50" t="str">
        <f>IF(AND(LEN(NICAP[[#This Row],[State or      Country]])=2,NICAP[[#This Row],[State or      Country]]&lt;&gt;"UK"),"US","Other")</f>
        <v>Other</v>
      </c>
      <c r="F317" s="75">
        <v>2</v>
      </c>
      <c r="G317" s="48"/>
      <c r="H317" s="48"/>
      <c r="I317" s="48"/>
      <c r="J317" s="48"/>
      <c r="K317" s="48"/>
      <c r="L317" s="36" t="s">
        <v>10665</v>
      </c>
      <c r="M317" s="36" t="str">
        <f>IF(LEFT(NICAP[[#This Row],[Date]],1)=0,"Y","N")</f>
        <v>N</v>
      </c>
      <c r="N317" s="36"/>
      <c r="O317" s="36" t="str">
        <f>19&amp;LEFT(NICAP[[#This Row],[Date]],2)</f>
        <v>1946</v>
      </c>
      <c r="P317" s="36" t="str">
        <f>MID(NICAP[[#This Row],[Date]],3,2)</f>
        <v>05</v>
      </c>
      <c r="Q317" s="36" t="str">
        <f>RIGHT(NICAP[[#This Row],[Date]],2)</f>
        <v>00</v>
      </c>
      <c r="R317" s="26">
        <f>DATE(NICAP[[#This Row],[Year]],NICAP[[#This Row],[Month]],NICAP[[#This Row],[Day]])</f>
        <v>16922</v>
      </c>
      <c r="S317" s="35" t="str">
        <f t="shared" si="8"/>
        <v/>
      </c>
      <c r="T317" s="24" t="str">
        <f t="shared" si="9"/>
        <v>Sweden</v>
      </c>
    </row>
    <row r="318" spans="1:20" ht="100.5" customHeight="1" x14ac:dyDescent="0.2">
      <c r="A318" s="35">
        <v>309</v>
      </c>
      <c r="B318" s="67">
        <v>460500</v>
      </c>
      <c r="C318" s="50" t="s">
        <v>10666</v>
      </c>
      <c r="D318" s="50" t="s">
        <v>1805</v>
      </c>
      <c r="E318" s="50" t="str">
        <f>IF(AND(LEN(NICAP[[#This Row],[State or      Country]])=2,NICAP[[#This Row],[State or      Country]]&lt;&gt;"UK"),"US","Other")</f>
        <v>Other</v>
      </c>
      <c r="F318" s="75">
        <v>6</v>
      </c>
      <c r="G318" s="48"/>
      <c r="H318" s="48"/>
      <c r="I318" s="48"/>
      <c r="J318" s="48"/>
      <c r="K318" s="48"/>
      <c r="L318" s="36" t="s">
        <v>10665</v>
      </c>
      <c r="M318" s="36" t="str">
        <f>IF(LEFT(NICAP[[#This Row],[Date]],1)=0,"Y","N")</f>
        <v>N</v>
      </c>
      <c r="N318" s="36"/>
      <c r="O318" s="36" t="str">
        <f>19&amp;LEFT(NICAP[[#This Row],[Date]],2)</f>
        <v>1946</v>
      </c>
      <c r="P318" s="36" t="str">
        <f>MID(NICAP[[#This Row],[Date]],3,2)</f>
        <v>05</v>
      </c>
      <c r="Q318" s="36" t="str">
        <f>RIGHT(NICAP[[#This Row],[Date]],2)</f>
        <v>00</v>
      </c>
      <c r="R318" s="26">
        <f>DATE(NICAP[[#This Row],[Year]],NICAP[[#This Row],[Month]],NICAP[[#This Row],[Day]])</f>
        <v>16922</v>
      </c>
      <c r="S318" s="35" t="str">
        <f t="shared" si="8"/>
        <v/>
      </c>
      <c r="T318" s="24" t="str">
        <f t="shared" si="9"/>
        <v>Sweden</v>
      </c>
    </row>
    <row r="319" spans="1:20" ht="101.25" customHeight="1" x14ac:dyDescent="0.2">
      <c r="A319" s="35">
        <v>310</v>
      </c>
      <c r="B319" s="67">
        <v>460500</v>
      </c>
      <c r="C319" s="50" t="s">
        <v>10666</v>
      </c>
      <c r="D319" s="50" t="s">
        <v>1805</v>
      </c>
      <c r="E319" s="50" t="str">
        <f>IF(AND(LEN(NICAP[[#This Row],[State or      Country]])=2,NICAP[[#This Row],[State or      Country]]&lt;&gt;"UK"),"US","Other")</f>
        <v>Other</v>
      </c>
      <c r="F319" s="75">
        <v>7</v>
      </c>
      <c r="G319" s="48"/>
      <c r="H319" s="48"/>
      <c r="I319" s="48"/>
      <c r="J319" s="48"/>
      <c r="K319" s="48"/>
      <c r="L319" s="36" t="s">
        <v>10665</v>
      </c>
      <c r="M319" s="36" t="str">
        <f>IF(LEFT(NICAP[[#This Row],[Date]],1)=0,"Y","N")</f>
        <v>N</v>
      </c>
      <c r="N319" s="36"/>
      <c r="O319" s="36" t="str">
        <f>19&amp;LEFT(NICAP[[#This Row],[Date]],2)</f>
        <v>1946</v>
      </c>
      <c r="P319" s="36" t="str">
        <f>MID(NICAP[[#This Row],[Date]],3,2)</f>
        <v>05</v>
      </c>
      <c r="Q319" s="36" t="str">
        <f>RIGHT(NICAP[[#This Row],[Date]],2)</f>
        <v>00</v>
      </c>
      <c r="R319" s="26">
        <f>DATE(NICAP[[#This Row],[Year]],NICAP[[#This Row],[Month]],NICAP[[#This Row],[Day]])</f>
        <v>16922</v>
      </c>
      <c r="S319" s="35" t="str">
        <f t="shared" si="8"/>
        <v/>
      </c>
      <c r="T319" s="24" t="str">
        <f t="shared" si="9"/>
        <v>Sweden</v>
      </c>
    </row>
    <row r="320" spans="1:20" ht="42.75" customHeight="1" x14ac:dyDescent="0.2">
      <c r="A320" s="35">
        <v>311</v>
      </c>
      <c r="B320" s="67">
        <v>460500</v>
      </c>
      <c r="C320" s="50" t="s">
        <v>10664</v>
      </c>
      <c r="D320" s="50" t="s">
        <v>1683</v>
      </c>
      <c r="E320" s="50" t="str">
        <f>IF(AND(LEN(NICAP[[#This Row],[State or      Country]])=2,NICAP[[#This Row],[State or      Country]]&lt;&gt;"UK"),"US","Other")</f>
        <v>US</v>
      </c>
      <c r="F320" s="75">
        <v>1</v>
      </c>
      <c r="G320" s="48"/>
      <c r="H320" s="48"/>
      <c r="I320" s="48"/>
      <c r="J320" s="48"/>
      <c r="K320" s="48"/>
      <c r="L320" s="36" t="s">
        <v>10663</v>
      </c>
      <c r="M320" s="36" t="str">
        <f>IF(LEFT(NICAP[[#This Row],[Date]],1)=0,"Y","N")</f>
        <v>N</v>
      </c>
      <c r="N320" s="36"/>
      <c r="O320" s="36" t="str">
        <f>19&amp;LEFT(NICAP[[#This Row],[Date]],2)</f>
        <v>1946</v>
      </c>
      <c r="P320" s="36" t="str">
        <f>MID(NICAP[[#This Row],[Date]],3,2)</f>
        <v>05</v>
      </c>
      <c r="Q320" s="36" t="str">
        <f>RIGHT(NICAP[[#This Row],[Date]],2)</f>
        <v>00</v>
      </c>
      <c r="R320" s="26">
        <f>DATE(NICAP[[#This Row],[Year]],NICAP[[#This Row],[Month]],NICAP[[#This Row],[Day]])</f>
        <v>16922</v>
      </c>
      <c r="S320" s="35" t="str">
        <f t="shared" si="8"/>
        <v>FL</v>
      </c>
      <c r="T320" s="24" t="str">
        <f t="shared" si="9"/>
        <v>US</v>
      </c>
    </row>
    <row r="321" spans="1:20" ht="27.75" customHeight="1" x14ac:dyDescent="0.2">
      <c r="A321" s="35">
        <v>312</v>
      </c>
      <c r="B321" s="66">
        <v>460801</v>
      </c>
      <c r="C321" s="44" t="s">
        <v>1980</v>
      </c>
      <c r="D321" s="44" t="s">
        <v>1683</v>
      </c>
      <c r="E321" s="44" t="str">
        <f>IF(AND(LEN(NICAP[[#This Row],[State or      Country]])=2,NICAP[[#This Row],[State or      Country]]&lt;&gt;"UK"),"US","Other")</f>
        <v>US</v>
      </c>
      <c r="F321" s="74">
        <v>11</v>
      </c>
      <c r="G321" s="41"/>
      <c r="H321" s="41"/>
      <c r="I321" s="41"/>
      <c r="J321" s="41"/>
      <c r="K321" s="41"/>
      <c r="L321" s="42" t="s">
        <v>10662</v>
      </c>
      <c r="M321" s="42" t="str">
        <f>IF(LEFT(NICAP[[#This Row],[Date]],1)=0,"Y","N")</f>
        <v>N</v>
      </c>
      <c r="N321" s="42"/>
      <c r="O321" s="42" t="str">
        <f>19&amp;LEFT(NICAP[[#This Row],[Date]],2)</f>
        <v>1946</v>
      </c>
      <c r="P321" s="42" t="str">
        <f>MID(NICAP[[#This Row],[Date]],3,2)</f>
        <v>08</v>
      </c>
      <c r="Q321" s="42" t="str">
        <f>RIGHT(NICAP[[#This Row],[Date]],2)</f>
        <v>01</v>
      </c>
      <c r="R321" s="26">
        <f>DATE(NICAP[[#This Row],[Year]],NICAP[[#This Row],[Month]],NICAP[[#This Row],[Day]])</f>
        <v>17015</v>
      </c>
      <c r="S321" s="35" t="str">
        <f t="shared" si="8"/>
        <v>FL</v>
      </c>
      <c r="T321" s="24" t="str">
        <f t="shared" si="9"/>
        <v>US</v>
      </c>
    </row>
    <row r="322" spans="1:20" ht="12.75" customHeight="1" x14ac:dyDescent="0.2">
      <c r="A322" s="35">
        <v>313</v>
      </c>
      <c r="B322" s="82" t="s">
        <v>10661</v>
      </c>
      <c r="C322" s="39" t="s">
        <v>1980</v>
      </c>
      <c r="D322" s="39" t="s">
        <v>1805</v>
      </c>
      <c r="E322" s="39" t="str">
        <f>IF(AND(LEN(NICAP[[#This Row],[State or      Country]])=2,NICAP[[#This Row],[State or      Country]]&lt;&gt;"UK"),"US","Other")</f>
        <v>Other</v>
      </c>
      <c r="F322" s="79">
        <v>11</v>
      </c>
      <c r="G322" s="37"/>
      <c r="H322" s="37"/>
      <c r="I322" s="37"/>
      <c r="J322" s="37"/>
      <c r="K322" s="37"/>
      <c r="L322" s="36" t="s">
        <v>10660</v>
      </c>
      <c r="M322" s="36" t="str">
        <f>IF(LEFT(NICAP[[#This Row],[Date]],1)=0,"Y","N")</f>
        <v>N</v>
      </c>
      <c r="N322" s="36"/>
      <c r="O322" s="36" t="str">
        <f>19&amp;LEFT(NICAP[[#This Row],[Date]],2)</f>
        <v>1946</v>
      </c>
      <c r="P322" s="36" t="str">
        <f>MID(NICAP[[#This Row],[Date]],3,2)</f>
        <v>Ju</v>
      </c>
      <c r="Q322" s="36" t="str">
        <f>RIGHT(NICAP[[#This Row],[Date]],2)</f>
        <v>ug</v>
      </c>
      <c r="R322" s="26" t="e">
        <f>DATE(NICAP[[#This Row],[Year]],NICAP[[#This Row],[Month]],NICAP[[#This Row],[Day]])</f>
        <v>#VALUE!</v>
      </c>
      <c r="S322" s="35" t="str">
        <f t="shared" si="8"/>
        <v/>
      </c>
      <c r="T322" s="24" t="str">
        <f t="shared" si="9"/>
        <v>Sweden</v>
      </c>
    </row>
    <row r="323" spans="1:20" ht="71.25" customHeight="1" x14ac:dyDescent="0.2">
      <c r="A323" s="35">
        <v>314</v>
      </c>
      <c r="B323" s="69" t="s">
        <v>10659</v>
      </c>
      <c r="C323" s="50" t="s">
        <v>1773</v>
      </c>
      <c r="D323" s="50" t="s">
        <v>1772</v>
      </c>
      <c r="E323" s="50" t="str">
        <f>IF(AND(LEN(NICAP[[#This Row],[State or      Country]])=2,NICAP[[#This Row],[State or      Country]]&lt;&gt;"UK"),"US","Other")</f>
        <v>US</v>
      </c>
      <c r="F323" s="75">
        <v>2</v>
      </c>
      <c r="G323" s="48"/>
      <c r="H323" s="48"/>
      <c r="I323" s="48"/>
      <c r="J323" s="48"/>
      <c r="K323" s="48"/>
      <c r="L323" s="36" t="s">
        <v>10658</v>
      </c>
      <c r="M323" s="36" t="str">
        <f>IF(LEFT(NICAP[[#This Row],[Date]],1)=0,"Y","N")</f>
        <v>N</v>
      </c>
      <c r="N323" s="36"/>
      <c r="O323" s="36" t="str">
        <f>19&amp;LEFT(NICAP[[#This Row],[Date]],2)</f>
        <v>1946</v>
      </c>
      <c r="P323" s="36" t="str">
        <f>MID(NICAP[[#This Row],[Date]],3,2)</f>
        <v>08</v>
      </c>
      <c r="Q323" s="36" t="str">
        <f>RIGHT(NICAP[[#This Row],[Date]],2)</f>
        <v>te</v>
      </c>
      <c r="R323" s="26" t="e">
        <f>DATE(NICAP[[#This Row],[Year]],NICAP[[#This Row],[Month]],NICAP[[#This Row],[Day]])</f>
        <v>#VALUE!</v>
      </c>
      <c r="S323" s="35" t="str">
        <f t="shared" si="8"/>
        <v>OK</v>
      </c>
      <c r="T323" s="24" t="str">
        <f t="shared" si="9"/>
        <v>US</v>
      </c>
    </row>
    <row r="324" spans="1:20" ht="72" customHeight="1" x14ac:dyDescent="0.2">
      <c r="A324" s="35">
        <v>315</v>
      </c>
      <c r="B324" s="69" t="s">
        <v>10659</v>
      </c>
      <c r="C324" s="50" t="s">
        <v>1773</v>
      </c>
      <c r="D324" s="50" t="s">
        <v>1772</v>
      </c>
      <c r="E324" s="50" t="str">
        <f>IF(AND(LEN(NICAP[[#This Row],[State or      Country]])=2,NICAP[[#This Row],[State or      Country]]&lt;&gt;"UK"),"US","Other")</f>
        <v>US</v>
      </c>
      <c r="F324" s="75">
        <v>7</v>
      </c>
      <c r="G324" s="48"/>
      <c r="H324" s="48"/>
      <c r="I324" s="48"/>
      <c r="J324" s="48"/>
      <c r="K324" s="48"/>
      <c r="L324" s="36" t="s">
        <v>10658</v>
      </c>
      <c r="M324" s="36" t="str">
        <f>IF(LEFT(NICAP[[#This Row],[Date]],1)=0,"Y","N")</f>
        <v>N</v>
      </c>
      <c r="N324" s="36"/>
      <c r="O324" s="36" t="str">
        <f>19&amp;LEFT(NICAP[[#This Row],[Date]],2)</f>
        <v>1946</v>
      </c>
      <c r="P324" s="36" t="str">
        <f>MID(NICAP[[#This Row],[Date]],3,2)</f>
        <v>08</v>
      </c>
      <c r="Q324" s="36" t="str">
        <f>RIGHT(NICAP[[#This Row],[Date]],2)</f>
        <v>te</v>
      </c>
      <c r="R324" s="26" t="e">
        <f>DATE(NICAP[[#This Row],[Year]],NICAP[[#This Row],[Month]],NICAP[[#This Row],[Day]])</f>
        <v>#VALUE!</v>
      </c>
      <c r="S324" s="35" t="str">
        <f t="shared" si="8"/>
        <v>OK</v>
      </c>
      <c r="T324" s="24" t="str">
        <f t="shared" si="9"/>
        <v>US</v>
      </c>
    </row>
    <row r="325" spans="1:20" ht="12.75" customHeight="1" x14ac:dyDescent="0.2">
      <c r="A325" s="35">
        <v>316</v>
      </c>
      <c r="B325" s="64">
        <v>460801</v>
      </c>
      <c r="C325" s="39" t="s">
        <v>10657</v>
      </c>
      <c r="D325" s="39" t="s">
        <v>1683</v>
      </c>
      <c r="E325" s="39" t="str">
        <f>IF(AND(LEN(NICAP[[#This Row],[State or      Country]])=2,NICAP[[#This Row],[State or      Country]]&lt;&gt;"UK"),"US","Other")</f>
        <v>US</v>
      </c>
      <c r="F325" s="79">
        <v>11</v>
      </c>
      <c r="G325" s="37"/>
      <c r="H325" s="37"/>
      <c r="I325" s="37"/>
      <c r="J325" s="37"/>
      <c r="K325" s="37"/>
      <c r="L325" s="36" t="s">
        <v>10656</v>
      </c>
      <c r="M325" s="36" t="str">
        <f>IF(LEFT(NICAP[[#This Row],[Date]],1)=0,"Y","N")</f>
        <v>N</v>
      </c>
      <c r="N325" s="36"/>
      <c r="O325" s="36" t="str">
        <f>19&amp;LEFT(NICAP[[#This Row],[Date]],2)</f>
        <v>1946</v>
      </c>
      <c r="P325" s="36" t="str">
        <f>MID(NICAP[[#This Row],[Date]],3,2)</f>
        <v>08</v>
      </c>
      <c r="Q325" s="36" t="str">
        <f>RIGHT(NICAP[[#This Row],[Date]],2)</f>
        <v>01</v>
      </c>
      <c r="R325" s="26">
        <f>DATE(NICAP[[#This Row],[Year]],NICAP[[#This Row],[Month]],NICAP[[#This Row],[Day]])</f>
        <v>17015</v>
      </c>
      <c r="S325" s="35" t="str">
        <f t="shared" si="8"/>
        <v>FL</v>
      </c>
      <c r="T325" s="24" t="str">
        <f t="shared" si="9"/>
        <v>US</v>
      </c>
    </row>
    <row r="326" spans="1:20" ht="42" customHeight="1" x14ac:dyDescent="0.2">
      <c r="A326" s="35">
        <v>317</v>
      </c>
      <c r="B326" s="85">
        <v>460814</v>
      </c>
      <c r="C326" s="50" t="s">
        <v>10655</v>
      </c>
      <c r="D326" s="50" t="s">
        <v>1805</v>
      </c>
      <c r="E326" s="50" t="str">
        <f>IF(AND(LEN(NICAP[[#This Row],[State or      Country]])=2,NICAP[[#This Row],[State or      Country]]&lt;&gt;"UK"),"US","Other")</f>
        <v>Other</v>
      </c>
      <c r="F326" s="75">
        <v>11</v>
      </c>
      <c r="G326" s="48"/>
      <c r="H326" s="48"/>
      <c r="I326" s="48"/>
      <c r="J326" s="48"/>
      <c r="K326" s="48"/>
      <c r="L326" s="42" t="s">
        <v>10654</v>
      </c>
      <c r="M326" s="42" t="str">
        <f>IF(LEFT(NICAP[[#This Row],[Date]],1)=0,"Y","N")</f>
        <v>N</v>
      </c>
      <c r="N326" s="42"/>
      <c r="O326" s="42" t="str">
        <f>19&amp;LEFT(NICAP[[#This Row],[Date]],2)</f>
        <v>1946</v>
      </c>
      <c r="P326" s="42" t="str">
        <f>MID(NICAP[[#This Row],[Date]],3,2)</f>
        <v>08</v>
      </c>
      <c r="Q326" s="42" t="str">
        <f>RIGHT(NICAP[[#This Row],[Date]],2)</f>
        <v>14</v>
      </c>
      <c r="R326" s="26">
        <f>DATE(NICAP[[#This Row],[Year]],NICAP[[#This Row],[Month]],NICAP[[#This Row],[Day]])</f>
        <v>17028</v>
      </c>
      <c r="S326" s="35" t="str">
        <f t="shared" si="8"/>
        <v/>
      </c>
      <c r="T326" s="24" t="str">
        <f t="shared" si="9"/>
        <v>Sweden</v>
      </c>
    </row>
    <row r="327" spans="1:20" ht="12.75" customHeight="1" x14ac:dyDescent="0.2">
      <c r="A327" s="35">
        <v>318</v>
      </c>
      <c r="B327" s="68">
        <v>461000</v>
      </c>
      <c r="C327" s="39" t="s">
        <v>10653</v>
      </c>
      <c r="D327" s="39" t="s">
        <v>1726</v>
      </c>
      <c r="E327" s="39" t="str">
        <f>IF(AND(LEN(NICAP[[#This Row],[State or      Country]])=2,NICAP[[#This Row],[State or      Country]]&lt;&gt;"UK"),"US","Other")</f>
        <v>US</v>
      </c>
      <c r="F327" s="79">
        <v>4</v>
      </c>
      <c r="G327" s="37"/>
      <c r="H327" s="37"/>
      <c r="I327" s="37"/>
      <c r="J327" s="37"/>
      <c r="K327" s="37"/>
      <c r="L327" s="36" t="s">
        <v>10652</v>
      </c>
      <c r="M327" s="36" t="str">
        <f>IF(LEFT(NICAP[[#This Row],[Date]],1)=0,"Y","N")</f>
        <v>N</v>
      </c>
      <c r="N327" s="36"/>
      <c r="O327" s="36" t="str">
        <f>19&amp;LEFT(NICAP[[#This Row],[Date]],2)</f>
        <v>1946</v>
      </c>
      <c r="P327" s="36" t="str">
        <f>MID(NICAP[[#This Row],[Date]],3,2)</f>
        <v>10</v>
      </c>
      <c r="Q327" s="36" t="str">
        <f>RIGHT(NICAP[[#This Row],[Date]],2)</f>
        <v>00</v>
      </c>
      <c r="R327" s="26">
        <f>DATE(NICAP[[#This Row],[Year]],NICAP[[#This Row],[Month]],NICAP[[#This Row],[Day]])</f>
        <v>17075</v>
      </c>
      <c r="S327" s="35" t="str">
        <f t="shared" si="8"/>
        <v>NJ</v>
      </c>
      <c r="T327" s="24" t="str">
        <f t="shared" si="9"/>
        <v>US</v>
      </c>
    </row>
    <row r="328" spans="1:20" ht="26.25" customHeight="1" x14ac:dyDescent="0.2">
      <c r="A328" s="35">
        <v>319</v>
      </c>
      <c r="B328" s="84">
        <v>470116</v>
      </c>
      <c r="C328" s="44" t="s">
        <v>10651</v>
      </c>
      <c r="D328" s="44" t="s">
        <v>2763</v>
      </c>
      <c r="E328" s="44" t="str">
        <f>IF(AND(LEN(NICAP[[#This Row],[State or      Country]])=2,NICAP[[#This Row],[State or      Country]]&lt;&gt;"UK"),"US","Other")</f>
        <v>Other</v>
      </c>
      <c r="F328" s="74">
        <v>9</v>
      </c>
      <c r="G328" s="88" t="s">
        <v>1666</v>
      </c>
      <c r="H328" s="77">
        <v>5</v>
      </c>
      <c r="I328" s="88" t="s">
        <v>4808</v>
      </c>
      <c r="J328" s="41"/>
      <c r="K328" s="41"/>
      <c r="L328" s="59" t="s">
        <v>10650</v>
      </c>
      <c r="M328" s="59" t="str">
        <f>IF(LEFT(NICAP[[#This Row],[Date]],1)=0,"Y","N")</f>
        <v>N</v>
      </c>
      <c r="N328" s="59"/>
      <c r="O328" s="59" t="str">
        <f>19&amp;LEFT(NICAP[[#This Row],[Date]],2)</f>
        <v>1947</v>
      </c>
      <c r="P328" s="59" t="str">
        <f>MID(NICAP[[#This Row],[Date]],3,2)</f>
        <v>01</v>
      </c>
      <c r="Q328" s="59" t="str">
        <f>RIGHT(NICAP[[#This Row],[Date]],2)</f>
        <v>16</v>
      </c>
      <c r="R328" s="26">
        <f>DATE(NICAP[[#This Row],[Year]],NICAP[[#This Row],[Month]],NICAP[[#This Row],[Day]])</f>
        <v>17183</v>
      </c>
      <c r="S328" s="35" t="str">
        <f t="shared" si="8"/>
        <v/>
      </c>
      <c r="T328" s="24" t="str">
        <f t="shared" si="9"/>
        <v>At Sea</v>
      </c>
    </row>
    <row r="329" spans="1:20" ht="27.75" customHeight="1" x14ac:dyDescent="0.2">
      <c r="A329" s="35">
        <v>320</v>
      </c>
      <c r="B329" s="84">
        <v>470117</v>
      </c>
      <c r="C329" s="44" t="s">
        <v>10651</v>
      </c>
      <c r="D329" s="44" t="s">
        <v>2763</v>
      </c>
      <c r="E329" s="44" t="str">
        <f>IF(AND(LEN(NICAP[[#This Row],[State or      Country]])=2,NICAP[[#This Row],[State or      Country]]&lt;&gt;"UK"),"US","Other")</f>
        <v>Other</v>
      </c>
      <c r="F329" s="43">
        <v>9</v>
      </c>
      <c r="G329" s="88" t="s">
        <v>1666</v>
      </c>
      <c r="H329" s="61">
        <v>5</v>
      </c>
      <c r="I329" s="62" t="s">
        <v>4808</v>
      </c>
      <c r="J329" s="41"/>
      <c r="K329" s="41"/>
      <c r="L329" s="59" t="s">
        <v>10650</v>
      </c>
      <c r="M329" s="59" t="str">
        <f>IF(LEFT(NICAP[[#This Row],[Date]],1)=0,"Y","N")</f>
        <v>N</v>
      </c>
      <c r="N329" s="59"/>
      <c r="O329" s="59" t="str">
        <f>19&amp;LEFT(NICAP[[#This Row],[Date]],2)</f>
        <v>1947</v>
      </c>
      <c r="P329" s="59" t="str">
        <f>MID(NICAP[[#This Row],[Date]],3,2)</f>
        <v>01</v>
      </c>
      <c r="Q329" s="59" t="str">
        <f>RIGHT(NICAP[[#This Row],[Date]],2)</f>
        <v>17</v>
      </c>
      <c r="R329" s="26">
        <f>DATE(NICAP[[#This Row],[Year]],NICAP[[#This Row],[Month]],NICAP[[#This Row],[Day]])</f>
        <v>17184</v>
      </c>
      <c r="S329" s="35" t="str">
        <f t="shared" si="8"/>
        <v/>
      </c>
      <c r="T329" s="24" t="str">
        <f t="shared" si="9"/>
        <v>At Sea</v>
      </c>
    </row>
    <row r="330" spans="1:20" ht="12.75" customHeight="1" x14ac:dyDescent="0.2">
      <c r="A330" s="35">
        <v>321</v>
      </c>
      <c r="B330" s="68">
        <v>470228</v>
      </c>
      <c r="C330" s="39" t="s">
        <v>2671</v>
      </c>
      <c r="D330" s="39" t="s">
        <v>2972</v>
      </c>
      <c r="E330" s="39" t="str">
        <f>IF(AND(LEN(NICAP[[#This Row],[State or      Country]])=2,NICAP[[#This Row],[State or      Country]]&lt;&gt;"UK"),"US","Other")</f>
        <v>Other</v>
      </c>
      <c r="F330" s="38">
        <v>7</v>
      </c>
      <c r="G330" s="39" t="s">
        <v>6688</v>
      </c>
      <c r="H330" s="70">
        <v>5</v>
      </c>
      <c r="I330" s="37"/>
      <c r="J330" s="37"/>
      <c r="K330" s="37"/>
      <c r="L330" s="36" t="s">
        <v>10649</v>
      </c>
      <c r="M330" s="36" t="str">
        <f>IF(LEFT(NICAP[[#This Row],[Date]],1)=0,"Y","N")</f>
        <v>N</v>
      </c>
      <c r="N330" s="36"/>
      <c r="O330" s="36" t="str">
        <f>19&amp;LEFT(NICAP[[#This Row],[Date]],2)</f>
        <v>1947</v>
      </c>
      <c r="P330" s="36" t="str">
        <f>MID(NICAP[[#This Row],[Date]],3,2)</f>
        <v>02</v>
      </c>
      <c r="Q330" s="36" t="str">
        <f>RIGHT(NICAP[[#This Row],[Date]],2)</f>
        <v>28</v>
      </c>
      <c r="R330" s="26">
        <f>DATE(NICAP[[#This Row],[Year]],NICAP[[#This Row],[Month]],NICAP[[#This Row],[Day]])</f>
        <v>17226</v>
      </c>
      <c r="S330" s="35" t="str">
        <f t="shared" ref="S330:S393" si="10">IF(E330="US",D330,"")</f>
        <v/>
      </c>
      <c r="T330" s="24" t="str">
        <f t="shared" ref="T330:T393" si="11">IF(E330="US","US",D330)</f>
        <v>Peru</v>
      </c>
    </row>
    <row r="331" spans="1:20" ht="12.75" customHeight="1" x14ac:dyDescent="0.2">
      <c r="A331" s="35">
        <v>322</v>
      </c>
      <c r="B331" s="82" t="s">
        <v>10648</v>
      </c>
      <c r="C331" s="39" t="s">
        <v>3039</v>
      </c>
      <c r="D331" s="39" t="s">
        <v>2098</v>
      </c>
      <c r="E331" s="39" t="str">
        <f>IF(AND(LEN(NICAP[[#This Row],[State or      Country]])=2,NICAP[[#This Row],[State or      Country]]&lt;&gt;"UK"),"US","Other")</f>
        <v>US</v>
      </c>
      <c r="F331" s="38">
        <v>1</v>
      </c>
      <c r="G331" s="39" t="s">
        <v>6678</v>
      </c>
      <c r="H331" s="70">
        <v>5</v>
      </c>
      <c r="I331" s="47" t="s">
        <v>4808</v>
      </c>
      <c r="J331" s="37"/>
      <c r="K331" s="37"/>
      <c r="L331" s="36" t="s">
        <v>10647</v>
      </c>
      <c r="M331" s="36" t="str">
        <f>IF(LEFT(NICAP[[#This Row],[Date]],1)=0,"Y","N")</f>
        <v>N</v>
      </c>
      <c r="N331" s="36"/>
      <c r="O331" s="36" t="str">
        <f>19&amp;LEFT(NICAP[[#This Row],[Date]],2)</f>
        <v>1947</v>
      </c>
      <c r="P331" s="36" t="str">
        <f>MID(NICAP[[#This Row],[Date]],3,2)</f>
        <v>04</v>
      </c>
      <c r="Q331" s="36" t="str">
        <f>RIGHT(NICAP[[#This Row],[Date]],2)</f>
        <v>xx</v>
      </c>
      <c r="R331" s="26" t="e">
        <f>DATE(NICAP[[#This Row],[Year]],NICAP[[#This Row],[Month]],NICAP[[#This Row],[Day]])</f>
        <v>#VALUE!</v>
      </c>
      <c r="S331" s="35" t="str">
        <f t="shared" si="10"/>
        <v>VA</v>
      </c>
      <c r="T331" s="24" t="str">
        <f t="shared" si="11"/>
        <v>US</v>
      </c>
    </row>
    <row r="332" spans="1:20" ht="27" customHeight="1" x14ac:dyDescent="0.2">
      <c r="A332" s="35">
        <v>323</v>
      </c>
      <c r="B332" s="84">
        <v>470517</v>
      </c>
      <c r="C332" s="44" t="s">
        <v>1773</v>
      </c>
      <c r="D332" s="44" t="s">
        <v>1772</v>
      </c>
      <c r="E332" s="44" t="str">
        <f>IF(AND(LEN(NICAP[[#This Row],[State or      Country]])=2,NICAP[[#This Row],[State or      Country]]&lt;&gt;"UK"),"US","Other")</f>
        <v>US</v>
      </c>
      <c r="F332" s="43">
        <v>1</v>
      </c>
      <c r="G332" s="44" t="s">
        <v>6678</v>
      </c>
      <c r="H332" s="129">
        <v>5</v>
      </c>
      <c r="I332" s="62" t="s">
        <v>4808</v>
      </c>
      <c r="J332" s="41"/>
      <c r="K332" s="41"/>
      <c r="L332" s="42" t="s">
        <v>10646</v>
      </c>
      <c r="M332" s="42" t="str">
        <f>IF(LEFT(NICAP[[#This Row],[Date]],1)=0,"Y","N")</f>
        <v>N</v>
      </c>
      <c r="N332" s="42"/>
      <c r="O332" s="42" t="str">
        <f>19&amp;LEFT(NICAP[[#This Row],[Date]],2)</f>
        <v>1947</v>
      </c>
      <c r="P332" s="42" t="str">
        <f>MID(NICAP[[#This Row],[Date]],3,2)</f>
        <v>05</v>
      </c>
      <c r="Q332" s="42" t="str">
        <f>RIGHT(NICAP[[#This Row],[Date]],2)</f>
        <v>17</v>
      </c>
      <c r="R332" s="26">
        <f>DATE(NICAP[[#This Row],[Year]],NICAP[[#This Row],[Month]],NICAP[[#This Row],[Day]])</f>
        <v>17304</v>
      </c>
      <c r="S332" s="35" t="str">
        <f t="shared" si="10"/>
        <v>OK</v>
      </c>
      <c r="T332" s="24" t="str">
        <f t="shared" si="11"/>
        <v>US</v>
      </c>
    </row>
    <row r="333" spans="1:20" ht="12.75" customHeight="1" x14ac:dyDescent="0.2">
      <c r="A333" s="35">
        <v>324</v>
      </c>
      <c r="B333" s="68">
        <v>470519</v>
      </c>
      <c r="C333" s="39" t="s">
        <v>10645</v>
      </c>
      <c r="D333" s="39" t="s">
        <v>2640</v>
      </c>
      <c r="E333" s="39" t="str">
        <f>IF(AND(LEN(NICAP[[#This Row],[State or      Country]])=2,NICAP[[#This Row],[State or      Country]]&lt;&gt;"UK"),"US","Other")</f>
        <v>US</v>
      </c>
      <c r="F333" s="38">
        <v>1</v>
      </c>
      <c r="G333" s="39" t="s">
        <v>6678</v>
      </c>
      <c r="H333" s="70">
        <v>5</v>
      </c>
      <c r="I333" s="37"/>
      <c r="J333" s="37"/>
      <c r="K333" s="37"/>
      <c r="L333" s="36" t="s">
        <v>10644</v>
      </c>
      <c r="M333" s="36" t="str">
        <f>IF(LEFT(NICAP[[#This Row],[Date]],1)=0,"Y","N")</f>
        <v>N</v>
      </c>
      <c r="N333" s="36"/>
      <c r="O333" s="36" t="str">
        <f>19&amp;LEFT(NICAP[[#This Row],[Date]],2)</f>
        <v>1947</v>
      </c>
      <c r="P333" s="36" t="str">
        <f>MID(NICAP[[#This Row],[Date]],3,2)</f>
        <v>05</v>
      </c>
      <c r="Q333" s="36" t="str">
        <f>RIGHT(NICAP[[#This Row],[Date]],2)</f>
        <v>19</v>
      </c>
      <c r="R333" s="26">
        <f>DATE(NICAP[[#This Row],[Year]],NICAP[[#This Row],[Month]],NICAP[[#This Row],[Day]])</f>
        <v>17306</v>
      </c>
      <c r="S333" s="35" t="str">
        <f t="shared" si="10"/>
        <v>CO</v>
      </c>
      <c r="T333" s="24" t="str">
        <f t="shared" si="11"/>
        <v>US</v>
      </c>
    </row>
    <row r="334" spans="1:20" ht="12.75" customHeight="1" x14ac:dyDescent="0.2">
      <c r="A334" s="35">
        <v>325</v>
      </c>
      <c r="B334" s="82" t="s">
        <v>10643</v>
      </c>
      <c r="C334" s="39" t="s">
        <v>10642</v>
      </c>
      <c r="D334" s="39" t="s">
        <v>2211</v>
      </c>
      <c r="E334" s="39" t="str">
        <f>IF(AND(LEN(NICAP[[#This Row],[State or      Country]])=2,NICAP[[#This Row],[State or      Country]]&lt;&gt;"UK"),"US","Other")</f>
        <v>US</v>
      </c>
      <c r="F334" s="38">
        <v>1</v>
      </c>
      <c r="G334" s="39" t="s">
        <v>6678</v>
      </c>
      <c r="H334" s="70">
        <v>5</v>
      </c>
      <c r="I334" s="37"/>
      <c r="J334" s="37"/>
      <c r="K334" s="37"/>
      <c r="L334" s="36" t="s">
        <v>10641</v>
      </c>
      <c r="M334" s="36" t="str">
        <f>IF(LEFT(NICAP[[#This Row],[Date]],1)=0,"Y","N")</f>
        <v>N</v>
      </c>
      <c r="N334" s="36"/>
      <c r="O334" s="36" t="str">
        <f>19&amp;LEFT(NICAP[[#This Row],[Date]],2)</f>
        <v>1947</v>
      </c>
      <c r="P334" s="36" t="str">
        <f>MID(NICAP[[#This Row],[Date]],3,2)</f>
        <v>05</v>
      </c>
      <c r="Q334" s="36" t="str">
        <f>RIGHT(NICAP[[#This Row],[Date]],2)</f>
        <v>te</v>
      </c>
      <c r="R334" s="26" t="e">
        <f>DATE(NICAP[[#This Row],[Year]],NICAP[[#This Row],[Month]],NICAP[[#This Row],[Day]])</f>
        <v>#VALUE!</v>
      </c>
      <c r="S334" s="35" t="str">
        <f t="shared" si="10"/>
        <v>SC</v>
      </c>
      <c r="T334" s="24" t="str">
        <f t="shared" si="11"/>
        <v>US</v>
      </c>
    </row>
    <row r="335" spans="1:20" ht="27" customHeight="1" x14ac:dyDescent="0.2">
      <c r="A335" s="35">
        <v>326</v>
      </c>
      <c r="B335" s="106">
        <v>470602</v>
      </c>
      <c r="C335" s="44" t="s">
        <v>10640</v>
      </c>
      <c r="D335" s="44" t="s">
        <v>2519</v>
      </c>
      <c r="E335" s="44" t="str">
        <f>IF(AND(LEN(NICAP[[#This Row],[State or      Country]])=2,NICAP[[#This Row],[State or      Country]]&lt;&gt;"UK"),"US","Other")</f>
        <v>US</v>
      </c>
      <c r="F335" s="43">
        <v>11</v>
      </c>
      <c r="G335" s="44" t="s">
        <v>1757</v>
      </c>
      <c r="H335" s="61">
        <v>5</v>
      </c>
      <c r="I335" s="62" t="s">
        <v>4808</v>
      </c>
      <c r="J335" s="41"/>
      <c r="K335" s="41"/>
      <c r="L335" s="42" t="s">
        <v>10639</v>
      </c>
      <c r="M335" s="42" t="str">
        <f>IF(LEFT(NICAP[[#This Row],[Date]],1)=0,"Y","N")</f>
        <v>N</v>
      </c>
      <c r="N335" s="42"/>
      <c r="O335" s="42" t="str">
        <f>19&amp;LEFT(NICAP[[#This Row],[Date]],2)</f>
        <v>1947</v>
      </c>
      <c r="P335" s="42" t="str">
        <f>MID(NICAP[[#This Row],[Date]],3,2)</f>
        <v>06</v>
      </c>
      <c r="Q335" s="42" t="str">
        <f>RIGHT(NICAP[[#This Row],[Date]],2)</f>
        <v>02</v>
      </c>
      <c r="R335" s="26">
        <f>DATE(NICAP[[#This Row],[Year]],NICAP[[#This Row],[Month]],NICAP[[#This Row],[Day]])</f>
        <v>17320</v>
      </c>
      <c r="S335" s="35" t="str">
        <f t="shared" si="10"/>
        <v>DE</v>
      </c>
      <c r="T335" s="24" t="str">
        <f t="shared" si="11"/>
        <v>US</v>
      </c>
    </row>
    <row r="336" spans="1:20" ht="27.75" customHeight="1" x14ac:dyDescent="0.2">
      <c r="A336" s="35">
        <v>327</v>
      </c>
      <c r="B336" s="84">
        <v>470612</v>
      </c>
      <c r="C336" s="44" t="s">
        <v>10638</v>
      </c>
      <c r="D336" s="44" t="s">
        <v>1731</v>
      </c>
      <c r="E336" s="44" t="str">
        <f>IF(AND(LEN(NICAP[[#This Row],[State or      Country]])=2,NICAP[[#This Row],[State or      Country]]&lt;&gt;"UK"),"US","Other")</f>
        <v>US</v>
      </c>
      <c r="F336" s="43">
        <v>1</v>
      </c>
      <c r="G336" s="41"/>
      <c r="H336" s="41"/>
      <c r="I336" s="62" t="s">
        <v>4808</v>
      </c>
      <c r="J336" s="41"/>
      <c r="K336" s="41"/>
      <c r="L336" s="42" t="s">
        <v>10637</v>
      </c>
      <c r="M336" s="42" t="str">
        <f>IF(LEFT(NICAP[[#This Row],[Date]],1)=0,"Y","N")</f>
        <v>N</v>
      </c>
      <c r="N336" s="42"/>
      <c r="O336" s="42" t="str">
        <f>19&amp;LEFT(NICAP[[#This Row],[Date]],2)</f>
        <v>1947</v>
      </c>
      <c r="P336" s="42" t="str">
        <f>MID(NICAP[[#This Row],[Date]],3,2)</f>
        <v>06</v>
      </c>
      <c r="Q336" s="42" t="str">
        <f>RIGHT(NICAP[[#This Row],[Date]],2)</f>
        <v>12</v>
      </c>
      <c r="R336" s="26">
        <f>DATE(NICAP[[#This Row],[Year]],NICAP[[#This Row],[Month]],NICAP[[#This Row],[Day]])</f>
        <v>17330</v>
      </c>
      <c r="S336" s="35" t="str">
        <f t="shared" si="10"/>
        <v>ID</v>
      </c>
      <c r="T336" s="24" t="str">
        <f t="shared" si="11"/>
        <v>US</v>
      </c>
    </row>
    <row r="337" spans="1:20" ht="12.75" customHeight="1" x14ac:dyDescent="0.2">
      <c r="A337" s="35">
        <v>328</v>
      </c>
      <c r="B337" s="68">
        <v>470614</v>
      </c>
      <c r="C337" s="39" t="s">
        <v>2450</v>
      </c>
      <c r="D337" s="39" t="s">
        <v>1676</v>
      </c>
      <c r="E337" s="39" t="str">
        <f>IF(AND(LEN(NICAP[[#This Row],[State or      Country]])=2,NICAP[[#This Row],[State or      Country]]&lt;&gt;"UK"),"US","Other")</f>
        <v>US</v>
      </c>
      <c r="F337" s="38">
        <v>1</v>
      </c>
      <c r="G337" s="39" t="s">
        <v>6678</v>
      </c>
      <c r="H337" s="70">
        <v>5</v>
      </c>
      <c r="I337" s="47" t="s">
        <v>4808</v>
      </c>
      <c r="J337" s="37"/>
      <c r="K337" s="37"/>
      <c r="L337" s="36" t="s">
        <v>10636</v>
      </c>
      <c r="M337" s="36" t="str">
        <f>IF(LEFT(NICAP[[#This Row],[Date]],1)=0,"Y","N")</f>
        <v>N</v>
      </c>
      <c r="N337" s="36"/>
      <c r="O337" s="36" t="str">
        <f>19&amp;LEFT(NICAP[[#This Row],[Date]],2)</f>
        <v>1947</v>
      </c>
      <c r="P337" s="36" t="str">
        <f>MID(NICAP[[#This Row],[Date]],3,2)</f>
        <v>06</v>
      </c>
      <c r="Q337" s="36" t="str">
        <f>RIGHT(NICAP[[#This Row],[Date]],2)</f>
        <v>14</v>
      </c>
      <c r="R337" s="26">
        <f>DATE(NICAP[[#This Row],[Year]],NICAP[[#This Row],[Month]],NICAP[[#This Row],[Day]])</f>
        <v>17332</v>
      </c>
      <c r="S337" s="35" t="str">
        <f t="shared" si="10"/>
        <v>CA</v>
      </c>
      <c r="T337" s="24" t="str">
        <f t="shared" si="11"/>
        <v>US</v>
      </c>
    </row>
    <row r="338" spans="1:20" ht="27.75" customHeight="1" x14ac:dyDescent="0.2">
      <c r="A338" s="35">
        <v>329</v>
      </c>
      <c r="B338" s="66">
        <v>470619</v>
      </c>
      <c r="C338" s="44" t="s">
        <v>10635</v>
      </c>
      <c r="D338" s="44" t="s">
        <v>1697</v>
      </c>
      <c r="E338" s="44" t="str">
        <f>IF(AND(LEN(NICAP[[#This Row],[State or      Country]])=2,NICAP[[#This Row],[State or      Country]]&lt;&gt;"UK"),"US","Other")</f>
        <v>US</v>
      </c>
      <c r="F338" s="43">
        <v>7</v>
      </c>
      <c r="G338" s="41"/>
      <c r="H338" s="41"/>
      <c r="I338" s="41"/>
      <c r="J338" s="41"/>
      <c r="K338" s="41"/>
      <c r="L338" s="42" t="s">
        <v>10634</v>
      </c>
      <c r="M338" s="42" t="str">
        <f>IF(LEFT(NICAP[[#This Row],[Date]],1)=0,"Y","N")</f>
        <v>N</v>
      </c>
      <c r="N338" s="42"/>
      <c r="O338" s="42" t="str">
        <f>19&amp;LEFT(NICAP[[#This Row],[Date]],2)</f>
        <v>1947</v>
      </c>
      <c r="P338" s="42" t="str">
        <f>MID(NICAP[[#This Row],[Date]],3,2)</f>
        <v>06</v>
      </c>
      <c r="Q338" s="42" t="str">
        <f>RIGHT(NICAP[[#This Row],[Date]],2)</f>
        <v>19</v>
      </c>
      <c r="R338" s="26">
        <f>DATE(NICAP[[#This Row],[Year]],NICAP[[#This Row],[Month]],NICAP[[#This Row],[Day]])</f>
        <v>17337</v>
      </c>
      <c r="S338" s="35" t="str">
        <f t="shared" si="10"/>
        <v>MA</v>
      </c>
      <c r="T338" s="24" t="str">
        <f t="shared" si="11"/>
        <v>US</v>
      </c>
    </row>
    <row r="339" spans="1:20" ht="42" customHeight="1" x14ac:dyDescent="0.2">
      <c r="A339" s="35">
        <v>330</v>
      </c>
      <c r="B339" s="67">
        <v>470620</v>
      </c>
      <c r="C339" s="50" t="s">
        <v>8113</v>
      </c>
      <c r="D339" s="50" t="s">
        <v>2122</v>
      </c>
      <c r="E339" s="50" t="str">
        <f>IF(AND(LEN(NICAP[[#This Row],[State or      Country]])=2,NICAP[[#This Row],[State or      Country]]&lt;&gt;"UK"),"US","Other")</f>
        <v>US</v>
      </c>
      <c r="F339" s="49">
        <v>1</v>
      </c>
      <c r="G339" s="48"/>
      <c r="H339" s="48"/>
      <c r="I339" s="48"/>
      <c r="J339" s="48"/>
      <c r="K339" s="48"/>
      <c r="L339" s="36" t="s">
        <v>10633</v>
      </c>
      <c r="M339" s="36" t="str">
        <f>IF(LEFT(NICAP[[#This Row],[Date]],1)=0,"Y","N")</f>
        <v>N</v>
      </c>
      <c r="N339" s="36"/>
      <c r="O339" s="36" t="str">
        <f>19&amp;LEFT(NICAP[[#This Row],[Date]],2)</f>
        <v>1947</v>
      </c>
      <c r="P339" s="36" t="str">
        <f>MID(NICAP[[#This Row],[Date]],3,2)</f>
        <v>06</v>
      </c>
      <c r="Q339" s="36" t="str">
        <f>RIGHT(NICAP[[#This Row],[Date]],2)</f>
        <v>20</v>
      </c>
      <c r="R339" s="26">
        <f>DATE(NICAP[[#This Row],[Year]],NICAP[[#This Row],[Month]],NICAP[[#This Row],[Day]])</f>
        <v>17338</v>
      </c>
      <c r="S339" s="35" t="str">
        <f t="shared" si="10"/>
        <v>NM</v>
      </c>
      <c r="T339" s="24" t="str">
        <f t="shared" si="11"/>
        <v>US</v>
      </c>
    </row>
    <row r="340" spans="1:20" ht="12.75" customHeight="1" x14ac:dyDescent="0.2">
      <c r="A340" s="35">
        <v>331</v>
      </c>
      <c r="B340" s="68">
        <v>470621</v>
      </c>
      <c r="C340" s="39" t="s">
        <v>8226</v>
      </c>
      <c r="D340" s="39" t="s">
        <v>1707</v>
      </c>
      <c r="E340" s="39" t="str">
        <f>IF(AND(LEN(NICAP[[#This Row],[State or      Country]])=2,NICAP[[#This Row],[State or      Country]]&lt;&gt;"UK"),"US","Other")</f>
        <v>US</v>
      </c>
      <c r="F340" s="38">
        <v>1</v>
      </c>
      <c r="G340" s="39" t="s">
        <v>6678</v>
      </c>
      <c r="H340" s="70">
        <v>5</v>
      </c>
      <c r="I340" s="47" t="s">
        <v>4808</v>
      </c>
      <c r="J340" s="37"/>
      <c r="K340" s="37"/>
      <c r="L340" s="36" t="s">
        <v>10632</v>
      </c>
      <c r="M340" s="36" t="str">
        <f>IF(LEFT(NICAP[[#This Row],[Date]],1)=0,"Y","N")</f>
        <v>N</v>
      </c>
      <c r="N340" s="36"/>
      <c r="O340" s="36" t="str">
        <f>19&amp;LEFT(NICAP[[#This Row],[Date]],2)</f>
        <v>1947</v>
      </c>
      <c r="P340" s="36" t="str">
        <f>MID(NICAP[[#This Row],[Date]],3,2)</f>
        <v>06</v>
      </c>
      <c r="Q340" s="36" t="str">
        <f>RIGHT(NICAP[[#This Row],[Date]],2)</f>
        <v>21</v>
      </c>
      <c r="R340" s="26">
        <f>DATE(NICAP[[#This Row],[Year]],NICAP[[#This Row],[Month]],NICAP[[#This Row],[Day]])</f>
        <v>17339</v>
      </c>
      <c r="S340" s="35" t="str">
        <f t="shared" si="10"/>
        <v>WA</v>
      </c>
      <c r="T340" s="24" t="str">
        <f t="shared" si="11"/>
        <v>US</v>
      </c>
    </row>
    <row r="341" spans="1:20" ht="12.75" customHeight="1" x14ac:dyDescent="0.2">
      <c r="A341" s="35">
        <v>332</v>
      </c>
      <c r="B341" s="68">
        <v>470621</v>
      </c>
      <c r="C341" s="39" t="s">
        <v>10631</v>
      </c>
      <c r="D341" s="39" t="s">
        <v>1707</v>
      </c>
      <c r="E341" s="39" t="str">
        <f>IF(AND(LEN(NICAP[[#This Row],[State or      Country]])=2,NICAP[[#This Row],[State or      Country]]&lt;&gt;"UK"),"US","Other")</f>
        <v>US</v>
      </c>
      <c r="F341" s="38">
        <v>6</v>
      </c>
      <c r="G341" s="41"/>
      <c r="H341" s="41"/>
      <c r="I341" s="41"/>
      <c r="J341" s="41"/>
      <c r="K341" s="41"/>
      <c r="L341" s="36" t="s">
        <v>10630</v>
      </c>
      <c r="M341" s="36" t="str">
        <f>IF(LEFT(NICAP[[#This Row],[Date]],1)=0,"Y","N")</f>
        <v>N</v>
      </c>
      <c r="N341" s="36"/>
      <c r="O341" s="36" t="str">
        <f>19&amp;LEFT(NICAP[[#This Row],[Date]],2)</f>
        <v>1947</v>
      </c>
      <c r="P341" s="36" t="str">
        <f>MID(NICAP[[#This Row],[Date]],3,2)</f>
        <v>06</v>
      </c>
      <c r="Q341" s="36" t="str">
        <f>RIGHT(NICAP[[#This Row],[Date]],2)</f>
        <v>21</v>
      </c>
      <c r="R341" s="26">
        <f>DATE(NICAP[[#This Row],[Year]],NICAP[[#This Row],[Month]],NICAP[[#This Row],[Day]])</f>
        <v>17339</v>
      </c>
      <c r="S341" s="35" t="str">
        <f t="shared" si="10"/>
        <v>WA</v>
      </c>
      <c r="T341" s="24" t="str">
        <f t="shared" si="11"/>
        <v>US</v>
      </c>
    </row>
    <row r="342" spans="1:20" ht="12.75" customHeight="1" x14ac:dyDescent="0.2">
      <c r="A342" s="35">
        <v>333</v>
      </c>
      <c r="B342" s="68">
        <v>470621</v>
      </c>
      <c r="C342" s="39" t="s">
        <v>9501</v>
      </c>
      <c r="D342" s="39" t="s">
        <v>1707</v>
      </c>
      <c r="E342" s="39" t="str">
        <f>IF(AND(LEN(NICAP[[#This Row],[State or      Country]])=2,NICAP[[#This Row],[State or      Country]]&lt;&gt;"UK"),"US","Other")</f>
        <v>US</v>
      </c>
      <c r="F342" s="38">
        <v>1</v>
      </c>
      <c r="G342" s="39" t="s">
        <v>6678</v>
      </c>
      <c r="H342" s="70">
        <v>5</v>
      </c>
      <c r="I342" s="37"/>
      <c r="J342" s="37"/>
      <c r="K342" s="37"/>
      <c r="L342" s="36" t="s">
        <v>10629</v>
      </c>
      <c r="M342" s="36" t="str">
        <f>IF(LEFT(NICAP[[#This Row],[Date]],1)=0,"Y","N")</f>
        <v>N</v>
      </c>
      <c r="N342" s="36"/>
      <c r="O342" s="36" t="str">
        <f>19&amp;LEFT(NICAP[[#This Row],[Date]],2)</f>
        <v>1947</v>
      </c>
      <c r="P342" s="36" t="str">
        <f>MID(NICAP[[#This Row],[Date]],3,2)</f>
        <v>06</v>
      </c>
      <c r="Q342" s="36" t="str">
        <f>RIGHT(NICAP[[#This Row],[Date]],2)</f>
        <v>21</v>
      </c>
      <c r="R342" s="26">
        <f>DATE(NICAP[[#This Row],[Year]],NICAP[[#This Row],[Month]],NICAP[[#This Row],[Day]])</f>
        <v>17339</v>
      </c>
      <c r="S342" s="35" t="str">
        <f t="shared" si="10"/>
        <v>WA</v>
      </c>
      <c r="T342" s="24" t="str">
        <f t="shared" si="11"/>
        <v>US</v>
      </c>
    </row>
    <row r="343" spans="1:20" ht="27.75" customHeight="1" x14ac:dyDescent="0.2">
      <c r="A343" s="35">
        <v>334</v>
      </c>
      <c r="B343" s="66">
        <v>470623</v>
      </c>
      <c r="C343" s="44" t="s">
        <v>10628</v>
      </c>
      <c r="D343" s="44" t="s">
        <v>1752</v>
      </c>
      <c r="E343" s="44" t="str">
        <f>IF(AND(LEN(NICAP[[#This Row],[State or      Country]])=2,NICAP[[#This Row],[State or      Country]]&lt;&gt;"UK"),"US","Other")</f>
        <v>US</v>
      </c>
      <c r="F343" s="43">
        <v>1</v>
      </c>
      <c r="G343" s="41"/>
      <c r="H343" s="41"/>
      <c r="I343" s="41"/>
      <c r="J343" s="41"/>
      <c r="K343" s="41"/>
      <c r="L343" s="42" t="s">
        <v>10627</v>
      </c>
      <c r="M343" s="42" t="str">
        <f>IF(LEFT(NICAP[[#This Row],[Date]],1)=0,"Y","N")</f>
        <v>N</v>
      </c>
      <c r="N343" s="42"/>
      <c r="O343" s="42" t="str">
        <f>19&amp;LEFT(NICAP[[#This Row],[Date]],2)</f>
        <v>1947</v>
      </c>
      <c r="P343" s="42" t="str">
        <f>MID(NICAP[[#This Row],[Date]],3,2)</f>
        <v>06</v>
      </c>
      <c r="Q343" s="42" t="str">
        <f>RIGHT(NICAP[[#This Row],[Date]],2)</f>
        <v>23</v>
      </c>
      <c r="R343" s="26">
        <f>DATE(NICAP[[#This Row],[Year]],NICAP[[#This Row],[Month]],NICAP[[#This Row],[Day]])</f>
        <v>17341</v>
      </c>
      <c r="S343" s="35" t="str">
        <f t="shared" si="10"/>
        <v>IA</v>
      </c>
      <c r="T343" s="24" t="str">
        <f t="shared" si="11"/>
        <v>US</v>
      </c>
    </row>
    <row r="344" spans="1:20" ht="12.75" customHeight="1" x14ac:dyDescent="0.2">
      <c r="A344" s="35">
        <v>335</v>
      </c>
      <c r="B344" s="68">
        <v>470624</v>
      </c>
      <c r="C344" s="39" t="s">
        <v>10626</v>
      </c>
      <c r="D344" s="39" t="s">
        <v>1707</v>
      </c>
      <c r="E344" s="39" t="str">
        <f>IF(AND(LEN(NICAP[[#This Row],[State or      Country]])=2,NICAP[[#This Row],[State or      Country]]&lt;&gt;"UK"),"US","Other")</f>
        <v>US</v>
      </c>
      <c r="F344" s="38">
        <v>3</v>
      </c>
      <c r="G344" s="39" t="s">
        <v>2090</v>
      </c>
      <c r="H344" s="70">
        <v>5</v>
      </c>
      <c r="I344" s="65">
        <v>12</v>
      </c>
      <c r="J344" s="37"/>
      <c r="K344" s="37"/>
      <c r="L344" s="36" t="s">
        <v>10625</v>
      </c>
      <c r="M344" s="36" t="str">
        <f>IF(LEFT(NICAP[[#This Row],[Date]],1)=0,"Y","N")</f>
        <v>N</v>
      </c>
      <c r="N344" s="36"/>
      <c r="O344" s="36" t="str">
        <f>19&amp;LEFT(NICAP[[#This Row],[Date]],2)</f>
        <v>1947</v>
      </c>
      <c r="P344" s="36" t="str">
        <f>MID(NICAP[[#This Row],[Date]],3,2)</f>
        <v>06</v>
      </c>
      <c r="Q344" s="36" t="str">
        <f>RIGHT(NICAP[[#This Row],[Date]],2)</f>
        <v>24</v>
      </c>
      <c r="R344" s="26">
        <f>DATE(NICAP[[#This Row],[Year]],NICAP[[#This Row],[Month]],NICAP[[#This Row],[Day]])</f>
        <v>17342</v>
      </c>
      <c r="S344" s="35" t="str">
        <f t="shared" si="10"/>
        <v>WA</v>
      </c>
      <c r="T344" s="24" t="str">
        <f t="shared" si="11"/>
        <v>US</v>
      </c>
    </row>
    <row r="345" spans="1:20" ht="14.25" customHeight="1" x14ac:dyDescent="0.2">
      <c r="A345" s="35">
        <v>336</v>
      </c>
      <c r="B345" s="81">
        <v>470624</v>
      </c>
      <c r="C345" s="39" t="s">
        <v>10624</v>
      </c>
      <c r="D345" s="39" t="s">
        <v>1707</v>
      </c>
      <c r="E345" s="39" t="str">
        <f>IF(AND(LEN(NICAP[[#This Row],[State or      Country]])=2,NICAP[[#This Row],[State or      Country]]&lt;&gt;"UK"),"US","Other")</f>
        <v>US</v>
      </c>
      <c r="F345" s="38">
        <v>11</v>
      </c>
      <c r="G345" s="39" t="s">
        <v>1757</v>
      </c>
      <c r="H345" s="46">
        <v>5</v>
      </c>
      <c r="I345" s="37"/>
      <c r="J345" s="37"/>
      <c r="K345" s="37"/>
      <c r="L345" s="36" t="s">
        <v>10623</v>
      </c>
      <c r="M345" s="36" t="str">
        <f>IF(LEFT(NICAP[[#This Row],[Date]],1)=0,"Y","N")</f>
        <v>N</v>
      </c>
      <c r="N345" s="36"/>
      <c r="O345" s="36" t="str">
        <f>19&amp;LEFT(NICAP[[#This Row],[Date]],2)</f>
        <v>1947</v>
      </c>
      <c r="P345" s="36" t="str">
        <f>MID(NICAP[[#This Row],[Date]],3,2)</f>
        <v>06</v>
      </c>
      <c r="Q345" s="36" t="str">
        <f>RIGHT(NICAP[[#This Row],[Date]],2)</f>
        <v>24</v>
      </c>
      <c r="R345" s="26">
        <f>DATE(NICAP[[#This Row],[Year]],NICAP[[#This Row],[Month]],NICAP[[#This Row],[Day]])</f>
        <v>17342</v>
      </c>
      <c r="S345" s="35" t="str">
        <f t="shared" si="10"/>
        <v>WA</v>
      </c>
      <c r="T345" s="24" t="str">
        <f t="shared" si="11"/>
        <v>US</v>
      </c>
    </row>
    <row r="346" spans="1:20" ht="12.75" customHeight="1" x14ac:dyDescent="0.2">
      <c r="A346" s="35">
        <v>337</v>
      </c>
      <c r="B346" s="64">
        <v>470624</v>
      </c>
      <c r="C346" s="39" t="s">
        <v>10622</v>
      </c>
      <c r="D346" s="39" t="s">
        <v>1826</v>
      </c>
      <c r="E346" s="39" t="str">
        <f>IF(AND(LEN(NICAP[[#This Row],[State or      Country]])=2,NICAP[[#This Row],[State or      Country]]&lt;&gt;"UK"),"US","Other")</f>
        <v>US</v>
      </c>
      <c r="F346" s="38">
        <v>7</v>
      </c>
      <c r="G346" s="37"/>
      <c r="H346" s="37"/>
      <c r="I346" s="37"/>
      <c r="J346" s="37"/>
      <c r="K346" s="37"/>
      <c r="L346" s="36" t="s">
        <v>10621</v>
      </c>
      <c r="M346" s="36" t="str">
        <f>IF(LEFT(NICAP[[#This Row],[Date]],1)=0,"Y","N")</f>
        <v>N</v>
      </c>
      <c r="N346" s="36"/>
      <c r="O346" s="36" t="str">
        <f>19&amp;LEFT(NICAP[[#This Row],[Date]],2)</f>
        <v>1947</v>
      </c>
      <c r="P346" s="36" t="str">
        <f>MID(NICAP[[#This Row],[Date]],3,2)</f>
        <v>06</v>
      </c>
      <c r="Q346" s="36" t="str">
        <f>RIGHT(NICAP[[#This Row],[Date]],2)</f>
        <v>24</v>
      </c>
      <c r="R346" s="26">
        <f>DATE(NICAP[[#This Row],[Year]],NICAP[[#This Row],[Month]],NICAP[[#This Row],[Day]])</f>
        <v>17342</v>
      </c>
      <c r="S346" s="35" t="str">
        <f t="shared" si="10"/>
        <v>OR</v>
      </c>
      <c r="T346" s="24" t="str">
        <f t="shared" si="11"/>
        <v>US</v>
      </c>
    </row>
    <row r="347" spans="1:20" ht="42.75" customHeight="1" x14ac:dyDescent="0.2">
      <c r="A347" s="35">
        <v>338</v>
      </c>
      <c r="B347" s="85">
        <v>470628</v>
      </c>
      <c r="C347" s="50" t="s">
        <v>10620</v>
      </c>
      <c r="D347" s="50" t="s">
        <v>1739</v>
      </c>
      <c r="E347" s="50" t="str">
        <f>IF(AND(LEN(NICAP[[#This Row],[State or      Country]])=2,NICAP[[#This Row],[State or      Country]]&lt;&gt;"UK"),"US","Other")</f>
        <v>US</v>
      </c>
      <c r="F347" s="49">
        <v>1</v>
      </c>
      <c r="G347" s="48"/>
      <c r="H347" s="48"/>
      <c r="I347" s="90" t="s">
        <v>4808</v>
      </c>
      <c r="J347" s="48"/>
      <c r="K347" s="48"/>
      <c r="L347" s="42" t="s">
        <v>10619</v>
      </c>
      <c r="M347" s="42" t="str">
        <f>IF(LEFT(NICAP[[#This Row],[Date]],1)=0,"Y","N")</f>
        <v>N</v>
      </c>
      <c r="N347" s="42"/>
      <c r="O347" s="42" t="str">
        <f>19&amp;LEFT(NICAP[[#This Row],[Date]],2)</f>
        <v>1947</v>
      </c>
      <c r="P347" s="42" t="str">
        <f>MID(NICAP[[#This Row],[Date]],3,2)</f>
        <v>06</v>
      </c>
      <c r="Q347" s="42" t="str">
        <f>RIGHT(NICAP[[#This Row],[Date]],2)</f>
        <v>28</v>
      </c>
      <c r="R347" s="26">
        <f>DATE(NICAP[[#This Row],[Year]],NICAP[[#This Row],[Month]],NICAP[[#This Row],[Day]])</f>
        <v>17346</v>
      </c>
      <c r="S347" s="35" t="str">
        <f t="shared" si="10"/>
        <v>WI</v>
      </c>
      <c r="T347" s="24" t="str">
        <f t="shared" si="11"/>
        <v>US</v>
      </c>
    </row>
    <row r="348" spans="1:20" ht="27.75" customHeight="1" x14ac:dyDescent="0.2">
      <c r="A348" s="35">
        <v>339</v>
      </c>
      <c r="B348" s="106">
        <v>470628</v>
      </c>
      <c r="C348" s="44" t="s">
        <v>10618</v>
      </c>
      <c r="D348" s="44" t="s">
        <v>1819</v>
      </c>
      <c r="E348" s="44" t="str">
        <f>IF(AND(LEN(NICAP[[#This Row],[State or      Country]])=2,NICAP[[#This Row],[State or      Country]]&lt;&gt;"UK"),"US","Other")</f>
        <v>US</v>
      </c>
      <c r="F348" s="43">
        <v>11</v>
      </c>
      <c r="G348" s="44" t="s">
        <v>1757</v>
      </c>
      <c r="H348" s="61">
        <v>5</v>
      </c>
      <c r="I348" s="62" t="s">
        <v>4808</v>
      </c>
      <c r="J348" s="41"/>
      <c r="K348" s="41"/>
      <c r="L348" s="42" t="s">
        <v>10617</v>
      </c>
      <c r="M348" s="42" t="str">
        <f>IF(LEFT(NICAP[[#This Row],[Date]],1)=0,"Y","N")</f>
        <v>N</v>
      </c>
      <c r="N348" s="42"/>
      <c r="O348" s="42" t="str">
        <f>19&amp;LEFT(NICAP[[#This Row],[Date]],2)</f>
        <v>1947</v>
      </c>
      <c r="P348" s="42" t="str">
        <f>MID(NICAP[[#This Row],[Date]],3,2)</f>
        <v>06</v>
      </c>
      <c r="Q348" s="42" t="str">
        <f>RIGHT(NICAP[[#This Row],[Date]],2)</f>
        <v>28</v>
      </c>
      <c r="R348" s="26">
        <f>DATE(NICAP[[#This Row],[Year]],NICAP[[#This Row],[Month]],NICAP[[#This Row],[Day]])</f>
        <v>17346</v>
      </c>
      <c r="S348" s="35" t="str">
        <f t="shared" si="10"/>
        <v>NV</v>
      </c>
      <c r="T348" s="24" t="str">
        <f t="shared" si="11"/>
        <v>US</v>
      </c>
    </row>
    <row r="349" spans="1:20" ht="14.25" customHeight="1" x14ac:dyDescent="0.2">
      <c r="A349" s="35">
        <v>340</v>
      </c>
      <c r="B349" s="81">
        <v>470628</v>
      </c>
      <c r="C349" s="39" t="s">
        <v>7283</v>
      </c>
      <c r="D349" s="39" t="s">
        <v>2299</v>
      </c>
      <c r="E349" s="39" t="str">
        <f>IF(AND(LEN(NICAP[[#This Row],[State or      Country]])=2,NICAP[[#This Row],[State or      Country]]&lt;&gt;"UK"),"US","Other")</f>
        <v>US</v>
      </c>
      <c r="F349" s="38">
        <v>1</v>
      </c>
      <c r="G349" s="39" t="s">
        <v>6678</v>
      </c>
      <c r="H349" s="70">
        <v>5</v>
      </c>
      <c r="I349" s="47" t="s">
        <v>4808</v>
      </c>
      <c r="J349" s="37"/>
      <c r="K349" s="37"/>
      <c r="L349" s="36" t="s">
        <v>10616</v>
      </c>
      <c r="M349" s="36" t="str">
        <f>IF(LEFT(NICAP[[#This Row],[Date]],1)=0,"Y","N")</f>
        <v>N</v>
      </c>
      <c r="N349" s="36"/>
      <c r="O349" s="36" t="str">
        <f>19&amp;LEFT(NICAP[[#This Row],[Date]],2)</f>
        <v>1947</v>
      </c>
      <c r="P349" s="36" t="str">
        <f>MID(NICAP[[#This Row],[Date]],3,2)</f>
        <v>06</v>
      </c>
      <c r="Q349" s="36" t="str">
        <f>RIGHT(NICAP[[#This Row],[Date]],2)</f>
        <v>28</v>
      </c>
      <c r="R349" s="26">
        <f>DATE(NICAP[[#This Row],[Year]],NICAP[[#This Row],[Month]],NICAP[[#This Row],[Day]])</f>
        <v>17346</v>
      </c>
      <c r="S349" s="35" t="str">
        <f t="shared" si="10"/>
        <v>AL</v>
      </c>
      <c r="T349" s="24" t="str">
        <f t="shared" si="11"/>
        <v>US</v>
      </c>
    </row>
    <row r="350" spans="1:20" ht="14.25" customHeight="1" x14ac:dyDescent="0.2">
      <c r="A350" s="35">
        <v>341</v>
      </c>
      <c r="B350" s="81">
        <v>470629</v>
      </c>
      <c r="C350" s="39" t="s">
        <v>7539</v>
      </c>
      <c r="D350" s="39" t="s">
        <v>1752</v>
      </c>
      <c r="E350" s="39" t="str">
        <f>IF(AND(LEN(NICAP[[#This Row],[State or      Country]])=2,NICAP[[#This Row],[State or      Country]]&lt;&gt;"UK"),"US","Other")</f>
        <v>US</v>
      </c>
      <c r="F350" s="38">
        <v>1</v>
      </c>
      <c r="G350" s="39" t="s">
        <v>6678</v>
      </c>
      <c r="H350" s="70">
        <v>5</v>
      </c>
      <c r="I350" s="47" t="s">
        <v>4808</v>
      </c>
      <c r="J350" s="41"/>
      <c r="K350" s="41"/>
      <c r="L350" s="36" t="s">
        <v>10615</v>
      </c>
      <c r="M350" s="36" t="str">
        <f>IF(LEFT(NICAP[[#This Row],[Date]],1)=0,"Y","N")</f>
        <v>N</v>
      </c>
      <c r="N350" s="36"/>
      <c r="O350" s="36" t="str">
        <f>19&amp;LEFT(NICAP[[#This Row],[Date]],2)</f>
        <v>1947</v>
      </c>
      <c r="P350" s="36" t="str">
        <f>MID(NICAP[[#This Row],[Date]],3,2)</f>
        <v>06</v>
      </c>
      <c r="Q350" s="36" t="str">
        <f>RIGHT(NICAP[[#This Row],[Date]],2)</f>
        <v>29</v>
      </c>
      <c r="R350" s="26">
        <f>DATE(NICAP[[#This Row],[Year]],NICAP[[#This Row],[Month]],NICAP[[#This Row],[Day]])</f>
        <v>17347</v>
      </c>
      <c r="S350" s="35" t="str">
        <f t="shared" si="10"/>
        <v>IA</v>
      </c>
      <c r="T350" s="24" t="str">
        <f t="shared" si="11"/>
        <v>US</v>
      </c>
    </row>
    <row r="351" spans="1:20" ht="12.75" customHeight="1" x14ac:dyDescent="0.2">
      <c r="A351" s="35">
        <v>342</v>
      </c>
      <c r="B351" s="68">
        <v>470629</v>
      </c>
      <c r="C351" s="39" t="s">
        <v>8070</v>
      </c>
      <c r="D351" s="39" t="s">
        <v>1826</v>
      </c>
      <c r="E351" s="39" t="str">
        <f>IF(AND(LEN(NICAP[[#This Row],[State or      Country]])=2,NICAP[[#This Row],[State or      Country]]&lt;&gt;"UK"),"US","Other")</f>
        <v>US</v>
      </c>
      <c r="F351" s="38">
        <v>1</v>
      </c>
      <c r="G351" s="37"/>
      <c r="H351" s="37"/>
      <c r="I351" s="37"/>
      <c r="J351" s="37"/>
      <c r="K351" s="37"/>
      <c r="L351" s="36" t="s">
        <v>10614</v>
      </c>
      <c r="M351" s="36" t="str">
        <f>IF(LEFT(NICAP[[#This Row],[Date]],1)=0,"Y","N")</f>
        <v>N</v>
      </c>
      <c r="N351" s="36"/>
      <c r="O351" s="36" t="str">
        <f>19&amp;LEFT(NICAP[[#This Row],[Date]],2)</f>
        <v>1947</v>
      </c>
      <c r="P351" s="36" t="str">
        <f>MID(NICAP[[#This Row],[Date]],3,2)</f>
        <v>06</v>
      </c>
      <c r="Q351" s="36" t="str">
        <f>RIGHT(NICAP[[#This Row],[Date]],2)</f>
        <v>29</v>
      </c>
      <c r="R351" s="26">
        <f>DATE(NICAP[[#This Row],[Year]],NICAP[[#This Row],[Month]],NICAP[[#This Row],[Day]])</f>
        <v>17347</v>
      </c>
      <c r="S351" s="35" t="str">
        <f t="shared" si="10"/>
        <v>OR</v>
      </c>
      <c r="T351" s="24" t="str">
        <f t="shared" si="11"/>
        <v>US</v>
      </c>
    </row>
    <row r="352" spans="1:20" ht="14.25" customHeight="1" x14ac:dyDescent="0.2">
      <c r="A352" s="35">
        <v>343</v>
      </c>
      <c r="B352" s="81">
        <v>470629</v>
      </c>
      <c r="C352" s="39" t="s">
        <v>5859</v>
      </c>
      <c r="D352" s="39" t="s">
        <v>2122</v>
      </c>
      <c r="E352" s="39" t="str">
        <f>IF(AND(LEN(NICAP[[#This Row],[State or      Country]])=2,NICAP[[#This Row],[State or      Country]]&lt;&gt;"UK"),"US","Other")</f>
        <v>US</v>
      </c>
      <c r="F352" s="38">
        <v>1</v>
      </c>
      <c r="G352" s="39" t="s">
        <v>6678</v>
      </c>
      <c r="H352" s="46">
        <v>5</v>
      </c>
      <c r="I352" s="47" t="s">
        <v>4808</v>
      </c>
      <c r="J352" s="54" t="s">
        <v>1744</v>
      </c>
      <c r="K352" s="37"/>
      <c r="L352" s="36" t="s">
        <v>10613</v>
      </c>
      <c r="M352" s="36" t="str">
        <f>IF(LEFT(NICAP[[#This Row],[Date]],1)=0,"Y","N")</f>
        <v>N</v>
      </c>
      <c r="N352" s="36"/>
      <c r="O352" s="36" t="str">
        <f>19&amp;LEFT(NICAP[[#This Row],[Date]],2)</f>
        <v>1947</v>
      </c>
      <c r="P352" s="36" t="str">
        <f>MID(NICAP[[#This Row],[Date]],3,2)</f>
        <v>06</v>
      </c>
      <c r="Q352" s="36" t="str">
        <f>RIGHT(NICAP[[#This Row],[Date]],2)</f>
        <v>29</v>
      </c>
      <c r="R352" s="26">
        <f>DATE(NICAP[[#This Row],[Year]],NICAP[[#This Row],[Month]],NICAP[[#This Row],[Day]])</f>
        <v>17347</v>
      </c>
      <c r="S352" s="35" t="str">
        <f t="shared" si="10"/>
        <v>NM</v>
      </c>
      <c r="T352" s="24" t="str">
        <f t="shared" si="11"/>
        <v>US</v>
      </c>
    </row>
    <row r="353" spans="1:20" ht="14.25" customHeight="1" x14ac:dyDescent="0.2">
      <c r="A353" s="35">
        <v>344</v>
      </c>
      <c r="B353" s="81">
        <v>470630</v>
      </c>
      <c r="C353" s="39" t="s">
        <v>10612</v>
      </c>
      <c r="D353" s="39" t="s">
        <v>1852</v>
      </c>
      <c r="E353" s="39" t="str">
        <f>IF(AND(LEN(NICAP[[#This Row],[State or      Country]])=2,NICAP[[#This Row],[State or      Country]]&lt;&gt;"UK"),"US","Other")</f>
        <v>US</v>
      </c>
      <c r="F353" s="38">
        <v>11</v>
      </c>
      <c r="G353" s="39" t="s">
        <v>1757</v>
      </c>
      <c r="H353" s="46">
        <v>5</v>
      </c>
      <c r="I353" s="47" t="s">
        <v>4808</v>
      </c>
      <c r="J353" s="37"/>
      <c r="K353" s="37"/>
      <c r="L353" s="36" t="s">
        <v>10611</v>
      </c>
      <c r="M353" s="36" t="str">
        <f>IF(LEFT(NICAP[[#This Row],[Date]],1)=0,"Y","N")</f>
        <v>N</v>
      </c>
      <c r="N353" s="36"/>
      <c r="O353" s="36" t="str">
        <f>19&amp;LEFT(NICAP[[#This Row],[Date]],2)</f>
        <v>1947</v>
      </c>
      <c r="P353" s="36" t="str">
        <f>MID(NICAP[[#This Row],[Date]],3,2)</f>
        <v>06</v>
      </c>
      <c r="Q353" s="36" t="str">
        <f>RIGHT(NICAP[[#This Row],[Date]],2)</f>
        <v>30</v>
      </c>
      <c r="R353" s="26">
        <f>DATE(NICAP[[#This Row],[Year]],NICAP[[#This Row],[Month]],NICAP[[#This Row],[Day]])</f>
        <v>17348</v>
      </c>
      <c r="S353" s="35" t="str">
        <f t="shared" si="10"/>
        <v>AZ</v>
      </c>
      <c r="T353" s="24" t="str">
        <f t="shared" si="11"/>
        <v>US</v>
      </c>
    </row>
    <row r="354" spans="1:20" ht="12.75" customHeight="1" x14ac:dyDescent="0.2">
      <c r="A354" s="35">
        <v>345</v>
      </c>
      <c r="B354" s="64">
        <v>470700</v>
      </c>
      <c r="C354" s="39" t="s">
        <v>3706</v>
      </c>
      <c r="D354" s="39" t="s">
        <v>1799</v>
      </c>
      <c r="E354" s="39" t="str">
        <f>IF(AND(LEN(NICAP[[#This Row],[State or      Country]])=2,NICAP[[#This Row],[State or      Country]]&lt;&gt;"UK"),"US","Other")</f>
        <v>US</v>
      </c>
      <c r="F354" s="38">
        <v>7</v>
      </c>
      <c r="G354" s="41"/>
      <c r="H354" s="41"/>
      <c r="I354" s="41"/>
      <c r="J354" s="41"/>
      <c r="K354" s="41"/>
      <c r="L354" s="36" t="s">
        <v>10610</v>
      </c>
      <c r="M354" s="36" t="str">
        <f>IF(LEFT(NICAP[[#This Row],[Date]],1)=0,"Y","N")</f>
        <v>N</v>
      </c>
      <c r="N354" s="36"/>
      <c r="O354" s="36" t="str">
        <f>19&amp;LEFT(NICAP[[#This Row],[Date]],2)</f>
        <v>1947</v>
      </c>
      <c r="P354" s="36" t="str">
        <f>MID(NICAP[[#This Row],[Date]],3,2)</f>
        <v>07</v>
      </c>
      <c r="Q354" s="36" t="str">
        <f>RIGHT(NICAP[[#This Row],[Date]],2)</f>
        <v>00</v>
      </c>
      <c r="R354" s="26">
        <f>DATE(NICAP[[#This Row],[Year]],NICAP[[#This Row],[Month]],NICAP[[#This Row],[Day]])</f>
        <v>17348</v>
      </c>
      <c r="S354" s="35" t="str">
        <f t="shared" si="10"/>
        <v>TN</v>
      </c>
      <c r="T354" s="24" t="str">
        <f t="shared" si="11"/>
        <v>US</v>
      </c>
    </row>
    <row r="355" spans="1:20" ht="12.75" customHeight="1" x14ac:dyDescent="0.2">
      <c r="A355" s="35">
        <v>346</v>
      </c>
      <c r="B355" s="68">
        <v>470700</v>
      </c>
      <c r="C355" s="39" t="s">
        <v>10609</v>
      </c>
      <c r="D355" s="39" t="s">
        <v>2763</v>
      </c>
      <c r="E355" s="39" t="str">
        <f>IF(AND(LEN(NICAP[[#This Row],[State or      Country]])=2,NICAP[[#This Row],[State or      Country]]&lt;&gt;"UK"),"US","Other")</f>
        <v>Other</v>
      </c>
      <c r="F355" s="38">
        <v>7</v>
      </c>
      <c r="G355" s="37"/>
      <c r="H355" s="37"/>
      <c r="I355" s="37"/>
      <c r="J355" s="37"/>
      <c r="K355" s="37"/>
      <c r="L355" s="36" t="s">
        <v>10608</v>
      </c>
      <c r="M355" s="36" t="str">
        <f>IF(LEFT(NICAP[[#This Row],[Date]],1)=0,"Y","N")</f>
        <v>N</v>
      </c>
      <c r="N355" s="36"/>
      <c r="O355" s="36" t="str">
        <f>19&amp;LEFT(NICAP[[#This Row],[Date]],2)</f>
        <v>1947</v>
      </c>
      <c r="P355" s="36" t="str">
        <f>MID(NICAP[[#This Row],[Date]],3,2)</f>
        <v>07</v>
      </c>
      <c r="Q355" s="36" t="str">
        <f>RIGHT(NICAP[[#This Row],[Date]],2)</f>
        <v>00</v>
      </c>
      <c r="R355" s="26">
        <f>DATE(NICAP[[#This Row],[Year]],NICAP[[#This Row],[Month]],NICAP[[#This Row],[Day]])</f>
        <v>17348</v>
      </c>
      <c r="S355" s="35" t="str">
        <f t="shared" si="10"/>
        <v/>
      </c>
      <c r="T355" s="24" t="str">
        <f t="shared" si="11"/>
        <v>At Sea</v>
      </c>
    </row>
    <row r="356" spans="1:20" ht="27.75" customHeight="1" x14ac:dyDescent="0.2">
      <c r="A356" s="35">
        <v>347</v>
      </c>
      <c r="B356" s="84">
        <v>470701</v>
      </c>
      <c r="C356" s="44" t="s">
        <v>5920</v>
      </c>
      <c r="D356" s="44" t="s">
        <v>2122</v>
      </c>
      <c r="E356" s="44" t="str">
        <f>IF(AND(LEN(NICAP[[#This Row],[State or      Country]])=2,NICAP[[#This Row],[State or      Country]]&lt;&gt;"UK"),"US","Other")</f>
        <v>US</v>
      </c>
      <c r="F356" s="43">
        <v>9</v>
      </c>
      <c r="G356" s="88" t="s">
        <v>1666</v>
      </c>
      <c r="H356" s="61">
        <v>0</v>
      </c>
      <c r="I356" s="41"/>
      <c r="J356" s="76" t="s">
        <v>1744</v>
      </c>
      <c r="K356" s="41"/>
      <c r="L356" s="59" t="s">
        <v>10607</v>
      </c>
      <c r="M356" s="59" t="str">
        <f>IF(LEFT(NICAP[[#This Row],[Date]],1)=0,"Y","N")</f>
        <v>N</v>
      </c>
      <c r="N356" s="59"/>
      <c r="O356" s="59" t="str">
        <f>19&amp;LEFT(NICAP[[#This Row],[Date]],2)</f>
        <v>1947</v>
      </c>
      <c r="P356" s="59" t="str">
        <f>MID(NICAP[[#This Row],[Date]],3,2)</f>
        <v>07</v>
      </c>
      <c r="Q356" s="59" t="str">
        <f>RIGHT(NICAP[[#This Row],[Date]],2)</f>
        <v>01</v>
      </c>
      <c r="R356" s="26">
        <f>DATE(NICAP[[#This Row],[Year]],NICAP[[#This Row],[Month]],NICAP[[#This Row],[Day]])</f>
        <v>17349</v>
      </c>
      <c r="S356" s="35" t="str">
        <f t="shared" si="10"/>
        <v>NM</v>
      </c>
      <c r="T356" s="24" t="str">
        <f t="shared" si="11"/>
        <v>US</v>
      </c>
    </row>
    <row r="357" spans="1:20" ht="12.75" customHeight="1" x14ac:dyDescent="0.2">
      <c r="A357" s="35">
        <v>348</v>
      </c>
      <c r="B357" s="68">
        <v>470701</v>
      </c>
      <c r="C357" s="39" t="s">
        <v>10606</v>
      </c>
      <c r="D357" s="39" t="s">
        <v>1956</v>
      </c>
      <c r="E357" s="39" t="str">
        <f>IF(AND(LEN(NICAP[[#This Row],[State or      Country]])=2,NICAP[[#This Row],[State or      Country]]&lt;&gt;"UK"),"US","Other")</f>
        <v>Other</v>
      </c>
      <c r="F357" s="38">
        <v>9</v>
      </c>
      <c r="G357" s="71" t="s">
        <v>1666</v>
      </c>
      <c r="H357" s="46">
        <v>5</v>
      </c>
      <c r="I357" s="37"/>
      <c r="J357" s="37"/>
      <c r="K357" s="37"/>
      <c r="L357" s="36" t="s">
        <v>10605</v>
      </c>
      <c r="M357" s="36" t="str">
        <f>IF(LEFT(NICAP[[#This Row],[Date]],1)=0,"Y","N")</f>
        <v>N</v>
      </c>
      <c r="N357" s="36"/>
      <c r="O357" s="36" t="str">
        <f>19&amp;LEFT(NICAP[[#This Row],[Date]],2)</f>
        <v>1947</v>
      </c>
      <c r="P357" s="36" t="str">
        <f>MID(NICAP[[#This Row],[Date]],3,2)</f>
        <v>07</v>
      </c>
      <c r="Q357" s="36" t="str">
        <f>RIGHT(NICAP[[#This Row],[Date]],2)</f>
        <v>01</v>
      </c>
      <c r="R357" s="26">
        <f>DATE(NICAP[[#This Row],[Year]],NICAP[[#This Row],[Month]],NICAP[[#This Row],[Day]])</f>
        <v>17349</v>
      </c>
      <c r="S357" s="35" t="str">
        <f t="shared" si="10"/>
        <v/>
      </c>
      <c r="T357" s="24" t="str">
        <f t="shared" si="11"/>
        <v>Japan</v>
      </c>
    </row>
    <row r="358" spans="1:20" ht="12.75" customHeight="1" x14ac:dyDescent="0.2">
      <c r="A358" s="35">
        <v>349</v>
      </c>
      <c r="B358" s="68">
        <v>470703</v>
      </c>
      <c r="C358" s="39" t="s">
        <v>5302</v>
      </c>
      <c r="D358" s="39" t="s">
        <v>2122</v>
      </c>
      <c r="E358" s="39" t="str">
        <f>IF(AND(LEN(NICAP[[#This Row],[State or      Country]])=2,NICAP[[#This Row],[State or      Country]]&lt;&gt;"UK"),"US","Other")</f>
        <v>US</v>
      </c>
      <c r="F358" s="38">
        <v>6</v>
      </c>
      <c r="G358" s="37"/>
      <c r="H358" s="37"/>
      <c r="I358" s="37"/>
      <c r="J358" s="54" t="s">
        <v>1744</v>
      </c>
      <c r="K358" s="37"/>
      <c r="L358" s="36" t="s">
        <v>10604</v>
      </c>
      <c r="M358" s="36" t="str">
        <f>IF(LEFT(NICAP[[#This Row],[Date]],1)=0,"Y","N")</f>
        <v>N</v>
      </c>
      <c r="N358" s="36"/>
      <c r="O358" s="36" t="str">
        <f>19&amp;LEFT(NICAP[[#This Row],[Date]],2)</f>
        <v>1947</v>
      </c>
      <c r="P358" s="36" t="str">
        <f>MID(NICAP[[#This Row],[Date]],3,2)</f>
        <v>07</v>
      </c>
      <c r="Q358" s="36" t="str">
        <f>RIGHT(NICAP[[#This Row],[Date]],2)</f>
        <v>03</v>
      </c>
      <c r="R358" s="26">
        <f>DATE(NICAP[[#This Row],[Year]],NICAP[[#This Row],[Month]],NICAP[[#This Row],[Day]])</f>
        <v>17351</v>
      </c>
      <c r="S358" s="35" t="str">
        <f t="shared" si="10"/>
        <v>NM</v>
      </c>
      <c r="T358" s="24" t="str">
        <f t="shared" si="11"/>
        <v>US</v>
      </c>
    </row>
    <row r="359" spans="1:20" ht="12.75" customHeight="1" x14ac:dyDescent="0.2">
      <c r="A359" s="35">
        <v>350</v>
      </c>
      <c r="B359" s="68">
        <v>470703</v>
      </c>
      <c r="C359" s="39" t="s">
        <v>5302</v>
      </c>
      <c r="D359" s="39" t="s">
        <v>2122</v>
      </c>
      <c r="E359" s="39" t="str">
        <f>IF(AND(LEN(NICAP[[#This Row],[State or      Country]])=2,NICAP[[#This Row],[State or      Country]]&lt;&gt;"UK"),"US","Other")</f>
        <v>US</v>
      </c>
      <c r="F359" s="38">
        <v>7</v>
      </c>
      <c r="G359" s="37"/>
      <c r="H359" s="37"/>
      <c r="I359" s="37"/>
      <c r="J359" s="54" t="s">
        <v>1744</v>
      </c>
      <c r="K359" s="37"/>
      <c r="L359" s="36" t="s">
        <v>10603</v>
      </c>
      <c r="M359" s="36" t="str">
        <f>IF(LEFT(NICAP[[#This Row],[Date]],1)=0,"Y","N")</f>
        <v>N</v>
      </c>
      <c r="N359" s="36"/>
      <c r="O359" s="36" t="str">
        <f>19&amp;LEFT(NICAP[[#This Row],[Date]],2)</f>
        <v>1947</v>
      </c>
      <c r="P359" s="36" t="str">
        <f>MID(NICAP[[#This Row],[Date]],3,2)</f>
        <v>07</v>
      </c>
      <c r="Q359" s="36" t="str">
        <f>RIGHT(NICAP[[#This Row],[Date]],2)</f>
        <v>03</v>
      </c>
      <c r="R359" s="26">
        <f>DATE(NICAP[[#This Row],[Year]],NICAP[[#This Row],[Month]],NICAP[[#This Row],[Day]])</f>
        <v>17351</v>
      </c>
      <c r="S359" s="35" t="str">
        <f t="shared" si="10"/>
        <v>NM</v>
      </c>
      <c r="T359" s="24" t="str">
        <f t="shared" si="11"/>
        <v>US</v>
      </c>
    </row>
    <row r="360" spans="1:20" ht="14.25" customHeight="1" x14ac:dyDescent="0.2">
      <c r="A360" s="35">
        <v>351</v>
      </c>
      <c r="B360" s="81">
        <v>470703</v>
      </c>
      <c r="C360" s="39" t="s">
        <v>10602</v>
      </c>
      <c r="D360" s="39" t="s">
        <v>1953</v>
      </c>
      <c r="E360" s="39" t="str">
        <f>IF(AND(LEN(NICAP[[#This Row],[State or      Country]])=2,NICAP[[#This Row],[State or      Country]]&lt;&gt;"UK"),"US","Other")</f>
        <v>US</v>
      </c>
      <c r="F360" s="38">
        <v>1</v>
      </c>
      <c r="G360" s="39" t="s">
        <v>6678</v>
      </c>
      <c r="H360" s="70">
        <v>5</v>
      </c>
      <c r="I360" s="65">
        <v>27</v>
      </c>
      <c r="J360" s="41"/>
      <c r="K360" s="41"/>
      <c r="L360" s="36" t="s">
        <v>10601</v>
      </c>
      <c r="M360" s="36" t="str">
        <f>IF(LEFT(NICAP[[#This Row],[Date]],1)=0,"Y","N")</f>
        <v>N</v>
      </c>
      <c r="N360" s="36"/>
      <c r="O360" s="36" t="str">
        <f>19&amp;LEFT(NICAP[[#This Row],[Date]],2)</f>
        <v>1947</v>
      </c>
      <c r="P360" s="36" t="str">
        <f>MID(NICAP[[#This Row],[Date]],3,2)</f>
        <v>07</v>
      </c>
      <c r="Q360" s="36" t="str">
        <f>RIGHT(NICAP[[#This Row],[Date]],2)</f>
        <v>03</v>
      </c>
      <c r="R360" s="26">
        <f>DATE(NICAP[[#This Row],[Year]],NICAP[[#This Row],[Month]],NICAP[[#This Row],[Day]])</f>
        <v>17351</v>
      </c>
      <c r="S360" s="35" t="str">
        <f t="shared" si="10"/>
        <v>ME</v>
      </c>
      <c r="T360" s="24" t="str">
        <f t="shared" si="11"/>
        <v>US</v>
      </c>
    </row>
    <row r="361" spans="1:20" ht="27.75" customHeight="1" x14ac:dyDescent="0.2">
      <c r="A361" s="35">
        <v>352</v>
      </c>
      <c r="B361" s="84">
        <v>470703</v>
      </c>
      <c r="C361" s="44" t="s">
        <v>10600</v>
      </c>
      <c r="D361" s="44" t="s">
        <v>1731</v>
      </c>
      <c r="E361" s="44" t="str">
        <f>IF(AND(LEN(NICAP[[#This Row],[State or      Country]])=2,NICAP[[#This Row],[State or      Country]]&lt;&gt;"UK"),"US","Other")</f>
        <v>US</v>
      </c>
      <c r="F361" s="43">
        <v>6</v>
      </c>
      <c r="G361" s="41"/>
      <c r="H361" s="41"/>
      <c r="I361" s="41"/>
      <c r="J361" s="41"/>
      <c r="K361" s="41"/>
      <c r="L361" s="42" t="s">
        <v>10599</v>
      </c>
      <c r="M361" s="42" t="str">
        <f>IF(LEFT(NICAP[[#This Row],[Date]],1)=0,"Y","N")</f>
        <v>N</v>
      </c>
      <c r="N361" s="42"/>
      <c r="O361" s="42" t="str">
        <f>19&amp;LEFT(NICAP[[#This Row],[Date]],2)</f>
        <v>1947</v>
      </c>
      <c r="P361" s="42" t="str">
        <f>MID(NICAP[[#This Row],[Date]],3,2)</f>
        <v>07</v>
      </c>
      <c r="Q361" s="42" t="str">
        <f>RIGHT(NICAP[[#This Row],[Date]],2)</f>
        <v>03</v>
      </c>
      <c r="R361" s="26">
        <f>DATE(NICAP[[#This Row],[Year]],NICAP[[#This Row],[Month]],NICAP[[#This Row],[Day]])</f>
        <v>17351</v>
      </c>
      <c r="S361" s="35" t="str">
        <f t="shared" si="10"/>
        <v>ID</v>
      </c>
      <c r="T361" s="24" t="str">
        <f t="shared" si="11"/>
        <v>US</v>
      </c>
    </row>
    <row r="362" spans="1:20" ht="12.75" customHeight="1" x14ac:dyDescent="0.2">
      <c r="A362" s="35">
        <v>353</v>
      </c>
      <c r="B362" s="55">
        <v>470704</v>
      </c>
      <c r="C362" s="39" t="s">
        <v>10598</v>
      </c>
      <c r="D362" s="39" t="s">
        <v>1826</v>
      </c>
      <c r="E362" s="39" t="str">
        <f>IF(AND(LEN(NICAP[[#This Row],[State or      Country]])=2,NICAP[[#This Row],[State or      Country]]&lt;&gt;"UK"),"US","Other")</f>
        <v>US</v>
      </c>
      <c r="F362" s="38">
        <v>1</v>
      </c>
      <c r="G362" s="37"/>
      <c r="H362" s="37"/>
      <c r="I362" s="47" t="s">
        <v>4808</v>
      </c>
      <c r="J362" s="37"/>
      <c r="K362" s="37"/>
      <c r="L362" s="36" t="s">
        <v>10597</v>
      </c>
      <c r="M362" s="36" t="str">
        <f>IF(LEFT(NICAP[[#This Row],[Date]],1)=0,"Y","N")</f>
        <v>N</v>
      </c>
      <c r="N362" s="36"/>
      <c r="O362" s="36" t="str">
        <f>19&amp;LEFT(NICAP[[#This Row],[Date]],2)</f>
        <v>1947</v>
      </c>
      <c r="P362" s="36" t="str">
        <f>MID(NICAP[[#This Row],[Date]],3,2)</f>
        <v>07</v>
      </c>
      <c r="Q362" s="36" t="str">
        <f>RIGHT(NICAP[[#This Row],[Date]],2)</f>
        <v>04</v>
      </c>
      <c r="R362" s="26">
        <f>DATE(NICAP[[#This Row],[Year]],NICAP[[#This Row],[Month]],NICAP[[#This Row],[Day]])</f>
        <v>17352</v>
      </c>
      <c r="S362" s="35" t="str">
        <f t="shared" si="10"/>
        <v>OR</v>
      </c>
      <c r="T362" s="24" t="str">
        <f t="shared" si="11"/>
        <v>US</v>
      </c>
    </row>
    <row r="363" spans="1:20" ht="27.75" customHeight="1" x14ac:dyDescent="0.2">
      <c r="A363" s="35">
        <v>354</v>
      </c>
      <c r="B363" s="58">
        <v>470704</v>
      </c>
      <c r="C363" s="48" t="s">
        <v>10593</v>
      </c>
      <c r="D363" s="44" t="s">
        <v>4848</v>
      </c>
      <c r="E363" s="44" t="str">
        <f>IF(AND(LEN(NICAP[[#This Row],[State or      Country]])=2,NICAP[[#This Row],[State or      Country]]&lt;&gt;"UK"),"US","Other")</f>
        <v>Other</v>
      </c>
      <c r="F363" s="43">
        <v>1</v>
      </c>
      <c r="G363" s="41"/>
      <c r="H363" s="41"/>
      <c r="I363" s="62" t="s">
        <v>4808</v>
      </c>
      <c r="J363" s="41"/>
      <c r="K363" s="41"/>
      <c r="L363" s="59" t="s">
        <v>10596</v>
      </c>
      <c r="M363" s="59" t="str">
        <f>IF(LEFT(NICAP[[#This Row],[Date]],1)=0,"Y","N")</f>
        <v>N</v>
      </c>
      <c r="N363" s="59"/>
      <c r="O363" s="59" t="str">
        <f>19&amp;LEFT(NICAP[[#This Row],[Date]],2)</f>
        <v>1947</v>
      </c>
      <c r="P363" s="59" t="str">
        <f>MID(NICAP[[#This Row],[Date]],3,2)</f>
        <v>07</v>
      </c>
      <c r="Q363" s="59" t="str">
        <f>RIGHT(NICAP[[#This Row],[Date]],2)</f>
        <v>04</v>
      </c>
      <c r="R363" s="26">
        <f>DATE(NICAP[[#This Row],[Year]],NICAP[[#This Row],[Month]],NICAP[[#This Row],[Day]])</f>
        <v>17352</v>
      </c>
      <c r="S363" s="35" t="str">
        <f t="shared" si="10"/>
        <v/>
      </c>
      <c r="T363" s="24" t="str">
        <f t="shared" si="11"/>
        <v>various</v>
      </c>
    </row>
    <row r="364" spans="1:20" ht="12.75" customHeight="1" x14ac:dyDescent="0.2">
      <c r="A364" s="35">
        <v>355</v>
      </c>
      <c r="B364" s="55">
        <v>470704</v>
      </c>
      <c r="C364" s="39" t="s">
        <v>4617</v>
      </c>
      <c r="D364" s="39" t="s">
        <v>1826</v>
      </c>
      <c r="E364" s="39" t="str">
        <f>IF(AND(LEN(NICAP[[#This Row],[State or      Country]])=2,NICAP[[#This Row],[State or      Country]]&lt;&gt;"UK"),"US","Other")</f>
        <v>US</v>
      </c>
      <c r="F364" s="38">
        <v>1</v>
      </c>
      <c r="G364" s="37"/>
      <c r="H364" s="37"/>
      <c r="I364" s="47" t="s">
        <v>4808</v>
      </c>
      <c r="J364" s="37"/>
      <c r="K364" s="37"/>
      <c r="L364" s="36" t="s">
        <v>10595</v>
      </c>
      <c r="M364" s="36" t="str">
        <f>IF(LEFT(NICAP[[#This Row],[Date]],1)=0,"Y","N")</f>
        <v>N</v>
      </c>
      <c r="N364" s="36"/>
      <c r="O364" s="36" t="str">
        <f>19&amp;LEFT(NICAP[[#This Row],[Date]],2)</f>
        <v>1947</v>
      </c>
      <c r="P364" s="36" t="str">
        <f>MID(NICAP[[#This Row],[Date]],3,2)</f>
        <v>07</v>
      </c>
      <c r="Q364" s="36" t="str">
        <f>RIGHT(NICAP[[#This Row],[Date]],2)</f>
        <v>04</v>
      </c>
      <c r="R364" s="26">
        <f>DATE(NICAP[[#This Row],[Year]],NICAP[[#This Row],[Month]],NICAP[[#This Row],[Day]])</f>
        <v>17352</v>
      </c>
      <c r="S364" s="35" t="str">
        <f t="shared" si="10"/>
        <v>OR</v>
      </c>
      <c r="T364" s="24" t="str">
        <f t="shared" si="11"/>
        <v>US</v>
      </c>
    </row>
    <row r="365" spans="1:20" ht="12.75" customHeight="1" x14ac:dyDescent="0.2">
      <c r="A365" s="35">
        <v>356</v>
      </c>
      <c r="B365" s="55">
        <v>470704</v>
      </c>
      <c r="C365" s="39" t="s">
        <v>4617</v>
      </c>
      <c r="D365" s="39" t="s">
        <v>1826</v>
      </c>
      <c r="E365" s="39" t="str">
        <f>IF(AND(LEN(NICAP[[#This Row],[State or      Country]])=2,NICAP[[#This Row],[State or      Country]]&lt;&gt;"UK"),"US","Other")</f>
        <v>US</v>
      </c>
      <c r="F365" s="38">
        <v>1</v>
      </c>
      <c r="G365" s="37"/>
      <c r="H365" s="37"/>
      <c r="I365" s="47" t="s">
        <v>4808</v>
      </c>
      <c r="J365" s="37"/>
      <c r="K365" s="37"/>
      <c r="L365" s="36" t="s">
        <v>10594</v>
      </c>
      <c r="M365" s="36" t="str">
        <f>IF(LEFT(NICAP[[#This Row],[Date]],1)=0,"Y","N")</f>
        <v>N</v>
      </c>
      <c r="N365" s="36"/>
      <c r="O365" s="36" t="str">
        <f>19&amp;LEFT(NICAP[[#This Row],[Date]],2)</f>
        <v>1947</v>
      </c>
      <c r="P365" s="36" t="str">
        <f>MID(NICAP[[#This Row],[Date]],3,2)</f>
        <v>07</v>
      </c>
      <c r="Q365" s="36" t="str">
        <f>RIGHT(NICAP[[#This Row],[Date]],2)</f>
        <v>04</v>
      </c>
      <c r="R365" s="26">
        <f>DATE(NICAP[[#This Row],[Year]],NICAP[[#This Row],[Month]],NICAP[[#This Row],[Day]])</f>
        <v>17352</v>
      </c>
      <c r="S365" s="35" t="str">
        <f t="shared" si="10"/>
        <v>OR</v>
      </c>
      <c r="T365" s="24" t="str">
        <f t="shared" si="11"/>
        <v>US</v>
      </c>
    </row>
    <row r="366" spans="1:20" ht="27.75" customHeight="1" x14ac:dyDescent="0.2">
      <c r="A366" s="35">
        <v>357</v>
      </c>
      <c r="B366" s="63">
        <v>470704</v>
      </c>
      <c r="C366" s="48" t="s">
        <v>10593</v>
      </c>
      <c r="D366" s="44" t="s">
        <v>4848</v>
      </c>
      <c r="E366" s="44" t="str">
        <f>IF(AND(LEN(NICAP[[#This Row],[State or      Country]])=2,NICAP[[#This Row],[State or      Country]]&lt;&gt;"UK"),"US","Other")</f>
        <v>Other</v>
      </c>
      <c r="F366" s="43">
        <v>1</v>
      </c>
      <c r="G366" s="62" t="s">
        <v>6678</v>
      </c>
      <c r="H366" s="129">
        <v>5</v>
      </c>
      <c r="I366" s="62" t="s">
        <v>4808</v>
      </c>
      <c r="J366" s="41"/>
      <c r="K366" s="41"/>
      <c r="L366" s="59" t="s">
        <v>10592</v>
      </c>
      <c r="M366" s="59" t="str">
        <f>IF(LEFT(NICAP[[#This Row],[Date]],1)=0,"Y","N")</f>
        <v>N</v>
      </c>
      <c r="N366" s="59"/>
      <c r="O366" s="59" t="str">
        <f>19&amp;LEFT(NICAP[[#This Row],[Date]],2)</f>
        <v>1947</v>
      </c>
      <c r="P366" s="59" t="str">
        <f>MID(NICAP[[#This Row],[Date]],3,2)</f>
        <v>07</v>
      </c>
      <c r="Q366" s="59" t="str">
        <f>RIGHT(NICAP[[#This Row],[Date]],2)</f>
        <v>04</v>
      </c>
      <c r="R366" s="26">
        <f>DATE(NICAP[[#This Row],[Year]],NICAP[[#This Row],[Month]],NICAP[[#This Row],[Day]])</f>
        <v>17352</v>
      </c>
      <c r="S366" s="35" t="str">
        <f t="shared" si="10"/>
        <v/>
      </c>
      <c r="T366" s="24" t="str">
        <f t="shared" si="11"/>
        <v>various</v>
      </c>
    </row>
    <row r="367" spans="1:20" ht="27" customHeight="1" x14ac:dyDescent="0.2">
      <c r="A367" s="35">
        <v>358</v>
      </c>
      <c r="B367" s="58">
        <v>470704</v>
      </c>
      <c r="C367" s="44" t="s">
        <v>4920</v>
      </c>
      <c r="D367" s="44" t="s">
        <v>1707</v>
      </c>
      <c r="E367" s="44" t="str">
        <f>IF(AND(LEN(NICAP[[#This Row],[State or      Country]])=2,NICAP[[#This Row],[State or      Country]]&lt;&gt;"UK"),"US","Other")</f>
        <v>US</v>
      </c>
      <c r="F367" s="43">
        <v>8</v>
      </c>
      <c r="G367" s="41"/>
      <c r="H367" s="41"/>
      <c r="I367" s="41"/>
      <c r="J367" s="41"/>
      <c r="K367" s="41"/>
      <c r="L367" s="42" t="s">
        <v>10591</v>
      </c>
      <c r="M367" s="42" t="str">
        <f>IF(LEFT(NICAP[[#This Row],[Date]],1)=0,"Y","N")</f>
        <v>N</v>
      </c>
      <c r="N367" s="42"/>
      <c r="O367" s="42" t="str">
        <f>19&amp;LEFT(NICAP[[#This Row],[Date]],2)</f>
        <v>1947</v>
      </c>
      <c r="P367" s="42" t="str">
        <f>MID(NICAP[[#This Row],[Date]],3,2)</f>
        <v>07</v>
      </c>
      <c r="Q367" s="42" t="str">
        <f>RIGHT(NICAP[[#This Row],[Date]],2)</f>
        <v>04</v>
      </c>
      <c r="R367" s="26">
        <f>DATE(NICAP[[#This Row],[Year]],NICAP[[#This Row],[Month]],NICAP[[#This Row],[Day]])</f>
        <v>17352</v>
      </c>
      <c r="S367" s="35" t="str">
        <f t="shared" si="10"/>
        <v>WA</v>
      </c>
      <c r="T367" s="24" t="str">
        <f t="shared" si="11"/>
        <v>US</v>
      </c>
    </row>
    <row r="368" spans="1:20" ht="27" customHeight="1" x14ac:dyDescent="0.2">
      <c r="A368" s="35">
        <v>359</v>
      </c>
      <c r="B368" s="63">
        <v>470704</v>
      </c>
      <c r="C368" s="44" t="s">
        <v>10590</v>
      </c>
      <c r="D368" s="44" t="s">
        <v>1731</v>
      </c>
      <c r="E368" s="44" t="str">
        <f>IF(AND(LEN(NICAP[[#This Row],[State or      Country]])=2,NICAP[[#This Row],[State or      Country]]&lt;&gt;"UK"),"US","Other")</f>
        <v>US</v>
      </c>
      <c r="F368" s="43">
        <v>11</v>
      </c>
      <c r="G368" s="62" t="s">
        <v>1757</v>
      </c>
      <c r="H368" s="61">
        <v>5</v>
      </c>
      <c r="I368" s="77">
        <v>34</v>
      </c>
      <c r="J368" s="41"/>
      <c r="K368" s="41"/>
      <c r="L368" s="59" t="s">
        <v>10589</v>
      </c>
      <c r="M368" s="59" t="str">
        <f>IF(LEFT(NICAP[[#This Row],[Date]],1)=0,"Y","N")</f>
        <v>N</v>
      </c>
      <c r="N368" s="59"/>
      <c r="O368" s="59" t="str">
        <f>19&amp;LEFT(NICAP[[#This Row],[Date]],2)</f>
        <v>1947</v>
      </c>
      <c r="P368" s="59" t="str">
        <f>MID(NICAP[[#This Row],[Date]],3,2)</f>
        <v>07</v>
      </c>
      <c r="Q368" s="59" t="str">
        <f>RIGHT(NICAP[[#This Row],[Date]],2)</f>
        <v>04</v>
      </c>
      <c r="R368" s="26">
        <f>DATE(NICAP[[#This Row],[Year]],NICAP[[#This Row],[Month]],NICAP[[#This Row],[Day]])</f>
        <v>17352</v>
      </c>
      <c r="S368" s="35" t="str">
        <f t="shared" si="10"/>
        <v>ID</v>
      </c>
      <c r="T368" s="24" t="str">
        <f t="shared" si="11"/>
        <v>US</v>
      </c>
    </row>
    <row r="369" spans="1:20" ht="42.75" customHeight="1" x14ac:dyDescent="0.2">
      <c r="A369" s="35">
        <v>360</v>
      </c>
      <c r="B369" s="57">
        <v>470705</v>
      </c>
      <c r="C369" s="50" t="s">
        <v>2673</v>
      </c>
      <c r="D369" s="50" t="s">
        <v>2122</v>
      </c>
      <c r="E369" s="50" t="str">
        <f>IF(AND(LEN(NICAP[[#This Row],[State or      Country]])=2,NICAP[[#This Row],[State or      Country]]&lt;&gt;"UK"),"US","Other")</f>
        <v>US</v>
      </c>
      <c r="F369" s="49">
        <v>1</v>
      </c>
      <c r="G369" s="48"/>
      <c r="H369" s="48"/>
      <c r="I369" s="48"/>
      <c r="J369" s="48"/>
      <c r="K369" s="48"/>
      <c r="L369" s="36" t="s">
        <v>10588</v>
      </c>
      <c r="M369" s="36" t="str">
        <f>IF(LEFT(NICAP[[#This Row],[Date]],1)=0,"Y","N")</f>
        <v>N</v>
      </c>
      <c r="N369" s="36"/>
      <c r="O369" s="36" t="str">
        <f>19&amp;LEFT(NICAP[[#This Row],[Date]],2)</f>
        <v>1947</v>
      </c>
      <c r="P369" s="36" t="str">
        <f>MID(NICAP[[#This Row],[Date]],3,2)</f>
        <v>07</v>
      </c>
      <c r="Q369" s="36" t="str">
        <f>RIGHT(NICAP[[#This Row],[Date]],2)</f>
        <v>05</v>
      </c>
      <c r="R369" s="26">
        <f>DATE(NICAP[[#This Row],[Year]],NICAP[[#This Row],[Month]],NICAP[[#This Row],[Day]])</f>
        <v>17353</v>
      </c>
      <c r="S369" s="35" t="str">
        <f t="shared" si="10"/>
        <v>NM</v>
      </c>
      <c r="T369" s="24" t="str">
        <f t="shared" si="11"/>
        <v>US</v>
      </c>
    </row>
    <row r="370" spans="1:20" ht="14.25" customHeight="1" x14ac:dyDescent="0.2">
      <c r="A370" s="35">
        <v>361</v>
      </c>
      <c r="B370" s="56">
        <v>470706</v>
      </c>
      <c r="C370" s="39" t="s">
        <v>10445</v>
      </c>
      <c r="D370" s="39" t="s">
        <v>1676</v>
      </c>
      <c r="E370" s="39" t="str">
        <f>IF(AND(LEN(NICAP[[#This Row],[State or      Country]])=2,NICAP[[#This Row],[State or      Country]]&lt;&gt;"UK"),"US","Other")</f>
        <v>US</v>
      </c>
      <c r="F370" s="38">
        <v>1</v>
      </c>
      <c r="G370" s="47" t="s">
        <v>6678</v>
      </c>
      <c r="H370" s="70">
        <v>5</v>
      </c>
      <c r="I370" s="65">
        <v>36</v>
      </c>
      <c r="J370" s="37"/>
      <c r="K370" s="37"/>
      <c r="L370" s="36" t="s">
        <v>10587</v>
      </c>
      <c r="M370" s="36" t="str">
        <f>IF(LEFT(NICAP[[#This Row],[Date]],1)=0,"Y","N")</f>
        <v>N</v>
      </c>
      <c r="N370" s="36"/>
      <c r="O370" s="36" t="str">
        <f>19&amp;LEFT(NICAP[[#This Row],[Date]],2)</f>
        <v>1947</v>
      </c>
      <c r="P370" s="36" t="str">
        <f>MID(NICAP[[#This Row],[Date]],3,2)</f>
        <v>07</v>
      </c>
      <c r="Q370" s="36" t="str">
        <f>RIGHT(NICAP[[#This Row],[Date]],2)</f>
        <v>06</v>
      </c>
      <c r="R370" s="26">
        <f>DATE(NICAP[[#This Row],[Year]],NICAP[[#This Row],[Month]],NICAP[[#This Row],[Day]])</f>
        <v>17354</v>
      </c>
      <c r="S370" s="35" t="str">
        <f t="shared" si="10"/>
        <v>CA</v>
      </c>
      <c r="T370" s="24" t="str">
        <f t="shared" si="11"/>
        <v>US</v>
      </c>
    </row>
    <row r="371" spans="1:20" ht="14.25" customHeight="1" x14ac:dyDescent="0.2">
      <c r="A371" s="35">
        <v>362</v>
      </c>
      <c r="B371" s="56">
        <v>470706</v>
      </c>
      <c r="C371" s="39" t="s">
        <v>10586</v>
      </c>
      <c r="D371" s="39" t="s">
        <v>2260</v>
      </c>
      <c r="E371" s="39" t="str">
        <f>IF(AND(LEN(NICAP[[#This Row],[State or      Country]])=2,NICAP[[#This Row],[State or      Country]]&lt;&gt;"UK"),"US","Other")</f>
        <v>US</v>
      </c>
      <c r="F371" s="38">
        <v>11</v>
      </c>
      <c r="G371" s="47" t="s">
        <v>1757</v>
      </c>
      <c r="H371" s="70">
        <v>5</v>
      </c>
      <c r="I371" s="47" t="s">
        <v>4808</v>
      </c>
      <c r="J371" s="41"/>
      <c r="K371" s="41"/>
      <c r="L371" s="36" t="s">
        <v>10585</v>
      </c>
      <c r="M371" s="36" t="str">
        <f>IF(LEFT(NICAP[[#This Row],[Date]],1)=0,"Y","N")</f>
        <v>N</v>
      </c>
      <c r="N371" s="36"/>
      <c r="O371" s="36" t="str">
        <f>19&amp;LEFT(NICAP[[#This Row],[Date]],2)</f>
        <v>1947</v>
      </c>
      <c r="P371" s="36" t="str">
        <f>MID(NICAP[[#This Row],[Date]],3,2)</f>
        <v>07</v>
      </c>
      <c r="Q371" s="36" t="str">
        <f>RIGHT(NICAP[[#This Row],[Date]],2)</f>
        <v>06</v>
      </c>
      <c r="R371" s="26">
        <f>DATE(NICAP[[#This Row],[Year]],NICAP[[#This Row],[Month]],NICAP[[#This Row],[Day]])</f>
        <v>17354</v>
      </c>
      <c r="S371" s="35" t="str">
        <f t="shared" si="10"/>
        <v>KS</v>
      </c>
      <c r="T371" s="24" t="str">
        <f t="shared" si="11"/>
        <v>US</v>
      </c>
    </row>
    <row r="372" spans="1:20" ht="12.75" customHeight="1" x14ac:dyDescent="0.2">
      <c r="A372" s="35">
        <v>363</v>
      </c>
      <c r="B372" s="55">
        <v>470706</v>
      </c>
      <c r="C372" s="39" t="s">
        <v>10584</v>
      </c>
      <c r="D372" s="39" t="s">
        <v>3750</v>
      </c>
      <c r="E372" s="39" t="str">
        <f>IF(AND(LEN(NICAP[[#This Row],[State or      Country]])=2,NICAP[[#This Row],[State or      Country]]&lt;&gt;"UK"),"US","Other")</f>
        <v>US</v>
      </c>
      <c r="F372" s="38">
        <v>1</v>
      </c>
      <c r="G372" s="37"/>
      <c r="H372" s="37"/>
      <c r="I372" s="37"/>
      <c r="J372" s="37"/>
      <c r="K372" s="37"/>
      <c r="L372" s="36" t="s">
        <v>10583</v>
      </c>
      <c r="M372" s="36" t="str">
        <f>IF(LEFT(NICAP[[#This Row],[Date]],1)=0,"Y","N")</f>
        <v>N</v>
      </c>
      <c r="N372" s="36"/>
      <c r="O372" s="36" t="str">
        <f>19&amp;LEFT(NICAP[[#This Row],[Date]],2)</f>
        <v>1947</v>
      </c>
      <c r="P372" s="36" t="str">
        <f>MID(NICAP[[#This Row],[Date]],3,2)</f>
        <v>07</v>
      </c>
      <c r="Q372" s="36" t="str">
        <f>RIGHT(NICAP[[#This Row],[Date]],2)</f>
        <v>06</v>
      </c>
      <c r="R372" s="26">
        <f>DATE(NICAP[[#This Row],[Year]],NICAP[[#This Row],[Month]],NICAP[[#This Row],[Day]])</f>
        <v>17354</v>
      </c>
      <c r="S372" s="35" t="str">
        <f t="shared" si="10"/>
        <v>WY</v>
      </c>
      <c r="T372" s="24" t="str">
        <f t="shared" si="11"/>
        <v>US</v>
      </c>
    </row>
    <row r="373" spans="1:20" ht="27.75" customHeight="1" x14ac:dyDescent="0.2">
      <c r="A373" s="35">
        <v>364</v>
      </c>
      <c r="B373" s="60">
        <v>470707</v>
      </c>
      <c r="C373" s="44" t="s">
        <v>10582</v>
      </c>
      <c r="D373" s="44" t="s">
        <v>1670</v>
      </c>
      <c r="E373" s="44" t="str">
        <f>IF(AND(LEN(NICAP[[#This Row],[State or      Country]])=2,NICAP[[#This Row],[State or      Country]]&lt;&gt;"UK"),"US","Other")</f>
        <v>US</v>
      </c>
      <c r="F373" s="43">
        <v>1</v>
      </c>
      <c r="G373" s="41"/>
      <c r="H373" s="41"/>
      <c r="I373" s="41"/>
      <c r="J373" s="41"/>
      <c r="K373" s="41"/>
      <c r="L373" s="42" t="s">
        <v>10581</v>
      </c>
      <c r="M373" s="42" t="str">
        <f>IF(LEFT(NICAP[[#This Row],[Date]],1)=0,"Y","N")</f>
        <v>N</v>
      </c>
      <c r="N373" s="42"/>
      <c r="O373" s="42" t="str">
        <f>19&amp;LEFT(NICAP[[#This Row],[Date]],2)</f>
        <v>1947</v>
      </c>
      <c r="P373" s="42" t="str">
        <f>MID(NICAP[[#This Row],[Date]],3,2)</f>
        <v>07</v>
      </c>
      <c r="Q373" s="42" t="str">
        <f>RIGHT(NICAP[[#This Row],[Date]],2)</f>
        <v>07</v>
      </c>
      <c r="R373" s="26">
        <f>DATE(NICAP[[#This Row],[Year]],NICAP[[#This Row],[Month]],NICAP[[#This Row],[Day]])</f>
        <v>17355</v>
      </c>
      <c r="S373" s="35" t="str">
        <f t="shared" si="10"/>
        <v>IL</v>
      </c>
      <c r="T373" s="24" t="str">
        <f t="shared" si="11"/>
        <v>US</v>
      </c>
    </row>
    <row r="374" spans="1:20" ht="12.75" customHeight="1" x14ac:dyDescent="0.2">
      <c r="A374" s="35">
        <v>365</v>
      </c>
      <c r="B374" s="55">
        <v>470707</v>
      </c>
      <c r="C374" s="39" t="s">
        <v>10580</v>
      </c>
      <c r="D374" s="39" t="s">
        <v>1707</v>
      </c>
      <c r="E374" s="39" t="str">
        <f>IF(AND(LEN(NICAP[[#This Row],[State or      Country]])=2,NICAP[[#This Row],[State or      Country]]&lt;&gt;"UK"),"US","Other")</f>
        <v>US</v>
      </c>
      <c r="F374" s="38">
        <v>7</v>
      </c>
      <c r="G374" s="37"/>
      <c r="H374" s="37"/>
      <c r="I374" s="37"/>
      <c r="J374" s="37"/>
      <c r="K374" s="37"/>
      <c r="L374" s="36" t="s">
        <v>10579</v>
      </c>
      <c r="M374" s="36" t="str">
        <f>IF(LEFT(NICAP[[#This Row],[Date]],1)=0,"Y","N")</f>
        <v>N</v>
      </c>
      <c r="N374" s="36"/>
      <c r="O374" s="36" t="str">
        <f>19&amp;LEFT(NICAP[[#This Row],[Date]],2)</f>
        <v>1947</v>
      </c>
      <c r="P374" s="36" t="str">
        <f>MID(NICAP[[#This Row],[Date]],3,2)</f>
        <v>07</v>
      </c>
      <c r="Q374" s="36" t="str">
        <f>RIGHT(NICAP[[#This Row],[Date]],2)</f>
        <v>07</v>
      </c>
      <c r="R374" s="26">
        <f>DATE(NICAP[[#This Row],[Year]],NICAP[[#This Row],[Month]],NICAP[[#This Row],[Day]])</f>
        <v>17355</v>
      </c>
      <c r="S374" s="35" t="str">
        <f t="shared" si="10"/>
        <v>WA</v>
      </c>
      <c r="T374" s="24" t="str">
        <f t="shared" si="11"/>
        <v>US</v>
      </c>
    </row>
    <row r="375" spans="1:20" ht="12.75" customHeight="1" x14ac:dyDescent="0.2">
      <c r="A375" s="35">
        <v>366</v>
      </c>
      <c r="B375" s="55">
        <v>470707</v>
      </c>
      <c r="C375" s="39" t="s">
        <v>10578</v>
      </c>
      <c r="D375" s="39" t="s">
        <v>1947</v>
      </c>
      <c r="E375" s="39" t="str">
        <f>IF(AND(LEN(NICAP[[#This Row],[State or      Country]])=2,NICAP[[#This Row],[State or      Country]]&lt;&gt;"UK"),"US","Other")</f>
        <v>US</v>
      </c>
      <c r="F375" s="38">
        <v>11</v>
      </c>
      <c r="G375" s="37"/>
      <c r="H375" s="37"/>
      <c r="I375" s="47" t="s">
        <v>4808</v>
      </c>
      <c r="J375" s="37"/>
      <c r="K375" s="37"/>
      <c r="L375" s="36" t="s">
        <v>10577</v>
      </c>
      <c r="M375" s="36" t="str">
        <f>IF(LEFT(NICAP[[#This Row],[Date]],1)=0,"Y","N")</f>
        <v>N</v>
      </c>
      <c r="N375" s="36"/>
      <c r="O375" s="36" t="str">
        <f>19&amp;LEFT(NICAP[[#This Row],[Date]],2)</f>
        <v>1947</v>
      </c>
      <c r="P375" s="36" t="str">
        <f>MID(NICAP[[#This Row],[Date]],3,2)</f>
        <v>07</v>
      </c>
      <c r="Q375" s="36" t="str">
        <f>RIGHT(NICAP[[#This Row],[Date]],2)</f>
        <v>07</v>
      </c>
      <c r="R375" s="26">
        <f>DATE(NICAP[[#This Row],[Year]],NICAP[[#This Row],[Month]],NICAP[[#This Row],[Day]])</f>
        <v>17355</v>
      </c>
      <c r="S375" s="35" t="str">
        <f t="shared" si="10"/>
        <v>LA</v>
      </c>
      <c r="T375" s="24" t="str">
        <f t="shared" si="11"/>
        <v>US</v>
      </c>
    </row>
    <row r="376" spans="1:20" ht="14.25" customHeight="1" x14ac:dyDescent="0.2">
      <c r="A376" s="35">
        <v>367</v>
      </c>
      <c r="B376" s="56">
        <v>470707</v>
      </c>
      <c r="C376" s="39" t="s">
        <v>8423</v>
      </c>
      <c r="D376" s="39" t="s">
        <v>1683</v>
      </c>
      <c r="E376" s="39" t="str">
        <f>IF(AND(LEN(NICAP[[#This Row],[State or      Country]])=2,NICAP[[#This Row],[State or      Country]]&lt;&gt;"UK"),"US","Other")</f>
        <v>US</v>
      </c>
      <c r="F376" s="38">
        <v>1</v>
      </c>
      <c r="G376" s="47" t="s">
        <v>6678</v>
      </c>
      <c r="H376" s="70">
        <v>5</v>
      </c>
      <c r="I376" s="47" t="s">
        <v>4808</v>
      </c>
      <c r="J376" s="37"/>
      <c r="K376" s="37"/>
      <c r="L376" s="36" t="s">
        <v>10576</v>
      </c>
      <c r="M376" s="36" t="str">
        <f>IF(LEFT(NICAP[[#This Row],[Date]],1)=0,"Y","N")</f>
        <v>N</v>
      </c>
      <c r="N376" s="36"/>
      <c r="O376" s="36" t="str">
        <f>19&amp;LEFT(NICAP[[#This Row],[Date]],2)</f>
        <v>1947</v>
      </c>
      <c r="P376" s="36" t="str">
        <f>MID(NICAP[[#This Row],[Date]],3,2)</f>
        <v>07</v>
      </c>
      <c r="Q376" s="36" t="str">
        <f>RIGHT(NICAP[[#This Row],[Date]],2)</f>
        <v>07</v>
      </c>
      <c r="R376" s="26">
        <f>DATE(NICAP[[#This Row],[Year]],NICAP[[#This Row],[Month]],NICAP[[#This Row],[Day]])</f>
        <v>17355</v>
      </c>
      <c r="S376" s="35" t="str">
        <f t="shared" si="10"/>
        <v>FL</v>
      </c>
      <c r="T376" s="24" t="str">
        <f t="shared" si="11"/>
        <v>US</v>
      </c>
    </row>
    <row r="377" spans="1:20" ht="12.75" customHeight="1" x14ac:dyDescent="0.2">
      <c r="A377" s="35">
        <v>368</v>
      </c>
      <c r="B377" s="55">
        <v>470707</v>
      </c>
      <c r="C377" s="39" t="s">
        <v>10332</v>
      </c>
      <c r="D377" s="39" t="s">
        <v>2861</v>
      </c>
      <c r="E377" s="39" t="str">
        <f>IF(AND(LEN(NICAP[[#This Row],[State or      Country]])=2,NICAP[[#This Row],[State or      Country]]&lt;&gt;"UK"),"US","Other")</f>
        <v>US</v>
      </c>
      <c r="F377" s="38">
        <v>1</v>
      </c>
      <c r="G377" s="41"/>
      <c r="H377" s="41"/>
      <c r="I377" s="47" t="s">
        <v>4808</v>
      </c>
      <c r="J377" s="41"/>
      <c r="K377" s="41"/>
      <c r="L377" s="36" t="s">
        <v>10575</v>
      </c>
      <c r="M377" s="36" t="str">
        <f>IF(LEFT(NICAP[[#This Row],[Date]],1)=0,"Y","N")</f>
        <v>N</v>
      </c>
      <c r="N377" s="36"/>
      <c r="O377" s="36" t="str">
        <f>19&amp;LEFT(NICAP[[#This Row],[Date]],2)</f>
        <v>1947</v>
      </c>
      <c r="P377" s="36" t="str">
        <f>MID(NICAP[[#This Row],[Date]],3,2)</f>
        <v>07</v>
      </c>
      <c r="Q377" s="36" t="str">
        <f>RIGHT(NICAP[[#This Row],[Date]],2)</f>
        <v>07</v>
      </c>
      <c r="R377" s="26">
        <f>DATE(NICAP[[#This Row],[Year]],NICAP[[#This Row],[Month]],NICAP[[#This Row],[Day]])</f>
        <v>17355</v>
      </c>
      <c r="S377" s="35" t="str">
        <f t="shared" si="10"/>
        <v>HI</v>
      </c>
      <c r="T377" s="24" t="str">
        <f t="shared" si="11"/>
        <v>US</v>
      </c>
    </row>
    <row r="378" spans="1:20" ht="14.25" customHeight="1" x14ac:dyDescent="0.2">
      <c r="A378" s="35">
        <v>369</v>
      </c>
      <c r="B378" s="56">
        <v>470707</v>
      </c>
      <c r="C378" s="39" t="s">
        <v>10574</v>
      </c>
      <c r="D378" s="39" t="s">
        <v>1676</v>
      </c>
      <c r="E378" s="39" t="str">
        <f>IF(AND(LEN(NICAP[[#This Row],[State or      Country]])=2,NICAP[[#This Row],[State or      Country]]&lt;&gt;"UK"),"US","Other")</f>
        <v>US</v>
      </c>
      <c r="F378" s="38">
        <v>1</v>
      </c>
      <c r="G378" s="47" t="s">
        <v>6678</v>
      </c>
      <c r="H378" s="70">
        <v>5</v>
      </c>
      <c r="I378" s="47" t="s">
        <v>4808</v>
      </c>
      <c r="J378" s="37"/>
      <c r="K378" s="37"/>
      <c r="L378" s="36" t="s">
        <v>10573</v>
      </c>
      <c r="M378" s="36" t="str">
        <f>IF(LEFT(NICAP[[#This Row],[Date]],1)=0,"Y","N")</f>
        <v>N</v>
      </c>
      <c r="N378" s="36"/>
      <c r="O378" s="36" t="str">
        <f>19&amp;LEFT(NICAP[[#This Row],[Date]],2)</f>
        <v>1947</v>
      </c>
      <c r="P378" s="36" t="str">
        <f>MID(NICAP[[#This Row],[Date]],3,2)</f>
        <v>07</v>
      </c>
      <c r="Q378" s="36" t="str">
        <f>RIGHT(NICAP[[#This Row],[Date]],2)</f>
        <v>07</v>
      </c>
      <c r="R378" s="26">
        <f>DATE(NICAP[[#This Row],[Year]],NICAP[[#This Row],[Month]],NICAP[[#This Row],[Day]])</f>
        <v>17355</v>
      </c>
      <c r="S378" s="35" t="str">
        <f t="shared" si="10"/>
        <v>CA</v>
      </c>
      <c r="T378" s="24" t="str">
        <f t="shared" si="11"/>
        <v>US</v>
      </c>
    </row>
    <row r="379" spans="1:20" ht="27" customHeight="1" x14ac:dyDescent="0.2">
      <c r="A379" s="35">
        <v>370</v>
      </c>
      <c r="B379" s="58">
        <v>470707</v>
      </c>
      <c r="C379" s="44" t="s">
        <v>3409</v>
      </c>
      <c r="D379" s="44" t="s">
        <v>2098</v>
      </c>
      <c r="E379" s="44" t="str">
        <f>IF(AND(LEN(NICAP[[#This Row],[State or      Country]])=2,NICAP[[#This Row],[State or      Country]]&lt;&gt;"UK"),"US","Other")</f>
        <v>US</v>
      </c>
      <c r="F379" s="43">
        <v>1</v>
      </c>
      <c r="G379" s="41"/>
      <c r="H379" s="41"/>
      <c r="I379" s="62" t="s">
        <v>4808</v>
      </c>
      <c r="J379" s="41"/>
      <c r="K379" s="41"/>
      <c r="L379" s="42" t="s">
        <v>10572</v>
      </c>
      <c r="M379" s="42" t="str">
        <f>IF(LEFT(NICAP[[#This Row],[Date]],1)=0,"Y","N")</f>
        <v>N</v>
      </c>
      <c r="N379" s="42"/>
      <c r="O379" s="42" t="str">
        <f>19&amp;LEFT(NICAP[[#This Row],[Date]],2)</f>
        <v>1947</v>
      </c>
      <c r="P379" s="42" t="str">
        <f>MID(NICAP[[#This Row],[Date]],3,2)</f>
        <v>07</v>
      </c>
      <c r="Q379" s="42" t="str">
        <f>RIGHT(NICAP[[#This Row],[Date]],2)</f>
        <v>07</v>
      </c>
      <c r="R379" s="26">
        <f>DATE(NICAP[[#This Row],[Year]],NICAP[[#This Row],[Month]],NICAP[[#This Row],[Day]])</f>
        <v>17355</v>
      </c>
      <c r="S379" s="35" t="str">
        <f t="shared" si="10"/>
        <v>VA</v>
      </c>
      <c r="T379" s="24" t="str">
        <f t="shared" si="11"/>
        <v>US</v>
      </c>
    </row>
    <row r="380" spans="1:20" ht="14.25" customHeight="1" x14ac:dyDescent="0.2">
      <c r="A380" s="35">
        <v>371</v>
      </c>
      <c r="B380" s="56">
        <v>470707</v>
      </c>
      <c r="C380" s="39" t="s">
        <v>5697</v>
      </c>
      <c r="D380" s="39" t="s">
        <v>1852</v>
      </c>
      <c r="E380" s="39" t="str">
        <f>IF(AND(LEN(NICAP[[#This Row],[State or      Country]])=2,NICAP[[#This Row],[State or      Country]]&lt;&gt;"UK"),"US","Other")</f>
        <v>US</v>
      </c>
      <c r="F380" s="38">
        <v>8</v>
      </c>
      <c r="G380" s="47" t="s">
        <v>2113</v>
      </c>
      <c r="H380" s="70">
        <v>5</v>
      </c>
      <c r="I380" s="37"/>
      <c r="J380" s="37"/>
      <c r="K380" s="37"/>
      <c r="L380" s="36" t="s">
        <v>10571</v>
      </c>
      <c r="M380" s="36" t="str">
        <f>IF(LEFT(NICAP[[#This Row],[Date]],1)=0,"Y","N")</f>
        <v>N</v>
      </c>
      <c r="N380" s="36"/>
      <c r="O380" s="36" t="str">
        <f>19&amp;LEFT(NICAP[[#This Row],[Date]],2)</f>
        <v>1947</v>
      </c>
      <c r="P380" s="36" t="str">
        <f>MID(NICAP[[#This Row],[Date]],3,2)</f>
        <v>07</v>
      </c>
      <c r="Q380" s="36" t="str">
        <f>RIGHT(NICAP[[#This Row],[Date]],2)</f>
        <v>07</v>
      </c>
      <c r="R380" s="26">
        <f>DATE(NICAP[[#This Row],[Year]],NICAP[[#This Row],[Month]],NICAP[[#This Row],[Day]])</f>
        <v>17355</v>
      </c>
      <c r="S380" s="35" t="str">
        <f t="shared" si="10"/>
        <v>AZ</v>
      </c>
      <c r="T380" s="24" t="str">
        <f t="shared" si="11"/>
        <v>US</v>
      </c>
    </row>
    <row r="381" spans="1:20" ht="12.75" customHeight="1" x14ac:dyDescent="0.2">
      <c r="A381" s="35">
        <v>372</v>
      </c>
      <c r="B381" s="55">
        <v>470708</v>
      </c>
      <c r="C381" s="39" t="s">
        <v>2235</v>
      </c>
      <c r="D381" s="39" t="s">
        <v>1667</v>
      </c>
      <c r="E381" s="39" t="str">
        <f>IF(AND(LEN(NICAP[[#This Row],[State or      Country]])=2,NICAP[[#This Row],[State or      Country]]&lt;&gt;"UK"),"US","Other")</f>
        <v>US</v>
      </c>
      <c r="F381" s="38">
        <v>7</v>
      </c>
      <c r="G381" s="41"/>
      <c r="H381" s="41"/>
      <c r="I381" s="41"/>
      <c r="J381" s="41"/>
      <c r="K381" s="41"/>
      <c r="L381" s="36" t="s">
        <v>10570</v>
      </c>
      <c r="M381" s="36" t="str">
        <f>IF(LEFT(NICAP[[#This Row],[Date]],1)=0,"Y","N")</f>
        <v>N</v>
      </c>
      <c r="N381" s="36"/>
      <c r="O381" s="36" t="str">
        <f>19&amp;LEFT(NICAP[[#This Row],[Date]],2)</f>
        <v>1947</v>
      </c>
      <c r="P381" s="36" t="str">
        <f>MID(NICAP[[#This Row],[Date]],3,2)</f>
        <v>07</v>
      </c>
      <c r="Q381" s="36" t="str">
        <f>RIGHT(NICAP[[#This Row],[Date]],2)</f>
        <v>08</v>
      </c>
      <c r="R381" s="26">
        <f>DATE(NICAP[[#This Row],[Year]],NICAP[[#This Row],[Month]],NICAP[[#This Row],[Day]])</f>
        <v>17356</v>
      </c>
      <c r="S381" s="35" t="str">
        <f t="shared" si="10"/>
        <v>TX</v>
      </c>
      <c r="T381" s="24" t="str">
        <f t="shared" si="11"/>
        <v>US</v>
      </c>
    </row>
    <row r="382" spans="1:20" ht="12.75" customHeight="1" x14ac:dyDescent="0.2">
      <c r="A382" s="35">
        <v>373</v>
      </c>
      <c r="B382" s="55">
        <v>470708</v>
      </c>
      <c r="C382" s="39" t="s">
        <v>7835</v>
      </c>
      <c r="D382" s="39" t="s">
        <v>1676</v>
      </c>
      <c r="E382" s="39" t="str">
        <f>IF(AND(LEN(NICAP[[#This Row],[State or      Country]])=2,NICAP[[#This Row],[State or      Country]]&lt;&gt;"UK"),"US","Other")</f>
        <v>US</v>
      </c>
      <c r="F382" s="38">
        <v>11</v>
      </c>
      <c r="G382" s="37"/>
      <c r="H382" s="37"/>
      <c r="I382" s="37"/>
      <c r="J382" s="37"/>
      <c r="K382" s="37"/>
      <c r="L382" s="36" t="s">
        <v>10569</v>
      </c>
      <c r="M382" s="36" t="str">
        <f>IF(LEFT(NICAP[[#This Row],[Date]],1)=0,"Y","N")</f>
        <v>N</v>
      </c>
      <c r="N382" s="36"/>
      <c r="O382" s="36" t="str">
        <f>19&amp;LEFT(NICAP[[#This Row],[Date]],2)</f>
        <v>1947</v>
      </c>
      <c r="P382" s="36" t="str">
        <f>MID(NICAP[[#This Row],[Date]],3,2)</f>
        <v>07</v>
      </c>
      <c r="Q382" s="36" t="str">
        <f>RIGHT(NICAP[[#This Row],[Date]],2)</f>
        <v>08</v>
      </c>
      <c r="R382" s="26">
        <f>DATE(NICAP[[#This Row],[Year]],NICAP[[#This Row],[Month]],NICAP[[#This Row],[Day]])</f>
        <v>17356</v>
      </c>
      <c r="S382" s="35" t="str">
        <f t="shared" si="10"/>
        <v>CA</v>
      </c>
      <c r="T382" s="24" t="str">
        <f t="shared" si="11"/>
        <v>US</v>
      </c>
    </row>
    <row r="383" spans="1:20" ht="27.75" customHeight="1" x14ac:dyDescent="0.2">
      <c r="A383" s="35">
        <v>374</v>
      </c>
      <c r="B383" s="58">
        <v>470708</v>
      </c>
      <c r="C383" s="44" t="s">
        <v>10566</v>
      </c>
      <c r="D383" s="44" t="s">
        <v>1676</v>
      </c>
      <c r="E383" s="44" t="str">
        <f>IF(AND(LEN(NICAP[[#This Row],[State or      Country]])=2,NICAP[[#This Row],[State or      Country]]&lt;&gt;"UK"),"US","Other")</f>
        <v>US</v>
      </c>
      <c r="F383" s="43">
        <v>1</v>
      </c>
      <c r="G383" s="41"/>
      <c r="H383" s="41"/>
      <c r="I383" s="77">
        <v>50</v>
      </c>
      <c r="J383" s="41"/>
      <c r="K383" s="41"/>
      <c r="L383" s="59" t="s">
        <v>10568</v>
      </c>
      <c r="M383" s="59" t="str">
        <f>IF(LEFT(NICAP[[#This Row],[Date]],1)=0,"Y","N")</f>
        <v>N</v>
      </c>
      <c r="N383" s="59"/>
      <c r="O383" s="59" t="str">
        <f>19&amp;LEFT(NICAP[[#This Row],[Date]],2)</f>
        <v>1947</v>
      </c>
      <c r="P383" s="59" t="str">
        <f>MID(NICAP[[#This Row],[Date]],3,2)</f>
        <v>07</v>
      </c>
      <c r="Q383" s="59" t="str">
        <f>RIGHT(NICAP[[#This Row],[Date]],2)</f>
        <v>08</v>
      </c>
      <c r="R383" s="26">
        <f>DATE(NICAP[[#This Row],[Year]],NICAP[[#This Row],[Month]],NICAP[[#This Row],[Day]])</f>
        <v>17356</v>
      </c>
      <c r="S383" s="35" t="str">
        <f t="shared" si="10"/>
        <v>CA</v>
      </c>
      <c r="T383" s="24" t="str">
        <f t="shared" si="11"/>
        <v>US</v>
      </c>
    </row>
    <row r="384" spans="1:20" ht="42" customHeight="1" x14ac:dyDescent="0.2">
      <c r="A384" s="35">
        <v>375</v>
      </c>
      <c r="B384" s="73">
        <v>470708</v>
      </c>
      <c r="C384" s="50" t="s">
        <v>10566</v>
      </c>
      <c r="D384" s="50" t="s">
        <v>1676</v>
      </c>
      <c r="E384" s="50" t="str">
        <f>IF(AND(LEN(NICAP[[#This Row],[State or      Country]])=2,NICAP[[#This Row],[State or      Country]]&lt;&gt;"UK"),"US","Other")</f>
        <v>US</v>
      </c>
      <c r="F384" s="49">
        <v>1</v>
      </c>
      <c r="G384" s="48"/>
      <c r="H384" s="48"/>
      <c r="I384" s="90" t="s">
        <v>4808</v>
      </c>
      <c r="J384" s="48"/>
      <c r="K384" s="48"/>
      <c r="L384" s="36" t="s">
        <v>10567</v>
      </c>
      <c r="M384" s="36" t="str">
        <f>IF(LEFT(NICAP[[#This Row],[Date]],1)=0,"Y","N")</f>
        <v>N</v>
      </c>
      <c r="N384" s="36"/>
      <c r="O384" s="36" t="str">
        <f>19&amp;LEFT(NICAP[[#This Row],[Date]],2)</f>
        <v>1947</v>
      </c>
      <c r="P384" s="36" t="str">
        <f>MID(NICAP[[#This Row],[Date]],3,2)</f>
        <v>07</v>
      </c>
      <c r="Q384" s="36" t="str">
        <f>RIGHT(NICAP[[#This Row],[Date]],2)</f>
        <v>08</v>
      </c>
      <c r="R384" s="26">
        <f>DATE(NICAP[[#This Row],[Year]],NICAP[[#This Row],[Month]],NICAP[[#This Row],[Day]])</f>
        <v>17356</v>
      </c>
      <c r="S384" s="35" t="str">
        <f t="shared" si="10"/>
        <v>CA</v>
      </c>
      <c r="T384" s="24" t="str">
        <f t="shared" si="11"/>
        <v>US</v>
      </c>
    </row>
    <row r="385" spans="1:20" ht="42" customHeight="1" x14ac:dyDescent="0.2">
      <c r="A385" s="35">
        <v>376</v>
      </c>
      <c r="B385" s="73">
        <v>470708</v>
      </c>
      <c r="C385" s="50" t="s">
        <v>10566</v>
      </c>
      <c r="D385" s="50" t="s">
        <v>1676</v>
      </c>
      <c r="E385" s="50" t="str">
        <f>IF(AND(LEN(NICAP[[#This Row],[State or      Country]])=2,NICAP[[#This Row],[State or      Country]]&lt;&gt;"UK"),"US","Other")</f>
        <v>US</v>
      </c>
      <c r="F385" s="49">
        <v>1</v>
      </c>
      <c r="G385" s="48"/>
      <c r="H385" s="48"/>
      <c r="I385" s="90" t="s">
        <v>4808</v>
      </c>
      <c r="J385" s="48"/>
      <c r="K385" s="48"/>
      <c r="L385" s="42" t="s">
        <v>10565</v>
      </c>
      <c r="M385" s="42" t="str">
        <f>IF(LEFT(NICAP[[#This Row],[Date]],1)=0,"Y","N")</f>
        <v>N</v>
      </c>
      <c r="N385" s="42"/>
      <c r="O385" s="42" t="str">
        <f>19&amp;LEFT(NICAP[[#This Row],[Date]],2)</f>
        <v>1947</v>
      </c>
      <c r="P385" s="42" t="str">
        <f>MID(NICAP[[#This Row],[Date]],3,2)</f>
        <v>07</v>
      </c>
      <c r="Q385" s="42" t="str">
        <f>RIGHT(NICAP[[#This Row],[Date]],2)</f>
        <v>08</v>
      </c>
      <c r="R385" s="26">
        <f>DATE(NICAP[[#This Row],[Year]],NICAP[[#This Row],[Month]],NICAP[[#This Row],[Day]])</f>
        <v>17356</v>
      </c>
      <c r="S385" s="35" t="str">
        <f t="shared" si="10"/>
        <v>CA</v>
      </c>
      <c r="T385" s="24" t="str">
        <f t="shared" si="11"/>
        <v>US</v>
      </c>
    </row>
    <row r="386" spans="1:20" ht="12.75" customHeight="1" x14ac:dyDescent="0.2">
      <c r="A386" s="35">
        <v>377</v>
      </c>
      <c r="B386" s="55">
        <v>470708</v>
      </c>
      <c r="C386" s="39" t="s">
        <v>10564</v>
      </c>
      <c r="D386" s="39" t="s">
        <v>1676</v>
      </c>
      <c r="E386" s="39" t="str">
        <f>IF(AND(LEN(NICAP[[#This Row],[State or      Country]])=2,NICAP[[#This Row],[State or      Country]]&lt;&gt;"UK"),"US","Other")</f>
        <v>US</v>
      </c>
      <c r="F386" s="38">
        <v>1</v>
      </c>
      <c r="G386" s="41"/>
      <c r="H386" s="41"/>
      <c r="I386" s="47" t="s">
        <v>4808</v>
      </c>
      <c r="J386" s="41"/>
      <c r="K386" s="41"/>
      <c r="L386" s="36" t="s">
        <v>10563</v>
      </c>
      <c r="M386" s="36" t="str">
        <f>IF(LEFT(NICAP[[#This Row],[Date]],1)=0,"Y","N")</f>
        <v>N</v>
      </c>
      <c r="N386" s="36"/>
      <c r="O386" s="36" t="str">
        <f>19&amp;LEFT(NICAP[[#This Row],[Date]],2)</f>
        <v>1947</v>
      </c>
      <c r="P386" s="36" t="str">
        <f>MID(NICAP[[#This Row],[Date]],3,2)</f>
        <v>07</v>
      </c>
      <c r="Q386" s="36" t="str">
        <f>RIGHT(NICAP[[#This Row],[Date]],2)</f>
        <v>08</v>
      </c>
      <c r="R386" s="26">
        <f>DATE(NICAP[[#This Row],[Year]],NICAP[[#This Row],[Month]],NICAP[[#This Row],[Day]])</f>
        <v>17356</v>
      </c>
      <c r="S386" s="35" t="str">
        <f t="shared" si="10"/>
        <v>CA</v>
      </c>
      <c r="T386" s="24" t="str">
        <f t="shared" si="11"/>
        <v>US</v>
      </c>
    </row>
    <row r="387" spans="1:20" ht="12.75" customHeight="1" x14ac:dyDescent="0.2">
      <c r="A387" s="35">
        <v>378</v>
      </c>
      <c r="B387" s="53">
        <v>470709</v>
      </c>
      <c r="C387" s="39" t="s">
        <v>10562</v>
      </c>
      <c r="D387" s="39" t="s">
        <v>1731</v>
      </c>
      <c r="E387" s="39" t="str">
        <f>IF(AND(LEN(NICAP[[#This Row],[State or      Country]])=2,NICAP[[#This Row],[State or      Country]]&lt;&gt;"UK"),"US","Other")</f>
        <v>US</v>
      </c>
      <c r="F387" s="38">
        <v>11</v>
      </c>
      <c r="G387" s="47" t="s">
        <v>1757</v>
      </c>
      <c r="H387" s="46">
        <v>5</v>
      </c>
      <c r="I387" s="47" t="s">
        <v>4808</v>
      </c>
      <c r="J387" s="37"/>
      <c r="K387" s="37"/>
      <c r="L387" s="36" t="s">
        <v>10561</v>
      </c>
      <c r="M387" s="36" t="str">
        <f>IF(LEFT(NICAP[[#This Row],[Date]],1)=0,"Y","N")</f>
        <v>N</v>
      </c>
      <c r="N387" s="36"/>
      <c r="O387" s="36" t="str">
        <f>19&amp;LEFT(NICAP[[#This Row],[Date]],2)</f>
        <v>1947</v>
      </c>
      <c r="P387" s="36" t="str">
        <f>MID(NICAP[[#This Row],[Date]],3,2)</f>
        <v>07</v>
      </c>
      <c r="Q387" s="36" t="str">
        <f>RIGHT(NICAP[[#This Row],[Date]],2)</f>
        <v>09</v>
      </c>
      <c r="R387" s="26">
        <f>DATE(NICAP[[#This Row],[Year]],NICAP[[#This Row],[Month]],NICAP[[#This Row],[Day]])</f>
        <v>17357</v>
      </c>
      <c r="S387" s="35" t="str">
        <f t="shared" si="10"/>
        <v>ID</v>
      </c>
      <c r="T387" s="24" t="str">
        <f t="shared" si="11"/>
        <v>US</v>
      </c>
    </row>
    <row r="388" spans="1:20" ht="14.25" customHeight="1" x14ac:dyDescent="0.2">
      <c r="A388" s="35">
        <v>379</v>
      </c>
      <c r="B388" s="56">
        <v>470710</v>
      </c>
      <c r="C388" s="39" t="s">
        <v>10515</v>
      </c>
      <c r="D388" s="39" t="s">
        <v>1702</v>
      </c>
      <c r="E388" s="39" t="str">
        <f>IF(AND(LEN(NICAP[[#This Row],[State or      Country]])=2,NICAP[[#This Row],[State or      Country]]&lt;&gt;"UK"),"US","Other")</f>
        <v>Other</v>
      </c>
      <c r="F388" s="38">
        <v>8</v>
      </c>
      <c r="G388" s="47" t="s">
        <v>2113</v>
      </c>
      <c r="H388" s="70">
        <v>5</v>
      </c>
      <c r="I388" s="47" t="s">
        <v>4808</v>
      </c>
      <c r="J388" s="37"/>
      <c r="K388" s="37"/>
      <c r="L388" s="36" t="s">
        <v>10560</v>
      </c>
      <c r="M388" s="36" t="str">
        <f>IF(LEFT(NICAP[[#This Row],[Date]],1)=0,"Y","N")</f>
        <v>N</v>
      </c>
      <c r="N388" s="36"/>
      <c r="O388" s="36" t="str">
        <f>19&amp;LEFT(NICAP[[#This Row],[Date]],2)</f>
        <v>1947</v>
      </c>
      <c r="P388" s="36" t="str">
        <f>MID(NICAP[[#This Row],[Date]],3,2)</f>
        <v>07</v>
      </c>
      <c r="Q388" s="36" t="str">
        <f>RIGHT(NICAP[[#This Row],[Date]],2)</f>
        <v>10</v>
      </c>
      <c r="R388" s="26">
        <f>DATE(NICAP[[#This Row],[Year]],NICAP[[#This Row],[Month]],NICAP[[#This Row],[Day]])</f>
        <v>17358</v>
      </c>
      <c r="S388" s="35" t="str">
        <f t="shared" si="10"/>
        <v/>
      </c>
      <c r="T388" s="24" t="str">
        <f t="shared" si="11"/>
        <v>CAN</v>
      </c>
    </row>
    <row r="389" spans="1:20" ht="12.75" customHeight="1" x14ac:dyDescent="0.2">
      <c r="A389" s="35">
        <v>380</v>
      </c>
      <c r="B389" s="53">
        <v>470710</v>
      </c>
      <c r="C389" s="39" t="s">
        <v>3454</v>
      </c>
      <c r="D389" s="39" t="s">
        <v>1726</v>
      </c>
      <c r="E389" s="39" t="str">
        <f>IF(AND(LEN(NICAP[[#This Row],[State or      Country]])=2,NICAP[[#This Row],[State or      Country]]&lt;&gt;"UK"),"US","Other")</f>
        <v>US</v>
      </c>
      <c r="F389" s="38">
        <v>8</v>
      </c>
      <c r="G389" s="37"/>
      <c r="H389" s="37"/>
      <c r="I389" s="37"/>
      <c r="J389" s="37"/>
      <c r="K389" s="37"/>
      <c r="L389" s="36" t="s">
        <v>10559</v>
      </c>
      <c r="M389" s="36" t="str">
        <f>IF(LEFT(NICAP[[#This Row],[Date]],1)=0,"Y","N")</f>
        <v>N</v>
      </c>
      <c r="N389" s="36"/>
      <c r="O389" s="36" t="str">
        <f>19&amp;LEFT(NICAP[[#This Row],[Date]],2)</f>
        <v>1947</v>
      </c>
      <c r="P389" s="36" t="str">
        <f>MID(NICAP[[#This Row],[Date]],3,2)</f>
        <v>07</v>
      </c>
      <c r="Q389" s="36" t="str">
        <f>RIGHT(NICAP[[#This Row],[Date]],2)</f>
        <v>10</v>
      </c>
      <c r="R389" s="26">
        <f>DATE(NICAP[[#This Row],[Year]],NICAP[[#This Row],[Month]],NICAP[[#This Row],[Day]])</f>
        <v>17358</v>
      </c>
      <c r="S389" s="35" t="str">
        <f t="shared" si="10"/>
        <v>NJ</v>
      </c>
      <c r="T389" s="24" t="str">
        <f t="shared" si="11"/>
        <v>US</v>
      </c>
    </row>
    <row r="390" spans="1:20" ht="12.75" customHeight="1" x14ac:dyDescent="0.2">
      <c r="A390" s="35">
        <v>381</v>
      </c>
      <c r="B390" s="53">
        <v>470710</v>
      </c>
      <c r="C390" s="39" t="s">
        <v>10558</v>
      </c>
      <c r="D390" s="39" t="s">
        <v>2122</v>
      </c>
      <c r="E390" s="39" t="str">
        <f>IF(AND(LEN(NICAP[[#This Row],[State or      Country]])=2,NICAP[[#This Row],[State or      Country]]&lt;&gt;"UK"),"US","Other")</f>
        <v>US</v>
      </c>
      <c r="F390" s="38">
        <v>1</v>
      </c>
      <c r="G390" s="37"/>
      <c r="H390" s="37"/>
      <c r="I390" s="47" t="s">
        <v>4808</v>
      </c>
      <c r="J390" s="54" t="s">
        <v>1744</v>
      </c>
      <c r="K390" s="37"/>
      <c r="L390" s="36" t="s">
        <v>10557</v>
      </c>
      <c r="M390" s="36" t="str">
        <f>IF(LEFT(NICAP[[#This Row],[Date]],1)=0,"Y","N")</f>
        <v>N</v>
      </c>
      <c r="N390" s="36"/>
      <c r="O390" s="36" t="str">
        <f>19&amp;LEFT(NICAP[[#This Row],[Date]],2)</f>
        <v>1947</v>
      </c>
      <c r="P390" s="36" t="str">
        <f>MID(NICAP[[#This Row],[Date]],3,2)</f>
        <v>07</v>
      </c>
      <c r="Q390" s="36" t="str">
        <f>RIGHT(NICAP[[#This Row],[Date]],2)</f>
        <v>10</v>
      </c>
      <c r="R390" s="26">
        <f>DATE(NICAP[[#This Row],[Year]],NICAP[[#This Row],[Month]],NICAP[[#This Row],[Day]])</f>
        <v>17358</v>
      </c>
      <c r="S390" s="35" t="str">
        <f t="shared" si="10"/>
        <v>NM</v>
      </c>
      <c r="T390" s="24" t="str">
        <f t="shared" si="11"/>
        <v>US</v>
      </c>
    </row>
    <row r="391" spans="1:20" ht="14.25" customHeight="1" x14ac:dyDescent="0.2">
      <c r="A391" s="35">
        <v>382</v>
      </c>
      <c r="B391" s="56">
        <v>470711</v>
      </c>
      <c r="C391" s="39" t="s">
        <v>8918</v>
      </c>
      <c r="D391" s="39" t="s">
        <v>2020</v>
      </c>
      <c r="E391" s="39" t="str">
        <f>IF(AND(LEN(NICAP[[#This Row],[State or      Country]])=2,NICAP[[#This Row],[State or      Country]]&lt;&gt;"UK"),"US","Other")</f>
        <v>US</v>
      </c>
      <c r="F391" s="38">
        <v>1</v>
      </c>
      <c r="G391" s="47" t="s">
        <v>6678</v>
      </c>
      <c r="H391" s="70">
        <v>5</v>
      </c>
      <c r="I391" s="47" t="s">
        <v>4808</v>
      </c>
      <c r="J391" s="41"/>
      <c r="K391" s="41"/>
      <c r="L391" s="36" t="s">
        <v>10556</v>
      </c>
      <c r="M391" s="36" t="str">
        <f>IF(LEFT(NICAP[[#This Row],[Date]],1)=0,"Y","N")</f>
        <v>N</v>
      </c>
      <c r="N391" s="36"/>
      <c r="O391" s="36" t="str">
        <f>19&amp;LEFT(NICAP[[#This Row],[Date]],2)</f>
        <v>1947</v>
      </c>
      <c r="P391" s="36" t="str">
        <f>MID(NICAP[[#This Row],[Date]],3,2)</f>
        <v>07</v>
      </c>
      <c r="Q391" s="36" t="str">
        <f>RIGHT(NICAP[[#This Row],[Date]],2)</f>
        <v>11</v>
      </c>
      <c r="R391" s="26">
        <f>DATE(NICAP[[#This Row],[Year]],NICAP[[#This Row],[Month]],NICAP[[#This Row],[Day]])</f>
        <v>17359</v>
      </c>
      <c r="S391" s="35" t="str">
        <f t="shared" si="10"/>
        <v>AK</v>
      </c>
      <c r="T391" s="24" t="str">
        <f t="shared" si="11"/>
        <v>US</v>
      </c>
    </row>
    <row r="392" spans="1:20" ht="14.25" customHeight="1" x14ac:dyDescent="0.2">
      <c r="A392" s="35">
        <v>383</v>
      </c>
      <c r="B392" s="56">
        <v>470728</v>
      </c>
      <c r="C392" s="39" t="s">
        <v>10555</v>
      </c>
      <c r="D392" s="39" t="s">
        <v>1731</v>
      </c>
      <c r="E392" s="39" t="str">
        <f>IF(AND(LEN(NICAP[[#This Row],[State or      Country]])=2,NICAP[[#This Row],[State or      Country]]&lt;&gt;"UK"),"US","Other")</f>
        <v>US</v>
      </c>
      <c r="F392" s="38">
        <v>11</v>
      </c>
      <c r="G392" s="47" t="s">
        <v>1757</v>
      </c>
      <c r="H392" s="46">
        <v>5</v>
      </c>
      <c r="I392" s="37"/>
      <c r="J392" s="37"/>
      <c r="K392" s="37"/>
      <c r="L392" s="104" t="s">
        <v>10554</v>
      </c>
      <c r="M392" s="104" t="str">
        <f>IF(LEFT(NICAP[[#This Row],[Date]],1)=0,"Y","N")</f>
        <v>N</v>
      </c>
      <c r="N392" s="104"/>
      <c r="O392" s="104" t="str">
        <f>19&amp;LEFT(NICAP[[#This Row],[Date]],2)</f>
        <v>1947</v>
      </c>
      <c r="P392" s="104" t="str">
        <f>MID(NICAP[[#This Row],[Date]],3,2)</f>
        <v>07</v>
      </c>
      <c r="Q392" s="104" t="str">
        <f>RIGHT(NICAP[[#This Row],[Date]],2)</f>
        <v>28</v>
      </c>
      <c r="R392" s="26">
        <f>DATE(NICAP[[#This Row],[Year]],NICAP[[#This Row],[Month]],NICAP[[#This Row],[Day]])</f>
        <v>17376</v>
      </c>
      <c r="S392" s="35" t="str">
        <f t="shared" si="10"/>
        <v>ID</v>
      </c>
      <c r="T392" s="24" t="str">
        <f t="shared" si="11"/>
        <v>US</v>
      </c>
    </row>
    <row r="393" spans="1:20" ht="14.25" customHeight="1" x14ac:dyDescent="0.2">
      <c r="A393" s="35">
        <v>384</v>
      </c>
      <c r="B393" s="56">
        <v>470729</v>
      </c>
      <c r="C393" s="39" t="s">
        <v>10553</v>
      </c>
      <c r="D393" s="39" t="s">
        <v>3335</v>
      </c>
      <c r="E393" s="39" t="str">
        <f>IF(AND(LEN(NICAP[[#This Row],[State or      Country]])=2,NICAP[[#This Row],[State or      Country]]&lt;&gt;"UK"),"US","Other")</f>
        <v>US</v>
      </c>
      <c r="F393" s="38">
        <v>1</v>
      </c>
      <c r="G393" s="47" t="s">
        <v>6678</v>
      </c>
      <c r="H393" s="70">
        <v>5</v>
      </c>
      <c r="I393" s="47" t="s">
        <v>4808</v>
      </c>
      <c r="J393" s="37"/>
      <c r="K393" s="37"/>
      <c r="L393" s="36" t="s">
        <v>10552</v>
      </c>
      <c r="M393" s="36" t="str">
        <f>IF(LEFT(NICAP[[#This Row],[Date]],1)=0,"Y","N")</f>
        <v>N</v>
      </c>
      <c r="N393" s="36"/>
      <c r="O393" s="36" t="str">
        <f>19&amp;LEFT(NICAP[[#This Row],[Date]],2)</f>
        <v>1947</v>
      </c>
      <c r="P393" s="36" t="str">
        <f>MID(NICAP[[#This Row],[Date]],3,2)</f>
        <v>07</v>
      </c>
      <c r="Q393" s="36" t="str">
        <f>RIGHT(NICAP[[#This Row],[Date]],2)</f>
        <v>29</v>
      </c>
      <c r="R393" s="26">
        <f>DATE(NICAP[[#This Row],[Year]],NICAP[[#This Row],[Month]],NICAP[[#This Row],[Day]])</f>
        <v>17377</v>
      </c>
      <c r="S393" s="35" t="str">
        <f t="shared" si="10"/>
        <v>MT</v>
      </c>
      <c r="T393" s="24" t="str">
        <f t="shared" si="11"/>
        <v>US</v>
      </c>
    </row>
    <row r="394" spans="1:20" ht="14.25" customHeight="1" x14ac:dyDescent="0.2">
      <c r="A394" s="35">
        <v>385</v>
      </c>
      <c r="B394" s="56">
        <v>470729</v>
      </c>
      <c r="C394" s="39" t="s">
        <v>10551</v>
      </c>
      <c r="D394" s="39" t="s">
        <v>1676</v>
      </c>
      <c r="E394" s="39" t="str">
        <f>IF(AND(LEN(NICAP[[#This Row],[State or      Country]])=2,NICAP[[#This Row],[State or      Country]]&lt;&gt;"UK"),"US","Other")</f>
        <v>US</v>
      </c>
      <c r="F394" s="38">
        <v>1</v>
      </c>
      <c r="G394" s="47" t="s">
        <v>6678</v>
      </c>
      <c r="H394" s="70">
        <v>5</v>
      </c>
      <c r="I394" s="65">
        <v>69</v>
      </c>
      <c r="J394" s="37"/>
      <c r="K394" s="37"/>
      <c r="L394" s="36" t="s">
        <v>10550</v>
      </c>
      <c r="M394" s="36" t="str">
        <f>IF(LEFT(NICAP[[#This Row],[Date]],1)=0,"Y","N")</f>
        <v>N</v>
      </c>
      <c r="N394" s="36"/>
      <c r="O394" s="36" t="str">
        <f>19&amp;LEFT(NICAP[[#This Row],[Date]],2)</f>
        <v>1947</v>
      </c>
      <c r="P394" s="36" t="str">
        <f>MID(NICAP[[#This Row],[Date]],3,2)</f>
        <v>07</v>
      </c>
      <c r="Q394" s="36" t="str">
        <f>RIGHT(NICAP[[#This Row],[Date]],2)</f>
        <v>29</v>
      </c>
      <c r="R394" s="26">
        <f>DATE(NICAP[[#This Row],[Year]],NICAP[[#This Row],[Month]],NICAP[[#This Row],[Day]])</f>
        <v>17377</v>
      </c>
      <c r="S394" s="35" t="str">
        <f t="shared" ref="S394:S457" si="12">IF(E394="US",D394,"")</f>
        <v>CA</v>
      </c>
      <c r="T394" s="24" t="str">
        <f t="shared" ref="T394:T457" si="13">IF(E394="US","US",D394)</f>
        <v>US</v>
      </c>
    </row>
    <row r="395" spans="1:20" ht="27.75" customHeight="1" x14ac:dyDescent="0.2">
      <c r="A395" s="35">
        <v>386</v>
      </c>
      <c r="B395" s="84">
        <v>470800</v>
      </c>
      <c r="C395" s="44" t="s">
        <v>10549</v>
      </c>
      <c r="D395" s="44" t="s">
        <v>1670</v>
      </c>
      <c r="E395" s="44" t="str">
        <f>IF(AND(LEN(NICAP[[#This Row],[State or      Country]])=2,NICAP[[#This Row],[State or      Country]]&lt;&gt;"UK"),"US","Other")</f>
        <v>US</v>
      </c>
      <c r="F395" s="43">
        <v>6</v>
      </c>
      <c r="G395" s="41"/>
      <c r="H395" s="41"/>
      <c r="I395" s="41"/>
      <c r="J395" s="41"/>
      <c r="K395" s="41"/>
      <c r="L395" s="42" t="s">
        <v>10548</v>
      </c>
      <c r="M395" s="42" t="str">
        <f>IF(LEFT(NICAP[[#This Row],[Date]],1)=0,"Y","N")</f>
        <v>N</v>
      </c>
      <c r="N395" s="42"/>
      <c r="O395" s="42" t="str">
        <f>19&amp;LEFT(NICAP[[#This Row],[Date]],2)</f>
        <v>1947</v>
      </c>
      <c r="P395" s="42" t="str">
        <f>MID(NICAP[[#This Row],[Date]],3,2)</f>
        <v>08</v>
      </c>
      <c r="Q395" s="42" t="str">
        <f>RIGHT(NICAP[[#This Row],[Date]],2)</f>
        <v>00</v>
      </c>
      <c r="R395" s="26">
        <f>DATE(NICAP[[#This Row],[Year]],NICAP[[#This Row],[Month]],NICAP[[#This Row],[Day]])</f>
        <v>17379</v>
      </c>
      <c r="S395" s="35" t="str">
        <f t="shared" si="12"/>
        <v>IL</v>
      </c>
      <c r="T395" s="24" t="str">
        <f t="shared" si="13"/>
        <v>US</v>
      </c>
    </row>
    <row r="396" spans="1:20" ht="12.75" customHeight="1" x14ac:dyDescent="0.2">
      <c r="A396" s="35">
        <v>387</v>
      </c>
      <c r="B396" s="64">
        <v>470800</v>
      </c>
      <c r="C396" s="39" t="s">
        <v>10547</v>
      </c>
      <c r="D396" s="39" t="s">
        <v>1686</v>
      </c>
      <c r="E396" s="39" t="str">
        <f>IF(AND(LEN(NICAP[[#This Row],[State or      Country]])=2,NICAP[[#This Row],[State or      Country]]&lt;&gt;"UK"),"US","Other")</f>
        <v>US</v>
      </c>
      <c r="F396" s="38">
        <v>11</v>
      </c>
      <c r="G396" s="37"/>
      <c r="H396" s="37"/>
      <c r="I396" s="37"/>
      <c r="J396" s="37"/>
      <c r="K396" s="37"/>
      <c r="L396" s="36" t="s">
        <v>10546</v>
      </c>
      <c r="M396" s="36" t="str">
        <f>IF(LEFT(NICAP[[#This Row],[Date]],1)=0,"Y","N")</f>
        <v>N</v>
      </c>
      <c r="N396" s="36"/>
      <c r="O396" s="36" t="str">
        <f>19&amp;LEFT(NICAP[[#This Row],[Date]],2)</f>
        <v>1947</v>
      </c>
      <c r="P396" s="36" t="str">
        <f>MID(NICAP[[#This Row],[Date]],3,2)</f>
        <v>08</v>
      </c>
      <c r="Q396" s="36" t="str">
        <f>RIGHT(NICAP[[#This Row],[Date]],2)</f>
        <v>00</v>
      </c>
      <c r="R396" s="26">
        <f>DATE(NICAP[[#This Row],[Year]],NICAP[[#This Row],[Month]],NICAP[[#This Row],[Day]])</f>
        <v>17379</v>
      </c>
      <c r="S396" s="35" t="str">
        <f t="shared" si="12"/>
        <v>PA</v>
      </c>
      <c r="T396" s="24" t="str">
        <f t="shared" si="13"/>
        <v>US</v>
      </c>
    </row>
    <row r="397" spans="1:20" ht="14.25" customHeight="1" x14ac:dyDescent="0.2">
      <c r="A397" s="35">
        <v>388</v>
      </c>
      <c r="B397" s="81">
        <v>470804</v>
      </c>
      <c r="C397" s="39" t="s">
        <v>10545</v>
      </c>
      <c r="D397" s="39" t="s">
        <v>2020</v>
      </c>
      <c r="E397" s="39" t="str">
        <f>IF(AND(LEN(NICAP[[#This Row],[State or      Country]])=2,NICAP[[#This Row],[State or      Country]]&lt;&gt;"UK"),"US","Other")</f>
        <v>US</v>
      </c>
      <c r="F397" s="38">
        <v>11</v>
      </c>
      <c r="G397" s="39" t="s">
        <v>1757</v>
      </c>
      <c r="H397" s="46">
        <v>5</v>
      </c>
      <c r="I397" s="47" t="s">
        <v>4808</v>
      </c>
      <c r="J397" s="37"/>
      <c r="K397" s="37"/>
      <c r="L397" s="36" t="s">
        <v>10544</v>
      </c>
      <c r="M397" s="36" t="str">
        <f>IF(LEFT(NICAP[[#This Row],[Date]],1)=0,"Y","N")</f>
        <v>N</v>
      </c>
      <c r="N397" s="36"/>
      <c r="O397" s="36" t="str">
        <f>19&amp;LEFT(NICAP[[#This Row],[Date]],2)</f>
        <v>1947</v>
      </c>
      <c r="P397" s="36" t="str">
        <f>MID(NICAP[[#This Row],[Date]],3,2)</f>
        <v>08</v>
      </c>
      <c r="Q397" s="36" t="str">
        <f>RIGHT(NICAP[[#This Row],[Date]],2)</f>
        <v>04</v>
      </c>
      <c r="R397" s="26">
        <f>DATE(NICAP[[#This Row],[Year]],NICAP[[#This Row],[Month]],NICAP[[#This Row],[Day]])</f>
        <v>17383</v>
      </c>
      <c r="S397" s="35" t="str">
        <f t="shared" si="12"/>
        <v>AK</v>
      </c>
      <c r="T397" s="24" t="str">
        <f t="shared" si="13"/>
        <v>US</v>
      </c>
    </row>
    <row r="398" spans="1:20" ht="27" customHeight="1" x14ac:dyDescent="0.2">
      <c r="A398" s="35">
        <v>389</v>
      </c>
      <c r="B398" s="106">
        <v>470804</v>
      </c>
      <c r="C398" s="44" t="s">
        <v>10543</v>
      </c>
      <c r="D398" s="44" t="s">
        <v>1697</v>
      </c>
      <c r="E398" s="44" t="str">
        <f>IF(AND(LEN(NICAP[[#This Row],[State or      Country]])=2,NICAP[[#This Row],[State or      Country]]&lt;&gt;"UK"),"US","Other")</f>
        <v>US</v>
      </c>
      <c r="F398" s="43">
        <v>11</v>
      </c>
      <c r="G398" s="44" t="s">
        <v>1757</v>
      </c>
      <c r="H398" s="61">
        <v>5</v>
      </c>
      <c r="I398" s="62" t="s">
        <v>4808</v>
      </c>
      <c r="J398" s="41"/>
      <c r="K398" s="41"/>
      <c r="L398" s="42" t="s">
        <v>10542</v>
      </c>
      <c r="M398" s="42" t="str">
        <f>IF(LEFT(NICAP[[#This Row],[Date]],1)=0,"Y","N")</f>
        <v>N</v>
      </c>
      <c r="N398" s="42"/>
      <c r="O398" s="42" t="str">
        <f>19&amp;LEFT(NICAP[[#This Row],[Date]],2)</f>
        <v>1947</v>
      </c>
      <c r="P398" s="42" t="str">
        <f>MID(NICAP[[#This Row],[Date]],3,2)</f>
        <v>08</v>
      </c>
      <c r="Q398" s="42" t="str">
        <f>RIGHT(NICAP[[#This Row],[Date]],2)</f>
        <v>04</v>
      </c>
      <c r="R398" s="26">
        <f>DATE(NICAP[[#This Row],[Year]],NICAP[[#This Row],[Month]],NICAP[[#This Row],[Day]])</f>
        <v>17383</v>
      </c>
      <c r="S398" s="35" t="str">
        <f t="shared" si="12"/>
        <v>MA</v>
      </c>
      <c r="T398" s="24" t="str">
        <f t="shared" si="13"/>
        <v>US</v>
      </c>
    </row>
    <row r="399" spans="1:20" ht="14.25" customHeight="1" x14ac:dyDescent="0.2">
      <c r="A399" s="35">
        <v>390</v>
      </c>
      <c r="B399" s="81">
        <v>470813</v>
      </c>
      <c r="C399" s="39" t="s">
        <v>10527</v>
      </c>
      <c r="D399" s="39" t="s">
        <v>1731</v>
      </c>
      <c r="E399" s="39" t="str">
        <f>IF(AND(LEN(NICAP[[#This Row],[State or      Country]])=2,NICAP[[#This Row],[State or      Country]]&lt;&gt;"UK"),"US","Other")</f>
        <v>US</v>
      </c>
      <c r="F399" s="38">
        <v>1</v>
      </c>
      <c r="G399" s="39" t="s">
        <v>6678</v>
      </c>
      <c r="H399" s="70">
        <v>5</v>
      </c>
      <c r="I399" s="47" t="s">
        <v>4808</v>
      </c>
      <c r="J399" s="41"/>
      <c r="K399" s="41"/>
      <c r="L399" s="36" t="s">
        <v>10541</v>
      </c>
      <c r="M399" s="36" t="str">
        <f>IF(LEFT(NICAP[[#This Row],[Date]],1)=0,"Y","N")</f>
        <v>N</v>
      </c>
      <c r="N399" s="36"/>
      <c r="O399" s="36" t="str">
        <f>19&amp;LEFT(NICAP[[#This Row],[Date]],2)</f>
        <v>1947</v>
      </c>
      <c r="P399" s="36" t="str">
        <f>MID(NICAP[[#This Row],[Date]],3,2)</f>
        <v>08</v>
      </c>
      <c r="Q399" s="36" t="str">
        <f>RIGHT(NICAP[[#This Row],[Date]],2)</f>
        <v>13</v>
      </c>
      <c r="R399" s="26">
        <f>DATE(NICAP[[#This Row],[Year]],NICAP[[#This Row],[Month]],NICAP[[#This Row],[Day]])</f>
        <v>17392</v>
      </c>
      <c r="S399" s="35" t="str">
        <f t="shared" si="12"/>
        <v>ID</v>
      </c>
      <c r="T399" s="24" t="str">
        <f t="shared" si="13"/>
        <v>US</v>
      </c>
    </row>
    <row r="400" spans="1:20" ht="14.25" customHeight="1" x14ac:dyDescent="0.2">
      <c r="A400" s="35">
        <v>391</v>
      </c>
      <c r="B400" s="81">
        <v>470813</v>
      </c>
      <c r="C400" s="39" t="s">
        <v>10540</v>
      </c>
      <c r="D400" s="39" t="s">
        <v>1731</v>
      </c>
      <c r="E400" s="39" t="str">
        <f>IF(AND(LEN(NICAP[[#This Row],[State or      Country]])=2,NICAP[[#This Row],[State or      Country]]&lt;&gt;"UK"),"US","Other")</f>
        <v>US</v>
      </c>
      <c r="F400" s="38">
        <v>2</v>
      </c>
      <c r="G400" s="71" t="s">
        <v>1986</v>
      </c>
      <c r="H400" s="46">
        <v>5</v>
      </c>
      <c r="I400" s="47" t="s">
        <v>4808</v>
      </c>
      <c r="J400" s="37"/>
      <c r="K400" s="37"/>
      <c r="L400" s="36" t="s">
        <v>10539</v>
      </c>
      <c r="M400" s="36" t="str">
        <f>IF(LEFT(NICAP[[#This Row],[Date]],1)=0,"Y","N")</f>
        <v>N</v>
      </c>
      <c r="N400" s="36"/>
      <c r="O400" s="36" t="str">
        <f>19&amp;LEFT(NICAP[[#This Row],[Date]],2)</f>
        <v>1947</v>
      </c>
      <c r="P400" s="36" t="str">
        <f>MID(NICAP[[#This Row],[Date]],3,2)</f>
        <v>08</v>
      </c>
      <c r="Q400" s="36" t="str">
        <f>RIGHT(NICAP[[#This Row],[Date]],2)</f>
        <v>13</v>
      </c>
      <c r="R400" s="26">
        <f>DATE(NICAP[[#This Row],[Year]],NICAP[[#This Row],[Month]],NICAP[[#This Row],[Day]])</f>
        <v>17392</v>
      </c>
      <c r="S400" s="35" t="str">
        <f t="shared" si="12"/>
        <v>ID</v>
      </c>
      <c r="T400" s="24" t="str">
        <f t="shared" si="13"/>
        <v>US</v>
      </c>
    </row>
    <row r="401" spans="1:20" ht="12.75" customHeight="1" x14ac:dyDescent="0.2">
      <c r="A401" s="35">
        <v>392</v>
      </c>
      <c r="B401" s="64">
        <v>470814</v>
      </c>
      <c r="C401" s="39" t="s">
        <v>10515</v>
      </c>
      <c r="D401" s="39" t="s">
        <v>1702</v>
      </c>
      <c r="E401" s="39" t="str">
        <f>IF(AND(LEN(NICAP[[#This Row],[State or      Country]])=2,NICAP[[#This Row],[State or      Country]]&lt;&gt;"UK"),"US","Other")</f>
        <v>Other</v>
      </c>
      <c r="F401" s="38">
        <v>11</v>
      </c>
      <c r="G401" s="37"/>
      <c r="H401" s="37"/>
      <c r="I401" s="47" t="s">
        <v>4808</v>
      </c>
      <c r="J401" s="37"/>
      <c r="K401" s="37"/>
      <c r="L401" s="36" t="s">
        <v>10538</v>
      </c>
      <c r="M401" s="36" t="str">
        <f>IF(LEFT(NICAP[[#This Row],[Date]],1)=0,"Y","N")</f>
        <v>N</v>
      </c>
      <c r="N401" s="36"/>
      <c r="O401" s="36" t="str">
        <f>19&amp;LEFT(NICAP[[#This Row],[Date]],2)</f>
        <v>1947</v>
      </c>
      <c r="P401" s="36" t="str">
        <f>MID(NICAP[[#This Row],[Date]],3,2)</f>
        <v>08</v>
      </c>
      <c r="Q401" s="36" t="str">
        <f>RIGHT(NICAP[[#This Row],[Date]],2)</f>
        <v>14</v>
      </c>
      <c r="R401" s="26">
        <f>DATE(NICAP[[#This Row],[Year]],NICAP[[#This Row],[Month]],NICAP[[#This Row],[Day]])</f>
        <v>17393</v>
      </c>
      <c r="S401" s="35" t="str">
        <f t="shared" si="12"/>
        <v/>
      </c>
      <c r="T401" s="24" t="str">
        <f t="shared" si="13"/>
        <v>CAN</v>
      </c>
    </row>
    <row r="402" spans="1:20" ht="14.25" customHeight="1" x14ac:dyDescent="0.2">
      <c r="A402" s="35">
        <v>393</v>
      </c>
      <c r="B402" s="81">
        <v>470814</v>
      </c>
      <c r="C402" s="39" t="s">
        <v>10537</v>
      </c>
      <c r="D402" s="39" t="s">
        <v>1810</v>
      </c>
      <c r="E402" s="39" t="str">
        <f>IF(AND(LEN(NICAP[[#This Row],[State or      Country]])=2,NICAP[[#This Row],[State or      Country]]&lt;&gt;"UK"),"US","Other")</f>
        <v>Other</v>
      </c>
      <c r="F402" s="38">
        <v>7</v>
      </c>
      <c r="G402" s="39" t="s">
        <v>6688</v>
      </c>
      <c r="H402" s="70">
        <v>5</v>
      </c>
      <c r="I402" s="37"/>
      <c r="J402" s="37"/>
      <c r="K402" s="37"/>
      <c r="L402" s="36" t="s">
        <v>10536</v>
      </c>
      <c r="M402" s="36" t="str">
        <f>IF(LEFT(NICAP[[#This Row],[Date]],1)=0,"Y","N")</f>
        <v>N</v>
      </c>
      <c r="N402" s="36"/>
      <c r="O402" s="36" t="str">
        <f>19&amp;LEFT(NICAP[[#This Row],[Date]],2)</f>
        <v>1947</v>
      </c>
      <c r="P402" s="36" t="str">
        <f>MID(NICAP[[#This Row],[Date]],3,2)</f>
        <v>08</v>
      </c>
      <c r="Q402" s="36" t="str">
        <f>RIGHT(NICAP[[#This Row],[Date]],2)</f>
        <v>14</v>
      </c>
      <c r="R402" s="26">
        <f>DATE(NICAP[[#This Row],[Year]],NICAP[[#This Row],[Month]],NICAP[[#This Row],[Day]])</f>
        <v>17393</v>
      </c>
      <c r="S402" s="35" t="str">
        <f t="shared" si="12"/>
        <v/>
      </c>
      <c r="T402" s="24" t="str">
        <f t="shared" si="13"/>
        <v>Italy</v>
      </c>
    </row>
    <row r="403" spans="1:20" ht="26.25" customHeight="1" x14ac:dyDescent="0.2">
      <c r="A403" s="35">
        <v>394</v>
      </c>
      <c r="B403" s="84">
        <v>470814</v>
      </c>
      <c r="C403" s="44" t="s">
        <v>10535</v>
      </c>
      <c r="D403" s="44" t="s">
        <v>1676</v>
      </c>
      <c r="E403" s="44" t="str">
        <f>IF(AND(LEN(NICAP[[#This Row],[State or      Country]])=2,NICAP[[#This Row],[State or      Country]]&lt;&gt;"UK"),"US","Other")</f>
        <v>US</v>
      </c>
      <c r="F403" s="43">
        <v>1</v>
      </c>
      <c r="G403" s="41"/>
      <c r="H403" s="41"/>
      <c r="I403" s="62" t="s">
        <v>4808</v>
      </c>
      <c r="J403" s="41"/>
      <c r="K403" s="41"/>
      <c r="L403" s="42" t="s">
        <v>10534</v>
      </c>
      <c r="M403" s="42" t="str">
        <f>IF(LEFT(NICAP[[#This Row],[Date]],1)=0,"Y","N")</f>
        <v>N</v>
      </c>
      <c r="N403" s="42"/>
      <c r="O403" s="42" t="str">
        <f>19&amp;LEFT(NICAP[[#This Row],[Date]],2)</f>
        <v>1947</v>
      </c>
      <c r="P403" s="42" t="str">
        <f>MID(NICAP[[#This Row],[Date]],3,2)</f>
        <v>08</v>
      </c>
      <c r="Q403" s="42" t="str">
        <f>RIGHT(NICAP[[#This Row],[Date]],2)</f>
        <v>14</v>
      </c>
      <c r="R403" s="26">
        <f>DATE(NICAP[[#This Row],[Year]],NICAP[[#This Row],[Month]],NICAP[[#This Row],[Day]])</f>
        <v>17393</v>
      </c>
      <c r="S403" s="35" t="str">
        <f t="shared" si="12"/>
        <v>CA</v>
      </c>
      <c r="T403" s="24" t="str">
        <f t="shared" si="13"/>
        <v>US</v>
      </c>
    </row>
    <row r="404" spans="1:20" ht="14.25" customHeight="1" x14ac:dyDescent="0.2">
      <c r="A404" s="35">
        <v>395</v>
      </c>
      <c r="B404" s="114" t="s">
        <v>10533</v>
      </c>
      <c r="C404" s="39" t="s">
        <v>9490</v>
      </c>
      <c r="D404" s="39" t="s">
        <v>1784</v>
      </c>
      <c r="E404" s="39" t="str">
        <f>IF(AND(LEN(NICAP[[#This Row],[State or      Country]])=2,NICAP[[#This Row],[State or      Country]]&lt;&gt;"UK"),"US","Other")</f>
        <v>US</v>
      </c>
      <c r="F404" s="38">
        <v>1</v>
      </c>
      <c r="G404" s="39" t="s">
        <v>6678</v>
      </c>
      <c r="H404" s="70">
        <v>5</v>
      </c>
      <c r="I404" s="47" t="s">
        <v>4808</v>
      </c>
      <c r="J404" s="37"/>
      <c r="K404" s="37"/>
      <c r="L404" s="36" t="s">
        <v>10532</v>
      </c>
      <c r="M404" s="36" t="str">
        <f>IF(LEFT(NICAP[[#This Row],[Date]],1)=0,"Y","N")</f>
        <v>N</v>
      </c>
      <c r="N404" s="36"/>
      <c r="O404" s="36" t="str">
        <f>19&amp;LEFT(NICAP[[#This Row],[Date]],2)</f>
        <v>1947</v>
      </c>
      <c r="P404" s="36" t="str">
        <f>MID(NICAP[[#This Row],[Date]],3,2)</f>
        <v>08</v>
      </c>
      <c r="Q404" s="36" t="str">
        <f>RIGHT(NICAP[[#This Row],[Date]],2)</f>
        <v>20</v>
      </c>
      <c r="R404" s="26">
        <f>DATE(NICAP[[#This Row],[Year]],NICAP[[#This Row],[Month]],NICAP[[#This Row],[Day]])</f>
        <v>17399</v>
      </c>
      <c r="S404" s="35" t="str">
        <f t="shared" si="12"/>
        <v>SD</v>
      </c>
      <c r="T404" s="24" t="str">
        <f t="shared" si="13"/>
        <v>US</v>
      </c>
    </row>
    <row r="405" spans="1:20" ht="12.75" customHeight="1" x14ac:dyDescent="0.2">
      <c r="A405" s="35">
        <v>396</v>
      </c>
      <c r="B405" s="64">
        <v>470818</v>
      </c>
      <c r="C405" s="39" t="s">
        <v>10531</v>
      </c>
      <c r="D405" s="39" t="s">
        <v>1731</v>
      </c>
      <c r="E405" s="39" t="str">
        <f>IF(AND(LEN(NICAP[[#This Row],[State or      Country]])=2,NICAP[[#This Row],[State or      Country]]&lt;&gt;"UK"),"US","Other")</f>
        <v>US</v>
      </c>
      <c r="F405" s="38">
        <v>11</v>
      </c>
      <c r="G405" s="37"/>
      <c r="H405" s="37"/>
      <c r="I405" s="47" t="s">
        <v>4808</v>
      </c>
      <c r="J405" s="37"/>
      <c r="K405" s="37"/>
      <c r="L405" s="36" t="s">
        <v>10530</v>
      </c>
      <c r="M405" s="36" t="str">
        <f>IF(LEFT(NICAP[[#This Row],[Date]],1)=0,"Y","N")</f>
        <v>N</v>
      </c>
      <c r="N405" s="36"/>
      <c r="O405" s="36" t="str">
        <f>19&amp;LEFT(NICAP[[#This Row],[Date]],2)</f>
        <v>1947</v>
      </c>
      <c r="P405" s="36" t="str">
        <f>MID(NICAP[[#This Row],[Date]],3,2)</f>
        <v>08</v>
      </c>
      <c r="Q405" s="36" t="str">
        <f>RIGHT(NICAP[[#This Row],[Date]],2)</f>
        <v>18</v>
      </c>
      <c r="R405" s="26">
        <f>DATE(NICAP[[#This Row],[Year]],NICAP[[#This Row],[Month]],NICAP[[#This Row],[Day]])</f>
        <v>17397</v>
      </c>
      <c r="S405" s="35" t="str">
        <f t="shared" si="12"/>
        <v>ID</v>
      </c>
      <c r="T405" s="24" t="str">
        <f t="shared" si="13"/>
        <v>US</v>
      </c>
    </row>
    <row r="406" spans="1:20" ht="14.25" customHeight="1" x14ac:dyDescent="0.2">
      <c r="A406" s="35">
        <v>489</v>
      </c>
      <c r="B406" s="64">
        <v>481015</v>
      </c>
      <c r="C406" s="39" t="s">
        <v>10529</v>
      </c>
      <c r="D406" s="39" t="s">
        <v>2763</v>
      </c>
      <c r="E406" s="39" t="str">
        <f>IF(AND(LEN(NICAP[[#This Row],[State or      Country]])=2,NICAP[[#This Row],[State or      Country]]&lt;&gt;"UK"),"US","Other")</f>
        <v>Other</v>
      </c>
      <c r="F406" s="79">
        <v>1</v>
      </c>
      <c r="G406" s="37"/>
      <c r="H406" s="37"/>
      <c r="I406" s="47" t="s">
        <v>4808</v>
      </c>
      <c r="J406" s="37"/>
      <c r="K406" s="37"/>
      <c r="L406" s="36" t="s">
        <v>10528</v>
      </c>
      <c r="M406" s="36" t="str">
        <f>IF(LEFT(NICAP[[#This Row],[Date]],1)=0,"Y","N")</f>
        <v>N</v>
      </c>
      <c r="N406" s="36"/>
      <c r="O406" s="36" t="str">
        <f>19&amp;LEFT(NICAP[[#This Row],[Date]],2)</f>
        <v>1948</v>
      </c>
      <c r="P406" s="36" t="str">
        <f>MID(NICAP[[#This Row],[Date]],3,2)</f>
        <v>10</v>
      </c>
      <c r="Q406" s="36" t="str">
        <f>RIGHT(NICAP[[#This Row],[Date]],2)</f>
        <v>15</v>
      </c>
      <c r="R406" s="26">
        <f>DATE(NICAP[[#This Row],[Year]],NICAP[[#This Row],[Month]],NICAP[[#This Row],[Day]])</f>
        <v>17821</v>
      </c>
      <c r="S406" s="35" t="str">
        <f t="shared" si="12"/>
        <v/>
      </c>
      <c r="T406" s="24" t="str">
        <f t="shared" si="13"/>
        <v>At Sea</v>
      </c>
    </row>
    <row r="407" spans="1:20" ht="12.75" customHeight="1" x14ac:dyDescent="0.2">
      <c r="A407" s="35">
        <v>398</v>
      </c>
      <c r="B407" s="68">
        <v>470819</v>
      </c>
      <c r="C407" s="39" t="s">
        <v>10527</v>
      </c>
      <c r="D407" s="39" t="s">
        <v>1731</v>
      </c>
      <c r="E407" s="39" t="str">
        <f>IF(AND(LEN(NICAP[[#This Row],[State or      Country]])=2,NICAP[[#This Row],[State or      Country]]&lt;&gt;"UK"),"US","Other")</f>
        <v>US</v>
      </c>
      <c r="F407" s="38">
        <v>1</v>
      </c>
      <c r="G407" s="41"/>
      <c r="H407" s="41"/>
      <c r="I407" s="47" t="s">
        <v>4808</v>
      </c>
      <c r="J407" s="41"/>
      <c r="K407" s="41"/>
      <c r="L407" s="36" t="s">
        <v>10526</v>
      </c>
      <c r="M407" s="36" t="str">
        <f>IF(LEFT(NICAP[[#This Row],[Date]],1)=0,"Y","N")</f>
        <v>N</v>
      </c>
      <c r="N407" s="36"/>
      <c r="O407" s="36" t="str">
        <f>19&amp;LEFT(NICAP[[#This Row],[Date]],2)</f>
        <v>1947</v>
      </c>
      <c r="P407" s="36" t="str">
        <f>MID(NICAP[[#This Row],[Date]],3,2)</f>
        <v>08</v>
      </c>
      <c r="Q407" s="36" t="str">
        <f>RIGHT(NICAP[[#This Row],[Date]],2)</f>
        <v>19</v>
      </c>
      <c r="R407" s="26">
        <f>DATE(NICAP[[#This Row],[Year]],NICAP[[#This Row],[Month]],NICAP[[#This Row],[Day]])</f>
        <v>17398</v>
      </c>
      <c r="S407" s="35" t="str">
        <f t="shared" si="12"/>
        <v>ID</v>
      </c>
      <c r="T407" s="24" t="str">
        <f t="shared" si="13"/>
        <v>US</v>
      </c>
    </row>
    <row r="408" spans="1:20" ht="27.75" customHeight="1" x14ac:dyDescent="0.2">
      <c r="A408" s="35">
        <v>399</v>
      </c>
      <c r="B408" s="83" t="s">
        <v>10524</v>
      </c>
      <c r="C408" s="44" t="s">
        <v>8756</v>
      </c>
      <c r="D408" s="44" t="s">
        <v>2122</v>
      </c>
      <c r="E408" s="44" t="str">
        <f>IF(AND(LEN(NICAP[[#This Row],[State or      Country]])=2,NICAP[[#This Row],[State or      Country]]&lt;&gt;"UK"),"US","Other")</f>
        <v>US</v>
      </c>
      <c r="F408" s="43">
        <v>9</v>
      </c>
      <c r="G408" s="88" t="s">
        <v>1666</v>
      </c>
      <c r="H408" s="61">
        <v>5</v>
      </c>
      <c r="I408" s="62" t="s">
        <v>4808</v>
      </c>
      <c r="J408" s="76" t="s">
        <v>1744</v>
      </c>
      <c r="K408" s="41"/>
      <c r="L408" s="59" t="s">
        <v>10525</v>
      </c>
      <c r="M408" s="59" t="str">
        <f>IF(LEFT(NICAP[[#This Row],[Date]],1)=0,"Y","N")</f>
        <v>N</v>
      </c>
      <c r="N408" s="59"/>
      <c r="O408" s="59" t="str">
        <f>19&amp;LEFT(NICAP[[#This Row],[Date]],2)</f>
        <v>1947</v>
      </c>
      <c r="P408" s="59" t="str">
        <f>MID(NICAP[[#This Row],[Date]],3,2)</f>
        <v>08</v>
      </c>
      <c r="Q408" s="59" t="str">
        <f>RIGHT(NICAP[[#This Row],[Date]],2)</f>
        <v>te</v>
      </c>
      <c r="R408" s="26" t="e">
        <f>DATE(NICAP[[#This Row],[Year]],NICAP[[#This Row],[Month]],NICAP[[#This Row],[Day]])</f>
        <v>#VALUE!</v>
      </c>
      <c r="S408" s="35" t="str">
        <f t="shared" si="12"/>
        <v>NM</v>
      </c>
      <c r="T408" s="24" t="str">
        <f t="shared" si="13"/>
        <v>US</v>
      </c>
    </row>
    <row r="409" spans="1:20" ht="27.75" customHeight="1" x14ac:dyDescent="0.2">
      <c r="A409" s="35">
        <v>400</v>
      </c>
      <c r="B409" s="83" t="s">
        <v>10524</v>
      </c>
      <c r="C409" s="44" t="s">
        <v>10523</v>
      </c>
      <c r="D409" s="44" t="s">
        <v>2122</v>
      </c>
      <c r="E409" s="44" t="str">
        <f>IF(AND(LEN(NICAP[[#This Row],[State or      Country]])=2,NICAP[[#This Row],[State or      Country]]&lt;&gt;"UK"),"US","Other")</f>
        <v>US</v>
      </c>
      <c r="F409" s="43">
        <v>2</v>
      </c>
      <c r="G409" s="41"/>
      <c r="H409" s="41"/>
      <c r="I409" s="41"/>
      <c r="J409" s="76" t="s">
        <v>1744</v>
      </c>
      <c r="K409" s="76" t="s">
        <v>10187</v>
      </c>
      <c r="L409" s="59" t="s">
        <v>10522</v>
      </c>
      <c r="M409" s="59" t="str">
        <f>IF(LEFT(NICAP[[#This Row],[Date]],1)=0,"Y","N")</f>
        <v>N</v>
      </c>
      <c r="N409" s="59"/>
      <c r="O409" s="59" t="str">
        <f>19&amp;LEFT(NICAP[[#This Row],[Date]],2)</f>
        <v>1947</v>
      </c>
      <c r="P409" s="59" t="str">
        <f>MID(NICAP[[#This Row],[Date]],3,2)</f>
        <v>08</v>
      </c>
      <c r="Q409" s="59" t="str">
        <f>RIGHT(NICAP[[#This Row],[Date]],2)</f>
        <v>te</v>
      </c>
      <c r="R409" s="26" t="e">
        <f>DATE(NICAP[[#This Row],[Year]],NICAP[[#This Row],[Month]],NICAP[[#This Row],[Day]])</f>
        <v>#VALUE!</v>
      </c>
      <c r="S409" s="35" t="str">
        <f t="shared" si="12"/>
        <v>NM</v>
      </c>
      <c r="T409" s="24" t="str">
        <f t="shared" si="13"/>
        <v>US</v>
      </c>
    </row>
    <row r="410" spans="1:20" ht="12.75" customHeight="1" x14ac:dyDescent="0.2">
      <c r="A410" s="35">
        <v>401</v>
      </c>
      <c r="B410" s="68">
        <v>470828</v>
      </c>
      <c r="C410" s="39" t="s">
        <v>8873</v>
      </c>
      <c r="D410" s="39" t="s">
        <v>1956</v>
      </c>
      <c r="E410" s="39" t="str">
        <f>IF(AND(LEN(NICAP[[#This Row],[State or      Country]])=2,NICAP[[#This Row],[State or      Country]]&lt;&gt;"UK"),"US","Other")</f>
        <v>Other</v>
      </c>
      <c r="F410" s="38">
        <v>9</v>
      </c>
      <c r="G410" s="71" t="s">
        <v>1666</v>
      </c>
      <c r="H410" s="46">
        <v>5</v>
      </c>
      <c r="I410" s="37"/>
      <c r="J410" s="37"/>
      <c r="K410" s="37"/>
      <c r="L410" s="36" t="s">
        <v>10521</v>
      </c>
      <c r="M410" s="36" t="str">
        <f>IF(LEFT(NICAP[[#This Row],[Date]],1)=0,"Y","N")</f>
        <v>N</v>
      </c>
      <c r="N410" s="36"/>
      <c r="O410" s="36" t="str">
        <f>19&amp;LEFT(NICAP[[#This Row],[Date]],2)</f>
        <v>1947</v>
      </c>
      <c r="P410" s="36" t="str">
        <f>MID(NICAP[[#This Row],[Date]],3,2)</f>
        <v>08</v>
      </c>
      <c r="Q410" s="36" t="str">
        <f>RIGHT(NICAP[[#This Row],[Date]],2)</f>
        <v>28</v>
      </c>
      <c r="R410" s="26">
        <f>DATE(NICAP[[#This Row],[Year]],NICAP[[#This Row],[Month]],NICAP[[#This Row],[Day]])</f>
        <v>17407</v>
      </c>
      <c r="S410" s="35" t="str">
        <f t="shared" si="12"/>
        <v/>
      </c>
      <c r="T410" s="24" t="str">
        <f t="shared" si="13"/>
        <v>Japan</v>
      </c>
    </row>
    <row r="411" spans="1:20" ht="12.75" customHeight="1" x14ac:dyDescent="0.2">
      <c r="A411" s="35">
        <v>402</v>
      </c>
      <c r="B411" s="64">
        <v>470903</v>
      </c>
      <c r="C411" s="39" t="s">
        <v>10520</v>
      </c>
      <c r="D411" s="39" t="s">
        <v>1826</v>
      </c>
      <c r="E411" s="39" t="str">
        <f>IF(AND(LEN(NICAP[[#This Row],[State or      Country]])=2,NICAP[[#This Row],[State or      Country]]&lt;&gt;"UK"),"US","Other")</f>
        <v>US</v>
      </c>
      <c r="F411" s="38">
        <v>1</v>
      </c>
      <c r="G411" s="37"/>
      <c r="H411" s="37"/>
      <c r="I411" s="65">
        <v>85</v>
      </c>
      <c r="J411" s="37"/>
      <c r="K411" s="37"/>
      <c r="L411" s="36" t="s">
        <v>10519</v>
      </c>
      <c r="M411" s="36" t="str">
        <f>IF(LEFT(NICAP[[#This Row],[Date]],1)=0,"Y","N")</f>
        <v>N</v>
      </c>
      <c r="N411" s="36"/>
      <c r="O411" s="36" t="str">
        <f>19&amp;LEFT(NICAP[[#This Row],[Date]],2)</f>
        <v>1947</v>
      </c>
      <c r="P411" s="36" t="str">
        <f>MID(NICAP[[#This Row],[Date]],3,2)</f>
        <v>09</v>
      </c>
      <c r="Q411" s="36" t="str">
        <f>RIGHT(NICAP[[#This Row],[Date]],2)</f>
        <v>03</v>
      </c>
      <c r="R411" s="26">
        <f>DATE(NICAP[[#This Row],[Year]],NICAP[[#This Row],[Month]],NICAP[[#This Row],[Day]])</f>
        <v>17413</v>
      </c>
      <c r="S411" s="35" t="str">
        <f t="shared" si="12"/>
        <v>OR</v>
      </c>
      <c r="T411" s="24" t="str">
        <f t="shared" si="13"/>
        <v>US</v>
      </c>
    </row>
    <row r="412" spans="1:20" ht="27" customHeight="1" x14ac:dyDescent="0.2">
      <c r="A412" s="35">
        <v>403</v>
      </c>
      <c r="B412" s="84">
        <v>470908</v>
      </c>
      <c r="C412" s="44" t="s">
        <v>10518</v>
      </c>
      <c r="D412" s="44" t="s">
        <v>3132</v>
      </c>
      <c r="E412" s="44" t="str">
        <f>IF(AND(LEN(NICAP[[#This Row],[State or      Country]])=2,NICAP[[#This Row],[State or      Country]]&lt;&gt;"UK"),"US","Other")</f>
        <v>US</v>
      </c>
      <c r="F412" s="43">
        <v>1</v>
      </c>
      <c r="G412" s="41"/>
      <c r="H412" s="41"/>
      <c r="I412" s="62" t="s">
        <v>4808</v>
      </c>
      <c r="J412" s="41"/>
      <c r="K412" s="41"/>
      <c r="L412" s="59" t="s">
        <v>10517</v>
      </c>
      <c r="M412" s="59" t="str">
        <f>IF(LEFT(NICAP[[#This Row],[Date]],1)=0,"Y","N")</f>
        <v>N</v>
      </c>
      <c r="N412" s="59"/>
      <c r="O412" s="59" t="str">
        <f>19&amp;LEFT(NICAP[[#This Row],[Date]],2)</f>
        <v>1947</v>
      </c>
      <c r="P412" s="59" t="str">
        <f>MID(NICAP[[#This Row],[Date]],3,2)</f>
        <v>09</v>
      </c>
      <c r="Q412" s="59" t="str">
        <f>RIGHT(NICAP[[#This Row],[Date]],2)</f>
        <v>08</v>
      </c>
      <c r="R412" s="26">
        <f>DATE(NICAP[[#This Row],[Year]],NICAP[[#This Row],[Month]],NICAP[[#This Row],[Day]])</f>
        <v>17418</v>
      </c>
      <c r="S412" s="35" t="str">
        <f t="shared" si="12"/>
        <v>UT</v>
      </c>
      <c r="T412" s="24" t="str">
        <f t="shared" si="13"/>
        <v>US</v>
      </c>
    </row>
    <row r="413" spans="1:20" ht="12.75" customHeight="1" x14ac:dyDescent="0.2">
      <c r="A413" s="35">
        <v>404</v>
      </c>
      <c r="B413" s="64">
        <v>470709</v>
      </c>
      <c r="C413" s="39" t="s">
        <v>7029</v>
      </c>
      <c r="D413" s="39" t="s">
        <v>1731</v>
      </c>
      <c r="E413" s="39" t="str">
        <f>IF(AND(LEN(NICAP[[#This Row],[State or      Country]])=2,NICAP[[#This Row],[State or      Country]]&lt;&gt;"UK"),"US","Other")</f>
        <v>US</v>
      </c>
      <c r="F413" s="38">
        <v>1</v>
      </c>
      <c r="G413" s="37"/>
      <c r="H413" s="37"/>
      <c r="I413" s="47" t="s">
        <v>4808</v>
      </c>
      <c r="J413" s="37"/>
      <c r="K413" s="37"/>
      <c r="L413" s="36" t="s">
        <v>10516</v>
      </c>
      <c r="M413" s="36" t="str">
        <f>IF(LEFT(NICAP[[#This Row],[Date]],1)=0,"Y","N")</f>
        <v>N</v>
      </c>
      <c r="N413" s="36"/>
      <c r="O413" s="36" t="str">
        <f>19&amp;LEFT(NICAP[[#This Row],[Date]],2)</f>
        <v>1947</v>
      </c>
      <c r="P413" s="36" t="str">
        <f>MID(NICAP[[#This Row],[Date]],3,2)</f>
        <v>07</v>
      </c>
      <c r="Q413" s="36" t="str">
        <f>RIGHT(NICAP[[#This Row],[Date]],2)</f>
        <v>09</v>
      </c>
      <c r="R413" s="26">
        <f>DATE(NICAP[[#This Row],[Year]],NICAP[[#This Row],[Month]],NICAP[[#This Row],[Day]])</f>
        <v>17357</v>
      </c>
      <c r="S413" s="35" t="str">
        <f t="shared" si="12"/>
        <v>ID</v>
      </c>
      <c r="T413" s="24" t="str">
        <f t="shared" si="13"/>
        <v>US</v>
      </c>
    </row>
    <row r="414" spans="1:20" ht="12.75" customHeight="1" x14ac:dyDescent="0.2">
      <c r="A414" s="35">
        <v>405</v>
      </c>
      <c r="B414" s="68">
        <v>470710</v>
      </c>
      <c r="C414" s="39" t="s">
        <v>10515</v>
      </c>
      <c r="D414" s="39" t="s">
        <v>1702</v>
      </c>
      <c r="E414" s="39" t="str">
        <f>IF(AND(LEN(NICAP[[#This Row],[State or      Country]])=2,NICAP[[#This Row],[State or      Country]]&lt;&gt;"UK"),"US","Other")</f>
        <v>Other</v>
      </c>
      <c r="F414" s="38">
        <v>1</v>
      </c>
      <c r="G414" s="41"/>
      <c r="H414" s="41"/>
      <c r="I414" s="47" t="s">
        <v>4808</v>
      </c>
      <c r="J414" s="41"/>
      <c r="K414" s="41"/>
      <c r="L414" s="36" t="s">
        <v>10514</v>
      </c>
      <c r="M414" s="36" t="str">
        <f>IF(LEFT(NICAP[[#This Row],[Date]],1)=0,"Y","N")</f>
        <v>N</v>
      </c>
      <c r="N414" s="36"/>
      <c r="O414" s="36" t="str">
        <f>19&amp;LEFT(NICAP[[#This Row],[Date]],2)</f>
        <v>1947</v>
      </c>
      <c r="P414" s="36" t="str">
        <f>MID(NICAP[[#This Row],[Date]],3,2)</f>
        <v>07</v>
      </c>
      <c r="Q414" s="36" t="str">
        <f>RIGHT(NICAP[[#This Row],[Date]],2)</f>
        <v>10</v>
      </c>
      <c r="R414" s="26">
        <f>DATE(NICAP[[#This Row],[Year]],NICAP[[#This Row],[Month]],NICAP[[#This Row],[Day]])</f>
        <v>17358</v>
      </c>
      <c r="S414" s="35" t="str">
        <f t="shared" si="12"/>
        <v/>
      </c>
      <c r="T414" s="24" t="str">
        <f t="shared" si="13"/>
        <v>CAN</v>
      </c>
    </row>
    <row r="415" spans="1:20" ht="14.25" customHeight="1" x14ac:dyDescent="0.2">
      <c r="A415" s="35">
        <v>406</v>
      </c>
      <c r="B415" s="81">
        <v>470913</v>
      </c>
      <c r="C415" s="39" t="s">
        <v>10513</v>
      </c>
      <c r="D415" s="39" t="s">
        <v>9516</v>
      </c>
      <c r="E415" s="39" t="str">
        <f>IF(AND(LEN(NICAP[[#This Row],[State or      Country]])=2,NICAP[[#This Row],[State or      Country]]&lt;&gt;"UK"),"US","Other")</f>
        <v>Other</v>
      </c>
      <c r="F415" s="38">
        <v>11</v>
      </c>
      <c r="G415" s="39" t="s">
        <v>1757</v>
      </c>
      <c r="H415" s="46">
        <v>5</v>
      </c>
      <c r="I415" s="47" t="s">
        <v>4808</v>
      </c>
      <c r="J415" s="37"/>
      <c r="K415" s="37"/>
      <c r="L415" s="36" t="s">
        <v>10512</v>
      </c>
      <c r="M415" s="36" t="str">
        <f>IF(LEFT(NICAP[[#This Row],[Date]],1)=0,"Y","N")</f>
        <v>N</v>
      </c>
      <c r="N415" s="36"/>
      <c r="O415" s="36" t="str">
        <f>19&amp;LEFT(NICAP[[#This Row],[Date]],2)</f>
        <v>1947</v>
      </c>
      <c r="P415" s="36" t="str">
        <f>MID(NICAP[[#This Row],[Date]],3,2)</f>
        <v>09</v>
      </c>
      <c r="Q415" s="36" t="str">
        <f>RIGHT(NICAP[[#This Row],[Date]],2)</f>
        <v>13</v>
      </c>
      <c r="R415" s="26">
        <f>DATE(NICAP[[#This Row],[Year]],NICAP[[#This Row],[Month]],NICAP[[#This Row],[Day]])</f>
        <v>17423</v>
      </c>
      <c r="S415" s="35" t="str">
        <f t="shared" si="12"/>
        <v/>
      </c>
      <c r="T415" s="24" t="str">
        <f t="shared" si="13"/>
        <v>in airspace</v>
      </c>
    </row>
    <row r="416" spans="1:20" ht="12.75" customHeight="1" x14ac:dyDescent="0.2">
      <c r="A416" s="35">
        <v>407</v>
      </c>
      <c r="B416" s="68">
        <v>470916</v>
      </c>
      <c r="C416" s="39" t="s">
        <v>8873</v>
      </c>
      <c r="D416" s="39" t="s">
        <v>1956</v>
      </c>
      <c r="E416" s="39" t="str">
        <f>IF(AND(LEN(NICAP[[#This Row],[State or      Country]])=2,NICAP[[#This Row],[State or      Country]]&lt;&gt;"UK"),"US","Other")</f>
        <v>Other</v>
      </c>
      <c r="F416" s="38">
        <v>9</v>
      </c>
      <c r="G416" s="71" t="s">
        <v>1666</v>
      </c>
      <c r="H416" s="46">
        <v>5</v>
      </c>
      <c r="I416" s="37"/>
      <c r="J416" s="37"/>
      <c r="K416" s="37"/>
      <c r="L416" s="36" t="s">
        <v>10511</v>
      </c>
      <c r="M416" s="36" t="str">
        <f>IF(LEFT(NICAP[[#This Row],[Date]],1)=0,"Y","N")</f>
        <v>N</v>
      </c>
      <c r="N416" s="36"/>
      <c r="O416" s="36" t="str">
        <f>19&amp;LEFT(NICAP[[#This Row],[Date]],2)</f>
        <v>1947</v>
      </c>
      <c r="P416" s="36" t="str">
        <f>MID(NICAP[[#This Row],[Date]],3,2)</f>
        <v>09</v>
      </c>
      <c r="Q416" s="36" t="str">
        <f>RIGHT(NICAP[[#This Row],[Date]],2)</f>
        <v>16</v>
      </c>
      <c r="R416" s="26">
        <f>DATE(NICAP[[#This Row],[Year]],NICAP[[#This Row],[Month]],NICAP[[#This Row],[Day]])</f>
        <v>17426</v>
      </c>
      <c r="S416" s="35" t="str">
        <f t="shared" si="12"/>
        <v/>
      </c>
      <c r="T416" s="24" t="str">
        <f t="shared" si="13"/>
        <v>Japan</v>
      </c>
    </row>
    <row r="417" spans="1:20" ht="27" customHeight="1" x14ac:dyDescent="0.2">
      <c r="A417" s="35">
        <v>408</v>
      </c>
      <c r="B417" s="84">
        <v>470917</v>
      </c>
      <c r="C417" s="44" t="s">
        <v>10510</v>
      </c>
      <c r="D417" s="44" t="s">
        <v>2020</v>
      </c>
      <c r="E417" s="44" t="str">
        <f>IF(AND(LEN(NICAP[[#This Row],[State or      Country]])=2,NICAP[[#This Row],[State or      Country]]&lt;&gt;"UK"),"US","Other")</f>
        <v>US</v>
      </c>
      <c r="F417" s="43">
        <v>1</v>
      </c>
      <c r="G417" s="41"/>
      <c r="H417" s="41"/>
      <c r="I417" s="62" t="s">
        <v>4808</v>
      </c>
      <c r="J417" s="41"/>
      <c r="K417" s="41"/>
      <c r="L417" s="42" t="s">
        <v>10509</v>
      </c>
      <c r="M417" s="42" t="str">
        <f>IF(LEFT(NICAP[[#This Row],[Date]],1)=0,"Y","N")</f>
        <v>N</v>
      </c>
      <c r="N417" s="42"/>
      <c r="O417" s="42" t="str">
        <f>19&amp;LEFT(NICAP[[#This Row],[Date]],2)</f>
        <v>1947</v>
      </c>
      <c r="P417" s="42" t="str">
        <f>MID(NICAP[[#This Row],[Date]],3,2)</f>
        <v>09</v>
      </c>
      <c r="Q417" s="42" t="str">
        <f>RIGHT(NICAP[[#This Row],[Date]],2)</f>
        <v>17</v>
      </c>
      <c r="R417" s="26">
        <f>DATE(NICAP[[#This Row],[Year]],NICAP[[#This Row],[Month]],NICAP[[#This Row],[Day]])</f>
        <v>17427</v>
      </c>
      <c r="S417" s="35" t="str">
        <f t="shared" si="12"/>
        <v>AK</v>
      </c>
      <c r="T417" s="24" t="str">
        <f t="shared" si="13"/>
        <v>US</v>
      </c>
    </row>
    <row r="418" spans="1:20" ht="12.75" customHeight="1" x14ac:dyDescent="0.2">
      <c r="A418" s="35">
        <v>409</v>
      </c>
      <c r="B418" s="68">
        <v>471001</v>
      </c>
      <c r="C418" s="39" t="s">
        <v>10508</v>
      </c>
      <c r="D418" s="39" t="s">
        <v>1739</v>
      </c>
      <c r="E418" s="39" t="str">
        <f>IF(AND(LEN(NICAP[[#This Row],[State or      Country]])=2,NICAP[[#This Row],[State or      Country]]&lt;&gt;"UK"),"US","Other")</f>
        <v>US</v>
      </c>
      <c r="F418" s="38">
        <v>1</v>
      </c>
      <c r="G418" s="37"/>
      <c r="H418" s="37"/>
      <c r="I418" s="65">
        <v>91</v>
      </c>
      <c r="J418" s="37"/>
      <c r="K418" s="37"/>
      <c r="L418" s="36" t="s">
        <v>10507</v>
      </c>
      <c r="M418" s="36" t="str">
        <f>IF(LEFT(NICAP[[#This Row],[Date]],1)=0,"Y","N")</f>
        <v>N</v>
      </c>
      <c r="N418" s="36"/>
      <c r="O418" s="36" t="str">
        <f>19&amp;LEFT(NICAP[[#This Row],[Date]],2)</f>
        <v>1947</v>
      </c>
      <c r="P418" s="36" t="str">
        <f>MID(NICAP[[#This Row],[Date]],3,2)</f>
        <v>10</v>
      </c>
      <c r="Q418" s="36" t="str">
        <f>RIGHT(NICAP[[#This Row],[Date]],2)</f>
        <v>01</v>
      </c>
      <c r="R418" s="26">
        <f>DATE(NICAP[[#This Row],[Year]],NICAP[[#This Row],[Month]],NICAP[[#This Row],[Day]])</f>
        <v>17441</v>
      </c>
      <c r="S418" s="35" t="str">
        <f t="shared" si="12"/>
        <v>WI</v>
      </c>
      <c r="T418" s="24" t="str">
        <f t="shared" si="13"/>
        <v>US</v>
      </c>
    </row>
    <row r="419" spans="1:20" ht="27" customHeight="1" x14ac:dyDescent="0.2">
      <c r="A419" s="35">
        <v>410</v>
      </c>
      <c r="B419" s="83" t="s">
        <v>10506</v>
      </c>
      <c r="C419" s="44" t="s">
        <v>2988</v>
      </c>
      <c r="D419" s="44" t="s">
        <v>1819</v>
      </c>
      <c r="E419" s="44" t="str">
        <f>IF(AND(LEN(NICAP[[#This Row],[State or      Country]])=2,NICAP[[#This Row],[State or      Country]]&lt;&gt;"UK"),"US","Other")</f>
        <v>US</v>
      </c>
      <c r="F419" s="43">
        <v>1</v>
      </c>
      <c r="G419" s="41"/>
      <c r="H419" s="41"/>
      <c r="I419" s="62" t="s">
        <v>4808</v>
      </c>
      <c r="J419" s="41"/>
      <c r="K419" s="41"/>
      <c r="L419" s="42" t="s">
        <v>10505</v>
      </c>
      <c r="M419" s="42" t="str">
        <f>IF(LEFT(NICAP[[#This Row],[Date]],1)=0,"Y","N")</f>
        <v>N</v>
      </c>
      <c r="N419" s="42"/>
      <c r="O419" s="42" t="str">
        <f>19&amp;LEFT(NICAP[[#This Row],[Date]],2)</f>
        <v>1947</v>
      </c>
      <c r="P419" s="42" t="str">
        <f>MID(NICAP[[#This Row],[Date]],3,2)</f>
        <v>10</v>
      </c>
      <c r="Q419" s="42" t="str">
        <f>RIGHT(NICAP[[#This Row],[Date]],2)</f>
        <v>09</v>
      </c>
      <c r="R419" s="26">
        <f>DATE(NICAP[[#This Row],[Year]],NICAP[[#This Row],[Month]],NICAP[[#This Row],[Day]])</f>
        <v>17449</v>
      </c>
      <c r="S419" s="35" t="str">
        <f t="shared" si="12"/>
        <v>NV</v>
      </c>
      <c r="T419" s="24" t="str">
        <f t="shared" si="13"/>
        <v>US</v>
      </c>
    </row>
    <row r="420" spans="1:20" ht="27.75" customHeight="1" x14ac:dyDescent="0.2">
      <c r="A420" s="35">
        <v>411</v>
      </c>
      <c r="B420" s="84">
        <v>471014</v>
      </c>
      <c r="C420" s="44" t="s">
        <v>10504</v>
      </c>
      <c r="D420" s="44" t="s">
        <v>1852</v>
      </c>
      <c r="E420" s="44" t="str">
        <f>IF(AND(LEN(NICAP[[#This Row],[State or      Country]])=2,NICAP[[#This Row],[State or      Country]]&lt;&gt;"UK"),"US","Other")</f>
        <v>US</v>
      </c>
      <c r="F420" s="43">
        <v>1</v>
      </c>
      <c r="G420" s="41"/>
      <c r="H420" s="41"/>
      <c r="I420" s="77">
        <v>95</v>
      </c>
      <c r="J420" s="41"/>
      <c r="K420" s="41"/>
      <c r="L420" s="42" t="s">
        <v>10503</v>
      </c>
      <c r="M420" s="42" t="str">
        <f>IF(LEFT(NICAP[[#This Row],[Date]],1)=0,"Y","N")</f>
        <v>N</v>
      </c>
      <c r="N420" s="42"/>
      <c r="O420" s="42" t="str">
        <f>19&amp;LEFT(NICAP[[#This Row],[Date]],2)</f>
        <v>1947</v>
      </c>
      <c r="P420" s="42" t="str">
        <f>MID(NICAP[[#This Row],[Date]],3,2)</f>
        <v>10</v>
      </c>
      <c r="Q420" s="42" t="str">
        <f>RIGHT(NICAP[[#This Row],[Date]],2)</f>
        <v>14</v>
      </c>
      <c r="R420" s="26">
        <f>DATE(NICAP[[#This Row],[Year]],NICAP[[#This Row],[Month]],NICAP[[#This Row],[Day]])</f>
        <v>17454</v>
      </c>
      <c r="S420" s="35" t="str">
        <f t="shared" si="12"/>
        <v>AZ</v>
      </c>
      <c r="T420" s="24" t="str">
        <f t="shared" si="13"/>
        <v>US</v>
      </c>
    </row>
    <row r="421" spans="1:20" ht="12.75" customHeight="1" x14ac:dyDescent="0.2">
      <c r="A421" s="35">
        <v>412</v>
      </c>
      <c r="B421" s="68">
        <v>471020</v>
      </c>
      <c r="C421" s="39" t="s">
        <v>10502</v>
      </c>
      <c r="D421" s="39" t="s">
        <v>1694</v>
      </c>
      <c r="E421" s="39" t="str">
        <f>IF(AND(LEN(NICAP[[#This Row],[State or      Country]])=2,NICAP[[#This Row],[State or      Country]]&lt;&gt;"UK"),"US","Other")</f>
        <v>US</v>
      </c>
      <c r="F421" s="38">
        <v>1</v>
      </c>
      <c r="G421" s="37"/>
      <c r="H421" s="37"/>
      <c r="I421" s="47" t="s">
        <v>4808</v>
      </c>
      <c r="J421" s="37"/>
      <c r="K421" s="37"/>
      <c r="L421" s="36" t="s">
        <v>10501</v>
      </c>
      <c r="M421" s="36" t="str">
        <f>IF(LEFT(NICAP[[#This Row],[Date]],1)=0,"Y","N")</f>
        <v>N</v>
      </c>
      <c r="N421" s="36"/>
      <c r="O421" s="36" t="str">
        <f>19&amp;LEFT(NICAP[[#This Row],[Date]],2)</f>
        <v>1947</v>
      </c>
      <c r="P421" s="36" t="str">
        <f>MID(NICAP[[#This Row],[Date]],3,2)</f>
        <v>10</v>
      </c>
      <c r="Q421" s="36" t="str">
        <f>RIGHT(NICAP[[#This Row],[Date]],2)</f>
        <v>20</v>
      </c>
      <c r="R421" s="26">
        <f>DATE(NICAP[[#This Row],[Year]],NICAP[[#This Row],[Month]],NICAP[[#This Row],[Day]])</f>
        <v>17460</v>
      </c>
      <c r="S421" s="35" t="str">
        <f t="shared" si="12"/>
        <v>OH</v>
      </c>
      <c r="T421" s="24" t="str">
        <f t="shared" si="13"/>
        <v>US</v>
      </c>
    </row>
    <row r="422" spans="1:20" ht="27.75" customHeight="1" x14ac:dyDescent="0.2">
      <c r="A422" s="35">
        <v>413</v>
      </c>
      <c r="B422" s="84">
        <v>471020</v>
      </c>
      <c r="C422" s="44" t="s">
        <v>8734</v>
      </c>
      <c r="D422" s="44" t="s">
        <v>1694</v>
      </c>
      <c r="E422" s="44" t="str">
        <f>IF(AND(LEN(NICAP[[#This Row],[State or      Country]])=2,NICAP[[#This Row],[State or      Country]]&lt;&gt;"UK"),"US","Other")</f>
        <v>US</v>
      </c>
      <c r="F422" s="43">
        <v>1</v>
      </c>
      <c r="G422" s="41"/>
      <c r="H422" s="41"/>
      <c r="I422" s="62" t="s">
        <v>4808</v>
      </c>
      <c r="J422" s="41"/>
      <c r="K422" s="41"/>
      <c r="L422" s="42" t="s">
        <v>10500</v>
      </c>
      <c r="M422" s="42" t="str">
        <f>IF(LEFT(NICAP[[#This Row],[Date]],1)=0,"Y","N")</f>
        <v>N</v>
      </c>
      <c r="N422" s="42"/>
      <c r="O422" s="42" t="str">
        <f>19&amp;LEFT(NICAP[[#This Row],[Date]],2)</f>
        <v>1947</v>
      </c>
      <c r="P422" s="42" t="str">
        <f>MID(NICAP[[#This Row],[Date]],3,2)</f>
        <v>10</v>
      </c>
      <c r="Q422" s="42" t="str">
        <f>RIGHT(NICAP[[#This Row],[Date]],2)</f>
        <v>20</v>
      </c>
      <c r="R422" s="26">
        <f>DATE(NICAP[[#This Row],[Year]],NICAP[[#This Row],[Month]],NICAP[[#This Row],[Day]])</f>
        <v>17460</v>
      </c>
      <c r="S422" s="35" t="str">
        <f t="shared" si="12"/>
        <v>OH</v>
      </c>
      <c r="T422" s="24" t="str">
        <f t="shared" si="13"/>
        <v>US</v>
      </c>
    </row>
    <row r="423" spans="1:20" ht="12.75" customHeight="1" x14ac:dyDescent="0.2">
      <c r="A423" s="35">
        <v>414</v>
      </c>
      <c r="B423" s="64">
        <v>471102</v>
      </c>
      <c r="C423" s="39" t="s">
        <v>2235</v>
      </c>
      <c r="D423" s="39" t="s">
        <v>1667</v>
      </c>
      <c r="E423" s="39" t="str">
        <f>IF(AND(LEN(NICAP[[#This Row],[State or      Country]])=2,NICAP[[#This Row],[State or      Country]]&lt;&gt;"UK"),"US","Other")</f>
        <v>US</v>
      </c>
      <c r="F423" s="38">
        <v>1</v>
      </c>
      <c r="G423" s="37"/>
      <c r="H423" s="37"/>
      <c r="I423" s="47" t="s">
        <v>4808</v>
      </c>
      <c r="J423" s="37"/>
      <c r="K423" s="37"/>
      <c r="L423" s="36" t="s">
        <v>10499</v>
      </c>
      <c r="M423" s="36" t="str">
        <f>IF(LEFT(NICAP[[#This Row],[Date]],1)=0,"Y","N")</f>
        <v>N</v>
      </c>
      <c r="N423" s="36"/>
      <c r="O423" s="36" t="str">
        <f>19&amp;LEFT(NICAP[[#This Row],[Date]],2)</f>
        <v>1947</v>
      </c>
      <c r="P423" s="36" t="str">
        <f>MID(NICAP[[#This Row],[Date]],3,2)</f>
        <v>11</v>
      </c>
      <c r="Q423" s="36" t="str">
        <f>RIGHT(NICAP[[#This Row],[Date]],2)</f>
        <v>02</v>
      </c>
      <c r="R423" s="26">
        <f>DATE(NICAP[[#This Row],[Year]],NICAP[[#This Row],[Month]],NICAP[[#This Row],[Day]])</f>
        <v>17473</v>
      </c>
      <c r="S423" s="35" t="str">
        <f t="shared" si="12"/>
        <v>TX</v>
      </c>
      <c r="T423" s="24" t="str">
        <f t="shared" si="13"/>
        <v>US</v>
      </c>
    </row>
    <row r="424" spans="1:20" ht="12.75" customHeight="1" x14ac:dyDescent="0.2">
      <c r="A424" s="35">
        <v>415</v>
      </c>
      <c r="B424" s="64">
        <v>471112</v>
      </c>
      <c r="C424" s="39" t="s">
        <v>10498</v>
      </c>
      <c r="D424" s="39" t="s">
        <v>1826</v>
      </c>
      <c r="E424" s="39" t="str">
        <f>IF(AND(LEN(NICAP[[#This Row],[State or      Country]])=2,NICAP[[#This Row],[State or      Country]]&lt;&gt;"UK"),"US","Other")</f>
        <v>US</v>
      </c>
      <c r="F424" s="38">
        <v>1</v>
      </c>
      <c r="G424" s="37"/>
      <c r="H424" s="37"/>
      <c r="I424" s="47" t="s">
        <v>4808</v>
      </c>
      <c r="J424" s="37"/>
      <c r="K424" s="37"/>
      <c r="L424" s="36" t="s">
        <v>10497</v>
      </c>
      <c r="M424" s="36" t="str">
        <f>IF(LEFT(NICAP[[#This Row],[Date]],1)=0,"Y","N")</f>
        <v>N</v>
      </c>
      <c r="N424" s="36"/>
      <c r="O424" s="36" t="str">
        <f>19&amp;LEFT(NICAP[[#This Row],[Date]],2)</f>
        <v>1947</v>
      </c>
      <c r="P424" s="36" t="str">
        <f>MID(NICAP[[#This Row],[Date]],3,2)</f>
        <v>11</v>
      </c>
      <c r="Q424" s="36" t="str">
        <f>RIGHT(NICAP[[#This Row],[Date]],2)</f>
        <v>12</v>
      </c>
      <c r="R424" s="26">
        <f>DATE(NICAP[[#This Row],[Year]],NICAP[[#This Row],[Month]],NICAP[[#This Row],[Day]])</f>
        <v>17483</v>
      </c>
      <c r="S424" s="35" t="str">
        <f t="shared" si="12"/>
        <v>OR</v>
      </c>
      <c r="T424" s="24" t="str">
        <f t="shared" si="13"/>
        <v>US</v>
      </c>
    </row>
    <row r="425" spans="1:20" ht="27" customHeight="1" x14ac:dyDescent="0.2">
      <c r="A425" s="35">
        <v>416</v>
      </c>
      <c r="B425" s="66">
        <v>471115</v>
      </c>
      <c r="C425" s="44" t="s">
        <v>5481</v>
      </c>
      <c r="D425" s="44" t="s">
        <v>2260</v>
      </c>
      <c r="E425" s="44" t="str">
        <f>IF(AND(LEN(NICAP[[#This Row],[State or      Country]])=2,NICAP[[#This Row],[State or      Country]]&lt;&gt;"UK"),"US","Other")</f>
        <v>US</v>
      </c>
      <c r="F425" s="43">
        <v>11</v>
      </c>
      <c r="G425" s="41"/>
      <c r="H425" s="41"/>
      <c r="I425" s="77">
        <v>2224</v>
      </c>
      <c r="J425" s="41"/>
      <c r="K425" s="41"/>
      <c r="L425" s="42" t="s">
        <v>10496</v>
      </c>
      <c r="M425" s="42" t="str">
        <f>IF(LEFT(NICAP[[#This Row],[Date]],1)=0,"Y","N")</f>
        <v>N</v>
      </c>
      <c r="N425" s="42"/>
      <c r="O425" s="42" t="str">
        <f>19&amp;LEFT(NICAP[[#This Row],[Date]],2)</f>
        <v>1947</v>
      </c>
      <c r="P425" s="42" t="str">
        <f>MID(NICAP[[#This Row],[Date]],3,2)</f>
        <v>11</v>
      </c>
      <c r="Q425" s="42" t="str">
        <f>RIGHT(NICAP[[#This Row],[Date]],2)</f>
        <v>15</v>
      </c>
      <c r="R425" s="26">
        <f>DATE(NICAP[[#This Row],[Year]],NICAP[[#This Row],[Month]],NICAP[[#This Row],[Day]])</f>
        <v>17486</v>
      </c>
      <c r="S425" s="35" t="str">
        <f t="shared" si="12"/>
        <v>KS</v>
      </c>
      <c r="T425" s="24" t="str">
        <f t="shared" si="13"/>
        <v>US</v>
      </c>
    </row>
    <row r="426" spans="1:20" ht="41.25" customHeight="1" x14ac:dyDescent="0.2">
      <c r="A426" s="35">
        <v>417</v>
      </c>
      <c r="B426" s="67">
        <v>471115</v>
      </c>
      <c r="C426" s="50" t="s">
        <v>5481</v>
      </c>
      <c r="D426" s="50" t="s">
        <v>2260</v>
      </c>
      <c r="E426" s="50" t="str">
        <f>IF(AND(LEN(NICAP[[#This Row],[State or      Country]])=2,NICAP[[#This Row],[State or      Country]]&lt;&gt;"UK"),"US","Other")</f>
        <v>US</v>
      </c>
      <c r="F426" s="49">
        <v>11</v>
      </c>
      <c r="G426" s="48"/>
      <c r="H426" s="48"/>
      <c r="I426" s="90" t="s">
        <v>4808</v>
      </c>
      <c r="J426" s="48"/>
      <c r="K426" s="48"/>
      <c r="L426" s="42" t="s">
        <v>10495</v>
      </c>
      <c r="M426" s="42" t="str">
        <f>IF(LEFT(NICAP[[#This Row],[Date]],1)=0,"Y","N")</f>
        <v>N</v>
      </c>
      <c r="N426" s="42"/>
      <c r="O426" s="42" t="str">
        <f>19&amp;LEFT(NICAP[[#This Row],[Date]],2)</f>
        <v>1947</v>
      </c>
      <c r="P426" s="42" t="str">
        <f>MID(NICAP[[#This Row],[Date]],3,2)</f>
        <v>11</v>
      </c>
      <c r="Q426" s="42" t="str">
        <f>RIGHT(NICAP[[#This Row],[Date]],2)</f>
        <v>15</v>
      </c>
      <c r="R426" s="26">
        <f>DATE(NICAP[[#This Row],[Year]],NICAP[[#This Row],[Month]],NICAP[[#This Row],[Day]])</f>
        <v>17486</v>
      </c>
      <c r="S426" s="35" t="str">
        <f t="shared" si="12"/>
        <v>KS</v>
      </c>
      <c r="T426" s="24" t="str">
        <f t="shared" si="13"/>
        <v>US</v>
      </c>
    </row>
    <row r="427" spans="1:20" ht="27.75" customHeight="1" x14ac:dyDescent="0.2">
      <c r="A427" s="35">
        <v>418</v>
      </c>
      <c r="B427" s="66">
        <v>471208</v>
      </c>
      <c r="C427" s="44" t="s">
        <v>2988</v>
      </c>
      <c r="D427" s="44" t="s">
        <v>1819</v>
      </c>
      <c r="E427" s="44" t="str">
        <f>IF(AND(LEN(NICAP[[#This Row],[State or      Country]])=2,NICAP[[#This Row],[State or      Country]]&lt;&gt;"UK"),"US","Other")</f>
        <v>US</v>
      </c>
      <c r="F427" s="43">
        <v>1</v>
      </c>
      <c r="G427" s="41"/>
      <c r="H427" s="41"/>
      <c r="I427" s="41"/>
      <c r="J427" s="41"/>
      <c r="K427" s="41"/>
      <c r="L427" s="59" t="s">
        <v>10494</v>
      </c>
      <c r="M427" s="59" t="str">
        <f>IF(LEFT(NICAP[[#This Row],[Date]],1)=0,"Y","N")</f>
        <v>N</v>
      </c>
      <c r="N427" s="59"/>
      <c r="O427" s="59" t="str">
        <f>19&amp;LEFT(NICAP[[#This Row],[Date]],2)</f>
        <v>1947</v>
      </c>
      <c r="P427" s="59" t="str">
        <f>MID(NICAP[[#This Row],[Date]],3,2)</f>
        <v>12</v>
      </c>
      <c r="Q427" s="59" t="str">
        <f>RIGHT(NICAP[[#This Row],[Date]],2)</f>
        <v>08</v>
      </c>
      <c r="R427" s="26">
        <f>DATE(NICAP[[#This Row],[Year]],NICAP[[#This Row],[Month]],NICAP[[#This Row],[Day]])</f>
        <v>17509</v>
      </c>
      <c r="S427" s="35" t="str">
        <f t="shared" si="12"/>
        <v>NV</v>
      </c>
      <c r="T427" s="24" t="str">
        <f t="shared" si="13"/>
        <v>US</v>
      </c>
    </row>
    <row r="428" spans="1:20" ht="27.75" customHeight="1" x14ac:dyDescent="0.2">
      <c r="A428" s="35">
        <v>419</v>
      </c>
      <c r="B428" s="84">
        <v>471230</v>
      </c>
      <c r="C428" s="44" t="s">
        <v>10493</v>
      </c>
      <c r="D428" s="44" t="s">
        <v>1676</v>
      </c>
      <c r="E428" s="44" t="str">
        <f>IF(AND(LEN(NICAP[[#This Row],[State or      Country]])=2,NICAP[[#This Row],[State or      Country]]&lt;&gt;"UK"),"US","Other")</f>
        <v>US</v>
      </c>
      <c r="F428" s="43">
        <v>11</v>
      </c>
      <c r="G428" s="41"/>
      <c r="H428" s="41"/>
      <c r="I428" s="62" t="s">
        <v>4808</v>
      </c>
      <c r="J428" s="41"/>
      <c r="K428" s="41"/>
      <c r="L428" s="59" t="s">
        <v>10492</v>
      </c>
      <c r="M428" s="59" t="str">
        <f>IF(LEFT(NICAP[[#This Row],[Date]],1)=0,"Y","N")</f>
        <v>N</v>
      </c>
      <c r="N428" s="59"/>
      <c r="O428" s="59" t="str">
        <f>19&amp;LEFT(NICAP[[#This Row],[Date]],2)</f>
        <v>1947</v>
      </c>
      <c r="P428" s="59" t="str">
        <f>MID(NICAP[[#This Row],[Date]],3,2)</f>
        <v>12</v>
      </c>
      <c r="Q428" s="59" t="str">
        <f>RIGHT(NICAP[[#This Row],[Date]],2)</f>
        <v>30</v>
      </c>
      <c r="R428" s="26">
        <f>DATE(NICAP[[#This Row],[Year]],NICAP[[#This Row],[Month]],NICAP[[#This Row],[Day]])</f>
        <v>17531</v>
      </c>
      <c r="S428" s="35" t="str">
        <f t="shared" si="12"/>
        <v>CA</v>
      </c>
      <c r="T428" s="24" t="str">
        <f t="shared" si="13"/>
        <v>US</v>
      </c>
    </row>
    <row r="429" spans="1:20" ht="12.75" customHeight="1" x14ac:dyDescent="0.2">
      <c r="A429" s="35">
        <v>420</v>
      </c>
      <c r="B429" s="68">
        <v>471230</v>
      </c>
      <c r="C429" s="39" t="s">
        <v>10491</v>
      </c>
      <c r="D429" s="39" t="s">
        <v>1731</v>
      </c>
      <c r="E429" s="39" t="str">
        <f>IF(AND(LEN(NICAP[[#This Row],[State or      Country]])=2,NICAP[[#This Row],[State or      Country]]&lt;&gt;"UK"),"US","Other")</f>
        <v>US</v>
      </c>
      <c r="F429" s="38">
        <v>11</v>
      </c>
      <c r="G429" s="37"/>
      <c r="H429" s="37"/>
      <c r="I429" s="47" t="s">
        <v>4808</v>
      </c>
      <c r="J429" s="37"/>
      <c r="K429" s="37"/>
      <c r="L429" s="36" t="s">
        <v>10490</v>
      </c>
      <c r="M429" s="36" t="str">
        <f>IF(LEFT(NICAP[[#This Row],[Date]],1)=0,"Y","N")</f>
        <v>N</v>
      </c>
      <c r="N429" s="36"/>
      <c r="O429" s="36" t="str">
        <f>19&amp;LEFT(NICAP[[#This Row],[Date]],2)</f>
        <v>1947</v>
      </c>
      <c r="P429" s="36" t="str">
        <f>MID(NICAP[[#This Row],[Date]],3,2)</f>
        <v>12</v>
      </c>
      <c r="Q429" s="36" t="str">
        <f>RIGHT(NICAP[[#This Row],[Date]],2)</f>
        <v>30</v>
      </c>
      <c r="R429" s="26">
        <f>DATE(NICAP[[#This Row],[Year]],NICAP[[#This Row],[Month]],NICAP[[#This Row],[Day]])</f>
        <v>17531</v>
      </c>
      <c r="S429" s="35" t="str">
        <f t="shared" si="12"/>
        <v>ID</v>
      </c>
      <c r="T429" s="24" t="str">
        <f t="shared" si="13"/>
        <v>US</v>
      </c>
    </row>
    <row r="430" spans="1:20" ht="14.25" customHeight="1" x14ac:dyDescent="0.2">
      <c r="A430" s="35">
        <v>441</v>
      </c>
      <c r="B430" s="64">
        <v>480505</v>
      </c>
      <c r="C430" s="39" t="s">
        <v>10489</v>
      </c>
      <c r="D430" s="39" t="s">
        <v>2371</v>
      </c>
      <c r="E430" s="39" t="str">
        <f>IF(AND(LEN(NICAP[[#This Row],[State or      Country]])=2,NICAP[[#This Row],[State or      Country]]&lt;&gt;"UK"),"US","Other")</f>
        <v>Other</v>
      </c>
      <c r="F430" s="38">
        <v>1</v>
      </c>
      <c r="G430" s="37"/>
      <c r="H430" s="37"/>
      <c r="I430" s="47" t="s">
        <v>4808</v>
      </c>
      <c r="J430" s="37"/>
      <c r="K430" s="37"/>
      <c r="L430" s="36" t="s">
        <v>10488</v>
      </c>
      <c r="M430" s="36" t="str">
        <f>IF(LEFT(NICAP[[#This Row],[Date]],1)=0,"Y","N")</f>
        <v>N</v>
      </c>
      <c r="N430" s="36"/>
      <c r="O430" s="36" t="str">
        <f>19&amp;LEFT(NICAP[[#This Row],[Date]],2)</f>
        <v>1948</v>
      </c>
      <c r="P430" s="36" t="str">
        <f>MID(NICAP[[#This Row],[Date]],3,2)</f>
        <v>05</v>
      </c>
      <c r="Q430" s="36" t="str">
        <f>RIGHT(NICAP[[#This Row],[Date]],2)</f>
        <v>05</v>
      </c>
      <c r="R430" s="26">
        <f>DATE(NICAP[[#This Row],[Year]],NICAP[[#This Row],[Month]],NICAP[[#This Row],[Day]])</f>
        <v>17658</v>
      </c>
      <c r="S430" s="35" t="str">
        <f t="shared" si="12"/>
        <v/>
      </c>
      <c r="T430" s="24" t="str">
        <f t="shared" si="13"/>
        <v>Turkey</v>
      </c>
    </row>
    <row r="431" spans="1:20" ht="27" customHeight="1" x14ac:dyDescent="0.2">
      <c r="A431" s="35">
        <v>480</v>
      </c>
      <c r="B431" s="56">
        <v>480922</v>
      </c>
      <c r="C431" s="39" t="s">
        <v>10487</v>
      </c>
      <c r="D431" s="39" t="s">
        <v>1689</v>
      </c>
      <c r="E431" s="39" t="str">
        <f>IF(AND(LEN(NICAP[[#This Row],[State or      Country]])=2,NICAP[[#This Row],[State or      Country]]&lt;&gt;"UK"),"US","Other")</f>
        <v>US</v>
      </c>
      <c r="F431" s="79">
        <v>11</v>
      </c>
      <c r="G431" s="39" t="s">
        <v>1757</v>
      </c>
      <c r="H431" s="46">
        <v>5</v>
      </c>
      <c r="I431" s="47" t="s">
        <v>4808</v>
      </c>
      <c r="J431" s="37"/>
      <c r="K431" s="37"/>
      <c r="L431" s="104" t="s">
        <v>10486</v>
      </c>
      <c r="M431" s="104" t="str">
        <f>IF(LEFT(NICAP[[#This Row],[Date]],1)=0,"Y","N")</f>
        <v>N</v>
      </c>
      <c r="N431" s="104"/>
      <c r="O431" s="104" t="str">
        <f>19&amp;LEFT(NICAP[[#This Row],[Date]],2)</f>
        <v>1948</v>
      </c>
      <c r="P431" s="104" t="str">
        <f>MID(NICAP[[#This Row],[Date]],3,2)</f>
        <v>09</v>
      </c>
      <c r="Q431" s="104" t="str">
        <f>RIGHT(NICAP[[#This Row],[Date]],2)</f>
        <v>22</v>
      </c>
      <c r="R431" s="26">
        <f>DATE(NICAP[[#This Row],[Year]],NICAP[[#This Row],[Month]],NICAP[[#This Row],[Day]])</f>
        <v>17798</v>
      </c>
      <c r="S431" s="35" t="str">
        <f t="shared" si="12"/>
        <v>GA</v>
      </c>
      <c r="T431" s="24" t="str">
        <f t="shared" si="13"/>
        <v>US</v>
      </c>
    </row>
    <row r="432" spans="1:20" ht="14.25" customHeight="1" x14ac:dyDescent="0.2">
      <c r="A432" s="35">
        <v>469</v>
      </c>
      <c r="B432" s="60">
        <v>480727</v>
      </c>
      <c r="C432" s="44" t="s">
        <v>2673</v>
      </c>
      <c r="D432" s="44" t="s">
        <v>2122</v>
      </c>
      <c r="E432" s="44" t="str">
        <f>IF(AND(LEN(NICAP[[#This Row],[State or      Country]])=2,NICAP[[#This Row],[State or      Country]]&lt;&gt;"UK"),"US","Other")</f>
        <v>US</v>
      </c>
      <c r="F432" s="74">
        <v>1</v>
      </c>
      <c r="G432" s="41"/>
      <c r="H432" s="41"/>
      <c r="I432" s="41"/>
      <c r="J432" s="76" t="s">
        <v>1744</v>
      </c>
      <c r="K432" s="124" t="s">
        <v>10187</v>
      </c>
      <c r="L432" s="59" t="s">
        <v>10485</v>
      </c>
      <c r="M432" s="59" t="str">
        <f>IF(LEFT(NICAP[[#This Row],[Date]],1)=0,"Y","N")</f>
        <v>N</v>
      </c>
      <c r="N432" s="59"/>
      <c r="O432" s="59" t="str">
        <f>19&amp;LEFT(NICAP[[#This Row],[Date]],2)</f>
        <v>1948</v>
      </c>
      <c r="P432" s="59" t="str">
        <f>MID(NICAP[[#This Row],[Date]],3,2)</f>
        <v>07</v>
      </c>
      <c r="Q432" s="59" t="str">
        <f>RIGHT(NICAP[[#This Row],[Date]],2)</f>
        <v>27</v>
      </c>
      <c r="R432" s="26">
        <f>DATE(NICAP[[#This Row],[Year]],NICAP[[#This Row],[Month]],NICAP[[#This Row],[Day]])</f>
        <v>17741</v>
      </c>
      <c r="S432" s="35" t="str">
        <f t="shared" si="12"/>
        <v>NM</v>
      </c>
      <c r="T432" s="24" t="str">
        <f t="shared" si="13"/>
        <v>US</v>
      </c>
    </row>
    <row r="433" spans="1:20" ht="14.25" customHeight="1" x14ac:dyDescent="0.2">
      <c r="A433" s="35">
        <v>513</v>
      </c>
      <c r="B433" s="81">
        <v>481205</v>
      </c>
      <c r="C433" s="39" t="s">
        <v>2673</v>
      </c>
      <c r="D433" s="39" t="s">
        <v>2122</v>
      </c>
      <c r="E433" s="39" t="str">
        <f>IF(AND(LEN(NICAP[[#This Row],[State or      Country]])=2,NICAP[[#This Row],[State or      Country]]&lt;&gt;"UK"),"US","Other")</f>
        <v>US</v>
      </c>
      <c r="F433" s="79">
        <v>11</v>
      </c>
      <c r="G433" s="47" t="s">
        <v>1757</v>
      </c>
      <c r="H433" s="46">
        <v>5</v>
      </c>
      <c r="I433" s="47" t="s">
        <v>4808</v>
      </c>
      <c r="J433" s="54" t="s">
        <v>1744</v>
      </c>
      <c r="K433" s="126" t="s">
        <v>10187</v>
      </c>
      <c r="L433" s="36" t="s">
        <v>10484</v>
      </c>
      <c r="M433" s="36" t="str">
        <f>IF(LEFT(NICAP[[#This Row],[Date]],1)=0,"Y","N")</f>
        <v>N</v>
      </c>
      <c r="N433" s="36"/>
      <c r="O433" s="36" t="str">
        <f>19&amp;LEFT(NICAP[[#This Row],[Date]],2)</f>
        <v>1948</v>
      </c>
      <c r="P433" s="36" t="str">
        <f>MID(NICAP[[#This Row],[Date]],3,2)</f>
        <v>12</v>
      </c>
      <c r="Q433" s="36" t="str">
        <f>RIGHT(NICAP[[#This Row],[Date]],2)</f>
        <v>05</v>
      </c>
      <c r="R433" s="26">
        <f>DATE(NICAP[[#This Row],[Year]],NICAP[[#This Row],[Month]],NICAP[[#This Row],[Day]])</f>
        <v>17872</v>
      </c>
      <c r="S433" s="35" t="str">
        <f t="shared" si="12"/>
        <v>NM</v>
      </c>
      <c r="T433" s="24" t="str">
        <f t="shared" si="13"/>
        <v>US</v>
      </c>
    </row>
    <row r="434" spans="1:20" ht="12.75" customHeight="1" x14ac:dyDescent="0.2">
      <c r="A434" s="35">
        <v>514</v>
      </c>
      <c r="B434" s="84">
        <v>481206</v>
      </c>
      <c r="C434" s="44" t="s">
        <v>2673</v>
      </c>
      <c r="D434" s="44" t="s">
        <v>2122</v>
      </c>
      <c r="E434" s="44" t="str">
        <f>IF(AND(LEN(NICAP[[#This Row],[State or      Country]])=2,NICAP[[#This Row],[State or      Country]]&lt;&gt;"UK"),"US","Other")</f>
        <v>US</v>
      </c>
      <c r="F434" s="74">
        <v>1</v>
      </c>
      <c r="G434" s="41"/>
      <c r="H434" s="41"/>
      <c r="I434" s="62" t="s">
        <v>4808</v>
      </c>
      <c r="J434" s="76" t="s">
        <v>1744</v>
      </c>
      <c r="K434" s="124" t="s">
        <v>10187</v>
      </c>
      <c r="L434" s="59" t="s">
        <v>10483</v>
      </c>
      <c r="M434" s="59" t="str">
        <f>IF(LEFT(NICAP[[#This Row],[Date]],1)=0,"Y","N")</f>
        <v>N</v>
      </c>
      <c r="N434" s="59"/>
      <c r="O434" s="59" t="str">
        <f>19&amp;LEFT(NICAP[[#This Row],[Date]],2)</f>
        <v>1948</v>
      </c>
      <c r="P434" s="59" t="str">
        <f>MID(NICAP[[#This Row],[Date]],3,2)</f>
        <v>12</v>
      </c>
      <c r="Q434" s="59" t="str">
        <f>RIGHT(NICAP[[#This Row],[Date]],2)</f>
        <v>06</v>
      </c>
      <c r="R434" s="26">
        <f>DATE(NICAP[[#This Row],[Year]],NICAP[[#This Row],[Month]],NICAP[[#This Row],[Day]])</f>
        <v>17873</v>
      </c>
      <c r="S434" s="35" t="str">
        <f t="shared" si="12"/>
        <v>NM</v>
      </c>
      <c r="T434" s="24" t="str">
        <f t="shared" si="13"/>
        <v>US</v>
      </c>
    </row>
    <row r="435" spans="1:20" ht="14.25" customHeight="1" x14ac:dyDescent="0.2">
      <c r="A435" s="35">
        <v>435</v>
      </c>
      <c r="B435" s="64">
        <v>480411</v>
      </c>
      <c r="C435" s="39" t="s">
        <v>2579</v>
      </c>
      <c r="D435" s="39" t="s">
        <v>1670</v>
      </c>
      <c r="E435" s="39" t="str">
        <f>IF(AND(LEN(NICAP[[#This Row],[State or      Country]])=2,NICAP[[#This Row],[State or      Country]]&lt;&gt;"UK"),"US","Other")</f>
        <v>US</v>
      </c>
      <c r="F435" s="38">
        <v>1</v>
      </c>
      <c r="G435" s="37"/>
      <c r="H435" s="37"/>
      <c r="I435" s="47" t="s">
        <v>4808</v>
      </c>
      <c r="J435" s="37"/>
      <c r="K435" s="37"/>
      <c r="L435" s="36" t="s">
        <v>10482</v>
      </c>
      <c r="M435" s="36" t="str">
        <f>IF(LEFT(NICAP[[#This Row],[Date]],1)=0,"Y","N")</f>
        <v>N</v>
      </c>
      <c r="N435" s="36"/>
      <c r="O435" s="36" t="str">
        <f>19&amp;LEFT(NICAP[[#This Row],[Date]],2)</f>
        <v>1948</v>
      </c>
      <c r="P435" s="36" t="str">
        <f>MID(NICAP[[#This Row],[Date]],3,2)</f>
        <v>04</v>
      </c>
      <c r="Q435" s="36" t="str">
        <f>RIGHT(NICAP[[#This Row],[Date]],2)</f>
        <v>11</v>
      </c>
      <c r="R435" s="26">
        <f>DATE(NICAP[[#This Row],[Year]],NICAP[[#This Row],[Month]],NICAP[[#This Row],[Day]])</f>
        <v>17634</v>
      </c>
      <c r="S435" s="35" t="str">
        <f t="shared" si="12"/>
        <v>IL</v>
      </c>
      <c r="T435" s="24" t="str">
        <f t="shared" si="13"/>
        <v>US</v>
      </c>
    </row>
    <row r="436" spans="1:20" ht="12.75" customHeight="1" x14ac:dyDescent="0.2">
      <c r="A436" s="35">
        <v>464</v>
      </c>
      <c r="B436" s="55">
        <v>480724</v>
      </c>
      <c r="C436" s="39" t="s">
        <v>2209</v>
      </c>
      <c r="D436" s="39" t="s">
        <v>1686</v>
      </c>
      <c r="E436" s="39" t="str">
        <f>IF(AND(LEN(NICAP[[#This Row],[State or      Country]])=2,NICAP[[#This Row],[State or      Country]]&lt;&gt;"UK"),"US","Other")</f>
        <v>US</v>
      </c>
      <c r="F436" s="79">
        <v>1</v>
      </c>
      <c r="G436" s="37"/>
      <c r="H436" s="37"/>
      <c r="I436" s="47" t="s">
        <v>4808</v>
      </c>
      <c r="J436" s="37"/>
      <c r="K436" s="37"/>
      <c r="L436" s="36" t="s">
        <v>10481</v>
      </c>
      <c r="M436" s="36" t="str">
        <f>IF(LEFT(NICAP[[#This Row],[Date]],1)=0,"Y","N")</f>
        <v>N</v>
      </c>
      <c r="N436" s="36"/>
      <c r="O436" s="36" t="str">
        <f>19&amp;LEFT(NICAP[[#This Row],[Date]],2)</f>
        <v>1948</v>
      </c>
      <c r="P436" s="36" t="str">
        <f>MID(NICAP[[#This Row],[Date]],3,2)</f>
        <v>07</v>
      </c>
      <c r="Q436" s="36" t="str">
        <f>RIGHT(NICAP[[#This Row],[Date]],2)</f>
        <v>24</v>
      </c>
      <c r="R436" s="26">
        <f>DATE(NICAP[[#This Row],[Year]],NICAP[[#This Row],[Month]],NICAP[[#This Row],[Day]])</f>
        <v>17738</v>
      </c>
      <c r="S436" s="35" t="str">
        <f t="shared" si="12"/>
        <v>PA</v>
      </c>
      <c r="T436" s="24" t="str">
        <f t="shared" si="13"/>
        <v>US</v>
      </c>
    </row>
    <row r="437" spans="1:20" ht="12.75" customHeight="1" x14ac:dyDescent="0.2">
      <c r="A437" s="35">
        <v>439</v>
      </c>
      <c r="B437" s="81">
        <v>480430</v>
      </c>
      <c r="C437" s="39" t="s">
        <v>10480</v>
      </c>
      <c r="D437" s="39" t="s">
        <v>1715</v>
      </c>
      <c r="E437" s="39" t="str">
        <f>IF(AND(LEN(NICAP[[#This Row],[State or      Country]])=2,NICAP[[#This Row],[State or      Country]]&lt;&gt;"UK"),"US","Other")</f>
        <v>US</v>
      </c>
      <c r="F437" s="38">
        <v>11</v>
      </c>
      <c r="G437" s="39" t="s">
        <v>1757</v>
      </c>
      <c r="H437" s="46">
        <v>5</v>
      </c>
      <c r="I437" s="47" t="s">
        <v>4808</v>
      </c>
      <c r="J437" s="37"/>
      <c r="K437" s="37"/>
      <c r="L437" s="36" t="s">
        <v>10479</v>
      </c>
      <c r="M437" s="36" t="str">
        <f>IF(LEFT(NICAP[[#This Row],[Date]],1)=0,"Y","N")</f>
        <v>N</v>
      </c>
      <c r="N437" s="36"/>
      <c r="O437" s="36" t="str">
        <f>19&amp;LEFT(NICAP[[#This Row],[Date]],2)</f>
        <v>1948</v>
      </c>
      <c r="P437" s="36" t="str">
        <f>MID(NICAP[[#This Row],[Date]],3,2)</f>
        <v>04</v>
      </c>
      <c r="Q437" s="36" t="str">
        <f>RIGHT(NICAP[[#This Row],[Date]],2)</f>
        <v>30</v>
      </c>
      <c r="R437" s="26">
        <f>DATE(NICAP[[#This Row],[Year]],NICAP[[#This Row],[Month]],NICAP[[#This Row],[Day]])</f>
        <v>17653</v>
      </c>
      <c r="S437" s="35" t="str">
        <f t="shared" si="12"/>
        <v>MD</v>
      </c>
      <c r="T437" s="24" t="str">
        <f t="shared" si="13"/>
        <v>US</v>
      </c>
    </row>
    <row r="438" spans="1:20" ht="12.75" customHeight="1" x14ac:dyDescent="0.2">
      <c r="A438" s="35">
        <v>461</v>
      </c>
      <c r="B438" s="60">
        <v>480720</v>
      </c>
      <c r="C438" s="44" t="s">
        <v>10478</v>
      </c>
      <c r="D438" s="44" t="s">
        <v>4421</v>
      </c>
      <c r="E438" s="44" t="str">
        <f>IF(AND(LEN(NICAP[[#This Row],[State or      Country]])=2,NICAP[[#This Row],[State or      Country]]&lt;&gt;"UK"),"US","Other")</f>
        <v>Other</v>
      </c>
      <c r="F438" s="74">
        <v>1</v>
      </c>
      <c r="G438" s="41"/>
      <c r="H438" s="41"/>
      <c r="I438" s="41"/>
      <c r="J438" s="41"/>
      <c r="K438" s="41"/>
      <c r="L438" s="42" t="s">
        <v>10477</v>
      </c>
      <c r="M438" s="42" t="str">
        <f>IF(LEFT(NICAP[[#This Row],[Date]],1)=0,"Y","N")</f>
        <v>N</v>
      </c>
      <c r="N438" s="42"/>
      <c r="O438" s="42" t="str">
        <f>19&amp;LEFT(NICAP[[#This Row],[Date]],2)</f>
        <v>1948</v>
      </c>
      <c r="P438" s="42" t="str">
        <f>MID(NICAP[[#This Row],[Date]],3,2)</f>
        <v>07</v>
      </c>
      <c r="Q438" s="42" t="str">
        <f>RIGHT(NICAP[[#This Row],[Date]],2)</f>
        <v>20</v>
      </c>
      <c r="R438" s="26">
        <f>DATE(NICAP[[#This Row],[Year]],NICAP[[#This Row],[Month]],NICAP[[#This Row],[Day]])</f>
        <v>17734</v>
      </c>
      <c r="S438" s="35" t="str">
        <f t="shared" si="12"/>
        <v/>
      </c>
      <c r="T438" s="24" t="str">
        <f t="shared" si="13"/>
        <v>Netherlands</v>
      </c>
    </row>
    <row r="439" spans="1:20" ht="27" customHeight="1" x14ac:dyDescent="0.2">
      <c r="A439" s="35">
        <v>432</v>
      </c>
      <c r="B439" s="68">
        <v>480408</v>
      </c>
      <c r="C439" s="39" t="s">
        <v>10476</v>
      </c>
      <c r="D439" s="39" t="s">
        <v>1694</v>
      </c>
      <c r="E439" s="39" t="str">
        <f>IF(AND(LEN(NICAP[[#This Row],[State or      Country]])=2,NICAP[[#This Row],[State or      Country]]&lt;&gt;"UK"),"US","Other")</f>
        <v>US</v>
      </c>
      <c r="F439" s="38">
        <v>1</v>
      </c>
      <c r="G439" s="41"/>
      <c r="H439" s="41"/>
      <c r="I439" s="47" t="s">
        <v>4808</v>
      </c>
      <c r="J439" s="41"/>
      <c r="K439" s="41"/>
      <c r="L439" s="36" t="s">
        <v>10475</v>
      </c>
      <c r="M439" s="36" t="str">
        <f>IF(LEFT(NICAP[[#This Row],[Date]],1)=0,"Y","N")</f>
        <v>N</v>
      </c>
      <c r="N439" s="36"/>
      <c r="O439" s="36" t="str">
        <f>19&amp;LEFT(NICAP[[#This Row],[Date]],2)</f>
        <v>1948</v>
      </c>
      <c r="P439" s="36" t="str">
        <f>MID(NICAP[[#This Row],[Date]],3,2)</f>
        <v>04</v>
      </c>
      <c r="Q439" s="36" t="str">
        <f>RIGHT(NICAP[[#This Row],[Date]],2)</f>
        <v>08</v>
      </c>
      <c r="R439" s="26">
        <f>DATE(NICAP[[#This Row],[Year]],NICAP[[#This Row],[Month]],NICAP[[#This Row],[Day]])</f>
        <v>17631</v>
      </c>
      <c r="S439" s="35" t="str">
        <f t="shared" si="12"/>
        <v>OH</v>
      </c>
      <c r="T439" s="24" t="str">
        <f t="shared" si="13"/>
        <v>US</v>
      </c>
    </row>
    <row r="440" spans="1:20" ht="27" customHeight="1" x14ac:dyDescent="0.2">
      <c r="A440" s="35">
        <v>449</v>
      </c>
      <c r="B440" s="64">
        <v>480620</v>
      </c>
      <c r="C440" s="39" t="s">
        <v>4633</v>
      </c>
      <c r="D440" s="39" t="s">
        <v>1670</v>
      </c>
      <c r="E440" s="39" t="str">
        <f>IF(AND(LEN(NICAP[[#This Row],[State or      Country]])=2,NICAP[[#This Row],[State or      Country]]&lt;&gt;"UK"),"US","Other")</f>
        <v>US</v>
      </c>
      <c r="F440" s="38">
        <v>1</v>
      </c>
      <c r="G440" s="37"/>
      <c r="H440" s="37"/>
      <c r="I440" s="47" t="s">
        <v>4808</v>
      </c>
      <c r="J440" s="37"/>
      <c r="K440" s="37"/>
      <c r="L440" s="36" t="s">
        <v>8740</v>
      </c>
      <c r="M440" s="36" t="str">
        <f>IF(LEFT(NICAP[[#This Row],[Date]],1)=0,"Y","N")</f>
        <v>N</v>
      </c>
      <c r="N440" s="36"/>
      <c r="O440" s="36" t="str">
        <f>19&amp;LEFT(NICAP[[#This Row],[Date]],2)</f>
        <v>1948</v>
      </c>
      <c r="P440" s="36" t="str">
        <f>MID(NICAP[[#This Row],[Date]],3,2)</f>
        <v>06</v>
      </c>
      <c r="Q440" s="36" t="str">
        <f>RIGHT(NICAP[[#This Row],[Date]],2)</f>
        <v>20</v>
      </c>
      <c r="R440" s="26">
        <f>DATE(NICAP[[#This Row],[Year]],NICAP[[#This Row],[Month]],NICAP[[#This Row],[Day]])</f>
        <v>17704</v>
      </c>
      <c r="S440" s="35" t="str">
        <f t="shared" si="12"/>
        <v>IL</v>
      </c>
      <c r="T440" s="24" t="str">
        <f t="shared" si="13"/>
        <v>US</v>
      </c>
    </row>
    <row r="441" spans="1:20" ht="12.75" customHeight="1" x14ac:dyDescent="0.2">
      <c r="A441" s="35">
        <v>487</v>
      </c>
      <c r="B441" s="67">
        <v>481014</v>
      </c>
      <c r="C441" s="39" t="s">
        <v>10474</v>
      </c>
      <c r="D441" s="50" t="s">
        <v>4848</v>
      </c>
      <c r="E441" s="50" t="str">
        <f>IF(AND(LEN(NICAP[[#This Row],[State or      Country]])=2,NICAP[[#This Row],[State or      Country]]&lt;&gt;"UK"),"US","Other")</f>
        <v>Other</v>
      </c>
      <c r="F441" s="75">
        <v>1</v>
      </c>
      <c r="G441" s="48"/>
      <c r="H441" s="48"/>
      <c r="I441" s="48"/>
      <c r="J441" s="48"/>
      <c r="K441" s="48"/>
      <c r="L441" s="36" t="s">
        <v>10473</v>
      </c>
      <c r="M441" s="36" t="str">
        <f>IF(LEFT(NICAP[[#This Row],[Date]],1)=0,"Y","N")</f>
        <v>N</v>
      </c>
      <c r="N441" s="36"/>
      <c r="O441" s="36" t="str">
        <f>19&amp;LEFT(NICAP[[#This Row],[Date]],2)</f>
        <v>1948</v>
      </c>
      <c r="P441" s="36" t="str">
        <f>MID(NICAP[[#This Row],[Date]],3,2)</f>
        <v>10</v>
      </c>
      <c r="Q441" s="36" t="str">
        <f>RIGHT(NICAP[[#This Row],[Date]],2)</f>
        <v>14</v>
      </c>
      <c r="R441" s="26">
        <f>DATE(NICAP[[#This Row],[Year]],NICAP[[#This Row],[Month]],NICAP[[#This Row],[Day]])</f>
        <v>17820</v>
      </c>
      <c r="S441" s="35" t="str">
        <f t="shared" si="12"/>
        <v/>
      </c>
      <c r="T441" s="24" t="str">
        <f t="shared" si="13"/>
        <v>various</v>
      </c>
    </row>
    <row r="442" spans="1:20" ht="12.75" customHeight="1" x14ac:dyDescent="0.2">
      <c r="A442" s="35">
        <v>463</v>
      </c>
      <c r="B442" s="58">
        <v>480724</v>
      </c>
      <c r="C442" s="44" t="s">
        <v>10472</v>
      </c>
      <c r="D442" s="44" t="s">
        <v>1847</v>
      </c>
      <c r="E442" s="44" t="str">
        <f>IF(AND(LEN(NICAP[[#This Row],[State or      Country]])=2,NICAP[[#This Row],[State or      Country]]&lt;&gt;"UK"),"US","Other")</f>
        <v>Other</v>
      </c>
      <c r="F442" s="74">
        <v>11</v>
      </c>
      <c r="G442" s="41"/>
      <c r="H442" s="41"/>
      <c r="I442" s="41"/>
      <c r="J442" s="41"/>
      <c r="K442" s="41"/>
      <c r="L442" s="42" t="s">
        <v>10471</v>
      </c>
      <c r="M442" s="42" t="str">
        <f>IF(LEFT(NICAP[[#This Row],[Date]],1)=0,"Y","N")</f>
        <v>N</v>
      </c>
      <c r="N442" s="42"/>
      <c r="O442" s="42" t="str">
        <f>19&amp;LEFT(NICAP[[#This Row],[Date]],2)</f>
        <v>1948</v>
      </c>
      <c r="P442" s="42" t="str">
        <f>MID(NICAP[[#This Row],[Date]],3,2)</f>
        <v>07</v>
      </c>
      <c r="Q442" s="42" t="str">
        <f>RIGHT(NICAP[[#This Row],[Date]],2)</f>
        <v>24</v>
      </c>
      <c r="R442" s="26">
        <f>DATE(NICAP[[#This Row],[Year]],NICAP[[#This Row],[Month]],NICAP[[#This Row],[Day]])</f>
        <v>17738</v>
      </c>
      <c r="S442" s="35" t="str">
        <f t="shared" si="12"/>
        <v/>
      </c>
      <c r="T442" s="24" t="str">
        <f t="shared" si="13"/>
        <v>Various</v>
      </c>
    </row>
    <row r="443" spans="1:20" ht="14.25" customHeight="1" x14ac:dyDescent="0.2">
      <c r="A443" s="35">
        <v>505</v>
      </c>
      <c r="B443" s="68">
        <v>481118</v>
      </c>
      <c r="C443" s="39" t="s">
        <v>10470</v>
      </c>
      <c r="D443" s="39" t="s">
        <v>1715</v>
      </c>
      <c r="E443" s="39" t="str">
        <f>IF(AND(LEN(NICAP[[#This Row],[State or      Country]])=2,NICAP[[#This Row],[State or      Country]]&lt;&gt;"UK"),"US","Other")</f>
        <v>US</v>
      </c>
      <c r="F443" s="79">
        <v>11</v>
      </c>
      <c r="G443" s="47" t="s">
        <v>1757</v>
      </c>
      <c r="H443" s="46">
        <v>5</v>
      </c>
      <c r="I443" s="47" t="s">
        <v>4808</v>
      </c>
      <c r="J443" s="37"/>
      <c r="K443" s="37"/>
      <c r="L443" s="36" t="s">
        <v>10469</v>
      </c>
      <c r="M443" s="36" t="str">
        <f>IF(LEFT(NICAP[[#This Row],[Date]],1)=0,"Y","N")</f>
        <v>N</v>
      </c>
      <c r="N443" s="36"/>
      <c r="O443" s="36" t="str">
        <f>19&amp;LEFT(NICAP[[#This Row],[Date]],2)</f>
        <v>1948</v>
      </c>
      <c r="P443" s="36" t="str">
        <f>MID(NICAP[[#This Row],[Date]],3,2)</f>
        <v>11</v>
      </c>
      <c r="Q443" s="36" t="str">
        <f>RIGHT(NICAP[[#This Row],[Date]],2)</f>
        <v>18</v>
      </c>
      <c r="R443" s="26">
        <f>DATE(NICAP[[#This Row],[Year]],NICAP[[#This Row],[Month]],NICAP[[#This Row],[Day]])</f>
        <v>17855</v>
      </c>
      <c r="S443" s="35" t="str">
        <f t="shared" si="12"/>
        <v>MD</v>
      </c>
      <c r="T443" s="24" t="str">
        <f t="shared" si="13"/>
        <v>US</v>
      </c>
    </row>
    <row r="444" spans="1:20" ht="12.75" customHeight="1" x14ac:dyDescent="0.2">
      <c r="A444" s="35">
        <v>424</v>
      </c>
      <c r="B444" s="81">
        <v>480109</v>
      </c>
      <c r="C444" s="39" t="s">
        <v>10468</v>
      </c>
      <c r="D444" s="39" t="s">
        <v>1689</v>
      </c>
      <c r="E444" s="39" t="str">
        <f>IF(AND(LEN(NICAP[[#This Row],[State or      Country]])=2,NICAP[[#This Row],[State or      Country]]&lt;&gt;"UK"),"US","Other")</f>
        <v>US</v>
      </c>
      <c r="F444" s="38">
        <v>11</v>
      </c>
      <c r="G444" s="39" t="s">
        <v>1757</v>
      </c>
      <c r="H444" s="46">
        <v>5</v>
      </c>
      <c r="I444" s="47" t="s">
        <v>4808</v>
      </c>
      <c r="J444" s="37"/>
      <c r="K444" s="37"/>
      <c r="L444" s="36" t="s">
        <v>10467</v>
      </c>
      <c r="M444" s="36" t="str">
        <f>IF(LEFT(NICAP[[#This Row],[Date]],1)=0,"Y","N")</f>
        <v>N</v>
      </c>
      <c r="N444" s="36"/>
      <c r="O444" s="36" t="str">
        <f>19&amp;LEFT(NICAP[[#This Row],[Date]],2)</f>
        <v>1948</v>
      </c>
      <c r="P444" s="36" t="str">
        <f>MID(NICAP[[#This Row],[Date]],3,2)</f>
        <v>01</v>
      </c>
      <c r="Q444" s="36" t="str">
        <f>RIGHT(NICAP[[#This Row],[Date]],2)</f>
        <v>09</v>
      </c>
      <c r="R444" s="26">
        <f>DATE(NICAP[[#This Row],[Year]],NICAP[[#This Row],[Month]],NICAP[[#This Row],[Day]])</f>
        <v>17541</v>
      </c>
      <c r="S444" s="35" t="str">
        <f t="shared" si="12"/>
        <v>GA</v>
      </c>
      <c r="T444" s="24" t="str">
        <f t="shared" si="13"/>
        <v>US</v>
      </c>
    </row>
    <row r="445" spans="1:20" ht="12.75" customHeight="1" x14ac:dyDescent="0.2">
      <c r="A445" s="35">
        <v>468</v>
      </c>
      <c r="B445" s="53">
        <v>480726</v>
      </c>
      <c r="C445" s="39" t="s">
        <v>10466</v>
      </c>
      <c r="D445" s="39" t="s">
        <v>1689</v>
      </c>
      <c r="E445" s="39" t="str">
        <f>IF(AND(LEN(NICAP[[#This Row],[State or      Country]])=2,NICAP[[#This Row],[State or      Country]]&lt;&gt;"UK"),"US","Other")</f>
        <v>US</v>
      </c>
      <c r="F445" s="79">
        <v>1</v>
      </c>
      <c r="G445" s="37"/>
      <c r="H445" s="37"/>
      <c r="I445" s="47" t="s">
        <v>4808</v>
      </c>
      <c r="J445" s="37"/>
      <c r="K445" s="37"/>
      <c r="L445" s="36" t="s">
        <v>10465</v>
      </c>
      <c r="M445" s="36" t="str">
        <f>IF(LEFT(NICAP[[#This Row],[Date]],1)=0,"Y","N")</f>
        <v>N</v>
      </c>
      <c r="N445" s="36"/>
      <c r="O445" s="36" t="str">
        <f>19&amp;LEFT(NICAP[[#This Row],[Date]],2)</f>
        <v>1948</v>
      </c>
      <c r="P445" s="36" t="str">
        <f>MID(NICAP[[#This Row],[Date]],3,2)</f>
        <v>07</v>
      </c>
      <c r="Q445" s="36" t="str">
        <f>RIGHT(NICAP[[#This Row],[Date]],2)</f>
        <v>26</v>
      </c>
      <c r="R445" s="26">
        <f>DATE(NICAP[[#This Row],[Year]],NICAP[[#This Row],[Month]],NICAP[[#This Row],[Day]])</f>
        <v>17740</v>
      </c>
      <c r="S445" s="35" t="str">
        <f t="shared" si="12"/>
        <v>GA</v>
      </c>
      <c r="T445" s="24" t="str">
        <f t="shared" si="13"/>
        <v>US</v>
      </c>
    </row>
    <row r="446" spans="1:20" ht="12.75" customHeight="1" x14ac:dyDescent="0.2">
      <c r="A446" s="35">
        <v>516</v>
      </c>
      <c r="B446" s="64">
        <v>481208</v>
      </c>
      <c r="C446" s="39" t="s">
        <v>10464</v>
      </c>
      <c r="D446" s="39" t="s">
        <v>1670</v>
      </c>
      <c r="E446" s="39" t="str">
        <f>IF(AND(LEN(NICAP[[#This Row],[State or      Country]])=2,NICAP[[#This Row],[State or      Country]]&lt;&gt;"UK"),"US","Other")</f>
        <v>US</v>
      </c>
      <c r="F446" s="79">
        <v>1</v>
      </c>
      <c r="G446" s="37"/>
      <c r="H446" s="37"/>
      <c r="I446" s="47" t="s">
        <v>4808</v>
      </c>
      <c r="J446" s="37"/>
      <c r="K446" s="37"/>
      <c r="L446" s="36" t="s">
        <v>4962</v>
      </c>
      <c r="M446" s="36" t="str">
        <f>IF(LEFT(NICAP[[#This Row],[Date]],1)=0,"Y","N")</f>
        <v>N</v>
      </c>
      <c r="N446" s="36"/>
      <c r="O446" s="36" t="str">
        <f>19&amp;LEFT(NICAP[[#This Row],[Date]],2)</f>
        <v>1948</v>
      </c>
      <c r="P446" s="36" t="str">
        <f>MID(NICAP[[#This Row],[Date]],3,2)</f>
        <v>12</v>
      </c>
      <c r="Q446" s="36" t="str">
        <f>RIGHT(NICAP[[#This Row],[Date]],2)</f>
        <v>08</v>
      </c>
      <c r="R446" s="26">
        <f>DATE(NICAP[[#This Row],[Year]],NICAP[[#This Row],[Month]],NICAP[[#This Row],[Day]])</f>
        <v>17875</v>
      </c>
      <c r="S446" s="35" t="str">
        <f t="shared" si="12"/>
        <v>IL</v>
      </c>
      <c r="T446" s="24" t="str">
        <f t="shared" si="13"/>
        <v>US</v>
      </c>
    </row>
    <row r="447" spans="1:20" ht="41.25" customHeight="1" x14ac:dyDescent="0.2">
      <c r="A447" s="35">
        <v>427</v>
      </c>
      <c r="B447" s="64">
        <v>480201</v>
      </c>
      <c r="C447" s="39" t="s">
        <v>10463</v>
      </c>
      <c r="D447" s="39" t="s">
        <v>1694</v>
      </c>
      <c r="E447" s="39" t="str">
        <f>IF(AND(LEN(NICAP[[#This Row],[State or      Country]])=2,NICAP[[#This Row],[State or      Country]]&lt;&gt;"UK"),"US","Other")</f>
        <v>US</v>
      </c>
      <c r="F447" s="38">
        <v>1</v>
      </c>
      <c r="G447" s="37"/>
      <c r="H447" s="37"/>
      <c r="I447" s="47" t="s">
        <v>4808</v>
      </c>
      <c r="J447" s="37"/>
      <c r="K447" s="37"/>
      <c r="L447" s="36" t="s">
        <v>10462</v>
      </c>
      <c r="M447" s="36" t="str">
        <f>IF(LEFT(NICAP[[#This Row],[Date]],1)=0,"Y","N")</f>
        <v>N</v>
      </c>
      <c r="N447" s="36"/>
      <c r="O447" s="36" t="str">
        <f>19&amp;LEFT(NICAP[[#This Row],[Date]],2)</f>
        <v>1948</v>
      </c>
      <c r="P447" s="36" t="str">
        <f>MID(NICAP[[#This Row],[Date]],3,2)</f>
        <v>02</v>
      </c>
      <c r="Q447" s="36" t="str">
        <f>RIGHT(NICAP[[#This Row],[Date]],2)</f>
        <v>01</v>
      </c>
      <c r="R447" s="26">
        <f>DATE(NICAP[[#This Row],[Year]],NICAP[[#This Row],[Month]],NICAP[[#This Row],[Day]])</f>
        <v>17564</v>
      </c>
      <c r="S447" s="35" t="str">
        <f t="shared" si="12"/>
        <v>OH</v>
      </c>
      <c r="T447" s="24" t="str">
        <f t="shared" si="13"/>
        <v>US</v>
      </c>
    </row>
    <row r="448" spans="1:20" ht="14.25" customHeight="1" x14ac:dyDescent="0.2">
      <c r="A448" s="35">
        <v>503</v>
      </c>
      <c r="B448" s="64">
        <v>481112</v>
      </c>
      <c r="C448" s="39" t="s">
        <v>10461</v>
      </c>
      <c r="D448" s="39" t="s">
        <v>2842</v>
      </c>
      <c r="E448" s="39" t="str">
        <f>IF(AND(LEN(NICAP[[#This Row],[State or      Country]])=2,NICAP[[#This Row],[State or      Country]]&lt;&gt;"UK"),"US","Other")</f>
        <v>Other</v>
      </c>
      <c r="F448" s="79">
        <v>1</v>
      </c>
      <c r="G448" s="37"/>
      <c r="H448" s="37"/>
      <c r="I448" s="47" t="s">
        <v>4808</v>
      </c>
      <c r="J448" s="37"/>
      <c r="K448" s="37"/>
      <c r="L448" s="36" t="s">
        <v>10460</v>
      </c>
      <c r="M448" s="36" t="str">
        <f>IF(LEFT(NICAP[[#This Row],[Date]],1)=0,"Y","N")</f>
        <v>N</v>
      </c>
      <c r="N448" s="36"/>
      <c r="O448" s="36" t="str">
        <f>19&amp;LEFT(NICAP[[#This Row],[Date]],2)</f>
        <v>1948</v>
      </c>
      <c r="P448" s="36" t="str">
        <f>MID(NICAP[[#This Row],[Date]],3,2)</f>
        <v>11</v>
      </c>
      <c r="Q448" s="36" t="str">
        <f>RIGHT(NICAP[[#This Row],[Date]],2)</f>
        <v>12</v>
      </c>
      <c r="R448" s="26">
        <f>DATE(NICAP[[#This Row],[Year]],NICAP[[#This Row],[Month]],NICAP[[#This Row],[Day]])</f>
        <v>17849</v>
      </c>
      <c r="S448" s="35" t="str">
        <f t="shared" si="12"/>
        <v/>
      </c>
      <c r="T448" s="24" t="str">
        <f t="shared" si="13"/>
        <v>Philippines</v>
      </c>
    </row>
    <row r="449" spans="1:20" ht="12.75" customHeight="1" x14ac:dyDescent="0.2">
      <c r="A449" s="35">
        <v>428</v>
      </c>
      <c r="B449" s="64">
        <v>480301</v>
      </c>
      <c r="C449" s="39" t="s">
        <v>10459</v>
      </c>
      <c r="D449" s="39" t="s">
        <v>1805</v>
      </c>
      <c r="E449" s="39" t="str">
        <f>IF(AND(LEN(NICAP[[#This Row],[State or      Country]])=2,NICAP[[#This Row],[State or      Country]]&lt;&gt;"UK"),"US","Other")</f>
        <v>Other</v>
      </c>
      <c r="F449" s="38">
        <v>1</v>
      </c>
      <c r="G449" s="37"/>
      <c r="H449" s="37"/>
      <c r="I449" s="47" t="s">
        <v>4808</v>
      </c>
      <c r="J449" s="37"/>
      <c r="K449" s="37"/>
      <c r="L449" s="36" t="s">
        <v>10458</v>
      </c>
      <c r="M449" s="36" t="str">
        <f>IF(LEFT(NICAP[[#This Row],[Date]],1)=0,"Y","N")</f>
        <v>N</v>
      </c>
      <c r="N449" s="36"/>
      <c r="O449" s="36" t="str">
        <f>19&amp;LEFT(NICAP[[#This Row],[Date]],2)</f>
        <v>1948</v>
      </c>
      <c r="P449" s="36" t="str">
        <f>MID(NICAP[[#This Row],[Date]],3,2)</f>
        <v>03</v>
      </c>
      <c r="Q449" s="36" t="str">
        <f>RIGHT(NICAP[[#This Row],[Date]],2)</f>
        <v>01</v>
      </c>
      <c r="R449" s="26">
        <f>DATE(NICAP[[#This Row],[Year]],NICAP[[#This Row],[Month]],NICAP[[#This Row],[Day]])</f>
        <v>17593</v>
      </c>
      <c r="S449" s="35" t="str">
        <f t="shared" si="12"/>
        <v/>
      </c>
      <c r="T449" s="24" t="str">
        <f t="shared" si="13"/>
        <v>Sweden</v>
      </c>
    </row>
    <row r="450" spans="1:20" ht="12.75" customHeight="1" x14ac:dyDescent="0.2">
      <c r="A450" s="35">
        <v>473</v>
      </c>
      <c r="B450" s="55">
        <v>480802</v>
      </c>
      <c r="C450" s="39" t="s">
        <v>2145</v>
      </c>
      <c r="D450" s="39" t="s">
        <v>1694</v>
      </c>
      <c r="E450" s="39" t="str">
        <f>IF(AND(LEN(NICAP[[#This Row],[State or      Country]])=2,NICAP[[#This Row],[State or      Country]]&lt;&gt;"UK"),"US","Other")</f>
        <v>US</v>
      </c>
      <c r="F450" s="79">
        <v>1</v>
      </c>
      <c r="G450" s="37"/>
      <c r="H450" s="37"/>
      <c r="I450" s="47" t="s">
        <v>4808</v>
      </c>
      <c r="J450" s="37"/>
      <c r="K450" s="37"/>
      <c r="L450" s="36" t="s">
        <v>10457</v>
      </c>
      <c r="M450" s="36" t="str">
        <f>IF(LEFT(NICAP[[#This Row],[Date]],1)=0,"Y","N")</f>
        <v>N</v>
      </c>
      <c r="N450" s="36"/>
      <c r="O450" s="36" t="str">
        <f>19&amp;LEFT(NICAP[[#This Row],[Date]],2)</f>
        <v>1948</v>
      </c>
      <c r="P450" s="36" t="str">
        <f>MID(NICAP[[#This Row],[Date]],3,2)</f>
        <v>08</v>
      </c>
      <c r="Q450" s="36" t="str">
        <f>RIGHT(NICAP[[#This Row],[Date]],2)</f>
        <v>02</v>
      </c>
      <c r="R450" s="26">
        <f>DATE(NICAP[[#This Row],[Year]],NICAP[[#This Row],[Month]],NICAP[[#This Row],[Day]])</f>
        <v>17747</v>
      </c>
      <c r="S450" s="35" t="str">
        <f t="shared" si="12"/>
        <v>OH</v>
      </c>
      <c r="T450" s="24" t="str">
        <f t="shared" si="13"/>
        <v>US</v>
      </c>
    </row>
    <row r="451" spans="1:20" ht="12.75" customHeight="1" x14ac:dyDescent="0.2">
      <c r="A451" s="35">
        <v>423</v>
      </c>
      <c r="B451" s="81">
        <v>480107</v>
      </c>
      <c r="C451" s="39" t="s">
        <v>10456</v>
      </c>
      <c r="D451" s="39" t="s">
        <v>1694</v>
      </c>
      <c r="E451" s="39" t="str">
        <f>IF(AND(LEN(NICAP[[#This Row],[State or      Country]])=2,NICAP[[#This Row],[State or      Country]]&lt;&gt;"UK"),"US","Other")</f>
        <v>US</v>
      </c>
      <c r="F451" s="38">
        <v>11</v>
      </c>
      <c r="G451" s="39" t="s">
        <v>1757</v>
      </c>
      <c r="H451" s="46">
        <v>5</v>
      </c>
      <c r="I451" s="47" t="s">
        <v>4808</v>
      </c>
      <c r="J451" s="37"/>
      <c r="K451" s="37"/>
      <c r="L451" s="36" t="s">
        <v>10455</v>
      </c>
      <c r="M451" s="36" t="str">
        <f>IF(LEFT(NICAP[[#This Row],[Date]],1)=0,"Y","N")</f>
        <v>N</v>
      </c>
      <c r="N451" s="36"/>
      <c r="O451" s="36" t="str">
        <f>19&amp;LEFT(NICAP[[#This Row],[Date]],2)</f>
        <v>1948</v>
      </c>
      <c r="P451" s="36" t="str">
        <f>MID(NICAP[[#This Row],[Date]],3,2)</f>
        <v>01</v>
      </c>
      <c r="Q451" s="36" t="str">
        <f>RIGHT(NICAP[[#This Row],[Date]],2)</f>
        <v>07</v>
      </c>
      <c r="R451" s="26">
        <f>DATE(NICAP[[#This Row],[Year]],NICAP[[#This Row],[Month]],NICAP[[#This Row],[Day]])</f>
        <v>17539</v>
      </c>
      <c r="S451" s="35" t="str">
        <f t="shared" si="12"/>
        <v>OH</v>
      </c>
      <c r="T451" s="24" t="str">
        <f t="shared" si="13"/>
        <v>US</v>
      </c>
    </row>
    <row r="452" spans="1:20" ht="12.75" customHeight="1" x14ac:dyDescent="0.2">
      <c r="A452" s="35">
        <v>491</v>
      </c>
      <c r="B452" s="64">
        <v>481017</v>
      </c>
      <c r="C452" s="39" t="s">
        <v>10454</v>
      </c>
      <c r="D452" s="39" t="s">
        <v>1676</v>
      </c>
      <c r="E452" s="39" t="str">
        <f>IF(AND(LEN(NICAP[[#This Row],[State or      Country]])=2,NICAP[[#This Row],[State or      Country]]&lt;&gt;"UK"),"US","Other")</f>
        <v>US</v>
      </c>
      <c r="F452" s="79">
        <v>1</v>
      </c>
      <c r="G452" s="37"/>
      <c r="H452" s="37"/>
      <c r="I452" s="47" t="s">
        <v>4808</v>
      </c>
      <c r="J452" s="37"/>
      <c r="K452" s="37"/>
      <c r="L452" s="36" t="s">
        <v>10453</v>
      </c>
      <c r="M452" s="36" t="str">
        <f>IF(LEFT(NICAP[[#This Row],[Date]],1)=0,"Y","N")</f>
        <v>N</v>
      </c>
      <c r="N452" s="36"/>
      <c r="O452" s="36" t="str">
        <f>19&amp;LEFT(NICAP[[#This Row],[Date]],2)</f>
        <v>1948</v>
      </c>
      <c r="P452" s="36" t="str">
        <f>MID(NICAP[[#This Row],[Date]],3,2)</f>
        <v>10</v>
      </c>
      <c r="Q452" s="36" t="str">
        <f>RIGHT(NICAP[[#This Row],[Date]],2)</f>
        <v>17</v>
      </c>
      <c r="R452" s="26">
        <f>DATE(NICAP[[#This Row],[Year]],NICAP[[#This Row],[Month]],NICAP[[#This Row],[Day]])</f>
        <v>17823</v>
      </c>
      <c r="S452" s="35" t="str">
        <f t="shared" si="12"/>
        <v>CA</v>
      </c>
      <c r="T452" s="24" t="str">
        <f t="shared" si="13"/>
        <v>US</v>
      </c>
    </row>
    <row r="453" spans="1:20" ht="27" customHeight="1" x14ac:dyDescent="0.2">
      <c r="A453" s="35">
        <v>511</v>
      </c>
      <c r="B453" s="64">
        <v>481203</v>
      </c>
      <c r="C453" s="39" t="s">
        <v>8734</v>
      </c>
      <c r="D453" s="39" t="s">
        <v>1694</v>
      </c>
      <c r="E453" s="39" t="str">
        <f>IF(AND(LEN(NICAP[[#This Row],[State or      Country]])=2,NICAP[[#This Row],[State or      Country]]&lt;&gt;"UK"),"US","Other")</f>
        <v>US</v>
      </c>
      <c r="F453" s="79">
        <v>1</v>
      </c>
      <c r="G453" s="37"/>
      <c r="H453" s="37"/>
      <c r="I453" s="47" t="s">
        <v>4808</v>
      </c>
      <c r="J453" s="37"/>
      <c r="K453" s="37"/>
      <c r="L453" s="36" t="s">
        <v>10452</v>
      </c>
      <c r="M453" s="36" t="str">
        <f>IF(LEFT(NICAP[[#This Row],[Date]],1)=0,"Y","N")</f>
        <v>N</v>
      </c>
      <c r="N453" s="36"/>
      <c r="O453" s="36" t="str">
        <f>19&amp;LEFT(NICAP[[#This Row],[Date]],2)</f>
        <v>1948</v>
      </c>
      <c r="P453" s="36" t="str">
        <f>MID(NICAP[[#This Row],[Date]],3,2)</f>
        <v>12</v>
      </c>
      <c r="Q453" s="36" t="str">
        <f>RIGHT(NICAP[[#This Row],[Date]],2)</f>
        <v>03</v>
      </c>
      <c r="R453" s="26">
        <f>DATE(NICAP[[#This Row],[Year]],NICAP[[#This Row],[Month]],NICAP[[#This Row],[Day]])</f>
        <v>17870</v>
      </c>
      <c r="S453" s="35" t="str">
        <f t="shared" si="12"/>
        <v>OH</v>
      </c>
      <c r="T453" s="24" t="str">
        <f t="shared" si="13"/>
        <v>US</v>
      </c>
    </row>
    <row r="454" spans="1:20" ht="12.75" customHeight="1" x14ac:dyDescent="0.2">
      <c r="A454" s="35">
        <v>454</v>
      </c>
      <c r="B454" s="64">
        <v>480704</v>
      </c>
      <c r="C454" s="39" t="s">
        <v>10451</v>
      </c>
      <c r="D454" s="39" t="s">
        <v>1686</v>
      </c>
      <c r="E454" s="39" t="str">
        <f>IF(AND(LEN(NICAP[[#This Row],[State or      Country]])=2,NICAP[[#This Row],[State or      Country]]&lt;&gt;"UK"),"US","Other")</f>
        <v>US</v>
      </c>
      <c r="F454" s="38">
        <v>1</v>
      </c>
      <c r="G454" s="37"/>
      <c r="H454" s="37"/>
      <c r="I454" s="47" t="s">
        <v>4808</v>
      </c>
      <c r="J454" s="37"/>
      <c r="K454" s="37"/>
      <c r="L454" s="36" t="s">
        <v>10450</v>
      </c>
      <c r="M454" s="36" t="str">
        <f>IF(LEFT(NICAP[[#This Row],[Date]],1)=0,"Y","N")</f>
        <v>N</v>
      </c>
      <c r="N454" s="36"/>
      <c r="O454" s="36" t="str">
        <f>19&amp;LEFT(NICAP[[#This Row],[Date]],2)</f>
        <v>1948</v>
      </c>
      <c r="P454" s="36" t="str">
        <f>MID(NICAP[[#This Row],[Date]],3,2)</f>
        <v>07</v>
      </c>
      <c r="Q454" s="36" t="str">
        <f>RIGHT(NICAP[[#This Row],[Date]],2)</f>
        <v>04</v>
      </c>
      <c r="R454" s="26">
        <f>DATE(NICAP[[#This Row],[Year]],NICAP[[#This Row],[Month]],NICAP[[#This Row],[Day]])</f>
        <v>17718</v>
      </c>
      <c r="S454" s="35" t="str">
        <f t="shared" si="12"/>
        <v>PA</v>
      </c>
      <c r="T454" s="24" t="str">
        <f t="shared" si="13"/>
        <v>US</v>
      </c>
    </row>
    <row r="455" spans="1:20" ht="27.75" customHeight="1" x14ac:dyDescent="0.2">
      <c r="A455" s="35">
        <v>447</v>
      </c>
      <c r="B455" s="82" t="s">
        <v>10448</v>
      </c>
      <c r="C455" s="39" t="s">
        <v>6310</v>
      </c>
      <c r="D455" s="39" t="s">
        <v>1686</v>
      </c>
      <c r="E455" s="39" t="str">
        <f>IF(AND(LEN(NICAP[[#This Row],[State or      Country]])=2,NICAP[[#This Row],[State or      Country]]&lt;&gt;"UK"),"US","Other")</f>
        <v>US</v>
      </c>
      <c r="F455" s="38">
        <v>1</v>
      </c>
      <c r="G455" s="37"/>
      <c r="H455" s="37"/>
      <c r="I455" s="37"/>
      <c r="J455" s="37"/>
      <c r="K455" s="37"/>
      <c r="L455" s="36" t="s">
        <v>10449</v>
      </c>
      <c r="M455" s="36" t="str">
        <f>IF(LEFT(NICAP[[#This Row],[Date]],1)=0,"Y","N")</f>
        <v>N</v>
      </c>
      <c r="N455" s="36"/>
      <c r="O455" s="36" t="str">
        <f>19&amp;LEFT(NICAP[[#This Row],[Date]],2)</f>
        <v>1948</v>
      </c>
      <c r="P455" s="36" t="str">
        <f>MID(NICAP[[#This Row],[Date]],3,2)</f>
        <v>Su</v>
      </c>
      <c r="Q455" s="36" t="str">
        <f>RIGHT(NICAP[[#This Row],[Date]],2)</f>
        <v>er</v>
      </c>
      <c r="R455" s="26" t="e">
        <f>DATE(NICAP[[#This Row],[Year]],NICAP[[#This Row],[Month]],NICAP[[#This Row],[Day]])</f>
        <v>#VALUE!</v>
      </c>
      <c r="S455" s="35" t="str">
        <f t="shared" si="12"/>
        <v>PA</v>
      </c>
      <c r="T455" s="24" t="str">
        <f t="shared" si="13"/>
        <v>US</v>
      </c>
    </row>
    <row r="456" spans="1:20" ht="12.75" customHeight="1" x14ac:dyDescent="0.2">
      <c r="A456" s="35">
        <v>446</v>
      </c>
      <c r="B456" s="83" t="s">
        <v>10448</v>
      </c>
      <c r="C456" s="44" t="s">
        <v>6335</v>
      </c>
      <c r="D456" s="44" t="s">
        <v>1686</v>
      </c>
      <c r="E456" s="44" t="str">
        <f>IF(AND(LEN(NICAP[[#This Row],[State or      Country]])=2,NICAP[[#This Row],[State or      Country]]&lt;&gt;"UK"),"US","Other")</f>
        <v>US</v>
      </c>
      <c r="F456" s="43">
        <v>1</v>
      </c>
      <c r="G456" s="41"/>
      <c r="H456" s="41"/>
      <c r="I456" s="41"/>
      <c r="J456" s="41"/>
      <c r="K456" s="41"/>
      <c r="L456" s="42" t="s">
        <v>10447</v>
      </c>
      <c r="M456" s="42" t="str">
        <f>IF(LEFT(NICAP[[#This Row],[Date]],1)=0,"Y","N")</f>
        <v>N</v>
      </c>
      <c r="N456" s="42"/>
      <c r="O456" s="42" t="str">
        <f>19&amp;LEFT(NICAP[[#This Row],[Date]],2)</f>
        <v>1948</v>
      </c>
      <c r="P456" s="42" t="str">
        <f>MID(NICAP[[#This Row],[Date]],3,2)</f>
        <v>Su</v>
      </c>
      <c r="Q456" s="42" t="str">
        <f>RIGHT(NICAP[[#This Row],[Date]],2)</f>
        <v>er</v>
      </c>
      <c r="R456" s="26" t="e">
        <f>DATE(NICAP[[#This Row],[Year]],NICAP[[#This Row],[Month]],NICAP[[#This Row],[Day]])</f>
        <v>#VALUE!</v>
      </c>
      <c r="S456" s="35" t="str">
        <f t="shared" si="12"/>
        <v>PA</v>
      </c>
      <c r="T456" s="24" t="str">
        <f t="shared" si="13"/>
        <v>US</v>
      </c>
    </row>
    <row r="457" spans="1:20" ht="12.75" customHeight="1" x14ac:dyDescent="0.2">
      <c r="A457" s="35">
        <v>437</v>
      </c>
      <c r="B457" s="64">
        <v>480418</v>
      </c>
      <c r="C457" s="39" t="s">
        <v>8421</v>
      </c>
      <c r="D457" s="39" t="s">
        <v>2020</v>
      </c>
      <c r="E457" s="39" t="str">
        <f>IF(AND(LEN(NICAP[[#This Row],[State or      Country]])=2,NICAP[[#This Row],[State or      Country]]&lt;&gt;"UK"),"US","Other")</f>
        <v>US</v>
      </c>
      <c r="F457" s="38">
        <v>1</v>
      </c>
      <c r="G457" s="37"/>
      <c r="H457" s="37"/>
      <c r="I457" s="47" t="s">
        <v>4808</v>
      </c>
      <c r="J457" s="37"/>
      <c r="K457" s="37"/>
      <c r="L457" s="36" t="s">
        <v>10446</v>
      </c>
      <c r="M457" s="36" t="str">
        <f>IF(LEFT(NICAP[[#This Row],[Date]],1)=0,"Y","N")</f>
        <v>N</v>
      </c>
      <c r="N457" s="36"/>
      <c r="O457" s="36" t="str">
        <f>19&amp;LEFT(NICAP[[#This Row],[Date]],2)</f>
        <v>1948</v>
      </c>
      <c r="P457" s="36" t="str">
        <f>MID(NICAP[[#This Row],[Date]],3,2)</f>
        <v>04</v>
      </c>
      <c r="Q457" s="36" t="str">
        <f>RIGHT(NICAP[[#This Row],[Date]],2)</f>
        <v>18</v>
      </c>
      <c r="R457" s="26">
        <f>DATE(NICAP[[#This Row],[Year]],NICAP[[#This Row],[Month]],NICAP[[#This Row],[Day]])</f>
        <v>17641</v>
      </c>
      <c r="S457" s="35" t="str">
        <f t="shared" si="12"/>
        <v>AK</v>
      </c>
      <c r="T457" s="24" t="str">
        <f t="shared" si="13"/>
        <v>US</v>
      </c>
    </row>
    <row r="458" spans="1:20" ht="12.75" customHeight="1" x14ac:dyDescent="0.2">
      <c r="A458" s="35">
        <v>510</v>
      </c>
      <c r="B458" s="68">
        <v>481203</v>
      </c>
      <c r="C458" s="39" t="s">
        <v>10445</v>
      </c>
      <c r="D458" s="39" t="s">
        <v>1676</v>
      </c>
      <c r="E458" s="39" t="str">
        <f>IF(AND(LEN(NICAP[[#This Row],[State or      Country]])=2,NICAP[[#This Row],[State or      Country]]&lt;&gt;"UK"),"US","Other")</f>
        <v>US</v>
      </c>
      <c r="F458" s="79">
        <v>1</v>
      </c>
      <c r="G458" s="37"/>
      <c r="H458" s="37"/>
      <c r="I458" s="65">
        <v>257</v>
      </c>
      <c r="J458" s="37"/>
      <c r="K458" s="37"/>
      <c r="L458" s="36" t="s">
        <v>10444</v>
      </c>
      <c r="M458" s="36" t="str">
        <f>IF(LEFT(NICAP[[#This Row],[Date]],1)=0,"Y","N")</f>
        <v>N</v>
      </c>
      <c r="N458" s="36"/>
      <c r="O458" s="36" t="str">
        <f>19&amp;LEFT(NICAP[[#This Row],[Date]],2)</f>
        <v>1948</v>
      </c>
      <c r="P458" s="36" t="str">
        <f>MID(NICAP[[#This Row],[Date]],3,2)</f>
        <v>12</v>
      </c>
      <c r="Q458" s="36" t="str">
        <f>RIGHT(NICAP[[#This Row],[Date]],2)</f>
        <v>03</v>
      </c>
      <c r="R458" s="26">
        <f>DATE(NICAP[[#This Row],[Year]],NICAP[[#This Row],[Month]],NICAP[[#This Row],[Day]])</f>
        <v>17870</v>
      </c>
      <c r="S458" s="35" t="str">
        <f t="shared" ref="S458:S521" si="14">IF(E458="US",D458,"")</f>
        <v>CA</v>
      </c>
      <c r="T458" s="24" t="str">
        <f t="shared" ref="T458:T521" si="15">IF(E458="US","US",D458)</f>
        <v>US</v>
      </c>
    </row>
    <row r="459" spans="1:20" ht="12.75" customHeight="1" x14ac:dyDescent="0.2">
      <c r="A459" s="35">
        <v>484</v>
      </c>
      <c r="B459" s="58">
        <v>481001</v>
      </c>
      <c r="C459" s="44" t="s">
        <v>5968</v>
      </c>
      <c r="D459" s="44" t="s">
        <v>2139</v>
      </c>
      <c r="E459" s="44" t="str">
        <f>IF(AND(LEN(NICAP[[#This Row],[State or      Country]])=2,NICAP[[#This Row],[State or      Country]]&lt;&gt;"UK"),"US","Other")</f>
        <v>US</v>
      </c>
      <c r="F459" s="74">
        <v>11</v>
      </c>
      <c r="G459" s="41"/>
      <c r="H459" s="41"/>
      <c r="I459" s="62" t="s">
        <v>4808</v>
      </c>
      <c r="J459" s="41"/>
      <c r="K459" s="41"/>
      <c r="L459" s="42" t="s">
        <v>10443</v>
      </c>
      <c r="M459" s="42" t="str">
        <f>IF(LEFT(NICAP[[#This Row],[Date]],1)=0,"Y","N")</f>
        <v>N</v>
      </c>
      <c r="N459" s="42"/>
      <c r="O459" s="42" t="str">
        <f>19&amp;LEFT(NICAP[[#This Row],[Date]],2)</f>
        <v>1948</v>
      </c>
      <c r="P459" s="42" t="str">
        <f>MID(NICAP[[#This Row],[Date]],3,2)</f>
        <v>10</v>
      </c>
      <c r="Q459" s="42" t="str">
        <f>RIGHT(NICAP[[#This Row],[Date]],2)</f>
        <v>01</v>
      </c>
      <c r="R459" s="26">
        <f>DATE(NICAP[[#This Row],[Year]],NICAP[[#This Row],[Month]],NICAP[[#This Row],[Day]])</f>
        <v>17807</v>
      </c>
      <c r="S459" s="35" t="str">
        <f t="shared" si="14"/>
        <v>ND</v>
      </c>
      <c r="T459" s="24" t="str">
        <f t="shared" si="15"/>
        <v>US</v>
      </c>
    </row>
    <row r="460" spans="1:20" ht="12.75" customHeight="1" x14ac:dyDescent="0.2">
      <c r="A460" s="35">
        <v>457</v>
      </c>
      <c r="B460" s="55">
        <v>480709</v>
      </c>
      <c r="C460" s="39" t="s">
        <v>10442</v>
      </c>
      <c r="D460" s="39" t="s">
        <v>1707</v>
      </c>
      <c r="E460" s="39" t="str">
        <f>IF(AND(LEN(NICAP[[#This Row],[State or      Country]])=2,NICAP[[#This Row],[State or      Country]]&lt;&gt;"UK"),"US","Other")</f>
        <v>US</v>
      </c>
      <c r="F460" s="79">
        <v>1</v>
      </c>
      <c r="G460" s="37"/>
      <c r="H460" s="37"/>
      <c r="I460" s="47" t="s">
        <v>4808</v>
      </c>
      <c r="J460" s="37"/>
      <c r="K460" s="37"/>
      <c r="L460" s="36" t="s">
        <v>10441</v>
      </c>
      <c r="M460" s="36" t="str">
        <f>IF(LEFT(NICAP[[#This Row],[Date]],1)=0,"Y","N")</f>
        <v>N</v>
      </c>
      <c r="N460" s="36"/>
      <c r="O460" s="36" t="str">
        <f>19&amp;LEFT(NICAP[[#This Row],[Date]],2)</f>
        <v>1948</v>
      </c>
      <c r="P460" s="36" t="str">
        <f>MID(NICAP[[#This Row],[Date]],3,2)</f>
        <v>07</v>
      </c>
      <c r="Q460" s="36" t="str">
        <f>RIGHT(NICAP[[#This Row],[Date]],2)</f>
        <v>09</v>
      </c>
      <c r="R460" s="26">
        <f>DATE(NICAP[[#This Row],[Year]],NICAP[[#This Row],[Month]],NICAP[[#This Row],[Day]])</f>
        <v>17723</v>
      </c>
      <c r="S460" s="35" t="str">
        <f t="shared" si="14"/>
        <v>WA</v>
      </c>
      <c r="T460" s="24" t="str">
        <f t="shared" si="15"/>
        <v>US</v>
      </c>
    </row>
    <row r="461" spans="1:20" ht="12.75" customHeight="1" x14ac:dyDescent="0.2">
      <c r="A461" s="35">
        <v>421</v>
      </c>
      <c r="B461" s="81">
        <v>480107</v>
      </c>
      <c r="C461" s="39" t="s">
        <v>10440</v>
      </c>
      <c r="D461" s="39" t="s">
        <v>2013</v>
      </c>
      <c r="E461" s="39" t="str">
        <f>IF(AND(LEN(NICAP[[#This Row],[State or      Country]])=2,NICAP[[#This Row],[State or      Country]]&lt;&gt;"UK"),"US","Other")</f>
        <v>US</v>
      </c>
      <c r="F461" s="38">
        <v>11</v>
      </c>
      <c r="G461" s="39" t="s">
        <v>1757</v>
      </c>
      <c r="H461" s="46">
        <v>5</v>
      </c>
      <c r="I461" s="37"/>
      <c r="J461" s="37"/>
      <c r="K461" s="37"/>
      <c r="L461" s="36" t="s">
        <v>10439</v>
      </c>
      <c r="M461" s="36" t="str">
        <f>IF(LEFT(NICAP[[#This Row],[Date]],1)=0,"Y","N")</f>
        <v>N</v>
      </c>
      <c r="N461" s="36"/>
      <c r="O461" s="36" t="str">
        <f>19&amp;LEFT(NICAP[[#This Row],[Date]],2)</f>
        <v>1948</v>
      </c>
      <c r="P461" s="36" t="str">
        <f>MID(NICAP[[#This Row],[Date]],3,2)</f>
        <v>01</v>
      </c>
      <c r="Q461" s="36" t="str">
        <f>RIGHT(NICAP[[#This Row],[Date]],2)</f>
        <v>07</v>
      </c>
      <c r="R461" s="26">
        <f>DATE(NICAP[[#This Row],[Year]],NICAP[[#This Row],[Month]],NICAP[[#This Row],[Day]])</f>
        <v>17539</v>
      </c>
      <c r="S461" s="35" t="str">
        <f t="shared" si="14"/>
        <v>KY</v>
      </c>
      <c r="T461" s="24" t="str">
        <f t="shared" si="15"/>
        <v>US</v>
      </c>
    </row>
    <row r="462" spans="1:20" ht="14.25" customHeight="1" x14ac:dyDescent="0.2">
      <c r="A462" s="35">
        <v>488</v>
      </c>
      <c r="B462" s="68">
        <v>481015</v>
      </c>
      <c r="C462" s="39" t="s">
        <v>8873</v>
      </c>
      <c r="D462" s="39" t="s">
        <v>1956</v>
      </c>
      <c r="E462" s="39" t="str">
        <f>IF(AND(LEN(NICAP[[#This Row],[State or      Country]])=2,NICAP[[#This Row],[State or      Country]]&lt;&gt;"UK"),"US","Other")</f>
        <v>Other</v>
      </c>
      <c r="F462" s="79">
        <v>9</v>
      </c>
      <c r="G462" s="47" t="s">
        <v>1666</v>
      </c>
      <c r="H462" s="46">
        <v>5</v>
      </c>
      <c r="I462" s="65">
        <v>218</v>
      </c>
      <c r="J462" s="37"/>
      <c r="K462" s="37"/>
      <c r="L462" s="36" t="s">
        <v>10438</v>
      </c>
      <c r="M462" s="36" t="str">
        <f>IF(LEFT(NICAP[[#This Row],[Date]],1)=0,"Y","N")</f>
        <v>N</v>
      </c>
      <c r="N462" s="36"/>
      <c r="O462" s="36" t="str">
        <f>19&amp;LEFT(NICAP[[#This Row],[Date]],2)</f>
        <v>1948</v>
      </c>
      <c r="P462" s="36" t="str">
        <f>MID(NICAP[[#This Row],[Date]],3,2)</f>
        <v>10</v>
      </c>
      <c r="Q462" s="36" t="str">
        <f>RIGHT(NICAP[[#This Row],[Date]],2)</f>
        <v>15</v>
      </c>
      <c r="R462" s="26">
        <f>DATE(NICAP[[#This Row],[Year]],NICAP[[#This Row],[Month]],NICAP[[#This Row],[Day]])</f>
        <v>17821</v>
      </c>
      <c r="S462" s="35" t="str">
        <f t="shared" si="14"/>
        <v/>
      </c>
      <c r="T462" s="24" t="str">
        <f t="shared" si="15"/>
        <v>Japan</v>
      </c>
    </row>
    <row r="463" spans="1:20" ht="12.75" customHeight="1" x14ac:dyDescent="0.2">
      <c r="A463" s="35">
        <v>496</v>
      </c>
      <c r="B463" s="68">
        <v>481029</v>
      </c>
      <c r="C463" s="39" t="s">
        <v>6186</v>
      </c>
      <c r="D463" s="39" t="s">
        <v>1702</v>
      </c>
      <c r="E463" s="39" t="str">
        <f>IF(AND(LEN(NICAP[[#This Row],[State or      Country]])=2,NICAP[[#This Row],[State or      Country]]&lt;&gt;"UK"),"US","Other")</f>
        <v>Other</v>
      </c>
      <c r="F463" s="79">
        <v>9</v>
      </c>
      <c r="G463" s="47" t="s">
        <v>1666</v>
      </c>
      <c r="H463" s="46">
        <v>5</v>
      </c>
      <c r="I463" s="47" t="s">
        <v>4808</v>
      </c>
      <c r="J463" s="37"/>
      <c r="K463" s="37"/>
      <c r="L463" s="36" t="s">
        <v>10437</v>
      </c>
      <c r="M463" s="36" t="str">
        <f>IF(LEFT(NICAP[[#This Row],[Date]],1)=0,"Y","N")</f>
        <v>N</v>
      </c>
      <c r="N463" s="36"/>
      <c r="O463" s="36" t="str">
        <f>19&amp;LEFT(NICAP[[#This Row],[Date]],2)</f>
        <v>1948</v>
      </c>
      <c r="P463" s="36" t="str">
        <f>MID(NICAP[[#This Row],[Date]],3,2)</f>
        <v>10</v>
      </c>
      <c r="Q463" s="36" t="str">
        <f>RIGHT(NICAP[[#This Row],[Date]],2)</f>
        <v>29</v>
      </c>
      <c r="R463" s="26">
        <f>DATE(NICAP[[#This Row],[Year]],NICAP[[#This Row],[Month]],NICAP[[#This Row],[Day]])</f>
        <v>17835</v>
      </c>
      <c r="S463" s="35" t="str">
        <f t="shared" si="14"/>
        <v/>
      </c>
      <c r="T463" s="24" t="str">
        <f t="shared" si="15"/>
        <v>CAN</v>
      </c>
    </row>
    <row r="464" spans="1:20" ht="27.75" customHeight="1" x14ac:dyDescent="0.2">
      <c r="A464" s="35">
        <v>498</v>
      </c>
      <c r="B464" s="68">
        <v>481031</v>
      </c>
      <c r="C464" s="39" t="s">
        <v>6186</v>
      </c>
      <c r="D464" s="39" t="s">
        <v>1702</v>
      </c>
      <c r="E464" s="39" t="str">
        <f>IF(AND(LEN(NICAP[[#This Row],[State or      Country]])=2,NICAP[[#This Row],[State or      Country]]&lt;&gt;"UK"),"US","Other")</f>
        <v>Other</v>
      </c>
      <c r="F464" s="79">
        <v>9</v>
      </c>
      <c r="G464" s="47" t="s">
        <v>1666</v>
      </c>
      <c r="H464" s="46">
        <v>5</v>
      </c>
      <c r="I464" s="47" t="s">
        <v>4808</v>
      </c>
      <c r="J464" s="37"/>
      <c r="K464" s="37"/>
      <c r="L464" s="36" t="s">
        <v>10436</v>
      </c>
      <c r="M464" s="36" t="str">
        <f>IF(LEFT(NICAP[[#This Row],[Date]],1)=0,"Y","N")</f>
        <v>N</v>
      </c>
      <c r="N464" s="36"/>
      <c r="O464" s="36" t="str">
        <f>19&amp;LEFT(NICAP[[#This Row],[Date]],2)</f>
        <v>1948</v>
      </c>
      <c r="P464" s="36" t="str">
        <f>MID(NICAP[[#This Row],[Date]],3,2)</f>
        <v>10</v>
      </c>
      <c r="Q464" s="36" t="str">
        <f>RIGHT(NICAP[[#This Row],[Date]],2)</f>
        <v>31</v>
      </c>
      <c r="R464" s="26">
        <f>DATE(NICAP[[#This Row],[Year]],NICAP[[#This Row],[Month]],NICAP[[#This Row],[Day]])</f>
        <v>17837</v>
      </c>
      <c r="S464" s="35" t="str">
        <f t="shared" si="14"/>
        <v/>
      </c>
      <c r="T464" s="24" t="str">
        <f t="shared" si="15"/>
        <v>CAN</v>
      </c>
    </row>
    <row r="465" spans="1:20" ht="12.75" customHeight="1" x14ac:dyDescent="0.2">
      <c r="A465" s="35">
        <v>500</v>
      </c>
      <c r="B465" s="68">
        <v>481101</v>
      </c>
      <c r="C465" s="39" t="s">
        <v>6186</v>
      </c>
      <c r="D465" s="39" t="s">
        <v>1702</v>
      </c>
      <c r="E465" s="39" t="str">
        <f>IF(AND(LEN(NICAP[[#This Row],[State or      Country]])=2,NICAP[[#This Row],[State or      Country]]&lt;&gt;"UK"),"US","Other")</f>
        <v>Other</v>
      </c>
      <c r="F465" s="79">
        <v>9</v>
      </c>
      <c r="G465" s="47" t="s">
        <v>1666</v>
      </c>
      <c r="H465" s="46">
        <v>5</v>
      </c>
      <c r="I465" s="47" t="s">
        <v>4808</v>
      </c>
      <c r="J465" s="37"/>
      <c r="K465" s="37"/>
      <c r="L465" s="36" t="s">
        <v>10435</v>
      </c>
      <c r="M465" s="36" t="str">
        <f>IF(LEFT(NICAP[[#This Row],[Date]],1)=0,"Y","N")</f>
        <v>N</v>
      </c>
      <c r="N465" s="36"/>
      <c r="O465" s="36" t="str">
        <f>19&amp;LEFT(NICAP[[#This Row],[Date]],2)</f>
        <v>1948</v>
      </c>
      <c r="P465" s="36" t="str">
        <f>MID(NICAP[[#This Row],[Date]],3,2)</f>
        <v>11</v>
      </c>
      <c r="Q465" s="36" t="str">
        <f>RIGHT(NICAP[[#This Row],[Date]],2)</f>
        <v>01</v>
      </c>
      <c r="R465" s="26">
        <f>DATE(NICAP[[#This Row],[Year]],NICAP[[#This Row],[Month]],NICAP[[#This Row],[Day]])</f>
        <v>17838</v>
      </c>
      <c r="S465" s="35" t="str">
        <f t="shared" si="14"/>
        <v/>
      </c>
      <c r="T465" s="24" t="str">
        <f t="shared" si="15"/>
        <v>CAN</v>
      </c>
    </row>
    <row r="466" spans="1:20" ht="12.75" customHeight="1" x14ac:dyDescent="0.2">
      <c r="A466" s="35">
        <v>448</v>
      </c>
      <c r="B466" s="82" t="s">
        <v>10434</v>
      </c>
      <c r="C466" s="39" t="s">
        <v>7202</v>
      </c>
      <c r="D466" s="39" t="s">
        <v>1702</v>
      </c>
      <c r="E466" s="39" t="str">
        <f>IF(AND(LEN(NICAP[[#This Row],[State or      Country]])=2,NICAP[[#This Row],[State or      Country]]&lt;&gt;"UK"),"US","Other")</f>
        <v>Other</v>
      </c>
      <c r="F466" s="38">
        <v>9</v>
      </c>
      <c r="G466" s="71" t="s">
        <v>1666</v>
      </c>
      <c r="H466" s="46">
        <v>5</v>
      </c>
      <c r="I466" s="37"/>
      <c r="J466" s="37"/>
      <c r="K466" s="37"/>
      <c r="L466" s="36" t="s">
        <v>10433</v>
      </c>
      <c r="M466" s="36" t="str">
        <f>IF(LEFT(NICAP[[#This Row],[Date]],1)=0,"Y","N")</f>
        <v>N</v>
      </c>
      <c r="N466" s="36"/>
      <c r="O466" s="36" t="str">
        <f>19&amp;LEFT(NICAP[[#This Row],[Date]],2)</f>
        <v>1948</v>
      </c>
      <c r="P466" s="36" t="str">
        <f>MID(NICAP[[#This Row],[Date]],3,2)</f>
        <v>Su</v>
      </c>
      <c r="Q466" s="36" t="str">
        <f>RIGHT(NICAP[[#This Row],[Date]],2)</f>
        <v>er</v>
      </c>
      <c r="R466" s="26" t="e">
        <f>DATE(NICAP[[#This Row],[Year]],NICAP[[#This Row],[Month]],NICAP[[#This Row],[Day]])</f>
        <v>#VALUE!</v>
      </c>
      <c r="S466" s="35" t="str">
        <f t="shared" si="14"/>
        <v/>
      </c>
      <c r="T466" s="24" t="str">
        <f t="shared" si="15"/>
        <v>CAN</v>
      </c>
    </row>
    <row r="467" spans="1:20" ht="42" customHeight="1" x14ac:dyDescent="0.2">
      <c r="A467" s="35">
        <v>497</v>
      </c>
      <c r="B467" s="84">
        <v>481030</v>
      </c>
      <c r="C467" s="44" t="s">
        <v>10432</v>
      </c>
      <c r="D467" s="44" t="s">
        <v>1707</v>
      </c>
      <c r="E467" s="44" t="str">
        <f>IF(AND(LEN(NICAP[[#This Row],[State or      Country]])=2,NICAP[[#This Row],[State or      Country]]&lt;&gt;"UK"),"US","Other")</f>
        <v>US</v>
      </c>
      <c r="F467" s="74">
        <v>9</v>
      </c>
      <c r="G467" s="62" t="s">
        <v>1666</v>
      </c>
      <c r="H467" s="61">
        <v>5</v>
      </c>
      <c r="I467" s="62" t="s">
        <v>4808</v>
      </c>
      <c r="J467" s="41"/>
      <c r="K467" s="41"/>
      <c r="L467" s="42" t="s">
        <v>10431</v>
      </c>
      <c r="M467" s="42" t="str">
        <f>IF(LEFT(NICAP[[#This Row],[Date]],1)=0,"Y","N")</f>
        <v>N</v>
      </c>
      <c r="N467" s="42"/>
      <c r="O467" s="42" t="str">
        <f>19&amp;LEFT(NICAP[[#This Row],[Date]],2)</f>
        <v>1948</v>
      </c>
      <c r="P467" s="42" t="str">
        <f>MID(NICAP[[#This Row],[Date]],3,2)</f>
        <v>10</v>
      </c>
      <c r="Q467" s="42" t="str">
        <f>RIGHT(NICAP[[#This Row],[Date]],2)</f>
        <v>30</v>
      </c>
      <c r="R467" s="26">
        <f>DATE(NICAP[[#This Row],[Year]],NICAP[[#This Row],[Month]],NICAP[[#This Row],[Day]])</f>
        <v>17836</v>
      </c>
      <c r="S467" s="35" t="str">
        <f t="shared" si="14"/>
        <v>WA</v>
      </c>
      <c r="T467" s="24" t="str">
        <f t="shared" si="15"/>
        <v>US</v>
      </c>
    </row>
    <row r="468" spans="1:20" ht="12.75" customHeight="1" x14ac:dyDescent="0.2">
      <c r="A468" s="35">
        <v>438</v>
      </c>
      <c r="B468" s="85">
        <v>480419</v>
      </c>
      <c r="C468" s="50" t="s">
        <v>10430</v>
      </c>
      <c r="D468" s="50" t="s">
        <v>2211</v>
      </c>
      <c r="E468" s="50" t="str">
        <f>IF(AND(LEN(NICAP[[#This Row],[State or      Country]])=2,NICAP[[#This Row],[State or      Country]]&lt;&gt;"UK"),"US","Other")</f>
        <v>US</v>
      </c>
      <c r="F468" s="49">
        <v>1</v>
      </c>
      <c r="G468" s="48"/>
      <c r="H468" s="48"/>
      <c r="I468" s="90" t="s">
        <v>4808</v>
      </c>
      <c r="J468" s="48"/>
      <c r="K468" s="48"/>
      <c r="L468" s="36" t="s">
        <v>10429</v>
      </c>
      <c r="M468" s="36" t="str">
        <f>IF(LEFT(NICAP[[#This Row],[Date]],1)=0,"Y","N")</f>
        <v>N</v>
      </c>
      <c r="N468" s="36"/>
      <c r="O468" s="36" t="str">
        <f>19&amp;LEFT(NICAP[[#This Row],[Date]],2)</f>
        <v>1948</v>
      </c>
      <c r="P468" s="36" t="str">
        <f>MID(NICAP[[#This Row],[Date]],3,2)</f>
        <v>04</v>
      </c>
      <c r="Q468" s="36" t="str">
        <f>RIGHT(NICAP[[#This Row],[Date]],2)</f>
        <v>19</v>
      </c>
      <c r="R468" s="26">
        <f>DATE(NICAP[[#This Row],[Year]],NICAP[[#This Row],[Month]],NICAP[[#This Row],[Day]])</f>
        <v>17642</v>
      </c>
      <c r="S468" s="35" t="str">
        <f t="shared" si="14"/>
        <v>SC</v>
      </c>
      <c r="T468" s="24" t="str">
        <f t="shared" si="15"/>
        <v>US</v>
      </c>
    </row>
    <row r="469" spans="1:20" ht="12.75" customHeight="1" x14ac:dyDescent="0.2">
      <c r="A469" s="35">
        <v>476</v>
      </c>
      <c r="B469" s="55">
        <v>480811</v>
      </c>
      <c r="C469" s="39" t="s">
        <v>10428</v>
      </c>
      <c r="D469" s="39" t="s">
        <v>1883</v>
      </c>
      <c r="E469" s="39" t="str">
        <f>IF(AND(LEN(NICAP[[#This Row],[State or      Country]])=2,NICAP[[#This Row],[State or      Country]]&lt;&gt;"UK"),"US","Other")</f>
        <v>US</v>
      </c>
      <c r="F469" s="79">
        <v>1</v>
      </c>
      <c r="G469" s="37"/>
      <c r="H469" s="37"/>
      <c r="I469" s="47" t="s">
        <v>4808</v>
      </c>
      <c r="J469" s="37"/>
      <c r="K469" s="37"/>
      <c r="L469" s="36" t="s">
        <v>10427</v>
      </c>
      <c r="M469" s="36" t="str">
        <f>IF(LEFT(NICAP[[#This Row],[Date]],1)=0,"Y","N")</f>
        <v>N</v>
      </c>
      <c r="N469" s="36"/>
      <c r="O469" s="36" t="str">
        <f>19&amp;LEFT(NICAP[[#This Row],[Date]],2)</f>
        <v>1948</v>
      </c>
      <c r="P469" s="36" t="str">
        <f>MID(NICAP[[#This Row],[Date]],3,2)</f>
        <v>08</v>
      </c>
      <c r="Q469" s="36" t="str">
        <f>RIGHT(NICAP[[#This Row],[Date]],2)</f>
        <v>11</v>
      </c>
      <c r="R469" s="26">
        <f>DATE(NICAP[[#This Row],[Year]],NICAP[[#This Row],[Month]],NICAP[[#This Row],[Day]])</f>
        <v>17756</v>
      </c>
      <c r="S469" s="35" t="str">
        <f t="shared" si="14"/>
        <v>MN</v>
      </c>
      <c r="T469" s="24" t="str">
        <f t="shared" si="15"/>
        <v>US</v>
      </c>
    </row>
    <row r="470" spans="1:20" ht="26.25" customHeight="1" x14ac:dyDescent="0.2">
      <c r="A470" s="35">
        <v>426</v>
      </c>
      <c r="B470" s="81">
        <v>480111</v>
      </c>
      <c r="C470" s="39" t="s">
        <v>2474</v>
      </c>
      <c r="D470" s="39" t="s">
        <v>1775</v>
      </c>
      <c r="E470" s="39" t="str">
        <f>IF(AND(LEN(NICAP[[#This Row],[State or      Country]])=2,NICAP[[#This Row],[State or      Country]]&lt;&gt;"UK"),"US","Other")</f>
        <v>US</v>
      </c>
      <c r="F470" s="38">
        <v>11</v>
      </c>
      <c r="G470" s="39" t="s">
        <v>1757</v>
      </c>
      <c r="H470" s="117">
        <v>5</v>
      </c>
      <c r="I470" s="47" t="s">
        <v>4808</v>
      </c>
      <c r="J470" s="41"/>
      <c r="K470" s="41"/>
      <c r="L470" s="36" t="s">
        <v>10426</v>
      </c>
      <c r="M470" s="36" t="str">
        <f>IF(LEFT(NICAP[[#This Row],[Date]],1)=0,"Y","N")</f>
        <v>N</v>
      </c>
      <c r="N470" s="36"/>
      <c r="O470" s="36" t="str">
        <f>19&amp;LEFT(NICAP[[#This Row],[Date]],2)</f>
        <v>1948</v>
      </c>
      <c r="P470" s="36" t="str">
        <f>MID(NICAP[[#This Row],[Date]],3,2)</f>
        <v>01</v>
      </c>
      <c r="Q470" s="36" t="str">
        <f>RIGHT(NICAP[[#This Row],[Date]],2)</f>
        <v>11</v>
      </c>
      <c r="R470" s="26">
        <f>DATE(NICAP[[#This Row],[Year]],NICAP[[#This Row],[Month]],NICAP[[#This Row],[Day]])</f>
        <v>17543</v>
      </c>
      <c r="S470" s="35" t="str">
        <f t="shared" si="14"/>
        <v>CT</v>
      </c>
      <c r="T470" s="24" t="str">
        <f t="shared" si="15"/>
        <v>US</v>
      </c>
    </row>
    <row r="471" spans="1:20" ht="12.75" customHeight="1" x14ac:dyDescent="0.2">
      <c r="A471" s="35">
        <v>452</v>
      </c>
      <c r="B471" s="64">
        <v>480630</v>
      </c>
      <c r="C471" s="39" t="s">
        <v>10425</v>
      </c>
      <c r="D471" s="39" t="s">
        <v>1784</v>
      </c>
      <c r="E471" s="39" t="str">
        <f>IF(AND(LEN(NICAP[[#This Row],[State or      Country]])=2,NICAP[[#This Row],[State or      Country]]&lt;&gt;"UK"),"US","Other")</f>
        <v>US</v>
      </c>
      <c r="F471" s="38">
        <v>1</v>
      </c>
      <c r="G471" s="37"/>
      <c r="H471" s="37"/>
      <c r="I471" s="47" t="s">
        <v>4808</v>
      </c>
      <c r="J471" s="37"/>
      <c r="K471" s="37"/>
      <c r="L471" s="36" t="s">
        <v>10424</v>
      </c>
      <c r="M471" s="36" t="str">
        <f>IF(LEFT(NICAP[[#This Row],[Date]],1)=0,"Y","N")</f>
        <v>N</v>
      </c>
      <c r="N471" s="36"/>
      <c r="O471" s="36" t="str">
        <f>19&amp;LEFT(NICAP[[#This Row],[Date]],2)</f>
        <v>1948</v>
      </c>
      <c r="P471" s="36" t="str">
        <f>MID(NICAP[[#This Row],[Date]],3,2)</f>
        <v>06</v>
      </c>
      <c r="Q471" s="36" t="str">
        <f>RIGHT(NICAP[[#This Row],[Date]],2)</f>
        <v>30</v>
      </c>
      <c r="R471" s="26">
        <f>DATE(NICAP[[#This Row],[Year]],NICAP[[#This Row],[Month]],NICAP[[#This Row],[Day]])</f>
        <v>17714</v>
      </c>
      <c r="S471" s="35" t="str">
        <f t="shared" si="14"/>
        <v>SD</v>
      </c>
      <c r="T471" s="24" t="str">
        <f t="shared" si="15"/>
        <v>US</v>
      </c>
    </row>
    <row r="472" spans="1:20" ht="27.75" customHeight="1" x14ac:dyDescent="0.2">
      <c r="A472" s="35">
        <v>430</v>
      </c>
      <c r="B472" s="84">
        <v>480405</v>
      </c>
      <c r="C472" s="44" t="s">
        <v>8756</v>
      </c>
      <c r="D472" s="44" t="s">
        <v>2122</v>
      </c>
      <c r="E472" s="44" t="str">
        <f>IF(AND(LEN(NICAP[[#This Row],[State or      Country]])=2,NICAP[[#This Row],[State or      Country]]&lt;&gt;"UK"),"US","Other")</f>
        <v>US</v>
      </c>
      <c r="F472" s="43">
        <v>1</v>
      </c>
      <c r="G472" s="41"/>
      <c r="H472" s="41"/>
      <c r="I472" s="77">
        <v>139</v>
      </c>
      <c r="J472" s="76" t="s">
        <v>1744</v>
      </c>
      <c r="K472" s="41"/>
      <c r="L472" s="59" t="s">
        <v>10423</v>
      </c>
      <c r="M472" s="59" t="str">
        <f>IF(LEFT(NICAP[[#This Row],[Date]],1)=0,"Y","N")</f>
        <v>N</v>
      </c>
      <c r="N472" s="59"/>
      <c r="O472" s="59" t="str">
        <f>19&amp;LEFT(NICAP[[#This Row],[Date]],2)</f>
        <v>1948</v>
      </c>
      <c r="P472" s="59" t="str">
        <f>MID(NICAP[[#This Row],[Date]],3,2)</f>
        <v>04</v>
      </c>
      <c r="Q472" s="59" t="str">
        <f>RIGHT(NICAP[[#This Row],[Date]],2)</f>
        <v>05</v>
      </c>
      <c r="R472" s="26">
        <f>DATE(NICAP[[#This Row],[Year]],NICAP[[#This Row],[Month]],NICAP[[#This Row],[Day]])</f>
        <v>17628</v>
      </c>
      <c r="S472" s="35" t="str">
        <f t="shared" si="14"/>
        <v>NM</v>
      </c>
      <c r="T472" s="24" t="str">
        <f t="shared" si="15"/>
        <v>US</v>
      </c>
    </row>
    <row r="473" spans="1:20" ht="12.75" customHeight="1" x14ac:dyDescent="0.2">
      <c r="A473" s="35">
        <v>431</v>
      </c>
      <c r="B473" s="84">
        <v>480405</v>
      </c>
      <c r="C473" s="44" t="s">
        <v>8756</v>
      </c>
      <c r="D473" s="44" t="s">
        <v>2122</v>
      </c>
      <c r="E473" s="44" t="str">
        <f>IF(AND(LEN(NICAP[[#This Row],[State or      Country]])=2,NICAP[[#This Row],[State or      Country]]&lt;&gt;"UK"),"US","Other")</f>
        <v>US</v>
      </c>
      <c r="F473" s="43">
        <v>8</v>
      </c>
      <c r="G473" s="41"/>
      <c r="H473" s="41"/>
      <c r="I473" s="77">
        <v>139</v>
      </c>
      <c r="J473" s="76" t="s">
        <v>1744</v>
      </c>
      <c r="K473" s="41"/>
      <c r="L473" s="59" t="s">
        <v>10423</v>
      </c>
      <c r="M473" s="59" t="str">
        <f>IF(LEFT(NICAP[[#This Row],[Date]],1)=0,"Y","N")</f>
        <v>N</v>
      </c>
      <c r="N473" s="59"/>
      <c r="O473" s="59" t="str">
        <f>19&amp;LEFT(NICAP[[#This Row],[Date]],2)</f>
        <v>1948</v>
      </c>
      <c r="P473" s="59" t="str">
        <f>MID(NICAP[[#This Row],[Date]],3,2)</f>
        <v>04</v>
      </c>
      <c r="Q473" s="59" t="str">
        <f>RIGHT(NICAP[[#This Row],[Date]],2)</f>
        <v>05</v>
      </c>
      <c r="R473" s="26">
        <f>DATE(NICAP[[#This Row],[Year]],NICAP[[#This Row],[Month]],NICAP[[#This Row],[Day]])</f>
        <v>17628</v>
      </c>
      <c r="S473" s="35" t="str">
        <f t="shared" si="14"/>
        <v>NM</v>
      </c>
      <c r="T473" s="24" t="str">
        <f t="shared" si="15"/>
        <v>US</v>
      </c>
    </row>
    <row r="474" spans="1:20" ht="27" customHeight="1" x14ac:dyDescent="0.2">
      <c r="A474" s="35">
        <v>433</v>
      </c>
      <c r="B474" s="64">
        <v>480409</v>
      </c>
      <c r="C474" s="39" t="s">
        <v>8756</v>
      </c>
      <c r="D474" s="39" t="s">
        <v>2122</v>
      </c>
      <c r="E474" s="39" t="str">
        <f>IF(AND(LEN(NICAP[[#This Row],[State or      Country]])=2,NICAP[[#This Row],[State or      Country]]&lt;&gt;"UK"),"US","Other")</f>
        <v>US</v>
      </c>
      <c r="F474" s="38">
        <v>1</v>
      </c>
      <c r="G474" s="37"/>
      <c r="H474" s="37"/>
      <c r="I474" s="47" t="s">
        <v>4808</v>
      </c>
      <c r="J474" s="54" t="s">
        <v>1744</v>
      </c>
      <c r="K474" s="37"/>
      <c r="L474" s="36" t="s">
        <v>10422</v>
      </c>
      <c r="M474" s="36" t="str">
        <f>IF(LEFT(NICAP[[#This Row],[Date]],1)=0,"Y","N")</f>
        <v>N</v>
      </c>
      <c r="N474" s="36"/>
      <c r="O474" s="36" t="str">
        <f>19&amp;LEFT(NICAP[[#This Row],[Date]],2)</f>
        <v>1948</v>
      </c>
      <c r="P474" s="36" t="str">
        <f>MID(NICAP[[#This Row],[Date]],3,2)</f>
        <v>04</v>
      </c>
      <c r="Q474" s="36" t="str">
        <f>RIGHT(NICAP[[#This Row],[Date]],2)</f>
        <v>09</v>
      </c>
      <c r="R474" s="26">
        <f>DATE(NICAP[[#This Row],[Year]],NICAP[[#This Row],[Month]],NICAP[[#This Row],[Day]])</f>
        <v>17632</v>
      </c>
      <c r="S474" s="35" t="str">
        <f t="shared" si="14"/>
        <v>NM</v>
      </c>
      <c r="T474" s="24" t="str">
        <f t="shared" si="15"/>
        <v>US</v>
      </c>
    </row>
    <row r="475" spans="1:20" ht="12.75" customHeight="1" x14ac:dyDescent="0.2">
      <c r="A475" s="35">
        <v>470</v>
      </c>
      <c r="B475" s="55">
        <v>480729</v>
      </c>
      <c r="C475" s="39" t="s">
        <v>2192</v>
      </c>
      <c r="D475" s="39" t="s">
        <v>1787</v>
      </c>
      <c r="E475" s="39" t="str">
        <f>IF(AND(LEN(NICAP[[#This Row],[State or      Country]])=2,NICAP[[#This Row],[State or      Country]]&lt;&gt;"UK"),"US","Other")</f>
        <v>US</v>
      </c>
      <c r="F475" s="79">
        <v>1</v>
      </c>
      <c r="G475" s="37"/>
      <c r="H475" s="37"/>
      <c r="I475" s="65">
        <v>185</v>
      </c>
      <c r="J475" s="37"/>
      <c r="K475" s="37"/>
      <c r="L475" s="36" t="s">
        <v>10421</v>
      </c>
      <c r="M475" s="36" t="str">
        <f>IF(LEFT(NICAP[[#This Row],[Date]],1)=0,"Y","N")</f>
        <v>N</v>
      </c>
      <c r="N475" s="36"/>
      <c r="O475" s="36" t="str">
        <f>19&amp;LEFT(NICAP[[#This Row],[Date]],2)</f>
        <v>1948</v>
      </c>
      <c r="P475" s="36" t="str">
        <f>MID(NICAP[[#This Row],[Date]],3,2)</f>
        <v>07</v>
      </c>
      <c r="Q475" s="36" t="str">
        <f>RIGHT(NICAP[[#This Row],[Date]],2)</f>
        <v>29</v>
      </c>
      <c r="R475" s="26">
        <f>DATE(NICAP[[#This Row],[Year]],NICAP[[#This Row],[Month]],NICAP[[#This Row],[Day]])</f>
        <v>17743</v>
      </c>
      <c r="S475" s="35" t="str">
        <f t="shared" si="14"/>
        <v>IN</v>
      </c>
      <c r="T475" s="24" t="str">
        <f t="shared" si="15"/>
        <v>US</v>
      </c>
    </row>
    <row r="476" spans="1:20" ht="41.25" customHeight="1" x14ac:dyDescent="0.2">
      <c r="A476" s="35">
        <v>471</v>
      </c>
      <c r="B476" s="53">
        <v>480731</v>
      </c>
      <c r="C476" s="39" t="s">
        <v>10420</v>
      </c>
      <c r="D476" s="39" t="s">
        <v>1787</v>
      </c>
      <c r="E476" s="39" t="str">
        <f>IF(AND(LEN(NICAP[[#This Row],[State or      Country]])=2,NICAP[[#This Row],[State or      Country]]&lt;&gt;"UK"),"US","Other")</f>
        <v>US</v>
      </c>
      <c r="F476" s="79">
        <v>1</v>
      </c>
      <c r="G476" s="37"/>
      <c r="H476" s="37"/>
      <c r="I476" s="65">
        <v>190</v>
      </c>
      <c r="J476" s="37"/>
      <c r="K476" s="37"/>
      <c r="L476" s="36" t="s">
        <v>10419</v>
      </c>
      <c r="M476" s="36" t="str">
        <f>IF(LEFT(NICAP[[#This Row],[Date]],1)=0,"Y","N")</f>
        <v>N</v>
      </c>
      <c r="N476" s="36"/>
      <c r="O476" s="36" t="str">
        <f>19&amp;LEFT(NICAP[[#This Row],[Date]],2)</f>
        <v>1948</v>
      </c>
      <c r="P476" s="36" t="str">
        <f>MID(NICAP[[#This Row],[Date]],3,2)</f>
        <v>07</v>
      </c>
      <c r="Q476" s="36" t="str">
        <f>RIGHT(NICAP[[#This Row],[Date]],2)</f>
        <v>31</v>
      </c>
      <c r="R476" s="26">
        <f>DATE(NICAP[[#This Row],[Year]],NICAP[[#This Row],[Month]],NICAP[[#This Row],[Day]])</f>
        <v>17745</v>
      </c>
      <c r="S476" s="35" t="str">
        <f t="shared" si="14"/>
        <v>IN</v>
      </c>
      <c r="T476" s="24" t="str">
        <f t="shared" si="15"/>
        <v>US</v>
      </c>
    </row>
    <row r="477" spans="1:20" ht="12.75" customHeight="1" x14ac:dyDescent="0.2">
      <c r="A477" s="35">
        <v>493</v>
      </c>
      <c r="B477" s="64">
        <v>481024</v>
      </c>
      <c r="C477" s="39" t="s">
        <v>10418</v>
      </c>
      <c r="D477" s="39" t="s">
        <v>2260</v>
      </c>
      <c r="E477" s="39" t="str">
        <f>IF(AND(LEN(NICAP[[#This Row],[State or      Country]])=2,NICAP[[#This Row],[State or      Country]]&lt;&gt;"UK"),"US","Other")</f>
        <v>US</v>
      </c>
      <c r="F477" s="79">
        <v>1</v>
      </c>
      <c r="G477" s="41"/>
      <c r="H477" s="41"/>
      <c r="I477" s="47" t="s">
        <v>4808</v>
      </c>
      <c r="J477" s="41"/>
      <c r="K477" s="41"/>
      <c r="L477" s="36" t="s">
        <v>10417</v>
      </c>
      <c r="M477" s="36" t="str">
        <f>IF(LEFT(NICAP[[#This Row],[Date]],1)=0,"Y","N")</f>
        <v>N</v>
      </c>
      <c r="N477" s="36"/>
      <c r="O477" s="36" t="str">
        <f>19&amp;LEFT(NICAP[[#This Row],[Date]],2)</f>
        <v>1948</v>
      </c>
      <c r="P477" s="36" t="str">
        <f>MID(NICAP[[#This Row],[Date]],3,2)</f>
        <v>10</v>
      </c>
      <c r="Q477" s="36" t="str">
        <f>RIGHT(NICAP[[#This Row],[Date]],2)</f>
        <v>24</v>
      </c>
      <c r="R477" s="26">
        <f>DATE(NICAP[[#This Row],[Year]],NICAP[[#This Row],[Month]],NICAP[[#This Row],[Day]])</f>
        <v>17830</v>
      </c>
      <c r="S477" s="35" t="str">
        <f t="shared" si="14"/>
        <v>KS</v>
      </c>
      <c r="T477" s="24" t="str">
        <f t="shared" si="15"/>
        <v>US</v>
      </c>
    </row>
    <row r="478" spans="1:20" ht="27.75" customHeight="1" x14ac:dyDescent="0.2">
      <c r="A478" s="35">
        <v>451</v>
      </c>
      <c r="B478" s="64">
        <v>480630</v>
      </c>
      <c r="C478" s="39" t="s">
        <v>9086</v>
      </c>
      <c r="D478" s="39" t="s">
        <v>1799</v>
      </c>
      <c r="E478" s="39" t="str">
        <f>IF(AND(LEN(NICAP[[#This Row],[State or      Country]])=2,NICAP[[#This Row],[State or      Country]]&lt;&gt;"UK"),"US","Other")</f>
        <v>US</v>
      </c>
      <c r="F478" s="38">
        <v>1</v>
      </c>
      <c r="G478" s="41"/>
      <c r="H478" s="41"/>
      <c r="I478" s="47" t="s">
        <v>4808</v>
      </c>
      <c r="J478" s="41"/>
      <c r="K478" s="41"/>
      <c r="L478" s="36" t="s">
        <v>10416</v>
      </c>
      <c r="M478" s="36" t="str">
        <f>IF(LEFT(NICAP[[#This Row],[Date]],1)=0,"Y","N")</f>
        <v>N</v>
      </c>
      <c r="N478" s="36"/>
      <c r="O478" s="36" t="str">
        <f>19&amp;LEFT(NICAP[[#This Row],[Date]],2)</f>
        <v>1948</v>
      </c>
      <c r="P478" s="36" t="str">
        <f>MID(NICAP[[#This Row],[Date]],3,2)</f>
        <v>06</v>
      </c>
      <c r="Q478" s="36" t="str">
        <f>RIGHT(NICAP[[#This Row],[Date]],2)</f>
        <v>30</v>
      </c>
      <c r="R478" s="26">
        <f>DATE(NICAP[[#This Row],[Year]],NICAP[[#This Row],[Month]],NICAP[[#This Row],[Day]])</f>
        <v>17714</v>
      </c>
      <c r="S478" s="35" t="str">
        <f t="shared" si="14"/>
        <v>TN</v>
      </c>
      <c r="T478" s="24" t="str">
        <f t="shared" si="15"/>
        <v>US</v>
      </c>
    </row>
    <row r="479" spans="1:20" ht="12.75" customHeight="1" x14ac:dyDescent="0.2">
      <c r="A479" s="35">
        <v>515</v>
      </c>
      <c r="B479" s="106">
        <v>481208</v>
      </c>
      <c r="C479" s="44" t="s">
        <v>10415</v>
      </c>
      <c r="D479" s="44" t="s">
        <v>2122</v>
      </c>
      <c r="E479" s="44" t="str">
        <f>IF(AND(LEN(NICAP[[#This Row],[State or      Country]])=2,NICAP[[#This Row],[State or      Country]]&lt;&gt;"UK"),"US","Other")</f>
        <v>US</v>
      </c>
      <c r="F479" s="74">
        <v>11</v>
      </c>
      <c r="G479" s="62" t="s">
        <v>1757</v>
      </c>
      <c r="H479" s="61">
        <v>5</v>
      </c>
      <c r="I479" s="62" t="s">
        <v>4808</v>
      </c>
      <c r="J479" s="76" t="s">
        <v>1744</v>
      </c>
      <c r="K479" s="124" t="s">
        <v>10187</v>
      </c>
      <c r="L479" s="59" t="s">
        <v>10414</v>
      </c>
      <c r="M479" s="59" t="str">
        <f>IF(LEFT(NICAP[[#This Row],[Date]],1)=0,"Y","N")</f>
        <v>N</v>
      </c>
      <c r="N479" s="59"/>
      <c r="O479" s="59" t="str">
        <f>19&amp;LEFT(NICAP[[#This Row],[Date]],2)</f>
        <v>1948</v>
      </c>
      <c r="P479" s="59" t="str">
        <f>MID(NICAP[[#This Row],[Date]],3,2)</f>
        <v>12</v>
      </c>
      <c r="Q479" s="59" t="str">
        <f>RIGHT(NICAP[[#This Row],[Date]],2)</f>
        <v>08</v>
      </c>
      <c r="R479" s="26">
        <f>DATE(NICAP[[#This Row],[Year]],NICAP[[#This Row],[Month]],NICAP[[#This Row],[Day]])</f>
        <v>17875</v>
      </c>
      <c r="S479" s="35" t="str">
        <f t="shared" si="14"/>
        <v>NM</v>
      </c>
      <c r="T479" s="24" t="str">
        <f t="shared" si="15"/>
        <v>US</v>
      </c>
    </row>
    <row r="480" spans="1:20" ht="12.75" customHeight="1" x14ac:dyDescent="0.2">
      <c r="A480" s="35">
        <v>512</v>
      </c>
      <c r="B480" s="81">
        <v>481205</v>
      </c>
      <c r="C480" s="39" t="s">
        <v>10413</v>
      </c>
      <c r="D480" s="39" t="s">
        <v>2122</v>
      </c>
      <c r="E480" s="39" t="str">
        <f>IF(AND(LEN(NICAP[[#This Row],[State or      Country]])=2,NICAP[[#This Row],[State or      Country]]&lt;&gt;"UK"),"US","Other")</f>
        <v>US</v>
      </c>
      <c r="F480" s="79">
        <v>11</v>
      </c>
      <c r="G480" s="47" t="s">
        <v>1757</v>
      </c>
      <c r="H480" s="46">
        <v>5</v>
      </c>
      <c r="I480" s="47" t="s">
        <v>4808</v>
      </c>
      <c r="J480" s="54" t="s">
        <v>1744</v>
      </c>
      <c r="K480" s="126" t="s">
        <v>10187</v>
      </c>
      <c r="L480" s="36" t="s">
        <v>10412</v>
      </c>
      <c r="M480" s="36" t="str">
        <f>IF(LEFT(NICAP[[#This Row],[Date]],1)=0,"Y","N")</f>
        <v>N</v>
      </c>
      <c r="N480" s="36"/>
      <c r="O480" s="36" t="str">
        <f>19&amp;LEFT(NICAP[[#This Row],[Date]],2)</f>
        <v>1948</v>
      </c>
      <c r="P480" s="36" t="str">
        <f>MID(NICAP[[#This Row],[Date]],3,2)</f>
        <v>12</v>
      </c>
      <c r="Q480" s="36" t="str">
        <f>RIGHT(NICAP[[#This Row],[Date]],2)</f>
        <v>05</v>
      </c>
      <c r="R480" s="26">
        <f>DATE(NICAP[[#This Row],[Year]],NICAP[[#This Row],[Month]],NICAP[[#This Row],[Day]])</f>
        <v>17872</v>
      </c>
      <c r="S480" s="35" t="str">
        <f t="shared" si="14"/>
        <v>NM</v>
      </c>
      <c r="T480" s="24" t="str">
        <f t="shared" si="15"/>
        <v>US</v>
      </c>
    </row>
    <row r="481" spans="1:20" ht="14.25" customHeight="1" x14ac:dyDescent="0.2">
      <c r="A481" s="35">
        <v>482</v>
      </c>
      <c r="B481" s="56">
        <v>480923</v>
      </c>
      <c r="C481" s="39" t="s">
        <v>5771</v>
      </c>
      <c r="D481" s="39" t="s">
        <v>2122</v>
      </c>
      <c r="E481" s="39" t="str">
        <f>IF(AND(LEN(NICAP[[#This Row],[State or      Country]])=2,NICAP[[#This Row],[State or      Country]]&lt;&gt;"UK"),"US","Other")</f>
        <v>US</v>
      </c>
      <c r="F481" s="79">
        <v>10</v>
      </c>
      <c r="G481" s="39" t="s">
        <v>5576</v>
      </c>
      <c r="H481" s="46">
        <v>5</v>
      </c>
      <c r="I481" s="47" t="s">
        <v>4808</v>
      </c>
      <c r="J481" s="54" t="s">
        <v>1744</v>
      </c>
      <c r="K481" s="37"/>
      <c r="L481" s="36" t="s">
        <v>10411</v>
      </c>
      <c r="M481" s="36" t="str">
        <f>IF(LEFT(NICAP[[#This Row],[Date]],1)=0,"Y","N")</f>
        <v>N</v>
      </c>
      <c r="N481" s="36"/>
      <c r="O481" s="36" t="str">
        <f>19&amp;LEFT(NICAP[[#This Row],[Date]],2)</f>
        <v>1948</v>
      </c>
      <c r="P481" s="36" t="str">
        <f>MID(NICAP[[#This Row],[Date]],3,2)</f>
        <v>09</v>
      </c>
      <c r="Q481" s="36" t="str">
        <f>RIGHT(NICAP[[#This Row],[Date]],2)</f>
        <v>23</v>
      </c>
      <c r="R481" s="26">
        <f>DATE(NICAP[[#This Row],[Year]],NICAP[[#This Row],[Month]],NICAP[[#This Row],[Day]])</f>
        <v>17799</v>
      </c>
      <c r="S481" s="35" t="str">
        <f t="shared" si="14"/>
        <v>NM</v>
      </c>
      <c r="T481" s="24" t="str">
        <f t="shared" si="15"/>
        <v>US</v>
      </c>
    </row>
    <row r="482" spans="1:20" ht="12.75" customHeight="1" x14ac:dyDescent="0.2">
      <c r="A482" s="35">
        <v>509</v>
      </c>
      <c r="B482" s="84">
        <v>481200</v>
      </c>
      <c r="C482" s="44" t="s">
        <v>5771</v>
      </c>
      <c r="D482" s="44" t="s">
        <v>2122</v>
      </c>
      <c r="E482" s="44" t="str">
        <f>IF(AND(LEN(NICAP[[#This Row],[State or      Country]])=2,NICAP[[#This Row],[State or      Country]]&lt;&gt;"UK"),"US","Other")</f>
        <v>US</v>
      </c>
      <c r="F482" s="74">
        <v>1</v>
      </c>
      <c r="G482" s="41"/>
      <c r="H482" s="41"/>
      <c r="I482" s="41"/>
      <c r="J482" s="76" t="s">
        <v>1744</v>
      </c>
      <c r="K482" s="41"/>
      <c r="L482" s="59" t="s">
        <v>10410</v>
      </c>
      <c r="M482" s="59" t="str">
        <f>IF(LEFT(NICAP[[#This Row],[Date]],1)=0,"Y","N")</f>
        <v>N</v>
      </c>
      <c r="N482" s="59"/>
      <c r="O482" s="59" t="str">
        <f>19&amp;LEFT(NICAP[[#This Row],[Date]],2)</f>
        <v>1948</v>
      </c>
      <c r="P482" s="59" t="str">
        <f>MID(NICAP[[#This Row],[Date]],3,2)</f>
        <v>12</v>
      </c>
      <c r="Q482" s="59" t="str">
        <f>RIGHT(NICAP[[#This Row],[Date]],2)</f>
        <v>00</v>
      </c>
      <c r="R482" s="26">
        <f>DATE(NICAP[[#This Row],[Year]],NICAP[[#This Row],[Month]],NICAP[[#This Row],[Day]])</f>
        <v>17867</v>
      </c>
      <c r="S482" s="35" t="str">
        <f t="shared" si="14"/>
        <v>NM</v>
      </c>
      <c r="T482" s="24" t="str">
        <f t="shared" si="15"/>
        <v>US</v>
      </c>
    </row>
    <row r="483" spans="1:20" ht="12.75" customHeight="1" x14ac:dyDescent="0.2">
      <c r="A483" s="35">
        <v>521</v>
      </c>
      <c r="B483" s="68">
        <v>481228</v>
      </c>
      <c r="C483" s="39" t="s">
        <v>5771</v>
      </c>
      <c r="D483" s="39" t="s">
        <v>2122</v>
      </c>
      <c r="E483" s="39" t="str">
        <f>IF(AND(LEN(NICAP[[#This Row],[State or      Country]])=2,NICAP[[#This Row],[State or      Country]]&lt;&gt;"UK"),"US","Other")</f>
        <v>US</v>
      </c>
      <c r="F483" s="79">
        <v>1</v>
      </c>
      <c r="G483" s="37"/>
      <c r="H483" s="37"/>
      <c r="I483" s="37"/>
      <c r="J483" s="54" t="s">
        <v>1744</v>
      </c>
      <c r="K483" s="126" t="s">
        <v>10187</v>
      </c>
      <c r="L483" s="36" t="s">
        <v>10409</v>
      </c>
      <c r="M483" s="36" t="str">
        <f>IF(LEFT(NICAP[[#This Row],[Date]],1)=0,"Y","N")</f>
        <v>N</v>
      </c>
      <c r="N483" s="36"/>
      <c r="O483" s="36" t="str">
        <f>19&amp;LEFT(NICAP[[#This Row],[Date]],2)</f>
        <v>1948</v>
      </c>
      <c r="P483" s="36" t="str">
        <f>MID(NICAP[[#This Row],[Date]],3,2)</f>
        <v>12</v>
      </c>
      <c r="Q483" s="36" t="str">
        <f>RIGHT(NICAP[[#This Row],[Date]],2)</f>
        <v>28</v>
      </c>
      <c r="R483" s="26">
        <f>DATE(NICAP[[#This Row],[Year]],NICAP[[#This Row],[Month]],NICAP[[#This Row],[Day]])</f>
        <v>17895</v>
      </c>
      <c r="S483" s="35" t="str">
        <f t="shared" si="14"/>
        <v>NM</v>
      </c>
      <c r="T483" s="24" t="str">
        <f t="shared" si="15"/>
        <v>US</v>
      </c>
    </row>
    <row r="484" spans="1:20" ht="12.75" customHeight="1" x14ac:dyDescent="0.2">
      <c r="A484" s="35">
        <v>520</v>
      </c>
      <c r="B484" s="68">
        <v>481220</v>
      </c>
      <c r="C484" s="39" t="s">
        <v>10408</v>
      </c>
      <c r="D484" s="39" t="s">
        <v>2122</v>
      </c>
      <c r="E484" s="39" t="str">
        <f>IF(AND(LEN(NICAP[[#This Row],[State or      Country]])=2,NICAP[[#This Row],[State or      Country]]&lt;&gt;"UK"),"US","Other")</f>
        <v>US</v>
      </c>
      <c r="F484" s="79">
        <v>1</v>
      </c>
      <c r="G484" s="37"/>
      <c r="H484" s="37"/>
      <c r="I484" s="47" t="s">
        <v>4808</v>
      </c>
      <c r="J484" s="54" t="s">
        <v>1744</v>
      </c>
      <c r="K484" s="126" t="s">
        <v>10187</v>
      </c>
      <c r="L484" s="36" t="s">
        <v>10407</v>
      </c>
      <c r="M484" s="36" t="str">
        <f>IF(LEFT(NICAP[[#This Row],[Date]],1)=0,"Y","N")</f>
        <v>N</v>
      </c>
      <c r="N484" s="36"/>
      <c r="O484" s="36" t="str">
        <f>19&amp;LEFT(NICAP[[#This Row],[Date]],2)</f>
        <v>1948</v>
      </c>
      <c r="P484" s="36" t="str">
        <f>MID(NICAP[[#This Row],[Date]],3,2)</f>
        <v>12</v>
      </c>
      <c r="Q484" s="36" t="str">
        <f>RIGHT(NICAP[[#This Row],[Date]],2)</f>
        <v>20</v>
      </c>
      <c r="R484" s="26">
        <f>DATE(NICAP[[#This Row],[Year]],NICAP[[#This Row],[Month]],NICAP[[#This Row],[Day]])</f>
        <v>17887</v>
      </c>
      <c r="S484" s="35" t="str">
        <f t="shared" si="14"/>
        <v>NM</v>
      </c>
      <c r="T484" s="24" t="str">
        <f t="shared" si="15"/>
        <v>US</v>
      </c>
    </row>
    <row r="485" spans="1:20" ht="12.75" customHeight="1" x14ac:dyDescent="0.2">
      <c r="A485" s="35">
        <v>429</v>
      </c>
      <c r="B485" s="64">
        <v>480401</v>
      </c>
      <c r="C485" s="39" t="s">
        <v>10406</v>
      </c>
      <c r="D485" s="39" t="s">
        <v>2842</v>
      </c>
      <c r="E485" s="39" t="str">
        <f>IF(AND(LEN(NICAP[[#This Row],[State or      Country]])=2,NICAP[[#This Row],[State or      Country]]&lt;&gt;"UK"),"US","Other")</f>
        <v>Other</v>
      </c>
      <c r="F485" s="38">
        <v>11</v>
      </c>
      <c r="G485" s="37"/>
      <c r="H485" s="37"/>
      <c r="I485" s="47" t="s">
        <v>4808</v>
      </c>
      <c r="J485" s="37"/>
      <c r="K485" s="37"/>
      <c r="L485" s="36" t="s">
        <v>10405</v>
      </c>
      <c r="M485" s="36" t="str">
        <f>IF(LEFT(NICAP[[#This Row],[Date]],1)=0,"Y","N")</f>
        <v>N</v>
      </c>
      <c r="N485" s="36"/>
      <c r="O485" s="36" t="str">
        <f>19&amp;LEFT(NICAP[[#This Row],[Date]],2)</f>
        <v>1948</v>
      </c>
      <c r="P485" s="36" t="str">
        <f>MID(NICAP[[#This Row],[Date]],3,2)</f>
        <v>04</v>
      </c>
      <c r="Q485" s="36" t="str">
        <f>RIGHT(NICAP[[#This Row],[Date]],2)</f>
        <v>01</v>
      </c>
      <c r="R485" s="26">
        <f>DATE(NICAP[[#This Row],[Year]],NICAP[[#This Row],[Month]],NICAP[[#This Row],[Day]])</f>
        <v>17624</v>
      </c>
      <c r="S485" s="35" t="str">
        <f t="shared" si="14"/>
        <v/>
      </c>
      <c r="T485" s="24" t="str">
        <f t="shared" si="15"/>
        <v>Philippines</v>
      </c>
    </row>
    <row r="486" spans="1:20" ht="57" customHeight="1" x14ac:dyDescent="0.2">
      <c r="A486" s="35">
        <v>477</v>
      </c>
      <c r="B486" s="73">
        <v>480829</v>
      </c>
      <c r="C486" s="50" t="s">
        <v>10404</v>
      </c>
      <c r="D486" s="50" t="s">
        <v>1694</v>
      </c>
      <c r="E486" s="50" t="str">
        <f>IF(AND(LEN(NICAP[[#This Row],[State or      Country]])=2,NICAP[[#This Row],[State or      Country]]&lt;&gt;"UK"),"US","Other")</f>
        <v>US</v>
      </c>
      <c r="F486" s="75">
        <v>2</v>
      </c>
      <c r="G486" s="48"/>
      <c r="H486" s="48"/>
      <c r="I486" s="90" t="s">
        <v>4808</v>
      </c>
      <c r="J486" s="48"/>
      <c r="K486" s="48"/>
      <c r="L486" s="36" t="s">
        <v>10403</v>
      </c>
      <c r="M486" s="36" t="str">
        <f>IF(LEFT(NICAP[[#This Row],[Date]],1)=0,"Y","N")</f>
        <v>N</v>
      </c>
      <c r="N486" s="36"/>
      <c r="O486" s="36" t="str">
        <f>19&amp;LEFT(NICAP[[#This Row],[Date]],2)</f>
        <v>1948</v>
      </c>
      <c r="P486" s="36" t="str">
        <f>MID(NICAP[[#This Row],[Date]],3,2)</f>
        <v>08</v>
      </c>
      <c r="Q486" s="36" t="str">
        <f>RIGHT(NICAP[[#This Row],[Date]],2)</f>
        <v>29</v>
      </c>
      <c r="R486" s="26">
        <f>DATE(NICAP[[#This Row],[Year]],NICAP[[#This Row],[Month]],NICAP[[#This Row],[Day]])</f>
        <v>17774</v>
      </c>
      <c r="S486" s="35" t="str">
        <f t="shared" si="14"/>
        <v>OH</v>
      </c>
      <c r="T486" s="24" t="str">
        <f t="shared" si="15"/>
        <v>US</v>
      </c>
    </row>
    <row r="487" spans="1:20" ht="12.75" customHeight="1" x14ac:dyDescent="0.2">
      <c r="A487" s="35">
        <v>472</v>
      </c>
      <c r="B487" s="56">
        <v>480731</v>
      </c>
      <c r="C487" s="39" t="s">
        <v>5975</v>
      </c>
      <c r="D487" s="39" t="s">
        <v>2098</v>
      </c>
      <c r="E487" s="39" t="str">
        <f>IF(AND(LEN(NICAP[[#This Row],[State or      Country]])=2,NICAP[[#This Row],[State or      Country]]&lt;&gt;"UK"),"US","Other")</f>
        <v>US</v>
      </c>
      <c r="F487" s="79">
        <v>11</v>
      </c>
      <c r="G487" s="39" t="s">
        <v>1757</v>
      </c>
      <c r="H487" s="46">
        <v>5</v>
      </c>
      <c r="I487" s="65">
        <v>191</v>
      </c>
      <c r="J487" s="41"/>
      <c r="K487" s="41"/>
      <c r="L487" s="36" t="s">
        <v>10402</v>
      </c>
      <c r="M487" s="36" t="str">
        <f>IF(LEFT(NICAP[[#This Row],[Date]],1)=0,"Y","N")</f>
        <v>N</v>
      </c>
      <c r="N487" s="36"/>
      <c r="O487" s="36" t="str">
        <f>19&amp;LEFT(NICAP[[#This Row],[Date]],2)</f>
        <v>1948</v>
      </c>
      <c r="P487" s="36" t="str">
        <f>MID(NICAP[[#This Row],[Date]],3,2)</f>
        <v>07</v>
      </c>
      <c r="Q487" s="36" t="str">
        <f>RIGHT(NICAP[[#This Row],[Date]],2)</f>
        <v>31</v>
      </c>
      <c r="R487" s="26">
        <f>DATE(NICAP[[#This Row],[Year]],NICAP[[#This Row],[Month]],NICAP[[#This Row],[Day]])</f>
        <v>17745</v>
      </c>
      <c r="S487" s="35" t="str">
        <f t="shared" si="14"/>
        <v>VA</v>
      </c>
      <c r="T487" s="24" t="str">
        <f t="shared" si="15"/>
        <v>US</v>
      </c>
    </row>
    <row r="488" spans="1:20" ht="12.75" customHeight="1" x14ac:dyDescent="0.2">
      <c r="A488" s="35">
        <v>456</v>
      </c>
      <c r="B488" s="55">
        <v>480708</v>
      </c>
      <c r="C488" s="39" t="s">
        <v>5538</v>
      </c>
      <c r="D488" s="39" t="s">
        <v>1686</v>
      </c>
      <c r="E488" s="39" t="str">
        <f>IF(AND(LEN(NICAP[[#This Row],[State or      Country]])=2,NICAP[[#This Row],[State or      Country]]&lt;&gt;"UK"),"US","Other")</f>
        <v>US</v>
      </c>
      <c r="F488" s="79">
        <v>1</v>
      </c>
      <c r="G488" s="37"/>
      <c r="H488" s="37"/>
      <c r="I488" s="47" t="s">
        <v>4808</v>
      </c>
      <c r="J488" s="37"/>
      <c r="K488" s="37"/>
      <c r="L488" s="36" t="s">
        <v>10401</v>
      </c>
      <c r="M488" s="36" t="str">
        <f>IF(LEFT(NICAP[[#This Row],[Date]],1)=0,"Y","N")</f>
        <v>N</v>
      </c>
      <c r="N488" s="36"/>
      <c r="O488" s="36" t="str">
        <f>19&amp;LEFT(NICAP[[#This Row],[Date]],2)</f>
        <v>1948</v>
      </c>
      <c r="P488" s="36" t="str">
        <f>MID(NICAP[[#This Row],[Date]],3,2)</f>
        <v>07</v>
      </c>
      <c r="Q488" s="36" t="str">
        <f>RIGHT(NICAP[[#This Row],[Date]],2)</f>
        <v>08</v>
      </c>
      <c r="R488" s="26">
        <f>DATE(NICAP[[#This Row],[Year]],NICAP[[#This Row],[Month]],NICAP[[#This Row],[Day]])</f>
        <v>17722</v>
      </c>
      <c r="S488" s="35" t="str">
        <f t="shared" si="14"/>
        <v>PA</v>
      </c>
      <c r="T488" s="24" t="str">
        <f t="shared" si="15"/>
        <v>US</v>
      </c>
    </row>
    <row r="489" spans="1:20" ht="14.25" customHeight="1" x14ac:dyDescent="0.2">
      <c r="A489" s="35">
        <v>443</v>
      </c>
      <c r="B489" s="68">
        <v>480507</v>
      </c>
      <c r="C489" s="39" t="s">
        <v>2585</v>
      </c>
      <c r="D489" s="39" t="s">
        <v>1799</v>
      </c>
      <c r="E489" s="39" t="str">
        <f>IF(AND(LEN(NICAP[[#This Row],[State or      Country]])=2,NICAP[[#This Row],[State or      Country]]&lt;&gt;"UK"),"US","Other")</f>
        <v>US</v>
      </c>
      <c r="F489" s="38">
        <v>1</v>
      </c>
      <c r="G489" s="37"/>
      <c r="H489" s="37"/>
      <c r="I489" s="47" t="s">
        <v>4808</v>
      </c>
      <c r="J489" s="37"/>
      <c r="K489" s="37"/>
      <c r="L489" s="36" t="s">
        <v>10400</v>
      </c>
      <c r="M489" s="36" t="str">
        <f>IF(LEFT(NICAP[[#This Row],[Date]],1)=0,"Y","N")</f>
        <v>N</v>
      </c>
      <c r="N489" s="36"/>
      <c r="O489" s="36" t="str">
        <f>19&amp;LEFT(NICAP[[#This Row],[Date]],2)</f>
        <v>1948</v>
      </c>
      <c r="P489" s="36" t="str">
        <f>MID(NICAP[[#This Row],[Date]],3,2)</f>
        <v>05</v>
      </c>
      <c r="Q489" s="36" t="str">
        <f>RIGHT(NICAP[[#This Row],[Date]],2)</f>
        <v>07</v>
      </c>
      <c r="R489" s="26">
        <f>DATE(NICAP[[#This Row],[Year]],NICAP[[#This Row],[Month]],NICAP[[#This Row],[Day]])</f>
        <v>17660</v>
      </c>
      <c r="S489" s="35" t="str">
        <f t="shared" si="14"/>
        <v>TN</v>
      </c>
      <c r="T489" s="24" t="str">
        <f t="shared" si="15"/>
        <v>US</v>
      </c>
    </row>
    <row r="490" spans="1:20" ht="12.75" customHeight="1" x14ac:dyDescent="0.2">
      <c r="A490" s="35">
        <v>444</v>
      </c>
      <c r="B490" s="84">
        <v>480528</v>
      </c>
      <c r="C490" s="44" t="s">
        <v>6201</v>
      </c>
      <c r="D490" s="44" t="s">
        <v>1734</v>
      </c>
      <c r="E490" s="44" t="str">
        <f>IF(AND(LEN(NICAP[[#This Row],[State or      Country]])=2,NICAP[[#This Row],[State or      Country]]&lt;&gt;"UK"),"US","Other")</f>
        <v>US</v>
      </c>
      <c r="F490" s="43">
        <v>11</v>
      </c>
      <c r="G490" s="41"/>
      <c r="H490" s="41"/>
      <c r="I490" s="41"/>
      <c r="J490" s="41"/>
      <c r="K490" s="41"/>
      <c r="L490" s="42" t="s">
        <v>10399</v>
      </c>
      <c r="M490" s="42" t="str">
        <f>IF(LEFT(NICAP[[#This Row],[Date]],1)=0,"Y","N")</f>
        <v>N</v>
      </c>
      <c r="N490" s="42"/>
      <c r="O490" s="42" t="str">
        <f>19&amp;LEFT(NICAP[[#This Row],[Date]],2)</f>
        <v>1948</v>
      </c>
      <c r="P490" s="42" t="str">
        <f>MID(NICAP[[#This Row],[Date]],3,2)</f>
        <v>05</v>
      </c>
      <c r="Q490" s="42" t="str">
        <f>RIGHT(NICAP[[#This Row],[Date]],2)</f>
        <v>28</v>
      </c>
      <c r="R490" s="26">
        <f>DATE(NICAP[[#This Row],[Year]],NICAP[[#This Row],[Month]],NICAP[[#This Row],[Day]])</f>
        <v>17681</v>
      </c>
      <c r="S490" s="35" t="str">
        <f t="shared" si="14"/>
        <v>MI</v>
      </c>
      <c r="T490" s="24" t="str">
        <f t="shared" si="15"/>
        <v>US</v>
      </c>
    </row>
    <row r="491" spans="1:20" ht="14.25" customHeight="1" x14ac:dyDescent="0.2">
      <c r="A491" s="35">
        <v>434</v>
      </c>
      <c r="B491" s="81">
        <v>480409</v>
      </c>
      <c r="C491" s="39" t="s">
        <v>10398</v>
      </c>
      <c r="D491" s="39" t="s">
        <v>2299</v>
      </c>
      <c r="E491" s="39" t="str">
        <f>IF(AND(LEN(NICAP[[#This Row],[State or      Country]])=2,NICAP[[#This Row],[State or      Country]]&lt;&gt;"UK"),"US","Other")</f>
        <v>US</v>
      </c>
      <c r="F491" s="38">
        <v>11</v>
      </c>
      <c r="G491" s="39" t="s">
        <v>1757</v>
      </c>
      <c r="H491" s="46">
        <v>5</v>
      </c>
      <c r="I491" s="47" t="s">
        <v>4808</v>
      </c>
      <c r="J491" s="37"/>
      <c r="K491" s="37"/>
      <c r="L491" s="36" t="s">
        <v>10397</v>
      </c>
      <c r="M491" s="36" t="str">
        <f>IF(LEFT(NICAP[[#This Row],[Date]],1)=0,"Y","N")</f>
        <v>N</v>
      </c>
      <c r="N491" s="36"/>
      <c r="O491" s="36" t="str">
        <f>19&amp;LEFT(NICAP[[#This Row],[Date]],2)</f>
        <v>1948</v>
      </c>
      <c r="P491" s="36" t="str">
        <f>MID(NICAP[[#This Row],[Date]],3,2)</f>
        <v>04</v>
      </c>
      <c r="Q491" s="36" t="str">
        <f>RIGHT(NICAP[[#This Row],[Date]],2)</f>
        <v>09</v>
      </c>
      <c r="R491" s="26">
        <f>DATE(NICAP[[#This Row],[Year]],NICAP[[#This Row],[Month]],NICAP[[#This Row],[Day]])</f>
        <v>17632</v>
      </c>
      <c r="S491" s="35" t="str">
        <f t="shared" si="14"/>
        <v>AL</v>
      </c>
      <c r="T491" s="24" t="str">
        <f t="shared" si="15"/>
        <v>US</v>
      </c>
    </row>
    <row r="492" spans="1:20" ht="12.75" customHeight="1" x14ac:dyDescent="0.2">
      <c r="A492" s="35">
        <v>466</v>
      </c>
      <c r="B492" s="53">
        <v>480724</v>
      </c>
      <c r="C492" s="39" t="s">
        <v>10396</v>
      </c>
      <c r="D492" s="39" t="s">
        <v>2299</v>
      </c>
      <c r="E492" s="39" t="str">
        <f>IF(AND(LEN(NICAP[[#This Row],[State or      Country]])=2,NICAP[[#This Row],[State or      Country]]&lt;&gt;"UK"),"US","Other")</f>
        <v>US</v>
      </c>
      <c r="F492" s="79">
        <v>11</v>
      </c>
      <c r="G492" s="39" t="s">
        <v>1757</v>
      </c>
      <c r="H492" s="46">
        <v>5</v>
      </c>
      <c r="I492" s="47" t="s">
        <v>4808</v>
      </c>
      <c r="J492" s="37"/>
      <c r="K492" s="37"/>
      <c r="L492" s="36" t="s">
        <v>10395</v>
      </c>
      <c r="M492" s="36" t="str">
        <f>IF(LEFT(NICAP[[#This Row],[Date]],1)=0,"Y","N")</f>
        <v>N</v>
      </c>
      <c r="N492" s="36"/>
      <c r="O492" s="36" t="str">
        <f>19&amp;LEFT(NICAP[[#This Row],[Date]],2)</f>
        <v>1948</v>
      </c>
      <c r="P492" s="36" t="str">
        <f>MID(NICAP[[#This Row],[Date]],3,2)</f>
        <v>07</v>
      </c>
      <c r="Q492" s="36" t="str">
        <f>RIGHT(NICAP[[#This Row],[Date]],2)</f>
        <v>24</v>
      </c>
      <c r="R492" s="26">
        <f>DATE(NICAP[[#This Row],[Year]],NICAP[[#This Row],[Month]],NICAP[[#This Row],[Day]])</f>
        <v>17738</v>
      </c>
      <c r="S492" s="35" t="str">
        <f t="shared" si="14"/>
        <v>AL</v>
      </c>
      <c r="T492" s="24" t="str">
        <f t="shared" si="15"/>
        <v>US</v>
      </c>
    </row>
    <row r="493" spans="1:20" ht="27.75" customHeight="1" x14ac:dyDescent="0.2">
      <c r="A493" s="35">
        <v>495</v>
      </c>
      <c r="B493" s="64">
        <v>481024</v>
      </c>
      <c r="C493" s="39" t="s">
        <v>10394</v>
      </c>
      <c r="D493" s="39" t="s">
        <v>1883</v>
      </c>
      <c r="E493" s="39" t="str">
        <f>IF(AND(LEN(NICAP[[#This Row],[State or      Country]])=2,NICAP[[#This Row],[State or      Country]]&lt;&gt;"UK"),"US","Other")</f>
        <v>US</v>
      </c>
      <c r="F493" s="79">
        <v>1</v>
      </c>
      <c r="G493" s="37"/>
      <c r="H493" s="37"/>
      <c r="I493" s="47" t="s">
        <v>4808</v>
      </c>
      <c r="J493" s="37"/>
      <c r="K493" s="37"/>
      <c r="L493" s="36" t="s">
        <v>10393</v>
      </c>
      <c r="M493" s="36" t="str">
        <f>IF(LEFT(NICAP[[#This Row],[Date]],1)=0,"Y","N")</f>
        <v>N</v>
      </c>
      <c r="N493" s="36"/>
      <c r="O493" s="36" t="str">
        <f>19&amp;LEFT(NICAP[[#This Row],[Date]],2)</f>
        <v>1948</v>
      </c>
      <c r="P493" s="36" t="str">
        <f>MID(NICAP[[#This Row],[Date]],3,2)</f>
        <v>10</v>
      </c>
      <c r="Q493" s="36" t="str">
        <f>RIGHT(NICAP[[#This Row],[Date]],2)</f>
        <v>24</v>
      </c>
      <c r="R493" s="26">
        <f>DATE(NICAP[[#This Row],[Year]],NICAP[[#This Row],[Month]],NICAP[[#This Row],[Day]])</f>
        <v>17830</v>
      </c>
      <c r="S493" s="35" t="str">
        <f t="shared" si="14"/>
        <v>MN</v>
      </c>
      <c r="T493" s="24" t="str">
        <f t="shared" si="15"/>
        <v>US</v>
      </c>
    </row>
    <row r="494" spans="1:20" ht="12.75" customHeight="1" x14ac:dyDescent="0.2">
      <c r="A494" s="35">
        <v>474</v>
      </c>
      <c r="B494" s="55">
        <v>480803</v>
      </c>
      <c r="C494" s="39" t="s">
        <v>3125</v>
      </c>
      <c r="D494" s="39" t="s">
        <v>1816</v>
      </c>
      <c r="E494" s="39" t="str">
        <f>IF(AND(LEN(NICAP[[#This Row],[State or      Country]])=2,NICAP[[#This Row],[State or      Country]]&lt;&gt;"UK"),"US","Other")</f>
        <v>Other</v>
      </c>
      <c r="F494" s="79">
        <v>1</v>
      </c>
      <c r="G494" s="37"/>
      <c r="H494" s="37"/>
      <c r="I494" s="47" t="s">
        <v>4808</v>
      </c>
      <c r="J494" s="37"/>
      <c r="K494" s="37"/>
      <c r="L494" s="36" t="s">
        <v>10392</v>
      </c>
      <c r="M494" s="36" t="str">
        <f>IF(LEFT(NICAP[[#This Row],[Date]],1)=0,"Y","N")</f>
        <v>N</v>
      </c>
      <c r="N494" s="36"/>
      <c r="O494" s="36" t="str">
        <f>19&amp;LEFT(NICAP[[#This Row],[Date]],2)</f>
        <v>1948</v>
      </c>
      <c r="P494" s="36" t="str">
        <f>MID(NICAP[[#This Row],[Date]],3,2)</f>
        <v>08</v>
      </c>
      <c r="Q494" s="36" t="str">
        <f>RIGHT(NICAP[[#This Row],[Date]],2)</f>
        <v>03</v>
      </c>
      <c r="R494" s="26">
        <f>DATE(NICAP[[#This Row],[Year]],NICAP[[#This Row],[Month]],NICAP[[#This Row],[Day]])</f>
        <v>17748</v>
      </c>
      <c r="S494" s="35" t="str">
        <f t="shared" si="14"/>
        <v/>
      </c>
      <c r="T494" s="24" t="str">
        <f t="shared" si="15"/>
        <v>USSR</v>
      </c>
    </row>
    <row r="495" spans="1:20" ht="12.75" customHeight="1" x14ac:dyDescent="0.2">
      <c r="A495" s="35">
        <v>485</v>
      </c>
      <c r="B495" s="55">
        <v>481011</v>
      </c>
      <c r="C495" s="39" t="s">
        <v>10390</v>
      </c>
      <c r="D495" s="39" t="s">
        <v>6810</v>
      </c>
      <c r="E495" s="39" t="str">
        <f>IF(AND(LEN(NICAP[[#This Row],[State or      Country]])=2,NICAP[[#This Row],[State or      Country]]&lt;&gt;"UK"),"US","Other")</f>
        <v>Other</v>
      </c>
      <c r="F495" s="79">
        <v>1</v>
      </c>
      <c r="G495" s="37"/>
      <c r="H495" s="37"/>
      <c r="I495" s="47" t="s">
        <v>4808</v>
      </c>
      <c r="J495" s="37"/>
      <c r="K495" s="37"/>
      <c r="L495" s="36" t="s">
        <v>10391</v>
      </c>
      <c r="M495" s="36" t="str">
        <f>IF(LEFT(NICAP[[#This Row],[Date]],1)=0,"Y","N")</f>
        <v>N</v>
      </c>
      <c r="N495" s="36"/>
      <c r="O495" s="36" t="str">
        <f>19&amp;LEFT(NICAP[[#This Row],[Date]],2)</f>
        <v>1948</v>
      </c>
      <c r="P495" s="36" t="str">
        <f>MID(NICAP[[#This Row],[Date]],3,2)</f>
        <v>10</v>
      </c>
      <c r="Q495" s="36" t="str">
        <f>RIGHT(NICAP[[#This Row],[Date]],2)</f>
        <v>11</v>
      </c>
      <c r="R495" s="26">
        <f>DATE(NICAP[[#This Row],[Year]],NICAP[[#This Row],[Month]],NICAP[[#This Row],[Day]])</f>
        <v>17817</v>
      </c>
      <c r="S495" s="35" t="str">
        <f t="shared" si="14"/>
        <v/>
      </c>
      <c r="T495" s="24" t="str">
        <f t="shared" si="15"/>
        <v>West Germany</v>
      </c>
    </row>
    <row r="496" spans="1:20" ht="42.75" customHeight="1" x14ac:dyDescent="0.2">
      <c r="A496" s="35">
        <v>507</v>
      </c>
      <c r="B496" s="68">
        <v>481123</v>
      </c>
      <c r="C496" s="39" t="s">
        <v>10390</v>
      </c>
      <c r="D496" s="39" t="s">
        <v>6810</v>
      </c>
      <c r="E496" s="39" t="str">
        <f>IF(AND(LEN(NICAP[[#This Row],[State or      Country]])=2,NICAP[[#This Row],[State or      Country]]&lt;&gt;"UK"),"US","Other")</f>
        <v>Other</v>
      </c>
      <c r="F496" s="79">
        <v>9</v>
      </c>
      <c r="G496" s="47" t="s">
        <v>1666</v>
      </c>
      <c r="H496" s="46">
        <v>5</v>
      </c>
      <c r="I496" s="47" t="s">
        <v>4808</v>
      </c>
      <c r="J496" s="37"/>
      <c r="K496" s="37"/>
      <c r="L496" s="36" t="s">
        <v>10389</v>
      </c>
      <c r="M496" s="36" t="str">
        <f>IF(LEFT(NICAP[[#This Row],[Date]],1)=0,"Y","N")</f>
        <v>N</v>
      </c>
      <c r="N496" s="36"/>
      <c r="O496" s="36" t="str">
        <f>19&amp;LEFT(NICAP[[#This Row],[Date]],2)</f>
        <v>1948</v>
      </c>
      <c r="P496" s="36" t="str">
        <f>MID(NICAP[[#This Row],[Date]],3,2)</f>
        <v>11</v>
      </c>
      <c r="Q496" s="36" t="str">
        <f>RIGHT(NICAP[[#This Row],[Date]],2)</f>
        <v>23</v>
      </c>
      <c r="R496" s="26">
        <f>DATE(NICAP[[#This Row],[Year]],NICAP[[#This Row],[Month]],NICAP[[#This Row],[Day]])</f>
        <v>17860</v>
      </c>
      <c r="S496" s="35" t="str">
        <f t="shared" si="14"/>
        <v/>
      </c>
      <c r="T496" s="24" t="str">
        <f t="shared" si="15"/>
        <v>West Germany</v>
      </c>
    </row>
    <row r="497" spans="1:20" ht="12.75" customHeight="1" x14ac:dyDescent="0.2">
      <c r="A497" s="35">
        <v>519</v>
      </c>
      <c r="B497" s="64">
        <v>481217</v>
      </c>
      <c r="C497" s="39" t="s">
        <v>10388</v>
      </c>
      <c r="D497" s="39" t="s">
        <v>1686</v>
      </c>
      <c r="E497" s="39" t="str">
        <f>IF(AND(LEN(NICAP[[#This Row],[State or      Country]])=2,NICAP[[#This Row],[State or      Country]]&lt;&gt;"UK"),"US","Other")</f>
        <v>US</v>
      </c>
      <c r="F497" s="79">
        <v>1</v>
      </c>
      <c r="G497" s="41"/>
      <c r="H497" s="41"/>
      <c r="I497" s="47" t="s">
        <v>4808</v>
      </c>
      <c r="J497" s="41"/>
      <c r="K497" s="41"/>
      <c r="L497" s="36" t="s">
        <v>10387</v>
      </c>
      <c r="M497" s="36" t="str">
        <f>IF(LEFT(NICAP[[#This Row],[Date]],1)=0,"Y","N")</f>
        <v>N</v>
      </c>
      <c r="N497" s="36"/>
      <c r="O497" s="36" t="str">
        <f>19&amp;LEFT(NICAP[[#This Row],[Date]],2)</f>
        <v>1948</v>
      </c>
      <c r="P497" s="36" t="str">
        <f>MID(NICAP[[#This Row],[Date]],3,2)</f>
        <v>12</v>
      </c>
      <c r="Q497" s="36" t="str">
        <f>RIGHT(NICAP[[#This Row],[Date]],2)</f>
        <v>17</v>
      </c>
      <c r="R497" s="26">
        <f>DATE(NICAP[[#This Row],[Year]],NICAP[[#This Row],[Month]],NICAP[[#This Row],[Day]])</f>
        <v>17884</v>
      </c>
      <c r="S497" s="35" t="str">
        <f t="shared" si="14"/>
        <v>PA</v>
      </c>
      <c r="T497" s="24" t="str">
        <f t="shared" si="15"/>
        <v>US</v>
      </c>
    </row>
    <row r="498" spans="1:20" ht="12.75" customHeight="1" x14ac:dyDescent="0.2">
      <c r="A498" s="35">
        <v>436</v>
      </c>
      <c r="B498" s="64">
        <v>480418</v>
      </c>
      <c r="C498" s="39" t="s">
        <v>4523</v>
      </c>
      <c r="D498" s="39" t="s">
        <v>2763</v>
      </c>
      <c r="E498" s="39" t="str">
        <f>IF(AND(LEN(NICAP[[#This Row],[State or      Country]])=2,NICAP[[#This Row],[State or      Country]]&lt;&gt;"UK"),"US","Other")</f>
        <v>Other</v>
      </c>
      <c r="F498" s="38">
        <v>1</v>
      </c>
      <c r="G498" s="37"/>
      <c r="H498" s="37"/>
      <c r="I498" s="47" t="s">
        <v>4808</v>
      </c>
      <c r="J498" s="37"/>
      <c r="K498" s="37"/>
      <c r="L498" s="36" t="s">
        <v>10386</v>
      </c>
      <c r="M498" s="36" t="str">
        <f>IF(LEFT(NICAP[[#This Row],[Date]],1)=0,"Y","N")</f>
        <v>N</v>
      </c>
      <c r="N498" s="36"/>
      <c r="O498" s="36" t="str">
        <f>19&amp;LEFT(NICAP[[#This Row],[Date]],2)</f>
        <v>1948</v>
      </c>
      <c r="P498" s="36" t="str">
        <f>MID(NICAP[[#This Row],[Date]],3,2)</f>
        <v>04</v>
      </c>
      <c r="Q498" s="36" t="str">
        <f>RIGHT(NICAP[[#This Row],[Date]],2)</f>
        <v>18</v>
      </c>
      <c r="R498" s="26">
        <f>DATE(NICAP[[#This Row],[Year]],NICAP[[#This Row],[Month]],NICAP[[#This Row],[Day]])</f>
        <v>17641</v>
      </c>
      <c r="S498" s="35" t="str">
        <f t="shared" si="14"/>
        <v/>
      </c>
      <c r="T498" s="24" t="str">
        <f t="shared" si="15"/>
        <v>At Sea</v>
      </c>
    </row>
    <row r="499" spans="1:20" ht="12.75" customHeight="1" x14ac:dyDescent="0.2">
      <c r="A499" s="35">
        <v>475</v>
      </c>
      <c r="B499" s="55">
        <v>480804</v>
      </c>
      <c r="C499" s="39" t="s">
        <v>10385</v>
      </c>
      <c r="D499" s="39" t="s">
        <v>1826</v>
      </c>
      <c r="E499" s="39" t="str">
        <f>IF(AND(LEN(NICAP[[#This Row],[State or      Country]])=2,NICAP[[#This Row],[State or      Country]]&lt;&gt;"UK"),"US","Other")</f>
        <v>US</v>
      </c>
      <c r="F499" s="79">
        <v>1</v>
      </c>
      <c r="G499" s="37"/>
      <c r="H499" s="37"/>
      <c r="I499" s="47" t="s">
        <v>4808</v>
      </c>
      <c r="J499" s="37"/>
      <c r="K499" s="126" t="s">
        <v>10187</v>
      </c>
      <c r="L499" s="36" t="s">
        <v>6161</v>
      </c>
      <c r="M499" s="36" t="str">
        <f>IF(LEFT(NICAP[[#This Row],[Date]],1)=0,"Y","N")</f>
        <v>N</v>
      </c>
      <c r="N499" s="36"/>
      <c r="O499" s="36" t="str">
        <f>19&amp;LEFT(NICAP[[#This Row],[Date]],2)</f>
        <v>1948</v>
      </c>
      <c r="P499" s="36" t="str">
        <f>MID(NICAP[[#This Row],[Date]],3,2)</f>
        <v>08</v>
      </c>
      <c r="Q499" s="36" t="str">
        <f>RIGHT(NICAP[[#This Row],[Date]],2)</f>
        <v>04</v>
      </c>
      <c r="R499" s="26">
        <f>DATE(NICAP[[#This Row],[Year]],NICAP[[#This Row],[Month]],NICAP[[#This Row],[Day]])</f>
        <v>17749</v>
      </c>
      <c r="S499" s="35" t="str">
        <f t="shared" si="14"/>
        <v>OR</v>
      </c>
      <c r="T499" s="24" t="str">
        <f t="shared" si="15"/>
        <v>US</v>
      </c>
    </row>
    <row r="500" spans="1:20" ht="12.75" customHeight="1" x14ac:dyDescent="0.2">
      <c r="A500" s="35">
        <v>455</v>
      </c>
      <c r="B500" s="60">
        <v>480704</v>
      </c>
      <c r="C500" s="44" t="s">
        <v>10384</v>
      </c>
      <c r="D500" s="44" t="s">
        <v>2640</v>
      </c>
      <c r="E500" s="44" t="str">
        <f>IF(AND(LEN(NICAP[[#This Row],[State or      Country]])=2,NICAP[[#This Row],[State or      Country]]&lt;&gt;"UK"),"US","Other")</f>
        <v>US</v>
      </c>
      <c r="F500" s="74">
        <v>1</v>
      </c>
      <c r="G500" s="41"/>
      <c r="H500" s="41"/>
      <c r="I500" s="41"/>
      <c r="J500" s="41"/>
      <c r="K500" s="41"/>
      <c r="L500" s="59" t="s">
        <v>10383</v>
      </c>
      <c r="M500" s="59" t="str">
        <f>IF(LEFT(NICAP[[#This Row],[Date]],1)=0,"Y","N")</f>
        <v>N</v>
      </c>
      <c r="N500" s="59"/>
      <c r="O500" s="59" t="str">
        <f>19&amp;LEFT(NICAP[[#This Row],[Date]],2)</f>
        <v>1948</v>
      </c>
      <c r="P500" s="59" t="str">
        <f>MID(NICAP[[#This Row],[Date]],3,2)</f>
        <v>07</v>
      </c>
      <c r="Q500" s="59" t="str">
        <f>RIGHT(NICAP[[#This Row],[Date]],2)</f>
        <v>04</v>
      </c>
      <c r="R500" s="26">
        <f>DATE(NICAP[[#This Row],[Year]],NICAP[[#This Row],[Month]],NICAP[[#This Row],[Day]])</f>
        <v>17718</v>
      </c>
      <c r="S500" s="35" t="str">
        <f t="shared" si="14"/>
        <v>CO</v>
      </c>
      <c r="T500" s="24" t="str">
        <f t="shared" si="15"/>
        <v>US</v>
      </c>
    </row>
    <row r="501" spans="1:20" ht="12.75" customHeight="1" x14ac:dyDescent="0.2">
      <c r="A501" s="35">
        <v>459</v>
      </c>
      <c r="B501" s="55">
        <v>480709</v>
      </c>
      <c r="C501" s="39" t="s">
        <v>10382</v>
      </c>
      <c r="D501" s="39" t="s">
        <v>1694</v>
      </c>
      <c r="E501" s="39" t="str">
        <f>IF(AND(LEN(NICAP[[#This Row],[State or      Country]])=2,NICAP[[#This Row],[State or      Country]]&lt;&gt;"UK"),"US","Other")</f>
        <v>US</v>
      </c>
      <c r="F501" s="79">
        <v>1</v>
      </c>
      <c r="G501" s="37"/>
      <c r="H501" s="37"/>
      <c r="I501" s="47" t="s">
        <v>4808</v>
      </c>
      <c r="J501" s="37"/>
      <c r="K501" s="37"/>
      <c r="L501" s="36" t="s">
        <v>10381</v>
      </c>
      <c r="M501" s="36" t="str">
        <f>IF(LEFT(NICAP[[#This Row],[Date]],1)=0,"Y","N")</f>
        <v>N</v>
      </c>
      <c r="N501" s="36"/>
      <c r="O501" s="36" t="str">
        <f>19&amp;LEFT(NICAP[[#This Row],[Date]],2)</f>
        <v>1948</v>
      </c>
      <c r="P501" s="36" t="str">
        <f>MID(NICAP[[#This Row],[Date]],3,2)</f>
        <v>07</v>
      </c>
      <c r="Q501" s="36" t="str">
        <f>RIGHT(NICAP[[#This Row],[Date]],2)</f>
        <v>09</v>
      </c>
      <c r="R501" s="26">
        <f>DATE(NICAP[[#This Row],[Year]],NICAP[[#This Row],[Month]],NICAP[[#This Row],[Day]])</f>
        <v>17723</v>
      </c>
      <c r="S501" s="35" t="str">
        <f t="shared" si="14"/>
        <v>OH</v>
      </c>
      <c r="T501" s="24" t="str">
        <f t="shared" si="15"/>
        <v>US</v>
      </c>
    </row>
    <row r="502" spans="1:20" ht="12.75" customHeight="1" x14ac:dyDescent="0.2">
      <c r="A502" s="35">
        <v>440</v>
      </c>
      <c r="B502" s="68">
        <v>480500</v>
      </c>
      <c r="C502" s="39" t="s">
        <v>10380</v>
      </c>
      <c r="D502" s="39" t="s">
        <v>9088</v>
      </c>
      <c r="E502" s="39" t="str">
        <f>IF(AND(LEN(NICAP[[#This Row],[State or      Country]])=2,NICAP[[#This Row],[State or      Country]]&lt;&gt;"UK"),"US","Other")</f>
        <v>Other</v>
      </c>
      <c r="F502" s="38">
        <v>9</v>
      </c>
      <c r="G502" s="71" t="s">
        <v>1666</v>
      </c>
      <c r="H502" s="37"/>
      <c r="I502" s="37"/>
      <c r="J502" s="37"/>
      <c r="K502" s="37"/>
      <c r="L502" s="36" t="s">
        <v>10379</v>
      </c>
      <c r="M502" s="36" t="str">
        <f>IF(LEFT(NICAP[[#This Row],[Date]],1)=0,"Y","N")</f>
        <v>N</v>
      </c>
      <c r="N502" s="36"/>
      <c r="O502" s="36" t="str">
        <f>19&amp;LEFT(NICAP[[#This Row],[Date]],2)</f>
        <v>1948</v>
      </c>
      <c r="P502" s="36" t="str">
        <f>MID(NICAP[[#This Row],[Date]],3,2)</f>
        <v>05</v>
      </c>
      <c r="Q502" s="36" t="str">
        <f>RIGHT(NICAP[[#This Row],[Date]],2)</f>
        <v>00</v>
      </c>
      <c r="R502" s="26">
        <f>DATE(NICAP[[#This Row],[Year]],NICAP[[#This Row],[Month]],NICAP[[#This Row],[Day]])</f>
        <v>17653</v>
      </c>
      <c r="S502" s="35" t="str">
        <f t="shared" si="14"/>
        <v/>
      </c>
      <c r="T502" s="24" t="str">
        <f t="shared" si="15"/>
        <v>England</v>
      </c>
    </row>
    <row r="503" spans="1:20" ht="12.75" customHeight="1" x14ac:dyDescent="0.2">
      <c r="A503" s="35">
        <v>397</v>
      </c>
      <c r="B503" s="81">
        <v>481018</v>
      </c>
      <c r="C503" s="39" t="s">
        <v>10377</v>
      </c>
      <c r="D503" s="39" t="s">
        <v>2861</v>
      </c>
      <c r="E503" s="39" t="str">
        <f>IF(AND(LEN(NICAP[[#This Row],[State or      Country]])=2,NICAP[[#This Row],[State or      Country]]&lt;&gt;"UK"),"US","Other")</f>
        <v>US</v>
      </c>
      <c r="F503" s="38">
        <v>1</v>
      </c>
      <c r="G503" s="39" t="s">
        <v>6678</v>
      </c>
      <c r="H503" s="70">
        <v>5</v>
      </c>
      <c r="I503" s="47" t="s">
        <v>4808</v>
      </c>
      <c r="J503" s="37"/>
      <c r="K503" s="37"/>
      <c r="L503" s="36" t="s">
        <v>10378</v>
      </c>
      <c r="M503" s="36" t="str">
        <f>IF(LEFT(NICAP[[#This Row],[Date]],1)=0,"Y","N")</f>
        <v>N</v>
      </c>
      <c r="N503" s="36"/>
      <c r="O503" s="36" t="str">
        <f>19&amp;LEFT(NICAP[[#This Row],[Date]],2)</f>
        <v>1948</v>
      </c>
      <c r="P503" s="36" t="str">
        <f>MID(NICAP[[#This Row],[Date]],3,2)</f>
        <v>10</v>
      </c>
      <c r="Q503" s="36" t="str">
        <f>RIGHT(NICAP[[#This Row],[Date]],2)</f>
        <v>18</v>
      </c>
      <c r="R503" s="26">
        <f>DATE(NICAP[[#This Row],[Year]],NICAP[[#This Row],[Month]],NICAP[[#This Row],[Day]])</f>
        <v>17824</v>
      </c>
      <c r="S503" s="35" t="str">
        <f t="shared" si="14"/>
        <v>HI</v>
      </c>
      <c r="T503" s="24" t="str">
        <f t="shared" si="15"/>
        <v>US</v>
      </c>
    </row>
    <row r="504" spans="1:20" ht="12.75" customHeight="1" x14ac:dyDescent="0.2">
      <c r="A504" s="35">
        <v>492</v>
      </c>
      <c r="B504" s="64">
        <v>481018</v>
      </c>
      <c r="C504" s="39" t="s">
        <v>10377</v>
      </c>
      <c r="D504" s="39" t="s">
        <v>2861</v>
      </c>
      <c r="E504" s="39" t="str">
        <f>IF(AND(LEN(NICAP[[#This Row],[State or      Country]])=2,NICAP[[#This Row],[State or      Country]]&lt;&gt;"UK"),"US","Other")</f>
        <v>US</v>
      </c>
      <c r="F504" s="79">
        <v>1</v>
      </c>
      <c r="G504" s="37"/>
      <c r="H504" s="37"/>
      <c r="I504" s="47" t="s">
        <v>4808</v>
      </c>
      <c r="J504" s="37"/>
      <c r="K504" s="37"/>
      <c r="L504" s="36" t="s">
        <v>10376</v>
      </c>
      <c r="M504" s="36" t="str">
        <f>IF(LEFT(NICAP[[#This Row],[Date]],1)=0,"Y","N")</f>
        <v>N</v>
      </c>
      <c r="N504" s="36"/>
      <c r="O504" s="36" t="str">
        <f>19&amp;LEFT(NICAP[[#This Row],[Date]],2)</f>
        <v>1948</v>
      </c>
      <c r="P504" s="36" t="str">
        <f>MID(NICAP[[#This Row],[Date]],3,2)</f>
        <v>10</v>
      </c>
      <c r="Q504" s="36" t="str">
        <f>RIGHT(NICAP[[#This Row],[Date]],2)</f>
        <v>18</v>
      </c>
      <c r="R504" s="26">
        <f>DATE(NICAP[[#This Row],[Year]],NICAP[[#This Row],[Month]],NICAP[[#This Row],[Day]])</f>
        <v>17824</v>
      </c>
      <c r="S504" s="35" t="str">
        <f t="shared" si="14"/>
        <v>HI</v>
      </c>
      <c r="T504" s="24" t="str">
        <f t="shared" si="15"/>
        <v>US</v>
      </c>
    </row>
    <row r="505" spans="1:20" ht="12.75" customHeight="1" x14ac:dyDescent="0.2">
      <c r="A505" s="35">
        <v>453</v>
      </c>
      <c r="B505" s="81">
        <v>480700</v>
      </c>
      <c r="C505" s="39" t="s">
        <v>10375</v>
      </c>
      <c r="D505" s="39" t="s">
        <v>1707</v>
      </c>
      <c r="E505" s="39" t="str">
        <f>IF(AND(LEN(NICAP[[#This Row],[State or      Country]])=2,NICAP[[#This Row],[State or      Country]]&lt;&gt;"UK"),"US","Other")</f>
        <v>US</v>
      </c>
      <c r="F505" s="38">
        <v>10</v>
      </c>
      <c r="G505" s="39" t="s">
        <v>5576</v>
      </c>
      <c r="H505" s="46">
        <v>5</v>
      </c>
      <c r="I505" s="37"/>
      <c r="J505" s="54" t="s">
        <v>1744</v>
      </c>
      <c r="K505" s="37"/>
      <c r="L505" s="36" t="s">
        <v>10374</v>
      </c>
      <c r="M505" s="36" t="str">
        <f>IF(LEFT(NICAP[[#This Row],[Date]],1)=0,"Y","N")</f>
        <v>N</v>
      </c>
      <c r="N505" s="36"/>
      <c r="O505" s="36" t="str">
        <f>19&amp;LEFT(NICAP[[#This Row],[Date]],2)</f>
        <v>1948</v>
      </c>
      <c r="P505" s="36" t="str">
        <f>MID(NICAP[[#This Row],[Date]],3,2)</f>
        <v>07</v>
      </c>
      <c r="Q505" s="36" t="str">
        <f>RIGHT(NICAP[[#This Row],[Date]],2)</f>
        <v>00</v>
      </c>
      <c r="R505" s="26">
        <f>DATE(NICAP[[#This Row],[Year]],NICAP[[#This Row],[Month]],NICAP[[#This Row],[Day]])</f>
        <v>17714</v>
      </c>
      <c r="S505" s="35" t="str">
        <f t="shared" si="14"/>
        <v>WA</v>
      </c>
      <c r="T505" s="24" t="str">
        <f t="shared" si="15"/>
        <v>US</v>
      </c>
    </row>
    <row r="506" spans="1:20" ht="27.75" customHeight="1" x14ac:dyDescent="0.2">
      <c r="A506" s="35">
        <v>504</v>
      </c>
      <c r="B506" s="64">
        <v>481117</v>
      </c>
      <c r="C506" s="39" t="s">
        <v>10373</v>
      </c>
      <c r="D506" s="39" t="s">
        <v>1702</v>
      </c>
      <c r="E506" s="39" t="str">
        <f>IF(AND(LEN(NICAP[[#This Row],[State or      Country]])=2,NICAP[[#This Row],[State or      Country]]&lt;&gt;"UK"),"US","Other")</f>
        <v>Other</v>
      </c>
      <c r="F506" s="79">
        <v>1</v>
      </c>
      <c r="G506" s="37"/>
      <c r="H506" s="37"/>
      <c r="I506" s="47" t="s">
        <v>4808</v>
      </c>
      <c r="J506" s="37"/>
      <c r="K506" s="37"/>
      <c r="L506" s="36" t="s">
        <v>10372</v>
      </c>
      <c r="M506" s="36" t="str">
        <f>IF(LEFT(NICAP[[#This Row],[Date]],1)=0,"Y","N")</f>
        <v>N</v>
      </c>
      <c r="N506" s="36"/>
      <c r="O506" s="36" t="str">
        <f>19&amp;LEFT(NICAP[[#This Row],[Date]],2)</f>
        <v>1948</v>
      </c>
      <c r="P506" s="36" t="str">
        <f>MID(NICAP[[#This Row],[Date]],3,2)</f>
        <v>11</v>
      </c>
      <c r="Q506" s="36" t="str">
        <f>RIGHT(NICAP[[#This Row],[Date]],2)</f>
        <v>17</v>
      </c>
      <c r="R506" s="26">
        <f>DATE(NICAP[[#This Row],[Year]],NICAP[[#This Row],[Month]],NICAP[[#This Row],[Day]])</f>
        <v>17854</v>
      </c>
      <c r="S506" s="35" t="str">
        <f t="shared" si="14"/>
        <v/>
      </c>
      <c r="T506" s="24" t="str">
        <f t="shared" si="15"/>
        <v>CAN</v>
      </c>
    </row>
    <row r="507" spans="1:20" ht="12.75" customHeight="1" x14ac:dyDescent="0.2">
      <c r="A507" s="35">
        <v>494</v>
      </c>
      <c r="B507" s="64">
        <v>481024</v>
      </c>
      <c r="C507" s="39" t="s">
        <v>5697</v>
      </c>
      <c r="D507" s="39" t="s">
        <v>1852</v>
      </c>
      <c r="E507" s="39" t="str">
        <f>IF(AND(LEN(NICAP[[#This Row],[State or      Country]])=2,NICAP[[#This Row],[State or      Country]]&lt;&gt;"UK"),"US","Other")</f>
        <v>US</v>
      </c>
      <c r="F507" s="79">
        <v>1</v>
      </c>
      <c r="G507" s="37"/>
      <c r="H507" s="37"/>
      <c r="I507" s="47" t="s">
        <v>4808</v>
      </c>
      <c r="J507" s="37"/>
      <c r="K507" s="126" t="s">
        <v>10187</v>
      </c>
      <c r="L507" s="36" t="s">
        <v>10371</v>
      </c>
      <c r="M507" s="36" t="str">
        <f>IF(LEFT(NICAP[[#This Row],[Date]],1)=0,"Y","N")</f>
        <v>N</v>
      </c>
      <c r="N507" s="36"/>
      <c r="O507" s="36" t="str">
        <f>19&amp;LEFT(NICAP[[#This Row],[Date]],2)</f>
        <v>1948</v>
      </c>
      <c r="P507" s="36" t="str">
        <f>MID(NICAP[[#This Row],[Date]],3,2)</f>
        <v>10</v>
      </c>
      <c r="Q507" s="36" t="str">
        <f>RIGHT(NICAP[[#This Row],[Date]],2)</f>
        <v>24</v>
      </c>
      <c r="R507" s="26">
        <f>DATE(NICAP[[#This Row],[Year]],NICAP[[#This Row],[Month]],NICAP[[#This Row],[Day]])</f>
        <v>17830</v>
      </c>
      <c r="S507" s="35" t="str">
        <f t="shared" si="14"/>
        <v>AZ</v>
      </c>
      <c r="T507" s="24" t="str">
        <f t="shared" si="15"/>
        <v>US</v>
      </c>
    </row>
    <row r="508" spans="1:20" ht="12.75" customHeight="1" x14ac:dyDescent="0.2">
      <c r="A508" s="35">
        <v>478</v>
      </c>
      <c r="B508" s="55">
        <v>480912</v>
      </c>
      <c r="C508" s="39" t="s">
        <v>10370</v>
      </c>
      <c r="D508" s="39" t="s">
        <v>1686</v>
      </c>
      <c r="E508" s="39" t="str">
        <f>IF(AND(LEN(NICAP[[#This Row],[State or      Country]])=2,NICAP[[#This Row],[State or      Country]]&lt;&gt;"UK"),"US","Other")</f>
        <v>US</v>
      </c>
      <c r="F508" s="79">
        <v>1</v>
      </c>
      <c r="G508" s="41"/>
      <c r="H508" s="41"/>
      <c r="I508" s="47" t="s">
        <v>4808</v>
      </c>
      <c r="J508" s="41"/>
      <c r="K508" s="41"/>
      <c r="L508" s="36" t="s">
        <v>10369</v>
      </c>
      <c r="M508" s="36" t="str">
        <f>IF(LEFT(NICAP[[#This Row],[Date]],1)=0,"Y","N")</f>
        <v>N</v>
      </c>
      <c r="N508" s="36"/>
      <c r="O508" s="36" t="str">
        <f>19&amp;LEFT(NICAP[[#This Row],[Date]],2)</f>
        <v>1948</v>
      </c>
      <c r="P508" s="36" t="str">
        <f>MID(NICAP[[#This Row],[Date]],3,2)</f>
        <v>09</v>
      </c>
      <c r="Q508" s="36" t="str">
        <f>RIGHT(NICAP[[#This Row],[Date]],2)</f>
        <v>12</v>
      </c>
      <c r="R508" s="26">
        <f>DATE(NICAP[[#This Row],[Year]],NICAP[[#This Row],[Month]],NICAP[[#This Row],[Day]])</f>
        <v>17788</v>
      </c>
      <c r="S508" s="35" t="str">
        <f t="shared" si="14"/>
        <v>PA</v>
      </c>
      <c r="T508" s="24" t="str">
        <f t="shared" si="15"/>
        <v>US</v>
      </c>
    </row>
    <row r="509" spans="1:20" ht="12.75" customHeight="1" x14ac:dyDescent="0.2">
      <c r="A509" s="35">
        <v>517</v>
      </c>
      <c r="B509" s="64">
        <v>481209</v>
      </c>
      <c r="C509" s="39" t="s">
        <v>10368</v>
      </c>
      <c r="D509" s="39" t="s">
        <v>1686</v>
      </c>
      <c r="E509" s="39" t="str">
        <f>IF(AND(LEN(NICAP[[#This Row],[State or      Country]])=2,NICAP[[#This Row],[State or      Country]]&lt;&gt;"UK"),"US","Other")</f>
        <v>US</v>
      </c>
      <c r="F509" s="79">
        <v>11</v>
      </c>
      <c r="G509" s="37"/>
      <c r="H509" s="37"/>
      <c r="I509" s="47" t="s">
        <v>4808</v>
      </c>
      <c r="J509" s="37"/>
      <c r="K509" s="37"/>
      <c r="L509" s="36" t="s">
        <v>10367</v>
      </c>
      <c r="M509" s="36" t="str">
        <f>IF(LEFT(NICAP[[#This Row],[Date]],1)=0,"Y","N")</f>
        <v>N</v>
      </c>
      <c r="N509" s="36"/>
      <c r="O509" s="36" t="str">
        <f>19&amp;LEFT(NICAP[[#This Row],[Date]],2)</f>
        <v>1948</v>
      </c>
      <c r="P509" s="36" t="str">
        <f>MID(NICAP[[#This Row],[Date]],3,2)</f>
        <v>12</v>
      </c>
      <c r="Q509" s="36" t="str">
        <f>RIGHT(NICAP[[#This Row],[Date]],2)</f>
        <v>09</v>
      </c>
      <c r="R509" s="26">
        <f>DATE(NICAP[[#This Row],[Year]],NICAP[[#This Row],[Month]],NICAP[[#This Row],[Day]])</f>
        <v>17876</v>
      </c>
      <c r="S509" s="35" t="str">
        <f t="shared" si="14"/>
        <v>PA</v>
      </c>
      <c r="T509" s="24" t="str">
        <f t="shared" si="15"/>
        <v>US</v>
      </c>
    </row>
    <row r="510" spans="1:20" ht="27" customHeight="1" x14ac:dyDescent="0.2">
      <c r="A510" s="35">
        <v>465</v>
      </c>
      <c r="B510" s="58">
        <v>480724</v>
      </c>
      <c r="C510" s="44" t="s">
        <v>10366</v>
      </c>
      <c r="D510" s="44" t="s">
        <v>1689</v>
      </c>
      <c r="E510" s="44" t="str">
        <f>IF(AND(LEN(NICAP[[#This Row],[State or      Country]])=2,NICAP[[#This Row],[State or      Country]]&lt;&gt;"UK"),"US","Other")</f>
        <v>US</v>
      </c>
      <c r="F510" s="74">
        <v>11</v>
      </c>
      <c r="G510" s="41"/>
      <c r="H510" s="41"/>
      <c r="I510" s="41"/>
      <c r="J510" s="41"/>
      <c r="K510" s="41"/>
      <c r="L510" s="42" t="s">
        <v>10365</v>
      </c>
      <c r="M510" s="42" t="str">
        <f>IF(LEFT(NICAP[[#This Row],[Date]],1)=0,"Y","N")</f>
        <v>N</v>
      </c>
      <c r="N510" s="42"/>
      <c r="O510" s="42" t="str">
        <f>19&amp;LEFT(NICAP[[#This Row],[Date]],2)</f>
        <v>1948</v>
      </c>
      <c r="P510" s="42" t="str">
        <f>MID(NICAP[[#This Row],[Date]],3,2)</f>
        <v>07</v>
      </c>
      <c r="Q510" s="42" t="str">
        <f>RIGHT(NICAP[[#This Row],[Date]],2)</f>
        <v>24</v>
      </c>
      <c r="R510" s="26">
        <f>DATE(NICAP[[#This Row],[Year]],NICAP[[#This Row],[Month]],NICAP[[#This Row],[Day]])</f>
        <v>17738</v>
      </c>
      <c r="S510" s="35" t="str">
        <f t="shared" si="14"/>
        <v>GA</v>
      </c>
      <c r="T510" s="24" t="str">
        <f t="shared" si="15"/>
        <v>US</v>
      </c>
    </row>
    <row r="511" spans="1:20" ht="12.75" customHeight="1" x14ac:dyDescent="0.2">
      <c r="A511" s="35">
        <v>460</v>
      </c>
      <c r="B511" s="53">
        <v>480717</v>
      </c>
      <c r="C511" s="39" t="s">
        <v>10364</v>
      </c>
      <c r="D511" s="39" t="s">
        <v>2122</v>
      </c>
      <c r="E511" s="39" t="str">
        <f>IF(AND(LEN(NICAP[[#This Row],[State or      Country]])=2,NICAP[[#This Row],[State or      Country]]&lt;&gt;"UK"),"US","Other")</f>
        <v>US</v>
      </c>
      <c r="F511" s="79">
        <v>1</v>
      </c>
      <c r="G511" s="37"/>
      <c r="H511" s="37"/>
      <c r="I511" s="47" t="s">
        <v>4808</v>
      </c>
      <c r="J511" s="54" t="s">
        <v>1744</v>
      </c>
      <c r="K511" s="37"/>
      <c r="L511" s="36" t="s">
        <v>10363</v>
      </c>
      <c r="M511" s="36" t="str">
        <f>IF(LEFT(NICAP[[#This Row],[Date]],1)=0,"Y","N")</f>
        <v>N</v>
      </c>
      <c r="N511" s="36"/>
      <c r="O511" s="36" t="str">
        <f>19&amp;LEFT(NICAP[[#This Row],[Date]],2)</f>
        <v>1948</v>
      </c>
      <c r="P511" s="36" t="str">
        <f>MID(NICAP[[#This Row],[Date]],3,2)</f>
        <v>07</v>
      </c>
      <c r="Q511" s="36" t="str">
        <f>RIGHT(NICAP[[#This Row],[Date]],2)</f>
        <v>17</v>
      </c>
      <c r="R511" s="26">
        <f>DATE(NICAP[[#This Row],[Year]],NICAP[[#This Row],[Month]],NICAP[[#This Row],[Day]])</f>
        <v>17731</v>
      </c>
      <c r="S511" s="35" t="str">
        <f t="shared" si="14"/>
        <v>NM</v>
      </c>
      <c r="T511" s="24" t="str">
        <f t="shared" si="15"/>
        <v>US</v>
      </c>
    </row>
    <row r="512" spans="1:20" ht="12.75" customHeight="1" x14ac:dyDescent="0.2">
      <c r="A512" s="35">
        <v>481</v>
      </c>
      <c r="B512" s="55">
        <v>480923</v>
      </c>
      <c r="C512" s="39" t="s">
        <v>10362</v>
      </c>
      <c r="D512" s="39" t="s">
        <v>1676</v>
      </c>
      <c r="E512" s="39" t="str">
        <f>IF(AND(LEN(NICAP[[#This Row],[State or      Country]])=2,NICAP[[#This Row],[State or      Country]]&lt;&gt;"UK"),"US","Other")</f>
        <v>US</v>
      </c>
      <c r="F512" s="79">
        <v>1</v>
      </c>
      <c r="G512" s="37"/>
      <c r="H512" s="37"/>
      <c r="I512" s="65">
        <v>208</v>
      </c>
      <c r="J512" s="37"/>
      <c r="K512" s="37"/>
      <c r="L512" s="36" t="s">
        <v>10361</v>
      </c>
      <c r="M512" s="36" t="str">
        <f>IF(LEFT(NICAP[[#This Row],[Date]],1)=0,"Y","N")</f>
        <v>N</v>
      </c>
      <c r="N512" s="36"/>
      <c r="O512" s="36" t="str">
        <f>19&amp;LEFT(NICAP[[#This Row],[Date]],2)</f>
        <v>1948</v>
      </c>
      <c r="P512" s="36" t="str">
        <f>MID(NICAP[[#This Row],[Date]],3,2)</f>
        <v>09</v>
      </c>
      <c r="Q512" s="36" t="str">
        <f>RIGHT(NICAP[[#This Row],[Date]],2)</f>
        <v>23</v>
      </c>
      <c r="R512" s="26">
        <f>DATE(NICAP[[#This Row],[Year]],NICAP[[#This Row],[Month]],NICAP[[#This Row],[Day]])</f>
        <v>17799</v>
      </c>
      <c r="S512" s="35" t="str">
        <f t="shared" si="14"/>
        <v>CA</v>
      </c>
      <c r="T512" s="24" t="str">
        <f t="shared" si="15"/>
        <v>US</v>
      </c>
    </row>
    <row r="513" spans="1:20" ht="12.75" customHeight="1" x14ac:dyDescent="0.2">
      <c r="A513" s="35">
        <v>483</v>
      </c>
      <c r="B513" s="55">
        <v>480928</v>
      </c>
      <c r="C513" s="39" t="s">
        <v>10360</v>
      </c>
      <c r="D513" s="39" t="s">
        <v>1676</v>
      </c>
      <c r="E513" s="39" t="str">
        <f>IF(AND(LEN(NICAP[[#This Row],[State or      Country]])=2,NICAP[[#This Row],[State or      Country]]&lt;&gt;"UK"),"US","Other")</f>
        <v>US</v>
      </c>
      <c r="F513" s="79">
        <v>1</v>
      </c>
      <c r="G513" s="41"/>
      <c r="H513" s="41"/>
      <c r="I513" s="47" t="s">
        <v>4808</v>
      </c>
      <c r="J513" s="41"/>
      <c r="K513" s="41"/>
      <c r="L513" s="36" t="s">
        <v>4962</v>
      </c>
      <c r="M513" s="36" t="str">
        <f>IF(LEFT(NICAP[[#This Row],[Date]],1)=0,"Y","N")</f>
        <v>N</v>
      </c>
      <c r="N513" s="36"/>
      <c r="O513" s="36" t="str">
        <f>19&amp;LEFT(NICAP[[#This Row],[Date]],2)</f>
        <v>1948</v>
      </c>
      <c r="P513" s="36" t="str">
        <f>MID(NICAP[[#This Row],[Date]],3,2)</f>
        <v>09</v>
      </c>
      <c r="Q513" s="36" t="str">
        <f>RIGHT(NICAP[[#This Row],[Date]],2)</f>
        <v>28</v>
      </c>
      <c r="R513" s="26">
        <f>DATE(NICAP[[#This Row],[Year]],NICAP[[#This Row],[Month]],NICAP[[#This Row],[Day]])</f>
        <v>17804</v>
      </c>
      <c r="S513" s="35" t="str">
        <f t="shared" si="14"/>
        <v>CA</v>
      </c>
      <c r="T513" s="24" t="str">
        <f t="shared" si="15"/>
        <v>US</v>
      </c>
    </row>
    <row r="514" spans="1:20" ht="12.75" customHeight="1" x14ac:dyDescent="0.2">
      <c r="A514" s="35">
        <v>479</v>
      </c>
      <c r="B514" s="55">
        <v>480918</v>
      </c>
      <c r="C514" s="39" t="s">
        <v>5570</v>
      </c>
      <c r="D514" s="39" t="s">
        <v>1947</v>
      </c>
      <c r="E514" s="39" t="str">
        <f>IF(AND(LEN(NICAP[[#This Row],[State or      Country]])=2,NICAP[[#This Row],[State or      Country]]&lt;&gt;"UK"),"US","Other")</f>
        <v>US</v>
      </c>
      <c r="F514" s="79">
        <v>1</v>
      </c>
      <c r="G514" s="37"/>
      <c r="H514" s="37"/>
      <c r="I514" s="47" t="s">
        <v>4808</v>
      </c>
      <c r="J514" s="37"/>
      <c r="K514" s="37"/>
      <c r="L514" s="36" t="s">
        <v>10359</v>
      </c>
      <c r="M514" s="36" t="str">
        <f>IF(LEFT(NICAP[[#This Row],[Date]],1)=0,"Y","N")</f>
        <v>N</v>
      </c>
      <c r="N514" s="36"/>
      <c r="O514" s="36" t="str">
        <f>19&amp;LEFT(NICAP[[#This Row],[Date]],2)</f>
        <v>1948</v>
      </c>
      <c r="P514" s="36" t="str">
        <f>MID(NICAP[[#This Row],[Date]],3,2)</f>
        <v>09</v>
      </c>
      <c r="Q514" s="36" t="str">
        <f>RIGHT(NICAP[[#This Row],[Date]],2)</f>
        <v>18</v>
      </c>
      <c r="R514" s="26">
        <f>DATE(NICAP[[#This Row],[Year]],NICAP[[#This Row],[Month]],NICAP[[#This Row],[Day]])</f>
        <v>17794</v>
      </c>
      <c r="S514" s="35" t="str">
        <f t="shared" si="14"/>
        <v>LA</v>
      </c>
      <c r="T514" s="24" t="str">
        <f t="shared" si="15"/>
        <v>US</v>
      </c>
    </row>
    <row r="515" spans="1:20" ht="27" customHeight="1" x14ac:dyDescent="0.2">
      <c r="A515" s="35">
        <v>486</v>
      </c>
      <c r="B515" s="55">
        <v>481013</v>
      </c>
      <c r="C515" s="39" t="s">
        <v>9376</v>
      </c>
      <c r="D515" s="39" t="s">
        <v>1787</v>
      </c>
      <c r="E515" s="39" t="str">
        <f>IF(AND(LEN(NICAP[[#This Row],[State or      Country]])=2,NICAP[[#This Row],[State or      Country]]&lt;&gt;"UK"),"US","Other")</f>
        <v>US</v>
      </c>
      <c r="F515" s="79">
        <v>1</v>
      </c>
      <c r="G515" s="37"/>
      <c r="H515" s="37"/>
      <c r="I515" s="47" t="s">
        <v>4808</v>
      </c>
      <c r="J515" s="37"/>
      <c r="K515" s="37"/>
      <c r="L515" s="36" t="s">
        <v>10358</v>
      </c>
      <c r="M515" s="36" t="str">
        <f>IF(LEFT(NICAP[[#This Row],[Date]],1)=0,"Y","N")</f>
        <v>N</v>
      </c>
      <c r="N515" s="36"/>
      <c r="O515" s="36" t="str">
        <f>19&amp;LEFT(NICAP[[#This Row],[Date]],2)</f>
        <v>1948</v>
      </c>
      <c r="P515" s="36" t="str">
        <f>MID(NICAP[[#This Row],[Date]],3,2)</f>
        <v>10</v>
      </c>
      <c r="Q515" s="36" t="str">
        <f>RIGHT(NICAP[[#This Row],[Date]],2)</f>
        <v>13</v>
      </c>
      <c r="R515" s="26">
        <f>DATE(NICAP[[#This Row],[Year]],NICAP[[#This Row],[Month]],NICAP[[#This Row],[Day]])</f>
        <v>17819</v>
      </c>
      <c r="S515" s="35" t="str">
        <f t="shared" si="14"/>
        <v>IN</v>
      </c>
      <c r="T515" s="24" t="str">
        <f t="shared" si="15"/>
        <v>US</v>
      </c>
    </row>
    <row r="516" spans="1:20" ht="12.75" customHeight="1" x14ac:dyDescent="0.2">
      <c r="A516" s="35">
        <v>518</v>
      </c>
      <c r="B516" s="84">
        <v>481212</v>
      </c>
      <c r="C516" s="44" t="s">
        <v>10357</v>
      </c>
      <c r="D516" s="44" t="s">
        <v>2122</v>
      </c>
      <c r="E516" s="44" t="str">
        <f>IF(AND(LEN(NICAP[[#This Row],[State or      Country]])=2,NICAP[[#This Row],[State or      Country]]&lt;&gt;"UK"),"US","Other")</f>
        <v>US</v>
      </c>
      <c r="F516" s="74">
        <v>1</v>
      </c>
      <c r="G516" s="41"/>
      <c r="H516" s="41"/>
      <c r="I516" s="62" t="s">
        <v>4808</v>
      </c>
      <c r="J516" s="76" t="s">
        <v>1744</v>
      </c>
      <c r="K516" s="124" t="s">
        <v>10187</v>
      </c>
      <c r="L516" s="59" t="s">
        <v>10356</v>
      </c>
      <c r="M516" s="59" t="str">
        <f>IF(LEFT(NICAP[[#This Row],[Date]],1)=0,"Y","N")</f>
        <v>N</v>
      </c>
      <c r="N516" s="59"/>
      <c r="O516" s="59" t="str">
        <f>19&amp;LEFT(NICAP[[#This Row],[Date]],2)</f>
        <v>1948</v>
      </c>
      <c r="P516" s="59" t="str">
        <f>MID(NICAP[[#This Row],[Date]],3,2)</f>
        <v>12</v>
      </c>
      <c r="Q516" s="59" t="str">
        <f>RIGHT(NICAP[[#This Row],[Date]],2)</f>
        <v>12</v>
      </c>
      <c r="R516" s="26">
        <f>DATE(NICAP[[#This Row],[Year]],NICAP[[#This Row],[Month]],NICAP[[#This Row],[Day]])</f>
        <v>17879</v>
      </c>
      <c r="S516" s="35" t="str">
        <f t="shared" si="14"/>
        <v>NM</v>
      </c>
      <c r="T516" s="24" t="str">
        <f t="shared" si="15"/>
        <v>US</v>
      </c>
    </row>
    <row r="517" spans="1:20" ht="12.75" customHeight="1" x14ac:dyDescent="0.2">
      <c r="A517" s="35">
        <v>490</v>
      </c>
      <c r="B517" s="64">
        <v>481016</v>
      </c>
      <c r="C517" s="39" t="s">
        <v>10355</v>
      </c>
      <c r="D517" s="39" t="s">
        <v>3132</v>
      </c>
      <c r="E517" s="39" t="str">
        <f>IF(AND(LEN(NICAP[[#This Row],[State or      Country]])=2,NICAP[[#This Row],[State or      Country]]&lt;&gt;"UK"),"US","Other")</f>
        <v>US</v>
      </c>
      <c r="F517" s="79">
        <v>1</v>
      </c>
      <c r="G517" s="37"/>
      <c r="H517" s="37"/>
      <c r="I517" s="47" t="s">
        <v>4808</v>
      </c>
      <c r="J517" s="37"/>
      <c r="K517" s="37"/>
      <c r="L517" s="36" t="s">
        <v>10354</v>
      </c>
      <c r="M517" s="36" t="str">
        <f>IF(LEFT(NICAP[[#This Row],[Date]],1)=0,"Y","N")</f>
        <v>N</v>
      </c>
      <c r="N517" s="36"/>
      <c r="O517" s="36" t="str">
        <f>19&amp;LEFT(NICAP[[#This Row],[Date]],2)</f>
        <v>1948</v>
      </c>
      <c r="P517" s="36" t="str">
        <f>MID(NICAP[[#This Row],[Date]],3,2)</f>
        <v>10</v>
      </c>
      <c r="Q517" s="36" t="str">
        <f>RIGHT(NICAP[[#This Row],[Date]],2)</f>
        <v>16</v>
      </c>
      <c r="R517" s="26">
        <f>DATE(NICAP[[#This Row],[Year]],NICAP[[#This Row],[Month]],NICAP[[#This Row],[Day]])</f>
        <v>17822</v>
      </c>
      <c r="S517" s="35" t="str">
        <f t="shared" si="14"/>
        <v>UT</v>
      </c>
      <c r="T517" s="24" t="str">
        <f t="shared" si="15"/>
        <v>US</v>
      </c>
    </row>
    <row r="518" spans="1:20" ht="27.75" customHeight="1" x14ac:dyDescent="0.2">
      <c r="A518" s="35">
        <v>458</v>
      </c>
      <c r="B518" s="57">
        <v>480709</v>
      </c>
      <c r="C518" s="50" t="s">
        <v>1980</v>
      </c>
      <c r="D518" s="50" t="s">
        <v>2020</v>
      </c>
      <c r="E518" s="50" t="str">
        <f>IF(AND(LEN(NICAP[[#This Row],[State or      Country]])=2,NICAP[[#This Row],[State or      Country]]&lt;&gt;"UK"),"US","Other")</f>
        <v>US</v>
      </c>
      <c r="F518" s="75">
        <v>11</v>
      </c>
      <c r="G518" s="48"/>
      <c r="H518" s="48"/>
      <c r="I518" s="48"/>
      <c r="J518" s="48"/>
      <c r="K518" s="48"/>
      <c r="L518" s="36" t="s">
        <v>10353</v>
      </c>
      <c r="M518" s="36" t="str">
        <f>IF(LEFT(NICAP[[#This Row],[Date]],1)=0,"Y","N")</f>
        <v>N</v>
      </c>
      <c r="N518" s="36"/>
      <c r="O518" s="36" t="str">
        <f>19&amp;LEFT(NICAP[[#This Row],[Date]],2)</f>
        <v>1948</v>
      </c>
      <c r="P518" s="36" t="str">
        <f>MID(NICAP[[#This Row],[Date]],3,2)</f>
        <v>07</v>
      </c>
      <c r="Q518" s="36" t="str">
        <f>RIGHT(NICAP[[#This Row],[Date]],2)</f>
        <v>09</v>
      </c>
      <c r="R518" s="26">
        <f>DATE(NICAP[[#This Row],[Year]],NICAP[[#This Row],[Month]],NICAP[[#This Row],[Day]])</f>
        <v>17723</v>
      </c>
      <c r="S518" s="35" t="str">
        <f t="shared" si="14"/>
        <v>AK</v>
      </c>
      <c r="T518" s="24" t="str">
        <f t="shared" si="15"/>
        <v>US</v>
      </c>
    </row>
    <row r="519" spans="1:20" ht="12.75" customHeight="1" x14ac:dyDescent="0.2">
      <c r="A519" s="35">
        <v>499</v>
      </c>
      <c r="B519" s="64">
        <v>481031</v>
      </c>
      <c r="C519" s="39" t="s">
        <v>10352</v>
      </c>
      <c r="D519" s="39" t="s">
        <v>4982</v>
      </c>
      <c r="E519" s="39" t="str">
        <f>IF(AND(LEN(NICAP[[#This Row],[State or      Country]])=2,NICAP[[#This Row],[State or      Country]]&lt;&gt;"UK"),"US","Other")</f>
        <v>Other</v>
      </c>
      <c r="F519" s="79">
        <v>1</v>
      </c>
      <c r="G519" s="37"/>
      <c r="H519" s="37"/>
      <c r="I519" s="47" t="s">
        <v>4808</v>
      </c>
      <c r="J519" s="37"/>
      <c r="K519" s="37"/>
      <c r="L519" s="36" t="s">
        <v>6161</v>
      </c>
      <c r="M519" s="36" t="str">
        <f>IF(LEFT(NICAP[[#This Row],[Date]],1)=0,"Y","N")</f>
        <v>N</v>
      </c>
      <c r="N519" s="36"/>
      <c r="O519" s="36" t="str">
        <f>19&amp;LEFT(NICAP[[#This Row],[Date]],2)</f>
        <v>1948</v>
      </c>
      <c r="P519" s="36" t="str">
        <f>MID(NICAP[[#This Row],[Date]],3,2)</f>
        <v>10</v>
      </c>
      <c r="Q519" s="36" t="str">
        <f>RIGHT(NICAP[[#This Row],[Date]],2)</f>
        <v>31</v>
      </c>
      <c r="R519" s="26">
        <f>DATE(NICAP[[#This Row],[Year]],NICAP[[#This Row],[Month]],NICAP[[#This Row],[Day]])</f>
        <v>17837</v>
      </c>
      <c r="S519" s="35" t="str">
        <f t="shared" si="14"/>
        <v/>
      </c>
      <c r="T519" s="24" t="str">
        <f t="shared" si="15"/>
        <v>Azores</v>
      </c>
    </row>
    <row r="520" spans="1:20" ht="12.75" customHeight="1" x14ac:dyDescent="0.2">
      <c r="A520" s="35">
        <v>522</v>
      </c>
      <c r="B520" s="64">
        <v>481230</v>
      </c>
      <c r="C520" s="39" t="s">
        <v>10352</v>
      </c>
      <c r="D520" s="39" t="s">
        <v>1805</v>
      </c>
      <c r="E520" s="39" t="str">
        <f>IF(AND(LEN(NICAP[[#This Row],[State or      Country]])=2,NICAP[[#This Row],[State or      Country]]&lt;&gt;"UK"),"US","Other")</f>
        <v>Other</v>
      </c>
      <c r="F520" s="79">
        <v>1</v>
      </c>
      <c r="G520" s="37"/>
      <c r="H520" s="37"/>
      <c r="I520" s="47" t="s">
        <v>4808</v>
      </c>
      <c r="J520" s="37"/>
      <c r="K520" s="37"/>
      <c r="L520" s="36" t="s">
        <v>6161</v>
      </c>
      <c r="M520" s="36" t="str">
        <f>IF(LEFT(NICAP[[#This Row],[Date]],1)=0,"Y","N")</f>
        <v>N</v>
      </c>
      <c r="N520" s="36"/>
      <c r="O520" s="36" t="str">
        <f>19&amp;LEFT(NICAP[[#This Row],[Date]],2)</f>
        <v>1948</v>
      </c>
      <c r="P520" s="36" t="str">
        <f>MID(NICAP[[#This Row],[Date]],3,2)</f>
        <v>12</v>
      </c>
      <c r="Q520" s="36" t="str">
        <f>RIGHT(NICAP[[#This Row],[Date]],2)</f>
        <v>30</v>
      </c>
      <c r="R520" s="26">
        <f>DATE(NICAP[[#This Row],[Year]],NICAP[[#This Row],[Month]],NICAP[[#This Row],[Day]])</f>
        <v>17897</v>
      </c>
      <c r="S520" s="35" t="str">
        <f t="shared" si="14"/>
        <v/>
      </c>
      <c r="T520" s="24" t="str">
        <f t="shared" si="15"/>
        <v>Sweden</v>
      </c>
    </row>
    <row r="521" spans="1:20" ht="14.25" customHeight="1" x14ac:dyDescent="0.2">
      <c r="A521" s="35">
        <v>462</v>
      </c>
      <c r="B521" s="55">
        <v>480721</v>
      </c>
      <c r="C521" s="39" t="s">
        <v>10351</v>
      </c>
      <c r="D521" s="39" t="s">
        <v>1676</v>
      </c>
      <c r="E521" s="39" t="str">
        <f>IF(AND(LEN(NICAP[[#This Row],[State or      Country]])=2,NICAP[[#This Row],[State or      Country]]&lt;&gt;"UK"),"US","Other")</f>
        <v>US</v>
      </c>
      <c r="F521" s="79">
        <v>1</v>
      </c>
      <c r="G521" s="37"/>
      <c r="H521" s="37"/>
      <c r="I521" s="47" t="s">
        <v>4808</v>
      </c>
      <c r="J521" s="37"/>
      <c r="K521" s="37"/>
      <c r="L521" s="36" t="s">
        <v>10350</v>
      </c>
      <c r="M521" s="36" t="str">
        <f>IF(LEFT(NICAP[[#This Row],[Date]],1)=0,"Y","N")</f>
        <v>N</v>
      </c>
      <c r="N521" s="36"/>
      <c r="O521" s="36" t="str">
        <f>19&amp;LEFT(NICAP[[#This Row],[Date]],2)</f>
        <v>1948</v>
      </c>
      <c r="P521" s="36" t="str">
        <f>MID(NICAP[[#This Row],[Date]],3,2)</f>
        <v>07</v>
      </c>
      <c r="Q521" s="36" t="str">
        <f>RIGHT(NICAP[[#This Row],[Date]],2)</f>
        <v>21</v>
      </c>
      <c r="R521" s="26">
        <f>DATE(NICAP[[#This Row],[Year]],NICAP[[#This Row],[Month]],NICAP[[#This Row],[Day]])</f>
        <v>17735</v>
      </c>
      <c r="S521" s="35" t="str">
        <f t="shared" si="14"/>
        <v>CA</v>
      </c>
      <c r="T521" s="24" t="str">
        <f t="shared" si="15"/>
        <v>US</v>
      </c>
    </row>
    <row r="522" spans="1:20" ht="14.25" customHeight="1" x14ac:dyDescent="0.2">
      <c r="A522" s="35">
        <v>501</v>
      </c>
      <c r="B522" s="83" t="s">
        <v>10349</v>
      </c>
      <c r="C522" s="44" t="s">
        <v>3916</v>
      </c>
      <c r="D522" s="44" t="s">
        <v>2122</v>
      </c>
      <c r="E522" s="44" t="str">
        <f>IF(AND(LEN(NICAP[[#This Row],[State or      Country]])=2,NICAP[[#This Row],[State or      Country]]&lt;&gt;"UK"),"US","Other")</f>
        <v>US</v>
      </c>
      <c r="F522" s="74">
        <v>1</v>
      </c>
      <c r="G522" s="41"/>
      <c r="H522" s="41"/>
      <c r="I522" s="62" t="s">
        <v>4808</v>
      </c>
      <c r="J522" s="76" t="s">
        <v>1744</v>
      </c>
      <c r="K522" s="124" t="s">
        <v>10187</v>
      </c>
      <c r="L522" s="42" t="s">
        <v>10348</v>
      </c>
      <c r="M522" s="42" t="str">
        <f>IF(LEFT(NICAP[[#This Row],[Date]],1)=0,"Y","N")</f>
        <v>N</v>
      </c>
      <c r="N522" s="42"/>
      <c r="O522" s="42" t="str">
        <f>19&amp;LEFT(NICAP[[#This Row],[Date]],2)</f>
        <v>1948</v>
      </c>
      <c r="P522" s="42" t="str">
        <f>MID(NICAP[[#This Row],[Date]],3,2)</f>
        <v>11</v>
      </c>
      <c r="Q522" s="42" t="str">
        <f>RIGHT(NICAP[[#This Row],[Date]],2)</f>
        <v>04</v>
      </c>
      <c r="R522" s="26">
        <f>DATE(NICAP[[#This Row],[Year]],NICAP[[#This Row],[Month]],NICAP[[#This Row],[Day]])</f>
        <v>17841</v>
      </c>
      <c r="S522" s="35" t="str">
        <f t="shared" ref="S522:S585" si="16">IF(E522="US",D522,"")</f>
        <v>NM</v>
      </c>
      <c r="T522" s="24" t="str">
        <f t="shared" ref="T522:T585" si="17">IF(E522="US","US",D522)</f>
        <v>US</v>
      </c>
    </row>
    <row r="523" spans="1:20" ht="27.75" customHeight="1" x14ac:dyDescent="0.2">
      <c r="A523" s="35">
        <v>506</v>
      </c>
      <c r="B523" s="84">
        <v>481123</v>
      </c>
      <c r="C523" s="44" t="s">
        <v>3916</v>
      </c>
      <c r="D523" s="44" t="s">
        <v>2122</v>
      </c>
      <c r="E523" s="44" t="str">
        <f>IF(AND(LEN(NICAP[[#This Row],[State or      Country]])=2,NICAP[[#This Row],[State or      Country]]&lt;&gt;"UK"),"US","Other")</f>
        <v>US</v>
      </c>
      <c r="F523" s="74">
        <v>1</v>
      </c>
      <c r="G523" s="41"/>
      <c r="H523" s="41"/>
      <c r="I523" s="41"/>
      <c r="J523" s="76" t="s">
        <v>1744</v>
      </c>
      <c r="K523" s="124" t="s">
        <v>10187</v>
      </c>
      <c r="L523" s="42" t="s">
        <v>10347</v>
      </c>
      <c r="M523" s="42" t="str">
        <f>IF(LEFT(NICAP[[#This Row],[Date]],1)=0,"Y","N")</f>
        <v>N</v>
      </c>
      <c r="N523" s="42"/>
      <c r="O523" s="42" t="str">
        <f>19&amp;LEFT(NICAP[[#This Row],[Date]],2)</f>
        <v>1948</v>
      </c>
      <c r="P523" s="42" t="str">
        <f>MID(NICAP[[#This Row],[Date]],3,2)</f>
        <v>11</v>
      </c>
      <c r="Q523" s="42" t="str">
        <f>RIGHT(NICAP[[#This Row],[Date]],2)</f>
        <v>23</v>
      </c>
      <c r="R523" s="26">
        <f>DATE(NICAP[[#This Row],[Year]],NICAP[[#This Row],[Month]],NICAP[[#This Row],[Day]])</f>
        <v>17860</v>
      </c>
      <c r="S523" s="35" t="str">
        <f t="shared" si="16"/>
        <v>NM</v>
      </c>
      <c r="T523" s="24" t="str">
        <f t="shared" si="17"/>
        <v>US</v>
      </c>
    </row>
    <row r="524" spans="1:20" ht="27.75" customHeight="1" x14ac:dyDescent="0.2">
      <c r="A524" s="35">
        <v>450</v>
      </c>
      <c r="B524" s="68">
        <v>480629</v>
      </c>
      <c r="C524" s="39" t="s">
        <v>10346</v>
      </c>
      <c r="D524" s="39" t="s">
        <v>1686</v>
      </c>
      <c r="E524" s="39" t="str">
        <f>IF(AND(LEN(NICAP[[#This Row],[State or      Country]])=2,NICAP[[#This Row],[State or      Country]]&lt;&gt;"UK"),"US","Other")</f>
        <v>US</v>
      </c>
      <c r="F524" s="38">
        <v>1</v>
      </c>
      <c r="G524" s="37"/>
      <c r="H524" s="37"/>
      <c r="I524" s="47" t="s">
        <v>4808</v>
      </c>
      <c r="J524" s="37"/>
      <c r="K524" s="37"/>
      <c r="L524" s="36" t="s">
        <v>10345</v>
      </c>
      <c r="M524" s="36" t="str">
        <f>IF(LEFT(NICAP[[#This Row],[Date]],1)=0,"Y","N")</f>
        <v>N</v>
      </c>
      <c r="N524" s="36"/>
      <c r="O524" s="36" t="str">
        <f>19&amp;LEFT(NICAP[[#This Row],[Date]],2)</f>
        <v>1948</v>
      </c>
      <c r="P524" s="36" t="str">
        <f>MID(NICAP[[#This Row],[Date]],3,2)</f>
        <v>06</v>
      </c>
      <c r="Q524" s="36" t="str">
        <f>RIGHT(NICAP[[#This Row],[Date]],2)</f>
        <v>29</v>
      </c>
      <c r="R524" s="26">
        <f>DATE(NICAP[[#This Row],[Year]],NICAP[[#This Row],[Month]],NICAP[[#This Row],[Day]])</f>
        <v>17713</v>
      </c>
      <c r="S524" s="35" t="str">
        <f t="shared" si="16"/>
        <v>PA</v>
      </c>
      <c r="T524" s="24" t="str">
        <f t="shared" si="17"/>
        <v>US</v>
      </c>
    </row>
    <row r="525" spans="1:20" ht="12.75" customHeight="1" x14ac:dyDescent="0.2">
      <c r="A525" s="35">
        <v>442</v>
      </c>
      <c r="B525" s="64">
        <v>480506</v>
      </c>
      <c r="C525" s="39" t="s">
        <v>10344</v>
      </c>
      <c r="D525" s="39" t="s">
        <v>2763</v>
      </c>
      <c r="E525" s="39" t="str">
        <f>IF(AND(LEN(NICAP[[#This Row],[State or      Country]])=2,NICAP[[#This Row],[State or      Country]]&lt;&gt;"UK"),"US","Other")</f>
        <v>Other</v>
      </c>
      <c r="F525" s="38">
        <v>1</v>
      </c>
      <c r="G525" s="37"/>
      <c r="H525" s="37"/>
      <c r="I525" s="47" t="s">
        <v>4808</v>
      </c>
      <c r="J525" s="37"/>
      <c r="K525" s="37"/>
      <c r="L525" s="36" t="s">
        <v>10343</v>
      </c>
      <c r="M525" s="36" t="str">
        <f>IF(LEFT(NICAP[[#This Row],[Date]],1)=0,"Y","N")</f>
        <v>N</v>
      </c>
      <c r="N525" s="36"/>
      <c r="O525" s="36" t="str">
        <f>19&amp;LEFT(NICAP[[#This Row],[Date]],2)</f>
        <v>1948</v>
      </c>
      <c r="P525" s="36" t="str">
        <f>MID(NICAP[[#This Row],[Date]],3,2)</f>
        <v>05</v>
      </c>
      <c r="Q525" s="36" t="str">
        <f>RIGHT(NICAP[[#This Row],[Date]],2)</f>
        <v>06</v>
      </c>
      <c r="R525" s="26">
        <f>DATE(NICAP[[#This Row],[Year]],NICAP[[#This Row],[Month]],NICAP[[#This Row],[Day]])</f>
        <v>17659</v>
      </c>
      <c r="S525" s="35" t="str">
        <f t="shared" si="16"/>
        <v/>
      </c>
      <c r="T525" s="24" t="str">
        <f t="shared" si="17"/>
        <v>At Sea</v>
      </c>
    </row>
    <row r="526" spans="1:20" ht="12.75" customHeight="1" x14ac:dyDescent="0.2">
      <c r="A526" s="35">
        <v>502</v>
      </c>
      <c r="B526" s="68">
        <v>481106</v>
      </c>
      <c r="C526" s="39" t="s">
        <v>10342</v>
      </c>
      <c r="D526" s="39" t="s">
        <v>1956</v>
      </c>
      <c r="E526" s="39" t="str">
        <f>IF(AND(LEN(NICAP[[#This Row],[State or      Country]])=2,NICAP[[#This Row],[State or      Country]]&lt;&gt;"UK"),"US","Other")</f>
        <v>Other</v>
      </c>
      <c r="F526" s="79">
        <v>9</v>
      </c>
      <c r="G526" s="47" t="s">
        <v>1666</v>
      </c>
      <c r="H526" s="46">
        <v>5</v>
      </c>
      <c r="I526" s="47" t="s">
        <v>4808</v>
      </c>
      <c r="J526" s="37"/>
      <c r="K526" s="37"/>
      <c r="L526" s="36" t="s">
        <v>10341</v>
      </c>
      <c r="M526" s="36" t="str">
        <f>IF(LEFT(NICAP[[#This Row],[Date]],1)=0,"Y","N")</f>
        <v>N</v>
      </c>
      <c r="N526" s="36"/>
      <c r="O526" s="36" t="str">
        <f>19&amp;LEFT(NICAP[[#This Row],[Date]],2)</f>
        <v>1948</v>
      </c>
      <c r="P526" s="36" t="str">
        <f>MID(NICAP[[#This Row],[Date]],3,2)</f>
        <v>11</v>
      </c>
      <c r="Q526" s="36" t="str">
        <f>RIGHT(NICAP[[#This Row],[Date]],2)</f>
        <v>06</v>
      </c>
      <c r="R526" s="26">
        <f>DATE(NICAP[[#This Row],[Year]],NICAP[[#This Row],[Month]],NICAP[[#This Row],[Day]])</f>
        <v>17843</v>
      </c>
      <c r="S526" s="35" t="str">
        <f t="shared" si="16"/>
        <v/>
      </c>
      <c r="T526" s="24" t="str">
        <f t="shared" si="17"/>
        <v>Japan</v>
      </c>
    </row>
    <row r="527" spans="1:20" ht="27" customHeight="1" x14ac:dyDescent="0.2">
      <c r="A527" s="35">
        <v>508</v>
      </c>
      <c r="B527" s="64">
        <v>481126</v>
      </c>
      <c r="C527" s="39" t="s">
        <v>10340</v>
      </c>
      <c r="D527" s="39" t="s">
        <v>4848</v>
      </c>
      <c r="E527" s="39" t="str">
        <f>IF(AND(LEN(NICAP[[#This Row],[State or      Country]])=2,NICAP[[#This Row],[State or      Country]]&lt;&gt;"UK"),"US","Other")</f>
        <v>Other</v>
      </c>
      <c r="F527" s="79">
        <v>1</v>
      </c>
      <c r="G527" s="41"/>
      <c r="H527" s="41"/>
      <c r="I527" s="47" t="s">
        <v>4808</v>
      </c>
      <c r="J527" s="41"/>
      <c r="K527" s="41"/>
      <c r="L527" s="36" t="s">
        <v>10339</v>
      </c>
      <c r="M527" s="36" t="str">
        <f>IF(LEFT(NICAP[[#This Row],[Date]],1)=0,"Y","N")</f>
        <v>N</v>
      </c>
      <c r="N527" s="36"/>
      <c r="O527" s="36" t="str">
        <f>19&amp;LEFT(NICAP[[#This Row],[Date]],2)</f>
        <v>1948</v>
      </c>
      <c r="P527" s="36" t="str">
        <f>MID(NICAP[[#This Row],[Date]],3,2)</f>
        <v>11</v>
      </c>
      <c r="Q527" s="36" t="str">
        <f>RIGHT(NICAP[[#This Row],[Date]],2)</f>
        <v>26</v>
      </c>
      <c r="R527" s="26">
        <f>DATE(NICAP[[#This Row],[Year]],NICAP[[#This Row],[Month]],NICAP[[#This Row],[Day]])</f>
        <v>17863</v>
      </c>
      <c r="S527" s="35" t="str">
        <f t="shared" si="16"/>
        <v/>
      </c>
      <c r="T527" s="24" t="str">
        <f t="shared" si="17"/>
        <v>various</v>
      </c>
    </row>
    <row r="528" spans="1:20" ht="12.75" customHeight="1" x14ac:dyDescent="0.2">
      <c r="A528" s="35">
        <v>425</v>
      </c>
      <c r="B528" s="64">
        <v>480110</v>
      </c>
      <c r="C528" s="39" t="s">
        <v>10338</v>
      </c>
      <c r="D528" s="39" t="s">
        <v>1726</v>
      </c>
      <c r="E528" s="39" t="str">
        <f>IF(AND(LEN(NICAP[[#This Row],[State or      Country]])=2,NICAP[[#This Row],[State or      Country]]&lt;&gt;"UK"),"US","Other")</f>
        <v>US</v>
      </c>
      <c r="F528" s="38">
        <v>1</v>
      </c>
      <c r="G528" s="37"/>
      <c r="H528" s="37"/>
      <c r="I528" s="47" t="s">
        <v>4808</v>
      </c>
      <c r="J528" s="37"/>
      <c r="K528" s="37"/>
      <c r="L528" s="36" t="s">
        <v>10337</v>
      </c>
      <c r="M528" s="36" t="str">
        <f>IF(LEFT(NICAP[[#This Row],[Date]],1)=0,"Y","N")</f>
        <v>N</v>
      </c>
      <c r="N528" s="36"/>
      <c r="O528" s="36" t="str">
        <f>19&amp;LEFT(NICAP[[#This Row],[Date]],2)</f>
        <v>1948</v>
      </c>
      <c r="P528" s="36" t="str">
        <f>MID(NICAP[[#This Row],[Date]],3,2)</f>
        <v>01</v>
      </c>
      <c r="Q528" s="36" t="str">
        <f>RIGHT(NICAP[[#This Row],[Date]],2)</f>
        <v>10</v>
      </c>
      <c r="R528" s="26">
        <f>DATE(NICAP[[#This Row],[Year]],NICAP[[#This Row],[Month]],NICAP[[#This Row],[Day]])</f>
        <v>17542</v>
      </c>
      <c r="S528" s="35" t="str">
        <f t="shared" si="16"/>
        <v>NJ</v>
      </c>
      <c r="T528" s="24" t="str">
        <f t="shared" si="17"/>
        <v>US</v>
      </c>
    </row>
    <row r="529" spans="1:20" ht="12.75" customHeight="1" x14ac:dyDescent="0.2">
      <c r="A529" s="35">
        <v>422</v>
      </c>
      <c r="B529" s="84">
        <v>480107</v>
      </c>
      <c r="C529" s="44" t="s">
        <v>2723</v>
      </c>
      <c r="D529" s="44" t="s">
        <v>1694</v>
      </c>
      <c r="E529" s="44" t="str">
        <f>IF(AND(LEN(NICAP[[#This Row],[State or      Country]])=2,NICAP[[#This Row],[State or      Country]]&lt;&gt;"UK"),"US","Other")</f>
        <v>US</v>
      </c>
      <c r="F529" s="43">
        <v>1</v>
      </c>
      <c r="G529" s="41"/>
      <c r="H529" s="41"/>
      <c r="I529" s="41"/>
      <c r="J529" s="41"/>
      <c r="K529" s="41"/>
      <c r="L529" s="42" t="s">
        <v>10336</v>
      </c>
      <c r="M529" s="42" t="str">
        <f>IF(LEFT(NICAP[[#This Row],[Date]],1)=0,"Y","N")</f>
        <v>N</v>
      </c>
      <c r="N529" s="42"/>
      <c r="O529" s="42" t="str">
        <f>19&amp;LEFT(NICAP[[#This Row],[Date]],2)</f>
        <v>1948</v>
      </c>
      <c r="P529" s="42" t="str">
        <f>MID(NICAP[[#This Row],[Date]],3,2)</f>
        <v>01</v>
      </c>
      <c r="Q529" s="42" t="str">
        <f>RIGHT(NICAP[[#This Row],[Date]],2)</f>
        <v>07</v>
      </c>
      <c r="R529" s="26">
        <f>DATE(NICAP[[#This Row],[Year]],NICAP[[#This Row],[Month]],NICAP[[#This Row],[Day]])</f>
        <v>17539</v>
      </c>
      <c r="S529" s="35" t="str">
        <f t="shared" si="16"/>
        <v>OH</v>
      </c>
      <c r="T529" s="24" t="str">
        <f t="shared" si="17"/>
        <v>US</v>
      </c>
    </row>
    <row r="530" spans="1:20" ht="12.75" customHeight="1" x14ac:dyDescent="0.2">
      <c r="A530" s="35">
        <v>445</v>
      </c>
      <c r="B530" s="64">
        <v>480531</v>
      </c>
      <c r="C530" s="39" t="s">
        <v>2723</v>
      </c>
      <c r="D530" s="39" t="s">
        <v>1673</v>
      </c>
      <c r="E530" s="39" t="str">
        <f>IF(AND(LEN(NICAP[[#This Row],[State or      Country]])=2,NICAP[[#This Row],[State or      Country]]&lt;&gt;"UK"),"US","Other")</f>
        <v>US</v>
      </c>
      <c r="F530" s="38">
        <v>1</v>
      </c>
      <c r="G530" s="37"/>
      <c r="H530" s="37"/>
      <c r="I530" s="47" t="s">
        <v>4808</v>
      </c>
      <c r="J530" s="37"/>
      <c r="K530" s="37"/>
      <c r="L530" s="36" t="s">
        <v>10335</v>
      </c>
      <c r="M530" s="36" t="str">
        <f>IF(LEFT(NICAP[[#This Row],[Date]],1)=0,"Y","N")</f>
        <v>N</v>
      </c>
      <c r="N530" s="36"/>
      <c r="O530" s="36" t="str">
        <f>19&amp;LEFT(NICAP[[#This Row],[Date]],2)</f>
        <v>1948</v>
      </c>
      <c r="P530" s="36" t="str">
        <f>MID(NICAP[[#This Row],[Date]],3,2)</f>
        <v>05</v>
      </c>
      <c r="Q530" s="36" t="str">
        <f>RIGHT(NICAP[[#This Row],[Date]],2)</f>
        <v>31</v>
      </c>
      <c r="R530" s="26">
        <f>DATE(NICAP[[#This Row],[Year]],NICAP[[#This Row],[Month]],NICAP[[#This Row],[Day]])</f>
        <v>17684</v>
      </c>
      <c r="S530" s="35" t="str">
        <f t="shared" si="16"/>
        <v>NC</v>
      </c>
      <c r="T530" s="24" t="str">
        <f t="shared" si="17"/>
        <v>US</v>
      </c>
    </row>
    <row r="531" spans="1:20" ht="12.75" customHeight="1" x14ac:dyDescent="0.2">
      <c r="A531" s="35">
        <v>467</v>
      </c>
      <c r="B531" s="73">
        <v>480725</v>
      </c>
      <c r="C531" s="50" t="s">
        <v>2564</v>
      </c>
      <c r="D531" s="50" t="s">
        <v>1707</v>
      </c>
      <c r="E531" s="50" t="str">
        <f>IF(AND(LEN(NICAP[[#This Row],[State or      Country]])=2,NICAP[[#This Row],[State or      Country]]&lt;&gt;"UK"),"US","Other")</f>
        <v>US</v>
      </c>
      <c r="F531" s="75">
        <v>1</v>
      </c>
      <c r="G531" s="48"/>
      <c r="H531" s="48"/>
      <c r="I531" s="48"/>
      <c r="J531" s="48"/>
      <c r="K531" s="48"/>
      <c r="L531" s="42" t="s">
        <v>10334</v>
      </c>
      <c r="M531" s="42" t="str">
        <f>IF(LEFT(NICAP[[#This Row],[Date]],1)=0,"Y","N")</f>
        <v>N</v>
      </c>
      <c r="N531" s="42"/>
      <c r="O531" s="42" t="str">
        <f>19&amp;LEFT(NICAP[[#This Row],[Date]],2)</f>
        <v>1948</v>
      </c>
      <c r="P531" s="42" t="str">
        <f>MID(NICAP[[#This Row],[Date]],3,2)</f>
        <v>07</v>
      </c>
      <c r="Q531" s="42" t="str">
        <f>RIGHT(NICAP[[#This Row],[Date]],2)</f>
        <v>25</v>
      </c>
      <c r="R531" s="26">
        <f>DATE(NICAP[[#This Row],[Year]],NICAP[[#This Row],[Month]],NICAP[[#This Row],[Day]])</f>
        <v>17739</v>
      </c>
      <c r="S531" s="35" t="str">
        <f t="shared" si="16"/>
        <v>WA</v>
      </c>
      <c r="T531" s="24" t="str">
        <f t="shared" si="17"/>
        <v>US</v>
      </c>
    </row>
    <row r="532" spans="1:20" ht="28.5" customHeight="1" x14ac:dyDescent="0.2">
      <c r="A532" s="35">
        <v>523</v>
      </c>
      <c r="B532" s="63">
        <v>490101</v>
      </c>
      <c r="C532" s="44" t="s">
        <v>4407</v>
      </c>
      <c r="D532" s="44" t="s">
        <v>1920</v>
      </c>
      <c r="E532" s="44" t="str">
        <f>IF(AND(LEN(NICAP[[#This Row],[State or      Country]])=2,NICAP[[#This Row],[State or      Country]]&lt;&gt;"UK"),"US","Other")</f>
        <v>US</v>
      </c>
      <c r="F532" s="43">
        <v>11</v>
      </c>
      <c r="G532" s="62" t="s">
        <v>1757</v>
      </c>
      <c r="H532" s="61">
        <v>5</v>
      </c>
      <c r="I532" s="62" t="s">
        <v>4808</v>
      </c>
      <c r="J532" s="41"/>
      <c r="K532" s="41"/>
      <c r="L532" s="42" t="s">
        <v>10333</v>
      </c>
      <c r="M532" s="42" t="str">
        <f>IF(LEFT(NICAP[[#This Row],[Date]],1)=0,"Y","N")</f>
        <v>N</v>
      </c>
      <c r="N532" s="42"/>
      <c r="O532" s="42" t="str">
        <f>19&amp;LEFT(NICAP[[#This Row],[Date]],2)</f>
        <v>1949</v>
      </c>
      <c r="P532" s="42" t="str">
        <f>MID(NICAP[[#This Row],[Date]],3,2)</f>
        <v>01</v>
      </c>
      <c r="Q532" s="42" t="str">
        <f>RIGHT(NICAP[[#This Row],[Date]],2)</f>
        <v>01</v>
      </c>
      <c r="R532" s="26">
        <f>DATE(NICAP[[#This Row],[Year]],NICAP[[#This Row],[Month]],NICAP[[#This Row],[Day]])</f>
        <v>17899</v>
      </c>
      <c r="S532" s="35" t="str">
        <f t="shared" si="16"/>
        <v>MS</v>
      </c>
      <c r="T532" s="24" t="str">
        <f t="shared" si="17"/>
        <v>US</v>
      </c>
    </row>
    <row r="533" spans="1:20" ht="12.75" customHeight="1" x14ac:dyDescent="0.2">
      <c r="A533" s="35">
        <v>524</v>
      </c>
      <c r="B533" s="53">
        <v>490104</v>
      </c>
      <c r="C533" s="39" t="s">
        <v>10332</v>
      </c>
      <c r="D533" s="39" t="s">
        <v>2861</v>
      </c>
      <c r="E533" s="39" t="str">
        <f>IF(AND(LEN(NICAP[[#This Row],[State or      Country]])=2,NICAP[[#This Row],[State or      Country]]&lt;&gt;"UK"),"US","Other")</f>
        <v>US</v>
      </c>
      <c r="F533" s="38">
        <v>1</v>
      </c>
      <c r="G533" s="37"/>
      <c r="H533" s="37"/>
      <c r="I533" s="65">
        <v>275</v>
      </c>
      <c r="J533" s="37"/>
      <c r="K533" s="37"/>
      <c r="L533" s="36" t="s">
        <v>10331</v>
      </c>
      <c r="M533" s="36" t="str">
        <f>IF(LEFT(NICAP[[#This Row],[Date]],1)=0,"Y","N")</f>
        <v>N</v>
      </c>
      <c r="N533" s="36"/>
      <c r="O533" s="36" t="str">
        <f>19&amp;LEFT(NICAP[[#This Row],[Date]],2)</f>
        <v>1949</v>
      </c>
      <c r="P533" s="36" t="str">
        <f>MID(NICAP[[#This Row],[Date]],3,2)</f>
        <v>01</v>
      </c>
      <c r="Q533" s="36" t="str">
        <f>RIGHT(NICAP[[#This Row],[Date]],2)</f>
        <v>04</v>
      </c>
      <c r="R533" s="26">
        <f>DATE(NICAP[[#This Row],[Year]],NICAP[[#This Row],[Month]],NICAP[[#This Row],[Day]])</f>
        <v>17902</v>
      </c>
      <c r="S533" s="35" t="str">
        <f t="shared" si="16"/>
        <v>HI</v>
      </c>
      <c r="T533" s="24" t="str">
        <f t="shared" si="17"/>
        <v>US</v>
      </c>
    </row>
    <row r="534" spans="1:20" ht="12.75" customHeight="1" x14ac:dyDescent="0.2">
      <c r="A534" s="35">
        <v>525</v>
      </c>
      <c r="B534" s="53">
        <v>490105</v>
      </c>
      <c r="C534" s="39" t="s">
        <v>7771</v>
      </c>
      <c r="D534" s="39" t="s">
        <v>1956</v>
      </c>
      <c r="E534" s="39" t="str">
        <f>IF(AND(LEN(NICAP[[#This Row],[State or      Country]])=2,NICAP[[#This Row],[State or      Country]]&lt;&gt;"UK"),"US","Other")</f>
        <v>Other</v>
      </c>
      <c r="F534" s="38">
        <v>9</v>
      </c>
      <c r="G534" s="47" t="s">
        <v>1666</v>
      </c>
      <c r="H534" s="46">
        <v>5</v>
      </c>
      <c r="I534" s="37"/>
      <c r="J534" s="37"/>
      <c r="K534" s="37"/>
      <c r="L534" s="36" t="s">
        <v>10330</v>
      </c>
      <c r="M534" s="36" t="str">
        <f>IF(LEFT(NICAP[[#This Row],[Date]],1)=0,"Y","N")</f>
        <v>N</v>
      </c>
      <c r="N534" s="36"/>
      <c r="O534" s="36" t="str">
        <f>19&amp;LEFT(NICAP[[#This Row],[Date]],2)</f>
        <v>1949</v>
      </c>
      <c r="P534" s="36" t="str">
        <f>MID(NICAP[[#This Row],[Date]],3,2)</f>
        <v>01</v>
      </c>
      <c r="Q534" s="36" t="str">
        <f>RIGHT(NICAP[[#This Row],[Date]],2)</f>
        <v>05</v>
      </c>
      <c r="R534" s="26">
        <f>DATE(NICAP[[#This Row],[Year]],NICAP[[#This Row],[Month]],NICAP[[#This Row],[Day]])</f>
        <v>17903</v>
      </c>
      <c r="S534" s="35" t="str">
        <f t="shared" si="16"/>
        <v/>
      </c>
      <c r="T534" s="24" t="str">
        <f t="shared" si="17"/>
        <v>Japan</v>
      </c>
    </row>
    <row r="535" spans="1:20" ht="27" customHeight="1" x14ac:dyDescent="0.2">
      <c r="A535" s="35">
        <v>526</v>
      </c>
      <c r="B535" s="58">
        <v>490106</v>
      </c>
      <c r="C535" s="44" t="s">
        <v>7910</v>
      </c>
      <c r="D535" s="44" t="s">
        <v>2122</v>
      </c>
      <c r="E535" s="44" t="str">
        <f>IF(AND(LEN(NICAP[[#This Row],[State or      Country]])=2,NICAP[[#This Row],[State or      Country]]&lt;&gt;"UK"),"US","Other")</f>
        <v>US</v>
      </c>
      <c r="F535" s="43">
        <v>1</v>
      </c>
      <c r="G535" s="41"/>
      <c r="H535" s="41"/>
      <c r="I535" s="41"/>
      <c r="J535" s="76" t="s">
        <v>1744</v>
      </c>
      <c r="K535" s="124" t="s">
        <v>10187</v>
      </c>
      <c r="L535" s="42" t="s">
        <v>10329</v>
      </c>
      <c r="M535" s="42" t="str">
        <f>IF(LEFT(NICAP[[#This Row],[Date]],1)=0,"Y","N")</f>
        <v>N</v>
      </c>
      <c r="N535" s="42"/>
      <c r="O535" s="42" t="str">
        <f>19&amp;LEFT(NICAP[[#This Row],[Date]],2)</f>
        <v>1949</v>
      </c>
      <c r="P535" s="42" t="str">
        <f>MID(NICAP[[#This Row],[Date]],3,2)</f>
        <v>01</v>
      </c>
      <c r="Q535" s="42" t="str">
        <f>RIGHT(NICAP[[#This Row],[Date]],2)</f>
        <v>06</v>
      </c>
      <c r="R535" s="26">
        <f>DATE(NICAP[[#This Row],[Year]],NICAP[[#This Row],[Month]],NICAP[[#This Row],[Day]])</f>
        <v>17904</v>
      </c>
      <c r="S535" s="35" t="str">
        <f t="shared" si="16"/>
        <v>NM</v>
      </c>
      <c r="T535" s="24" t="str">
        <f t="shared" si="17"/>
        <v>US</v>
      </c>
    </row>
    <row r="536" spans="1:20" ht="42.75" customHeight="1" x14ac:dyDescent="0.2">
      <c r="A536" s="35">
        <v>527</v>
      </c>
      <c r="B536" s="73">
        <v>490106</v>
      </c>
      <c r="C536" s="50" t="s">
        <v>5771</v>
      </c>
      <c r="D536" s="50" t="s">
        <v>2122</v>
      </c>
      <c r="E536" s="50" t="str">
        <f>IF(AND(LEN(NICAP[[#This Row],[State or      Country]])=2,NICAP[[#This Row],[State or      Country]]&lt;&gt;"UK"),"US","Other")</f>
        <v>US</v>
      </c>
      <c r="F536" s="49">
        <v>1</v>
      </c>
      <c r="G536" s="48"/>
      <c r="H536" s="48"/>
      <c r="I536" s="90" t="s">
        <v>4808</v>
      </c>
      <c r="J536" s="72" t="s">
        <v>1744</v>
      </c>
      <c r="K536" s="128" t="s">
        <v>10187</v>
      </c>
      <c r="L536" s="42" t="s">
        <v>10328</v>
      </c>
      <c r="M536" s="42" t="str">
        <f>IF(LEFT(NICAP[[#This Row],[Date]],1)=0,"Y","N")</f>
        <v>N</v>
      </c>
      <c r="N536" s="42"/>
      <c r="O536" s="42" t="str">
        <f>19&amp;LEFT(NICAP[[#This Row],[Date]],2)</f>
        <v>1949</v>
      </c>
      <c r="P536" s="42" t="str">
        <f>MID(NICAP[[#This Row],[Date]],3,2)</f>
        <v>01</v>
      </c>
      <c r="Q536" s="42" t="str">
        <f>RIGHT(NICAP[[#This Row],[Date]],2)</f>
        <v>06</v>
      </c>
      <c r="R536" s="26">
        <f>DATE(NICAP[[#This Row],[Year]],NICAP[[#This Row],[Month]],NICAP[[#This Row],[Day]])</f>
        <v>17904</v>
      </c>
      <c r="S536" s="35" t="str">
        <f t="shared" si="16"/>
        <v>NM</v>
      </c>
      <c r="T536" s="24" t="str">
        <f t="shared" si="17"/>
        <v>US</v>
      </c>
    </row>
    <row r="537" spans="1:20" ht="27" customHeight="1" x14ac:dyDescent="0.2">
      <c r="A537" s="35">
        <v>528</v>
      </c>
      <c r="B537" s="58">
        <v>490123</v>
      </c>
      <c r="C537" s="44" t="s">
        <v>10327</v>
      </c>
      <c r="D537" s="44" t="s">
        <v>1826</v>
      </c>
      <c r="E537" s="44" t="str">
        <f>IF(AND(LEN(NICAP[[#This Row],[State or      Country]])=2,NICAP[[#This Row],[State or      Country]]&lt;&gt;"UK"),"US","Other")</f>
        <v>US</v>
      </c>
      <c r="F537" s="43">
        <v>1</v>
      </c>
      <c r="G537" s="41"/>
      <c r="H537" s="41"/>
      <c r="I537" s="62" t="s">
        <v>4808</v>
      </c>
      <c r="J537" s="41"/>
      <c r="K537" s="41"/>
      <c r="L537" s="36" t="s">
        <v>10326</v>
      </c>
      <c r="M537" s="36" t="str">
        <f>IF(LEFT(NICAP[[#This Row],[Date]],1)=0,"Y","N")</f>
        <v>N</v>
      </c>
      <c r="N537" s="36"/>
      <c r="O537" s="36" t="str">
        <f>19&amp;LEFT(NICAP[[#This Row],[Date]],2)</f>
        <v>1949</v>
      </c>
      <c r="P537" s="36" t="str">
        <f>MID(NICAP[[#This Row],[Date]],3,2)</f>
        <v>01</v>
      </c>
      <c r="Q537" s="36" t="str">
        <f>RIGHT(NICAP[[#This Row],[Date]],2)</f>
        <v>23</v>
      </c>
      <c r="R537" s="26">
        <f>DATE(NICAP[[#This Row],[Year]],NICAP[[#This Row],[Month]],NICAP[[#This Row],[Day]])</f>
        <v>17921</v>
      </c>
      <c r="S537" s="35" t="str">
        <f t="shared" si="16"/>
        <v>OR</v>
      </c>
      <c r="T537" s="24" t="str">
        <f t="shared" si="17"/>
        <v>US</v>
      </c>
    </row>
    <row r="538" spans="1:20" ht="27.75" customHeight="1" x14ac:dyDescent="0.2">
      <c r="A538" s="35">
        <v>529</v>
      </c>
      <c r="B538" s="58">
        <v>490124</v>
      </c>
      <c r="C538" s="44" t="s">
        <v>10325</v>
      </c>
      <c r="D538" s="44" t="s">
        <v>2763</v>
      </c>
      <c r="E538" s="44" t="str">
        <f>IF(AND(LEN(NICAP[[#This Row],[State or      Country]])=2,NICAP[[#This Row],[State or      Country]]&lt;&gt;"UK"),"US","Other")</f>
        <v>Other</v>
      </c>
      <c r="F538" s="43">
        <v>11</v>
      </c>
      <c r="G538" s="41"/>
      <c r="H538" s="41"/>
      <c r="I538" s="62" t="s">
        <v>4808</v>
      </c>
      <c r="J538" s="41"/>
      <c r="K538" s="41"/>
      <c r="L538" s="42" t="s">
        <v>10324</v>
      </c>
      <c r="M538" s="42" t="str">
        <f>IF(LEFT(NICAP[[#This Row],[Date]],1)=0,"Y","N")</f>
        <v>N</v>
      </c>
      <c r="N538" s="42"/>
      <c r="O538" s="42" t="str">
        <f>19&amp;LEFT(NICAP[[#This Row],[Date]],2)</f>
        <v>1949</v>
      </c>
      <c r="P538" s="42" t="str">
        <f>MID(NICAP[[#This Row],[Date]],3,2)</f>
        <v>01</v>
      </c>
      <c r="Q538" s="42" t="str">
        <f>RIGHT(NICAP[[#This Row],[Date]],2)</f>
        <v>24</v>
      </c>
      <c r="R538" s="26">
        <f>DATE(NICAP[[#This Row],[Year]],NICAP[[#This Row],[Month]],NICAP[[#This Row],[Day]])</f>
        <v>17922</v>
      </c>
      <c r="S538" s="35" t="str">
        <f t="shared" si="16"/>
        <v/>
      </c>
      <c r="T538" s="24" t="str">
        <f t="shared" si="17"/>
        <v>At Sea</v>
      </c>
    </row>
    <row r="539" spans="1:20" ht="27.75" customHeight="1" x14ac:dyDescent="0.2">
      <c r="A539" s="35">
        <v>530</v>
      </c>
      <c r="B539" s="58">
        <v>490127</v>
      </c>
      <c r="C539" s="44" t="s">
        <v>10323</v>
      </c>
      <c r="D539" s="44" t="s">
        <v>1683</v>
      </c>
      <c r="E539" s="44" t="str">
        <f>IF(AND(LEN(NICAP[[#This Row],[State or      Country]])=2,NICAP[[#This Row],[State or      Country]]&lt;&gt;"UK"),"US","Other")</f>
        <v>US</v>
      </c>
      <c r="F539" s="43">
        <v>1</v>
      </c>
      <c r="G539" s="41"/>
      <c r="H539" s="41"/>
      <c r="I539" s="77">
        <v>284</v>
      </c>
      <c r="J539" s="41"/>
      <c r="K539" s="41"/>
      <c r="L539" s="42" t="s">
        <v>10322</v>
      </c>
      <c r="M539" s="42" t="str">
        <f>IF(LEFT(NICAP[[#This Row],[Date]],1)=0,"Y","N")</f>
        <v>N</v>
      </c>
      <c r="N539" s="42"/>
      <c r="O539" s="42" t="str">
        <f>19&amp;LEFT(NICAP[[#This Row],[Date]],2)</f>
        <v>1949</v>
      </c>
      <c r="P539" s="42" t="str">
        <f>MID(NICAP[[#This Row],[Date]],3,2)</f>
        <v>01</v>
      </c>
      <c r="Q539" s="42" t="str">
        <f>RIGHT(NICAP[[#This Row],[Date]],2)</f>
        <v>27</v>
      </c>
      <c r="R539" s="26">
        <f>DATE(NICAP[[#This Row],[Year]],NICAP[[#This Row],[Month]],NICAP[[#This Row],[Day]])</f>
        <v>17925</v>
      </c>
      <c r="S539" s="35" t="str">
        <f t="shared" si="16"/>
        <v>FL</v>
      </c>
      <c r="T539" s="24" t="str">
        <f t="shared" si="17"/>
        <v>US</v>
      </c>
    </row>
    <row r="540" spans="1:20" ht="27" customHeight="1" x14ac:dyDescent="0.2">
      <c r="A540" s="35">
        <v>531</v>
      </c>
      <c r="B540" s="58">
        <v>490130</v>
      </c>
      <c r="C540" s="44" t="s">
        <v>10321</v>
      </c>
      <c r="D540" s="44" t="s">
        <v>1667</v>
      </c>
      <c r="E540" s="44" t="str">
        <f>IF(AND(LEN(NICAP[[#This Row],[State or      Country]])=2,NICAP[[#This Row],[State or      Country]]&lt;&gt;"UK"),"US","Other")</f>
        <v>US</v>
      </c>
      <c r="F540" s="43">
        <v>8</v>
      </c>
      <c r="G540" s="41"/>
      <c r="H540" s="41"/>
      <c r="I540" s="62" t="s">
        <v>4808</v>
      </c>
      <c r="J540" s="76" t="s">
        <v>1744</v>
      </c>
      <c r="K540" s="124" t="s">
        <v>10187</v>
      </c>
      <c r="L540" s="59" t="s">
        <v>10320</v>
      </c>
      <c r="M540" s="59" t="str">
        <f>IF(LEFT(NICAP[[#This Row],[Date]],1)=0,"Y","N")</f>
        <v>N</v>
      </c>
      <c r="N540" s="59"/>
      <c r="O540" s="59" t="str">
        <f>19&amp;LEFT(NICAP[[#This Row],[Date]],2)</f>
        <v>1949</v>
      </c>
      <c r="P540" s="59" t="str">
        <f>MID(NICAP[[#This Row],[Date]],3,2)</f>
        <v>01</v>
      </c>
      <c r="Q540" s="59" t="str">
        <f>RIGHT(NICAP[[#This Row],[Date]],2)</f>
        <v>30</v>
      </c>
      <c r="R540" s="26">
        <f>DATE(NICAP[[#This Row],[Year]],NICAP[[#This Row],[Month]],NICAP[[#This Row],[Day]])</f>
        <v>17928</v>
      </c>
      <c r="S540" s="35" t="str">
        <f t="shared" si="16"/>
        <v>TX</v>
      </c>
      <c r="T540" s="24" t="str">
        <f t="shared" si="17"/>
        <v>US</v>
      </c>
    </row>
    <row r="541" spans="1:20" ht="27" customHeight="1" x14ac:dyDescent="0.2">
      <c r="A541" s="35">
        <v>532</v>
      </c>
      <c r="B541" s="58">
        <v>490130</v>
      </c>
      <c r="C541" s="44" t="s">
        <v>5302</v>
      </c>
      <c r="D541" s="44" t="s">
        <v>2122</v>
      </c>
      <c r="E541" s="44" t="str">
        <f>IF(AND(LEN(NICAP[[#This Row],[State or      Country]])=2,NICAP[[#This Row],[State or      Country]]&lt;&gt;"UK"),"US","Other")</f>
        <v>US</v>
      </c>
      <c r="F541" s="43">
        <v>8</v>
      </c>
      <c r="G541" s="41"/>
      <c r="H541" s="41"/>
      <c r="I541" s="62" t="s">
        <v>4808</v>
      </c>
      <c r="J541" s="76" t="s">
        <v>1744</v>
      </c>
      <c r="K541" s="124" t="s">
        <v>10187</v>
      </c>
      <c r="L541" s="42" t="s">
        <v>10319</v>
      </c>
      <c r="M541" s="42" t="str">
        <f>IF(LEFT(NICAP[[#This Row],[Date]],1)=0,"Y","N")</f>
        <v>N</v>
      </c>
      <c r="N541" s="42"/>
      <c r="O541" s="42" t="str">
        <f>19&amp;LEFT(NICAP[[#This Row],[Date]],2)</f>
        <v>1949</v>
      </c>
      <c r="P541" s="42" t="str">
        <f>MID(NICAP[[#This Row],[Date]],3,2)</f>
        <v>01</v>
      </c>
      <c r="Q541" s="42" t="str">
        <f>RIGHT(NICAP[[#This Row],[Date]],2)</f>
        <v>30</v>
      </c>
      <c r="R541" s="26">
        <f>DATE(NICAP[[#This Row],[Year]],NICAP[[#This Row],[Month]],NICAP[[#This Row],[Day]])</f>
        <v>17928</v>
      </c>
      <c r="S541" s="35" t="str">
        <f t="shared" si="16"/>
        <v>NM</v>
      </c>
      <c r="T541" s="24" t="str">
        <f t="shared" si="17"/>
        <v>US</v>
      </c>
    </row>
    <row r="542" spans="1:20" ht="14.25" customHeight="1" x14ac:dyDescent="0.2">
      <c r="A542" s="35">
        <v>533</v>
      </c>
      <c r="B542" s="56">
        <v>490210</v>
      </c>
      <c r="C542" s="39" t="s">
        <v>10318</v>
      </c>
      <c r="D542" s="39" t="s">
        <v>1694</v>
      </c>
      <c r="E542" s="39" t="str">
        <f>IF(AND(LEN(NICAP[[#This Row],[State or      Country]])=2,NICAP[[#This Row],[State or      Country]]&lt;&gt;"UK"),"US","Other")</f>
        <v>US</v>
      </c>
      <c r="F542" s="38">
        <v>11</v>
      </c>
      <c r="G542" s="47" t="s">
        <v>1757</v>
      </c>
      <c r="H542" s="46">
        <v>1</v>
      </c>
      <c r="I542" s="41"/>
      <c r="J542" s="41"/>
      <c r="K542" s="41"/>
      <c r="L542" s="104" t="s">
        <v>10317</v>
      </c>
      <c r="M542" s="104" t="str">
        <f>IF(LEFT(NICAP[[#This Row],[Date]],1)=0,"Y","N")</f>
        <v>N</v>
      </c>
      <c r="N542" s="104"/>
      <c r="O542" s="104" t="str">
        <f>19&amp;LEFT(NICAP[[#This Row],[Date]],2)</f>
        <v>1949</v>
      </c>
      <c r="P542" s="104" t="str">
        <f>MID(NICAP[[#This Row],[Date]],3,2)</f>
        <v>02</v>
      </c>
      <c r="Q542" s="104" t="str">
        <f>RIGHT(NICAP[[#This Row],[Date]],2)</f>
        <v>10</v>
      </c>
      <c r="R542" s="26">
        <f>DATE(NICAP[[#This Row],[Year]],NICAP[[#This Row],[Month]],NICAP[[#This Row],[Day]])</f>
        <v>17939</v>
      </c>
      <c r="S542" s="35" t="str">
        <f t="shared" si="16"/>
        <v>OH</v>
      </c>
      <c r="T542" s="24" t="str">
        <f t="shared" si="17"/>
        <v>US</v>
      </c>
    </row>
    <row r="543" spans="1:20" ht="27.75" customHeight="1" x14ac:dyDescent="0.2">
      <c r="A543" s="35">
        <v>534</v>
      </c>
      <c r="B543" s="60">
        <v>490214</v>
      </c>
      <c r="C543" s="44" t="s">
        <v>10316</v>
      </c>
      <c r="D543" s="44" t="s">
        <v>2122</v>
      </c>
      <c r="E543" s="44" t="str">
        <f>IF(AND(LEN(NICAP[[#This Row],[State or      Country]])=2,NICAP[[#This Row],[State or      Country]]&lt;&gt;"UK"),"US","Other")</f>
        <v>US</v>
      </c>
      <c r="F543" s="43">
        <v>1</v>
      </c>
      <c r="G543" s="41"/>
      <c r="H543" s="41"/>
      <c r="I543" s="41"/>
      <c r="J543" s="76" t="s">
        <v>1744</v>
      </c>
      <c r="K543" s="124" t="s">
        <v>10187</v>
      </c>
      <c r="L543" s="42" t="s">
        <v>10315</v>
      </c>
      <c r="M543" s="42" t="str">
        <f>IF(LEFT(NICAP[[#This Row],[Date]],1)=0,"Y","N")</f>
        <v>N</v>
      </c>
      <c r="N543" s="42"/>
      <c r="O543" s="42" t="str">
        <f>19&amp;LEFT(NICAP[[#This Row],[Date]],2)</f>
        <v>1949</v>
      </c>
      <c r="P543" s="42" t="str">
        <f>MID(NICAP[[#This Row],[Date]],3,2)</f>
        <v>02</v>
      </c>
      <c r="Q543" s="42" t="str">
        <f>RIGHT(NICAP[[#This Row],[Date]],2)</f>
        <v>14</v>
      </c>
      <c r="R543" s="26">
        <f>DATE(NICAP[[#This Row],[Year]],NICAP[[#This Row],[Month]],NICAP[[#This Row],[Day]])</f>
        <v>17943</v>
      </c>
      <c r="S543" s="35" t="str">
        <f t="shared" si="16"/>
        <v>NM</v>
      </c>
      <c r="T543" s="24" t="str">
        <f t="shared" si="17"/>
        <v>US</v>
      </c>
    </row>
    <row r="544" spans="1:20" ht="27.75" customHeight="1" x14ac:dyDescent="0.2">
      <c r="A544" s="35">
        <v>535</v>
      </c>
      <c r="B544" s="58">
        <v>490217</v>
      </c>
      <c r="C544" s="44" t="s">
        <v>10314</v>
      </c>
      <c r="D544" s="44" t="s">
        <v>2122</v>
      </c>
      <c r="E544" s="44" t="str">
        <f>IF(AND(LEN(NICAP[[#This Row],[State or      Country]])=2,NICAP[[#This Row],[State or      Country]]&lt;&gt;"UK"),"US","Other")</f>
        <v>US</v>
      </c>
      <c r="F544" s="43">
        <v>1</v>
      </c>
      <c r="G544" s="41"/>
      <c r="H544" s="41"/>
      <c r="I544" s="41"/>
      <c r="J544" s="76" t="s">
        <v>1744</v>
      </c>
      <c r="K544" s="124" t="s">
        <v>10187</v>
      </c>
      <c r="L544" s="42" t="s">
        <v>10313</v>
      </c>
      <c r="M544" s="42" t="str">
        <f>IF(LEFT(NICAP[[#This Row],[Date]],1)=0,"Y","N")</f>
        <v>N</v>
      </c>
      <c r="N544" s="42"/>
      <c r="O544" s="42" t="str">
        <f>19&amp;LEFT(NICAP[[#This Row],[Date]],2)</f>
        <v>1949</v>
      </c>
      <c r="P544" s="42" t="str">
        <f>MID(NICAP[[#This Row],[Date]],3,2)</f>
        <v>02</v>
      </c>
      <c r="Q544" s="42" t="str">
        <f>RIGHT(NICAP[[#This Row],[Date]],2)</f>
        <v>17</v>
      </c>
      <c r="R544" s="26">
        <f>DATE(NICAP[[#This Row],[Year]],NICAP[[#This Row],[Month]],NICAP[[#This Row],[Day]])</f>
        <v>17946</v>
      </c>
      <c r="S544" s="35" t="str">
        <f t="shared" si="16"/>
        <v>NM</v>
      </c>
      <c r="T544" s="24" t="str">
        <f t="shared" si="17"/>
        <v>US</v>
      </c>
    </row>
    <row r="545" spans="1:20" ht="12.75" customHeight="1" x14ac:dyDescent="0.2">
      <c r="A545" s="35">
        <v>536</v>
      </c>
      <c r="B545" s="53">
        <v>490217</v>
      </c>
      <c r="C545" s="39" t="s">
        <v>2673</v>
      </c>
      <c r="D545" s="39" t="s">
        <v>2122</v>
      </c>
      <c r="E545" s="39" t="str">
        <f>IF(AND(LEN(NICAP[[#This Row],[State or      Country]])=2,NICAP[[#This Row],[State or      Country]]&lt;&gt;"UK"),"US","Other")</f>
        <v>US</v>
      </c>
      <c r="F545" s="38">
        <v>1</v>
      </c>
      <c r="G545" s="37"/>
      <c r="H545" s="37"/>
      <c r="I545" s="47" t="s">
        <v>4808</v>
      </c>
      <c r="J545" s="54" t="s">
        <v>1744</v>
      </c>
      <c r="K545" s="126" t="s">
        <v>10187</v>
      </c>
      <c r="L545" s="36" t="s">
        <v>10312</v>
      </c>
      <c r="M545" s="36" t="str">
        <f>IF(LEFT(NICAP[[#This Row],[Date]],1)=0,"Y","N")</f>
        <v>N</v>
      </c>
      <c r="N545" s="36"/>
      <c r="O545" s="36" t="str">
        <f>19&amp;LEFT(NICAP[[#This Row],[Date]],2)</f>
        <v>1949</v>
      </c>
      <c r="P545" s="36" t="str">
        <f>MID(NICAP[[#This Row],[Date]],3,2)</f>
        <v>02</v>
      </c>
      <c r="Q545" s="36" t="str">
        <f>RIGHT(NICAP[[#This Row],[Date]],2)</f>
        <v>17</v>
      </c>
      <c r="R545" s="26">
        <f>DATE(NICAP[[#This Row],[Year]],NICAP[[#This Row],[Month]],NICAP[[#This Row],[Day]])</f>
        <v>17946</v>
      </c>
      <c r="S545" s="35" t="str">
        <f t="shared" si="16"/>
        <v>NM</v>
      </c>
      <c r="T545" s="24" t="str">
        <f t="shared" si="17"/>
        <v>US</v>
      </c>
    </row>
    <row r="546" spans="1:20" ht="14.25" customHeight="1" x14ac:dyDescent="0.2">
      <c r="A546" s="35">
        <v>537</v>
      </c>
      <c r="B546" s="56">
        <v>490223</v>
      </c>
      <c r="C546" s="39" t="s">
        <v>10311</v>
      </c>
      <c r="D546" s="39" t="s">
        <v>1676</v>
      </c>
      <c r="E546" s="39" t="str">
        <f>IF(AND(LEN(NICAP[[#This Row],[State or      Country]])=2,NICAP[[#This Row],[State or      Country]]&lt;&gt;"UK"),"US","Other")</f>
        <v>US</v>
      </c>
      <c r="F546" s="38">
        <v>11</v>
      </c>
      <c r="G546" s="47" t="s">
        <v>1757</v>
      </c>
      <c r="H546" s="46">
        <v>5</v>
      </c>
      <c r="I546" s="47" t="s">
        <v>4808</v>
      </c>
      <c r="J546" s="37"/>
      <c r="K546" s="37"/>
      <c r="L546" s="36" t="s">
        <v>10310</v>
      </c>
      <c r="M546" s="36" t="str">
        <f>IF(LEFT(NICAP[[#This Row],[Date]],1)=0,"Y","N")</f>
        <v>N</v>
      </c>
      <c r="N546" s="36"/>
      <c r="O546" s="36" t="str">
        <f>19&amp;LEFT(NICAP[[#This Row],[Date]],2)</f>
        <v>1949</v>
      </c>
      <c r="P546" s="36" t="str">
        <f>MID(NICAP[[#This Row],[Date]],3,2)</f>
        <v>02</v>
      </c>
      <c r="Q546" s="36" t="str">
        <f>RIGHT(NICAP[[#This Row],[Date]],2)</f>
        <v>23</v>
      </c>
      <c r="R546" s="26">
        <f>DATE(NICAP[[#This Row],[Year]],NICAP[[#This Row],[Month]],NICAP[[#This Row],[Day]])</f>
        <v>17952</v>
      </c>
      <c r="S546" s="35" t="str">
        <f t="shared" si="16"/>
        <v>CA</v>
      </c>
      <c r="T546" s="24" t="str">
        <f t="shared" si="17"/>
        <v>US</v>
      </c>
    </row>
    <row r="547" spans="1:20" ht="26.25" customHeight="1" x14ac:dyDescent="0.2">
      <c r="A547" s="35">
        <v>538</v>
      </c>
      <c r="B547" s="58">
        <v>490227</v>
      </c>
      <c r="C547" s="44" t="s">
        <v>5771</v>
      </c>
      <c r="D547" s="44" t="s">
        <v>2122</v>
      </c>
      <c r="E547" s="44" t="str">
        <f>IF(AND(LEN(NICAP[[#This Row],[State or      Country]])=2,NICAP[[#This Row],[State or      Country]]&lt;&gt;"UK"),"US","Other")</f>
        <v>US</v>
      </c>
      <c r="F547" s="43">
        <v>1</v>
      </c>
      <c r="G547" s="41"/>
      <c r="H547" s="41"/>
      <c r="I547" s="62" t="s">
        <v>4808</v>
      </c>
      <c r="J547" s="76" t="s">
        <v>1744</v>
      </c>
      <c r="K547" s="124" t="s">
        <v>10187</v>
      </c>
      <c r="L547" s="59" t="s">
        <v>10309</v>
      </c>
      <c r="M547" s="59" t="str">
        <f>IF(LEFT(NICAP[[#This Row],[Date]],1)=0,"Y","N")</f>
        <v>N</v>
      </c>
      <c r="N547" s="59"/>
      <c r="O547" s="59" t="str">
        <f>19&amp;LEFT(NICAP[[#This Row],[Date]],2)</f>
        <v>1949</v>
      </c>
      <c r="P547" s="59" t="str">
        <f>MID(NICAP[[#This Row],[Date]],3,2)</f>
        <v>02</v>
      </c>
      <c r="Q547" s="59" t="str">
        <f>RIGHT(NICAP[[#This Row],[Date]],2)</f>
        <v>27</v>
      </c>
      <c r="R547" s="26">
        <f>DATE(NICAP[[#This Row],[Year]],NICAP[[#This Row],[Month]],NICAP[[#This Row],[Day]])</f>
        <v>17956</v>
      </c>
      <c r="S547" s="35" t="str">
        <f t="shared" si="16"/>
        <v>NM</v>
      </c>
      <c r="T547" s="24" t="str">
        <f t="shared" si="17"/>
        <v>US</v>
      </c>
    </row>
    <row r="548" spans="1:20" ht="12.75" customHeight="1" x14ac:dyDescent="0.2">
      <c r="A548" s="35">
        <v>539</v>
      </c>
      <c r="B548" s="53">
        <v>490302</v>
      </c>
      <c r="C548" s="39" t="s">
        <v>5771</v>
      </c>
      <c r="D548" s="39" t="s">
        <v>2122</v>
      </c>
      <c r="E548" s="39" t="str">
        <f>IF(AND(LEN(NICAP[[#This Row],[State or      Country]])=2,NICAP[[#This Row],[State or      Country]]&lt;&gt;"UK"),"US","Other")</f>
        <v>US</v>
      </c>
      <c r="F548" s="38">
        <v>1</v>
      </c>
      <c r="G548" s="37"/>
      <c r="H548" s="37"/>
      <c r="I548" s="47" t="s">
        <v>4808</v>
      </c>
      <c r="J548" s="54" t="s">
        <v>1744</v>
      </c>
      <c r="K548" s="126" t="s">
        <v>10187</v>
      </c>
      <c r="L548" s="36" t="s">
        <v>10308</v>
      </c>
      <c r="M548" s="36" t="str">
        <f>IF(LEFT(NICAP[[#This Row],[Date]],1)=0,"Y","N")</f>
        <v>N</v>
      </c>
      <c r="N548" s="36"/>
      <c r="O548" s="36" t="str">
        <f>19&amp;LEFT(NICAP[[#This Row],[Date]],2)</f>
        <v>1949</v>
      </c>
      <c r="P548" s="36" t="str">
        <f>MID(NICAP[[#This Row],[Date]],3,2)</f>
        <v>03</v>
      </c>
      <c r="Q548" s="36" t="str">
        <f>RIGHT(NICAP[[#This Row],[Date]],2)</f>
        <v>02</v>
      </c>
      <c r="R548" s="26">
        <f>DATE(NICAP[[#This Row],[Year]],NICAP[[#This Row],[Month]],NICAP[[#This Row],[Day]])</f>
        <v>17959</v>
      </c>
      <c r="S548" s="35" t="str">
        <f t="shared" si="16"/>
        <v>NM</v>
      </c>
      <c r="T548" s="24" t="str">
        <f t="shared" si="17"/>
        <v>US</v>
      </c>
    </row>
    <row r="549" spans="1:20" ht="27.75" customHeight="1" x14ac:dyDescent="0.2">
      <c r="A549" s="35">
        <v>540</v>
      </c>
      <c r="B549" s="58">
        <v>490303</v>
      </c>
      <c r="C549" s="44" t="s">
        <v>5771</v>
      </c>
      <c r="D549" s="44" t="s">
        <v>2122</v>
      </c>
      <c r="E549" s="44" t="str">
        <f>IF(AND(LEN(NICAP[[#This Row],[State or      Country]])=2,NICAP[[#This Row],[State or      Country]]&lt;&gt;"UK"),"US","Other")</f>
        <v>US</v>
      </c>
      <c r="F549" s="43">
        <v>1</v>
      </c>
      <c r="G549" s="41"/>
      <c r="H549" s="41"/>
      <c r="I549" s="41"/>
      <c r="J549" s="76" t="s">
        <v>1744</v>
      </c>
      <c r="K549" s="124" t="s">
        <v>10187</v>
      </c>
      <c r="L549" s="59" t="s">
        <v>10307</v>
      </c>
      <c r="M549" s="59" t="str">
        <f>IF(LEFT(NICAP[[#This Row],[Date]],1)=0,"Y","N")</f>
        <v>N</v>
      </c>
      <c r="N549" s="59"/>
      <c r="O549" s="59" t="str">
        <f>19&amp;LEFT(NICAP[[#This Row],[Date]],2)</f>
        <v>1949</v>
      </c>
      <c r="P549" s="59" t="str">
        <f>MID(NICAP[[#This Row],[Date]],3,2)</f>
        <v>03</v>
      </c>
      <c r="Q549" s="59" t="str">
        <f>RIGHT(NICAP[[#This Row],[Date]],2)</f>
        <v>03</v>
      </c>
      <c r="R549" s="26">
        <f>DATE(NICAP[[#This Row],[Year]],NICAP[[#This Row],[Month]],NICAP[[#This Row],[Day]])</f>
        <v>17960</v>
      </c>
      <c r="S549" s="35" t="str">
        <f t="shared" si="16"/>
        <v>NM</v>
      </c>
      <c r="T549" s="24" t="str">
        <f t="shared" si="17"/>
        <v>US</v>
      </c>
    </row>
    <row r="550" spans="1:20" ht="12.75" customHeight="1" x14ac:dyDescent="0.2">
      <c r="A550" s="35">
        <v>541</v>
      </c>
      <c r="B550" s="53">
        <v>490306</v>
      </c>
      <c r="C550" s="39" t="s">
        <v>10214</v>
      </c>
      <c r="D550" s="39" t="s">
        <v>1667</v>
      </c>
      <c r="E550" s="39" t="str">
        <f>IF(AND(LEN(NICAP[[#This Row],[State or      Country]])=2,NICAP[[#This Row],[State or      Country]]&lt;&gt;"UK"),"US","Other")</f>
        <v>US</v>
      </c>
      <c r="F550" s="38">
        <v>2</v>
      </c>
      <c r="G550" s="37"/>
      <c r="H550" s="37"/>
      <c r="I550" s="47" t="s">
        <v>4808</v>
      </c>
      <c r="J550" s="37"/>
      <c r="K550" s="37"/>
      <c r="L550" s="36" t="s">
        <v>10306</v>
      </c>
      <c r="M550" s="36" t="str">
        <f>IF(LEFT(NICAP[[#This Row],[Date]],1)=0,"Y","N")</f>
        <v>N</v>
      </c>
      <c r="N550" s="36"/>
      <c r="O550" s="36" t="str">
        <f>19&amp;LEFT(NICAP[[#This Row],[Date]],2)</f>
        <v>1949</v>
      </c>
      <c r="P550" s="36" t="str">
        <f>MID(NICAP[[#This Row],[Date]],3,2)</f>
        <v>03</v>
      </c>
      <c r="Q550" s="36" t="str">
        <f>RIGHT(NICAP[[#This Row],[Date]],2)</f>
        <v>06</v>
      </c>
      <c r="R550" s="26">
        <f>DATE(NICAP[[#This Row],[Year]],NICAP[[#This Row],[Month]],NICAP[[#This Row],[Day]])</f>
        <v>17963</v>
      </c>
      <c r="S550" s="35" t="str">
        <f t="shared" si="16"/>
        <v>TX</v>
      </c>
      <c r="T550" s="24" t="str">
        <f t="shared" si="17"/>
        <v>US</v>
      </c>
    </row>
    <row r="551" spans="1:20" ht="27" customHeight="1" x14ac:dyDescent="0.2">
      <c r="A551" s="35">
        <v>542</v>
      </c>
      <c r="B551" s="60">
        <v>490307</v>
      </c>
      <c r="C551" s="44" t="s">
        <v>5771</v>
      </c>
      <c r="D551" s="44" t="s">
        <v>2122</v>
      </c>
      <c r="E551" s="44" t="str">
        <f>IF(AND(LEN(NICAP[[#This Row],[State or      Country]])=2,NICAP[[#This Row],[State or      Country]]&lt;&gt;"UK"),"US","Other")</f>
        <v>US</v>
      </c>
      <c r="F551" s="43">
        <v>1</v>
      </c>
      <c r="G551" s="41"/>
      <c r="H551" s="41"/>
      <c r="I551" s="41"/>
      <c r="J551" s="76" t="s">
        <v>1744</v>
      </c>
      <c r="K551" s="124" t="s">
        <v>10187</v>
      </c>
      <c r="L551" s="42" t="s">
        <v>10305</v>
      </c>
      <c r="M551" s="42" t="str">
        <f>IF(LEFT(NICAP[[#This Row],[Date]],1)=0,"Y","N")</f>
        <v>N</v>
      </c>
      <c r="N551" s="42"/>
      <c r="O551" s="42" t="str">
        <f>19&amp;LEFT(NICAP[[#This Row],[Date]],2)</f>
        <v>1949</v>
      </c>
      <c r="P551" s="42" t="str">
        <f>MID(NICAP[[#This Row],[Date]],3,2)</f>
        <v>03</v>
      </c>
      <c r="Q551" s="42" t="str">
        <f>RIGHT(NICAP[[#This Row],[Date]],2)</f>
        <v>07</v>
      </c>
      <c r="R551" s="26">
        <f>DATE(NICAP[[#This Row],[Year]],NICAP[[#This Row],[Month]],NICAP[[#This Row],[Day]])</f>
        <v>17964</v>
      </c>
      <c r="S551" s="35" t="str">
        <f t="shared" si="16"/>
        <v>NM</v>
      </c>
      <c r="T551" s="24" t="str">
        <f t="shared" si="17"/>
        <v>US</v>
      </c>
    </row>
    <row r="552" spans="1:20" ht="27" customHeight="1" x14ac:dyDescent="0.2">
      <c r="A552" s="35">
        <v>543</v>
      </c>
      <c r="B552" s="58">
        <v>490308</v>
      </c>
      <c r="C552" s="44" t="s">
        <v>5771</v>
      </c>
      <c r="D552" s="44" t="s">
        <v>2122</v>
      </c>
      <c r="E552" s="44" t="str">
        <f>IF(AND(LEN(NICAP[[#This Row],[State or      Country]])=2,NICAP[[#This Row],[State or      Country]]&lt;&gt;"UK"),"US","Other")</f>
        <v>US</v>
      </c>
      <c r="F552" s="43">
        <v>1</v>
      </c>
      <c r="G552" s="41"/>
      <c r="H552" s="41"/>
      <c r="I552" s="41"/>
      <c r="J552" s="76" t="s">
        <v>1744</v>
      </c>
      <c r="K552" s="124" t="s">
        <v>10187</v>
      </c>
      <c r="L552" s="42" t="s">
        <v>10304</v>
      </c>
      <c r="M552" s="42" t="str">
        <f>IF(LEFT(NICAP[[#This Row],[Date]],1)=0,"Y","N")</f>
        <v>N</v>
      </c>
      <c r="N552" s="42"/>
      <c r="O552" s="42" t="str">
        <f>19&amp;LEFT(NICAP[[#This Row],[Date]],2)</f>
        <v>1949</v>
      </c>
      <c r="P552" s="42" t="str">
        <f>MID(NICAP[[#This Row],[Date]],3,2)</f>
        <v>03</v>
      </c>
      <c r="Q552" s="42" t="str">
        <f>RIGHT(NICAP[[#This Row],[Date]],2)</f>
        <v>08</v>
      </c>
      <c r="R552" s="26">
        <f>DATE(NICAP[[#This Row],[Year]],NICAP[[#This Row],[Month]],NICAP[[#This Row],[Day]])</f>
        <v>17965</v>
      </c>
      <c r="S552" s="35" t="str">
        <f t="shared" si="16"/>
        <v>NM</v>
      </c>
      <c r="T552" s="24" t="str">
        <f t="shared" si="17"/>
        <v>US</v>
      </c>
    </row>
    <row r="553" spans="1:20" ht="27" customHeight="1" x14ac:dyDescent="0.2">
      <c r="A553" s="35">
        <v>544</v>
      </c>
      <c r="B553" s="60">
        <v>490308</v>
      </c>
      <c r="C553" s="44" t="s">
        <v>5771</v>
      </c>
      <c r="D553" s="44" t="s">
        <v>2122</v>
      </c>
      <c r="E553" s="44" t="str">
        <f>IF(AND(LEN(NICAP[[#This Row],[State or      Country]])=2,NICAP[[#This Row],[State or      Country]]&lt;&gt;"UK"),"US","Other")</f>
        <v>US</v>
      </c>
      <c r="F553" s="43">
        <v>1</v>
      </c>
      <c r="G553" s="41"/>
      <c r="H553" s="41"/>
      <c r="I553" s="41"/>
      <c r="J553" s="76" t="s">
        <v>1744</v>
      </c>
      <c r="K553" s="124" t="s">
        <v>10187</v>
      </c>
      <c r="L553" s="42" t="s">
        <v>10303</v>
      </c>
      <c r="M553" s="42" t="str">
        <f>IF(LEFT(NICAP[[#This Row],[Date]],1)=0,"Y","N")</f>
        <v>N</v>
      </c>
      <c r="N553" s="42"/>
      <c r="O553" s="42" t="str">
        <f>19&amp;LEFT(NICAP[[#This Row],[Date]],2)</f>
        <v>1949</v>
      </c>
      <c r="P553" s="42" t="str">
        <f>MID(NICAP[[#This Row],[Date]],3,2)</f>
        <v>03</v>
      </c>
      <c r="Q553" s="42" t="str">
        <f>RIGHT(NICAP[[#This Row],[Date]],2)</f>
        <v>08</v>
      </c>
      <c r="R553" s="26">
        <f>DATE(NICAP[[#This Row],[Year]],NICAP[[#This Row],[Month]],NICAP[[#This Row],[Day]])</f>
        <v>17965</v>
      </c>
      <c r="S553" s="35" t="str">
        <f t="shared" si="16"/>
        <v>NM</v>
      </c>
      <c r="T553" s="24" t="str">
        <f t="shared" si="17"/>
        <v>US</v>
      </c>
    </row>
    <row r="554" spans="1:20" ht="12.75" customHeight="1" x14ac:dyDescent="0.2">
      <c r="A554" s="35">
        <v>545</v>
      </c>
      <c r="B554" s="53">
        <v>490308</v>
      </c>
      <c r="C554" s="39" t="s">
        <v>10214</v>
      </c>
      <c r="D554" s="39" t="s">
        <v>1667</v>
      </c>
      <c r="E554" s="39" t="str">
        <f>IF(AND(LEN(NICAP[[#This Row],[State or      Country]])=2,NICAP[[#This Row],[State or      Country]]&lt;&gt;"UK"),"US","Other")</f>
        <v>US</v>
      </c>
      <c r="F554" s="38">
        <v>1</v>
      </c>
      <c r="G554" s="37"/>
      <c r="H554" s="37"/>
      <c r="I554" s="47" t="s">
        <v>4808</v>
      </c>
      <c r="J554" s="37"/>
      <c r="K554" s="37"/>
      <c r="L554" s="36" t="s">
        <v>10302</v>
      </c>
      <c r="M554" s="36" t="str">
        <f>IF(LEFT(NICAP[[#This Row],[Date]],1)=0,"Y","N")</f>
        <v>N</v>
      </c>
      <c r="N554" s="36"/>
      <c r="O554" s="36" t="str">
        <f>19&amp;LEFT(NICAP[[#This Row],[Date]],2)</f>
        <v>1949</v>
      </c>
      <c r="P554" s="36" t="str">
        <f>MID(NICAP[[#This Row],[Date]],3,2)</f>
        <v>03</v>
      </c>
      <c r="Q554" s="36" t="str">
        <f>RIGHT(NICAP[[#This Row],[Date]],2)</f>
        <v>08</v>
      </c>
      <c r="R554" s="26">
        <f>DATE(NICAP[[#This Row],[Year]],NICAP[[#This Row],[Month]],NICAP[[#This Row],[Day]])</f>
        <v>17965</v>
      </c>
      <c r="S554" s="35" t="str">
        <f t="shared" si="16"/>
        <v>TX</v>
      </c>
      <c r="T554" s="24" t="str">
        <f t="shared" si="17"/>
        <v>US</v>
      </c>
    </row>
    <row r="555" spans="1:20" ht="27.75" customHeight="1" x14ac:dyDescent="0.2">
      <c r="A555" s="35">
        <v>546</v>
      </c>
      <c r="B555" s="58">
        <v>490313</v>
      </c>
      <c r="C555" s="44" t="s">
        <v>2673</v>
      </c>
      <c r="D555" s="44" t="s">
        <v>2122</v>
      </c>
      <c r="E555" s="44" t="str">
        <f>IF(AND(LEN(NICAP[[#This Row],[State or      Country]])=2,NICAP[[#This Row],[State or      Country]]&lt;&gt;"UK"),"US","Other")</f>
        <v>US</v>
      </c>
      <c r="F555" s="43">
        <v>1</v>
      </c>
      <c r="G555" s="41"/>
      <c r="H555" s="41"/>
      <c r="I555" s="41"/>
      <c r="J555" s="76" t="s">
        <v>1744</v>
      </c>
      <c r="K555" s="124" t="s">
        <v>10187</v>
      </c>
      <c r="L555" s="59" t="s">
        <v>10301</v>
      </c>
      <c r="M555" s="59" t="str">
        <f>IF(LEFT(NICAP[[#This Row],[Date]],1)=0,"Y","N")</f>
        <v>N</v>
      </c>
      <c r="N555" s="59"/>
      <c r="O555" s="59" t="str">
        <f>19&amp;LEFT(NICAP[[#This Row],[Date]],2)</f>
        <v>1949</v>
      </c>
      <c r="P555" s="59" t="str">
        <f>MID(NICAP[[#This Row],[Date]],3,2)</f>
        <v>03</v>
      </c>
      <c r="Q555" s="59" t="str">
        <f>RIGHT(NICAP[[#This Row],[Date]],2)</f>
        <v>13</v>
      </c>
      <c r="R555" s="26">
        <f>DATE(NICAP[[#This Row],[Year]],NICAP[[#This Row],[Month]],NICAP[[#This Row],[Day]])</f>
        <v>17970</v>
      </c>
      <c r="S555" s="35" t="str">
        <f t="shared" si="16"/>
        <v>NM</v>
      </c>
      <c r="T555" s="24" t="str">
        <f t="shared" si="17"/>
        <v>US</v>
      </c>
    </row>
    <row r="556" spans="1:20" ht="12.75" customHeight="1" x14ac:dyDescent="0.2">
      <c r="A556" s="35">
        <v>547</v>
      </c>
      <c r="B556" s="55">
        <v>490317</v>
      </c>
      <c r="C556" s="39" t="s">
        <v>10214</v>
      </c>
      <c r="D556" s="39" t="s">
        <v>1667</v>
      </c>
      <c r="E556" s="39" t="str">
        <f>IF(AND(LEN(NICAP[[#This Row],[State or      Country]])=2,NICAP[[#This Row],[State or      Country]]&lt;&gt;"UK"),"US","Other")</f>
        <v>US</v>
      </c>
      <c r="F556" s="38">
        <v>1</v>
      </c>
      <c r="G556" s="37"/>
      <c r="H556" s="37"/>
      <c r="I556" s="65">
        <v>319</v>
      </c>
      <c r="J556" s="37"/>
      <c r="K556" s="37"/>
      <c r="L556" s="36" t="s">
        <v>10300</v>
      </c>
      <c r="M556" s="36" t="str">
        <f>IF(LEFT(NICAP[[#This Row],[Date]],1)=0,"Y","N")</f>
        <v>N</v>
      </c>
      <c r="N556" s="36"/>
      <c r="O556" s="36" t="str">
        <f>19&amp;LEFT(NICAP[[#This Row],[Date]],2)</f>
        <v>1949</v>
      </c>
      <c r="P556" s="36" t="str">
        <f>MID(NICAP[[#This Row],[Date]],3,2)</f>
        <v>03</v>
      </c>
      <c r="Q556" s="36" t="str">
        <f>RIGHT(NICAP[[#This Row],[Date]],2)</f>
        <v>17</v>
      </c>
      <c r="R556" s="26">
        <f>DATE(NICAP[[#This Row],[Year]],NICAP[[#This Row],[Month]],NICAP[[#This Row],[Day]])</f>
        <v>17974</v>
      </c>
      <c r="S556" s="35" t="str">
        <f t="shared" si="16"/>
        <v>TX</v>
      </c>
      <c r="T556" s="24" t="str">
        <f t="shared" si="17"/>
        <v>US</v>
      </c>
    </row>
    <row r="557" spans="1:20" ht="12.75" customHeight="1" x14ac:dyDescent="0.2">
      <c r="A557" s="35">
        <v>548</v>
      </c>
      <c r="B557" s="55">
        <v>490318</v>
      </c>
      <c r="C557" s="39" t="s">
        <v>10299</v>
      </c>
      <c r="D557" s="39" t="s">
        <v>1702</v>
      </c>
      <c r="E557" s="39" t="str">
        <f>IF(AND(LEN(NICAP[[#This Row],[State or      Country]])=2,NICAP[[#This Row],[State or      Country]]&lt;&gt;"UK"),"US","Other")</f>
        <v>Other</v>
      </c>
      <c r="F557" s="38">
        <v>1</v>
      </c>
      <c r="G557" s="37"/>
      <c r="H557" s="37"/>
      <c r="I557" s="47" t="s">
        <v>4808</v>
      </c>
      <c r="J557" s="37"/>
      <c r="K557" s="37"/>
      <c r="L557" s="36" t="s">
        <v>10298</v>
      </c>
      <c r="M557" s="36" t="str">
        <f>IF(LEFT(NICAP[[#This Row],[Date]],1)=0,"Y","N")</f>
        <v>N</v>
      </c>
      <c r="N557" s="36"/>
      <c r="O557" s="36" t="str">
        <f>19&amp;LEFT(NICAP[[#This Row],[Date]],2)</f>
        <v>1949</v>
      </c>
      <c r="P557" s="36" t="str">
        <f>MID(NICAP[[#This Row],[Date]],3,2)</f>
        <v>03</v>
      </c>
      <c r="Q557" s="36" t="str">
        <f>RIGHT(NICAP[[#This Row],[Date]],2)</f>
        <v>18</v>
      </c>
      <c r="R557" s="26">
        <f>DATE(NICAP[[#This Row],[Year]],NICAP[[#This Row],[Month]],NICAP[[#This Row],[Day]])</f>
        <v>17975</v>
      </c>
      <c r="S557" s="35" t="str">
        <f t="shared" si="16"/>
        <v/>
      </c>
      <c r="T557" s="24" t="str">
        <f t="shared" si="17"/>
        <v>CAN</v>
      </c>
    </row>
    <row r="558" spans="1:20" ht="27" customHeight="1" x14ac:dyDescent="0.2">
      <c r="A558" s="35">
        <v>549</v>
      </c>
      <c r="B558" s="58">
        <v>490327</v>
      </c>
      <c r="C558" s="44" t="s">
        <v>10293</v>
      </c>
      <c r="D558" s="44" t="s">
        <v>2122</v>
      </c>
      <c r="E558" s="44" t="str">
        <f>IF(AND(LEN(NICAP[[#This Row],[State or      Country]])=2,NICAP[[#This Row],[State or      Country]]&lt;&gt;"UK"),"US","Other")</f>
        <v>US</v>
      </c>
      <c r="F558" s="43">
        <v>1</v>
      </c>
      <c r="G558" s="41"/>
      <c r="H558" s="41"/>
      <c r="I558" s="62" t="s">
        <v>4808</v>
      </c>
      <c r="J558" s="76" t="s">
        <v>1744</v>
      </c>
      <c r="K558" s="124" t="s">
        <v>10187</v>
      </c>
      <c r="L558" s="42" t="s">
        <v>10297</v>
      </c>
      <c r="M558" s="42" t="str">
        <f>IF(LEFT(NICAP[[#This Row],[Date]],1)=0,"Y","N")</f>
        <v>N</v>
      </c>
      <c r="N558" s="42"/>
      <c r="O558" s="42" t="str">
        <f>19&amp;LEFT(NICAP[[#This Row],[Date]],2)</f>
        <v>1949</v>
      </c>
      <c r="P558" s="42" t="str">
        <f>MID(NICAP[[#This Row],[Date]],3,2)</f>
        <v>03</v>
      </c>
      <c r="Q558" s="42" t="str">
        <f>RIGHT(NICAP[[#This Row],[Date]],2)</f>
        <v>27</v>
      </c>
      <c r="R558" s="26">
        <f>DATE(NICAP[[#This Row],[Year]],NICAP[[#This Row],[Month]],NICAP[[#This Row],[Day]])</f>
        <v>17984</v>
      </c>
      <c r="S558" s="35" t="str">
        <f t="shared" si="16"/>
        <v>NM</v>
      </c>
      <c r="T558" s="24" t="str">
        <f t="shared" si="17"/>
        <v>US</v>
      </c>
    </row>
    <row r="559" spans="1:20" ht="12.75" customHeight="1" x14ac:dyDescent="0.2">
      <c r="A559" s="35">
        <v>550</v>
      </c>
      <c r="B559" s="53">
        <v>490327</v>
      </c>
      <c r="C559" s="39" t="s">
        <v>10296</v>
      </c>
      <c r="D559" s="39" t="s">
        <v>2122</v>
      </c>
      <c r="E559" s="39" t="str">
        <f>IF(AND(LEN(NICAP[[#This Row],[State or      Country]])=2,NICAP[[#This Row],[State or      Country]]&lt;&gt;"UK"),"US","Other")</f>
        <v>US</v>
      </c>
      <c r="F559" s="38">
        <v>1</v>
      </c>
      <c r="G559" s="37"/>
      <c r="H559" s="37"/>
      <c r="I559" s="47" t="s">
        <v>4808</v>
      </c>
      <c r="J559" s="54" t="s">
        <v>1744</v>
      </c>
      <c r="K559" s="126" t="s">
        <v>10187</v>
      </c>
      <c r="L559" s="36" t="s">
        <v>10295</v>
      </c>
      <c r="M559" s="36" t="str">
        <f>IF(LEFT(NICAP[[#This Row],[Date]],1)=0,"Y","N")</f>
        <v>N</v>
      </c>
      <c r="N559" s="36"/>
      <c r="O559" s="36" t="str">
        <f>19&amp;LEFT(NICAP[[#This Row],[Date]],2)</f>
        <v>1949</v>
      </c>
      <c r="P559" s="36" t="str">
        <f>MID(NICAP[[#This Row],[Date]],3,2)</f>
        <v>03</v>
      </c>
      <c r="Q559" s="36" t="str">
        <f>RIGHT(NICAP[[#This Row],[Date]],2)</f>
        <v>27</v>
      </c>
      <c r="R559" s="26">
        <f>DATE(NICAP[[#This Row],[Year]],NICAP[[#This Row],[Month]],NICAP[[#This Row],[Day]])</f>
        <v>17984</v>
      </c>
      <c r="S559" s="35" t="str">
        <f t="shared" si="16"/>
        <v>NM</v>
      </c>
      <c r="T559" s="24" t="str">
        <f t="shared" si="17"/>
        <v>US</v>
      </c>
    </row>
    <row r="560" spans="1:20" ht="27.75" customHeight="1" x14ac:dyDescent="0.2">
      <c r="A560" s="35">
        <v>551</v>
      </c>
      <c r="B560" s="84">
        <v>490327</v>
      </c>
      <c r="C560" s="44" t="s">
        <v>10293</v>
      </c>
      <c r="D560" s="44" t="s">
        <v>2122</v>
      </c>
      <c r="E560" s="44" t="str">
        <f>IF(AND(LEN(NICAP[[#This Row],[State or      Country]])=2,NICAP[[#This Row],[State or      Country]]&lt;&gt;"UK"),"US","Other")</f>
        <v>US</v>
      </c>
      <c r="F560" s="74">
        <v>1</v>
      </c>
      <c r="G560" s="41"/>
      <c r="H560" s="41"/>
      <c r="I560" s="62" t="s">
        <v>4808</v>
      </c>
      <c r="J560" s="76" t="s">
        <v>1744</v>
      </c>
      <c r="K560" s="124" t="s">
        <v>10187</v>
      </c>
      <c r="L560" s="59" t="s">
        <v>10294</v>
      </c>
      <c r="M560" s="59" t="str">
        <f>IF(LEFT(NICAP[[#This Row],[Date]],1)=0,"Y","N")</f>
        <v>N</v>
      </c>
      <c r="N560" s="59"/>
      <c r="O560" s="59" t="str">
        <f>19&amp;LEFT(NICAP[[#This Row],[Date]],2)</f>
        <v>1949</v>
      </c>
      <c r="P560" s="59" t="str">
        <f>MID(NICAP[[#This Row],[Date]],3,2)</f>
        <v>03</v>
      </c>
      <c r="Q560" s="59" t="str">
        <f>RIGHT(NICAP[[#This Row],[Date]],2)</f>
        <v>27</v>
      </c>
      <c r="R560" s="26">
        <f>DATE(NICAP[[#This Row],[Year]],NICAP[[#This Row],[Month]],NICAP[[#This Row],[Day]])</f>
        <v>17984</v>
      </c>
      <c r="S560" s="35" t="str">
        <f t="shared" si="16"/>
        <v>NM</v>
      </c>
      <c r="T560" s="24" t="str">
        <f t="shared" si="17"/>
        <v>US</v>
      </c>
    </row>
    <row r="561" spans="1:20" ht="12.75" customHeight="1" x14ac:dyDescent="0.2">
      <c r="A561" s="35">
        <v>552</v>
      </c>
      <c r="B561" s="68">
        <v>490327</v>
      </c>
      <c r="C561" s="39" t="s">
        <v>10293</v>
      </c>
      <c r="D561" s="39" t="s">
        <v>2122</v>
      </c>
      <c r="E561" s="39" t="str">
        <f>IF(AND(LEN(NICAP[[#This Row],[State or      Country]])=2,NICAP[[#This Row],[State or      Country]]&lt;&gt;"UK"),"US","Other")</f>
        <v>US</v>
      </c>
      <c r="F561" s="79">
        <v>1</v>
      </c>
      <c r="G561" s="37"/>
      <c r="H561" s="37"/>
      <c r="I561" s="47" t="s">
        <v>4808</v>
      </c>
      <c r="J561" s="54" t="s">
        <v>1744</v>
      </c>
      <c r="K561" s="126" t="s">
        <v>10187</v>
      </c>
      <c r="L561" s="36" t="s">
        <v>10292</v>
      </c>
      <c r="M561" s="36" t="str">
        <f>IF(LEFT(NICAP[[#This Row],[Date]],1)=0,"Y","N")</f>
        <v>N</v>
      </c>
      <c r="N561" s="36"/>
      <c r="O561" s="36" t="str">
        <f>19&amp;LEFT(NICAP[[#This Row],[Date]],2)</f>
        <v>1949</v>
      </c>
      <c r="P561" s="36" t="str">
        <f>MID(NICAP[[#This Row],[Date]],3,2)</f>
        <v>03</v>
      </c>
      <c r="Q561" s="36" t="str">
        <f>RIGHT(NICAP[[#This Row],[Date]],2)</f>
        <v>27</v>
      </c>
      <c r="R561" s="26">
        <f>DATE(NICAP[[#This Row],[Year]],NICAP[[#This Row],[Month]],NICAP[[#This Row],[Day]])</f>
        <v>17984</v>
      </c>
      <c r="S561" s="35" t="str">
        <f t="shared" si="16"/>
        <v>NM</v>
      </c>
      <c r="T561" s="24" t="str">
        <f t="shared" si="17"/>
        <v>US</v>
      </c>
    </row>
    <row r="562" spans="1:20" ht="12.75" customHeight="1" x14ac:dyDescent="0.2">
      <c r="A562" s="35">
        <v>553</v>
      </c>
      <c r="B562" s="64">
        <v>490329</v>
      </c>
      <c r="C562" s="39" t="s">
        <v>10291</v>
      </c>
      <c r="D562" s="39" t="s">
        <v>2020</v>
      </c>
      <c r="E562" s="39" t="str">
        <f>IF(AND(LEN(NICAP[[#This Row],[State or      Country]])=2,NICAP[[#This Row],[State or      Country]]&lt;&gt;"UK"),"US","Other")</f>
        <v>US</v>
      </c>
      <c r="F562" s="79">
        <v>11</v>
      </c>
      <c r="G562" s="37"/>
      <c r="H562" s="37"/>
      <c r="I562" s="47" t="s">
        <v>4808</v>
      </c>
      <c r="J562" s="37"/>
      <c r="K562" s="37"/>
      <c r="L562" s="36" t="s">
        <v>10290</v>
      </c>
      <c r="M562" s="36" t="str">
        <f>IF(LEFT(NICAP[[#This Row],[Date]],1)=0,"Y","N")</f>
        <v>N</v>
      </c>
      <c r="N562" s="36"/>
      <c r="O562" s="36" t="str">
        <f>19&amp;LEFT(NICAP[[#This Row],[Date]],2)</f>
        <v>1949</v>
      </c>
      <c r="P562" s="36" t="str">
        <f>MID(NICAP[[#This Row],[Date]],3,2)</f>
        <v>03</v>
      </c>
      <c r="Q562" s="36" t="str">
        <f>RIGHT(NICAP[[#This Row],[Date]],2)</f>
        <v>29</v>
      </c>
      <c r="R562" s="26">
        <f>DATE(NICAP[[#This Row],[Year]],NICAP[[#This Row],[Month]],NICAP[[#This Row],[Day]])</f>
        <v>17986</v>
      </c>
      <c r="S562" s="35" t="str">
        <f t="shared" si="16"/>
        <v>AK</v>
      </c>
      <c r="T562" s="24" t="str">
        <f t="shared" si="17"/>
        <v>US</v>
      </c>
    </row>
    <row r="563" spans="1:20" ht="12.75" customHeight="1" x14ac:dyDescent="0.2">
      <c r="A563" s="35">
        <v>554</v>
      </c>
      <c r="B563" s="64">
        <v>490331</v>
      </c>
      <c r="C563" s="39" t="s">
        <v>10289</v>
      </c>
      <c r="D563" s="39" t="s">
        <v>1667</v>
      </c>
      <c r="E563" s="39" t="str">
        <f>IF(AND(LEN(NICAP[[#This Row],[State or      Country]])=2,NICAP[[#This Row],[State or      Country]]&lt;&gt;"UK"),"US","Other")</f>
        <v>US</v>
      </c>
      <c r="F563" s="79">
        <v>1</v>
      </c>
      <c r="G563" s="37"/>
      <c r="H563" s="37"/>
      <c r="I563" s="47" t="s">
        <v>4808</v>
      </c>
      <c r="J563" s="37"/>
      <c r="K563" s="37"/>
      <c r="L563" s="36" t="s">
        <v>10288</v>
      </c>
      <c r="M563" s="36" t="str">
        <f>IF(LEFT(NICAP[[#This Row],[Date]],1)=0,"Y","N")</f>
        <v>N</v>
      </c>
      <c r="N563" s="36"/>
      <c r="O563" s="36" t="str">
        <f>19&amp;LEFT(NICAP[[#This Row],[Date]],2)</f>
        <v>1949</v>
      </c>
      <c r="P563" s="36" t="str">
        <f>MID(NICAP[[#This Row],[Date]],3,2)</f>
        <v>03</v>
      </c>
      <c r="Q563" s="36" t="str">
        <f>RIGHT(NICAP[[#This Row],[Date]],2)</f>
        <v>31</v>
      </c>
      <c r="R563" s="26">
        <f>DATE(NICAP[[#This Row],[Year]],NICAP[[#This Row],[Month]],NICAP[[#This Row],[Day]])</f>
        <v>17988</v>
      </c>
      <c r="S563" s="35" t="str">
        <f t="shared" si="16"/>
        <v>TX</v>
      </c>
      <c r="T563" s="24" t="str">
        <f t="shared" si="17"/>
        <v>US</v>
      </c>
    </row>
    <row r="564" spans="1:20" ht="27" customHeight="1" x14ac:dyDescent="0.2">
      <c r="A564" s="35">
        <v>555</v>
      </c>
      <c r="B564" s="84">
        <v>490403</v>
      </c>
      <c r="C564" s="44" t="s">
        <v>10287</v>
      </c>
      <c r="D564" s="44" t="s">
        <v>3335</v>
      </c>
      <c r="E564" s="44" t="str">
        <f>IF(AND(LEN(NICAP[[#This Row],[State or      Country]])=2,NICAP[[#This Row],[State or      Country]]&lt;&gt;"UK"),"US","Other")</f>
        <v>US</v>
      </c>
      <c r="F564" s="74">
        <v>1</v>
      </c>
      <c r="G564" s="41"/>
      <c r="H564" s="41"/>
      <c r="I564" s="62" t="s">
        <v>4808</v>
      </c>
      <c r="J564" s="41"/>
      <c r="K564" s="41"/>
      <c r="L564" s="42" t="s">
        <v>10286</v>
      </c>
      <c r="M564" s="42" t="str">
        <f>IF(LEFT(NICAP[[#This Row],[Date]],1)=0,"Y","N")</f>
        <v>N</v>
      </c>
      <c r="N564" s="42"/>
      <c r="O564" s="42" t="str">
        <f>19&amp;LEFT(NICAP[[#This Row],[Date]],2)</f>
        <v>1949</v>
      </c>
      <c r="P564" s="42" t="str">
        <f>MID(NICAP[[#This Row],[Date]],3,2)</f>
        <v>04</v>
      </c>
      <c r="Q564" s="42" t="str">
        <f>RIGHT(NICAP[[#This Row],[Date]],2)</f>
        <v>03</v>
      </c>
      <c r="R564" s="26">
        <f>DATE(NICAP[[#This Row],[Year]],NICAP[[#This Row],[Month]],NICAP[[#This Row],[Day]])</f>
        <v>17991</v>
      </c>
      <c r="S564" s="35" t="str">
        <f t="shared" si="16"/>
        <v>MT</v>
      </c>
      <c r="T564" s="24" t="str">
        <f t="shared" si="17"/>
        <v>US</v>
      </c>
    </row>
    <row r="565" spans="1:20" ht="27" customHeight="1" x14ac:dyDescent="0.2">
      <c r="A565" s="35">
        <v>556</v>
      </c>
      <c r="B565" s="84">
        <v>490404</v>
      </c>
      <c r="C565" s="44" t="s">
        <v>3647</v>
      </c>
      <c r="D565" s="44" t="s">
        <v>1676</v>
      </c>
      <c r="E565" s="44" t="str">
        <f>IF(AND(LEN(NICAP[[#This Row],[State or      Country]])=2,NICAP[[#This Row],[State or      Country]]&lt;&gt;"UK"),"US","Other")</f>
        <v>US</v>
      </c>
      <c r="F565" s="74">
        <v>4</v>
      </c>
      <c r="G565" s="41"/>
      <c r="H565" s="41"/>
      <c r="I565" s="62" t="s">
        <v>4808</v>
      </c>
      <c r="J565" s="41"/>
      <c r="K565" s="41"/>
      <c r="L565" s="42" t="s">
        <v>10285</v>
      </c>
      <c r="M565" s="42" t="str">
        <f>IF(LEFT(NICAP[[#This Row],[Date]],1)=0,"Y","N")</f>
        <v>N</v>
      </c>
      <c r="N565" s="42"/>
      <c r="O565" s="42" t="str">
        <f>19&amp;LEFT(NICAP[[#This Row],[Date]],2)</f>
        <v>1949</v>
      </c>
      <c r="P565" s="42" t="str">
        <f>MID(NICAP[[#This Row],[Date]],3,2)</f>
        <v>04</v>
      </c>
      <c r="Q565" s="42" t="str">
        <f>RIGHT(NICAP[[#This Row],[Date]],2)</f>
        <v>04</v>
      </c>
      <c r="R565" s="26">
        <f>DATE(NICAP[[#This Row],[Year]],NICAP[[#This Row],[Month]],NICAP[[#This Row],[Day]])</f>
        <v>17992</v>
      </c>
      <c r="S565" s="35" t="str">
        <f t="shared" si="16"/>
        <v>CA</v>
      </c>
      <c r="T565" s="24" t="str">
        <f t="shared" si="17"/>
        <v>US</v>
      </c>
    </row>
    <row r="566" spans="1:20" ht="27" customHeight="1" x14ac:dyDescent="0.2">
      <c r="A566" s="35">
        <v>557</v>
      </c>
      <c r="B566" s="66">
        <v>490405</v>
      </c>
      <c r="C566" s="44" t="s">
        <v>5771</v>
      </c>
      <c r="D566" s="44" t="s">
        <v>2122</v>
      </c>
      <c r="E566" s="44" t="str">
        <f>IF(AND(LEN(NICAP[[#This Row],[State or      Country]])=2,NICAP[[#This Row],[State or      Country]]&lt;&gt;"UK"),"US","Other")</f>
        <v>US</v>
      </c>
      <c r="F566" s="74">
        <v>1</v>
      </c>
      <c r="G566" s="41"/>
      <c r="H566" s="41"/>
      <c r="I566" s="41"/>
      <c r="J566" s="76" t="s">
        <v>1744</v>
      </c>
      <c r="K566" s="124" t="s">
        <v>10187</v>
      </c>
      <c r="L566" s="42" t="s">
        <v>10284</v>
      </c>
      <c r="M566" s="42" t="str">
        <f>IF(LEFT(NICAP[[#This Row],[Date]],1)=0,"Y","N")</f>
        <v>N</v>
      </c>
      <c r="N566" s="42"/>
      <c r="O566" s="42" t="str">
        <f>19&amp;LEFT(NICAP[[#This Row],[Date]],2)</f>
        <v>1949</v>
      </c>
      <c r="P566" s="42" t="str">
        <f>MID(NICAP[[#This Row],[Date]],3,2)</f>
        <v>04</v>
      </c>
      <c r="Q566" s="42" t="str">
        <f>RIGHT(NICAP[[#This Row],[Date]],2)</f>
        <v>05</v>
      </c>
      <c r="R566" s="26">
        <f>DATE(NICAP[[#This Row],[Year]],NICAP[[#This Row],[Month]],NICAP[[#This Row],[Day]])</f>
        <v>17993</v>
      </c>
      <c r="S566" s="35" t="str">
        <f t="shared" si="16"/>
        <v>NM</v>
      </c>
      <c r="T566" s="24" t="str">
        <f t="shared" si="17"/>
        <v>US</v>
      </c>
    </row>
    <row r="567" spans="1:20" ht="27.75" customHeight="1" x14ac:dyDescent="0.2">
      <c r="A567" s="35">
        <v>558</v>
      </c>
      <c r="B567" s="66">
        <v>490406</v>
      </c>
      <c r="C567" s="44" t="s">
        <v>5771</v>
      </c>
      <c r="D567" s="44" t="s">
        <v>2122</v>
      </c>
      <c r="E567" s="44" t="str">
        <f>IF(AND(LEN(NICAP[[#This Row],[State or      Country]])=2,NICAP[[#This Row],[State or      Country]]&lt;&gt;"UK"),"US","Other")</f>
        <v>US</v>
      </c>
      <c r="F567" s="74">
        <v>1</v>
      </c>
      <c r="G567" s="41"/>
      <c r="H567" s="41"/>
      <c r="I567" s="41"/>
      <c r="J567" s="76" t="s">
        <v>1744</v>
      </c>
      <c r="K567" s="124" t="s">
        <v>10187</v>
      </c>
      <c r="L567" s="59" t="s">
        <v>10283</v>
      </c>
      <c r="M567" s="59" t="str">
        <f>IF(LEFT(NICAP[[#This Row],[Date]],1)=0,"Y","N")</f>
        <v>N</v>
      </c>
      <c r="N567" s="59"/>
      <c r="O567" s="59" t="str">
        <f>19&amp;LEFT(NICAP[[#This Row],[Date]],2)</f>
        <v>1949</v>
      </c>
      <c r="P567" s="59" t="str">
        <f>MID(NICAP[[#This Row],[Date]],3,2)</f>
        <v>04</v>
      </c>
      <c r="Q567" s="59" t="str">
        <f>RIGHT(NICAP[[#This Row],[Date]],2)</f>
        <v>06</v>
      </c>
      <c r="R567" s="26">
        <f>DATE(NICAP[[#This Row],[Year]],NICAP[[#This Row],[Month]],NICAP[[#This Row],[Day]])</f>
        <v>17994</v>
      </c>
      <c r="S567" s="35" t="str">
        <f t="shared" si="16"/>
        <v>NM</v>
      </c>
      <c r="T567" s="24" t="str">
        <f t="shared" si="17"/>
        <v>US</v>
      </c>
    </row>
    <row r="568" spans="1:20" ht="27.75" customHeight="1" x14ac:dyDescent="0.2">
      <c r="A568" s="35">
        <v>559</v>
      </c>
      <c r="B568" s="66">
        <v>490407</v>
      </c>
      <c r="C568" s="44" t="s">
        <v>5771</v>
      </c>
      <c r="D568" s="44" t="s">
        <v>2122</v>
      </c>
      <c r="E568" s="44" t="str">
        <f>IF(AND(LEN(NICAP[[#This Row],[State or      Country]])=2,NICAP[[#This Row],[State or      Country]]&lt;&gt;"UK"),"US","Other")</f>
        <v>US</v>
      </c>
      <c r="F568" s="74">
        <v>1</v>
      </c>
      <c r="G568" s="41"/>
      <c r="H568" s="41"/>
      <c r="I568" s="41"/>
      <c r="J568" s="76" t="s">
        <v>1744</v>
      </c>
      <c r="K568" s="124" t="s">
        <v>10187</v>
      </c>
      <c r="L568" s="42" t="s">
        <v>10282</v>
      </c>
      <c r="M568" s="42" t="str">
        <f>IF(LEFT(NICAP[[#This Row],[Date]],1)=0,"Y","N")</f>
        <v>N</v>
      </c>
      <c r="N568" s="42"/>
      <c r="O568" s="42" t="str">
        <f>19&amp;LEFT(NICAP[[#This Row],[Date]],2)</f>
        <v>1949</v>
      </c>
      <c r="P568" s="42" t="str">
        <f>MID(NICAP[[#This Row],[Date]],3,2)</f>
        <v>04</v>
      </c>
      <c r="Q568" s="42" t="str">
        <f>RIGHT(NICAP[[#This Row],[Date]],2)</f>
        <v>07</v>
      </c>
      <c r="R568" s="26">
        <f>DATE(NICAP[[#This Row],[Year]],NICAP[[#This Row],[Month]],NICAP[[#This Row],[Day]])</f>
        <v>17995</v>
      </c>
      <c r="S568" s="35" t="str">
        <f t="shared" si="16"/>
        <v>NM</v>
      </c>
      <c r="T568" s="24" t="str">
        <f t="shared" si="17"/>
        <v>US</v>
      </c>
    </row>
    <row r="569" spans="1:20" ht="12.75" customHeight="1" x14ac:dyDescent="0.2">
      <c r="A569" s="35">
        <v>560</v>
      </c>
      <c r="B569" s="64">
        <v>490407</v>
      </c>
      <c r="C569" s="39" t="s">
        <v>5771</v>
      </c>
      <c r="D569" s="39" t="s">
        <v>2122</v>
      </c>
      <c r="E569" s="39" t="str">
        <f>IF(AND(LEN(NICAP[[#This Row],[State or      Country]])=2,NICAP[[#This Row],[State or      Country]]&lt;&gt;"UK"),"US","Other")</f>
        <v>US</v>
      </c>
      <c r="F569" s="79">
        <v>1</v>
      </c>
      <c r="G569" s="37"/>
      <c r="H569" s="37"/>
      <c r="I569" s="37"/>
      <c r="J569" s="54" t="s">
        <v>1744</v>
      </c>
      <c r="K569" s="126" t="s">
        <v>10187</v>
      </c>
      <c r="L569" s="36" t="s">
        <v>10281</v>
      </c>
      <c r="M569" s="36" t="str">
        <f>IF(LEFT(NICAP[[#This Row],[Date]],1)=0,"Y","N")</f>
        <v>N</v>
      </c>
      <c r="N569" s="36"/>
      <c r="O569" s="36" t="str">
        <f>19&amp;LEFT(NICAP[[#This Row],[Date]],2)</f>
        <v>1949</v>
      </c>
      <c r="P569" s="36" t="str">
        <f>MID(NICAP[[#This Row],[Date]],3,2)</f>
        <v>04</v>
      </c>
      <c r="Q569" s="36" t="str">
        <f>RIGHT(NICAP[[#This Row],[Date]],2)</f>
        <v>07</v>
      </c>
      <c r="R569" s="26">
        <f>DATE(NICAP[[#This Row],[Year]],NICAP[[#This Row],[Month]],NICAP[[#This Row],[Day]])</f>
        <v>17995</v>
      </c>
      <c r="S569" s="35" t="str">
        <f t="shared" si="16"/>
        <v>NM</v>
      </c>
      <c r="T569" s="24" t="str">
        <f t="shared" si="17"/>
        <v>US</v>
      </c>
    </row>
    <row r="570" spans="1:20" ht="27" customHeight="1" x14ac:dyDescent="0.2">
      <c r="A570" s="35">
        <v>561</v>
      </c>
      <c r="B570" s="83" t="s">
        <v>10280</v>
      </c>
      <c r="C570" s="44" t="s">
        <v>2585</v>
      </c>
      <c r="D570" s="44" t="s">
        <v>1799</v>
      </c>
      <c r="E570" s="44" t="str">
        <f>IF(AND(LEN(NICAP[[#This Row],[State or      Country]])=2,NICAP[[#This Row],[State or      Country]]&lt;&gt;"UK"),"US","Other")</f>
        <v>US</v>
      </c>
      <c r="F570" s="74">
        <v>1</v>
      </c>
      <c r="G570" s="41"/>
      <c r="H570" s="41"/>
      <c r="I570" s="62" t="s">
        <v>4808</v>
      </c>
      <c r="J570" s="41"/>
      <c r="K570" s="41"/>
      <c r="L570" s="42" t="s">
        <v>10279</v>
      </c>
      <c r="M570" s="42" t="str">
        <f>IF(LEFT(NICAP[[#This Row],[Date]],1)=0,"Y","N")</f>
        <v>N</v>
      </c>
      <c r="N570" s="42"/>
      <c r="O570" s="42" t="str">
        <f>19&amp;LEFT(NICAP[[#This Row],[Date]],2)</f>
        <v>1949</v>
      </c>
      <c r="P570" s="42" t="str">
        <f>MID(NICAP[[#This Row],[Date]],3,2)</f>
        <v>04</v>
      </c>
      <c r="Q570" s="42" t="str">
        <f>RIGHT(NICAP[[#This Row],[Date]],2)</f>
        <v>07</v>
      </c>
      <c r="R570" s="26">
        <f>DATE(NICAP[[#This Row],[Year]],NICAP[[#This Row],[Month]],NICAP[[#This Row],[Day]])</f>
        <v>17995</v>
      </c>
      <c r="S570" s="35" t="str">
        <f t="shared" si="16"/>
        <v>TN</v>
      </c>
      <c r="T570" s="24" t="str">
        <f t="shared" si="17"/>
        <v>US</v>
      </c>
    </row>
    <row r="571" spans="1:20" ht="14.25" customHeight="1" x14ac:dyDescent="0.2">
      <c r="A571" s="35">
        <v>562</v>
      </c>
      <c r="B571" s="81">
        <v>490407</v>
      </c>
      <c r="C571" s="39" t="s">
        <v>10278</v>
      </c>
      <c r="D571" s="39" t="s">
        <v>1676</v>
      </c>
      <c r="E571" s="39" t="str">
        <f>IF(AND(LEN(NICAP[[#This Row],[State or      Country]])=2,NICAP[[#This Row],[State or      Country]]&lt;&gt;"UK"),"US","Other")</f>
        <v>US</v>
      </c>
      <c r="F571" s="79">
        <v>11</v>
      </c>
      <c r="G571" s="39" t="s">
        <v>1757</v>
      </c>
      <c r="H571" s="65">
        <v>5</v>
      </c>
      <c r="I571" s="47" t="s">
        <v>4808</v>
      </c>
      <c r="J571" s="41"/>
      <c r="K571" s="41"/>
      <c r="L571" s="36" t="s">
        <v>10277</v>
      </c>
      <c r="M571" s="36" t="str">
        <f>IF(LEFT(NICAP[[#This Row],[Date]],1)=0,"Y","N")</f>
        <v>N</v>
      </c>
      <c r="N571" s="36"/>
      <c r="O571" s="36" t="str">
        <f>19&amp;LEFT(NICAP[[#This Row],[Date]],2)</f>
        <v>1949</v>
      </c>
      <c r="P571" s="36" t="str">
        <f>MID(NICAP[[#This Row],[Date]],3,2)</f>
        <v>04</v>
      </c>
      <c r="Q571" s="36" t="str">
        <f>RIGHT(NICAP[[#This Row],[Date]],2)</f>
        <v>07</v>
      </c>
      <c r="R571" s="26">
        <f>DATE(NICAP[[#This Row],[Year]],NICAP[[#This Row],[Month]],NICAP[[#This Row],[Day]])</f>
        <v>17995</v>
      </c>
      <c r="S571" s="35" t="str">
        <f t="shared" si="16"/>
        <v>CA</v>
      </c>
      <c r="T571" s="24" t="str">
        <f t="shared" si="17"/>
        <v>US</v>
      </c>
    </row>
    <row r="572" spans="1:20" ht="27.75" customHeight="1" x14ac:dyDescent="0.2">
      <c r="A572" s="35">
        <v>563</v>
      </c>
      <c r="B572" s="84">
        <v>490412</v>
      </c>
      <c r="C572" s="44" t="s">
        <v>2673</v>
      </c>
      <c r="D572" s="44" t="s">
        <v>2122</v>
      </c>
      <c r="E572" s="44" t="str">
        <f>IF(AND(LEN(NICAP[[#This Row],[State or      Country]])=2,NICAP[[#This Row],[State or      Country]]&lt;&gt;"UK"),"US","Other")</f>
        <v>US</v>
      </c>
      <c r="F572" s="74">
        <v>1</v>
      </c>
      <c r="G572" s="41"/>
      <c r="H572" s="41"/>
      <c r="I572" s="41"/>
      <c r="J572" s="76" t="s">
        <v>1744</v>
      </c>
      <c r="K572" s="124" t="s">
        <v>10187</v>
      </c>
      <c r="L572" s="59" t="s">
        <v>10276</v>
      </c>
      <c r="M572" s="59" t="str">
        <f>IF(LEFT(NICAP[[#This Row],[Date]],1)=0,"Y","N")</f>
        <v>N</v>
      </c>
      <c r="N572" s="59"/>
      <c r="O572" s="59" t="str">
        <f>19&amp;LEFT(NICAP[[#This Row],[Date]],2)</f>
        <v>1949</v>
      </c>
      <c r="P572" s="59" t="str">
        <f>MID(NICAP[[#This Row],[Date]],3,2)</f>
        <v>04</v>
      </c>
      <c r="Q572" s="59" t="str">
        <f>RIGHT(NICAP[[#This Row],[Date]],2)</f>
        <v>12</v>
      </c>
      <c r="R572" s="26">
        <f>DATE(NICAP[[#This Row],[Year]],NICAP[[#This Row],[Month]],NICAP[[#This Row],[Day]])</f>
        <v>18000</v>
      </c>
      <c r="S572" s="35" t="str">
        <f t="shared" si="16"/>
        <v>NM</v>
      </c>
      <c r="T572" s="24" t="str">
        <f t="shared" si="17"/>
        <v>US</v>
      </c>
    </row>
    <row r="573" spans="1:20" ht="27.75" customHeight="1" x14ac:dyDescent="0.2">
      <c r="A573" s="35">
        <v>564</v>
      </c>
      <c r="B573" s="66">
        <v>490412</v>
      </c>
      <c r="C573" s="44" t="s">
        <v>3331</v>
      </c>
      <c r="D573" s="44" t="s">
        <v>1667</v>
      </c>
      <c r="E573" s="44" t="str">
        <f>IF(AND(LEN(NICAP[[#This Row],[State or      Country]])=2,NICAP[[#This Row],[State or      Country]]&lt;&gt;"UK"),"US","Other")</f>
        <v>US</v>
      </c>
      <c r="F573" s="74">
        <v>1</v>
      </c>
      <c r="G573" s="41"/>
      <c r="H573" s="41"/>
      <c r="I573" s="41"/>
      <c r="J573" s="41"/>
      <c r="K573" s="124" t="s">
        <v>10187</v>
      </c>
      <c r="L573" s="42" t="s">
        <v>10275</v>
      </c>
      <c r="M573" s="42" t="str">
        <f>IF(LEFT(NICAP[[#This Row],[Date]],1)=0,"Y","N")</f>
        <v>N</v>
      </c>
      <c r="N573" s="42"/>
      <c r="O573" s="42" t="str">
        <f>19&amp;LEFT(NICAP[[#This Row],[Date]],2)</f>
        <v>1949</v>
      </c>
      <c r="P573" s="42" t="str">
        <f>MID(NICAP[[#This Row],[Date]],3,2)</f>
        <v>04</v>
      </c>
      <c r="Q573" s="42" t="str">
        <f>RIGHT(NICAP[[#This Row],[Date]],2)</f>
        <v>12</v>
      </c>
      <c r="R573" s="26">
        <f>DATE(NICAP[[#This Row],[Year]],NICAP[[#This Row],[Month]],NICAP[[#This Row],[Day]])</f>
        <v>18000</v>
      </c>
      <c r="S573" s="35" t="str">
        <f t="shared" si="16"/>
        <v>TX</v>
      </c>
      <c r="T573" s="24" t="str">
        <f t="shared" si="17"/>
        <v>US</v>
      </c>
    </row>
    <row r="574" spans="1:20" ht="27" customHeight="1" x14ac:dyDescent="0.2">
      <c r="A574" s="35">
        <v>565</v>
      </c>
      <c r="B574" s="66">
        <v>490420</v>
      </c>
      <c r="C574" s="44" t="s">
        <v>10274</v>
      </c>
      <c r="D574" s="44" t="s">
        <v>1734</v>
      </c>
      <c r="E574" s="44" t="str">
        <f>IF(AND(LEN(NICAP[[#This Row],[State or      Country]])=2,NICAP[[#This Row],[State or      Country]]&lt;&gt;"UK"),"US","Other")</f>
        <v>US</v>
      </c>
      <c r="F574" s="74">
        <v>1</v>
      </c>
      <c r="G574" s="41"/>
      <c r="H574" s="41"/>
      <c r="I574" s="62" t="s">
        <v>4808</v>
      </c>
      <c r="J574" s="41"/>
      <c r="K574" s="41"/>
      <c r="L574" s="59" t="s">
        <v>10273</v>
      </c>
      <c r="M574" s="59" t="str">
        <f>IF(LEFT(NICAP[[#This Row],[Date]],1)=0,"Y","N")</f>
        <v>N</v>
      </c>
      <c r="N574" s="59"/>
      <c r="O574" s="59" t="str">
        <f>19&amp;LEFT(NICAP[[#This Row],[Date]],2)</f>
        <v>1949</v>
      </c>
      <c r="P574" s="59" t="str">
        <f>MID(NICAP[[#This Row],[Date]],3,2)</f>
        <v>04</v>
      </c>
      <c r="Q574" s="59" t="str">
        <f>RIGHT(NICAP[[#This Row],[Date]],2)</f>
        <v>20</v>
      </c>
      <c r="R574" s="26">
        <f>DATE(NICAP[[#This Row],[Year]],NICAP[[#This Row],[Month]],NICAP[[#This Row],[Day]])</f>
        <v>18008</v>
      </c>
      <c r="S574" s="35" t="str">
        <f t="shared" si="16"/>
        <v>MI</v>
      </c>
      <c r="T574" s="24" t="str">
        <f t="shared" si="17"/>
        <v>US</v>
      </c>
    </row>
    <row r="575" spans="1:20" ht="27" customHeight="1" x14ac:dyDescent="0.2">
      <c r="A575" s="35">
        <v>566</v>
      </c>
      <c r="B575" s="84">
        <v>490422</v>
      </c>
      <c r="C575" s="44" t="s">
        <v>10272</v>
      </c>
      <c r="D575" s="44" t="s">
        <v>2122</v>
      </c>
      <c r="E575" s="44" t="str">
        <f>IF(AND(LEN(NICAP[[#This Row],[State or      Country]])=2,NICAP[[#This Row],[State or      Country]]&lt;&gt;"UK"),"US","Other")</f>
        <v>US</v>
      </c>
      <c r="F575" s="74">
        <v>1</v>
      </c>
      <c r="G575" s="41"/>
      <c r="H575" s="41"/>
      <c r="I575" s="41"/>
      <c r="J575" s="76" t="s">
        <v>1744</v>
      </c>
      <c r="K575" s="124" t="s">
        <v>10187</v>
      </c>
      <c r="L575" s="42" t="s">
        <v>10271</v>
      </c>
      <c r="M575" s="42" t="str">
        <f>IF(LEFT(NICAP[[#This Row],[Date]],1)=0,"Y","N")</f>
        <v>N</v>
      </c>
      <c r="N575" s="42"/>
      <c r="O575" s="42" t="str">
        <f>19&amp;LEFT(NICAP[[#This Row],[Date]],2)</f>
        <v>1949</v>
      </c>
      <c r="P575" s="42" t="str">
        <f>MID(NICAP[[#This Row],[Date]],3,2)</f>
        <v>04</v>
      </c>
      <c r="Q575" s="42" t="str">
        <f>RIGHT(NICAP[[#This Row],[Date]],2)</f>
        <v>22</v>
      </c>
      <c r="R575" s="26">
        <f>DATE(NICAP[[#This Row],[Year]],NICAP[[#This Row],[Month]],NICAP[[#This Row],[Day]])</f>
        <v>18010</v>
      </c>
      <c r="S575" s="35" t="str">
        <f t="shared" si="16"/>
        <v>NM</v>
      </c>
      <c r="T575" s="24" t="str">
        <f t="shared" si="17"/>
        <v>US</v>
      </c>
    </row>
    <row r="576" spans="1:20" ht="27" customHeight="1" x14ac:dyDescent="0.2">
      <c r="A576" s="35">
        <v>567</v>
      </c>
      <c r="B576" s="84">
        <v>490424</v>
      </c>
      <c r="C576" s="44" t="s">
        <v>10270</v>
      </c>
      <c r="D576" s="44" t="s">
        <v>2122</v>
      </c>
      <c r="E576" s="44" t="str">
        <f>IF(AND(LEN(NICAP[[#This Row],[State or      Country]])=2,NICAP[[#This Row],[State or      Country]]&lt;&gt;"UK"),"US","Other")</f>
        <v>US</v>
      </c>
      <c r="F576" s="74">
        <v>1</v>
      </c>
      <c r="G576" s="41"/>
      <c r="H576" s="41"/>
      <c r="I576" s="77">
        <v>358</v>
      </c>
      <c r="J576" s="76" t="s">
        <v>1744</v>
      </c>
      <c r="K576" s="124" t="s">
        <v>10187</v>
      </c>
      <c r="L576" s="42" t="s">
        <v>10269</v>
      </c>
      <c r="M576" s="42" t="str">
        <f>IF(LEFT(NICAP[[#This Row],[Date]],1)=0,"Y","N")</f>
        <v>N</v>
      </c>
      <c r="N576" s="42"/>
      <c r="O576" s="42" t="str">
        <f>19&amp;LEFT(NICAP[[#This Row],[Date]],2)</f>
        <v>1949</v>
      </c>
      <c r="P576" s="42" t="str">
        <f>MID(NICAP[[#This Row],[Date]],3,2)</f>
        <v>04</v>
      </c>
      <c r="Q576" s="42" t="str">
        <f>RIGHT(NICAP[[#This Row],[Date]],2)</f>
        <v>24</v>
      </c>
      <c r="R576" s="26">
        <f>DATE(NICAP[[#This Row],[Year]],NICAP[[#This Row],[Month]],NICAP[[#This Row],[Day]])</f>
        <v>18012</v>
      </c>
      <c r="S576" s="35" t="str">
        <f t="shared" si="16"/>
        <v>NM</v>
      </c>
      <c r="T576" s="24" t="str">
        <f t="shared" si="17"/>
        <v>US</v>
      </c>
    </row>
    <row r="577" spans="1:20" ht="27.75" customHeight="1" x14ac:dyDescent="0.2">
      <c r="A577" s="35">
        <v>568</v>
      </c>
      <c r="B577" s="84">
        <v>490425</v>
      </c>
      <c r="C577" s="44" t="s">
        <v>10268</v>
      </c>
      <c r="D577" s="44" t="s">
        <v>2122</v>
      </c>
      <c r="E577" s="44" t="str">
        <f>IF(AND(LEN(NICAP[[#This Row],[State or      Country]])=2,NICAP[[#This Row],[State or      Country]]&lt;&gt;"UK"),"US","Other")</f>
        <v>US</v>
      </c>
      <c r="F577" s="74">
        <v>1</v>
      </c>
      <c r="G577" s="41"/>
      <c r="H577" s="41"/>
      <c r="I577" s="62" t="s">
        <v>4808</v>
      </c>
      <c r="J577" s="76" t="s">
        <v>1744</v>
      </c>
      <c r="K577" s="124" t="s">
        <v>10187</v>
      </c>
      <c r="L577" s="59" t="s">
        <v>10267</v>
      </c>
      <c r="M577" s="59" t="str">
        <f>IF(LEFT(NICAP[[#This Row],[Date]],1)=0,"Y","N")</f>
        <v>N</v>
      </c>
      <c r="N577" s="59"/>
      <c r="O577" s="59" t="str">
        <f>19&amp;LEFT(NICAP[[#This Row],[Date]],2)</f>
        <v>1949</v>
      </c>
      <c r="P577" s="59" t="str">
        <f>MID(NICAP[[#This Row],[Date]],3,2)</f>
        <v>04</v>
      </c>
      <c r="Q577" s="59" t="str">
        <f>RIGHT(NICAP[[#This Row],[Date]],2)</f>
        <v>25</v>
      </c>
      <c r="R577" s="26">
        <f>DATE(NICAP[[#This Row],[Year]],NICAP[[#This Row],[Month]],NICAP[[#This Row],[Day]])</f>
        <v>18013</v>
      </c>
      <c r="S577" s="35" t="str">
        <f t="shared" si="16"/>
        <v>NM</v>
      </c>
      <c r="T577" s="24" t="str">
        <f t="shared" si="17"/>
        <v>US</v>
      </c>
    </row>
    <row r="578" spans="1:20" ht="12.75" customHeight="1" x14ac:dyDescent="0.2">
      <c r="A578" s="35">
        <v>569</v>
      </c>
      <c r="B578" s="68">
        <v>490427</v>
      </c>
      <c r="C578" s="39" t="s">
        <v>10263</v>
      </c>
      <c r="D578" s="39" t="s">
        <v>1667</v>
      </c>
      <c r="E578" s="39" t="str">
        <f>IF(AND(LEN(NICAP[[#This Row],[State or      Country]])=2,NICAP[[#This Row],[State or      Country]]&lt;&gt;"UK"),"US","Other")</f>
        <v>US</v>
      </c>
      <c r="F578" s="79">
        <v>1</v>
      </c>
      <c r="G578" s="37"/>
      <c r="H578" s="37"/>
      <c r="I578" s="47" t="s">
        <v>4808</v>
      </c>
      <c r="J578" s="37"/>
      <c r="K578" s="37"/>
      <c r="L578" s="36" t="s">
        <v>10266</v>
      </c>
      <c r="M578" s="36" t="str">
        <f>IF(LEFT(NICAP[[#This Row],[Date]],1)=0,"Y","N")</f>
        <v>N</v>
      </c>
      <c r="N578" s="36"/>
      <c r="O578" s="36" t="str">
        <f>19&amp;LEFT(NICAP[[#This Row],[Date]],2)</f>
        <v>1949</v>
      </c>
      <c r="P578" s="36" t="str">
        <f>MID(NICAP[[#This Row],[Date]],3,2)</f>
        <v>04</v>
      </c>
      <c r="Q578" s="36" t="str">
        <f>RIGHT(NICAP[[#This Row],[Date]],2)</f>
        <v>27</v>
      </c>
      <c r="R578" s="26">
        <f>DATE(NICAP[[#This Row],[Year]],NICAP[[#This Row],[Month]],NICAP[[#This Row],[Day]])</f>
        <v>18015</v>
      </c>
      <c r="S578" s="35" t="str">
        <f t="shared" si="16"/>
        <v>TX</v>
      </c>
      <c r="T578" s="24" t="str">
        <f t="shared" si="17"/>
        <v>US</v>
      </c>
    </row>
    <row r="579" spans="1:20" ht="12.75" customHeight="1" x14ac:dyDescent="0.2">
      <c r="A579" s="35">
        <v>570</v>
      </c>
      <c r="B579" s="68">
        <v>490428</v>
      </c>
      <c r="C579" s="39" t="s">
        <v>5790</v>
      </c>
      <c r="D579" s="39" t="s">
        <v>1734</v>
      </c>
      <c r="E579" s="39" t="str">
        <f>IF(AND(LEN(NICAP[[#This Row],[State or      Country]])=2,NICAP[[#This Row],[State or      Country]]&lt;&gt;"UK"),"US","Other")</f>
        <v>US</v>
      </c>
      <c r="F579" s="79">
        <v>2</v>
      </c>
      <c r="G579" s="37"/>
      <c r="H579" s="37"/>
      <c r="I579" s="47" t="s">
        <v>4808</v>
      </c>
      <c r="J579" s="37"/>
      <c r="K579" s="37"/>
      <c r="L579" s="36" t="s">
        <v>10265</v>
      </c>
      <c r="M579" s="36" t="str">
        <f>IF(LEFT(NICAP[[#This Row],[Date]],1)=0,"Y","N")</f>
        <v>N</v>
      </c>
      <c r="N579" s="36"/>
      <c r="O579" s="36" t="str">
        <f>19&amp;LEFT(NICAP[[#This Row],[Date]],2)</f>
        <v>1949</v>
      </c>
      <c r="P579" s="36" t="str">
        <f>MID(NICAP[[#This Row],[Date]],3,2)</f>
        <v>04</v>
      </c>
      <c r="Q579" s="36" t="str">
        <f>RIGHT(NICAP[[#This Row],[Date]],2)</f>
        <v>28</v>
      </c>
      <c r="R579" s="26">
        <f>DATE(NICAP[[#This Row],[Year]],NICAP[[#This Row],[Month]],NICAP[[#This Row],[Day]])</f>
        <v>18016</v>
      </c>
      <c r="S579" s="35" t="str">
        <f t="shared" si="16"/>
        <v>MI</v>
      </c>
      <c r="T579" s="24" t="str">
        <f t="shared" si="17"/>
        <v>US</v>
      </c>
    </row>
    <row r="580" spans="1:20" ht="12.75" customHeight="1" x14ac:dyDescent="0.2">
      <c r="A580" s="35">
        <v>571</v>
      </c>
      <c r="B580" s="68">
        <v>490428</v>
      </c>
      <c r="C580" s="39" t="s">
        <v>1853</v>
      </c>
      <c r="D580" s="39" t="s">
        <v>1852</v>
      </c>
      <c r="E580" s="39" t="str">
        <f>IF(AND(LEN(NICAP[[#This Row],[State or      Country]])=2,NICAP[[#This Row],[State or      Country]]&lt;&gt;"UK"),"US","Other")</f>
        <v>US</v>
      </c>
      <c r="F580" s="79">
        <v>1</v>
      </c>
      <c r="G580" s="37"/>
      <c r="H580" s="37"/>
      <c r="I580" s="65">
        <v>361</v>
      </c>
      <c r="J580" s="54" t="s">
        <v>1744</v>
      </c>
      <c r="K580" s="126" t="s">
        <v>10187</v>
      </c>
      <c r="L580" s="36" t="s">
        <v>10264</v>
      </c>
      <c r="M580" s="36" t="str">
        <f>IF(LEFT(NICAP[[#This Row],[Date]],1)=0,"Y","N")</f>
        <v>N</v>
      </c>
      <c r="N580" s="36"/>
      <c r="O580" s="36" t="str">
        <f>19&amp;LEFT(NICAP[[#This Row],[Date]],2)</f>
        <v>1949</v>
      </c>
      <c r="P580" s="36" t="str">
        <f>MID(NICAP[[#This Row],[Date]],3,2)</f>
        <v>04</v>
      </c>
      <c r="Q580" s="36" t="str">
        <f>RIGHT(NICAP[[#This Row],[Date]],2)</f>
        <v>28</v>
      </c>
      <c r="R580" s="26">
        <f>DATE(NICAP[[#This Row],[Year]],NICAP[[#This Row],[Month]],NICAP[[#This Row],[Day]])</f>
        <v>18016</v>
      </c>
      <c r="S580" s="35" t="str">
        <f t="shared" si="16"/>
        <v>AZ</v>
      </c>
      <c r="T580" s="24" t="str">
        <f t="shared" si="17"/>
        <v>US</v>
      </c>
    </row>
    <row r="581" spans="1:20" ht="27" customHeight="1" x14ac:dyDescent="0.2">
      <c r="A581" s="35">
        <v>572</v>
      </c>
      <c r="B581" s="66">
        <v>490428</v>
      </c>
      <c r="C581" s="44" t="s">
        <v>10263</v>
      </c>
      <c r="D581" s="44" t="s">
        <v>1667</v>
      </c>
      <c r="E581" s="44" t="str">
        <f>IF(AND(LEN(NICAP[[#This Row],[State or      Country]])=2,NICAP[[#This Row],[State or      Country]]&lt;&gt;"UK"),"US","Other")</f>
        <v>US</v>
      </c>
      <c r="F581" s="74">
        <v>1</v>
      </c>
      <c r="G581" s="41"/>
      <c r="H581" s="41"/>
      <c r="I581" s="62" t="s">
        <v>4808</v>
      </c>
      <c r="J581" s="41"/>
      <c r="K581" s="41"/>
      <c r="L581" s="42" t="s">
        <v>10262</v>
      </c>
      <c r="M581" s="42" t="str">
        <f>IF(LEFT(NICAP[[#This Row],[Date]],1)=0,"Y","N")</f>
        <v>N</v>
      </c>
      <c r="N581" s="42"/>
      <c r="O581" s="42" t="str">
        <f>19&amp;LEFT(NICAP[[#This Row],[Date]],2)</f>
        <v>1949</v>
      </c>
      <c r="P581" s="42" t="str">
        <f>MID(NICAP[[#This Row],[Date]],3,2)</f>
        <v>04</v>
      </c>
      <c r="Q581" s="42" t="str">
        <f>RIGHT(NICAP[[#This Row],[Date]],2)</f>
        <v>28</v>
      </c>
      <c r="R581" s="26">
        <f>DATE(NICAP[[#This Row],[Year]],NICAP[[#This Row],[Month]],NICAP[[#This Row],[Day]])</f>
        <v>18016</v>
      </c>
      <c r="S581" s="35" t="str">
        <f t="shared" si="16"/>
        <v>TX</v>
      </c>
      <c r="T581" s="24" t="str">
        <f t="shared" si="17"/>
        <v>US</v>
      </c>
    </row>
    <row r="582" spans="1:20" ht="27" customHeight="1" x14ac:dyDescent="0.2">
      <c r="A582" s="35">
        <v>573</v>
      </c>
      <c r="B582" s="66">
        <v>490430</v>
      </c>
      <c r="C582" s="44" t="s">
        <v>2673</v>
      </c>
      <c r="D582" s="44" t="s">
        <v>2122</v>
      </c>
      <c r="E582" s="44" t="str">
        <f>IF(AND(LEN(NICAP[[#This Row],[State or      Country]])=2,NICAP[[#This Row],[State or      Country]]&lt;&gt;"UK"),"US","Other")</f>
        <v>US</v>
      </c>
      <c r="F582" s="74">
        <v>1</v>
      </c>
      <c r="G582" s="41"/>
      <c r="H582" s="41"/>
      <c r="I582" s="41"/>
      <c r="J582" s="76" t="s">
        <v>1744</v>
      </c>
      <c r="K582" s="124" t="s">
        <v>10187</v>
      </c>
      <c r="L582" s="59" t="s">
        <v>10261</v>
      </c>
      <c r="M582" s="59" t="str">
        <f>IF(LEFT(NICAP[[#This Row],[Date]],1)=0,"Y","N")</f>
        <v>N</v>
      </c>
      <c r="N582" s="59"/>
      <c r="O582" s="59" t="str">
        <f>19&amp;LEFT(NICAP[[#This Row],[Date]],2)</f>
        <v>1949</v>
      </c>
      <c r="P582" s="59" t="str">
        <f>MID(NICAP[[#This Row],[Date]],3,2)</f>
        <v>04</v>
      </c>
      <c r="Q582" s="59" t="str">
        <f>RIGHT(NICAP[[#This Row],[Date]],2)</f>
        <v>30</v>
      </c>
      <c r="R582" s="26">
        <f>DATE(NICAP[[#This Row],[Year]],NICAP[[#This Row],[Month]],NICAP[[#This Row],[Day]])</f>
        <v>18018</v>
      </c>
      <c r="S582" s="35" t="str">
        <f t="shared" si="16"/>
        <v>NM</v>
      </c>
      <c r="T582" s="24" t="str">
        <f t="shared" si="17"/>
        <v>US</v>
      </c>
    </row>
    <row r="583" spans="1:20" ht="12.75" customHeight="1" x14ac:dyDescent="0.2">
      <c r="A583" s="35">
        <v>574</v>
      </c>
      <c r="B583" s="68">
        <v>490500</v>
      </c>
      <c r="C583" s="39" t="s">
        <v>5771</v>
      </c>
      <c r="D583" s="39" t="s">
        <v>2122</v>
      </c>
      <c r="E583" s="39" t="str">
        <f>IF(AND(LEN(NICAP[[#This Row],[State or      Country]])=2,NICAP[[#This Row],[State or      Country]]&lt;&gt;"UK"),"US","Other")</f>
        <v>US</v>
      </c>
      <c r="F583" s="79">
        <v>1</v>
      </c>
      <c r="G583" s="41"/>
      <c r="H583" s="41"/>
      <c r="I583" s="41"/>
      <c r="J583" s="54" t="s">
        <v>1744</v>
      </c>
      <c r="K583" s="41"/>
      <c r="L583" s="36" t="s">
        <v>10260</v>
      </c>
      <c r="M583" s="36" t="str">
        <f>IF(LEFT(NICAP[[#This Row],[Date]],1)=0,"Y","N")</f>
        <v>N</v>
      </c>
      <c r="N583" s="36"/>
      <c r="O583" s="36" t="str">
        <f>19&amp;LEFT(NICAP[[#This Row],[Date]],2)</f>
        <v>1949</v>
      </c>
      <c r="P583" s="36" t="str">
        <f>MID(NICAP[[#This Row],[Date]],3,2)</f>
        <v>05</v>
      </c>
      <c r="Q583" s="36" t="str">
        <f>RIGHT(NICAP[[#This Row],[Date]],2)</f>
        <v>00</v>
      </c>
      <c r="R583" s="26">
        <f>DATE(NICAP[[#This Row],[Year]],NICAP[[#This Row],[Month]],NICAP[[#This Row],[Day]])</f>
        <v>18018</v>
      </c>
      <c r="S583" s="35" t="str">
        <f t="shared" si="16"/>
        <v>NM</v>
      </c>
      <c r="T583" s="24" t="str">
        <f t="shared" si="17"/>
        <v>US</v>
      </c>
    </row>
    <row r="584" spans="1:20" ht="42.75" customHeight="1" x14ac:dyDescent="0.2">
      <c r="A584" s="35">
        <v>575</v>
      </c>
      <c r="B584" s="85">
        <v>490502</v>
      </c>
      <c r="C584" s="50" t="s">
        <v>10259</v>
      </c>
      <c r="D584" s="50" t="s">
        <v>1819</v>
      </c>
      <c r="E584" s="50" t="str">
        <f>IF(AND(LEN(NICAP[[#This Row],[State or      Country]])=2,NICAP[[#This Row],[State or      Country]]&lt;&gt;"UK"),"US","Other")</f>
        <v>US</v>
      </c>
      <c r="F584" s="75">
        <v>1</v>
      </c>
      <c r="G584" s="48"/>
      <c r="H584" s="48"/>
      <c r="I584" s="90" t="s">
        <v>4808</v>
      </c>
      <c r="J584" s="48"/>
      <c r="K584" s="48"/>
      <c r="L584" s="36" t="s">
        <v>10258</v>
      </c>
      <c r="M584" s="36" t="str">
        <f>IF(LEFT(NICAP[[#This Row],[Date]],1)=0,"Y","N")</f>
        <v>N</v>
      </c>
      <c r="N584" s="36"/>
      <c r="O584" s="36" t="str">
        <f>19&amp;LEFT(NICAP[[#This Row],[Date]],2)</f>
        <v>1949</v>
      </c>
      <c r="P584" s="36" t="str">
        <f>MID(NICAP[[#This Row],[Date]],3,2)</f>
        <v>05</v>
      </c>
      <c r="Q584" s="36" t="str">
        <f>RIGHT(NICAP[[#This Row],[Date]],2)</f>
        <v>02</v>
      </c>
      <c r="R584" s="26">
        <f>DATE(NICAP[[#This Row],[Year]],NICAP[[#This Row],[Month]],NICAP[[#This Row],[Day]])</f>
        <v>18020</v>
      </c>
      <c r="S584" s="35" t="str">
        <f t="shared" si="16"/>
        <v>NV</v>
      </c>
      <c r="T584" s="24" t="str">
        <f t="shared" si="17"/>
        <v>US</v>
      </c>
    </row>
    <row r="585" spans="1:20" ht="27.75" customHeight="1" x14ac:dyDescent="0.2">
      <c r="A585" s="35">
        <v>576</v>
      </c>
      <c r="B585" s="66">
        <v>490503</v>
      </c>
      <c r="C585" s="44" t="s">
        <v>5771</v>
      </c>
      <c r="D585" s="44" t="s">
        <v>2122</v>
      </c>
      <c r="E585" s="44" t="str">
        <f>IF(AND(LEN(NICAP[[#This Row],[State or      Country]])=2,NICAP[[#This Row],[State or      Country]]&lt;&gt;"UK"),"US","Other")</f>
        <v>US</v>
      </c>
      <c r="F585" s="74">
        <v>1</v>
      </c>
      <c r="G585" s="41"/>
      <c r="H585" s="41"/>
      <c r="I585" s="41"/>
      <c r="J585" s="76" t="s">
        <v>1744</v>
      </c>
      <c r="K585" s="124" t="s">
        <v>10187</v>
      </c>
      <c r="L585" s="59" t="s">
        <v>10257</v>
      </c>
      <c r="M585" s="59" t="str">
        <f>IF(LEFT(NICAP[[#This Row],[Date]],1)=0,"Y","N")</f>
        <v>N</v>
      </c>
      <c r="N585" s="59"/>
      <c r="O585" s="59" t="str">
        <f>19&amp;LEFT(NICAP[[#This Row],[Date]],2)</f>
        <v>1949</v>
      </c>
      <c r="P585" s="59" t="str">
        <f>MID(NICAP[[#This Row],[Date]],3,2)</f>
        <v>05</v>
      </c>
      <c r="Q585" s="59" t="str">
        <f>RIGHT(NICAP[[#This Row],[Date]],2)</f>
        <v>03</v>
      </c>
      <c r="R585" s="26">
        <f>DATE(NICAP[[#This Row],[Year]],NICAP[[#This Row],[Month]],NICAP[[#This Row],[Day]])</f>
        <v>18021</v>
      </c>
      <c r="S585" s="35" t="str">
        <f t="shared" si="16"/>
        <v>NM</v>
      </c>
      <c r="T585" s="24" t="str">
        <f t="shared" si="17"/>
        <v>US</v>
      </c>
    </row>
    <row r="586" spans="1:20" ht="27" customHeight="1" x14ac:dyDescent="0.2">
      <c r="A586" s="35">
        <v>577</v>
      </c>
      <c r="B586" s="66">
        <v>490503</v>
      </c>
      <c r="C586" s="44" t="s">
        <v>5771</v>
      </c>
      <c r="D586" s="44" t="s">
        <v>2122</v>
      </c>
      <c r="E586" s="44" t="str">
        <f>IF(AND(LEN(NICAP[[#This Row],[State or      Country]])=2,NICAP[[#This Row],[State or      Country]]&lt;&gt;"UK"),"US","Other")</f>
        <v>US</v>
      </c>
      <c r="F586" s="74">
        <v>1</v>
      </c>
      <c r="G586" s="41"/>
      <c r="H586" s="41"/>
      <c r="I586" s="41"/>
      <c r="J586" s="76" t="s">
        <v>1744</v>
      </c>
      <c r="K586" s="124" t="s">
        <v>10187</v>
      </c>
      <c r="L586" s="42" t="s">
        <v>10256</v>
      </c>
      <c r="M586" s="42" t="str">
        <f>IF(LEFT(NICAP[[#This Row],[Date]],1)=0,"Y","N")</f>
        <v>N</v>
      </c>
      <c r="N586" s="42"/>
      <c r="O586" s="42" t="str">
        <f>19&amp;LEFT(NICAP[[#This Row],[Date]],2)</f>
        <v>1949</v>
      </c>
      <c r="P586" s="42" t="str">
        <f>MID(NICAP[[#This Row],[Date]],3,2)</f>
        <v>05</v>
      </c>
      <c r="Q586" s="42" t="str">
        <f>RIGHT(NICAP[[#This Row],[Date]],2)</f>
        <v>03</v>
      </c>
      <c r="R586" s="26">
        <f>DATE(NICAP[[#This Row],[Year]],NICAP[[#This Row],[Month]],NICAP[[#This Row],[Day]])</f>
        <v>18021</v>
      </c>
      <c r="S586" s="35" t="str">
        <f t="shared" ref="S586:S649" si="18">IF(E586="US",D586,"")</f>
        <v>NM</v>
      </c>
      <c r="T586" s="24" t="str">
        <f t="shared" ref="T586:T649" si="19">IF(E586="US","US",D586)</f>
        <v>US</v>
      </c>
    </row>
    <row r="587" spans="1:20" ht="27.75" customHeight="1" x14ac:dyDescent="0.2">
      <c r="A587" s="35">
        <v>578</v>
      </c>
      <c r="B587" s="60">
        <v>490503</v>
      </c>
      <c r="C587" s="44" t="s">
        <v>5771</v>
      </c>
      <c r="D587" s="44" t="s">
        <v>2122</v>
      </c>
      <c r="E587" s="44" t="str">
        <f>IF(AND(LEN(NICAP[[#This Row],[State or      Country]])=2,NICAP[[#This Row],[State or      Country]]&lt;&gt;"UK"),"US","Other")</f>
        <v>US</v>
      </c>
      <c r="F587" s="74">
        <v>1</v>
      </c>
      <c r="G587" s="41"/>
      <c r="H587" s="41"/>
      <c r="I587" s="41"/>
      <c r="J587" s="76" t="s">
        <v>1744</v>
      </c>
      <c r="K587" s="124" t="s">
        <v>10187</v>
      </c>
      <c r="L587" s="42" t="s">
        <v>10255</v>
      </c>
      <c r="M587" s="42" t="str">
        <f>IF(LEFT(NICAP[[#This Row],[Date]],1)=0,"Y","N")</f>
        <v>N</v>
      </c>
      <c r="N587" s="42"/>
      <c r="O587" s="42" t="str">
        <f>19&amp;LEFT(NICAP[[#This Row],[Date]],2)</f>
        <v>1949</v>
      </c>
      <c r="P587" s="42" t="str">
        <f>MID(NICAP[[#This Row],[Date]],3,2)</f>
        <v>05</v>
      </c>
      <c r="Q587" s="42" t="str">
        <f>RIGHT(NICAP[[#This Row],[Date]],2)</f>
        <v>03</v>
      </c>
      <c r="R587" s="26">
        <f>DATE(NICAP[[#This Row],[Year]],NICAP[[#This Row],[Month]],NICAP[[#This Row],[Day]])</f>
        <v>18021</v>
      </c>
      <c r="S587" s="35" t="str">
        <f t="shared" si="18"/>
        <v>NM</v>
      </c>
      <c r="T587" s="24" t="str">
        <f t="shared" si="19"/>
        <v>US</v>
      </c>
    </row>
    <row r="588" spans="1:20" ht="27.75" customHeight="1" x14ac:dyDescent="0.2">
      <c r="A588" s="35">
        <v>579</v>
      </c>
      <c r="B588" s="58">
        <v>490503</v>
      </c>
      <c r="C588" s="44" t="s">
        <v>5893</v>
      </c>
      <c r="D588" s="44" t="s">
        <v>1694</v>
      </c>
      <c r="E588" s="44" t="str">
        <f>IF(AND(LEN(NICAP[[#This Row],[State or      Country]])=2,NICAP[[#This Row],[State or      Country]]&lt;&gt;"UK"),"US","Other")</f>
        <v>US</v>
      </c>
      <c r="F588" s="74">
        <v>1</v>
      </c>
      <c r="G588" s="41"/>
      <c r="H588" s="41"/>
      <c r="I588" s="62" t="s">
        <v>4808</v>
      </c>
      <c r="J588" s="41"/>
      <c r="K588" s="41"/>
      <c r="L588" s="42" t="s">
        <v>10254</v>
      </c>
      <c r="M588" s="42" t="str">
        <f>IF(LEFT(NICAP[[#This Row],[Date]],1)=0,"Y","N")</f>
        <v>N</v>
      </c>
      <c r="N588" s="42"/>
      <c r="O588" s="42" t="str">
        <f>19&amp;LEFT(NICAP[[#This Row],[Date]],2)</f>
        <v>1949</v>
      </c>
      <c r="P588" s="42" t="str">
        <f>MID(NICAP[[#This Row],[Date]],3,2)</f>
        <v>05</v>
      </c>
      <c r="Q588" s="42" t="str">
        <f>RIGHT(NICAP[[#This Row],[Date]],2)</f>
        <v>03</v>
      </c>
      <c r="R588" s="26">
        <f>DATE(NICAP[[#This Row],[Year]],NICAP[[#This Row],[Month]],NICAP[[#This Row],[Day]])</f>
        <v>18021</v>
      </c>
      <c r="S588" s="35" t="str">
        <f t="shared" si="18"/>
        <v>OH</v>
      </c>
      <c r="T588" s="24" t="str">
        <f t="shared" si="19"/>
        <v>US</v>
      </c>
    </row>
    <row r="589" spans="1:20" ht="12.75" customHeight="1" x14ac:dyDescent="0.2">
      <c r="A589" s="35">
        <v>580</v>
      </c>
      <c r="B589" s="55">
        <v>490504</v>
      </c>
      <c r="C589" s="39" t="s">
        <v>10253</v>
      </c>
      <c r="D589" s="39" t="s">
        <v>1694</v>
      </c>
      <c r="E589" s="39" t="str">
        <f>IF(AND(LEN(NICAP[[#This Row],[State or      Country]])=2,NICAP[[#This Row],[State or      Country]]&lt;&gt;"UK"),"US","Other")</f>
        <v>US</v>
      </c>
      <c r="F589" s="79">
        <v>1</v>
      </c>
      <c r="G589" s="37"/>
      <c r="H589" s="37"/>
      <c r="I589" s="47" t="s">
        <v>4808</v>
      </c>
      <c r="J589" s="37"/>
      <c r="K589" s="37"/>
      <c r="L589" s="36" t="s">
        <v>10252</v>
      </c>
      <c r="M589" s="36" t="str">
        <f>IF(LEFT(NICAP[[#This Row],[Date]],1)=0,"Y","N")</f>
        <v>N</v>
      </c>
      <c r="N589" s="36"/>
      <c r="O589" s="36" t="str">
        <f>19&amp;LEFT(NICAP[[#This Row],[Date]],2)</f>
        <v>1949</v>
      </c>
      <c r="P589" s="36" t="str">
        <f>MID(NICAP[[#This Row],[Date]],3,2)</f>
        <v>05</v>
      </c>
      <c r="Q589" s="36" t="str">
        <f>RIGHT(NICAP[[#This Row],[Date]],2)</f>
        <v>04</v>
      </c>
      <c r="R589" s="26">
        <f>DATE(NICAP[[#This Row],[Year]],NICAP[[#This Row],[Month]],NICAP[[#This Row],[Day]])</f>
        <v>18022</v>
      </c>
      <c r="S589" s="35" t="str">
        <f t="shared" si="18"/>
        <v>OH</v>
      </c>
      <c r="T589" s="24" t="str">
        <f t="shared" si="19"/>
        <v>US</v>
      </c>
    </row>
    <row r="590" spans="1:20" ht="12.75" customHeight="1" x14ac:dyDescent="0.2">
      <c r="A590" s="35">
        <v>581</v>
      </c>
      <c r="B590" s="53">
        <v>490505</v>
      </c>
      <c r="C590" s="39" t="s">
        <v>10235</v>
      </c>
      <c r="D590" s="39" t="s">
        <v>1667</v>
      </c>
      <c r="E590" s="39" t="str">
        <f>IF(AND(LEN(NICAP[[#This Row],[State or      Country]])=2,NICAP[[#This Row],[State or      Country]]&lt;&gt;"UK"),"US","Other")</f>
        <v>US</v>
      </c>
      <c r="F590" s="79">
        <v>1</v>
      </c>
      <c r="G590" s="37"/>
      <c r="H590" s="37"/>
      <c r="I590" s="65">
        <v>376</v>
      </c>
      <c r="J590" s="37"/>
      <c r="K590" s="37"/>
      <c r="L590" s="36" t="s">
        <v>10251</v>
      </c>
      <c r="M590" s="36" t="str">
        <f>IF(LEFT(NICAP[[#This Row],[Date]],1)=0,"Y","N")</f>
        <v>N</v>
      </c>
      <c r="N590" s="36"/>
      <c r="O590" s="36" t="str">
        <f>19&amp;LEFT(NICAP[[#This Row],[Date]],2)</f>
        <v>1949</v>
      </c>
      <c r="P590" s="36" t="str">
        <f>MID(NICAP[[#This Row],[Date]],3,2)</f>
        <v>05</v>
      </c>
      <c r="Q590" s="36" t="str">
        <f>RIGHT(NICAP[[#This Row],[Date]],2)</f>
        <v>05</v>
      </c>
      <c r="R590" s="26">
        <f>DATE(NICAP[[#This Row],[Year]],NICAP[[#This Row],[Month]],NICAP[[#This Row],[Day]])</f>
        <v>18023</v>
      </c>
      <c r="S590" s="35" t="str">
        <f t="shared" si="18"/>
        <v>TX</v>
      </c>
      <c r="T590" s="24" t="str">
        <f t="shared" si="19"/>
        <v>US</v>
      </c>
    </row>
    <row r="591" spans="1:20" ht="12.75" customHeight="1" x14ac:dyDescent="0.2">
      <c r="A591" s="35">
        <v>582</v>
      </c>
      <c r="B591" s="55">
        <v>490506</v>
      </c>
      <c r="C591" s="39" t="s">
        <v>5893</v>
      </c>
      <c r="D591" s="39" t="s">
        <v>1694</v>
      </c>
      <c r="E591" s="39" t="str">
        <f>IF(AND(LEN(NICAP[[#This Row],[State or      Country]])=2,NICAP[[#This Row],[State or      Country]]&lt;&gt;"UK"),"US","Other")</f>
        <v>US</v>
      </c>
      <c r="F591" s="79">
        <v>1</v>
      </c>
      <c r="G591" s="37"/>
      <c r="H591" s="37"/>
      <c r="I591" s="47" t="s">
        <v>4808</v>
      </c>
      <c r="J591" s="37"/>
      <c r="K591" s="37"/>
      <c r="L591" s="36" t="s">
        <v>10250</v>
      </c>
      <c r="M591" s="36" t="str">
        <f>IF(LEFT(NICAP[[#This Row],[Date]],1)=0,"Y","N")</f>
        <v>N</v>
      </c>
      <c r="N591" s="36"/>
      <c r="O591" s="36" t="str">
        <f>19&amp;LEFT(NICAP[[#This Row],[Date]],2)</f>
        <v>1949</v>
      </c>
      <c r="P591" s="36" t="str">
        <f>MID(NICAP[[#This Row],[Date]],3,2)</f>
        <v>05</v>
      </c>
      <c r="Q591" s="36" t="str">
        <f>RIGHT(NICAP[[#This Row],[Date]],2)</f>
        <v>06</v>
      </c>
      <c r="R591" s="26">
        <f>DATE(NICAP[[#This Row],[Year]],NICAP[[#This Row],[Month]],NICAP[[#This Row],[Day]])</f>
        <v>18024</v>
      </c>
      <c r="S591" s="35" t="str">
        <f t="shared" si="18"/>
        <v>OH</v>
      </c>
      <c r="T591" s="24" t="str">
        <f t="shared" si="19"/>
        <v>US</v>
      </c>
    </row>
    <row r="592" spans="1:20" ht="12.75" customHeight="1" x14ac:dyDescent="0.2">
      <c r="A592" s="35">
        <v>583</v>
      </c>
      <c r="B592" s="55">
        <v>490506</v>
      </c>
      <c r="C592" s="39" t="s">
        <v>6249</v>
      </c>
      <c r="D592" s="39" t="s">
        <v>1676</v>
      </c>
      <c r="E592" s="39" t="str">
        <f>IF(AND(LEN(NICAP[[#This Row],[State or      Country]])=2,NICAP[[#This Row],[State or      Country]]&lt;&gt;"UK"),"US","Other")</f>
        <v>US</v>
      </c>
      <c r="F592" s="79">
        <v>1</v>
      </c>
      <c r="G592" s="37"/>
      <c r="H592" s="37"/>
      <c r="I592" s="65">
        <v>379</v>
      </c>
      <c r="J592" s="37"/>
      <c r="K592" s="37"/>
      <c r="L592" s="36" t="s">
        <v>10249</v>
      </c>
      <c r="M592" s="36" t="str">
        <f>IF(LEFT(NICAP[[#This Row],[Date]],1)=0,"Y","N")</f>
        <v>N</v>
      </c>
      <c r="N592" s="36"/>
      <c r="O592" s="36" t="str">
        <f>19&amp;LEFT(NICAP[[#This Row],[Date]],2)</f>
        <v>1949</v>
      </c>
      <c r="P592" s="36" t="str">
        <f>MID(NICAP[[#This Row],[Date]],3,2)</f>
        <v>05</v>
      </c>
      <c r="Q592" s="36" t="str">
        <f>RIGHT(NICAP[[#This Row],[Date]],2)</f>
        <v>06</v>
      </c>
      <c r="R592" s="26">
        <f>DATE(NICAP[[#This Row],[Year]],NICAP[[#This Row],[Month]],NICAP[[#This Row],[Day]])</f>
        <v>18024</v>
      </c>
      <c r="S592" s="35" t="str">
        <f t="shared" si="18"/>
        <v>CA</v>
      </c>
      <c r="T592" s="24" t="str">
        <f t="shared" si="19"/>
        <v>US</v>
      </c>
    </row>
    <row r="593" spans="1:20" ht="27" customHeight="1" x14ac:dyDescent="0.2">
      <c r="A593" s="35">
        <v>584</v>
      </c>
      <c r="B593" s="58">
        <v>490506</v>
      </c>
      <c r="C593" s="44" t="s">
        <v>10214</v>
      </c>
      <c r="D593" s="44" t="s">
        <v>1667</v>
      </c>
      <c r="E593" s="44" t="str">
        <f>IF(AND(LEN(NICAP[[#This Row],[State or      Country]])=2,NICAP[[#This Row],[State or      Country]]&lt;&gt;"UK"),"US","Other")</f>
        <v>US</v>
      </c>
      <c r="F593" s="74">
        <v>1</v>
      </c>
      <c r="G593" s="41"/>
      <c r="H593" s="41"/>
      <c r="I593" s="62" t="s">
        <v>4808</v>
      </c>
      <c r="J593" s="76" t="s">
        <v>1744</v>
      </c>
      <c r="K593" s="124" t="s">
        <v>10187</v>
      </c>
      <c r="L593" s="42" t="s">
        <v>10248</v>
      </c>
      <c r="M593" s="42" t="str">
        <f>IF(LEFT(NICAP[[#This Row],[Date]],1)=0,"Y","N")</f>
        <v>N</v>
      </c>
      <c r="N593" s="42"/>
      <c r="O593" s="42" t="str">
        <f>19&amp;LEFT(NICAP[[#This Row],[Date]],2)</f>
        <v>1949</v>
      </c>
      <c r="P593" s="42" t="str">
        <f>MID(NICAP[[#This Row],[Date]],3,2)</f>
        <v>05</v>
      </c>
      <c r="Q593" s="42" t="str">
        <f>RIGHT(NICAP[[#This Row],[Date]],2)</f>
        <v>06</v>
      </c>
      <c r="R593" s="26">
        <f>DATE(NICAP[[#This Row],[Year]],NICAP[[#This Row],[Month]],NICAP[[#This Row],[Day]])</f>
        <v>18024</v>
      </c>
      <c r="S593" s="35" t="str">
        <f t="shared" si="18"/>
        <v>TX</v>
      </c>
      <c r="T593" s="24" t="str">
        <f t="shared" si="19"/>
        <v>US</v>
      </c>
    </row>
    <row r="594" spans="1:20" ht="27.75" customHeight="1" x14ac:dyDescent="0.2">
      <c r="A594" s="35">
        <v>585</v>
      </c>
      <c r="B594" s="60">
        <v>490506</v>
      </c>
      <c r="C594" s="44" t="s">
        <v>5771</v>
      </c>
      <c r="D594" s="44" t="s">
        <v>2122</v>
      </c>
      <c r="E594" s="44" t="str">
        <f>IF(AND(LEN(NICAP[[#This Row],[State or      Country]])=2,NICAP[[#This Row],[State or      Country]]&lt;&gt;"UK"),"US","Other")</f>
        <v>US</v>
      </c>
      <c r="F594" s="74">
        <v>1</v>
      </c>
      <c r="G594" s="41"/>
      <c r="H594" s="41"/>
      <c r="I594" s="41"/>
      <c r="J594" s="76" t="s">
        <v>1744</v>
      </c>
      <c r="K594" s="124" t="s">
        <v>10187</v>
      </c>
      <c r="L594" s="42" t="s">
        <v>10247</v>
      </c>
      <c r="M594" s="42" t="str">
        <f>IF(LEFT(NICAP[[#This Row],[Date]],1)=0,"Y","N")</f>
        <v>N</v>
      </c>
      <c r="N594" s="42"/>
      <c r="O594" s="42" t="str">
        <f>19&amp;LEFT(NICAP[[#This Row],[Date]],2)</f>
        <v>1949</v>
      </c>
      <c r="P594" s="42" t="str">
        <f>MID(NICAP[[#This Row],[Date]],3,2)</f>
        <v>05</v>
      </c>
      <c r="Q594" s="42" t="str">
        <f>RIGHT(NICAP[[#This Row],[Date]],2)</f>
        <v>06</v>
      </c>
      <c r="R594" s="26">
        <f>DATE(NICAP[[#This Row],[Year]],NICAP[[#This Row],[Month]],NICAP[[#This Row],[Day]])</f>
        <v>18024</v>
      </c>
      <c r="S594" s="35" t="str">
        <f t="shared" si="18"/>
        <v>NM</v>
      </c>
      <c r="T594" s="24" t="str">
        <f t="shared" si="19"/>
        <v>US</v>
      </c>
    </row>
    <row r="595" spans="1:20" ht="27.75" customHeight="1" x14ac:dyDescent="0.2">
      <c r="A595" s="35">
        <v>586</v>
      </c>
      <c r="B595" s="60">
        <v>490507</v>
      </c>
      <c r="C595" s="44" t="s">
        <v>4635</v>
      </c>
      <c r="D595" s="44" t="s">
        <v>1844</v>
      </c>
      <c r="E595" s="44" t="str">
        <f>IF(AND(LEN(NICAP[[#This Row],[State or      Country]])=2,NICAP[[#This Row],[State or      Country]]&lt;&gt;"UK"),"US","Other")</f>
        <v>US</v>
      </c>
      <c r="F595" s="74">
        <v>1</v>
      </c>
      <c r="G595" s="41"/>
      <c r="H595" s="41"/>
      <c r="I595" s="62" t="s">
        <v>4808</v>
      </c>
      <c r="J595" s="41"/>
      <c r="K595" s="41"/>
      <c r="L595" s="59" t="s">
        <v>10246</v>
      </c>
      <c r="M595" s="59" t="str">
        <f>IF(LEFT(NICAP[[#This Row],[Date]],1)=0,"Y","N")</f>
        <v>N</v>
      </c>
      <c r="N595" s="59"/>
      <c r="O595" s="59" t="str">
        <f>19&amp;LEFT(NICAP[[#This Row],[Date]],2)</f>
        <v>1949</v>
      </c>
      <c r="P595" s="59" t="str">
        <f>MID(NICAP[[#This Row],[Date]],3,2)</f>
        <v>05</v>
      </c>
      <c r="Q595" s="59" t="str">
        <f>RIGHT(NICAP[[#This Row],[Date]],2)</f>
        <v>07</v>
      </c>
      <c r="R595" s="26">
        <f>DATE(NICAP[[#This Row],[Year]],NICAP[[#This Row],[Month]],NICAP[[#This Row],[Day]])</f>
        <v>18025</v>
      </c>
      <c r="S595" s="35" t="str">
        <f t="shared" si="18"/>
        <v>MO</v>
      </c>
      <c r="T595" s="24" t="str">
        <f t="shared" si="19"/>
        <v>US</v>
      </c>
    </row>
    <row r="596" spans="1:20" ht="27.75" customHeight="1" x14ac:dyDescent="0.2">
      <c r="A596" s="35">
        <v>587</v>
      </c>
      <c r="B596" s="60">
        <v>490507</v>
      </c>
      <c r="C596" s="44" t="s">
        <v>10214</v>
      </c>
      <c r="D596" s="44" t="s">
        <v>1667</v>
      </c>
      <c r="E596" s="44" t="str">
        <f>IF(AND(LEN(NICAP[[#This Row],[State or      Country]])=2,NICAP[[#This Row],[State or      Country]]&lt;&gt;"UK"),"US","Other")</f>
        <v>US</v>
      </c>
      <c r="F596" s="74">
        <v>1</v>
      </c>
      <c r="G596" s="41"/>
      <c r="H596" s="41"/>
      <c r="I596" s="62" t="s">
        <v>4808</v>
      </c>
      <c r="J596" s="76" t="s">
        <v>1744</v>
      </c>
      <c r="K596" s="124" t="s">
        <v>10187</v>
      </c>
      <c r="L596" s="42" t="s">
        <v>10245</v>
      </c>
      <c r="M596" s="42" t="str">
        <f>IF(LEFT(NICAP[[#This Row],[Date]],1)=0,"Y","N")</f>
        <v>N</v>
      </c>
      <c r="N596" s="42"/>
      <c r="O596" s="42" t="str">
        <f>19&amp;LEFT(NICAP[[#This Row],[Date]],2)</f>
        <v>1949</v>
      </c>
      <c r="P596" s="42" t="str">
        <f>MID(NICAP[[#This Row],[Date]],3,2)</f>
        <v>05</v>
      </c>
      <c r="Q596" s="42" t="str">
        <f>RIGHT(NICAP[[#This Row],[Date]],2)</f>
        <v>07</v>
      </c>
      <c r="R596" s="26">
        <f>DATE(NICAP[[#This Row],[Year]],NICAP[[#This Row],[Month]],NICAP[[#This Row],[Day]])</f>
        <v>18025</v>
      </c>
      <c r="S596" s="35" t="str">
        <f t="shared" si="18"/>
        <v>TX</v>
      </c>
      <c r="T596" s="24" t="str">
        <f t="shared" si="19"/>
        <v>US</v>
      </c>
    </row>
    <row r="597" spans="1:20" ht="27" customHeight="1" x14ac:dyDescent="0.2">
      <c r="A597" s="35">
        <v>588</v>
      </c>
      <c r="B597" s="60">
        <v>490507</v>
      </c>
      <c r="C597" s="44" t="s">
        <v>10214</v>
      </c>
      <c r="D597" s="44" t="s">
        <v>1667</v>
      </c>
      <c r="E597" s="44" t="str">
        <f>IF(AND(LEN(NICAP[[#This Row],[State or      Country]])=2,NICAP[[#This Row],[State or      Country]]&lt;&gt;"UK"),"US","Other")</f>
        <v>US</v>
      </c>
      <c r="F597" s="74">
        <v>1</v>
      </c>
      <c r="G597" s="41"/>
      <c r="H597" s="41"/>
      <c r="I597" s="41"/>
      <c r="J597" s="76" t="s">
        <v>1744</v>
      </c>
      <c r="K597" s="124" t="s">
        <v>10187</v>
      </c>
      <c r="L597" s="42" t="s">
        <v>10244</v>
      </c>
      <c r="M597" s="42" t="str">
        <f>IF(LEFT(NICAP[[#This Row],[Date]],1)=0,"Y","N")</f>
        <v>N</v>
      </c>
      <c r="N597" s="42"/>
      <c r="O597" s="42" t="str">
        <f>19&amp;LEFT(NICAP[[#This Row],[Date]],2)</f>
        <v>1949</v>
      </c>
      <c r="P597" s="42" t="str">
        <f>MID(NICAP[[#This Row],[Date]],3,2)</f>
        <v>05</v>
      </c>
      <c r="Q597" s="42" t="str">
        <f>RIGHT(NICAP[[#This Row],[Date]],2)</f>
        <v>07</v>
      </c>
      <c r="R597" s="26">
        <f>DATE(NICAP[[#This Row],[Year]],NICAP[[#This Row],[Month]],NICAP[[#This Row],[Day]])</f>
        <v>18025</v>
      </c>
      <c r="S597" s="35" t="str">
        <f t="shared" si="18"/>
        <v>TX</v>
      </c>
      <c r="T597" s="24" t="str">
        <f t="shared" si="19"/>
        <v>US</v>
      </c>
    </row>
    <row r="598" spans="1:20" ht="27" customHeight="1" x14ac:dyDescent="0.2">
      <c r="A598" s="35">
        <v>589</v>
      </c>
      <c r="B598" s="60">
        <v>490508</v>
      </c>
      <c r="C598" s="44" t="s">
        <v>10214</v>
      </c>
      <c r="D598" s="44" t="s">
        <v>1667</v>
      </c>
      <c r="E598" s="44" t="str">
        <f>IF(AND(LEN(NICAP[[#This Row],[State or      Country]])=2,NICAP[[#This Row],[State or      Country]]&lt;&gt;"UK"),"US","Other")</f>
        <v>US</v>
      </c>
      <c r="F598" s="74">
        <v>1</v>
      </c>
      <c r="G598" s="41"/>
      <c r="H598" s="41"/>
      <c r="I598" s="62" t="s">
        <v>4808</v>
      </c>
      <c r="J598" s="76" t="s">
        <v>1744</v>
      </c>
      <c r="K598" s="124" t="s">
        <v>10187</v>
      </c>
      <c r="L598" s="42" t="s">
        <v>10243</v>
      </c>
      <c r="M598" s="42" t="str">
        <f>IF(LEFT(NICAP[[#This Row],[Date]],1)=0,"Y","N")</f>
        <v>N</v>
      </c>
      <c r="N598" s="42"/>
      <c r="O598" s="42" t="str">
        <f>19&amp;LEFT(NICAP[[#This Row],[Date]],2)</f>
        <v>1949</v>
      </c>
      <c r="P598" s="42" t="str">
        <f>MID(NICAP[[#This Row],[Date]],3,2)</f>
        <v>05</v>
      </c>
      <c r="Q598" s="42" t="str">
        <f>RIGHT(NICAP[[#This Row],[Date]],2)</f>
        <v>08</v>
      </c>
      <c r="R598" s="26">
        <f>DATE(NICAP[[#This Row],[Year]],NICAP[[#This Row],[Month]],NICAP[[#This Row],[Day]])</f>
        <v>18026</v>
      </c>
      <c r="S598" s="35" t="str">
        <f t="shared" si="18"/>
        <v>TX</v>
      </c>
      <c r="T598" s="24" t="str">
        <f t="shared" si="19"/>
        <v>US</v>
      </c>
    </row>
    <row r="599" spans="1:20" ht="27" customHeight="1" x14ac:dyDescent="0.2">
      <c r="A599" s="35">
        <v>590</v>
      </c>
      <c r="B599" s="60">
        <v>490508</v>
      </c>
      <c r="C599" s="44" t="s">
        <v>1853</v>
      </c>
      <c r="D599" s="44" t="s">
        <v>1852</v>
      </c>
      <c r="E599" s="44" t="str">
        <f>IF(AND(LEN(NICAP[[#This Row],[State or      Country]])=2,NICAP[[#This Row],[State or      Country]]&lt;&gt;"UK"),"US","Other")</f>
        <v>US</v>
      </c>
      <c r="F599" s="74">
        <v>1</v>
      </c>
      <c r="G599" s="41"/>
      <c r="H599" s="41"/>
      <c r="I599" s="41"/>
      <c r="J599" s="76" t="s">
        <v>1744</v>
      </c>
      <c r="K599" s="124" t="s">
        <v>10187</v>
      </c>
      <c r="L599" s="42" t="s">
        <v>10242</v>
      </c>
      <c r="M599" s="42" t="str">
        <f>IF(LEFT(NICAP[[#This Row],[Date]],1)=0,"Y","N")</f>
        <v>N</v>
      </c>
      <c r="N599" s="42"/>
      <c r="O599" s="42" t="str">
        <f>19&amp;LEFT(NICAP[[#This Row],[Date]],2)</f>
        <v>1949</v>
      </c>
      <c r="P599" s="42" t="str">
        <f>MID(NICAP[[#This Row],[Date]],3,2)</f>
        <v>05</v>
      </c>
      <c r="Q599" s="42" t="str">
        <f>RIGHT(NICAP[[#This Row],[Date]],2)</f>
        <v>08</v>
      </c>
      <c r="R599" s="26">
        <f>DATE(NICAP[[#This Row],[Year]],NICAP[[#This Row],[Month]],NICAP[[#This Row],[Day]])</f>
        <v>18026</v>
      </c>
      <c r="S599" s="35" t="str">
        <f t="shared" si="18"/>
        <v>AZ</v>
      </c>
      <c r="T599" s="24" t="str">
        <f t="shared" si="19"/>
        <v>US</v>
      </c>
    </row>
    <row r="600" spans="1:20" ht="27.75" customHeight="1" x14ac:dyDescent="0.2">
      <c r="A600" s="35">
        <v>591</v>
      </c>
      <c r="B600" s="60">
        <v>490509</v>
      </c>
      <c r="C600" s="44" t="s">
        <v>1853</v>
      </c>
      <c r="D600" s="44" t="s">
        <v>1852</v>
      </c>
      <c r="E600" s="44" t="str">
        <f>IF(AND(LEN(NICAP[[#This Row],[State or      Country]])=2,NICAP[[#This Row],[State or      Country]]&lt;&gt;"UK"),"US","Other")</f>
        <v>US</v>
      </c>
      <c r="F600" s="74">
        <v>1</v>
      </c>
      <c r="G600" s="41"/>
      <c r="H600" s="41"/>
      <c r="I600" s="77">
        <v>384</v>
      </c>
      <c r="J600" s="76" t="s">
        <v>1744</v>
      </c>
      <c r="K600" s="124" t="s">
        <v>10187</v>
      </c>
      <c r="L600" s="42" t="s">
        <v>10241</v>
      </c>
      <c r="M600" s="42" t="str">
        <f>IF(LEFT(NICAP[[#This Row],[Date]],1)=0,"Y","N")</f>
        <v>N</v>
      </c>
      <c r="N600" s="42"/>
      <c r="O600" s="42" t="str">
        <f>19&amp;LEFT(NICAP[[#This Row],[Date]],2)</f>
        <v>1949</v>
      </c>
      <c r="P600" s="42" t="str">
        <f>MID(NICAP[[#This Row],[Date]],3,2)</f>
        <v>05</v>
      </c>
      <c r="Q600" s="42" t="str">
        <f>RIGHT(NICAP[[#This Row],[Date]],2)</f>
        <v>09</v>
      </c>
      <c r="R600" s="26">
        <f>DATE(NICAP[[#This Row],[Year]],NICAP[[#This Row],[Month]],NICAP[[#This Row],[Day]])</f>
        <v>18027</v>
      </c>
      <c r="S600" s="35" t="str">
        <f t="shared" si="18"/>
        <v>AZ</v>
      </c>
      <c r="T600" s="24" t="str">
        <f t="shared" si="19"/>
        <v>US</v>
      </c>
    </row>
    <row r="601" spans="1:20" ht="12.75" customHeight="1" x14ac:dyDescent="0.2">
      <c r="A601" s="35">
        <v>592</v>
      </c>
      <c r="B601" s="55">
        <v>490512</v>
      </c>
      <c r="C601" s="39" t="s">
        <v>8756</v>
      </c>
      <c r="D601" s="39" t="s">
        <v>2122</v>
      </c>
      <c r="E601" s="39" t="str">
        <f>IF(AND(LEN(NICAP[[#This Row],[State or      Country]])=2,NICAP[[#This Row],[State or      Country]]&lt;&gt;"UK"),"US","Other")</f>
        <v>US</v>
      </c>
      <c r="F601" s="79">
        <v>1</v>
      </c>
      <c r="G601" s="37"/>
      <c r="H601" s="37"/>
      <c r="I601" s="47" t="s">
        <v>4808</v>
      </c>
      <c r="J601" s="37"/>
      <c r="K601" s="37"/>
      <c r="L601" s="36" t="s">
        <v>10240</v>
      </c>
      <c r="M601" s="36" t="str">
        <f>IF(LEFT(NICAP[[#This Row],[Date]],1)=0,"Y","N")</f>
        <v>N</v>
      </c>
      <c r="N601" s="36"/>
      <c r="O601" s="36" t="str">
        <f>19&amp;LEFT(NICAP[[#This Row],[Date]],2)</f>
        <v>1949</v>
      </c>
      <c r="P601" s="36" t="str">
        <f>MID(NICAP[[#This Row],[Date]],3,2)</f>
        <v>05</v>
      </c>
      <c r="Q601" s="36" t="str">
        <f>RIGHT(NICAP[[#This Row],[Date]],2)</f>
        <v>12</v>
      </c>
      <c r="R601" s="26">
        <f>DATE(NICAP[[#This Row],[Year]],NICAP[[#This Row],[Month]],NICAP[[#This Row],[Day]])</f>
        <v>18030</v>
      </c>
      <c r="S601" s="35" t="str">
        <f t="shared" si="18"/>
        <v>NM</v>
      </c>
      <c r="T601" s="24" t="str">
        <f t="shared" si="19"/>
        <v>US</v>
      </c>
    </row>
    <row r="602" spans="1:20" ht="27.75" customHeight="1" x14ac:dyDescent="0.2">
      <c r="A602" s="35">
        <v>593</v>
      </c>
      <c r="B602" s="60">
        <v>490512</v>
      </c>
      <c r="C602" s="44" t="s">
        <v>3651</v>
      </c>
      <c r="D602" s="44" t="s">
        <v>2122</v>
      </c>
      <c r="E602" s="44" t="str">
        <f>IF(AND(LEN(NICAP[[#This Row],[State or      Country]])=2,NICAP[[#This Row],[State or      Country]]&lt;&gt;"UK"),"US","Other")</f>
        <v>US</v>
      </c>
      <c r="F602" s="74">
        <v>1</v>
      </c>
      <c r="G602" s="41"/>
      <c r="H602" s="41"/>
      <c r="I602" s="41"/>
      <c r="J602" s="76" t="s">
        <v>1744</v>
      </c>
      <c r="K602" s="124" t="s">
        <v>10187</v>
      </c>
      <c r="L602" s="59" t="s">
        <v>10239</v>
      </c>
      <c r="M602" s="59" t="str">
        <f>IF(LEFT(NICAP[[#This Row],[Date]],1)=0,"Y","N")</f>
        <v>N</v>
      </c>
      <c r="N602" s="59"/>
      <c r="O602" s="59" t="str">
        <f>19&amp;LEFT(NICAP[[#This Row],[Date]],2)</f>
        <v>1949</v>
      </c>
      <c r="P602" s="59" t="str">
        <f>MID(NICAP[[#This Row],[Date]],3,2)</f>
        <v>05</v>
      </c>
      <c r="Q602" s="59" t="str">
        <f>RIGHT(NICAP[[#This Row],[Date]],2)</f>
        <v>12</v>
      </c>
      <c r="R602" s="26">
        <f>DATE(NICAP[[#This Row],[Year]],NICAP[[#This Row],[Month]],NICAP[[#This Row],[Day]])</f>
        <v>18030</v>
      </c>
      <c r="S602" s="35" t="str">
        <f t="shared" si="18"/>
        <v>NM</v>
      </c>
      <c r="T602" s="24" t="str">
        <f t="shared" si="19"/>
        <v>US</v>
      </c>
    </row>
    <row r="603" spans="1:20" ht="42" customHeight="1" x14ac:dyDescent="0.2">
      <c r="A603" s="35">
        <v>594</v>
      </c>
      <c r="B603" s="73">
        <v>490516</v>
      </c>
      <c r="C603" s="50" t="s">
        <v>10238</v>
      </c>
      <c r="D603" s="50" t="s">
        <v>1852</v>
      </c>
      <c r="E603" s="50" t="str">
        <f>IF(AND(LEN(NICAP[[#This Row],[State or      Country]])=2,NICAP[[#This Row],[State or      Country]]&lt;&gt;"UK"),"US","Other")</f>
        <v>US</v>
      </c>
      <c r="F603" s="75">
        <v>1</v>
      </c>
      <c r="G603" s="48"/>
      <c r="H603" s="48"/>
      <c r="I603" s="48"/>
      <c r="J603" s="48"/>
      <c r="K603" s="48"/>
      <c r="L603" s="42" t="s">
        <v>10237</v>
      </c>
      <c r="M603" s="42" t="str">
        <f>IF(LEFT(NICAP[[#This Row],[Date]],1)=0,"Y","N")</f>
        <v>N</v>
      </c>
      <c r="N603" s="42"/>
      <c r="O603" s="42" t="str">
        <f>19&amp;LEFT(NICAP[[#This Row],[Date]],2)</f>
        <v>1949</v>
      </c>
      <c r="P603" s="42" t="str">
        <f>MID(NICAP[[#This Row],[Date]],3,2)</f>
        <v>05</v>
      </c>
      <c r="Q603" s="42" t="str">
        <f>RIGHT(NICAP[[#This Row],[Date]],2)</f>
        <v>16</v>
      </c>
      <c r="R603" s="26">
        <f>DATE(NICAP[[#This Row],[Year]],NICAP[[#This Row],[Month]],NICAP[[#This Row],[Day]])</f>
        <v>18034</v>
      </c>
      <c r="S603" s="35" t="str">
        <f t="shared" si="18"/>
        <v>AZ</v>
      </c>
      <c r="T603" s="24" t="str">
        <f t="shared" si="19"/>
        <v>US</v>
      </c>
    </row>
    <row r="604" spans="1:20" ht="27" customHeight="1" x14ac:dyDescent="0.2">
      <c r="A604" s="35">
        <v>595</v>
      </c>
      <c r="B604" s="60">
        <v>490516</v>
      </c>
      <c r="C604" s="44" t="s">
        <v>1853</v>
      </c>
      <c r="D604" s="44" t="s">
        <v>1852</v>
      </c>
      <c r="E604" s="44" t="str">
        <f>IF(AND(LEN(NICAP[[#This Row],[State or      Country]])=2,NICAP[[#This Row],[State or      Country]]&lt;&gt;"UK"),"US","Other")</f>
        <v>US</v>
      </c>
      <c r="F604" s="74">
        <v>1</v>
      </c>
      <c r="G604" s="41"/>
      <c r="H604" s="41"/>
      <c r="I604" s="41"/>
      <c r="J604" s="76" t="s">
        <v>1744</v>
      </c>
      <c r="K604" s="124" t="s">
        <v>10187</v>
      </c>
      <c r="L604" s="59" t="s">
        <v>10236</v>
      </c>
      <c r="M604" s="59" t="str">
        <f>IF(LEFT(NICAP[[#This Row],[Date]],1)=0,"Y","N")</f>
        <v>N</v>
      </c>
      <c r="N604" s="59"/>
      <c r="O604" s="59" t="str">
        <f>19&amp;LEFT(NICAP[[#This Row],[Date]],2)</f>
        <v>1949</v>
      </c>
      <c r="P604" s="59" t="str">
        <f>MID(NICAP[[#This Row],[Date]],3,2)</f>
        <v>05</v>
      </c>
      <c r="Q604" s="59" t="str">
        <f>RIGHT(NICAP[[#This Row],[Date]],2)</f>
        <v>16</v>
      </c>
      <c r="R604" s="26">
        <f>DATE(NICAP[[#This Row],[Year]],NICAP[[#This Row],[Month]],NICAP[[#This Row],[Day]])</f>
        <v>18034</v>
      </c>
      <c r="S604" s="35" t="str">
        <f t="shared" si="18"/>
        <v>AZ</v>
      </c>
      <c r="T604" s="24" t="str">
        <f t="shared" si="19"/>
        <v>US</v>
      </c>
    </row>
    <row r="605" spans="1:20" ht="12.75" customHeight="1" x14ac:dyDescent="0.2">
      <c r="A605" s="35">
        <v>596</v>
      </c>
      <c r="B605" s="53">
        <v>490519</v>
      </c>
      <c r="C605" s="39" t="s">
        <v>10235</v>
      </c>
      <c r="D605" s="39" t="s">
        <v>1667</v>
      </c>
      <c r="E605" s="39" t="str">
        <f>IF(AND(LEN(NICAP[[#This Row],[State or      Country]])=2,NICAP[[#This Row],[State or      Country]]&lt;&gt;"UK"),"US","Other")</f>
        <v>US</v>
      </c>
      <c r="F605" s="79">
        <v>1</v>
      </c>
      <c r="G605" s="37"/>
      <c r="H605" s="37"/>
      <c r="I605" s="37"/>
      <c r="J605" s="54" t="s">
        <v>1744</v>
      </c>
      <c r="K605" s="37"/>
      <c r="L605" s="36" t="s">
        <v>10234</v>
      </c>
      <c r="M605" s="36" t="str">
        <f>IF(LEFT(NICAP[[#This Row],[Date]],1)=0,"Y","N")</f>
        <v>N</v>
      </c>
      <c r="N605" s="36"/>
      <c r="O605" s="36" t="str">
        <f>19&amp;LEFT(NICAP[[#This Row],[Date]],2)</f>
        <v>1949</v>
      </c>
      <c r="P605" s="36" t="str">
        <f>MID(NICAP[[#This Row],[Date]],3,2)</f>
        <v>05</v>
      </c>
      <c r="Q605" s="36" t="str">
        <f>RIGHT(NICAP[[#This Row],[Date]],2)</f>
        <v>19</v>
      </c>
      <c r="R605" s="26">
        <f>DATE(NICAP[[#This Row],[Year]],NICAP[[#This Row],[Month]],NICAP[[#This Row],[Day]])</f>
        <v>18037</v>
      </c>
      <c r="S605" s="35" t="str">
        <f t="shared" si="18"/>
        <v>TX</v>
      </c>
      <c r="T605" s="24" t="str">
        <f t="shared" si="19"/>
        <v>US</v>
      </c>
    </row>
    <row r="606" spans="1:20" ht="12.75" customHeight="1" x14ac:dyDescent="0.2">
      <c r="A606" s="35">
        <v>597</v>
      </c>
      <c r="B606" s="53">
        <v>490521</v>
      </c>
      <c r="C606" s="39" t="s">
        <v>10233</v>
      </c>
      <c r="D606" s="39" t="s">
        <v>1707</v>
      </c>
      <c r="E606" s="39" t="str">
        <f>IF(AND(LEN(NICAP[[#This Row],[State or      Country]])=2,NICAP[[#This Row],[State or      Country]]&lt;&gt;"UK"),"US","Other")</f>
        <v>US</v>
      </c>
      <c r="F606" s="79">
        <v>9</v>
      </c>
      <c r="G606" s="47" t="s">
        <v>1666</v>
      </c>
      <c r="H606" s="46">
        <v>5</v>
      </c>
      <c r="I606" s="47" t="s">
        <v>4808</v>
      </c>
      <c r="J606" s="54" t="s">
        <v>1744</v>
      </c>
      <c r="K606" s="37"/>
      <c r="L606" s="36" t="s">
        <v>10232</v>
      </c>
      <c r="M606" s="36" t="str">
        <f>IF(LEFT(NICAP[[#This Row],[Date]],1)=0,"Y","N")</f>
        <v>N</v>
      </c>
      <c r="N606" s="36"/>
      <c r="O606" s="36" t="str">
        <f>19&amp;LEFT(NICAP[[#This Row],[Date]],2)</f>
        <v>1949</v>
      </c>
      <c r="P606" s="36" t="str">
        <f>MID(NICAP[[#This Row],[Date]],3,2)</f>
        <v>05</v>
      </c>
      <c r="Q606" s="36" t="str">
        <f>RIGHT(NICAP[[#This Row],[Date]],2)</f>
        <v>21</v>
      </c>
      <c r="R606" s="26">
        <f>DATE(NICAP[[#This Row],[Year]],NICAP[[#This Row],[Month]],NICAP[[#This Row],[Day]])</f>
        <v>18039</v>
      </c>
      <c r="S606" s="35" t="str">
        <f t="shared" si="18"/>
        <v>WA</v>
      </c>
      <c r="T606" s="24" t="str">
        <f t="shared" si="19"/>
        <v>US</v>
      </c>
    </row>
    <row r="607" spans="1:20" ht="12.75" customHeight="1" x14ac:dyDescent="0.2">
      <c r="A607" s="35">
        <v>598</v>
      </c>
      <c r="B607" s="53">
        <v>490524</v>
      </c>
      <c r="C607" s="39" t="s">
        <v>2207</v>
      </c>
      <c r="D607" s="39" t="s">
        <v>1826</v>
      </c>
      <c r="E607" s="39" t="str">
        <f>IF(AND(LEN(NICAP[[#This Row],[State or      Country]])=2,NICAP[[#This Row],[State or      Country]]&lt;&gt;"UK"),"US","Other")</f>
        <v>US</v>
      </c>
      <c r="F607" s="79">
        <v>1</v>
      </c>
      <c r="G607" s="37"/>
      <c r="H607" s="37"/>
      <c r="I607" s="37"/>
      <c r="J607" s="37"/>
      <c r="K607" s="37"/>
      <c r="L607" s="36" t="s">
        <v>10231</v>
      </c>
      <c r="M607" s="36" t="str">
        <f>IF(LEFT(NICAP[[#This Row],[Date]],1)=0,"Y","N")</f>
        <v>N</v>
      </c>
      <c r="N607" s="36"/>
      <c r="O607" s="36" t="str">
        <f>19&amp;LEFT(NICAP[[#This Row],[Date]],2)</f>
        <v>1949</v>
      </c>
      <c r="P607" s="36" t="str">
        <f>MID(NICAP[[#This Row],[Date]],3,2)</f>
        <v>05</v>
      </c>
      <c r="Q607" s="36" t="str">
        <f>RIGHT(NICAP[[#This Row],[Date]],2)</f>
        <v>24</v>
      </c>
      <c r="R607" s="26">
        <f>DATE(NICAP[[#This Row],[Year]],NICAP[[#This Row],[Month]],NICAP[[#This Row],[Day]])</f>
        <v>18042</v>
      </c>
      <c r="S607" s="35" t="str">
        <f t="shared" si="18"/>
        <v>OR</v>
      </c>
      <c r="T607" s="24" t="str">
        <f t="shared" si="19"/>
        <v>US</v>
      </c>
    </row>
    <row r="608" spans="1:20" ht="27.75" customHeight="1" x14ac:dyDescent="0.2">
      <c r="A608" s="35">
        <v>599</v>
      </c>
      <c r="B608" s="63">
        <v>490524</v>
      </c>
      <c r="C608" s="44" t="s">
        <v>10230</v>
      </c>
      <c r="D608" s="44" t="s">
        <v>1826</v>
      </c>
      <c r="E608" s="44" t="str">
        <f>IF(AND(LEN(NICAP[[#This Row],[State or      Country]])=2,NICAP[[#This Row],[State or      Country]]&lt;&gt;"UK"),"US","Other")</f>
        <v>US</v>
      </c>
      <c r="F608" s="74">
        <v>1</v>
      </c>
      <c r="G608" s="62" t="s">
        <v>6678</v>
      </c>
      <c r="H608" s="127">
        <v>5</v>
      </c>
      <c r="I608" s="62" t="s">
        <v>4808</v>
      </c>
      <c r="J608" s="41"/>
      <c r="K608" s="41"/>
      <c r="L608" s="42" t="s">
        <v>10229</v>
      </c>
      <c r="M608" s="42" t="str">
        <f>IF(LEFT(NICAP[[#This Row],[Date]],1)=0,"Y","N")</f>
        <v>N</v>
      </c>
      <c r="N608" s="42"/>
      <c r="O608" s="42" t="str">
        <f>19&amp;LEFT(NICAP[[#This Row],[Date]],2)</f>
        <v>1949</v>
      </c>
      <c r="P608" s="42" t="str">
        <f>MID(NICAP[[#This Row],[Date]],3,2)</f>
        <v>05</v>
      </c>
      <c r="Q608" s="42" t="str">
        <f>RIGHT(NICAP[[#This Row],[Date]],2)</f>
        <v>24</v>
      </c>
      <c r="R608" s="26">
        <f>DATE(NICAP[[#This Row],[Year]],NICAP[[#This Row],[Month]],NICAP[[#This Row],[Day]])</f>
        <v>18042</v>
      </c>
      <c r="S608" s="35" t="str">
        <f t="shared" si="18"/>
        <v>OR</v>
      </c>
      <c r="T608" s="24" t="str">
        <f t="shared" si="19"/>
        <v>US</v>
      </c>
    </row>
    <row r="609" spans="1:20" ht="14.25" customHeight="1" x14ac:dyDescent="0.2">
      <c r="A609" s="35">
        <v>600</v>
      </c>
      <c r="B609" s="56">
        <v>490527</v>
      </c>
      <c r="C609" s="39" t="s">
        <v>10228</v>
      </c>
      <c r="D609" s="39" t="s">
        <v>1826</v>
      </c>
      <c r="E609" s="39" t="str">
        <f>IF(AND(LEN(NICAP[[#This Row],[State or      Country]])=2,NICAP[[#This Row],[State or      Country]]&lt;&gt;"UK"),"US","Other")</f>
        <v>US</v>
      </c>
      <c r="F609" s="79">
        <v>11</v>
      </c>
      <c r="G609" s="47" t="s">
        <v>1757</v>
      </c>
      <c r="H609" s="46">
        <v>5</v>
      </c>
      <c r="I609" s="65">
        <v>404</v>
      </c>
      <c r="J609" s="37"/>
      <c r="K609" s="37"/>
      <c r="L609" s="104" t="s">
        <v>10227</v>
      </c>
      <c r="M609" s="104" t="str">
        <f>IF(LEFT(NICAP[[#This Row],[Date]],1)=0,"Y","N")</f>
        <v>N</v>
      </c>
      <c r="N609" s="104"/>
      <c r="O609" s="104" t="str">
        <f>19&amp;LEFT(NICAP[[#This Row],[Date]],2)</f>
        <v>1949</v>
      </c>
      <c r="P609" s="104" t="str">
        <f>MID(NICAP[[#This Row],[Date]],3,2)</f>
        <v>05</v>
      </c>
      <c r="Q609" s="104" t="str">
        <f>RIGHT(NICAP[[#This Row],[Date]],2)</f>
        <v>27</v>
      </c>
      <c r="R609" s="26">
        <f>DATE(NICAP[[#This Row],[Year]],NICAP[[#This Row],[Month]],NICAP[[#This Row],[Day]])</f>
        <v>18045</v>
      </c>
      <c r="S609" s="35" t="str">
        <f t="shared" si="18"/>
        <v>OR</v>
      </c>
      <c r="T609" s="24" t="str">
        <f t="shared" si="19"/>
        <v>US</v>
      </c>
    </row>
    <row r="610" spans="1:20" ht="14.25" customHeight="1" x14ac:dyDescent="0.2">
      <c r="A610" s="35">
        <v>601</v>
      </c>
      <c r="B610" s="56">
        <v>490531</v>
      </c>
      <c r="C610" s="39" t="s">
        <v>10226</v>
      </c>
      <c r="D610" s="39" t="s">
        <v>1956</v>
      </c>
      <c r="E610" s="39" t="str">
        <f>IF(AND(LEN(NICAP[[#This Row],[State or      Country]])=2,NICAP[[#This Row],[State or      Country]]&lt;&gt;"UK"),"US","Other")</f>
        <v>Other</v>
      </c>
      <c r="F610" s="79">
        <v>11</v>
      </c>
      <c r="G610" s="47" t="s">
        <v>1757</v>
      </c>
      <c r="H610" s="46">
        <v>5</v>
      </c>
      <c r="I610" s="47" t="s">
        <v>4808</v>
      </c>
      <c r="J610" s="41"/>
      <c r="K610" s="41"/>
      <c r="L610" s="36" t="s">
        <v>10225</v>
      </c>
      <c r="M610" s="36" t="str">
        <f>IF(LEFT(NICAP[[#This Row],[Date]],1)=0,"Y","N")</f>
        <v>N</v>
      </c>
      <c r="N610" s="36"/>
      <c r="O610" s="36" t="str">
        <f>19&amp;LEFT(NICAP[[#This Row],[Date]],2)</f>
        <v>1949</v>
      </c>
      <c r="P610" s="36" t="str">
        <f>MID(NICAP[[#This Row],[Date]],3,2)</f>
        <v>05</v>
      </c>
      <c r="Q610" s="36" t="str">
        <f>RIGHT(NICAP[[#This Row],[Date]],2)</f>
        <v>31</v>
      </c>
      <c r="R610" s="26">
        <f>DATE(NICAP[[#This Row],[Year]],NICAP[[#This Row],[Month]],NICAP[[#This Row],[Day]])</f>
        <v>18049</v>
      </c>
      <c r="S610" s="35" t="str">
        <f t="shared" si="18"/>
        <v/>
      </c>
      <c r="T610" s="24" t="str">
        <f t="shared" si="19"/>
        <v>Japan</v>
      </c>
    </row>
    <row r="611" spans="1:20" ht="12.75" customHeight="1" x14ac:dyDescent="0.2">
      <c r="A611" s="35">
        <v>602</v>
      </c>
      <c r="B611" s="55">
        <v>490601</v>
      </c>
      <c r="C611" s="39" t="s">
        <v>10224</v>
      </c>
      <c r="D611" s="39" t="s">
        <v>1758</v>
      </c>
      <c r="E611" s="39" t="str">
        <f>IF(AND(LEN(NICAP[[#This Row],[State or      Country]])=2,NICAP[[#This Row],[State or      Country]]&lt;&gt;"UK"),"US","Other")</f>
        <v>US</v>
      </c>
      <c r="F611" s="79">
        <v>1</v>
      </c>
      <c r="G611" s="37"/>
      <c r="H611" s="37"/>
      <c r="I611" s="47" t="s">
        <v>4808</v>
      </c>
      <c r="J611" s="37"/>
      <c r="K611" s="37"/>
      <c r="L611" s="36" t="s">
        <v>10223</v>
      </c>
      <c r="M611" s="36" t="str">
        <f>IF(LEFT(NICAP[[#This Row],[Date]],1)=0,"Y","N")</f>
        <v>N</v>
      </c>
      <c r="N611" s="36"/>
      <c r="O611" s="36" t="str">
        <f>19&amp;LEFT(NICAP[[#This Row],[Date]],2)</f>
        <v>1949</v>
      </c>
      <c r="P611" s="36" t="str">
        <f>MID(NICAP[[#This Row],[Date]],3,2)</f>
        <v>06</v>
      </c>
      <c r="Q611" s="36" t="str">
        <f>RIGHT(NICAP[[#This Row],[Date]],2)</f>
        <v>01</v>
      </c>
      <c r="R611" s="26">
        <f>DATE(NICAP[[#This Row],[Year]],NICAP[[#This Row],[Month]],NICAP[[#This Row],[Day]])</f>
        <v>18050</v>
      </c>
      <c r="S611" s="35" t="str">
        <f t="shared" si="18"/>
        <v>NY</v>
      </c>
      <c r="T611" s="24" t="str">
        <f t="shared" si="19"/>
        <v>US</v>
      </c>
    </row>
    <row r="612" spans="1:20" ht="12.75" customHeight="1" x14ac:dyDescent="0.2">
      <c r="A612" s="35">
        <v>603</v>
      </c>
      <c r="B612" s="55">
        <v>490602</v>
      </c>
      <c r="C612" s="39" t="s">
        <v>5771</v>
      </c>
      <c r="D612" s="39" t="s">
        <v>2122</v>
      </c>
      <c r="E612" s="39" t="str">
        <f>IF(AND(LEN(NICAP[[#This Row],[State or      Country]])=2,NICAP[[#This Row],[State or      Country]]&lt;&gt;"UK"),"US","Other")</f>
        <v>US</v>
      </c>
      <c r="F612" s="79">
        <v>1</v>
      </c>
      <c r="G612" s="37"/>
      <c r="H612" s="37"/>
      <c r="I612" s="37"/>
      <c r="J612" s="54" t="s">
        <v>1744</v>
      </c>
      <c r="K612" s="126" t="s">
        <v>10187</v>
      </c>
      <c r="L612" s="36" t="s">
        <v>10222</v>
      </c>
      <c r="M612" s="36" t="str">
        <f>IF(LEFT(NICAP[[#This Row],[Date]],1)=0,"Y","N")</f>
        <v>N</v>
      </c>
      <c r="N612" s="36"/>
      <c r="O612" s="36" t="str">
        <f>19&amp;LEFT(NICAP[[#This Row],[Date]],2)</f>
        <v>1949</v>
      </c>
      <c r="P612" s="36" t="str">
        <f>MID(NICAP[[#This Row],[Date]],3,2)</f>
        <v>06</v>
      </c>
      <c r="Q612" s="36" t="str">
        <f>RIGHT(NICAP[[#This Row],[Date]],2)</f>
        <v>02</v>
      </c>
      <c r="R612" s="26">
        <f>DATE(NICAP[[#This Row],[Year]],NICAP[[#This Row],[Month]],NICAP[[#This Row],[Day]])</f>
        <v>18051</v>
      </c>
      <c r="S612" s="35" t="str">
        <f t="shared" si="18"/>
        <v>NM</v>
      </c>
      <c r="T612" s="24" t="str">
        <f t="shared" si="19"/>
        <v>US</v>
      </c>
    </row>
    <row r="613" spans="1:20" ht="71.25" customHeight="1" x14ac:dyDescent="0.2">
      <c r="A613" s="35">
        <v>604</v>
      </c>
      <c r="B613" s="57">
        <v>490606</v>
      </c>
      <c r="C613" s="50" t="s">
        <v>10214</v>
      </c>
      <c r="D613" s="50" t="s">
        <v>1667</v>
      </c>
      <c r="E613" s="50" t="str">
        <f>IF(AND(LEN(NICAP[[#This Row],[State or      Country]])=2,NICAP[[#This Row],[State or      Country]]&lt;&gt;"UK"),"US","Other")</f>
        <v>US</v>
      </c>
      <c r="F613" s="75">
        <v>1</v>
      </c>
      <c r="G613" s="48"/>
      <c r="H613" s="48"/>
      <c r="I613" s="90" t="s">
        <v>4808</v>
      </c>
      <c r="J613" s="48"/>
      <c r="K613" s="48"/>
      <c r="L613" s="36" t="s">
        <v>10221</v>
      </c>
      <c r="M613" s="36" t="str">
        <f>IF(LEFT(NICAP[[#This Row],[Date]],1)=0,"Y","N")</f>
        <v>N</v>
      </c>
      <c r="N613" s="36"/>
      <c r="O613" s="36" t="str">
        <f>19&amp;LEFT(NICAP[[#This Row],[Date]],2)</f>
        <v>1949</v>
      </c>
      <c r="P613" s="36" t="str">
        <f>MID(NICAP[[#This Row],[Date]],3,2)</f>
        <v>06</v>
      </c>
      <c r="Q613" s="36" t="str">
        <f>RIGHT(NICAP[[#This Row],[Date]],2)</f>
        <v>06</v>
      </c>
      <c r="R613" s="26">
        <f>DATE(NICAP[[#This Row],[Year]],NICAP[[#This Row],[Month]],NICAP[[#This Row],[Day]])</f>
        <v>18055</v>
      </c>
      <c r="S613" s="35" t="str">
        <f t="shared" si="18"/>
        <v>TX</v>
      </c>
      <c r="T613" s="24" t="str">
        <f t="shared" si="19"/>
        <v>US</v>
      </c>
    </row>
    <row r="614" spans="1:20" ht="14.25" customHeight="1" x14ac:dyDescent="0.2">
      <c r="A614" s="35">
        <v>605</v>
      </c>
      <c r="B614" s="107">
        <v>490610</v>
      </c>
      <c r="C614" s="39" t="s">
        <v>10220</v>
      </c>
      <c r="D614" s="39" t="s">
        <v>1697</v>
      </c>
      <c r="E614" s="39" t="str">
        <f>IF(AND(LEN(NICAP[[#This Row],[State or      Country]])=2,NICAP[[#This Row],[State or      Country]]&lt;&gt;"UK"),"US","Other")</f>
        <v>US</v>
      </c>
      <c r="F614" s="38">
        <v>11</v>
      </c>
      <c r="G614" s="47" t="s">
        <v>1757</v>
      </c>
      <c r="H614" s="46">
        <v>5</v>
      </c>
      <c r="I614" s="47" t="s">
        <v>4808</v>
      </c>
      <c r="J614" s="37"/>
      <c r="K614" s="37"/>
      <c r="L614" s="104" t="s">
        <v>10219</v>
      </c>
      <c r="M614" s="104" t="str">
        <f>IF(LEFT(NICAP[[#This Row],[Date]],1)=0,"Y","N")</f>
        <v>N</v>
      </c>
      <c r="N614" s="104"/>
      <c r="O614" s="104" t="str">
        <f>19&amp;LEFT(NICAP[[#This Row],[Date]],2)</f>
        <v>1949</v>
      </c>
      <c r="P614" s="104" t="str">
        <f>MID(NICAP[[#This Row],[Date]],3,2)</f>
        <v>06</v>
      </c>
      <c r="Q614" s="104" t="str">
        <f>RIGHT(NICAP[[#This Row],[Date]],2)</f>
        <v>10</v>
      </c>
      <c r="R614" s="26">
        <f>DATE(NICAP[[#This Row],[Year]],NICAP[[#This Row],[Month]],NICAP[[#This Row],[Day]])</f>
        <v>18059</v>
      </c>
      <c r="S614" s="35" t="str">
        <f t="shared" si="18"/>
        <v>MA</v>
      </c>
      <c r="T614" s="24" t="str">
        <f t="shared" si="19"/>
        <v>US</v>
      </c>
    </row>
    <row r="615" spans="1:20" ht="27.75" customHeight="1" x14ac:dyDescent="0.2">
      <c r="A615" s="35">
        <v>606</v>
      </c>
      <c r="B615" s="108">
        <v>490610</v>
      </c>
      <c r="C615" s="44" t="s">
        <v>5920</v>
      </c>
      <c r="D615" s="44" t="s">
        <v>2122</v>
      </c>
      <c r="E615" s="44" t="str">
        <f>IF(AND(LEN(NICAP[[#This Row],[State or      Country]])=2,NICAP[[#This Row],[State or      Country]]&lt;&gt;"UK"),"US","Other")</f>
        <v>US</v>
      </c>
      <c r="F615" s="43">
        <v>11</v>
      </c>
      <c r="G615" s="41"/>
      <c r="H615" s="41"/>
      <c r="I615" s="41"/>
      <c r="J615" s="41"/>
      <c r="K615" s="41"/>
      <c r="L615" s="42" t="s">
        <v>10218</v>
      </c>
      <c r="M615" s="42" t="str">
        <f>IF(LEFT(NICAP[[#This Row],[Date]],1)=0,"Y","N")</f>
        <v>N</v>
      </c>
      <c r="N615" s="42"/>
      <c r="O615" s="42" t="str">
        <f>19&amp;LEFT(NICAP[[#This Row],[Date]],2)</f>
        <v>1949</v>
      </c>
      <c r="P615" s="42" t="str">
        <f>MID(NICAP[[#This Row],[Date]],3,2)</f>
        <v>06</v>
      </c>
      <c r="Q615" s="42" t="str">
        <f>RIGHT(NICAP[[#This Row],[Date]],2)</f>
        <v>10</v>
      </c>
      <c r="R615" s="26">
        <f>DATE(NICAP[[#This Row],[Year]],NICAP[[#This Row],[Month]],NICAP[[#This Row],[Day]])</f>
        <v>18059</v>
      </c>
      <c r="S615" s="35" t="str">
        <f t="shared" si="18"/>
        <v>NM</v>
      </c>
      <c r="T615" s="24" t="str">
        <f t="shared" si="19"/>
        <v>US</v>
      </c>
    </row>
    <row r="616" spans="1:20" ht="27" customHeight="1" x14ac:dyDescent="0.2">
      <c r="A616" s="35">
        <v>607</v>
      </c>
      <c r="B616" s="108">
        <v>490611</v>
      </c>
      <c r="C616" s="44" t="s">
        <v>5771</v>
      </c>
      <c r="D616" s="44" t="s">
        <v>2122</v>
      </c>
      <c r="E616" s="44" t="str">
        <f>IF(AND(LEN(NICAP[[#This Row],[State or      Country]])=2,NICAP[[#This Row],[State or      Country]]&lt;&gt;"UK"),"US","Other")</f>
        <v>US</v>
      </c>
      <c r="F616" s="43">
        <v>1</v>
      </c>
      <c r="G616" s="41"/>
      <c r="H616" s="41"/>
      <c r="I616" s="41"/>
      <c r="J616" s="76" t="s">
        <v>1744</v>
      </c>
      <c r="K616" s="124" t="s">
        <v>10187</v>
      </c>
      <c r="L616" s="42" t="s">
        <v>10217</v>
      </c>
      <c r="M616" s="42" t="str">
        <f>IF(LEFT(NICAP[[#This Row],[Date]],1)=0,"Y","N")</f>
        <v>N</v>
      </c>
      <c r="N616" s="42"/>
      <c r="O616" s="42" t="str">
        <f>19&amp;LEFT(NICAP[[#This Row],[Date]],2)</f>
        <v>1949</v>
      </c>
      <c r="P616" s="42" t="str">
        <f>MID(NICAP[[#This Row],[Date]],3,2)</f>
        <v>06</v>
      </c>
      <c r="Q616" s="42" t="str">
        <f>RIGHT(NICAP[[#This Row],[Date]],2)</f>
        <v>11</v>
      </c>
      <c r="R616" s="26">
        <f>DATE(NICAP[[#This Row],[Year]],NICAP[[#This Row],[Month]],NICAP[[#This Row],[Day]])</f>
        <v>18060</v>
      </c>
      <c r="S616" s="35" t="str">
        <f t="shared" si="18"/>
        <v>NM</v>
      </c>
      <c r="T616" s="24" t="str">
        <f t="shared" si="19"/>
        <v>US</v>
      </c>
    </row>
    <row r="617" spans="1:20" ht="12.75" customHeight="1" x14ac:dyDescent="0.2">
      <c r="A617" s="35">
        <v>608</v>
      </c>
      <c r="B617" s="97">
        <v>490614</v>
      </c>
      <c r="C617" s="39" t="s">
        <v>5920</v>
      </c>
      <c r="D617" s="39" t="s">
        <v>2122</v>
      </c>
      <c r="E617" s="39" t="str">
        <f>IF(AND(LEN(NICAP[[#This Row],[State or      Country]])=2,NICAP[[#This Row],[State or      Country]]&lt;&gt;"UK"),"US","Other")</f>
        <v>US</v>
      </c>
      <c r="F617" s="38">
        <v>1</v>
      </c>
      <c r="G617" s="37"/>
      <c r="H617" s="37"/>
      <c r="I617" s="47" t="s">
        <v>4808</v>
      </c>
      <c r="J617" s="54" t="s">
        <v>1744</v>
      </c>
      <c r="K617" s="37"/>
      <c r="L617" s="36" t="s">
        <v>10216</v>
      </c>
      <c r="M617" s="36" t="str">
        <f>IF(LEFT(NICAP[[#This Row],[Date]],1)=0,"Y","N")</f>
        <v>N</v>
      </c>
      <c r="N617" s="36"/>
      <c r="O617" s="36" t="str">
        <f>19&amp;LEFT(NICAP[[#This Row],[Date]],2)</f>
        <v>1949</v>
      </c>
      <c r="P617" s="36" t="str">
        <f>MID(NICAP[[#This Row],[Date]],3,2)</f>
        <v>06</v>
      </c>
      <c r="Q617" s="36" t="str">
        <f>RIGHT(NICAP[[#This Row],[Date]],2)</f>
        <v>14</v>
      </c>
      <c r="R617" s="26">
        <f>DATE(NICAP[[#This Row],[Year]],NICAP[[#This Row],[Month]],NICAP[[#This Row],[Day]])</f>
        <v>18063</v>
      </c>
      <c r="S617" s="35" t="str">
        <f t="shared" si="18"/>
        <v>NM</v>
      </c>
      <c r="T617" s="24" t="str">
        <f t="shared" si="19"/>
        <v>US</v>
      </c>
    </row>
    <row r="618" spans="1:20" ht="12.75" customHeight="1" x14ac:dyDescent="0.2">
      <c r="A618" s="35">
        <v>609</v>
      </c>
      <c r="B618" s="97">
        <v>490614</v>
      </c>
      <c r="C618" s="39" t="s">
        <v>5920</v>
      </c>
      <c r="D618" s="39" t="s">
        <v>2122</v>
      </c>
      <c r="E618" s="39" t="str">
        <f>IF(AND(LEN(NICAP[[#This Row],[State or      Country]])=2,NICAP[[#This Row],[State or      Country]]&lt;&gt;"UK"),"US","Other")</f>
        <v>US</v>
      </c>
      <c r="F618" s="38">
        <v>8</v>
      </c>
      <c r="G618" s="37"/>
      <c r="H618" s="37"/>
      <c r="I618" s="47" t="s">
        <v>4808</v>
      </c>
      <c r="J618" s="54" t="s">
        <v>1744</v>
      </c>
      <c r="K618" s="37"/>
      <c r="L618" s="36" t="s">
        <v>10215</v>
      </c>
      <c r="M618" s="36" t="str">
        <f>IF(LEFT(NICAP[[#This Row],[Date]],1)=0,"Y","N")</f>
        <v>N</v>
      </c>
      <c r="N618" s="36"/>
      <c r="O618" s="36" t="str">
        <f>19&amp;LEFT(NICAP[[#This Row],[Date]],2)</f>
        <v>1949</v>
      </c>
      <c r="P618" s="36" t="str">
        <f>MID(NICAP[[#This Row],[Date]],3,2)</f>
        <v>06</v>
      </c>
      <c r="Q618" s="36" t="str">
        <f>RIGHT(NICAP[[#This Row],[Date]],2)</f>
        <v>14</v>
      </c>
      <c r="R618" s="26">
        <f>DATE(NICAP[[#This Row],[Year]],NICAP[[#This Row],[Month]],NICAP[[#This Row],[Day]])</f>
        <v>18063</v>
      </c>
      <c r="S618" s="35" t="str">
        <f t="shared" si="18"/>
        <v>NM</v>
      </c>
      <c r="T618" s="24" t="str">
        <f t="shared" si="19"/>
        <v>US</v>
      </c>
    </row>
    <row r="619" spans="1:20" ht="12.75" customHeight="1" x14ac:dyDescent="0.2">
      <c r="A619" s="35">
        <v>610</v>
      </c>
      <c r="B619" s="98">
        <v>490614</v>
      </c>
      <c r="C619" s="39" t="s">
        <v>10214</v>
      </c>
      <c r="D619" s="39" t="s">
        <v>1667</v>
      </c>
      <c r="E619" s="39" t="str">
        <f>IF(AND(LEN(NICAP[[#This Row],[State or      Country]])=2,NICAP[[#This Row],[State or      Country]]&lt;&gt;"UK"),"US","Other")</f>
        <v>US</v>
      </c>
      <c r="F619" s="38">
        <v>1</v>
      </c>
      <c r="G619" s="41"/>
      <c r="H619" s="41"/>
      <c r="I619" s="47" t="s">
        <v>4808</v>
      </c>
      <c r="J619" s="41"/>
      <c r="K619" s="41"/>
      <c r="L619" s="36" t="s">
        <v>10213</v>
      </c>
      <c r="M619" s="36" t="str">
        <f>IF(LEFT(NICAP[[#This Row],[Date]],1)=0,"Y","N")</f>
        <v>N</v>
      </c>
      <c r="N619" s="36"/>
      <c r="O619" s="36" t="str">
        <f>19&amp;LEFT(NICAP[[#This Row],[Date]],2)</f>
        <v>1949</v>
      </c>
      <c r="P619" s="36" t="str">
        <f>MID(NICAP[[#This Row],[Date]],3,2)</f>
        <v>06</v>
      </c>
      <c r="Q619" s="36" t="str">
        <f>RIGHT(NICAP[[#This Row],[Date]],2)</f>
        <v>14</v>
      </c>
      <c r="R619" s="26">
        <f>DATE(NICAP[[#This Row],[Year]],NICAP[[#This Row],[Month]],NICAP[[#This Row],[Day]])</f>
        <v>18063</v>
      </c>
      <c r="S619" s="35" t="str">
        <f t="shared" si="18"/>
        <v>TX</v>
      </c>
      <c r="T619" s="24" t="str">
        <f t="shared" si="19"/>
        <v>US</v>
      </c>
    </row>
    <row r="620" spans="1:20" ht="12.75" customHeight="1" x14ac:dyDescent="0.2">
      <c r="A620" s="35">
        <v>611</v>
      </c>
      <c r="B620" s="98">
        <v>490620</v>
      </c>
      <c r="C620" s="39" t="s">
        <v>5771</v>
      </c>
      <c r="D620" s="39" t="s">
        <v>2122</v>
      </c>
      <c r="E620" s="39" t="str">
        <f>IF(AND(LEN(NICAP[[#This Row],[State or      Country]])=2,NICAP[[#This Row],[State or      Country]]&lt;&gt;"UK"),"US","Other")</f>
        <v>US</v>
      </c>
      <c r="F620" s="38">
        <v>1</v>
      </c>
      <c r="G620" s="37"/>
      <c r="H620" s="37"/>
      <c r="I620" s="37"/>
      <c r="J620" s="54" t="s">
        <v>1744</v>
      </c>
      <c r="K620" s="126" t="s">
        <v>10187</v>
      </c>
      <c r="L620" s="36" t="s">
        <v>10212</v>
      </c>
      <c r="M620" s="36" t="str">
        <f>IF(LEFT(NICAP[[#This Row],[Date]],1)=0,"Y","N")</f>
        <v>N</v>
      </c>
      <c r="N620" s="36"/>
      <c r="O620" s="36" t="str">
        <f>19&amp;LEFT(NICAP[[#This Row],[Date]],2)</f>
        <v>1949</v>
      </c>
      <c r="P620" s="36" t="str">
        <f>MID(NICAP[[#This Row],[Date]],3,2)</f>
        <v>06</v>
      </c>
      <c r="Q620" s="36" t="str">
        <f>RIGHT(NICAP[[#This Row],[Date]],2)</f>
        <v>20</v>
      </c>
      <c r="R620" s="26">
        <f>DATE(NICAP[[#This Row],[Year]],NICAP[[#This Row],[Month]],NICAP[[#This Row],[Day]])</f>
        <v>18069</v>
      </c>
      <c r="S620" s="35" t="str">
        <f t="shared" si="18"/>
        <v>NM</v>
      </c>
      <c r="T620" s="24" t="str">
        <f t="shared" si="19"/>
        <v>US</v>
      </c>
    </row>
    <row r="621" spans="1:20" ht="12.75" customHeight="1" x14ac:dyDescent="0.2">
      <c r="A621" s="35">
        <v>612</v>
      </c>
      <c r="B621" s="98">
        <v>490620</v>
      </c>
      <c r="C621" s="39" t="s">
        <v>5771</v>
      </c>
      <c r="D621" s="39" t="s">
        <v>2122</v>
      </c>
      <c r="E621" s="39" t="str">
        <f>IF(AND(LEN(NICAP[[#This Row],[State or      Country]])=2,NICAP[[#This Row],[State or      Country]]&lt;&gt;"UK"),"US","Other")</f>
        <v>US</v>
      </c>
      <c r="F621" s="38">
        <v>1</v>
      </c>
      <c r="G621" s="37"/>
      <c r="H621" s="37"/>
      <c r="I621" s="37"/>
      <c r="J621" s="54" t="s">
        <v>1744</v>
      </c>
      <c r="K621" s="126" t="s">
        <v>10187</v>
      </c>
      <c r="L621" s="36" t="s">
        <v>10211</v>
      </c>
      <c r="M621" s="36" t="str">
        <f>IF(LEFT(NICAP[[#This Row],[Date]],1)=0,"Y","N")</f>
        <v>N</v>
      </c>
      <c r="N621" s="36"/>
      <c r="O621" s="36" t="str">
        <f>19&amp;LEFT(NICAP[[#This Row],[Date]],2)</f>
        <v>1949</v>
      </c>
      <c r="P621" s="36" t="str">
        <f>MID(NICAP[[#This Row],[Date]],3,2)</f>
        <v>06</v>
      </c>
      <c r="Q621" s="36" t="str">
        <f>RIGHT(NICAP[[#This Row],[Date]],2)</f>
        <v>20</v>
      </c>
      <c r="R621" s="26">
        <f>DATE(NICAP[[#This Row],[Year]],NICAP[[#This Row],[Month]],NICAP[[#This Row],[Day]])</f>
        <v>18069</v>
      </c>
      <c r="S621" s="35" t="str">
        <f t="shared" si="18"/>
        <v>NM</v>
      </c>
      <c r="T621" s="24" t="str">
        <f t="shared" si="19"/>
        <v>US</v>
      </c>
    </row>
    <row r="622" spans="1:20" ht="27.75" customHeight="1" x14ac:dyDescent="0.2">
      <c r="A622" s="35">
        <v>613</v>
      </c>
      <c r="B622" s="110">
        <v>490624</v>
      </c>
      <c r="C622" s="44" t="s">
        <v>7372</v>
      </c>
      <c r="D622" s="44" t="s">
        <v>1852</v>
      </c>
      <c r="E622" s="44" t="str">
        <f>IF(AND(LEN(NICAP[[#This Row],[State or      Country]])=2,NICAP[[#This Row],[State or      Country]]&lt;&gt;"UK"),"US","Other")</f>
        <v>US</v>
      </c>
      <c r="F622" s="43">
        <v>1</v>
      </c>
      <c r="G622" s="41"/>
      <c r="H622" s="41"/>
      <c r="I622" s="41"/>
      <c r="J622" s="41"/>
      <c r="K622" s="41"/>
      <c r="L622" s="42" t="s">
        <v>10210</v>
      </c>
      <c r="M622" s="42" t="str">
        <f>IF(LEFT(NICAP[[#This Row],[Date]],1)=0,"Y","N")</f>
        <v>N</v>
      </c>
      <c r="N622" s="42"/>
      <c r="O622" s="42" t="str">
        <f>19&amp;LEFT(NICAP[[#This Row],[Date]],2)</f>
        <v>1949</v>
      </c>
      <c r="P622" s="42" t="str">
        <f>MID(NICAP[[#This Row],[Date]],3,2)</f>
        <v>06</v>
      </c>
      <c r="Q622" s="42" t="str">
        <f>RIGHT(NICAP[[#This Row],[Date]],2)</f>
        <v>24</v>
      </c>
      <c r="R622" s="26">
        <f>DATE(NICAP[[#This Row],[Year]],NICAP[[#This Row],[Month]],NICAP[[#This Row],[Day]])</f>
        <v>18073</v>
      </c>
      <c r="S622" s="35" t="str">
        <f t="shared" si="18"/>
        <v>AZ</v>
      </c>
      <c r="T622" s="24" t="str">
        <f t="shared" si="19"/>
        <v>US</v>
      </c>
    </row>
    <row r="623" spans="1:20" ht="27" customHeight="1" x14ac:dyDescent="0.2">
      <c r="A623" s="35">
        <v>614</v>
      </c>
      <c r="B623" s="108">
        <v>490627</v>
      </c>
      <c r="C623" s="44" t="s">
        <v>2673</v>
      </c>
      <c r="D623" s="44" t="s">
        <v>2122</v>
      </c>
      <c r="E623" s="44" t="str">
        <f>IF(AND(LEN(NICAP[[#This Row],[State or      Country]])=2,NICAP[[#This Row],[State or      Country]]&lt;&gt;"UK"),"US","Other")</f>
        <v>US</v>
      </c>
      <c r="F623" s="43">
        <v>1</v>
      </c>
      <c r="G623" s="41"/>
      <c r="H623" s="41"/>
      <c r="I623" s="41"/>
      <c r="J623" s="76" t="s">
        <v>1744</v>
      </c>
      <c r="K623" s="124" t="s">
        <v>10187</v>
      </c>
      <c r="L623" s="42" t="s">
        <v>10209</v>
      </c>
      <c r="M623" s="42" t="str">
        <f>IF(LEFT(NICAP[[#This Row],[Date]],1)=0,"Y","N")</f>
        <v>N</v>
      </c>
      <c r="N623" s="42"/>
      <c r="O623" s="42" t="str">
        <f>19&amp;LEFT(NICAP[[#This Row],[Date]],2)</f>
        <v>1949</v>
      </c>
      <c r="P623" s="42" t="str">
        <f>MID(NICAP[[#This Row],[Date]],3,2)</f>
        <v>06</v>
      </c>
      <c r="Q623" s="42" t="str">
        <f>RIGHT(NICAP[[#This Row],[Date]],2)</f>
        <v>27</v>
      </c>
      <c r="R623" s="26">
        <f>DATE(NICAP[[#This Row],[Year]],NICAP[[#This Row],[Month]],NICAP[[#This Row],[Day]])</f>
        <v>18076</v>
      </c>
      <c r="S623" s="35" t="str">
        <f t="shared" si="18"/>
        <v>NM</v>
      </c>
      <c r="T623" s="24" t="str">
        <f t="shared" si="19"/>
        <v>US</v>
      </c>
    </row>
    <row r="624" spans="1:20" ht="12.75" customHeight="1" x14ac:dyDescent="0.2">
      <c r="A624" s="35">
        <v>615</v>
      </c>
      <c r="B624" s="98">
        <v>490629</v>
      </c>
      <c r="C624" s="39" t="s">
        <v>5920</v>
      </c>
      <c r="D624" s="39" t="s">
        <v>2122</v>
      </c>
      <c r="E624" s="39" t="str">
        <f>IF(AND(LEN(NICAP[[#This Row],[State or      Country]])=2,NICAP[[#This Row],[State or      Country]]&lt;&gt;"UK"),"US","Other")</f>
        <v>US</v>
      </c>
      <c r="F624" s="38">
        <v>1</v>
      </c>
      <c r="G624" s="37"/>
      <c r="H624" s="37"/>
      <c r="I624" s="37"/>
      <c r="J624" s="54" t="s">
        <v>1744</v>
      </c>
      <c r="K624" s="37"/>
      <c r="L624" s="36" t="s">
        <v>10208</v>
      </c>
      <c r="M624" s="36" t="str">
        <f>IF(LEFT(NICAP[[#This Row],[Date]],1)=0,"Y","N")</f>
        <v>N</v>
      </c>
      <c r="N624" s="36"/>
      <c r="O624" s="36" t="str">
        <f>19&amp;LEFT(NICAP[[#This Row],[Date]],2)</f>
        <v>1949</v>
      </c>
      <c r="P624" s="36" t="str">
        <f>MID(NICAP[[#This Row],[Date]],3,2)</f>
        <v>06</v>
      </c>
      <c r="Q624" s="36" t="str">
        <f>RIGHT(NICAP[[#This Row],[Date]],2)</f>
        <v>29</v>
      </c>
      <c r="R624" s="26">
        <f>DATE(NICAP[[#This Row],[Year]],NICAP[[#This Row],[Month]],NICAP[[#This Row],[Day]])</f>
        <v>18078</v>
      </c>
      <c r="S624" s="35" t="str">
        <f t="shared" si="18"/>
        <v>NM</v>
      </c>
      <c r="T624" s="24" t="str">
        <f t="shared" si="19"/>
        <v>US</v>
      </c>
    </row>
    <row r="625" spans="1:20" ht="14.25" customHeight="1" x14ac:dyDescent="0.2">
      <c r="A625" s="35">
        <v>616</v>
      </c>
      <c r="B625" s="107">
        <v>490703</v>
      </c>
      <c r="C625" s="39" t="s">
        <v>10207</v>
      </c>
      <c r="D625" s="39" t="s">
        <v>1707</v>
      </c>
      <c r="E625" s="39" t="str">
        <f>IF(AND(LEN(NICAP[[#This Row],[State or      Country]])=2,NICAP[[#This Row],[State or      Country]]&lt;&gt;"UK"),"US","Other")</f>
        <v>US</v>
      </c>
      <c r="F625" s="38">
        <v>1</v>
      </c>
      <c r="G625" s="47" t="s">
        <v>6678</v>
      </c>
      <c r="H625" s="70">
        <v>5</v>
      </c>
      <c r="I625" s="47" t="s">
        <v>4808</v>
      </c>
      <c r="J625" s="41"/>
      <c r="K625" s="41"/>
      <c r="L625" s="36" t="s">
        <v>10206</v>
      </c>
      <c r="M625" s="36" t="str">
        <f>IF(LEFT(NICAP[[#This Row],[Date]],1)=0,"Y","N")</f>
        <v>N</v>
      </c>
      <c r="N625" s="36"/>
      <c r="O625" s="36" t="str">
        <f>19&amp;LEFT(NICAP[[#This Row],[Date]],2)</f>
        <v>1949</v>
      </c>
      <c r="P625" s="36" t="str">
        <f>MID(NICAP[[#This Row],[Date]],3,2)</f>
        <v>07</v>
      </c>
      <c r="Q625" s="36" t="str">
        <f>RIGHT(NICAP[[#This Row],[Date]],2)</f>
        <v>03</v>
      </c>
      <c r="R625" s="26">
        <f>DATE(NICAP[[#This Row],[Year]],NICAP[[#This Row],[Month]],NICAP[[#This Row],[Day]])</f>
        <v>18082</v>
      </c>
      <c r="S625" s="35" t="str">
        <f t="shared" si="18"/>
        <v>WA</v>
      </c>
      <c r="T625" s="24" t="str">
        <f t="shared" si="19"/>
        <v>US</v>
      </c>
    </row>
    <row r="626" spans="1:20" ht="14.25" customHeight="1" x14ac:dyDescent="0.2">
      <c r="A626" s="35">
        <v>617</v>
      </c>
      <c r="B626" s="107">
        <v>490721</v>
      </c>
      <c r="C626" s="39" t="s">
        <v>10205</v>
      </c>
      <c r="D626" s="39" t="s">
        <v>3132</v>
      </c>
      <c r="E626" s="39" t="str">
        <f>IF(AND(LEN(NICAP[[#This Row],[State or      Country]])=2,NICAP[[#This Row],[State or      Country]]&lt;&gt;"UK"),"US","Other")</f>
        <v>US</v>
      </c>
      <c r="F626" s="38">
        <v>11</v>
      </c>
      <c r="G626" s="47" t="s">
        <v>1757</v>
      </c>
      <c r="H626" s="46">
        <v>5</v>
      </c>
      <c r="I626" s="47" t="s">
        <v>4808</v>
      </c>
      <c r="J626" s="37"/>
      <c r="K626" s="37"/>
      <c r="L626" s="36" t="s">
        <v>10204</v>
      </c>
      <c r="M626" s="36" t="str">
        <f>IF(LEFT(NICAP[[#This Row],[Date]],1)=0,"Y","N")</f>
        <v>N</v>
      </c>
      <c r="N626" s="36"/>
      <c r="O626" s="36" t="str">
        <f>19&amp;LEFT(NICAP[[#This Row],[Date]],2)</f>
        <v>1949</v>
      </c>
      <c r="P626" s="36" t="str">
        <f>MID(NICAP[[#This Row],[Date]],3,2)</f>
        <v>07</v>
      </c>
      <c r="Q626" s="36" t="str">
        <f>RIGHT(NICAP[[#This Row],[Date]],2)</f>
        <v>21</v>
      </c>
      <c r="R626" s="26">
        <f>DATE(NICAP[[#This Row],[Year]],NICAP[[#This Row],[Month]],NICAP[[#This Row],[Day]])</f>
        <v>18100</v>
      </c>
      <c r="S626" s="35" t="str">
        <f t="shared" si="18"/>
        <v>UT</v>
      </c>
      <c r="T626" s="24" t="str">
        <f t="shared" si="19"/>
        <v>US</v>
      </c>
    </row>
    <row r="627" spans="1:20" ht="12.75" customHeight="1" x14ac:dyDescent="0.2">
      <c r="A627" s="35">
        <v>618</v>
      </c>
      <c r="B627" s="97">
        <v>490723</v>
      </c>
      <c r="C627" s="39" t="s">
        <v>10203</v>
      </c>
      <c r="D627" s="39" t="s">
        <v>1787</v>
      </c>
      <c r="E627" s="39" t="str">
        <f>IF(AND(LEN(NICAP[[#This Row],[State or      Country]])=2,NICAP[[#This Row],[State or      Country]]&lt;&gt;"UK"),"US","Other")</f>
        <v>US</v>
      </c>
      <c r="F627" s="38">
        <v>1</v>
      </c>
      <c r="G627" s="37"/>
      <c r="H627" s="37"/>
      <c r="I627" s="37"/>
      <c r="J627" s="37"/>
      <c r="K627" s="37"/>
      <c r="L627" s="36" t="s">
        <v>10202</v>
      </c>
      <c r="M627" s="36" t="str">
        <f>IF(LEFT(NICAP[[#This Row],[Date]],1)=0,"Y","N")</f>
        <v>N</v>
      </c>
      <c r="N627" s="36"/>
      <c r="O627" s="36" t="str">
        <f>19&amp;LEFT(NICAP[[#This Row],[Date]],2)</f>
        <v>1949</v>
      </c>
      <c r="P627" s="36" t="str">
        <f>MID(NICAP[[#This Row],[Date]],3,2)</f>
        <v>07</v>
      </c>
      <c r="Q627" s="36" t="str">
        <f>RIGHT(NICAP[[#This Row],[Date]],2)</f>
        <v>23</v>
      </c>
      <c r="R627" s="26">
        <f>DATE(NICAP[[#This Row],[Year]],NICAP[[#This Row],[Month]],NICAP[[#This Row],[Day]])</f>
        <v>18102</v>
      </c>
      <c r="S627" s="35" t="str">
        <f t="shared" si="18"/>
        <v>IN</v>
      </c>
      <c r="T627" s="24" t="str">
        <f t="shared" si="19"/>
        <v>US</v>
      </c>
    </row>
    <row r="628" spans="1:20" ht="14.25" customHeight="1" x14ac:dyDescent="0.2">
      <c r="A628" s="35">
        <v>619</v>
      </c>
      <c r="B628" s="107">
        <v>490724</v>
      </c>
      <c r="C628" s="39" t="s">
        <v>10201</v>
      </c>
      <c r="D628" s="39" t="s">
        <v>1731</v>
      </c>
      <c r="E628" s="39" t="str">
        <f>IF(AND(LEN(NICAP[[#This Row],[State or      Country]])=2,NICAP[[#This Row],[State or      Country]]&lt;&gt;"UK"),"US","Other")</f>
        <v>US</v>
      </c>
      <c r="F628" s="38">
        <v>11</v>
      </c>
      <c r="G628" s="47" t="s">
        <v>1757</v>
      </c>
      <c r="H628" s="46">
        <v>5</v>
      </c>
      <c r="I628" s="65">
        <v>483</v>
      </c>
      <c r="J628" s="37"/>
      <c r="K628" s="37"/>
      <c r="L628" s="104" t="s">
        <v>10200</v>
      </c>
      <c r="M628" s="104" t="str">
        <f>IF(LEFT(NICAP[[#This Row],[Date]],1)=0,"Y","N")</f>
        <v>N</v>
      </c>
      <c r="N628" s="104"/>
      <c r="O628" s="104" t="str">
        <f>19&amp;LEFT(NICAP[[#This Row],[Date]],2)</f>
        <v>1949</v>
      </c>
      <c r="P628" s="104" t="str">
        <f>MID(NICAP[[#This Row],[Date]],3,2)</f>
        <v>07</v>
      </c>
      <c r="Q628" s="104" t="str">
        <f>RIGHT(NICAP[[#This Row],[Date]],2)</f>
        <v>24</v>
      </c>
      <c r="R628" s="26">
        <f>DATE(NICAP[[#This Row],[Year]],NICAP[[#This Row],[Month]],NICAP[[#This Row],[Day]])</f>
        <v>18103</v>
      </c>
      <c r="S628" s="35" t="str">
        <f t="shared" si="18"/>
        <v>ID</v>
      </c>
      <c r="T628" s="24" t="str">
        <f t="shared" si="19"/>
        <v>US</v>
      </c>
    </row>
    <row r="629" spans="1:20" ht="12.75" customHeight="1" x14ac:dyDescent="0.2">
      <c r="A629" s="35">
        <v>620</v>
      </c>
      <c r="B629" s="98">
        <v>490724</v>
      </c>
      <c r="C629" s="39" t="s">
        <v>10199</v>
      </c>
      <c r="D629" s="39" t="s">
        <v>2122</v>
      </c>
      <c r="E629" s="39" t="str">
        <f>IF(AND(LEN(NICAP[[#This Row],[State or      Country]])=2,NICAP[[#This Row],[State or      Country]]&lt;&gt;"UK"),"US","Other")</f>
        <v>US</v>
      </c>
      <c r="F629" s="38">
        <v>1</v>
      </c>
      <c r="G629" s="41"/>
      <c r="H629" s="41"/>
      <c r="I629" s="47" t="s">
        <v>4808</v>
      </c>
      <c r="J629" s="54" t="s">
        <v>1744</v>
      </c>
      <c r="K629" s="41"/>
      <c r="L629" s="36" t="s">
        <v>10198</v>
      </c>
      <c r="M629" s="36" t="str">
        <f>IF(LEFT(NICAP[[#This Row],[Date]],1)=0,"Y","N")</f>
        <v>N</v>
      </c>
      <c r="N629" s="36"/>
      <c r="O629" s="36" t="str">
        <f>19&amp;LEFT(NICAP[[#This Row],[Date]],2)</f>
        <v>1949</v>
      </c>
      <c r="P629" s="36" t="str">
        <f>MID(NICAP[[#This Row],[Date]],3,2)</f>
        <v>07</v>
      </c>
      <c r="Q629" s="36" t="str">
        <f>RIGHT(NICAP[[#This Row],[Date]],2)</f>
        <v>24</v>
      </c>
      <c r="R629" s="26">
        <f>DATE(NICAP[[#This Row],[Year]],NICAP[[#This Row],[Month]],NICAP[[#This Row],[Day]])</f>
        <v>18103</v>
      </c>
      <c r="S629" s="35" t="str">
        <f t="shared" si="18"/>
        <v>NM</v>
      </c>
      <c r="T629" s="24" t="str">
        <f t="shared" si="19"/>
        <v>US</v>
      </c>
    </row>
    <row r="630" spans="1:20" ht="12.75" customHeight="1" x14ac:dyDescent="0.2">
      <c r="A630" s="35">
        <v>621</v>
      </c>
      <c r="B630" s="97">
        <v>490730</v>
      </c>
      <c r="C630" s="39" t="s">
        <v>10197</v>
      </c>
      <c r="D630" s="39" t="s">
        <v>1826</v>
      </c>
      <c r="E630" s="39" t="str">
        <f>IF(AND(LEN(NICAP[[#This Row],[State or      Country]])=2,NICAP[[#This Row],[State or      Country]]&lt;&gt;"UK"),"US","Other")</f>
        <v>US</v>
      </c>
      <c r="F630" s="38">
        <v>1</v>
      </c>
      <c r="G630" s="37"/>
      <c r="H630" s="37"/>
      <c r="I630" s="65">
        <v>496</v>
      </c>
      <c r="J630" s="37"/>
      <c r="K630" s="37"/>
      <c r="L630" s="36" t="s">
        <v>10196</v>
      </c>
      <c r="M630" s="36" t="str">
        <f>IF(LEFT(NICAP[[#This Row],[Date]],1)=0,"Y","N")</f>
        <v>N</v>
      </c>
      <c r="N630" s="36"/>
      <c r="O630" s="36" t="str">
        <f>19&amp;LEFT(NICAP[[#This Row],[Date]],2)</f>
        <v>1949</v>
      </c>
      <c r="P630" s="36" t="str">
        <f>MID(NICAP[[#This Row],[Date]],3,2)</f>
        <v>07</v>
      </c>
      <c r="Q630" s="36" t="str">
        <f>RIGHT(NICAP[[#This Row],[Date]],2)</f>
        <v>30</v>
      </c>
      <c r="R630" s="26">
        <f>DATE(NICAP[[#This Row],[Year]],NICAP[[#This Row],[Month]],NICAP[[#This Row],[Day]])</f>
        <v>18109</v>
      </c>
      <c r="S630" s="35" t="str">
        <f t="shared" si="18"/>
        <v>OR</v>
      </c>
      <c r="T630" s="24" t="str">
        <f t="shared" si="19"/>
        <v>US</v>
      </c>
    </row>
    <row r="631" spans="1:20" ht="12.75" customHeight="1" x14ac:dyDescent="0.2">
      <c r="A631" s="35">
        <v>622</v>
      </c>
      <c r="B631" s="125" t="s">
        <v>10195</v>
      </c>
      <c r="C631" s="39" t="s">
        <v>10194</v>
      </c>
      <c r="D631" s="39" t="s">
        <v>2122</v>
      </c>
      <c r="E631" s="39" t="str">
        <f>IF(AND(LEN(NICAP[[#This Row],[State or      Country]])=2,NICAP[[#This Row],[State or      Country]]&lt;&gt;"UK"),"US","Other")</f>
        <v>US</v>
      </c>
      <c r="F631" s="38">
        <v>9</v>
      </c>
      <c r="G631" s="47" t="s">
        <v>1666</v>
      </c>
      <c r="H631" s="46">
        <v>5</v>
      </c>
      <c r="I631" s="37"/>
      <c r="J631" s="54" t="s">
        <v>1744</v>
      </c>
      <c r="K631" s="37"/>
      <c r="L631" s="36" t="s">
        <v>10193</v>
      </c>
      <c r="M631" s="36" t="str">
        <f>IF(LEFT(NICAP[[#This Row],[Date]],1)=0,"Y","N")</f>
        <v>N</v>
      </c>
      <c r="N631" s="36"/>
      <c r="O631" s="36" t="str">
        <f>19&amp;LEFT(NICAP[[#This Row],[Date]],2)</f>
        <v>1949</v>
      </c>
      <c r="P631" s="36" t="str">
        <f>MID(NICAP[[#This Row],[Date]],3,2)</f>
        <v>Fa</v>
      </c>
      <c r="Q631" s="36" t="str">
        <f>RIGHT(NICAP[[#This Row],[Date]],2)</f>
        <v>ll</v>
      </c>
      <c r="R631" s="26" t="e">
        <f>DATE(NICAP[[#This Row],[Year]],NICAP[[#This Row],[Month]],NICAP[[#This Row],[Day]])</f>
        <v>#VALUE!</v>
      </c>
      <c r="S631" s="35" t="str">
        <f t="shared" si="18"/>
        <v>NM</v>
      </c>
      <c r="T631" s="24" t="str">
        <f t="shared" si="19"/>
        <v>US</v>
      </c>
    </row>
    <row r="632" spans="1:20" ht="27.75" customHeight="1" x14ac:dyDescent="0.2">
      <c r="A632" s="35">
        <v>623</v>
      </c>
      <c r="B632" s="108">
        <v>490806</v>
      </c>
      <c r="C632" s="44" t="s">
        <v>10181</v>
      </c>
      <c r="D632" s="44" t="s">
        <v>2122</v>
      </c>
      <c r="E632" s="44" t="str">
        <f>IF(AND(LEN(NICAP[[#This Row],[State or      Country]])=2,NICAP[[#This Row],[State or      Country]]&lt;&gt;"UK"),"US","Other")</f>
        <v>US</v>
      </c>
      <c r="F632" s="43">
        <v>1</v>
      </c>
      <c r="G632" s="41"/>
      <c r="H632" s="41"/>
      <c r="I632" s="41"/>
      <c r="J632" s="76" t="s">
        <v>1744</v>
      </c>
      <c r="K632" s="124" t="s">
        <v>10187</v>
      </c>
      <c r="L632" s="59" t="s">
        <v>10192</v>
      </c>
      <c r="M632" s="59" t="str">
        <f>IF(LEFT(NICAP[[#This Row],[Date]],1)=0,"Y","N")</f>
        <v>N</v>
      </c>
      <c r="N632" s="59"/>
      <c r="O632" s="59" t="str">
        <f>19&amp;LEFT(NICAP[[#This Row],[Date]],2)</f>
        <v>1949</v>
      </c>
      <c r="P632" s="59" t="str">
        <f>MID(NICAP[[#This Row],[Date]],3,2)</f>
        <v>08</v>
      </c>
      <c r="Q632" s="59" t="str">
        <f>RIGHT(NICAP[[#This Row],[Date]],2)</f>
        <v>06</v>
      </c>
      <c r="R632" s="26">
        <f>DATE(NICAP[[#This Row],[Year]],NICAP[[#This Row],[Month]],NICAP[[#This Row],[Day]])</f>
        <v>18116</v>
      </c>
      <c r="S632" s="35" t="str">
        <f t="shared" si="18"/>
        <v>NM</v>
      </c>
      <c r="T632" s="24" t="str">
        <f t="shared" si="19"/>
        <v>US</v>
      </c>
    </row>
    <row r="633" spans="1:20" ht="27" customHeight="1" x14ac:dyDescent="0.2">
      <c r="A633" s="35">
        <v>624</v>
      </c>
      <c r="B633" s="108">
        <v>490806</v>
      </c>
      <c r="C633" s="44" t="s">
        <v>10181</v>
      </c>
      <c r="D633" s="44" t="s">
        <v>2122</v>
      </c>
      <c r="E633" s="44" t="str">
        <f>IF(AND(LEN(NICAP[[#This Row],[State or      Country]])=2,NICAP[[#This Row],[State or      Country]]&lt;&gt;"UK"),"US","Other")</f>
        <v>US</v>
      </c>
      <c r="F633" s="43">
        <v>1</v>
      </c>
      <c r="G633" s="41"/>
      <c r="H633" s="41"/>
      <c r="I633" s="41"/>
      <c r="J633" s="76" t="s">
        <v>1744</v>
      </c>
      <c r="K633" s="124" t="s">
        <v>10187</v>
      </c>
      <c r="L633" s="42" t="s">
        <v>10191</v>
      </c>
      <c r="M633" s="42" t="str">
        <f>IF(LEFT(NICAP[[#This Row],[Date]],1)=0,"Y","N")</f>
        <v>N</v>
      </c>
      <c r="N633" s="42"/>
      <c r="O633" s="42" t="str">
        <f>19&amp;LEFT(NICAP[[#This Row],[Date]],2)</f>
        <v>1949</v>
      </c>
      <c r="P633" s="42" t="str">
        <f>MID(NICAP[[#This Row],[Date]],3,2)</f>
        <v>08</v>
      </c>
      <c r="Q633" s="42" t="str">
        <f>RIGHT(NICAP[[#This Row],[Date]],2)</f>
        <v>06</v>
      </c>
      <c r="R633" s="26">
        <f>DATE(NICAP[[#This Row],[Year]],NICAP[[#This Row],[Month]],NICAP[[#This Row],[Day]])</f>
        <v>18116</v>
      </c>
      <c r="S633" s="35" t="str">
        <f t="shared" si="18"/>
        <v>NM</v>
      </c>
      <c r="T633" s="24" t="str">
        <f t="shared" si="19"/>
        <v>US</v>
      </c>
    </row>
    <row r="634" spans="1:20" ht="27" customHeight="1" x14ac:dyDescent="0.2">
      <c r="A634" s="35">
        <v>625</v>
      </c>
      <c r="B634" s="108">
        <v>490806</v>
      </c>
      <c r="C634" s="44" t="s">
        <v>3651</v>
      </c>
      <c r="D634" s="44" t="s">
        <v>2122</v>
      </c>
      <c r="E634" s="44" t="str">
        <f>IF(AND(LEN(NICAP[[#This Row],[State or      Country]])=2,NICAP[[#This Row],[State or      Country]]&lt;&gt;"UK"),"US","Other")</f>
        <v>US</v>
      </c>
      <c r="F634" s="43">
        <v>1</v>
      </c>
      <c r="G634" s="41"/>
      <c r="H634" s="41"/>
      <c r="I634" s="41"/>
      <c r="J634" s="76" t="s">
        <v>1744</v>
      </c>
      <c r="K634" s="124" t="s">
        <v>10187</v>
      </c>
      <c r="L634" s="36" t="s">
        <v>10190</v>
      </c>
      <c r="M634" s="36" t="str">
        <f>IF(LEFT(NICAP[[#This Row],[Date]],1)=0,"Y","N")</f>
        <v>N</v>
      </c>
      <c r="N634" s="36"/>
      <c r="O634" s="36" t="str">
        <f>19&amp;LEFT(NICAP[[#This Row],[Date]],2)</f>
        <v>1949</v>
      </c>
      <c r="P634" s="36" t="str">
        <f>MID(NICAP[[#This Row],[Date]],3,2)</f>
        <v>08</v>
      </c>
      <c r="Q634" s="36" t="str">
        <f>RIGHT(NICAP[[#This Row],[Date]],2)</f>
        <v>06</v>
      </c>
      <c r="R634" s="26">
        <f>DATE(NICAP[[#This Row],[Year]],NICAP[[#This Row],[Month]],NICAP[[#This Row],[Day]])</f>
        <v>18116</v>
      </c>
      <c r="S634" s="35" t="str">
        <f t="shared" si="18"/>
        <v>NM</v>
      </c>
      <c r="T634" s="24" t="str">
        <f t="shared" si="19"/>
        <v>US</v>
      </c>
    </row>
    <row r="635" spans="1:20" ht="27" customHeight="1" x14ac:dyDescent="0.2">
      <c r="A635" s="35">
        <v>626</v>
      </c>
      <c r="B635" s="108">
        <v>490806</v>
      </c>
      <c r="C635" s="44" t="s">
        <v>3651</v>
      </c>
      <c r="D635" s="44" t="s">
        <v>2122</v>
      </c>
      <c r="E635" s="44" t="str">
        <f>IF(AND(LEN(NICAP[[#This Row],[State or      Country]])=2,NICAP[[#This Row],[State or      Country]]&lt;&gt;"UK"),"US","Other")</f>
        <v>US</v>
      </c>
      <c r="F635" s="43">
        <v>1</v>
      </c>
      <c r="G635" s="41"/>
      <c r="H635" s="41"/>
      <c r="I635" s="41"/>
      <c r="J635" s="76" t="s">
        <v>1744</v>
      </c>
      <c r="K635" s="124" t="s">
        <v>10187</v>
      </c>
      <c r="L635" s="36" t="s">
        <v>10189</v>
      </c>
      <c r="M635" s="36" t="str">
        <f>IF(LEFT(NICAP[[#This Row],[Date]],1)=0,"Y","N")</f>
        <v>N</v>
      </c>
      <c r="N635" s="36"/>
      <c r="O635" s="36" t="str">
        <f>19&amp;LEFT(NICAP[[#This Row],[Date]],2)</f>
        <v>1949</v>
      </c>
      <c r="P635" s="36" t="str">
        <f>MID(NICAP[[#This Row],[Date]],3,2)</f>
        <v>08</v>
      </c>
      <c r="Q635" s="36" t="str">
        <f>RIGHT(NICAP[[#This Row],[Date]],2)</f>
        <v>06</v>
      </c>
      <c r="R635" s="26">
        <f>DATE(NICAP[[#This Row],[Year]],NICAP[[#This Row],[Month]],NICAP[[#This Row],[Day]])</f>
        <v>18116</v>
      </c>
      <c r="S635" s="35" t="str">
        <f t="shared" si="18"/>
        <v>NM</v>
      </c>
      <c r="T635" s="24" t="str">
        <f t="shared" si="19"/>
        <v>US</v>
      </c>
    </row>
    <row r="636" spans="1:20" ht="27.75" customHeight="1" x14ac:dyDescent="0.2">
      <c r="A636" s="35">
        <v>627</v>
      </c>
      <c r="B636" s="108">
        <v>490806</v>
      </c>
      <c r="C636" s="44" t="s">
        <v>3651</v>
      </c>
      <c r="D636" s="44" t="s">
        <v>2122</v>
      </c>
      <c r="E636" s="44" t="str">
        <f>IF(AND(LEN(NICAP[[#This Row],[State or      Country]])=2,NICAP[[#This Row],[State or      Country]]&lt;&gt;"UK"),"US","Other")</f>
        <v>US</v>
      </c>
      <c r="F636" s="43">
        <v>1</v>
      </c>
      <c r="G636" s="41"/>
      <c r="H636" s="41"/>
      <c r="I636" s="41"/>
      <c r="J636" s="76" t="s">
        <v>1744</v>
      </c>
      <c r="K636" s="124" t="s">
        <v>10187</v>
      </c>
      <c r="L636" s="42" t="s">
        <v>10188</v>
      </c>
      <c r="M636" s="42" t="str">
        <f>IF(LEFT(NICAP[[#This Row],[Date]],1)=0,"Y","N")</f>
        <v>N</v>
      </c>
      <c r="N636" s="42"/>
      <c r="O636" s="42" t="str">
        <f>19&amp;LEFT(NICAP[[#This Row],[Date]],2)</f>
        <v>1949</v>
      </c>
      <c r="P636" s="42" t="str">
        <f>MID(NICAP[[#This Row],[Date]],3,2)</f>
        <v>08</v>
      </c>
      <c r="Q636" s="42" t="str">
        <f>RIGHT(NICAP[[#This Row],[Date]],2)</f>
        <v>06</v>
      </c>
      <c r="R636" s="26">
        <f>DATE(NICAP[[#This Row],[Year]],NICAP[[#This Row],[Month]],NICAP[[#This Row],[Day]])</f>
        <v>18116</v>
      </c>
      <c r="S636" s="35" t="str">
        <f t="shared" si="18"/>
        <v>NM</v>
      </c>
      <c r="T636" s="24" t="str">
        <f t="shared" si="19"/>
        <v>US</v>
      </c>
    </row>
    <row r="637" spans="1:20" ht="27.75" customHeight="1" x14ac:dyDescent="0.2">
      <c r="A637" s="35">
        <v>628</v>
      </c>
      <c r="B637" s="108">
        <v>490806</v>
      </c>
      <c r="C637" s="44" t="s">
        <v>3651</v>
      </c>
      <c r="D637" s="44" t="s">
        <v>2122</v>
      </c>
      <c r="E637" s="44" t="str">
        <f>IF(AND(LEN(NICAP[[#This Row],[State or      Country]])=2,NICAP[[#This Row],[State or      Country]]&lt;&gt;"UK"),"US","Other")</f>
        <v>US</v>
      </c>
      <c r="F637" s="43">
        <v>1</v>
      </c>
      <c r="G637" s="41"/>
      <c r="H637" s="41"/>
      <c r="I637" s="41"/>
      <c r="J637" s="76" t="s">
        <v>1744</v>
      </c>
      <c r="K637" s="124" t="s">
        <v>10187</v>
      </c>
      <c r="L637" s="36" t="s">
        <v>10186</v>
      </c>
      <c r="M637" s="36" t="str">
        <f>IF(LEFT(NICAP[[#This Row],[Date]],1)=0,"Y","N")</f>
        <v>N</v>
      </c>
      <c r="N637" s="36"/>
      <c r="O637" s="36" t="str">
        <f>19&amp;LEFT(NICAP[[#This Row],[Date]],2)</f>
        <v>1949</v>
      </c>
      <c r="P637" s="36" t="str">
        <f>MID(NICAP[[#This Row],[Date]],3,2)</f>
        <v>08</v>
      </c>
      <c r="Q637" s="36" t="str">
        <f>RIGHT(NICAP[[#This Row],[Date]],2)</f>
        <v>06</v>
      </c>
      <c r="R637" s="26">
        <f>DATE(NICAP[[#This Row],[Year]],NICAP[[#This Row],[Month]],NICAP[[#This Row],[Day]])</f>
        <v>18116</v>
      </c>
      <c r="S637" s="35" t="str">
        <f t="shared" si="18"/>
        <v>NM</v>
      </c>
      <c r="T637" s="24" t="str">
        <f t="shared" si="19"/>
        <v>US</v>
      </c>
    </row>
    <row r="638" spans="1:20" ht="27.75" customHeight="1" x14ac:dyDescent="0.2">
      <c r="A638" s="35">
        <v>629</v>
      </c>
      <c r="B638" s="110">
        <v>490808</v>
      </c>
      <c r="C638" s="44" t="s">
        <v>10185</v>
      </c>
      <c r="D638" s="44" t="s">
        <v>1826</v>
      </c>
      <c r="E638" s="44" t="str">
        <f>IF(AND(LEN(NICAP[[#This Row],[State or      Country]])=2,NICAP[[#This Row],[State or      Country]]&lt;&gt;"UK"),"US","Other")</f>
        <v>US</v>
      </c>
      <c r="F638" s="43">
        <v>1</v>
      </c>
      <c r="G638" s="41"/>
      <c r="H638" s="41"/>
      <c r="I638" s="41"/>
      <c r="J638" s="41"/>
      <c r="K638" s="41"/>
      <c r="L638" s="42" t="s">
        <v>10184</v>
      </c>
      <c r="M638" s="42" t="str">
        <f>IF(LEFT(NICAP[[#This Row],[Date]],1)=0,"Y","N")</f>
        <v>N</v>
      </c>
      <c r="N638" s="42"/>
      <c r="O638" s="42" t="str">
        <f>19&amp;LEFT(NICAP[[#This Row],[Date]],2)</f>
        <v>1949</v>
      </c>
      <c r="P638" s="42" t="str">
        <f>MID(NICAP[[#This Row],[Date]],3,2)</f>
        <v>08</v>
      </c>
      <c r="Q638" s="42" t="str">
        <f>RIGHT(NICAP[[#This Row],[Date]],2)</f>
        <v>08</v>
      </c>
      <c r="R638" s="26">
        <f>DATE(NICAP[[#This Row],[Year]],NICAP[[#This Row],[Month]],NICAP[[#This Row],[Day]])</f>
        <v>18118</v>
      </c>
      <c r="S638" s="35" t="str">
        <f t="shared" si="18"/>
        <v>OR</v>
      </c>
      <c r="T638" s="24" t="str">
        <f t="shared" si="19"/>
        <v>US</v>
      </c>
    </row>
    <row r="639" spans="1:20" ht="12.75" customHeight="1" x14ac:dyDescent="0.2">
      <c r="A639" s="35">
        <v>630</v>
      </c>
      <c r="B639" s="97">
        <v>490819</v>
      </c>
      <c r="C639" s="39" t="s">
        <v>10183</v>
      </c>
      <c r="D639" s="39" t="s">
        <v>1694</v>
      </c>
      <c r="E639" s="39" t="str">
        <f>IF(AND(LEN(NICAP[[#This Row],[State or      Country]])=2,NICAP[[#This Row],[State or      Country]]&lt;&gt;"UK"),"US","Other")</f>
        <v>US</v>
      </c>
      <c r="F639" s="38">
        <v>8</v>
      </c>
      <c r="G639" s="37"/>
      <c r="H639" s="37"/>
      <c r="I639" s="37"/>
      <c r="J639" s="37"/>
      <c r="K639" s="37"/>
      <c r="L639" s="36" t="s">
        <v>10182</v>
      </c>
      <c r="M639" s="36" t="str">
        <f>IF(LEFT(NICAP[[#This Row],[Date]],1)=0,"Y","N")</f>
        <v>N</v>
      </c>
      <c r="N639" s="36"/>
      <c r="O639" s="36" t="str">
        <f>19&amp;LEFT(NICAP[[#This Row],[Date]],2)</f>
        <v>1949</v>
      </c>
      <c r="P639" s="36" t="str">
        <f>MID(NICAP[[#This Row],[Date]],3,2)</f>
        <v>08</v>
      </c>
      <c r="Q639" s="36" t="str">
        <f>RIGHT(NICAP[[#This Row],[Date]],2)</f>
        <v>19</v>
      </c>
      <c r="R639" s="26">
        <f>DATE(NICAP[[#This Row],[Year]],NICAP[[#This Row],[Month]],NICAP[[#This Row],[Day]])</f>
        <v>18129</v>
      </c>
      <c r="S639" s="35" t="str">
        <f t="shared" si="18"/>
        <v>OH</v>
      </c>
      <c r="T639" s="24" t="str">
        <f t="shared" si="19"/>
        <v>US</v>
      </c>
    </row>
    <row r="640" spans="1:20" ht="12.75" customHeight="1" x14ac:dyDescent="0.2">
      <c r="A640" s="35">
        <v>631</v>
      </c>
      <c r="B640" s="98">
        <v>490820</v>
      </c>
      <c r="C640" s="39" t="s">
        <v>10181</v>
      </c>
      <c r="D640" s="39" t="s">
        <v>2122</v>
      </c>
      <c r="E640" s="39" t="str">
        <f>IF(AND(LEN(NICAP[[#This Row],[State or      Country]])=2,NICAP[[#This Row],[State or      Country]]&lt;&gt;"UK"),"US","Other")</f>
        <v>US</v>
      </c>
      <c r="F640" s="38">
        <v>1</v>
      </c>
      <c r="G640" s="37"/>
      <c r="H640" s="37"/>
      <c r="I640" s="47" t="s">
        <v>4808</v>
      </c>
      <c r="J640" s="54" t="s">
        <v>1744</v>
      </c>
      <c r="K640" s="37"/>
      <c r="L640" s="36" t="s">
        <v>10180</v>
      </c>
      <c r="M640" s="36" t="str">
        <f>IF(LEFT(NICAP[[#This Row],[Date]],1)=0,"Y","N")</f>
        <v>N</v>
      </c>
      <c r="N640" s="36"/>
      <c r="O640" s="36" t="str">
        <f>19&amp;LEFT(NICAP[[#This Row],[Date]],2)</f>
        <v>1949</v>
      </c>
      <c r="P640" s="36" t="str">
        <f>MID(NICAP[[#This Row],[Date]],3,2)</f>
        <v>08</v>
      </c>
      <c r="Q640" s="36" t="str">
        <f>RIGHT(NICAP[[#This Row],[Date]],2)</f>
        <v>20</v>
      </c>
      <c r="R640" s="26">
        <f>DATE(NICAP[[#This Row],[Year]],NICAP[[#This Row],[Month]],NICAP[[#This Row],[Day]])</f>
        <v>18130</v>
      </c>
      <c r="S640" s="35" t="str">
        <f t="shared" si="18"/>
        <v>NM</v>
      </c>
      <c r="T640" s="24" t="str">
        <f t="shared" si="19"/>
        <v>US</v>
      </c>
    </row>
    <row r="641" spans="1:20" ht="27" customHeight="1" x14ac:dyDescent="0.2">
      <c r="A641" s="35">
        <v>632</v>
      </c>
      <c r="B641" s="110">
        <v>490905</v>
      </c>
      <c r="C641" s="44" t="s">
        <v>10179</v>
      </c>
      <c r="D641" s="44" t="s">
        <v>1819</v>
      </c>
      <c r="E641" s="44" t="str">
        <f>IF(AND(LEN(NICAP[[#This Row],[State or      Country]])=2,NICAP[[#This Row],[State or      Country]]&lt;&gt;"UK"),"US","Other")</f>
        <v>US</v>
      </c>
      <c r="F641" s="43">
        <v>1</v>
      </c>
      <c r="G641" s="41"/>
      <c r="H641" s="41"/>
      <c r="I641" s="41"/>
      <c r="J641" s="41"/>
      <c r="K641" s="41"/>
      <c r="L641" s="42" t="s">
        <v>10178</v>
      </c>
      <c r="M641" s="42" t="str">
        <f>IF(LEFT(NICAP[[#This Row],[Date]],1)=0,"Y","N")</f>
        <v>N</v>
      </c>
      <c r="N641" s="42"/>
      <c r="O641" s="42" t="str">
        <f>19&amp;LEFT(NICAP[[#This Row],[Date]],2)</f>
        <v>1949</v>
      </c>
      <c r="P641" s="42" t="str">
        <f>MID(NICAP[[#This Row],[Date]],3,2)</f>
        <v>09</v>
      </c>
      <c r="Q641" s="42" t="str">
        <f>RIGHT(NICAP[[#This Row],[Date]],2)</f>
        <v>05</v>
      </c>
      <c r="R641" s="26">
        <f>DATE(NICAP[[#This Row],[Year]],NICAP[[#This Row],[Month]],NICAP[[#This Row],[Day]])</f>
        <v>18146</v>
      </c>
      <c r="S641" s="35" t="str">
        <f t="shared" si="18"/>
        <v>NV</v>
      </c>
      <c r="T641" s="24" t="str">
        <f t="shared" si="19"/>
        <v>US</v>
      </c>
    </row>
    <row r="642" spans="1:20" ht="27" customHeight="1" x14ac:dyDescent="0.2">
      <c r="A642" s="35">
        <v>633</v>
      </c>
      <c r="B642" s="122">
        <v>490905</v>
      </c>
      <c r="C642" s="44" t="s">
        <v>10177</v>
      </c>
      <c r="D642" s="44" t="s">
        <v>1676</v>
      </c>
      <c r="E642" s="44" t="str">
        <f>IF(AND(LEN(NICAP[[#This Row],[State or      Country]])=2,NICAP[[#This Row],[State or      Country]]&lt;&gt;"UK"),"US","Other")</f>
        <v>US</v>
      </c>
      <c r="F642" s="43">
        <v>11</v>
      </c>
      <c r="G642" s="62" t="s">
        <v>1757</v>
      </c>
      <c r="H642" s="61">
        <v>5</v>
      </c>
      <c r="I642" s="62" t="s">
        <v>4808</v>
      </c>
      <c r="J642" s="41"/>
      <c r="K642" s="41"/>
      <c r="L642" s="42" t="s">
        <v>10176</v>
      </c>
      <c r="M642" s="42" t="str">
        <f>IF(LEFT(NICAP[[#This Row],[Date]],1)=0,"Y","N")</f>
        <v>N</v>
      </c>
      <c r="N642" s="42"/>
      <c r="O642" s="42" t="str">
        <f>19&amp;LEFT(NICAP[[#This Row],[Date]],2)</f>
        <v>1949</v>
      </c>
      <c r="P642" s="42" t="str">
        <f>MID(NICAP[[#This Row],[Date]],3,2)</f>
        <v>09</v>
      </c>
      <c r="Q642" s="42" t="str">
        <f>RIGHT(NICAP[[#This Row],[Date]],2)</f>
        <v>05</v>
      </c>
      <c r="R642" s="26">
        <f>DATE(NICAP[[#This Row],[Year]],NICAP[[#This Row],[Month]],NICAP[[#This Row],[Day]])</f>
        <v>18146</v>
      </c>
      <c r="S642" s="35" t="str">
        <f t="shared" si="18"/>
        <v>CA</v>
      </c>
      <c r="T642" s="24" t="str">
        <f t="shared" si="19"/>
        <v>US</v>
      </c>
    </row>
    <row r="643" spans="1:20" ht="14.25" customHeight="1" x14ac:dyDescent="0.2">
      <c r="A643" s="35">
        <v>634</v>
      </c>
      <c r="B643" s="107">
        <v>490909</v>
      </c>
      <c r="C643" s="39" t="s">
        <v>6186</v>
      </c>
      <c r="D643" s="39" t="s">
        <v>1702</v>
      </c>
      <c r="E643" s="39" t="str">
        <f>IF(AND(LEN(NICAP[[#This Row],[State or      Country]])=2,NICAP[[#This Row],[State or      Country]]&lt;&gt;"UK"),"US","Other")</f>
        <v>Other</v>
      </c>
      <c r="F643" s="38">
        <v>11</v>
      </c>
      <c r="G643" s="47" t="s">
        <v>1757</v>
      </c>
      <c r="H643" s="46">
        <v>5</v>
      </c>
      <c r="I643" s="47" t="s">
        <v>4808</v>
      </c>
      <c r="J643" s="37"/>
      <c r="K643" s="37"/>
      <c r="L643" s="36" t="s">
        <v>10175</v>
      </c>
      <c r="M643" s="36" t="str">
        <f>IF(LEFT(NICAP[[#This Row],[Date]],1)=0,"Y","N")</f>
        <v>N</v>
      </c>
      <c r="N643" s="36"/>
      <c r="O643" s="36" t="str">
        <f>19&amp;LEFT(NICAP[[#This Row],[Date]],2)</f>
        <v>1949</v>
      </c>
      <c r="P643" s="36" t="str">
        <f>MID(NICAP[[#This Row],[Date]],3,2)</f>
        <v>09</v>
      </c>
      <c r="Q643" s="36" t="str">
        <f>RIGHT(NICAP[[#This Row],[Date]],2)</f>
        <v>09</v>
      </c>
      <c r="R643" s="26">
        <f>DATE(NICAP[[#This Row],[Year]],NICAP[[#This Row],[Month]],NICAP[[#This Row],[Day]])</f>
        <v>18150</v>
      </c>
      <c r="S643" s="35" t="str">
        <f t="shared" si="18"/>
        <v/>
      </c>
      <c r="T643" s="24" t="str">
        <f t="shared" si="19"/>
        <v>CAN</v>
      </c>
    </row>
    <row r="644" spans="1:20" ht="12.75" customHeight="1" x14ac:dyDescent="0.2">
      <c r="A644" s="35">
        <v>635</v>
      </c>
      <c r="B644" s="98">
        <v>491001</v>
      </c>
      <c r="C644" s="39" t="s">
        <v>4407</v>
      </c>
      <c r="D644" s="39" t="s">
        <v>1920</v>
      </c>
      <c r="E644" s="39" t="str">
        <f>IF(AND(LEN(NICAP[[#This Row],[State or      Country]])=2,NICAP[[#This Row],[State or      Country]]&lt;&gt;"UK"),"US","Other")</f>
        <v>US</v>
      </c>
      <c r="F644" s="38">
        <v>11</v>
      </c>
      <c r="G644" s="37"/>
      <c r="H644" s="37"/>
      <c r="I644" s="37"/>
      <c r="J644" s="37"/>
      <c r="K644" s="37"/>
      <c r="L644" s="36" t="s">
        <v>10174</v>
      </c>
      <c r="M644" s="36" t="str">
        <f>IF(LEFT(NICAP[[#This Row],[Date]],1)=0,"Y","N")</f>
        <v>N</v>
      </c>
      <c r="N644" s="36"/>
      <c r="O644" s="36" t="str">
        <f>19&amp;LEFT(NICAP[[#This Row],[Date]],2)</f>
        <v>1949</v>
      </c>
      <c r="P644" s="36" t="str">
        <f>MID(NICAP[[#This Row],[Date]],3,2)</f>
        <v>10</v>
      </c>
      <c r="Q644" s="36" t="str">
        <f>RIGHT(NICAP[[#This Row],[Date]],2)</f>
        <v>01</v>
      </c>
      <c r="R644" s="26">
        <f>DATE(NICAP[[#This Row],[Year]],NICAP[[#This Row],[Month]],NICAP[[#This Row],[Day]])</f>
        <v>18172</v>
      </c>
      <c r="S644" s="35" t="str">
        <f t="shared" si="18"/>
        <v>MS</v>
      </c>
      <c r="T644" s="24" t="str">
        <f t="shared" si="19"/>
        <v>US</v>
      </c>
    </row>
    <row r="645" spans="1:20" ht="14.25" customHeight="1" x14ac:dyDescent="0.2">
      <c r="A645" s="35">
        <v>636</v>
      </c>
      <c r="B645" s="107">
        <v>491012</v>
      </c>
      <c r="C645" s="39" t="s">
        <v>10135</v>
      </c>
      <c r="D645" s="39" t="s">
        <v>1852</v>
      </c>
      <c r="E645" s="39" t="str">
        <f>IF(AND(LEN(NICAP[[#This Row],[State or      Country]])=2,NICAP[[#This Row],[State or      Country]]&lt;&gt;"UK"),"US","Other")</f>
        <v>US</v>
      </c>
      <c r="F645" s="38">
        <v>1</v>
      </c>
      <c r="G645" s="47" t="s">
        <v>6678</v>
      </c>
      <c r="H645" s="70">
        <v>5</v>
      </c>
      <c r="I645" s="37"/>
      <c r="J645" s="37"/>
      <c r="K645" s="37"/>
      <c r="L645" s="36" t="s">
        <v>10173</v>
      </c>
      <c r="M645" s="36" t="str">
        <f>IF(LEFT(NICAP[[#This Row],[Date]],1)=0,"Y","N")</f>
        <v>N</v>
      </c>
      <c r="N645" s="36"/>
      <c r="O645" s="36" t="str">
        <f>19&amp;LEFT(NICAP[[#This Row],[Date]],2)</f>
        <v>1949</v>
      </c>
      <c r="P645" s="36" t="str">
        <f>MID(NICAP[[#This Row],[Date]],3,2)</f>
        <v>10</v>
      </c>
      <c r="Q645" s="36" t="str">
        <f>RIGHT(NICAP[[#This Row],[Date]],2)</f>
        <v>12</v>
      </c>
      <c r="R645" s="26">
        <f>DATE(NICAP[[#This Row],[Year]],NICAP[[#This Row],[Month]],NICAP[[#This Row],[Day]])</f>
        <v>18183</v>
      </c>
      <c r="S645" s="35" t="str">
        <f t="shared" si="18"/>
        <v>AZ</v>
      </c>
      <c r="T645" s="24" t="str">
        <f t="shared" si="19"/>
        <v>US</v>
      </c>
    </row>
    <row r="646" spans="1:20" ht="14.25" customHeight="1" x14ac:dyDescent="0.2">
      <c r="A646" s="35">
        <v>637</v>
      </c>
      <c r="B646" s="107">
        <v>491012</v>
      </c>
      <c r="C646" s="39" t="s">
        <v>8756</v>
      </c>
      <c r="D646" s="39" t="s">
        <v>1676</v>
      </c>
      <c r="E646" s="39" t="str">
        <f>IF(AND(LEN(NICAP[[#This Row],[State or      Country]])=2,NICAP[[#This Row],[State or      Country]]&lt;&gt;"UK"),"US","Other")</f>
        <v>US</v>
      </c>
      <c r="F646" s="38">
        <v>1</v>
      </c>
      <c r="G646" s="47" t="s">
        <v>6678</v>
      </c>
      <c r="H646" s="70">
        <v>5</v>
      </c>
      <c r="I646" s="47" t="s">
        <v>6674</v>
      </c>
      <c r="J646" s="37"/>
      <c r="K646" s="37"/>
      <c r="L646" s="36" t="s">
        <v>10172</v>
      </c>
      <c r="M646" s="36" t="str">
        <f>IF(LEFT(NICAP[[#This Row],[Date]],1)=0,"Y","N")</f>
        <v>N</v>
      </c>
      <c r="N646" s="36"/>
      <c r="O646" s="36" t="str">
        <f>19&amp;LEFT(NICAP[[#This Row],[Date]],2)</f>
        <v>1949</v>
      </c>
      <c r="P646" s="36" t="str">
        <f>MID(NICAP[[#This Row],[Date]],3,2)</f>
        <v>10</v>
      </c>
      <c r="Q646" s="36" t="str">
        <f>RIGHT(NICAP[[#This Row],[Date]],2)</f>
        <v>12</v>
      </c>
      <c r="R646" s="26">
        <f>DATE(NICAP[[#This Row],[Year]],NICAP[[#This Row],[Month]],NICAP[[#This Row],[Day]])</f>
        <v>18183</v>
      </c>
      <c r="S646" s="35" t="str">
        <f t="shared" si="18"/>
        <v>CA</v>
      </c>
      <c r="T646" s="24" t="str">
        <f t="shared" si="19"/>
        <v>US</v>
      </c>
    </row>
    <row r="647" spans="1:20" ht="12.75" customHeight="1" x14ac:dyDescent="0.2">
      <c r="A647" s="35">
        <v>638</v>
      </c>
      <c r="B647" s="53">
        <v>491014</v>
      </c>
      <c r="C647" s="39" t="s">
        <v>10168</v>
      </c>
      <c r="D647" s="39" t="s">
        <v>1676</v>
      </c>
      <c r="E647" s="39" t="str">
        <f>IF(AND(LEN(NICAP[[#This Row],[State or      Country]])=2,NICAP[[#This Row],[State or      Country]]&lt;&gt;"UK"),"US","Other")</f>
        <v>US</v>
      </c>
      <c r="F647" s="79">
        <v>10</v>
      </c>
      <c r="G647" s="37"/>
      <c r="H647" s="37"/>
      <c r="I647" s="47" t="s">
        <v>4808</v>
      </c>
      <c r="J647" s="37"/>
      <c r="K647" s="37"/>
      <c r="L647" s="36" t="s">
        <v>10171</v>
      </c>
      <c r="M647" s="36" t="str">
        <f>IF(LEFT(NICAP[[#This Row],[Date]],1)=0,"Y","N")</f>
        <v>N</v>
      </c>
      <c r="N647" s="36"/>
      <c r="O647" s="36" t="str">
        <f>19&amp;LEFT(NICAP[[#This Row],[Date]],2)</f>
        <v>1949</v>
      </c>
      <c r="P647" s="36" t="str">
        <f>MID(NICAP[[#This Row],[Date]],3,2)</f>
        <v>10</v>
      </c>
      <c r="Q647" s="36" t="str">
        <f>RIGHT(NICAP[[#This Row],[Date]],2)</f>
        <v>14</v>
      </c>
      <c r="R647" s="26">
        <f>DATE(NICAP[[#This Row],[Year]],NICAP[[#This Row],[Month]],NICAP[[#This Row],[Day]])</f>
        <v>18185</v>
      </c>
      <c r="S647" s="35" t="str">
        <f t="shared" si="18"/>
        <v>CA</v>
      </c>
      <c r="T647" s="24" t="str">
        <f t="shared" si="19"/>
        <v>US</v>
      </c>
    </row>
    <row r="648" spans="1:20" ht="42.75" customHeight="1" x14ac:dyDescent="0.2">
      <c r="A648" s="35">
        <v>639</v>
      </c>
      <c r="B648" s="57">
        <v>491017</v>
      </c>
      <c r="C648" s="39" t="s">
        <v>10170</v>
      </c>
      <c r="D648" s="50" t="s">
        <v>1676</v>
      </c>
      <c r="E648" s="50" t="str">
        <f>IF(AND(LEN(NICAP[[#This Row],[State or      Country]])=2,NICAP[[#This Row],[State or      Country]]&lt;&gt;"UK"),"US","Other")</f>
        <v>US</v>
      </c>
      <c r="F648" s="75">
        <v>1</v>
      </c>
      <c r="G648" s="48"/>
      <c r="H648" s="48"/>
      <c r="I648" s="90" t="s">
        <v>4808</v>
      </c>
      <c r="J648" s="48"/>
      <c r="K648" s="48"/>
      <c r="L648" s="36" t="s">
        <v>10169</v>
      </c>
      <c r="M648" s="36" t="str">
        <f>IF(LEFT(NICAP[[#This Row],[Date]],1)=0,"Y","N")</f>
        <v>N</v>
      </c>
      <c r="N648" s="36"/>
      <c r="O648" s="36" t="str">
        <f>19&amp;LEFT(NICAP[[#This Row],[Date]],2)</f>
        <v>1949</v>
      </c>
      <c r="P648" s="36" t="str">
        <f>MID(NICAP[[#This Row],[Date]],3,2)</f>
        <v>10</v>
      </c>
      <c r="Q648" s="36" t="str">
        <f>RIGHT(NICAP[[#This Row],[Date]],2)</f>
        <v>17</v>
      </c>
      <c r="R648" s="26">
        <f>DATE(NICAP[[#This Row],[Year]],NICAP[[#This Row],[Month]],NICAP[[#This Row],[Day]])</f>
        <v>18188</v>
      </c>
      <c r="S648" s="35" t="str">
        <f t="shared" si="18"/>
        <v>CA</v>
      </c>
      <c r="T648" s="24" t="str">
        <f t="shared" si="19"/>
        <v>US</v>
      </c>
    </row>
    <row r="649" spans="1:20" ht="12.75" customHeight="1" x14ac:dyDescent="0.2">
      <c r="A649" s="35">
        <v>640</v>
      </c>
      <c r="B649" s="55">
        <v>491021</v>
      </c>
      <c r="C649" s="39" t="s">
        <v>10168</v>
      </c>
      <c r="D649" s="39" t="s">
        <v>1676</v>
      </c>
      <c r="E649" s="39" t="str">
        <f>IF(AND(LEN(NICAP[[#This Row],[State or      Country]])=2,NICAP[[#This Row],[State or      Country]]&lt;&gt;"UK"),"US","Other")</f>
        <v>US</v>
      </c>
      <c r="F649" s="79">
        <v>1</v>
      </c>
      <c r="G649" s="37"/>
      <c r="H649" s="37"/>
      <c r="I649" s="47" t="s">
        <v>4808</v>
      </c>
      <c r="J649" s="37"/>
      <c r="K649" s="37"/>
      <c r="L649" s="36" t="s">
        <v>10167</v>
      </c>
      <c r="M649" s="36" t="str">
        <f>IF(LEFT(NICAP[[#This Row],[Date]],1)=0,"Y","N")</f>
        <v>N</v>
      </c>
      <c r="N649" s="36"/>
      <c r="O649" s="36" t="str">
        <f>19&amp;LEFT(NICAP[[#This Row],[Date]],2)</f>
        <v>1949</v>
      </c>
      <c r="P649" s="36" t="str">
        <f>MID(NICAP[[#This Row],[Date]],3,2)</f>
        <v>10</v>
      </c>
      <c r="Q649" s="36" t="str">
        <f>RIGHT(NICAP[[#This Row],[Date]],2)</f>
        <v>21</v>
      </c>
      <c r="R649" s="26">
        <f>DATE(NICAP[[#This Row],[Year]],NICAP[[#This Row],[Month]],NICAP[[#This Row],[Day]])</f>
        <v>18192</v>
      </c>
      <c r="S649" s="35" t="str">
        <f t="shared" si="18"/>
        <v>CA</v>
      </c>
      <c r="T649" s="24" t="str">
        <f t="shared" si="19"/>
        <v>US</v>
      </c>
    </row>
    <row r="650" spans="1:20" ht="27" customHeight="1" x14ac:dyDescent="0.2">
      <c r="A650" s="35">
        <v>641</v>
      </c>
      <c r="B650" s="58">
        <v>491030</v>
      </c>
      <c r="C650" s="44" t="s">
        <v>10166</v>
      </c>
      <c r="D650" s="44" t="s">
        <v>1676</v>
      </c>
      <c r="E650" s="44" t="str">
        <f>IF(AND(LEN(NICAP[[#This Row],[State or      Country]])=2,NICAP[[#This Row],[State or      Country]]&lt;&gt;"UK"),"US","Other")</f>
        <v>US</v>
      </c>
      <c r="F650" s="74">
        <v>1</v>
      </c>
      <c r="G650" s="41"/>
      <c r="H650" s="41"/>
      <c r="I650" s="41"/>
      <c r="J650" s="41"/>
      <c r="K650" s="41"/>
      <c r="L650" s="42" t="s">
        <v>10165</v>
      </c>
      <c r="M650" s="42" t="str">
        <f>IF(LEFT(NICAP[[#This Row],[Date]],1)=0,"Y","N")</f>
        <v>N</v>
      </c>
      <c r="N650" s="42"/>
      <c r="O650" s="42" t="str">
        <f>19&amp;LEFT(NICAP[[#This Row],[Date]],2)</f>
        <v>1949</v>
      </c>
      <c r="P650" s="42" t="str">
        <f>MID(NICAP[[#This Row],[Date]],3,2)</f>
        <v>10</v>
      </c>
      <c r="Q650" s="42" t="str">
        <f>RIGHT(NICAP[[#This Row],[Date]],2)</f>
        <v>30</v>
      </c>
      <c r="R650" s="26">
        <f>DATE(NICAP[[#This Row],[Year]],NICAP[[#This Row],[Month]],NICAP[[#This Row],[Day]])</f>
        <v>18201</v>
      </c>
      <c r="S650" s="35" t="str">
        <f t="shared" ref="S650:S713" si="20">IF(E650="US",D650,"")</f>
        <v>CA</v>
      </c>
      <c r="T650" s="24" t="str">
        <f t="shared" ref="T650:T713" si="21">IF(E650="US","US",D650)</f>
        <v>US</v>
      </c>
    </row>
    <row r="651" spans="1:20" ht="12.75" customHeight="1" x14ac:dyDescent="0.2">
      <c r="A651" s="35">
        <v>642</v>
      </c>
      <c r="B651" s="55">
        <v>491103</v>
      </c>
      <c r="C651" s="39" t="s">
        <v>10164</v>
      </c>
      <c r="D651" s="39" t="s">
        <v>1676</v>
      </c>
      <c r="E651" s="39" t="str">
        <f>IF(AND(LEN(NICAP[[#This Row],[State or      Country]])=2,NICAP[[#This Row],[State or      Country]]&lt;&gt;"UK"),"US","Other")</f>
        <v>US</v>
      </c>
      <c r="F651" s="79">
        <v>11</v>
      </c>
      <c r="G651" s="37"/>
      <c r="H651" s="37"/>
      <c r="I651" s="37"/>
      <c r="J651" s="37"/>
      <c r="K651" s="37"/>
      <c r="L651" s="36" t="s">
        <v>10163</v>
      </c>
      <c r="M651" s="36" t="str">
        <f>IF(LEFT(NICAP[[#This Row],[Date]],1)=0,"Y","N")</f>
        <v>N</v>
      </c>
      <c r="N651" s="36"/>
      <c r="O651" s="36" t="str">
        <f>19&amp;LEFT(NICAP[[#This Row],[Date]],2)</f>
        <v>1949</v>
      </c>
      <c r="P651" s="36" t="str">
        <f>MID(NICAP[[#This Row],[Date]],3,2)</f>
        <v>11</v>
      </c>
      <c r="Q651" s="36" t="str">
        <f>RIGHT(NICAP[[#This Row],[Date]],2)</f>
        <v>03</v>
      </c>
      <c r="R651" s="26">
        <f>DATE(NICAP[[#This Row],[Year]],NICAP[[#This Row],[Month]],NICAP[[#This Row],[Day]])</f>
        <v>18205</v>
      </c>
      <c r="S651" s="35" t="str">
        <f t="shared" si="20"/>
        <v>CA</v>
      </c>
      <c r="T651" s="24" t="str">
        <f t="shared" si="21"/>
        <v>US</v>
      </c>
    </row>
    <row r="652" spans="1:20" ht="12.75" customHeight="1" x14ac:dyDescent="0.2">
      <c r="A652" s="35">
        <v>643</v>
      </c>
      <c r="B652" s="55">
        <v>491121</v>
      </c>
      <c r="C652" s="39" t="s">
        <v>10162</v>
      </c>
      <c r="D652" s="39" t="s">
        <v>1956</v>
      </c>
      <c r="E652" s="39" t="str">
        <f>IF(AND(LEN(NICAP[[#This Row],[State or      Country]])=2,NICAP[[#This Row],[State or      Country]]&lt;&gt;"UK"),"US","Other")</f>
        <v>Other</v>
      </c>
      <c r="F652" s="79">
        <v>1</v>
      </c>
      <c r="G652" s="37"/>
      <c r="H652" s="37"/>
      <c r="I652" s="47" t="s">
        <v>4808</v>
      </c>
      <c r="J652" s="37"/>
      <c r="K652" s="37"/>
      <c r="L652" s="36" t="s">
        <v>10161</v>
      </c>
      <c r="M652" s="36" t="str">
        <f>IF(LEFT(NICAP[[#This Row],[Date]],1)=0,"Y","N")</f>
        <v>N</v>
      </c>
      <c r="N652" s="36"/>
      <c r="O652" s="36" t="str">
        <f>19&amp;LEFT(NICAP[[#This Row],[Date]],2)</f>
        <v>1949</v>
      </c>
      <c r="P652" s="36" t="str">
        <f>MID(NICAP[[#This Row],[Date]],3,2)</f>
        <v>11</v>
      </c>
      <c r="Q652" s="36" t="str">
        <f>RIGHT(NICAP[[#This Row],[Date]],2)</f>
        <v>21</v>
      </c>
      <c r="R652" s="26">
        <f>DATE(NICAP[[#This Row],[Year]],NICAP[[#This Row],[Month]],NICAP[[#This Row],[Day]])</f>
        <v>18223</v>
      </c>
      <c r="S652" s="35" t="str">
        <f t="shared" si="20"/>
        <v/>
      </c>
      <c r="T652" s="24" t="str">
        <f t="shared" si="21"/>
        <v>Japan</v>
      </c>
    </row>
    <row r="653" spans="1:20" ht="41.25" customHeight="1" x14ac:dyDescent="0.2">
      <c r="A653" s="35">
        <v>644</v>
      </c>
      <c r="B653" s="73">
        <v>491125</v>
      </c>
      <c r="C653" s="50" t="s">
        <v>10160</v>
      </c>
      <c r="D653" s="50" t="s">
        <v>1676</v>
      </c>
      <c r="E653" s="50" t="str">
        <f>IF(AND(LEN(NICAP[[#This Row],[State or      Country]])=2,NICAP[[#This Row],[State or      Country]]&lt;&gt;"UK"),"US","Other")</f>
        <v>US</v>
      </c>
      <c r="F653" s="75">
        <v>10</v>
      </c>
      <c r="G653" s="48"/>
      <c r="H653" s="48"/>
      <c r="I653" s="48"/>
      <c r="J653" s="48"/>
      <c r="K653" s="48"/>
      <c r="L653" s="42" t="s">
        <v>10159</v>
      </c>
      <c r="M653" s="42" t="str">
        <f>IF(LEFT(NICAP[[#This Row],[Date]],1)=0,"Y","N")</f>
        <v>N</v>
      </c>
      <c r="N653" s="42"/>
      <c r="O653" s="42" t="str">
        <f>19&amp;LEFT(NICAP[[#This Row],[Date]],2)</f>
        <v>1949</v>
      </c>
      <c r="P653" s="42" t="str">
        <f>MID(NICAP[[#This Row],[Date]],3,2)</f>
        <v>11</v>
      </c>
      <c r="Q653" s="42" t="str">
        <f>RIGHT(NICAP[[#This Row],[Date]],2)</f>
        <v>25</v>
      </c>
      <c r="R653" s="26">
        <f>DATE(NICAP[[#This Row],[Year]],NICAP[[#This Row],[Month]],NICAP[[#This Row],[Day]])</f>
        <v>18227</v>
      </c>
      <c r="S653" s="35" t="str">
        <f t="shared" si="20"/>
        <v>CA</v>
      </c>
      <c r="T653" s="24" t="str">
        <f t="shared" si="21"/>
        <v>US</v>
      </c>
    </row>
    <row r="654" spans="1:20" ht="14.25" customHeight="1" x14ac:dyDescent="0.2">
      <c r="A654" s="35">
        <v>645</v>
      </c>
      <c r="B654" s="56">
        <v>491204</v>
      </c>
      <c r="C654" s="39" t="s">
        <v>10158</v>
      </c>
      <c r="D654" s="39" t="s">
        <v>1947</v>
      </c>
      <c r="E654" s="39" t="str">
        <f>IF(AND(LEN(NICAP[[#This Row],[State or      Country]])=2,NICAP[[#This Row],[State or      Country]]&lt;&gt;"UK"),"US","Other")</f>
        <v>US</v>
      </c>
      <c r="F654" s="79">
        <v>11</v>
      </c>
      <c r="G654" s="47" t="s">
        <v>1757</v>
      </c>
      <c r="H654" s="46">
        <v>5</v>
      </c>
      <c r="I654" s="47" t="s">
        <v>4808</v>
      </c>
      <c r="J654" s="37"/>
      <c r="K654" s="37"/>
      <c r="L654" s="104" t="s">
        <v>10157</v>
      </c>
      <c r="M654" s="104" t="str">
        <f>IF(LEFT(NICAP[[#This Row],[Date]],1)=0,"Y","N")</f>
        <v>N</v>
      </c>
      <c r="N654" s="104"/>
      <c r="O654" s="104" t="str">
        <f>19&amp;LEFT(NICAP[[#This Row],[Date]],2)</f>
        <v>1949</v>
      </c>
      <c r="P654" s="104" t="str">
        <f>MID(NICAP[[#This Row],[Date]],3,2)</f>
        <v>12</v>
      </c>
      <c r="Q654" s="104" t="str">
        <f>RIGHT(NICAP[[#This Row],[Date]],2)</f>
        <v>04</v>
      </c>
      <c r="R654" s="26">
        <f>DATE(NICAP[[#This Row],[Year]],NICAP[[#This Row],[Month]],NICAP[[#This Row],[Day]])</f>
        <v>18236</v>
      </c>
      <c r="S654" s="35" t="str">
        <f t="shared" si="20"/>
        <v>LA</v>
      </c>
      <c r="T654" s="24" t="str">
        <f t="shared" si="21"/>
        <v>US</v>
      </c>
    </row>
    <row r="655" spans="1:20" ht="12.75" customHeight="1" x14ac:dyDescent="0.2">
      <c r="A655" s="35">
        <v>646</v>
      </c>
      <c r="B655" s="53">
        <v>491213</v>
      </c>
      <c r="C655" s="39" t="s">
        <v>8756</v>
      </c>
      <c r="D655" s="39" t="s">
        <v>2122</v>
      </c>
      <c r="E655" s="39" t="str">
        <f>IF(AND(LEN(NICAP[[#This Row],[State or      Country]])=2,NICAP[[#This Row],[State or      Country]]&lt;&gt;"UK"),"US","Other")</f>
        <v>US</v>
      </c>
      <c r="F655" s="79">
        <v>1</v>
      </c>
      <c r="G655" s="37"/>
      <c r="H655" s="37"/>
      <c r="I655" s="37"/>
      <c r="J655" s="54" t="s">
        <v>1744</v>
      </c>
      <c r="K655" s="37"/>
      <c r="L655" s="36" t="s">
        <v>10156</v>
      </c>
      <c r="M655" s="36" t="str">
        <f>IF(LEFT(NICAP[[#This Row],[Date]],1)=0,"Y","N")</f>
        <v>N</v>
      </c>
      <c r="N655" s="36"/>
      <c r="O655" s="36" t="str">
        <f>19&amp;LEFT(NICAP[[#This Row],[Date]],2)</f>
        <v>1949</v>
      </c>
      <c r="P655" s="36" t="str">
        <f>MID(NICAP[[#This Row],[Date]],3,2)</f>
        <v>12</v>
      </c>
      <c r="Q655" s="36" t="str">
        <f>RIGHT(NICAP[[#This Row],[Date]],2)</f>
        <v>13</v>
      </c>
      <c r="R655" s="26">
        <f>DATE(NICAP[[#This Row],[Year]],NICAP[[#This Row],[Month]],NICAP[[#This Row],[Day]])</f>
        <v>18245</v>
      </c>
      <c r="S655" s="35" t="str">
        <f t="shared" si="20"/>
        <v>NM</v>
      </c>
      <c r="T655" s="24" t="str">
        <f t="shared" si="21"/>
        <v>US</v>
      </c>
    </row>
    <row r="656" spans="1:20" ht="27" customHeight="1" x14ac:dyDescent="0.2">
      <c r="A656" s="35">
        <v>647</v>
      </c>
      <c r="B656" s="58">
        <v>491229</v>
      </c>
      <c r="C656" s="44" t="s">
        <v>10155</v>
      </c>
      <c r="D656" s="44" t="s">
        <v>1673</v>
      </c>
      <c r="E656" s="44" t="str">
        <f>IF(AND(LEN(NICAP[[#This Row],[State or      Country]])=2,NICAP[[#This Row],[State or      Country]]&lt;&gt;"UK"),"US","Other")</f>
        <v>US</v>
      </c>
      <c r="F656" s="74">
        <v>11</v>
      </c>
      <c r="G656" s="41"/>
      <c r="H656" s="41"/>
      <c r="I656" s="62" t="s">
        <v>4808</v>
      </c>
      <c r="J656" s="41"/>
      <c r="K656" s="41"/>
      <c r="L656" s="42" t="s">
        <v>10154</v>
      </c>
      <c r="M656" s="42" t="str">
        <f>IF(LEFT(NICAP[[#This Row],[Date]],1)=0,"Y","N")</f>
        <v>N</v>
      </c>
      <c r="N656" s="42"/>
      <c r="O656" s="42" t="str">
        <f>19&amp;LEFT(NICAP[[#This Row],[Date]],2)</f>
        <v>1949</v>
      </c>
      <c r="P656" s="42" t="str">
        <f>MID(NICAP[[#This Row],[Date]],3,2)</f>
        <v>12</v>
      </c>
      <c r="Q656" s="42" t="str">
        <f>RIGHT(NICAP[[#This Row],[Date]],2)</f>
        <v>29</v>
      </c>
      <c r="R656" s="26">
        <f>DATE(NICAP[[#This Row],[Year]],NICAP[[#This Row],[Month]],NICAP[[#This Row],[Day]])</f>
        <v>18261</v>
      </c>
      <c r="S656" s="35" t="str">
        <f t="shared" si="20"/>
        <v>NC</v>
      </c>
      <c r="T656" s="24" t="str">
        <f t="shared" si="21"/>
        <v>US</v>
      </c>
    </row>
    <row r="657" spans="1:20" ht="27" customHeight="1" x14ac:dyDescent="0.2">
      <c r="A657" s="35">
        <v>648</v>
      </c>
      <c r="B657" s="63">
        <v>500106</v>
      </c>
      <c r="C657" s="44" t="s">
        <v>10153</v>
      </c>
      <c r="D657" s="44" t="s">
        <v>2260</v>
      </c>
      <c r="E657" s="44" t="str">
        <f>IF(AND(LEN(NICAP[[#This Row],[State or      Country]])=2,NICAP[[#This Row],[State or      Country]]&lt;&gt;"UK"),"US","Other")</f>
        <v>US</v>
      </c>
      <c r="F657" s="74">
        <v>11</v>
      </c>
      <c r="G657" s="62" t="s">
        <v>1757</v>
      </c>
      <c r="H657" s="61">
        <v>5</v>
      </c>
      <c r="I657" s="62" t="s">
        <v>4808</v>
      </c>
      <c r="J657" s="41"/>
      <c r="K657" s="41"/>
      <c r="L657" s="42" t="s">
        <v>10152</v>
      </c>
      <c r="M657" s="42" t="str">
        <f>IF(LEFT(NICAP[[#This Row],[Date]],1)=0,"Y","N")</f>
        <v>N</v>
      </c>
      <c r="N657" s="42"/>
      <c r="O657" s="42" t="str">
        <f>19&amp;LEFT(NICAP[[#This Row],[Date]],2)</f>
        <v>1950</v>
      </c>
      <c r="P657" s="42" t="str">
        <f>MID(NICAP[[#This Row],[Date]],3,2)</f>
        <v>01</v>
      </c>
      <c r="Q657" s="42" t="str">
        <f>RIGHT(NICAP[[#This Row],[Date]],2)</f>
        <v>06</v>
      </c>
      <c r="R657" s="26">
        <f>DATE(NICAP[[#This Row],[Year]],NICAP[[#This Row],[Month]],NICAP[[#This Row],[Day]])</f>
        <v>18269</v>
      </c>
      <c r="S657" s="35" t="str">
        <f t="shared" si="20"/>
        <v>KS</v>
      </c>
      <c r="T657" s="24" t="str">
        <f t="shared" si="21"/>
        <v>US</v>
      </c>
    </row>
    <row r="658" spans="1:20" ht="27.75" customHeight="1" x14ac:dyDescent="0.2">
      <c r="A658" s="35">
        <v>649</v>
      </c>
      <c r="B658" s="58">
        <v>500107</v>
      </c>
      <c r="C658" s="44" t="s">
        <v>10151</v>
      </c>
      <c r="D658" s="44" t="s">
        <v>2122</v>
      </c>
      <c r="E658" s="44" t="str">
        <f>IF(AND(LEN(NICAP[[#This Row],[State or      Country]])=2,NICAP[[#This Row],[State or      Country]]&lt;&gt;"UK"),"US","Other")</f>
        <v>US</v>
      </c>
      <c r="F658" s="74">
        <v>1</v>
      </c>
      <c r="G658" s="41"/>
      <c r="H658" s="41"/>
      <c r="I658" s="62" t="s">
        <v>4808</v>
      </c>
      <c r="J658" s="76" t="s">
        <v>1744</v>
      </c>
      <c r="K658" s="41"/>
      <c r="L658" s="42" t="s">
        <v>10150</v>
      </c>
      <c r="M658" s="42" t="str">
        <f>IF(LEFT(NICAP[[#This Row],[Date]],1)=0,"Y","N")</f>
        <v>N</v>
      </c>
      <c r="N658" s="42"/>
      <c r="O658" s="42" t="str">
        <f>19&amp;LEFT(NICAP[[#This Row],[Date]],2)</f>
        <v>1950</v>
      </c>
      <c r="P658" s="42" t="str">
        <f>MID(NICAP[[#This Row],[Date]],3,2)</f>
        <v>01</v>
      </c>
      <c r="Q658" s="42" t="str">
        <f>RIGHT(NICAP[[#This Row],[Date]],2)</f>
        <v>07</v>
      </c>
      <c r="R658" s="26">
        <f>DATE(NICAP[[#This Row],[Year]],NICAP[[#This Row],[Month]],NICAP[[#This Row],[Day]])</f>
        <v>18270</v>
      </c>
      <c r="S658" s="35" t="str">
        <f t="shared" si="20"/>
        <v>NM</v>
      </c>
      <c r="T658" s="24" t="str">
        <f t="shared" si="21"/>
        <v>US</v>
      </c>
    </row>
    <row r="659" spans="1:20" ht="57" customHeight="1" x14ac:dyDescent="0.2">
      <c r="A659" s="35">
        <v>650</v>
      </c>
      <c r="B659" s="73">
        <v>500110</v>
      </c>
      <c r="C659" s="50" t="s">
        <v>10149</v>
      </c>
      <c r="D659" s="50" t="s">
        <v>1819</v>
      </c>
      <c r="E659" s="50" t="str">
        <f>IF(AND(LEN(NICAP[[#This Row],[State or      Country]])=2,NICAP[[#This Row],[State or      Country]]&lt;&gt;"UK"),"US","Other")</f>
        <v>US</v>
      </c>
      <c r="F659" s="75">
        <v>1</v>
      </c>
      <c r="G659" s="48"/>
      <c r="H659" s="48"/>
      <c r="I659" s="48"/>
      <c r="J659" s="48"/>
      <c r="K659" s="48"/>
      <c r="L659" s="36" t="s">
        <v>10148</v>
      </c>
      <c r="M659" s="36" t="str">
        <f>IF(LEFT(NICAP[[#This Row],[Date]],1)=0,"Y","N")</f>
        <v>N</v>
      </c>
      <c r="N659" s="36"/>
      <c r="O659" s="36" t="str">
        <f>19&amp;LEFT(NICAP[[#This Row],[Date]],2)</f>
        <v>1950</v>
      </c>
      <c r="P659" s="36" t="str">
        <f>MID(NICAP[[#This Row],[Date]],3,2)</f>
        <v>01</v>
      </c>
      <c r="Q659" s="36" t="str">
        <f>RIGHT(NICAP[[#This Row],[Date]],2)</f>
        <v>10</v>
      </c>
      <c r="R659" s="26">
        <f>DATE(NICAP[[#This Row],[Year]],NICAP[[#This Row],[Month]],NICAP[[#This Row],[Day]])</f>
        <v>18273</v>
      </c>
      <c r="S659" s="35" t="str">
        <f t="shared" si="20"/>
        <v>NV</v>
      </c>
      <c r="T659" s="24" t="str">
        <f t="shared" si="21"/>
        <v>US</v>
      </c>
    </row>
    <row r="660" spans="1:20" ht="12.75" customHeight="1" x14ac:dyDescent="0.2">
      <c r="A660" s="35">
        <v>651</v>
      </c>
      <c r="B660" s="53">
        <v>500112</v>
      </c>
      <c r="C660" s="39" t="s">
        <v>10147</v>
      </c>
      <c r="D660" s="39" t="s">
        <v>2763</v>
      </c>
      <c r="E660" s="39" t="str">
        <f>IF(AND(LEN(NICAP[[#This Row],[State or      Country]])=2,NICAP[[#This Row],[State or      Country]]&lt;&gt;"UK"),"US","Other")</f>
        <v>Other</v>
      </c>
      <c r="F660" s="79">
        <v>9</v>
      </c>
      <c r="G660" s="47" t="s">
        <v>1666</v>
      </c>
      <c r="H660" s="46">
        <v>5</v>
      </c>
      <c r="I660" s="47" t="s">
        <v>4808</v>
      </c>
      <c r="J660" s="37"/>
      <c r="K660" s="37"/>
      <c r="L660" s="36" t="s">
        <v>10146</v>
      </c>
      <c r="M660" s="36" t="str">
        <f>IF(LEFT(NICAP[[#This Row],[Date]],1)=0,"Y","N")</f>
        <v>N</v>
      </c>
      <c r="N660" s="36"/>
      <c r="O660" s="36" t="str">
        <f>19&amp;LEFT(NICAP[[#This Row],[Date]],2)</f>
        <v>1950</v>
      </c>
      <c r="P660" s="36" t="str">
        <f>MID(NICAP[[#This Row],[Date]],3,2)</f>
        <v>01</v>
      </c>
      <c r="Q660" s="36" t="str">
        <f>RIGHT(NICAP[[#This Row],[Date]],2)</f>
        <v>12</v>
      </c>
      <c r="R660" s="26">
        <f>DATE(NICAP[[#This Row],[Year]],NICAP[[#This Row],[Month]],NICAP[[#This Row],[Day]])</f>
        <v>18275</v>
      </c>
      <c r="S660" s="35" t="str">
        <f t="shared" si="20"/>
        <v/>
      </c>
      <c r="T660" s="24" t="str">
        <f t="shared" si="21"/>
        <v>At Sea</v>
      </c>
    </row>
    <row r="661" spans="1:20" ht="27" customHeight="1" x14ac:dyDescent="0.2">
      <c r="A661" s="35">
        <v>652</v>
      </c>
      <c r="B661" s="58">
        <v>500113</v>
      </c>
      <c r="C661" s="44" t="s">
        <v>8756</v>
      </c>
      <c r="D661" s="44" t="s">
        <v>2122</v>
      </c>
      <c r="E661" s="44" t="str">
        <f>IF(AND(LEN(NICAP[[#This Row],[State or      Country]])=2,NICAP[[#This Row],[State or      Country]]&lt;&gt;"UK"),"US","Other")</f>
        <v>US</v>
      </c>
      <c r="F661" s="74">
        <v>1</v>
      </c>
      <c r="G661" s="41"/>
      <c r="H661" s="41"/>
      <c r="I661" s="41"/>
      <c r="J661" s="76" t="s">
        <v>1744</v>
      </c>
      <c r="K661" s="41"/>
      <c r="L661" s="59" t="s">
        <v>10145</v>
      </c>
      <c r="M661" s="59" t="str">
        <f>IF(LEFT(NICAP[[#This Row],[Date]],1)=0,"Y","N")</f>
        <v>N</v>
      </c>
      <c r="N661" s="59"/>
      <c r="O661" s="59" t="str">
        <f>19&amp;LEFT(NICAP[[#This Row],[Date]],2)</f>
        <v>1950</v>
      </c>
      <c r="P661" s="59" t="str">
        <f>MID(NICAP[[#This Row],[Date]],3,2)</f>
        <v>01</v>
      </c>
      <c r="Q661" s="59" t="str">
        <f>RIGHT(NICAP[[#This Row],[Date]],2)</f>
        <v>13</v>
      </c>
      <c r="R661" s="26">
        <f>DATE(NICAP[[#This Row],[Year]],NICAP[[#This Row],[Month]],NICAP[[#This Row],[Day]])</f>
        <v>18276</v>
      </c>
      <c r="S661" s="35" t="str">
        <f t="shared" si="20"/>
        <v>NM</v>
      </c>
      <c r="T661" s="24" t="str">
        <f t="shared" si="21"/>
        <v>US</v>
      </c>
    </row>
    <row r="662" spans="1:20" ht="14.25" customHeight="1" x14ac:dyDescent="0.2">
      <c r="A662" s="35">
        <v>653</v>
      </c>
      <c r="B662" s="56">
        <v>500118</v>
      </c>
      <c r="C662" s="39" t="s">
        <v>5882</v>
      </c>
      <c r="D662" s="39" t="s">
        <v>2640</v>
      </c>
      <c r="E662" s="39" t="str">
        <f>IF(AND(LEN(NICAP[[#This Row],[State or      Country]])=2,NICAP[[#This Row],[State or      Country]]&lt;&gt;"UK"),"US","Other")</f>
        <v>US</v>
      </c>
      <c r="F662" s="79">
        <v>11</v>
      </c>
      <c r="G662" s="47" t="s">
        <v>1757</v>
      </c>
      <c r="H662" s="46">
        <v>5</v>
      </c>
      <c r="I662" s="47" t="s">
        <v>4808</v>
      </c>
      <c r="J662" s="41"/>
      <c r="K662" s="41"/>
      <c r="L662" s="104" t="s">
        <v>10144</v>
      </c>
      <c r="M662" s="104" t="str">
        <f>IF(LEFT(NICAP[[#This Row],[Date]],1)=0,"Y","N")</f>
        <v>N</v>
      </c>
      <c r="N662" s="104"/>
      <c r="O662" s="104" t="str">
        <f>19&amp;LEFT(NICAP[[#This Row],[Date]],2)</f>
        <v>1950</v>
      </c>
      <c r="P662" s="104" t="str">
        <f>MID(NICAP[[#This Row],[Date]],3,2)</f>
        <v>01</v>
      </c>
      <c r="Q662" s="104" t="str">
        <f>RIGHT(NICAP[[#This Row],[Date]],2)</f>
        <v>18</v>
      </c>
      <c r="R662" s="26">
        <f>DATE(NICAP[[#This Row],[Year]],NICAP[[#This Row],[Month]],NICAP[[#This Row],[Day]])</f>
        <v>18281</v>
      </c>
      <c r="S662" s="35" t="str">
        <f t="shared" si="20"/>
        <v>CO</v>
      </c>
      <c r="T662" s="24" t="str">
        <f t="shared" si="21"/>
        <v>US</v>
      </c>
    </row>
    <row r="663" spans="1:20" ht="27.75" customHeight="1" x14ac:dyDescent="0.2">
      <c r="A663" s="35">
        <v>654</v>
      </c>
      <c r="B663" s="58">
        <v>500122</v>
      </c>
      <c r="C663" s="44" t="s">
        <v>10143</v>
      </c>
      <c r="D663" s="44" t="s">
        <v>2020</v>
      </c>
      <c r="E663" s="44" t="str">
        <f>IF(AND(LEN(NICAP[[#This Row],[State or      Country]])=2,NICAP[[#This Row],[State or      Country]]&lt;&gt;"UK"),"US","Other")</f>
        <v>US</v>
      </c>
      <c r="F663" s="74">
        <v>3</v>
      </c>
      <c r="G663" s="41"/>
      <c r="H663" s="41"/>
      <c r="I663" s="62" t="s">
        <v>4808</v>
      </c>
      <c r="J663" s="41"/>
      <c r="K663" s="41"/>
      <c r="L663" s="42" t="s">
        <v>10142</v>
      </c>
      <c r="M663" s="42" t="str">
        <f>IF(LEFT(NICAP[[#This Row],[Date]],1)=0,"Y","N")</f>
        <v>N</v>
      </c>
      <c r="N663" s="42"/>
      <c r="O663" s="42" t="str">
        <f>19&amp;LEFT(NICAP[[#This Row],[Date]],2)</f>
        <v>1950</v>
      </c>
      <c r="P663" s="42" t="str">
        <f>MID(NICAP[[#This Row],[Date]],3,2)</f>
        <v>01</v>
      </c>
      <c r="Q663" s="42" t="str">
        <f>RIGHT(NICAP[[#This Row],[Date]],2)</f>
        <v>22</v>
      </c>
      <c r="R663" s="26">
        <f>DATE(NICAP[[#This Row],[Year]],NICAP[[#This Row],[Month]],NICAP[[#This Row],[Day]])</f>
        <v>18285</v>
      </c>
      <c r="S663" s="35" t="str">
        <f t="shared" si="20"/>
        <v>AK</v>
      </c>
      <c r="T663" s="24" t="str">
        <f t="shared" si="21"/>
        <v>US</v>
      </c>
    </row>
    <row r="664" spans="1:20" ht="27" customHeight="1" x14ac:dyDescent="0.2">
      <c r="A664" s="35">
        <v>655</v>
      </c>
      <c r="B664" s="58">
        <v>500122</v>
      </c>
      <c r="C664" s="44" t="s">
        <v>10143</v>
      </c>
      <c r="D664" s="44" t="s">
        <v>2020</v>
      </c>
      <c r="E664" s="44" t="str">
        <f>IF(AND(LEN(NICAP[[#This Row],[State or      Country]])=2,NICAP[[#This Row],[State or      Country]]&lt;&gt;"UK"),"US","Other")</f>
        <v>US</v>
      </c>
      <c r="F664" s="74">
        <v>9</v>
      </c>
      <c r="G664" s="62" t="s">
        <v>1666</v>
      </c>
      <c r="H664" s="61">
        <v>5</v>
      </c>
      <c r="I664" s="62" t="s">
        <v>4808</v>
      </c>
      <c r="J664" s="41"/>
      <c r="K664" s="41"/>
      <c r="L664" s="42" t="s">
        <v>10142</v>
      </c>
      <c r="M664" s="42" t="str">
        <f>IF(LEFT(NICAP[[#This Row],[Date]],1)=0,"Y","N")</f>
        <v>N</v>
      </c>
      <c r="N664" s="42"/>
      <c r="O664" s="42" t="str">
        <f>19&amp;LEFT(NICAP[[#This Row],[Date]],2)</f>
        <v>1950</v>
      </c>
      <c r="P664" s="42" t="str">
        <f>MID(NICAP[[#This Row],[Date]],3,2)</f>
        <v>01</v>
      </c>
      <c r="Q664" s="42" t="str">
        <f>RIGHT(NICAP[[#This Row],[Date]],2)</f>
        <v>22</v>
      </c>
      <c r="R664" s="26">
        <f>DATE(NICAP[[#This Row],[Year]],NICAP[[#This Row],[Month]],NICAP[[#This Row],[Day]])</f>
        <v>18285</v>
      </c>
      <c r="S664" s="35" t="str">
        <f t="shared" si="20"/>
        <v>AK</v>
      </c>
      <c r="T664" s="24" t="str">
        <f t="shared" si="21"/>
        <v>US</v>
      </c>
    </row>
    <row r="665" spans="1:20" ht="12.75" customHeight="1" x14ac:dyDescent="0.2">
      <c r="A665" s="35">
        <v>656</v>
      </c>
      <c r="B665" s="53">
        <v>500122</v>
      </c>
      <c r="C665" s="39" t="s">
        <v>10141</v>
      </c>
      <c r="D665" s="39" t="s">
        <v>2020</v>
      </c>
      <c r="E665" s="39" t="str">
        <f>IF(AND(LEN(NICAP[[#This Row],[State or      Country]])=2,NICAP[[#This Row],[State or      Country]]&lt;&gt;"UK"),"US","Other")</f>
        <v>US</v>
      </c>
      <c r="F665" s="79">
        <v>11</v>
      </c>
      <c r="G665" s="37"/>
      <c r="H665" s="37"/>
      <c r="I665" s="47" t="s">
        <v>4808</v>
      </c>
      <c r="J665" s="37"/>
      <c r="K665" s="37"/>
      <c r="L665" s="36" t="s">
        <v>10140</v>
      </c>
      <c r="M665" s="36" t="str">
        <f>IF(LEFT(NICAP[[#This Row],[Date]],1)=0,"Y","N")</f>
        <v>N</v>
      </c>
      <c r="N665" s="36"/>
      <c r="O665" s="36" t="str">
        <f>19&amp;LEFT(NICAP[[#This Row],[Date]],2)</f>
        <v>1950</v>
      </c>
      <c r="P665" s="36" t="str">
        <f>MID(NICAP[[#This Row],[Date]],3,2)</f>
        <v>01</v>
      </c>
      <c r="Q665" s="36" t="str">
        <f>RIGHT(NICAP[[#This Row],[Date]],2)</f>
        <v>22</v>
      </c>
      <c r="R665" s="26">
        <f>DATE(NICAP[[#This Row],[Year]],NICAP[[#This Row],[Month]],NICAP[[#This Row],[Day]])</f>
        <v>18285</v>
      </c>
      <c r="S665" s="35" t="str">
        <f t="shared" si="20"/>
        <v>AK</v>
      </c>
      <c r="T665" s="24" t="str">
        <f t="shared" si="21"/>
        <v>US</v>
      </c>
    </row>
    <row r="666" spans="1:20" ht="14.25" customHeight="1" x14ac:dyDescent="0.2">
      <c r="A666" s="35">
        <v>657</v>
      </c>
      <c r="B666" s="56">
        <v>500124</v>
      </c>
      <c r="C666" s="39" t="s">
        <v>10139</v>
      </c>
      <c r="D666" s="39" t="s">
        <v>2098</v>
      </c>
      <c r="E666" s="39" t="str">
        <f>IF(AND(LEN(NICAP[[#This Row],[State or      Country]])=2,NICAP[[#This Row],[State or      Country]]&lt;&gt;"UK"),"US","Other")</f>
        <v>US</v>
      </c>
      <c r="F666" s="79">
        <v>11</v>
      </c>
      <c r="G666" s="47" t="s">
        <v>1757</v>
      </c>
      <c r="H666" s="46">
        <v>5</v>
      </c>
      <c r="I666" s="47" t="s">
        <v>4808</v>
      </c>
      <c r="J666" s="41"/>
      <c r="K666" s="41"/>
      <c r="L666" s="104" t="s">
        <v>10138</v>
      </c>
      <c r="M666" s="104" t="str">
        <f>IF(LEFT(NICAP[[#This Row],[Date]],1)=0,"Y","N")</f>
        <v>N</v>
      </c>
      <c r="N666" s="104"/>
      <c r="O666" s="104" t="str">
        <f>19&amp;LEFT(NICAP[[#This Row],[Date]],2)</f>
        <v>1950</v>
      </c>
      <c r="P666" s="104" t="str">
        <f>MID(NICAP[[#This Row],[Date]],3,2)</f>
        <v>01</v>
      </c>
      <c r="Q666" s="104" t="str">
        <f>RIGHT(NICAP[[#This Row],[Date]],2)</f>
        <v>24</v>
      </c>
      <c r="R666" s="26">
        <f>DATE(NICAP[[#This Row],[Year]],NICAP[[#This Row],[Month]],NICAP[[#This Row],[Day]])</f>
        <v>18287</v>
      </c>
      <c r="S666" s="35" t="str">
        <f t="shared" si="20"/>
        <v>VA</v>
      </c>
      <c r="T666" s="24" t="str">
        <f t="shared" si="21"/>
        <v>US</v>
      </c>
    </row>
    <row r="667" spans="1:20" ht="12.75" customHeight="1" x14ac:dyDescent="0.2">
      <c r="A667" s="35">
        <v>658</v>
      </c>
      <c r="B667" s="53">
        <v>500131</v>
      </c>
      <c r="C667" s="39" t="s">
        <v>10137</v>
      </c>
      <c r="D667" s="39" t="s">
        <v>2020</v>
      </c>
      <c r="E667" s="39" t="str">
        <f>IF(AND(LEN(NICAP[[#This Row],[State or      Country]])=2,NICAP[[#This Row],[State or      Country]]&lt;&gt;"UK"),"US","Other")</f>
        <v>US</v>
      </c>
      <c r="F667" s="79">
        <v>11</v>
      </c>
      <c r="G667" s="37"/>
      <c r="H667" s="37"/>
      <c r="I667" s="47" t="s">
        <v>4808</v>
      </c>
      <c r="J667" s="37"/>
      <c r="K667" s="37"/>
      <c r="L667" s="36" t="s">
        <v>10136</v>
      </c>
      <c r="M667" s="36" t="str">
        <f>IF(LEFT(NICAP[[#This Row],[Date]],1)=0,"Y","N")</f>
        <v>N</v>
      </c>
      <c r="N667" s="36"/>
      <c r="O667" s="36" t="str">
        <f>19&amp;LEFT(NICAP[[#This Row],[Date]],2)</f>
        <v>1950</v>
      </c>
      <c r="P667" s="36" t="str">
        <f>MID(NICAP[[#This Row],[Date]],3,2)</f>
        <v>01</v>
      </c>
      <c r="Q667" s="36" t="str">
        <f>RIGHT(NICAP[[#This Row],[Date]],2)</f>
        <v>31</v>
      </c>
      <c r="R667" s="26">
        <f>DATE(NICAP[[#This Row],[Year]],NICAP[[#This Row],[Month]],NICAP[[#This Row],[Day]])</f>
        <v>18294</v>
      </c>
      <c r="S667" s="35" t="str">
        <f t="shared" si="20"/>
        <v>AK</v>
      </c>
      <c r="T667" s="24" t="str">
        <f t="shared" si="21"/>
        <v>US</v>
      </c>
    </row>
    <row r="668" spans="1:20" ht="12.75" customHeight="1" x14ac:dyDescent="0.2">
      <c r="A668" s="35">
        <v>659</v>
      </c>
      <c r="B668" s="55">
        <v>500202</v>
      </c>
      <c r="C668" s="39" t="s">
        <v>10135</v>
      </c>
      <c r="D668" s="39" t="s">
        <v>1852</v>
      </c>
      <c r="E668" s="39" t="str">
        <f>IF(AND(LEN(NICAP[[#This Row],[State or      Country]])=2,NICAP[[#This Row],[State or      Country]]&lt;&gt;"UK"),"US","Other")</f>
        <v>US</v>
      </c>
      <c r="F668" s="79">
        <v>1</v>
      </c>
      <c r="G668" s="37"/>
      <c r="H668" s="37"/>
      <c r="I668" s="47" t="s">
        <v>4808</v>
      </c>
      <c r="J668" s="37"/>
      <c r="K668" s="37"/>
      <c r="L668" s="36" t="s">
        <v>10134</v>
      </c>
      <c r="M668" s="36" t="str">
        <f>IF(LEFT(NICAP[[#This Row],[Date]],1)=0,"Y","N")</f>
        <v>N</v>
      </c>
      <c r="N668" s="36"/>
      <c r="O668" s="36" t="str">
        <f>19&amp;LEFT(NICAP[[#This Row],[Date]],2)</f>
        <v>1950</v>
      </c>
      <c r="P668" s="36" t="str">
        <f>MID(NICAP[[#This Row],[Date]],3,2)</f>
        <v>02</v>
      </c>
      <c r="Q668" s="36" t="str">
        <f>RIGHT(NICAP[[#This Row],[Date]],2)</f>
        <v>02</v>
      </c>
      <c r="R668" s="26">
        <f>DATE(NICAP[[#This Row],[Year]],NICAP[[#This Row],[Month]],NICAP[[#This Row],[Day]])</f>
        <v>18296</v>
      </c>
      <c r="S668" s="35" t="str">
        <f t="shared" si="20"/>
        <v>AZ</v>
      </c>
      <c r="T668" s="24" t="str">
        <f t="shared" si="21"/>
        <v>US</v>
      </c>
    </row>
    <row r="669" spans="1:20" ht="27.75" customHeight="1" x14ac:dyDescent="0.2">
      <c r="A669" s="35">
        <v>660</v>
      </c>
      <c r="B669" s="58">
        <v>500205</v>
      </c>
      <c r="C669" s="44" t="s">
        <v>10133</v>
      </c>
      <c r="D669" s="44" t="s">
        <v>1697</v>
      </c>
      <c r="E669" s="44" t="str">
        <f>IF(AND(LEN(NICAP[[#This Row],[State or      Country]])=2,NICAP[[#This Row],[State or      Country]]&lt;&gt;"UK"),"US","Other")</f>
        <v>US</v>
      </c>
      <c r="F669" s="74">
        <v>1</v>
      </c>
      <c r="G669" s="41"/>
      <c r="H669" s="41"/>
      <c r="I669" s="62" t="s">
        <v>4808</v>
      </c>
      <c r="J669" s="41"/>
      <c r="K669" s="41"/>
      <c r="L669" s="42" t="s">
        <v>10132</v>
      </c>
      <c r="M669" s="42" t="str">
        <f>IF(LEFT(NICAP[[#This Row],[Date]],1)=0,"Y","N")</f>
        <v>N</v>
      </c>
      <c r="N669" s="42"/>
      <c r="O669" s="42" t="str">
        <f>19&amp;LEFT(NICAP[[#This Row],[Date]],2)</f>
        <v>1950</v>
      </c>
      <c r="P669" s="42" t="str">
        <f>MID(NICAP[[#This Row],[Date]],3,2)</f>
        <v>02</v>
      </c>
      <c r="Q669" s="42" t="str">
        <f>RIGHT(NICAP[[#This Row],[Date]],2)</f>
        <v>05</v>
      </c>
      <c r="R669" s="26">
        <f>DATE(NICAP[[#This Row],[Year]],NICAP[[#This Row],[Month]],NICAP[[#This Row],[Day]])</f>
        <v>18299</v>
      </c>
      <c r="S669" s="35" t="str">
        <f t="shared" si="20"/>
        <v>MA</v>
      </c>
      <c r="T669" s="24" t="str">
        <f t="shared" si="21"/>
        <v>US</v>
      </c>
    </row>
    <row r="670" spans="1:20" ht="14.25" customHeight="1" x14ac:dyDescent="0.2">
      <c r="A670" s="35">
        <v>661</v>
      </c>
      <c r="B670" s="56">
        <v>500208</v>
      </c>
      <c r="C670" s="39" t="s">
        <v>7129</v>
      </c>
      <c r="D670" s="39" t="s">
        <v>1683</v>
      </c>
      <c r="E670" s="39" t="str">
        <f>IF(AND(LEN(NICAP[[#This Row],[State or      Country]])=2,NICAP[[#This Row],[State or      Country]]&lt;&gt;"UK"),"US","Other")</f>
        <v>US</v>
      </c>
      <c r="F670" s="79">
        <v>11</v>
      </c>
      <c r="G670" s="47" t="s">
        <v>1757</v>
      </c>
      <c r="H670" s="46">
        <v>5</v>
      </c>
      <c r="I670" s="47" t="s">
        <v>4808</v>
      </c>
      <c r="J670" s="37"/>
      <c r="K670" s="37"/>
      <c r="L670" s="104" t="s">
        <v>10131</v>
      </c>
      <c r="M670" s="104" t="str">
        <f>IF(LEFT(NICAP[[#This Row],[Date]],1)=0,"Y","N")</f>
        <v>N</v>
      </c>
      <c r="N670" s="104"/>
      <c r="O670" s="104" t="str">
        <f>19&amp;LEFT(NICAP[[#This Row],[Date]],2)</f>
        <v>1950</v>
      </c>
      <c r="P670" s="104" t="str">
        <f>MID(NICAP[[#This Row],[Date]],3,2)</f>
        <v>02</v>
      </c>
      <c r="Q670" s="104" t="str">
        <f>RIGHT(NICAP[[#This Row],[Date]],2)</f>
        <v>08</v>
      </c>
      <c r="R670" s="26">
        <f>DATE(NICAP[[#This Row],[Year]],NICAP[[#This Row],[Month]],NICAP[[#This Row],[Day]])</f>
        <v>18302</v>
      </c>
      <c r="S670" s="35" t="str">
        <f t="shared" si="20"/>
        <v>FL</v>
      </c>
      <c r="T670" s="24" t="str">
        <f t="shared" si="21"/>
        <v>US</v>
      </c>
    </row>
    <row r="671" spans="1:20" ht="12.75" customHeight="1" x14ac:dyDescent="0.2">
      <c r="A671" s="35">
        <v>662</v>
      </c>
      <c r="B671" s="53">
        <v>500114</v>
      </c>
      <c r="C671" s="39" t="s">
        <v>3748</v>
      </c>
      <c r="D671" s="39" t="s">
        <v>1683</v>
      </c>
      <c r="E671" s="39" t="str">
        <f>IF(AND(LEN(NICAP[[#This Row],[State or      Country]])=2,NICAP[[#This Row],[State or      Country]]&lt;&gt;"UK"),"US","Other")</f>
        <v>US</v>
      </c>
      <c r="F671" s="79">
        <v>9</v>
      </c>
      <c r="G671" s="47" t="s">
        <v>1666</v>
      </c>
      <c r="H671" s="46">
        <v>5</v>
      </c>
      <c r="I671" s="37"/>
      <c r="J671" s="37"/>
      <c r="K671" s="37"/>
      <c r="L671" s="36" t="s">
        <v>10130</v>
      </c>
      <c r="M671" s="36" t="str">
        <f>IF(LEFT(NICAP[[#This Row],[Date]],1)=0,"Y","N")</f>
        <v>N</v>
      </c>
      <c r="N671" s="36"/>
      <c r="O671" s="36" t="str">
        <f>19&amp;LEFT(NICAP[[#This Row],[Date]],2)</f>
        <v>1950</v>
      </c>
      <c r="P671" s="36" t="str">
        <f>MID(NICAP[[#This Row],[Date]],3,2)</f>
        <v>01</v>
      </c>
      <c r="Q671" s="36" t="str">
        <f>RIGHT(NICAP[[#This Row],[Date]],2)</f>
        <v>14</v>
      </c>
      <c r="R671" s="26">
        <f>DATE(NICAP[[#This Row],[Year]],NICAP[[#This Row],[Month]],NICAP[[#This Row],[Day]])</f>
        <v>18277</v>
      </c>
      <c r="S671" s="35" t="str">
        <f t="shared" si="20"/>
        <v>FL</v>
      </c>
      <c r="T671" s="24" t="str">
        <f t="shared" si="21"/>
        <v>US</v>
      </c>
    </row>
    <row r="672" spans="1:20" ht="12.75" customHeight="1" x14ac:dyDescent="0.2">
      <c r="A672" s="35">
        <v>663</v>
      </c>
      <c r="B672" s="53">
        <v>500115</v>
      </c>
      <c r="C672" s="39" t="s">
        <v>3748</v>
      </c>
      <c r="D672" s="39" t="s">
        <v>1683</v>
      </c>
      <c r="E672" s="39" t="str">
        <f>IF(AND(LEN(NICAP[[#This Row],[State or      Country]])=2,NICAP[[#This Row],[State or      Country]]&lt;&gt;"UK"),"US","Other")</f>
        <v>US</v>
      </c>
      <c r="F672" s="79">
        <v>9</v>
      </c>
      <c r="G672" s="47" t="s">
        <v>1666</v>
      </c>
      <c r="H672" s="46">
        <v>5</v>
      </c>
      <c r="I672" s="41"/>
      <c r="J672" s="41"/>
      <c r="K672" s="41"/>
      <c r="L672" s="36" t="s">
        <v>10129</v>
      </c>
      <c r="M672" s="36" t="str">
        <f>IF(LEFT(NICAP[[#This Row],[Date]],1)=0,"Y","N")</f>
        <v>N</v>
      </c>
      <c r="N672" s="36"/>
      <c r="O672" s="36" t="str">
        <f>19&amp;LEFT(NICAP[[#This Row],[Date]],2)</f>
        <v>1950</v>
      </c>
      <c r="P672" s="36" t="str">
        <f>MID(NICAP[[#This Row],[Date]],3,2)</f>
        <v>01</v>
      </c>
      <c r="Q672" s="36" t="str">
        <f>RIGHT(NICAP[[#This Row],[Date]],2)</f>
        <v>15</v>
      </c>
      <c r="R672" s="26">
        <f>DATE(NICAP[[#This Row],[Year]],NICAP[[#This Row],[Month]],NICAP[[#This Row],[Day]])</f>
        <v>18278</v>
      </c>
      <c r="S672" s="35" t="str">
        <f t="shared" si="20"/>
        <v>FL</v>
      </c>
      <c r="T672" s="24" t="str">
        <f t="shared" si="21"/>
        <v>US</v>
      </c>
    </row>
    <row r="673" spans="1:20" ht="12.75" customHeight="1" x14ac:dyDescent="0.2">
      <c r="A673" s="35">
        <v>664</v>
      </c>
      <c r="B673" s="53">
        <v>500224</v>
      </c>
      <c r="C673" s="39" t="s">
        <v>2673</v>
      </c>
      <c r="D673" s="39" t="s">
        <v>2122</v>
      </c>
      <c r="E673" s="39" t="str">
        <f>IF(AND(LEN(NICAP[[#This Row],[State or      Country]])=2,NICAP[[#This Row],[State or      Country]]&lt;&gt;"UK"),"US","Other")</f>
        <v>US</v>
      </c>
      <c r="F673" s="79">
        <v>1</v>
      </c>
      <c r="G673" s="37"/>
      <c r="H673" s="37"/>
      <c r="I673" s="65">
        <v>642</v>
      </c>
      <c r="J673" s="54" t="s">
        <v>1744</v>
      </c>
      <c r="K673" s="37"/>
      <c r="L673" s="36" t="s">
        <v>10128</v>
      </c>
      <c r="M673" s="36" t="str">
        <f>IF(LEFT(NICAP[[#This Row],[Date]],1)=0,"Y","N")</f>
        <v>N</v>
      </c>
      <c r="N673" s="36"/>
      <c r="O673" s="36" t="str">
        <f>19&amp;LEFT(NICAP[[#This Row],[Date]],2)</f>
        <v>1950</v>
      </c>
      <c r="P673" s="36" t="str">
        <f>MID(NICAP[[#This Row],[Date]],3,2)</f>
        <v>02</v>
      </c>
      <c r="Q673" s="36" t="str">
        <f>RIGHT(NICAP[[#This Row],[Date]],2)</f>
        <v>24</v>
      </c>
      <c r="R673" s="26">
        <f>DATE(NICAP[[#This Row],[Year]],NICAP[[#This Row],[Month]],NICAP[[#This Row],[Day]])</f>
        <v>18318</v>
      </c>
      <c r="S673" s="35" t="str">
        <f t="shared" si="20"/>
        <v>NM</v>
      </c>
      <c r="T673" s="24" t="str">
        <f t="shared" si="21"/>
        <v>US</v>
      </c>
    </row>
    <row r="674" spans="1:20" ht="12.75" customHeight="1" x14ac:dyDescent="0.2">
      <c r="A674" s="35">
        <v>665</v>
      </c>
      <c r="B674" s="53">
        <v>500224</v>
      </c>
      <c r="C674" s="39" t="s">
        <v>10127</v>
      </c>
      <c r="D674" s="39" t="s">
        <v>2122</v>
      </c>
      <c r="E674" s="39" t="str">
        <f>IF(AND(LEN(NICAP[[#This Row],[State or      Country]])=2,NICAP[[#This Row],[State or      Country]]&lt;&gt;"UK"),"US","Other")</f>
        <v>US</v>
      </c>
      <c r="F674" s="79">
        <v>8</v>
      </c>
      <c r="G674" s="37"/>
      <c r="H674" s="37"/>
      <c r="I674" s="47" t="s">
        <v>4808</v>
      </c>
      <c r="J674" s="54" t="s">
        <v>1744</v>
      </c>
      <c r="K674" s="37"/>
      <c r="L674" s="36" t="s">
        <v>10126</v>
      </c>
      <c r="M674" s="36" t="str">
        <f>IF(LEFT(NICAP[[#This Row],[Date]],1)=0,"Y","N")</f>
        <v>N</v>
      </c>
      <c r="N674" s="36"/>
      <c r="O674" s="36" t="str">
        <f>19&amp;LEFT(NICAP[[#This Row],[Date]],2)</f>
        <v>1950</v>
      </c>
      <c r="P674" s="36" t="str">
        <f>MID(NICAP[[#This Row],[Date]],3,2)</f>
        <v>02</v>
      </c>
      <c r="Q674" s="36" t="str">
        <f>RIGHT(NICAP[[#This Row],[Date]],2)</f>
        <v>24</v>
      </c>
      <c r="R674" s="26">
        <f>DATE(NICAP[[#This Row],[Year]],NICAP[[#This Row],[Month]],NICAP[[#This Row],[Day]])</f>
        <v>18318</v>
      </c>
      <c r="S674" s="35" t="str">
        <f t="shared" si="20"/>
        <v>NM</v>
      </c>
      <c r="T674" s="24" t="str">
        <f t="shared" si="21"/>
        <v>US</v>
      </c>
    </row>
    <row r="675" spans="1:20" ht="12.75" customHeight="1" x14ac:dyDescent="0.2">
      <c r="A675" s="35">
        <v>666</v>
      </c>
      <c r="B675" s="53">
        <v>500225</v>
      </c>
      <c r="C675" s="39" t="s">
        <v>5771</v>
      </c>
      <c r="D675" s="39" t="s">
        <v>2122</v>
      </c>
      <c r="E675" s="39" t="str">
        <f>IF(AND(LEN(NICAP[[#This Row],[State or      Country]])=2,NICAP[[#This Row],[State or      Country]]&lt;&gt;"UK"),"US","Other")</f>
        <v>US</v>
      </c>
      <c r="F675" s="79">
        <v>1</v>
      </c>
      <c r="G675" s="37"/>
      <c r="H675" s="37"/>
      <c r="I675" s="65">
        <v>645</v>
      </c>
      <c r="J675" s="54" t="s">
        <v>1744</v>
      </c>
      <c r="K675" s="37"/>
      <c r="L675" s="36" t="s">
        <v>10125</v>
      </c>
      <c r="M675" s="36" t="str">
        <f>IF(LEFT(NICAP[[#This Row],[Date]],1)=0,"Y","N")</f>
        <v>N</v>
      </c>
      <c r="N675" s="36"/>
      <c r="O675" s="36" t="str">
        <f>19&amp;LEFT(NICAP[[#This Row],[Date]],2)</f>
        <v>1950</v>
      </c>
      <c r="P675" s="36" t="str">
        <f>MID(NICAP[[#This Row],[Date]],3,2)</f>
        <v>02</v>
      </c>
      <c r="Q675" s="36" t="str">
        <f>RIGHT(NICAP[[#This Row],[Date]],2)</f>
        <v>25</v>
      </c>
      <c r="R675" s="26">
        <f>DATE(NICAP[[#This Row],[Year]],NICAP[[#This Row],[Month]],NICAP[[#This Row],[Day]])</f>
        <v>18319</v>
      </c>
      <c r="S675" s="35" t="str">
        <f t="shared" si="20"/>
        <v>NM</v>
      </c>
      <c r="T675" s="24" t="str">
        <f t="shared" si="21"/>
        <v>US</v>
      </c>
    </row>
    <row r="676" spans="1:20" ht="27" customHeight="1" x14ac:dyDescent="0.2">
      <c r="A676" s="35">
        <v>667</v>
      </c>
      <c r="B676" s="58">
        <v>500227</v>
      </c>
      <c r="C676" s="44" t="s">
        <v>10124</v>
      </c>
      <c r="D676" s="44" t="s">
        <v>1670</v>
      </c>
      <c r="E676" s="44" t="str">
        <f>IF(AND(LEN(NICAP[[#This Row],[State or      Country]])=2,NICAP[[#This Row],[State or      Country]]&lt;&gt;"UK"),"US","Other")</f>
        <v>US</v>
      </c>
      <c r="F676" s="74">
        <v>11</v>
      </c>
      <c r="G676" s="41"/>
      <c r="H676" s="41"/>
      <c r="I676" s="41"/>
      <c r="J676" s="41"/>
      <c r="K676" s="41"/>
      <c r="L676" s="42" t="s">
        <v>10123</v>
      </c>
      <c r="M676" s="42" t="str">
        <f>IF(LEFT(NICAP[[#This Row],[Date]],1)=0,"Y","N")</f>
        <v>N</v>
      </c>
      <c r="N676" s="42"/>
      <c r="O676" s="42" t="str">
        <f>19&amp;LEFT(NICAP[[#This Row],[Date]],2)</f>
        <v>1950</v>
      </c>
      <c r="P676" s="42" t="str">
        <f>MID(NICAP[[#This Row],[Date]],3,2)</f>
        <v>02</v>
      </c>
      <c r="Q676" s="42" t="str">
        <f>RIGHT(NICAP[[#This Row],[Date]],2)</f>
        <v>27</v>
      </c>
      <c r="R676" s="26">
        <f>DATE(NICAP[[#This Row],[Year]],NICAP[[#This Row],[Month]],NICAP[[#This Row],[Day]])</f>
        <v>18321</v>
      </c>
      <c r="S676" s="35" t="str">
        <f t="shared" si="20"/>
        <v>IL</v>
      </c>
      <c r="T676" s="24" t="str">
        <f t="shared" si="21"/>
        <v>US</v>
      </c>
    </row>
    <row r="677" spans="1:20" ht="12.75" customHeight="1" x14ac:dyDescent="0.2">
      <c r="A677" s="35">
        <v>668</v>
      </c>
      <c r="B677" s="53">
        <v>500301</v>
      </c>
      <c r="C677" s="39" t="s">
        <v>9086</v>
      </c>
      <c r="D677" s="39" t="s">
        <v>1799</v>
      </c>
      <c r="E677" s="39" t="str">
        <f>IF(AND(LEN(NICAP[[#This Row],[State or      Country]])=2,NICAP[[#This Row],[State or      Country]]&lt;&gt;"UK"),"US","Other")</f>
        <v>US</v>
      </c>
      <c r="F677" s="38">
        <v>9</v>
      </c>
      <c r="G677" s="47" t="s">
        <v>1666</v>
      </c>
      <c r="H677" s="46">
        <v>0</v>
      </c>
      <c r="I677" s="37"/>
      <c r="J677" s="37"/>
      <c r="K677" s="37"/>
      <c r="L677" s="36" t="s">
        <v>10122</v>
      </c>
      <c r="M677" s="36" t="str">
        <f>IF(LEFT(NICAP[[#This Row],[Date]],1)=0,"Y","N")</f>
        <v>N</v>
      </c>
      <c r="N677" s="36"/>
      <c r="O677" s="36" t="str">
        <f>19&amp;LEFT(NICAP[[#This Row],[Date]],2)</f>
        <v>1950</v>
      </c>
      <c r="P677" s="36" t="str">
        <f>MID(NICAP[[#This Row],[Date]],3,2)</f>
        <v>03</v>
      </c>
      <c r="Q677" s="36" t="str">
        <f>RIGHT(NICAP[[#This Row],[Date]],2)</f>
        <v>01</v>
      </c>
      <c r="R677" s="26">
        <f>DATE(NICAP[[#This Row],[Year]],NICAP[[#This Row],[Month]],NICAP[[#This Row],[Day]])</f>
        <v>18323</v>
      </c>
      <c r="S677" s="35" t="str">
        <f t="shared" si="20"/>
        <v>TN</v>
      </c>
      <c r="T677" s="24" t="str">
        <f t="shared" si="21"/>
        <v>US</v>
      </c>
    </row>
    <row r="678" spans="1:20" ht="12.75" customHeight="1" x14ac:dyDescent="0.2">
      <c r="A678" s="35">
        <v>669</v>
      </c>
      <c r="B678" s="53">
        <v>500303</v>
      </c>
      <c r="C678" s="39" t="s">
        <v>9335</v>
      </c>
      <c r="D678" s="39" t="s">
        <v>1734</v>
      </c>
      <c r="E678" s="39" t="str">
        <f>IF(AND(LEN(NICAP[[#This Row],[State or      Country]])=2,NICAP[[#This Row],[State or      Country]]&lt;&gt;"UK"),"US","Other")</f>
        <v>US</v>
      </c>
      <c r="F678" s="38">
        <v>1</v>
      </c>
      <c r="G678" s="37"/>
      <c r="H678" s="37"/>
      <c r="I678" s="65">
        <v>650</v>
      </c>
      <c r="J678" s="37"/>
      <c r="K678" s="37"/>
      <c r="L678" s="36" t="s">
        <v>10121</v>
      </c>
      <c r="M678" s="36" t="str">
        <f>IF(LEFT(NICAP[[#This Row],[Date]],1)=0,"Y","N")</f>
        <v>N</v>
      </c>
      <c r="N678" s="36"/>
      <c r="O678" s="36" t="str">
        <f>19&amp;LEFT(NICAP[[#This Row],[Date]],2)</f>
        <v>1950</v>
      </c>
      <c r="P678" s="36" t="str">
        <f>MID(NICAP[[#This Row],[Date]],3,2)</f>
        <v>03</v>
      </c>
      <c r="Q678" s="36" t="str">
        <f>RIGHT(NICAP[[#This Row],[Date]],2)</f>
        <v>03</v>
      </c>
      <c r="R678" s="26">
        <f>DATE(NICAP[[#This Row],[Year]],NICAP[[#This Row],[Month]],NICAP[[#This Row],[Day]])</f>
        <v>18325</v>
      </c>
      <c r="S678" s="35" t="str">
        <f t="shared" si="20"/>
        <v>MI</v>
      </c>
      <c r="T678" s="24" t="str">
        <f t="shared" si="21"/>
        <v>US</v>
      </c>
    </row>
    <row r="679" spans="1:20" ht="57" customHeight="1" x14ac:dyDescent="0.2">
      <c r="A679" s="35">
        <v>670</v>
      </c>
      <c r="B679" s="73">
        <v>500304</v>
      </c>
      <c r="C679" s="50" t="s">
        <v>10120</v>
      </c>
      <c r="D679" s="50" t="s">
        <v>1787</v>
      </c>
      <c r="E679" s="50" t="str">
        <f>IF(AND(LEN(NICAP[[#This Row],[State or      Country]])=2,NICAP[[#This Row],[State or      Country]]&lt;&gt;"UK"),"US","Other")</f>
        <v>US</v>
      </c>
      <c r="F679" s="49">
        <v>2</v>
      </c>
      <c r="G679" s="48"/>
      <c r="H679" s="48"/>
      <c r="I679" s="48"/>
      <c r="J679" s="48"/>
      <c r="K679" s="48"/>
      <c r="L679" s="36" t="s">
        <v>10119</v>
      </c>
      <c r="M679" s="36" t="str">
        <f>IF(LEFT(NICAP[[#This Row],[Date]],1)=0,"Y","N")</f>
        <v>N</v>
      </c>
      <c r="N679" s="36"/>
      <c r="O679" s="36" t="str">
        <f>19&amp;LEFT(NICAP[[#This Row],[Date]],2)</f>
        <v>1950</v>
      </c>
      <c r="P679" s="36" t="str">
        <f>MID(NICAP[[#This Row],[Date]],3,2)</f>
        <v>03</v>
      </c>
      <c r="Q679" s="36" t="str">
        <f>RIGHT(NICAP[[#This Row],[Date]],2)</f>
        <v>04</v>
      </c>
      <c r="R679" s="26">
        <f>DATE(NICAP[[#This Row],[Year]],NICAP[[#This Row],[Month]],NICAP[[#This Row],[Day]])</f>
        <v>18326</v>
      </c>
      <c r="S679" s="35" t="str">
        <f t="shared" si="20"/>
        <v>IN</v>
      </c>
      <c r="T679" s="24" t="str">
        <f t="shared" si="21"/>
        <v>US</v>
      </c>
    </row>
    <row r="680" spans="1:20" ht="42" customHeight="1" x14ac:dyDescent="0.2">
      <c r="A680" s="35">
        <v>671</v>
      </c>
      <c r="B680" s="57">
        <v>500305</v>
      </c>
      <c r="C680" s="50" t="s">
        <v>5638</v>
      </c>
      <c r="D680" s="50" t="s">
        <v>2122</v>
      </c>
      <c r="E680" s="50" t="str">
        <f>IF(AND(LEN(NICAP[[#This Row],[State or      Country]])=2,NICAP[[#This Row],[State or      Country]]&lt;&gt;"UK"),"US","Other")</f>
        <v>US</v>
      </c>
      <c r="F680" s="49">
        <v>2</v>
      </c>
      <c r="G680" s="48"/>
      <c r="H680" s="48"/>
      <c r="I680" s="48"/>
      <c r="J680" s="48"/>
      <c r="K680" s="48"/>
      <c r="L680" s="36" t="s">
        <v>10118</v>
      </c>
      <c r="M680" s="36" t="str">
        <f>IF(LEFT(NICAP[[#This Row],[Date]],1)=0,"Y","N")</f>
        <v>N</v>
      </c>
      <c r="N680" s="36"/>
      <c r="O680" s="36" t="str">
        <f>19&amp;LEFT(NICAP[[#This Row],[Date]],2)</f>
        <v>1950</v>
      </c>
      <c r="P680" s="36" t="str">
        <f>MID(NICAP[[#This Row],[Date]],3,2)</f>
        <v>03</v>
      </c>
      <c r="Q680" s="36" t="str">
        <f>RIGHT(NICAP[[#This Row],[Date]],2)</f>
        <v>05</v>
      </c>
      <c r="R680" s="26">
        <f>DATE(NICAP[[#This Row],[Year]],NICAP[[#This Row],[Month]],NICAP[[#This Row],[Day]])</f>
        <v>18327</v>
      </c>
      <c r="S680" s="35" t="str">
        <f t="shared" si="20"/>
        <v>NM</v>
      </c>
      <c r="T680" s="24" t="str">
        <f t="shared" si="21"/>
        <v>US</v>
      </c>
    </row>
    <row r="681" spans="1:20" ht="12.75" customHeight="1" x14ac:dyDescent="0.2">
      <c r="A681" s="35">
        <v>672</v>
      </c>
      <c r="B681" s="53">
        <v>500308</v>
      </c>
      <c r="C681" s="39" t="s">
        <v>8734</v>
      </c>
      <c r="D681" s="39" t="s">
        <v>1694</v>
      </c>
      <c r="E681" s="39" t="str">
        <f>IF(AND(LEN(NICAP[[#This Row],[State or      Country]])=2,NICAP[[#This Row],[State or      Country]]&lt;&gt;"UK"),"US","Other")</f>
        <v>US</v>
      </c>
      <c r="F681" s="38">
        <v>9</v>
      </c>
      <c r="G681" s="47" t="s">
        <v>1666</v>
      </c>
      <c r="H681" s="46">
        <v>5</v>
      </c>
      <c r="I681" s="41"/>
      <c r="J681" s="41"/>
      <c r="K681" s="41"/>
      <c r="L681" s="36" t="s">
        <v>10117</v>
      </c>
      <c r="M681" s="36" t="str">
        <f>IF(LEFT(NICAP[[#This Row],[Date]],1)=0,"Y","N")</f>
        <v>N</v>
      </c>
      <c r="N681" s="36"/>
      <c r="O681" s="36" t="str">
        <f>19&amp;LEFT(NICAP[[#This Row],[Date]],2)</f>
        <v>1950</v>
      </c>
      <c r="P681" s="36" t="str">
        <f>MID(NICAP[[#This Row],[Date]],3,2)</f>
        <v>03</v>
      </c>
      <c r="Q681" s="36" t="str">
        <f>RIGHT(NICAP[[#This Row],[Date]],2)</f>
        <v>08</v>
      </c>
      <c r="R681" s="26">
        <f>DATE(NICAP[[#This Row],[Year]],NICAP[[#This Row],[Month]],NICAP[[#This Row],[Day]])</f>
        <v>18330</v>
      </c>
      <c r="S681" s="35" t="str">
        <f t="shared" si="20"/>
        <v>OH</v>
      </c>
      <c r="T681" s="24" t="str">
        <f t="shared" si="21"/>
        <v>US</v>
      </c>
    </row>
    <row r="682" spans="1:20" ht="27.75" customHeight="1" x14ac:dyDescent="0.2">
      <c r="A682" s="35">
        <v>673</v>
      </c>
      <c r="B682" s="58">
        <v>500308</v>
      </c>
      <c r="C682" s="44" t="s">
        <v>8734</v>
      </c>
      <c r="D682" s="44" t="s">
        <v>1694</v>
      </c>
      <c r="E682" s="44" t="str">
        <f>IF(AND(LEN(NICAP[[#This Row],[State or      Country]])=2,NICAP[[#This Row],[State or      Country]]&lt;&gt;"UK"),"US","Other")</f>
        <v>US</v>
      </c>
      <c r="F682" s="43">
        <v>11</v>
      </c>
      <c r="G682" s="41"/>
      <c r="H682" s="41"/>
      <c r="I682" s="41"/>
      <c r="J682" s="41"/>
      <c r="K682" s="41"/>
      <c r="L682" s="59" t="s">
        <v>10116</v>
      </c>
      <c r="M682" s="59" t="str">
        <f>IF(LEFT(NICAP[[#This Row],[Date]],1)=0,"Y","N")</f>
        <v>N</v>
      </c>
      <c r="N682" s="59"/>
      <c r="O682" s="59" t="str">
        <f>19&amp;LEFT(NICAP[[#This Row],[Date]],2)</f>
        <v>1950</v>
      </c>
      <c r="P682" s="59" t="str">
        <f>MID(NICAP[[#This Row],[Date]],3,2)</f>
        <v>03</v>
      </c>
      <c r="Q682" s="59" t="str">
        <f>RIGHT(NICAP[[#This Row],[Date]],2)</f>
        <v>08</v>
      </c>
      <c r="R682" s="26">
        <f>DATE(NICAP[[#This Row],[Year]],NICAP[[#This Row],[Month]],NICAP[[#This Row],[Day]])</f>
        <v>18330</v>
      </c>
      <c r="S682" s="35" t="str">
        <f t="shared" si="20"/>
        <v>OH</v>
      </c>
      <c r="T682" s="24" t="str">
        <f t="shared" si="21"/>
        <v>US</v>
      </c>
    </row>
    <row r="683" spans="1:20" ht="27.75" customHeight="1" x14ac:dyDescent="0.2">
      <c r="A683" s="35">
        <v>674</v>
      </c>
      <c r="B683" s="58">
        <v>500309</v>
      </c>
      <c r="C683" s="44" t="s">
        <v>9335</v>
      </c>
      <c r="D683" s="44" t="s">
        <v>1734</v>
      </c>
      <c r="E683" s="44" t="str">
        <f>IF(AND(LEN(NICAP[[#This Row],[State or      Country]])=2,NICAP[[#This Row],[State or      Country]]&lt;&gt;"UK"),"US","Other")</f>
        <v>US</v>
      </c>
      <c r="F683" s="43">
        <v>9</v>
      </c>
      <c r="G683" s="62" t="s">
        <v>1666</v>
      </c>
      <c r="H683" s="61">
        <v>5</v>
      </c>
      <c r="I683" s="62" t="s">
        <v>4808</v>
      </c>
      <c r="J683" s="41"/>
      <c r="K683" s="41"/>
      <c r="L683" s="42" t="s">
        <v>10115</v>
      </c>
      <c r="M683" s="42" t="str">
        <f>IF(LEFT(NICAP[[#This Row],[Date]],1)=0,"Y","N")</f>
        <v>N</v>
      </c>
      <c r="N683" s="42"/>
      <c r="O683" s="42" t="str">
        <f>19&amp;LEFT(NICAP[[#This Row],[Date]],2)</f>
        <v>1950</v>
      </c>
      <c r="P683" s="42" t="str">
        <f>MID(NICAP[[#This Row],[Date]],3,2)</f>
        <v>03</v>
      </c>
      <c r="Q683" s="42" t="str">
        <f>RIGHT(NICAP[[#This Row],[Date]],2)</f>
        <v>09</v>
      </c>
      <c r="R683" s="26">
        <f>DATE(NICAP[[#This Row],[Year]],NICAP[[#This Row],[Month]],NICAP[[#This Row],[Day]])</f>
        <v>18331</v>
      </c>
      <c r="S683" s="35" t="str">
        <f t="shared" si="20"/>
        <v>MI</v>
      </c>
      <c r="T683" s="24" t="str">
        <f t="shared" si="21"/>
        <v>US</v>
      </c>
    </row>
    <row r="684" spans="1:20" ht="12.75" customHeight="1" x14ac:dyDescent="0.2">
      <c r="A684" s="35">
        <v>675</v>
      </c>
      <c r="B684" s="55">
        <v>500310</v>
      </c>
      <c r="C684" s="39" t="s">
        <v>10114</v>
      </c>
      <c r="D684" s="39" t="s">
        <v>2211</v>
      </c>
      <c r="E684" s="39" t="str">
        <f>IF(AND(LEN(NICAP[[#This Row],[State or      Country]])=2,NICAP[[#This Row],[State or      Country]]&lt;&gt;"UK"),"US","Other")</f>
        <v>US</v>
      </c>
      <c r="F684" s="38">
        <v>1</v>
      </c>
      <c r="G684" s="37"/>
      <c r="H684" s="37"/>
      <c r="I684" s="37"/>
      <c r="J684" s="37"/>
      <c r="K684" s="37"/>
      <c r="L684" s="36" t="s">
        <v>10113</v>
      </c>
      <c r="M684" s="36" t="str">
        <f>IF(LEFT(NICAP[[#This Row],[Date]],1)=0,"Y","N")</f>
        <v>N</v>
      </c>
      <c r="N684" s="36"/>
      <c r="O684" s="36" t="str">
        <f>19&amp;LEFT(NICAP[[#This Row],[Date]],2)</f>
        <v>1950</v>
      </c>
      <c r="P684" s="36" t="str">
        <f>MID(NICAP[[#This Row],[Date]],3,2)</f>
        <v>03</v>
      </c>
      <c r="Q684" s="36" t="str">
        <f>RIGHT(NICAP[[#This Row],[Date]],2)</f>
        <v>10</v>
      </c>
      <c r="R684" s="26">
        <f>DATE(NICAP[[#This Row],[Year]],NICAP[[#This Row],[Month]],NICAP[[#This Row],[Day]])</f>
        <v>18332</v>
      </c>
      <c r="S684" s="35" t="str">
        <f t="shared" si="20"/>
        <v>SC</v>
      </c>
      <c r="T684" s="24" t="str">
        <f t="shared" si="21"/>
        <v>US</v>
      </c>
    </row>
    <row r="685" spans="1:20" ht="12.75" customHeight="1" x14ac:dyDescent="0.2">
      <c r="A685" s="35">
        <v>676</v>
      </c>
      <c r="B685" s="55">
        <v>500311</v>
      </c>
      <c r="C685" s="39" t="s">
        <v>4947</v>
      </c>
      <c r="D685" s="39" t="s">
        <v>2263</v>
      </c>
      <c r="E685" s="39" t="str">
        <f>IF(AND(LEN(NICAP[[#This Row],[State or      Country]])=2,NICAP[[#This Row],[State or      Country]]&lt;&gt;"UK"),"US","Other")</f>
        <v>Other</v>
      </c>
      <c r="F685" s="38">
        <v>1</v>
      </c>
      <c r="G685" s="37"/>
      <c r="H685" s="37"/>
      <c r="I685" s="47" t="s">
        <v>4808</v>
      </c>
      <c r="J685" s="37"/>
      <c r="K685" s="37"/>
      <c r="L685" s="36" t="s">
        <v>10112</v>
      </c>
      <c r="M685" s="36" t="str">
        <f>IF(LEFT(NICAP[[#This Row],[Date]],1)=0,"Y","N")</f>
        <v>N</v>
      </c>
      <c r="N685" s="36"/>
      <c r="O685" s="36" t="str">
        <f>19&amp;LEFT(NICAP[[#This Row],[Date]],2)</f>
        <v>1950</v>
      </c>
      <c r="P685" s="36" t="str">
        <f>MID(NICAP[[#This Row],[Date]],3,2)</f>
        <v>03</v>
      </c>
      <c r="Q685" s="36" t="str">
        <f>RIGHT(NICAP[[#This Row],[Date]],2)</f>
        <v>11</v>
      </c>
      <c r="R685" s="26">
        <f>DATE(NICAP[[#This Row],[Year]],NICAP[[#This Row],[Month]],NICAP[[#This Row],[Day]])</f>
        <v>18333</v>
      </c>
      <c r="S685" s="35" t="str">
        <f t="shared" si="20"/>
        <v/>
      </c>
      <c r="T685" s="24" t="str">
        <f t="shared" si="21"/>
        <v>Chile</v>
      </c>
    </row>
    <row r="686" spans="1:20" ht="27" customHeight="1" x14ac:dyDescent="0.2">
      <c r="A686" s="35">
        <v>677</v>
      </c>
      <c r="B686" s="60">
        <v>500313</v>
      </c>
      <c r="C686" s="44" t="s">
        <v>10111</v>
      </c>
      <c r="D686" s="44" t="s">
        <v>1676</v>
      </c>
      <c r="E686" s="44" t="str">
        <f>IF(AND(LEN(NICAP[[#This Row],[State or      Country]])=2,NICAP[[#This Row],[State or      Country]]&lt;&gt;"UK"),"US","Other")</f>
        <v>US</v>
      </c>
      <c r="F686" s="43">
        <v>1</v>
      </c>
      <c r="G686" s="41"/>
      <c r="H686" s="41"/>
      <c r="I686" s="41"/>
      <c r="J686" s="41"/>
      <c r="K686" s="41"/>
      <c r="L686" s="59" t="s">
        <v>10110</v>
      </c>
      <c r="M686" s="59" t="str">
        <f>IF(LEFT(NICAP[[#This Row],[Date]],1)=0,"Y","N")</f>
        <v>N</v>
      </c>
      <c r="N686" s="59"/>
      <c r="O686" s="59" t="str">
        <f>19&amp;LEFT(NICAP[[#This Row],[Date]],2)</f>
        <v>1950</v>
      </c>
      <c r="P686" s="59" t="str">
        <f>MID(NICAP[[#This Row],[Date]],3,2)</f>
        <v>03</v>
      </c>
      <c r="Q686" s="59" t="str">
        <f>RIGHT(NICAP[[#This Row],[Date]],2)</f>
        <v>13</v>
      </c>
      <c r="R686" s="26">
        <f>DATE(NICAP[[#This Row],[Year]],NICAP[[#This Row],[Month]],NICAP[[#This Row],[Day]])</f>
        <v>18335</v>
      </c>
      <c r="S686" s="35" t="str">
        <f t="shared" si="20"/>
        <v>CA</v>
      </c>
      <c r="T686" s="24" t="str">
        <f t="shared" si="21"/>
        <v>US</v>
      </c>
    </row>
    <row r="687" spans="1:20" ht="12.75" customHeight="1" x14ac:dyDescent="0.2">
      <c r="A687" s="35">
        <v>678</v>
      </c>
      <c r="B687" s="55">
        <v>500313</v>
      </c>
      <c r="C687" s="39" t="s">
        <v>1762</v>
      </c>
      <c r="D687" s="39" t="s">
        <v>2306</v>
      </c>
      <c r="E687" s="39" t="str">
        <f>IF(AND(LEN(NICAP[[#This Row],[State or      Country]])=2,NICAP[[#This Row],[State or      Country]]&lt;&gt;"UK"),"US","Other")</f>
        <v>US</v>
      </c>
      <c r="F687" s="38">
        <v>1</v>
      </c>
      <c r="G687" s="37"/>
      <c r="H687" s="37"/>
      <c r="I687" s="37"/>
      <c r="J687" s="37"/>
      <c r="K687" s="37"/>
      <c r="L687" s="36" t="s">
        <v>10109</v>
      </c>
      <c r="M687" s="36" t="str">
        <f>IF(LEFT(NICAP[[#This Row],[Date]],1)=0,"Y","N")</f>
        <v>N</v>
      </c>
      <c r="N687" s="36"/>
      <c r="O687" s="36" t="str">
        <f>19&amp;LEFT(NICAP[[#This Row],[Date]],2)</f>
        <v>1950</v>
      </c>
      <c r="P687" s="36" t="str">
        <f>MID(NICAP[[#This Row],[Date]],3,2)</f>
        <v>03</v>
      </c>
      <c r="Q687" s="36" t="str">
        <f>RIGHT(NICAP[[#This Row],[Date]],2)</f>
        <v>13</v>
      </c>
      <c r="R687" s="26">
        <f>DATE(NICAP[[#This Row],[Year]],NICAP[[#This Row],[Month]],NICAP[[#This Row],[Day]])</f>
        <v>18335</v>
      </c>
      <c r="S687" s="35" t="str">
        <f t="shared" si="20"/>
        <v>MX</v>
      </c>
      <c r="T687" s="24" t="str">
        <f t="shared" si="21"/>
        <v>US</v>
      </c>
    </row>
    <row r="688" spans="1:20" ht="27" customHeight="1" x14ac:dyDescent="0.2">
      <c r="A688" s="35">
        <v>679</v>
      </c>
      <c r="B688" s="60">
        <v>500316</v>
      </c>
      <c r="C688" s="44" t="s">
        <v>1888</v>
      </c>
      <c r="D688" s="44" t="s">
        <v>1667</v>
      </c>
      <c r="E688" s="44" t="str">
        <f>IF(AND(LEN(NICAP[[#This Row],[State or      Country]])=2,NICAP[[#This Row],[State or      Country]]&lt;&gt;"UK"),"US","Other")</f>
        <v>US</v>
      </c>
      <c r="F688" s="43">
        <v>1</v>
      </c>
      <c r="G688" s="41"/>
      <c r="H688" s="41"/>
      <c r="I688" s="41"/>
      <c r="J688" s="41"/>
      <c r="K688" s="41"/>
      <c r="L688" s="42" t="s">
        <v>10108</v>
      </c>
      <c r="M688" s="42" t="str">
        <f>IF(LEFT(NICAP[[#This Row],[Date]],1)=0,"Y","N")</f>
        <v>N</v>
      </c>
      <c r="N688" s="42"/>
      <c r="O688" s="42" t="str">
        <f>19&amp;LEFT(NICAP[[#This Row],[Date]],2)</f>
        <v>1950</v>
      </c>
      <c r="P688" s="42" t="str">
        <f>MID(NICAP[[#This Row],[Date]],3,2)</f>
        <v>03</v>
      </c>
      <c r="Q688" s="42" t="str">
        <f>RIGHT(NICAP[[#This Row],[Date]],2)</f>
        <v>16</v>
      </c>
      <c r="R688" s="26">
        <f>DATE(NICAP[[#This Row],[Year]],NICAP[[#This Row],[Month]],NICAP[[#This Row],[Day]])</f>
        <v>18338</v>
      </c>
      <c r="S688" s="35" t="str">
        <f t="shared" si="20"/>
        <v>TX</v>
      </c>
      <c r="T688" s="24" t="str">
        <f t="shared" si="21"/>
        <v>US</v>
      </c>
    </row>
    <row r="689" spans="1:20" ht="27.75" customHeight="1" x14ac:dyDescent="0.2">
      <c r="A689" s="35">
        <v>680</v>
      </c>
      <c r="B689" s="60">
        <v>500317</v>
      </c>
      <c r="C689" s="44" t="s">
        <v>4513</v>
      </c>
      <c r="D689" s="44" t="s">
        <v>2122</v>
      </c>
      <c r="E689" s="44" t="str">
        <f>IF(AND(LEN(NICAP[[#This Row],[State or      Country]])=2,NICAP[[#This Row],[State or      Country]]&lt;&gt;"UK"),"US","Other")</f>
        <v>US</v>
      </c>
      <c r="F689" s="43">
        <v>1</v>
      </c>
      <c r="G689" s="41"/>
      <c r="H689" s="41"/>
      <c r="I689" s="41"/>
      <c r="J689" s="41"/>
      <c r="K689" s="41"/>
      <c r="L689" s="59" t="s">
        <v>10107</v>
      </c>
      <c r="M689" s="59" t="str">
        <f>IF(LEFT(NICAP[[#This Row],[Date]],1)=0,"Y","N")</f>
        <v>N</v>
      </c>
      <c r="N689" s="59"/>
      <c r="O689" s="59" t="str">
        <f>19&amp;LEFT(NICAP[[#This Row],[Date]],2)</f>
        <v>1950</v>
      </c>
      <c r="P689" s="59" t="str">
        <f>MID(NICAP[[#This Row],[Date]],3,2)</f>
        <v>03</v>
      </c>
      <c r="Q689" s="59" t="str">
        <f>RIGHT(NICAP[[#This Row],[Date]],2)</f>
        <v>17</v>
      </c>
      <c r="R689" s="26">
        <f>DATE(NICAP[[#This Row],[Year]],NICAP[[#This Row],[Month]],NICAP[[#This Row],[Day]])</f>
        <v>18339</v>
      </c>
      <c r="S689" s="35" t="str">
        <f t="shared" si="20"/>
        <v>NM</v>
      </c>
      <c r="T689" s="24" t="str">
        <f t="shared" si="21"/>
        <v>US</v>
      </c>
    </row>
    <row r="690" spans="1:20" ht="12.75" customHeight="1" x14ac:dyDescent="0.2">
      <c r="A690" s="35">
        <v>681</v>
      </c>
      <c r="B690" s="55">
        <v>500318</v>
      </c>
      <c r="C690" s="39" t="s">
        <v>9956</v>
      </c>
      <c r="D690" s="39" t="s">
        <v>1670</v>
      </c>
      <c r="E690" s="39" t="str">
        <f>IF(AND(LEN(NICAP[[#This Row],[State or      Country]])=2,NICAP[[#This Row],[State or      Country]]&lt;&gt;"UK"),"US","Other")</f>
        <v>US</v>
      </c>
      <c r="F690" s="38">
        <v>11</v>
      </c>
      <c r="G690" s="37"/>
      <c r="H690" s="37"/>
      <c r="I690" s="37"/>
      <c r="J690" s="37"/>
      <c r="K690" s="37"/>
      <c r="L690" s="36" t="s">
        <v>10106</v>
      </c>
      <c r="M690" s="36" t="str">
        <f>IF(LEFT(NICAP[[#This Row],[Date]],1)=0,"Y","N")</f>
        <v>N</v>
      </c>
      <c r="N690" s="36"/>
      <c r="O690" s="36" t="str">
        <f>19&amp;LEFT(NICAP[[#This Row],[Date]],2)</f>
        <v>1950</v>
      </c>
      <c r="P690" s="36" t="str">
        <f>MID(NICAP[[#This Row],[Date]],3,2)</f>
        <v>03</v>
      </c>
      <c r="Q690" s="36" t="str">
        <f>RIGHT(NICAP[[#This Row],[Date]],2)</f>
        <v>18</v>
      </c>
      <c r="R690" s="26">
        <f>DATE(NICAP[[#This Row],[Year]],NICAP[[#This Row],[Month]],NICAP[[#This Row],[Day]])</f>
        <v>18340</v>
      </c>
      <c r="S690" s="35" t="str">
        <f t="shared" si="20"/>
        <v>IL</v>
      </c>
      <c r="T690" s="24" t="str">
        <f t="shared" si="21"/>
        <v>US</v>
      </c>
    </row>
    <row r="691" spans="1:20" ht="14.25" customHeight="1" x14ac:dyDescent="0.2">
      <c r="A691" s="35">
        <v>682</v>
      </c>
      <c r="B691" s="56">
        <v>500320</v>
      </c>
      <c r="C691" s="39" t="s">
        <v>8950</v>
      </c>
      <c r="D691" s="39" t="s">
        <v>1998</v>
      </c>
      <c r="E691" s="39" t="str">
        <f>IF(AND(LEN(NICAP[[#This Row],[State or      Country]])=2,NICAP[[#This Row],[State or      Country]]&lt;&gt;"UK"),"US","Other")</f>
        <v>US</v>
      </c>
      <c r="F691" s="38">
        <v>11</v>
      </c>
      <c r="G691" s="47" t="s">
        <v>1757</v>
      </c>
      <c r="H691" s="46">
        <v>5</v>
      </c>
      <c r="I691" s="65">
        <v>671</v>
      </c>
      <c r="J691" s="37"/>
      <c r="K691" s="37"/>
      <c r="L691" s="36" t="s">
        <v>10105</v>
      </c>
      <c r="M691" s="36" t="str">
        <f>IF(LEFT(NICAP[[#This Row],[Date]],1)=0,"Y","N")</f>
        <v>N</v>
      </c>
      <c r="N691" s="36"/>
      <c r="O691" s="36" t="str">
        <f>19&amp;LEFT(NICAP[[#This Row],[Date]],2)</f>
        <v>1950</v>
      </c>
      <c r="P691" s="36" t="str">
        <f>MID(NICAP[[#This Row],[Date]],3,2)</f>
        <v>03</v>
      </c>
      <c r="Q691" s="36" t="str">
        <f>RIGHT(NICAP[[#This Row],[Date]],2)</f>
        <v>20</v>
      </c>
      <c r="R691" s="26">
        <f>DATE(NICAP[[#This Row],[Year]],NICAP[[#This Row],[Month]],NICAP[[#This Row],[Day]])</f>
        <v>18342</v>
      </c>
      <c r="S691" s="35" t="str">
        <f t="shared" si="20"/>
        <v>AR</v>
      </c>
      <c r="T691" s="24" t="str">
        <f t="shared" si="21"/>
        <v>US</v>
      </c>
    </row>
    <row r="692" spans="1:20" ht="12.75" customHeight="1" x14ac:dyDescent="0.2">
      <c r="A692" s="35">
        <v>683</v>
      </c>
      <c r="B692" s="55">
        <v>500320</v>
      </c>
      <c r="C692" s="39" t="s">
        <v>10104</v>
      </c>
      <c r="D692" s="39" t="s">
        <v>2122</v>
      </c>
      <c r="E692" s="39" t="str">
        <f>IF(AND(LEN(NICAP[[#This Row],[State or      Country]])=2,NICAP[[#This Row],[State or      Country]]&lt;&gt;"UK"),"US","Other")</f>
        <v>US</v>
      </c>
      <c r="F692" s="38">
        <v>1</v>
      </c>
      <c r="G692" s="37"/>
      <c r="H692" s="37"/>
      <c r="I692" s="47" t="s">
        <v>4808</v>
      </c>
      <c r="J692" s="54" t="s">
        <v>1744</v>
      </c>
      <c r="K692" s="37"/>
      <c r="L692" s="36" t="s">
        <v>10103</v>
      </c>
      <c r="M692" s="36" t="str">
        <f>IF(LEFT(NICAP[[#This Row],[Date]],1)=0,"Y","N")</f>
        <v>N</v>
      </c>
      <c r="N692" s="36"/>
      <c r="O692" s="36" t="str">
        <f>19&amp;LEFT(NICAP[[#This Row],[Date]],2)</f>
        <v>1950</v>
      </c>
      <c r="P692" s="36" t="str">
        <f>MID(NICAP[[#This Row],[Date]],3,2)</f>
        <v>03</v>
      </c>
      <c r="Q692" s="36" t="str">
        <f>RIGHT(NICAP[[#This Row],[Date]],2)</f>
        <v>20</v>
      </c>
      <c r="R692" s="26">
        <f>DATE(NICAP[[#This Row],[Year]],NICAP[[#This Row],[Month]],NICAP[[#This Row],[Day]])</f>
        <v>18342</v>
      </c>
      <c r="S692" s="35" t="str">
        <f t="shared" si="20"/>
        <v>NM</v>
      </c>
      <c r="T692" s="24" t="str">
        <f t="shared" si="21"/>
        <v>US</v>
      </c>
    </row>
    <row r="693" spans="1:20" ht="12.75" customHeight="1" x14ac:dyDescent="0.2">
      <c r="A693" s="35">
        <v>684</v>
      </c>
      <c r="B693" s="53">
        <v>500321</v>
      </c>
      <c r="C693" s="39" t="s">
        <v>7910</v>
      </c>
      <c r="D693" s="39" t="s">
        <v>2122</v>
      </c>
      <c r="E693" s="39" t="str">
        <f>IF(AND(LEN(NICAP[[#This Row],[State or      Country]])=2,NICAP[[#This Row],[State or      Country]]&lt;&gt;"UK"),"US","Other")</f>
        <v>US</v>
      </c>
      <c r="F693" s="38">
        <v>1</v>
      </c>
      <c r="G693" s="41"/>
      <c r="H693" s="41"/>
      <c r="I693" s="41"/>
      <c r="J693" s="54" t="s">
        <v>1744</v>
      </c>
      <c r="K693" s="41"/>
      <c r="L693" s="36" t="s">
        <v>10102</v>
      </c>
      <c r="M693" s="36" t="str">
        <f>IF(LEFT(NICAP[[#This Row],[Date]],1)=0,"Y","N")</f>
        <v>N</v>
      </c>
      <c r="N693" s="36"/>
      <c r="O693" s="36" t="str">
        <f>19&amp;LEFT(NICAP[[#This Row],[Date]],2)</f>
        <v>1950</v>
      </c>
      <c r="P693" s="36" t="str">
        <f>MID(NICAP[[#This Row],[Date]],3,2)</f>
        <v>03</v>
      </c>
      <c r="Q693" s="36" t="str">
        <f>RIGHT(NICAP[[#This Row],[Date]],2)</f>
        <v>21</v>
      </c>
      <c r="R693" s="26">
        <f>DATE(NICAP[[#This Row],[Year]],NICAP[[#This Row],[Month]],NICAP[[#This Row],[Day]])</f>
        <v>18343</v>
      </c>
      <c r="S693" s="35" t="str">
        <f t="shared" si="20"/>
        <v>NM</v>
      </c>
      <c r="T693" s="24" t="str">
        <f t="shared" si="21"/>
        <v>US</v>
      </c>
    </row>
    <row r="694" spans="1:20" ht="12.75" customHeight="1" x14ac:dyDescent="0.2">
      <c r="A694" s="35">
        <v>685</v>
      </c>
      <c r="B694" s="53">
        <v>500322</v>
      </c>
      <c r="C694" s="39" t="s">
        <v>7910</v>
      </c>
      <c r="D694" s="39" t="s">
        <v>2122</v>
      </c>
      <c r="E694" s="39" t="str">
        <f>IF(AND(LEN(NICAP[[#This Row],[State or      Country]])=2,NICAP[[#This Row],[State or      Country]]&lt;&gt;"UK"),"US","Other")</f>
        <v>US</v>
      </c>
      <c r="F694" s="38">
        <v>1</v>
      </c>
      <c r="G694" s="37"/>
      <c r="H694" s="37"/>
      <c r="I694" s="37"/>
      <c r="J694" s="54" t="s">
        <v>1744</v>
      </c>
      <c r="K694" s="37"/>
      <c r="L694" s="36" t="s">
        <v>10102</v>
      </c>
      <c r="M694" s="36" t="str">
        <f>IF(LEFT(NICAP[[#This Row],[Date]],1)=0,"Y","N")</f>
        <v>N</v>
      </c>
      <c r="N694" s="36"/>
      <c r="O694" s="36" t="str">
        <f>19&amp;LEFT(NICAP[[#This Row],[Date]],2)</f>
        <v>1950</v>
      </c>
      <c r="P694" s="36" t="str">
        <f>MID(NICAP[[#This Row],[Date]],3,2)</f>
        <v>03</v>
      </c>
      <c r="Q694" s="36" t="str">
        <f>RIGHT(NICAP[[#This Row],[Date]],2)</f>
        <v>22</v>
      </c>
      <c r="R694" s="26">
        <f>DATE(NICAP[[#This Row],[Year]],NICAP[[#This Row],[Month]],NICAP[[#This Row],[Day]])</f>
        <v>18344</v>
      </c>
      <c r="S694" s="35" t="str">
        <f t="shared" si="20"/>
        <v>NM</v>
      </c>
      <c r="T694" s="24" t="str">
        <f t="shared" si="21"/>
        <v>US</v>
      </c>
    </row>
    <row r="695" spans="1:20" ht="14.25" customHeight="1" x14ac:dyDescent="0.2">
      <c r="A695" s="35">
        <v>686</v>
      </c>
      <c r="B695" s="56">
        <v>500323</v>
      </c>
      <c r="C695" s="39" t="s">
        <v>8070</v>
      </c>
      <c r="D695" s="39" t="s">
        <v>1683</v>
      </c>
      <c r="E695" s="39" t="str">
        <f>IF(AND(LEN(NICAP[[#This Row],[State or      Country]])=2,NICAP[[#This Row],[State or      Country]]&lt;&gt;"UK"),"US","Other")</f>
        <v>US</v>
      </c>
      <c r="F695" s="38">
        <v>11</v>
      </c>
      <c r="G695" s="47" t="s">
        <v>1757</v>
      </c>
      <c r="H695" s="46">
        <v>2</v>
      </c>
      <c r="I695" s="37"/>
      <c r="J695" s="37"/>
      <c r="K695" s="37"/>
      <c r="L695" s="36" t="s">
        <v>10101</v>
      </c>
      <c r="M695" s="36" t="str">
        <f>IF(LEFT(NICAP[[#This Row],[Date]],1)=0,"Y","N")</f>
        <v>N</v>
      </c>
      <c r="N695" s="36"/>
      <c r="O695" s="36" t="str">
        <f>19&amp;LEFT(NICAP[[#This Row],[Date]],2)</f>
        <v>1950</v>
      </c>
      <c r="P695" s="36" t="str">
        <f>MID(NICAP[[#This Row],[Date]],3,2)</f>
        <v>03</v>
      </c>
      <c r="Q695" s="36" t="str">
        <f>RIGHT(NICAP[[#This Row],[Date]],2)</f>
        <v>23</v>
      </c>
      <c r="R695" s="26">
        <f>DATE(NICAP[[#This Row],[Year]],NICAP[[#This Row],[Month]],NICAP[[#This Row],[Day]])</f>
        <v>18345</v>
      </c>
      <c r="S695" s="35" t="str">
        <f t="shared" si="20"/>
        <v>FL</v>
      </c>
      <c r="T695" s="24" t="str">
        <f t="shared" si="21"/>
        <v>US</v>
      </c>
    </row>
    <row r="696" spans="1:20" ht="12.75" customHeight="1" x14ac:dyDescent="0.2">
      <c r="A696" s="35">
        <v>687</v>
      </c>
      <c r="B696" s="55">
        <v>500326</v>
      </c>
      <c r="C696" s="39" t="s">
        <v>2566</v>
      </c>
      <c r="D696" s="39" t="s">
        <v>1819</v>
      </c>
      <c r="E696" s="39" t="str">
        <f>IF(AND(LEN(NICAP[[#This Row],[State or      Country]])=2,NICAP[[#This Row],[State or      Country]]&lt;&gt;"UK"),"US","Other")</f>
        <v>US</v>
      </c>
      <c r="F696" s="38">
        <v>1</v>
      </c>
      <c r="G696" s="37"/>
      <c r="H696" s="37"/>
      <c r="I696" s="37"/>
      <c r="J696" s="37"/>
      <c r="K696" s="37"/>
      <c r="L696" s="36" t="s">
        <v>10100</v>
      </c>
      <c r="M696" s="36" t="str">
        <f>IF(LEFT(NICAP[[#This Row],[Date]],1)=0,"Y","N")</f>
        <v>N</v>
      </c>
      <c r="N696" s="36"/>
      <c r="O696" s="36" t="str">
        <f>19&amp;LEFT(NICAP[[#This Row],[Date]],2)</f>
        <v>1950</v>
      </c>
      <c r="P696" s="36" t="str">
        <f>MID(NICAP[[#This Row],[Date]],3,2)</f>
        <v>03</v>
      </c>
      <c r="Q696" s="36" t="str">
        <f>RIGHT(NICAP[[#This Row],[Date]],2)</f>
        <v>26</v>
      </c>
      <c r="R696" s="26">
        <f>DATE(NICAP[[#This Row],[Year]],NICAP[[#This Row],[Month]],NICAP[[#This Row],[Day]])</f>
        <v>18348</v>
      </c>
      <c r="S696" s="35" t="str">
        <f t="shared" si="20"/>
        <v>NV</v>
      </c>
      <c r="T696" s="24" t="str">
        <f t="shared" si="21"/>
        <v>US</v>
      </c>
    </row>
    <row r="697" spans="1:20" ht="12.75" customHeight="1" x14ac:dyDescent="0.2">
      <c r="A697" s="35">
        <v>688</v>
      </c>
      <c r="B697" s="55">
        <v>500326</v>
      </c>
      <c r="C697" s="39" t="s">
        <v>7112</v>
      </c>
      <c r="D697" s="39" t="s">
        <v>7225</v>
      </c>
      <c r="E697" s="39" t="str">
        <f>IF(AND(LEN(NICAP[[#This Row],[State or      Country]])=2,NICAP[[#This Row],[State or      Country]]&lt;&gt;"UK"),"US","Other")</f>
        <v>Other</v>
      </c>
      <c r="F697" s="38">
        <v>11</v>
      </c>
      <c r="G697" s="37"/>
      <c r="H697" s="37"/>
      <c r="I697" s="37"/>
      <c r="J697" s="37"/>
      <c r="K697" s="37"/>
      <c r="L697" s="36" t="s">
        <v>10099</v>
      </c>
      <c r="M697" s="36" t="str">
        <f>IF(LEFT(NICAP[[#This Row],[Date]],1)=0,"Y","N")</f>
        <v>N</v>
      </c>
      <c r="N697" s="36"/>
      <c r="O697" s="36" t="str">
        <f>19&amp;LEFT(NICAP[[#This Row],[Date]],2)</f>
        <v>1950</v>
      </c>
      <c r="P697" s="36" t="str">
        <f>MID(NICAP[[#This Row],[Date]],3,2)</f>
        <v>03</v>
      </c>
      <c r="Q697" s="36" t="str">
        <f>RIGHT(NICAP[[#This Row],[Date]],2)</f>
        <v>26</v>
      </c>
      <c r="R697" s="26">
        <f>DATE(NICAP[[#This Row],[Year]],NICAP[[#This Row],[Month]],NICAP[[#This Row],[Day]])</f>
        <v>18348</v>
      </c>
      <c r="S697" s="35" t="str">
        <f t="shared" si="20"/>
        <v/>
      </c>
      <c r="T697" s="24" t="str">
        <f t="shared" si="21"/>
        <v>D.C.</v>
      </c>
    </row>
    <row r="698" spans="1:20" ht="12.75" customHeight="1" x14ac:dyDescent="0.2">
      <c r="A698" s="35">
        <v>689</v>
      </c>
      <c r="B698" s="53">
        <v>500327</v>
      </c>
      <c r="C698" s="39" t="s">
        <v>10098</v>
      </c>
      <c r="D698" s="39" t="s">
        <v>7463</v>
      </c>
      <c r="E698" s="39" t="str">
        <f>IF(AND(LEN(NICAP[[#This Row],[State or      Country]])=2,NICAP[[#This Row],[State or      Country]]&lt;&gt;"UK"),"US","Other")</f>
        <v>Other</v>
      </c>
      <c r="F698" s="38">
        <v>9</v>
      </c>
      <c r="G698" s="47" t="s">
        <v>1666</v>
      </c>
      <c r="H698" s="46">
        <v>5</v>
      </c>
      <c r="I698" s="65">
        <v>678</v>
      </c>
      <c r="J698" s="37"/>
      <c r="K698" s="37"/>
      <c r="L698" s="36" t="s">
        <v>10097</v>
      </c>
      <c r="M698" s="36" t="str">
        <f>IF(LEFT(NICAP[[#This Row],[Date]],1)=0,"Y","N")</f>
        <v>N</v>
      </c>
      <c r="N698" s="36"/>
      <c r="O698" s="36" t="str">
        <f>19&amp;LEFT(NICAP[[#This Row],[Date]],2)</f>
        <v>1950</v>
      </c>
      <c r="P698" s="36" t="str">
        <f>MID(NICAP[[#This Row],[Date]],3,2)</f>
        <v>03</v>
      </c>
      <c r="Q698" s="36" t="str">
        <f>RIGHT(NICAP[[#This Row],[Date]],2)</f>
        <v>27</v>
      </c>
      <c r="R698" s="26">
        <f>DATE(NICAP[[#This Row],[Year]],NICAP[[#This Row],[Month]],NICAP[[#This Row],[Day]])</f>
        <v>18349</v>
      </c>
      <c r="S698" s="35" t="str">
        <f t="shared" si="20"/>
        <v/>
      </c>
      <c r="T698" s="24" t="str">
        <f t="shared" si="21"/>
        <v>Okinawa</v>
      </c>
    </row>
    <row r="699" spans="1:20" ht="12.75" customHeight="1" x14ac:dyDescent="0.2">
      <c r="A699" s="35">
        <v>690</v>
      </c>
      <c r="B699" s="53">
        <v>500328</v>
      </c>
      <c r="C699" s="39" t="s">
        <v>2689</v>
      </c>
      <c r="D699" s="39" t="s">
        <v>2263</v>
      </c>
      <c r="E699" s="39" t="str">
        <f>IF(AND(LEN(NICAP[[#This Row],[State or      Country]])=2,NICAP[[#This Row],[State or      Country]]&lt;&gt;"UK"),"US","Other")</f>
        <v>Other</v>
      </c>
      <c r="F699" s="38">
        <v>1</v>
      </c>
      <c r="G699" s="37"/>
      <c r="H699" s="37"/>
      <c r="I699" s="65">
        <v>680</v>
      </c>
      <c r="J699" s="37"/>
      <c r="K699" s="37"/>
      <c r="L699" s="36" t="s">
        <v>10096</v>
      </c>
      <c r="M699" s="36" t="str">
        <f>IF(LEFT(NICAP[[#This Row],[Date]],1)=0,"Y","N")</f>
        <v>N</v>
      </c>
      <c r="N699" s="36"/>
      <c r="O699" s="36" t="str">
        <f>19&amp;LEFT(NICAP[[#This Row],[Date]],2)</f>
        <v>1950</v>
      </c>
      <c r="P699" s="36" t="str">
        <f>MID(NICAP[[#This Row],[Date]],3,2)</f>
        <v>03</v>
      </c>
      <c r="Q699" s="36" t="str">
        <f>RIGHT(NICAP[[#This Row],[Date]],2)</f>
        <v>28</v>
      </c>
      <c r="R699" s="26">
        <f>DATE(NICAP[[#This Row],[Year]],NICAP[[#This Row],[Month]],NICAP[[#This Row],[Day]])</f>
        <v>18350</v>
      </c>
      <c r="S699" s="35" t="str">
        <f t="shared" si="20"/>
        <v/>
      </c>
      <c r="T699" s="24" t="str">
        <f t="shared" si="21"/>
        <v>Chile</v>
      </c>
    </row>
    <row r="700" spans="1:20" ht="12.75" customHeight="1" x14ac:dyDescent="0.2">
      <c r="A700" s="35">
        <v>691</v>
      </c>
      <c r="B700" s="53">
        <v>500329</v>
      </c>
      <c r="C700" s="39" t="s">
        <v>10095</v>
      </c>
      <c r="D700" s="39" t="s">
        <v>1799</v>
      </c>
      <c r="E700" s="39" t="str">
        <f>IF(AND(LEN(NICAP[[#This Row],[State or      Country]])=2,NICAP[[#This Row],[State or      Country]]&lt;&gt;"UK"),"US","Other")</f>
        <v>US</v>
      </c>
      <c r="F700" s="38">
        <v>1</v>
      </c>
      <c r="G700" s="41"/>
      <c r="H700" s="41"/>
      <c r="I700" s="65">
        <v>682</v>
      </c>
      <c r="J700" s="41"/>
      <c r="K700" s="41"/>
      <c r="L700" s="36" t="s">
        <v>10094</v>
      </c>
      <c r="M700" s="36" t="str">
        <f>IF(LEFT(NICAP[[#This Row],[Date]],1)=0,"Y","N")</f>
        <v>N</v>
      </c>
      <c r="N700" s="36"/>
      <c r="O700" s="36" t="str">
        <f>19&amp;LEFT(NICAP[[#This Row],[Date]],2)</f>
        <v>1950</v>
      </c>
      <c r="P700" s="36" t="str">
        <f>MID(NICAP[[#This Row],[Date]],3,2)</f>
        <v>03</v>
      </c>
      <c r="Q700" s="36" t="str">
        <f>RIGHT(NICAP[[#This Row],[Date]],2)</f>
        <v>29</v>
      </c>
      <c r="R700" s="26">
        <f>DATE(NICAP[[#This Row],[Year]],NICAP[[#This Row],[Month]],NICAP[[#This Row],[Day]])</f>
        <v>18351</v>
      </c>
      <c r="S700" s="35" t="str">
        <f t="shared" si="20"/>
        <v>TN</v>
      </c>
      <c r="T700" s="24" t="str">
        <f t="shared" si="21"/>
        <v>US</v>
      </c>
    </row>
    <row r="701" spans="1:20" ht="27.75" customHeight="1" x14ac:dyDescent="0.2">
      <c r="A701" s="35">
        <v>692</v>
      </c>
      <c r="B701" s="60">
        <v>500407</v>
      </c>
      <c r="C701" s="44" t="s">
        <v>10093</v>
      </c>
      <c r="D701" s="44" t="s">
        <v>1697</v>
      </c>
      <c r="E701" s="44" t="str">
        <f>IF(AND(LEN(NICAP[[#This Row],[State or      Country]])=2,NICAP[[#This Row],[State or      Country]]&lt;&gt;"UK"),"US","Other")</f>
        <v>US</v>
      </c>
      <c r="F701" s="43">
        <v>1</v>
      </c>
      <c r="G701" s="41"/>
      <c r="H701" s="41"/>
      <c r="I701" s="62" t="s">
        <v>4808</v>
      </c>
      <c r="J701" s="41"/>
      <c r="K701" s="41"/>
      <c r="L701" s="59" t="s">
        <v>10092</v>
      </c>
      <c r="M701" s="59" t="str">
        <f>IF(LEFT(NICAP[[#This Row],[Date]],1)=0,"Y","N")</f>
        <v>N</v>
      </c>
      <c r="N701" s="59"/>
      <c r="O701" s="59" t="str">
        <f>19&amp;LEFT(NICAP[[#This Row],[Date]],2)</f>
        <v>1950</v>
      </c>
      <c r="P701" s="59" t="str">
        <f>MID(NICAP[[#This Row],[Date]],3,2)</f>
        <v>04</v>
      </c>
      <c r="Q701" s="59" t="str">
        <f>RIGHT(NICAP[[#This Row],[Date]],2)</f>
        <v>07</v>
      </c>
      <c r="R701" s="26">
        <f>DATE(NICAP[[#This Row],[Year]],NICAP[[#This Row],[Month]],NICAP[[#This Row],[Day]])</f>
        <v>18360</v>
      </c>
      <c r="S701" s="35" t="str">
        <f t="shared" si="20"/>
        <v>MA</v>
      </c>
      <c r="T701" s="24" t="str">
        <f t="shared" si="21"/>
        <v>US</v>
      </c>
    </row>
    <row r="702" spans="1:20" ht="12.75" customHeight="1" x14ac:dyDescent="0.2">
      <c r="A702" s="35">
        <v>693</v>
      </c>
      <c r="B702" s="53">
        <v>500408</v>
      </c>
      <c r="C702" s="39" t="s">
        <v>1907</v>
      </c>
      <c r="D702" s="39" t="s">
        <v>1787</v>
      </c>
      <c r="E702" s="39" t="str">
        <f>IF(AND(LEN(NICAP[[#This Row],[State or      Country]])=2,NICAP[[#This Row],[State or      Country]]&lt;&gt;"UK"),"US","Other")</f>
        <v>US</v>
      </c>
      <c r="F702" s="38">
        <v>2</v>
      </c>
      <c r="G702" s="37"/>
      <c r="H702" s="37"/>
      <c r="I702" s="65">
        <v>706</v>
      </c>
      <c r="J702" s="37"/>
      <c r="K702" s="37"/>
      <c r="L702" s="36" t="s">
        <v>10091</v>
      </c>
      <c r="M702" s="36" t="str">
        <f>IF(LEFT(NICAP[[#This Row],[Date]],1)=0,"Y","N")</f>
        <v>N</v>
      </c>
      <c r="N702" s="36"/>
      <c r="O702" s="36" t="str">
        <f>19&amp;LEFT(NICAP[[#This Row],[Date]],2)</f>
        <v>1950</v>
      </c>
      <c r="P702" s="36" t="str">
        <f>MID(NICAP[[#This Row],[Date]],3,2)</f>
        <v>04</v>
      </c>
      <c r="Q702" s="36" t="str">
        <f>RIGHT(NICAP[[#This Row],[Date]],2)</f>
        <v>08</v>
      </c>
      <c r="R702" s="26">
        <f>DATE(NICAP[[#This Row],[Year]],NICAP[[#This Row],[Month]],NICAP[[#This Row],[Day]])</f>
        <v>18361</v>
      </c>
      <c r="S702" s="35" t="str">
        <f t="shared" si="20"/>
        <v>IN</v>
      </c>
      <c r="T702" s="24" t="str">
        <f t="shared" si="21"/>
        <v>US</v>
      </c>
    </row>
    <row r="703" spans="1:20" ht="27.75" customHeight="1" x14ac:dyDescent="0.2">
      <c r="A703" s="35">
        <v>694</v>
      </c>
      <c r="B703" s="60">
        <v>500410</v>
      </c>
      <c r="C703" s="44" t="s">
        <v>10090</v>
      </c>
      <c r="D703" s="44" t="s">
        <v>2299</v>
      </c>
      <c r="E703" s="44" t="str">
        <f>IF(AND(LEN(NICAP[[#This Row],[State or      Country]])=2,NICAP[[#This Row],[State or      Country]]&lt;&gt;"UK"),"US","Other")</f>
        <v>US</v>
      </c>
      <c r="F703" s="43">
        <v>1</v>
      </c>
      <c r="G703" s="41"/>
      <c r="H703" s="41"/>
      <c r="I703" s="62" t="s">
        <v>4808</v>
      </c>
      <c r="J703" s="41"/>
      <c r="K703" s="41"/>
      <c r="L703" s="59" t="s">
        <v>10089</v>
      </c>
      <c r="M703" s="59" t="str">
        <f>IF(LEFT(NICAP[[#This Row],[Date]],1)=0,"Y","N")</f>
        <v>N</v>
      </c>
      <c r="N703" s="59"/>
      <c r="O703" s="59" t="str">
        <f>19&amp;LEFT(NICAP[[#This Row],[Date]],2)</f>
        <v>1950</v>
      </c>
      <c r="P703" s="59" t="str">
        <f>MID(NICAP[[#This Row],[Date]],3,2)</f>
        <v>04</v>
      </c>
      <c r="Q703" s="59" t="str">
        <f>RIGHT(NICAP[[#This Row],[Date]],2)</f>
        <v>10</v>
      </c>
      <c r="R703" s="26">
        <f>DATE(NICAP[[#This Row],[Year]],NICAP[[#This Row],[Month]],NICAP[[#This Row],[Day]])</f>
        <v>18363</v>
      </c>
      <c r="S703" s="35" t="str">
        <f t="shared" si="20"/>
        <v>AL</v>
      </c>
      <c r="T703" s="24" t="str">
        <f t="shared" si="21"/>
        <v>US</v>
      </c>
    </row>
    <row r="704" spans="1:20" ht="12.75" customHeight="1" x14ac:dyDescent="0.2">
      <c r="A704" s="35">
        <v>695</v>
      </c>
      <c r="B704" s="53">
        <v>500414</v>
      </c>
      <c r="C704" s="39" t="s">
        <v>9507</v>
      </c>
      <c r="D704" s="39" t="s">
        <v>1726</v>
      </c>
      <c r="E704" s="39" t="str">
        <f>IF(AND(LEN(NICAP[[#This Row],[State or      Country]])=2,NICAP[[#This Row],[State or      Country]]&lt;&gt;"UK"),"US","Other")</f>
        <v>US</v>
      </c>
      <c r="F704" s="38">
        <v>1</v>
      </c>
      <c r="G704" s="37"/>
      <c r="H704" s="37"/>
      <c r="I704" s="65">
        <v>711</v>
      </c>
      <c r="J704" s="37"/>
      <c r="K704" s="37"/>
      <c r="L704" s="36" t="s">
        <v>10088</v>
      </c>
      <c r="M704" s="36" t="str">
        <f>IF(LEFT(NICAP[[#This Row],[Date]],1)=0,"Y","N")</f>
        <v>N</v>
      </c>
      <c r="N704" s="36"/>
      <c r="O704" s="36" t="str">
        <f>19&amp;LEFT(NICAP[[#This Row],[Date]],2)</f>
        <v>1950</v>
      </c>
      <c r="P704" s="36" t="str">
        <f>MID(NICAP[[#This Row],[Date]],3,2)</f>
        <v>04</v>
      </c>
      <c r="Q704" s="36" t="str">
        <f>RIGHT(NICAP[[#This Row],[Date]],2)</f>
        <v>14</v>
      </c>
      <c r="R704" s="26">
        <f>DATE(NICAP[[#This Row],[Year]],NICAP[[#This Row],[Month]],NICAP[[#This Row],[Day]])</f>
        <v>18367</v>
      </c>
      <c r="S704" s="35" t="str">
        <f t="shared" si="20"/>
        <v>NJ</v>
      </c>
      <c r="T704" s="24" t="str">
        <f t="shared" si="21"/>
        <v>US</v>
      </c>
    </row>
    <row r="705" spans="1:20" ht="14.25" customHeight="1" x14ac:dyDescent="0.2">
      <c r="A705" s="35">
        <v>696</v>
      </c>
      <c r="B705" s="56">
        <v>500418</v>
      </c>
      <c r="C705" s="39" t="s">
        <v>10087</v>
      </c>
      <c r="D705" s="39" t="s">
        <v>1667</v>
      </c>
      <c r="E705" s="39" t="str">
        <f>IF(AND(LEN(NICAP[[#This Row],[State or      Country]])=2,NICAP[[#This Row],[State or      Country]]&lt;&gt;"UK"),"US","Other")</f>
        <v>US</v>
      </c>
      <c r="F705" s="38">
        <v>11</v>
      </c>
      <c r="G705" s="47" t="s">
        <v>1757</v>
      </c>
      <c r="H705" s="46">
        <v>5</v>
      </c>
      <c r="I705" s="47" t="s">
        <v>4808</v>
      </c>
      <c r="J705" s="41"/>
      <c r="K705" s="41"/>
      <c r="L705" s="36" t="s">
        <v>10086</v>
      </c>
      <c r="M705" s="36" t="str">
        <f>IF(LEFT(NICAP[[#This Row],[Date]],1)=0,"Y","N")</f>
        <v>N</v>
      </c>
      <c r="N705" s="36"/>
      <c r="O705" s="36" t="str">
        <f>19&amp;LEFT(NICAP[[#This Row],[Date]],2)</f>
        <v>1950</v>
      </c>
      <c r="P705" s="36" t="str">
        <f>MID(NICAP[[#This Row],[Date]],3,2)</f>
        <v>04</v>
      </c>
      <c r="Q705" s="36" t="str">
        <f>RIGHT(NICAP[[#This Row],[Date]],2)</f>
        <v>18</v>
      </c>
      <c r="R705" s="26">
        <f>DATE(NICAP[[#This Row],[Year]],NICAP[[#This Row],[Month]],NICAP[[#This Row],[Day]])</f>
        <v>18371</v>
      </c>
      <c r="S705" s="35" t="str">
        <f t="shared" si="20"/>
        <v>TX</v>
      </c>
      <c r="T705" s="24" t="str">
        <f t="shared" si="21"/>
        <v>US</v>
      </c>
    </row>
    <row r="706" spans="1:20" ht="12.75" customHeight="1" x14ac:dyDescent="0.2">
      <c r="A706" s="35">
        <v>697</v>
      </c>
      <c r="B706" s="55">
        <v>500423</v>
      </c>
      <c r="C706" s="39" t="s">
        <v>4419</v>
      </c>
      <c r="D706" s="39" t="s">
        <v>1670</v>
      </c>
      <c r="E706" s="39" t="str">
        <f>IF(AND(LEN(NICAP[[#This Row],[State or      Country]])=2,NICAP[[#This Row],[State or      Country]]&lt;&gt;"UK"),"US","Other")</f>
        <v>US</v>
      </c>
      <c r="F706" s="38">
        <v>8</v>
      </c>
      <c r="G706" s="37"/>
      <c r="H706" s="37"/>
      <c r="I706" s="37"/>
      <c r="J706" s="37"/>
      <c r="K706" s="37"/>
      <c r="L706" s="36" t="s">
        <v>10085</v>
      </c>
      <c r="M706" s="36" t="str">
        <f>IF(LEFT(NICAP[[#This Row],[Date]],1)=0,"Y","N")</f>
        <v>N</v>
      </c>
      <c r="N706" s="36"/>
      <c r="O706" s="36" t="str">
        <f>19&amp;LEFT(NICAP[[#This Row],[Date]],2)</f>
        <v>1950</v>
      </c>
      <c r="P706" s="36" t="str">
        <f>MID(NICAP[[#This Row],[Date]],3,2)</f>
        <v>04</v>
      </c>
      <c r="Q706" s="36" t="str">
        <f>RIGHT(NICAP[[#This Row],[Date]],2)</f>
        <v>23</v>
      </c>
      <c r="R706" s="26">
        <f>DATE(NICAP[[#This Row],[Year]],NICAP[[#This Row],[Month]],NICAP[[#This Row],[Day]])</f>
        <v>18376</v>
      </c>
      <c r="S706" s="35" t="str">
        <f t="shared" si="20"/>
        <v>IL</v>
      </c>
      <c r="T706" s="24" t="str">
        <f t="shared" si="21"/>
        <v>US</v>
      </c>
    </row>
    <row r="707" spans="1:20" ht="12.75" customHeight="1" x14ac:dyDescent="0.2">
      <c r="A707" s="35">
        <v>698</v>
      </c>
      <c r="B707" s="55">
        <v>500427</v>
      </c>
      <c r="C707" s="39" t="s">
        <v>10084</v>
      </c>
      <c r="D707" s="39" t="s">
        <v>1956</v>
      </c>
      <c r="E707" s="39" t="str">
        <f>IF(AND(LEN(NICAP[[#This Row],[State or      Country]])=2,NICAP[[#This Row],[State or      Country]]&lt;&gt;"UK"),"US","Other")</f>
        <v>Other</v>
      </c>
      <c r="F707" s="38">
        <v>1</v>
      </c>
      <c r="G707" s="37"/>
      <c r="H707" s="37"/>
      <c r="I707" s="47" t="s">
        <v>4808</v>
      </c>
      <c r="J707" s="37"/>
      <c r="K707" s="37"/>
      <c r="L707" s="36" t="s">
        <v>10083</v>
      </c>
      <c r="M707" s="36" t="str">
        <f>IF(LEFT(NICAP[[#This Row],[Date]],1)=0,"Y","N")</f>
        <v>N</v>
      </c>
      <c r="N707" s="36"/>
      <c r="O707" s="36" t="str">
        <f>19&amp;LEFT(NICAP[[#This Row],[Date]],2)</f>
        <v>1950</v>
      </c>
      <c r="P707" s="36" t="str">
        <f>MID(NICAP[[#This Row],[Date]],3,2)</f>
        <v>04</v>
      </c>
      <c r="Q707" s="36" t="str">
        <f>RIGHT(NICAP[[#This Row],[Date]],2)</f>
        <v>27</v>
      </c>
      <c r="R707" s="26">
        <f>DATE(NICAP[[#This Row],[Year]],NICAP[[#This Row],[Month]],NICAP[[#This Row],[Day]])</f>
        <v>18380</v>
      </c>
      <c r="S707" s="35" t="str">
        <f t="shared" si="20"/>
        <v/>
      </c>
      <c r="T707" s="24" t="str">
        <f t="shared" si="21"/>
        <v>Japan</v>
      </c>
    </row>
    <row r="708" spans="1:20" ht="14.25" customHeight="1" x14ac:dyDescent="0.2">
      <c r="A708" s="35">
        <v>699</v>
      </c>
      <c r="B708" s="56">
        <v>500427</v>
      </c>
      <c r="C708" s="39" t="s">
        <v>10023</v>
      </c>
      <c r="D708" s="39" t="s">
        <v>2122</v>
      </c>
      <c r="E708" s="39" t="str">
        <f>IF(AND(LEN(NICAP[[#This Row],[State or      Country]])=2,NICAP[[#This Row],[State or      Country]]&lt;&gt;"UK"),"US","Other")</f>
        <v>US</v>
      </c>
      <c r="F708" s="38">
        <v>8</v>
      </c>
      <c r="G708" s="47" t="s">
        <v>2113</v>
      </c>
      <c r="H708" s="70">
        <v>5</v>
      </c>
      <c r="I708" s="47" t="s">
        <v>4808</v>
      </c>
      <c r="J708" s="54" t="s">
        <v>1744</v>
      </c>
      <c r="K708" s="37"/>
      <c r="L708" s="36" t="s">
        <v>10082</v>
      </c>
      <c r="M708" s="36" t="str">
        <f>IF(LEFT(NICAP[[#This Row],[Date]],1)=0,"Y","N")</f>
        <v>N</v>
      </c>
      <c r="N708" s="36"/>
      <c r="O708" s="36" t="str">
        <f>19&amp;LEFT(NICAP[[#This Row],[Date]],2)</f>
        <v>1950</v>
      </c>
      <c r="P708" s="36" t="str">
        <f>MID(NICAP[[#This Row],[Date]],3,2)</f>
        <v>04</v>
      </c>
      <c r="Q708" s="36" t="str">
        <f>RIGHT(NICAP[[#This Row],[Date]],2)</f>
        <v>27</v>
      </c>
      <c r="R708" s="26">
        <f>DATE(NICAP[[#This Row],[Year]],NICAP[[#This Row],[Month]],NICAP[[#This Row],[Day]])</f>
        <v>18380</v>
      </c>
      <c r="S708" s="35" t="str">
        <f t="shared" si="20"/>
        <v>NM</v>
      </c>
      <c r="T708" s="24" t="str">
        <f t="shared" si="21"/>
        <v>US</v>
      </c>
    </row>
    <row r="709" spans="1:20" ht="12.75" customHeight="1" x14ac:dyDescent="0.2">
      <c r="A709" s="35">
        <v>700</v>
      </c>
      <c r="B709" s="53">
        <v>500427</v>
      </c>
      <c r="C709" s="39" t="s">
        <v>4282</v>
      </c>
      <c r="D709" s="39" t="s">
        <v>1787</v>
      </c>
      <c r="E709" s="39" t="str">
        <f>IF(AND(LEN(NICAP[[#This Row],[State or      Country]])=2,NICAP[[#This Row],[State or      Country]]&lt;&gt;"UK"),"US","Other")</f>
        <v>US</v>
      </c>
      <c r="F709" s="38">
        <v>11</v>
      </c>
      <c r="G709" s="37"/>
      <c r="H709" s="37"/>
      <c r="I709" s="47" t="s">
        <v>4808</v>
      </c>
      <c r="J709" s="37"/>
      <c r="K709" s="37"/>
      <c r="L709" s="36" t="s">
        <v>10081</v>
      </c>
      <c r="M709" s="36" t="str">
        <f>IF(LEFT(NICAP[[#This Row],[Date]],1)=0,"Y","N")</f>
        <v>N</v>
      </c>
      <c r="N709" s="36"/>
      <c r="O709" s="36" t="str">
        <f>19&amp;LEFT(NICAP[[#This Row],[Date]],2)</f>
        <v>1950</v>
      </c>
      <c r="P709" s="36" t="str">
        <f>MID(NICAP[[#This Row],[Date]],3,2)</f>
        <v>04</v>
      </c>
      <c r="Q709" s="36" t="str">
        <f>RIGHT(NICAP[[#This Row],[Date]],2)</f>
        <v>27</v>
      </c>
      <c r="R709" s="26">
        <f>DATE(NICAP[[#This Row],[Year]],NICAP[[#This Row],[Month]],NICAP[[#This Row],[Day]])</f>
        <v>18380</v>
      </c>
      <c r="S709" s="35" t="str">
        <f t="shared" si="20"/>
        <v>IN</v>
      </c>
      <c r="T709" s="24" t="str">
        <f t="shared" si="21"/>
        <v>US</v>
      </c>
    </row>
    <row r="710" spans="1:20" ht="12.75" customHeight="1" x14ac:dyDescent="0.2">
      <c r="A710" s="35">
        <v>701</v>
      </c>
      <c r="B710" s="53">
        <v>500427</v>
      </c>
      <c r="C710" s="39" t="s">
        <v>7408</v>
      </c>
      <c r="D710" s="39" t="s">
        <v>1697</v>
      </c>
      <c r="E710" s="39" t="str">
        <f>IF(AND(LEN(NICAP[[#This Row],[State or      Country]])=2,NICAP[[#This Row],[State or      Country]]&lt;&gt;"UK"),"US","Other")</f>
        <v>US</v>
      </c>
      <c r="F710" s="38">
        <v>11</v>
      </c>
      <c r="G710" s="37"/>
      <c r="H710" s="37"/>
      <c r="I710" s="47" t="s">
        <v>4808</v>
      </c>
      <c r="J710" s="37"/>
      <c r="K710" s="37"/>
      <c r="L710" s="36" t="s">
        <v>10080</v>
      </c>
      <c r="M710" s="36" t="str">
        <f>IF(LEFT(NICAP[[#This Row],[Date]],1)=0,"Y","N")</f>
        <v>N</v>
      </c>
      <c r="N710" s="36"/>
      <c r="O710" s="36" t="str">
        <f>19&amp;LEFT(NICAP[[#This Row],[Date]],2)</f>
        <v>1950</v>
      </c>
      <c r="P710" s="36" t="str">
        <f>MID(NICAP[[#This Row],[Date]],3,2)</f>
        <v>04</v>
      </c>
      <c r="Q710" s="36" t="str">
        <f>RIGHT(NICAP[[#This Row],[Date]],2)</f>
        <v>27</v>
      </c>
      <c r="R710" s="26">
        <f>DATE(NICAP[[#This Row],[Year]],NICAP[[#This Row],[Month]],NICAP[[#This Row],[Day]])</f>
        <v>18380</v>
      </c>
      <c r="S710" s="35" t="str">
        <f t="shared" si="20"/>
        <v>MA</v>
      </c>
      <c r="T710" s="24" t="str">
        <f t="shared" si="21"/>
        <v>US</v>
      </c>
    </row>
    <row r="711" spans="1:20" ht="12.75" customHeight="1" x14ac:dyDescent="0.2">
      <c r="A711" s="35">
        <v>702</v>
      </c>
      <c r="B711" s="53">
        <v>500428</v>
      </c>
      <c r="C711" s="39" t="s">
        <v>10079</v>
      </c>
      <c r="D711" s="39" t="s">
        <v>1956</v>
      </c>
      <c r="E711" s="39" t="str">
        <f>IF(AND(LEN(NICAP[[#This Row],[State or      Country]])=2,NICAP[[#This Row],[State or      Country]]&lt;&gt;"UK"),"US","Other")</f>
        <v>Other</v>
      </c>
      <c r="F711" s="38">
        <v>9</v>
      </c>
      <c r="G711" s="47" t="s">
        <v>1666</v>
      </c>
      <c r="H711" s="46">
        <v>5</v>
      </c>
      <c r="I711" s="47" t="s">
        <v>4808</v>
      </c>
      <c r="J711" s="37"/>
      <c r="K711" s="37"/>
      <c r="L711" s="36" t="s">
        <v>10078</v>
      </c>
      <c r="M711" s="36" t="str">
        <f>IF(LEFT(NICAP[[#This Row],[Date]],1)=0,"Y","N")</f>
        <v>N</v>
      </c>
      <c r="N711" s="36"/>
      <c r="O711" s="36" t="str">
        <f>19&amp;LEFT(NICAP[[#This Row],[Date]],2)</f>
        <v>1950</v>
      </c>
      <c r="P711" s="36" t="str">
        <f>MID(NICAP[[#This Row],[Date]],3,2)</f>
        <v>04</v>
      </c>
      <c r="Q711" s="36" t="str">
        <f>RIGHT(NICAP[[#This Row],[Date]],2)</f>
        <v>28</v>
      </c>
      <c r="R711" s="26">
        <f>DATE(NICAP[[#This Row],[Year]],NICAP[[#This Row],[Month]],NICAP[[#This Row],[Day]])</f>
        <v>18381</v>
      </c>
      <c r="S711" s="35" t="str">
        <f t="shared" si="20"/>
        <v/>
      </c>
      <c r="T711" s="24" t="str">
        <f t="shared" si="21"/>
        <v>Japan</v>
      </c>
    </row>
    <row r="712" spans="1:20" ht="12.75" customHeight="1" x14ac:dyDescent="0.2">
      <c r="A712" s="35">
        <v>703</v>
      </c>
      <c r="B712" s="53">
        <v>500507</v>
      </c>
      <c r="C712" s="39" t="s">
        <v>10077</v>
      </c>
      <c r="D712" s="39" t="s">
        <v>1819</v>
      </c>
      <c r="E712" s="39" t="str">
        <f>IF(AND(LEN(NICAP[[#This Row],[State or      Country]])=2,NICAP[[#This Row],[State or      Country]]&lt;&gt;"UK"),"US","Other")</f>
        <v>US</v>
      </c>
      <c r="F712" s="38">
        <v>1</v>
      </c>
      <c r="G712" s="37"/>
      <c r="H712" s="37"/>
      <c r="I712" s="65">
        <v>721</v>
      </c>
      <c r="J712" s="37"/>
      <c r="K712" s="37"/>
      <c r="L712" s="36" t="s">
        <v>10076</v>
      </c>
      <c r="M712" s="36" t="str">
        <f>IF(LEFT(NICAP[[#This Row],[Date]],1)=0,"Y","N")</f>
        <v>N</v>
      </c>
      <c r="N712" s="36"/>
      <c r="O712" s="36" t="str">
        <f>19&amp;LEFT(NICAP[[#This Row],[Date]],2)</f>
        <v>1950</v>
      </c>
      <c r="P712" s="36" t="str">
        <f>MID(NICAP[[#This Row],[Date]],3,2)</f>
        <v>05</v>
      </c>
      <c r="Q712" s="36" t="str">
        <f>RIGHT(NICAP[[#This Row],[Date]],2)</f>
        <v>07</v>
      </c>
      <c r="R712" s="26">
        <f>DATE(NICAP[[#This Row],[Year]],NICAP[[#This Row],[Month]],NICAP[[#This Row],[Day]])</f>
        <v>18390</v>
      </c>
      <c r="S712" s="35" t="str">
        <f t="shared" si="20"/>
        <v>NV</v>
      </c>
      <c r="T712" s="24" t="str">
        <f t="shared" si="21"/>
        <v>US</v>
      </c>
    </row>
    <row r="713" spans="1:20" ht="12.75" customHeight="1" x14ac:dyDescent="0.2">
      <c r="A713" s="35">
        <v>704</v>
      </c>
      <c r="B713" s="55">
        <v>500509</v>
      </c>
      <c r="C713" s="39" t="s">
        <v>9335</v>
      </c>
      <c r="D713" s="39" t="s">
        <v>1734</v>
      </c>
      <c r="E713" s="39" t="str">
        <f>IF(AND(LEN(NICAP[[#This Row],[State or      Country]])=2,NICAP[[#This Row],[State or      Country]]&lt;&gt;"UK"),"US","Other")</f>
        <v>US</v>
      </c>
      <c r="F713" s="38">
        <v>1</v>
      </c>
      <c r="G713" s="37"/>
      <c r="H713" s="37"/>
      <c r="I713" s="37"/>
      <c r="J713" s="37"/>
      <c r="K713" s="37"/>
      <c r="L713" s="36" t="s">
        <v>10075</v>
      </c>
      <c r="M713" s="36" t="str">
        <f>IF(LEFT(NICAP[[#This Row],[Date]],1)=0,"Y","N")</f>
        <v>N</v>
      </c>
      <c r="N713" s="36"/>
      <c r="O713" s="36" t="str">
        <f>19&amp;LEFT(NICAP[[#This Row],[Date]],2)</f>
        <v>1950</v>
      </c>
      <c r="P713" s="36" t="str">
        <f>MID(NICAP[[#This Row],[Date]],3,2)</f>
        <v>05</v>
      </c>
      <c r="Q713" s="36" t="str">
        <f>RIGHT(NICAP[[#This Row],[Date]],2)</f>
        <v>09</v>
      </c>
      <c r="R713" s="26">
        <f>DATE(NICAP[[#This Row],[Year]],NICAP[[#This Row],[Month]],NICAP[[#This Row],[Day]])</f>
        <v>18392</v>
      </c>
      <c r="S713" s="35" t="str">
        <f t="shared" si="20"/>
        <v>MI</v>
      </c>
      <c r="T713" s="24" t="str">
        <f t="shared" si="21"/>
        <v>US</v>
      </c>
    </row>
    <row r="714" spans="1:20" ht="12.75" customHeight="1" x14ac:dyDescent="0.2">
      <c r="A714" s="35">
        <v>705</v>
      </c>
      <c r="B714" s="53">
        <v>500511</v>
      </c>
      <c r="C714" s="39" t="s">
        <v>10074</v>
      </c>
      <c r="D714" s="39" t="s">
        <v>1826</v>
      </c>
      <c r="E714" s="39" t="str">
        <f>IF(AND(LEN(NICAP[[#This Row],[State or      Country]])=2,NICAP[[#This Row],[State or      Country]]&lt;&gt;"UK"),"US","Other")</f>
        <v>US</v>
      </c>
      <c r="F714" s="38">
        <v>8</v>
      </c>
      <c r="G714" s="47" t="s">
        <v>2113</v>
      </c>
      <c r="H714" s="70">
        <v>5</v>
      </c>
      <c r="I714" s="47" t="s">
        <v>4808</v>
      </c>
      <c r="J714" s="37"/>
      <c r="K714" s="37"/>
      <c r="L714" s="36" t="s">
        <v>10073</v>
      </c>
      <c r="M714" s="36" t="str">
        <f>IF(LEFT(NICAP[[#This Row],[Date]],1)=0,"Y","N")</f>
        <v>N</v>
      </c>
      <c r="N714" s="36"/>
      <c r="O714" s="36" t="str">
        <f>19&amp;LEFT(NICAP[[#This Row],[Date]],2)</f>
        <v>1950</v>
      </c>
      <c r="P714" s="36" t="str">
        <f>MID(NICAP[[#This Row],[Date]],3,2)</f>
        <v>05</v>
      </c>
      <c r="Q714" s="36" t="str">
        <f>RIGHT(NICAP[[#This Row],[Date]],2)</f>
        <v>11</v>
      </c>
      <c r="R714" s="26">
        <f>DATE(NICAP[[#This Row],[Year]],NICAP[[#This Row],[Month]],NICAP[[#This Row],[Day]])</f>
        <v>18394</v>
      </c>
      <c r="S714" s="35" t="str">
        <f t="shared" ref="S714:S777" si="22">IF(E714="US",D714,"")</f>
        <v>OR</v>
      </c>
      <c r="T714" s="24" t="str">
        <f t="shared" ref="T714:T777" si="23">IF(E714="US","US",D714)</f>
        <v>US</v>
      </c>
    </row>
    <row r="715" spans="1:20" ht="12.75" customHeight="1" x14ac:dyDescent="0.2">
      <c r="A715" s="35">
        <v>706</v>
      </c>
      <c r="B715" s="53">
        <v>500519</v>
      </c>
      <c r="C715" s="39" t="s">
        <v>10072</v>
      </c>
      <c r="D715" s="39" t="s">
        <v>1956</v>
      </c>
      <c r="E715" s="39" t="str">
        <f>IF(AND(LEN(NICAP[[#This Row],[State or      Country]])=2,NICAP[[#This Row],[State or      Country]]&lt;&gt;"UK"),"US","Other")</f>
        <v>Other</v>
      </c>
      <c r="F715" s="38">
        <v>9</v>
      </c>
      <c r="G715" s="47" t="s">
        <v>1666</v>
      </c>
      <c r="H715" s="46">
        <v>5</v>
      </c>
      <c r="I715" s="47" t="s">
        <v>4808</v>
      </c>
      <c r="J715" s="37"/>
      <c r="K715" s="37"/>
      <c r="L715" s="36" t="s">
        <v>10071</v>
      </c>
      <c r="M715" s="36" t="str">
        <f>IF(LEFT(NICAP[[#This Row],[Date]],1)=0,"Y","N")</f>
        <v>N</v>
      </c>
      <c r="N715" s="36"/>
      <c r="O715" s="36" t="str">
        <f>19&amp;LEFT(NICAP[[#This Row],[Date]],2)</f>
        <v>1950</v>
      </c>
      <c r="P715" s="36" t="str">
        <f>MID(NICAP[[#This Row],[Date]],3,2)</f>
        <v>05</v>
      </c>
      <c r="Q715" s="36" t="str">
        <f>RIGHT(NICAP[[#This Row],[Date]],2)</f>
        <v>19</v>
      </c>
      <c r="R715" s="26">
        <f>DATE(NICAP[[#This Row],[Year]],NICAP[[#This Row],[Month]],NICAP[[#This Row],[Day]])</f>
        <v>18402</v>
      </c>
      <c r="S715" s="35" t="str">
        <f t="shared" si="22"/>
        <v/>
      </c>
      <c r="T715" s="24" t="str">
        <f t="shared" si="23"/>
        <v>Japan</v>
      </c>
    </row>
    <row r="716" spans="1:20" ht="27" customHeight="1" x14ac:dyDescent="0.2">
      <c r="A716" s="35">
        <v>707</v>
      </c>
      <c r="B716" s="60">
        <v>500520</v>
      </c>
      <c r="C716" s="44" t="s">
        <v>7700</v>
      </c>
      <c r="D716" s="44" t="s">
        <v>1852</v>
      </c>
      <c r="E716" s="44" t="str">
        <f>IF(AND(LEN(NICAP[[#This Row],[State or      Country]])=2,NICAP[[#This Row],[State or      Country]]&lt;&gt;"UK"),"US","Other")</f>
        <v>US</v>
      </c>
      <c r="F716" s="43">
        <v>1</v>
      </c>
      <c r="G716" s="41"/>
      <c r="H716" s="41"/>
      <c r="I716" s="41"/>
      <c r="J716" s="41"/>
      <c r="K716" s="41"/>
      <c r="L716" s="42" t="s">
        <v>10070</v>
      </c>
      <c r="M716" s="42" t="str">
        <f>IF(LEFT(NICAP[[#This Row],[Date]],1)=0,"Y","N")</f>
        <v>N</v>
      </c>
      <c r="N716" s="42"/>
      <c r="O716" s="42" t="str">
        <f>19&amp;LEFT(NICAP[[#This Row],[Date]],2)</f>
        <v>1950</v>
      </c>
      <c r="P716" s="42" t="str">
        <f>MID(NICAP[[#This Row],[Date]],3,2)</f>
        <v>05</v>
      </c>
      <c r="Q716" s="42" t="str">
        <f>RIGHT(NICAP[[#This Row],[Date]],2)</f>
        <v>20</v>
      </c>
      <c r="R716" s="26">
        <f>DATE(NICAP[[#This Row],[Year]],NICAP[[#This Row],[Month]],NICAP[[#This Row],[Day]])</f>
        <v>18403</v>
      </c>
      <c r="S716" s="35" t="str">
        <f t="shared" si="22"/>
        <v>AZ</v>
      </c>
      <c r="T716" s="24" t="str">
        <f t="shared" si="23"/>
        <v>US</v>
      </c>
    </row>
    <row r="717" spans="1:20" ht="14.25" customHeight="1" x14ac:dyDescent="0.2">
      <c r="A717" s="35">
        <v>708</v>
      </c>
      <c r="B717" s="56">
        <v>500524</v>
      </c>
      <c r="C717" s="39" t="s">
        <v>10023</v>
      </c>
      <c r="D717" s="39" t="s">
        <v>2122</v>
      </c>
      <c r="E717" s="39" t="str">
        <f>IF(AND(LEN(NICAP[[#This Row],[State or      Country]])=2,NICAP[[#This Row],[State or      Country]]&lt;&gt;"UK"),"US","Other")</f>
        <v>US</v>
      </c>
      <c r="F717" s="38">
        <v>8</v>
      </c>
      <c r="G717" s="47" t="s">
        <v>2113</v>
      </c>
      <c r="H717" s="70">
        <v>5</v>
      </c>
      <c r="I717" s="47" t="s">
        <v>4808</v>
      </c>
      <c r="J717" s="54" t="s">
        <v>1744</v>
      </c>
      <c r="K717" s="41"/>
      <c r="L717" s="36" t="s">
        <v>10069</v>
      </c>
      <c r="M717" s="36" t="str">
        <f>IF(LEFT(NICAP[[#This Row],[Date]],1)=0,"Y","N")</f>
        <v>N</v>
      </c>
      <c r="N717" s="36"/>
      <c r="O717" s="36" t="str">
        <f>19&amp;LEFT(NICAP[[#This Row],[Date]],2)</f>
        <v>1950</v>
      </c>
      <c r="P717" s="36" t="str">
        <f>MID(NICAP[[#This Row],[Date]],3,2)</f>
        <v>05</v>
      </c>
      <c r="Q717" s="36" t="str">
        <f>RIGHT(NICAP[[#This Row],[Date]],2)</f>
        <v>24</v>
      </c>
      <c r="R717" s="26">
        <f>DATE(NICAP[[#This Row],[Year]],NICAP[[#This Row],[Month]],NICAP[[#This Row],[Day]])</f>
        <v>18407</v>
      </c>
      <c r="S717" s="35" t="str">
        <f t="shared" si="22"/>
        <v>NM</v>
      </c>
      <c r="T717" s="24" t="str">
        <f t="shared" si="23"/>
        <v>US</v>
      </c>
    </row>
    <row r="718" spans="1:20" ht="12.75" customHeight="1" x14ac:dyDescent="0.2">
      <c r="A718" s="35">
        <v>709</v>
      </c>
      <c r="B718" s="53">
        <v>500529</v>
      </c>
      <c r="C718" s="39" t="s">
        <v>2070</v>
      </c>
      <c r="D718" s="39" t="s">
        <v>2098</v>
      </c>
      <c r="E718" s="39" t="str">
        <f>IF(AND(LEN(NICAP[[#This Row],[State or      Country]])=2,NICAP[[#This Row],[State or      Country]]&lt;&gt;"UK"),"US","Other")</f>
        <v>US</v>
      </c>
      <c r="F718" s="38">
        <v>11</v>
      </c>
      <c r="G718" s="37"/>
      <c r="H718" s="37"/>
      <c r="I718" s="37"/>
      <c r="J718" s="37"/>
      <c r="K718" s="37"/>
      <c r="L718" s="36" t="s">
        <v>10068</v>
      </c>
      <c r="M718" s="36" t="str">
        <f>IF(LEFT(NICAP[[#This Row],[Date]],1)=0,"Y","N")</f>
        <v>N</v>
      </c>
      <c r="N718" s="36"/>
      <c r="O718" s="36" t="str">
        <f>19&amp;LEFT(NICAP[[#This Row],[Date]],2)</f>
        <v>1950</v>
      </c>
      <c r="P718" s="36" t="str">
        <f>MID(NICAP[[#This Row],[Date]],3,2)</f>
        <v>05</v>
      </c>
      <c r="Q718" s="36" t="str">
        <f>RIGHT(NICAP[[#This Row],[Date]],2)</f>
        <v>29</v>
      </c>
      <c r="R718" s="26">
        <f>DATE(NICAP[[#This Row],[Year]],NICAP[[#This Row],[Month]],NICAP[[#This Row],[Day]])</f>
        <v>18412</v>
      </c>
      <c r="S718" s="35" t="str">
        <f t="shared" si="22"/>
        <v>VA</v>
      </c>
      <c r="T718" s="24" t="str">
        <f t="shared" si="23"/>
        <v>US</v>
      </c>
    </row>
    <row r="719" spans="1:20" ht="12.75" customHeight="1" x14ac:dyDescent="0.2">
      <c r="A719" s="35">
        <v>710</v>
      </c>
      <c r="B719" s="55">
        <v>500529</v>
      </c>
      <c r="C719" s="39" t="s">
        <v>5920</v>
      </c>
      <c r="D719" s="39" t="s">
        <v>2122</v>
      </c>
      <c r="E719" s="39" t="str">
        <f>IF(AND(LEN(NICAP[[#This Row],[State or      Country]])=2,NICAP[[#This Row],[State or      Country]]&lt;&gt;"UK"),"US","Other")</f>
        <v>US</v>
      </c>
      <c r="F719" s="38">
        <v>8</v>
      </c>
      <c r="G719" s="37"/>
      <c r="H719" s="37"/>
      <c r="I719" s="37"/>
      <c r="J719" s="54" t="s">
        <v>1744</v>
      </c>
      <c r="K719" s="37"/>
      <c r="L719" s="36" t="s">
        <v>10067</v>
      </c>
      <c r="M719" s="36" t="str">
        <f>IF(LEFT(NICAP[[#This Row],[Date]],1)=0,"Y","N")</f>
        <v>N</v>
      </c>
      <c r="N719" s="36"/>
      <c r="O719" s="36" t="str">
        <f>19&amp;LEFT(NICAP[[#This Row],[Date]],2)</f>
        <v>1950</v>
      </c>
      <c r="P719" s="36" t="str">
        <f>MID(NICAP[[#This Row],[Date]],3,2)</f>
        <v>05</v>
      </c>
      <c r="Q719" s="36" t="str">
        <f>RIGHT(NICAP[[#This Row],[Date]],2)</f>
        <v>29</v>
      </c>
      <c r="R719" s="26">
        <f>DATE(NICAP[[#This Row],[Year]],NICAP[[#This Row],[Month]],NICAP[[#This Row],[Day]])</f>
        <v>18412</v>
      </c>
      <c r="S719" s="35" t="str">
        <f t="shared" si="22"/>
        <v>NM</v>
      </c>
      <c r="T719" s="24" t="str">
        <f t="shared" si="23"/>
        <v>US</v>
      </c>
    </row>
    <row r="720" spans="1:20" ht="12.75" customHeight="1" x14ac:dyDescent="0.2">
      <c r="A720" s="35">
        <v>711</v>
      </c>
      <c r="B720" s="55">
        <v>500529</v>
      </c>
      <c r="C720" s="39" t="s">
        <v>10066</v>
      </c>
      <c r="D720" s="39" t="s">
        <v>2098</v>
      </c>
      <c r="E720" s="39" t="str">
        <f>IF(AND(LEN(NICAP[[#This Row],[State or      Country]])=2,NICAP[[#This Row],[State or      Country]]&lt;&gt;"UK"),"US","Other")</f>
        <v>US</v>
      </c>
      <c r="F720" s="38">
        <v>1</v>
      </c>
      <c r="G720" s="37"/>
      <c r="H720" s="37"/>
      <c r="I720" s="47" t="s">
        <v>4808</v>
      </c>
      <c r="J720" s="37"/>
      <c r="K720" s="37"/>
      <c r="L720" s="36" t="s">
        <v>10065</v>
      </c>
      <c r="M720" s="36" t="str">
        <f>IF(LEFT(NICAP[[#This Row],[Date]],1)=0,"Y","N")</f>
        <v>N</v>
      </c>
      <c r="N720" s="36"/>
      <c r="O720" s="36" t="str">
        <f>19&amp;LEFT(NICAP[[#This Row],[Date]],2)</f>
        <v>1950</v>
      </c>
      <c r="P720" s="36" t="str">
        <f>MID(NICAP[[#This Row],[Date]],3,2)</f>
        <v>05</v>
      </c>
      <c r="Q720" s="36" t="str">
        <f>RIGHT(NICAP[[#This Row],[Date]],2)</f>
        <v>29</v>
      </c>
      <c r="R720" s="26">
        <f>DATE(NICAP[[#This Row],[Year]],NICAP[[#This Row],[Month]],NICAP[[#This Row],[Day]])</f>
        <v>18412</v>
      </c>
      <c r="S720" s="35" t="str">
        <f t="shared" si="22"/>
        <v>VA</v>
      </c>
      <c r="T720" s="24" t="str">
        <f t="shared" si="23"/>
        <v>US</v>
      </c>
    </row>
    <row r="721" spans="1:20" ht="12.75" customHeight="1" x14ac:dyDescent="0.2">
      <c r="A721" s="35">
        <v>712</v>
      </c>
      <c r="B721" s="55">
        <v>500612</v>
      </c>
      <c r="C721" s="39" t="s">
        <v>1980</v>
      </c>
      <c r="D721" s="39" t="s">
        <v>1676</v>
      </c>
      <c r="E721" s="39" t="str">
        <f>IF(AND(LEN(NICAP[[#This Row],[State or      Country]])=2,NICAP[[#This Row],[State or      Country]]&lt;&gt;"UK"),"US","Other")</f>
        <v>US</v>
      </c>
      <c r="F721" s="38">
        <v>1</v>
      </c>
      <c r="G721" s="37"/>
      <c r="H721" s="37"/>
      <c r="I721" s="37"/>
      <c r="J721" s="37"/>
      <c r="K721" s="37"/>
      <c r="L721" s="36" t="s">
        <v>10064</v>
      </c>
      <c r="M721" s="36" t="str">
        <f>IF(LEFT(NICAP[[#This Row],[Date]],1)=0,"Y","N")</f>
        <v>N</v>
      </c>
      <c r="N721" s="36"/>
      <c r="O721" s="36" t="str">
        <f>19&amp;LEFT(NICAP[[#This Row],[Date]],2)</f>
        <v>1950</v>
      </c>
      <c r="P721" s="36" t="str">
        <f>MID(NICAP[[#This Row],[Date]],3,2)</f>
        <v>06</v>
      </c>
      <c r="Q721" s="36" t="str">
        <f>RIGHT(NICAP[[#This Row],[Date]],2)</f>
        <v>12</v>
      </c>
      <c r="R721" s="26">
        <f>DATE(NICAP[[#This Row],[Year]],NICAP[[#This Row],[Month]],NICAP[[#This Row],[Day]])</f>
        <v>18426</v>
      </c>
      <c r="S721" s="35" t="str">
        <f t="shared" si="22"/>
        <v>CA</v>
      </c>
      <c r="T721" s="24" t="str">
        <f t="shared" si="23"/>
        <v>US</v>
      </c>
    </row>
    <row r="722" spans="1:20" ht="57" customHeight="1" x14ac:dyDescent="0.2">
      <c r="A722" s="35">
        <v>713</v>
      </c>
      <c r="B722" s="57">
        <v>500614</v>
      </c>
      <c r="C722" s="50" t="s">
        <v>8821</v>
      </c>
      <c r="D722" s="50" t="s">
        <v>1799</v>
      </c>
      <c r="E722" s="50" t="str">
        <f>IF(AND(LEN(NICAP[[#This Row],[State or      Country]])=2,NICAP[[#This Row],[State or      Country]]&lt;&gt;"UK"),"US","Other")</f>
        <v>US</v>
      </c>
      <c r="F722" s="49">
        <v>1</v>
      </c>
      <c r="G722" s="48"/>
      <c r="H722" s="48"/>
      <c r="I722" s="48"/>
      <c r="J722" s="48"/>
      <c r="K722" s="48"/>
      <c r="L722" s="36" t="s">
        <v>10063</v>
      </c>
      <c r="M722" s="36" t="str">
        <f>IF(LEFT(NICAP[[#This Row],[Date]],1)=0,"Y","N")</f>
        <v>N</v>
      </c>
      <c r="N722" s="36"/>
      <c r="O722" s="36" t="str">
        <f>19&amp;LEFT(NICAP[[#This Row],[Date]],2)</f>
        <v>1950</v>
      </c>
      <c r="P722" s="36" t="str">
        <f>MID(NICAP[[#This Row],[Date]],3,2)</f>
        <v>06</v>
      </c>
      <c r="Q722" s="36" t="str">
        <f>RIGHT(NICAP[[#This Row],[Date]],2)</f>
        <v>14</v>
      </c>
      <c r="R722" s="26">
        <f>DATE(NICAP[[#This Row],[Year]],NICAP[[#This Row],[Month]],NICAP[[#This Row],[Day]])</f>
        <v>18428</v>
      </c>
      <c r="S722" s="35" t="str">
        <f t="shared" si="22"/>
        <v>TN</v>
      </c>
      <c r="T722" s="24" t="str">
        <f t="shared" si="23"/>
        <v>US</v>
      </c>
    </row>
    <row r="723" spans="1:20" ht="14.25" customHeight="1" x14ac:dyDescent="0.2">
      <c r="A723" s="35">
        <v>714</v>
      </c>
      <c r="B723" s="56">
        <v>500616</v>
      </c>
      <c r="C723" s="39" t="s">
        <v>1853</v>
      </c>
      <c r="D723" s="39" t="s">
        <v>1852</v>
      </c>
      <c r="E723" s="39" t="str">
        <f>IF(AND(LEN(NICAP[[#This Row],[State or      Country]])=2,NICAP[[#This Row],[State or      Country]]&lt;&gt;"UK"),"US","Other")</f>
        <v>US</v>
      </c>
      <c r="F723" s="38">
        <v>11</v>
      </c>
      <c r="G723" s="47" t="s">
        <v>1757</v>
      </c>
      <c r="H723" s="46">
        <v>5</v>
      </c>
      <c r="I723" s="47" t="s">
        <v>4808</v>
      </c>
      <c r="J723" s="41"/>
      <c r="K723" s="41"/>
      <c r="L723" s="36" t="s">
        <v>10062</v>
      </c>
      <c r="M723" s="36" t="str">
        <f>IF(LEFT(NICAP[[#This Row],[Date]],1)=0,"Y","N")</f>
        <v>N</v>
      </c>
      <c r="N723" s="36"/>
      <c r="O723" s="36" t="str">
        <f>19&amp;LEFT(NICAP[[#This Row],[Date]],2)</f>
        <v>1950</v>
      </c>
      <c r="P723" s="36" t="str">
        <f>MID(NICAP[[#This Row],[Date]],3,2)</f>
        <v>06</v>
      </c>
      <c r="Q723" s="36" t="str">
        <f>RIGHT(NICAP[[#This Row],[Date]],2)</f>
        <v>16</v>
      </c>
      <c r="R723" s="26">
        <f>DATE(NICAP[[#This Row],[Year]],NICAP[[#This Row],[Month]],NICAP[[#This Row],[Day]])</f>
        <v>18430</v>
      </c>
      <c r="S723" s="35" t="str">
        <f t="shared" si="22"/>
        <v>AZ</v>
      </c>
      <c r="T723" s="24" t="str">
        <f t="shared" si="23"/>
        <v>US</v>
      </c>
    </row>
    <row r="724" spans="1:20" ht="12.75" customHeight="1" x14ac:dyDescent="0.2">
      <c r="A724" s="35">
        <v>715</v>
      </c>
      <c r="B724" s="55">
        <v>500617</v>
      </c>
      <c r="C724" s="39" t="s">
        <v>9556</v>
      </c>
      <c r="D724" s="39" t="s">
        <v>9555</v>
      </c>
      <c r="E724" s="39" t="str">
        <f>IF(AND(LEN(NICAP[[#This Row],[State or      Country]])=2,NICAP[[#This Row],[State or      Country]]&lt;&gt;"UK"),"US","Other")</f>
        <v>Other</v>
      </c>
      <c r="F724" s="38">
        <v>2</v>
      </c>
      <c r="G724" s="37"/>
      <c r="H724" s="37"/>
      <c r="I724" s="47" t="s">
        <v>4808</v>
      </c>
      <c r="J724" s="37"/>
      <c r="K724" s="37"/>
      <c r="L724" s="36" t="s">
        <v>9554</v>
      </c>
      <c r="M724" s="36" t="str">
        <f>IF(LEFT(NICAP[[#This Row],[Date]],1)=0,"Y","N")</f>
        <v>N</v>
      </c>
      <c r="N724" s="36"/>
      <c r="O724" s="36" t="str">
        <f>19&amp;LEFT(NICAP[[#This Row],[Date]],2)</f>
        <v>1950</v>
      </c>
      <c r="P724" s="36" t="str">
        <f>MID(NICAP[[#This Row],[Date]],3,2)</f>
        <v>06</v>
      </c>
      <c r="Q724" s="36" t="str">
        <f>RIGHT(NICAP[[#This Row],[Date]],2)</f>
        <v>17</v>
      </c>
      <c r="R724" s="26">
        <f>DATE(NICAP[[#This Row],[Year]],NICAP[[#This Row],[Month]],NICAP[[#This Row],[Day]])</f>
        <v>18431</v>
      </c>
      <c r="S724" s="35" t="str">
        <f t="shared" si="22"/>
        <v/>
      </c>
      <c r="T724" s="24" t="str">
        <f t="shared" si="23"/>
        <v>East Germany</v>
      </c>
    </row>
    <row r="725" spans="1:20" ht="14.25" customHeight="1" x14ac:dyDescent="0.2">
      <c r="A725" s="35">
        <v>716</v>
      </c>
      <c r="B725" s="56">
        <v>500621</v>
      </c>
      <c r="C725" s="39" t="s">
        <v>6835</v>
      </c>
      <c r="D725" s="39" t="s">
        <v>1956</v>
      </c>
      <c r="E725" s="39" t="str">
        <f>IF(AND(LEN(NICAP[[#This Row],[State or      Country]])=2,NICAP[[#This Row],[State or      Country]]&lt;&gt;"UK"),"US","Other")</f>
        <v>Other</v>
      </c>
      <c r="F725" s="38">
        <v>1</v>
      </c>
      <c r="G725" s="47" t="s">
        <v>6678</v>
      </c>
      <c r="H725" s="46">
        <v>5</v>
      </c>
      <c r="I725" s="37"/>
      <c r="J725" s="37"/>
      <c r="K725" s="37"/>
      <c r="L725" s="36" t="s">
        <v>10061</v>
      </c>
      <c r="M725" s="36" t="str">
        <f>IF(LEFT(NICAP[[#This Row],[Date]],1)=0,"Y","N")</f>
        <v>N</v>
      </c>
      <c r="N725" s="36"/>
      <c r="O725" s="36" t="str">
        <f>19&amp;LEFT(NICAP[[#This Row],[Date]],2)</f>
        <v>1950</v>
      </c>
      <c r="P725" s="36" t="str">
        <f>MID(NICAP[[#This Row],[Date]],3,2)</f>
        <v>06</v>
      </c>
      <c r="Q725" s="36" t="str">
        <f>RIGHT(NICAP[[#This Row],[Date]],2)</f>
        <v>21</v>
      </c>
      <c r="R725" s="26">
        <f>DATE(NICAP[[#This Row],[Year]],NICAP[[#This Row],[Month]],NICAP[[#This Row],[Day]])</f>
        <v>18435</v>
      </c>
      <c r="S725" s="35" t="str">
        <f t="shared" si="22"/>
        <v/>
      </c>
      <c r="T725" s="24" t="str">
        <f t="shared" si="23"/>
        <v>Japan</v>
      </c>
    </row>
    <row r="726" spans="1:20" ht="14.25" customHeight="1" x14ac:dyDescent="0.2">
      <c r="A726" s="35">
        <v>717</v>
      </c>
      <c r="B726" s="56">
        <v>500621</v>
      </c>
      <c r="C726" s="39" t="s">
        <v>8156</v>
      </c>
      <c r="D726" s="39" t="s">
        <v>1676</v>
      </c>
      <c r="E726" s="39" t="str">
        <f>IF(AND(LEN(NICAP[[#This Row],[State or      Country]])=2,NICAP[[#This Row],[State or      Country]]&lt;&gt;"UK"),"US","Other")</f>
        <v>US</v>
      </c>
      <c r="F726" s="38">
        <v>1</v>
      </c>
      <c r="G726" s="47" t="s">
        <v>6678</v>
      </c>
      <c r="H726" s="46">
        <v>5</v>
      </c>
      <c r="I726" s="41"/>
      <c r="J726" s="41"/>
      <c r="K726" s="41"/>
      <c r="L726" s="36" t="s">
        <v>10060</v>
      </c>
      <c r="M726" s="36" t="str">
        <f>IF(LEFT(NICAP[[#This Row],[Date]],1)=0,"Y","N")</f>
        <v>N</v>
      </c>
      <c r="N726" s="36"/>
      <c r="O726" s="36" t="str">
        <f>19&amp;LEFT(NICAP[[#This Row],[Date]],2)</f>
        <v>1950</v>
      </c>
      <c r="P726" s="36" t="str">
        <f>MID(NICAP[[#This Row],[Date]],3,2)</f>
        <v>06</v>
      </c>
      <c r="Q726" s="36" t="str">
        <f>RIGHT(NICAP[[#This Row],[Date]],2)</f>
        <v>21</v>
      </c>
      <c r="R726" s="26">
        <f>DATE(NICAP[[#This Row],[Year]],NICAP[[#This Row],[Month]],NICAP[[#This Row],[Day]])</f>
        <v>18435</v>
      </c>
      <c r="S726" s="35" t="str">
        <f t="shared" si="22"/>
        <v>CA</v>
      </c>
      <c r="T726" s="24" t="str">
        <f t="shared" si="23"/>
        <v>US</v>
      </c>
    </row>
    <row r="727" spans="1:20" ht="12.75" customHeight="1" x14ac:dyDescent="0.2">
      <c r="A727" s="35">
        <v>718</v>
      </c>
      <c r="B727" s="55">
        <v>500623</v>
      </c>
      <c r="C727" s="39" t="s">
        <v>4803</v>
      </c>
      <c r="D727" s="39" t="s">
        <v>2763</v>
      </c>
      <c r="E727" s="39" t="str">
        <f>IF(AND(LEN(NICAP[[#This Row],[State or      Country]])=2,NICAP[[#This Row],[State or      Country]]&lt;&gt;"UK"),"US","Other")</f>
        <v>Other</v>
      </c>
      <c r="F727" s="38">
        <v>1</v>
      </c>
      <c r="G727" s="37"/>
      <c r="H727" s="37"/>
      <c r="I727" s="47" t="s">
        <v>4808</v>
      </c>
      <c r="J727" s="37"/>
      <c r="K727" s="37"/>
      <c r="L727" s="36" t="s">
        <v>10059</v>
      </c>
      <c r="M727" s="36" t="str">
        <f>IF(LEFT(NICAP[[#This Row],[Date]],1)=0,"Y","N")</f>
        <v>N</v>
      </c>
      <c r="N727" s="36"/>
      <c r="O727" s="36" t="str">
        <f>19&amp;LEFT(NICAP[[#This Row],[Date]],2)</f>
        <v>1950</v>
      </c>
      <c r="P727" s="36" t="str">
        <f>MID(NICAP[[#This Row],[Date]],3,2)</f>
        <v>06</v>
      </c>
      <c r="Q727" s="36" t="str">
        <f>RIGHT(NICAP[[#This Row],[Date]],2)</f>
        <v>23</v>
      </c>
      <c r="R727" s="26">
        <f>DATE(NICAP[[#This Row],[Year]],NICAP[[#This Row],[Month]],NICAP[[#This Row],[Day]])</f>
        <v>18437</v>
      </c>
      <c r="S727" s="35" t="str">
        <f t="shared" si="22"/>
        <v/>
      </c>
      <c r="T727" s="24" t="str">
        <f t="shared" si="23"/>
        <v>At Sea</v>
      </c>
    </row>
    <row r="728" spans="1:20" ht="12.75" customHeight="1" x14ac:dyDescent="0.2">
      <c r="A728" s="35">
        <v>719</v>
      </c>
      <c r="B728" s="53">
        <v>500624</v>
      </c>
      <c r="C728" s="39" t="s">
        <v>10058</v>
      </c>
      <c r="D728" s="39" t="s">
        <v>1676</v>
      </c>
      <c r="E728" s="39" t="str">
        <f>IF(AND(LEN(NICAP[[#This Row],[State or      Country]])=2,NICAP[[#This Row],[State or      Country]]&lt;&gt;"UK"),"US","Other")</f>
        <v>US</v>
      </c>
      <c r="F728" s="38">
        <v>11</v>
      </c>
      <c r="G728" s="37"/>
      <c r="H728" s="37"/>
      <c r="I728" s="47" t="s">
        <v>4808</v>
      </c>
      <c r="J728" s="37"/>
      <c r="K728" s="37"/>
      <c r="L728" s="36" t="s">
        <v>10057</v>
      </c>
      <c r="M728" s="36" t="str">
        <f>IF(LEFT(NICAP[[#This Row],[Date]],1)=0,"Y","N")</f>
        <v>N</v>
      </c>
      <c r="N728" s="36"/>
      <c r="O728" s="36" t="str">
        <f>19&amp;LEFT(NICAP[[#This Row],[Date]],2)</f>
        <v>1950</v>
      </c>
      <c r="P728" s="36" t="str">
        <f>MID(NICAP[[#This Row],[Date]],3,2)</f>
        <v>06</v>
      </c>
      <c r="Q728" s="36" t="str">
        <f>RIGHT(NICAP[[#This Row],[Date]],2)</f>
        <v>24</v>
      </c>
      <c r="R728" s="26">
        <f>DATE(NICAP[[#This Row],[Year]],NICAP[[#This Row],[Month]],NICAP[[#This Row],[Day]])</f>
        <v>18438</v>
      </c>
      <c r="S728" s="35" t="str">
        <f t="shared" si="22"/>
        <v>CA</v>
      </c>
      <c r="T728" s="24" t="str">
        <f t="shared" si="23"/>
        <v>US</v>
      </c>
    </row>
    <row r="729" spans="1:20" ht="14.25" customHeight="1" x14ac:dyDescent="0.2">
      <c r="A729" s="35">
        <v>720</v>
      </c>
      <c r="B729" s="56">
        <v>500627</v>
      </c>
      <c r="C729" s="39" t="s">
        <v>8636</v>
      </c>
      <c r="D729" s="39" t="s">
        <v>1667</v>
      </c>
      <c r="E729" s="39" t="str">
        <f>IF(AND(LEN(NICAP[[#This Row],[State or      Country]])=2,NICAP[[#This Row],[State or      Country]]&lt;&gt;"UK"),"US","Other")</f>
        <v>US</v>
      </c>
      <c r="F729" s="38">
        <v>1</v>
      </c>
      <c r="G729" s="47" t="s">
        <v>6678</v>
      </c>
      <c r="H729" s="117">
        <v>5</v>
      </c>
      <c r="I729" s="65">
        <v>738</v>
      </c>
      <c r="J729" s="37"/>
      <c r="K729" s="37"/>
      <c r="L729" s="36" t="s">
        <v>10056</v>
      </c>
      <c r="M729" s="36" t="str">
        <f>IF(LEFT(NICAP[[#This Row],[Date]],1)=0,"Y","N")</f>
        <v>N</v>
      </c>
      <c r="N729" s="36"/>
      <c r="O729" s="36" t="str">
        <f>19&amp;LEFT(NICAP[[#This Row],[Date]],2)</f>
        <v>1950</v>
      </c>
      <c r="P729" s="36" t="str">
        <f>MID(NICAP[[#This Row],[Date]],3,2)</f>
        <v>06</v>
      </c>
      <c r="Q729" s="36" t="str">
        <f>RIGHT(NICAP[[#This Row],[Date]],2)</f>
        <v>27</v>
      </c>
      <c r="R729" s="26">
        <f>DATE(NICAP[[#This Row],[Year]],NICAP[[#This Row],[Month]],NICAP[[#This Row],[Day]])</f>
        <v>18441</v>
      </c>
      <c r="S729" s="35" t="str">
        <f t="shared" si="22"/>
        <v>TX</v>
      </c>
      <c r="T729" s="24" t="str">
        <f t="shared" si="23"/>
        <v>US</v>
      </c>
    </row>
    <row r="730" spans="1:20" ht="12.75" customHeight="1" x14ac:dyDescent="0.2">
      <c r="A730" s="35">
        <v>721</v>
      </c>
      <c r="B730" s="55">
        <v>500627</v>
      </c>
      <c r="C730" s="39" t="s">
        <v>3544</v>
      </c>
      <c r="D730" s="39" t="s">
        <v>2013</v>
      </c>
      <c r="E730" s="39" t="str">
        <f>IF(AND(LEN(NICAP[[#This Row],[State or      Country]])=2,NICAP[[#This Row],[State or      Country]]&lt;&gt;"UK"),"US","Other")</f>
        <v>US</v>
      </c>
      <c r="F730" s="38">
        <v>8</v>
      </c>
      <c r="G730" s="37"/>
      <c r="H730" s="37"/>
      <c r="I730" s="47" t="s">
        <v>4808</v>
      </c>
      <c r="J730" s="37"/>
      <c r="K730" s="37"/>
      <c r="L730" s="36" t="s">
        <v>10055</v>
      </c>
      <c r="M730" s="36" t="str">
        <f>IF(LEFT(NICAP[[#This Row],[Date]],1)=0,"Y","N")</f>
        <v>N</v>
      </c>
      <c r="N730" s="36"/>
      <c r="O730" s="36" t="str">
        <f>19&amp;LEFT(NICAP[[#This Row],[Date]],2)</f>
        <v>1950</v>
      </c>
      <c r="P730" s="36" t="str">
        <f>MID(NICAP[[#This Row],[Date]],3,2)</f>
        <v>06</v>
      </c>
      <c r="Q730" s="36" t="str">
        <f>RIGHT(NICAP[[#This Row],[Date]],2)</f>
        <v>27</v>
      </c>
      <c r="R730" s="26">
        <f>DATE(NICAP[[#This Row],[Year]],NICAP[[#This Row],[Month]],NICAP[[#This Row],[Day]])</f>
        <v>18441</v>
      </c>
      <c r="S730" s="35" t="str">
        <f t="shared" si="22"/>
        <v>KY</v>
      </c>
      <c r="T730" s="24" t="str">
        <f t="shared" si="23"/>
        <v>US</v>
      </c>
    </row>
    <row r="731" spans="1:20" ht="12.75" customHeight="1" x14ac:dyDescent="0.2">
      <c r="A731" s="35">
        <v>722</v>
      </c>
      <c r="B731" s="53">
        <v>500630</v>
      </c>
      <c r="C731" s="39" t="s">
        <v>10054</v>
      </c>
      <c r="D731" s="39" t="s">
        <v>1702</v>
      </c>
      <c r="E731" s="39" t="str">
        <f>IF(AND(LEN(NICAP[[#This Row],[State or      Country]])=2,NICAP[[#This Row],[State or      Country]]&lt;&gt;"UK"),"US","Other")</f>
        <v>Other</v>
      </c>
      <c r="F731" s="38">
        <v>9</v>
      </c>
      <c r="G731" s="47" t="s">
        <v>1666</v>
      </c>
      <c r="H731" s="46">
        <v>5</v>
      </c>
      <c r="I731" s="37"/>
      <c r="J731" s="37"/>
      <c r="K731" s="37"/>
      <c r="L731" s="36" t="s">
        <v>10053</v>
      </c>
      <c r="M731" s="36" t="str">
        <f>IF(LEFT(NICAP[[#This Row],[Date]],1)=0,"Y","N")</f>
        <v>N</v>
      </c>
      <c r="N731" s="36"/>
      <c r="O731" s="36" t="str">
        <f>19&amp;LEFT(NICAP[[#This Row],[Date]],2)</f>
        <v>1950</v>
      </c>
      <c r="P731" s="36" t="str">
        <f>MID(NICAP[[#This Row],[Date]],3,2)</f>
        <v>06</v>
      </c>
      <c r="Q731" s="36" t="str">
        <f>RIGHT(NICAP[[#This Row],[Date]],2)</f>
        <v>30</v>
      </c>
      <c r="R731" s="26">
        <f>DATE(NICAP[[#This Row],[Year]],NICAP[[#This Row],[Month]],NICAP[[#This Row],[Day]])</f>
        <v>18444</v>
      </c>
      <c r="S731" s="35" t="str">
        <f t="shared" si="22"/>
        <v/>
      </c>
      <c r="T731" s="24" t="str">
        <f t="shared" si="23"/>
        <v>CAN</v>
      </c>
    </row>
    <row r="732" spans="1:20" ht="12.75" customHeight="1" x14ac:dyDescent="0.2">
      <c r="A732" s="35">
        <v>723</v>
      </c>
      <c r="B732" s="55">
        <v>500630</v>
      </c>
      <c r="C732" s="39" t="s">
        <v>10052</v>
      </c>
      <c r="D732" s="39" t="s">
        <v>2260</v>
      </c>
      <c r="E732" s="39" t="str">
        <f>IF(AND(LEN(NICAP[[#This Row],[State or      Country]])=2,NICAP[[#This Row],[State or      Country]]&lt;&gt;"UK"),"US","Other")</f>
        <v>US</v>
      </c>
      <c r="F732" s="38">
        <v>2</v>
      </c>
      <c r="G732" s="41"/>
      <c r="H732" s="41"/>
      <c r="I732" s="41"/>
      <c r="J732" s="41"/>
      <c r="K732" s="41"/>
      <c r="L732" s="36" t="s">
        <v>10051</v>
      </c>
      <c r="M732" s="36" t="str">
        <f>IF(LEFT(NICAP[[#This Row],[Date]],1)=0,"Y","N")</f>
        <v>N</v>
      </c>
      <c r="N732" s="36"/>
      <c r="O732" s="36" t="str">
        <f>19&amp;LEFT(NICAP[[#This Row],[Date]],2)</f>
        <v>1950</v>
      </c>
      <c r="P732" s="36" t="str">
        <f>MID(NICAP[[#This Row],[Date]],3,2)</f>
        <v>06</v>
      </c>
      <c r="Q732" s="36" t="str">
        <f>RIGHT(NICAP[[#This Row],[Date]],2)</f>
        <v>30</v>
      </c>
      <c r="R732" s="26">
        <f>DATE(NICAP[[#This Row],[Year]],NICAP[[#This Row],[Month]],NICAP[[#This Row],[Day]])</f>
        <v>18444</v>
      </c>
      <c r="S732" s="35" t="str">
        <f t="shared" si="22"/>
        <v>KS</v>
      </c>
      <c r="T732" s="24" t="str">
        <f t="shared" si="23"/>
        <v>US</v>
      </c>
    </row>
    <row r="733" spans="1:20" ht="12.75" customHeight="1" x14ac:dyDescent="0.2">
      <c r="A733" s="35">
        <v>724</v>
      </c>
      <c r="B733" s="55">
        <v>500700</v>
      </c>
      <c r="C733" s="39" t="s">
        <v>3645</v>
      </c>
      <c r="D733" s="39" t="s">
        <v>1694</v>
      </c>
      <c r="E733" s="39" t="str">
        <f>IF(AND(LEN(NICAP[[#This Row],[State or      Country]])=2,NICAP[[#This Row],[State or      Country]]&lt;&gt;"UK"),"US","Other")</f>
        <v>US</v>
      </c>
      <c r="F733" s="38">
        <v>1</v>
      </c>
      <c r="G733" s="37"/>
      <c r="H733" s="37"/>
      <c r="I733" s="37"/>
      <c r="J733" s="37"/>
      <c r="K733" s="37"/>
      <c r="L733" s="36" t="s">
        <v>10050</v>
      </c>
      <c r="M733" s="36" t="str">
        <f>IF(LEFT(NICAP[[#This Row],[Date]],1)=0,"Y","N")</f>
        <v>N</v>
      </c>
      <c r="N733" s="36"/>
      <c r="O733" s="36" t="str">
        <f>19&amp;LEFT(NICAP[[#This Row],[Date]],2)</f>
        <v>1950</v>
      </c>
      <c r="P733" s="36" t="str">
        <f>MID(NICAP[[#This Row],[Date]],3,2)</f>
        <v>07</v>
      </c>
      <c r="Q733" s="36" t="str">
        <f>RIGHT(NICAP[[#This Row],[Date]],2)</f>
        <v>00</v>
      </c>
      <c r="R733" s="26">
        <f>DATE(NICAP[[#This Row],[Year]],NICAP[[#This Row],[Month]],NICAP[[#This Row],[Day]])</f>
        <v>18444</v>
      </c>
      <c r="S733" s="35" t="str">
        <f t="shared" si="22"/>
        <v>OH</v>
      </c>
      <c r="T733" s="24" t="str">
        <f t="shared" si="23"/>
        <v>US</v>
      </c>
    </row>
    <row r="734" spans="1:20" ht="12.75" customHeight="1" x14ac:dyDescent="0.2">
      <c r="A734" s="35">
        <v>725</v>
      </c>
      <c r="B734" s="53">
        <v>500707</v>
      </c>
      <c r="C734" s="39" t="s">
        <v>10049</v>
      </c>
      <c r="D734" s="39" t="s">
        <v>2422</v>
      </c>
      <c r="E734" s="39" t="str">
        <f>IF(AND(LEN(NICAP[[#This Row],[State or      Country]])=2,NICAP[[#This Row],[State or      Country]]&lt;&gt;"UK"),"US","Other")</f>
        <v>Other</v>
      </c>
      <c r="F734" s="38">
        <v>9</v>
      </c>
      <c r="G734" s="47" t="s">
        <v>1666</v>
      </c>
      <c r="H734" s="46">
        <v>5</v>
      </c>
      <c r="I734" s="37"/>
      <c r="J734" s="37"/>
      <c r="K734" s="37"/>
      <c r="L734" s="36" t="s">
        <v>10048</v>
      </c>
      <c r="M734" s="36" t="str">
        <f>IF(LEFT(NICAP[[#This Row],[Date]],1)=0,"Y","N")</f>
        <v>N</v>
      </c>
      <c r="N734" s="36"/>
      <c r="O734" s="36" t="str">
        <f>19&amp;LEFT(NICAP[[#This Row],[Date]],2)</f>
        <v>1950</v>
      </c>
      <c r="P734" s="36" t="str">
        <f>MID(NICAP[[#This Row],[Date]],3,2)</f>
        <v>07</v>
      </c>
      <c r="Q734" s="36" t="str">
        <f>RIGHT(NICAP[[#This Row],[Date]],2)</f>
        <v>07</v>
      </c>
      <c r="R734" s="26">
        <f>DATE(NICAP[[#This Row],[Year]],NICAP[[#This Row],[Month]],NICAP[[#This Row],[Day]])</f>
        <v>18451</v>
      </c>
      <c r="S734" s="35" t="str">
        <f t="shared" si="22"/>
        <v/>
      </c>
      <c r="T734" s="24" t="str">
        <f t="shared" si="23"/>
        <v>Germany</v>
      </c>
    </row>
    <row r="735" spans="1:20" ht="12.75" customHeight="1" x14ac:dyDescent="0.2">
      <c r="A735" s="35">
        <v>726</v>
      </c>
      <c r="B735" s="53">
        <v>500711</v>
      </c>
      <c r="C735" s="39" t="s">
        <v>10046</v>
      </c>
      <c r="D735" s="39" t="s">
        <v>1998</v>
      </c>
      <c r="E735" s="39" t="str">
        <f>IF(AND(LEN(NICAP[[#This Row],[State or      Country]])=2,NICAP[[#This Row],[State or      Country]]&lt;&gt;"UK"),"US","Other")</f>
        <v>US</v>
      </c>
      <c r="F735" s="38">
        <v>9</v>
      </c>
      <c r="G735" s="47" t="s">
        <v>1666</v>
      </c>
      <c r="H735" s="46">
        <v>5</v>
      </c>
      <c r="I735" s="47" t="s">
        <v>4808</v>
      </c>
      <c r="J735" s="37"/>
      <c r="K735" s="37"/>
      <c r="L735" s="36" t="s">
        <v>10047</v>
      </c>
      <c r="M735" s="36" t="str">
        <f>IF(LEFT(NICAP[[#This Row],[Date]],1)=0,"Y","N")</f>
        <v>N</v>
      </c>
      <c r="N735" s="36"/>
      <c r="O735" s="36" t="str">
        <f>19&amp;LEFT(NICAP[[#This Row],[Date]],2)</f>
        <v>1950</v>
      </c>
      <c r="P735" s="36" t="str">
        <f>MID(NICAP[[#This Row],[Date]],3,2)</f>
        <v>07</v>
      </c>
      <c r="Q735" s="36" t="str">
        <f>RIGHT(NICAP[[#This Row],[Date]],2)</f>
        <v>11</v>
      </c>
      <c r="R735" s="26">
        <f>DATE(NICAP[[#This Row],[Year]],NICAP[[#This Row],[Month]],NICAP[[#This Row],[Day]])</f>
        <v>18455</v>
      </c>
      <c r="S735" s="35" t="str">
        <f t="shared" si="22"/>
        <v>AR</v>
      </c>
      <c r="T735" s="24" t="str">
        <f t="shared" si="23"/>
        <v>US</v>
      </c>
    </row>
    <row r="736" spans="1:20" ht="12.75" customHeight="1" x14ac:dyDescent="0.2">
      <c r="A736" s="35">
        <v>727</v>
      </c>
      <c r="B736" s="53">
        <v>500711</v>
      </c>
      <c r="C736" s="39" t="s">
        <v>10046</v>
      </c>
      <c r="D736" s="39" t="s">
        <v>1998</v>
      </c>
      <c r="E736" s="39" t="str">
        <f>IF(AND(LEN(NICAP[[#This Row],[State or      Country]])=2,NICAP[[#This Row],[State or      Country]]&lt;&gt;"UK"),"US","Other")</f>
        <v>US</v>
      </c>
      <c r="F736" s="38">
        <v>11</v>
      </c>
      <c r="G736" s="37"/>
      <c r="H736" s="37"/>
      <c r="I736" s="47" t="s">
        <v>4808</v>
      </c>
      <c r="J736" s="37"/>
      <c r="K736" s="37"/>
      <c r="L736" s="36" t="s">
        <v>10045</v>
      </c>
      <c r="M736" s="36" t="str">
        <f>IF(LEFT(NICAP[[#This Row],[Date]],1)=0,"Y","N")</f>
        <v>N</v>
      </c>
      <c r="N736" s="36"/>
      <c r="O736" s="36" t="str">
        <f>19&amp;LEFT(NICAP[[#This Row],[Date]],2)</f>
        <v>1950</v>
      </c>
      <c r="P736" s="36" t="str">
        <f>MID(NICAP[[#This Row],[Date]],3,2)</f>
        <v>07</v>
      </c>
      <c r="Q736" s="36" t="str">
        <f>RIGHT(NICAP[[#This Row],[Date]],2)</f>
        <v>11</v>
      </c>
      <c r="R736" s="26">
        <f>DATE(NICAP[[#This Row],[Year]],NICAP[[#This Row],[Month]],NICAP[[#This Row],[Day]])</f>
        <v>18455</v>
      </c>
      <c r="S736" s="35" t="str">
        <f t="shared" si="22"/>
        <v>AR</v>
      </c>
      <c r="T736" s="24" t="str">
        <f t="shared" si="23"/>
        <v>US</v>
      </c>
    </row>
    <row r="737" spans="1:20" ht="27" customHeight="1" x14ac:dyDescent="0.2">
      <c r="A737" s="35">
        <v>728</v>
      </c>
      <c r="B737" s="60">
        <v>500713</v>
      </c>
      <c r="C737" s="44" t="s">
        <v>10044</v>
      </c>
      <c r="D737" s="44" t="s">
        <v>3335</v>
      </c>
      <c r="E737" s="44" t="str">
        <f>IF(AND(LEN(NICAP[[#This Row],[State or      Country]])=2,NICAP[[#This Row],[State or      Country]]&lt;&gt;"UK"),"US","Other")</f>
        <v>US</v>
      </c>
      <c r="F737" s="43">
        <v>11</v>
      </c>
      <c r="G737" s="41"/>
      <c r="H737" s="41"/>
      <c r="I737" s="62" t="s">
        <v>4808</v>
      </c>
      <c r="J737" s="41"/>
      <c r="K737" s="41"/>
      <c r="L737" s="59" t="s">
        <v>10043</v>
      </c>
      <c r="M737" s="59" t="str">
        <f>IF(LEFT(NICAP[[#This Row],[Date]],1)=0,"Y","N")</f>
        <v>N</v>
      </c>
      <c r="N737" s="59"/>
      <c r="O737" s="59" t="str">
        <f>19&amp;LEFT(NICAP[[#This Row],[Date]],2)</f>
        <v>1950</v>
      </c>
      <c r="P737" s="59" t="str">
        <f>MID(NICAP[[#This Row],[Date]],3,2)</f>
        <v>07</v>
      </c>
      <c r="Q737" s="59" t="str">
        <f>RIGHT(NICAP[[#This Row],[Date]],2)</f>
        <v>13</v>
      </c>
      <c r="R737" s="26">
        <f>DATE(NICAP[[#This Row],[Year]],NICAP[[#This Row],[Month]],NICAP[[#This Row],[Day]])</f>
        <v>18457</v>
      </c>
      <c r="S737" s="35" t="str">
        <f t="shared" si="22"/>
        <v>MT</v>
      </c>
      <c r="T737" s="24" t="str">
        <f t="shared" si="23"/>
        <v>US</v>
      </c>
    </row>
    <row r="738" spans="1:20" ht="12.75" customHeight="1" x14ac:dyDescent="0.2">
      <c r="A738" s="35">
        <v>729</v>
      </c>
      <c r="B738" s="55">
        <v>500713</v>
      </c>
      <c r="C738" s="39" t="s">
        <v>7042</v>
      </c>
      <c r="D738" s="39" t="s">
        <v>1689</v>
      </c>
      <c r="E738" s="39" t="str">
        <f>IF(AND(LEN(NICAP[[#This Row],[State or      Country]])=2,NICAP[[#This Row],[State or      Country]]&lt;&gt;"UK"),"US","Other")</f>
        <v>US</v>
      </c>
      <c r="F738" s="38">
        <v>1</v>
      </c>
      <c r="G738" s="37"/>
      <c r="H738" s="37"/>
      <c r="I738" s="65">
        <v>758</v>
      </c>
      <c r="J738" s="37"/>
      <c r="K738" s="37"/>
      <c r="L738" s="36" t="s">
        <v>10042</v>
      </c>
      <c r="M738" s="36" t="str">
        <f>IF(LEFT(NICAP[[#This Row],[Date]],1)=0,"Y","N")</f>
        <v>N</v>
      </c>
      <c r="N738" s="36"/>
      <c r="O738" s="36" t="str">
        <f>19&amp;LEFT(NICAP[[#This Row],[Date]],2)</f>
        <v>1950</v>
      </c>
      <c r="P738" s="36" t="str">
        <f>MID(NICAP[[#This Row],[Date]],3,2)</f>
        <v>07</v>
      </c>
      <c r="Q738" s="36" t="str">
        <f>RIGHT(NICAP[[#This Row],[Date]],2)</f>
        <v>13</v>
      </c>
      <c r="R738" s="26">
        <f>DATE(NICAP[[#This Row],[Year]],NICAP[[#This Row],[Month]],NICAP[[#This Row],[Day]])</f>
        <v>18457</v>
      </c>
      <c r="S738" s="35" t="str">
        <f t="shared" si="22"/>
        <v>GA</v>
      </c>
      <c r="T738" s="24" t="str">
        <f t="shared" si="23"/>
        <v>US</v>
      </c>
    </row>
    <row r="739" spans="1:20" ht="14.25" customHeight="1" x14ac:dyDescent="0.2">
      <c r="A739" s="35">
        <v>730</v>
      </c>
      <c r="B739" s="56">
        <v>500804</v>
      </c>
      <c r="C739" s="39" t="s">
        <v>4523</v>
      </c>
      <c r="D739" s="39" t="s">
        <v>2763</v>
      </c>
      <c r="E739" s="39" t="str">
        <f>IF(AND(LEN(NICAP[[#This Row],[State or      Country]])=2,NICAP[[#This Row],[State or      Country]]&lt;&gt;"UK"),"US","Other")</f>
        <v>Other</v>
      </c>
      <c r="F739" s="38">
        <v>1</v>
      </c>
      <c r="G739" s="47" t="s">
        <v>10041</v>
      </c>
      <c r="H739" s="46">
        <v>5</v>
      </c>
      <c r="I739" s="65">
        <v>773</v>
      </c>
      <c r="J739" s="41"/>
      <c r="K739" s="41"/>
      <c r="L739" s="36" t="s">
        <v>10040</v>
      </c>
      <c r="M739" s="36" t="str">
        <f>IF(LEFT(NICAP[[#This Row],[Date]],1)=0,"Y","N")</f>
        <v>N</v>
      </c>
      <c r="N739" s="36"/>
      <c r="O739" s="36" t="str">
        <f>19&amp;LEFT(NICAP[[#This Row],[Date]],2)</f>
        <v>1950</v>
      </c>
      <c r="P739" s="36" t="str">
        <f>MID(NICAP[[#This Row],[Date]],3,2)</f>
        <v>08</v>
      </c>
      <c r="Q739" s="36" t="str">
        <f>RIGHT(NICAP[[#This Row],[Date]],2)</f>
        <v>04</v>
      </c>
      <c r="R739" s="26">
        <f>DATE(NICAP[[#This Row],[Year]],NICAP[[#This Row],[Month]],NICAP[[#This Row],[Day]])</f>
        <v>18479</v>
      </c>
      <c r="S739" s="35" t="str">
        <f t="shared" si="22"/>
        <v/>
      </c>
      <c r="T739" s="24" t="str">
        <f t="shared" si="23"/>
        <v>At Sea</v>
      </c>
    </row>
    <row r="740" spans="1:20" ht="14.25" customHeight="1" x14ac:dyDescent="0.2">
      <c r="A740" s="35">
        <v>731</v>
      </c>
      <c r="B740" s="56">
        <v>500807</v>
      </c>
      <c r="C740" s="39" t="s">
        <v>2979</v>
      </c>
      <c r="D740" s="39" t="s">
        <v>2122</v>
      </c>
      <c r="E740" s="39" t="str">
        <f>IF(AND(LEN(NICAP[[#This Row],[State or      Country]])=2,NICAP[[#This Row],[State or      Country]]&lt;&gt;"UK"),"US","Other")</f>
        <v>US</v>
      </c>
      <c r="F740" s="38">
        <v>11</v>
      </c>
      <c r="G740" s="47" t="s">
        <v>1757</v>
      </c>
      <c r="H740" s="46">
        <v>5</v>
      </c>
      <c r="I740" s="47" t="s">
        <v>4808</v>
      </c>
      <c r="J740" s="54" t="s">
        <v>1744</v>
      </c>
      <c r="K740" s="37"/>
      <c r="L740" s="36" t="s">
        <v>10039</v>
      </c>
      <c r="M740" s="36" t="str">
        <f>IF(LEFT(NICAP[[#This Row],[Date]],1)=0,"Y","N")</f>
        <v>N</v>
      </c>
      <c r="N740" s="36"/>
      <c r="O740" s="36" t="str">
        <f>19&amp;LEFT(NICAP[[#This Row],[Date]],2)</f>
        <v>1950</v>
      </c>
      <c r="P740" s="36" t="str">
        <f>MID(NICAP[[#This Row],[Date]],3,2)</f>
        <v>08</v>
      </c>
      <c r="Q740" s="36" t="str">
        <f>RIGHT(NICAP[[#This Row],[Date]],2)</f>
        <v>07</v>
      </c>
      <c r="R740" s="26">
        <f>DATE(NICAP[[#This Row],[Year]],NICAP[[#This Row],[Month]],NICAP[[#This Row],[Day]])</f>
        <v>18482</v>
      </c>
      <c r="S740" s="35" t="str">
        <f t="shared" si="22"/>
        <v>NM</v>
      </c>
      <c r="T740" s="24" t="str">
        <f t="shared" si="23"/>
        <v>US</v>
      </c>
    </row>
    <row r="741" spans="1:20" ht="12.75" customHeight="1" x14ac:dyDescent="0.2">
      <c r="A741" s="35">
        <v>732</v>
      </c>
      <c r="B741" s="53">
        <v>500814</v>
      </c>
      <c r="C741" s="39" t="s">
        <v>10038</v>
      </c>
      <c r="D741" s="39" t="s">
        <v>1802</v>
      </c>
      <c r="E741" s="39" t="str">
        <f>IF(AND(LEN(NICAP[[#This Row],[State or      Country]])=2,NICAP[[#This Row],[State or      Country]]&lt;&gt;"UK"),"US","Other")</f>
        <v>Other</v>
      </c>
      <c r="F741" s="38">
        <v>9</v>
      </c>
      <c r="G741" s="47" t="s">
        <v>1666</v>
      </c>
      <c r="H741" s="46">
        <v>5</v>
      </c>
      <c r="I741" s="47" t="s">
        <v>4808</v>
      </c>
      <c r="J741" s="37"/>
      <c r="K741" s="37"/>
      <c r="L741" s="36" t="s">
        <v>10037</v>
      </c>
      <c r="M741" s="36" t="str">
        <f>IF(LEFT(NICAP[[#This Row],[Date]],1)=0,"Y","N")</f>
        <v>N</v>
      </c>
      <c r="N741" s="36"/>
      <c r="O741" s="36" t="str">
        <f>19&amp;LEFT(NICAP[[#This Row],[Date]],2)</f>
        <v>1950</v>
      </c>
      <c r="P741" s="36" t="str">
        <f>MID(NICAP[[#This Row],[Date]],3,2)</f>
        <v>08</v>
      </c>
      <c r="Q741" s="36" t="str">
        <f>RIGHT(NICAP[[#This Row],[Date]],2)</f>
        <v>14</v>
      </c>
      <c r="R741" s="26">
        <f>DATE(NICAP[[#This Row],[Year]],NICAP[[#This Row],[Month]],NICAP[[#This Row],[Day]])</f>
        <v>18489</v>
      </c>
      <c r="S741" s="35" t="str">
        <f t="shared" si="22"/>
        <v/>
      </c>
      <c r="T741" s="24" t="str">
        <f t="shared" si="23"/>
        <v>UK</v>
      </c>
    </row>
    <row r="742" spans="1:20" ht="14.25" customHeight="1" x14ac:dyDescent="0.2">
      <c r="A742" s="35">
        <v>733</v>
      </c>
      <c r="B742" s="56">
        <v>500815</v>
      </c>
      <c r="C742" s="39" t="s">
        <v>3675</v>
      </c>
      <c r="D742" s="39" t="s">
        <v>3335</v>
      </c>
      <c r="E742" s="39" t="str">
        <f>IF(AND(LEN(NICAP[[#This Row],[State or      Country]])=2,NICAP[[#This Row],[State or      Country]]&lt;&gt;"UK"),"US","Other")</f>
        <v>US</v>
      </c>
      <c r="F742" s="38">
        <v>8</v>
      </c>
      <c r="G742" s="47" t="s">
        <v>2113</v>
      </c>
      <c r="H742" s="70">
        <v>5</v>
      </c>
      <c r="I742" s="37"/>
      <c r="J742" s="37"/>
      <c r="K742" s="37"/>
      <c r="L742" s="36" t="s">
        <v>10036</v>
      </c>
      <c r="M742" s="36" t="str">
        <f>IF(LEFT(NICAP[[#This Row],[Date]],1)=0,"Y","N")</f>
        <v>N</v>
      </c>
      <c r="N742" s="36"/>
      <c r="O742" s="36" t="str">
        <f>19&amp;LEFT(NICAP[[#This Row],[Date]],2)</f>
        <v>1950</v>
      </c>
      <c r="P742" s="36" t="str">
        <f>MID(NICAP[[#This Row],[Date]],3,2)</f>
        <v>08</v>
      </c>
      <c r="Q742" s="36" t="str">
        <f>RIGHT(NICAP[[#This Row],[Date]],2)</f>
        <v>15</v>
      </c>
      <c r="R742" s="26">
        <f>DATE(NICAP[[#This Row],[Year]],NICAP[[#This Row],[Month]],NICAP[[#This Row],[Day]])</f>
        <v>18490</v>
      </c>
      <c r="S742" s="35" t="str">
        <f t="shared" si="22"/>
        <v>MT</v>
      </c>
      <c r="T742" s="24" t="str">
        <f t="shared" si="23"/>
        <v>US</v>
      </c>
    </row>
    <row r="743" spans="1:20" ht="12.75" customHeight="1" x14ac:dyDescent="0.2">
      <c r="A743" s="35">
        <v>734</v>
      </c>
      <c r="B743" s="55">
        <v>500820</v>
      </c>
      <c r="C743" s="39" t="s">
        <v>10035</v>
      </c>
      <c r="D743" s="39" t="s">
        <v>9638</v>
      </c>
      <c r="E743" s="39" t="str">
        <f>IF(AND(LEN(NICAP[[#This Row],[State or      Country]])=2,NICAP[[#This Row],[State or      Country]]&lt;&gt;"UK"),"US","Other")</f>
        <v>Other</v>
      </c>
      <c r="F743" s="38">
        <v>1</v>
      </c>
      <c r="G743" s="41"/>
      <c r="H743" s="41"/>
      <c r="I743" s="65">
        <v>793</v>
      </c>
      <c r="J743" s="41"/>
      <c r="K743" s="41"/>
      <c r="L743" s="36" t="s">
        <v>10034</v>
      </c>
      <c r="M743" s="36" t="str">
        <f>IF(LEFT(NICAP[[#This Row],[Date]],1)=0,"Y","N")</f>
        <v>N</v>
      </c>
      <c r="N743" s="36"/>
      <c r="O743" s="36" t="str">
        <f>19&amp;LEFT(NICAP[[#This Row],[Date]],2)</f>
        <v>1950</v>
      </c>
      <c r="P743" s="36" t="str">
        <f>MID(NICAP[[#This Row],[Date]],3,2)</f>
        <v>08</v>
      </c>
      <c r="Q743" s="36" t="str">
        <f>RIGHT(NICAP[[#This Row],[Date]],2)</f>
        <v>20</v>
      </c>
      <c r="R743" s="26">
        <f>DATE(NICAP[[#This Row],[Year]],NICAP[[#This Row],[Month]],NICAP[[#This Row],[Day]])</f>
        <v>18495</v>
      </c>
      <c r="S743" s="35" t="str">
        <f t="shared" si="22"/>
        <v/>
      </c>
      <c r="T743" s="24" t="str">
        <f t="shared" si="23"/>
        <v>Cyprus</v>
      </c>
    </row>
    <row r="744" spans="1:20" ht="12.75" customHeight="1" x14ac:dyDescent="0.2">
      <c r="A744" s="35">
        <v>735</v>
      </c>
      <c r="B744" s="55">
        <v>500824</v>
      </c>
      <c r="C744" s="39" t="s">
        <v>10033</v>
      </c>
      <c r="D744" s="39" t="s">
        <v>2763</v>
      </c>
      <c r="E744" s="39" t="str">
        <f>IF(AND(LEN(NICAP[[#This Row],[State or      Country]])=2,NICAP[[#This Row],[State or      Country]]&lt;&gt;"UK"),"US","Other")</f>
        <v>Other</v>
      </c>
      <c r="F744" s="38">
        <v>11</v>
      </c>
      <c r="G744" s="37"/>
      <c r="H744" s="37"/>
      <c r="I744" s="65">
        <v>787</v>
      </c>
      <c r="J744" s="37"/>
      <c r="K744" s="37"/>
      <c r="L744" s="36" t="s">
        <v>10032</v>
      </c>
      <c r="M744" s="36" t="str">
        <f>IF(LEFT(NICAP[[#This Row],[Date]],1)=0,"Y","N")</f>
        <v>N</v>
      </c>
      <c r="N744" s="36"/>
      <c r="O744" s="36" t="str">
        <f>19&amp;LEFT(NICAP[[#This Row],[Date]],2)</f>
        <v>1950</v>
      </c>
      <c r="P744" s="36" t="str">
        <f>MID(NICAP[[#This Row],[Date]],3,2)</f>
        <v>08</v>
      </c>
      <c r="Q744" s="36" t="str">
        <f>RIGHT(NICAP[[#This Row],[Date]],2)</f>
        <v>24</v>
      </c>
      <c r="R744" s="26">
        <f>DATE(NICAP[[#This Row],[Year]],NICAP[[#This Row],[Month]],NICAP[[#This Row],[Day]])</f>
        <v>18499</v>
      </c>
      <c r="S744" s="35" t="str">
        <f t="shared" si="22"/>
        <v/>
      </c>
      <c r="T744" s="24" t="str">
        <f t="shared" si="23"/>
        <v>At Sea</v>
      </c>
    </row>
    <row r="745" spans="1:20" ht="12.75" customHeight="1" x14ac:dyDescent="0.2">
      <c r="A745" s="35">
        <v>736</v>
      </c>
      <c r="B745" s="55">
        <v>500827</v>
      </c>
      <c r="C745" s="39" t="s">
        <v>10031</v>
      </c>
      <c r="D745" s="39" t="s">
        <v>1697</v>
      </c>
      <c r="E745" s="39" t="str">
        <f>IF(AND(LEN(NICAP[[#This Row],[State or      Country]])=2,NICAP[[#This Row],[State or      Country]]&lt;&gt;"UK"),"US","Other")</f>
        <v>US</v>
      </c>
      <c r="F745" s="38">
        <v>1</v>
      </c>
      <c r="G745" s="37"/>
      <c r="H745" s="37"/>
      <c r="I745" s="47" t="s">
        <v>4808</v>
      </c>
      <c r="J745" s="37"/>
      <c r="K745" s="37"/>
      <c r="L745" s="36" t="s">
        <v>10030</v>
      </c>
      <c r="M745" s="36" t="str">
        <f>IF(LEFT(NICAP[[#This Row],[Date]],1)=0,"Y","N")</f>
        <v>N</v>
      </c>
      <c r="N745" s="36"/>
      <c r="O745" s="36" t="str">
        <f>19&amp;LEFT(NICAP[[#This Row],[Date]],2)</f>
        <v>1950</v>
      </c>
      <c r="P745" s="36" t="str">
        <f>MID(NICAP[[#This Row],[Date]],3,2)</f>
        <v>08</v>
      </c>
      <c r="Q745" s="36" t="str">
        <f>RIGHT(NICAP[[#This Row],[Date]],2)</f>
        <v>27</v>
      </c>
      <c r="R745" s="26">
        <f>DATE(NICAP[[#This Row],[Year]],NICAP[[#This Row],[Month]],NICAP[[#This Row],[Day]])</f>
        <v>18502</v>
      </c>
      <c r="S745" s="35" t="str">
        <f t="shared" si="22"/>
        <v>MA</v>
      </c>
      <c r="T745" s="24" t="str">
        <f t="shared" si="23"/>
        <v>US</v>
      </c>
    </row>
    <row r="746" spans="1:20" ht="12.75" customHeight="1" x14ac:dyDescent="0.2">
      <c r="A746" s="35">
        <v>737</v>
      </c>
      <c r="B746" s="55">
        <v>500830</v>
      </c>
      <c r="C746" s="39" t="s">
        <v>10029</v>
      </c>
      <c r="D746" s="39" t="s">
        <v>1702</v>
      </c>
      <c r="E746" s="39" t="str">
        <f>IF(AND(LEN(NICAP[[#This Row],[State or      Country]])=2,NICAP[[#This Row],[State or      Country]]&lt;&gt;"UK"),"US","Other")</f>
        <v>Other</v>
      </c>
      <c r="F746" s="38">
        <v>1</v>
      </c>
      <c r="G746" s="37"/>
      <c r="H746" s="37"/>
      <c r="I746" s="65">
        <v>790</v>
      </c>
      <c r="J746" s="37"/>
      <c r="K746" s="37"/>
      <c r="L746" s="36" t="s">
        <v>10025</v>
      </c>
      <c r="M746" s="36" t="str">
        <f>IF(LEFT(NICAP[[#This Row],[Date]],1)=0,"Y","N")</f>
        <v>N</v>
      </c>
      <c r="N746" s="36"/>
      <c r="O746" s="36" t="str">
        <f>19&amp;LEFT(NICAP[[#This Row],[Date]],2)</f>
        <v>1950</v>
      </c>
      <c r="P746" s="36" t="str">
        <f>MID(NICAP[[#This Row],[Date]],3,2)</f>
        <v>08</v>
      </c>
      <c r="Q746" s="36" t="str">
        <f>RIGHT(NICAP[[#This Row],[Date]],2)</f>
        <v>30</v>
      </c>
      <c r="R746" s="26">
        <f>DATE(NICAP[[#This Row],[Year]],NICAP[[#This Row],[Month]],NICAP[[#This Row],[Day]])</f>
        <v>18505</v>
      </c>
      <c r="S746" s="35" t="str">
        <f t="shared" si="22"/>
        <v/>
      </c>
      <c r="T746" s="24" t="str">
        <f t="shared" si="23"/>
        <v>CAN</v>
      </c>
    </row>
    <row r="747" spans="1:20" ht="12.75" customHeight="1" x14ac:dyDescent="0.2">
      <c r="A747" s="35">
        <v>738</v>
      </c>
      <c r="B747" s="55">
        <v>500830</v>
      </c>
      <c r="C747" s="39" t="s">
        <v>10028</v>
      </c>
      <c r="D747" s="39" t="s">
        <v>1702</v>
      </c>
      <c r="E747" s="39" t="str">
        <f>IF(AND(LEN(NICAP[[#This Row],[State or      Country]])=2,NICAP[[#This Row],[State or      Country]]&lt;&gt;"UK"),"US","Other")</f>
        <v>Other</v>
      </c>
      <c r="F747" s="38">
        <v>1</v>
      </c>
      <c r="G747" s="37"/>
      <c r="H747" s="37"/>
      <c r="I747" s="65">
        <v>790</v>
      </c>
      <c r="J747" s="37"/>
      <c r="K747" s="37"/>
      <c r="L747" s="36" t="s">
        <v>10027</v>
      </c>
      <c r="M747" s="36" t="str">
        <f>IF(LEFT(NICAP[[#This Row],[Date]],1)=0,"Y","N")</f>
        <v>N</v>
      </c>
      <c r="N747" s="36"/>
      <c r="O747" s="36" t="str">
        <f>19&amp;LEFT(NICAP[[#This Row],[Date]],2)</f>
        <v>1950</v>
      </c>
      <c r="P747" s="36" t="str">
        <f>MID(NICAP[[#This Row],[Date]],3,2)</f>
        <v>08</v>
      </c>
      <c r="Q747" s="36" t="str">
        <f>RIGHT(NICAP[[#This Row],[Date]],2)</f>
        <v>30</v>
      </c>
      <c r="R747" s="26">
        <f>DATE(NICAP[[#This Row],[Year]],NICAP[[#This Row],[Month]],NICAP[[#This Row],[Day]])</f>
        <v>18505</v>
      </c>
      <c r="S747" s="35" t="str">
        <f t="shared" si="22"/>
        <v/>
      </c>
      <c r="T747" s="24" t="str">
        <f t="shared" si="23"/>
        <v>CAN</v>
      </c>
    </row>
    <row r="748" spans="1:20" ht="27" customHeight="1" x14ac:dyDescent="0.2">
      <c r="A748" s="35">
        <v>739</v>
      </c>
      <c r="B748" s="58">
        <v>500830</v>
      </c>
      <c r="C748" s="44" t="s">
        <v>10026</v>
      </c>
      <c r="D748" s="44" t="s">
        <v>1702</v>
      </c>
      <c r="E748" s="44" t="str">
        <f>IF(AND(LEN(NICAP[[#This Row],[State or      Country]])=2,NICAP[[#This Row],[State or      Country]]&lt;&gt;"UK"),"US","Other")</f>
        <v>Other</v>
      </c>
      <c r="F748" s="43">
        <v>9</v>
      </c>
      <c r="G748" s="62" t="s">
        <v>1666</v>
      </c>
      <c r="H748" s="61">
        <v>5</v>
      </c>
      <c r="I748" s="41"/>
      <c r="J748" s="41"/>
      <c r="K748" s="41"/>
      <c r="L748" s="59" t="s">
        <v>10025</v>
      </c>
      <c r="M748" s="59" t="str">
        <f>IF(LEFT(NICAP[[#This Row],[Date]],1)=0,"Y","N")</f>
        <v>N</v>
      </c>
      <c r="N748" s="59"/>
      <c r="O748" s="59" t="str">
        <f>19&amp;LEFT(NICAP[[#This Row],[Date]],2)</f>
        <v>1950</v>
      </c>
      <c r="P748" s="59" t="str">
        <f>MID(NICAP[[#This Row],[Date]],3,2)</f>
        <v>08</v>
      </c>
      <c r="Q748" s="59" t="str">
        <f>RIGHT(NICAP[[#This Row],[Date]],2)</f>
        <v>30</v>
      </c>
      <c r="R748" s="26">
        <f>DATE(NICAP[[#This Row],[Year]],NICAP[[#This Row],[Month]],NICAP[[#This Row],[Day]])</f>
        <v>18505</v>
      </c>
      <c r="S748" s="35" t="str">
        <f t="shared" si="22"/>
        <v/>
      </c>
      <c r="T748" s="24" t="str">
        <f t="shared" si="23"/>
        <v>CAN</v>
      </c>
    </row>
    <row r="749" spans="1:20" ht="14.25" customHeight="1" x14ac:dyDescent="0.2">
      <c r="A749" s="35">
        <v>740</v>
      </c>
      <c r="B749" s="56">
        <v>500830</v>
      </c>
      <c r="C749" s="39" t="s">
        <v>10023</v>
      </c>
      <c r="D749" s="39" t="s">
        <v>2122</v>
      </c>
      <c r="E749" s="39" t="str">
        <f>IF(AND(LEN(NICAP[[#This Row],[State or      Country]])=2,NICAP[[#This Row],[State or      Country]]&lt;&gt;"UK"),"US","Other")</f>
        <v>US</v>
      </c>
      <c r="F749" s="38">
        <v>1</v>
      </c>
      <c r="G749" s="47" t="s">
        <v>6678</v>
      </c>
      <c r="H749" s="70">
        <v>5</v>
      </c>
      <c r="I749" s="47" t="s">
        <v>4808</v>
      </c>
      <c r="J749" s="54" t="s">
        <v>1744</v>
      </c>
      <c r="K749" s="41"/>
      <c r="L749" s="36" t="s">
        <v>10024</v>
      </c>
      <c r="M749" s="36" t="str">
        <f>IF(LEFT(NICAP[[#This Row],[Date]],1)=0,"Y","N")</f>
        <v>N</v>
      </c>
      <c r="N749" s="36"/>
      <c r="O749" s="36" t="str">
        <f>19&amp;LEFT(NICAP[[#This Row],[Date]],2)</f>
        <v>1950</v>
      </c>
      <c r="P749" s="36" t="str">
        <f>MID(NICAP[[#This Row],[Date]],3,2)</f>
        <v>08</v>
      </c>
      <c r="Q749" s="36" t="str">
        <f>RIGHT(NICAP[[#This Row],[Date]],2)</f>
        <v>30</v>
      </c>
      <c r="R749" s="26">
        <f>DATE(NICAP[[#This Row],[Year]],NICAP[[#This Row],[Month]],NICAP[[#This Row],[Day]])</f>
        <v>18505</v>
      </c>
      <c r="S749" s="35" t="str">
        <f t="shared" si="22"/>
        <v>NM</v>
      </c>
      <c r="T749" s="24" t="str">
        <f t="shared" si="23"/>
        <v>US</v>
      </c>
    </row>
    <row r="750" spans="1:20" ht="14.25" customHeight="1" x14ac:dyDescent="0.2">
      <c r="A750" s="35">
        <v>741</v>
      </c>
      <c r="B750" s="56">
        <v>500831</v>
      </c>
      <c r="C750" s="39" t="s">
        <v>10023</v>
      </c>
      <c r="D750" s="39" t="s">
        <v>2122</v>
      </c>
      <c r="E750" s="39" t="str">
        <f>IF(AND(LEN(NICAP[[#This Row],[State or      Country]])=2,NICAP[[#This Row],[State or      Country]]&lt;&gt;"UK"),"US","Other")</f>
        <v>US</v>
      </c>
      <c r="F750" s="38">
        <v>8</v>
      </c>
      <c r="G750" s="47" t="s">
        <v>2113</v>
      </c>
      <c r="H750" s="70">
        <v>5</v>
      </c>
      <c r="I750" s="47" t="s">
        <v>4808</v>
      </c>
      <c r="J750" s="54" t="s">
        <v>1744</v>
      </c>
      <c r="K750" s="37"/>
      <c r="L750" s="36" t="s">
        <v>10022</v>
      </c>
      <c r="M750" s="36" t="str">
        <f>IF(LEFT(NICAP[[#This Row],[Date]],1)=0,"Y","N")</f>
        <v>N</v>
      </c>
      <c r="N750" s="36"/>
      <c r="O750" s="36" t="str">
        <f>19&amp;LEFT(NICAP[[#This Row],[Date]],2)</f>
        <v>1950</v>
      </c>
      <c r="P750" s="36" t="str">
        <f>MID(NICAP[[#This Row],[Date]],3,2)</f>
        <v>08</v>
      </c>
      <c r="Q750" s="36" t="str">
        <f>RIGHT(NICAP[[#This Row],[Date]],2)</f>
        <v>31</v>
      </c>
      <c r="R750" s="26">
        <f>DATE(NICAP[[#This Row],[Year]],NICAP[[#This Row],[Month]],NICAP[[#This Row],[Day]])</f>
        <v>18506</v>
      </c>
      <c r="S750" s="35" t="str">
        <f t="shared" si="22"/>
        <v>NM</v>
      </c>
      <c r="T750" s="24" t="str">
        <f t="shared" si="23"/>
        <v>US</v>
      </c>
    </row>
    <row r="751" spans="1:20" ht="42.75" customHeight="1" x14ac:dyDescent="0.2">
      <c r="A751" s="35">
        <v>742</v>
      </c>
      <c r="B751" s="67">
        <v>500900</v>
      </c>
      <c r="C751" s="50" t="s">
        <v>4547</v>
      </c>
      <c r="D751" s="50" t="s">
        <v>7519</v>
      </c>
      <c r="E751" s="50" t="str">
        <f>IF(AND(LEN(NICAP[[#This Row],[State or      Country]])=2,NICAP[[#This Row],[State or      Country]]&lt;&gt;"UK"),"US","Other")</f>
        <v>Other</v>
      </c>
      <c r="F751" s="49">
        <v>3</v>
      </c>
      <c r="G751" s="48"/>
      <c r="H751" s="48"/>
      <c r="I751" s="48"/>
      <c r="J751" s="48"/>
      <c r="K751" s="48"/>
      <c r="L751" s="36" t="s">
        <v>10021</v>
      </c>
      <c r="M751" s="36" t="str">
        <f>IF(LEFT(NICAP[[#This Row],[Date]],1)=0,"Y","N")</f>
        <v>N</v>
      </c>
      <c r="N751" s="36"/>
      <c r="O751" s="36" t="str">
        <f>19&amp;LEFT(NICAP[[#This Row],[Date]],2)</f>
        <v>1950</v>
      </c>
      <c r="P751" s="36" t="str">
        <f>MID(NICAP[[#This Row],[Date]],3,2)</f>
        <v>09</v>
      </c>
      <c r="Q751" s="36" t="str">
        <f>RIGHT(NICAP[[#This Row],[Date]],2)</f>
        <v>00</v>
      </c>
      <c r="R751" s="26">
        <f>DATE(NICAP[[#This Row],[Year]],NICAP[[#This Row],[Month]],NICAP[[#This Row],[Day]])</f>
        <v>18506</v>
      </c>
      <c r="S751" s="35" t="str">
        <f t="shared" si="22"/>
        <v/>
      </c>
      <c r="T751" s="24" t="str">
        <f t="shared" si="23"/>
        <v>Korea</v>
      </c>
    </row>
    <row r="752" spans="1:20" ht="27.75" customHeight="1" x14ac:dyDescent="0.2">
      <c r="A752" s="35">
        <v>743</v>
      </c>
      <c r="B752" s="66">
        <v>500901</v>
      </c>
      <c r="C752" s="44" t="s">
        <v>10020</v>
      </c>
      <c r="D752" s="44" t="s">
        <v>2020</v>
      </c>
      <c r="E752" s="44" t="str">
        <f>IF(AND(LEN(NICAP[[#This Row],[State or      Country]])=2,NICAP[[#This Row],[State or      Country]]&lt;&gt;"UK"),"US","Other")</f>
        <v>US</v>
      </c>
      <c r="F752" s="43">
        <v>1</v>
      </c>
      <c r="G752" s="41"/>
      <c r="H752" s="41"/>
      <c r="I752" s="62" t="s">
        <v>4808</v>
      </c>
      <c r="J752" s="41"/>
      <c r="K752" s="41"/>
      <c r="L752" s="59" t="s">
        <v>10019</v>
      </c>
      <c r="M752" s="59" t="str">
        <f>IF(LEFT(NICAP[[#This Row],[Date]],1)=0,"Y","N")</f>
        <v>N</v>
      </c>
      <c r="N752" s="59"/>
      <c r="O752" s="59" t="str">
        <f>19&amp;LEFT(NICAP[[#This Row],[Date]],2)</f>
        <v>1950</v>
      </c>
      <c r="P752" s="59" t="str">
        <f>MID(NICAP[[#This Row],[Date]],3,2)</f>
        <v>09</v>
      </c>
      <c r="Q752" s="59" t="str">
        <f>RIGHT(NICAP[[#This Row],[Date]],2)</f>
        <v>01</v>
      </c>
      <c r="R752" s="26">
        <f>DATE(NICAP[[#This Row],[Year]],NICAP[[#This Row],[Month]],NICAP[[#This Row],[Day]])</f>
        <v>18507</v>
      </c>
      <c r="S752" s="35" t="str">
        <f t="shared" si="22"/>
        <v>AK</v>
      </c>
      <c r="T752" s="24" t="str">
        <f t="shared" si="23"/>
        <v>US</v>
      </c>
    </row>
    <row r="753" spans="1:20" ht="14.25" customHeight="1" x14ac:dyDescent="0.2">
      <c r="A753" s="35">
        <v>744</v>
      </c>
      <c r="B753" s="81">
        <v>500903</v>
      </c>
      <c r="C753" s="39" t="s">
        <v>8226</v>
      </c>
      <c r="D753" s="39" t="s">
        <v>1707</v>
      </c>
      <c r="E753" s="39" t="str">
        <f>IF(AND(LEN(NICAP[[#This Row],[State or      Country]])=2,NICAP[[#This Row],[State or      Country]]&lt;&gt;"UK"),"US","Other")</f>
        <v>US</v>
      </c>
      <c r="F753" s="38">
        <v>1</v>
      </c>
      <c r="G753" s="47" t="s">
        <v>6678</v>
      </c>
      <c r="H753" s="46">
        <v>5</v>
      </c>
      <c r="I753" s="65">
        <v>797</v>
      </c>
      <c r="J753" s="37"/>
      <c r="K753" s="37"/>
      <c r="L753" s="36" t="s">
        <v>10018</v>
      </c>
      <c r="M753" s="36" t="str">
        <f>IF(LEFT(NICAP[[#This Row],[Date]],1)=0,"Y","N")</f>
        <v>N</v>
      </c>
      <c r="N753" s="36"/>
      <c r="O753" s="36" t="str">
        <f>19&amp;LEFT(NICAP[[#This Row],[Date]],2)</f>
        <v>1950</v>
      </c>
      <c r="P753" s="36" t="str">
        <f>MID(NICAP[[#This Row],[Date]],3,2)</f>
        <v>09</v>
      </c>
      <c r="Q753" s="36" t="str">
        <f>RIGHT(NICAP[[#This Row],[Date]],2)</f>
        <v>03</v>
      </c>
      <c r="R753" s="26">
        <f>DATE(NICAP[[#This Row],[Year]],NICAP[[#This Row],[Month]],NICAP[[#This Row],[Day]])</f>
        <v>18509</v>
      </c>
      <c r="S753" s="35" t="str">
        <f t="shared" si="22"/>
        <v>WA</v>
      </c>
      <c r="T753" s="24" t="str">
        <f t="shared" si="23"/>
        <v>US</v>
      </c>
    </row>
    <row r="754" spans="1:20" ht="12.75" customHeight="1" x14ac:dyDescent="0.2">
      <c r="A754" s="35">
        <v>745</v>
      </c>
      <c r="B754" s="64">
        <v>500908</v>
      </c>
      <c r="C754" s="39" t="s">
        <v>10017</v>
      </c>
      <c r="D754" s="39" t="s">
        <v>2422</v>
      </c>
      <c r="E754" s="39" t="str">
        <f>IF(AND(LEN(NICAP[[#This Row],[State or      Country]])=2,NICAP[[#This Row],[State or      Country]]&lt;&gt;"UK"),"US","Other")</f>
        <v>Other</v>
      </c>
      <c r="F754" s="38">
        <v>1</v>
      </c>
      <c r="G754" s="37"/>
      <c r="H754" s="37"/>
      <c r="I754" s="47" t="s">
        <v>4808</v>
      </c>
      <c r="J754" s="37"/>
      <c r="K754" s="37"/>
      <c r="L754" s="36" t="s">
        <v>6161</v>
      </c>
      <c r="M754" s="36" t="str">
        <f>IF(LEFT(NICAP[[#This Row],[Date]],1)=0,"Y","N")</f>
        <v>N</v>
      </c>
      <c r="N754" s="36"/>
      <c r="O754" s="36" t="str">
        <f>19&amp;LEFT(NICAP[[#This Row],[Date]],2)</f>
        <v>1950</v>
      </c>
      <c r="P754" s="36" t="str">
        <f>MID(NICAP[[#This Row],[Date]],3,2)</f>
        <v>09</v>
      </c>
      <c r="Q754" s="36" t="str">
        <f>RIGHT(NICAP[[#This Row],[Date]],2)</f>
        <v>08</v>
      </c>
      <c r="R754" s="26">
        <f>DATE(NICAP[[#This Row],[Year]],NICAP[[#This Row],[Month]],NICAP[[#This Row],[Day]])</f>
        <v>18514</v>
      </c>
      <c r="S754" s="35" t="str">
        <f t="shared" si="22"/>
        <v/>
      </c>
      <c r="T754" s="24" t="str">
        <f t="shared" si="23"/>
        <v>Germany</v>
      </c>
    </row>
    <row r="755" spans="1:20" ht="14.25" customHeight="1" x14ac:dyDescent="0.2">
      <c r="A755" s="35">
        <v>746</v>
      </c>
      <c r="B755" s="81">
        <v>500913</v>
      </c>
      <c r="C755" s="39" t="s">
        <v>10016</v>
      </c>
      <c r="D755" s="39" t="s">
        <v>1670</v>
      </c>
      <c r="E755" s="39" t="str">
        <f>IF(AND(LEN(NICAP[[#This Row],[State or      Country]])=2,NICAP[[#This Row],[State or      Country]]&lt;&gt;"UK"),"US","Other")</f>
        <v>US</v>
      </c>
      <c r="F755" s="38">
        <v>11</v>
      </c>
      <c r="G755" s="47" t="s">
        <v>1757</v>
      </c>
      <c r="H755" s="46">
        <v>5</v>
      </c>
      <c r="I755" s="47" t="s">
        <v>4808</v>
      </c>
      <c r="J755" s="41"/>
      <c r="K755" s="41"/>
      <c r="L755" s="36" t="s">
        <v>10015</v>
      </c>
      <c r="M755" s="36" t="str">
        <f>IF(LEFT(NICAP[[#This Row],[Date]],1)=0,"Y","N")</f>
        <v>N</v>
      </c>
      <c r="N755" s="36"/>
      <c r="O755" s="36" t="str">
        <f>19&amp;LEFT(NICAP[[#This Row],[Date]],2)</f>
        <v>1950</v>
      </c>
      <c r="P755" s="36" t="str">
        <f>MID(NICAP[[#This Row],[Date]],3,2)</f>
        <v>09</v>
      </c>
      <c r="Q755" s="36" t="str">
        <f>RIGHT(NICAP[[#This Row],[Date]],2)</f>
        <v>13</v>
      </c>
      <c r="R755" s="26">
        <f>DATE(NICAP[[#This Row],[Year]],NICAP[[#This Row],[Month]],NICAP[[#This Row],[Day]])</f>
        <v>18519</v>
      </c>
      <c r="S755" s="35" t="str">
        <f t="shared" si="22"/>
        <v>IL</v>
      </c>
      <c r="T755" s="24" t="str">
        <f t="shared" si="23"/>
        <v>US</v>
      </c>
    </row>
    <row r="756" spans="1:20" ht="12.75" customHeight="1" x14ac:dyDescent="0.2">
      <c r="A756" s="35">
        <v>747</v>
      </c>
      <c r="B756" s="64">
        <v>500918</v>
      </c>
      <c r="C756" s="39" t="s">
        <v>10014</v>
      </c>
      <c r="D756" s="39" t="s">
        <v>3335</v>
      </c>
      <c r="E756" s="39" t="str">
        <f>IF(AND(LEN(NICAP[[#This Row],[State or      Country]])=2,NICAP[[#This Row],[State or      Country]]&lt;&gt;"UK"),"US","Other")</f>
        <v>US</v>
      </c>
      <c r="F756" s="38">
        <v>1</v>
      </c>
      <c r="G756" s="37"/>
      <c r="H756" s="37"/>
      <c r="I756" s="47" t="s">
        <v>4808</v>
      </c>
      <c r="J756" s="37"/>
      <c r="K756" s="37"/>
      <c r="L756" s="36" t="s">
        <v>10013</v>
      </c>
      <c r="M756" s="36" t="str">
        <f>IF(LEFT(NICAP[[#This Row],[Date]],1)=0,"Y","N")</f>
        <v>N</v>
      </c>
      <c r="N756" s="36"/>
      <c r="O756" s="36" t="str">
        <f>19&amp;LEFT(NICAP[[#This Row],[Date]],2)</f>
        <v>1950</v>
      </c>
      <c r="P756" s="36" t="str">
        <f>MID(NICAP[[#This Row],[Date]],3,2)</f>
        <v>09</v>
      </c>
      <c r="Q756" s="36" t="str">
        <f>RIGHT(NICAP[[#This Row],[Date]],2)</f>
        <v>18</v>
      </c>
      <c r="R756" s="26">
        <f>DATE(NICAP[[#This Row],[Year]],NICAP[[#This Row],[Month]],NICAP[[#This Row],[Day]])</f>
        <v>18524</v>
      </c>
      <c r="S756" s="35" t="str">
        <f t="shared" si="22"/>
        <v>MT</v>
      </c>
      <c r="T756" s="24" t="str">
        <f t="shared" si="23"/>
        <v>US</v>
      </c>
    </row>
    <row r="757" spans="1:20" ht="12.75" customHeight="1" x14ac:dyDescent="0.2">
      <c r="A757" s="35">
        <v>748</v>
      </c>
      <c r="B757" s="64">
        <v>500920</v>
      </c>
      <c r="C757" s="39" t="s">
        <v>10012</v>
      </c>
      <c r="D757" s="39" t="s">
        <v>2640</v>
      </c>
      <c r="E757" s="39" t="str">
        <f>IF(AND(LEN(NICAP[[#This Row],[State or      Country]])=2,NICAP[[#This Row],[State or      Country]]&lt;&gt;"UK"),"US","Other")</f>
        <v>US</v>
      </c>
      <c r="F757" s="38">
        <v>1</v>
      </c>
      <c r="G757" s="37"/>
      <c r="H757" s="37"/>
      <c r="I757" s="65">
        <v>807</v>
      </c>
      <c r="J757" s="37"/>
      <c r="K757" s="37"/>
      <c r="L757" s="36" t="s">
        <v>10011</v>
      </c>
      <c r="M757" s="36" t="str">
        <f>IF(LEFT(NICAP[[#This Row],[Date]],1)=0,"Y","N")</f>
        <v>N</v>
      </c>
      <c r="N757" s="36"/>
      <c r="O757" s="36" t="str">
        <f>19&amp;LEFT(NICAP[[#This Row],[Date]],2)</f>
        <v>1950</v>
      </c>
      <c r="P757" s="36" t="str">
        <f>MID(NICAP[[#This Row],[Date]],3,2)</f>
        <v>09</v>
      </c>
      <c r="Q757" s="36" t="str">
        <f>RIGHT(NICAP[[#This Row],[Date]],2)</f>
        <v>20</v>
      </c>
      <c r="R757" s="26">
        <f>DATE(NICAP[[#This Row],[Year]],NICAP[[#This Row],[Month]],NICAP[[#This Row],[Day]])</f>
        <v>18526</v>
      </c>
      <c r="S757" s="35" t="str">
        <f t="shared" si="22"/>
        <v>CO</v>
      </c>
      <c r="T757" s="24" t="str">
        <f t="shared" si="23"/>
        <v>US</v>
      </c>
    </row>
    <row r="758" spans="1:20" ht="12.75" customHeight="1" x14ac:dyDescent="0.2">
      <c r="A758" s="35">
        <v>749</v>
      </c>
      <c r="B758" s="68">
        <v>500920</v>
      </c>
      <c r="C758" s="39" t="s">
        <v>10010</v>
      </c>
      <c r="D758" s="39" t="s">
        <v>2013</v>
      </c>
      <c r="E758" s="39" t="str">
        <f>IF(AND(LEN(NICAP[[#This Row],[State or      Country]])=2,NICAP[[#This Row],[State or      Country]]&lt;&gt;"UK"),"US","Other")</f>
        <v>US</v>
      </c>
      <c r="F758" s="38">
        <v>4</v>
      </c>
      <c r="G758" s="37"/>
      <c r="H758" s="37"/>
      <c r="I758" s="37"/>
      <c r="J758" s="37"/>
      <c r="K758" s="37"/>
      <c r="L758" s="36" t="s">
        <v>10009</v>
      </c>
      <c r="M758" s="36" t="str">
        <f>IF(LEFT(NICAP[[#This Row],[Date]],1)=0,"Y","N")</f>
        <v>N</v>
      </c>
      <c r="N758" s="36"/>
      <c r="O758" s="36" t="str">
        <f>19&amp;LEFT(NICAP[[#This Row],[Date]],2)</f>
        <v>1950</v>
      </c>
      <c r="P758" s="36" t="str">
        <f>MID(NICAP[[#This Row],[Date]],3,2)</f>
        <v>09</v>
      </c>
      <c r="Q758" s="36" t="str">
        <f>RIGHT(NICAP[[#This Row],[Date]],2)</f>
        <v>20</v>
      </c>
      <c r="R758" s="26">
        <f>DATE(NICAP[[#This Row],[Year]],NICAP[[#This Row],[Month]],NICAP[[#This Row],[Day]])</f>
        <v>18526</v>
      </c>
      <c r="S758" s="35" t="str">
        <f t="shared" si="22"/>
        <v>KY</v>
      </c>
      <c r="T758" s="24" t="str">
        <f t="shared" si="23"/>
        <v>US</v>
      </c>
    </row>
    <row r="759" spans="1:20" ht="12.75" customHeight="1" x14ac:dyDescent="0.2">
      <c r="A759" s="35">
        <v>750</v>
      </c>
      <c r="B759" s="68">
        <v>500921</v>
      </c>
      <c r="C759" s="39" t="s">
        <v>3116</v>
      </c>
      <c r="D759" s="39" t="s">
        <v>1697</v>
      </c>
      <c r="E759" s="39" t="str">
        <f>IF(AND(LEN(NICAP[[#This Row],[State or      Country]])=2,NICAP[[#This Row],[State or      Country]]&lt;&gt;"UK"),"US","Other")</f>
        <v>US</v>
      </c>
      <c r="F759" s="38">
        <v>9</v>
      </c>
      <c r="G759" s="47" t="s">
        <v>1666</v>
      </c>
      <c r="H759" s="46">
        <v>5</v>
      </c>
      <c r="I759" s="65">
        <v>809</v>
      </c>
      <c r="J759" s="37"/>
      <c r="K759" s="37"/>
      <c r="L759" s="36" t="s">
        <v>10008</v>
      </c>
      <c r="M759" s="36" t="str">
        <f>IF(LEFT(NICAP[[#This Row],[Date]],1)=0,"Y","N")</f>
        <v>N</v>
      </c>
      <c r="N759" s="36"/>
      <c r="O759" s="36" t="str">
        <f>19&amp;LEFT(NICAP[[#This Row],[Date]],2)</f>
        <v>1950</v>
      </c>
      <c r="P759" s="36" t="str">
        <f>MID(NICAP[[#This Row],[Date]],3,2)</f>
        <v>09</v>
      </c>
      <c r="Q759" s="36" t="str">
        <f>RIGHT(NICAP[[#This Row],[Date]],2)</f>
        <v>21</v>
      </c>
      <c r="R759" s="26">
        <f>DATE(NICAP[[#This Row],[Year]],NICAP[[#This Row],[Month]],NICAP[[#This Row],[Day]])</f>
        <v>18527</v>
      </c>
      <c r="S759" s="35" t="str">
        <f t="shared" si="22"/>
        <v>MA</v>
      </c>
      <c r="T759" s="24" t="str">
        <f t="shared" si="23"/>
        <v>US</v>
      </c>
    </row>
    <row r="760" spans="1:20" ht="12.75" customHeight="1" x14ac:dyDescent="0.2">
      <c r="A760" s="35">
        <v>751</v>
      </c>
      <c r="B760" s="64">
        <v>501003</v>
      </c>
      <c r="C760" s="39" t="s">
        <v>10007</v>
      </c>
      <c r="D760" s="39" t="s">
        <v>1676</v>
      </c>
      <c r="E760" s="39" t="str">
        <f>IF(AND(LEN(NICAP[[#This Row],[State or      Country]])=2,NICAP[[#This Row],[State or      Country]]&lt;&gt;"UK"),"US","Other")</f>
        <v>US</v>
      </c>
      <c r="F760" s="38">
        <v>1</v>
      </c>
      <c r="G760" s="37"/>
      <c r="H760" s="37"/>
      <c r="I760" s="37"/>
      <c r="J760" s="37"/>
      <c r="K760" s="37"/>
      <c r="L760" s="36" t="s">
        <v>10006</v>
      </c>
      <c r="M760" s="36" t="str">
        <f>IF(LEFT(NICAP[[#This Row],[Date]],1)=0,"Y","N")</f>
        <v>N</v>
      </c>
      <c r="N760" s="36"/>
      <c r="O760" s="36" t="str">
        <f>19&amp;LEFT(NICAP[[#This Row],[Date]],2)</f>
        <v>1950</v>
      </c>
      <c r="P760" s="36" t="str">
        <f>MID(NICAP[[#This Row],[Date]],3,2)</f>
        <v>10</v>
      </c>
      <c r="Q760" s="36" t="str">
        <f>RIGHT(NICAP[[#This Row],[Date]],2)</f>
        <v>03</v>
      </c>
      <c r="R760" s="26">
        <f>DATE(NICAP[[#This Row],[Year]],NICAP[[#This Row],[Month]],NICAP[[#This Row],[Day]])</f>
        <v>18539</v>
      </c>
      <c r="S760" s="35" t="str">
        <f t="shared" si="22"/>
        <v>CA</v>
      </c>
      <c r="T760" s="24" t="str">
        <f t="shared" si="23"/>
        <v>US</v>
      </c>
    </row>
    <row r="761" spans="1:20" ht="12.75" customHeight="1" x14ac:dyDescent="0.2">
      <c r="A761" s="35">
        <v>752</v>
      </c>
      <c r="B761" s="64">
        <v>501005</v>
      </c>
      <c r="C761" s="39" t="s">
        <v>10005</v>
      </c>
      <c r="D761" s="39" t="s">
        <v>1676</v>
      </c>
      <c r="E761" s="39" t="str">
        <f>IF(AND(LEN(NICAP[[#This Row],[State or      Country]])=2,NICAP[[#This Row],[State or      Country]]&lt;&gt;"UK"),"US","Other")</f>
        <v>US</v>
      </c>
      <c r="F761" s="38">
        <v>11</v>
      </c>
      <c r="G761" s="41"/>
      <c r="H761" s="41"/>
      <c r="I761" s="41"/>
      <c r="J761" s="41"/>
      <c r="K761" s="41"/>
      <c r="L761" s="36" t="s">
        <v>10004</v>
      </c>
      <c r="M761" s="36" t="str">
        <f>IF(LEFT(NICAP[[#This Row],[Date]],1)=0,"Y","N")</f>
        <v>N</v>
      </c>
      <c r="N761" s="36"/>
      <c r="O761" s="36" t="str">
        <f>19&amp;LEFT(NICAP[[#This Row],[Date]],2)</f>
        <v>1950</v>
      </c>
      <c r="P761" s="36" t="str">
        <f>MID(NICAP[[#This Row],[Date]],3,2)</f>
        <v>10</v>
      </c>
      <c r="Q761" s="36" t="str">
        <f>RIGHT(NICAP[[#This Row],[Date]],2)</f>
        <v>05</v>
      </c>
      <c r="R761" s="26">
        <f>DATE(NICAP[[#This Row],[Year]],NICAP[[#This Row],[Month]],NICAP[[#This Row],[Day]])</f>
        <v>18541</v>
      </c>
      <c r="S761" s="35" t="str">
        <f t="shared" si="22"/>
        <v>CA</v>
      </c>
      <c r="T761" s="24" t="str">
        <f t="shared" si="23"/>
        <v>US</v>
      </c>
    </row>
    <row r="762" spans="1:20" ht="12.75" customHeight="1" x14ac:dyDescent="0.2">
      <c r="A762" s="35">
        <v>753</v>
      </c>
      <c r="B762" s="64">
        <v>501005</v>
      </c>
      <c r="C762" s="39" t="s">
        <v>10003</v>
      </c>
      <c r="D762" s="39" t="s">
        <v>1676</v>
      </c>
      <c r="E762" s="39" t="str">
        <f>IF(AND(LEN(NICAP[[#This Row],[State or      Country]])=2,NICAP[[#This Row],[State or      Country]]&lt;&gt;"UK"),"US","Other")</f>
        <v>US</v>
      </c>
      <c r="F762" s="38">
        <v>11</v>
      </c>
      <c r="G762" s="37"/>
      <c r="H762" s="37"/>
      <c r="I762" s="37"/>
      <c r="J762" s="37"/>
      <c r="K762" s="37"/>
      <c r="L762" s="36" t="s">
        <v>10002</v>
      </c>
      <c r="M762" s="36" t="str">
        <f>IF(LEFT(NICAP[[#This Row],[Date]],1)=0,"Y","N")</f>
        <v>N</v>
      </c>
      <c r="N762" s="36"/>
      <c r="O762" s="36" t="str">
        <f>19&amp;LEFT(NICAP[[#This Row],[Date]],2)</f>
        <v>1950</v>
      </c>
      <c r="P762" s="36" t="str">
        <f>MID(NICAP[[#This Row],[Date]],3,2)</f>
        <v>10</v>
      </c>
      <c r="Q762" s="36" t="str">
        <f>RIGHT(NICAP[[#This Row],[Date]],2)</f>
        <v>05</v>
      </c>
      <c r="R762" s="26">
        <f>DATE(NICAP[[#This Row],[Year]],NICAP[[#This Row],[Month]],NICAP[[#This Row],[Day]])</f>
        <v>18541</v>
      </c>
      <c r="S762" s="35" t="str">
        <f t="shared" si="22"/>
        <v>CA</v>
      </c>
      <c r="T762" s="24" t="str">
        <f t="shared" si="23"/>
        <v>US</v>
      </c>
    </row>
    <row r="763" spans="1:20" ht="12.75" customHeight="1" x14ac:dyDescent="0.2">
      <c r="A763" s="35">
        <v>754</v>
      </c>
      <c r="B763" s="68">
        <v>501012</v>
      </c>
      <c r="C763" s="39" t="s">
        <v>9086</v>
      </c>
      <c r="D763" s="39" t="s">
        <v>1799</v>
      </c>
      <c r="E763" s="39" t="str">
        <f>IF(AND(LEN(NICAP[[#This Row],[State or      Country]])=2,NICAP[[#This Row],[State or      Country]]&lt;&gt;"UK"),"US","Other")</f>
        <v>US</v>
      </c>
      <c r="F763" s="38">
        <v>9</v>
      </c>
      <c r="G763" s="47" t="s">
        <v>1666</v>
      </c>
      <c r="H763" s="46">
        <v>5</v>
      </c>
      <c r="I763" s="47" t="s">
        <v>4808</v>
      </c>
      <c r="J763" s="54" t="s">
        <v>1744</v>
      </c>
      <c r="K763" s="37"/>
      <c r="L763" s="36" t="s">
        <v>10001</v>
      </c>
      <c r="M763" s="36" t="str">
        <f>IF(LEFT(NICAP[[#This Row],[Date]],1)=0,"Y","N")</f>
        <v>N</v>
      </c>
      <c r="N763" s="36"/>
      <c r="O763" s="36" t="str">
        <f>19&amp;LEFT(NICAP[[#This Row],[Date]],2)</f>
        <v>1950</v>
      </c>
      <c r="P763" s="36" t="str">
        <f>MID(NICAP[[#This Row],[Date]],3,2)</f>
        <v>10</v>
      </c>
      <c r="Q763" s="36" t="str">
        <f>RIGHT(NICAP[[#This Row],[Date]],2)</f>
        <v>12</v>
      </c>
      <c r="R763" s="26">
        <f>DATE(NICAP[[#This Row],[Year]],NICAP[[#This Row],[Month]],NICAP[[#This Row],[Day]])</f>
        <v>18548</v>
      </c>
      <c r="S763" s="35" t="str">
        <f t="shared" si="22"/>
        <v>TN</v>
      </c>
      <c r="T763" s="24" t="str">
        <f t="shared" si="23"/>
        <v>US</v>
      </c>
    </row>
    <row r="764" spans="1:20" ht="12.75" customHeight="1" x14ac:dyDescent="0.2">
      <c r="A764" s="35">
        <v>755</v>
      </c>
      <c r="B764" s="68">
        <v>501013</v>
      </c>
      <c r="C764" s="39" t="s">
        <v>8821</v>
      </c>
      <c r="D764" s="39" t="s">
        <v>1799</v>
      </c>
      <c r="E764" s="39" t="str">
        <f>IF(AND(LEN(NICAP[[#This Row],[State or      Country]])=2,NICAP[[#This Row],[State or      Country]]&lt;&gt;"UK"),"US","Other")</f>
        <v>US</v>
      </c>
      <c r="F764" s="38">
        <v>2</v>
      </c>
      <c r="G764" s="37"/>
      <c r="H764" s="37"/>
      <c r="I764" s="37"/>
      <c r="J764" s="54" t="s">
        <v>1744</v>
      </c>
      <c r="K764" s="37"/>
      <c r="L764" s="36" t="s">
        <v>10000</v>
      </c>
      <c r="M764" s="36" t="str">
        <f>IF(LEFT(NICAP[[#This Row],[Date]],1)=0,"Y","N")</f>
        <v>N</v>
      </c>
      <c r="N764" s="36"/>
      <c r="O764" s="36" t="str">
        <f>19&amp;LEFT(NICAP[[#This Row],[Date]],2)</f>
        <v>1950</v>
      </c>
      <c r="P764" s="36" t="str">
        <f>MID(NICAP[[#This Row],[Date]],3,2)</f>
        <v>10</v>
      </c>
      <c r="Q764" s="36" t="str">
        <f>RIGHT(NICAP[[#This Row],[Date]],2)</f>
        <v>13</v>
      </c>
      <c r="R764" s="26">
        <f>DATE(NICAP[[#This Row],[Year]],NICAP[[#This Row],[Month]],NICAP[[#This Row],[Day]])</f>
        <v>18549</v>
      </c>
      <c r="S764" s="35" t="str">
        <f t="shared" si="22"/>
        <v>TN</v>
      </c>
      <c r="T764" s="24" t="str">
        <f t="shared" si="23"/>
        <v>US</v>
      </c>
    </row>
    <row r="765" spans="1:20" ht="12.75" customHeight="1" x14ac:dyDescent="0.2">
      <c r="A765" s="35">
        <v>756</v>
      </c>
      <c r="B765" s="64">
        <v>501015</v>
      </c>
      <c r="C765" s="39" t="s">
        <v>9086</v>
      </c>
      <c r="D765" s="39" t="s">
        <v>1799</v>
      </c>
      <c r="E765" s="39" t="str">
        <f>IF(AND(LEN(NICAP[[#This Row],[State or      Country]])=2,NICAP[[#This Row],[State or      Country]]&lt;&gt;"UK"),"US","Other")</f>
        <v>US</v>
      </c>
      <c r="F765" s="38">
        <v>1</v>
      </c>
      <c r="G765" s="37"/>
      <c r="H765" s="37"/>
      <c r="I765" s="65">
        <v>819</v>
      </c>
      <c r="J765" s="37"/>
      <c r="K765" s="37"/>
      <c r="L765" s="36" t="s">
        <v>9999</v>
      </c>
      <c r="M765" s="36" t="str">
        <f>IF(LEFT(NICAP[[#This Row],[Date]],1)=0,"Y","N")</f>
        <v>N</v>
      </c>
      <c r="N765" s="36"/>
      <c r="O765" s="36" t="str">
        <f>19&amp;LEFT(NICAP[[#This Row],[Date]],2)</f>
        <v>1950</v>
      </c>
      <c r="P765" s="36" t="str">
        <f>MID(NICAP[[#This Row],[Date]],3,2)</f>
        <v>10</v>
      </c>
      <c r="Q765" s="36" t="str">
        <f>RIGHT(NICAP[[#This Row],[Date]],2)</f>
        <v>15</v>
      </c>
      <c r="R765" s="26">
        <f>DATE(NICAP[[#This Row],[Year]],NICAP[[#This Row],[Month]],NICAP[[#This Row],[Day]])</f>
        <v>18551</v>
      </c>
      <c r="S765" s="35" t="str">
        <f t="shared" si="22"/>
        <v>TN</v>
      </c>
      <c r="T765" s="24" t="str">
        <f t="shared" si="23"/>
        <v>US</v>
      </c>
    </row>
    <row r="766" spans="1:20" ht="12.75" customHeight="1" x14ac:dyDescent="0.2">
      <c r="A766" s="35">
        <v>757</v>
      </c>
      <c r="B766" s="68">
        <v>501015</v>
      </c>
      <c r="C766" s="39" t="s">
        <v>7603</v>
      </c>
      <c r="D766" s="39" t="s">
        <v>1673</v>
      </c>
      <c r="E766" s="39" t="str">
        <f>IF(AND(LEN(NICAP[[#This Row],[State or      Country]])=2,NICAP[[#This Row],[State or      Country]]&lt;&gt;"UK"),"US","Other")</f>
        <v>US</v>
      </c>
      <c r="F766" s="38">
        <v>11</v>
      </c>
      <c r="G766" s="37"/>
      <c r="H766" s="37"/>
      <c r="I766" s="65">
        <v>821</v>
      </c>
      <c r="J766" s="37"/>
      <c r="K766" s="37"/>
      <c r="L766" s="36" t="s">
        <v>9998</v>
      </c>
      <c r="M766" s="36" t="str">
        <f>IF(LEFT(NICAP[[#This Row],[Date]],1)=0,"Y","N")</f>
        <v>N</v>
      </c>
      <c r="N766" s="36"/>
      <c r="O766" s="36" t="str">
        <f>19&amp;LEFT(NICAP[[#This Row],[Date]],2)</f>
        <v>1950</v>
      </c>
      <c r="P766" s="36" t="str">
        <f>MID(NICAP[[#This Row],[Date]],3,2)</f>
        <v>10</v>
      </c>
      <c r="Q766" s="36" t="str">
        <f>RIGHT(NICAP[[#This Row],[Date]],2)</f>
        <v>15</v>
      </c>
      <c r="R766" s="26">
        <f>DATE(NICAP[[#This Row],[Year]],NICAP[[#This Row],[Month]],NICAP[[#This Row],[Day]])</f>
        <v>18551</v>
      </c>
      <c r="S766" s="35" t="str">
        <f t="shared" si="22"/>
        <v>NC</v>
      </c>
      <c r="T766" s="24" t="str">
        <f t="shared" si="23"/>
        <v>US</v>
      </c>
    </row>
    <row r="767" spans="1:20" ht="12.75" customHeight="1" x14ac:dyDescent="0.2">
      <c r="A767" s="35">
        <v>758</v>
      </c>
      <c r="B767" s="68">
        <v>501015</v>
      </c>
      <c r="C767" s="39" t="s">
        <v>8821</v>
      </c>
      <c r="D767" s="39" t="s">
        <v>1799</v>
      </c>
      <c r="E767" s="39" t="str">
        <f>IF(AND(LEN(NICAP[[#This Row],[State or      Country]])=2,NICAP[[#This Row],[State or      Country]]&lt;&gt;"UK"),"US","Other")</f>
        <v>US</v>
      </c>
      <c r="F767" s="38">
        <v>2</v>
      </c>
      <c r="G767" s="37"/>
      <c r="H767" s="37"/>
      <c r="I767" s="47" t="s">
        <v>4808</v>
      </c>
      <c r="J767" s="54" t="s">
        <v>1744</v>
      </c>
      <c r="K767" s="37"/>
      <c r="L767" s="36" t="s">
        <v>9997</v>
      </c>
      <c r="M767" s="36" t="str">
        <f>IF(LEFT(NICAP[[#This Row],[Date]],1)=0,"Y","N")</f>
        <v>N</v>
      </c>
      <c r="N767" s="36"/>
      <c r="O767" s="36" t="str">
        <f>19&amp;LEFT(NICAP[[#This Row],[Date]],2)</f>
        <v>1950</v>
      </c>
      <c r="P767" s="36" t="str">
        <f>MID(NICAP[[#This Row],[Date]],3,2)</f>
        <v>10</v>
      </c>
      <c r="Q767" s="36" t="str">
        <f>RIGHT(NICAP[[#This Row],[Date]],2)</f>
        <v>15</v>
      </c>
      <c r="R767" s="26">
        <f>DATE(NICAP[[#This Row],[Year]],NICAP[[#This Row],[Month]],NICAP[[#This Row],[Day]])</f>
        <v>18551</v>
      </c>
      <c r="S767" s="35" t="str">
        <f t="shared" si="22"/>
        <v>TN</v>
      </c>
      <c r="T767" s="24" t="str">
        <f t="shared" si="23"/>
        <v>US</v>
      </c>
    </row>
    <row r="768" spans="1:20" ht="12.75" customHeight="1" x14ac:dyDescent="0.2">
      <c r="A768" s="35">
        <v>759</v>
      </c>
      <c r="B768" s="68">
        <v>501016</v>
      </c>
      <c r="C768" s="39" t="s">
        <v>8821</v>
      </c>
      <c r="D768" s="39" t="s">
        <v>1799</v>
      </c>
      <c r="E768" s="39" t="str">
        <f>IF(AND(LEN(NICAP[[#This Row],[State or      Country]])=2,NICAP[[#This Row],[State or      Country]]&lt;&gt;"UK"),"US","Other")</f>
        <v>US</v>
      </c>
      <c r="F768" s="38">
        <v>1</v>
      </c>
      <c r="G768" s="37"/>
      <c r="H768" s="37"/>
      <c r="I768" s="37"/>
      <c r="J768" s="54" t="s">
        <v>1744</v>
      </c>
      <c r="K768" s="37"/>
      <c r="L768" s="36" t="s">
        <v>9996</v>
      </c>
      <c r="M768" s="36" t="str">
        <f>IF(LEFT(NICAP[[#This Row],[Date]],1)=0,"Y","N")</f>
        <v>N</v>
      </c>
      <c r="N768" s="36"/>
      <c r="O768" s="36" t="str">
        <f>19&amp;LEFT(NICAP[[#This Row],[Date]],2)</f>
        <v>1950</v>
      </c>
      <c r="P768" s="36" t="str">
        <f>MID(NICAP[[#This Row],[Date]],3,2)</f>
        <v>10</v>
      </c>
      <c r="Q768" s="36" t="str">
        <f>RIGHT(NICAP[[#This Row],[Date]],2)</f>
        <v>16</v>
      </c>
      <c r="R768" s="26">
        <f>DATE(NICAP[[#This Row],[Year]],NICAP[[#This Row],[Month]],NICAP[[#This Row],[Day]])</f>
        <v>18552</v>
      </c>
      <c r="S768" s="35" t="str">
        <f t="shared" si="22"/>
        <v>TN</v>
      </c>
      <c r="T768" s="24" t="str">
        <f t="shared" si="23"/>
        <v>US</v>
      </c>
    </row>
    <row r="769" spans="1:20" ht="12.75" customHeight="1" x14ac:dyDescent="0.2">
      <c r="A769" s="35">
        <v>760</v>
      </c>
      <c r="B769" s="68">
        <v>501016</v>
      </c>
      <c r="C769" s="39" t="s">
        <v>8821</v>
      </c>
      <c r="D769" s="39" t="s">
        <v>1799</v>
      </c>
      <c r="E769" s="39" t="str">
        <f>IF(AND(LEN(NICAP[[#This Row],[State or      Country]])=2,NICAP[[#This Row],[State or      Country]]&lt;&gt;"UK"),"US","Other")</f>
        <v>US</v>
      </c>
      <c r="F769" s="38">
        <v>9</v>
      </c>
      <c r="G769" s="47" t="s">
        <v>1666</v>
      </c>
      <c r="H769" s="46">
        <v>5</v>
      </c>
      <c r="I769" s="37"/>
      <c r="J769" s="54" t="s">
        <v>1744</v>
      </c>
      <c r="K769" s="37"/>
      <c r="L769" s="36" t="s">
        <v>9995</v>
      </c>
      <c r="M769" s="36" t="str">
        <f>IF(LEFT(NICAP[[#This Row],[Date]],1)=0,"Y","N")</f>
        <v>N</v>
      </c>
      <c r="N769" s="36"/>
      <c r="O769" s="36" t="str">
        <f>19&amp;LEFT(NICAP[[#This Row],[Date]],2)</f>
        <v>1950</v>
      </c>
      <c r="P769" s="36" t="str">
        <f>MID(NICAP[[#This Row],[Date]],3,2)</f>
        <v>10</v>
      </c>
      <c r="Q769" s="36" t="str">
        <f>RIGHT(NICAP[[#This Row],[Date]],2)</f>
        <v>16</v>
      </c>
      <c r="R769" s="26">
        <f>DATE(NICAP[[#This Row],[Year]],NICAP[[#This Row],[Month]],NICAP[[#This Row],[Day]])</f>
        <v>18552</v>
      </c>
      <c r="S769" s="35" t="str">
        <f t="shared" si="22"/>
        <v>TN</v>
      </c>
      <c r="T769" s="24" t="str">
        <f t="shared" si="23"/>
        <v>US</v>
      </c>
    </row>
    <row r="770" spans="1:20" ht="12.75" customHeight="1" x14ac:dyDescent="0.2">
      <c r="A770" s="35">
        <v>761</v>
      </c>
      <c r="B770" s="68">
        <v>501020</v>
      </c>
      <c r="C770" s="39" t="s">
        <v>8821</v>
      </c>
      <c r="D770" s="39" t="s">
        <v>1799</v>
      </c>
      <c r="E770" s="39" t="str">
        <f>IF(AND(LEN(NICAP[[#This Row],[State or      Country]])=2,NICAP[[#This Row],[State or      Country]]&lt;&gt;"UK"),"US","Other")</f>
        <v>US</v>
      </c>
      <c r="F770" s="38">
        <v>1</v>
      </c>
      <c r="G770" s="41"/>
      <c r="H770" s="41"/>
      <c r="I770" s="41"/>
      <c r="J770" s="54" t="s">
        <v>1744</v>
      </c>
      <c r="K770" s="41"/>
      <c r="L770" s="36" t="s">
        <v>9994</v>
      </c>
      <c r="M770" s="36" t="str">
        <f>IF(LEFT(NICAP[[#This Row],[Date]],1)=0,"Y","N")</f>
        <v>N</v>
      </c>
      <c r="N770" s="36"/>
      <c r="O770" s="36" t="str">
        <f>19&amp;LEFT(NICAP[[#This Row],[Date]],2)</f>
        <v>1950</v>
      </c>
      <c r="P770" s="36" t="str">
        <f>MID(NICAP[[#This Row],[Date]],3,2)</f>
        <v>10</v>
      </c>
      <c r="Q770" s="36" t="str">
        <f>RIGHT(NICAP[[#This Row],[Date]],2)</f>
        <v>20</v>
      </c>
      <c r="R770" s="26">
        <f>DATE(NICAP[[#This Row],[Year]],NICAP[[#This Row],[Month]],NICAP[[#This Row],[Day]])</f>
        <v>18556</v>
      </c>
      <c r="S770" s="35" t="str">
        <f t="shared" si="22"/>
        <v>TN</v>
      </c>
      <c r="T770" s="24" t="str">
        <f t="shared" si="23"/>
        <v>US</v>
      </c>
    </row>
    <row r="771" spans="1:20" ht="27.75" customHeight="1" x14ac:dyDescent="0.2">
      <c r="A771" s="35">
        <v>762</v>
      </c>
      <c r="B771" s="84">
        <v>501020</v>
      </c>
      <c r="C771" s="48" t="s">
        <v>9993</v>
      </c>
      <c r="D771" s="44" t="s">
        <v>2122</v>
      </c>
      <c r="E771" s="44" t="str">
        <f>IF(AND(LEN(NICAP[[#This Row],[State or      Country]])=2,NICAP[[#This Row],[State or      Country]]&lt;&gt;"UK"),"US","Other")</f>
        <v>US</v>
      </c>
      <c r="F771" s="43">
        <v>1</v>
      </c>
      <c r="G771" s="41"/>
      <c r="H771" s="41"/>
      <c r="I771" s="41"/>
      <c r="J771" s="76" t="s">
        <v>1744</v>
      </c>
      <c r="K771" s="41"/>
      <c r="L771" s="59" t="s">
        <v>9992</v>
      </c>
      <c r="M771" s="59" t="str">
        <f>IF(LEFT(NICAP[[#This Row],[Date]],1)=0,"Y","N")</f>
        <v>N</v>
      </c>
      <c r="N771" s="59"/>
      <c r="O771" s="59" t="str">
        <f>19&amp;LEFT(NICAP[[#This Row],[Date]],2)</f>
        <v>1950</v>
      </c>
      <c r="P771" s="59" t="str">
        <f>MID(NICAP[[#This Row],[Date]],3,2)</f>
        <v>10</v>
      </c>
      <c r="Q771" s="59" t="str">
        <f>RIGHT(NICAP[[#This Row],[Date]],2)</f>
        <v>20</v>
      </c>
      <c r="R771" s="26">
        <f>DATE(NICAP[[#This Row],[Year]],NICAP[[#This Row],[Month]],NICAP[[#This Row],[Day]])</f>
        <v>18556</v>
      </c>
      <c r="S771" s="35" t="str">
        <f t="shared" si="22"/>
        <v>NM</v>
      </c>
      <c r="T771" s="24" t="str">
        <f t="shared" si="23"/>
        <v>US</v>
      </c>
    </row>
    <row r="772" spans="1:20" ht="12.75" customHeight="1" x14ac:dyDescent="0.2">
      <c r="A772" s="35">
        <v>763</v>
      </c>
      <c r="B772" s="68">
        <v>501023</v>
      </c>
      <c r="C772" s="39" t="s">
        <v>8821</v>
      </c>
      <c r="D772" s="39" t="s">
        <v>1799</v>
      </c>
      <c r="E772" s="39" t="str">
        <f>IF(AND(LEN(NICAP[[#This Row],[State or      Country]])=2,NICAP[[#This Row],[State or      Country]]&lt;&gt;"UK"),"US","Other")</f>
        <v>US</v>
      </c>
      <c r="F772" s="38">
        <v>1</v>
      </c>
      <c r="G772" s="37"/>
      <c r="H772" s="37"/>
      <c r="I772" s="37"/>
      <c r="J772" s="54" t="s">
        <v>1744</v>
      </c>
      <c r="K772" s="37"/>
      <c r="L772" s="36" t="s">
        <v>9991</v>
      </c>
      <c r="M772" s="36" t="str">
        <f>IF(LEFT(NICAP[[#This Row],[Date]],1)=0,"Y","N")</f>
        <v>N</v>
      </c>
      <c r="N772" s="36"/>
      <c r="O772" s="36" t="str">
        <f>19&amp;LEFT(NICAP[[#This Row],[Date]],2)</f>
        <v>1950</v>
      </c>
      <c r="P772" s="36" t="str">
        <f>MID(NICAP[[#This Row],[Date]],3,2)</f>
        <v>10</v>
      </c>
      <c r="Q772" s="36" t="str">
        <f>RIGHT(NICAP[[#This Row],[Date]],2)</f>
        <v>23</v>
      </c>
      <c r="R772" s="26">
        <f>DATE(NICAP[[#This Row],[Year]],NICAP[[#This Row],[Month]],NICAP[[#This Row],[Day]])</f>
        <v>18559</v>
      </c>
      <c r="S772" s="35" t="str">
        <f t="shared" si="22"/>
        <v>TN</v>
      </c>
      <c r="T772" s="24" t="str">
        <f t="shared" si="23"/>
        <v>US</v>
      </c>
    </row>
    <row r="773" spans="1:20" ht="12.75" customHeight="1" x14ac:dyDescent="0.2">
      <c r="A773" s="35">
        <v>764</v>
      </c>
      <c r="B773" s="68">
        <v>501023</v>
      </c>
      <c r="C773" s="39" t="s">
        <v>9990</v>
      </c>
      <c r="D773" s="39" t="s">
        <v>1673</v>
      </c>
      <c r="E773" s="39" t="str">
        <f>IF(AND(LEN(NICAP[[#This Row],[State or      Country]])=2,NICAP[[#This Row],[State or      Country]]&lt;&gt;"UK"),"US","Other")</f>
        <v>US</v>
      </c>
      <c r="F773" s="38">
        <v>1</v>
      </c>
      <c r="G773" s="37"/>
      <c r="H773" s="37"/>
      <c r="I773" s="65">
        <v>824</v>
      </c>
      <c r="J773" s="37"/>
      <c r="K773" s="37"/>
      <c r="L773" s="36" t="s">
        <v>9989</v>
      </c>
      <c r="M773" s="36" t="str">
        <f>IF(LEFT(NICAP[[#This Row],[Date]],1)=0,"Y","N")</f>
        <v>N</v>
      </c>
      <c r="N773" s="36"/>
      <c r="O773" s="36" t="str">
        <f>19&amp;LEFT(NICAP[[#This Row],[Date]],2)</f>
        <v>1950</v>
      </c>
      <c r="P773" s="36" t="str">
        <f>MID(NICAP[[#This Row],[Date]],3,2)</f>
        <v>10</v>
      </c>
      <c r="Q773" s="36" t="str">
        <f>RIGHT(NICAP[[#This Row],[Date]],2)</f>
        <v>23</v>
      </c>
      <c r="R773" s="26">
        <f>DATE(NICAP[[#This Row],[Year]],NICAP[[#This Row],[Month]],NICAP[[#This Row],[Day]])</f>
        <v>18559</v>
      </c>
      <c r="S773" s="35" t="str">
        <f t="shared" si="22"/>
        <v>NC</v>
      </c>
      <c r="T773" s="24" t="str">
        <f t="shared" si="23"/>
        <v>US</v>
      </c>
    </row>
    <row r="774" spans="1:20" ht="12.75" customHeight="1" x14ac:dyDescent="0.2">
      <c r="A774" s="35">
        <v>765</v>
      </c>
      <c r="B774" s="68">
        <v>501024</v>
      </c>
      <c r="C774" s="39" t="s">
        <v>8821</v>
      </c>
      <c r="D774" s="39" t="s">
        <v>1799</v>
      </c>
      <c r="E774" s="39" t="str">
        <f>IF(AND(LEN(NICAP[[#This Row],[State or      Country]])=2,NICAP[[#This Row],[State or      Country]]&lt;&gt;"UK"),"US","Other")</f>
        <v>US</v>
      </c>
      <c r="F774" s="38">
        <v>9</v>
      </c>
      <c r="G774" s="47" t="s">
        <v>1666</v>
      </c>
      <c r="H774" s="46">
        <v>5</v>
      </c>
      <c r="I774" s="37"/>
      <c r="J774" s="54" t="s">
        <v>1744</v>
      </c>
      <c r="K774" s="37"/>
      <c r="L774" s="36" t="s">
        <v>9988</v>
      </c>
      <c r="M774" s="36" t="str">
        <f>IF(LEFT(NICAP[[#This Row],[Date]],1)=0,"Y","N")</f>
        <v>N</v>
      </c>
      <c r="N774" s="36"/>
      <c r="O774" s="36" t="str">
        <f>19&amp;LEFT(NICAP[[#This Row],[Date]],2)</f>
        <v>1950</v>
      </c>
      <c r="P774" s="36" t="str">
        <f>MID(NICAP[[#This Row],[Date]],3,2)</f>
        <v>10</v>
      </c>
      <c r="Q774" s="36" t="str">
        <f>RIGHT(NICAP[[#This Row],[Date]],2)</f>
        <v>24</v>
      </c>
      <c r="R774" s="26">
        <f>DATE(NICAP[[#This Row],[Year]],NICAP[[#This Row],[Month]],NICAP[[#This Row],[Day]])</f>
        <v>18560</v>
      </c>
      <c r="S774" s="35" t="str">
        <f t="shared" si="22"/>
        <v>TN</v>
      </c>
      <c r="T774" s="24" t="str">
        <f t="shared" si="23"/>
        <v>US</v>
      </c>
    </row>
    <row r="775" spans="1:20" ht="27" customHeight="1" x14ac:dyDescent="0.2">
      <c r="A775" s="35">
        <v>766</v>
      </c>
      <c r="B775" s="84">
        <v>501105</v>
      </c>
      <c r="C775" s="44" t="s">
        <v>8821</v>
      </c>
      <c r="D775" s="44" t="s">
        <v>1799</v>
      </c>
      <c r="E775" s="44" t="str">
        <f>IF(AND(LEN(NICAP[[#This Row],[State or      Country]])=2,NICAP[[#This Row],[State or      Country]]&lt;&gt;"UK"),"US","Other")</f>
        <v>US</v>
      </c>
      <c r="F775" s="43">
        <v>1</v>
      </c>
      <c r="G775" s="41"/>
      <c r="H775" s="41"/>
      <c r="I775" s="77">
        <v>829</v>
      </c>
      <c r="J775" s="76" t="s">
        <v>1744</v>
      </c>
      <c r="K775" s="41"/>
      <c r="L775" s="59" t="s">
        <v>9987</v>
      </c>
      <c r="M775" s="59" t="str">
        <f>IF(LEFT(NICAP[[#This Row],[Date]],1)=0,"Y","N")</f>
        <v>N</v>
      </c>
      <c r="N775" s="59"/>
      <c r="O775" s="59" t="str">
        <f>19&amp;LEFT(NICAP[[#This Row],[Date]],2)</f>
        <v>1950</v>
      </c>
      <c r="P775" s="59" t="str">
        <f>MID(NICAP[[#This Row],[Date]],3,2)</f>
        <v>11</v>
      </c>
      <c r="Q775" s="59" t="str">
        <f>RIGHT(NICAP[[#This Row],[Date]],2)</f>
        <v>05</v>
      </c>
      <c r="R775" s="26">
        <f>DATE(NICAP[[#This Row],[Year]],NICAP[[#This Row],[Month]],NICAP[[#This Row],[Day]])</f>
        <v>18572</v>
      </c>
      <c r="S775" s="35" t="str">
        <f t="shared" si="22"/>
        <v>TN</v>
      </c>
      <c r="T775" s="24" t="str">
        <f t="shared" si="23"/>
        <v>US</v>
      </c>
    </row>
    <row r="776" spans="1:20" ht="14.25" customHeight="1" x14ac:dyDescent="0.2">
      <c r="A776" s="35">
        <v>767</v>
      </c>
      <c r="B776" s="81">
        <v>501107</v>
      </c>
      <c r="C776" s="39" t="s">
        <v>9986</v>
      </c>
      <c r="D776" s="39" t="s">
        <v>1726</v>
      </c>
      <c r="E776" s="39" t="str">
        <f>IF(AND(LEN(NICAP[[#This Row],[State or      Country]])=2,NICAP[[#This Row],[State or      Country]]&lt;&gt;"UK"),"US","Other")</f>
        <v>US</v>
      </c>
      <c r="F776" s="38">
        <v>11</v>
      </c>
      <c r="G776" s="47" t="s">
        <v>1757</v>
      </c>
      <c r="H776" s="46">
        <v>5</v>
      </c>
      <c r="I776" s="47" t="s">
        <v>4808</v>
      </c>
      <c r="J776" s="41"/>
      <c r="K776" s="41"/>
      <c r="L776" s="36" t="s">
        <v>9985</v>
      </c>
      <c r="M776" s="36" t="str">
        <f>IF(LEFT(NICAP[[#This Row],[Date]],1)=0,"Y","N")</f>
        <v>N</v>
      </c>
      <c r="N776" s="36"/>
      <c r="O776" s="36" t="str">
        <f>19&amp;LEFT(NICAP[[#This Row],[Date]],2)</f>
        <v>1950</v>
      </c>
      <c r="P776" s="36" t="str">
        <f>MID(NICAP[[#This Row],[Date]],3,2)</f>
        <v>11</v>
      </c>
      <c r="Q776" s="36" t="str">
        <f>RIGHT(NICAP[[#This Row],[Date]],2)</f>
        <v>07</v>
      </c>
      <c r="R776" s="26">
        <f>DATE(NICAP[[#This Row],[Year]],NICAP[[#This Row],[Month]],NICAP[[#This Row],[Day]])</f>
        <v>18574</v>
      </c>
      <c r="S776" s="35" t="str">
        <f t="shared" si="22"/>
        <v>NJ</v>
      </c>
      <c r="T776" s="24" t="str">
        <f t="shared" si="23"/>
        <v>US</v>
      </c>
    </row>
    <row r="777" spans="1:20" ht="12.75" customHeight="1" x14ac:dyDescent="0.2">
      <c r="A777" s="35">
        <v>768</v>
      </c>
      <c r="B777" s="68">
        <v>501110</v>
      </c>
      <c r="C777" s="39" t="s">
        <v>9984</v>
      </c>
      <c r="D777" s="39" t="s">
        <v>1802</v>
      </c>
      <c r="E777" s="39" t="str">
        <f>IF(AND(LEN(NICAP[[#This Row],[State or      Country]])=2,NICAP[[#This Row],[State or      Country]]&lt;&gt;"UK"),"US","Other")</f>
        <v>Other</v>
      </c>
      <c r="F777" s="38">
        <v>9</v>
      </c>
      <c r="G777" s="47" t="s">
        <v>1666</v>
      </c>
      <c r="H777" s="46">
        <v>5</v>
      </c>
      <c r="I777" s="47" t="s">
        <v>4808</v>
      </c>
      <c r="J777" s="37"/>
      <c r="K777" s="37"/>
      <c r="L777" s="36" t="s">
        <v>9983</v>
      </c>
      <c r="M777" s="36" t="str">
        <f>IF(LEFT(NICAP[[#This Row],[Date]],1)=0,"Y","N")</f>
        <v>N</v>
      </c>
      <c r="N777" s="36"/>
      <c r="O777" s="36" t="str">
        <f>19&amp;LEFT(NICAP[[#This Row],[Date]],2)</f>
        <v>1950</v>
      </c>
      <c r="P777" s="36" t="str">
        <f>MID(NICAP[[#This Row],[Date]],3,2)</f>
        <v>11</v>
      </c>
      <c r="Q777" s="36" t="str">
        <f>RIGHT(NICAP[[#This Row],[Date]],2)</f>
        <v>10</v>
      </c>
      <c r="R777" s="26">
        <f>DATE(NICAP[[#This Row],[Year]],NICAP[[#This Row],[Month]],NICAP[[#This Row],[Day]])</f>
        <v>18577</v>
      </c>
      <c r="S777" s="35" t="str">
        <f t="shared" si="22"/>
        <v/>
      </c>
      <c r="T777" s="24" t="str">
        <f t="shared" si="23"/>
        <v>UK</v>
      </c>
    </row>
    <row r="778" spans="1:20" ht="12.75" customHeight="1" x14ac:dyDescent="0.2">
      <c r="A778" s="35">
        <v>769</v>
      </c>
      <c r="B778" s="82" t="s">
        <v>9982</v>
      </c>
      <c r="C778" s="39" t="s">
        <v>3748</v>
      </c>
      <c r="D778" s="39" t="s">
        <v>1683</v>
      </c>
      <c r="E778" s="39" t="str">
        <f>IF(AND(LEN(NICAP[[#This Row],[State or      Country]])=2,NICAP[[#This Row],[State or      Country]]&lt;&gt;"UK"),"US","Other")</f>
        <v>US</v>
      </c>
      <c r="F778" s="38">
        <v>9</v>
      </c>
      <c r="G778" s="47" t="s">
        <v>1666</v>
      </c>
      <c r="H778" s="46">
        <v>5</v>
      </c>
      <c r="I778" s="47" t="s">
        <v>4808</v>
      </c>
      <c r="J778" s="37"/>
      <c r="K778" s="37"/>
      <c r="L778" s="36" t="s">
        <v>9981</v>
      </c>
      <c r="M778" s="36" t="str">
        <f>IF(LEFT(NICAP[[#This Row],[Date]],1)=0,"Y","N")</f>
        <v>N</v>
      </c>
      <c r="N778" s="36"/>
      <c r="O778" s="36" t="str">
        <f>19&amp;LEFT(NICAP[[#This Row],[Date]],2)</f>
        <v>1950</v>
      </c>
      <c r="P778" s="36" t="str">
        <f>MID(NICAP[[#This Row],[Date]],3,2)</f>
        <v>11</v>
      </c>
      <c r="Q778" s="36" t="str">
        <f>RIGHT(NICAP[[#This Row],[Date]],2)</f>
        <v>15</v>
      </c>
      <c r="R778" s="26">
        <f>DATE(NICAP[[#This Row],[Year]],NICAP[[#This Row],[Month]],NICAP[[#This Row],[Day]])</f>
        <v>18582</v>
      </c>
      <c r="S778" s="35" t="str">
        <f t="shared" ref="S778:S841" si="24">IF(E778="US",D778,"")</f>
        <v>FL</v>
      </c>
      <c r="T778" s="24" t="str">
        <f t="shared" ref="T778:T841" si="25">IF(E778="US","US",D778)</f>
        <v>US</v>
      </c>
    </row>
    <row r="779" spans="1:20" ht="12.75" customHeight="1" x14ac:dyDescent="0.2">
      <c r="A779" s="35">
        <v>770</v>
      </c>
      <c r="B779" s="82" t="s">
        <v>9982</v>
      </c>
      <c r="C779" s="39" t="s">
        <v>3748</v>
      </c>
      <c r="D779" s="39" t="s">
        <v>1683</v>
      </c>
      <c r="E779" s="39" t="str">
        <f>IF(AND(LEN(NICAP[[#This Row],[State or      Country]])=2,NICAP[[#This Row],[State or      Country]]&lt;&gt;"UK"),"US","Other")</f>
        <v>US</v>
      </c>
      <c r="F779" s="38">
        <v>11</v>
      </c>
      <c r="G779" s="37"/>
      <c r="H779" s="37"/>
      <c r="I779" s="47" t="s">
        <v>4808</v>
      </c>
      <c r="J779" s="37"/>
      <c r="K779" s="37"/>
      <c r="L779" s="36" t="s">
        <v>9981</v>
      </c>
      <c r="M779" s="36" t="str">
        <f>IF(LEFT(NICAP[[#This Row],[Date]],1)=0,"Y","N")</f>
        <v>N</v>
      </c>
      <c r="N779" s="36"/>
      <c r="O779" s="36" t="str">
        <f>19&amp;LEFT(NICAP[[#This Row],[Date]],2)</f>
        <v>1950</v>
      </c>
      <c r="P779" s="36" t="str">
        <f>MID(NICAP[[#This Row],[Date]],3,2)</f>
        <v>11</v>
      </c>
      <c r="Q779" s="36" t="str">
        <f>RIGHT(NICAP[[#This Row],[Date]],2)</f>
        <v>15</v>
      </c>
      <c r="R779" s="26">
        <f>DATE(NICAP[[#This Row],[Year]],NICAP[[#This Row],[Month]],NICAP[[#This Row],[Day]])</f>
        <v>18582</v>
      </c>
      <c r="S779" s="35" t="str">
        <f t="shared" si="24"/>
        <v>FL</v>
      </c>
      <c r="T779" s="24" t="str">
        <f t="shared" si="25"/>
        <v>US</v>
      </c>
    </row>
    <row r="780" spans="1:20" ht="12.75" customHeight="1" x14ac:dyDescent="0.2">
      <c r="A780" s="35">
        <v>771</v>
      </c>
      <c r="B780" s="64">
        <v>501123</v>
      </c>
      <c r="C780" s="39" t="s">
        <v>7283</v>
      </c>
      <c r="D780" s="39" t="s">
        <v>2299</v>
      </c>
      <c r="E780" s="39" t="str">
        <f>IF(AND(LEN(NICAP[[#This Row],[State or      Country]])=2,NICAP[[#This Row],[State or      Country]]&lt;&gt;"UK"),"US","Other")</f>
        <v>US</v>
      </c>
      <c r="F780" s="38">
        <v>1</v>
      </c>
      <c r="G780" s="37"/>
      <c r="H780" s="37"/>
      <c r="I780" s="47" t="s">
        <v>4808</v>
      </c>
      <c r="J780" s="37"/>
      <c r="K780" s="37"/>
      <c r="L780" s="36" t="s">
        <v>9980</v>
      </c>
      <c r="M780" s="36" t="str">
        <f>IF(LEFT(NICAP[[#This Row],[Date]],1)=0,"Y","N")</f>
        <v>N</v>
      </c>
      <c r="N780" s="36"/>
      <c r="O780" s="36" t="str">
        <f>19&amp;LEFT(NICAP[[#This Row],[Date]],2)</f>
        <v>1950</v>
      </c>
      <c r="P780" s="36" t="str">
        <f>MID(NICAP[[#This Row],[Date]],3,2)</f>
        <v>11</v>
      </c>
      <c r="Q780" s="36" t="str">
        <f>RIGHT(NICAP[[#This Row],[Date]],2)</f>
        <v>23</v>
      </c>
      <c r="R780" s="26">
        <f>DATE(NICAP[[#This Row],[Year]],NICAP[[#This Row],[Month]],NICAP[[#This Row],[Day]])</f>
        <v>18590</v>
      </c>
      <c r="S780" s="35" t="str">
        <f t="shared" si="24"/>
        <v>AL</v>
      </c>
      <c r="T780" s="24" t="str">
        <f t="shared" si="25"/>
        <v>US</v>
      </c>
    </row>
    <row r="781" spans="1:20" ht="12.75" customHeight="1" x14ac:dyDescent="0.2">
      <c r="A781" s="35">
        <v>772</v>
      </c>
      <c r="B781" s="64">
        <v>501127</v>
      </c>
      <c r="C781" s="39" t="s">
        <v>9979</v>
      </c>
      <c r="D781" s="39" t="s">
        <v>1784</v>
      </c>
      <c r="E781" s="39" t="str">
        <f>IF(AND(LEN(NICAP[[#This Row],[State or      Country]])=2,NICAP[[#This Row],[State or      Country]]&lt;&gt;"UK"),"US","Other")</f>
        <v>US</v>
      </c>
      <c r="F781" s="38">
        <v>1</v>
      </c>
      <c r="G781" s="37"/>
      <c r="H781" s="37"/>
      <c r="I781" s="37"/>
      <c r="J781" s="37"/>
      <c r="K781" s="37"/>
      <c r="L781" s="36" t="s">
        <v>9978</v>
      </c>
      <c r="M781" s="36" t="str">
        <f>IF(LEFT(NICAP[[#This Row],[Date]],1)=0,"Y","N")</f>
        <v>N</v>
      </c>
      <c r="N781" s="36"/>
      <c r="O781" s="36" t="str">
        <f>19&amp;LEFT(NICAP[[#This Row],[Date]],2)</f>
        <v>1950</v>
      </c>
      <c r="P781" s="36" t="str">
        <f>MID(NICAP[[#This Row],[Date]],3,2)</f>
        <v>11</v>
      </c>
      <c r="Q781" s="36" t="str">
        <f>RIGHT(NICAP[[#This Row],[Date]],2)</f>
        <v>27</v>
      </c>
      <c r="R781" s="26">
        <f>DATE(NICAP[[#This Row],[Year]],NICAP[[#This Row],[Month]],NICAP[[#This Row],[Day]])</f>
        <v>18594</v>
      </c>
      <c r="S781" s="35" t="str">
        <f t="shared" si="24"/>
        <v>SD</v>
      </c>
      <c r="T781" s="24" t="str">
        <f t="shared" si="25"/>
        <v>US</v>
      </c>
    </row>
    <row r="782" spans="1:20" ht="12.75" customHeight="1" x14ac:dyDescent="0.2">
      <c r="A782" s="35">
        <v>773</v>
      </c>
      <c r="B782" s="64">
        <v>501127</v>
      </c>
      <c r="C782" s="39" t="s">
        <v>2220</v>
      </c>
      <c r="D782" s="39" t="s">
        <v>1739</v>
      </c>
      <c r="E782" s="39" t="str">
        <f>IF(AND(LEN(NICAP[[#This Row],[State or      Country]])=2,NICAP[[#This Row],[State or      Country]]&lt;&gt;"UK"),"US","Other")</f>
        <v>US</v>
      </c>
      <c r="F782" s="38">
        <v>11</v>
      </c>
      <c r="G782" s="37"/>
      <c r="H782" s="37"/>
      <c r="I782" s="37"/>
      <c r="J782" s="37"/>
      <c r="K782" s="37"/>
      <c r="L782" s="36" t="s">
        <v>9977</v>
      </c>
      <c r="M782" s="36" t="str">
        <f>IF(LEFT(NICAP[[#This Row],[Date]],1)=0,"Y","N")</f>
        <v>N</v>
      </c>
      <c r="N782" s="36"/>
      <c r="O782" s="36" t="str">
        <f>19&amp;LEFT(NICAP[[#This Row],[Date]],2)</f>
        <v>1950</v>
      </c>
      <c r="P782" s="36" t="str">
        <f>MID(NICAP[[#This Row],[Date]],3,2)</f>
        <v>11</v>
      </c>
      <c r="Q782" s="36" t="str">
        <f>RIGHT(NICAP[[#This Row],[Date]],2)</f>
        <v>27</v>
      </c>
      <c r="R782" s="26">
        <f>DATE(NICAP[[#This Row],[Year]],NICAP[[#This Row],[Month]],NICAP[[#This Row],[Day]])</f>
        <v>18594</v>
      </c>
      <c r="S782" s="35" t="str">
        <f t="shared" si="24"/>
        <v>WI</v>
      </c>
      <c r="T782" s="24" t="str">
        <f t="shared" si="25"/>
        <v>US</v>
      </c>
    </row>
    <row r="783" spans="1:20" ht="12.75" customHeight="1" x14ac:dyDescent="0.2">
      <c r="A783" s="35">
        <v>774</v>
      </c>
      <c r="B783" s="82" t="s">
        <v>9976</v>
      </c>
      <c r="C783" s="39" t="s">
        <v>9086</v>
      </c>
      <c r="D783" s="39" t="s">
        <v>1799</v>
      </c>
      <c r="E783" s="39" t="str">
        <f>IF(AND(LEN(NICAP[[#This Row],[State or      Country]])=2,NICAP[[#This Row],[State or      Country]]&lt;&gt;"UK"),"US","Other")</f>
        <v>US</v>
      </c>
      <c r="F783" s="38">
        <v>9</v>
      </c>
      <c r="G783" s="47" t="s">
        <v>1666</v>
      </c>
      <c r="H783" s="46">
        <v>3</v>
      </c>
      <c r="I783" s="47" t="s">
        <v>4808</v>
      </c>
      <c r="J783" s="54" t="s">
        <v>1744</v>
      </c>
      <c r="K783" s="41"/>
      <c r="L783" s="36" t="s">
        <v>9975</v>
      </c>
      <c r="M783" s="36" t="str">
        <f>IF(LEFT(NICAP[[#This Row],[Date]],1)=0,"Y","N")</f>
        <v>N</v>
      </c>
      <c r="N783" s="36"/>
      <c r="O783" s="36" t="str">
        <f>19&amp;LEFT(NICAP[[#This Row],[Date]],2)</f>
        <v>1950</v>
      </c>
      <c r="P783" s="36" t="str">
        <f>MID(NICAP[[#This Row],[Date]],3,2)</f>
        <v>11</v>
      </c>
      <c r="Q783" s="36" t="str">
        <f>RIGHT(NICAP[[#This Row],[Date]],2)</f>
        <v>30</v>
      </c>
      <c r="R783" s="26">
        <f>DATE(NICAP[[#This Row],[Year]],NICAP[[#This Row],[Month]],NICAP[[#This Row],[Day]])</f>
        <v>18597</v>
      </c>
      <c r="S783" s="35" t="str">
        <f t="shared" si="24"/>
        <v>TN</v>
      </c>
      <c r="T783" s="24" t="str">
        <f t="shared" si="25"/>
        <v>US</v>
      </c>
    </row>
    <row r="784" spans="1:20" ht="12.75" customHeight="1" x14ac:dyDescent="0.2">
      <c r="A784" s="35">
        <v>775</v>
      </c>
      <c r="B784" s="68">
        <v>501130</v>
      </c>
      <c r="C784" s="39" t="s">
        <v>9086</v>
      </c>
      <c r="D784" s="39" t="s">
        <v>1799</v>
      </c>
      <c r="E784" s="39" t="str">
        <f>IF(AND(LEN(NICAP[[#This Row],[State or      Country]])=2,NICAP[[#This Row],[State or      Country]]&lt;&gt;"UK"),"US","Other")</f>
        <v>US</v>
      </c>
      <c r="F784" s="38">
        <v>1</v>
      </c>
      <c r="G784" s="37"/>
      <c r="H784" s="37"/>
      <c r="I784" s="47" t="s">
        <v>4808</v>
      </c>
      <c r="J784" s="54" t="s">
        <v>1744</v>
      </c>
      <c r="K784" s="37"/>
      <c r="L784" s="36" t="s">
        <v>9974</v>
      </c>
      <c r="M784" s="36" t="str">
        <f>IF(LEFT(NICAP[[#This Row],[Date]],1)=0,"Y","N")</f>
        <v>N</v>
      </c>
      <c r="N784" s="36"/>
      <c r="O784" s="36" t="str">
        <f>19&amp;LEFT(NICAP[[#This Row],[Date]],2)</f>
        <v>1950</v>
      </c>
      <c r="P784" s="36" t="str">
        <f>MID(NICAP[[#This Row],[Date]],3,2)</f>
        <v>11</v>
      </c>
      <c r="Q784" s="36" t="str">
        <f>RIGHT(NICAP[[#This Row],[Date]],2)</f>
        <v>30</v>
      </c>
      <c r="R784" s="26">
        <f>DATE(NICAP[[#This Row],[Year]],NICAP[[#This Row],[Month]],NICAP[[#This Row],[Day]])</f>
        <v>18597</v>
      </c>
      <c r="S784" s="35" t="str">
        <f t="shared" si="24"/>
        <v>TN</v>
      </c>
      <c r="T784" s="24" t="str">
        <f t="shared" si="25"/>
        <v>US</v>
      </c>
    </row>
    <row r="785" spans="1:20" ht="12.75" customHeight="1" x14ac:dyDescent="0.2">
      <c r="A785" s="35">
        <v>776</v>
      </c>
      <c r="B785" s="64">
        <v>501200</v>
      </c>
      <c r="C785" s="39" t="s">
        <v>9973</v>
      </c>
      <c r="D785" s="39" t="s">
        <v>3750</v>
      </c>
      <c r="E785" s="39" t="str">
        <f>IF(AND(LEN(NICAP[[#This Row],[State or      Country]])=2,NICAP[[#This Row],[State or      Country]]&lt;&gt;"UK"),"US","Other")</f>
        <v>US</v>
      </c>
      <c r="F785" s="38">
        <v>1</v>
      </c>
      <c r="G785" s="37"/>
      <c r="H785" s="37"/>
      <c r="I785" s="37"/>
      <c r="J785" s="37"/>
      <c r="K785" s="37"/>
      <c r="L785" s="36" t="s">
        <v>9972</v>
      </c>
      <c r="M785" s="36" t="str">
        <f>IF(LEFT(NICAP[[#This Row],[Date]],1)=0,"Y","N")</f>
        <v>N</v>
      </c>
      <c r="N785" s="36"/>
      <c r="O785" s="36" t="str">
        <f>19&amp;LEFT(NICAP[[#This Row],[Date]],2)</f>
        <v>1950</v>
      </c>
      <c r="P785" s="36" t="str">
        <f>MID(NICAP[[#This Row],[Date]],3,2)</f>
        <v>12</v>
      </c>
      <c r="Q785" s="36" t="str">
        <f>RIGHT(NICAP[[#This Row],[Date]],2)</f>
        <v>00</v>
      </c>
      <c r="R785" s="26">
        <f>DATE(NICAP[[#This Row],[Year]],NICAP[[#This Row],[Month]],NICAP[[#This Row],[Day]])</f>
        <v>18597</v>
      </c>
      <c r="S785" s="35" t="str">
        <f t="shared" si="24"/>
        <v>WY</v>
      </c>
      <c r="T785" s="24" t="str">
        <f t="shared" si="25"/>
        <v>US</v>
      </c>
    </row>
    <row r="786" spans="1:20" ht="12.75" customHeight="1" x14ac:dyDescent="0.2">
      <c r="A786" s="35">
        <v>777</v>
      </c>
      <c r="B786" s="64">
        <v>501202</v>
      </c>
      <c r="C786" s="39" t="s">
        <v>9971</v>
      </c>
      <c r="D786" s="39" t="s">
        <v>1991</v>
      </c>
      <c r="E786" s="39" t="str">
        <f>IF(AND(LEN(NICAP[[#This Row],[State or      Country]])=2,NICAP[[#This Row],[State or      Country]]&lt;&gt;"UK"),"US","Other")</f>
        <v>Other</v>
      </c>
      <c r="F786" s="38">
        <v>1</v>
      </c>
      <c r="G786" s="37"/>
      <c r="H786" s="37"/>
      <c r="I786" s="65">
        <v>845</v>
      </c>
      <c r="J786" s="37"/>
      <c r="K786" s="37"/>
      <c r="L786" s="36" t="s">
        <v>9970</v>
      </c>
      <c r="M786" s="36" t="str">
        <f>IF(LEFT(NICAP[[#This Row],[Date]],1)=0,"Y","N")</f>
        <v>N</v>
      </c>
      <c r="N786" s="36"/>
      <c r="O786" s="36" t="str">
        <f>19&amp;LEFT(NICAP[[#This Row],[Date]],2)</f>
        <v>1950</v>
      </c>
      <c r="P786" s="36" t="str">
        <f>MID(NICAP[[#This Row],[Date]],3,2)</f>
        <v>12</v>
      </c>
      <c r="Q786" s="36" t="str">
        <f>RIGHT(NICAP[[#This Row],[Date]],2)</f>
        <v>02</v>
      </c>
      <c r="R786" s="26">
        <f>DATE(NICAP[[#This Row],[Year]],NICAP[[#This Row],[Month]],NICAP[[#This Row],[Day]])</f>
        <v>18599</v>
      </c>
      <c r="S786" s="35" t="str">
        <f t="shared" si="24"/>
        <v/>
      </c>
      <c r="T786" s="24" t="str">
        <f t="shared" si="25"/>
        <v>Africa</v>
      </c>
    </row>
    <row r="787" spans="1:20" ht="12.75" customHeight="1" x14ac:dyDescent="0.2">
      <c r="A787" s="35">
        <v>778</v>
      </c>
      <c r="B787" s="68">
        <v>501205</v>
      </c>
      <c r="C787" s="39" t="s">
        <v>8821</v>
      </c>
      <c r="D787" s="39" t="s">
        <v>1799</v>
      </c>
      <c r="E787" s="39" t="str">
        <f>IF(AND(LEN(NICAP[[#This Row],[State or      Country]])=2,NICAP[[#This Row],[State or      Country]]&lt;&gt;"UK"),"US","Other")</f>
        <v>US</v>
      </c>
      <c r="F787" s="38">
        <v>1</v>
      </c>
      <c r="G787" s="37"/>
      <c r="H787" s="37"/>
      <c r="I787" s="37"/>
      <c r="J787" s="54" t="s">
        <v>1744</v>
      </c>
      <c r="K787" s="37"/>
      <c r="L787" s="36" t="s">
        <v>9969</v>
      </c>
      <c r="M787" s="36" t="str">
        <f>IF(LEFT(NICAP[[#This Row],[Date]],1)=0,"Y","N")</f>
        <v>N</v>
      </c>
      <c r="N787" s="36"/>
      <c r="O787" s="36" t="str">
        <f>19&amp;LEFT(NICAP[[#This Row],[Date]],2)</f>
        <v>1950</v>
      </c>
      <c r="P787" s="36" t="str">
        <f>MID(NICAP[[#This Row],[Date]],3,2)</f>
        <v>12</v>
      </c>
      <c r="Q787" s="36" t="str">
        <f>RIGHT(NICAP[[#This Row],[Date]],2)</f>
        <v>05</v>
      </c>
      <c r="R787" s="26">
        <f>DATE(NICAP[[#This Row],[Year]],NICAP[[#This Row],[Month]],NICAP[[#This Row],[Day]])</f>
        <v>18602</v>
      </c>
      <c r="S787" s="35" t="str">
        <f t="shared" si="24"/>
        <v>TN</v>
      </c>
      <c r="T787" s="24" t="str">
        <f t="shared" si="25"/>
        <v>US</v>
      </c>
    </row>
    <row r="788" spans="1:20" ht="12.75" customHeight="1" x14ac:dyDescent="0.2">
      <c r="A788" s="35">
        <v>779</v>
      </c>
      <c r="B788" s="68">
        <v>501205</v>
      </c>
      <c r="C788" s="39" t="s">
        <v>8821</v>
      </c>
      <c r="D788" s="39" t="s">
        <v>1799</v>
      </c>
      <c r="E788" s="39" t="str">
        <f>IF(AND(LEN(NICAP[[#This Row],[State or      Country]])=2,NICAP[[#This Row],[State or      Country]]&lt;&gt;"UK"),"US","Other")</f>
        <v>US</v>
      </c>
      <c r="F788" s="38">
        <v>1</v>
      </c>
      <c r="G788" s="37"/>
      <c r="H788" s="37"/>
      <c r="I788" s="37"/>
      <c r="J788" s="54" t="s">
        <v>1744</v>
      </c>
      <c r="K788" s="37"/>
      <c r="L788" s="36" t="s">
        <v>9968</v>
      </c>
      <c r="M788" s="36" t="str">
        <f>IF(LEFT(NICAP[[#This Row],[Date]],1)=0,"Y","N")</f>
        <v>N</v>
      </c>
      <c r="N788" s="36"/>
      <c r="O788" s="36" t="str">
        <f>19&amp;LEFT(NICAP[[#This Row],[Date]],2)</f>
        <v>1950</v>
      </c>
      <c r="P788" s="36" t="str">
        <f>MID(NICAP[[#This Row],[Date]],3,2)</f>
        <v>12</v>
      </c>
      <c r="Q788" s="36" t="str">
        <f>RIGHT(NICAP[[#This Row],[Date]],2)</f>
        <v>05</v>
      </c>
      <c r="R788" s="26">
        <f>DATE(NICAP[[#This Row],[Year]],NICAP[[#This Row],[Month]],NICAP[[#This Row],[Day]])</f>
        <v>18602</v>
      </c>
      <c r="S788" s="35" t="str">
        <f t="shared" si="24"/>
        <v>TN</v>
      </c>
      <c r="T788" s="24" t="str">
        <f t="shared" si="25"/>
        <v>US</v>
      </c>
    </row>
    <row r="789" spans="1:20" ht="12.75" customHeight="1" x14ac:dyDescent="0.2">
      <c r="A789" s="35">
        <v>780</v>
      </c>
      <c r="B789" s="68">
        <v>501206</v>
      </c>
      <c r="C789" s="39" t="s">
        <v>9967</v>
      </c>
      <c r="D789" s="39" t="s">
        <v>1847</v>
      </c>
      <c r="E789" s="39" t="str">
        <f>IF(AND(LEN(NICAP[[#This Row],[State or      Country]])=2,NICAP[[#This Row],[State or      Country]]&lt;&gt;"UK"),"US","Other")</f>
        <v>Other</v>
      </c>
      <c r="F789" s="38">
        <v>9</v>
      </c>
      <c r="G789" s="47" t="s">
        <v>1666</v>
      </c>
      <c r="H789" s="46">
        <v>5</v>
      </c>
      <c r="I789" s="37"/>
      <c r="J789" s="54" t="s">
        <v>1744</v>
      </c>
      <c r="K789" s="37"/>
      <c r="L789" s="36" t="s">
        <v>9966</v>
      </c>
      <c r="M789" s="36" t="str">
        <f>IF(LEFT(NICAP[[#This Row],[Date]],1)=0,"Y","N")</f>
        <v>N</v>
      </c>
      <c r="N789" s="36"/>
      <c r="O789" s="36" t="str">
        <f>19&amp;LEFT(NICAP[[#This Row],[Date]],2)</f>
        <v>1950</v>
      </c>
      <c r="P789" s="36" t="str">
        <f>MID(NICAP[[#This Row],[Date]],3,2)</f>
        <v>12</v>
      </c>
      <c r="Q789" s="36" t="str">
        <f>RIGHT(NICAP[[#This Row],[Date]],2)</f>
        <v>06</v>
      </c>
      <c r="R789" s="26">
        <f>DATE(NICAP[[#This Row],[Year]],NICAP[[#This Row],[Month]],NICAP[[#This Row],[Day]])</f>
        <v>18603</v>
      </c>
      <c r="S789" s="35" t="str">
        <f t="shared" si="24"/>
        <v/>
      </c>
      <c r="T789" s="24" t="str">
        <f t="shared" si="25"/>
        <v>Various</v>
      </c>
    </row>
    <row r="790" spans="1:20" ht="27" customHeight="1" x14ac:dyDescent="0.2">
      <c r="A790" s="35">
        <v>781</v>
      </c>
      <c r="B790" s="84">
        <v>501206</v>
      </c>
      <c r="C790" s="44" t="s">
        <v>9965</v>
      </c>
      <c r="D790" s="44" t="s">
        <v>1683</v>
      </c>
      <c r="E790" s="44" t="str">
        <f>IF(AND(LEN(NICAP[[#This Row],[State or      Country]])=2,NICAP[[#This Row],[State or      Country]]&lt;&gt;"UK"),"US","Other")</f>
        <v>US</v>
      </c>
      <c r="F790" s="43">
        <v>1</v>
      </c>
      <c r="G790" s="41"/>
      <c r="H790" s="41"/>
      <c r="I790" s="77">
        <v>848</v>
      </c>
      <c r="J790" s="41"/>
      <c r="K790" s="41"/>
      <c r="L790" s="42" t="s">
        <v>9964</v>
      </c>
      <c r="M790" s="42" t="str">
        <f>IF(LEFT(NICAP[[#This Row],[Date]],1)=0,"Y","N")</f>
        <v>N</v>
      </c>
      <c r="N790" s="42"/>
      <c r="O790" s="42" t="str">
        <f>19&amp;LEFT(NICAP[[#This Row],[Date]],2)</f>
        <v>1950</v>
      </c>
      <c r="P790" s="42" t="str">
        <f>MID(NICAP[[#This Row],[Date]],3,2)</f>
        <v>12</v>
      </c>
      <c r="Q790" s="42" t="str">
        <f>RIGHT(NICAP[[#This Row],[Date]],2)</f>
        <v>06</v>
      </c>
      <c r="R790" s="26">
        <f>DATE(NICAP[[#This Row],[Year]],NICAP[[#This Row],[Month]],NICAP[[#This Row],[Day]])</f>
        <v>18603</v>
      </c>
      <c r="S790" s="35" t="str">
        <f t="shared" si="24"/>
        <v>FL</v>
      </c>
      <c r="T790" s="24" t="str">
        <f t="shared" si="25"/>
        <v>US</v>
      </c>
    </row>
    <row r="791" spans="1:20" ht="14.25" customHeight="1" x14ac:dyDescent="0.2">
      <c r="A791" s="35">
        <v>782</v>
      </c>
      <c r="B791" s="56">
        <v>501206</v>
      </c>
      <c r="C791" s="39" t="s">
        <v>7473</v>
      </c>
      <c r="D791" s="39" t="s">
        <v>1697</v>
      </c>
      <c r="E791" s="39" t="str">
        <f>IF(AND(LEN(NICAP[[#This Row],[State or      Country]])=2,NICAP[[#This Row],[State or      Country]]&lt;&gt;"UK"),"US","Other")</f>
        <v>US</v>
      </c>
      <c r="F791" s="38">
        <v>1</v>
      </c>
      <c r="G791" s="39" t="s">
        <v>6678</v>
      </c>
      <c r="H791" s="46">
        <v>5</v>
      </c>
      <c r="I791" s="37"/>
      <c r="J791" s="37"/>
      <c r="K791" s="37"/>
      <c r="L791" s="36" t="s">
        <v>9963</v>
      </c>
      <c r="M791" s="36" t="str">
        <f>IF(LEFT(NICAP[[#This Row],[Date]],1)=0,"Y","N")</f>
        <v>N</v>
      </c>
      <c r="N791" s="36"/>
      <c r="O791" s="36" t="str">
        <f>19&amp;LEFT(NICAP[[#This Row],[Date]],2)</f>
        <v>1950</v>
      </c>
      <c r="P791" s="36" t="str">
        <f>MID(NICAP[[#This Row],[Date]],3,2)</f>
        <v>12</v>
      </c>
      <c r="Q791" s="36" t="str">
        <f>RIGHT(NICAP[[#This Row],[Date]],2)</f>
        <v>06</v>
      </c>
      <c r="R791" s="26">
        <f>DATE(NICAP[[#This Row],[Year]],NICAP[[#This Row],[Month]],NICAP[[#This Row],[Day]])</f>
        <v>18603</v>
      </c>
      <c r="S791" s="35" t="str">
        <f t="shared" si="24"/>
        <v>MA</v>
      </c>
      <c r="T791" s="24" t="str">
        <f t="shared" si="25"/>
        <v>US</v>
      </c>
    </row>
    <row r="792" spans="1:20" ht="12.75" customHeight="1" x14ac:dyDescent="0.2">
      <c r="A792" s="35">
        <v>783</v>
      </c>
      <c r="B792" s="55">
        <v>501211</v>
      </c>
      <c r="C792" s="39" t="s">
        <v>9962</v>
      </c>
      <c r="D792" s="39" t="s">
        <v>2020</v>
      </c>
      <c r="E792" s="39" t="str">
        <f>IF(AND(LEN(NICAP[[#This Row],[State or      Country]])=2,NICAP[[#This Row],[State or      Country]]&lt;&gt;"UK"),"US","Other")</f>
        <v>US</v>
      </c>
      <c r="F792" s="38">
        <v>1</v>
      </c>
      <c r="G792" s="37"/>
      <c r="H792" s="37"/>
      <c r="I792" s="65">
        <v>849</v>
      </c>
      <c r="J792" s="37"/>
      <c r="K792" s="37"/>
      <c r="L792" s="36" t="s">
        <v>9961</v>
      </c>
      <c r="M792" s="36" t="str">
        <f>IF(LEFT(NICAP[[#This Row],[Date]],1)=0,"Y","N")</f>
        <v>N</v>
      </c>
      <c r="N792" s="36"/>
      <c r="O792" s="36" t="str">
        <f>19&amp;LEFT(NICAP[[#This Row],[Date]],2)</f>
        <v>1950</v>
      </c>
      <c r="P792" s="36" t="str">
        <f>MID(NICAP[[#This Row],[Date]],3,2)</f>
        <v>12</v>
      </c>
      <c r="Q792" s="36" t="str">
        <f>RIGHT(NICAP[[#This Row],[Date]],2)</f>
        <v>11</v>
      </c>
      <c r="R792" s="26">
        <f>DATE(NICAP[[#This Row],[Year]],NICAP[[#This Row],[Month]],NICAP[[#This Row],[Day]])</f>
        <v>18608</v>
      </c>
      <c r="S792" s="35" t="str">
        <f t="shared" si="24"/>
        <v>AK</v>
      </c>
      <c r="T792" s="24" t="str">
        <f t="shared" si="25"/>
        <v>US</v>
      </c>
    </row>
    <row r="793" spans="1:20" ht="12.75" customHeight="1" x14ac:dyDescent="0.2">
      <c r="A793" s="35">
        <v>784</v>
      </c>
      <c r="B793" s="53">
        <v>501214</v>
      </c>
      <c r="C793" s="39" t="s">
        <v>9086</v>
      </c>
      <c r="D793" s="39" t="s">
        <v>1799</v>
      </c>
      <c r="E793" s="39" t="str">
        <f>IF(AND(LEN(NICAP[[#This Row],[State or      Country]])=2,NICAP[[#This Row],[State or      Country]]&lt;&gt;"UK"),"US","Other")</f>
        <v>US</v>
      </c>
      <c r="F793" s="38">
        <v>9</v>
      </c>
      <c r="G793" s="71" t="s">
        <v>1666</v>
      </c>
      <c r="H793" s="46">
        <v>5</v>
      </c>
      <c r="I793" s="37"/>
      <c r="J793" s="54" t="s">
        <v>1744</v>
      </c>
      <c r="K793" s="37"/>
      <c r="L793" s="36" t="s">
        <v>9960</v>
      </c>
      <c r="M793" s="36" t="str">
        <f>IF(LEFT(NICAP[[#This Row],[Date]],1)=0,"Y","N")</f>
        <v>N</v>
      </c>
      <c r="N793" s="36"/>
      <c r="O793" s="36" t="str">
        <f>19&amp;LEFT(NICAP[[#This Row],[Date]],2)</f>
        <v>1950</v>
      </c>
      <c r="P793" s="36" t="str">
        <f>MID(NICAP[[#This Row],[Date]],3,2)</f>
        <v>12</v>
      </c>
      <c r="Q793" s="36" t="str">
        <f>RIGHT(NICAP[[#This Row],[Date]],2)</f>
        <v>14</v>
      </c>
      <c r="R793" s="26">
        <f>DATE(NICAP[[#This Row],[Year]],NICAP[[#This Row],[Month]],NICAP[[#This Row],[Day]])</f>
        <v>18611</v>
      </c>
      <c r="S793" s="35" t="str">
        <f t="shared" si="24"/>
        <v>TN</v>
      </c>
      <c r="T793" s="24" t="str">
        <f t="shared" si="25"/>
        <v>US</v>
      </c>
    </row>
    <row r="794" spans="1:20" ht="12.75" customHeight="1" x14ac:dyDescent="0.2">
      <c r="A794" s="35">
        <v>785</v>
      </c>
      <c r="B794" s="53">
        <v>501218</v>
      </c>
      <c r="C794" s="39" t="s">
        <v>8821</v>
      </c>
      <c r="D794" s="39" t="s">
        <v>1799</v>
      </c>
      <c r="E794" s="39" t="str">
        <f>IF(AND(LEN(NICAP[[#This Row],[State or      Country]])=2,NICAP[[#This Row],[State or      Country]]&lt;&gt;"UK"),"US","Other")</f>
        <v>US</v>
      </c>
      <c r="F794" s="38">
        <v>10</v>
      </c>
      <c r="G794" s="39" t="s">
        <v>5576</v>
      </c>
      <c r="H794" s="46">
        <v>5</v>
      </c>
      <c r="I794" s="47" t="s">
        <v>4808</v>
      </c>
      <c r="J794" s="54" t="s">
        <v>1744</v>
      </c>
      <c r="K794" s="37"/>
      <c r="L794" s="36" t="s">
        <v>9959</v>
      </c>
      <c r="M794" s="36" t="str">
        <f>IF(LEFT(NICAP[[#This Row],[Date]],1)=0,"Y","N")</f>
        <v>N</v>
      </c>
      <c r="N794" s="36"/>
      <c r="O794" s="36" t="str">
        <f>19&amp;LEFT(NICAP[[#This Row],[Date]],2)</f>
        <v>1950</v>
      </c>
      <c r="P794" s="36" t="str">
        <f>MID(NICAP[[#This Row],[Date]],3,2)</f>
        <v>12</v>
      </c>
      <c r="Q794" s="36" t="str">
        <f>RIGHT(NICAP[[#This Row],[Date]],2)</f>
        <v>18</v>
      </c>
      <c r="R794" s="26">
        <f>DATE(NICAP[[#This Row],[Year]],NICAP[[#This Row],[Month]],NICAP[[#This Row],[Day]])</f>
        <v>18615</v>
      </c>
      <c r="S794" s="35" t="str">
        <f t="shared" si="24"/>
        <v>TN</v>
      </c>
      <c r="T794" s="24" t="str">
        <f t="shared" si="25"/>
        <v>US</v>
      </c>
    </row>
    <row r="795" spans="1:20" ht="12.75" customHeight="1" x14ac:dyDescent="0.2">
      <c r="A795" s="35">
        <v>786</v>
      </c>
      <c r="B795" s="53">
        <v>501220</v>
      </c>
      <c r="C795" s="39" t="s">
        <v>8821</v>
      </c>
      <c r="D795" s="39" t="s">
        <v>1799</v>
      </c>
      <c r="E795" s="39" t="str">
        <f>IF(AND(LEN(NICAP[[#This Row],[State or      Country]])=2,NICAP[[#This Row],[State or      Country]]&lt;&gt;"UK"),"US","Other")</f>
        <v>US</v>
      </c>
      <c r="F795" s="38">
        <v>9</v>
      </c>
      <c r="G795" s="71" t="s">
        <v>1666</v>
      </c>
      <c r="H795" s="46">
        <v>5</v>
      </c>
      <c r="I795" s="47" t="s">
        <v>4808</v>
      </c>
      <c r="J795" s="54" t="s">
        <v>1744</v>
      </c>
      <c r="K795" s="37"/>
      <c r="L795" s="36" t="s">
        <v>9958</v>
      </c>
      <c r="M795" s="36" t="str">
        <f>IF(LEFT(NICAP[[#This Row],[Date]],1)=0,"Y","N")</f>
        <v>N</v>
      </c>
      <c r="N795" s="36"/>
      <c r="O795" s="36" t="str">
        <f>19&amp;LEFT(NICAP[[#This Row],[Date]],2)</f>
        <v>1950</v>
      </c>
      <c r="P795" s="36" t="str">
        <f>MID(NICAP[[#This Row],[Date]],3,2)</f>
        <v>12</v>
      </c>
      <c r="Q795" s="36" t="str">
        <f>RIGHT(NICAP[[#This Row],[Date]],2)</f>
        <v>20</v>
      </c>
      <c r="R795" s="26">
        <f>DATE(NICAP[[#This Row],[Year]],NICAP[[#This Row],[Month]],NICAP[[#This Row],[Day]])</f>
        <v>18617</v>
      </c>
      <c r="S795" s="35" t="str">
        <f t="shared" si="24"/>
        <v>TN</v>
      </c>
      <c r="T795" s="24" t="str">
        <f t="shared" si="25"/>
        <v>US</v>
      </c>
    </row>
    <row r="796" spans="1:20" ht="27" customHeight="1" x14ac:dyDescent="0.2">
      <c r="A796" s="35">
        <v>787</v>
      </c>
      <c r="B796" s="58">
        <v>501220</v>
      </c>
      <c r="C796" s="44" t="s">
        <v>8821</v>
      </c>
      <c r="D796" s="44" t="s">
        <v>1799</v>
      </c>
      <c r="E796" s="44" t="str">
        <f>IF(AND(LEN(NICAP[[#This Row],[State or      Country]])=2,NICAP[[#This Row],[State or      Country]]&lt;&gt;"UK"),"US","Other")</f>
        <v>US</v>
      </c>
      <c r="F796" s="43">
        <v>11</v>
      </c>
      <c r="G796" s="41"/>
      <c r="H796" s="41"/>
      <c r="I796" s="62" t="s">
        <v>4808</v>
      </c>
      <c r="J796" s="76" t="s">
        <v>1744</v>
      </c>
      <c r="K796" s="41"/>
      <c r="L796" s="59" t="s">
        <v>9957</v>
      </c>
      <c r="M796" s="59" t="str">
        <f>IF(LEFT(NICAP[[#This Row],[Date]],1)=0,"Y","N")</f>
        <v>N</v>
      </c>
      <c r="N796" s="59"/>
      <c r="O796" s="59" t="str">
        <f>19&amp;LEFT(NICAP[[#This Row],[Date]],2)</f>
        <v>1950</v>
      </c>
      <c r="P796" s="59" t="str">
        <f>MID(NICAP[[#This Row],[Date]],3,2)</f>
        <v>12</v>
      </c>
      <c r="Q796" s="59" t="str">
        <f>RIGHT(NICAP[[#This Row],[Date]],2)</f>
        <v>20</v>
      </c>
      <c r="R796" s="26">
        <f>DATE(NICAP[[#This Row],[Year]],NICAP[[#This Row],[Month]],NICAP[[#This Row],[Day]])</f>
        <v>18617</v>
      </c>
      <c r="S796" s="35" t="str">
        <f t="shared" si="24"/>
        <v>TN</v>
      </c>
      <c r="T796" s="24" t="str">
        <f t="shared" si="25"/>
        <v>US</v>
      </c>
    </row>
    <row r="797" spans="1:20" ht="12.75" customHeight="1" x14ac:dyDescent="0.2">
      <c r="A797" s="35">
        <v>788</v>
      </c>
      <c r="B797" s="55">
        <v>501227</v>
      </c>
      <c r="C797" s="39" t="s">
        <v>9956</v>
      </c>
      <c r="D797" s="39" t="s">
        <v>1670</v>
      </c>
      <c r="E797" s="39" t="str">
        <f>IF(AND(LEN(NICAP[[#This Row],[State or      Country]])=2,NICAP[[#This Row],[State or      Country]]&lt;&gt;"UK"),"US","Other")</f>
        <v>US</v>
      </c>
      <c r="F797" s="38">
        <v>11</v>
      </c>
      <c r="G797" s="37"/>
      <c r="H797" s="37"/>
      <c r="I797" s="37"/>
      <c r="J797" s="37"/>
      <c r="K797" s="37"/>
      <c r="L797" s="36" t="s">
        <v>9955</v>
      </c>
      <c r="M797" s="36" t="str">
        <f>IF(LEFT(NICAP[[#This Row],[Date]],1)=0,"Y","N")</f>
        <v>N</v>
      </c>
      <c r="N797" s="36"/>
      <c r="O797" s="36" t="str">
        <f>19&amp;LEFT(NICAP[[#This Row],[Date]],2)</f>
        <v>1950</v>
      </c>
      <c r="P797" s="36" t="str">
        <f>MID(NICAP[[#This Row],[Date]],3,2)</f>
        <v>12</v>
      </c>
      <c r="Q797" s="36" t="str">
        <f>RIGHT(NICAP[[#This Row],[Date]],2)</f>
        <v>27</v>
      </c>
      <c r="R797" s="26">
        <f>DATE(NICAP[[#This Row],[Year]],NICAP[[#This Row],[Month]],NICAP[[#This Row],[Day]])</f>
        <v>18624</v>
      </c>
      <c r="S797" s="35" t="str">
        <f t="shared" si="24"/>
        <v>IL</v>
      </c>
      <c r="T797" s="24" t="str">
        <f t="shared" si="25"/>
        <v>US</v>
      </c>
    </row>
    <row r="798" spans="1:20" ht="12.75" customHeight="1" x14ac:dyDescent="0.2">
      <c r="A798" s="35">
        <v>789</v>
      </c>
      <c r="B798" s="55">
        <v>501227</v>
      </c>
      <c r="C798" s="39" t="s">
        <v>9954</v>
      </c>
      <c r="D798" s="39" t="s">
        <v>1726</v>
      </c>
      <c r="E798" s="39" t="str">
        <f>IF(AND(LEN(NICAP[[#This Row],[State or      Country]])=2,NICAP[[#This Row],[State or      Country]]&lt;&gt;"UK"),"US","Other")</f>
        <v>US</v>
      </c>
      <c r="F798" s="38">
        <v>1</v>
      </c>
      <c r="G798" s="37"/>
      <c r="H798" s="37"/>
      <c r="I798" s="47" t="s">
        <v>4808</v>
      </c>
      <c r="J798" s="37"/>
      <c r="K798" s="37"/>
      <c r="L798" s="36" t="s">
        <v>9953</v>
      </c>
      <c r="M798" s="36" t="str">
        <f>IF(LEFT(NICAP[[#This Row],[Date]],1)=0,"Y","N")</f>
        <v>N</v>
      </c>
      <c r="N798" s="36"/>
      <c r="O798" s="36" t="str">
        <f>19&amp;LEFT(NICAP[[#This Row],[Date]],2)</f>
        <v>1950</v>
      </c>
      <c r="P798" s="36" t="str">
        <f>MID(NICAP[[#This Row],[Date]],3,2)</f>
        <v>12</v>
      </c>
      <c r="Q798" s="36" t="str">
        <f>RIGHT(NICAP[[#This Row],[Date]],2)</f>
        <v>27</v>
      </c>
      <c r="R798" s="26">
        <f>DATE(NICAP[[#This Row],[Year]],NICAP[[#This Row],[Month]],NICAP[[#This Row],[Day]])</f>
        <v>18624</v>
      </c>
      <c r="S798" s="35" t="str">
        <f t="shared" si="24"/>
        <v>NJ</v>
      </c>
      <c r="T798" s="24" t="str">
        <f t="shared" si="25"/>
        <v>US</v>
      </c>
    </row>
    <row r="799" spans="1:20" ht="12.75" customHeight="1" x14ac:dyDescent="0.2">
      <c r="A799" s="35">
        <v>790</v>
      </c>
      <c r="B799" s="53">
        <v>510000</v>
      </c>
      <c r="C799" s="39" t="s">
        <v>9952</v>
      </c>
      <c r="D799" s="39" t="s">
        <v>7519</v>
      </c>
      <c r="E799" s="39" t="str">
        <f>IF(AND(LEN(NICAP[[#This Row],[State or      Country]])=2,NICAP[[#This Row],[State or      Country]]&lt;&gt;"UK"),"US","Other")</f>
        <v>Other</v>
      </c>
      <c r="F799" s="38">
        <v>3</v>
      </c>
      <c r="G799" s="37"/>
      <c r="H799" s="37"/>
      <c r="I799" s="37"/>
      <c r="J799" s="37"/>
      <c r="K799" s="37"/>
      <c r="L799" s="36" t="s">
        <v>9951</v>
      </c>
      <c r="M799" s="36" t="str">
        <f>IF(LEFT(NICAP[[#This Row],[Date]],1)=0,"Y","N")</f>
        <v>N</v>
      </c>
      <c r="N799" s="36"/>
      <c r="O799" s="36" t="str">
        <f>19&amp;LEFT(NICAP[[#This Row],[Date]],2)</f>
        <v>1951</v>
      </c>
      <c r="P799" s="36" t="str">
        <f>MID(NICAP[[#This Row],[Date]],3,2)</f>
        <v>00</v>
      </c>
      <c r="Q799" s="36" t="str">
        <f>RIGHT(NICAP[[#This Row],[Date]],2)</f>
        <v>00</v>
      </c>
      <c r="R799" s="26">
        <f>DATE(NICAP[[#This Row],[Year]],NICAP[[#This Row],[Month]],NICAP[[#This Row],[Day]])</f>
        <v>18597</v>
      </c>
      <c r="S799" s="35" t="str">
        <f t="shared" si="24"/>
        <v/>
      </c>
      <c r="T799" s="24" t="str">
        <f t="shared" si="25"/>
        <v>Korea</v>
      </c>
    </row>
    <row r="800" spans="1:20" ht="12.75" customHeight="1" x14ac:dyDescent="0.2">
      <c r="A800" s="35">
        <v>791</v>
      </c>
      <c r="B800" s="53">
        <v>510000</v>
      </c>
      <c r="C800" s="39" t="s">
        <v>9950</v>
      </c>
      <c r="D800" s="39" t="s">
        <v>7519</v>
      </c>
      <c r="E800" s="39" t="str">
        <f>IF(AND(LEN(NICAP[[#This Row],[State or      Country]])=2,NICAP[[#This Row],[State or      Country]]&lt;&gt;"UK"),"US","Other")</f>
        <v>Other</v>
      </c>
      <c r="F800" s="38">
        <v>9</v>
      </c>
      <c r="G800" s="71" t="s">
        <v>1666</v>
      </c>
      <c r="H800" s="46">
        <v>5</v>
      </c>
      <c r="I800" s="37"/>
      <c r="J800" s="37"/>
      <c r="K800" s="37"/>
      <c r="L800" s="36" t="s">
        <v>9949</v>
      </c>
      <c r="M800" s="36" t="str">
        <f>IF(LEFT(NICAP[[#This Row],[Date]],1)=0,"Y","N")</f>
        <v>N</v>
      </c>
      <c r="N800" s="36"/>
      <c r="O800" s="36" t="str">
        <f>19&amp;LEFT(NICAP[[#This Row],[Date]],2)</f>
        <v>1951</v>
      </c>
      <c r="P800" s="36" t="str">
        <f>MID(NICAP[[#This Row],[Date]],3,2)</f>
        <v>00</v>
      </c>
      <c r="Q800" s="36" t="str">
        <f>RIGHT(NICAP[[#This Row],[Date]],2)</f>
        <v>00</v>
      </c>
      <c r="R800" s="26">
        <f>DATE(NICAP[[#This Row],[Year]],NICAP[[#This Row],[Month]],NICAP[[#This Row],[Day]])</f>
        <v>18597</v>
      </c>
      <c r="S800" s="35" t="str">
        <f t="shared" si="24"/>
        <v/>
      </c>
      <c r="T800" s="24" t="str">
        <f t="shared" si="25"/>
        <v>Korea</v>
      </c>
    </row>
    <row r="801" spans="1:20" ht="12.75" customHeight="1" x14ac:dyDescent="0.2">
      <c r="A801" s="35">
        <v>792</v>
      </c>
      <c r="B801" s="55">
        <v>510108</v>
      </c>
      <c r="C801" s="39" t="s">
        <v>9948</v>
      </c>
      <c r="D801" s="39" t="s">
        <v>1667</v>
      </c>
      <c r="E801" s="39" t="str">
        <f>IF(AND(LEN(NICAP[[#This Row],[State or      Country]])=2,NICAP[[#This Row],[State or      Country]]&lt;&gt;"UK"),"US","Other")</f>
        <v>US</v>
      </c>
      <c r="F801" s="38">
        <v>1</v>
      </c>
      <c r="G801" s="37"/>
      <c r="H801" s="37"/>
      <c r="I801" s="65">
        <v>864</v>
      </c>
      <c r="J801" s="37"/>
      <c r="K801" s="37"/>
      <c r="L801" s="36" t="s">
        <v>9947</v>
      </c>
      <c r="M801" s="36" t="str">
        <f>IF(LEFT(NICAP[[#This Row],[Date]],1)=0,"Y","N")</f>
        <v>N</v>
      </c>
      <c r="N801" s="36"/>
      <c r="O801" s="36" t="str">
        <f>19&amp;LEFT(NICAP[[#This Row],[Date]],2)</f>
        <v>1951</v>
      </c>
      <c r="P801" s="36" t="str">
        <f>MID(NICAP[[#This Row],[Date]],3,2)</f>
        <v>01</v>
      </c>
      <c r="Q801" s="36" t="str">
        <f>RIGHT(NICAP[[#This Row],[Date]],2)</f>
        <v>08</v>
      </c>
      <c r="R801" s="26">
        <f>DATE(NICAP[[#This Row],[Year]],NICAP[[#This Row],[Month]],NICAP[[#This Row],[Day]])</f>
        <v>18636</v>
      </c>
      <c r="S801" s="35" t="str">
        <f t="shared" si="24"/>
        <v>TX</v>
      </c>
      <c r="T801" s="24" t="str">
        <f t="shared" si="25"/>
        <v>US</v>
      </c>
    </row>
    <row r="802" spans="1:20" ht="12.75" customHeight="1" x14ac:dyDescent="0.2">
      <c r="A802" s="35">
        <v>793</v>
      </c>
      <c r="B802" s="55">
        <v>510112</v>
      </c>
      <c r="C802" s="39" t="s">
        <v>9946</v>
      </c>
      <c r="D802" s="39" t="s">
        <v>1689</v>
      </c>
      <c r="E802" s="39" t="str">
        <f>IF(AND(LEN(NICAP[[#This Row],[State or      Country]])=2,NICAP[[#This Row],[State or      Country]]&lt;&gt;"UK"),"US","Other")</f>
        <v>US</v>
      </c>
      <c r="F802" s="38">
        <v>1</v>
      </c>
      <c r="G802" s="37"/>
      <c r="H802" s="37"/>
      <c r="I802" s="65">
        <v>868</v>
      </c>
      <c r="J802" s="37"/>
      <c r="K802" s="37"/>
      <c r="L802" s="36" t="s">
        <v>9945</v>
      </c>
      <c r="M802" s="36" t="str">
        <f>IF(LEFT(NICAP[[#This Row],[Date]],1)=0,"Y","N")</f>
        <v>N</v>
      </c>
      <c r="N802" s="36"/>
      <c r="O802" s="36" t="str">
        <f>19&amp;LEFT(NICAP[[#This Row],[Date]],2)</f>
        <v>1951</v>
      </c>
      <c r="P802" s="36" t="str">
        <f>MID(NICAP[[#This Row],[Date]],3,2)</f>
        <v>01</v>
      </c>
      <c r="Q802" s="36" t="str">
        <f>RIGHT(NICAP[[#This Row],[Date]],2)</f>
        <v>12</v>
      </c>
      <c r="R802" s="26">
        <f>DATE(NICAP[[#This Row],[Year]],NICAP[[#This Row],[Month]],NICAP[[#This Row],[Day]])</f>
        <v>18640</v>
      </c>
      <c r="S802" s="35" t="str">
        <f t="shared" si="24"/>
        <v>GA</v>
      </c>
      <c r="T802" s="24" t="str">
        <f t="shared" si="25"/>
        <v>US</v>
      </c>
    </row>
    <row r="803" spans="1:20" ht="14.25" customHeight="1" x14ac:dyDescent="0.2">
      <c r="A803" s="35">
        <v>794</v>
      </c>
      <c r="B803" s="56">
        <v>510114</v>
      </c>
      <c r="C803" s="39" t="s">
        <v>9944</v>
      </c>
      <c r="D803" s="39" t="s">
        <v>1676</v>
      </c>
      <c r="E803" s="39" t="str">
        <f>IF(AND(LEN(NICAP[[#This Row],[State or      Country]])=2,NICAP[[#This Row],[State or      Country]]&lt;&gt;"UK"),"US","Other")</f>
        <v>US</v>
      </c>
      <c r="F803" s="38">
        <v>11</v>
      </c>
      <c r="G803" s="39" t="s">
        <v>1757</v>
      </c>
      <c r="H803" s="46">
        <v>5</v>
      </c>
      <c r="I803" s="47" t="s">
        <v>4808</v>
      </c>
      <c r="J803" s="41"/>
      <c r="K803" s="41"/>
      <c r="L803" s="36" t="s">
        <v>9943</v>
      </c>
      <c r="M803" s="36" t="str">
        <f>IF(LEFT(NICAP[[#This Row],[Date]],1)=0,"Y","N")</f>
        <v>N</v>
      </c>
      <c r="N803" s="36"/>
      <c r="O803" s="36" t="str">
        <f>19&amp;LEFT(NICAP[[#This Row],[Date]],2)</f>
        <v>1951</v>
      </c>
      <c r="P803" s="36" t="str">
        <f>MID(NICAP[[#This Row],[Date]],3,2)</f>
        <v>01</v>
      </c>
      <c r="Q803" s="36" t="str">
        <f>RIGHT(NICAP[[#This Row],[Date]],2)</f>
        <v>14</v>
      </c>
      <c r="R803" s="26">
        <f>DATE(NICAP[[#This Row],[Year]],NICAP[[#This Row],[Month]],NICAP[[#This Row],[Day]])</f>
        <v>18642</v>
      </c>
      <c r="S803" s="35" t="str">
        <f t="shared" si="24"/>
        <v>CA</v>
      </c>
      <c r="T803" s="24" t="str">
        <f t="shared" si="25"/>
        <v>US</v>
      </c>
    </row>
    <row r="804" spans="1:20" ht="14.25" customHeight="1" x14ac:dyDescent="0.2">
      <c r="A804" s="35">
        <v>795</v>
      </c>
      <c r="B804" s="56">
        <v>510114</v>
      </c>
      <c r="C804" s="39" t="s">
        <v>4459</v>
      </c>
      <c r="D804" s="39" t="s">
        <v>1676</v>
      </c>
      <c r="E804" s="39" t="str">
        <f>IF(AND(LEN(NICAP[[#This Row],[State or      Country]])=2,NICAP[[#This Row],[State or      Country]]&lt;&gt;"UK"),"US","Other")</f>
        <v>US</v>
      </c>
      <c r="F804" s="38">
        <v>11</v>
      </c>
      <c r="G804" s="39" t="s">
        <v>1757</v>
      </c>
      <c r="H804" s="46">
        <v>5</v>
      </c>
      <c r="I804" s="47" t="s">
        <v>4808</v>
      </c>
      <c r="J804" s="37"/>
      <c r="K804" s="37"/>
      <c r="L804" s="36" t="s">
        <v>9942</v>
      </c>
      <c r="M804" s="36" t="str">
        <f>IF(LEFT(NICAP[[#This Row],[Date]],1)=0,"Y","N")</f>
        <v>N</v>
      </c>
      <c r="N804" s="36"/>
      <c r="O804" s="36" t="str">
        <f>19&amp;LEFT(NICAP[[#This Row],[Date]],2)</f>
        <v>1951</v>
      </c>
      <c r="P804" s="36" t="str">
        <f>MID(NICAP[[#This Row],[Date]],3,2)</f>
        <v>01</v>
      </c>
      <c r="Q804" s="36" t="str">
        <f>RIGHT(NICAP[[#This Row],[Date]],2)</f>
        <v>14</v>
      </c>
      <c r="R804" s="26">
        <f>DATE(NICAP[[#This Row],[Year]],NICAP[[#This Row],[Month]],NICAP[[#This Row],[Day]])</f>
        <v>18642</v>
      </c>
      <c r="S804" s="35" t="str">
        <f t="shared" si="24"/>
        <v>CA</v>
      </c>
      <c r="T804" s="24" t="str">
        <f t="shared" si="25"/>
        <v>US</v>
      </c>
    </row>
    <row r="805" spans="1:20" ht="14.25" customHeight="1" x14ac:dyDescent="0.2">
      <c r="A805" s="35">
        <v>796</v>
      </c>
      <c r="B805" s="56">
        <v>510116</v>
      </c>
      <c r="C805" s="39" t="s">
        <v>9941</v>
      </c>
      <c r="D805" s="39" t="s">
        <v>2122</v>
      </c>
      <c r="E805" s="39" t="str">
        <f>IF(AND(LEN(NICAP[[#This Row],[State or      Country]])=2,NICAP[[#This Row],[State or      Country]]&lt;&gt;"UK"),"US","Other")</f>
        <v>US</v>
      </c>
      <c r="F805" s="38">
        <v>1</v>
      </c>
      <c r="G805" s="39" t="s">
        <v>6678</v>
      </c>
      <c r="H805" s="70">
        <v>5</v>
      </c>
      <c r="I805" s="47" t="s">
        <v>4808</v>
      </c>
      <c r="J805" s="37"/>
      <c r="K805" s="37"/>
      <c r="L805" s="36" t="s">
        <v>9940</v>
      </c>
      <c r="M805" s="36" t="str">
        <f>IF(LEFT(NICAP[[#This Row],[Date]],1)=0,"Y","N")</f>
        <v>N</v>
      </c>
      <c r="N805" s="36"/>
      <c r="O805" s="36" t="str">
        <f>19&amp;LEFT(NICAP[[#This Row],[Date]],2)</f>
        <v>1951</v>
      </c>
      <c r="P805" s="36" t="str">
        <f>MID(NICAP[[#This Row],[Date]],3,2)</f>
        <v>01</v>
      </c>
      <c r="Q805" s="36" t="str">
        <f>RIGHT(NICAP[[#This Row],[Date]],2)</f>
        <v>16</v>
      </c>
      <c r="R805" s="26">
        <f>DATE(NICAP[[#This Row],[Year]],NICAP[[#This Row],[Month]],NICAP[[#This Row],[Day]])</f>
        <v>18644</v>
      </c>
      <c r="S805" s="35" t="str">
        <f t="shared" si="24"/>
        <v>NM</v>
      </c>
      <c r="T805" s="24" t="str">
        <f t="shared" si="25"/>
        <v>US</v>
      </c>
    </row>
    <row r="806" spans="1:20" ht="14.25" customHeight="1" x14ac:dyDescent="0.2">
      <c r="A806" s="35">
        <v>797</v>
      </c>
      <c r="B806" s="56">
        <v>510120</v>
      </c>
      <c r="C806" s="39" t="s">
        <v>1753</v>
      </c>
      <c r="D806" s="39" t="s">
        <v>1752</v>
      </c>
      <c r="E806" s="39" t="str">
        <f>IF(AND(LEN(NICAP[[#This Row],[State or      Country]])=2,NICAP[[#This Row],[State or      Country]]&lt;&gt;"UK"),"US","Other")</f>
        <v>US</v>
      </c>
      <c r="F806" s="38">
        <v>11</v>
      </c>
      <c r="G806" s="39" t="s">
        <v>1757</v>
      </c>
      <c r="H806" s="46">
        <v>5</v>
      </c>
      <c r="I806" s="47" t="s">
        <v>4808</v>
      </c>
      <c r="J806" s="41"/>
      <c r="K806" s="41"/>
      <c r="L806" s="36" t="s">
        <v>9939</v>
      </c>
      <c r="M806" s="36" t="str">
        <f>IF(LEFT(NICAP[[#This Row],[Date]],1)=0,"Y","N")</f>
        <v>N</v>
      </c>
      <c r="N806" s="36"/>
      <c r="O806" s="36" t="str">
        <f>19&amp;LEFT(NICAP[[#This Row],[Date]],2)</f>
        <v>1951</v>
      </c>
      <c r="P806" s="36" t="str">
        <f>MID(NICAP[[#This Row],[Date]],3,2)</f>
        <v>01</v>
      </c>
      <c r="Q806" s="36" t="str">
        <f>RIGHT(NICAP[[#This Row],[Date]],2)</f>
        <v>20</v>
      </c>
      <c r="R806" s="26">
        <f>DATE(NICAP[[#This Row],[Year]],NICAP[[#This Row],[Month]],NICAP[[#This Row],[Day]])</f>
        <v>18648</v>
      </c>
      <c r="S806" s="35" t="str">
        <f t="shared" si="24"/>
        <v>IA</v>
      </c>
      <c r="T806" s="24" t="str">
        <f t="shared" si="25"/>
        <v>US</v>
      </c>
    </row>
    <row r="807" spans="1:20" ht="12.75" customHeight="1" x14ac:dyDescent="0.2">
      <c r="A807" s="35">
        <v>798</v>
      </c>
      <c r="B807" s="53">
        <v>510121</v>
      </c>
      <c r="C807" s="39" t="s">
        <v>9018</v>
      </c>
      <c r="D807" s="39" t="s">
        <v>1799</v>
      </c>
      <c r="E807" s="39" t="str">
        <f>IF(AND(LEN(NICAP[[#This Row],[State or      Country]])=2,NICAP[[#This Row],[State or      Country]]&lt;&gt;"UK"),"US","Other")</f>
        <v>US</v>
      </c>
      <c r="F807" s="38">
        <v>9</v>
      </c>
      <c r="G807" s="71" t="s">
        <v>1666</v>
      </c>
      <c r="H807" s="46">
        <v>5</v>
      </c>
      <c r="I807" s="47" t="s">
        <v>4808</v>
      </c>
      <c r="J807" s="54" t="s">
        <v>1744</v>
      </c>
      <c r="K807" s="37"/>
      <c r="L807" s="36" t="s">
        <v>9938</v>
      </c>
      <c r="M807" s="36" t="str">
        <f>IF(LEFT(NICAP[[#This Row],[Date]],1)=0,"Y","N")</f>
        <v>N</v>
      </c>
      <c r="N807" s="36"/>
      <c r="O807" s="36" t="str">
        <f>19&amp;LEFT(NICAP[[#This Row],[Date]],2)</f>
        <v>1951</v>
      </c>
      <c r="P807" s="36" t="str">
        <f>MID(NICAP[[#This Row],[Date]],3,2)</f>
        <v>01</v>
      </c>
      <c r="Q807" s="36" t="str">
        <f>RIGHT(NICAP[[#This Row],[Date]],2)</f>
        <v>21</v>
      </c>
      <c r="R807" s="26">
        <f>DATE(NICAP[[#This Row],[Year]],NICAP[[#This Row],[Month]],NICAP[[#This Row],[Day]])</f>
        <v>18649</v>
      </c>
      <c r="S807" s="35" t="str">
        <f t="shared" si="24"/>
        <v>TN</v>
      </c>
      <c r="T807" s="24" t="str">
        <f t="shared" si="25"/>
        <v>US</v>
      </c>
    </row>
    <row r="808" spans="1:20" ht="14.25" customHeight="1" x14ac:dyDescent="0.2">
      <c r="A808" s="35">
        <v>799</v>
      </c>
      <c r="B808" s="56">
        <v>510122</v>
      </c>
      <c r="C808" s="39" t="s">
        <v>9937</v>
      </c>
      <c r="D808" s="39" t="s">
        <v>2122</v>
      </c>
      <c r="E808" s="39" t="str">
        <f>IF(AND(LEN(NICAP[[#This Row],[State or      Country]])=2,NICAP[[#This Row],[State or      Country]]&lt;&gt;"UK"),"US","Other")</f>
        <v>US</v>
      </c>
      <c r="F808" s="38">
        <v>11</v>
      </c>
      <c r="G808" s="39" t="s">
        <v>1757</v>
      </c>
      <c r="H808" s="70">
        <v>5</v>
      </c>
      <c r="I808" s="47" t="s">
        <v>4808</v>
      </c>
      <c r="J808" s="54" t="s">
        <v>1744</v>
      </c>
      <c r="K808" s="37"/>
      <c r="L808" s="36" t="s">
        <v>9936</v>
      </c>
      <c r="M808" s="36" t="str">
        <f>IF(LEFT(NICAP[[#This Row],[Date]],1)=0,"Y","N")</f>
        <v>N</v>
      </c>
      <c r="N808" s="36"/>
      <c r="O808" s="36" t="str">
        <f>19&amp;LEFT(NICAP[[#This Row],[Date]],2)</f>
        <v>1951</v>
      </c>
      <c r="P808" s="36" t="str">
        <f>MID(NICAP[[#This Row],[Date]],3,2)</f>
        <v>01</v>
      </c>
      <c r="Q808" s="36" t="str">
        <f>RIGHT(NICAP[[#This Row],[Date]],2)</f>
        <v>22</v>
      </c>
      <c r="R808" s="26">
        <f>DATE(NICAP[[#This Row],[Year]],NICAP[[#This Row],[Month]],NICAP[[#This Row],[Day]])</f>
        <v>18650</v>
      </c>
      <c r="S808" s="35" t="str">
        <f t="shared" si="24"/>
        <v>NM</v>
      </c>
      <c r="T808" s="24" t="str">
        <f t="shared" si="25"/>
        <v>US</v>
      </c>
    </row>
    <row r="809" spans="1:20" ht="27" customHeight="1" x14ac:dyDescent="0.2">
      <c r="A809" s="35">
        <v>800</v>
      </c>
      <c r="B809" s="58">
        <v>510124</v>
      </c>
      <c r="C809" s="44" t="s">
        <v>7473</v>
      </c>
      <c r="D809" s="44" t="s">
        <v>1697</v>
      </c>
      <c r="E809" s="44" t="str">
        <f>IF(AND(LEN(NICAP[[#This Row],[State or      Country]])=2,NICAP[[#This Row],[State or      Country]]&lt;&gt;"UK"),"US","Other")</f>
        <v>US</v>
      </c>
      <c r="F809" s="43">
        <v>9</v>
      </c>
      <c r="G809" s="88" t="s">
        <v>1666</v>
      </c>
      <c r="H809" s="61">
        <v>5</v>
      </c>
      <c r="I809" s="62" t="s">
        <v>4808</v>
      </c>
      <c r="J809" s="41"/>
      <c r="K809" s="41"/>
      <c r="L809" s="59" t="s">
        <v>9935</v>
      </c>
      <c r="M809" s="59" t="str">
        <f>IF(LEFT(NICAP[[#This Row],[Date]],1)=0,"Y","N")</f>
        <v>N</v>
      </c>
      <c r="N809" s="59"/>
      <c r="O809" s="59" t="str">
        <f>19&amp;LEFT(NICAP[[#This Row],[Date]],2)</f>
        <v>1951</v>
      </c>
      <c r="P809" s="59" t="str">
        <f>MID(NICAP[[#This Row],[Date]],3,2)</f>
        <v>01</v>
      </c>
      <c r="Q809" s="59" t="str">
        <f>RIGHT(NICAP[[#This Row],[Date]],2)</f>
        <v>24</v>
      </c>
      <c r="R809" s="26">
        <f>DATE(NICAP[[#This Row],[Year]],NICAP[[#This Row],[Month]],NICAP[[#This Row],[Day]])</f>
        <v>18652</v>
      </c>
      <c r="S809" s="35" t="str">
        <f t="shared" si="24"/>
        <v>MA</v>
      </c>
      <c r="T809" s="24" t="str">
        <f t="shared" si="25"/>
        <v>US</v>
      </c>
    </row>
    <row r="810" spans="1:20" ht="27" customHeight="1" x14ac:dyDescent="0.2">
      <c r="A810" s="35">
        <v>801</v>
      </c>
      <c r="B810" s="58">
        <v>510126</v>
      </c>
      <c r="C810" s="44" t="s">
        <v>9928</v>
      </c>
      <c r="D810" s="44" t="s">
        <v>2763</v>
      </c>
      <c r="E810" s="44" t="str">
        <f>IF(AND(LEN(NICAP[[#This Row],[State or      Country]])=2,NICAP[[#This Row],[State or      Country]]&lt;&gt;"UK"),"US","Other")</f>
        <v>Other</v>
      </c>
      <c r="F810" s="43">
        <v>9</v>
      </c>
      <c r="G810" s="88" t="s">
        <v>1666</v>
      </c>
      <c r="H810" s="61">
        <v>5</v>
      </c>
      <c r="I810" s="62" t="s">
        <v>4808</v>
      </c>
      <c r="J810" s="41"/>
      <c r="K810" s="41"/>
      <c r="L810" s="59" t="s">
        <v>9934</v>
      </c>
      <c r="M810" s="59" t="str">
        <f>IF(LEFT(NICAP[[#This Row],[Date]],1)=0,"Y","N")</f>
        <v>N</v>
      </c>
      <c r="N810" s="59"/>
      <c r="O810" s="59" t="str">
        <f>19&amp;LEFT(NICAP[[#This Row],[Date]],2)</f>
        <v>1951</v>
      </c>
      <c r="P810" s="59" t="str">
        <f>MID(NICAP[[#This Row],[Date]],3,2)</f>
        <v>01</v>
      </c>
      <c r="Q810" s="59" t="str">
        <f>RIGHT(NICAP[[#This Row],[Date]],2)</f>
        <v>26</v>
      </c>
      <c r="R810" s="26">
        <f>DATE(NICAP[[#This Row],[Year]],NICAP[[#This Row],[Month]],NICAP[[#This Row],[Day]])</f>
        <v>18654</v>
      </c>
      <c r="S810" s="35" t="str">
        <f t="shared" si="24"/>
        <v/>
      </c>
      <c r="T810" s="24" t="str">
        <f t="shared" si="25"/>
        <v>At Sea</v>
      </c>
    </row>
    <row r="811" spans="1:20" ht="14.25" customHeight="1" x14ac:dyDescent="0.2">
      <c r="A811" s="35">
        <v>802</v>
      </c>
      <c r="B811" s="56">
        <v>510201</v>
      </c>
      <c r="C811" s="39" t="s">
        <v>9933</v>
      </c>
      <c r="D811" s="39" t="s">
        <v>1956</v>
      </c>
      <c r="E811" s="39" t="str">
        <f>IF(AND(LEN(NICAP[[#This Row],[State or      Country]])=2,NICAP[[#This Row],[State or      Country]]&lt;&gt;"UK"),"US","Other")</f>
        <v>Other</v>
      </c>
      <c r="F811" s="38">
        <v>11</v>
      </c>
      <c r="G811" s="39" t="s">
        <v>1757</v>
      </c>
      <c r="H811" s="46">
        <v>5</v>
      </c>
      <c r="I811" s="65">
        <v>886</v>
      </c>
      <c r="J811" s="41"/>
      <c r="K811" s="41"/>
      <c r="L811" s="36" t="s">
        <v>9932</v>
      </c>
      <c r="M811" s="36" t="str">
        <f>IF(LEFT(NICAP[[#This Row],[Date]],1)=0,"Y","N")</f>
        <v>N</v>
      </c>
      <c r="N811" s="36"/>
      <c r="O811" s="36" t="str">
        <f>19&amp;LEFT(NICAP[[#This Row],[Date]],2)</f>
        <v>1951</v>
      </c>
      <c r="P811" s="36" t="str">
        <f>MID(NICAP[[#This Row],[Date]],3,2)</f>
        <v>02</v>
      </c>
      <c r="Q811" s="36" t="str">
        <f>RIGHT(NICAP[[#This Row],[Date]],2)</f>
        <v>01</v>
      </c>
      <c r="R811" s="26">
        <f>DATE(NICAP[[#This Row],[Year]],NICAP[[#This Row],[Month]],NICAP[[#This Row],[Day]])</f>
        <v>18660</v>
      </c>
      <c r="S811" s="35" t="str">
        <f t="shared" si="24"/>
        <v/>
      </c>
      <c r="T811" s="24" t="str">
        <f t="shared" si="25"/>
        <v>Japan</v>
      </c>
    </row>
    <row r="812" spans="1:20" ht="27.75" customHeight="1" x14ac:dyDescent="0.2">
      <c r="A812" s="35">
        <v>803</v>
      </c>
      <c r="B812" s="58">
        <v>510210</v>
      </c>
      <c r="C812" s="44" t="s">
        <v>3984</v>
      </c>
      <c r="D812" s="44" t="s">
        <v>1702</v>
      </c>
      <c r="E812" s="44" t="str">
        <f>IF(AND(LEN(NICAP[[#This Row],[State or      Country]])=2,NICAP[[#This Row],[State or      Country]]&lt;&gt;"UK"),"US","Other")</f>
        <v>Other</v>
      </c>
      <c r="F812" s="43">
        <v>3</v>
      </c>
      <c r="G812" s="41"/>
      <c r="H812" s="41"/>
      <c r="I812" s="41"/>
      <c r="J812" s="41"/>
      <c r="K812" s="41"/>
      <c r="L812" s="42" t="s">
        <v>9931</v>
      </c>
      <c r="M812" s="42" t="str">
        <f>IF(LEFT(NICAP[[#This Row],[Date]],1)=0,"Y","N")</f>
        <v>N</v>
      </c>
      <c r="N812" s="42"/>
      <c r="O812" s="42" t="str">
        <f>19&amp;LEFT(NICAP[[#This Row],[Date]],2)</f>
        <v>1951</v>
      </c>
      <c r="P812" s="42" t="str">
        <f>MID(NICAP[[#This Row],[Date]],3,2)</f>
        <v>02</v>
      </c>
      <c r="Q812" s="42" t="str">
        <f>RIGHT(NICAP[[#This Row],[Date]],2)</f>
        <v>10</v>
      </c>
      <c r="R812" s="26">
        <f>DATE(NICAP[[#This Row],[Year]],NICAP[[#This Row],[Month]],NICAP[[#This Row],[Day]])</f>
        <v>18669</v>
      </c>
      <c r="S812" s="35" t="str">
        <f t="shared" si="24"/>
        <v/>
      </c>
      <c r="T812" s="24" t="str">
        <f t="shared" si="25"/>
        <v>CAN</v>
      </c>
    </row>
    <row r="813" spans="1:20" ht="12.75" customHeight="1" x14ac:dyDescent="0.2">
      <c r="A813" s="35">
        <v>804</v>
      </c>
      <c r="B813" s="53">
        <v>510210</v>
      </c>
      <c r="C813" s="39" t="s">
        <v>3984</v>
      </c>
      <c r="D813" s="39" t="s">
        <v>1702</v>
      </c>
      <c r="E813" s="39" t="str">
        <f>IF(AND(LEN(NICAP[[#This Row],[State or      Country]])=2,NICAP[[#This Row],[State or      Country]]&lt;&gt;"UK"),"US","Other")</f>
        <v>Other</v>
      </c>
      <c r="F813" s="38">
        <v>11</v>
      </c>
      <c r="G813" s="37"/>
      <c r="H813" s="37"/>
      <c r="I813" s="37"/>
      <c r="J813" s="37"/>
      <c r="K813" s="37"/>
      <c r="L813" s="36" t="s">
        <v>9930</v>
      </c>
      <c r="M813" s="36" t="str">
        <f>IF(LEFT(NICAP[[#This Row],[Date]],1)=0,"Y","N")</f>
        <v>N</v>
      </c>
      <c r="N813" s="36"/>
      <c r="O813" s="36" t="str">
        <f>19&amp;LEFT(NICAP[[#This Row],[Date]],2)</f>
        <v>1951</v>
      </c>
      <c r="P813" s="36" t="str">
        <f>MID(NICAP[[#This Row],[Date]],3,2)</f>
        <v>02</v>
      </c>
      <c r="Q813" s="36" t="str">
        <f>RIGHT(NICAP[[#This Row],[Date]],2)</f>
        <v>10</v>
      </c>
      <c r="R813" s="26">
        <f>DATE(NICAP[[#This Row],[Year]],NICAP[[#This Row],[Month]],NICAP[[#This Row],[Day]])</f>
        <v>18669</v>
      </c>
      <c r="S813" s="35" t="str">
        <f t="shared" si="24"/>
        <v/>
      </c>
      <c r="T813" s="24" t="str">
        <f t="shared" si="25"/>
        <v>CAN</v>
      </c>
    </row>
    <row r="814" spans="1:20" ht="27" customHeight="1" x14ac:dyDescent="0.2">
      <c r="A814" s="35">
        <v>805</v>
      </c>
      <c r="B814" s="60">
        <v>510214</v>
      </c>
      <c r="C814" s="44" t="s">
        <v>3651</v>
      </c>
      <c r="D814" s="44" t="s">
        <v>2122</v>
      </c>
      <c r="E814" s="44" t="str">
        <f>IF(AND(LEN(NICAP[[#This Row],[State or      Country]])=2,NICAP[[#This Row],[State or      Country]]&lt;&gt;"UK"),"US","Other")</f>
        <v>US</v>
      </c>
      <c r="F814" s="43">
        <v>1</v>
      </c>
      <c r="G814" s="41"/>
      <c r="H814" s="41"/>
      <c r="I814" s="41"/>
      <c r="J814" s="41"/>
      <c r="K814" s="41"/>
      <c r="L814" s="42" t="s">
        <v>9929</v>
      </c>
      <c r="M814" s="42" t="str">
        <f>IF(LEFT(NICAP[[#This Row],[Date]],1)=0,"Y","N")</f>
        <v>N</v>
      </c>
      <c r="N814" s="42"/>
      <c r="O814" s="42" t="str">
        <f>19&amp;LEFT(NICAP[[#This Row],[Date]],2)</f>
        <v>1951</v>
      </c>
      <c r="P814" s="42" t="str">
        <f>MID(NICAP[[#This Row],[Date]],3,2)</f>
        <v>02</v>
      </c>
      <c r="Q814" s="42" t="str">
        <f>RIGHT(NICAP[[#This Row],[Date]],2)</f>
        <v>14</v>
      </c>
      <c r="R814" s="26">
        <f>DATE(NICAP[[#This Row],[Year]],NICAP[[#This Row],[Month]],NICAP[[#This Row],[Day]])</f>
        <v>18673</v>
      </c>
      <c r="S814" s="35" t="str">
        <f t="shared" si="24"/>
        <v>NM</v>
      </c>
      <c r="T814" s="24" t="str">
        <f t="shared" si="25"/>
        <v>US</v>
      </c>
    </row>
    <row r="815" spans="1:20" ht="27" customHeight="1" x14ac:dyDescent="0.2">
      <c r="A815" s="35">
        <v>806</v>
      </c>
      <c r="B815" s="58">
        <v>510215</v>
      </c>
      <c r="C815" s="44" t="s">
        <v>9928</v>
      </c>
      <c r="D815" s="44" t="s">
        <v>2763</v>
      </c>
      <c r="E815" s="44" t="str">
        <f>IF(AND(LEN(NICAP[[#This Row],[State or      Country]])=2,NICAP[[#This Row],[State or      Country]]&lt;&gt;"UK"),"US","Other")</f>
        <v>Other</v>
      </c>
      <c r="F815" s="43">
        <v>9</v>
      </c>
      <c r="G815" s="88" t="s">
        <v>1666</v>
      </c>
      <c r="H815" s="61">
        <v>5</v>
      </c>
      <c r="I815" s="62" t="s">
        <v>4808</v>
      </c>
      <c r="J815" s="41"/>
      <c r="K815" s="41"/>
      <c r="L815" s="59" t="s">
        <v>9927</v>
      </c>
      <c r="M815" s="59" t="str">
        <f>IF(LEFT(NICAP[[#This Row],[Date]],1)=0,"Y","N")</f>
        <v>N</v>
      </c>
      <c r="N815" s="59"/>
      <c r="O815" s="59" t="str">
        <f>19&amp;LEFT(NICAP[[#This Row],[Date]],2)</f>
        <v>1951</v>
      </c>
      <c r="P815" s="59" t="str">
        <f>MID(NICAP[[#This Row],[Date]],3,2)</f>
        <v>02</v>
      </c>
      <c r="Q815" s="59" t="str">
        <f>RIGHT(NICAP[[#This Row],[Date]],2)</f>
        <v>15</v>
      </c>
      <c r="R815" s="26">
        <f>DATE(NICAP[[#This Row],[Year]],NICAP[[#This Row],[Month]],NICAP[[#This Row],[Day]])</f>
        <v>18674</v>
      </c>
      <c r="S815" s="35" t="str">
        <f t="shared" si="24"/>
        <v/>
      </c>
      <c r="T815" s="24" t="str">
        <f t="shared" si="25"/>
        <v>At Sea</v>
      </c>
    </row>
    <row r="816" spans="1:20" ht="14.25" customHeight="1" x14ac:dyDescent="0.2">
      <c r="A816" s="35">
        <v>807</v>
      </c>
      <c r="B816" s="56">
        <v>510219</v>
      </c>
      <c r="C816" s="39" t="s">
        <v>9926</v>
      </c>
      <c r="D816" s="39" t="s">
        <v>1991</v>
      </c>
      <c r="E816" s="39" t="str">
        <f>IF(AND(LEN(NICAP[[#This Row],[State or      Country]])=2,NICAP[[#This Row],[State or      Country]]&lt;&gt;"UK"),"US","Other")</f>
        <v>Other</v>
      </c>
      <c r="F816" s="38">
        <v>11</v>
      </c>
      <c r="G816" s="39" t="s">
        <v>1757</v>
      </c>
      <c r="H816" s="46">
        <v>5</v>
      </c>
      <c r="I816" s="47" t="s">
        <v>4808</v>
      </c>
      <c r="J816" s="41"/>
      <c r="K816" s="41"/>
      <c r="L816" s="36" t="s">
        <v>9925</v>
      </c>
      <c r="M816" s="36" t="str">
        <f>IF(LEFT(NICAP[[#This Row],[Date]],1)=0,"Y","N")</f>
        <v>N</v>
      </c>
      <c r="N816" s="36"/>
      <c r="O816" s="36" t="str">
        <f>19&amp;LEFT(NICAP[[#This Row],[Date]],2)</f>
        <v>1951</v>
      </c>
      <c r="P816" s="36" t="str">
        <f>MID(NICAP[[#This Row],[Date]],3,2)</f>
        <v>02</v>
      </c>
      <c r="Q816" s="36" t="str">
        <f>RIGHT(NICAP[[#This Row],[Date]],2)</f>
        <v>19</v>
      </c>
      <c r="R816" s="26">
        <f>DATE(NICAP[[#This Row],[Year]],NICAP[[#This Row],[Month]],NICAP[[#This Row],[Day]])</f>
        <v>18678</v>
      </c>
      <c r="S816" s="35" t="str">
        <f t="shared" si="24"/>
        <v/>
      </c>
      <c r="T816" s="24" t="str">
        <f t="shared" si="25"/>
        <v>Africa</v>
      </c>
    </row>
    <row r="817" spans="1:20" ht="12.75" customHeight="1" x14ac:dyDescent="0.2">
      <c r="A817" s="35">
        <v>808</v>
      </c>
      <c r="B817" s="55">
        <v>510219</v>
      </c>
      <c r="C817" s="39" t="s">
        <v>6705</v>
      </c>
      <c r="D817" s="39" t="s">
        <v>2122</v>
      </c>
      <c r="E817" s="39" t="str">
        <f>IF(AND(LEN(NICAP[[#This Row],[State or      Country]])=2,NICAP[[#This Row],[State or      Country]]&lt;&gt;"UK"),"US","Other")</f>
        <v>US</v>
      </c>
      <c r="F817" s="38">
        <v>1</v>
      </c>
      <c r="G817" s="37"/>
      <c r="H817" s="37"/>
      <c r="I817" s="47" t="s">
        <v>4808</v>
      </c>
      <c r="J817" s="54" t="s">
        <v>1744</v>
      </c>
      <c r="K817" s="37"/>
      <c r="L817" s="36" t="s">
        <v>9924</v>
      </c>
      <c r="M817" s="36" t="str">
        <f>IF(LEFT(NICAP[[#This Row],[Date]],1)=0,"Y","N")</f>
        <v>N</v>
      </c>
      <c r="N817" s="36"/>
      <c r="O817" s="36" t="str">
        <f>19&amp;LEFT(NICAP[[#This Row],[Date]],2)</f>
        <v>1951</v>
      </c>
      <c r="P817" s="36" t="str">
        <f>MID(NICAP[[#This Row],[Date]],3,2)</f>
        <v>02</v>
      </c>
      <c r="Q817" s="36" t="str">
        <f>RIGHT(NICAP[[#This Row],[Date]],2)</f>
        <v>19</v>
      </c>
      <c r="R817" s="26">
        <f>DATE(NICAP[[#This Row],[Year]],NICAP[[#This Row],[Month]],NICAP[[#This Row],[Day]])</f>
        <v>18678</v>
      </c>
      <c r="S817" s="35" t="str">
        <f t="shared" si="24"/>
        <v>NM</v>
      </c>
      <c r="T817" s="24" t="str">
        <f t="shared" si="25"/>
        <v>US</v>
      </c>
    </row>
    <row r="818" spans="1:20" ht="12.75" customHeight="1" x14ac:dyDescent="0.2">
      <c r="A818" s="35">
        <v>809</v>
      </c>
      <c r="B818" s="53">
        <v>510221</v>
      </c>
      <c r="C818" s="39" t="s">
        <v>5464</v>
      </c>
      <c r="D818" s="39" t="s">
        <v>3431</v>
      </c>
      <c r="E818" s="39" t="str">
        <f>IF(AND(LEN(NICAP[[#This Row],[State or      Country]])=2,NICAP[[#This Row],[State or      Country]]&lt;&gt;"UK"),"US","Other")</f>
        <v>Other</v>
      </c>
      <c r="F818" s="38">
        <v>1</v>
      </c>
      <c r="G818" s="37"/>
      <c r="H818" s="37"/>
      <c r="I818" s="65">
        <v>896</v>
      </c>
      <c r="J818" s="37"/>
      <c r="K818" s="37"/>
      <c r="L818" s="36" t="s">
        <v>9923</v>
      </c>
      <c r="M818" s="36" t="str">
        <f>IF(LEFT(NICAP[[#This Row],[Date]],1)=0,"Y","N")</f>
        <v>N</v>
      </c>
      <c r="N818" s="36"/>
      <c r="O818" s="36" t="str">
        <f>19&amp;LEFT(NICAP[[#This Row],[Date]],2)</f>
        <v>1951</v>
      </c>
      <c r="P818" s="36" t="str">
        <f>MID(NICAP[[#This Row],[Date]],3,2)</f>
        <v>02</v>
      </c>
      <c r="Q818" s="36" t="str">
        <f>RIGHT(NICAP[[#This Row],[Date]],2)</f>
        <v>21</v>
      </c>
      <c r="R818" s="26">
        <f>DATE(NICAP[[#This Row],[Year]],NICAP[[#This Row],[Month]],NICAP[[#This Row],[Day]])</f>
        <v>18680</v>
      </c>
      <c r="S818" s="35" t="str">
        <f t="shared" si="24"/>
        <v/>
      </c>
      <c r="T818" s="24" t="str">
        <f t="shared" si="25"/>
        <v>S. Africa</v>
      </c>
    </row>
    <row r="819" spans="1:20" ht="14.25" customHeight="1" x14ac:dyDescent="0.2">
      <c r="A819" s="35">
        <v>810</v>
      </c>
      <c r="B819" s="56">
        <v>510226</v>
      </c>
      <c r="C819" s="39" t="s">
        <v>9034</v>
      </c>
      <c r="D819" s="39" t="s">
        <v>2020</v>
      </c>
      <c r="E819" s="39" t="str">
        <f>IF(AND(LEN(NICAP[[#This Row],[State or      Country]])=2,NICAP[[#This Row],[State or      Country]]&lt;&gt;"UK"),"US","Other")</f>
        <v>US</v>
      </c>
      <c r="F819" s="38">
        <v>1</v>
      </c>
      <c r="G819" s="39" t="s">
        <v>6678</v>
      </c>
      <c r="H819" s="46">
        <v>5</v>
      </c>
      <c r="I819" s="65">
        <v>897</v>
      </c>
      <c r="J819" s="37"/>
      <c r="K819" s="37"/>
      <c r="L819" s="36" t="s">
        <v>9922</v>
      </c>
      <c r="M819" s="36" t="str">
        <f>IF(LEFT(NICAP[[#This Row],[Date]],1)=0,"Y","N")</f>
        <v>N</v>
      </c>
      <c r="N819" s="36"/>
      <c r="O819" s="36" t="str">
        <f>19&amp;LEFT(NICAP[[#This Row],[Date]],2)</f>
        <v>1951</v>
      </c>
      <c r="P819" s="36" t="str">
        <f>MID(NICAP[[#This Row],[Date]],3,2)</f>
        <v>02</v>
      </c>
      <c r="Q819" s="36" t="str">
        <f>RIGHT(NICAP[[#This Row],[Date]],2)</f>
        <v>26</v>
      </c>
      <c r="R819" s="26">
        <f>DATE(NICAP[[#This Row],[Year]],NICAP[[#This Row],[Month]],NICAP[[#This Row],[Day]])</f>
        <v>18685</v>
      </c>
      <c r="S819" s="35" t="str">
        <f t="shared" si="24"/>
        <v>AK</v>
      </c>
      <c r="T819" s="24" t="str">
        <f t="shared" si="25"/>
        <v>US</v>
      </c>
    </row>
    <row r="820" spans="1:20" ht="12.75" customHeight="1" x14ac:dyDescent="0.2">
      <c r="A820" s="35">
        <v>811</v>
      </c>
      <c r="B820" s="53">
        <v>510300</v>
      </c>
      <c r="C820" s="39" t="s">
        <v>9921</v>
      </c>
      <c r="D820" s="39" t="s">
        <v>1726</v>
      </c>
      <c r="E820" s="39" t="str">
        <f>IF(AND(LEN(NICAP[[#This Row],[State or      Country]])=2,NICAP[[#This Row],[State or      Country]]&lt;&gt;"UK"),"US","Other")</f>
        <v>US</v>
      </c>
      <c r="F820" s="38">
        <v>9</v>
      </c>
      <c r="G820" s="71" t="s">
        <v>1666</v>
      </c>
      <c r="H820" s="46">
        <v>5</v>
      </c>
      <c r="I820" s="37"/>
      <c r="J820" s="37"/>
      <c r="K820" s="37"/>
      <c r="L820" s="36" t="s">
        <v>9920</v>
      </c>
      <c r="M820" s="36" t="str">
        <f>IF(LEFT(NICAP[[#This Row],[Date]],1)=0,"Y","N")</f>
        <v>N</v>
      </c>
      <c r="N820" s="36"/>
      <c r="O820" s="36" t="str">
        <f>19&amp;LEFT(NICAP[[#This Row],[Date]],2)</f>
        <v>1951</v>
      </c>
      <c r="P820" s="36" t="str">
        <f>MID(NICAP[[#This Row],[Date]],3,2)</f>
        <v>03</v>
      </c>
      <c r="Q820" s="36" t="str">
        <f>RIGHT(NICAP[[#This Row],[Date]],2)</f>
        <v>00</v>
      </c>
      <c r="R820" s="26">
        <f>DATE(NICAP[[#This Row],[Year]],NICAP[[#This Row],[Month]],NICAP[[#This Row],[Day]])</f>
        <v>18687</v>
      </c>
      <c r="S820" s="35" t="str">
        <f t="shared" si="24"/>
        <v>NJ</v>
      </c>
      <c r="T820" s="24" t="str">
        <f t="shared" si="25"/>
        <v>US</v>
      </c>
    </row>
    <row r="821" spans="1:20" ht="27" customHeight="1" x14ac:dyDescent="0.2">
      <c r="A821" s="35">
        <v>812</v>
      </c>
      <c r="B821" s="58">
        <v>510309</v>
      </c>
      <c r="C821" s="44" t="s">
        <v>9919</v>
      </c>
      <c r="D821" s="44" t="s">
        <v>1956</v>
      </c>
      <c r="E821" s="44" t="str">
        <f>IF(AND(LEN(NICAP[[#This Row],[State or      Country]])=2,NICAP[[#This Row],[State or      Country]]&lt;&gt;"UK"),"US","Other")</f>
        <v>Other</v>
      </c>
      <c r="F821" s="43">
        <v>9</v>
      </c>
      <c r="G821" s="88" t="s">
        <v>1666</v>
      </c>
      <c r="H821" s="61">
        <v>5</v>
      </c>
      <c r="I821" s="62" t="s">
        <v>4808</v>
      </c>
      <c r="J821" s="41"/>
      <c r="K821" s="41"/>
      <c r="L821" s="59" t="s">
        <v>9918</v>
      </c>
      <c r="M821" s="59" t="str">
        <f>IF(LEFT(NICAP[[#This Row],[Date]],1)=0,"Y","N")</f>
        <v>N</v>
      </c>
      <c r="N821" s="59"/>
      <c r="O821" s="59" t="str">
        <f>19&amp;LEFT(NICAP[[#This Row],[Date]],2)</f>
        <v>1951</v>
      </c>
      <c r="P821" s="59" t="str">
        <f>MID(NICAP[[#This Row],[Date]],3,2)</f>
        <v>03</v>
      </c>
      <c r="Q821" s="59" t="str">
        <f>RIGHT(NICAP[[#This Row],[Date]],2)</f>
        <v>09</v>
      </c>
      <c r="R821" s="26">
        <f>DATE(NICAP[[#This Row],[Year]],NICAP[[#This Row],[Month]],NICAP[[#This Row],[Day]])</f>
        <v>18696</v>
      </c>
      <c r="S821" s="35" t="str">
        <f t="shared" si="24"/>
        <v/>
      </c>
      <c r="T821" s="24" t="str">
        <f t="shared" si="25"/>
        <v>Japan</v>
      </c>
    </row>
    <row r="822" spans="1:20" ht="12.75" customHeight="1" x14ac:dyDescent="0.2">
      <c r="A822" s="35">
        <v>813</v>
      </c>
      <c r="B822" s="55">
        <v>510310</v>
      </c>
      <c r="C822" s="39" t="s">
        <v>9917</v>
      </c>
      <c r="D822" s="39" t="s">
        <v>7519</v>
      </c>
      <c r="E822" s="39" t="str">
        <f>IF(AND(LEN(NICAP[[#This Row],[State or      Country]])=2,NICAP[[#This Row],[State or      Country]]&lt;&gt;"UK"),"US","Other")</f>
        <v>Other</v>
      </c>
      <c r="F822" s="38">
        <v>1</v>
      </c>
      <c r="G822" s="37"/>
      <c r="H822" s="37"/>
      <c r="I822" s="47" t="s">
        <v>4808</v>
      </c>
      <c r="J822" s="37"/>
      <c r="K822" s="37"/>
      <c r="L822" s="36" t="s">
        <v>9916</v>
      </c>
      <c r="M822" s="36" t="str">
        <f>IF(LEFT(NICAP[[#This Row],[Date]],1)=0,"Y","N")</f>
        <v>N</v>
      </c>
      <c r="N822" s="36"/>
      <c r="O822" s="36" t="str">
        <f>19&amp;LEFT(NICAP[[#This Row],[Date]],2)</f>
        <v>1951</v>
      </c>
      <c r="P822" s="36" t="str">
        <f>MID(NICAP[[#This Row],[Date]],3,2)</f>
        <v>03</v>
      </c>
      <c r="Q822" s="36" t="str">
        <f>RIGHT(NICAP[[#This Row],[Date]],2)</f>
        <v>10</v>
      </c>
      <c r="R822" s="26">
        <f>DATE(NICAP[[#This Row],[Year]],NICAP[[#This Row],[Month]],NICAP[[#This Row],[Day]])</f>
        <v>18697</v>
      </c>
      <c r="S822" s="35" t="str">
        <f t="shared" si="24"/>
        <v/>
      </c>
      <c r="T822" s="24" t="str">
        <f t="shared" si="25"/>
        <v>Korea</v>
      </c>
    </row>
    <row r="823" spans="1:20" ht="14.25" customHeight="1" x14ac:dyDescent="0.2">
      <c r="A823" s="35">
        <v>814</v>
      </c>
      <c r="B823" s="56">
        <v>510313</v>
      </c>
      <c r="C823" s="39" t="s">
        <v>9915</v>
      </c>
      <c r="D823" s="39" t="s">
        <v>1676</v>
      </c>
      <c r="E823" s="39" t="str">
        <f>IF(AND(LEN(NICAP[[#This Row],[State or      Country]])=2,NICAP[[#This Row],[State or      Country]]&lt;&gt;"UK"),"US","Other")</f>
        <v>US</v>
      </c>
      <c r="F823" s="38">
        <v>1</v>
      </c>
      <c r="G823" s="39" t="s">
        <v>6678</v>
      </c>
      <c r="H823" s="117">
        <v>5</v>
      </c>
      <c r="I823" s="65">
        <v>907</v>
      </c>
      <c r="J823" s="37"/>
      <c r="K823" s="37"/>
      <c r="L823" s="36" t="s">
        <v>9914</v>
      </c>
      <c r="M823" s="36" t="str">
        <f>IF(LEFT(NICAP[[#This Row],[Date]],1)=0,"Y","N")</f>
        <v>N</v>
      </c>
      <c r="N823" s="36"/>
      <c r="O823" s="36" t="str">
        <f>19&amp;LEFT(NICAP[[#This Row],[Date]],2)</f>
        <v>1951</v>
      </c>
      <c r="P823" s="36" t="str">
        <f>MID(NICAP[[#This Row],[Date]],3,2)</f>
        <v>03</v>
      </c>
      <c r="Q823" s="36" t="str">
        <f>RIGHT(NICAP[[#This Row],[Date]],2)</f>
        <v>13</v>
      </c>
      <c r="R823" s="26">
        <f>DATE(NICAP[[#This Row],[Year]],NICAP[[#This Row],[Month]],NICAP[[#This Row],[Day]])</f>
        <v>18700</v>
      </c>
      <c r="S823" s="35" t="str">
        <f t="shared" si="24"/>
        <v>CA</v>
      </c>
      <c r="T823" s="24" t="str">
        <f t="shared" si="25"/>
        <v>US</v>
      </c>
    </row>
    <row r="824" spans="1:20" ht="14.25" customHeight="1" x14ac:dyDescent="0.2">
      <c r="A824" s="35">
        <v>815</v>
      </c>
      <c r="B824" s="56">
        <v>510315</v>
      </c>
      <c r="C824" s="39" t="s">
        <v>7498</v>
      </c>
      <c r="D824" s="39" t="s">
        <v>3636</v>
      </c>
      <c r="E824" s="39" t="str">
        <f>IF(AND(LEN(NICAP[[#This Row],[State or      Country]])=2,NICAP[[#This Row],[State or      Country]]&lt;&gt;"UK"),"US","Other")</f>
        <v>Other</v>
      </c>
      <c r="F824" s="38">
        <v>1</v>
      </c>
      <c r="G824" s="39" t="s">
        <v>6678</v>
      </c>
      <c r="H824" s="46">
        <v>5</v>
      </c>
      <c r="I824" s="65">
        <v>908</v>
      </c>
      <c r="J824" s="37"/>
      <c r="K824" s="37"/>
      <c r="L824" s="36" t="s">
        <v>9913</v>
      </c>
      <c r="M824" s="36" t="str">
        <f>IF(LEFT(NICAP[[#This Row],[Date]],1)=0,"Y","N")</f>
        <v>N</v>
      </c>
      <c r="N824" s="36"/>
      <c r="O824" s="36" t="str">
        <f>19&amp;LEFT(NICAP[[#This Row],[Date]],2)</f>
        <v>1951</v>
      </c>
      <c r="P824" s="36" t="str">
        <f>MID(NICAP[[#This Row],[Date]],3,2)</f>
        <v>03</v>
      </c>
      <c r="Q824" s="36" t="str">
        <f>RIGHT(NICAP[[#This Row],[Date]],2)</f>
        <v>15</v>
      </c>
      <c r="R824" s="26">
        <f>DATE(NICAP[[#This Row],[Year]],NICAP[[#This Row],[Month]],NICAP[[#This Row],[Day]])</f>
        <v>18702</v>
      </c>
      <c r="S824" s="35" t="str">
        <f t="shared" si="24"/>
        <v/>
      </c>
      <c r="T824" s="24" t="str">
        <f t="shared" si="25"/>
        <v>India</v>
      </c>
    </row>
    <row r="825" spans="1:20" ht="12.75" customHeight="1" x14ac:dyDescent="0.2">
      <c r="A825" s="35">
        <v>816</v>
      </c>
      <c r="B825" s="53">
        <v>510324</v>
      </c>
      <c r="C825" s="39" t="s">
        <v>8756</v>
      </c>
      <c r="D825" s="39" t="s">
        <v>2122</v>
      </c>
      <c r="E825" s="39" t="str">
        <f>IF(AND(LEN(NICAP[[#This Row],[State or      Country]])=2,NICAP[[#This Row],[State or      Country]]&lt;&gt;"UK"),"US","Other")</f>
        <v>US</v>
      </c>
      <c r="F825" s="38">
        <v>1</v>
      </c>
      <c r="G825" s="41"/>
      <c r="H825" s="41"/>
      <c r="I825" s="47" t="s">
        <v>4808</v>
      </c>
      <c r="J825" s="54" t="s">
        <v>1744</v>
      </c>
      <c r="K825" s="41"/>
      <c r="L825" s="36" t="s">
        <v>9912</v>
      </c>
      <c r="M825" s="36" t="str">
        <f>IF(LEFT(NICAP[[#This Row],[Date]],1)=0,"Y","N")</f>
        <v>N</v>
      </c>
      <c r="N825" s="36"/>
      <c r="O825" s="36" t="str">
        <f>19&amp;LEFT(NICAP[[#This Row],[Date]],2)</f>
        <v>1951</v>
      </c>
      <c r="P825" s="36" t="str">
        <f>MID(NICAP[[#This Row],[Date]],3,2)</f>
        <v>03</v>
      </c>
      <c r="Q825" s="36" t="str">
        <f>RIGHT(NICAP[[#This Row],[Date]],2)</f>
        <v>24</v>
      </c>
      <c r="R825" s="26">
        <f>DATE(NICAP[[#This Row],[Year]],NICAP[[#This Row],[Month]],NICAP[[#This Row],[Day]])</f>
        <v>18711</v>
      </c>
      <c r="S825" s="35" t="str">
        <f t="shared" si="24"/>
        <v>NM</v>
      </c>
      <c r="T825" s="24" t="str">
        <f t="shared" si="25"/>
        <v>US</v>
      </c>
    </row>
    <row r="826" spans="1:20" ht="12.75" customHeight="1" x14ac:dyDescent="0.2">
      <c r="A826" s="35">
        <v>817</v>
      </c>
      <c r="B826" s="53">
        <v>510324</v>
      </c>
      <c r="C826" s="39" t="s">
        <v>8756</v>
      </c>
      <c r="D826" s="39" t="s">
        <v>2122</v>
      </c>
      <c r="E826" s="39" t="str">
        <f>IF(AND(LEN(NICAP[[#This Row],[State or      Country]])=2,NICAP[[#This Row],[State or      Country]]&lt;&gt;"UK"),"US","Other")</f>
        <v>US</v>
      </c>
      <c r="F826" s="38">
        <v>8</v>
      </c>
      <c r="G826" s="37"/>
      <c r="H826" s="37"/>
      <c r="I826" s="47" t="s">
        <v>4808</v>
      </c>
      <c r="J826" s="54" t="s">
        <v>1744</v>
      </c>
      <c r="K826" s="37"/>
      <c r="L826" s="36" t="s">
        <v>9912</v>
      </c>
      <c r="M826" s="36" t="str">
        <f>IF(LEFT(NICAP[[#This Row],[Date]],1)=0,"Y","N")</f>
        <v>N</v>
      </c>
      <c r="N826" s="36"/>
      <c r="O826" s="36" t="str">
        <f>19&amp;LEFT(NICAP[[#This Row],[Date]],2)</f>
        <v>1951</v>
      </c>
      <c r="P826" s="36" t="str">
        <f>MID(NICAP[[#This Row],[Date]],3,2)</f>
        <v>03</v>
      </c>
      <c r="Q826" s="36" t="str">
        <f>RIGHT(NICAP[[#This Row],[Date]],2)</f>
        <v>24</v>
      </c>
      <c r="R826" s="26">
        <f>DATE(NICAP[[#This Row],[Year]],NICAP[[#This Row],[Month]],NICAP[[#This Row],[Day]])</f>
        <v>18711</v>
      </c>
      <c r="S826" s="35" t="str">
        <f t="shared" si="24"/>
        <v>NM</v>
      </c>
      <c r="T826" s="24" t="str">
        <f t="shared" si="25"/>
        <v>US</v>
      </c>
    </row>
    <row r="827" spans="1:20" ht="14.25" customHeight="1" x14ac:dyDescent="0.2">
      <c r="A827" s="35">
        <v>818</v>
      </c>
      <c r="B827" s="56">
        <v>510400</v>
      </c>
      <c r="C827" s="39" t="s">
        <v>9911</v>
      </c>
      <c r="D827" s="39" t="s">
        <v>7519</v>
      </c>
      <c r="E827" s="39" t="str">
        <f>IF(AND(LEN(NICAP[[#This Row],[State or      Country]])=2,NICAP[[#This Row],[State or      Country]]&lt;&gt;"UK"),"US","Other")</f>
        <v>Other</v>
      </c>
      <c r="F827" s="38">
        <v>9</v>
      </c>
      <c r="G827" s="71" t="s">
        <v>1666</v>
      </c>
      <c r="H827" s="46">
        <v>5</v>
      </c>
      <c r="I827" s="37"/>
      <c r="J827" s="37"/>
      <c r="K827" s="37"/>
      <c r="L827" s="36" t="s">
        <v>9910</v>
      </c>
      <c r="M827" s="36" t="str">
        <f>IF(LEFT(NICAP[[#This Row],[Date]],1)=0,"Y","N")</f>
        <v>N</v>
      </c>
      <c r="N827" s="36"/>
      <c r="O827" s="36" t="str">
        <f>19&amp;LEFT(NICAP[[#This Row],[Date]],2)</f>
        <v>1951</v>
      </c>
      <c r="P827" s="36" t="str">
        <f>MID(NICAP[[#This Row],[Date]],3,2)</f>
        <v>04</v>
      </c>
      <c r="Q827" s="36" t="str">
        <f>RIGHT(NICAP[[#This Row],[Date]],2)</f>
        <v>00</v>
      </c>
      <c r="R827" s="26">
        <f>DATE(NICAP[[#This Row],[Year]],NICAP[[#This Row],[Month]],NICAP[[#This Row],[Day]])</f>
        <v>18718</v>
      </c>
      <c r="S827" s="35" t="str">
        <f t="shared" si="24"/>
        <v/>
      </c>
      <c r="T827" s="24" t="str">
        <f t="shared" si="25"/>
        <v>Korea</v>
      </c>
    </row>
    <row r="828" spans="1:20" ht="12.75" customHeight="1" x14ac:dyDescent="0.2">
      <c r="A828" s="35">
        <v>819</v>
      </c>
      <c r="B828" s="53">
        <v>510414</v>
      </c>
      <c r="C828" s="39" t="s">
        <v>9909</v>
      </c>
      <c r="D828" s="39" t="s">
        <v>2763</v>
      </c>
      <c r="E828" s="39" t="str">
        <f>IF(AND(LEN(NICAP[[#This Row],[State or      Country]])=2,NICAP[[#This Row],[State or      Country]]&lt;&gt;"UK"),"US","Other")</f>
        <v>Other</v>
      </c>
      <c r="F828" s="38">
        <v>9</v>
      </c>
      <c r="G828" s="71" t="s">
        <v>1666</v>
      </c>
      <c r="H828" s="46">
        <v>5</v>
      </c>
      <c r="I828" s="47" t="s">
        <v>4808</v>
      </c>
      <c r="J828" s="37"/>
      <c r="K828" s="37"/>
      <c r="L828" s="36" t="s">
        <v>9908</v>
      </c>
      <c r="M828" s="36" t="str">
        <f>IF(LEFT(NICAP[[#This Row],[Date]],1)=0,"Y","N")</f>
        <v>N</v>
      </c>
      <c r="N828" s="36"/>
      <c r="O828" s="36" t="str">
        <f>19&amp;LEFT(NICAP[[#This Row],[Date]],2)</f>
        <v>1951</v>
      </c>
      <c r="P828" s="36" t="str">
        <f>MID(NICAP[[#This Row],[Date]],3,2)</f>
        <v>04</v>
      </c>
      <c r="Q828" s="36" t="str">
        <f>RIGHT(NICAP[[#This Row],[Date]],2)</f>
        <v>14</v>
      </c>
      <c r="R828" s="26">
        <f>DATE(NICAP[[#This Row],[Year]],NICAP[[#This Row],[Month]],NICAP[[#This Row],[Day]])</f>
        <v>18732</v>
      </c>
      <c r="S828" s="35" t="str">
        <f t="shared" si="24"/>
        <v/>
      </c>
      <c r="T828" s="24" t="str">
        <f t="shared" si="25"/>
        <v>At Sea</v>
      </c>
    </row>
    <row r="829" spans="1:20" ht="12.75" customHeight="1" x14ac:dyDescent="0.2">
      <c r="A829" s="35">
        <v>820</v>
      </c>
      <c r="B829" s="55">
        <v>510522</v>
      </c>
      <c r="C829" s="39" t="s">
        <v>9907</v>
      </c>
      <c r="D829" s="39" t="s">
        <v>2260</v>
      </c>
      <c r="E829" s="39" t="str">
        <f>IF(AND(LEN(NICAP[[#This Row],[State or      Country]])=2,NICAP[[#This Row],[State or      Country]]&lt;&gt;"UK"),"US","Other")</f>
        <v>US</v>
      </c>
      <c r="F829" s="38">
        <v>11</v>
      </c>
      <c r="G829" s="37"/>
      <c r="H829" s="37"/>
      <c r="I829" s="37"/>
      <c r="J829" s="37"/>
      <c r="K829" s="37"/>
      <c r="L829" s="36" t="s">
        <v>9906</v>
      </c>
      <c r="M829" s="36" t="str">
        <f>IF(LEFT(NICAP[[#This Row],[Date]],1)=0,"Y","N")</f>
        <v>N</v>
      </c>
      <c r="N829" s="36"/>
      <c r="O829" s="36" t="str">
        <f>19&amp;LEFT(NICAP[[#This Row],[Date]],2)</f>
        <v>1951</v>
      </c>
      <c r="P829" s="36" t="str">
        <f>MID(NICAP[[#This Row],[Date]],3,2)</f>
        <v>05</v>
      </c>
      <c r="Q829" s="36" t="str">
        <f>RIGHT(NICAP[[#This Row],[Date]],2)</f>
        <v>22</v>
      </c>
      <c r="R829" s="26">
        <f>DATE(NICAP[[#This Row],[Year]],NICAP[[#This Row],[Month]],NICAP[[#This Row],[Day]])</f>
        <v>18770</v>
      </c>
      <c r="S829" s="35" t="str">
        <f t="shared" si="24"/>
        <v>KS</v>
      </c>
      <c r="T829" s="24" t="str">
        <f t="shared" si="25"/>
        <v>US</v>
      </c>
    </row>
    <row r="830" spans="1:20" ht="12.75" customHeight="1" x14ac:dyDescent="0.2">
      <c r="A830" s="35">
        <v>821</v>
      </c>
      <c r="B830" s="53">
        <v>510601</v>
      </c>
      <c r="C830" s="39" t="s">
        <v>7082</v>
      </c>
      <c r="D830" s="39" t="s">
        <v>1758</v>
      </c>
      <c r="E830" s="39" t="str">
        <f>IF(AND(LEN(NICAP[[#This Row],[State or      Country]])=2,NICAP[[#This Row],[State or      Country]]&lt;&gt;"UK"),"US","Other")</f>
        <v>US</v>
      </c>
      <c r="F830" s="38">
        <v>1</v>
      </c>
      <c r="G830" s="37"/>
      <c r="H830" s="37"/>
      <c r="I830" s="65">
        <v>925</v>
      </c>
      <c r="J830" s="37"/>
      <c r="K830" s="37"/>
      <c r="L830" s="36" t="s">
        <v>9905</v>
      </c>
      <c r="M830" s="36" t="str">
        <f>IF(LEFT(NICAP[[#This Row],[Date]],1)=0,"Y","N")</f>
        <v>N</v>
      </c>
      <c r="N830" s="36"/>
      <c r="O830" s="36" t="str">
        <f>19&amp;LEFT(NICAP[[#This Row],[Date]],2)</f>
        <v>1951</v>
      </c>
      <c r="P830" s="36" t="str">
        <f>MID(NICAP[[#This Row],[Date]],3,2)</f>
        <v>06</v>
      </c>
      <c r="Q830" s="36" t="str">
        <f>RIGHT(NICAP[[#This Row],[Date]],2)</f>
        <v>01</v>
      </c>
      <c r="R830" s="26">
        <f>DATE(NICAP[[#This Row],[Year]],NICAP[[#This Row],[Month]],NICAP[[#This Row],[Day]])</f>
        <v>18780</v>
      </c>
      <c r="S830" s="35" t="str">
        <f t="shared" si="24"/>
        <v>NY</v>
      </c>
      <c r="T830" s="24" t="str">
        <f t="shared" si="25"/>
        <v>US</v>
      </c>
    </row>
    <row r="831" spans="1:20" ht="12.75" customHeight="1" x14ac:dyDescent="0.2">
      <c r="A831" s="35">
        <v>822</v>
      </c>
      <c r="B831" s="55">
        <v>510601</v>
      </c>
      <c r="C831" s="39" t="s">
        <v>8734</v>
      </c>
      <c r="D831" s="39" t="s">
        <v>1694</v>
      </c>
      <c r="E831" s="39" t="str">
        <f>IF(AND(LEN(NICAP[[#This Row],[State or      Country]])=2,NICAP[[#This Row],[State or      Country]]&lt;&gt;"UK"),"US","Other")</f>
        <v>US</v>
      </c>
      <c r="F831" s="38">
        <v>1</v>
      </c>
      <c r="G831" s="37"/>
      <c r="H831" s="37"/>
      <c r="I831" s="37"/>
      <c r="J831" s="37"/>
      <c r="K831" s="37"/>
      <c r="L831" s="36" t="s">
        <v>9904</v>
      </c>
      <c r="M831" s="36" t="str">
        <f>IF(LEFT(NICAP[[#This Row],[Date]],1)=0,"Y","N")</f>
        <v>N</v>
      </c>
      <c r="N831" s="36"/>
      <c r="O831" s="36" t="str">
        <f>19&amp;LEFT(NICAP[[#This Row],[Date]],2)</f>
        <v>1951</v>
      </c>
      <c r="P831" s="36" t="str">
        <f>MID(NICAP[[#This Row],[Date]],3,2)</f>
        <v>06</v>
      </c>
      <c r="Q831" s="36" t="str">
        <f>RIGHT(NICAP[[#This Row],[Date]],2)</f>
        <v>01</v>
      </c>
      <c r="R831" s="26">
        <f>DATE(NICAP[[#This Row],[Year]],NICAP[[#This Row],[Month]],NICAP[[#This Row],[Day]])</f>
        <v>18780</v>
      </c>
      <c r="S831" s="35" t="str">
        <f t="shared" si="24"/>
        <v>OH</v>
      </c>
      <c r="T831" s="24" t="str">
        <f t="shared" si="25"/>
        <v>US</v>
      </c>
    </row>
    <row r="832" spans="1:20" ht="12.75" customHeight="1" x14ac:dyDescent="0.2">
      <c r="A832" s="35">
        <v>823</v>
      </c>
      <c r="B832" s="53">
        <v>510701</v>
      </c>
      <c r="C832" s="39" t="s">
        <v>9903</v>
      </c>
      <c r="D832" s="39" t="s">
        <v>9768</v>
      </c>
      <c r="E832" s="39" t="str">
        <f>IF(AND(LEN(NICAP[[#This Row],[State or      Country]])=2,NICAP[[#This Row],[State or      Country]]&lt;&gt;"UK"),"US","Other")</f>
        <v>Other</v>
      </c>
      <c r="F832" s="38">
        <v>9</v>
      </c>
      <c r="G832" s="47" t="s">
        <v>1666</v>
      </c>
      <c r="H832" s="46">
        <v>2</v>
      </c>
      <c r="I832" s="47" t="s">
        <v>4808</v>
      </c>
      <c r="J832" s="37"/>
      <c r="K832" s="37"/>
      <c r="L832" s="36" t="s">
        <v>9902</v>
      </c>
      <c r="M832" s="36" t="str">
        <f>IF(LEFT(NICAP[[#This Row],[Date]],1)=0,"Y","N")</f>
        <v>N</v>
      </c>
      <c r="N832" s="36"/>
      <c r="O832" s="36" t="str">
        <f>19&amp;LEFT(NICAP[[#This Row],[Date]],2)</f>
        <v>1951</v>
      </c>
      <c r="P832" s="36" t="str">
        <f>MID(NICAP[[#This Row],[Date]],3,2)</f>
        <v>07</v>
      </c>
      <c r="Q832" s="36" t="str">
        <f>RIGHT(NICAP[[#This Row],[Date]],2)</f>
        <v>01</v>
      </c>
      <c r="R832" s="26">
        <f>DATE(NICAP[[#This Row],[Year]],NICAP[[#This Row],[Month]],NICAP[[#This Row],[Day]])</f>
        <v>18810</v>
      </c>
      <c r="S832" s="35" t="str">
        <f t="shared" si="24"/>
        <v/>
      </c>
      <c r="T832" s="24" t="str">
        <f t="shared" si="25"/>
        <v>South Korea</v>
      </c>
    </row>
    <row r="833" spans="1:20" ht="12.75" customHeight="1" x14ac:dyDescent="0.2">
      <c r="A833" s="35">
        <v>824</v>
      </c>
      <c r="B833" s="53">
        <v>510709</v>
      </c>
      <c r="C833" s="39" t="s">
        <v>9901</v>
      </c>
      <c r="D833" s="39" t="s">
        <v>1689</v>
      </c>
      <c r="E833" s="39" t="str">
        <f>IF(AND(LEN(NICAP[[#This Row],[State or      Country]])=2,NICAP[[#This Row],[State or      Country]]&lt;&gt;"UK"),"US","Other")</f>
        <v>US</v>
      </c>
      <c r="F833" s="38">
        <v>11</v>
      </c>
      <c r="G833" s="37"/>
      <c r="H833" s="37"/>
      <c r="I833" s="47" t="s">
        <v>4808</v>
      </c>
      <c r="J833" s="37"/>
      <c r="K833" s="37"/>
      <c r="L833" s="36" t="s">
        <v>9900</v>
      </c>
      <c r="M833" s="36" t="str">
        <f>IF(LEFT(NICAP[[#This Row],[Date]],1)=0,"Y","N")</f>
        <v>N</v>
      </c>
      <c r="N833" s="36"/>
      <c r="O833" s="36" t="str">
        <f>19&amp;LEFT(NICAP[[#This Row],[Date]],2)</f>
        <v>1951</v>
      </c>
      <c r="P833" s="36" t="str">
        <f>MID(NICAP[[#This Row],[Date]],3,2)</f>
        <v>07</v>
      </c>
      <c r="Q833" s="36" t="str">
        <f>RIGHT(NICAP[[#This Row],[Date]],2)</f>
        <v>09</v>
      </c>
      <c r="R833" s="26">
        <f>DATE(NICAP[[#This Row],[Year]],NICAP[[#This Row],[Month]],NICAP[[#This Row],[Day]])</f>
        <v>18818</v>
      </c>
      <c r="S833" s="35" t="str">
        <f t="shared" si="24"/>
        <v>GA</v>
      </c>
      <c r="T833" s="24" t="str">
        <f t="shared" si="25"/>
        <v>US</v>
      </c>
    </row>
    <row r="834" spans="1:20" ht="12.75" customHeight="1" x14ac:dyDescent="0.2">
      <c r="A834" s="35">
        <v>825</v>
      </c>
      <c r="B834" s="55">
        <v>510709</v>
      </c>
      <c r="C834" s="39" t="s">
        <v>7023</v>
      </c>
      <c r="D834" s="39" t="s">
        <v>2122</v>
      </c>
      <c r="E834" s="39" t="str">
        <f>IF(AND(LEN(NICAP[[#This Row],[State or      Country]])=2,NICAP[[#This Row],[State or      Country]]&lt;&gt;"UK"),"US","Other")</f>
        <v>US</v>
      </c>
      <c r="F834" s="38">
        <v>1</v>
      </c>
      <c r="G834" s="37"/>
      <c r="H834" s="37"/>
      <c r="I834" s="47" t="s">
        <v>4808</v>
      </c>
      <c r="J834" s="54" t="s">
        <v>1744</v>
      </c>
      <c r="K834" s="37"/>
      <c r="L834" s="36" t="s">
        <v>9899</v>
      </c>
      <c r="M834" s="36" t="str">
        <f>IF(LEFT(NICAP[[#This Row],[Date]],1)=0,"Y","N")</f>
        <v>N</v>
      </c>
      <c r="N834" s="36"/>
      <c r="O834" s="36" t="str">
        <f>19&amp;LEFT(NICAP[[#This Row],[Date]],2)</f>
        <v>1951</v>
      </c>
      <c r="P834" s="36" t="str">
        <f>MID(NICAP[[#This Row],[Date]],3,2)</f>
        <v>07</v>
      </c>
      <c r="Q834" s="36" t="str">
        <f>RIGHT(NICAP[[#This Row],[Date]],2)</f>
        <v>09</v>
      </c>
      <c r="R834" s="26">
        <f>DATE(NICAP[[#This Row],[Year]],NICAP[[#This Row],[Month]],NICAP[[#This Row],[Day]])</f>
        <v>18818</v>
      </c>
      <c r="S834" s="35" t="str">
        <f t="shared" si="24"/>
        <v>NM</v>
      </c>
      <c r="T834" s="24" t="str">
        <f t="shared" si="25"/>
        <v>US</v>
      </c>
    </row>
    <row r="835" spans="1:20" ht="12.75" customHeight="1" x14ac:dyDescent="0.2">
      <c r="A835" s="35">
        <v>826</v>
      </c>
      <c r="B835" s="53">
        <v>510709</v>
      </c>
      <c r="C835" s="39" t="s">
        <v>6021</v>
      </c>
      <c r="D835" s="39" t="s">
        <v>1689</v>
      </c>
      <c r="E835" s="39" t="str">
        <f>IF(AND(LEN(NICAP[[#This Row],[State or      Country]])=2,NICAP[[#This Row],[State or      Country]]&lt;&gt;"UK"),"US","Other")</f>
        <v>US</v>
      </c>
      <c r="F835" s="38">
        <v>11</v>
      </c>
      <c r="G835" s="37"/>
      <c r="H835" s="37"/>
      <c r="I835" s="37"/>
      <c r="J835" s="37"/>
      <c r="K835" s="37"/>
      <c r="L835" s="36" t="s">
        <v>9898</v>
      </c>
      <c r="M835" s="36" t="str">
        <f>IF(LEFT(NICAP[[#This Row],[Date]],1)=0,"Y","N")</f>
        <v>N</v>
      </c>
      <c r="N835" s="36"/>
      <c r="O835" s="36" t="str">
        <f>19&amp;LEFT(NICAP[[#This Row],[Date]],2)</f>
        <v>1951</v>
      </c>
      <c r="P835" s="36" t="str">
        <f>MID(NICAP[[#This Row],[Date]],3,2)</f>
        <v>07</v>
      </c>
      <c r="Q835" s="36" t="str">
        <f>RIGHT(NICAP[[#This Row],[Date]],2)</f>
        <v>09</v>
      </c>
      <c r="R835" s="26">
        <f>DATE(NICAP[[#This Row],[Year]],NICAP[[#This Row],[Month]],NICAP[[#This Row],[Day]])</f>
        <v>18818</v>
      </c>
      <c r="S835" s="35" t="str">
        <f t="shared" si="24"/>
        <v>GA</v>
      </c>
      <c r="T835" s="24" t="str">
        <f t="shared" si="25"/>
        <v>US</v>
      </c>
    </row>
    <row r="836" spans="1:20" ht="14.25" customHeight="1" x14ac:dyDescent="0.2">
      <c r="A836" s="35">
        <v>827</v>
      </c>
      <c r="B836" s="56">
        <v>510714</v>
      </c>
      <c r="C836" s="39" t="s">
        <v>8756</v>
      </c>
      <c r="D836" s="39" t="s">
        <v>2122</v>
      </c>
      <c r="E836" s="39" t="str">
        <f>IF(AND(LEN(NICAP[[#This Row],[State or      Country]])=2,NICAP[[#This Row],[State or      Country]]&lt;&gt;"UK"),"US","Other")</f>
        <v>US</v>
      </c>
      <c r="F836" s="38">
        <v>8</v>
      </c>
      <c r="G836" s="41"/>
      <c r="H836" s="41"/>
      <c r="I836" s="47" t="s">
        <v>4808</v>
      </c>
      <c r="J836" s="54" t="s">
        <v>1744</v>
      </c>
      <c r="K836" s="41"/>
      <c r="L836" s="36" t="s">
        <v>9897</v>
      </c>
      <c r="M836" s="36" t="str">
        <f>IF(LEFT(NICAP[[#This Row],[Date]],1)=0,"Y","N")</f>
        <v>N</v>
      </c>
      <c r="N836" s="36"/>
      <c r="O836" s="36" t="str">
        <f>19&amp;LEFT(NICAP[[#This Row],[Date]],2)</f>
        <v>1951</v>
      </c>
      <c r="P836" s="36" t="str">
        <f>MID(NICAP[[#This Row],[Date]],3,2)</f>
        <v>07</v>
      </c>
      <c r="Q836" s="36" t="str">
        <f>RIGHT(NICAP[[#This Row],[Date]],2)</f>
        <v>14</v>
      </c>
      <c r="R836" s="26">
        <f>DATE(NICAP[[#This Row],[Year]],NICAP[[#This Row],[Month]],NICAP[[#This Row],[Day]])</f>
        <v>18823</v>
      </c>
      <c r="S836" s="35" t="str">
        <f t="shared" si="24"/>
        <v>NM</v>
      </c>
      <c r="T836" s="24" t="str">
        <f t="shared" si="25"/>
        <v>US</v>
      </c>
    </row>
    <row r="837" spans="1:20" ht="14.25" customHeight="1" x14ac:dyDescent="0.2">
      <c r="A837" s="35">
        <v>828</v>
      </c>
      <c r="B837" s="56">
        <v>510714</v>
      </c>
      <c r="C837" s="39" t="s">
        <v>8756</v>
      </c>
      <c r="D837" s="39" t="s">
        <v>2122</v>
      </c>
      <c r="E837" s="39" t="str">
        <f>IF(AND(LEN(NICAP[[#This Row],[State or      Country]])=2,NICAP[[#This Row],[State or      Country]]&lt;&gt;"UK"),"US","Other")</f>
        <v>US</v>
      </c>
      <c r="F837" s="38">
        <v>9</v>
      </c>
      <c r="G837" s="47" t="s">
        <v>1666</v>
      </c>
      <c r="H837" s="46">
        <v>5</v>
      </c>
      <c r="I837" s="47" t="s">
        <v>4808</v>
      </c>
      <c r="J837" s="54" t="s">
        <v>1744</v>
      </c>
      <c r="K837" s="37"/>
      <c r="L837" s="36" t="s">
        <v>9896</v>
      </c>
      <c r="M837" s="36" t="str">
        <f>IF(LEFT(NICAP[[#This Row],[Date]],1)=0,"Y","N")</f>
        <v>N</v>
      </c>
      <c r="N837" s="36"/>
      <c r="O837" s="36" t="str">
        <f>19&amp;LEFT(NICAP[[#This Row],[Date]],2)</f>
        <v>1951</v>
      </c>
      <c r="P837" s="36" t="str">
        <f>MID(NICAP[[#This Row],[Date]],3,2)</f>
        <v>07</v>
      </c>
      <c r="Q837" s="36" t="str">
        <f>RIGHT(NICAP[[#This Row],[Date]],2)</f>
        <v>14</v>
      </c>
      <c r="R837" s="26">
        <f>DATE(NICAP[[#This Row],[Year]],NICAP[[#This Row],[Month]],NICAP[[#This Row],[Day]])</f>
        <v>18823</v>
      </c>
      <c r="S837" s="35" t="str">
        <f t="shared" si="24"/>
        <v>NM</v>
      </c>
      <c r="T837" s="24" t="str">
        <f t="shared" si="25"/>
        <v>US</v>
      </c>
    </row>
    <row r="838" spans="1:20" ht="12.75" customHeight="1" x14ac:dyDescent="0.2">
      <c r="A838" s="35">
        <v>829</v>
      </c>
      <c r="B838" s="55">
        <v>510719</v>
      </c>
      <c r="C838" s="39" t="s">
        <v>9895</v>
      </c>
      <c r="D838" s="39" t="s">
        <v>3368</v>
      </c>
      <c r="E838" s="39" t="str">
        <f>IF(AND(LEN(NICAP[[#This Row],[State or      Country]])=2,NICAP[[#This Row],[State or      Country]]&lt;&gt;"UK"),"US","Other")</f>
        <v>Other</v>
      </c>
      <c r="F838" s="38">
        <v>8</v>
      </c>
      <c r="G838" s="37"/>
      <c r="H838" s="37"/>
      <c r="I838" s="37"/>
      <c r="J838" s="37"/>
      <c r="K838" s="37"/>
      <c r="L838" s="36" t="s">
        <v>9894</v>
      </c>
      <c r="M838" s="36" t="str">
        <f>IF(LEFT(NICAP[[#This Row],[Date]],1)=0,"Y","N")</f>
        <v>N</v>
      </c>
      <c r="N838" s="36"/>
      <c r="O838" s="36" t="str">
        <f>19&amp;LEFT(NICAP[[#This Row],[Date]],2)</f>
        <v>1951</v>
      </c>
      <c r="P838" s="36" t="str">
        <f>MID(NICAP[[#This Row],[Date]],3,2)</f>
        <v>07</v>
      </c>
      <c r="Q838" s="36" t="str">
        <f>RIGHT(NICAP[[#This Row],[Date]],2)</f>
        <v>19</v>
      </c>
      <c r="R838" s="26">
        <f>DATE(NICAP[[#This Row],[Year]],NICAP[[#This Row],[Month]],NICAP[[#This Row],[Day]])</f>
        <v>18828</v>
      </c>
      <c r="S838" s="35" t="str">
        <f t="shared" si="24"/>
        <v/>
      </c>
      <c r="T838" s="24" t="str">
        <f t="shared" si="25"/>
        <v>Uraguay</v>
      </c>
    </row>
    <row r="839" spans="1:20" ht="27" customHeight="1" x14ac:dyDescent="0.2">
      <c r="A839" s="35">
        <v>830</v>
      </c>
      <c r="B839" s="60">
        <v>510723</v>
      </c>
      <c r="C839" s="44" t="s">
        <v>9893</v>
      </c>
      <c r="D839" s="44" t="s">
        <v>1676</v>
      </c>
      <c r="E839" s="44" t="str">
        <f>IF(AND(LEN(NICAP[[#This Row],[State or      Country]])=2,NICAP[[#This Row],[State or      Country]]&lt;&gt;"UK"),"US","Other")</f>
        <v>US</v>
      </c>
      <c r="F839" s="43">
        <v>9</v>
      </c>
      <c r="G839" s="41"/>
      <c r="H839" s="61">
        <v>5</v>
      </c>
      <c r="I839" s="41"/>
      <c r="J839" s="41"/>
      <c r="K839" s="41"/>
      <c r="L839" s="59" t="s">
        <v>9892</v>
      </c>
      <c r="M839" s="59" t="str">
        <f>IF(LEFT(NICAP[[#This Row],[Date]],1)=0,"Y","N")</f>
        <v>N</v>
      </c>
      <c r="N839" s="59"/>
      <c r="O839" s="59" t="str">
        <f>19&amp;LEFT(NICAP[[#This Row],[Date]],2)</f>
        <v>1951</v>
      </c>
      <c r="P839" s="59" t="str">
        <f>MID(NICAP[[#This Row],[Date]],3,2)</f>
        <v>07</v>
      </c>
      <c r="Q839" s="59" t="str">
        <f>RIGHT(NICAP[[#This Row],[Date]],2)</f>
        <v>23</v>
      </c>
      <c r="R839" s="26">
        <f>DATE(NICAP[[#This Row],[Year]],NICAP[[#This Row],[Month]],NICAP[[#This Row],[Day]])</f>
        <v>18832</v>
      </c>
      <c r="S839" s="35" t="str">
        <f t="shared" si="24"/>
        <v>CA</v>
      </c>
      <c r="T839" s="24" t="str">
        <f t="shared" si="25"/>
        <v>US</v>
      </c>
    </row>
    <row r="840" spans="1:20" ht="12.75" customHeight="1" x14ac:dyDescent="0.2">
      <c r="A840" s="35">
        <v>831</v>
      </c>
      <c r="B840" s="53">
        <v>510724</v>
      </c>
      <c r="C840" s="39" t="s">
        <v>6627</v>
      </c>
      <c r="D840" s="39" t="s">
        <v>2338</v>
      </c>
      <c r="E840" s="39" t="str">
        <f>IF(AND(LEN(NICAP[[#This Row],[State or      Country]])=2,NICAP[[#This Row],[State or      Country]]&lt;&gt;"UK"),"US","Other")</f>
        <v>US</v>
      </c>
      <c r="F840" s="38">
        <v>1</v>
      </c>
      <c r="G840" s="37"/>
      <c r="H840" s="37"/>
      <c r="I840" s="65">
        <v>943</v>
      </c>
      <c r="J840" s="37"/>
      <c r="K840" s="37"/>
      <c r="L840" s="36" t="s">
        <v>9891</v>
      </c>
      <c r="M840" s="36" t="str">
        <f>IF(LEFT(NICAP[[#This Row],[Date]],1)=0,"Y","N")</f>
        <v>N</v>
      </c>
      <c r="N840" s="36"/>
      <c r="O840" s="36" t="str">
        <f>19&amp;LEFT(NICAP[[#This Row],[Date]],2)</f>
        <v>1951</v>
      </c>
      <c r="P840" s="36" t="str">
        <f>MID(NICAP[[#This Row],[Date]],3,2)</f>
        <v>07</v>
      </c>
      <c r="Q840" s="36" t="str">
        <f>RIGHT(NICAP[[#This Row],[Date]],2)</f>
        <v>24</v>
      </c>
      <c r="R840" s="26">
        <f>DATE(NICAP[[#This Row],[Year]],NICAP[[#This Row],[Month]],NICAP[[#This Row],[Day]])</f>
        <v>18833</v>
      </c>
      <c r="S840" s="35" t="str">
        <f t="shared" si="24"/>
        <v>NH</v>
      </c>
      <c r="T840" s="24" t="str">
        <f t="shared" si="25"/>
        <v>US</v>
      </c>
    </row>
    <row r="841" spans="1:20" ht="12.75" customHeight="1" x14ac:dyDescent="0.2">
      <c r="A841" s="35">
        <v>832</v>
      </c>
      <c r="B841" s="53">
        <v>510730</v>
      </c>
      <c r="C841" s="39" t="s">
        <v>9335</v>
      </c>
      <c r="D841" s="39" t="s">
        <v>1734</v>
      </c>
      <c r="E841" s="39" t="str">
        <f>IF(AND(LEN(NICAP[[#This Row],[State or      Country]])=2,NICAP[[#This Row],[State or      Country]]&lt;&gt;"UK"),"US","Other")</f>
        <v>US</v>
      </c>
      <c r="F841" s="38">
        <v>9</v>
      </c>
      <c r="G841" s="47" t="s">
        <v>1666</v>
      </c>
      <c r="H841" s="46">
        <v>5</v>
      </c>
      <c r="I841" s="47" t="s">
        <v>4808</v>
      </c>
      <c r="J841" s="37"/>
      <c r="K841" s="37"/>
      <c r="L841" s="36" t="s">
        <v>9890</v>
      </c>
      <c r="M841" s="36" t="str">
        <f>IF(LEFT(NICAP[[#This Row],[Date]],1)=0,"Y","N")</f>
        <v>N</v>
      </c>
      <c r="N841" s="36"/>
      <c r="O841" s="36" t="str">
        <f>19&amp;LEFT(NICAP[[#This Row],[Date]],2)</f>
        <v>1951</v>
      </c>
      <c r="P841" s="36" t="str">
        <f>MID(NICAP[[#This Row],[Date]],3,2)</f>
        <v>07</v>
      </c>
      <c r="Q841" s="36" t="str">
        <f>RIGHT(NICAP[[#This Row],[Date]],2)</f>
        <v>30</v>
      </c>
      <c r="R841" s="26">
        <f>DATE(NICAP[[#This Row],[Year]],NICAP[[#This Row],[Month]],NICAP[[#This Row],[Day]])</f>
        <v>18839</v>
      </c>
      <c r="S841" s="35" t="str">
        <f t="shared" si="24"/>
        <v>MI</v>
      </c>
      <c r="T841" s="24" t="str">
        <f t="shared" si="25"/>
        <v>US</v>
      </c>
    </row>
    <row r="842" spans="1:20" ht="12.75" customHeight="1" x14ac:dyDescent="0.2">
      <c r="A842" s="35">
        <v>833</v>
      </c>
      <c r="B842" s="55">
        <v>510800</v>
      </c>
      <c r="C842" s="39" t="s">
        <v>3611</v>
      </c>
      <c r="D842" s="39" t="s">
        <v>2122</v>
      </c>
      <c r="E842" s="39" t="str">
        <f>IF(AND(LEN(NICAP[[#This Row],[State or      Country]])=2,NICAP[[#This Row],[State or      Country]]&lt;&gt;"UK"),"US","Other")</f>
        <v>US</v>
      </c>
      <c r="F842" s="38">
        <v>1</v>
      </c>
      <c r="G842" s="41"/>
      <c r="H842" s="41"/>
      <c r="I842" s="41"/>
      <c r="J842" s="41"/>
      <c r="K842" s="41"/>
      <c r="L842" s="36" t="s">
        <v>9889</v>
      </c>
      <c r="M842" s="36" t="str">
        <f>IF(LEFT(NICAP[[#This Row],[Date]],1)=0,"Y","N")</f>
        <v>N</v>
      </c>
      <c r="N842" s="36"/>
      <c r="O842" s="36" t="str">
        <f>19&amp;LEFT(NICAP[[#This Row],[Date]],2)</f>
        <v>1951</v>
      </c>
      <c r="P842" s="36" t="str">
        <f>MID(NICAP[[#This Row],[Date]],3,2)</f>
        <v>08</v>
      </c>
      <c r="Q842" s="36" t="str">
        <f>RIGHT(NICAP[[#This Row],[Date]],2)</f>
        <v>00</v>
      </c>
      <c r="R842" s="26">
        <f>DATE(NICAP[[#This Row],[Year]],NICAP[[#This Row],[Month]],NICAP[[#This Row],[Day]])</f>
        <v>18840</v>
      </c>
      <c r="S842" s="35" t="str">
        <f t="shared" ref="S842:S905" si="26">IF(E842="US",D842,"")</f>
        <v>NM</v>
      </c>
      <c r="T842" s="24" t="str">
        <f t="shared" ref="T842:T905" si="27">IF(E842="US","US",D842)</f>
        <v>US</v>
      </c>
    </row>
    <row r="843" spans="1:20" ht="27.75" customHeight="1" x14ac:dyDescent="0.2">
      <c r="A843" s="35">
        <v>834</v>
      </c>
      <c r="B843" s="60">
        <v>510803</v>
      </c>
      <c r="C843" s="44" t="s">
        <v>9888</v>
      </c>
      <c r="D843" s="44" t="s">
        <v>1734</v>
      </c>
      <c r="E843" s="44" t="str">
        <f>IF(AND(LEN(NICAP[[#This Row],[State or      Country]])=2,NICAP[[#This Row],[State or      Country]]&lt;&gt;"UK"),"US","Other")</f>
        <v>US</v>
      </c>
      <c r="F843" s="43">
        <v>1</v>
      </c>
      <c r="G843" s="41"/>
      <c r="H843" s="41"/>
      <c r="I843" s="41"/>
      <c r="J843" s="41"/>
      <c r="K843" s="41"/>
      <c r="L843" s="42" t="s">
        <v>9887</v>
      </c>
      <c r="M843" s="42" t="str">
        <f>IF(LEFT(NICAP[[#This Row],[Date]],1)=0,"Y","N")</f>
        <v>N</v>
      </c>
      <c r="N843" s="42"/>
      <c r="O843" s="42" t="str">
        <f>19&amp;LEFT(NICAP[[#This Row],[Date]],2)</f>
        <v>1951</v>
      </c>
      <c r="P843" s="42" t="str">
        <f>MID(NICAP[[#This Row],[Date]],3,2)</f>
        <v>08</v>
      </c>
      <c r="Q843" s="42" t="str">
        <f>RIGHT(NICAP[[#This Row],[Date]],2)</f>
        <v>03</v>
      </c>
      <c r="R843" s="26">
        <f>DATE(NICAP[[#This Row],[Year]],NICAP[[#This Row],[Month]],NICAP[[#This Row],[Day]])</f>
        <v>18843</v>
      </c>
      <c r="S843" s="35" t="str">
        <f t="shared" si="26"/>
        <v>MI</v>
      </c>
      <c r="T843" s="24" t="str">
        <f t="shared" si="27"/>
        <v>US</v>
      </c>
    </row>
    <row r="844" spans="1:20" ht="12.75" customHeight="1" x14ac:dyDescent="0.2">
      <c r="A844" s="35">
        <v>835</v>
      </c>
      <c r="B844" s="53">
        <v>510808</v>
      </c>
      <c r="C844" s="39" t="s">
        <v>9886</v>
      </c>
      <c r="D844" s="39" t="s">
        <v>1694</v>
      </c>
      <c r="E844" s="39" t="str">
        <f>IF(AND(LEN(NICAP[[#This Row],[State or      Country]])=2,NICAP[[#This Row],[State or      Country]]&lt;&gt;"UK"),"US","Other")</f>
        <v>US</v>
      </c>
      <c r="F844" s="38">
        <v>11</v>
      </c>
      <c r="G844" s="37"/>
      <c r="H844" s="37"/>
      <c r="I844" s="47" t="s">
        <v>4808</v>
      </c>
      <c r="J844" s="37"/>
      <c r="K844" s="37"/>
      <c r="L844" s="36" t="s">
        <v>9885</v>
      </c>
      <c r="M844" s="36" t="str">
        <f>IF(LEFT(NICAP[[#This Row],[Date]],1)=0,"Y","N")</f>
        <v>N</v>
      </c>
      <c r="N844" s="36"/>
      <c r="O844" s="36" t="str">
        <f>19&amp;LEFT(NICAP[[#This Row],[Date]],2)</f>
        <v>1951</v>
      </c>
      <c r="P844" s="36" t="str">
        <f>MID(NICAP[[#This Row],[Date]],3,2)</f>
        <v>08</v>
      </c>
      <c r="Q844" s="36" t="str">
        <f>RIGHT(NICAP[[#This Row],[Date]],2)</f>
        <v>08</v>
      </c>
      <c r="R844" s="26">
        <f>DATE(NICAP[[#This Row],[Year]],NICAP[[#This Row],[Month]],NICAP[[#This Row],[Day]])</f>
        <v>18848</v>
      </c>
      <c r="S844" s="35" t="str">
        <f t="shared" si="26"/>
        <v>OH</v>
      </c>
      <c r="T844" s="24" t="str">
        <f t="shared" si="27"/>
        <v>US</v>
      </c>
    </row>
    <row r="845" spans="1:20" ht="12.75" customHeight="1" x14ac:dyDescent="0.2">
      <c r="A845" s="35">
        <v>836</v>
      </c>
      <c r="B845" s="55">
        <v>510811</v>
      </c>
      <c r="C845" s="39" t="s">
        <v>4617</v>
      </c>
      <c r="D845" s="39" t="s">
        <v>1826</v>
      </c>
      <c r="E845" s="39" t="str">
        <f>IF(AND(LEN(NICAP[[#This Row],[State or      Country]])=2,NICAP[[#This Row],[State or      Country]]&lt;&gt;"UK"),"US","Other")</f>
        <v>US</v>
      </c>
      <c r="F845" s="38">
        <v>11</v>
      </c>
      <c r="G845" s="37"/>
      <c r="H845" s="37"/>
      <c r="I845" s="37"/>
      <c r="J845" s="37"/>
      <c r="K845" s="37"/>
      <c r="L845" s="36" t="s">
        <v>9884</v>
      </c>
      <c r="M845" s="36" t="str">
        <f>IF(LEFT(NICAP[[#This Row],[Date]],1)=0,"Y","N")</f>
        <v>N</v>
      </c>
      <c r="N845" s="36"/>
      <c r="O845" s="36" t="str">
        <f>19&amp;LEFT(NICAP[[#This Row],[Date]],2)</f>
        <v>1951</v>
      </c>
      <c r="P845" s="36" t="str">
        <f>MID(NICAP[[#This Row],[Date]],3,2)</f>
        <v>08</v>
      </c>
      <c r="Q845" s="36" t="str">
        <f>RIGHT(NICAP[[#This Row],[Date]],2)</f>
        <v>11</v>
      </c>
      <c r="R845" s="26">
        <f>DATE(NICAP[[#This Row],[Year]],NICAP[[#This Row],[Month]],NICAP[[#This Row],[Day]])</f>
        <v>18851</v>
      </c>
      <c r="S845" s="35" t="str">
        <f t="shared" si="26"/>
        <v>OR</v>
      </c>
      <c r="T845" s="24" t="str">
        <f t="shared" si="27"/>
        <v>US</v>
      </c>
    </row>
    <row r="846" spans="1:20" ht="12.75" customHeight="1" x14ac:dyDescent="0.2">
      <c r="A846" s="35">
        <v>837</v>
      </c>
      <c r="B846" s="55">
        <v>510820</v>
      </c>
      <c r="C846" s="39" t="s">
        <v>6290</v>
      </c>
      <c r="D846" s="39" t="s">
        <v>1883</v>
      </c>
      <c r="E846" s="39" t="str">
        <f>IF(AND(LEN(NICAP[[#This Row],[State or      Country]])=2,NICAP[[#This Row],[State or      Country]]&lt;&gt;"UK"),"US","Other")</f>
        <v>US</v>
      </c>
      <c r="F846" s="38">
        <v>1</v>
      </c>
      <c r="G846" s="37"/>
      <c r="H846" s="37"/>
      <c r="I846" s="47" t="s">
        <v>4808</v>
      </c>
      <c r="J846" s="37"/>
      <c r="K846" s="37"/>
      <c r="L846" s="36" t="s">
        <v>4962</v>
      </c>
      <c r="M846" s="36" t="str">
        <f>IF(LEFT(NICAP[[#This Row],[Date]],1)=0,"Y","N")</f>
        <v>N</v>
      </c>
      <c r="N846" s="36"/>
      <c r="O846" s="36" t="str">
        <f>19&amp;LEFT(NICAP[[#This Row],[Date]],2)</f>
        <v>1951</v>
      </c>
      <c r="P846" s="36" t="str">
        <f>MID(NICAP[[#This Row],[Date]],3,2)</f>
        <v>08</v>
      </c>
      <c r="Q846" s="36" t="str">
        <f>RIGHT(NICAP[[#This Row],[Date]],2)</f>
        <v>20</v>
      </c>
      <c r="R846" s="26">
        <f>DATE(NICAP[[#This Row],[Year]],NICAP[[#This Row],[Month]],NICAP[[#This Row],[Day]])</f>
        <v>18860</v>
      </c>
      <c r="S846" s="35" t="str">
        <f t="shared" si="26"/>
        <v>MN</v>
      </c>
      <c r="T846" s="24" t="str">
        <f t="shared" si="27"/>
        <v>US</v>
      </c>
    </row>
    <row r="847" spans="1:20" ht="27" customHeight="1" x14ac:dyDescent="0.2">
      <c r="A847" s="35">
        <v>838</v>
      </c>
      <c r="B847" s="58">
        <v>510821</v>
      </c>
      <c r="C847" s="44" t="s">
        <v>7771</v>
      </c>
      <c r="D847" s="44" t="s">
        <v>2763</v>
      </c>
      <c r="E847" s="44" t="str">
        <f>IF(AND(LEN(NICAP[[#This Row],[State or      Country]])=2,NICAP[[#This Row],[State or      Country]]&lt;&gt;"UK"),"US","Other")</f>
        <v>Other</v>
      </c>
      <c r="F847" s="43">
        <v>9</v>
      </c>
      <c r="G847" s="62" t="s">
        <v>1666</v>
      </c>
      <c r="H847" s="61">
        <v>5</v>
      </c>
      <c r="I847" s="62" t="s">
        <v>4808</v>
      </c>
      <c r="J847" s="41"/>
      <c r="K847" s="41"/>
      <c r="L847" s="59" t="s">
        <v>9883</v>
      </c>
      <c r="M847" s="59" t="str">
        <f>IF(LEFT(NICAP[[#This Row],[Date]],1)=0,"Y","N")</f>
        <v>N</v>
      </c>
      <c r="N847" s="59"/>
      <c r="O847" s="59" t="str">
        <f>19&amp;LEFT(NICAP[[#This Row],[Date]],2)</f>
        <v>1951</v>
      </c>
      <c r="P847" s="59" t="str">
        <f>MID(NICAP[[#This Row],[Date]],3,2)</f>
        <v>08</v>
      </c>
      <c r="Q847" s="59" t="str">
        <f>RIGHT(NICAP[[#This Row],[Date]],2)</f>
        <v>21</v>
      </c>
      <c r="R847" s="26">
        <f>DATE(NICAP[[#This Row],[Year]],NICAP[[#This Row],[Month]],NICAP[[#This Row],[Day]])</f>
        <v>18861</v>
      </c>
      <c r="S847" s="35" t="str">
        <f t="shared" si="26"/>
        <v/>
      </c>
      <c r="T847" s="24" t="str">
        <f t="shared" si="27"/>
        <v>At Sea</v>
      </c>
    </row>
    <row r="848" spans="1:20" ht="12.75" customHeight="1" x14ac:dyDescent="0.2">
      <c r="A848" s="35">
        <v>839</v>
      </c>
      <c r="B848" s="53">
        <v>510825</v>
      </c>
      <c r="C848" s="39" t="s">
        <v>2673</v>
      </c>
      <c r="D848" s="39" t="s">
        <v>2122</v>
      </c>
      <c r="E848" s="39" t="str">
        <f>IF(AND(LEN(NICAP[[#This Row],[State or      Country]])=2,NICAP[[#This Row],[State or      Country]]&lt;&gt;"UK"),"US","Other")</f>
        <v>US</v>
      </c>
      <c r="F848" s="38">
        <v>1</v>
      </c>
      <c r="G848" s="37"/>
      <c r="H848" s="37"/>
      <c r="I848" s="65">
        <v>955</v>
      </c>
      <c r="J848" s="54" t="s">
        <v>1744</v>
      </c>
      <c r="K848" s="37"/>
      <c r="L848" s="36" t="s">
        <v>9882</v>
      </c>
      <c r="M848" s="36" t="str">
        <f>IF(LEFT(NICAP[[#This Row],[Date]],1)=0,"Y","N")</f>
        <v>N</v>
      </c>
      <c r="N848" s="36"/>
      <c r="O848" s="36" t="str">
        <f>19&amp;LEFT(NICAP[[#This Row],[Date]],2)</f>
        <v>1951</v>
      </c>
      <c r="P848" s="36" t="str">
        <f>MID(NICAP[[#This Row],[Date]],3,2)</f>
        <v>08</v>
      </c>
      <c r="Q848" s="36" t="str">
        <f>RIGHT(NICAP[[#This Row],[Date]],2)</f>
        <v>25</v>
      </c>
      <c r="R848" s="26">
        <f>DATE(NICAP[[#This Row],[Year]],NICAP[[#This Row],[Month]],NICAP[[#This Row],[Day]])</f>
        <v>18865</v>
      </c>
      <c r="S848" s="35" t="str">
        <f t="shared" si="26"/>
        <v>NM</v>
      </c>
      <c r="T848" s="24" t="str">
        <f t="shared" si="27"/>
        <v>US</v>
      </c>
    </row>
    <row r="849" spans="1:20" ht="12.75" customHeight="1" x14ac:dyDescent="0.2">
      <c r="A849" s="35">
        <v>840</v>
      </c>
      <c r="B849" s="53">
        <v>510825</v>
      </c>
      <c r="C849" s="39" t="s">
        <v>9274</v>
      </c>
      <c r="D849" s="39" t="s">
        <v>1667</v>
      </c>
      <c r="E849" s="39" t="str">
        <f>IF(AND(LEN(NICAP[[#This Row],[State or      Country]])=2,NICAP[[#This Row],[State or      Country]]&lt;&gt;"UK"),"US","Other")</f>
        <v>US</v>
      </c>
      <c r="F849" s="38">
        <v>8</v>
      </c>
      <c r="G849" s="41"/>
      <c r="H849" s="41"/>
      <c r="I849" s="41"/>
      <c r="J849" s="41"/>
      <c r="K849" s="41"/>
      <c r="L849" s="36" t="s">
        <v>9881</v>
      </c>
      <c r="M849" s="36" t="str">
        <f>IF(LEFT(NICAP[[#This Row],[Date]],1)=0,"Y","N")</f>
        <v>N</v>
      </c>
      <c r="N849" s="36"/>
      <c r="O849" s="36" t="str">
        <f>19&amp;LEFT(NICAP[[#This Row],[Date]],2)</f>
        <v>1951</v>
      </c>
      <c r="P849" s="36" t="str">
        <f>MID(NICAP[[#This Row],[Date]],3,2)</f>
        <v>08</v>
      </c>
      <c r="Q849" s="36" t="str">
        <f>RIGHT(NICAP[[#This Row],[Date]],2)</f>
        <v>25</v>
      </c>
      <c r="R849" s="26">
        <f>DATE(NICAP[[#This Row],[Year]],NICAP[[#This Row],[Month]],NICAP[[#This Row],[Day]])</f>
        <v>18865</v>
      </c>
      <c r="S849" s="35" t="str">
        <f t="shared" si="26"/>
        <v>TX</v>
      </c>
      <c r="T849" s="24" t="str">
        <f t="shared" si="27"/>
        <v>US</v>
      </c>
    </row>
    <row r="850" spans="1:20" ht="12.75" customHeight="1" x14ac:dyDescent="0.2">
      <c r="A850" s="35">
        <v>841</v>
      </c>
      <c r="B850" s="53">
        <v>510826</v>
      </c>
      <c r="C850" s="39" t="s">
        <v>9880</v>
      </c>
      <c r="D850" s="39" t="s">
        <v>1707</v>
      </c>
      <c r="E850" s="39" t="str">
        <f>IF(AND(LEN(NICAP[[#This Row],[State or      Country]])=2,NICAP[[#This Row],[State or      Country]]&lt;&gt;"UK"),"US","Other")</f>
        <v>US</v>
      </c>
      <c r="F850" s="38">
        <v>9</v>
      </c>
      <c r="G850" s="47" t="s">
        <v>1666</v>
      </c>
      <c r="H850" s="46">
        <v>5</v>
      </c>
      <c r="I850" s="47" t="s">
        <v>4808</v>
      </c>
      <c r="J850" s="37"/>
      <c r="K850" s="37"/>
      <c r="L850" s="36" t="s">
        <v>9879</v>
      </c>
      <c r="M850" s="36" t="str">
        <f>IF(LEFT(NICAP[[#This Row],[Date]],1)=0,"Y","N")</f>
        <v>N</v>
      </c>
      <c r="N850" s="36"/>
      <c r="O850" s="36" t="str">
        <f>19&amp;LEFT(NICAP[[#This Row],[Date]],2)</f>
        <v>1951</v>
      </c>
      <c r="P850" s="36" t="str">
        <f>MID(NICAP[[#This Row],[Date]],3,2)</f>
        <v>08</v>
      </c>
      <c r="Q850" s="36" t="str">
        <f>RIGHT(NICAP[[#This Row],[Date]],2)</f>
        <v>26</v>
      </c>
      <c r="R850" s="26">
        <f>DATE(NICAP[[#This Row],[Year]],NICAP[[#This Row],[Month]],NICAP[[#This Row],[Day]])</f>
        <v>18866</v>
      </c>
      <c r="S850" s="35" t="str">
        <f t="shared" si="26"/>
        <v>WA</v>
      </c>
      <c r="T850" s="24" t="str">
        <f t="shared" si="27"/>
        <v>US</v>
      </c>
    </row>
    <row r="851" spans="1:20" ht="12.75" customHeight="1" x14ac:dyDescent="0.2">
      <c r="A851" s="35">
        <v>842</v>
      </c>
      <c r="B851" s="55">
        <v>510827</v>
      </c>
      <c r="C851" s="39" t="s">
        <v>7046</v>
      </c>
      <c r="D851" s="39" t="s">
        <v>1670</v>
      </c>
      <c r="E851" s="39" t="str">
        <f>IF(AND(LEN(NICAP[[#This Row],[State or      Country]])=2,NICAP[[#This Row],[State or      Country]]&lt;&gt;"UK"),"US","Other")</f>
        <v>US</v>
      </c>
      <c r="F851" s="38">
        <v>1</v>
      </c>
      <c r="G851" s="37"/>
      <c r="H851" s="37"/>
      <c r="I851" s="47" t="s">
        <v>4808</v>
      </c>
      <c r="J851" s="37"/>
      <c r="K851" s="37"/>
      <c r="L851" s="36" t="s">
        <v>9878</v>
      </c>
      <c r="M851" s="36" t="str">
        <f>IF(LEFT(NICAP[[#This Row],[Date]],1)=0,"Y","N")</f>
        <v>N</v>
      </c>
      <c r="N851" s="36"/>
      <c r="O851" s="36" t="str">
        <f>19&amp;LEFT(NICAP[[#This Row],[Date]],2)</f>
        <v>1951</v>
      </c>
      <c r="P851" s="36" t="str">
        <f>MID(NICAP[[#This Row],[Date]],3,2)</f>
        <v>08</v>
      </c>
      <c r="Q851" s="36" t="str">
        <f>RIGHT(NICAP[[#This Row],[Date]],2)</f>
        <v>27</v>
      </c>
      <c r="R851" s="26">
        <f>DATE(NICAP[[#This Row],[Year]],NICAP[[#This Row],[Month]],NICAP[[#This Row],[Day]])</f>
        <v>18867</v>
      </c>
      <c r="S851" s="35" t="str">
        <f t="shared" si="26"/>
        <v>IL</v>
      </c>
      <c r="T851" s="24" t="str">
        <f t="shared" si="27"/>
        <v>US</v>
      </c>
    </row>
    <row r="852" spans="1:20" ht="12.75" customHeight="1" x14ac:dyDescent="0.2">
      <c r="A852" s="35">
        <v>843</v>
      </c>
      <c r="B852" s="53">
        <v>510831</v>
      </c>
      <c r="C852" s="39" t="s">
        <v>9877</v>
      </c>
      <c r="D852" s="39" t="s">
        <v>1667</v>
      </c>
      <c r="E852" s="39" t="str">
        <f>IF(AND(LEN(NICAP[[#This Row],[State or      Country]])=2,NICAP[[#This Row],[State or      Country]]&lt;&gt;"UK"),"US","Other")</f>
        <v>US</v>
      </c>
      <c r="F852" s="38">
        <v>2</v>
      </c>
      <c r="G852" s="37"/>
      <c r="H852" s="37"/>
      <c r="I852" s="65">
        <v>962</v>
      </c>
      <c r="J852" s="37"/>
      <c r="K852" s="37"/>
      <c r="L852" s="36" t="s">
        <v>9876</v>
      </c>
      <c r="M852" s="36" t="str">
        <f>IF(LEFT(NICAP[[#This Row],[Date]],1)=0,"Y","N")</f>
        <v>N</v>
      </c>
      <c r="N852" s="36"/>
      <c r="O852" s="36" t="str">
        <f>19&amp;LEFT(NICAP[[#This Row],[Date]],2)</f>
        <v>1951</v>
      </c>
      <c r="P852" s="36" t="str">
        <f>MID(NICAP[[#This Row],[Date]],3,2)</f>
        <v>08</v>
      </c>
      <c r="Q852" s="36" t="str">
        <f>RIGHT(NICAP[[#This Row],[Date]],2)</f>
        <v>31</v>
      </c>
      <c r="R852" s="26">
        <f>DATE(NICAP[[#This Row],[Year]],NICAP[[#This Row],[Month]],NICAP[[#This Row],[Day]])</f>
        <v>18871</v>
      </c>
      <c r="S852" s="35" t="str">
        <f t="shared" si="26"/>
        <v>TX</v>
      </c>
      <c r="T852" s="24" t="str">
        <f t="shared" si="27"/>
        <v>US</v>
      </c>
    </row>
    <row r="853" spans="1:20" ht="12.75" customHeight="1" x14ac:dyDescent="0.2">
      <c r="A853" s="35">
        <v>844</v>
      </c>
      <c r="B853" s="55">
        <v>510900</v>
      </c>
      <c r="C853" s="39" t="s">
        <v>9875</v>
      </c>
      <c r="D853" s="39" t="s">
        <v>7769</v>
      </c>
      <c r="E853" s="39" t="str">
        <f>IF(AND(LEN(NICAP[[#This Row],[State or      Country]])=2,NICAP[[#This Row],[State or      Country]]&lt;&gt;"UK"),"US","Other")</f>
        <v>Other</v>
      </c>
      <c r="F853" s="38">
        <v>9</v>
      </c>
      <c r="G853" s="37"/>
      <c r="H853" s="46">
        <v>5</v>
      </c>
      <c r="I853" s="37"/>
      <c r="J853" s="37"/>
      <c r="K853" s="37"/>
      <c r="L853" s="36" t="s">
        <v>9874</v>
      </c>
      <c r="M853" s="36" t="str">
        <f>IF(LEFT(NICAP[[#This Row],[Date]],1)=0,"Y","N")</f>
        <v>N</v>
      </c>
      <c r="N853" s="36"/>
      <c r="O853" s="36" t="str">
        <f>19&amp;LEFT(NICAP[[#This Row],[Date]],2)</f>
        <v>1951</v>
      </c>
      <c r="P853" s="36" t="str">
        <f>MID(NICAP[[#This Row],[Date]],3,2)</f>
        <v>09</v>
      </c>
      <c r="Q853" s="36" t="str">
        <f>RIGHT(NICAP[[#This Row],[Date]],2)</f>
        <v>00</v>
      </c>
      <c r="R853" s="26">
        <f>DATE(NICAP[[#This Row],[Year]],NICAP[[#This Row],[Month]],NICAP[[#This Row],[Day]])</f>
        <v>18871</v>
      </c>
      <c r="S853" s="35" t="str">
        <f t="shared" si="26"/>
        <v/>
      </c>
      <c r="T853" s="24" t="str">
        <f t="shared" si="27"/>
        <v>unknown</v>
      </c>
    </row>
    <row r="854" spans="1:20" ht="12.75" customHeight="1" x14ac:dyDescent="0.2">
      <c r="A854" s="35">
        <v>845</v>
      </c>
      <c r="B854" s="53">
        <v>510906</v>
      </c>
      <c r="C854" s="39" t="s">
        <v>4906</v>
      </c>
      <c r="D854" s="39" t="s">
        <v>1676</v>
      </c>
      <c r="E854" s="39" t="str">
        <f>IF(AND(LEN(NICAP[[#This Row],[State or      Country]])=2,NICAP[[#This Row],[State or      Country]]&lt;&gt;"UK"),"US","Other")</f>
        <v>US</v>
      </c>
      <c r="F854" s="38">
        <v>1</v>
      </c>
      <c r="G854" s="37"/>
      <c r="H854" s="37"/>
      <c r="I854" s="65">
        <v>964</v>
      </c>
      <c r="J854" s="37"/>
      <c r="K854" s="37"/>
      <c r="L854" s="36" t="s">
        <v>9873</v>
      </c>
      <c r="M854" s="36" t="str">
        <f>IF(LEFT(NICAP[[#This Row],[Date]],1)=0,"Y","N")</f>
        <v>N</v>
      </c>
      <c r="N854" s="36"/>
      <c r="O854" s="36" t="str">
        <f>19&amp;LEFT(NICAP[[#This Row],[Date]],2)</f>
        <v>1951</v>
      </c>
      <c r="P854" s="36" t="str">
        <f>MID(NICAP[[#This Row],[Date]],3,2)</f>
        <v>09</v>
      </c>
      <c r="Q854" s="36" t="str">
        <f>RIGHT(NICAP[[#This Row],[Date]],2)</f>
        <v>06</v>
      </c>
      <c r="R854" s="26">
        <f>DATE(NICAP[[#This Row],[Year]],NICAP[[#This Row],[Month]],NICAP[[#This Row],[Day]])</f>
        <v>18877</v>
      </c>
      <c r="S854" s="35" t="str">
        <f t="shared" si="26"/>
        <v>CA</v>
      </c>
      <c r="T854" s="24" t="str">
        <f t="shared" si="27"/>
        <v>US</v>
      </c>
    </row>
    <row r="855" spans="1:20" ht="12.75" customHeight="1" x14ac:dyDescent="0.2">
      <c r="A855" s="35">
        <v>846</v>
      </c>
      <c r="B855" s="53">
        <v>510909</v>
      </c>
      <c r="C855" s="39" t="s">
        <v>9872</v>
      </c>
      <c r="D855" s="39" t="s">
        <v>2763</v>
      </c>
      <c r="E855" s="39" t="str">
        <f>IF(AND(LEN(NICAP[[#This Row],[State or      Country]])=2,NICAP[[#This Row],[State or      Country]]&lt;&gt;"UK"),"US","Other")</f>
        <v>Other</v>
      </c>
      <c r="F855" s="38">
        <v>9</v>
      </c>
      <c r="G855" s="47" t="s">
        <v>1666</v>
      </c>
      <c r="H855" s="46">
        <v>5</v>
      </c>
      <c r="I855" s="47" t="s">
        <v>4808</v>
      </c>
      <c r="J855" s="37"/>
      <c r="K855" s="37"/>
      <c r="L855" s="36" t="s">
        <v>9871</v>
      </c>
      <c r="M855" s="36" t="str">
        <f>IF(LEFT(NICAP[[#This Row],[Date]],1)=0,"Y","N")</f>
        <v>N</v>
      </c>
      <c r="N855" s="36"/>
      <c r="O855" s="36" t="str">
        <f>19&amp;LEFT(NICAP[[#This Row],[Date]],2)</f>
        <v>1951</v>
      </c>
      <c r="P855" s="36" t="str">
        <f>MID(NICAP[[#This Row],[Date]],3,2)</f>
        <v>09</v>
      </c>
      <c r="Q855" s="36" t="str">
        <f>RIGHT(NICAP[[#This Row],[Date]],2)</f>
        <v>09</v>
      </c>
      <c r="R855" s="26">
        <f>DATE(NICAP[[#This Row],[Year]],NICAP[[#This Row],[Month]],NICAP[[#This Row],[Day]])</f>
        <v>18880</v>
      </c>
      <c r="S855" s="35" t="str">
        <f t="shared" si="26"/>
        <v/>
      </c>
      <c r="T855" s="24" t="str">
        <f t="shared" si="27"/>
        <v>At Sea</v>
      </c>
    </row>
    <row r="856" spans="1:20" ht="12.75" customHeight="1" x14ac:dyDescent="0.2">
      <c r="A856" s="35">
        <v>847</v>
      </c>
      <c r="B856" s="53">
        <v>510910</v>
      </c>
      <c r="C856" s="39" t="s">
        <v>9507</v>
      </c>
      <c r="D856" s="39" t="s">
        <v>1726</v>
      </c>
      <c r="E856" s="39" t="str">
        <f>IF(AND(LEN(NICAP[[#This Row],[State or      Country]])=2,NICAP[[#This Row],[State or      Country]]&lt;&gt;"UK"),"US","Other")</f>
        <v>US</v>
      </c>
      <c r="F856" s="38">
        <v>9</v>
      </c>
      <c r="G856" s="47" t="s">
        <v>1666</v>
      </c>
      <c r="H856" s="46">
        <v>5</v>
      </c>
      <c r="I856" s="37"/>
      <c r="J856" s="37"/>
      <c r="K856" s="37"/>
      <c r="L856" s="36" t="s">
        <v>9870</v>
      </c>
      <c r="M856" s="36" t="str">
        <f>IF(LEFT(NICAP[[#This Row],[Date]],1)=0,"Y","N")</f>
        <v>N</v>
      </c>
      <c r="N856" s="36"/>
      <c r="O856" s="36" t="str">
        <f>19&amp;LEFT(NICAP[[#This Row],[Date]],2)</f>
        <v>1951</v>
      </c>
      <c r="P856" s="36" t="str">
        <f>MID(NICAP[[#This Row],[Date]],3,2)</f>
        <v>09</v>
      </c>
      <c r="Q856" s="36" t="str">
        <f>RIGHT(NICAP[[#This Row],[Date]],2)</f>
        <v>10</v>
      </c>
      <c r="R856" s="26">
        <f>DATE(NICAP[[#This Row],[Year]],NICAP[[#This Row],[Month]],NICAP[[#This Row],[Day]])</f>
        <v>18881</v>
      </c>
      <c r="S856" s="35" t="str">
        <f t="shared" si="26"/>
        <v>NJ</v>
      </c>
      <c r="T856" s="24" t="str">
        <f t="shared" si="27"/>
        <v>US</v>
      </c>
    </row>
    <row r="857" spans="1:20" ht="12.75" customHeight="1" x14ac:dyDescent="0.2">
      <c r="A857" s="35">
        <v>848</v>
      </c>
      <c r="B857" s="53">
        <v>510910</v>
      </c>
      <c r="C857" s="39" t="s">
        <v>2271</v>
      </c>
      <c r="D857" s="39" t="s">
        <v>1726</v>
      </c>
      <c r="E857" s="39" t="str">
        <f>IF(AND(LEN(NICAP[[#This Row],[State or      Country]])=2,NICAP[[#This Row],[State or      Country]]&lt;&gt;"UK"),"US","Other")</f>
        <v>US</v>
      </c>
      <c r="F857" s="38">
        <v>9</v>
      </c>
      <c r="G857" s="47" t="s">
        <v>1666</v>
      </c>
      <c r="H857" s="46">
        <v>5</v>
      </c>
      <c r="I857" s="47" t="s">
        <v>4808</v>
      </c>
      <c r="J857" s="41"/>
      <c r="K857" s="41"/>
      <c r="L857" s="36" t="s">
        <v>9869</v>
      </c>
      <c r="M857" s="36" t="str">
        <f>IF(LEFT(NICAP[[#This Row],[Date]],1)=0,"Y","N")</f>
        <v>N</v>
      </c>
      <c r="N857" s="36"/>
      <c r="O857" s="36" t="str">
        <f>19&amp;LEFT(NICAP[[#This Row],[Date]],2)</f>
        <v>1951</v>
      </c>
      <c r="P857" s="36" t="str">
        <f>MID(NICAP[[#This Row],[Date]],3,2)</f>
        <v>09</v>
      </c>
      <c r="Q857" s="36" t="str">
        <f>RIGHT(NICAP[[#This Row],[Date]],2)</f>
        <v>10</v>
      </c>
      <c r="R857" s="26">
        <f>DATE(NICAP[[#This Row],[Year]],NICAP[[#This Row],[Month]],NICAP[[#This Row],[Day]])</f>
        <v>18881</v>
      </c>
      <c r="S857" s="35" t="str">
        <f t="shared" si="26"/>
        <v>NJ</v>
      </c>
      <c r="T857" s="24" t="str">
        <f t="shared" si="27"/>
        <v>US</v>
      </c>
    </row>
    <row r="858" spans="1:20" ht="42.75" customHeight="1" x14ac:dyDescent="0.2">
      <c r="A858" s="35">
        <v>849</v>
      </c>
      <c r="B858" s="73">
        <v>510913</v>
      </c>
      <c r="C858" s="50" t="s">
        <v>6186</v>
      </c>
      <c r="D858" s="50" t="s">
        <v>1702</v>
      </c>
      <c r="E858" s="50" t="str">
        <f>IF(AND(LEN(NICAP[[#This Row],[State or      Country]])=2,NICAP[[#This Row],[State or      Country]]&lt;&gt;"UK"),"US","Other")</f>
        <v>Other</v>
      </c>
      <c r="F858" s="49">
        <v>9</v>
      </c>
      <c r="G858" s="90" t="s">
        <v>1666</v>
      </c>
      <c r="H858" s="80">
        <v>5</v>
      </c>
      <c r="I858" s="78">
        <v>969</v>
      </c>
      <c r="J858" s="48"/>
      <c r="K858" s="48"/>
      <c r="L858" s="36" t="s">
        <v>9868</v>
      </c>
      <c r="M858" s="36" t="str">
        <f>IF(LEFT(NICAP[[#This Row],[Date]],1)=0,"Y","N")</f>
        <v>N</v>
      </c>
      <c r="N858" s="36"/>
      <c r="O858" s="36" t="str">
        <f>19&amp;LEFT(NICAP[[#This Row],[Date]],2)</f>
        <v>1951</v>
      </c>
      <c r="P858" s="36" t="str">
        <f>MID(NICAP[[#This Row],[Date]],3,2)</f>
        <v>09</v>
      </c>
      <c r="Q858" s="36" t="str">
        <f>RIGHT(NICAP[[#This Row],[Date]],2)</f>
        <v>13</v>
      </c>
      <c r="R858" s="26">
        <f>DATE(NICAP[[#This Row],[Year]],NICAP[[#This Row],[Month]],NICAP[[#This Row],[Day]])</f>
        <v>18884</v>
      </c>
      <c r="S858" s="35" t="str">
        <f t="shared" si="26"/>
        <v/>
      </c>
      <c r="T858" s="24" t="str">
        <f t="shared" si="27"/>
        <v>CAN</v>
      </c>
    </row>
    <row r="859" spans="1:20" ht="14.25" customHeight="1" x14ac:dyDescent="0.2">
      <c r="A859" s="35">
        <v>850</v>
      </c>
      <c r="B859" s="56">
        <v>510917</v>
      </c>
      <c r="C859" s="39" t="s">
        <v>9867</v>
      </c>
      <c r="D859" s="39" t="s">
        <v>1694</v>
      </c>
      <c r="E859" s="39" t="str">
        <f>IF(AND(LEN(NICAP[[#This Row],[State or      Country]])=2,NICAP[[#This Row],[State or      Country]]&lt;&gt;"UK"),"US","Other")</f>
        <v>US</v>
      </c>
      <c r="F859" s="38">
        <v>11</v>
      </c>
      <c r="G859" s="47" t="s">
        <v>1757</v>
      </c>
      <c r="H859" s="46">
        <v>5</v>
      </c>
      <c r="I859" s="47" t="s">
        <v>4808</v>
      </c>
      <c r="J859" s="37"/>
      <c r="K859" s="37"/>
      <c r="L859" s="36" t="s">
        <v>9866</v>
      </c>
      <c r="M859" s="36" t="str">
        <f>IF(LEFT(NICAP[[#This Row],[Date]],1)=0,"Y","N")</f>
        <v>N</v>
      </c>
      <c r="N859" s="36"/>
      <c r="O859" s="36" t="str">
        <f>19&amp;LEFT(NICAP[[#This Row],[Date]],2)</f>
        <v>1951</v>
      </c>
      <c r="P859" s="36" t="str">
        <f>MID(NICAP[[#This Row],[Date]],3,2)</f>
        <v>09</v>
      </c>
      <c r="Q859" s="36" t="str">
        <f>RIGHT(NICAP[[#This Row],[Date]],2)</f>
        <v>17</v>
      </c>
      <c r="R859" s="26">
        <f>DATE(NICAP[[#This Row],[Year]],NICAP[[#This Row],[Month]],NICAP[[#This Row],[Day]])</f>
        <v>18888</v>
      </c>
      <c r="S859" s="35" t="str">
        <f t="shared" si="26"/>
        <v>OH</v>
      </c>
      <c r="T859" s="24" t="str">
        <f t="shared" si="27"/>
        <v>US</v>
      </c>
    </row>
    <row r="860" spans="1:20" ht="12.75" customHeight="1" x14ac:dyDescent="0.2">
      <c r="A860" s="35">
        <v>851</v>
      </c>
      <c r="B860" s="53">
        <v>510917</v>
      </c>
      <c r="C860" s="39" t="s">
        <v>9865</v>
      </c>
      <c r="D860" s="39" t="s">
        <v>1702</v>
      </c>
      <c r="E860" s="39" t="str">
        <f>IF(AND(LEN(NICAP[[#This Row],[State or      Country]])=2,NICAP[[#This Row],[State or      Country]]&lt;&gt;"UK"),"US","Other")</f>
        <v>Other</v>
      </c>
      <c r="F860" s="38">
        <v>9</v>
      </c>
      <c r="G860" s="47" t="s">
        <v>1666</v>
      </c>
      <c r="H860" s="46">
        <v>5</v>
      </c>
      <c r="I860" s="47" t="s">
        <v>4808</v>
      </c>
      <c r="J860" s="37"/>
      <c r="K860" s="37"/>
      <c r="L860" s="36" t="s">
        <v>9864</v>
      </c>
      <c r="M860" s="36" t="str">
        <f>IF(LEFT(NICAP[[#This Row],[Date]],1)=0,"Y","N")</f>
        <v>N</v>
      </c>
      <c r="N860" s="36"/>
      <c r="O860" s="36" t="str">
        <f>19&amp;LEFT(NICAP[[#This Row],[Date]],2)</f>
        <v>1951</v>
      </c>
      <c r="P860" s="36" t="str">
        <f>MID(NICAP[[#This Row],[Date]],3,2)</f>
        <v>09</v>
      </c>
      <c r="Q860" s="36" t="str">
        <f>RIGHT(NICAP[[#This Row],[Date]],2)</f>
        <v>17</v>
      </c>
      <c r="R860" s="26">
        <f>DATE(NICAP[[#This Row],[Year]],NICAP[[#This Row],[Month]],NICAP[[#This Row],[Day]])</f>
        <v>18888</v>
      </c>
      <c r="S860" s="35" t="str">
        <f t="shared" si="26"/>
        <v/>
      </c>
      <c r="T860" s="24" t="str">
        <f t="shared" si="27"/>
        <v>CAN</v>
      </c>
    </row>
    <row r="861" spans="1:20" ht="27" customHeight="1" x14ac:dyDescent="0.2">
      <c r="A861" s="35">
        <v>852</v>
      </c>
      <c r="B861" s="58">
        <v>510918</v>
      </c>
      <c r="C861" s="44" t="s">
        <v>9863</v>
      </c>
      <c r="D861" s="44" t="s">
        <v>4848</v>
      </c>
      <c r="E861" s="44" t="str">
        <f>IF(AND(LEN(NICAP[[#This Row],[State or      Country]])=2,NICAP[[#This Row],[State or      Country]]&lt;&gt;"UK"),"US","Other")</f>
        <v>Other</v>
      </c>
      <c r="F861" s="43">
        <v>9</v>
      </c>
      <c r="G861" s="62" t="s">
        <v>1666</v>
      </c>
      <c r="H861" s="61">
        <v>5</v>
      </c>
      <c r="I861" s="62" t="s">
        <v>4808</v>
      </c>
      <c r="J861" s="41"/>
      <c r="K861" s="41"/>
      <c r="L861" s="59" t="s">
        <v>9862</v>
      </c>
      <c r="M861" s="59" t="str">
        <f>IF(LEFT(NICAP[[#This Row],[Date]],1)=0,"Y","N")</f>
        <v>N</v>
      </c>
      <c r="N861" s="59"/>
      <c r="O861" s="59" t="str">
        <f>19&amp;LEFT(NICAP[[#This Row],[Date]],2)</f>
        <v>1951</v>
      </c>
      <c r="P861" s="59" t="str">
        <f>MID(NICAP[[#This Row],[Date]],3,2)</f>
        <v>09</v>
      </c>
      <c r="Q861" s="59" t="str">
        <f>RIGHT(NICAP[[#This Row],[Date]],2)</f>
        <v>18</v>
      </c>
      <c r="R861" s="26">
        <f>DATE(NICAP[[#This Row],[Year]],NICAP[[#This Row],[Month]],NICAP[[#This Row],[Day]])</f>
        <v>18889</v>
      </c>
      <c r="S861" s="35" t="str">
        <f t="shared" si="26"/>
        <v/>
      </c>
      <c r="T861" s="24" t="str">
        <f t="shared" si="27"/>
        <v>various</v>
      </c>
    </row>
    <row r="862" spans="1:20" ht="27" customHeight="1" x14ac:dyDescent="0.2">
      <c r="A862" s="35">
        <v>853</v>
      </c>
      <c r="B862" s="60">
        <v>510923</v>
      </c>
      <c r="C862" s="44" t="s">
        <v>9861</v>
      </c>
      <c r="D862" s="44" t="s">
        <v>1676</v>
      </c>
      <c r="E862" s="44" t="str">
        <f>IF(AND(LEN(NICAP[[#This Row],[State or      Country]])=2,NICAP[[#This Row],[State or      Country]]&lt;&gt;"UK"),"US","Other")</f>
        <v>US</v>
      </c>
      <c r="F862" s="43">
        <v>1</v>
      </c>
      <c r="G862" s="41"/>
      <c r="H862" s="41"/>
      <c r="I862" s="62" t="s">
        <v>4808</v>
      </c>
      <c r="J862" s="41"/>
      <c r="K862" s="41"/>
      <c r="L862" s="59" t="s">
        <v>9860</v>
      </c>
      <c r="M862" s="59" t="str">
        <f>IF(LEFT(NICAP[[#This Row],[Date]],1)=0,"Y","N")</f>
        <v>N</v>
      </c>
      <c r="N862" s="59"/>
      <c r="O862" s="59" t="str">
        <f>19&amp;LEFT(NICAP[[#This Row],[Date]],2)</f>
        <v>1951</v>
      </c>
      <c r="P862" s="59" t="str">
        <f>MID(NICAP[[#This Row],[Date]],3,2)</f>
        <v>09</v>
      </c>
      <c r="Q862" s="59" t="str">
        <f>RIGHT(NICAP[[#This Row],[Date]],2)</f>
        <v>23</v>
      </c>
      <c r="R862" s="26">
        <f>DATE(NICAP[[#This Row],[Year]],NICAP[[#This Row],[Month]],NICAP[[#This Row],[Day]])</f>
        <v>18894</v>
      </c>
      <c r="S862" s="35" t="str">
        <f t="shared" si="26"/>
        <v>CA</v>
      </c>
      <c r="T862" s="24" t="str">
        <f t="shared" si="27"/>
        <v>US</v>
      </c>
    </row>
    <row r="863" spans="1:20" ht="12.75" customHeight="1" x14ac:dyDescent="0.2">
      <c r="A863" s="35">
        <v>854</v>
      </c>
      <c r="B863" s="53">
        <v>510923</v>
      </c>
      <c r="C863" s="39" t="s">
        <v>9859</v>
      </c>
      <c r="D863" s="39" t="s">
        <v>1676</v>
      </c>
      <c r="E863" s="39" t="str">
        <f>IF(AND(LEN(NICAP[[#This Row],[State or      Country]])=2,NICAP[[#This Row],[State or      Country]]&lt;&gt;"UK"),"US","Other")</f>
        <v>US</v>
      </c>
      <c r="F863" s="38">
        <v>9</v>
      </c>
      <c r="G863" s="47" t="s">
        <v>1666</v>
      </c>
      <c r="H863" s="46">
        <v>5</v>
      </c>
      <c r="I863" s="37"/>
      <c r="J863" s="37"/>
      <c r="K863" s="37"/>
      <c r="L863" s="36" t="s">
        <v>9858</v>
      </c>
      <c r="M863" s="36" t="str">
        <f>IF(LEFT(NICAP[[#This Row],[Date]],1)=0,"Y","N")</f>
        <v>N</v>
      </c>
      <c r="N863" s="36"/>
      <c r="O863" s="36" t="str">
        <f>19&amp;LEFT(NICAP[[#This Row],[Date]],2)</f>
        <v>1951</v>
      </c>
      <c r="P863" s="36" t="str">
        <f>MID(NICAP[[#This Row],[Date]],3,2)</f>
        <v>09</v>
      </c>
      <c r="Q863" s="36" t="str">
        <f>RIGHT(NICAP[[#This Row],[Date]],2)</f>
        <v>23</v>
      </c>
      <c r="R863" s="26">
        <f>DATE(NICAP[[#This Row],[Year]],NICAP[[#This Row],[Month]],NICAP[[#This Row],[Day]])</f>
        <v>18894</v>
      </c>
      <c r="S863" s="35" t="str">
        <f t="shared" si="26"/>
        <v>CA</v>
      </c>
      <c r="T863" s="24" t="str">
        <f t="shared" si="27"/>
        <v>US</v>
      </c>
    </row>
    <row r="864" spans="1:20" ht="12.75" customHeight="1" x14ac:dyDescent="0.2">
      <c r="A864" s="35">
        <v>855</v>
      </c>
      <c r="B864" s="53">
        <v>510923</v>
      </c>
      <c r="C864" s="39" t="s">
        <v>9859</v>
      </c>
      <c r="D864" s="39" t="s">
        <v>1676</v>
      </c>
      <c r="E864" s="39" t="str">
        <f>IF(AND(LEN(NICAP[[#This Row],[State or      Country]])=2,NICAP[[#This Row],[State or      Country]]&lt;&gt;"UK"),"US","Other")</f>
        <v>US</v>
      </c>
      <c r="F864" s="38">
        <v>11</v>
      </c>
      <c r="G864" s="37"/>
      <c r="H864" s="37"/>
      <c r="I864" s="37"/>
      <c r="J864" s="37"/>
      <c r="K864" s="37"/>
      <c r="L864" s="36" t="s">
        <v>9858</v>
      </c>
      <c r="M864" s="36" t="str">
        <f>IF(LEFT(NICAP[[#This Row],[Date]],1)=0,"Y","N")</f>
        <v>N</v>
      </c>
      <c r="N864" s="36"/>
      <c r="O864" s="36" t="str">
        <f>19&amp;LEFT(NICAP[[#This Row],[Date]],2)</f>
        <v>1951</v>
      </c>
      <c r="P864" s="36" t="str">
        <f>MID(NICAP[[#This Row],[Date]],3,2)</f>
        <v>09</v>
      </c>
      <c r="Q864" s="36" t="str">
        <f>RIGHT(NICAP[[#This Row],[Date]],2)</f>
        <v>23</v>
      </c>
      <c r="R864" s="26">
        <f>DATE(NICAP[[#This Row],[Year]],NICAP[[#This Row],[Month]],NICAP[[#This Row],[Day]])</f>
        <v>18894</v>
      </c>
      <c r="S864" s="35" t="str">
        <f t="shared" si="26"/>
        <v>CA</v>
      </c>
      <c r="T864" s="24" t="str">
        <f t="shared" si="27"/>
        <v>US</v>
      </c>
    </row>
    <row r="865" spans="1:20" ht="12.75" customHeight="1" x14ac:dyDescent="0.2">
      <c r="A865" s="35">
        <v>856</v>
      </c>
      <c r="B865" s="53">
        <v>511007</v>
      </c>
      <c r="C865" s="39" t="s">
        <v>8877</v>
      </c>
      <c r="D865" s="39" t="s">
        <v>1956</v>
      </c>
      <c r="E865" s="39" t="str">
        <f>IF(AND(LEN(NICAP[[#This Row],[State or      Country]])=2,NICAP[[#This Row],[State or      Country]]&lt;&gt;"UK"),"US","Other")</f>
        <v>Other</v>
      </c>
      <c r="F865" s="38">
        <v>9</v>
      </c>
      <c r="G865" s="47" t="s">
        <v>1666</v>
      </c>
      <c r="H865" s="46">
        <v>5</v>
      </c>
      <c r="I865" s="37"/>
      <c r="J865" s="37"/>
      <c r="K865" s="37"/>
      <c r="L865" s="36" t="s">
        <v>9857</v>
      </c>
      <c r="M865" s="36" t="str">
        <f>IF(LEFT(NICAP[[#This Row],[Date]],1)=0,"Y","N")</f>
        <v>N</v>
      </c>
      <c r="N865" s="36"/>
      <c r="O865" s="36" t="str">
        <f>19&amp;LEFT(NICAP[[#This Row],[Date]],2)</f>
        <v>1951</v>
      </c>
      <c r="P865" s="36" t="str">
        <f>MID(NICAP[[#This Row],[Date]],3,2)</f>
        <v>10</v>
      </c>
      <c r="Q865" s="36" t="str">
        <f>RIGHT(NICAP[[#This Row],[Date]],2)</f>
        <v>07</v>
      </c>
      <c r="R865" s="26">
        <f>DATE(NICAP[[#This Row],[Year]],NICAP[[#This Row],[Month]],NICAP[[#This Row],[Day]])</f>
        <v>18908</v>
      </c>
      <c r="S865" s="35" t="str">
        <f t="shared" si="26"/>
        <v/>
      </c>
      <c r="T865" s="24" t="str">
        <f t="shared" si="27"/>
        <v>Japan</v>
      </c>
    </row>
    <row r="866" spans="1:20" ht="12.75" customHeight="1" x14ac:dyDescent="0.2">
      <c r="A866" s="35">
        <v>857</v>
      </c>
      <c r="B866" s="53">
        <v>511002</v>
      </c>
      <c r="C866" s="39" t="s">
        <v>5920</v>
      </c>
      <c r="D866" s="39" t="s">
        <v>2122</v>
      </c>
      <c r="E866" s="39" t="str">
        <f>IF(AND(LEN(NICAP[[#This Row],[State or      Country]])=2,NICAP[[#This Row],[State or      Country]]&lt;&gt;"UK"),"US","Other")</f>
        <v>US</v>
      </c>
      <c r="F866" s="38">
        <v>1</v>
      </c>
      <c r="G866" s="37"/>
      <c r="H866" s="37"/>
      <c r="I866" s="37"/>
      <c r="J866" s="54" t="s">
        <v>1744</v>
      </c>
      <c r="K866" s="37"/>
      <c r="L866" s="36" t="s">
        <v>9856</v>
      </c>
      <c r="M866" s="36" t="str">
        <f>IF(LEFT(NICAP[[#This Row],[Date]],1)=0,"Y","N")</f>
        <v>N</v>
      </c>
      <c r="N866" s="36"/>
      <c r="O866" s="36" t="str">
        <f>19&amp;LEFT(NICAP[[#This Row],[Date]],2)</f>
        <v>1951</v>
      </c>
      <c r="P866" s="36" t="str">
        <f>MID(NICAP[[#This Row],[Date]],3,2)</f>
        <v>10</v>
      </c>
      <c r="Q866" s="36" t="str">
        <f>RIGHT(NICAP[[#This Row],[Date]],2)</f>
        <v>02</v>
      </c>
      <c r="R866" s="26">
        <f>DATE(NICAP[[#This Row],[Year]],NICAP[[#This Row],[Month]],NICAP[[#This Row],[Day]])</f>
        <v>18903</v>
      </c>
      <c r="S866" s="35" t="str">
        <f t="shared" si="26"/>
        <v>NM</v>
      </c>
      <c r="T866" s="24" t="str">
        <f t="shared" si="27"/>
        <v>US</v>
      </c>
    </row>
    <row r="867" spans="1:20" ht="12.75" customHeight="1" x14ac:dyDescent="0.2">
      <c r="A867" s="35">
        <v>858</v>
      </c>
      <c r="B867" s="55">
        <v>511002</v>
      </c>
      <c r="C867" s="39" t="s">
        <v>2145</v>
      </c>
      <c r="D867" s="39" t="s">
        <v>1694</v>
      </c>
      <c r="E867" s="39" t="str">
        <f>IF(AND(LEN(NICAP[[#This Row],[State or      Country]])=2,NICAP[[#This Row],[State or      Country]]&lt;&gt;"UK"),"US","Other")</f>
        <v>US</v>
      </c>
      <c r="F867" s="38">
        <v>1</v>
      </c>
      <c r="G867" s="37"/>
      <c r="H867" s="37"/>
      <c r="I867" s="65">
        <v>980</v>
      </c>
      <c r="J867" s="37"/>
      <c r="K867" s="37"/>
      <c r="L867" s="36" t="s">
        <v>9855</v>
      </c>
      <c r="M867" s="36" t="str">
        <f>IF(LEFT(NICAP[[#This Row],[Date]],1)=0,"Y","N")</f>
        <v>N</v>
      </c>
      <c r="N867" s="36"/>
      <c r="O867" s="36" t="str">
        <f>19&amp;LEFT(NICAP[[#This Row],[Date]],2)</f>
        <v>1951</v>
      </c>
      <c r="P867" s="36" t="str">
        <f>MID(NICAP[[#This Row],[Date]],3,2)</f>
        <v>10</v>
      </c>
      <c r="Q867" s="36" t="str">
        <f>RIGHT(NICAP[[#This Row],[Date]],2)</f>
        <v>02</v>
      </c>
      <c r="R867" s="26">
        <f>DATE(NICAP[[#This Row],[Year]],NICAP[[#This Row],[Month]],NICAP[[#This Row],[Day]])</f>
        <v>18903</v>
      </c>
      <c r="S867" s="35" t="str">
        <f t="shared" si="26"/>
        <v>OH</v>
      </c>
      <c r="T867" s="24" t="str">
        <f t="shared" si="27"/>
        <v>US</v>
      </c>
    </row>
    <row r="868" spans="1:20" ht="12.75" customHeight="1" x14ac:dyDescent="0.2">
      <c r="A868" s="35">
        <v>859</v>
      </c>
      <c r="B868" s="53">
        <v>511003</v>
      </c>
      <c r="C868" s="39" t="s">
        <v>7464</v>
      </c>
      <c r="D868" s="39" t="s">
        <v>7463</v>
      </c>
      <c r="E868" s="39" t="str">
        <f>IF(AND(LEN(NICAP[[#This Row],[State or      Country]])=2,NICAP[[#This Row],[State or      Country]]&lt;&gt;"UK"),"US","Other")</f>
        <v>Other</v>
      </c>
      <c r="F868" s="38">
        <v>9</v>
      </c>
      <c r="G868" s="47" t="s">
        <v>1666</v>
      </c>
      <c r="H868" s="46">
        <v>5</v>
      </c>
      <c r="I868" s="65">
        <v>984</v>
      </c>
      <c r="J868" s="37"/>
      <c r="K868" s="37"/>
      <c r="L868" s="36" t="s">
        <v>9854</v>
      </c>
      <c r="M868" s="36" t="str">
        <f>IF(LEFT(NICAP[[#This Row],[Date]],1)=0,"Y","N")</f>
        <v>N</v>
      </c>
      <c r="N868" s="36"/>
      <c r="O868" s="36" t="str">
        <f>19&amp;LEFT(NICAP[[#This Row],[Date]],2)</f>
        <v>1951</v>
      </c>
      <c r="P868" s="36" t="str">
        <f>MID(NICAP[[#This Row],[Date]],3,2)</f>
        <v>10</v>
      </c>
      <c r="Q868" s="36" t="str">
        <f>RIGHT(NICAP[[#This Row],[Date]],2)</f>
        <v>03</v>
      </c>
      <c r="R868" s="26">
        <f>DATE(NICAP[[#This Row],[Year]],NICAP[[#This Row],[Month]],NICAP[[#This Row],[Day]])</f>
        <v>18904</v>
      </c>
      <c r="S868" s="35" t="str">
        <f t="shared" si="26"/>
        <v/>
      </c>
      <c r="T868" s="24" t="str">
        <f t="shared" si="27"/>
        <v>Okinawa</v>
      </c>
    </row>
    <row r="869" spans="1:20" ht="14.25" customHeight="1" x14ac:dyDescent="0.2">
      <c r="A869" s="35">
        <v>860</v>
      </c>
      <c r="B869" s="56">
        <v>511007</v>
      </c>
      <c r="C869" s="39" t="s">
        <v>9853</v>
      </c>
      <c r="D869" s="39" t="s">
        <v>1956</v>
      </c>
      <c r="E869" s="39" t="str">
        <f>IF(AND(LEN(NICAP[[#This Row],[State or      Country]])=2,NICAP[[#This Row],[State or      Country]]&lt;&gt;"UK"),"US","Other")</f>
        <v>Other</v>
      </c>
      <c r="F869" s="38">
        <v>9</v>
      </c>
      <c r="G869" s="47" t="s">
        <v>1666</v>
      </c>
      <c r="H869" s="117">
        <v>5</v>
      </c>
      <c r="I869" s="47" t="s">
        <v>4808</v>
      </c>
      <c r="J869" s="37"/>
      <c r="K869" s="37"/>
      <c r="L869" s="36" t="s">
        <v>9852</v>
      </c>
      <c r="M869" s="36" t="str">
        <f>IF(LEFT(NICAP[[#This Row],[Date]],1)=0,"Y","N")</f>
        <v>N</v>
      </c>
      <c r="N869" s="36"/>
      <c r="O869" s="36" t="str">
        <f>19&amp;LEFT(NICAP[[#This Row],[Date]],2)</f>
        <v>1951</v>
      </c>
      <c r="P869" s="36" t="str">
        <f>MID(NICAP[[#This Row],[Date]],3,2)</f>
        <v>10</v>
      </c>
      <c r="Q869" s="36" t="str">
        <f>RIGHT(NICAP[[#This Row],[Date]],2)</f>
        <v>07</v>
      </c>
      <c r="R869" s="26">
        <f>DATE(NICAP[[#This Row],[Year]],NICAP[[#This Row],[Month]],NICAP[[#This Row],[Day]])</f>
        <v>18908</v>
      </c>
      <c r="S869" s="35" t="str">
        <f t="shared" si="26"/>
        <v/>
      </c>
      <c r="T869" s="24" t="str">
        <f t="shared" si="27"/>
        <v>Japan</v>
      </c>
    </row>
    <row r="870" spans="1:20" ht="14.25" customHeight="1" x14ac:dyDescent="0.2">
      <c r="A870" s="35">
        <v>861</v>
      </c>
      <c r="B870" s="56">
        <v>511009</v>
      </c>
      <c r="C870" s="39" t="s">
        <v>7452</v>
      </c>
      <c r="D870" s="39" t="s">
        <v>1787</v>
      </c>
      <c r="E870" s="39" t="str">
        <f>IF(AND(LEN(NICAP[[#This Row],[State or      Country]])=2,NICAP[[#This Row],[State or      Country]]&lt;&gt;"UK"),"US","Other")</f>
        <v>US</v>
      </c>
      <c r="F870" s="38">
        <v>1</v>
      </c>
      <c r="G870" s="47" t="s">
        <v>6678</v>
      </c>
      <c r="H870" s="46">
        <v>5</v>
      </c>
      <c r="I870" s="65">
        <v>985</v>
      </c>
      <c r="J870" s="37"/>
      <c r="K870" s="37"/>
      <c r="L870" s="36" t="s">
        <v>9851</v>
      </c>
      <c r="M870" s="36" t="str">
        <f>IF(LEFT(NICAP[[#This Row],[Date]],1)=0,"Y","N")</f>
        <v>N</v>
      </c>
      <c r="N870" s="36"/>
      <c r="O870" s="36" t="str">
        <f>19&amp;LEFT(NICAP[[#This Row],[Date]],2)</f>
        <v>1951</v>
      </c>
      <c r="P870" s="36" t="str">
        <f>MID(NICAP[[#This Row],[Date]],3,2)</f>
        <v>10</v>
      </c>
      <c r="Q870" s="36" t="str">
        <f>RIGHT(NICAP[[#This Row],[Date]],2)</f>
        <v>09</v>
      </c>
      <c r="R870" s="26">
        <f>DATE(NICAP[[#This Row],[Year]],NICAP[[#This Row],[Month]],NICAP[[#This Row],[Day]])</f>
        <v>18910</v>
      </c>
      <c r="S870" s="35" t="str">
        <f t="shared" si="26"/>
        <v>IN</v>
      </c>
      <c r="T870" s="24" t="str">
        <f t="shared" si="27"/>
        <v>US</v>
      </c>
    </row>
    <row r="871" spans="1:20" ht="14.25" customHeight="1" x14ac:dyDescent="0.2">
      <c r="A871" s="35">
        <v>862</v>
      </c>
      <c r="B871" s="56">
        <v>511009</v>
      </c>
      <c r="C871" s="39" t="s">
        <v>1814</v>
      </c>
      <c r="D871" s="39" t="s">
        <v>1670</v>
      </c>
      <c r="E871" s="39" t="str">
        <f>IF(AND(LEN(NICAP[[#This Row],[State or      Country]])=2,NICAP[[#This Row],[State or      Country]]&lt;&gt;"UK"),"US","Other")</f>
        <v>US</v>
      </c>
      <c r="F871" s="38">
        <v>11</v>
      </c>
      <c r="G871" s="47" t="s">
        <v>1757</v>
      </c>
      <c r="H871" s="46">
        <v>5</v>
      </c>
      <c r="I871" s="41"/>
      <c r="J871" s="54" t="s">
        <v>1744</v>
      </c>
      <c r="K871" s="41"/>
      <c r="L871" s="36" t="s">
        <v>9850</v>
      </c>
      <c r="M871" s="36" t="str">
        <f>IF(LEFT(NICAP[[#This Row],[Date]],1)=0,"Y","N")</f>
        <v>N</v>
      </c>
      <c r="N871" s="36"/>
      <c r="O871" s="36" t="str">
        <f>19&amp;LEFT(NICAP[[#This Row],[Date]],2)</f>
        <v>1951</v>
      </c>
      <c r="P871" s="36" t="str">
        <f>MID(NICAP[[#This Row],[Date]],3,2)</f>
        <v>10</v>
      </c>
      <c r="Q871" s="36" t="str">
        <f>RIGHT(NICAP[[#This Row],[Date]],2)</f>
        <v>09</v>
      </c>
      <c r="R871" s="26">
        <f>DATE(NICAP[[#This Row],[Year]],NICAP[[#This Row],[Month]],NICAP[[#This Row],[Day]])</f>
        <v>18910</v>
      </c>
      <c r="S871" s="35" t="str">
        <f t="shared" si="26"/>
        <v>IL</v>
      </c>
      <c r="T871" s="24" t="str">
        <f t="shared" si="27"/>
        <v>US</v>
      </c>
    </row>
    <row r="872" spans="1:20" ht="12.75" customHeight="1" x14ac:dyDescent="0.2">
      <c r="A872" s="35">
        <v>863</v>
      </c>
      <c r="B872" s="53">
        <v>511009</v>
      </c>
      <c r="C872" s="39" t="s">
        <v>7452</v>
      </c>
      <c r="D872" s="39" t="s">
        <v>1787</v>
      </c>
      <c r="E872" s="39" t="str">
        <f>IF(AND(LEN(NICAP[[#This Row],[State or      Country]])=2,NICAP[[#This Row],[State or      Country]]&lt;&gt;"UK"),"US","Other")</f>
        <v>US</v>
      </c>
      <c r="F872" s="38">
        <v>1</v>
      </c>
      <c r="G872" s="37"/>
      <c r="H872" s="37"/>
      <c r="I872" s="37"/>
      <c r="J872" s="37"/>
      <c r="K872" s="37"/>
      <c r="L872" s="36" t="s">
        <v>9849</v>
      </c>
      <c r="M872" s="36" t="str">
        <f>IF(LEFT(NICAP[[#This Row],[Date]],1)=0,"Y","N")</f>
        <v>N</v>
      </c>
      <c r="N872" s="36"/>
      <c r="O872" s="36" t="str">
        <f>19&amp;LEFT(NICAP[[#This Row],[Date]],2)</f>
        <v>1951</v>
      </c>
      <c r="P872" s="36" t="str">
        <f>MID(NICAP[[#This Row],[Date]],3,2)</f>
        <v>10</v>
      </c>
      <c r="Q872" s="36" t="str">
        <f>RIGHT(NICAP[[#This Row],[Date]],2)</f>
        <v>09</v>
      </c>
      <c r="R872" s="26">
        <f>DATE(NICAP[[#This Row],[Year]],NICAP[[#This Row],[Month]],NICAP[[#This Row],[Day]])</f>
        <v>18910</v>
      </c>
      <c r="S872" s="35" t="str">
        <f t="shared" si="26"/>
        <v>IN</v>
      </c>
      <c r="T872" s="24" t="str">
        <f t="shared" si="27"/>
        <v>US</v>
      </c>
    </row>
    <row r="873" spans="1:20" ht="12.75" customHeight="1" x14ac:dyDescent="0.2">
      <c r="A873" s="35">
        <v>864</v>
      </c>
      <c r="B873" s="53">
        <v>511009</v>
      </c>
      <c r="C873" s="39" t="s">
        <v>7452</v>
      </c>
      <c r="D873" s="39" t="s">
        <v>1787</v>
      </c>
      <c r="E873" s="39" t="str">
        <f>IF(AND(LEN(NICAP[[#This Row],[State or      Country]])=2,NICAP[[#This Row],[State or      Country]]&lt;&gt;"UK"),"US","Other")</f>
        <v>US</v>
      </c>
      <c r="F873" s="38">
        <v>11</v>
      </c>
      <c r="G873" s="37"/>
      <c r="H873" s="37"/>
      <c r="I873" s="37"/>
      <c r="J873" s="37"/>
      <c r="K873" s="37"/>
      <c r="L873" s="36" t="s">
        <v>9848</v>
      </c>
      <c r="M873" s="36" t="str">
        <f>IF(LEFT(NICAP[[#This Row],[Date]],1)=0,"Y","N")</f>
        <v>N</v>
      </c>
      <c r="N873" s="36"/>
      <c r="O873" s="36" t="str">
        <f>19&amp;LEFT(NICAP[[#This Row],[Date]],2)</f>
        <v>1951</v>
      </c>
      <c r="P873" s="36" t="str">
        <f>MID(NICAP[[#This Row],[Date]],3,2)</f>
        <v>10</v>
      </c>
      <c r="Q873" s="36" t="str">
        <f>RIGHT(NICAP[[#This Row],[Date]],2)</f>
        <v>09</v>
      </c>
      <c r="R873" s="26">
        <f>DATE(NICAP[[#This Row],[Year]],NICAP[[#This Row],[Month]],NICAP[[#This Row],[Day]])</f>
        <v>18910</v>
      </c>
      <c r="S873" s="35" t="str">
        <f t="shared" si="26"/>
        <v>IN</v>
      </c>
      <c r="T873" s="24" t="str">
        <f t="shared" si="27"/>
        <v>US</v>
      </c>
    </row>
    <row r="874" spans="1:20" ht="14.25" customHeight="1" x14ac:dyDescent="0.2">
      <c r="A874" s="35">
        <v>865</v>
      </c>
      <c r="B874" s="56">
        <v>511010</v>
      </c>
      <c r="C874" s="39" t="s">
        <v>9847</v>
      </c>
      <c r="D874" s="39" t="s">
        <v>1739</v>
      </c>
      <c r="E874" s="39" t="str">
        <f>IF(AND(LEN(NICAP[[#This Row],[State or      Country]])=2,NICAP[[#This Row],[State or      Country]]&lt;&gt;"UK"),"US","Other")</f>
        <v>US</v>
      </c>
      <c r="F874" s="38">
        <v>11</v>
      </c>
      <c r="G874" s="47" t="s">
        <v>1757</v>
      </c>
      <c r="H874" s="46">
        <v>5</v>
      </c>
      <c r="I874" s="47" t="s">
        <v>4808</v>
      </c>
      <c r="J874" s="37"/>
      <c r="K874" s="37"/>
      <c r="L874" s="36" t="s">
        <v>9846</v>
      </c>
      <c r="M874" s="36" t="str">
        <f>IF(LEFT(NICAP[[#This Row],[Date]],1)=0,"Y","N")</f>
        <v>N</v>
      </c>
      <c r="N874" s="36"/>
      <c r="O874" s="36" t="str">
        <f>19&amp;LEFT(NICAP[[#This Row],[Date]],2)</f>
        <v>1951</v>
      </c>
      <c r="P874" s="36" t="str">
        <f>MID(NICAP[[#This Row],[Date]],3,2)</f>
        <v>10</v>
      </c>
      <c r="Q874" s="36" t="str">
        <f>RIGHT(NICAP[[#This Row],[Date]],2)</f>
        <v>10</v>
      </c>
      <c r="R874" s="26">
        <f>DATE(NICAP[[#This Row],[Year]],NICAP[[#This Row],[Month]],NICAP[[#This Row],[Day]])</f>
        <v>18911</v>
      </c>
      <c r="S874" s="35" t="str">
        <f t="shared" si="26"/>
        <v>WI</v>
      </c>
      <c r="T874" s="24" t="str">
        <f t="shared" si="27"/>
        <v>US</v>
      </c>
    </row>
    <row r="875" spans="1:20" ht="14.25" customHeight="1" x14ac:dyDescent="0.2">
      <c r="A875" s="35">
        <v>866</v>
      </c>
      <c r="B875" s="56">
        <v>511011</v>
      </c>
      <c r="C875" s="39" t="s">
        <v>5792</v>
      </c>
      <c r="D875" s="39" t="s">
        <v>1883</v>
      </c>
      <c r="E875" s="39" t="str">
        <f>IF(AND(LEN(NICAP[[#This Row],[State or      Country]])=2,NICAP[[#This Row],[State or      Country]]&lt;&gt;"UK"),"US","Other")</f>
        <v>US</v>
      </c>
      <c r="F875" s="38">
        <v>11</v>
      </c>
      <c r="G875" s="47" t="s">
        <v>1757</v>
      </c>
      <c r="H875" s="46">
        <v>5</v>
      </c>
      <c r="I875" s="65">
        <v>989</v>
      </c>
      <c r="J875" s="37"/>
      <c r="K875" s="37"/>
      <c r="L875" s="36" t="s">
        <v>9845</v>
      </c>
      <c r="M875" s="36" t="str">
        <f>IF(LEFT(NICAP[[#This Row],[Date]],1)=0,"Y","N")</f>
        <v>N</v>
      </c>
      <c r="N875" s="36"/>
      <c r="O875" s="36" t="str">
        <f>19&amp;LEFT(NICAP[[#This Row],[Date]],2)</f>
        <v>1951</v>
      </c>
      <c r="P875" s="36" t="str">
        <f>MID(NICAP[[#This Row],[Date]],3,2)</f>
        <v>10</v>
      </c>
      <c r="Q875" s="36" t="str">
        <f>RIGHT(NICAP[[#This Row],[Date]],2)</f>
        <v>11</v>
      </c>
      <c r="R875" s="26">
        <f>DATE(NICAP[[#This Row],[Year]],NICAP[[#This Row],[Month]],NICAP[[#This Row],[Day]])</f>
        <v>18912</v>
      </c>
      <c r="S875" s="35" t="str">
        <f t="shared" si="26"/>
        <v>MN</v>
      </c>
      <c r="T875" s="24" t="str">
        <f t="shared" si="27"/>
        <v>US</v>
      </c>
    </row>
    <row r="876" spans="1:20" ht="14.25" customHeight="1" x14ac:dyDescent="0.2">
      <c r="A876" s="35">
        <v>867</v>
      </c>
      <c r="B876" s="56">
        <v>511016</v>
      </c>
      <c r="C876" s="39" t="s">
        <v>9844</v>
      </c>
      <c r="D876" s="39" t="s">
        <v>1707</v>
      </c>
      <c r="E876" s="39" t="str">
        <f>IF(AND(LEN(NICAP[[#This Row],[State or      Country]])=2,NICAP[[#This Row],[State or      Country]]&lt;&gt;"UK"),"US","Other")</f>
        <v>US</v>
      </c>
      <c r="F876" s="38">
        <v>11</v>
      </c>
      <c r="G876" s="47" t="s">
        <v>1757</v>
      </c>
      <c r="H876" s="46">
        <v>5</v>
      </c>
      <c r="I876" s="47" t="s">
        <v>4808</v>
      </c>
      <c r="J876" s="41"/>
      <c r="K876" s="41"/>
      <c r="L876" s="36" t="s">
        <v>9843</v>
      </c>
      <c r="M876" s="36" t="str">
        <f>IF(LEFT(NICAP[[#This Row],[Date]],1)=0,"Y","N")</f>
        <v>N</v>
      </c>
      <c r="N876" s="36"/>
      <c r="O876" s="36" t="str">
        <f>19&amp;LEFT(NICAP[[#This Row],[Date]],2)</f>
        <v>1951</v>
      </c>
      <c r="P876" s="36" t="str">
        <f>MID(NICAP[[#This Row],[Date]],3,2)</f>
        <v>10</v>
      </c>
      <c r="Q876" s="36" t="str">
        <f>RIGHT(NICAP[[#This Row],[Date]],2)</f>
        <v>16</v>
      </c>
      <c r="R876" s="26">
        <f>DATE(NICAP[[#This Row],[Year]],NICAP[[#This Row],[Month]],NICAP[[#This Row],[Day]])</f>
        <v>18917</v>
      </c>
      <c r="S876" s="35" t="str">
        <f t="shared" si="26"/>
        <v>WA</v>
      </c>
      <c r="T876" s="24" t="str">
        <f t="shared" si="27"/>
        <v>US</v>
      </c>
    </row>
    <row r="877" spans="1:20" ht="14.25" customHeight="1" x14ac:dyDescent="0.2">
      <c r="A877" s="35">
        <v>868</v>
      </c>
      <c r="B877" s="56">
        <v>511018</v>
      </c>
      <c r="C877" s="39" t="s">
        <v>9842</v>
      </c>
      <c r="D877" s="39" t="s">
        <v>2763</v>
      </c>
      <c r="E877" s="39" t="str">
        <f>IF(AND(LEN(NICAP[[#This Row],[State or      Country]])=2,NICAP[[#This Row],[State or      Country]]&lt;&gt;"UK"),"US","Other")</f>
        <v>Other</v>
      </c>
      <c r="F877" s="38">
        <v>9</v>
      </c>
      <c r="G877" s="47" t="s">
        <v>1666</v>
      </c>
      <c r="H877" s="46">
        <v>5</v>
      </c>
      <c r="I877" s="37"/>
      <c r="J877" s="37"/>
      <c r="K877" s="37"/>
      <c r="L877" s="36" t="s">
        <v>9841</v>
      </c>
      <c r="M877" s="36" t="str">
        <f>IF(LEFT(NICAP[[#This Row],[Date]],1)=0,"Y","N")</f>
        <v>N</v>
      </c>
      <c r="N877" s="36"/>
      <c r="O877" s="36" t="str">
        <f>19&amp;LEFT(NICAP[[#This Row],[Date]],2)</f>
        <v>1951</v>
      </c>
      <c r="P877" s="36" t="str">
        <f>MID(NICAP[[#This Row],[Date]],3,2)</f>
        <v>10</v>
      </c>
      <c r="Q877" s="36" t="str">
        <f>RIGHT(NICAP[[#This Row],[Date]],2)</f>
        <v>18</v>
      </c>
      <c r="R877" s="26">
        <f>DATE(NICAP[[#This Row],[Year]],NICAP[[#This Row],[Month]],NICAP[[#This Row],[Day]])</f>
        <v>18919</v>
      </c>
      <c r="S877" s="35" t="str">
        <f t="shared" si="26"/>
        <v/>
      </c>
      <c r="T877" s="24" t="str">
        <f t="shared" si="27"/>
        <v>At Sea</v>
      </c>
    </row>
    <row r="878" spans="1:20" ht="12.75" customHeight="1" x14ac:dyDescent="0.2">
      <c r="A878" s="35">
        <v>869</v>
      </c>
      <c r="B878" s="53">
        <v>511021</v>
      </c>
      <c r="C878" s="39" t="s">
        <v>9840</v>
      </c>
      <c r="D878" s="39" t="s">
        <v>1734</v>
      </c>
      <c r="E878" s="39" t="str">
        <f>IF(AND(LEN(NICAP[[#This Row],[State or      Country]])=2,NICAP[[#This Row],[State or      Country]]&lt;&gt;"UK"),"US","Other")</f>
        <v>US</v>
      </c>
      <c r="F878" s="38">
        <v>11</v>
      </c>
      <c r="G878" s="47" t="s">
        <v>1757</v>
      </c>
      <c r="H878" s="46">
        <v>5</v>
      </c>
      <c r="I878" s="47" t="s">
        <v>4808</v>
      </c>
      <c r="J878" s="37"/>
      <c r="K878" s="37"/>
      <c r="L878" s="36" t="s">
        <v>9839</v>
      </c>
      <c r="M878" s="36" t="str">
        <f>IF(LEFT(NICAP[[#This Row],[Date]],1)=0,"Y","N")</f>
        <v>N</v>
      </c>
      <c r="N878" s="36"/>
      <c r="O878" s="36" t="str">
        <f>19&amp;LEFT(NICAP[[#This Row],[Date]],2)</f>
        <v>1951</v>
      </c>
      <c r="P878" s="36" t="str">
        <f>MID(NICAP[[#This Row],[Date]],3,2)</f>
        <v>10</v>
      </c>
      <c r="Q878" s="36" t="str">
        <f>RIGHT(NICAP[[#This Row],[Date]],2)</f>
        <v>21</v>
      </c>
      <c r="R878" s="26">
        <f>DATE(NICAP[[#This Row],[Year]],NICAP[[#This Row],[Month]],NICAP[[#This Row],[Day]])</f>
        <v>18922</v>
      </c>
      <c r="S878" s="35" t="str">
        <f t="shared" si="26"/>
        <v>MI</v>
      </c>
      <c r="T878" s="24" t="str">
        <f t="shared" si="27"/>
        <v>US</v>
      </c>
    </row>
    <row r="879" spans="1:20" ht="12.75" customHeight="1" x14ac:dyDescent="0.2">
      <c r="A879" s="35">
        <v>870</v>
      </c>
      <c r="B879" s="53">
        <v>511021</v>
      </c>
      <c r="C879" s="39" t="s">
        <v>8758</v>
      </c>
      <c r="D879" s="39" t="s">
        <v>1697</v>
      </c>
      <c r="E879" s="39" t="str">
        <f>IF(AND(LEN(NICAP[[#This Row],[State or      Country]])=2,NICAP[[#This Row],[State or      Country]]&lt;&gt;"UK"),"US","Other")</f>
        <v>US</v>
      </c>
      <c r="F879" s="38">
        <v>9</v>
      </c>
      <c r="G879" s="47" t="s">
        <v>1666</v>
      </c>
      <c r="H879" s="46">
        <v>5</v>
      </c>
      <c r="I879" s="47" t="s">
        <v>4808</v>
      </c>
      <c r="J879" s="37"/>
      <c r="K879" s="37"/>
      <c r="L879" s="36" t="s">
        <v>9838</v>
      </c>
      <c r="M879" s="36" t="str">
        <f>IF(LEFT(NICAP[[#This Row],[Date]],1)=0,"Y","N")</f>
        <v>N</v>
      </c>
      <c r="N879" s="36"/>
      <c r="O879" s="36" t="str">
        <f>19&amp;LEFT(NICAP[[#This Row],[Date]],2)</f>
        <v>1951</v>
      </c>
      <c r="P879" s="36" t="str">
        <f>MID(NICAP[[#This Row],[Date]],3,2)</f>
        <v>10</v>
      </c>
      <c r="Q879" s="36" t="str">
        <f>RIGHT(NICAP[[#This Row],[Date]],2)</f>
        <v>21</v>
      </c>
      <c r="R879" s="26">
        <f>DATE(NICAP[[#This Row],[Year]],NICAP[[#This Row],[Month]],NICAP[[#This Row],[Day]])</f>
        <v>18922</v>
      </c>
      <c r="S879" s="35" t="str">
        <f t="shared" si="26"/>
        <v>MA</v>
      </c>
      <c r="T879" s="24" t="str">
        <f t="shared" si="27"/>
        <v>US</v>
      </c>
    </row>
    <row r="880" spans="1:20" ht="12.75" customHeight="1" x14ac:dyDescent="0.2">
      <c r="A880" s="35">
        <v>871</v>
      </c>
      <c r="B880" s="53">
        <v>511022</v>
      </c>
      <c r="C880" s="39" t="s">
        <v>8758</v>
      </c>
      <c r="D880" s="39" t="s">
        <v>1697</v>
      </c>
      <c r="E880" s="39" t="str">
        <f>IF(AND(LEN(NICAP[[#This Row],[State or      Country]])=2,NICAP[[#This Row],[State or      Country]]&lt;&gt;"UK"),"US","Other")</f>
        <v>US</v>
      </c>
      <c r="F880" s="38">
        <v>9</v>
      </c>
      <c r="G880" s="47" t="s">
        <v>1666</v>
      </c>
      <c r="H880" s="46">
        <v>5</v>
      </c>
      <c r="I880" s="41"/>
      <c r="J880" s="41"/>
      <c r="K880" s="41"/>
      <c r="L880" s="36" t="s">
        <v>9837</v>
      </c>
      <c r="M880" s="36" t="str">
        <f>IF(LEFT(NICAP[[#This Row],[Date]],1)=0,"Y","N")</f>
        <v>N</v>
      </c>
      <c r="N880" s="36"/>
      <c r="O880" s="36" t="str">
        <f>19&amp;LEFT(NICAP[[#This Row],[Date]],2)</f>
        <v>1951</v>
      </c>
      <c r="P880" s="36" t="str">
        <f>MID(NICAP[[#This Row],[Date]],3,2)</f>
        <v>10</v>
      </c>
      <c r="Q880" s="36" t="str">
        <f>RIGHT(NICAP[[#This Row],[Date]],2)</f>
        <v>22</v>
      </c>
      <c r="R880" s="26">
        <f>DATE(NICAP[[#This Row],[Year]],NICAP[[#This Row],[Month]],NICAP[[#This Row],[Day]])</f>
        <v>18923</v>
      </c>
      <c r="S880" s="35" t="str">
        <f t="shared" si="26"/>
        <v>MA</v>
      </c>
      <c r="T880" s="24" t="str">
        <f t="shared" si="27"/>
        <v>US</v>
      </c>
    </row>
    <row r="881" spans="1:20" ht="12.75" customHeight="1" x14ac:dyDescent="0.2">
      <c r="A881" s="35">
        <v>872</v>
      </c>
      <c r="B881" s="55">
        <v>511102</v>
      </c>
      <c r="C881" s="39" t="s">
        <v>9836</v>
      </c>
      <c r="D881" s="39" t="s">
        <v>4848</v>
      </c>
      <c r="E881" s="39" t="str">
        <f>IF(AND(LEN(NICAP[[#This Row],[State or      Country]])=2,NICAP[[#This Row],[State or      Country]]&lt;&gt;"UK"),"US","Other")</f>
        <v>Other</v>
      </c>
      <c r="F881" s="38">
        <v>1</v>
      </c>
      <c r="G881" s="37"/>
      <c r="H881" s="37"/>
      <c r="I881" s="47" t="s">
        <v>4808</v>
      </c>
      <c r="J881" s="37"/>
      <c r="K881" s="37"/>
      <c r="L881" s="36" t="s">
        <v>9835</v>
      </c>
      <c r="M881" s="36" t="str">
        <f>IF(LEFT(NICAP[[#This Row],[Date]],1)=0,"Y","N")</f>
        <v>N</v>
      </c>
      <c r="N881" s="36"/>
      <c r="O881" s="36" t="str">
        <f>19&amp;LEFT(NICAP[[#This Row],[Date]],2)</f>
        <v>1951</v>
      </c>
      <c r="P881" s="36" t="str">
        <f>MID(NICAP[[#This Row],[Date]],3,2)</f>
        <v>11</v>
      </c>
      <c r="Q881" s="36" t="str">
        <f>RIGHT(NICAP[[#This Row],[Date]],2)</f>
        <v>02</v>
      </c>
      <c r="R881" s="26">
        <f>DATE(NICAP[[#This Row],[Year]],NICAP[[#This Row],[Month]],NICAP[[#This Row],[Day]])</f>
        <v>18934</v>
      </c>
      <c r="S881" s="35" t="str">
        <f t="shared" si="26"/>
        <v/>
      </c>
      <c r="T881" s="24" t="str">
        <f t="shared" si="27"/>
        <v>various</v>
      </c>
    </row>
    <row r="882" spans="1:20" ht="12.75" customHeight="1" x14ac:dyDescent="0.2">
      <c r="A882" s="35">
        <v>873</v>
      </c>
      <c r="B882" s="55">
        <v>511102</v>
      </c>
      <c r="C882" s="39" t="s">
        <v>9834</v>
      </c>
      <c r="D882" s="39" t="s">
        <v>1676</v>
      </c>
      <c r="E882" s="39" t="str">
        <f>IF(AND(LEN(NICAP[[#This Row],[State or      Country]])=2,NICAP[[#This Row],[State or      Country]]&lt;&gt;"UK"),"US","Other")</f>
        <v>US</v>
      </c>
      <c r="F882" s="38">
        <v>1</v>
      </c>
      <c r="G882" s="37"/>
      <c r="H882" s="37"/>
      <c r="I882" s="47" t="s">
        <v>4808</v>
      </c>
      <c r="J882" s="37"/>
      <c r="K882" s="37"/>
      <c r="L882" s="36" t="s">
        <v>9833</v>
      </c>
      <c r="M882" s="36" t="str">
        <f>IF(LEFT(NICAP[[#This Row],[Date]],1)=0,"Y","N")</f>
        <v>N</v>
      </c>
      <c r="N882" s="36"/>
      <c r="O882" s="36" t="str">
        <f>19&amp;LEFT(NICAP[[#This Row],[Date]],2)</f>
        <v>1951</v>
      </c>
      <c r="P882" s="36" t="str">
        <f>MID(NICAP[[#This Row],[Date]],3,2)</f>
        <v>11</v>
      </c>
      <c r="Q882" s="36" t="str">
        <f>RIGHT(NICAP[[#This Row],[Date]],2)</f>
        <v>02</v>
      </c>
      <c r="R882" s="26">
        <f>DATE(NICAP[[#This Row],[Year]],NICAP[[#This Row],[Month]],NICAP[[#This Row],[Day]])</f>
        <v>18934</v>
      </c>
      <c r="S882" s="35" t="str">
        <f t="shared" si="26"/>
        <v>CA</v>
      </c>
      <c r="T882" s="24" t="str">
        <f t="shared" si="27"/>
        <v>US</v>
      </c>
    </row>
    <row r="883" spans="1:20" ht="27.75" customHeight="1" x14ac:dyDescent="0.2">
      <c r="A883" s="35">
        <v>874</v>
      </c>
      <c r="B883" s="60">
        <v>511107</v>
      </c>
      <c r="C883" s="44" t="s">
        <v>9832</v>
      </c>
      <c r="D883" s="44" t="s">
        <v>1734</v>
      </c>
      <c r="E883" s="44" t="str">
        <f>IF(AND(LEN(NICAP[[#This Row],[State or      Country]])=2,NICAP[[#This Row],[State or      Country]]&lt;&gt;"UK"),"US","Other")</f>
        <v>US</v>
      </c>
      <c r="F883" s="43">
        <v>1</v>
      </c>
      <c r="G883" s="41"/>
      <c r="H883" s="41"/>
      <c r="I883" s="41"/>
      <c r="J883" s="41"/>
      <c r="K883" s="41"/>
      <c r="L883" s="42" t="s">
        <v>9831</v>
      </c>
      <c r="M883" s="42" t="str">
        <f>IF(LEFT(NICAP[[#This Row],[Date]],1)=0,"Y","N")</f>
        <v>N</v>
      </c>
      <c r="N883" s="42"/>
      <c r="O883" s="42" t="str">
        <f>19&amp;LEFT(NICAP[[#This Row],[Date]],2)</f>
        <v>1951</v>
      </c>
      <c r="P883" s="42" t="str">
        <f>MID(NICAP[[#This Row],[Date]],3,2)</f>
        <v>11</v>
      </c>
      <c r="Q883" s="42" t="str">
        <f>RIGHT(NICAP[[#This Row],[Date]],2)</f>
        <v>07</v>
      </c>
      <c r="R883" s="26">
        <f>DATE(NICAP[[#This Row],[Year]],NICAP[[#This Row],[Month]],NICAP[[#This Row],[Day]])</f>
        <v>18939</v>
      </c>
      <c r="S883" s="35" t="str">
        <f t="shared" si="26"/>
        <v>MI</v>
      </c>
      <c r="T883" s="24" t="str">
        <f t="shared" si="27"/>
        <v>US</v>
      </c>
    </row>
    <row r="884" spans="1:20" ht="27" customHeight="1" x14ac:dyDescent="0.2">
      <c r="A884" s="35">
        <v>875</v>
      </c>
      <c r="B884" s="60">
        <v>511110</v>
      </c>
      <c r="C884" s="44" t="s">
        <v>2673</v>
      </c>
      <c r="D884" s="44" t="s">
        <v>2122</v>
      </c>
      <c r="E884" s="44" t="str">
        <f>IF(AND(LEN(NICAP[[#This Row],[State or      Country]])=2,NICAP[[#This Row],[State or      Country]]&lt;&gt;"UK"),"US","Other")</f>
        <v>US</v>
      </c>
      <c r="F884" s="43">
        <v>1</v>
      </c>
      <c r="G884" s="41"/>
      <c r="H884" s="41"/>
      <c r="I884" s="41"/>
      <c r="J884" s="41"/>
      <c r="K884" s="41"/>
      <c r="L884" s="42" t="s">
        <v>9830</v>
      </c>
      <c r="M884" s="42" t="str">
        <f>IF(LEFT(NICAP[[#This Row],[Date]],1)=0,"Y","N")</f>
        <v>N</v>
      </c>
      <c r="N884" s="42"/>
      <c r="O884" s="42" t="str">
        <f>19&amp;LEFT(NICAP[[#This Row],[Date]],2)</f>
        <v>1951</v>
      </c>
      <c r="P884" s="42" t="str">
        <f>MID(NICAP[[#This Row],[Date]],3,2)</f>
        <v>11</v>
      </c>
      <c r="Q884" s="42" t="str">
        <f>RIGHT(NICAP[[#This Row],[Date]],2)</f>
        <v>10</v>
      </c>
      <c r="R884" s="26">
        <f>DATE(NICAP[[#This Row],[Year]],NICAP[[#This Row],[Month]],NICAP[[#This Row],[Day]])</f>
        <v>18942</v>
      </c>
      <c r="S884" s="35" t="str">
        <f t="shared" si="26"/>
        <v>NM</v>
      </c>
      <c r="T884" s="24" t="str">
        <f t="shared" si="27"/>
        <v>US</v>
      </c>
    </row>
    <row r="885" spans="1:20" ht="14.25" customHeight="1" x14ac:dyDescent="0.2">
      <c r="A885" s="35">
        <v>876</v>
      </c>
      <c r="B885" s="56">
        <v>511118</v>
      </c>
      <c r="C885" s="39" t="s">
        <v>9829</v>
      </c>
      <c r="D885" s="39" t="s">
        <v>7225</v>
      </c>
      <c r="E885" s="39" t="str">
        <f>IF(AND(LEN(NICAP[[#This Row],[State or      Country]])=2,NICAP[[#This Row],[State or      Country]]&lt;&gt;"UK"),"US","Other")</f>
        <v>Other</v>
      </c>
      <c r="F885" s="38">
        <v>11</v>
      </c>
      <c r="G885" s="47" t="s">
        <v>1757</v>
      </c>
      <c r="H885" s="46">
        <v>5</v>
      </c>
      <c r="I885" s="47" t="s">
        <v>4808</v>
      </c>
      <c r="J885" s="37"/>
      <c r="K885" s="37"/>
      <c r="L885" s="36" t="s">
        <v>9828</v>
      </c>
      <c r="M885" s="36" t="str">
        <f>IF(LEFT(NICAP[[#This Row],[Date]],1)=0,"Y","N")</f>
        <v>N</v>
      </c>
      <c r="N885" s="36"/>
      <c r="O885" s="36" t="str">
        <f>19&amp;LEFT(NICAP[[#This Row],[Date]],2)</f>
        <v>1951</v>
      </c>
      <c r="P885" s="36" t="str">
        <f>MID(NICAP[[#This Row],[Date]],3,2)</f>
        <v>11</v>
      </c>
      <c r="Q885" s="36" t="str">
        <f>RIGHT(NICAP[[#This Row],[Date]],2)</f>
        <v>18</v>
      </c>
      <c r="R885" s="26">
        <f>DATE(NICAP[[#This Row],[Year]],NICAP[[#This Row],[Month]],NICAP[[#This Row],[Day]])</f>
        <v>18950</v>
      </c>
      <c r="S885" s="35" t="str">
        <f t="shared" si="26"/>
        <v/>
      </c>
      <c r="T885" s="24" t="str">
        <f t="shared" si="27"/>
        <v>D.C.</v>
      </c>
    </row>
    <row r="886" spans="1:20" ht="14.25" customHeight="1" x14ac:dyDescent="0.2">
      <c r="A886" s="35">
        <v>877</v>
      </c>
      <c r="B886" s="56">
        <v>511124</v>
      </c>
      <c r="C886" s="39" t="s">
        <v>9335</v>
      </c>
      <c r="D886" s="39" t="s">
        <v>1734</v>
      </c>
      <c r="E886" s="39" t="str">
        <f>IF(AND(LEN(NICAP[[#This Row],[State or      Country]])=2,NICAP[[#This Row],[State or      Country]]&lt;&gt;"UK"),"US","Other")</f>
        <v>US</v>
      </c>
      <c r="F886" s="38">
        <v>9</v>
      </c>
      <c r="G886" s="47" t="s">
        <v>1666</v>
      </c>
      <c r="H886" s="46">
        <v>4</v>
      </c>
      <c r="I886" s="41"/>
      <c r="J886" s="41"/>
      <c r="K886" s="41"/>
      <c r="L886" s="36" t="s">
        <v>9827</v>
      </c>
      <c r="M886" s="36" t="str">
        <f>IF(LEFT(NICAP[[#This Row],[Date]],1)=0,"Y","N")</f>
        <v>N</v>
      </c>
      <c r="N886" s="36"/>
      <c r="O886" s="36" t="str">
        <f>19&amp;LEFT(NICAP[[#This Row],[Date]],2)</f>
        <v>1951</v>
      </c>
      <c r="P886" s="36" t="str">
        <f>MID(NICAP[[#This Row],[Date]],3,2)</f>
        <v>11</v>
      </c>
      <c r="Q886" s="36" t="str">
        <f>RIGHT(NICAP[[#This Row],[Date]],2)</f>
        <v>24</v>
      </c>
      <c r="R886" s="26">
        <f>DATE(NICAP[[#This Row],[Year]],NICAP[[#This Row],[Month]],NICAP[[#This Row],[Day]])</f>
        <v>18956</v>
      </c>
      <c r="S886" s="35" t="str">
        <f t="shared" si="26"/>
        <v>MI</v>
      </c>
      <c r="T886" s="24" t="str">
        <f t="shared" si="27"/>
        <v>US</v>
      </c>
    </row>
    <row r="887" spans="1:20" ht="14.25" customHeight="1" x14ac:dyDescent="0.2">
      <c r="A887" s="35">
        <v>878</v>
      </c>
      <c r="B887" s="56">
        <v>511124</v>
      </c>
      <c r="C887" s="39" t="s">
        <v>9824</v>
      </c>
      <c r="D887" s="39" t="s">
        <v>1734</v>
      </c>
      <c r="E887" s="39" t="str">
        <f>IF(AND(LEN(NICAP[[#This Row],[State or      Country]])=2,NICAP[[#This Row],[State or      Country]]&lt;&gt;"UK"),"US","Other")</f>
        <v>US</v>
      </c>
      <c r="F887" s="38">
        <v>11</v>
      </c>
      <c r="G887" s="47" t="s">
        <v>1757</v>
      </c>
      <c r="H887" s="46">
        <v>5</v>
      </c>
      <c r="I887" s="37"/>
      <c r="J887" s="37"/>
      <c r="K887" s="37"/>
      <c r="L887" s="36" t="s">
        <v>9826</v>
      </c>
      <c r="M887" s="36" t="str">
        <f>IF(LEFT(NICAP[[#This Row],[Date]],1)=0,"Y","N")</f>
        <v>N</v>
      </c>
      <c r="N887" s="36"/>
      <c r="O887" s="36" t="str">
        <f>19&amp;LEFT(NICAP[[#This Row],[Date]],2)</f>
        <v>1951</v>
      </c>
      <c r="P887" s="36" t="str">
        <f>MID(NICAP[[#This Row],[Date]],3,2)</f>
        <v>11</v>
      </c>
      <c r="Q887" s="36" t="str">
        <f>RIGHT(NICAP[[#This Row],[Date]],2)</f>
        <v>24</v>
      </c>
      <c r="R887" s="26">
        <f>DATE(NICAP[[#This Row],[Year]],NICAP[[#This Row],[Month]],NICAP[[#This Row],[Day]])</f>
        <v>18956</v>
      </c>
      <c r="S887" s="35" t="str">
        <f t="shared" si="26"/>
        <v>MI</v>
      </c>
      <c r="T887" s="24" t="str">
        <f t="shared" si="27"/>
        <v>US</v>
      </c>
    </row>
    <row r="888" spans="1:20" ht="14.25" customHeight="1" x14ac:dyDescent="0.2">
      <c r="A888" s="35">
        <v>879</v>
      </c>
      <c r="B888" s="56">
        <v>511124</v>
      </c>
      <c r="C888" s="39" t="s">
        <v>9808</v>
      </c>
      <c r="D888" s="39" t="s">
        <v>1883</v>
      </c>
      <c r="E888" s="39" t="str">
        <f>IF(AND(LEN(NICAP[[#This Row],[State or      Country]])=2,NICAP[[#This Row],[State or      Country]]&lt;&gt;"UK"),"US","Other")</f>
        <v>US</v>
      </c>
      <c r="F888" s="38">
        <v>11</v>
      </c>
      <c r="G888" s="47" t="s">
        <v>1757</v>
      </c>
      <c r="H888" s="46">
        <v>5</v>
      </c>
      <c r="I888" s="47" t="s">
        <v>4808</v>
      </c>
      <c r="J888" s="37"/>
      <c r="K888" s="37"/>
      <c r="L888" s="36" t="s">
        <v>9825</v>
      </c>
      <c r="M888" s="36" t="str">
        <f>IF(LEFT(NICAP[[#This Row],[Date]],1)=0,"Y","N")</f>
        <v>N</v>
      </c>
      <c r="N888" s="36"/>
      <c r="O888" s="36" t="str">
        <f>19&amp;LEFT(NICAP[[#This Row],[Date]],2)</f>
        <v>1951</v>
      </c>
      <c r="P888" s="36" t="str">
        <f>MID(NICAP[[#This Row],[Date]],3,2)</f>
        <v>11</v>
      </c>
      <c r="Q888" s="36" t="str">
        <f>RIGHT(NICAP[[#This Row],[Date]],2)</f>
        <v>24</v>
      </c>
      <c r="R888" s="26">
        <f>DATE(NICAP[[#This Row],[Year]],NICAP[[#This Row],[Month]],NICAP[[#This Row],[Day]])</f>
        <v>18956</v>
      </c>
      <c r="S888" s="35" t="str">
        <f t="shared" si="26"/>
        <v>MN</v>
      </c>
      <c r="T888" s="24" t="str">
        <f t="shared" si="27"/>
        <v>US</v>
      </c>
    </row>
    <row r="889" spans="1:20" ht="12.75" customHeight="1" x14ac:dyDescent="0.2">
      <c r="A889" s="35">
        <v>880</v>
      </c>
      <c r="B889" s="55">
        <v>511124</v>
      </c>
      <c r="C889" s="39" t="s">
        <v>9824</v>
      </c>
      <c r="D889" s="39" t="s">
        <v>1734</v>
      </c>
      <c r="E889" s="39" t="str">
        <f>IF(AND(LEN(NICAP[[#This Row],[State or      Country]])=2,NICAP[[#This Row],[State or      Country]]&lt;&gt;"UK"),"US","Other")</f>
        <v>US</v>
      </c>
      <c r="F889" s="38">
        <v>1</v>
      </c>
      <c r="G889" s="41"/>
      <c r="H889" s="41"/>
      <c r="I889" s="47" t="s">
        <v>4808</v>
      </c>
      <c r="J889" s="41"/>
      <c r="K889" s="41"/>
      <c r="L889" s="36" t="s">
        <v>9823</v>
      </c>
      <c r="M889" s="36" t="str">
        <f>IF(LEFT(NICAP[[#This Row],[Date]],1)=0,"Y","N")</f>
        <v>N</v>
      </c>
      <c r="N889" s="36"/>
      <c r="O889" s="36" t="str">
        <f>19&amp;LEFT(NICAP[[#This Row],[Date]],2)</f>
        <v>1951</v>
      </c>
      <c r="P889" s="36" t="str">
        <f>MID(NICAP[[#This Row],[Date]],3,2)</f>
        <v>11</v>
      </c>
      <c r="Q889" s="36" t="str">
        <f>RIGHT(NICAP[[#This Row],[Date]],2)</f>
        <v>24</v>
      </c>
      <c r="R889" s="26">
        <f>DATE(NICAP[[#This Row],[Year]],NICAP[[#This Row],[Month]],NICAP[[#This Row],[Day]])</f>
        <v>18956</v>
      </c>
      <c r="S889" s="35" t="str">
        <f t="shared" si="26"/>
        <v>MI</v>
      </c>
      <c r="T889" s="24" t="str">
        <f t="shared" si="27"/>
        <v>US</v>
      </c>
    </row>
    <row r="890" spans="1:20" ht="12.75" customHeight="1" x14ac:dyDescent="0.2">
      <c r="A890" s="35">
        <v>881</v>
      </c>
      <c r="B890" s="55">
        <v>511126</v>
      </c>
      <c r="C890" s="39" t="s">
        <v>9822</v>
      </c>
      <c r="D890" s="39" t="s">
        <v>1739</v>
      </c>
      <c r="E890" s="39" t="str">
        <f>IF(AND(LEN(NICAP[[#This Row],[State or      Country]])=2,NICAP[[#This Row],[State or      Country]]&lt;&gt;"UK"),"US","Other")</f>
        <v>US</v>
      </c>
      <c r="F890" s="38">
        <v>1</v>
      </c>
      <c r="G890" s="37"/>
      <c r="H890" s="37"/>
      <c r="I890" s="47" t="s">
        <v>4808</v>
      </c>
      <c r="J890" s="37"/>
      <c r="K890" s="37"/>
      <c r="L890" s="36" t="s">
        <v>9821</v>
      </c>
      <c r="M890" s="36" t="str">
        <f>IF(LEFT(NICAP[[#This Row],[Date]],1)=0,"Y","N")</f>
        <v>N</v>
      </c>
      <c r="N890" s="36"/>
      <c r="O890" s="36" t="str">
        <f>19&amp;LEFT(NICAP[[#This Row],[Date]],2)</f>
        <v>1951</v>
      </c>
      <c r="P890" s="36" t="str">
        <f>MID(NICAP[[#This Row],[Date]],3,2)</f>
        <v>11</v>
      </c>
      <c r="Q890" s="36" t="str">
        <f>RIGHT(NICAP[[#This Row],[Date]],2)</f>
        <v>26</v>
      </c>
      <c r="R890" s="26">
        <f>DATE(NICAP[[#This Row],[Year]],NICAP[[#This Row],[Month]],NICAP[[#This Row],[Day]])</f>
        <v>18958</v>
      </c>
      <c r="S890" s="35" t="str">
        <f t="shared" si="26"/>
        <v>WI</v>
      </c>
      <c r="T890" s="24" t="str">
        <f t="shared" si="27"/>
        <v>US</v>
      </c>
    </row>
    <row r="891" spans="1:20" ht="12.75" customHeight="1" x14ac:dyDescent="0.2">
      <c r="A891" s="35">
        <v>882</v>
      </c>
      <c r="B891" s="53">
        <v>511030</v>
      </c>
      <c r="C891" s="39" t="s">
        <v>9820</v>
      </c>
      <c r="D891" s="39" t="s">
        <v>1819</v>
      </c>
      <c r="E891" s="39" t="str">
        <f>IF(AND(LEN(NICAP[[#This Row],[State or      Country]])=2,NICAP[[#This Row],[State or      Country]]&lt;&gt;"UK"),"US","Other")</f>
        <v>US</v>
      </c>
      <c r="F891" s="38">
        <v>1</v>
      </c>
      <c r="G891" s="37"/>
      <c r="H891" s="37"/>
      <c r="I891" s="37"/>
      <c r="J891" s="54" t="s">
        <v>1744</v>
      </c>
      <c r="K891" s="37"/>
      <c r="L891" s="36" t="s">
        <v>9819</v>
      </c>
      <c r="M891" s="36" t="str">
        <f>IF(LEFT(NICAP[[#This Row],[Date]],1)=0,"Y","N")</f>
        <v>N</v>
      </c>
      <c r="N891" s="36"/>
      <c r="O891" s="36" t="str">
        <f>19&amp;LEFT(NICAP[[#This Row],[Date]],2)</f>
        <v>1951</v>
      </c>
      <c r="P891" s="36" t="str">
        <f>MID(NICAP[[#This Row],[Date]],3,2)</f>
        <v>10</v>
      </c>
      <c r="Q891" s="36" t="str">
        <f>RIGHT(NICAP[[#This Row],[Date]],2)</f>
        <v>30</v>
      </c>
      <c r="R891" s="26">
        <f>DATE(NICAP[[#This Row],[Year]],NICAP[[#This Row],[Month]],NICAP[[#This Row],[Day]])</f>
        <v>18931</v>
      </c>
      <c r="S891" s="35" t="str">
        <f t="shared" si="26"/>
        <v>NV</v>
      </c>
      <c r="T891" s="24" t="str">
        <f t="shared" si="27"/>
        <v>US</v>
      </c>
    </row>
    <row r="892" spans="1:20" ht="12.75" customHeight="1" x14ac:dyDescent="0.2">
      <c r="A892" s="35">
        <v>883</v>
      </c>
      <c r="B892" s="55">
        <v>511200</v>
      </c>
      <c r="C892" s="39" t="s">
        <v>9818</v>
      </c>
      <c r="D892" s="39" t="s">
        <v>9817</v>
      </c>
      <c r="E892" s="39" t="str">
        <f>IF(AND(LEN(NICAP[[#This Row],[State or      Country]])=2,NICAP[[#This Row],[State or      Country]]&lt;&gt;"UK"),"US","Other")</f>
        <v>US</v>
      </c>
      <c r="F892" s="38">
        <v>1</v>
      </c>
      <c r="G892" s="37"/>
      <c r="H892" s="37"/>
      <c r="I892" s="47" t="s">
        <v>4808</v>
      </c>
      <c r="J892" s="37"/>
      <c r="K892" s="37"/>
      <c r="L892" s="36" t="s">
        <v>9816</v>
      </c>
      <c r="M892" s="36" t="str">
        <f>IF(LEFT(NICAP[[#This Row],[Date]],1)=0,"Y","N")</f>
        <v>N</v>
      </c>
      <c r="N892" s="36"/>
      <c r="O892" s="36" t="str">
        <f>19&amp;LEFT(NICAP[[#This Row],[Date]],2)</f>
        <v>1951</v>
      </c>
      <c r="P892" s="36" t="str">
        <f>MID(NICAP[[#This Row],[Date]],3,2)</f>
        <v>12</v>
      </c>
      <c r="Q892" s="36" t="str">
        <f>RIGHT(NICAP[[#This Row],[Date]],2)</f>
        <v>00</v>
      </c>
      <c r="R892" s="26">
        <f>DATE(NICAP[[#This Row],[Year]],NICAP[[#This Row],[Month]],NICAP[[#This Row],[Day]])</f>
        <v>18962</v>
      </c>
      <c r="S892" s="35" t="str">
        <f t="shared" si="26"/>
        <v>NB</v>
      </c>
      <c r="T892" s="24" t="str">
        <f t="shared" si="27"/>
        <v>US</v>
      </c>
    </row>
    <row r="893" spans="1:20" ht="12.75" customHeight="1" x14ac:dyDescent="0.2">
      <c r="A893" s="35">
        <v>884</v>
      </c>
      <c r="B893" s="53">
        <v>511207</v>
      </c>
      <c r="C893" s="39" t="s">
        <v>8821</v>
      </c>
      <c r="D893" s="39" t="s">
        <v>1799</v>
      </c>
      <c r="E893" s="39" t="str">
        <f>IF(AND(LEN(NICAP[[#This Row],[State or      Country]])=2,NICAP[[#This Row],[State or      Country]]&lt;&gt;"UK"),"US","Other")</f>
        <v>US</v>
      </c>
      <c r="F893" s="38">
        <v>1</v>
      </c>
      <c r="G893" s="37"/>
      <c r="H893" s="37"/>
      <c r="I893" s="65">
        <v>1021</v>
      </c>
      <c r="J893" s="54" t="s">
        <v>1744</v>
      </c>
      <c r="K893" s="37"/>
      <c r="L893" s="36" t="s">
        <v>9815</v>
      </c>
      <c r="M893" s="36" t="str">
        <f>IF(LEFT(NICAP[[#This Row],[Date]],1)=0,"Y","N")</f>
        <v>N</v>
      </c>
      <c r="N893" s="36"/>
      <c r="O893" s="36" t="str">
        <f>19&amp;LEFT(NICAP[[#This Row],[Date]],2)</f>
        <v>1951</v>
      </c>
      <c r="P893" s="36" t="str">
        <f>MID(NICAP[[#This Row],[Date]],3,2)</f>
        <v>12</v>
      </c>
      <c r="Q893" s="36" t="str">
        <f>RIGHT(NICAP[[#This Row],[Date]],2)</f>
        <v>07</v>
      </c>
      <c r="R893" s="26">
        <f>DATE(NICAP[[#This Row],[Year]],NICAP[[#This Row],[Month]],NICAP[[#This Row],[Day]])</f>
        <v>18969</v>
      </c>
      <c r="S893" s="35" t="str">
        <f t="shared" si="26"/>
        <v>TN</v>
      </c>
      <c r="T893" s="24" t="str">
        <f t="shared" si="27"/>
        <v>US</v>
      </c>
    </row>
    <row r="894" spans="1:20" ht="14.25" customHeight="1" x14ac:dyDescent="0.2">
      <c r="A894" s="35">
        <v>885</v>
      </c>
      <c r="B894" s="56">
        <v>511212</v>
      </c>
      <c r="C894" s="39" t="s">
        <v>9814</v>
      </c>
      <c r="D894" s="39" t="s">
        <v>1883</v>
      </c>
      <c r="E894" s="39" t="str">
        <f>IF(AND(LEN(NICAP[[#This Row],[State or      Country]])=2,NICAP[[#This Row],[State or      Country]]&lt;&gt;"UK"),"US","Other")</f>
        <v>US</v>
      </c>
      <c r="F894" s="38">
        <v>11</v>
      </c>
      <c r="G894" s="47" t="s">
        <v>1757</v>
      </c>
      <c r="H894" s="46">
        <v>5</v>
      </c>
      <c r="I894" s="47" t="s">
        <v>4808</v>
      </c>
      <c r="J894" s="37"/>
      <c r="K894" s="37"/>
      <c r="L894" s="36" t="s">
        <v>9813</v>
      </c>
      <c r="M894" s="36" t="str">
        <f>IF(LEFT(NICAP[[#This Row],[Date]],1)=0,"Y","N")</f>
        <v>N</v>
      </c>
      <c r="N894" s="36"/>
      <c r="O894" s="36" t="str">
        <f>19&amp;LEFT(NICAP[[#This Row],[Date]],2)</f>
        <v>1951</v>
      </c>
      <c r="P894" s="36" t="str">
        <f>MID(NICAP[[#This Row],[Date]],3,2)</f>
        <v>12</v>
      </c>
      <c r="Q894" s="36" t="str">
        <f>RIGHT(NICAP[[#This Row],[Date]],2)</f>
        <v>12</v>
      </c>
      <c r="R894" s="26">
        <f>DATE(NICAP[[#This Row],[Year]],NICAP[[#This Row],[Month]],NICAP[[#This Row],[Day]])</f>
        <v>18974</v>
      </c>
      <c r="S894" s="35" t="str">
        <f t="shared" si="26"/>
        <v>MN</v>
      </c>
      <c r="T894" s="24" t="str">
        <f t="shared" si="27"/>
        <v>US</v>
      </c>
    </row>
    <row r="895" spans="1:20" ht="12.75" customHeight="1" x14ac:dyDescent="0.2">
      <c r="A895" s="35">
        <v>886</v>
      </c>
      <c r="B895" s="55">
        <v>511218</v>
      </c>
      <c r="C895" s="39" t="s">
        <v>9257</v>
      </c>
      <c r="D895" s="39" t="s">
        <v>7225</v>
      </c>
      <c r="E895" s="39" t="str">
        <f>IF(AND(LEN(NICAP[[#This Row],[State or      Country]])=2,NICAP[[#This Row],[State or      Country]]&lt;&gt;"UK"),"US","Other")</f>
        <v>Other</v>
      </c>
      <c r="F895" s="38">
        <v>11</v>
      </c>
      <c r="G895" s="41"/>
      <c r="H895" s="41"/>
      <c r="I895" s="65">
        <v>1011</v>
      </c>
      <c r="J895" s="41"/>
      <c r="K895" s="41"/>
      <c r="L895" s="36" t="s">
        <v>9812</v>
      </c>
      <c r="M895" s="36" t="str">
        <f>IF(LEFT(NICAP[[#This Row],[Date]],1)=0,"Y","N")</f>
        <v>N</v>
      </c>
      <c r="N895" s="36"/>
      <c r="O895" s="36" t="str">
        <f>19&amp;LEFT(NICAP[[#This Row],[Date]],2)</f>
        <v>1951</v>
      </c>
      <c r="P895" s="36" t="str">
        <f>MID(NICAP[[#This Row],[Date]],3,2)</f>
        <v>12</v>
      </c>
      <c r="Q895" s="36" t="str">
        <f>RIGHT(NICAP[[#This Row],[Date]],2)</f>
        <v>18</v>
      </c>
      <c r="R895" s="26">
        <f>DATE(NICAP[[#This Row],[Year]],NICAP[[#This Row],[Month]],NICAP[[#This Row],[Day]])</f>
        <v>18980</v>
      </c>
      <c r="S895" s="35" t="str">
        <f t="shared" si="26"/>
        <v/>
      </c>
      <c r="T895" s="24" t="str">
        <f t="shared" si="27"/>
        <v>D.C.</v>
      </c>
    </row>
    <row r="896" spans="1:20" ht="14.25" customHeight="1" x14ac:dyDescent="0.2">
      <c r="A896" s="35">
        <v>887</v>
      </c>
      <c r="B896" s="56">
        <v>511222</v>
      </c>
      <c r="C896" s="39" t="s">
        <v>9811</v>
      </c>
      <c r="D896" s="39" t="s">
        <v>1694</v>
      </c>
      <c r="E896" s="39" t="str">
        <f>IF(AND(LEN(NICAP[[#This Row],[State or      Country]])=2,NICAP[[#This Row],[State or      Country]]&lt;&gt;"UK"),"US","Other")</f>
        <v>US</v>
      </c>
      <c r="F896" s="38">
        <v>11</v>
      </c>
      <c r="G896" s="47" t="s">
        <v>1757</v>
      </c>
      <c r="H896" s="46">
        <v>5</v>
      </c>
      <c r="I896" s="47" t="s">
        <v>4808</v>
      </c>
      <c r="J896" s="37"/>
      <c r="K896" s="37"/>
      <c r="L896" s="36" t="s">
        <v>9810</v>
      </c>
      <c r="M896" s="36" t="str">
        <f>IF(LEFT(NICAP[[#This Row],[Date]],1)=0,"Y","N")</f>
        <v>N</v>
      </c>
      <c r="N896" s="36"/>
      <c r="O896" s="36" t="str">
        <f>19&amp;LEFT(NICAP[[#This Row],[Date]],2)</f>
        <v>1951</v>
      </c>
      <c r="P896" s="36" t="str">
        <f>MID(NICAP[[#This Row],[Date]],3,2)</f>
        <v>12</v>
      </c>
      <c r="Q896" s="36" t="str">
        <f>RIGHT(NICAP[[#This Row],[Date]],2)</f>
        <v>22</v>
      </c>
      <c r="R896" s="26">
        <f>DATE(NICAP[[#This Row],[Year]],NICAP[[#This Row],[Month]],NICAP[[#This Row],[Day]])</f>
        <v>18984</v>
      </c>
      <c r="S896" s="35" t="str">
        <f t="shared" si="26"/>
        <v>OH</v>
      </c>
      <c r="T896" s="24" t="str">
        <f t="shared" si="27"/>
        <v>US</v>
      </c>
    </row>
    <row r="897" spans="1:20" ht="42" customHeight="1" x14ac:dyDescent="0.2">
      <c r="A897" s="35">
        <v>888</v>
      </c>
      <c r="B897" s="73">
        <v>511224</v>
      </c>
      <c r="C897" s="50" t="s">
        <v>9335</v>
      </c>
      <c r="D897" s="50" t="s">
        <v>1734</v>
      </c>
      <c r="E897" s="50" t="str">
        <f>IF(AND(LEN(NICAP[[#This Row],[State or      Country]])=2,NICAP[[#This Row],[State or      Country]]&lt;&gt;"UK"),"US","Other")</f>
        <v>US</v>
      </c>
      <c r="F897" s="49">
        <v>3</v>
      </c>
      <c r="G897" s="48"/>
      <c r="H897" s="48"/>
      <c r="I897" s="48"/>
      <c r="J897" s="48"/>
      <c r="K897" s="48"/>
      <c r="L897" s="36" t="s">
        <v>9809</v>
      </c>
      <c r="M897" s="36" t="str">
        <f>IF(LEFT(NICAP[[#This Row],[Date]],1)=0,"Y","N")</f>
        <v>N</v>
      </c>
      <c r="N897" s="36"/>
      <c r="O897" s="36" t="str">
        <f>19&amp;LEFT(NICAP[[#This Row],[Date]],2)</f>
        <v>1951</v>
      </c>
      <c r="P897" s="36" t="str">
        <f>MID(NICAP[[#This Row],[Date]],3,2)</f>
        <v>12</v>
      </c>
      <c r="Q897" s="36" t="str">
        <f>RIGHT(NICAP[[#This Row],[Date]],2)</f>
        <v>24</v>
      </c>
      <c r="R897" s="26">
        <f>DATE(NICAP[[#This Row],[Year]],NICAP[[#This Row],[Month]],NICAP[[#This Row],[Day]])</f>
        <v>18986</v>
      </c>
      <c r="S897" s="35" t="str">
        <f t="shared" si="26"/>
        <v>MI</v>
      </c>
      <c r="T897" s="24" t="str">
        <f t="shared" si="27"/>
        <v>US</v>
      </c>
    </row>
    <row r="898" spans="1:20" ht="12.75" customHeight="1" x14ac:dyDescent="0.2">
      <c r="A898" s="35">
        <v>889</v>
      </c>
      <c r="B898" s="55">
        <v>511224</v>
      </c>
      <c r="C898" s="39" t="s">
        <v>9808</v>
      </c>
      <c r="D898" s="39" t="s">
        <v>1883</v>
      </c>
      <c r="E898" s="39" t="str">
        <f>IF(AND(LEN(NICAP[[#This Row],[State or      Country]])=2,NICAP[[#This Row],[State or      Country]]&lt;&gt;"UK"),"US","Other")</f>
        <v>US</v>
      </c>
      <c r="F898" s="38">
        <v>1</v>
      </c>
      <c r="G898" s="37"/>
      <c r="H898" s="37"/>
      <c r="I898" s="65">
        <v>1013</v>
      </c>
      <c r="J898" s="37"/>
      <c r="K898" s="37"/>
      <c r="L898" s="36" t="s">
        <v>9807</v>
      </c>
      <c r="M898" s="36" t="str">
        <f>IF(LEFT(NICAP[[#This Row],[Date]],1)=0,"Y","N")</f>
        <v>N</v>
      </c>
      <c r="N898" s="36"/>
      <c r="O898" s="36" t="str">
        <f>19&amp;LEFT(NICAP[[#This Row],[Date]],2)</f>
        <v>1951</v>
      </c>
      <c r="P898" s="36" t="str">
        <f>MID(NICAP[[#This Row],[Date]],3,2)</f>
        <v>12</v>
      </c>
      <c r="Q898" s="36" t="str">
        <f>RIGHT(NICAP[[#This Row],[Date]],2)</f>
        <v>24</v>
      </c>
      <c r="R898" s="26">
        <f>DATE(NICAP[[#This Row],[Year]],NICAP[[#This Row],[Month]],NICAP[[#This Row],[Day]])</f>
        <v>18986</v>
      </c>
      <c r="S898" s="35" t="str">
        <f t="shared" si="26"/>
        <v>MN</v>
      </c>
      <c r="T898" s="24" t="str">
        <f t="shared" si="27"/>
        <v>US</v>
      </c>
    </row>
    <row r="899" spans="1:20" ht="12.75" customHeight="1" x14ac:dyDescent="0.2">
      <c r="A899" s="35">
        <v>890</v>
      </c>
      <c r="B899" s="55">
        <v>511207</v>
      </c>
      <c r="C899" s="39" t="s">
        <v>9806</v>
      </c>
      <c r="D899" s="39" t="s">
        <v>1694</v>
      </c>
      <c r="E899" s="39" t="str">
        <f>IF(AND(LEN(NICAP[[#This Row],[State or      Country]])=2,NICAP[[#This Row],[State or      Country]]&lt;&gt;"UK"),"US","Other")</f>
        <v>US</v>
      </c>
      <c r="F899" s="38">
        <v>1</v>
      </c>
      <c r="G899" s="37"/>
      <c r="H899" s="37"/>
      <c r="I899" s="65">
        <v>1023</v>
      </c>
      <c r="J899" s="37"/>
      <c r="K899" s="37"/>
      <c r="L899" s="36" t="s">
        <v>9805</v>
      </c>
      <c r="M899" s="36" t="str">
        <f>IF(LEFT(NICAP[[#This Row],[Date]],1)=0,"Y","N")</f>
        <v>N</v>
      </c>
      <c r="N899" s="36"/>
      <c r="O899" s="36" t="str">
        <f>19&amp;LEFT(NICAP[[#This Row],[Date]],2)</f>
        <v>1951</v>
      </c>
      <c r="P899" s="36" t="str">
        <f>MID(NICAP[[#This Row],[Date]],3,2)</f>
        <v>12</v>
      </c>
      <c r="Q899" s="36" t="str">
        <f>RIGHT(NICAP[[#This Row],[Date]],2)</f>
        <v>07</v>
      </c>
      <c r="R899" s="26">
        <f>DATE(NICAP[[#This Row],[Year]],NICAP[[#This Row],[Month]],NICAP[[#This Row],[Day]])</f>
        <v>18969</v>
      </c>
      <c r="S899" s="35" t="str">
        <f t="shared" si="26"/>
        <v>OH</v>
      </c>
      <c r="T899" s="24" t="str">
        <f t="shared" si="27"/>
        <v>US</v>
      </c>
    </row>
    <row r="900" spans="1:20" ht="12.75" customHeight="1" x14ac:dyDescent="0.2">
      <c r="A900" s="35">
        <v>891</v>
      </c>
      <c r="B900" s="53">
        <v>520000</v>
      </c>
      <c r="C900" s="39" t="s">
        <v>2673</v>
      </c>
      <c r="D900" s="39" t="s">
        <v>2122</v>
      </c>
      <c r="E900" s="39" t="str">
        <f>IF(AND(LEN(NICAP[[#This Row],[State or      Country]])=2,NICAP[[#This Row],[State or      Country]]&lt;&gt;"UK"),"US","Other")</f>
        <v>US</v>
      </c>
      <c r="F900" s="38">
        <v>9</v>
      </c>
      <c r="G900" s="41"/>
      <c r="H900" s="46">
        <v>5</v>
      </c>
      <c r="I900" s="41"/>
      <c r="J900" s="54" t="s">
        <v>1744</v>
      </c>
      <c r="K900" s="41"/>
      <c r="L900" s="36" t="s">
        <v>9804</v>
      </c>
      <c r="M900" s="36" t="str">
        <f>IF(LEFT(NICAP[[#This Row],[Date]],1)=0,"Y","N")</f>
        <v>N</v>
      </c>
      <c r="N900" s="36"/>
      <c r="O900" s="36" t="str">
        <f>19&amp;LEFT(NICAP[[#This Row],[Date]],2)</f>
        <v>1952</v>
      </c>
      <c r="P900" s="36" t="str">
        <f>MID(NICAP[[#This Row],[Date]],3,2)</f>
        <v>00</v>
      </c>
      <c r="Q900" s="36" t="str">
        <f>RIGHT(NICAP[[#This Row],[Date]],2)</f>
        <v>00</v>
      </c>
      <c r="R900" s="26">
        <f>DATE(NICAP[[#This Row],[Year]],NICAP[[#This Row],[Month]],NICAP[[#This Row],[Day]])</f>
        <v>18962</v>
      </c>
      <c r="S900" s="35" t="str">
        <f t="shared" si="26"/>
        <v>NM</v>
      </c>
      <c r="T900" s="24" t="str">
        <f t="shared" si="27"/>
        <v>US</v>
      </c>
    </row>
    <row r="901" spans="1:20" ht="12.75" customHeight="1" x14ac:dyDescent="0.2">
      <c r="A901" s="35">
        <v>892</v>
      </c>
      <c r="B901" s="53">
        <v>520000</v>
      </c>
      <c r="C901" s="39" t="s">
        <v>2673</v>
      </c>
      <c r="D901" s="39" t="s">
        <v>2122</v>
      </c>
      <c r="E901" s="39" t="str">
        <f>IF(AND(LEN(NICAP[[#This Row],[State or      Country]])=2,NICAP[[#This Row],[State or      Country]]&lt;&gt;"UK"),"US","Other")</f>
        <v>US</v>
      </c>
      <c r="F901" s="38">
        <v>11</v>
      </c>
      <c r="G901" s="37"/>
      <c r="H901" s="37"/>
      <c r="I901" s="37"/>
      <c r="J901" s="54" t="s">
        <v>1744</v>
      </c>
      <c r="K901" s="37"/>
      <c r="L901" s="36" t="s">
        <v>9803</v>
      </c>
      <c r="M901" s="36" t="str">
        <f>IF(LEFT(NICAP[[#This Row],[Date]],1)=0,"Y","N")</f>
        <v>N</v>
      </c>
      <c r="N901" s="36"/>
      <c r="O901" s="36" t="str">
        <f>19&amp;LEFT(NICAP[[#This Row],[Date]],2)</f>
        <v>1952</v>
      </c>
      <c r="P901" s="36" t="str">
        <f>MID(NICAP[[#This Row],[Date]],3,2)</f>
        <v>00</v>
      </c>
      <c r="Q901" s="36" t="str">
        <f>RIGHT(NICAP[[#This Row],[Date]],2)</f>
        <v>00</v>
      </c>
      <c r="R901" s="26">
        <f>DATE(NICAP[[#This Row],[Year]],NICAP[[#This Row],[Month]],NICAP[[#This Row],[Day]])</f>
        <v>18962</v>
      </c>
      <c r="S901" s="35" t="str">
        <f t="shared" si="26"/>
        <v>NM</v>
      </c>
      <c r="T901" s="24" t="str">
        <f t="shared" si="27"/>
        <v>US</v>
      </c>
    </row>
    <row r="902" spans="1:20" ht="12.75" customHeight="1" x14ac:dyDescent="0.2">
      <c r="A902" s="35">
        <v>893</v>
      </c>
      <c r="B902" s="55">
        <v>520000</v>
      </c>
      <c r="C902" s="39" t="s">
        <v>9359</v>
      </c>
      <c r="D902" s="39" t="s">
        <v>1683</v>
      </c>
      <c r="E902" s="39" t="str">
        <f>IF(AND(LEN(NICAP[[#This Row],[State or      Country]])=2,NICAP[[#This Row],[State or      Country]]&lt;&gt;"UK"),"US","Other")</f>
        <v>US</v>
      </c>
      <c r="F902" s="38">
        <v>9</v>
      </c>
      <c r="G902" s="37"/>
      <c r="H902" s="46">
        <v>5</v>
      </c>
      <c r="I902" s="37"/>
      <c r="J902" s="37"/>
      <c r="K902" s="37"/>
      <c r="L902" s="36" t="s">
        <v>9802</v>
      </c>
      <c r="M902" s="36" t="str">
        <f>IF(LEFT(NICAP[[#This Row],[Date]],1)=0,"Y","N")</f>
        <v>N</v>
      </c>
      <c r="N902" s="36"/>
      <c r="O902" s="36" t="str">
        <f>19&amp;LEFT(NICAP[[#This Row],[Date]],2)</f>
        <v>1952</v>
      </c>
      <c r="P902" s="36" t="str">
        <f>MID(NICAP[[#This Row],[Date]],3,2)</f>
        <v>00</v>
      </c>
      <c r="Q902" s="36" t="str">
        <f>RIGHT(NICAP[[#This Row],[Date]],2)</f>
        <v>00</v>
      </c>
      <c r="R902" s="26">
        <f>DATE(NICAP[[#This Row],[Year]],NICAP[[#This Row],[Month]],NICAP[[#This Row],[Day]])</f>
        <v>18962</v>
      </c>
      <c r="S902" s="35" t="str">
        <f t="shared" si="26"/>
        <v>FL</v>
      </c>
      <c r="T902" s="24" t="str">
        <f t="shared" si="27"/>
        <v>US</v>
      </c>
    </row>
    <row r="903" spans="1:20" ht="27.75" customHeight="1" x14ac:dyDescent="0.2">
      <c r="A903" s="35">
        <v>894</v>
      </c>
      <c r="B903" s="60">
        <v>520000</v>
      </c>
      <c r="C903" s="44" t="s">
        <v>9801</v>
      </c>
      <c r="D903" s="44" t="s">
        <v>1702</v>
      </c>
      <c r="E903" s="44" t="str">
        <f>IF(AND(LEN(NICAP[[#This Row],[State or      Country]])=2,NICAP[[#This Row],[State or      Country]]&lt;&gt;"UK"),"US","Other")</f>
        <v>Other</v>
      </c>
      <c r="F903" s="43">
        <v>1</v>
      </c>
      <c r="G903" s="41"/>
      <c r="H903" s="41"/>
      <c r="I903" s="41"/>
      <c r="J903" s="41"/>
      <c r="K903" s="41"/>
      <c r="L903" s="59" t="s">
        <v>9800</v>
      </c>
      <c r="M903" s="59" t="str">
        <f>IF(LEFT(NICAP[[#This Row],[Date]],1)=0,"Y","N")</f>
        <v>N</v>
      </c>
      <c r="N903" s="59"/>
      <c r="O903" s="59" t="str">
        <f>19&amp;LEFT(NICAP[[#This Row],[Date]],2)</f>
        <v>1952</v>
      </c>
      <c r="P903" s="59" t="str">
        <f>MID(NICAP[[#This Row],[Date]],3,2)</f>
        <v>00</v>
      </c>
      <c r="Q903" s="59" t="str">
        <f>RIGHT(NICAP[[#This Row],[Date]],2)</f>
        <v>00</v>
      </c>
      <c r="R903" s="26">
        <f>DATE(NICAP[[#This Row],[Year]],NICAP[[#This Row],[Month]],NICAP[[#This Row],[Day]])</f>
        <v>18962</v>
      </c>
      <c r="S903" s="35" t="str">
        <f t="shared" si="26"/>
        <v/>
      </c>
      <c r="T903" s="24" t="str">
        <f t="shared" si="27"/>
        <v>CAN</v>
      </c>
    </row>
    <row r="904" spans="1:20" ht="12.75" customHeight="1" x14ac:dyDescent="0.2">
      <c r="A904" s="35">
        <v>895</v>
      </c>
      <c r="B904" s="55">
        <v>520000</v>
      </c>
      <c r="C904" s="39" t="s">
        <v>9799</v>
      </c>
      <c r="D904" s="39" t="s">
        <v>1847</v>
      </c>
      <c r="E904" s="39" t="str">
        <f>IF(AND(LEN(NICAP[[#This Row],[State or      Country]])=2,NICAP[[#This Row],[State or      Country]]&lt;&gt;"UK"),"US","Other")</f>
        <v>Other</v>
      </c>
      <c r="F904" s="38">
        <v>11</v>
      </c>
      <c r="G904" s="37"/>
      <c r="H904" s="37"/>
      <c r="I904" s="37"/>
      <c r="J904" s="37"/>
      <c r="K904" s="37"/>
      <c r="L904" s="36" t="s">
        <v>9798</v>
      </c>
      <c r="M904" s="36" t="str">
        <f>IF(LEFT(NICAP[[#This Row],[Date]],1)=0,"Y","N")</f>
        <v>N</v>
      </c>
      <c r="N904" s="36"/>
      <c r="O904" s="36" t="str">
        <f>19&amp;LEFT(NICAP[[#This Row],[Date]],2)</f>
        <v>1952</v>
      </c>
      <c r="P904" s="36" t="str">
        <f>MID(NICAP[[#This Row],[Date]],3,2)</f>
        <v>00</v>
      </c>
      <c r="Q904" s="36" t="str">
        <f>RIGHT(NICAP[[#This Row],[Date]],2)</f>
        <v>00</v>
      </c>
      <c r="R904" s="26">
        <f>DATE(NICAP[[#This Row],[Year]],NICAP[[#This Row],[Month]],NICAP[[#This Row],[Day]])</f>
        <v>18962</v>
      </c>
      <c r="S904" s="35" t="str">
        <f t="shared" si="26"/>
        <v/>
      </c>
      <c r="T904" s="24" t="str">
        <f t="shared" si="27"/>
        <v>Various</v>
      </c>
    </row>
    <row r="905" spans="1:20" ht="12.75" customHeight="1" x14ac:dyDescent="0.2">
      <c r="A905" s="35">
        <v>896</v>
      </c>
      <c r="B905" s="55">
        <v>520100</v>
      </c>
      <c r="C905" s="39" t="s">
        <v>9797</v>
      </c>
      <c r="D905" s="39" t="s">
        <v>3750</v>
      </c>
      <c r="E905" s="39" t="str">
        <f>IF(AND(LEN(NICAP[[#This Row],[State or      Country]])=2,NICAP[[#This Row],[State or      Country]]&lt;&gt;"UK"),"US","Other")</f>
        <v>US</v>
      </c>
      <c r="F905" s="38">
        <v>11</v>
      </c>
      <c r="G905" s="37"/>
      <c r="H905" s="37"/>
      <c r="I905" s="47" t="s">
        <v>4808</v>
      </c>
      <c r="J905" s="37"/>
      <c r="K905" s="37"/>
      <c r="L905" s="36" t="s">
        <v>9796</v>
      </c>
      <c r="M905" s="36" t="str">
        <f>IF(LEFT(NICAP[[#This Row],[Date]],1)=0,"Y","N")</f>
        <v>N</v>
      </c>
      <c r="N905" s="36"/>
      <c r="O905" s="36" t="str">
        <f>19&amp;LEFT(NICAP[[#This Row],[Date]],2)</f>
        <v>1952</v>
      </c>
      <c r="P905" s="36" t="str">
        <f>MID(NICAP[[#This Row],[Date]],3,2)</f>
        <v>01</v>
      </c>
      <c r="Q905" s="36" t="str">
        <f>RIGHT(NICAP[[#This Row],[Date]],2)</f>
        <v>00</v>
      </c>
      <c r="R905" s="26">
        <f>DATE(NICAP[[#This Row],[Year]],NICAP[[#This Row],[Month]],NICAP[[#This Row],[Day]])</f>
        <v>18993</v>
      </c>
      <c r="S905" s="35" t="str">
        <f t="shared" si="26"/>
        <v>WY</v>
      </c>
      <c r="T905" s="24" t="str">
        <f t="shared" si="27"/>
        <v>US</v>
      </c>
    </row>
    <row r="906" spans="1:20" ht="27" customHeight="1" x14ac:dyDescent="0.2">
      <c r="A906" s="35">
        <v>897</v>
      </c>
      <c r="B906" s="60">
        <v>520109</v>
      </c>
      <c r="C906" s="44" t="s">
        <v>9795</v>
      </c>
      <c r="D906" s="44" t="s">
        <v>1667</v>
      </c>
      <c r="E906" s="44" t="str">
        <f>IF(AND(LEN(NICAP[[#This Row],[State or      Country]])=2,NICAP[[#This Row],[State or      Country]]&lt;&gt;"UK"),"US","Other")</f>
        <v>US</v>
      </c>
      <c r="F906" s="43">
        <v>3</v>
      </c>
      <c r="G906" s="41"/>
      <c r="H906" s="41"/>
      <c r="I906" s="41"/>
      <c r="J906" s="41"/>
      <c r="K906" s="41"/>
      <c r="L906" s="42" t="s">
        <v>9794</v>
      </c>
      <c r="M906" s="42" t="str">
        <f>IF(LEFT(NICAP[[#This Row],[Date]],1)=0,"Y","N")</f>
        <v>N</v>
      </c>
      <c r="N906" s="42"/>
      <c r="O906" s="42" t="str">
        <f>19&amp;LEFT(NICAP[[#This Row],[Date]],2)</f>
        <v>1952</v>
      </c>
      <c r="P906" s="42" t="str">
        <f>MID(NICAP[[#This Row],[Date]],3,2)</f>
        <v>01</v>
      </c>
      <c r="Q906" s="42" t="str">
        <f>RIGHT(NICAP[[#This Row],[Date]],2)</f>
        <v>09</v>
      </c>
      <c r="R906" s="26">
        <f>DATE(NICAP[[#This Row],[Year]],NICAP[[#This Row],[Month]],NICAP[[#This Row],[Day]])</f>
        <v>19002</v>
      </c>
      <c r="S906" s="35" t="str">
        <f t="shared" ref="S906:S969" si="28">IF(E906="US",D906,"")</f>
        <v>TX</v>
      </c>
      <c r="T906" s="24" t="str">
        <f t="shared" ref="T906:T969" si="29">IF(E906="US","US",D906)</f>
        <v>US</v>
      </c>
    </row>
    <row r="907" spans="1:20" ht="12.75" customHeight="1" x14ac:dyDescent="0.2">
      <c r="A907" s="35">
        <v>898</v>
      </c>
      <c r="B907" s="55">
        <v>520116</v>
      </c>
      <c r="C907" s="39" t="s">
        <v>9793</v>
      </c>
      <c r="D907" s="39" t="s">
        <v>2122</v>
      </c>
      <c r="E907" s="39" t="str">
        <f>IF(AND(LEN(NICAP[[#This Row],[State or      Country]])=2,NICAP[[#This Row],[State or      Country]]&lt;&gt;"UK"),"US","Other")</f>
        <v>US</v>
      </c>
      <c r="F907" s="38">
        <v>1</v>
      </c>
      <c r="G907" s="37"/>
      <c r="H907" s="37"/>
      <c r="I907" s="65">
        <v>1037</v>
      </c>
      <c r="J907" s="54" t="s">
        <v>1744</v>
      </c>
      <c r="K907" s="37"/>
      <c r="L907" s="36" t="s">
        <v>9792</v>
      </c>
      <c r="M907" s="36" t="str">
        <f>IF(LEFT(NICAP[[#This Row],[Date]],1)=0,"Y","N")</f>
        <v>N</v>
      </c>
      <c r="N907" s="36"/>
      <c r="O907" s="36" t="str">
        <f>19&amp;LEFT(NICAP[[#This Row],[Date]],2)</f>
        <v>1952</v>
      </c>
      <c r="P907" s="36" t="str">
        <f>MID(NICAP[[#This Row],[Date]],3,2)</f>
        <v>01</v>
      </c>
      <c r="Q907" s="36" t="str">
        <f>RIGHT(NICAP[[#This Row],[Date]],2)</f>
        <v>16</v>
      </c>
      <c r="R907" s="26">
        <f>DATE(NICAP[[#This Row],[Year]],NICAP[[#This Row],[Month]],NICAP[[#This Row],[Day]])</f>
        <v>19009</v>
      </c>
      <c r="S907" s="35" t="str">
        <f t="shared" si="28"/>
        <v>NM</v>
      </c>
      <c r="T907" s="24" t="str">
        <f t="shared" si="29"/>
        <v>US</v>
      </c>
    </row>
    <row r="908" spans="1:20" ht="27.75" customHeight="1" x14ac:dyDescent="0.2">
      <c r="A908" s="35">
        <v>899</v>
      </c>
      <c r="B908" s="84">
        <v>520120</v>
      </c>
      <c r="C908" s="44" t="s">
        <v>9791</v>
      </c>
      <c r="D908" s="44" t="s">
        <v>1707</v>
      </c>
      <c r="E908" s="44" t="str">
        <f>IF(AND(LEN(NICAP[[#This Row],[State or      Country]])=2,NICAP[[#This Row],[State or      Country]]&lt;&gt;"UK"),"US","Other")</f>
        <v>US</v>
      </c>
      <c r="F908" s="43">
        <v>1</v>
      </c>
      <c r="G908" s="41"/>
      <c r="H908" s="41"/>
      <c r="I908" s="62" t="s">
        <v>4808</v>
      </c>
      <c r="J908" s="41"/>
      <c r="K908" s="41"/>
      <c r="L908" s="42" t="s">
        <v>9790</v>
      </c>
      <c r="M908" s="42" t="str">
        <f>IF(LEFT(NICAP[[#This Row],[Date]],1)=0,"Y","N")</f>
        <v>N</v>
      </c>
      <c r="N908" s="42"/>
      <c r="O908" s="42" t="str">
        <f>19&amp;LEFT(NICAP[[#This Row],[Date]],2)</f>
        <v>1952</v>
      </c>
      <c r="P908" s="42" t="str">
        <f>MID(NICAP[[#This Row],[Date]],3,2)</f>
        <v>01</v>
      </c>
      <c r="Q908" s="42" t="str">
        <f>RIGHT(NICAP[[#This Row],[Date]],2)</f>
        <v>20</v>
      </c>
      <c r="R908" s="26">
        <f>DATE(NICAP[[#This Row],[Year]],NICAP[[#This Row],[Month]],NICAP[[#This Row],[Day]])</f>
        <v>19013</v>
      </c>
      <c r="S908" s="35" t="str">
        <f t="shared" si="28"/>
        <v>WA</v>
      </c>
      <c r="T908" s="24" t="str">
        <f t="shared" si="29"/>
        <v>US</v>
      </c>
    </row>
    <row r="909" spans="1:20" ht="14.25" customHeight="1" x14ac:dyDescent="0.2">
      <c r="A909" s="35">
        <v>900</v>
      </c>
      <c r="B909" s="81">
        <v>520121</v>
      </c>
      <c r="C909" s="39" t="s">
        <v>9789</v>
      </c>
      <c r="D909" s="39" t="s">
        <v>1758</v>
      </c>
      <c r="E909" s="39" t="str">
        <f>IF(AND(LEN(NICAP[[#This Row],[State or      Country]])=2,NICAP[[#This Row],[State or      Country]]&lt;&gt;"UK"),"US","Other")</f>
        <v>US</v>
      </c>
      <c r="F909" s="38">
        <v>11</v>
      </c>
      <c r="G909" s="47" t="s">
        <v>1757</v>
      </c>
      <c r="H909" s="46">
        <v>5</v>
      </c>
      <c r="I909" s="37"/>
      <c r="J909" s="37"/>
      <c r="K909" s="37"/>
      <c r="L909" s="36" t="s">
        <v>9788</v>
      </c>
      <c r="M909" s="36" t="str">
        <f>IF(LEFT(NICAP[[#This Row],[Date]],1)=0,"Y","N")</f>
        <v>N</v>
      </c>
      <c r="N909" s="36"/>
      <c r="O909" s="36" t="str">
        <f>19&amp;LEFT(NICAP[[#This Row],[Date]],2)</f>
        <v>1952</v>
      </c>
      <c r="P909" s="36" t="str">
        <f>MID(NICAP[[#This Row],[Date]],3,2)</f>
        <v>01</v>
      </c>
      <c r="Q909" s="36" t="str">
        <f>RIGHT(NICAP[[#This Row],[Date]],2)</f>
        <v>21</v>
      </c>
      <c r="R909" s="26">
        <f>DATE(NICAP[[#This Row],[Year]],NICAP[[#This Row],[Month]],NICAP[[#This Row],[Day]])</f>
        <v>19014</v>
      </c>
      <c r="S909" s="35" t="str">
        <f t="shared" si="28"/>
        <v>NY</v>
      </c>
      <c r="T909" s="24" t="str">
        <f t="shared" si="29"/>
        <v>US</v>
      </c>
    </row>
    <row r="910" spans="1:20" ht="14.25" customHeight="1" x14ac:dyDescent="0.2">
      <c r="A910" s="35">
        <v>901</v>
      </c>
      <c r="B910" s="81">
        <v>520122</v>
      </c>
      <c r="C910" s="39" t="s">
        <v>9787</v>
      </c>
      <c r="D910" s="39" t="s">
        <v>2020</v>
      </c>
      <c r="E910" s="39" t="str">
        <f>IF(AND(LEN(NICAP[[#This Row],[State or      Country]])=2,NICAP[[#This Row],[State or      Country]]&lt;&gt;"UK"),"US","Other")</f>
        <v>US</v>
      </c>
      <c r="F910" s="38">
        <v>9</v>
      </c>
      <c r="G910" s="47" t="s">
        <v>1666</v>
      </c>
      <c r="H910" s="46">
        <v>5</v>
      </c>
      <c r="I910" s="47" t="s">
        <v>4808</v>
      </c>
      <c r="J910" s="37"/>
      <c r="K910" s="37"/>
      <c r="L910" s="36" t="s">
        <v>9786</v>
      </c>
      <c r="M910" s="36" t="str">
        <f>IF(LEFT(NICAP[[#This Row],[Date]],1)=0,"Y","N")</f>
        <v>N</v>
      </c>
      <c r="N910" s="36"/>
      <c r="O910" s="36" t="str">
        <f>19&amp;LEFT(NICAP[[#This Row],[Date]],2)</f>
        <v>1952</v>
      </c>
      <c r="P910" s="36" t="str">
        <f>MID(NICAP[[#This Row],[Date]],3,2)</f>
        <v>01</v>
      </c>
      <c r="Q910" s="36" t="str">
        <f>RIGHT(NICAP[[#This Row],[Date]],2)</f>
        <v>22</v>
      </c>
      <c r="R910" s="26">
        <f>DATE(NICAP[[#This Row],[Year]],NICAP[[#This Row],[Month]],NICAP[[#This Row],[Day]])</f>
        <v>19015</v>
      </c>
      <c r="S910" s="35" t="str">
        <f t="shared" si="28"/>
        <v>AK</v>
      </c>
      <c r="T910" s="24" t="str">
        <f t="shared" si="29"/>
        <v>US</v>
      </c>
    </row>
    <row r="911" spans="1:20" ht="12.75" customHeight="1" x14ac:dyDescent="0.2">
      <c r="A911" s="35">
        <v>902</v>
      </c>
      <c r="B911" s="64">
        <v>520122</v>
      </c>
      <c r="C911" s="39" t="s">
        <v>9785</v>
      </c>
      <c r="D911" s="39" t="s">
        <v>1758</v>
      </c>
      <c r="E911" s="39" t="str">
        <f>IF(AND(LEN(NICAP[[#This Row],[State or      Country]])=2,NICAP[[#This Row],[State or      Country]]&lt;&gt;"UK"),"US","Other")</f>
        <v>US</v>
      </c>
      <c r="F911" s="38">
        <v>11</v>
      </c>
      <c r="G911" s="41"/>
      <c r="H911" s="41"/>
      <c r="I911" s="47" t="s">
        <v>4808</v>
      </c>
      <c r="J911" s="41"/>
      <c r="K911" s="41"/>
      <c r="L911" s="36" t="s">
        <v>9784</v>
      </c>
      <c r="M911" s="36" t="str">
        <f>IF(LEFT(NICAP[[#This Row],[Date]],1)=0,"Y","N")</f>
        <v>N</v>
      </c>
      <c r="N911" s="36"/>
      <c r="O911" s="36" t="str">
        <f>19&amp;LEFT(NICAP[[#This Row],[Date]],2)</f>
        <v>1952</v>
      </c>
      <c r="P911" s="36" t="str">
        <f>MID(NICAP[[#This Row],[Date]],3,2)</f>
        <v>01</v>
      </c>
      <c r="Q911" s="36" t="str">
        <f>RIGHT(NICAP[[#This Row],[Date]],2)</f>
        <v>22</v>
      </c>
      <c r="R911" s="26">
        <f>DATE(NICAP[[#This Row],[Year]],NICAP[[#This Row],[Month]],NICAP[[#This Row],[Day]])</f>
        <v>19015</v>
      </c>
      <c r="S911" s="35" t="str">
        <f t="shared" si="28"/>
        <v>NY</v>
      </c>
      <c r="T911" s="24" t="str">
        <f t="shared" si="29"/>
        <v>US</v>
      </c>
    </row>
    <row r="912" spans="1:20" ht="14.25" customHeight="1" x14ac:dyDescent="0.2">
      <c r="A912" s="35">
        <v>903</v>
      </c>
      <c r="B912" s="81">
        <v>520129</v>
      </c>
      <c r="C912" s="39" t="s">
        <v>9783</v>
      </c>
      <c r="D912" s="39" t="s">
        <v>9768</v>
      </c>
      <c r="E912" s="39" t="str">
        <f>IF(AND(LEN(NICAP[[#This Row],[State or      Country]])=2,NICAP[[#This Row],[State or      Country]]&lt;&gt;"UK"),"US","Other")</f>
        <v>Other</v>
      </c>
      <c r="F912" s="38">
        <v>11</v>
      </c>
      <c r="G912" s="47" t="s">
        <v>1757</v>
      </c>
      <c r="H912" s="46">
        <v>5</v>
      </c>
      <c r="I912" s="47" t="s">
        <v>4808</v>
      </c>
      <c r="J912" s="37"/>
      <c r="K912" s="37"/>
      <c r="L912" s="36" t="s">
        <v>9782</v>
      </c>
      <c r="M912" s="36" t="str">
        <f>IF(LEFT(NICAP[[#This Row],[Date]],1)=0,"Y","N")</f>
        <v>N</v>
      </c>
      <c r="N912" s="36"/>
      <c r="O912" s="36" t="str">
        <f>19&amp;LEFT(NICAP[[#This Row],[Date]],2)</f>
        <v>1952</v>
      </c>
      <c r="P912" s="36" t="str">
        <f>MID(NICAP[[#This Row],[Date]],3,2)</f>
        <v>01</v>
      </c>
      <c r="Q912" s="36" t="str">
        <f>RIGHT(NICAP[[#This Row],[Date]],2)</f>
        <v>29</v>
      </c>
      <c r="R912" s="26">
        <f>DATE(NICAP[[#This Row],[Year]],NICAP[[#This Row],[Month]],NICAP[[#This Row],[Day]])</f>
        <v>19022</v>
      </c>
      <c r="S912" s="35" t="str">
        <f t="shared" si="28"/>
        <v/>
      </c>
      <c r="T912" s="24" t="str">
        <f t="shared" si="29"/>
        <v>South Korea</v>
      </c>
    </row>
    <row r="913" spans="1:20" ht="14.25" customHeight="1" x14ac:dyDescent="0.2">
      <c r="A913" s="35">
        <v>904</v>
      </c>
      <c r="B913" s="114" t="s">
        <v>9781</v>
      </c>
      <c r="C913" s="39" t="s">
        <v>9780</v>
      </c>
      <c r="D913" s="39" t="s">
        <v>9768</v>
      </c>
      <c r="E913" s="39" t="str">
        <f>IF(AND(LEN(NICAP[[#This Row],[State or      Country]])=2,NICAP[[#This Row],[State or      Country]]&lt;&gt;"UK"),"US","Other")</f>
        <v>Other</v>
      </c>
      <c r="F913" s="38">
        <v>11</v>
      </c>
      <c r="G913" s="47" t="s">
        <v>1757</v>
      </c>
      <c r="H913" s="46">
        <v>5</v>
      </c>
      <c r="I913" s="47" t="s">
        <v>4808</v>
      </c>
      <c r="J913" s="37"/>
      <c r="K913" s="37"/>
      <c r="L913" s="36" t="s">
        <v>9779</v>
      </c>
      <c r="M913" s="36" t="str">
        <f>IF(LEFT(NICAP[[#This Row],[Date]],1)=0,"Y","N")</f>
        <v>N</v>
      </c>
      <c r="N913" s="36"/>
      <c r="O913" s="36" t="str">
        <f>19&amp;LEFT(NICAP[[#This Row],[Date]],2)</f>
        <v>1952</v>
      </c>
      <c r="P913" s="36" t="str">
        <f>MID(NICAP[[#This Row],[Date]],3,2)</f>
        <v>01</v>
      </c>
      <c r="Q913" s="36" t="str">
        <f>RIGHT(NICAP[[#This Row],[Date]],2)</f>
        <v>30</v>
      </c>
      <c r="R913" s="26">
        <f>DATE(NICAP[[#This Row],[Year]],NICAP[[#This Row],[Month]],NICAP[[#This Row],[Day]])</f>
        <v>19023</v>
      </c>
      <c r="S913" s="35" t="str">
        <f t="shared" si="28"/>
        <v/>
      </c>
      <c r="T913" s="24" t="str">
        <f t="shared" si="29"/>
        <v>South Korea</v>
      </c>
    </row>
    <row r="914" spans="1:20" ht="27" customHeight="1" x14ac:dyDescent="0.2">
      <c r="A914" s="35">
        <v>905</v>
      </c>
      <c r="B914" s="66">
        <v>520201</v>
      </c>
      <c r="C914" s="44" t="s">
        <v>9778</v>
      </c>
      <c r="D914" s="44" t="s">
        <v>1787</v>
      </c>
      <c r="E914" s="44" t="str">
        <f>IF(AND(LEN(NICAP[[#This Row],[State or      Country]])=2,NICAP[[#This Row],[State or      Country]]&lt;&gt;"UK"),"US","Other")</f>
        <v>US</v>
      </c>
      <c r="F914" s="43">
        <v>1</v>
      </c>
      <c r="G914" s="41"/>
      <c r="H914" s="41"/>
      <c r="I914" s="62" t="s">
        <v>4808</v>
      </c>
      <c r="J914" s="41"/>
      <c r="K914" s="41"/>
      <c r="L914" s="59" t="s">
        <v>9777</v>
      </c>
      <c r="M914" s="59" t="str">
        <f>IF(LEFT(NICAP[[#This Row],[Date]],1)=0,"Y","N")</f>
        <v>N</v>
      </c>
      <c r="N914" s="59"/>
      <c r="O914" s="59" t="str">
        <f>19&amp;LEFT(NICAP[[#This Row],[Date]],2)</f>
        <v>1952</v>
      </c>
      <c r="P914" s="59" t="str">
        <f>MID(NICAP[[#This Row],[Date]],3,2)</f>
        <v>02</v>
      </c>
      <c r="Q914" s="59" t="str">
        <f>RIGHT(NICAP[[#This Row],[Date]],2)</f>
        <v>01</v>
      </c>
      <c r="R914" s="26">
        <f>DATE(NICAP[[#This Row],[Year]],NICAP[[#This Row],[Month]],NICAP[[#This Row],[Day]])</f>
        <v>19025</v>
      </c>
      <c r="S914" s="35" t="str">
        <f t="shared" si="28"/>
        <v>IN</v>
      </c>
      <c r="T914" s="24" t="str">
        <f t="shared" si="29"/>
        <v>US</v>
      </c>
    </row>
    <row r="915" spans="1:20" ht="12.75" customHeight="1" x14ac:dyDescent="0.2">
      <c r="A915" s="35">
        <v>906</v>
      </c>
      <c r="B915" s="68">
        <v>520202</v>
      </c>
      <c r="C915" s="39" t="s">
        <v>9776</v>
      </c>
      <c r="D915" s="39" t="s">
        <v>9768</v>
      </c>
      <c r="E915" s="39" t="str">
        <f>IF(AND(LEN(NICAP[[#This Row],[State or      Country]])=2,NICAP[[#This Row],[State or      Country]]&lt;&gt;"UK"),"US","Other")</f>
        <v>Other</v>
      </c>
      <c r="F915" s="38">
        <v>9</v>
      </c>
      <c r="G915" s="47" t="s">
        <v>1666</v>
      </c>
      <c r="H915" s="46">
        <v>5</v>
      </c>
      <c r="I915" s="47" t="s">
        <v>4808</v>
      </c>
      <c r="J915" s="37"/>
      <c r="K915" s="37"/>
      <c r="L915" s="36" t="s">
        <v>9775</v>
      </c>
      <c r="M915" s="36" t="str">
        <f>IF(LEFT(NICAP[[#This Row],[Date]],1)=0,"Y","N")</f>
        <v>N</v>
      </c>
      <c r="N915" s="36"/>
      <c r="O915" s="36" t="str">
        <f>19&amp;LEFT(NICAP[[#This Row],[Date]],2)</f>
        <v>1952</v>
      </c>
      <c r="P915" s="36" t="str">
        <f>MID(NICAP[[#This Row],[Date]],3,2)</f>
        <v>02</v>
      </c>
      <c r="Q915" s="36" t="str">
        <f>RIGHT(NICAP[[#This Row],[Date]],2)</f>
        <v>02</v>
      </c>
      <c r="R915" s="26">
        <f>DATE(NICAP[[#This Row],[Year]],NICAP[[#This Row],[Month]],NICAP[[#This Row],[Day]])</f>
        <v>19026</v>
      </c>
      <c r="S915" s="35" t="str">
        <f t="shared" si="28"/>
        <v/>
      </c>
      <c r="T915" s="24" t="str">
        <f t="shared" si="29"/>
        <v>South Korea</v>
      </c>
    </row>
    <row r="916" spans="1:20" ht="14.25" customHeight="1" x14ac:dyDescent="0.2">
      <c r="A916" s="35">
        <v>907</v>
      </c>
      <c r="B916" s="81">
        <v>520211</v>
      </c>
      <c r="C916" s="39" t="s">
        <v>1886</v>
      </c>
      <c r="D916" s="39" t="s">
        <v>1686</v>
      </c>
      <c r="E916" s="39" t="str">
        <f>IF(AND(LEN(NICAP[[#This Row],[State or      Country]])=2,NICAP[[#This Row],[State or      Country]]&lt;&gt;"UK"),"US","Other")</f>
        <v>US</v>
      </c>
      <c r="F916" s="38">
        <v>11</v>
      </c>
      <c r="G916" s="47" t="s">
        <v>1757</v>
      </c>
      <c r="H916" s="46">
        <v>5</v>
      </c>
      <c r="I916" s="65">
        <v>1052</v>
      </c>
      <c r="J916" s="41"/>
      <c r="K916" s="41"/>
      <c r="L916" s="36" t="s">
        <v>9774</v>
      </c>
      <c r="M916" s="36" t="str">
        <f>IF(LEFT(NICAP[[#This Row],[Date]],1)=0,"Y","N")</f>
        <v>N</v>
      </c>
      <c r="N916" s="36"/>
      <c r="O916" s="36" t="str">
        <f>19&amp;LEFT(NICAP[[#This Row],[Date]],2)</f>
        <v>1952</v>
      </c>
      <c r="P916" s="36" t="str">
        <f>MID(NICAP[[#This Row],[Date]],3,2)</f>
        <v>02</v>
      </c>
      <c r="Q916" s="36" t="str">
        <f>RIGHT(NICAP[[#This Row],[Date]],2)</f>
        <v>11</v>
      </c>
      <c r="R916" s="26">
        <f>DATE(NICAP[[#This Row],[Year]],NICAP[[#This Row],[Month]],NICAP[[#This Row],[Day]])</f>
        <v>19035</v>
      </c>
      <c r="S916" s="35" t="str">
        <f t="shared" si="28"/>
        <v>PA</v>
      </c>
      <c r="T916" s="24" t="str">
        <f t="shared" si="29"/>
        <v>US</v>
      </c>
    </row>
    <row r="917" spans="1:20" ht="27.75" customHeight="1" x14ac:dyDescent="0.2">
      <c r="A917" s="35">
        <v>908</v>
      </c>
      <c r="B917" s="84">
        <v>520212</v>
      </c>
      <c r="C917" s="44" t="s">
        <v>9773</v>
      </c>
      <c r="D917" s="44" t="s">
        <v>1715</v>
      </c>
      <c r="E917" s="44" t="str">
        <f>IF(AND(LEN(NICAP[[#This Row],[State or      Country]])=2,NICAP[[#This Row],[State or      Country]]&lt;&gt;"UK"),"US","Other")</f>
        <v>US</v>
      </c>
      <c r="F917" s="43">
        <v>11</v>
      </c>
      <c r="G917" s="62" t="s">
        <v>1757</v>
      </c>
      <c r="H917" s="61">
        <v>5</v>
      </c>
      <c r="I917" s="62" t="s">
        <v>4808</v>
      </c>
      <c r="J917" s="41"/>
      <c r="K917" s="41"/>
      <c r="L917" s="59" t="s">
        <v>9772</v>
      </c>
      <c r="M917" s="59" t="str">
        <f>IF(LEFT(NICAP[[#This Row],[Date]],1)=0,"Y","N")</f>
        <v>N</v>
      </c>
      <c r="N917" s="59"/>
      <c r="O917" s="59" t="str">
        <f>19&amp;LEFT(NICAP[[#This Row],[Date]],2)</f>
        <v>1952</v>
      </c>
      <c r="P917" s="59" t="str">
        <f>MID(NICAP[[#This Row],[Date]],3,2)</f>
        <v>02</v>
      </c>
      <c r="Q917" s="59" t="str">
        <f>RIGHT(NICAP[[#This Row],[Date]],2)</f>
        <v>12</v>
      </c>
      <c r="R917" s="26">
        <f>DATE(NICAP[[#This Row],[Year]],NICAP[[#This Row],[Month]],NICAP[[#This Row],[Day]])</f>
        <v>19036</v>
      </c>
      <c r="S917" s="35" t="str">
        <f t="shared" si="28"/>
        <v>MD</v>
      </c>
      <c r="T917" s="24" t="str">
        <f t="shared" si="29"/>
        <v>US</v>
      </c>
    </row>
    <row r="918" spans="1:20" ht="42" customHeight="1" x14ac:dyDescent="0.2">
      <c r="A918" s="35">
        <v>909</v>
      </c>
      <c r="B918" s="85">
        <v>520213</v>
      </c>
      <c r="C918" s="50" t="s">
        <v>9771</v>
      </c>
      <c r="D918" s="50" t="s">
        <v>1670</v>
      </c>
      <c r="E918" s="50" t="str">
        <f>IF(AND(LEN(NICAP[[#This Row],[State or      Country]])=2,NICAP[[#This Row],[State or      Country]]&lt;&gt;"UK"),"US","Other")</f>
        <v>US</v>
      </c>
      <c r="F918" s="49">
        <v>9</v>
      </c>
      <c r="G918" s="90" t="s">
        <v>1666</v>
      </c>
      <c r="H918" s="80">
        <v>5</v>
      </c>
      <c r="I918" s="90" t="s">
        <v>4808</v>
      </c>
      <c r="J918" s="48"/>
      <c r="K918" s="48"/>
      <c r="L918" s="36" t="s">
        <v>9770</v>
      </c>
      <c r="M918" s="36" t="str">
        <f>IF(LEFT(NICAP[[#This Row],[Date]],1)=0,"Y","N")</f>
        <v>N</v>
      </c>
      <c r="N918" s="36"/>
      <c r="O918" s="36" t="str">
        <f>19&amp;LEFT(NICAP[[#This Row],[Date]],2)</f>
        <v>1952</v>
      </c>
      <c r="P918" s="36" t="str">
        <f>MID(NICAP[[#This Row],[Date]],3,2)</f>
        <v>02</v>
      </c>
      <c r="Q918" s="36" t="str">
        <f>RIGHT(NICAP[[#This Row],[Date]],2)</f>
        <v>13</v>
      </c>
      <c r="R918" s="26">
        <f>DATE(NICAP[[#This Row],[Year]],NICAP[[#This Row],[Month]],NICAP[[#This Row],[Day]])</f>
        <v>19037</v>
      </c>
      <c r="S918" s="35" t="str">
        <f t="shared" si="28"/>
        <v>IL</v>
      </c>
      <c r="T918" s="24" t="str">
        <f t="shared" si="29"/>
        <v>US</v>
      </c>
    </row>
    <row r="919" spans="1:20" ht="12.75" customHeight="1" x14ac:dyDescent="0.2">
      <c r="A919" s="35">
        <v>910</v>
      </c>
      <c r="B919" s="68">
        <v>520216</v>
      </c>
      <c r="C919" s="39" t="s">
        <v>9769</v>
      </c>
      <c r="D919" s="39" t="s">
        <v>9768</v>
      </c>
      <c r="E919" s="39" t="str">
        <f>IF(AND(LEN(NICAP[[#This Row],[State or      Country]])=2,NICAP[[#This Row],[State or      Country]]&lt;&gt;"UK"),"US","Other")</f>
        <v>Other</v>
      </c>
      <c r="F919" s="38">
        <v>9</v>
      </c>
      <c r="G919" s="47" t="s">
        <v>1666</v>
      </c>
      <c r="H919" s="46">
        <v>5</v>
      </c>
      <c r="I919" s="47" t="s">
        <v>4808</v>
      </c>
      <c r="J919" s="37"/>
      <c r="K919" s="37"/>
      <c r="L919" s="36" t="s">
        <v>9767</v>
      </c>
      <c r="M919" s="36" t="str">
        <f>IF(LEFT(NICAP[[#This Row],[Date]],1)=0,"Y","N")</f>
        <v>N</v>
      </c>
      <c r="N919" s="36"/>
      <c r="O919" s="36" t="str">
        <f>19&amp;LEFT(NICAP[[#This Row],[Date]],2)</f>
        <v>1952</v>
      </c>
      <c r="P919" s="36" t="str">
        <f>MID(NICAP[[#This Row],[Date]],3,2)</f>
        <v>02</v>
      </c>
      <c r="Q919" s="36" t="str">
        <f>RIGHT(NICAP[[#This Row],[Date]],2)</f>
        <v>16</v>
      </c>
      <c r="R919" s="26">
        <f>DATE(NICAP[[#This Row],[Year]],NICAP[[#This Row],[Month]],NICAP[[#This Row],[Day]])</f>
        <v>19040</v>
      </c>
      <c r="S919" s="35" t="str">
        <f t="shared" si="28"/>
        <v/>
      </c>
      <c r="T919" s="24" t="str">
        <f t="shared" si="29"/>
        <v>South Korea</v>
      </c>
    </row>
    <row r="920" spans="1:20" ht="12.75" customHeight="1" x14ac:dyDescent="0.2">
      <c r="A920" s="35">
        <v>911</v>
      </c>
      <c r="B920" s="68">
        <v>520217</v>
      </c>
      <c r="C920" s="39" t="s">
        <v>9766</v>
      </c>
      <c r="D920" s="39" t="s">
        <v>2122</v>
      </c>
      <c r="E920" s="39" t="str">
        <f>IF(AND(LEN(NICAP[[#This Row],[State or      Country]])=2,NICAP[[#This Row],[State or      Country]]&lt;&gt;"UK"),"US","Other")</f>
        <v>US</v>
      </c>
      <c r="F920" s="38">
        <v>11</v>
      </c>
      <c r="G920" s="47" t="s">
        <v>1757</v>
      </c>
      <c r="H920" s="46">
        <v>5</v>
      </c>
      <c r="I920" s="47" t="s">
        <v>4808</v>
      </c>
      <c r="J920" s="41"/>
      <c r="K920" s="41"/>
      <c r="L920" s="36" t="s">
        <v>9765</v>
      </c>
      <c r="M920" s="36" t="str">
        <f>IF(LEFT(NICAP[[#This Row],[Date]],1)=0,"Y","N")</f>
        <v>N</v>
      </c>
      <c r="N920" s="36"/>
      <c r="O920" s="36" t="str">
        <f>19&amp;LEFT(NICAP[[#This Row],[Date]],2)</f>
        <v>1952</v>
      </c>
      <c r="P920" s="36" t="str">
        <f>MID(NICAP[[#This Row],[Date]],3,2)</f>
        <v>02</v>
      </c>
      <c r="Q920" s="36" t="str">
        <f>RIGHT(NICAP[[#This Row],[Date]],2)</f>
        <v>17</v>
      </c>
      <c r="R920" s="26">
        <f>DATE(NICAP[[#This Row],[Year]],NICAP[[#This Row],[Month]],NICAP[[#This Row],[Day]])</f>
        <v>19041</v>
      </c>
      <c r="S920" s="35" t="str">
        <f t="shared" si="28"/>
        <v>NM</v>
      </c>
      <c r="T920" s="24" t="str">
        <f t="shared" si="29"/>
        <v>US</v>
      </c>
    </row>
    <row r="921" spans="1:20" ht="14.25" customHeight="1" x14ac:dyDescent="0.2">
      <c r="A921" s="35">
        <v>912</v>
      </c>
      <c r="B921" s="81">
        <v>520220</v>
      </c>
      <c r="C921" s="39" t="s">
        <v>9764</v>
      </c>
      <c r="D921" s="39" t="s">
        <v>1676</v>
      </c>
      <c r="E921" s="39" t="str">
        <f>IF(AND(LEN(NICAP[[#This Row],[State or      Country]])=2,NICAP[[#This Row],[State or      Country]]&lt;&gt;"UK"),"US","Other")</f>
        <v>US</v>
      </c>
      <c r="F921" s="38">
        <v>11</v>
      </c>
      <c r="G921" s="47" t="s">
        <v>1757</v>
      </c>
      <c r="H921" s="46">
        <v>5</v>
      </c>
      <c r="I921" s="47" t="s">
        <v>4808</v>
      </c>
      <c r="J921" s="37"/>
      <c r="K921" s="37"/>
      <c r="L921" s="36" t="s">
        <v>9763</v>
      </c>
      <c r="M921" s="36" t="str">
        <f>IF(LEFT(NICAP[[#This Row],[Date]],1)=0,"Y","N")</f>
        <v>N</v>
      </c>
      <c r="N921" s="36"/>
      <c r="O921" s="36" t="str">
        <f>19&amp;LEFT(NICAP[[#This Row],[Date]],2)</f>
        <v>1952</v>
      </c>
      <c r="P921" s="36" t="str">
        <f>MID(NICAP[[#This Row],[Date]],3,2)</f>
        <v>02</v>
      </c>
      <c r="Q921" s="36" t="str">
        <f>RIGHT(NICAP[[#This Row],[Date]],2)</f>
        <v>20</v>
      </c>
      <c r="R921" s="26">
        <f>DATE(NICAP[[#This Row],[Year]],NICAP[[#This Row],[Month]],NICAP[[#This Row],[Day]])</f>
        <v>19044</v>
      </c>
      <c r="S921" s="35" t="str">
        <f t="shared" si="28"/>
        <v>CA</v>
      </c>
      <c r="T921" s="24" t="str">
        <f t="shared" si="29"/>
        <v>US</v>
      </c>
    </row>
    <row r="922" spans="1:20" ht="27.75" customHeight="1" x14ac:dyDescent="0.2">
      <c r="A922" s="35">
        <v>913</v>
      </c>
      <c r="B922" s="66">
        <v>520220</v>
      </c>
      <c r="C922" s="44" t="s">
        <v>3076</v>
      </c>
      <c r="D922" s="44" t="s">
        <v>1697</v>
      </c>
      <c r="E922" s="44" t="str">
        <f>IF(AND(LEN(NICAP[[#This Row],[State or      Country]])=2,NICAP[[#This Row],[State or      Country]]&lt;&gt;"UK"),"US","Other")</f>
        <v>US</v>
      </c>
      <c r="F922" s="43">
        <v>1</v>
      </c>
      <c r="G922" s="41"/>
      <c r="H922" s="41"/>
      <c r="I922" s="41"/>
      <c r="J922" s="41"/>
      <c r="K922" s="41"/>
      <c r="L922" s="42" t="s">
        <v>9762</v>
      </c>
      <c r="M922" s="42" t="str">
        <f>IF(LEFT(NICAP[[#This Row],[Date]],1)=0,"Y","N")</f>
        <v>N</v>
      </c>
      <c r="N922" s="42"/>
      <c r="O922" s="42" t="str">
        <f>19&amp;LEFT(NICAP[[#This Row],[Date]],2)</f>
        <v>1952</v>
      </c>
      <c r="P922" s="42" t="str">
        <f>MID(NICAP[[#This Row],[Date]],3,2)</f>
        <v>02</v>
      </c>
      <c r="Q922" s="42" t="str">
        <f>RIGHT(NICAP[[#This Row],[Date]],2)</f>
        <v>20</v>
      </c>
      <c r="R922" s="26">
        <f>DATE(NICAP[[#This Row],[Year]],NICAP[[#This Row],[Month]],NICAP[[#This Row],[Day]])</f>
        <v>19044</v>
      </c>
      <c r="S922" s="35" t="str">
        <f t="shared" si="28"/>
        <v>MA</v>
      </c>
      <c r="T922" s="24" t="str">
        <f t="shared" si="29"/>
        <v>US</v>
      </c>
    </row>
    <row r="923" spans="1:20" ht="12.75" customHeight="1" x14ac:dyDescent="0.2">
      <c r="A923" s="35">
        <v>914</v>
      </c>
      <c r="B923" s="68">
        <v>520222</v>
      </c>
      <c r="C923" s="39" t="s">
        <v>3748</v>
      </c>
      <c r="D923" s="39" t="s">
        <v>1683</v>
      </c>
      <c r="E923" s="39" t="str">
        <f>IF(AND(LEN(NICAP[[#This Row],[State or      Country]])=2,NICAP[[#This Row],[State or      Country]]&lt;&gt;"UK"),"US","Other")</f>
        <v>US</v>
      </c>
      <c r="F923" s="38">
        <v>9</v>
      </c>
      <c r="G923" s="47" t="s">
        <v>1666</v>
      </c>
      <c r="H923" s="46">
        <v>5</v>
      </c>
      <c r="I923" s="37"/>
      <c r="J923" s="37"/>
      <c r="K923" s="37"/>
      <c r="L923" s="36" t="s">
        <v>9761</v>
      </c>
      <c r="M923" s="36" t="str">
        <f>IF(LEFT(NICAP[[#This Row],[Date]],1)=0,"Y","N")</f>
        <v>N</v>
      </c>
      <c r="N923" s="36"/>
      <c r="O923" s="36" t="str">
        <f>19&amp;LEFT(NICAP[[#This Row],[Date]],2)</f>
        <v>1952</v>
      </c>
      <c r="P923" s="36" t="str">
        <f>MID(NICAP[[#This Row],[Date]],3,2)</f>
        <v>02</v>
      </c>
      <c r="Q923" s="36" t="str">
        <f>RIGHT(NICAP[[#This Row],[Date]],2)</f>
        <v>22</v>
      </c>
      <c r="R923" s="26">
        <f>DATE(NICAP[[#This Row],[Year]],NICAP[[#This Row],[Month]],NICAP[[#This Row],[Day]])</f>
        <v>19046</v>
      </c>
      <c r="S923" s="35" t="str">
        <f t="shared" si="28"/>
        <v>FL</v>
      </c>
      <c r="T923" s="24" t="str">
        <f t="shared" si="29"/>
        <v>US</v>
      </c>
    </row>
    <row r="924" spans="1:20" ht="14.25" customHeight="1" x14ac:dyDescent="0.2">
      <c r="A924" s="35">
        <v>915</v>
      </c>
      <c r="B924" s="81">
        <v>520224</v>
      </c>
      <c r="C924" s="39" t="s">
        <v>9209</v>
      </c>
      <c r="D924" s="39" t="s">
        <v>9760</v>
      </c>
      <c r="E924" s="39" t="str">
        <f>IF(AND(LEN(NICAP[[#This Row],[State or      Country]])=2,NICAP[[#This Row],[State or      Country]]&lt;&gt;"UK"),"US","Other")</f>
        <v>Other</v>
      </c>
      <c r="F924" s="38">
        <v>11</v>
      </c>
      <c r="G924" s="47" t="s">
        <v>1757</v>
      </c>
      <c r="H924" s="46">
        <v>5</v>
      </c>
      <c r="I924" s="65">
        <v>1061</v>
      </c>
      <c r="J924" s="41"/>
      <c r="K924" s="41"/>
      <c r="L924" s="36" t="s">
        <v>9759</v>
      </c>
      <c r="M924" s="36" t="str">
        <f>IF(LEFT(NICAP[[#This Row],[Date]],1)=0,"Y","N")</f>
        <v>N</v>
      </c>
      <c r="N924" s="36"/>
      <c r="O924" s="36" t="str">
        <f>19&amp;LEFT(NICAP[[#This Row],[Date]],2)</f>
        <v>1952</v>
      </c>
      <c r="P924" s="36" t="str">
        <f>MID(NICAP[[#This Row],[Date]],3,2)</f>
        <v>02</v>
      </c>
      <c r="Q924" s="36" t="str">
        <f>RIGHT(NICAP[[#This Row],[Date]],2)</f>
        <v>24</v>
      </c>
      <c r="R924" s="26">
        <f>DATE(NICAP[[#This Row],[Year]],NICAP[[#This Row],[Month]],NICAP[[#This Row],[Day]])</f>
        <v>19048</v>
      </c>
      <c r="S924" s="35" t="str">
        <f t="shared" si="28"/>
        <v/>
      </c>
      <c r="T924" s="24" t="str">
        <f t="shared" si="29"/>
        <v>N. Korea</v>
      </c>
    </row>
    <row r="925" spans="1:20" ht="12.75" customHeight="1" x14ac:dyDescent="0.2">
      <c r="A925" s="35">
        <v>916</v>
      </c>
      <c r="B925" s="68">
        <v>520226</v>
      </c>
      <c r="C925" s="39" t="s">
        <v>2378</v>
      </c>
      <c r="D925" s="39" t="s">
        <v>1758</v>
      </c>
      <c r="E925" s="39" t="str">
        <f>IF(AND(LEN(NICAP[[#This Row],[State or      Country]])=2,NICAP[[#This Row],[State or      Country]]&lt;&gt;"UK"),"US","Other")</f>
        <v>US</v>
      </c>
      <c r="F925" s="38">
        <v>1</v>
      </c>
      <c r="G925" s="37"/>
      <c r="H925" s="37"/>
      <c r="I925" s="37"/>
      <c r="J925" s="37"/>
      <c r="K925" s="37"/>
      <c r="L925" s="36" t="s">
        <v>9758</v>
      </c>
      <c r="M925" s="36" t="str">
        <f>IF(LEFT(NICAP[[#This Row],[Date]],1)=0,"Y","N")</f>
        <v>N</v>
      </c>
      <c r="N925" s="36"/>
      <c r="O925" s="36" t="str">
        <f>19&amp;LEFT(NICAP[[#This Row],[Date]],2)</f>
        <v>1952</v>
      </c>
      <c r="P925" s="36" t="str">
        <f>MID(NICAP[[#This Row],[Date]],3,2)</f>
        <v>02</v>
      </c>
      <c r="Q925" s="36" t="str">
        <f>RIGHT(NICAP[[#This Row],[Date]],2)</f>
        <v>26</v>
      </c>
      <c r="R925" s="26">
        <f>DATE(NICAP[[#This Row],[Year]],NICAP[[#This Row],[Month]],NICAP[[#This Row],[Day]])</f>
        <v>19050</v>
      </c>
      <c r="S925" s="35" t="str">
        <f t="shared" si="28"/>
        <v>NY</v>
      </c>
      <c r="T925" s="24" t="str">
        <f t="shared" si="29"/>
        <v>US</v>
      </c>
    </row>
    <row r="926" spans="1:20" ht="12.75" customHeight="1" x14ac:dyDescent="0.2">
      <c r="A926" s="35">
        <v>917</v>
      </c>
      <c r="B926" s="64">
        <v>520227</v>
      </c>
      <c r="C926" s="39" t="s">
        <v>9757</v>
      </c>
      <c r="D926" s="39" t="s">
        <v>1667</v>
      </c>
      <c r="E926" s="39" t="str">
        <f>IF(AND(LEN(NICAP[[#This Row],[State or      Country]])=2,NICAP[[#This Row],[State or      Country]]&lt;&gt;"UK"),"US","Other")</f>
        <v>US</v>
      </c>
      <c r="F926" s="38">
        <v>9</v>
      </c>
      <c r="G926" s="37"/>
      <c r="H926" s="46">
        <v>5</v>
      </c>
      <c r="I926" s="47" t="s">
        <v>4808</v>
      </c>
      <c r="J926" s="37"/>
      <c r="K926" s="37"/>
      <c r="L926" s="36" t="s">
        <v>9756</v>
      </c>
      <c r="M926" s="36" t="str">
        <f>IF(LEFT(NICAP[[#This Row],[Date]],1)=0,"Y","N")</f>
        <v>N</v>
      </c>
      <c r="N926" s="36"/>
      <c r="O926" s="36" t="str">
        <f>19&amp;LEFT(NICAP[[#This Row],[Date]],2)</f>
        <v>1952</v>
      </c>
      <c r="P926" s="36" t="str">
        <f>MID(NICAP[[#This Row],[Date]],3,2)</f>
        <v>02</v>
      </c>
      <c r="Q926" s="36" t="str">
        <f>RIGHT(NICAP[[#This Row],[Date]],2)</f>
        <v>27</v>
      </c>
      <c r="R926" s="26">
        <f>DATE(NICAP[[#This Row],[Year]],NICAP[[#This Row],[Month]],NICAP[[#This Row],[Day]])</f>
        <v>19051</v>
      </c>
      <c r="S926" s="35" t="str">
        <f t="shared" si="28"/>
        <v>TX</v>
      </c>
      <c r="T926" s="24" t="str">
        <f t="shared" si="29"/>
        <v>US</v>
      </c>
    </row>
    <row r="927" spans="1:20" ht="12.75" customHeight="1" x14ac:dyDescent="0.2">
      <c r="A927" s="35">
        <v>918</v>
      </c>
      <c r="B927" s="82" t="s">
        <v>9755</v>
      </c>
      <c r="C927" s="39" t="s">
        <v>6290</v>
      </c>
      <c r="D927" s="39" t="s">
        <v>1883</v>
      </c>
      <c r="E927" s="39" t="str">
        <f>IF(AND(LEN(NICAP[[#This Row],[State or      Country]])=2,NICAP[[#This Row],[State or      Country]]&lt;&gt;"UK"),"US","Other")</f>
        <v>US</v>
      </c>
      <c r="F927" s="38">
        <v>9</v>
      </c>
      <c r="G927" s="47" t="s">
        <v>1666</v>
      </c>
      <c r="H927" s="46">
        <v>5</v>
      </c>
      <c r="I927" s="37"/>
      <c r="J927" s="37"/>
      <c r="K927" s="37"/>
      <c r="L927" s="36" t="s">
        <v>9754</v>
      </c>
      <c r="M927" s="36" t="str">
        <f>IF(LEFT(NICAP[[#This Row],[Date]],1)=0,"Y","N")</f>
        <v>N</v>
      </c>
      <c r="N927" s="36"/>
      <c r="O927" s="36" t="str">
        <f>19&amp;LEFT(NICAP[[#This Row],[Date]],2)</f>
        <v>1952</v>
      </c>
      <c r="P927" s="36" t="str">
        <f>MID(NICAP[[#This Row],[Date]],3,2)</f>
        <v>03</v>
      </c>
      <c r="Q927" s="36" t="str">
        <f>RIGHT(NICAP[[#This Row],[Date]],2)</f>
        <v>xx</v>
      </c>
      <c r="R927" s="26" t="e">
        <f>DATE(NICAP[[#This Row],[Year]],NICAP[[#This Row],[Month]],NICAP[[#This Row],[Day]])</f>
        <v>#VALUE!</v>
      </c>
      <c r="S927" s="35" t="str">
        <f t="shared" si="28"/>
        <v>MN</v>
      </c>
      <c r="T927" s="24" t="str">
        <f t="shared" si="29"/>
        <v>US</v>
      </c>
    </row>
    <row r="928" spans="1:20" ht="14.25" customHeight="1" x14ac:dyDescent="0.2">
      <c r="A928" s="35">
        <v>919</v>
      </c>
      <c r="B928" s="81">
        <v>520304</v>
      </c>
      <c r="C928" s="39" t="s">
        <v>9753</v>
      </c>
      <c r="D928" s="39" t="s">
        <v>1956</v>
      </c>
      <c r="E928" s="39" t="str">
        <f>IF(AND(LEN(NICAP[[#This Row],[State or      Country]])=2,NICAP[[#This Row],[State or      Country]]&lt;&gt;"UK"),"US","Other")</f>
        <v>Other</v>
      </c>
      <c r="F928" s="38">
        <v>11</v>
      </c>
      <c r="G928" s="47" t="s">
        <v>1757</v>
      </c>
      <c r="H928" s="46">
        <v>5</v>
      </c>
      <c r="I928" s="47" t="s">
        <v>4808</v>
      </c>
      <c r="J928" s="37"/>
      <c r="K928" s="37"/>
      <c r="L928" s="36" t="s">
        <v>9752</v>
      </c>
      <c r="M928" s="36" t="str">
        <f>IF(LEFT(NICAP[[#This Row],[Date]],1)=0,"Y","N")</f>
        <v>N</v>
      </c>
      <c r="N928" s="36"/>
      <c r="O928" s="36" t="str">
        <f>19&amp;LEFT(NICAP[[#This Row],[Date]],2)</f>
        <v>1952</v>
      </c>
      <c r="P928" s="36" t="str">
        <f>MID(NICAP[[#This Row],[Date]],3,2)</f>
        <v>03</v>
      </c>
      <c r="Q928" s="36" t="str">
        <f>RIGHT(NICAP[[#This Row],[Date]],2)</f>
        <v>04</v>
      </c>
      <c r="R928" s="26">
        <f>DATE(NICAP[[#This Row],[Year]],NICAP[[#This Row],[Month]],NICAP[[#This Row],[Day]])</f>
        <v>19057</v>
      </c>
      <c r="S928" s="35" t="str">
        <f t="shared" si="28"/>
        <v/>
      </c>
      <c r="T928" s="24" t="str">
        <f t="shared" si="29"/>
        <v>Japan</v>
      </c>
    </row>
    <row r="929" spans="1:20" ht="14.25" customHeight="1" x14ac:dyDescent="0.2">
      <c r="A929" s="35">
        <v>920</v>
      </c>
      <c r="B929" s="81">
        <v>520307</v>
      </c>
      <c r="C929" s="39" t="s">
        <v>9751</v>
      </c>
      <c r="D929" s="39" t="s">
        <v>1772</v>
      </c>
      <c r="E929" s="39" t="str">
        <f>IF(AND(LEN(NICAP[[#This Row],[State or      Country]])=2,NICAP[[#This Row],[State or      Country]]&lt;&gt;"UK"),"US","Other")</f>
        <v>US</v>
      </c>
      <c r="F929" s="38">
        <v>11</v>
      </c>
      <c r="G929" s="47" t="s">
        <v>1757</v>
      </c>
      <c r="H929" s="46">
        <v>5</v>
      </c>
      <c r="I929" s="47" t="s">
        <v>4808</v>
      </c>
      <c r="J929" s="41"/>
      <c r="K929" s="41"/>
      <c r="L929" s="36" t="s">
        <v>9750</v>
      </c>
      <c r="M929" s="36" t="str">
        <f>IF(LEFT(NICAP[[#This Row],[Date]],1)=0,"Y","N")</f>
        <v>N</v>
      </c>
      <c r="N929" s="36"/>
      <c r="O929" s="36" t="str">
        <f>19&amp;LEFT(NICAP[[#This Row],[Date]],2)</f>
        <v>1952</v>
      </c>
      <c r="P929" s="36" t="str">
        <f>MID(NICAP[[#This Row],[Date]],3,2)</f>
        <v>03</v>
      </c>
      <c r="Q929" s="36" t="str">
        <f>RIGHT(NICAP[[#This Row],[Date]],2)</f>
        <v>07</v>
      </c>
      <c r="R929" s="26">
        <f>DATE(NICAP[[#This Row],[Year]],NICAP[[#This Row],[Month]],NICAP[[#This Row],[Day]])</f>
        <v>19060</v>
      </c>
      <c r="S929" s="35" t="str">
        <f t="shared" si="28"/>
        <v>OK</v>
      </c>
      <c r="T929" s="24" t="str">
        <f t="shared" si="29"/>
        <v>US</v>
      </c>
    </row>
    <row r="930" spans="1:20" ht="42.75" customHeight="1" x14ac:dyDescent="0.2">
      <c r="A930" s="35">
        <v>921</v>
      </c>
      <c r="B930" s="67">
        <v>520310</v>
      </c>
      <c r="C930" s="50" t="s">
        <v>9749</v>
      </c>
      <c r="D930" s="50" t="s">
        <v>1676</v>
      </c>
      <c r="E930" s="50" t="str">
        <f>IF(AND(LEN(NICAP[[#This Row],[State or      Country]])=2,NICAP[[#This Row],[State or      Country]]&lt;&gt;"UK"),"US","Other")</f>
        <v>US</v>
      </c>
      <c r="F930" s="49">
        <v>1</v>
      </c>
      <c r="G930" s="48"/>
      <c r="H930" s="48"/>
      <c r="I930" s="48"/>
      <c r="J930" s="48"/>
      <c r="K930" s="48"/>
      <c r="L930" s="36" t="s">
        <v>9748</v>
      </c>
      <c r="M930" s="36" t="str">
        <f>IF(LEFT(NICAP[[#This Row],[Date]],1)=0,"Y","N")</f>
        <v>N</v>
      </c>
      <c r="N930" s="36"/>
      <c r="O930" s="36" t="str">
        <f>19&amp;LEFT(NICAP[[#This Row],[Date]],2)</f>
        <v>1952</v>
      </c>
      <c r="P930" s="36" t="str">
        <f>MID(NICAP[[#This Row],[Date]],3,2)</f>
        <v>03</v>
      </c>
      <c r="Q930" s="36" t="str">
        <f>RIGHT(NICAP[[#This Row],[Date]],2)</f>
        <v>10</v>
      </c>
      <c r="R930" s="26">
        <f>DATE(NICAP[[#This Row],[Year]],NICAP[[#This Row],[Month]],NICAP[[#This Row],[Day]])</f>
        <v>19063</v>
      </c>
      <c r="S930" s="35" t="str">
        <f t="shared" si="28"/>
        <v>CA</v>
      </c>
      <c r="T930" s="24" t="str">
        <f t="shared" si="29"/>
        <v>US</v>
      </c>
    </row>
    <row r="931" spans="1:20" ht="12.75" customHeight="1" x14ac:dyDescent="0.2">
      <c r="A931" s="35">
        <v>922</v>
      </c>
      <c r="B931" s="68">
        <v>520313</v>
      </c>
      <c r="C931" s="39" t="s">
        <v>9747</v>
      </c>
      <c r="D931" s="39" t="s">
        <v>8320</v>
      </c>
      <c r="E931" s="39" t="str">
        <f>IF(AND(LEN(NICAP[[#This Row],[State or      Country]])=2,NICAP[[#This Row],[State or      Country]]&lt;&gt;"UK"),"US","Other")</f>
        <v>Other</v>
      </c>
      <c r="F931" s="38">
        <v>9</v>
      </c>
      <c r="G931" s="47" t="s">
        <v>1666</v>
      </c>
      <c r="H931" s="46">
        <v>5</v>
      </c>
      <c r="I931" s="37"/>
      <c r="J931" s="37"/>
      <c r="K931" s="37"/>
      <c r="L931" s="36" t="s">
        <v>9746</v>
      </c>
      <c r="M931" s="36" t="str">
        <f>IF(LEFT(NICAP[[#This Row],[Date]],1)=0,"Y","N")</f>
        <v>N</v>
      </c>
      <c r="N931" s="36"/>
      <c r="O931" s="36" t="str">
        <f>19&amp;LEFT(NICAP[[#This Row],[Date]],2)</f>
        <v>1952</v>
      </c>
      <c r="P931" s="36" t="str">
        <f>MID(NICAP[[#This Row],[Date]],3,2)</f>
        <v>03</v>
      </c>
      <c r="Q931" s="36" t="str">
        <f>RIGHT(NICAP[[#This Row],[Date]],2)</f>
        <v>13</v>
      </c>
      <c r="R931" s="26">
        <f>DATE(NICAP[[#This Row],[Year]],NICAP[[#This Row],[Month]],NICAP[[#This Row],[Day]])</f>
        <v>19066</v>
      </c>
      <c r="S931" s="35" t="str">
        <f t="shared" si="28"/>
        <v/>
      </c>
      <c r="T931" s="24" t="str">
        <f t="shared" si="29"/>
        <v>Iceland</v>
      </c>
    </row>
    <row r="932" spans="1:20" ht="14.25" customHeight="1" x14ac:dyDescent="0.2">
      <c r="A932" s="35">
        <v>923</v>
      </c>
      <c r="B932" s="81">
        <v>520314</v>
      </c>
      <c r="C932" s="39" t="s">
        <v>9745</v>
      </c>
      <c r="D932" s="39" t="s">
        <v>2861</v>
      </c>
      <c r="E932" s="39" t="str">
        <f>IF(AND(LEN(NICAP[[#This Row],[State or      Country]])=2,NICAP[[#This Row],[State or      Country]]&lt;&gt;"UK"),"US","Other")</f>
        <v>US</v>
      </c>
      <c r="F932" s="38">
        <v>11</v>
      </c>
      <c r="G932" s="47" t="s">
        <v>1757</v>
      </c>
      <c r="H932" s="46">
        <v>5</v>
      </c>
      <c r="I932" s="37"/>
      <c r="J932" s="37"/>
      <c r="K932" s="37"/>
      <c r="L932" s="36" t="s">
        <v>9744</v>
      </c>
      <c r="M932" s="36" t="str">
        <f>IF(LEFT(NICAP[[#This Row],[Date]],1)=0,"Y","N")</f>
        <v>N</v>
      </c>
      <c r="N932" s="36"/>
      <c r="O932" s="36" t="str">
        <f>19&amp;LEFT(NICAP[[#This Row],[Date]],2)</f>
        <v>1952</v>
      </c>
      <c r="P932" s="36" t="str">
        <f>MID(NICAP[[#This Row],[Date]],3,2)</f>
        <v>03</v>
      </c>
      <c r="Q932" s="36" t="str">
        <f>RIGHT(NICAP[[#This Row],[Date]],2)</f>
        <v>14</v>
      </c>
      <c r="R932" s="26">
        <f>DATE(NICAP[[#This Row],[Year]],NICAP[[#This Row],[Month]],NICAP[[#This Row],[Day]])</f>
        <v>19067</v>
      </c>
      <c r="S932" s="35" t="str">
        <f t="shared" si="28"/>
        <v>HI</v>
      </c>
      <c r="T932" s="24" t="str">
        <f t="shared" si="29"/>
        <v>US</v>
      </c>
    </row>
    <row r="933" spans="1:20" ht="27" customHeight="1" x14ac:dyDescent="0.2">
      <c r="A933" s="35">
        <v>924</v>
      </c>
      <c r="B933" s="84">
        <v>520315</v>
      </c>
      <c r="C933" s="44" t="s">
        <v>9743</v>
      </c>
      <c r="D933" s="44" t="s">
        <v>2122</v>
      </c>
      <c r="E933" s="44" t="str">
        <f>IF(AND(LEN(NICAP[[#This Row],[State or      Country]])=2,NICAP[[#This Row],[State or      Country]]&lt;&gt;"UK"),"US","Other")</f>
        <v>US</v>
      </c>
      <c r="F933" s="43">
        <v>1</v>
      </c>
      <c r="G933" s="41"/>
      <c r="H933" s="41"/>
      <c r="I933" s="62" t="s">
        <v>4808</v>
      </c>
      <c r="J933" s="76" t="s">
        <v>1744</v>
      </c>
      <c r="K933" s="41"/>
      <c r="L933" s="59" t="s">
        <v>9742</v>
      </c>
      <c r="M933" s="59" t="str">
        <f>IF(LEFT(NICAP[[#This Row],[Date]],1)=0,"Y","N")</f>
        <v>N</v>
      </c>
      <c r="N933" s="59"/>
      <c r="O933" s="59" t="str">
        <f>19&amp;LEFT(NICAP[[#This Row],[Date]],2)</f>
        <v>1952</v>
      </c>
      <c r="P933" s="59" t="str">
        <f>MID(NICAP[[#This Row],[Date]],3,2)</f>
        <v>03</v>
      </c>
      <c r="Q933" s="59" t="str">
        <f>RIGHT(NICAP[[#This Row],[Date]],2)</f>
        <v>15</v>
      </c>
      <c r="R933" s="26">
        <f>DATE(NICAP[[#This Row],[Year]],NICAP[[#This Row],[Month]],NICAP[[#This Row],[Day]])</f>
        <v>19068</v>
      </c>
      <c r="S933" s="35" t="str">
        <f t="shared" si="28"/>
        <v>NM</v>
      </c>
      <c r="T933" s="24" t="str">
        <f t="shared" si="29"/>
        <v>US</v>
      </c>
    </row>
    <row r="934" spans="1:20" ht="12.75" customHeight="1" x14ac:dyDescent="0.2">
      <c r="A934" s="35">
        <v>925</v>
      </c>
      <c r="B934" s="68">
        <v>520320</v>
      </c>
      <c r="C934" s="39" t="s">
        <v>9741</v>
      </c>
      <c r="D934" s="39" t="s">
        <v>1715</v>
      </c>
      <c r="E934" s="39" t="str">
        <f>IF(AND(LEN(NICAP[[#This Row],[State or      Country]])=2,NICAP[[#This Row],[State or      Country]]&lt;&gt;"UK"),"US","Other")</f>
        <v>US</v>
      </c>
      <c r="F934" s="38">
        <v>1</v>
      </c>
      <c r="G934" s="37"/>
      <c r="H934" s="37"/>
      <c r="I934" s="65">
        <v>1074</v>
      </c>
      <c r="J934" s="37"/>
      <c r="K934" s="37"/>
      <c r="L934" s="36" t="s">
        <v>9740</v>
      </c>
      <c r="M934" s="36" t="str">
        <f>IF(LEFT(NICAP[[#This Row],[Date]],1)=0,"Y","N")</f>
        <v>N</v>
      </c>
      <c r="N934" s="36"/>
      <c r="O934" s="36" t="str">
        <f>19&amp;LEFT(NICAP[[#This Row],[Date]],2)</f>
        <v>1952</v>
      </c>
      <c r="P934" s="36" t="str">
        <f>MID(NICAP[[#This Row],[Date]],3,2)</f>
        <v>03</v>
      </c>
      <c r="Q934" s="36" t="str">
        <f>RIGHT(NICAP[[#This Row],[Date]],2)</f>
        <v>20</v>
      </c>
      <c r="R934" s="26">
        <f>DATE(NICAP[[#This Row],[Year]],NICAP[[#This Row],[Month]],NICAP[[#This Row],[Day]])</f>
        <v>19073</v>
      </c>
      <c r="S934" s="35" t="str">
        <f t="shared" si="28"/>
        <v>MD</v>
      </c>
      <c r="T934" s="24" t="str">
        <f t="shared" si="29"/>
        <v>US</v>
      </c>
    </row>
    <row r="935" spans="1:20" ht="12.75" customHeight="1" x14ac:dyDescent="0.2">
      <c r="A935" s="35">
        <v>926</v>
      </c>
      <c r="B935" s="68">
        <v>520322</v>
      </c>
      <c r="C935" s="39" t="s">
        <v>9739</v>
      </c>
      <c r="D935" s="39" t="s">
        <v>1707</v>
      </c>
      <c r="E935" s="39" t="str">
        <f>IF(AND(LEN(NICAP[[#This Row],[State or      Country]])=2,NICAP[[#This Row],[State or      Country]]&lt;&gt;"UK"),"US","Other")</f>
        <v>US</v>
      </c>
      <c r="F935" s="38">
        <v>9</v>
      </c>
      <c r="G935" s="47" t="s">
        <v>1666</v>
      </c>
      <c r="H935" s="46">
        <v>5</v>
      </c>
      <c r="I935" s="65">
        <v>1076</v>
      </c>
      <c r="J935" s="37"/>
      <c r="K935" s="37"/>
      <c r="L935" s="36" t="s">
        <v>9738</v>
      </c>
      <c r="M935" s="36" t="str">
        <f>IF(LEFT(NICAP[[#This Row],[Date]],1)=0,"Y","N")</f>
        <v>N</v>
      </c>
      <c r="N935" s="36"/>
      <c r="O935" s="36" t="str">
        <f>19&amp;LEFT(NICAP[[#This Row],[Date]],2)</f>
        <v>1952</v>
      </c>
      <c r="P935" s="36" t="str">
        <f>MID(NICAP[[#This Row],[Date]],3,2)</f>
        <v>03</v>
      </c>
      <c r="Q935" s="36" t="str">
        <f>RIGHT(NICAP[[#This Row],[Date]],2)</f>
        <v>22</v>
      </c>
      <c r="R935" s="26">
        <f>DATE(NICAP[[#This Row],[Year]],NICAP[[#This Row],[Month]],NICAP[[#This Row],[Day]])</f>
        <v>19075</v>
      </c>
      <c r="S935" s="35" t="str">
        <f t="shared" si="28"/>
        <v>WA</v>
      </c>
      <c r="T935" s="24" t="str">
        <f t="shared" si="29"/>
        <v>US</v>
      </c>
    </row>
    <row r="936" spans="1:20" ht="12.75" customHeight="1" x14ac:dyDescent="0.2">
      <c r="A936" s="35">
        <v>927</v>
      </c>
      <c r="B936" s="68">
        <v>520322</v>
      </c>
      <c r="C936" s="39" t="s">
        <v>9739</v>
      </c>
      <c r="D936" s="39" t="s">
        <v>1707</v>
      </c>
      <c r="E936" s="39" t="str">
        <f>IF(AND(LEN(NICAP[[#This Row],[State or      Country]])=2,NICAP[[#This Row],[State or      Country]]&lt;&gt;"UK"),"US","Other")</f>
        <v>US</v>
      </c>
      <c r="F936" s="38">
        <v>11</v>
      </c>
      <c r="G936" s="37"/>
      <c r="H936" s="37"/>
      <c r="I936" s="65">
        <v>1076</v>
      </c>
      <c r="J936" s="37"/>
      <c r="K936" s="37"/>
      <c r="L936" s="36" t="s">
        <v>9738</v>
      </c>
      <c r="M936" s="36" t="str">
        <f>IF(LEFT(NICAP[[#This Row],[Date]],1)=0,"Y","N")</f>
        <v>N</v>
      </c>
      <c r="N936" s="36"/>
      <c r="O936" s="36" t="str">
        <f>19&amp;LEFT(NICAP[[#This Row],[Date]],2)</f>
        <v>1952</v>
      </c>
      <c r="P936" s="36" t="str">
        <f>MID(NICAP[[#This Row],[Date]],3,2)</f>
        <v>03</v>
      </c>
      <c r="Q936" s="36" t="str">
        <f>RIGHT(NICAP[[#This Row],[Date]],2)</f>
        <v>22</v>
      </c>
      <c r="R936" s="26">
        <f>DATE(NICAP[[#This Row],[Year]],NICAP[[#This Row],[Month]],NICAP[[#This Row],[Day]])</f>
        <v>19075</v>
      </c>
      <c r="S936" s="35" t="str">
        <f t="shared" si="28"/>
        <v>WA</v>
      </c>
      <c r="T936" s="24" t="str">
        <f t="shared" si="29"/>
        <v>US</v>
      </c>
    </row>
    <row r="937" spans="1:20" ht="12.75" customHeight="1" x14ac:dyDescent="0.2">
      <c r="A937" s="35">
        <v>928</v>
      </c>
      <c r="B937" s="68">
        <v>520324</v>
      </c>
      <c r="C937" s="39" t="s">
        <v>9737</v>
      </c>
      <c r="D937" s="39" t="s">
        <v>1676</v>
      </c>
      <c r="E937" s="39" t="str">
        <f>IF(AND(LEN(NICAP[[#This Row],[State or      Country]])=2,NICAP[[#This Row],[State or      Country]]&lt;&gt;"UK"),"US","Other")</f>
        <v>US</v>
      </c>
      <c r="F937" s="38">
        <v>9</v>
      </c>
      <c r="G937" s="47" t="s">
        <v>1666</v>
      </c>
      <c r="H937" s="46">
        <v>5</v>
      </c>
      <c r="I937" s="65">
        <v>1077</v>
      </c>
      <c r="J937" s="37"/>
      <c r="K937" s="37"/>
      <c r="L937" s="36" t="s">
        <v>9736</v>
      </c>
      <c r="M937" s="36" t="str">
        <f>IF(LEFT(NICAP[[#This Row],[Date]],1)=0,"Y","N")</f>
        <v>N</v>
      </c>
      <c r="N937" s="36"/>
      <c r="O937" s="36" t="str">
        <f>19&amp;LEFT(NICAP[[#This Row],[Date]],2)</f>
        <v>1952</v>
      </c>
      <c r="P937" s="36" t="str">
        <f>MID(NICAP[[#This Row],[Date]],3,2)</f>
        <v>03</v>
      </c>
      <c r="Q937" s="36" t="str">
        <f>RIGHT(NICAP[[#This Row],[Date]],2)</f>
        <v>24</v>
      </c>
      <c r="R937" s="26">
        <f>DATE(NICAP[[#This Row],[Year]],NICAP[[#This Row],[Month]],NICAP[[#This Row],[Day]])</f>
        <v>19077</v>
      </c>
      <c r="S937" s="35" t="str">
        <f t="shared" si="28"/>
        <v>CA</v>
      </c>
      <c r="T937" s="24" t="str">
        <f t="shared" si="29"/>
        <v>US</v>
      </c>
    </row>
    <row r="938" spans="1:20" ht="12.75" customHeight="1" x14ac:dyDescent="0.2">
      <c r="A938" s="35">
        <v>929</v>
      </c>
      <c r="B938" s="68">
        <v>520326</v>
      </c>
      <c r="C938" s="39" t="s">
        <v>9735</v>
      </c>
      <c r="D938" s="39" t="s">
        <v>1667</v>
      </c>
      <c r="E938" s="39" t="str">
        <f>IF(AND(LEN(NICAP[[#This Row],[State or      Country]])=2,NICAP[[#This Row],[State or      Country]]&lt;&gt;"UK"),"US","Other")</f>
        <v>US</v>
      </c>
      <c r="F938" s="38">
        <v>9</v>
      </c>
      <c r="G938" s="47" t="s">
        <v>1666</v>
      </c>
      <c r="H938" s="46">
        <v>5</v>
      </c>
      <c r="I938" s="65">
        <v>1079</v>
      </c>
      <c r="J938" s="37"/>
      <c r="K938" s="37"/>
      <c r="L938" s="36" t="s">
        <v>9734</v>
      </c>
      <c r="M938" s="36" t="str">
        <f>IF(LEFT(NICAP[[#This Row],[Date]],1)=0,"Y","N")</f>
        <v>N</v>
      </c>
      <c r="N938" s="36"/>
      <c r="O938" s="36" t="str">
        <f>19&amp;LEFT(NICAP[[#This Row],[Date]],2)</f>
        <v>1952</v>
      </c>
      <c r="P938" s="36" t="str">
        <f>MID(NICAP[[#This Row],[Date]],3,2)</f>
        <v>03</v>
      </c>
      <c r="Q938" s="36" t="str">
        <f>RIGHT(NICAP[[#This Row],[Date]],2)</f>
        <v>26</v>
      </c>
      <c r="R938" s="26">
        <f>DATE(NICAP[[#This Row],[Year]],NICAP[[#This Row],[Month]],NICAP[[#This Row],[Day]])</f>
        <v>19079</v>
      </c>
      <c r="S938" s="35" t="str">
        <f t="shared" si="28"/>
        <v>TX</v>
      </c>
      <c r="T938" s="24" t="str">
        <f t="shared" si="29"/>
        <v>US</v>
      </c>
    </row>
    <row r="939" spans="1:20" ht="27" customHeight="1" x14ac:dyDescent="0.2">
      <c r="A939" s="35">
        <v>930</v>
      </c>
      <c r="B939" s="66">
        <v>520326</v>
      </c>
      <c r="C939" s="44" t="s">
        <v>6878</v>
      </c>
      <c r="D939" s="44" t="s">
        <v>1676</v>
      </c>
      <c r="E939" s="44" t="str">
        <f>IF(AND(LEN(NICAP[[#This Row],[State or      Country]])=2,NICAP[[#This Row],[State or      Country]]&lt;&gt;"UK"),"US","Other")</f>
        <v>US</v>
      </c>
      <c r="F939" s="43">
        <v>3</v>
      </c>
      <c r="G939" s="41"/>
      <c r="H939" s="41"/>
      <c r="I939" s="41"/>
      <c r="J939" s="41"/>
      <c r="K939" s="41"/>
      <c r="L939" s="42" t="s">
        <v>9733</v>
      </c>
      <c r="M939" s="42" t="str">
        <f>IF(LEFT(NICAP[[#This Row],[Date]],1)=0,"Y","N")</f>
        <v>N</v>
      </c>
      <c r="N939" s="42"/>
      <c r="O939" s="42" t="str">
        <f>19&amp;LEFT(NICAP[[#This Row],[Date]],2)</f>
        <v>1952</v>
      </c>
      <c r="P939" s="42" t="str">
        <f>MID(NICAP[[#This Row],[Date]],3,2)</f>
        <v>03</v>
      </c>
      <c r="Q939" s="42" t="str">
        <f>RIGHT(NICAP[[#This Row],[Date]],2)</f>
        <v>26</v>
      </c>
      <c r="R939" s="26">
        <f>DATE(NICAP[[#This Row],[Year]],NICAP[[#This Row],[Month]],NICAP[[#This Row],[Day]])</f>
        <v>19079</v>
      </c>
      <c r="S939" s="35" t="str">
        <f t="shared" si="28"/>
        <v>CA</v>
      </c>
      <c r="T939" s="24" t="str">
        <f t="shared" si="29"/>
        <v>US</v>
      </c>
    </row>
    <row r="940" spans="1:20" ht="27" customHeight="1" x14ac:dyDescent="0.2">
      <c r="A940" s="35">
        <v>931</v>
      </c>
      <c r="B940" s="66">
        <v>520329</v>
      </c>
      <c r="C940" s="44" t="s">
        <v>2039</v>
      </c>
      <c r="D940" s="44" t="s">
        <v>1844</v>
      </c>
      <c r="E940" s="44" t="str">
        <f>IF(AND(LEN(NICAP[[#This Row],[State or      Country]])=2,NICAP[[#This Row],[State or      Country]]&lt;&gt;"UK"),"US","Other")</f>
        <v>US</v>
      </c>
      <c r="F940" s="43">
        <v>1</v>
      </c>
      <c r="G940" s="41"/>
      <c r="H940" s="41"/>
      <c r="I940" s="41"/>
      <c r="J940" s="41"/>
      <c r="K940" s="41"/>
      <c r="L940" s="42" t="s">
        <v>9732</v>
      </c>
      <c r="M940" s="42" t="str">
        <f>IF(LEFT(NICAP[[#This Row],[Date]],1)=0,"Y","N")</f>
        <v>N</v>
      </c>
      <c r="N940" s="42"/>
      <c r="O940" s="42" t="str">
        <f>19&amp;LEFT(NICAP[[#This Row],[Date]],2)</f>
        <v>1952</v>
      </c>
      <c r="P940" s="42" t="str">
        <f>MID(NICAP[[#This Row],[Date]],3,2)</f>
        <v>03</v>
      </c>
      <c r="Q940" s="42" t="str">
        <f>RIGHT(NICAP[[#This Row],[Date]],2)</f>
        <v>29</v>
      </c>
      <c r="R940" s="26">
        <f>DATE(NICAP[[#This Row],[Year]],NICAP[[#This Row],[Month]],NICAP[[#This Row],[Day]])</f>
        <v>19082</v>
      </c>
      <c r="S940" s="35" t="str">
        <f t="shared" si="28"/>
        <v>MO</v>
      </c>
      <c r="T940" s="24" t="str">
        <f t="shared" si="29"/>
        <v>US</v>
      </c>
    </row>
    <row r="941" spans="1:20" ht="14.25" customHeight="1" x14ac:dyDescent="0.2">
      <c r="A941" s="35">
        <v>932</v>
      </c>
      <c r="B941" s="81">
        <v>520329</v>
      </c>
      <c r="C941" s="39" t="s">
        <v>9731</v>
      </c>
      <c r="D941" s="39" t="s">
        <v>1956</v>
      </c>
      <c r="E941" s="39" t="str">
        <f>IF(AND(LEN(NICAP[[#This Row],[State or      Country]])=2,NICAP[[#This Row],[State or      Country]]&lt;&gt;"UK"),"US","Other")</f>
        <v>Other</v>
      </c>
      <c r="F941" s="38">
        <v>11</v>
      </c>
      <c r="G941" s="47" t="s">
        <v>1757</v>
      </c>
      <c r="H941" s="46">
        <v>5</v>
      </c>
      <c r="I941" s="65">
        <v>1082</v>
      </c>
      <c r="J941" s="41"/>
      <c r="K941" s="41"/>
      <c r="L941" s="42" t="s">
        <v>9730</v>
      </c>
      <c r="M941" s="42" t="str">
        <f>IF(LEFT(NICAP[[#This Row],[Date]],1)=0,"Y","N")</f>
        <v>N</v>
      </c>
      <c r="N941" s="42"/>
      <c r="O941" s="42" t="str">
        <f>19&amp;LEFT(NICAP[[#This Row],[Date]],2)</f>
        <v>1952</v>
      </c>
      <c r="P941" s="42" t="str">
        <f>MID(NICAP[[#This Row],[Date]],3,2)</f>
        <v>03</v>
      </c>
      <c r="Q941" s="42" t="str">
        <f>RIGHT(NICAP[[#This Row],[Date]],2)</f>
        <v>29</v>
      </c>
      <c r="R941" s="26">
        <f>DATE(NICAP[[#This Row],[Year]],NICAP[[#This Row],[Month]],NICAP[[#This Row],[Day]])</f>
        <v>19082</v>
      </c>
      <c r="S941" s="35" t="str">
        <f t="shared" si="28"/>
        <v/>
      </c>
      <c r="T941" s="24" t="str">
        <f t="shared" si="29"/>
        <v>Japan</v>
      </c>
    </row>
    <row r="942" spans="1:20" ht="14.25" customHeight="1" x14ac:dyDescent="0.2">
      <c r="A942" s="35">
        <v>933</v>
      </c>
      <c r="B942" s="81">
        <v>520329</v>
      </c>
      <c r="C942" s="39" t="s">
        <v>9729</v>
      </c>
      <c r="D942" s="39" t="s">
        <v>9728</v>
      </c>
      <c r="E942" s="39" t="str">
        <f>IF(AND(LEN(NICAP[[#This Row],[State or      Country]])=2,NICAP[[#This Row],[State or      Country]]&lt;&gt;"UK"),"US","Other")</f>
        <v>Other</v>
      </c>
      <c r="F942" s="38">
        <v>10</v>
      </c>
      <c r="G942" s="47" t="s">
        <v>3866</v>
      </c>
      <c r="H942" s="46">
        <v>5</v>
      </c>
      <c r="I942" s="47" t="s">
        <v>4808</v>
      </c>
      <c r="J942" s="54" t="s">
        <v>1744</v>
      </c>
      <c r="K942" s="37"/>
      <c r="L942" s="36" t="s">
        <v>9727</v>
      </c>
      <c r="M942" s="36" t="str">
        <f>IF(LEFT(NICAP[[#This Row],[Date]],1)=0,"Y","N")</f>
        <v>N</v>
      </c>
      <c r="N942" s="36"/>
      <c r="O942" s="36" t="str">
        <f>19&amp;LEFT(NICAP[[#This Row],[Date]],2)</f>
        <v>1952</v>
      </c>
      <c r="P942" s="36" t="str">
        <f>MID(NICAP[[#This Row],[Date]],3,2)</f>
        <v>03</v>
      </c>
      <c r="Q942" s="36" t="str">
        <f>RIGHT(NICAP[[#This Row],[Date]],2)</f>
        <v>29</v>
      </c>
      <c r="R942" s="26">
        <f>DATE(NICAP[[#This Row],[Year]],NICAP[[#This Row],[Month]],NICAP[[#This Row],[Day]])</f>
        <v>19082</v>
      </c>
      <c r="S942" s="35" t="str">
        <f t="shared" si="28"/>
        <v/>
      </c>
      <c r="T942" s="24" t="str">
        <f t="shared" si="29"/>
        <v>Belgian Congo</v>
      </c>
    </row>
    <row r="943" spans="1:20" ht="14.25" customHeight="1" x14ac:dyDescent="0.2">
      <c r="A943" s="35">
        <v>934</v>
      </c>
      <c r="B943" s="56">
        <v>520329</v>
      </c>
      <c r="C943" s="39" t="s">
        <v>9729</v>
      </c>
      <c r="D943" s="39" t="s">
        <v>9728</v>
      </c>
      <c r="E943" s="39" t="str">
        <f>IF(AND(LEN(NICAP[[#This Row],[State or      Country]])=2,NICAP[[#This Row],[State or      Country]]&lt;&gt;"UK"),"US","Other")</f>
        <v>Other</v>
      </c>
      <c r="F943" s="38">
        <v>11</v>
      </c>
      <c r="G943" s="47" t="s">
        <v>1757</v>
      </c>
      <c r="H943" s="46">
        <v>5</v>
      </c>
      <c r="I943" s="47" t="s">
        <v>4808</v>
      </c>
      <c r="J943" s="54" t="s">
        <v>1744</v>
      </c>
      <c r="K943" s="37"/>
      <c r="L943" s="36" t="s">
        <v>9727</v>
      </c>
      <c r="M943" s="36" t="str">
        <f>IF(LEFT(NICAP[[#This Row],[Date]],1)=0,"Y","N")</f>
        <v>N</v>
      </c>
      <c r="N943" s="36"/>
      <c r="O943" s="36" t="str">
        <f>19&amp;LEFT(NICAP[[#This Row],[Date]],2)</f>
        <v>1952</v>
      </c>
      <c r="P943" s="36" t="str">
        <f>MID(NICAP[[#This Row],[Date]],3,2)</f>
        <v>03</v>
      </c>
      <c r="Q943" s="36" t="str">
        <f>RIGHT(NICAP[[#This Row],[Date]],2)</f>
        <v>29</v>
      </c>
      <c r="R943" s="26">
        <f>DATE(NICAP[[#This Row],[Year]],NICAP[[#This Row],[Month]],NICAP[[#This Row],[Day]])</f>
        <v>19082</v>
      </c>
      <c r="S943" s="35" t="str">
        <f t="shared" si="28"/>
        <v/>
      </c>
      <c r="T943" s="24" t="str">
        <f t="shared" si="29"/>
        <v>Belgian Congo</v>
      </c>
    </row>
    <row r="944" spans="1:20" ht="12.75" customHeight="1" x14ac:dyDescent="0.2">
      <c r="A944" s="35">
        <v>935</v>
      </c>
      <c r="B944" s="53">
        <v>520329</v>
      </c>
      <c r="C944" s="39" t="s">
        <v>9726</v>
      </c>
      <c r="D944" s="39" t="s">
        <v>1715</v>
      </c>
      <c r="E944" s="39" t="str">
        <f>IF(AND(LEN(NICAP[[#This Row],[State or      Country]])=2,NICAP[[#This Row],[State or      Country]]&lt;&gt;"UK"),"US","Other")</f>
        <v>US</v>
      </c>
      <c r="F944" s="38">
        <v>2</v>
      </c>
      <c r="G944" s="37"/>
      <c r="H944" s="37"/>
      <c r="I944" s="47" t="s">
        <v>4808</v>
      </c>
      <c r="J944" s="37"/>
      <c r="K944" s="37"/>
      <c r="L944" s="36" t="s">
        <v>9725</v>
      </c>
      <c r="M944" s="36" t="str">
        <f>IF(LEFT(NICAP[[#This Row],[Date]],1)=0,"Y","N")</f>
        <v>N</v>
      </c>
      <c r="N944" s="36"/>
      <c r="O944" s="36" t="str">
        <f>19&amp;LEFT(NICAP[[#This Row],[Date]],2)</f>
        <v>1952</v>
      </c>
      <c r="P944" s="36" t="str">
        <f>MID(NICAP[[#This Row],[Date]],3,2)</f>
        <v>03</v>
      </c>
      <c r="Q944" s="36" t="str">
        <f>RIGHT(NICAP[[#This Row],[Date]],2)</f>
        <v>29</v>
      </c>
      <c r="R944" s="26">
        <f>DATE(NICAP[[#This Row],[Year]],NICAP[[#This Row],[Month]],NICAP[[#This Row],[Day]])</f>
        <v>19082</v>
      </c>
      <c r="S944" s="35" t="str">
        <f t="shared" si="28"/>
        <v>MD</v>
      </c>
      <c r="T944" s="24" t="str">
        <f t="shared" si="29"/>
        <v>US</v>
      </c>
    </row>
    <row r="945" spans="1:20" ht="12.75" customHeight="1" x14ac:dyDescent="0.2">
      <c r="A945" s="35">
        <v>936</v>
      </c>
      <c r="B945" s="53">
        <v>520400</v>
      </c>
      <c r="C945" s="39" t="s">
        <v>9724</v>
      </c>
      <c r="D945" s="39" t="s">
        <v>2861</v>
      </c>
      <c r="E945" s="39" t="str">
        <f>IF(AND(LEN(NICAP[[#This Row],[State or      Country]])=2,NICAP[[#This Row],[State or      Country]]&lt;&gt;"UK"),"US","Other")</f>
        <v>US</v>
      </c>
      <c r="F945" s="38">
        <v>11</v>
      </c>
      <c r="G945" s="37"/>
      <c r="H945" s="37"/>
      <c r="I945" s="37"/>
      <c r="J945" s="37"/>
      <c r="K945" s="37"/>
      <c r="L945" s="36" t="s">
        <v>9723</v>
      </c>
      <c r="M945" s="36" t="str">
        <f>IF(LEFT(NICAP[[#This Row],[Date]],1)=0,"Y","N")</f>
        <v>N</v>
      </c>
      <c r="N945" s="36"/>
      <c r="O945" s="36" t="str">
        <f>19&amp;LEFT(NICAP[[#This Row],[Date]],2)</f>
        <v>1952</v>
      </c>
      <c r="P945" s="36" t="str">
        <f>MID(NICAP[[#This Row],[Date]],3,2)</f>
        <v>04</v>
      </c>
      <c r="Q945" s="36" t="str">
        <f>RIGHT(NICAP[[#This Row],[Date]],2)</f>
        <v>00</v>
      </c>
      <c r="R945" s="26">
        <f>DATE(NICAP[[#This Row],[Year]],NICAP[[#This Row],[Month]],NICAP[[#This Row],[Day]])</f>
        <v>19084</v>
      </c>
      <c r="S945" s="35" t="str">
        <f t="shared" si="28"/>
        <v>HI</v>
      </c>
      <c r="T945" s="24" t="str">
        <f t="shared" si="29"/>
        <v>US</v>
      </c>
    </row>
    <row r="946" spans="1:20" ht="27" customHeight="1" x14ac:dyDescent="0.2">
      <c r="A946" s="35">
        <v>937</v>
      </c>
      <c r="B946" s="58">
        <v>520402</v>
      </c>
      <c r="C946" s="44" t="s">
        <v>9722</v>
      </c>
      <c r="D946" s="44" t="s">
        <v>1819</v>
      </c>
      <c r="E946" s="44" t="str">
        <f>IF(AND(LEN(NICAP[[#This Row],[State or      Country]])=2,NICAP[[#This Row],[State or      Country]]&lt;&gt;"UK"),"US","Other")</f>
        <v>US</v>
      </c>
      <c r="F946" s="43">
        <v>1</v>
      </c>
      <c r="G946" s="41"/>
      <c r="H946" s="41"/>
      <c r="I946" s="41"/>
      <c r="J946" s="41"/>
      <c r="K946" s="41"/>
      <c r="L946" s="42" t="s">
        <v>9721</v>
      </c>
      <c r="M946" s="42" t="str">
        <f>IF(LEFT(NICAP[[#This Row],[Date]],1)=0,"Y","N")</f>
        <v>N</v>
      </c>
      <c r="N946" s="42"/>
      <c r="O946" s="42" t="str">
        <f>19&amp;LEFT(NICAP[[#This Row],[Date]],2)</f>
        <v>1952</v>
      </c>
      <c r="P946" s="42" t="str">
        <f>MID(NICAP[[#This Row],[Date]],3,2)</f>
        <v>04</v>
      </c>
      <c r="Q946" s="42" t="str">
        <f>RIGHT(NICAP[[#This Row],[Date]],2)</f>
        <v>02</v>
      </c>
      <c r="R946" s="26">
        <f>DATE(NICAP[[#This Row],[Year]],NICAP[[#This Row],[Month]],NICAP[[#This Row],[Day]])</f>
        <v>19086</v>
      </c>
      <c r="S946" s="35" t="str">
        <f t="shared" si="28"/>
        <v>NV</v>
      </c>
      <c r="T946" s="24" t="str">
        <f t="shared" si="29"/>
        <v>US</v>
      </c>
    </row>
    <row r="947" spans="1:20" ht="27" customHeight="1" x14ac:dyDescent="0.2">
      <c r="A947" s="35">
        <v>938</v>
      </c>
      <c r="B947" s="58">
        <v>520403</v>
      </c>
      <c r="C947" s="44" t="s">
        <v>9720</v>
      </c>
      <c r="D947" s="44" t="s">
        <v>1852</v>
      </c>
      <c r="E947" s="44" t="str">
        <f>IF(AND(LEN(NICAP[[#This Row],[State or      Country]])=2,NICAP[[#This Row],[State or      Country]]&lt;&gt;"UK"),"US","Other")</f>
        <v>US</v>
      </c>
      <c r="F947" s="43">
        <v>1</v>
      </c>
      <c r="G947" s="41"/>
      <c r="H947" s="41"/>
      <c r="I947" s="62" t="s">
        <v>4808</v>
      </c>
      <c r="J947" s="41"/>
      <c r="K947" s="41"/>
      <c r="L947" s="42" t="s">
        <v>9719</v>
      </c>
      <c r="M947" s="42" t="str">
        <f>IF(LEFT(NICAP[[#This Row],[Date]],1)=0,"Y","N")</f>
        <v>N</v>
      </c>
      <c r="N947" s="42"/>
      <c r="O947" s="42" t="str">
        <f>19&amp;LEFT(NICAP[[#This Row],[Date]],2)</f>
        <v>1952</v>
      </c>
      <c r="P947" s="42" t="str">
        <f>MID(NICAP[[#This Row],[Date]],3,2)</f>
        <v>04</v>
      </c>
      <c r="Q947" s="42" t="str">
        <f>RIGHT(NICAP[[#This Row],[Date]],2)</f>
        <v>03</v>
      </c>
      <c r="R947" s="26">
        <f>DATE(NICAP[[#This Row],[Year]],NICAP[[#This Row],[Month]],NICAP[[#This Row],[Day]])</f>
        <v>19087</v>
      </c>
      <c r="S947" s="35" t="str">
        <f t="shared" si="28"/>
        <v>AZ</v>
      </c>
      <c r="T947" s="24" t="str">
        <f t="shared" si="29"/>
        <v>US</v>
      </c>
    </row>
    <row r="948" spans="1:20" ht="14.25" customHeight="1" x14ac:dyDescent="0.2">
      <c r="A948" s="35">
        <v>939</v>
      </c>
      <c r="B948" s="56">
        <v>520404</v>
      </c>
      <c r="C948" s="39" t="s">
        <v>8986</v>
      </c>
      <c r="D948" s="39" t="s">
        <v>1667</v>
      </c>
      <c r="E948" s="39" t="str">
        <f>IF(AND(LEN(NICAP[[#This Row],[State or      Country]])=2,NICAP[[#This Row],[State or      Country]]&lt;&gt;"UK"),"US","Other")</f>
        <v>US</v>
      </c>
      <c r="F948" s="38">
        <v>9</v>
      </c>
      <c r="G948" s="47" t="s">
        <v>1666</v>
      </c>
      <c r="H948" s="46">
        <v>5</v>
      </c>
      <c r="I948" s="65">
        <v>1095</v>
      </c>
      <c r="J948" s="41"/>
      <c r="K948" s="41"/>
      <c r="L948" s="36" t="s">
        <v>9718</v>
      </c>
      <c r="M948" s="36" t="str">
        <f>IF(LEFT(NICAP[[#This Row],[Date]],1)=0,"Y","N")</f>
        <v>N</v>
      </c>
      <c r="N948" s="36"/>
      <c r="O948" s="36" t="str">
        <f>19&amp;LEFT(NICAP[[#This Row],[Date]],2)</f>
        <v>1952</v>
      </c>
      <c r="P948" s="36" t="str">
        <f>MID(NICAP[[#This Row],[Date]],3,2)</f>
        <v>04</v>
      </c>
      <c r="Q948" s="36" t="str">
        <f>RIGHT(NICAP[[#This Row],[Date]],2)</f>
        <v>04</v>
      </c>
      <c r="R948" s="26">
        <f>DATE(NICAP[[#This Row],[Year]],NICAP[[#This Row],[Month]],NICAP[[#This Row],[Day]])</f>
        <v>19088</v>
      </c>
      <c r="S948" s="35" t="str">
        <f t="shared" si="28"/>
        <v>TX</v>
      </c>
      <c r="T948" s="24" t="str">
        <f t="shared" si="29"/>
        <v>US</v>
      </c>
    </row>
    <row r="949" spans="1:20" ht="27.75" customHeight="1" x14ac:dyDescent="0.2">
      <c r="A949" s="35">
        <v>940</v>
      </c>
      <c r="B949" s="58">
        <v>520405</v>
      </c>
      <c r="C949" s="44" t="s">
        <v>9717</v>
      </c>
      <c r="D949" s="44" t="s">
        <v>1852</v>
      </c>
      <c r="E949" s="44" t="str">
        <f>IF(AND(LEN(NICAP[[#This Row],[State or      Country]])=2,NICAP[[#This Row],[State or      Country]]&lt;&gt;"UK"),"US","Other")</f>
        <v>US</v>
      </c>
      <c r="F949" s="43">
        <v>1</v>
      </c>
      <c r="G949" s="41"/>
      <c r="H949" s="41"/>
      <c r="I949" s="77">
        <v>1096</v>
      </c>
      <c r="J949" s="41"/>
      <c r="K949" s="41"/>
      <c r="L949" s="42" t="s">
        <v>9716</v>
      </c>
      <c r="M949" s="42" t="str">
        <f>IF(LEFT(NICAP[[#This Row],[Date]],1)=0,"Y","N")</f>
        <v>N</v>
      </c>
      <c r="N949" s="42"/>
      <c r="O949" s="42" t="str">
        <f>19&amp;LEFT(NICAP[[#This Row],[Date]],2)</f>
        <v>1952</v>
      </c>
      <c r="P949" s="42" t="str">
        <f>MID(NICAP[[#This Row],[Date]],3,2)</f>
        <v>04</v>
      </c>
      <c r="Q949" s="42" t="str">
        <f>RIGHT(NICAP[[#This Row],[Date]],2)</f>
        <v>05</v>
      </c>
      <c r="R949" s="26">
        <f>DATE(NICAP[[#This Row],[Year]],NICAP[[#This Row],[Month]],NICAP[[#This Row],[Day]])</f>
        <v>19089</v>
      </c>
      <c r="S949" s="35" t="str">
        <f t="shared" si="28"/>
        <v>AZ</v>
      </c>
      <c r="T949" s="24" t="str">
        <f t="shared" si="29"/>
        <v>US</v>
      </c>
    </row>
    <row r="950" spans="1:20" ht="27" customHeight="1" x14ac:dyDescent="0.2">
      <c r="A950" s="35">
        <v>941</v>
      </c>
      <c r="B950" s="58">
        <v>520405</v>
      </c>
      <c r="C950" s="44" t="s">
        <v>2935</v>
      </c>
      <c r="D950" s="44" t="s">
        <v>1683</v>
      </c>
      <c r="E950" s="44" t="str">
        <f>IF(AND(LEN(NICAP[[#This Row],[State or      Country]])=2,NICAP[[#This Row],[State or      Country]]&lt;&gt;"UK"),"US","Other")</f>
        <v>US</v>
      </c>
      <c r="F950" s="43">
        <v>1</v>
      </c>
      <c r="G950" s="41"/>
      <c r="H950" s="41"/>
      <c r="I950" s="77">
        <v>1097</v>
      </c>
      <c r="J950" s="41"/>
      <c r="K950" s="41"/>
      <c r="L950" s="42" t="s">
        <v>9715</v>
      </c>
      <c r="M950" s="42" t="str">
        <f>IF(LEFT(NICAP[[#This Row],[Date]],1)=0,"Y","N")</f>
        <v>N</v>
      </c>
      <c r="N950" s="42"/>
      <c r="O950" s="42" t="str">
        <f>19&amp;LEFT(NICAP[[#This Row],[Date]],2)</f>
        <v>1952</v>
      </c>
      <c r="P950" s="42" t="str">
        <f>MID(NICAP[[#This Row],[Date]],3,2)</f>
        <v>04</v>
      </c>
      <c r="Q950" s="42" t="str">
        <f>RIGHT(NICAP[[#This Row],[Date]],2)</f>
        <v>05</v>
      </c>
      <c r="R950" s="26">
        <f>DATE(NICAP[[#This Row],[Year]],NICAP[[#This Row],[Month]],NICAP[[#This Row],[Day]])</f>
        <v>19089</v>
      </c>
      <c r="S950" s="35" t="str">
        <f t="shared" si="28"/>
        <v>FL</v>
      </c>
      <c r="T950" s="24" t="str">
        <f t="shared" si="29"/>
        <v>US</v>
      </c>
    </row>
    <row r="951" spans="1:20" ht="12.75" customHeight="1" x14ac:dyDescent="0.2">
      <c r="A951" s="35">
        <v>942</v>
      </c>
      <c r="B951" s="53">
        <v>520406</v>
      </c>
      <c r="C951" s="39" t="s">
        <v>6588</v>
      </c>
      <c r="D951" s="39" t="s">
        <v>1667</v>
      </c>
      <c r="E951" s="39" t="str">
        <f>IF(AND(LEN(NICAP[[#This Row],[State or      Country]])=2,NICAP[[#This Row],[State or      Country]]&lt;&gt;"UK"),"US","Other")</f>
        <v>US</v>
      </c>
      <c r="F951" s="38">
        <v>1</v>
      </c>
      <c r="G951" s="37"/>
      <c r="H951" s="37"/>
      <c r="I951" s="65">
        <v>1099</v>
      </c>
      <c r="J951" s="37"/>
      <c r="K951" s="37"/>
      <c r="L951" s="36" t="s">
        <v>9714</v>
      </c>
      <c r="M951" s="36" t="str">
        <f>IF(LEFT(NICAP[[#This Row],[Date]],1)=0,"Y","N")</f>
        <v>N</v>
      </c>
      <c r="N951" s="36"/>
      <c r="O951" s="36" t="str">
        <f>19&amp;LEFT(NICAP[[#This Row],[Date]],2)</f>
        <v>1952</v>
      </c>
      <c r="P951" s="36" t="str">
        <f>MID(NICAP[[#This Row],[Date]],3,2)</f>
        <v>04</v>
      </c>
      <c r="Q951" s="36" t="str">
        <f>RIGHT(NICAP[[#This Row],[Date]],2)</f>
        <v>06</v>
      </c>
      <c r="R951" s="26">
        <f>DATE(NICAP[[#This Row],[Year]],NICAP[[#This Row],[Month]],NICAP[[#This Row],[Day]])</f>
        <v>19090</v>
      </c>
      <c r="S951" s="35" t="str">
        <f t="shared" si="28"/>
        <v>TX</v>
      </c>
      <c r="T951" s="24" t="str">
        <f t="shared" si="29"/>
        <v>US</v>
      </c>
    </row>
    <row r="952" spans="1:20" ht="12.75" customHeight="1" x14ac:dyDescent="0.2">
      <c r="A952" s="35">
        <v>943</v>
      </c>
      <c r="B952" s="55">
        <v>520408</v>
      </c>
      <c r="C952" s="39" t="s">
        <v>9713</v>
      </c>
      <c r="D952" s="39" t="s">
        <v>1676</v>
      </c>
      <c r="E952" s="39" t="str">
        <f>IF(AND(LEN(NICAP[[#This Row],[State or      Country]])=2,NICAP[[#This Row],[State or      Country]]&lt;&gt;"UK"),"US","Other")</f>
        <v>US</v>
      </c>
      <c r="F952" s="38">
        <v>1</v>
      </c>
      <c r="G952" s="37"/>
      <c r="H952" s="37"/>
      <c r="I952" s="37"/>
      <c r="J952" s="37"/>
      <c r="K952" s="37"/>
      <c r="L952" s="36" t="s">
        <v>9712</v>
      </c>
      <c r="M952" s="36" t="str">
        <f>IF(LEFT(NICAP[[#This Row],[Date]],1)=0,"Y","N")</f>
        <v>N</v>
      </c>
      <c r="N952" s="36"/>
      <c r="O952" s="36" t="str">
        <f>19&amp;LEFT(NICAP[[#This Row],[Date]],2)</f>
        <v>1952</v>
      </c>
      <c r="P952" s="36" t="str">
        <f>MID(NICAP[[#This Row],[Date]],3,2)</f>
        <v>04</v>
      </c>
      <c r="Q952" s="36" t="str">
        <f>RIGHT(NICAP[[#This Row],[Date]],2)</f>
        <v>08</v>
      </c>
      <c r="R952" s="26">
        <f>DATE(NICAP[[#This Row],[Year]],NICAP[[#This Row],[Month]],NICAP[[#This Row],[Day]])</f>
        <v>19092</v>
      </c>
      <c r="S952" s="35" t="str">
        <f t="shared" si="28"/>
        <v>CA</v>
      </c>
      <c r="T952" s="24" t="str">
        <f t="shared" si="29"/>
        <v>US</v>
      </c>
    </row>
    <row r="953" spans="1:20" ht="27" customHeight="1" x14ac:dyDescent="0.2">
      <c r="A953" s="35">
        <v>944</v>
      </c>
      <c r="B953" s="63">
        <v>520409</v>
      </c>
      <c r="C953" s="44" t="s">
        <v>9711</v>
      </c>
      <c r="D953" s="44" t="s">
        <v>1947</v>
      </c>
      <c r="E953" s="44" t="str">
        <f>IF(AND(LEN(NICAP[[#This Row],[State or      Country]])=2,NICAP[[#This Row],[State or      Country]]&lt;&gt;"UK"),"US","Other")</f>
        <v>US</v>
      </c>
      <c r="F953" s="43">
        <v>11</v>
      </c>
      <c r="G953" s="62" t="s">
        <v>1757</v>
      </c>
      <c r="H953" s="61">
        <v>5</v>
      </c>
      <c r="I953" s="62" t="s">
        <v>4808</v>
      </c>
      <c r="J953" s="41"/>
      <c r="K953" s="41"/>
      <c r="L953" s="59" t="s">
        <v>9710</v>
      </c>
      <c r="M953" s="59" t="str">
        <f>IF(LEFT(NICAP[[#This Row],[Date]],1)=0,"Y","N")</f>
        <v>N</v>
      </c>
      <c r="N953" s="59"/>
      <c r="O953" s="59" t="str">
        <f>19&amp;LEFT(NICAP[[#This Row],[Date]],2)</f>
        <v>1952</v>
      </c>
      <c r="P953" s="59" t="str">
        <f>MID(NICAP[[#This Row],[Date]],3,2)</f>
        <v>04</v>
      </c>
      <c r="Q953" s="59" t="str">
        <f>RIGHT(NICAP[[#This Row],[Date]],2)</f>
        <v>09</v>
      </c>
      <c r="R953" s="26">
        <f>DATE(NICAP[[#This Row],[Year]],NICAP[[#This Row],[Month]],NICAP[[#This Row],[Day]])</f>
        <v>19093</v>
      </c>
      <c r="S953" s="35" t="str">
        <f t="shared" si="28"/>
        <v>LA</v>
      </c>
      <c r="T953" s="24" t="str">
        <f t="shared" si="29"/>
        <v>US</v>
      </c>
    </row>
    <row r="954" spans="1:20" ht="27.75" customHeight="1" x14ac:dyDescent="0.2">
      <c r="A954" s="35">
        <v>945</v>
      </c>
      <c r="B954" s="58">
        <v>520409</v>
      </c>
      <c r="C954" s="44" t="s">
        <v>9709</v>
      </c>
      <c r="D954" s="44" t="s">
        <v>1667</v>
      </c>
      <c r="E954" s="44" t="str">
        <f>IF(AND(LEN(NICAP[[#This Row],[State or      Country]])=2,NICAP[[#This Row],[State or      Country]]&lt;&gt;"UK"),"US","Other")</f>
        <v>US</v>
      </c>
      <c r="F954" s="43">
        <v>1</v>
      </c>
      <c r="G954" s="41"/>
      <c r="H954" s="41"/>
      <c r="I954" s="62" t="s">
        <v>4808</v>
      </c>
      <c r="J954" s="41"/>
      <c r="K954" s="41"/>
      <c r="L954" s="59" t="s">
        <v>9708</v>
      </c>
      <c r="M954" s="59" t="str">
        <f>IF(LEFT(NICAP[[#This Row],[Date]],1)=0,"Y","N")</f>
        <v>N</v>
      </c>
      <c r="N954" s="59"/>
      <c r="O954" s="59" t="str">
        <f>19&amp;LEFT(NICAP[[#This Row],[Date]],2)</f>
        <v>1952</v>
      </c>
      <c r="P954" s="59" t="str">
        <f>MID(NICAP[[#This Row],[Date]],3,2)</f>
        <v>04</v>
      </c>
      <c r="Q954" s="59" t="str">
        <f>RIGHT(NICAP[[#This Row],[Date]],2)</f>
        <v>09</v>
      </c>
      <c r="R954" s="26">
        <f>DATE(NICAP[[#This Row],[Year]],NICAP[[#This Row],[Month]],NICAP[[#This Row],[Day]])</f>
        <v>19093</v>
      </c>
      <c r="S954" s="35" t="str">
        <f t="shared" si="28"/>
        <v>TX</v>
      </c>
      <c r="T954" s="24" t="str">
        <f t="shared" si="29"/>
        <v>US</v>
      </c>
    </row>
    <row r="955" spans="1:20" ht="42" customHeight="1" x14ac:dyDescent="0.2">
      <c r="A955" s="35">
        <v>946</v>
      </c>
      <c r="B955" s="73">
        <v>520412</v>
      </c>
      <c r="C955" s="50" t="s">
        <v>9707</v>
      </c>
      <c r="D955" s="50" t="s">
        <v>1702</v>
      </c>
      <c r="E955" s="50" t="str">
        <f>IF(AND(LEN(NICAP[[#This Row],[State or      Country]])=2,NICAP[[#This Row],[State or      Country]]&lt;&gt;"UK"),"US","Other")</f>
        <v>Other</v>
      </c>
      <c r="F955" s="49">
        <v>1</v>
      </c>
      <c r="G955" s="48"/>
      <c r="H955" s="48"/>
      <c r="I955" s="78">
        <v>1108</v>
      </c>
      <c r="J955" s="48"/>
      <c r="K955" s="48"/>
      <c r="L955" s="36" t="s">
        <v>9706</v>
      </c>
      <c r="M955" s="36" t="str">
        <f>IF(LEFT(NICAP[[#This Row],[Date]],1)=0,"Y","N")</f>
        <v>N</v>
      </c>
      <c r="N955" s="36"/>
      <c r="O955" s="36" t="str">
        <f>19&amp;LEFT(NICAP[[#This Row],[Date]],2)</f>
        <v>1952</v>
      </c>
      <c r="P955" s="36" t="str">
        <f>MID(NICAP[[#This Row],[Date]],3,2)</f>
        <v>04</v>
      </c>
      <c r="Q955" s="36" t="str">
        <f>RIGHT(NICAP[[#This Row],[Date]],2)</f>
        <v>12</v>
      </c>
      <c r="R955" s="26">
        <f>DATE(NICAP[[#This Row],[Year]],NICAP[[#This Row],[Month]],NICAP[[#This Row],[Day]])</f>
        <v>19096</v>
      </c>
      <c r="S955" s="35" t="str">
        <f t="shared" si="28"/>
        <v/>
      </c>
      <c r="T955" s="24" t="str">
        <f t="shared" si="29"/>
        <v>CAN</v>
      </c>
    </row>
    <row r="956" spans="1:20" ht="14.25" customHeight="1" x14ac:dyDescent="0.2">
      <c r="A956" s="35">
        <v>947</v>
      </c>
      <c r="B956" s="56">
        <v>520413</v>
      </c>
      <c r="C956" s="39" t="s">
        <v>9660</v>
      </c>
      <c r="D956" s="39" t="s">
        <v>2122</v>
      </c>
      <c r="E956" s="39" t="str">
        <f>IF(AND(LEN(NICAP[[#This Row],[State or      Country]])=2,NICAP[[#This Row],[State or      Country]]&lt;&gt;"UK"),"US","Other")</f>
        <v>US</v>
      </c>
      <c r="F956" s="38">
        <v>9</v>
      </c>
      <c r="G956" s="47" t="s">
        <v>1666</v>
      </c>
      <c r="H956" s="46">
        <v>5</v>
      </c>
      <c r="I956" s="47" t="s">
        <v>4808</v>
      </c>
      <c r="J956" s="54" t="s">
        <v>1744</v>
      </c>
      <c r="K956" s="37"/>
      <c r="L956" s="36" t="s">
        <v>9705</v>
      </c>
      <c r="M956" s="36" t="str">
        <f>IF(LEFT(NICAP[[#This Row],[Date]],1)=0,"Y","N")</f>
        <v>N</v>
      </c>
      <c r="N956" s="36"/>
      <c r="O956" s="36" t="str">
        <f>19&amp;LEFT(NICAP[[#This Row],[Date]],2)</f>
        <v>1952</v>
      </c>
      <c r="P956" s="36" t="str">
        <f>MID(NICAP[[#This Row],[Date]],3,2)</f>
        <v>04</v>
      </c>
      <c r="Q956" s="36" t="str">
        <f>RIGHT(NICAP[[#This Row],[Date]],2)</f>
        <v>13</v>
      </c>
      <c r="R956" s="26">
        <f>DATE(NICAP[[#This Row],[Year]],NICAP[[#This Row],[Month]],NICAP[[#This Row],[Day]])</f>
        <v>19097</v>
      </c>
      <c r="S956" s="35" t="str">
        <f t="shared" si="28"/>
        <v>NM</v>
      </c>
      <c r="T956" s="24" t="str">
        <f t="shared" si="29"/>
        <v>US</v>
      </c>
    </row>
    <row r="957" spans="1:20" ht="14.25" customHeight="1" x14ac:dyDescent="0.2">
      <c r="A957" s="35">
        <v>948</v>
      </c>
      <c r="B957" s="56">
        <v>520414</v>
      </c>
      <c r="C957" s="39" t="s">
        <v>2585</v>
      </c>
      <c r="D957" s="39" t="s">
        <v>1799</v>
      </c>
      <c r="E957" s="39" t="str">
        <f>IF(AND(LEN(NICAP[[#This Row],[State or      Country]])=2,NICAP[[#This Row],[State or      Country]]&lt;&gt;"UK"),"US","Other")</f>
        <v>US</v>
      </c>
      <c r="F957" s="38">
        <v>11</v>
      </c>
      <c r="G957" s="47" t="s">
        <v>1757</v>
      </c>
      <c r="H957" s="46">
        <v>5</v>
      </c>
      <c r="I957" s="65">
        <v>1112</v>
      </c>
      <c r="J957" s="37"/>
      <c r="K957" s="37"/>
      <c r="L957" s="36" t="s">
        <v>9704</v>
      </c>
      <c r="M957" s="36" t="str">
        <f>IF(LEFT(NICAP[[#This Row],[Date]],1)=0,"Y","N")</f>
        <v>N</v>
      </c>
      <c r="N957" s="36"/>
      <c r="O957" s="36" t="str">
        <f>19&amp;LEFT(NICAP[[#This Row],[Date]],2)</f>
        <v>1952</v>
      </c>
      <c r="P957" s="36" t="str">
        <f>MID(NICAP[[#This Row],[Date]],3,2)</f>
        <v>04</v>
      </c>
      <c r="Q957" s="36" t="str">
        <f>RIGHT(NICAP[[#This Row],[Date]],2)</f>
        <v>14</v>
      </c>
      <c r="R957" s="26">
        <f>DATE(NICAP[[#This Row],[Year]],NICAP[[#This Row],[Month]],NICAP[[#This Row],[Day]])</f>
        <v>19098</v>
      </c>
      <c r="S957" s="35" t="str">
        <f t="shared" si="28"/>
        <v>TN</v>
      </c>
      <c r="T957" s="24" t="str">
        <f t="shared" si="29"/>
        <v>US</v>
      </c>
    </row>
    <row r="958" spans="1:20" ht="14.25" customHeight="1" x14ac:dyDescent="0.2">
      <c r="A958" s="35">
        <v>949</v>
      </c>
      <c r="B958" s="56">
        <v>520414</v>
      </c>
      <c r="C958" s="39" t="s">
        <v>9703</v>
      </c>
      <c r="D958" s="39" t="s">
        <v>1739</v>
      </c>
      <c r="E958" s="39" t="str">
        <f>IF(AND(LEN(NICAP[[#This Row],[State or      Country]])=2,NICAP[[#This Row],[State or      Country]]&lt;&gt;"UK"),"US","Other")</f>
        <v>US</v>
      </c>
      <c r="F958" s="38">
        <v>11</v>
      </c>
      <c r="G958" s="47" t="s">
        <v>1757</v>
      </c>
      <c r="H958" s="46">
        <v>5</v>
      </c>
      <c r="I958" s="65">
        <v>1113</v>
      </c>
      <c r="J958" s="37"/>
      <c r="K958" s="37"/>
      <c r="L958" s="36" t="s">
        <v>9702</v>
      </c>
      <c r="M958" s="36" t="str">
        <f>IF(LEFT(NICAP[[#This Row],[Date]],1)=0,"Y","N")</f>
        <v>N</v>
      </c>
      <c r="N958" s="36"/>
      <c r="O958" s="36" t="str">
        <f>19&amp;LEFT(NICAP[[#This Row],[Date]],2)</f>
        <v>1952</v>
      </c>
      <c r="P958" s="36" t="str">
        <f>MID(NICAP[[#This Row],[Date]],3,2)</f>
        <v>04</v>
      </c>
      <c r="Q958" s="36" t="str">
        <f>RIGHT(NICAP[[#This Row],[Date]],2)</f>
        <v>14</v>
      </c>
      <c r="R958" s="26">
        <f>DATE(NICAP[[#This Row],[Year]],NICAP[[#This Row],[Month]],NICAP[[#This Row],[Day]])</f>
        <v>19098</v>
      </c>
      <c r="S958" s="35" t="str">
        <f t="shared" si="28"/>
        <v>WI</v>
      </c>
      <c r="T958" s="24" t="str">
        <f t="shared" si="29"/>
        <v>US</v>
      </c>
    </row>
    <row r="959" spans="1:20" ht="12.75" customHeight="1" x14ac:dyDescent="0.2">
      <c r="A959" s="35">
        <v>950</v>
      </c>
      <c r="B959" s="53">
        <v>520415</v>
      </c>
      <c r="C959" s="39" t="s">
        <v>9379</v>
      </c>
      <c r="D959" s="39" t="s">
        <v>1676</v>
      </c>
      <c r="E959" s="39" t="str">
        <f>IF(AND(LEN(NICAP[[#This Row],[State or      Country]])=2,NICAP[[#This Row],[State or      Country]]&lt;&gt;"UK"),"US","Other")</f>
        <v>US</v>
      </c>
      <c r="F959" s="38">
        <v>1</v>
      </c>
      <c r="G959" s="37"/>
      <c r="H959" s="37"/>
      <c r="I959" s="65">
        <v>1115</v>
      </c>
      <c r="J959" s="37"/>
      <c r="K959" s="37"/>
      <c r="L959" s="36" t="s">
        <v>9701</v>
      </c>
      <c r="M959" s="36" t="str">
        <f>IF(LEFT(NICAP[[#This Row],[Date]],1)=0,"Y","N")</f>
        <v>N</v>
      </c>
      <c r="N959" s="36"/>
      <c r="O959" s="36" t="str">
        <f>19&amp;LEFT(NICAP[[#This Row],[Date]],2)</f>
        <v>1952</v>
      </c>
      <c r="P959" s="36" t="str">
        <f>MID(NICAP[[#This Row],[Date]],3,2)</f>
        <v>04</v>
      </c>
      <c r="Q959" s="36" t="str">
        <f>RIGHT(NICAP[[#This Row],[Date]],2)</f>
        <v>15</v>
      </c>
      <c r="R959" s="26">
        <f>DATE(NICAP[[#This Row],[Year]],NICAP[[#This Row],[Month]],NICAP[[#This Row],[Day]])</f>
        <v>19099</v>
      </c>
      <c r="S959" s="35" t="str">
        <f t="shared" si="28"/>
        <v>CA</v>
      </c>
      <c r="T959" s="24" t="str">
        <f t="shared" si="29"/>
        <v>US</v>
      </c>
    </row>
    <row r="960" spans="1:20" ht="26.25" customHeight="1" x14ac:dyDescent="0.2">
      <c r="A960" s="35">
        <v>951</v>
      </c>
      <c r="B960" s="58">
        <v>520416</v>
      </c>
      <c r="C960" s="44" t="s">
        <v>1740</v>
      </c>
      <c r="D960" s="44" t="s">
        <v>1739</v>
      </c>
      <c r="E960" s="44" t="str">
        <f>IF(AND(LEN(NICAP[[#This Row],[State or      Country]])=2,NICAP[[#This Row],[State or      Country]]&lt;&gt;"UK"),"US","Other")</f>
        <v>US</v>
      </c>
      <c r="F960" s="43">
        <v>1</v>
      </c>
      <c r="G960" s="41"/>
      <c r="H960" s="41"/>
      <c r="I960" s="41"/>
      <c r="J960" s="41"/>
      <c r="K960" s="41"/>
      <c r="L960" s="42" t="s">
        <v>9700</v>
      </c>
      <c r="M960" s="42" t="str">
        <f>IF(LEFT(NICAP[[#This Row],[Date]],1)=0,"Y","N")</f>
        <v>N</v>
      </c>
      <c r="N960" s="42"/>
      <c r="O960" s="42" t="str">
        <f>19&amp;LEFT(NICAP[[#This Row],[Date]],2)</f>
        <v>1952</v>
      </c>
      <c r="P960" s="42" t="str">
        <f>MID(NICAP[[#This Row],[Date]],3,2)</f>
        <v>04</v>
      </c>
      <c r="Q960" s="42" t="str">
        <f>RIGHT(NICAP[[#This Row],[Date]],2)</f>
        <v>16</v>
      </c>
      <c r="R960" s="26">
        <f>DATE(NICAP[[#This Row],[Year]],NICAP[[#This Row],[Month]],NICAP[[#This Row],[Day]])</f>
        <v>19100</v>
      </c>
      <c r="S960" s="35" t="str">
        <f t="shared" si="28"/>
        <v>WI</v>
      </c>
      <c r="T960" s="24" t="str">
        <f t="shared" si="29"/>
        <v>US</v>
      </c>
    </row>
    <row r="961" spans="1:20" ht="12.75" customHeight="1" x14ac:dyDescent="0.2">
      <c r="A961" s="35">
        <v>952</v>
      </c>
      <c r="B961" s="53">
        <v>520416</v>
      </c>
      <c r="C961" s="39" t="s">
        <v>5570</v>
      </c>
      <c r="D961" s="39" t="s">
        <v>1947</v>
      </c>
      <c r="E961" s="39" t="str">
        <f>IF(AND(LEN(NICAP[[#This Row],[State or      Country]])=2,NICAP[[#This Row],[State or      Country]]&lt;&gt;"UK"),"US","Other")</f>
        <v>US</v>
      </c>
      <c r="F961" s="38">
        <v>1</v>
      </c>
      <c r="G961" s="37"/>
      <c r="H961" s="37"/>
      <c r="I961" s="47" t="s">
        <v>4808</v>
      </c>
      <c r="J961" s="37"/>
      <c r="K961" s="37"/>
      <c r="L961" s="36" t="s">
        <v>9699</v>
      </c>
      <c r="M961" s="36" t="str">
        <f>IF(LEFT(NICAP[[#This Row],[Date]],1)=0,"Y","N")</f>
        <v>N</v>
      </c>
      <c r="N961" s="36"/>
      <c r="O961" s="36" t="str">
        <f>19&amp;LEFT(NICAP[[#This Row],[Date]],2)</f>
        <v>1952</v>
      </c>
      <c r="P961" s="36" t="str">
        <f>MID(NICAP[[#This Row],[Date]],3,2)</f>
        <v>04</v>
      </c>
      <c r="Q961" s="36" t="str">
        <f>RIGHT(NICAP[[#This Row],[Date]],2)</f>
        <v>16</v>
      </c>
      <c r="R961" s="26">
        <f>DATE(NICAP[[#This Row],[Year]],NICAP[[#This Row],[Month]],NICAP[[#This Row],[Day]])</f>
        <v>19100</v>
      </c>
      <c r="S961" s="35" t="str">
        <f t="shared" si="28"/>
        <v>LA</v>
      </c>
      <c r="T961" s="24" t="str">
        <f t="shared" si="29"/>
        <v>US</v>
      </c>
    </row>
    <row r="962" spans="1:20" ht="12.75" customHeight="1" x14ac:dyDescent="0.2">
      <c r="A962" s="35">
        <v>953</v>
      </c>
      <c r="B962" s="53">
        <v>520417</v>
      </c>
      <c r="C962" s="39" t="s">
        <v>9698</v>
      </c>
      <c r="D962" s="39" t="s">
        <v>1697</v>
      </c>
      <c r="E962" s="39" t="str">
        <f>IF(AND(LEN(NICAP[[#This Row],[State or      Country]])=2,NICAP[[#This Row],[State or      Country]]&lt;&gt;"UK"),"US","Other")</f>
        <v>US</v>
      </c>
      <c r="F962" s="38">
        <v>1</v>
      </c>
      <c r="G962" s="37"/>
      <c r="H962" s="37"/>
      <c r="I962" s="65">
        <v>1124</v>
      </c>
      <c r="J962" s="37"/>
      <c r="K962" s="37"/>
      <c r="L962" s="36" t="s">
        <v>9697</v>
      </c>
      <c r="M962" s="36" t="str">
        <f>IF(LEFT(NICAP[[#This Row],[Date]],1)=0,"Y","N")</f>
        <v>N</v>
      </c>
      <c r="N962" s="36"/>
      <c r="O962" s="36" t="str">
        <f>19&amp;LEFT(NICAP[[#This Row],[Date]],2)</f>
        <v>1952</v>
      </c>
      <c r="P962" s="36" t="str">
        <f>MID(NICAP[[#This Row],[Date]],3,2)</f>
        <v>04</v>
      </c>
      <c r="Q962" s="36" t="str">
        <f>RIGHT(NICAP[[#This Row],[Date]],2)</f>
        <v>17</v>
      </c>
      <c r="R962" s="26">
        <f>DATE(NICAP[[#This Row],[Year]],NICAP[[#This Row],[Month]],NICAP[[#This Row],[Day]])</f>
        <v>19101</v>
      </c>
      <c r="S962" s="35" t="str">
        <f t="shared" si="28"/>
        <v>MA</v>
      </c>
      <c r="T962" s="24" t="str">
        <f t="shared" si="29"/>
        <v>US</v>
      </c>
    </row>
    <row r="963" spans="1:20" ht="12.75" customHeight="1" x14ac:dyDescent="0.2">
      <c r="A963" s="35">
        <v>954</v>
      </c>
      <c r="B963" s="53">
        <v>520417</v>
      </c>
      <c r="C963" s="39" t="s">
        <v>9696</v>
      </c>
      <c r="D963" s="39" t="s">
        <v>1852</v>
      </c>
      <c r="E963" s="39" t="str">
        <f>IF(AND(LEN(NICAP[[#This Row],[State or      Country]])=2,NICAP[[#This Row],[State or      Country]]&lt;&gt;"UK"),"US","Other")</f>
        <v>US</v>
      </c>
      <c r="F963" s="38">
        <v>1</v>
      </c>
      <c r="G963" s="37"/>
      <c r="H963" s="37"/>
      <c r="I963" s="65">
        <v>1127</v>
      </c>
      <c r="J963" s="37"/>
      <c r="K963" s="37"/>
      <c r="L963" s="36" t="s">
        <v>9695</v>
      </c>
      <c r="M963" s="36" t="str">
        <f>IF(LEFT(NICAP[[#This Row],[Date]],1)=0,"Y","N")</f>
        <v>N</v>
      </c>
      <c r="N963" s="36"/>
      <c r="O963" s="36" t="str">
        <f>19&amp;LEFT(NICAP[[#This Row],[Date]],2)</f>
        <v>1952</v>
      </c>
      <c r="P963" s="36" t="str">
        <f>MID(NICAP[[#This Row],[Date]],3,2)</f>
        <v>04</v>
      </c>
      <c r="Q963" s="36" t="str">
        <f>RIGHT(NICAP[[#This Row],[Date]],2)</f>
        <v>17</v>
      </c>
      <c r="R963" s="26">
        <f>DATE(NICAP[[#This Row],[Year]],NICAP[[#This Row],[Month]],NICAP[[#This Row],[Day]])</f>
        <v>19101</v>
      </c>
      <c r="S963" s="35" t="str">
        <f t="shared" si="28"/>
        <v>AZ</v>
      </c>
      <c r="T963" s="24" t="str">
        <f t="shared" si="29"/>
        <v>US</v>
      </c>
    </row>
    <row r="964" spans="1:20" ht="12.75" customHeight="1" x14ac:dyDescent="0.2">
      <c r="A964" s="35">
        <v>955</v>
      </c>
      <c r="B964" s="53">
        <v>520417</v>
      </c>
      <c r="C964" s="39" t="s">
        <v>4875</v>
      </c>
      <c r="D964" s="39" t="s">
        <v>1819</v>
      </c>
      <c r="E964" s="39" t="str">
        <f>IF(AND(LEN(NICAP[[#This Row],[State or      Country]])=2,NICAP[[#This Row],[State or      Country]]&lt;&gt;"UK"),"US","Other")</f>
        <v>US</v>
      </c>
      <c r="F964" s="38">
        <v>1</v>
      </c>
      <c r="G964" s="37"/>
      <c r="H964" s="37"/>
      <c r="I964" s="37"/>
      <c r="J964" s="37"/>
      <c r="K964" s="37"/>
      <c r="L964" s="36" t="s">
        <v>9694</v>
      </c>
      <c r="M964" s="36" t="str">
        <f>IF(LEFT(NICAP[[#This Row],[Date]],1)=0,"Y","N")</f>
        <v>N</v>
      </c>
      <c r="N964" s="36"/>
      <c r="O964" s="36" t="str">
        <f>19&amp;LEFT(NICAP[[#This Row],[Date]],2)</f>
        <v>1952</v>
      </c>
      <c r="P964" s="36" t="str">
        <f>MID(NICAP[[#This Row],[Date]],3,2)</f>
        <v>04</v>
      </c>
      <c r="Q964" s="36" t="str">
        <f>RIGHT(NICAP[[#This Row],[Date]],2)</f>
        <v>17</v>
      </c>
      <c r="R964" s="26">
        <f>DATE(NICAP[[#This Row],[Year]],NICAP[[#This Row],[Month]],NICAP[[#This Row],[Day]])</f>
        <v>19101</v>
      </c>
      <c r="S964" s="35" t="str">
        <f t="shared" si="28"/>
        <v>NV</v>
      </c>
      <c r="T964" s="24" t="str">
        <f t="shared" si="29"/>
        <v>US</v>
      </c>
    </row>
    <row r="965" spans="1:20" ht="14.25" customHeight="1" x14ac:dyDescent="0.2">
      <c r="A965" s="35">
        <v>956</v>
      </c>
      <c r="B965" s="56">
        <v>520417</v>
      </c>
      <c r="C965" s="39" t="s">
        <v>9693</v>
      </c>
      <c r="D965" s="39" t="s">
        <v>2763</v>
      </c>
      <c r="E965" s="39" t="str">
        <f>IF(AND(LEN(NICAP[[#This Row],[State or      Country]])=2,NICAP[[#This Row],[State or      Country]]&lt;&gt;"UK"),"US","Other")</f>
        <v>Other</v>
      </c>
      <c r="F965" s="38">
        <v>9</v>
      </c>
      <c r="G965" s="47" t="s">
        <v>1666</v>
      </c>
      <c r="H965" s="46">
        <v>5</v>
      </c>
      <c r="I965" s="37"/>
      <c r="J965" s="54" t="s">
        <v>1744</v>
      </c>
      <c r="K965" s="37"/>
      <c r="L965" s="36" t="s">
        <v>9692</v>
      </c>
      <c r="M965" s="36" t="str">
        <f>IF(LEFT(NICAP[[#This Row],[Date]],1)=0,"Y","N")</f>
        <v>N</v>
      </c>
      <c r="N965" s="36"/>
      <c r="O965" s="36" t="str">
        <f>19&amp;LEFT(NICAP[[#This Row],[Date]],2)</f>
        <v>1952</v>
      </c>
      <c r="P965" s="36" t="str">
        <f>MID(NICAP[[#This Row],[Date]],3,2)</f>
        <v>04</v>
      </c>
      <c r="Q965" s="36" t="str">
        <f>RIGHT(NICAP[[#This Row],[Date]],2)</f>
        <v>17</v>
      </c>
      <c r="R965" s="26">
        <f>DATE(NICAP[[#This Row],[Year]],NICAP[[#This Row],[Month]],NICAP[[#This Row],[Day]])</f>
        <v>19101</v>
      </c>
      <c r="S965" s="35" t="str">
        <f t="shared" si="28"/>
        <v/>
      </c>
      <c r="T965" s="24" t="str">
        <f t="shared" si="29"/>
        <v>At Sea</v>
      </c>
    </row>
    <row r="966" spans="1:20" ht="12.75" customHeight="1" x14ac:dyDescent="0.2">
      <c r="A966" s="35">
        <v>957</v>
      </c>
      <c r="B966" s="55">
        <v>520418</v>
      </c>
      <c r="C966" s="39" t="s">
        <v>6606</v>
      </c>
      <c r="D966" s="39" t="s">
        <v>1715</v>
      </c>
      <c r="E966" s="39" t="str">
        <f>IF(AND(LEN(NICAP[[#This Row],[State or      Country]])=2,NICAP[[#This Row],[State or      Country]]&lt;&gt;"UK"),"US","Other")</f>
        <v>US</v>
      </c>
      <c r="F966" s="38">
        <v>1</v>
      </c>
      <c r="G966" s="41"/>
      <c r="H966" s="41"/>
      <c r="I966" s="65">
        <v>1128</v>
      </c>
      <c r="J966" s="41"/>
      <c r="K966" s="41"/>
      <c r="L966" s="36" t="s">
        <v>9691</v>
      </c>
      <c r="M966" s="36" t="str">
        <f>IF(LEFT(NICAP[[#This Row],[Date]],1)=0,"Y","N")</f>
        <v>N</v>
      </c>
      <c r="N966" s="36"/>
      <c r="O966" s="36" t="str">
        <f>19&amp;LEFT(NICAP[[#This Row],[Date]],2)</f>
        <v>1952</v>
      </c>
      <c r="P966" s="36" t="str">
        <f>MID(NICAP[[#This Row],[Date]],3,2)</f>
        <v>04</v>
      </c>
      <c r="Q966" s="36" t="str">
        <f>RIGHT(NICAP[[#This Row],[Date]],2)</f>
        <v>18</v>
      </c>
      <c r="R966" s="26">
        <f>DATE(NICAP[[#This Row],[Year]],NICAP[[#This Row],[Month]],NICAP[[#This Row],[Day]])</f>
        <v>19102</v>
      </c>
      <c r="S966" s="35" t="str">
        <f t="shared" si="28"/>
        <v>MD</v>
      </c>
      <c r="T966" s="24" t="str">
        <f t="shared" si="29"/>
        <v>US</v>
      </c>
    </row>
    <row r="967" spans="1:20" ht="27.75" customHeight="1" x14ac:dyDescent="0.2">
      <c r="A967" s="35">
        <v>958</v>
      </c>
      <c r="B967" s="58">
        <v>520418</v>
      </c>
      <c r="C967" s="44" t="s">
        <v>9687</v>
      </c>
      <c r="D967" s="44" t="s">
        <v>1702</v>
      </c>
      <c r="E967" s="44" t="str">
        <f>IF(AND(LEN(NICAP[[#This Row],[State or      Country]])=2,NICAP[[#This Row],[State or      Country]]&lt;&gt;"UK"),"US","Other")</f>
        <v>Other</v>
      </c>
      <c r="F967" s="43">
        <v>1</v>
      </c>
      <c r="G967" s="41"/>
      <c r="H967" s="41"/>
      <c r="I967" s="77">
        <v>1129</v>
      </c>
      <c r="J967" s="41"/>
      <c r="K967" s="41"/>
      <c r="L967" s="42" t="s">
        <v>9690</v>
      </c>
      <c r="M967" s="42" t="str">
        <f>IF(LEFT(NICAP[[#This Row],[Date]],1)=0,"Y","N")</f>
        <v>N</v>
      </c>
      <c r="N967" s="42"/>
      <c r="O967" s="42" t="str">
        <f>19&amp;LEFT(NICAP[[#This Row],[Date]],2)</f>
        <v>1952</v>
      </c>
      <c r="P967" s="42" t="str">
        <f>MID(NICAP[[#This Row],[Date]],3,2)</f>
        <v>04</v>
      </c>
      <c r="Q967" s="42" t="str">
        <f>RIGHT(NICAP[[#This Row],[Date]],2)</f>
        <v>18</v>
      </c>
      <c r="R967" s="26">
        <f>DATE(NICAP[[#This Row],[Year]],NICAP[[#This Row],[Month]],NICAP[[#This Row],[Day]])</f>
        <v>19102</v>
      </c>
      <c r="S967" s="35" t="str">
        <f t="shared" si="28"/>
        <v/>
      </c>
      <c r="T967" s="24" t="str">
        <f t="shared" si="29"/>
        <v>CAN</v>
      </c>
    </row>
    <row r="968" spans="1:20" ht="14.25" customHeight="1" x14ac:dyDescent="0.2">
      <c r="A968" s="35">
        <v>959</v>
      </c>
      <c r="B968" s="56">
        <v>520418</v>
      </c>
      <c r="C968" s="39" t="s">
        <v>9689</v>
      </c>
      <c r="D968" s="39" t="s">
        <v>1956</v>
      </c>
      <c r="E968" s="39" t="str">
        <f>IF(AND(LEN(NICAP[[#This Row],[State or      Country]])=2,NICAP[[#This Row],[State or      Country]]&lt;&gt;"UK"),"US","Other")</f>
        <v>Other</v>
      </c>
      <c r="F968" s="38">
        <v>9</v>
      </c>
      <c r="G968" s="47" t="s">
        <v>1666</v>
      </c>
      <c r="H968" s="46">
        <v>5</v>
      </c>
      <c r="I968" s="65">
        <v>1130</v>
      </c>
      <c r="J968" s="37"/>
      <c r="K968" s="37"/>
      <c r="L968" s="36" t="s">
        <v>9688</v>
      </c>
      <c r="M968" s="36" t="str">
        <f>IF(LEFT(NICAP[[#This Row],[Date]],1)=0,"Y","N")</f>
        <v>N</v>
      </c>
      <c r="N968" s="36"/>
      <c r="O968" s="36" t="str">
        <f>19&amp;LEFT(NICAP[[#This Row],[Date]],2)</f>
        <v>1952</v>
      </c>
      <c r="P968" s="36" t="str">
        <f>MID(NICAP[[#This Row],[Date]],3,2)</f>
        <v>04</v>
      </c>
      <c r="Q968" s="36" t="str">
        <f>RIGHT(NICAP[[#This Row],[Date]],2)</f>
        <v>18</v>
      </c>
      <c r="R968" s="26">
        <f>DATE(NICAP[[#This Row],[Year]],NICAP[[#This Row],[Month]],NICAP[[#This Row],[Day]])</f>
        <v>19102</v>
      </c>
      <c r="S968" s="35" t="str">
        <f t="shared" si="28"/>
        <v/>
      </c>
      <c r="T968" s="24" t="str">
        <f t="shared" si="29"/>
        <v>Japan</v>
      </c>
    </row>
    <row r="969" spans="1:20" ht="12.75" customHeight="1" x14ac:dyDescent="0.2">
      <c r="A969" s="35">
        <v>960</v>
      </c>
      <c r="B969" s="55">
        <v>520418</v>
      </c>
      <c r="C969" s="39" t="s">
        <v>9687</v>
      </c>
      <c r="D969" s="39" t="s">
        <v>1702</v>
      </c>
      <c r="E969" s="39" t="str">
        <f>IF(AND(LEN(NICAP[[#This Row],[State or      Country]])=2,NICAP[[#This Row],[State or      Country]]&lt;&gt;"UK"),"US","Other")</f>
        <v>Other</v>
      </c>
      <c r="F969" s="38">
        <v>1</v>
      </c>
      <c r="G969" s="37"/>
      <c r="H969" s="37"/>
      <c r="I969" s="65">
        <v>1131</v>
      </c>
      <c r="J969" s="37"/>
      <c r="K969" s="37"/>
      <c r="L969" s="36" t="s">
        <v>9686</v>
      </c>
      <c r="M969" s="36" t="str">
        <f>IF(LEFT(NICAP[[#This Row],[Date]],1)=0,"Y","N")</f>
        <v>N</v>
      </c>
      <c r="N969" s="36"/>
      <c r="O969" s="36" t="str">
        <f>19&amp;LEFT(NICAP[[#This Row],[Date]],2)</f>
        <v>1952</v>
      </c>
      <c r="P969" s="36" t="str">
        <f>MID(NICAP[[#This Row],[Date]],3,2)</f>
        <v>04</v>
      </c>
      <c r="Q969" s="36" t="str">
        <f>RIGHT(NICAP[[#This Row],[Date]],2)</f>
        <v>18</v>
      </c>
      <c r="R969" s="26">
        <f>DATE(NICAP[[#This Row],[Year]],NICAP[[#This Row],[Month]],NICAP[[#This Row],[Day]])</f>
        <v>19102</v>
      </c>
      <c r="S969" s="35" t="str">
        <f t="shared" si="28"/>
        <v/>
      </c>
      <c r="T969" s="24" t="str">
        <f t="shared" si="29"/>
        <v>CAN</v>
      </c>
    </row>
    <row r="970" spans="1:20" ht="14.25" customHeight="1" x14ac:dyDescent="0.2">
      <c r="A970" s="35">
        <v>961</v>
      </c>
      <c r="B970" s="56">
        <v>520420</v>
      </c>
      <c r="C970" s="39" t="s">
        <v>2228</v>
      </c>
      <c r="D970" s="39" t="s">
        <v>1734</v>
      </c>
      <c r="E970" s="39" t="str">
        <f>IF(AND(LEN(NICAP[[#This Row],[State or      Country]])=2,NICAP[[#This Row],[State or      Country]]&lt;&gt;"UK"),"US","Other")</f>
        <v>US</v>
      </c>
      <c r="F970" s="38">
        <v>1</v>
      </c>
      <c r="G970" s="47" t="s">
        <v>6678</v>
      </c>
      <c r="H970" s="46">
        <v>5</v>
      </c>
      <c r="I970" s="47" t="s">
        <v>4808</v>
      </c>
      <c r="J970" s="41"/>
      <c r="K970" s="41"/>
      <c r="L970" s="36" t="s">
        <v>9685</v>
      </c>
      <c r="M970" s="36" t="str">
        <f>IF(LEFT(NICAP[[#This Row],[Date]],1)=0,"Y","N")</f>
        <v>N</v>
      </c>
      <c r="N970" s="36"/>
      <c r="O970" s="36" t="str">
        <f>19&amp;LEFT(NICAP[[#This Row],[Date]],2)</f>
        <v>1952</v>
      </c>
      <c r="P970" s="36" t="str">
        <f>MID(NICAP[[#This Row],[Date]],3,2)</f>
        <v>04</v>
      </c>
      <c r="Q970" s="36" t="str">
        <f>RIGHT(NICAP[[#This Row],[Date]],2)</f>
        <v>20</v>
      </c>
      <c r="R970" s="26">
        <f>DATE(NICAP[[#This Row],[Year]],NICAP[[#This Row],[Month]],NICAP[[#This Row],[Day]])</f>
        <v>19104</v>
      </c>
      <c r="S970" s="35" t="str">
        <f t="shared" ref="S970:S1033" si="30">IF(E970="US",D970,"")</f>
        <v>MI</v>
      </c>
      <c r="T970" s="24" t="str">
        <f t="shared" ref="T970:T1033" si="31">IF(E970="US","US",D970)</f>
        <v>US</v>
      </c>
    </row>
    <row r="971" spans="1:20" ht="12.75" customHeight="1" x14ac:dyDescent="0.2">
      <c r="A971" s="35">
        <v>962</v>
      </c>
      <c r="B971" s="53">
        <v>520420</v>
      </c>
      <c r="C971" s="39" t="s">
        <v>9684</v>
      </c>
      <c r="D971" s="39" t="s">
        <v>1702</v>
      </c>
      <c r="E971" s="39" t="str">
        <f>IF(AND(LEN(NICAP[[#This Row],[State or      Country]])=2,NICAP[[#This Row],[State or      Country]]&lt;&gt;"UK"),"US","Other")</f>
        <v>Other</v>
      </c>
      <c r="F971" s="38">
        <v>9</v>
      </c>
      <c r="G971" s="47" t="s">
        <v>1666</v>
      </c>
      <c r="H971" s="46">
        <v>5</v>
      </c>
      <c r="I971" s="37"/>
      <c r="J971" s="37"/>
      <c r="K971" s="37"/>
      <c r="L971" s="36" t="s">
        <v>9683</v>
      </c>
      <c r="M971" s="36" t="str">
        <f>IF(LEFT(NICAP[[#This Row],[Date]],1)=0,"Y","N")</f>
        <v>N</v>
      </c>
      <c r="N971" s="36"/>
      <c r="O971" s="36" t="str">
        <f>19&amp;LEFT(NICAP[[#This Row],[Date]],2)</f>
        <v>1952</v>
      </c>
      <c r="P971" s="36" t="str">
        <f>MID(NICAP[[#This Row],[Date]],3,2)</f>
        <v>04</v>
      </c>
      <c r="Q971" s="36" t="str">
        <f>RIGHT(NICAP[[#This Row],[Date]],2)</f>
        <v>20</v>
      </c>
      <c r="R971" s="26">
        <f>DATE(NICAP[[#This Row],[Year]],NICAP[[#This Row],[Month]],NICAP[[#This Row],[Day]])</f>
        <v>19104</v>
      </c>
      <c r="S971" s="35" t="str">
        <f t="shared" si="30"/>
        <v/>
      </c>
      <c r="T971" s="24" t="str">
        <f t="shared" si="31"/>
        <v>CAN</v>
      </c>
    </row>
    <row r="972" spans="1:20" ht="12.75" customHeight="1" x14ac:dyDescent="0.2">
      <c r="A972" s="35">
        <v>963</v>
      </c>
      <c r="B972" s="53">
        <v>520422</v>
      </c>
      <c r="C972" s="39" t="s">
        <v>9682</v>
      </c>
      <c r="D972" s="39" t="s">
        <v>7463</v>
      </c>
      <c r="E972" s="39" t="str">
        <f>IF(AND(LEN(NICAP[[#This Row],[State or      Country]])=2,NICAP[[#This Row],[State or      Country]]&lt;&gt;"UK"),"US","Other")</f>
        <v>Other</v>
      </c>
      <c r="F972" s="38">
        <v>1</v>
      </c>
      <c r="G972" s="37"/>
      <c r="H972" s="37"/>
      <c r="I972" s="65">
        <v>1144</v>
      </c>
      <c r="J972" s="37"/>
      <c r="K972" s="37"/>
      <c r="L972" s="36" t="s">
        <v>9681</v>
      </c>
      <c r="M972" s="36" t="str">
        <f>IF(LEFT(NICAP[[#This Row],[Date]],1)=0,"Y","N")</f>
        <v>N</v>
      </c>
      <c r="N972" s="36"/>
      <c r="O972" s="36" t="str">
        <f>19&amp;LEFT(NICAP[[#This Row],[Date]],2)</f>
        <v>1952</v>
      </c>
      <c r="P972" s="36" t="str">
        <f>MID(NICAP[[#This Row],[Date]],3,2)</f>
        <v>04</v>
      </c>
      <c r="Q972" s="36" t="str">
        <f>RIGHT(NICAP[[#This Row],[Date]],2)</f>
        <v>22</v>
      </c>
      <c r="R972" s="26">
        <f>DATE(NICAP[[#This Row],[Year]],NICAP[[#This Row],[Month]],NICAP[[#This Row],[Day]])</f>
        <v>19106</v>
      </c>
      <c r="S972" s="35" t="str">
        <f t="shared" si="30"/>
        <v/>
      </c>
      <c r="T972" s="24" t="str">
        <f t="shared" si="31"/>
        <v>Okinawa</v>
      </c>
    </row>
    <row r="973" spans="1:20" ht="14.25" customHeight="1" x14ac:dyDescent="0.2">
      <c r="A973" s="35">
        <v>964</v>
      </c>
      <c r="B973" s="56">
        <v>520424</v>
      </c>
      <c r="C973" s="39" t="s">
        <v>9680</v>
      </c>
      <c r="D973" s="39" t="s">
        <v>2449</v>
      </c>
      <c r="E973" s="39" t="str">
        <f>IF(AND(LEN(NICAP[[#This Row],[State or      Country]])=2,NICAP[[#This Row],[State or      Country]]&lt;&gt;"UK"),"US","Other")</f>
        <v>US</v>
      </c>
      <c r="F973" s="38">
        <v>11</v>
      </c>
      <c r="G973" s="47" t="s">
        <v>1757</v>
      </c>
      <c r="H973" s="46">
        <v>5</v>
      </c>
      <c r="I973" s="65">
        <v>1147</v>
      </c>
      <c r="J973" s="37"/>
      <c r="K973" s="37"/>
      <c r="L973" s="36" t="s">
        <v>9679</v>
      </c>
      <c r="M973" s="36" t="str">
        <f>IF(LEFT(NICAP[[#This Row],[Date]],1)=0,"Y","N")</f>
        <v>N</v>
      </c>
      <c r="N973" s="36"/>
      <c r="O973" s="36" t="str">
        <f>19&amp;LEFT(NICAP[[#This Row],[Date]],2)</f>
        <v>1952</v>
      </c>
      <c r="P973" s="36" t="str">
        <f>MID(NICAP[[#This Row],[Date]],3,2)</f>
        <v>04</v>
      </c>
      <c r="Q973" s="36" t="str">
        <f>RIGHT(NICAP[[#This Row],[Date]],2)</f>
        <v>24</v>
      </c>
      <c r="R973" s="26">
        <f>DATE(NICAP[[#This Row],[Year]],NICAP[[#This Row],[Month]],NICAP[[#This Row],[Day]])</f>
        <v>19108</v>
      </c>
      <c r="S973" s="35" t="str">
        <f t="shared" si="30"/>
        <v>VT</v>
      </c>
      <c r="T973" s="24" t="str">
        <f t="shared" si="31"/>
        <v>US</v>
      </c>
    </row>
    <row r="974" spans="1:20" ht="14.25" customHeight="1" x14ac:dyDescent="0.2">
      <c r="A974" s="35">
        <v>965</v>
      </c>
      <c r="B974" s="56">
        <v>520424</v>
      </c>
      <c r="C974" s="39" t="s">
        <v>4558</v>
      </c>
      <c r="D974" s="39" t="s">
        <v>1697</v>
      </c>
      <c r="E974" s="39" t="str">
        <f>IF(AND(LEN(NICAP[[#This Row],[State or      Country]])=2,NICAP[[#This Row],[State or      Country]]&lt;&gt;"UK"),"US","Other")</f>
        <v>US</v>
      </c>
      <c r="F974" s="38">
        <v>1</v>
      </c>
      <c r="G974" s="47" t="s">
        <v>6678</v>
      </c>
      <c r="H974" s="46">
        <v>5</v>
      </c>
      <c r="I974" s="65">
        <v>1148</v>
      </c>
      <c r="J974" s="41"/>
      <c r="K974" s="41"/>
      <c r="L974" s="36" t="s">
        <v>9678</v>
      </c>
      <c r="M974" s="36" t="str">
        <f>IF(LEFT(NICAP[[#This Row],[Date]],1)=0,"Y","N")</f>
        <v>N</v>
      </c>
      <c r="N974" s="36"/>
      <c r="O974" s="36" t="str">
        <f>19&amp;LEFT(NICAP[[#This Row],[Date]],2)</f>
        <v>1952</v>
      </c>
      <c r="P974" s="36" t="str">
        <f>MID(NICAP[[#This Row],[Date]],3,2)</f>
        <v>04</v>
      </c>
      <c r="Q974" s="36" t="str">
        <f>RIGHT(NICAP[[#This Row],[Date]],2)</f>
        <v>24</v>
      </c>
      <c r="R974" s="26">
        <f>DATE(NICAP[[#This Row],[Year]],NICAP[[#This Row],[Month]],NICAP[[#This Row],[Day]])</f>
        <v>19108</v>
      </c>
      <c r="S974" s="35" t="str">
        <f t="shared" si="30"/>
        <v>MA</v>
      </c>
      <c r="T974" s="24" t="str">
        <f t="shared" si="31"/>
        <v>US</v>
      </c>
    </row>
    <row r="975" spans="1:20" ht="27.75" customHeight="1" x14ac:dyDescent="0.2">
      <c r="A975" s="35">
        <v>966</v>
      </c>
      <c r="B975" s="58">
        <v>520424</v>
      </c>
      <c r="C975" s="44" t="s">
        <v>5596</v>
      </c>
      <c r="D975" s="44" t="s">
        <v>2640</v>
      </c>
      <c r="E975" s="44" t="str">
        <f>IF(AND(LEN(NICAP[[#This Row],[State or      Country]])=2,NICAP[[#This Row],[State or      Country]]&lt;&gt;"UK"),"US","Other")</f>
        <v>US</v>
      </c>
      <c r="F975" s="43">
        <v>1</v>
      </c>
      <c r="G975" s="41"/>
      <c r="H975" s="41"/>
      <c r="I975" s="41"/>
      <c r="J975" s="41"/>
      <c r="K975" s="41"/>
      <c r="L975" s="42" t="s">
        <v>9677</v>
      </c>
      <c r="M975" s="42" t="str">
        <f>IF(LEFT(NICAP[[#This Row],[Date]],1)=0,"Y","N")</f>
        <v>N</v>
      </c>
      <c r="N975" s="42"/>
      <c r="O975" s="42" t="str">
        <f>19&amp;LEFT(NICAP[[#This Row],[Date]],2)</f>
        <v>1952</v>
      </c>
      <c r="P975" s="42" t="str">
        <f>MID(NICAP[[#This Row],[Date]],3,2)</f>
        <v>04</v>
      </c>
      <c r="Q975" s="42" t="str">
        <f>RIGHT(NICAP[[#This Row],[Date]],2)</f>
        <v>24</v>
      </c>
      <c r="R975" s="26">
        <f>DATE(NICAP[[#This Row],[Year]],NICAP[[#This Row],[Month]],NICAP[[#This Row],[Day]])</f>
        <v>19108</v>
      </c>
      <c r="S975" s="35" t="str">
        <f t="shared" si="30"/>
        <v>CO</v>
      </c>
      <c r="T975" s="24" t="str">
        <f t="shared" si="31"/>
        <v>US</v>
      </c>
    </row>
    <row r="976" spans="1:20" ht="12.75" customHeight="1" x14ac:dyDescent="0.2">
      <c r="A976" s="35">
        <v>967</v>
      </c>
      <c r="B976" s="55">
        <v>520424</v>
      </c>
      <c r="C976" s="39" t="s">
        <v>9676</v>
      </c>
      <c r="D976" s="39" t="s">
        <v>2122</v>
      </c>
      <c r="E976" s="39" t="str">
        <f>IF(AND(LEN(NICAP[[#This Row],[State or      Country]])=2,NICAP[[#This Row],[State or      Country]]&lt;&gt;"UK"),"US","Other")</f>
        <v>US</v>
      </c>
      <c r="F976" s="38">
        <v>1</v>
      </c>
      <c r="G976" s="37"/>
      <c r="H976" s="37"/>
      <c r="I976" s="65">
        <v>1151</v>
      </c>
      <c r="J976" s="54" t="s">
        <v>1744</v>
      </c>
      <c r="K976" s="37"/>
      <c r="L976" s="36" t="s">
        <v>9675</v>
      </c>
      <c r="M976" s="36" t="str">
        <f>IF(LEFT(NICAP[[#This Row],[Date]],1)=0,"Y","N")</f>
        <v>N</v>
      </c>
      <c r="N976" s="36"/>
      <c r="O976" s="36" t="str">
        <f>19&amp;LEFT(NICAP[[#This Row],[Date]],2)</f>
        <v>1952</v>
      </c>
      <c r="P976" s="36" t="str">
        <f>MID(NICAP[[#This Row],[Date]],3,2)</f>
        <v>04</v>
      </c>
      <c r="Q976" s="36" t="str">
        <f>RIGHT(NICAP[[#This Row],[Date]],2)</f>
        <v>24</v>
      </c>
      <c r="R976" s="26">
        <f>DATE(NICAP[[#This Row],[Year]],NICAP[[#This Row],[Month]],NICAP[[#This Row],[Day]])</f>
        <v>19108</v>
      </c>
      <c r="S976" s="35" t="str">
        <f t="shared" si="30"/>
        <v>NM</v>
      </c>
      <c r="T976" s="24" t="str">
        <f t="shared" si="31"/>
        <v>US</v>
      </c>
    </row>
    <row r="977" spans="1:20" ht="14.25" customHeight="1" x14ac:dyDescent="0.2">
      <c r="A977" s="35">
        <v>968</v>
      </c>
      <c r="B977" s="56">
        <v>520425</v>
      </c>
      <c r="C977" s="39" t="s">
        <v>9674</v>
      </c>
      <c r="D977" s="39" t="s">
        <v>6810</v>
      </c>
      <c r="E977" s="39" t="str">
        <f>IF(AND(LEN(NICAP[[#This Row],[State or      Country]])=2,NICAP[[#This Row],[State or      Country]]&lt;&gt;"UK"),"US","Other")</f>
        <v>Other</v>
      </c>
      <c r="F977" s="38">
        <v>11</v>
      </c>
      <c r="G977" s="47" t="s">
        <v>1757</v>
      </c>
      <c r="H977" s="46">
        <v>5</v>
      </c>
      <c r="I977" s="47" t="s">
        <v>4808</v>
      </c>
      <c r="J977" s="37"/>
      <c r="K977" s="37"/>
      <c r="L977" s="36" t="s">
        <v>9673</v>
      </c>
      <c r="M977" s="36" t="str">
        <f>IF(LEFT(NICAP[[#This Row],[Date]],1)=0,"Y","N")</f>
        <v>N</v>
      </c>
      <c r="N977" s="36"/>
      <c r="O977" s="36" t="str">
        <f>19&amp;LEFT(NICAP[[#This Row],[Date]],2)</f>
        <v>1952</v>
      </c>
      <c r="P977" s="36" t="str">
        <f>MID(NICAP[[#This Row],[Date]],3,2)</f>
        <v>04</v>
      </c>
      <c r="Q977" s="36" t="str">
        <f>RIGHT(NICAP[[#This Row],[Date]],2)</f>
        <v>25</v>
      </c>
      <c r="R977" s="26">
        <f>DATE(NICAP[[#This Row],[Year]],NICAP[[#This Row],[Month]],NICAP[[#This Row],[Day]])</f>
        <v>19109</v>
      </c>
      <c r="S977" s="35" t="str">
        <f t="shared" si="30"/>
        <v/>
      </c>
      <c r="T977" s="24" t="str">
        <f t="shared" si="31"/>
        <v>West Germany</v>
      </c>
    </row>
    <row r="978" spans="1:20" ht="12.75" customHeight="1" x14ac:dyDescent="0.2">
      <c r="A978" s="35">
        <v>969</v>
      </c>
      <c r="B978" s="53">
        <v>520425</v>
      </c>
      <c r="C978" s="39" t="s">
        <v>2517</v>
      </c>
      <c r="D978" s="39" t="s">
        <v>1676</v>
      </c>
      <c r="E978" s="39" t="str">
        <f>IF(AND(LEN(NICAP[[#This Row],[State or      Country]])=2,NICAP[[#This Row],[State or      Country]]&lt;&gt;"UK"),"US","Other")</f>
        <v>US</v>
      </c>
      <c r="F978" s="38">
        <v>2</v>
      </c>
      <c r="G978" s="37"/>
      <c r="H978" s="37"/>
      <c r="I978" s="37"/>
      <c r="J978" s="37"/>
      <c r="K978" s="37"/>
      <c r="L978" s="36" t="s">
        <v>9672</v>
      </c>
      <c r="M978" s="36" t="str">
        <f>IF(LEFT(NICAP[[#This Row],[Date]],1)=0,"Y","N")</f>
        <v>N</v>
      </c>
      <c r="N978" s="36"/>
      <c r="O978" s="36" t="str">
        <f>19&amp;LEFT(NICAP[[#This Row],[Date]],2)</f>
        <v>1952</v>
      </c>
      <c r="P978" s="36" t="str">
        <f>MID(NICAP[[#This Row],[Date]],3,2)</f>
        <v>04</v>
      </c>
      <c r="Q978" s="36" t="str">
        <f>RIGHT(NICAP[[#This Row],[Date]],2)</f>
        <v>25</v>
      </c>
      <c r="R978" s="26">
        <f>DATE(NICAP[[#This Row],[Year]],NICAP[[#This Row],[Month]],NICAP[[#This Row],[Day]])</f>
        <v>19109</v>
      </c>
      <c r="S978" s="35" t="str">
        <f t="shared" si="30"/>
        <v>CA</v>
      </c>
      <c r="T978" s="24" t="str">
        <f t="shared" si="31"/>
        <v>US</v>
      </c>
    </row>
    <row r="979" spans="1:20" ht="12.75" customHeight="1" x14ac:dyDescent="0.2">
      <c r="A979" s="35">
        <v>970</v>
      </c>
      <c r="B979" s="53">
        <v>520427</v>
      </c>
      <c r="C979" s="39" t="s">
        <v>9671</v>
      </c>
      <c r="D979" s="39" t="s">
        <v>1734</v>
      </c>
      <c r="E979" s="39" t="str">
        <f>IF(AND(LEN(NICAP[[#This Row],[State or      Country]])=2,NICAP[[#This Row],[State or      Country]]&lt;&gt;"UK"),"US","Other")</f>
        <v>US</v>
      </c>
      <c r="F979" s="38">
        <v>1</v>
      </c>
      <c r="G979" s="37"/>
      <c r="H979" s="37"/>
      <c r="I979" s="65">
        <v>1160</v>
      </c>
      <c r="J979" s="37"/>
      <c r="K979" s="37"/>
      <c r="L979" s="36" t="s">
        <v>9670</v>
      </c>
      <c r="M979" s="36" t="str">
        <f>IF(LEFT(NICAP[[#This Row],[Date]],1)=0,"Y","N")</f>
        <v>N</v>
      </c>
      <c r="N979" s="36"/>
      <c r="O979" s="36" t="str">
        <f>19&amp;LEFT(NICAP[[#This Row],[Date]],2)</f>
        <v>1952</v>
      </c>
      <c r="P979" s="36" t="str">
        <f>MID(NICAP[[#This Row],[Date]],3,2)</f>
        <v>04</v>
      </c>
      <c r="Q979" s="36" t="str">
        <f>RIGHT(NICAP[[#This Row],[Date]],2)</f>
        <v>27</v>
      </c>
      <c r="R979" s="26">
        <f>DATE(NICAP[[#This Row],[Year]],NICAP[[#This Row],[Month]],NICAP[[#This Row],[Day]])</f>
        <v>19111</v>
      </c>
      <c r="S979" s="35" t="str">
        <f t="shared" si="30"/>
        <v>MI</v>
      </c>
      <c r="T979" s="24" t="str">
        <f t="shared" si="31"/>
        <v>US</v>
      </c>
    </row>
    <row r="980" spans="1:20" ht="27.75" customHeight="1" x14ac:dyDescent="0.2">
      <c r="A980" s="35">
        <v>971</v>
      </c>
      <c r="B980" s="58">
        <v>520427</v>
      </c>
      <c r="C980" s="44" t="s">
        <v>8441</v>
      </c>
      <c r="D980" s="44" t="s">
        <v>1734</v>
      </c>
      <c r="E980" s="44" t="str">
        <f>IF(AND(LEN(NICAP[[#This Row],[State or      Country]])=2,NICAP[[#This Row],[State or      Country]]&lt;&gt;"UK"),"US","Other")</f>
        <v>US</v>
      </c>
      <c r="F980" s="43">
        <v>2</v>
      </c>
      <c r="G980" s="41"/>
      <c r="H980" s="41"/>
      <c r="I980" s="41"/>
      <c r="J980" s="41"/>
      <c r="K980" s="41"/>
      <c r="L980" s="42" t="s">
        <v>9669</v>
      </c>
      <c r="M980" s="42" t="str">
        <f>IF(LEFT(NICAP[[#This Row],[Date]],1)=0,"Y","N")</f>
        <v>N</v>
      </c>
      <c r="N980" s="42"/>
      <c r="O980" s="42" t="str">
        <f>19&amp;LEFT(NICAP[[#This Row],[Date]],2)</f>
        <v>1952</v>
      </c>
      <c r="P980" s="42" t="str">
        <f>MID(NICAP[[#This Row],[Date]],3,2)</f>
        <v>04</v>
      </c>
      <c r="Q980" s="42" t="str">
        <f>RIGHT(NICAP[[#This Row],[Date]],2)</f>
        <v>27</v>
      </c>
      <c r="R980" s="26">
        <f>DATE(NICAP[[#This Row],[Year]],NICAP[[#This Row],[Month]],NICAP[[#This Row],[Day]])</f>
        <v>19111</v>
      </c>
      <c r="S980" s="35" t="str">
        <f t="shared" si="30"/>
        <v>MI</v>
      </c>
      <c r="T980" s="24" t="str">
        <f t="shared" si="31"/>
        <v>US</v>
      </c>
    </row>
    <row r="981" spans="1:20" ht="27" customHeight="1" x14ac:dyDescent="0.2">
      <c r="A981" s="35">
        <v>972</v>
      </c>
      <c r="B981" s="58">
        <v>520427</v>
      </c>
      <c r="C981" s="44" t="s">
        <v>9668</v>
      </c>
      <c r="D981" s="44" t="s">
        <v>1734</v>
      </c>
      <c r="E981" s="44" t="str">
        <f>IF(AND(LEN(NICAP[[#This Row],[State or      Country]])=2,NICAP[[#This Row],[State or      Country]]&lt;&gt;"UK"),"US","Other")</f>
        <v>US</v>
      </c>
      <c r="F981" s="43">
        <v>2</v>
      </c>
      <c r="G981" s="41"/>
      <c r="H981" s="41"/>
      <c r="I981" s="62" t="s">
        <v>4808</v>
      </c>
      <c r="J981" s="41"/>
      <c r="K981" s="41"/>
      <c r="L981" s="42" t="s">
        <v>9667</v>
      </c>
      <c r="M981" s="42" t="str">
        <f>IF(LEFT(NICAP[[#This Row],[Date]],1)=0,"Y","N")</f>
        <v>N</v>
      </c>
      <c r="N981" s="42"/>
      <c r="O981" s="42" t="str">
        <f>19&amp;LEFT(NICAP[[#This Row],[Date]],2)</f>
        <v>1952</v>
      </c>
      <c r="P981" s="42" t="str">
        <f>MID(NICAP[[#This Row],[Date]],3,2)</f>
        <v>04</v>
      </c>
      <c r="Q981" s="42" t="str">
        <f>RIGHT(NICAP[[#This Row],[Date]],2)</f>
        <v>27</v>
      </c>
      <c r="R981" s="26">
        <f>DATE(NICAP[[#This Row],[Year]],NICAP[[#This Row],[Month]],NICAP[[#This Row],[Day]])</f>
        <v>19111</v>
      </c>
      <c r="S981" s="35" t="str">
        <f t="shared" si="30"/>
        <v>MI</v>
      </c>
      <c r="T981" s="24" t="str">
        <f t="shared" si="31"/>
        <v>US</v>
      </c>
    </row>
    <row r="982" spans="1:20" ht="12.75" customHeight="1" x14ac:dyDescent="0.2">
      <c r="A982" s="35">
        <v>973</v>
      </c>
      <c r="B982" s="53">
        <v>520427</v>
      </c>
      <c r="C982" s="39" t="s">
        <v>7317</v>
      </c>
      <c r="D982" s="39" t="s">
        <v>1852</v>
      </c>
      <c r="E982" s="39" t="str">
        <f>IF(AND(LEN(NICAP[[#This Row],[State or      Country]])=2,NICAP[[#This Row],[State or      Country]]&lt;&gt;"UK"),"US","Other")</f>
        <v>US</v>
      </c>
      <c r="F982" s="38">
        <v>1</v>
      </c>
      <c r="G982" s="37"/>
      <c r="H982" s="37"/>
      <c r="I982" s="65">
        <v>1163</v>
      </c>
      <c r="J982" s="37"/>
      <c r="K982" s="37"/>
      <c r="L982" s="36" t="s">
        <v>9666</v>
      </c>
      <c r="M982" s="36" t="str">
        <f>IF(LEFT(NICAP[[#This Row],[Date]],1)=0,"Y","N")</f>
        <v>N</v>
      </c>
      <c r="N982" s="36"/>
      <c r="O982" s="36" t="str">
        <f>19&amp;LEFT(NICAP[[#This Row],[Date]],2)</f>
        <v>1952</v>
      </c>
      <c r="P982" s="36" t="str">
        <f>MID(NICAP[[#This Row],[Date]],3,2)</f>
        <v>04</v>
      </c>
      <c r="Q982" s="36" t="str">
        <f>RIGHT(NICAP[[#This Row],[Date]],2)</f>
        <v>27</v>
      </c>
      <c r="R982" s="26">
        <f>DATE(NICAP[[#This Row],[Year]],NICAP[[#This Row],[Month]],NICAP[[#This Row],[Day]])</f>
        <v>19111</v>
      </c>
      <c r="S982" s="35" t="str">
        <f t="shared" si="30"/>
        <v>AZ</v>
      </c>
      <c r="T982" s="24" t="str">
        <f t="shared" si="31"/>
        <v>US</v>
      </c>
    </row>
    <row r="983" spans="1:20" ht="42" customHeight="1" x14ac:dyDescent="0.2">
      <c r="A983" s="35">
        <v>974</v>
      </c>
      <c r="B983" s="73">
        <v>520428</v>
      </c>
      <c r="C983" s="50" t="s">
        <v>9665</v>
      </c>
      <c r="D983" s="50" t="s">
        <v>1670</v>
      </c>
      <c r="E983" s="50" t="str">
        <f>IF(AND(LEN(NICAP[[#This Row],[State or      Country]])=2,NICAP[[#This Row],[State or      Country]]&lt;&gt;"UK"),"US","Other")</f>
        <v>US</v>
      </c>
      <c r="F983" s="49">
        <v>1</v>
      </c>
      <c r="G983" s="48"/>
      <c r="H983" s="48"/>
      <c r="I983" s="48"/>
      <c r="J983" s="48"/>
      <c r="K983" s="48"/>
      <c r="L983" s="42" t="s">
        <v>9664</v>
      </c>
      <c r="M983" s="42" t="str">
        <f>IF(LEFT(NICAP[[#This Row],[Date]],1)=0,"Y","N")</f>
        <v>N</v>
      </c>
      <c r="N983" s="42"/>
      <c r="O983" s="42" t="str">
        <f>19&amp;LEFT(NICAP[[#This Row],[Date]],2)</f>
        <v>1952</v>
      </c>
      <c r="P983" s="42" t="str">
        <f>MID(NICAP[[#This Row],[Date]],3,2)</f>
        <v>04</v>
      </c>
      <c r="Q983" s="42" t="str">
        <f>RIGHT(NICAP[[#This Row],[Date]],2)</f>
        <v>28</v>
      </c>
      <c r="R983" s="26">
        <f>DATE(NICAP[[#This Row],[Year]],NICAP[[#This Row],[Month]],NICAP[[#This Row],[Day]])</f>
        <v>19112</v>
      </c>
      <c r="S983" s="35" t="str">
        <f t="shared" si="30"/>
        <v>IL</v>
      </c>
      <c r="T983" s="24" t="str">
        <f t="shared" si="31"/>
        <v>US</v>
      </c>
    </row>
    <row r="984" spans="1:20" ht="27.75" customHeight="1" x14ac:dyDescent="0.2">
      <c r="A984" s="35">
        <v>975</v>
      </c>
      <c r="B984" s="58">
        <v>520429</v>
      </c>
      <c r="C984" s="44" t="s">
        <v>2480</v>
      </c>
      <c r="D984" s="44" t="s">
        <v>1667</v>
      </c>
      <c r="E984" s="44" t="str">
        <f>IF(AND(LEN(NICAP[[#This Row],[State or      Country]])=2,NICAP[[#This Row],[State or      Country]]&lt;&gt;"UK"),"US","Other")</f>
        <v>US</v>
      </c>
      <c r="F984" s="43">
        <v>3</v>
      </c>
      <c r="G984" s="41"/>
      <c r="H984" s="41"/>
      <c r="I984" s="77">
        <v>1167</v>
      </c>
      <c r="J984" s="41"/>
      <c r="K984" s="41"/>
      <c r="L984" s="42" t="s">
        <v>9663</v>
      </c>
      <c r="M984" s="42" t="str">
        <f>IF(LEFT(NICAP[[#This Row],[Date]],1)=0,"Y","N")</f>
        <v>N</v>
      </c>
      <c r="N984" s="42"/>
      <c r="O984" s="42" t="str">
        <f>19&amp;LEFT(NICAP[[#This Row],[Date]],2)</f>
        <v>1952</v>
      </c>
      <c r="P984" s="42" t="str">
        <f>MID(NICAP[[#This Row],[Date]],3,2)</f>
        <v>04</v>
      </c>
      <c r="Q984" s="42" t="str">
        <f>RIGHT(NICAP[[#This Row],[Date]],2)</f>
        <v>29</v>
      </c>
      <c r="R984" s="26">
        <f>DATE(NICAP[[#This Row],[Year]],NICAP[[#This Row],[Month]],NICAP[[#This Row],[Day]])</f>
        <v>19113</v>
      </c>
      <c r="S984" s="35" t="str">
        <f t="shared" si="30"/>
        <v>TX</v>
      </c>
      <c r="T984" s="24" t="str">
        <f t="shared" si="31"/>
        <v>US</v>
      </c>
    </row>
    <row r="985" spans="1:20" ht="14.25" customHeight="1" x14ac:dyDescent="0.2">
      <c r="A985" s="35">
        <v>976</v>
      </c>
      <c r="B985" s="56">
        <v>520429</v>
      </c>
      <c r="C985" s="39" t="s">
        <v>9662</v>
      </c>
      <c r="D985" s="39" t="s">
        <v>2260</v>
      </c>
      <c r="E985" s="39" t="str">
        <f>IF(AND(LEN(NICAP[[#This Row],[State or      Country]])=2,NICAP[[#This Row],[State or      Country]]&lt;&gt;"UK"),"US","Other")</f>
        <v>US</v>
      </c>
      <c r="F985" s="38">
        <v>11</v>
      </c>
      <c r="G985" s="47" t="s">
        <v>1757</v>
      </c>
      <c r="H985" s="46">
        <v>5</v>
      </c>
      <c r="I985" s="65">
        <v>1168</v>
      </c>
      <c r="J985" s="37"/>
      <c r="K985" s="37"/>
      <c r="L985" s="36" t="s">
        <v>9661</v>
      </c>
      <c r="M985" s="36" t="str">
        <f>IF(LEFT(NICAP[[#This Row],[Date]],1)=0,"Y","N")</f>
        <v>N</v>
      </c>
      <c r="N985" s="36"/>
      <c r="O985" s="36" t="str">
        <f>19&amp;LEFT(NICAP[[#This Row],[Date]],2)</f>
        <v>1952</v>
      </c>
      <c r="P985" s="36" t="str">
        <f>MID(NICAP[[#This Row],[Date]],3,2)</f>
        <v>04</v>
      </c>
      <c r="Q985" s="36" t="str">
        <f>RIGHT(NICAP[[#This Row],[Date]],2)</f>
        <v>29</v>
      </c>
      <c r="R985" s="26">
        <f>DATE(NICAP[[#This Row],[Year]],NICAP[[#This Row],[Month]],NICAP[[#This Row],[Day]])</f>
        <v>19113</v>
      </c>
      <c r="S985" s="35" t="str">
        <f t="shared" si="30"/>
        <v>KS</v>
      </c>
      <c r="T985" s="24" t="str">
        <f t="shared" si="31"/>
        <v>US</v>
      </c>
    </row>
    <row r="986" spans="1:20" ht="12.75" customHeight="1" x14ac:dyDescent="0.2">
      <c r="A986" s="35">
        <v>977</v>
      </c>
      <c r="B986" s="53">
        <v>520430</v>
      </c>
      <c r="C986" s="39" t="s">
        <v>9660</v>
      </c>
      <c r="D986" s="39" t="s">
        <v>2122</v>
      </c>
      <c r="E986" s="39" t="str">
        <f>IF(AND(LEN(NICAP[[#This Row],[State or      Country]])=2,NICAP[[#This Row],[State or      Country]]&lt;&gt;"UK"),"US","Other")</f>
        <v>US</v>
      </c>
      <c r="F986" s="38">
        <v>9</v>
      </c>
      <c r="G986" s="47" t="s">
        <v>1666</v>
      </c>
      <c r="H986" s="46">
        <v>5</v>
      </c>
      <c r="I986" s="47" t="s">
        <v>4808</v>
      </c>
      <c r="J986" s="54" t="s">
        <v>1744</v>
      </c>
      <c r="K986" s="37"/>
      <c r="L986" s="36" t="s">
        <v>9659</v>
      </c>
      <c r="M986" s="36" t="str">
        <f>IF(LEFT(NICAP[[#This Row],[Date]],1)=0,"Y","N")</f>
        <v>N</v>
      </c>
      <c r="N986" s="36"/>
      <c r="O986" s="36" t="str">
        <f>19&amp;LEFT(NICAP[[#This Row],[Date]],2)</f>
        <v>1952</v>
      </c>
      <c r="P986" s="36" t="str">
        <f>MID(NICAP[[#This Row],[Date]],3,2)</f>
        <v>04</v>
      </c>
      <c r="Q986" s="36" t="str">
        <f>RIGHT(NICAP[[#This Row],[Date]],2)</f>
        <v>30</v>
      </c>
      <c r="R986" s="26">
        <f>DATE(NICAP[[#This Row],[Year]],NICAP[[#This Row],[Month]],NICAP[[#This Row],[Day]])</f>
        <v>19114</v>
      </c>
      <c r="S986" s="35" t="str">
        <f t="shared" si="30"/>
        <v>NM</v>
      </c>
      <c r="T986" s="24" t="str">
        <f t="shared" si="31"/>
        <v>US</v>
      </c>
    </row>
    <row r="987" spans="1:20" ht="12.75" customHeight="1" x14ac:dyDescent="0.2">
      <c r="A987" s="35">
        <v>978</v>
      </c>
      <c r="B987" s="53">
        <v>520500</v>
      </c>
      <c r="C987" s="39" t="s">
        <v>9658</v>
      </c>
      <c r="D987" s="39" t="s">
        <v>1686</v>
      </c>
      <c r="E987" s="39" t="str">
        <f>IF(AND(LEN(NICAP[[#This Row],[State or      Country]])=2,NICAP[[#This Row],[State or      Country]]&lt;&gt;"UK"),"US","Other")</f>
        <v>US</v>
      </c>
      <c r="F987" s="38">
        <v>9</v>
      </c>
      <c r="G987" s="47" t="s">
        <v>1666</v>
      </c>
      <c r="H987" s="46">
        <v>5</v>
      </c>
      <c r="I987" s="37"/>
      <c r="J987" s="37"/>
      <c r="K987" s="37"/>
      <c r="L987" s="36" t="s">
        <v>9657</v>
      </c>
      <c r="M987" s="36" t="str">
        <f>IF(LEFT(NICAP[[#This Row],[Date]],1)=0,"Y","N")</f>
        <v>N</v>
      </c>
      <c r="N987" s="36"/>
      <c r="O987" s="36" t="str">
        <f>19&amp;LEFT(NICAP[[#This Row],[Date]],2)</f>
        <v>1952</v>
      </c>
      <c r="P987" s="36" t="str">
        <f>MID(NICAP[[#This Row],[Date]],3,2)</f>
        <v>05</v>
      </c>
      <c r="Q987" s="36" t="str">
        <f>RIGHT(NICAP[[#This Row],[Date]],2)</f>
        <v>00</v>
      </c>
      <c r="R987" s="26">
        <f>DATE(NICAP[[#This Row],[Year]],NICAP[[#This Row],[Month]],NICAP[[#This Row],[Day]])</f>
        <v>19114</v>
      </c>
      <c r="S987" s="35" t="str">
        <f t="shared" si="30"/>
        <v>PA</v>
      </c>
      <c r="T987" s="24" t="str">
        <f t="shared" si="31"/>
        <v>US</v>
      </c>
    </row>
    <row r="988" spans="1:20" ht="27" customHeight="1" x14ac:dyDescent="0.2">
      <c r="A988" s="35">
        <v>979</v>
      </c>
      <c r="B988" s="58">
        <v>520501</v>
      </c>
      <c r="C988" s="44" t="s">
        <v>9656</v>
      </c>
      <c r="D988" s="44" t="s">
        <v>1707</v>
      </c>
      <c r="E988" s="44" t="str">
        <f>IF(AND(LEN(NICAP[[#This Row],[State or      Country]])=2,NICAP[[#This Row],[State or      Country]]&lt;&gt;"UK"),"US","Other")</f>
        <v>US</v>
      </c>
      <c r="F988" s="43">
        <v>1</v>
      </c>
      <c r="G988" s="41"/>
      <c r="H988" s="41"/>
      <c r="I988" s="77">
        <v>1174</v>
      </c>
      <c r="J988" s="41"/>
      <c r="K988" s="41"/>
      <c r="L988" s="42" t="s">
        <v>9655</v>
      </c>
      <c r="M988" s="42" t="str">
        <f>IF(LEFT(NICAP[[#This Row],[Date]],1)=0,"Y","N")</f>
        <v>N</v>
      </c>
      <c r="N988" s="42"/>
      <c r="O988" s="42" t="str">
        <f>19&amp;LEFT(NICAP[[#This Row],[Date]],2)</f>
        <v>1952</v>
      </c>
      <c r="P988" s="42" t="str">
        <f>MID(NICAP[[#This Row],[Date]],3,2)</f>
        <v>05</v>
      </c>
      <c r="Q988" s="42" t="str">
        <f>RIGHT(NICAP[[#This Row],[Date]],2)</f>
        <v>01</v>
      </c>
      <c r="R988" s="26">
        <f>DATE(NICAP[[#This Row],[Year]],NICAP[[#This Row],[Month]],NICAP[[#This Row],[Day]])</f>
        <v>19115</v>
      </c>
      <c r="S988" s="35" t="str">
        <f t="shared" si="30"/>
        <v>WA</v>
      </c>
      <c r="T988" s="24" t="str">
        <f t="shared" si="31"/>
        <v>US</v>
      </c>
    </row>
    <row r="989" spans="1:20" ht="14.25" customHeight="1" x14ac:dyDescent="0.2">
      <c r="A989" s="35">
        <v>980</v>
      </c>
      <c r="B989" s="56">
        <v>520501</v>
      </c>
      <c r="C989" s="39" t="s">
        <v>9654</v>
      </c>
      <c r="D989" s="39" t="s">
        <v>1852</v>
      </c>
      <c r="E989" s="39" t="str">
        <f>IF(AND(LEN(NICAP[[#This Row],[State or      Country]])=2,NICAP[[#This Row],[State or      Country]]&lt;&gt;"UK"),"US","Other")</f>
        <v>US</v>
      </c>
      <c r="F989" s="38">
        <v>11</v>
      </c>
      <c r="G989" s="47" t="s">
        <v>1757</v>
      </c>
      <c r="H989" s="46">
        <v>5</v>
      </c>
      <c r="I989" s="47" t="s">
        <v>4808</v>
      </c>
      <c r="J989" s="41"/>
      <c r="K989" s="41"/>
      <c r="L989" s="36" t="s">
        <v>9653</v>
      </c>
      <c r="M989" s="36" t="str">
        <f>IF(LEFT(NICAP[[#This Row],[Date]],1)=0,"Y","N")</f>
        <v>N</v>
      </c>
      <c r="N989" s="36"/>
      <c r="O989" s="36" t="str">
        <f>19&amp;LEFT(NICAP[[#This Row],[Date]],2)</f>
        <v>1952</v>
      </c>
      <c r="P989" s="36" t="str">
        <f>MID(NICAP[[#This Row],[Date]],3,2)</f>
        <v>05</v>
      </c>
      <c r="Q989" s="36" t="str">
        <f>RIGHT(NICAP[[#This Row],[Date]],2)</f>
        <v>01</v>
      </c>
      <c r="R989" s="26">
        <f>DATE(NICAP[[#This Row],[Year]],NICAP[[#This Row],[Month]],NICAP[[#This Row],[Day]])</f>
        <v>19115</v>
      </c>
      <c r="S989" s="35" t="str">
        <f t="shared" si="30"/>
        <v>AZ</v>
      </c>
      <c r="T989" s="24" t="str">
        <f t="shared" si="31"/>
        <v>US</v>
      </c>
    </row>
    <row r="990" spans="1:20" ht="12.75" customHeight="1" x14ac:dyDescent="0.2">
      <c r="A990" s="35">
        <v>981</v>
      </c>
      <c r="B990" s="53">
        <v>520501</v>
      </c>
      <c r="C990" s="39" t="s">
        <v>4646</v>
      </c>
      <c r="D990" s="39" t="s">
        <v>1676</v>
      </c>
      <c r="E990" s="39" t="str">
        <f>IF(AND(LEN(NICAP[[#This Row],[State or      Country]])=2,NICAP[[#This Row],[State or      Country]]&lt;&gt;"UK"),"US","Other")</f>
        <v>US</v>
      </c>
      <c r="F990" s="38">
        <v>9</v>
      </c>
      <c r="G990" s="47" t="s">
        <v>1666</v>
      </c>
      <c r="H990" s="46">
        <v>5</v>
      </c>
      <c r="I990" s="65">
        <v>1176</v>
      </c>
      <c r="J990" s="37"/>
      <c r="K990" s="37"/>
      <c r="L990" s="36" t="s">
        <v>9652</v>
      </c>
      <c r="M990" s="36" t="str">
        <f>IF(LEFT(NICAP[[#This Row],[Date]],1)=0,"Y","N")</f>
        <v>N</v>
      </c>
      <c r="N990" s="36"/>
      <c r="O990" s="36" t="str">
        <f>19&amp;LEFT(NICAP[[#This Row],[Date]],2)</f>
        <v>1952</v>
      </c>
      <c r="P990" s="36" t="str">
        <f>MID(NICAP[[#This Row],[Date]],3,2)</f>
        <v>05</v>
      </c>
      <c r="Q990" s="36" t="str">
        <f>RIGHT(NICAP[[#This Row],[Date]],2)</f>
        <v>01</v>
      </c>
      <c r="R990" s="26">
        <f>DATE(NICAP[[#This Row],[Year]],NICAP[[#This Row],[Month]],NICAP[[#This Row],[Day]])</f>
        <v>19115</v>
      </c>
      <c r="S990" s="35" t="str">
        <f t="shared" si="30"/>
        <v>CA</v>
      </c>
      <c r="T990" s="24" t="str">
        <f t="shared" si="31"/>
        <v>US</v>
      </c>
    </row>
    <row r="991" spans="1:20" ht="12.75" customHeight="1" x14ac:dyDescent="0.2">
      <c r="A991" s="35">
        <v>982</v>
      </c>
      <c r="B991" s="53">
        <v>520501</v>
      </c>
      <c r="C991" s="39" t="s">
        <v>4646</v>
      </c>
      <c r="D991" s="39" t="s">
        <v>1676</v>
      </c>
      <c r="E991" s="39" t="str">
        <f>IF(AND(LEN(NICAP[[#This Row],[State or      Country]])=2,NICAP[[#This Row],[State or      Country]]&lt;&gt;"UK"),"US","Other")</f>
        <v>US</v>
      </c>
      <c r="F991" s="38">
        <v>11</v>
      </c>
      <c r="G991" s="37"/>
      <c r="H991" s="37"/>
      <c r="I991" s="65">
        <v>1176</v>
      </c>
      <c r="J991" s="37"/>
      <c r="K991" s="37"/>
      <c r="L991" s="36" t="s">
        <v>9652</v>
      </c>
      <c r="M991" s="36" t="str">
        <f>IF(LEFT(NICAP[[#This Row],[Date]],1)=0,"Y","N")</f>
        <v>N</v>
      </c>
      <c r="N991" s="36"/>
      <c r="O991" s="36" t="str">
        <f>19&amp;LEFT(NICAP[[#This Row],[Date]],2)</f>
        <v>1952</v>
      </c>
      <c r="P991" s="36" t="str">
        <f>MID(NICAP[[#This Row],[Date]],3,2)</f>
        <v>05</v>
      </c>
      <c r="Q991" s="36" t="str">
        <f>RIGHT(NICAP[[#This Row],[Date]],2)</f>
        <v>01</v>
      </c>
      <c r="R991" s="26">
        <f>DATE(NICAP[[#This Row],[Year]],NICAP[[#This Row],[Month]],NICAP[[#This Row],[Day]])</f>
        <v>19115</v>
      </c>
      <c r="S991" s="35" t="str">
        <f t="shared" si="30"/>
        <v>CA</v>
      </c>
      <c r="T991" s="24" t="str">
        <f t="shared" si="31"/>
        <v>US</v>
      </c>
    </row>
    <row r="992" spans="1:20" ht="12.75" customHeight="1" x14ac:dyDescent="0.2">
      <c r="A992" s="35">
        <v>983</v>
      </c>
      <c r="B992" s="53">
        <v>520505</v>
      </c>
      <c r="C992" s="39" t="s">
        <v>9651</v>
      </c>
      <c r="D992" s="39" t="s">
        <v>1726</v>
      </c>
      <c r="E992" s="39" t="str">
        <f>IF(AND(LEN(NICAP[[#This Row],[State or      Country]])=2,NICAP[[#This Row],[State or      Country]]&lt;&gt;"UK"),"US","Other")</f>
        <v>US</v>
      </c>
      <c r="F992" s="38">
        <v>1</v>
      </c>
      <c r="G992" s="37"/>
      <c r="H992" s="37"/>
      <c r="I992" s="65">
        <v>1183</v>
      </c>
      <c r="J992" s="37"/>
      <c r="K992" s="37"/>
      <c r="L992" s="36" t="s">
        <v>9650</v>
      </c>
      <c r="M992" s="36" t="str">
        <f>IF(LEFT(NICAP[[#This Row],[Date]],1)=0,"Y","N")</f>
        <v>N</v>
      </c>
      <c r="N992" s="36"/>
      <c r="O992" s="36" t="str">
        <f>19&amp;LEFT(NICAP[[#This Row],[Date]],2)</f>
        <v>1952</v>
      </c>
      <c r="P992" s="36" t="str">
        <f>MID(NICAP[[#This Row],[Date]],3,2)</f>
        <v>05</v>
      </c>
      <c r="Q992" s="36" t="str">
        <f>RIGHT(NICAP[[#This Row],[Date]],2)</f>
        <v>05</v>
      </c>
      <c r="R992" s="26">
        <f>DATE(NICAP[[#This Row],[Year]],NICAP[[#This Row],[Month]],NICAP[[#This Row],[Day]])</f>
        <v>19119</v>
      </c>
      <c r="S992" s="35" t="str">
        <f t="shared" si="30"/>
        <v>NJ</v>
      </c>
      <c r="T992" s="24" t="str">
        <f t="shared" si="31"/>
        <v>US</v>
      </c>
    </row>
    <row r="993" spans="1:20" ht="27" customHeight="1" x14ac:dyDescent="0.2">
      <c r="A993" s="35">
        <v>984</v>
      </c>
      <c r="B993" s="58">
        <v>520507</v>
      </c>
      <c r="C993" s="44" t="s">
        <v>6838</v>
      </c>
      <c r="D993" s="44" t="s">
        <v>1920</v>
      </c>
      <c r="E993" s="44" t="str">
        <f>IF(AND(LEN(NICAP[[#This Row],[State or      Country]])=2,NICAP[[#This Row],[State or      Country]]&lt;&gt;"UK"),"US","Other")</f>
        <v>US</v>
      </c>
      <c r="F993" s="43">
        <v>1</v>
      </c>
      <c r="G993" s="41"/>
      <c r="H993" s="41"/>
      <c r="I993" s="77">
        <v>1185</v>
      </c>
      <c r="J993" s="41"/>
      <c r="K993" s="41"/>
      <c r="L993" s="42" t="s">
        <v>9649</v>
      </c>
      <c r="M993" s="42" t="str">
        <f>IF(LEFT(NICAP[[#This Row],[Date]],1)=0,"Y","N")</f>
        <v>N</v>
      </c>
      <c r="N993" s="42"/>
      <c r="O993" s="42" t="str">
        <f>19&amp;LEFT(NICAP[[#This Row],[Date]],2)</f>
        <v>1952</v>
      </c>
      <c r="P993" s="42" t="str">
        <f>MID(NICAP[[#This Row],[Date]],3,2)</f>
        <v>05</v>
      </c>
      <c r="Q993" s="42" t="str">
        <f>RIGHT(NICAP[[#This Row],[Date]],2)</f>
        <v>07</v>
      </c>
      <c r="R993" s="26">
        <f>DATE(NICAP[[#This Row],[Year]],NICAP[[#This Row],[Month]],NICAP[[#This Row],[Day]])</f>
        <v>19121</v>
      </c>
      <c r="S993" s="35" t="str">
        <f t="shared" si="30"/>
        <v>MS</v>
      </c>
      <c r="T993" s="24" t="str">
        <f t="shared" si="31"/>
        <v>US</v>
      </c>
    </row>
    <row r="994" spans="1:20" ht="12.75" customHeight="1" x14ac:dyDescent="0.2">
      <c r="A994" s="35">
        <v>985</v>
      </c>
      <c r="B994" s="53">
        <v>520507</v>
      </c>
      <c r="C994" s="39" t="s">
        <v>9648</v>
      </c>
      <c r="D994" s="39" t="s">
        <v>1749</v>
      </c>
      <c r="E994" s="39" t="str">
        <f>IF(AND(LEN(NICAP[[#This Row],[State or      Country]])=2,NICAP[[#This Row],[State or      Country]]&lt;&gt;"UK"),"US","Other")</f>
        <v>Other</v>
      </c>
      <c r="F994" s="38">
        <v>8</v>
      </c>
      <c r="G994" s="37"/>
      <c r="H994" s="37"/>
      <c r="I994" s="37"/>
      <c r="J994" s="37"/>
      <c r="K994" s="37"/>
      <c r="L994" s="36" t="s">
        <v>9647</v>
      </c>
      <c r="M994" s="36" t="str">
        <f>IF(LEFT(NICAP[[#This Row],[Date]],1)=0,"Y","N")</f>
        <v>N</v>
      </c>
      <c r="N994" s="36"/>
      <c r="O994" s="36" t="str">
        <f>19&amp;LEFT(NICAP[[#This Row],[Date]],2)</f>
        <v>1952</v>
      </c>
      <c r="P994" s="36" t="str">
        <f>MID(NICAP[[#This Row],[Date]],3,2)</f>
        <v>05</v>
      </c>
      <c r="Q994" s="36" t="str">
        <f>RIGHT(NICAP[[#This Row],[Date]],2)</f>
        <v>07</v>
      </c>
      <c r="R994" s="26">
        <f>DATE(NICAP[[#This Row],[Year]],NICAP[[#This Row],[Month]],NICAP[[#This Row],[Day]])</f>
        <v>19121</v>
      </c>
      <c r="S994" s="35" t="str">
        <f t="shared" si="30"/>
        <v/>
      </c>
      <c r="T994" s="24" t="str">
        <f t="shared" si="31"/>
        <v>Brazil</v>
      </c>
    </row>
    <row r="995" spans="1:20" ht="27" customHeight="1" x14ac:dyDescent="0.2">
      <c r="A995" s="35">
        <v>986</v>
      </c>
      <c r="B995" s="63">
        <v>520508</v>
      </c>
      <c r="C995" s="48" t="s">
        <v>9646</v>
      </c>
      <c r="D995" s="44" t="s">
        <v>1683</v>
      </c>
      <c r="E995" s="44" t="str">
        <f>IF(AND(LEN(NICAP[[#This Row],[State or      Country]])=2,NICAP[[#This Row],[State or      Country]]&lt;&gt;"UK"),"US","Other")</f>
        <v>US</v>
      </c>
      <c r="F995" s="43">
        <v>11</v>
      </c>
      <c r="G995" s="62" t="s">
        <v>1757</v>
      </c>
      <c r="H995" s="61">
        <v>5</v>
      </c>
      <c r="I995" s="62" t="s">
        <v>4808</v>
      </c>
      <c r="J995" s="41"/>
      <c r="K995" s="41"/>
      <c r="L995" s="59" t="s">
        <v>9645</v>
      </c>
      <c r="M995" s="59" t="str">
        <f>IF(LEFT(NICAP[[#This Row],[Date]],1)=0,"Y","N")</f>
        <v>N</v>
      </c>
      <c r="N995" s="59"/>
      <c r="O995" s="59" t="str">
        <f>19&amp;LEFT(NICAP[[#This Row],[Date]],2)</f>
        <v>1952</v>
      </c>
      <c r="P995" s="59" t="str">
        <f>MID(NICAP[[#This Row],[Date]],3,2)</f>
        <v>05</v>
      </c>
      <c r="Q995" s="59" t="str">
        <f>RIGHT(NICAP[[#This Row],[Date]],2)</f>
        <v>08</v>
      </c>
      <c r="R995" s="26">
        <f>DATE(NICAP[[#This Row],[Year]],NICAP[[#This Row],[Month]],NICAP[[#This Row],[Day]])</f>
        <v>19122</v>
      </c>
      <c r="S995" s="35" t="str">
        <f t="shared" si="30"/>
        <v>FL</v>
      </c>
      <c r="T995" s="24" t="str">
        <f t="shared" si="31"/>
        <v>US</v>
      </c>
    </row>
    <row r="996" spans="1:20" ht="14.25" customHeight="1" x14ac:dyDescent="0.2">
      <c r="A996" s="35">
        <v>987</v>
      </c>
      <c r="B996" s="56">
        <v>520509</v>
      </c>
      <c r="C996" s="39" t="s">
        <v>4646</v>
      </c>
      <c r="D996" s="39" t="s">
        <v>1676</v>
      </c>
      <c r="E996" s="39" t="str">
        <f>IF(AND(LEN(NICAP[[#This Row],[State or      Country]])=2,NICAP[[#This Row],[State or      Country]]&lt;&gt;"UK"),"US","Other")</f>
        <v>US</v>
      </c>
      <c r="F996" s="38">
        <v>11</v>
      </c>
      <c r="G996" s="47" t="s">
        <v>1757</v>
      </c>
      <c r="H996" s="46">
        <v>5</v>
      </c>
      <c r="I996" s="47" t="s">
        <v>9644</v>
      </c>
      <c r="J996" s="37"/>
      <c r="K996" s="37"/>
      <c r="L996" s="36" t="s">
        <v>9643</v>
      </c>
      <c r="M996" s="36" t="str">
        <f>IF(LEFT(NICAP[[#This Row],[Date]],1)=0,"Y","N")</f>
        <v>N</v>
      </c>
      <c r="N996" s="36"/>
      <c r="O996" s="36" t="str">
        <f>19&amp;LEFT(NICAP[[#This Row],[Date]],2)</f>
        <v>1952</v>
      </c>
      <c r="P996" s="36" t="str">
        <f>MID(NICAP[[#This Row],[Date]],3,2)</f>
        <v>05</v>
      </c>
      <c r="Q996" s="36" t="str">
        <f>RIGHT(NICAP[[#This Row],[Date]],2)</f>
        <v>09</v>
      </c>
      <c r="R996" s="26">
        <f>DATE(NICAP[[#This Row],[Year]],NICAP[[#This Row],[Month]],NICAP[[#This Row],[Day]])</f>
        <v>19123</v>
      </c>
      <c r="S996" s="35" t="str">
        <f t="shared" si="30"/>
        <v>CA</v>
      </c>
      <c r="T996" s="24" t="str">
        <f t="shared" si="31"/>
        <v>US</v>
      </c>
    </row>
    <row r="997" spans="1:20" ht="27" customHeight="1" x14ac:dyDescent="0.2">
      <c r="A997" s="35">
        <v>988</v>
      </c>
      <c r="B997" s="60">
        <v>520509</v>
      </c>
      <c r="C997" s="44" t="s">
        <v>4646</v>
      </c>
      <c r="D997" s="44" t="s">
        <v>1676</v>
      </c>
      <c r="E997" s="44" t="str">
        <f>IF(AND(LEN(NICAP[[#This Row],[State or      Country]])=2,NICAP[[#This Row],[State or      Country]]&lt;&gt;"UK"),"US","Other")</f>
        <v>US</v>
      </c>
      <c r="F997" s="43">
        <v>11</v>
      </c>
      <c r="G997" s="41"/>
      <c r="H997" s="41"/>
      <c r="I997" s="62" t="s">
        <v>9642</v>
      </c>
      <c r="J997" s="41"/>
      <c r="K997" s="41"/>
      <c r="L997" s="59" t="s">
        <v>9641</v>
      </c>
      <c r="M997" s="59" t="str">
        <f>IF(LEFT(NICAP[[#This Row],[Date]],1)=0,"Y","N")</f>
        <v>N</v>
      </c>
      <c r="N997" s="59"/>
      <c r="O997" s="59" t="str">
        <f>19&amp;LEFT(NICAP[[#This Row],[Date]],2)</f>
        <v>1952</v>
      </c>
      <c r="P997" s="59" t="str">
        <f>MID(NICAP[[#This Row],[Date]],3,2)</f>
        <v>05</v>
      </c>
      <c r="Q997" s="59" t="str">
        <f>RIGHT(NICAP[[#This Row],[Date]],2)</f>
        <v>09</v>
      </c>
      <c r="R997" s="26">
        <f>DATE(NICAP[[#This Row],[Year]],NICAP[[#This Row],[Month]],NICAP[[#This Row],[Day]])</f>
        <v>19123</v>
      </c>
      <c r="S997" s="35" t="str">
        <f t="shared" si="30"/>
        <v>CA</v>
      </c>
      <c r="T997" s="24" t="str">
        <f t="shared" si="31"/>
        <v>US</v>
      </c>
    </row>
    <row r="998" spans="1:20" ht="12.75" customHeight="1" x14ac:dyDescent="0.2">
      <c r="A998" s="35">
        <v>989</v>
      </c>
      <c r="B998" s="53">
        <v>520510</v>
      </c>
      <c r="C998" s="39" t="s">
        <v>2673</v>
      </c>
      <c r="D998" s="39" t="s">
        <v>2122</v>
      </c>
      <c r="E998" s="39" t="str">
        <f>IF(AND(LEN(NICAP[[#This Row],[State or      Country]])=2,NICAP[[#This Row],[State or      Country]]&lt;&gt;"UK"),"US","Other")</f>
        <v>US</v>
      </c>
      <c r="F998" s="38">
        <v>1</v>
      </c>
      <c r="G998" s="37"/>
      <c r="H998" s="37"/>
      <c r="I998" s="47" t="s">
        <v>4808</v>
      </c>
      <c r="J998" s="54" t="s">
        <v>1744</v>
      </c>
      <c r="K998" s="37"/>
      <c r="L998" s="36" t="s">
        <v>9640</v>
      </c>
      <c r="M998" s="36" t="str">
        <f>IF(LEFT(NICAP[[#This Row],[Date]],1)=0,"Y","N")</f>
        <v>N</v>
      </c>
      <c r="N998" s="36"/>
      <c r="O998" s="36" t="str">
        <f>19&amp;LEFT(NICAP[[#This Row],[Date]],2)</f>
        <v>1952</v>
      </c>
      <c r="P998" s="36" t="str">
        <f>MID(NICAP[[#This Row],[Date]],3,2)</f>
        <v>05</v>
      </c>
      <c r="Q998" s="36" t="str">
        <f>RIGHT(NICAP[[#This Row],[Date]],2)</f>
        <v>10</v>
      </c>
      <c r="R998" s="26">
        <f>DATE(NICAP[[#This Row],[Year]],NICAP[[#This Row],[Month]],NICAP[[#This Row],[Day]])</f>
        <v>19124</v>
      </c>
      <c r="S998" s="35" t="str">
        <f t="shared" si="30"/>
        <v>NM</v>
      </c>
      <c r="T998" s="24" t="str">
        <f t="shared" si="31"/>
        <v>US</v>
      </c>
    </row>
    <row r="999" spans="1:20" ht="12.75" customHeight="1" x14ac:dyDescent="0.2">
      <c r="A999" s="35">
        <v>990</v>
      </c>
      <c r="B999" s="53">
        <v>520510</v>
      </c>
      <c r="C999" s="39" t="s">
        <v>9639</v>
      </c>
      <c r="D999" s="39" t="s">
        <v>9638</v>
      </c>
      <c r="E999" s="39" t="str">
        <f>IF(AND(LEN(NICAP[[#This Row],[State or      Country]])=2,NICAP[[#This Row],[State or      Country]]&lt;&gt;"UK"),"US","Other")</f>
        <v>Other</v>
      </c>
      <c r="F999" s="38">
        <v>1</v>
      </c>
      <c r="G999" s="37"/>
      <c r="H999" s="37"/>
      <c r="I999" s="47" t="s">
        <v>4808</v>
      </c>
      <c r="J999" s="37"/>
      <c r="K999" s="37"/>
      <c r="L999" s="36" t="s">
        <v>9637</v>
      </c>
      <c r="M999" s="36" t="str">
        <f>IF(LEFT(NICAP[[#This Row],[Date]],1)=0,"Y","N")</f>
        <v>N</v>
      </c>
      <c r="N999" s="36"/>
      <c r="O999" s="36" t="str">
        <f>19&amp;LEFT(NICAP[[#This Row],[Date]],2)</f>
        <v>1952</v>
      </c>
      <c r="P999" s="36" t="str">
        <f>MID(NICAP[[#This Row],[Date]],3,2)</f>
        <v>05</v>
      </c>
      <c r="Q999" s="36" t="str">
        <f>RIGHT(NICAP[[#This Row],[Date]],2)</f>
        <v>10</v>
      </c>
      <c r="R999" s="26">
        <f>DATE(NICAP[[#This Row],[Year]],NICAP[[#This Row],[Month]],NICAP[[#This Row],[Day]])</f>
        <v>19124</v>
      </c>
      <c r="S999" s="35" t="str">
        <f t="shared" si="30"/>
        <v/>
      </c>
      <c r="T999" s="24" t="str">
        <f t="shared" si="31"/>
        <v>Cyprus</v>
      </c>
    </row>
    <row r="1000" spans="1:20" ht="12.75" customHeight="1" x14ac:dyDescent="0.2">
      <c r="A1000" s="35">
        <v>991</v>
      </c>
      <c r="B1000" s="53">
        <v>520510</v>
      </c>
      <c r="C1000" s="39" t="s">
        <v>9636</v>
      </c>
      <c r="D1000" s="39" t="s">
        <v>2211</v>
      </c>
      <c r="E1000" s="39" t="str">
        <f>IF(AND(LEN(NICAP[[#This Row],[State or      Country]])=2,NICAP[[#This Row],[State or      Country]]&lt;&gt;"UK"),"US","Other")</f>
        <v>US</v>
      </c>
      <c r="F1000" s="38">
        <v>1</v>
      </c>
      <c r="G1000" s="41"/>
      <c r="H1000" s="41"/>
      <c r="I1000" s="65">
        <v>1198</v>
      </c>
      <c r="J1000" s="54" t="s">
        <v>1744</v>
      </c>
      <c r="K1000" s="41"/>
      <c r="L1000" s="36" t="s">
        <v>9635</v>
      </c>
      <c r="M1000" s="36" t="str">
        <f>IF(LEFT(NICAP[[#This Row],[Date]],1)=0,"Y","N")</f>
        <v>N</v>
      </c>
      <c r="N1000" s="36"/>
      <c r="O1000" s="36" t="str">
        <f>19&amp;LEFT(NICAP[[#This Row],[Date]],2)</f>
        <v>1952</v>
      </c>
      <c r="P1000" s="36" t="str">
        <f>MID(NICAP[[#This Row],[Date]],3,2)</f>
        <v>05</v>
      </c>
      <c r="Q1000" s="36" t="str">
        <f>RIGHT(NICAP[[#This Row],[Date]],2)</f>
        <v>10</v>
      </c>
      <c r="R1000" s="26">
        <f>DATE(NICAP[[#This Row],[Year]],NICAP[[#This Row],[Month]],NICAP[[#This Row],[Day]])</f>
        <v>19124</v>
      </c>
      <c r="S1000" s="35" t="str">
        <f t="shared" si="30"/>
        <v>SC</v>
      </c>
      <c r="T1000" s="24" t="str">
        <f t="shared" si="31"/>
        <v>US</v>
      </c>
    </row>
    <row r="1001" spans="1:20" ht="12.75" customHeight="1" x14ac:dyDescent="0.2">
      <c r="A1001" s="35">
        <v>992</v>
      </c>
      <c r="B1001" s="55">
        <v>520511</v>
      </c>
      <c r="C1001" s="39" t="s">
        <v>4646</v>
      </c>
      <c r="D1001" s="39" t="s">
        <v>1676</v>
      </c>
      <c r="E1001" s="39" t="str">
        <f>IF(AND(LEN(NICAP[[#This Row],[State or      Country]])=2,NICAP[[#This Row],[State or      Country]]&lt;&gt;"UK"),"US","Other")</f>
        <v>US</v>
      </c>
      <c r="F1001" s="38">
        <v>1</v>
      </c>
      <c r="G1001" s="37"/>
      <c r="H1001" s="37"/>
      <c r="I1001" s="47" t="s">
        <v>4808</v>
      </c>
      <c r="J1001" s="37"/>
      <c r="K1001" s="37"/>
      <c r="L1001" s="36" t="s">
        <v>4962</v>
      </c>
      <c r="M1001" s="36" t="str">
        <f>IF(LEFT(NICAP[[#This Row],[Date]],1)=0,"Y","N")</f>
        <v>N</v>
      </c>
      <c r="N1001" s="36"/>
      <c r="O1001" s="36" t="str">
        <f>19&amp;LEFT(NICAP[[#This Row],[Date]],2)</f>
        <v>1952</v>
      </c>
      <c r="P1001" s="36" t="str">
        <f>MID(NICAP[[#This Row],[Date]],3,2)</f>
        <v>05</v>
      </c>
      <c r="Q1001" s="36" t="str">
        <f>RIGHT(NICAP[[#This Row],[Date]],2)</f>
        <v>11</v>
      </c>
      <c r="R1001" s="26">
        <f>DATE(NICAP[[#This Row],[Year]],NICAP[[#This Row],[Month]],NICAP[[#This Row],[Day]])</f>
        <v>19125</v>
      </c>
      <c r="S1001" s="35" t="str">
        <f t="shared" si="30"/>
        <v>CA</v>
      </c>
      <c r="T1001" s="24" t="str">
        <f t="shared" si="31"/>
        <v>US</v>
      </c>
    </row>
    <row r="1002" spans="1:20" ht="27.75" customHeight="1" x14ac:dyDescent="0.2">
      <c r="A1002" s="35">
        <v>993</v>
      </c>
      <c r="B1002" s="58">
        <v>520512</v>
      </c>
      <c r="C1002" s="44" t="s">
        <v>9634</v>
      </c>
      <c r="D1002" s="44" t="s">
        <v>2122</v>
      </c>
      <c r="E1002" s="44" t="str">
        <f>IF(AND(LEN(NICAP[[#This Row],[State or      Country]])=2,NICAP[[#This Row],[State or      Country]]&lt;&gt;"UK"),"US","Other")</f>
        <v>US</v>
      </c>
      <c r="F1002" s="43">
        <v>1</v>
      </c>
      <c r="G1002" s="41"/>
      <c r="H1002" s="41"/>
      <c r="I1002" s="41"/>
      <c r="J1002" s="41"/>
      <c r="K1002" s="41"/>
      <c r="L1002" s="42" t="s">
        <v>9633</v>
      </c>
      <c r="M1002" s="42" t="str">
        <f>IF(LEFT(NICAP[[#This Row],[Date]],1)=0,"Y","N")</f>
        <v>N</v>
      </c>
      <c r="N1002" s="42"/>
      <c r="O1002" s="42" t="str">
        <f>19&amp;LEFT(NICAP[[#This Row],[Date]],2)</f>
        <v>1952</v>
      </c>
      <c r="P1002" s="42" t="str">
        <f>MID(NICAP[[#This Row],[Date]],3,2)</f>
        <v>05</v>
      </c>
      <c r="Q1002" s="42" t="str">
        <f>RIGHT(NICAP[[#This Row],[Date]],2)</f>
        <v>12</v>
      </c>
      <c r="R1002" s="26">
        <f>DATE(NICAP[[#This Row],[Year]],NICAP[[#This Row],[Month]],NICAP[[#This Row],[Day]])</f>
        <v>19126</v>
      </c>
      <c r="S1002" s="35" t="str">
        <f t="shared" si="30"/>
        <v>NM</v>
      </c>
      <c r="T1002" s="24" t="str">
        <f t="shared" si="31"/>
        <v>US</v>
      </c>
    </row>
    <row r="1003" spans="1:20" ht="14.25" customHeight="1" x14ac:dyDescent="0.2">
      <c r="A1003" s="35">
        <v>994</v>
      </c>
      <c r="B1003" s="56">
        <v>520513</v>
      </c>
      <c r="C1003" s="39" t="s">
        <v>4646</v>
      </c>
      <c r="D1003" s="39" t="s">
        <v>1676</v>
      </c>
      <c r="E1003" s="39" t="str">
        <f>IF(AND(LEN(NICAP[[#This Row],[State or      Country]])=2,NICAP[[#This Row],[State or      Country]]&lt;&gt;"UK"),"US","Other")</f>
        <v>US</v>
      </c>
      <c r="F1003" s="38">
        <v>11</v>
      </c>
      <c r="G1003" s="47" t="s">
        <v>1757</v>
      </c>
      <c r="H1003" s="46">
        <v>5</v>
      </c>
      <c r="I1003" s="47" t="s">
        <v>4808</v>
      </c>
      <c r="J1003" s="37"/>
      <c r="K1003" s="37"/>
      <c r="L1003" s="36" t="s">
        <v>9632</v>
      </c>
      <c r="M1003" s="36" t="str">
        <f>IF(LEFT(NICAP[[#This Row],[Date]],1)=0,"Y","N")</f>
        <v>N</v>
      </c>
      <c r="N1003" s="36"/>
      <c r="O1003" s="36" t="str">
        <f>19&amp;LEFT(NICAP[[#This Row],[Date]],2)</f>
        <v>1952</v>
      </c>
      <c r="P1003" s="36" t="str">
        <f>MID(NICAP[[#This Row],[Date]],3,2)</f>
        <v>05</v>
      </c>
      <c r="Q1003" s="36" t="str">
        <f>RIGHT(NICAP[[#This Row],[Date]],2)</f>
        <v>13</v>
      </c>
      <c r="R1003" s="26">
        <f>DATE(NICAP[[#This Row],[Year]],NICAP[[#This Row],[Month]],NICAP[[#This Row],[Day]])</f>
        <v>19127</v>
      </c>
      <c r="S1003" s="35" t="str">
        <f t="shared" si="30"/>
        <v>CA</v>
      </c>
      <c r="T1003" s="24" t="str">
        <f t="shared" si="31"/>
        <v>US</v>
      </c>
    </row>
    <row r="1004" spans="1:20" ht="14.25" customHeight="1" x14ac:dyDescent="0.2">
      <c r="A1004" s="35">
        <v>995</v>
      </c>
      <c r="B1004" s="56">
        <v>520513</v>
      </c>
      <c r="C1004" s="39" t="s">
        <v>8793</v>
      </c>
      <c r="D1004" s="39" t="s">
        <v>2211</v>
      </c>
      <c r="E1004" s="39" t="str">
        <f>IF(AND(LEN(NICAP[[#This Row],[State or      Country]])=2,NICAP[[#This Row],[State or      Country]]&lt;&gt;"UK"),"US","Other")</f>
        <v>US</v>
      </c>
      <c r="F1004" s="38">
        <v>1</v>
      </c>
      <c r="G1004" s="47" t="s">
        <v>6678</v>
      </c>
      <c r="H1004" s="117">
        <v>5</v>
      </c>
      <c r="I1004" s="47" t="s">
        <v>4808</v>
      </c>
      <c r="J1004" s="41"/>
      <c r="K1004" s="41"/>
      <c r="L1004" s="36" t="s">
        <v>9631</v>
      </c>
      <c r="M1004" s="36" t="str">
        <f>IF(LEFT(NICAP[[#This Row],[Date]],1)=0,"Y","N")</f>
        <v>N</v>
      </c>
      <c r="N1004" s="36"/>
      <c r="O1004" s="36" t="str">
        <f>19&amp;LEFT(NICAP[[#This Row],[Date]],2)</f>
        <v>1952</v>
      </c>
      <c r="P1004" s="36" t="str">
        <f>MID(NICAP[[#This Row],[Date]],3,2)</f>
        <v>05</v>
      </c>
      <c r="Q1004" s="36" t="str">
        <f>RIGHT(NICAP[[#This Row],[Date]],2)</f>
        <v>13</v>
      </c>
      <c r="R1004" s="26">
        <f>DATE(NICAP[[#This Row],[Year]],NICAP[[#This Row],[Month]],NICAP[[#This Row],[Day]])</f>
        <v>19127</v>
      </c>
      <c r="S1004" s="35" t="str">
        <f t="shared" si="30"/>
        <v>SC</v>
      </c>
      <c r="T1004" s="24" t="str">
        <f t="shared" si="31"/>
        <v>US</v>
      </c>
    </row>
    <row r="1005" spans="1:20" ht="14.25" customHeight="1" x14ac:dyDescent="0.2">
      <c r="A1005" s="35">
        <v>996</v>
      </c>
      <c r="B1005" s="56">
        <v>520513</v>
      </c>
      <c r="C1005" s="39" t="s">
        <v>9630</v>
      </c>
      <c r="D1005" s="39" t="s">
        <v>1676</v>
      </c>
      <c r="E1005" s="39" t="str">
        <f>IF(AND(LEN(NICAP[[#This Row],[State or      Country]])=2,NICAP[[#This Row],[State or      Country]]&lt;&gt;"UK"),"US","Other")</f>
        <v>US</v>
      </c>
      <c r="F1005" s="38">
        <v>11</v>
      </c>
      <c r="G1005" s="47" t="s">
        <v>1757</v>
      </c>
      <c r="H1005" s="46">
        <v>5</v>
      </c>
      <c r="I1005" s="37"/>
      <c r="J1005" s="37"/>
      <c r="K1005" s="37"/>
      <c r="L1005" s="36" t="s">
        <v>9629</v>
      </c>
      <c r="M1005" s="36" t="str">
        <f>IF(LEFT(NICAP[[#This Row],[Date]],1)=0,"Y","N")</f>
        <v>N</v>
      </c>
      <c r="N1005" s="36"/>
      <c r="O1005" s="36" t="str">
        <f>19&amp;LEFT(NICAP[[#This Row],[Date]],2)</f>
        <v>1952</v>
      </c>
      <c r="P1005" s="36" t="str">
        <f>MID(NICAP[[#This Row],[Date]],3,2)</f>
        <v>05</v>
      </c>
      <c r="Q1005" s="36" t="str">
        <f>RIGHT(NICAP[[#This Row],[Date]],2)</f>
        <v>13</v>
      </c>
      <c r="R1005" s="26">
        <f>DATE(NICAP[[#This Row],[Year]],NICAP[[#This Row],[Month]],NICAP[[#This Row],[Day]])</f>
        <v>19127</v>
      </c>
      <c r="S1005" s="35" t="str">
        <f t="shared" si="30"/>
        <v>CA</v>
      </c>
      <c r="T1005" s="24" t="str">
        <f t="shared" si="31"/>
        <v>US</v>
      </c>
    </row>
    <row r="1006" spans="1:20" ht="27.75" customHeight="1" x14ac:dyDescent="0.2">
      <c r="A1006" s="35">
        <v>997</v>
      </c>
      <c r="B1006" s="58">
        <v>520513</v>
      </c>
      <c r="C1006" s="44" t="s">
        <v>9628</v>
      </c>
      <c r="D1006" s="44" t="s">
        <v>1676</v>
      </c>
      <c r="E1006" s="44" t="str">
        <f>IF(AND(LEN(NICAP[[#This Row],[State or      Country]])=2,NICAP[[#This Row],[State or      Country]]&lt;&gt;"UK"),"US","Other")</f>
        <v>US</v>
      </c>
      <c r="F1006" s="43">
        <v>1</v>
      </c>
      <c r="G1006" s="41"/>
      <c r="H1006" s="41"/>
      <c r="I1006" s="41"/>
      <c r="J1006" s="41"/>
      <c r="K1006" s="41"/>
      <c r="L1006" s="42" t="s">
        <v>9627</v>
      </c>
      <c r="M1006" s="42" t="str">
        <f>IF(LEFT(NICAP[[#This Row],[Date]],1)=0,"Y","N")</f>
        <v>N</v>
      </c>
      <c r="N1006" s="42"/>
      <c r="O1006" s="42" t="str">
        <f>19&amp;LEFT(NICAP[[#This Row],[Date]],2)</f>
        <v>1952</v>
      </c>
      <c r="P1006" s="42" t="str">
        <f>MID(NICAP[[#This Row],[Date]],3,2)</f>
        <v>05</v>
      </c>
      <c r="Q1006" s="42" t="str">
        <f>RIGHT(NICAP[[#This Row],[Date]],2)</f>
        <v>13</v>
      </c>
      <c r="R1006" s="26">
        <f>DATE(NICAP[[#This Row],[Year]],NICAP[[#This Row],[Month]],NICAP[[#This Row],[Day]])</f>
        <v>19127</v>
      </c>
      <c r="S1006" s="35" t="str">
        <f t="shared" si="30"/>
        <v>CA</v>
      </c>
      <c r="T1006" s="24" t="str">
        <f t="shared" si="31"/>
        <v>US</v>
      </c>
    </row>
    <row r="1007" spans="1:20" ht="14.25" customHeight="1" x14ac:dyDescent="0.2">
      <c r="A1007" s="35">
        <v>998</v>
      </c>
      <c r="B1007" s="56">
        <v>520514</v>
      </c>
      <c r="C1007" s="39" t="s">
        <v>4646</v>
      </c>
      <c r="D1007" s="39" t="s">
        <v>1676</v>
      </c>
      <c r="E1007" s="39" t="str">
        <f>IF(AND(LEN(NICAP[[#This Row],[State or      Country]])=2,NICAP[[#This Row],[State or      Country]]&lt;&gt;"UK"),"US","Other")</f>
        <v>US</v>
      </c>
      <c r="F1007" s="38">
        <v>11</v>
      </c>
      <c r="G1007" s="47" t="s">
        <v>1757</v>
      </c>
      <c r="H1007" s="46">
        <v>5</v>
      </c>
      <c r="I1007" s="47" t="s">
        <v>4808</v>
      </c>
      <c r="J1007" s="37"/>
      <c r="K1007" s="37"/>
      <c r="L1007" s="36" t="s">
        <v>9626</v>
      </c>
      <c r="M1007" s="36" t="str">
        <f>IF(LEFT(NICAP[[#This Row],[Date]],1)=0,"Y","N")</f>
        <v>N</v>
      </c>
      <c r="N1007" s="36"/>
      <c r="O1007" s="36" t="str">
        <f>19&amp;LEFT(NICAP[[#This Row],[Date]],2)</f>
        <v>1952</v>
      </c>
      <c r="P1007" s="36" t="str">
        <f>MID(NICAP[[#This Row],[Date]],3,2)</f>
        <v>05</v>
      </c>
      <c r="Q1007" s="36" t="str">
        <f>RIGHT(NICAP[[#This Row],[Date]],2)</f>
        <v>14</v>
      </c>
      <c r="R1007" s="26">
        <f>DATE(NICAP[[#This Row],[Year]],NICAP[[#This Row],[Month]],NICAP[[#This Row],[Day]])</f>
        <v>19128</v>
      </c>
      <c r="S1007" s="35" t="str">
        <f t="shared" si="30"/>
        <v>CA</v>
      </c>
      <c r="T1007" s="24" t="str">
        <f t="shared" si="31"/>
        <v>US</v>
      </c>
    </row>
    <row r="1008" spans="1:20" ht="12.75" customHeight="1" x14ac:dyDescent="0.2">
      <c r="A1008" s="35">
        <v>999</v>
      </c>
      <c r="B1008" s="53">
        <v>520514</v>
      </c>
      <c r="C1008" s="39" t="s">
        <v>9625</v>
      </c>
      <c r="D1008" s="39" t="s">
        <v>5693</v>
      </c>
      <c r="E1008" s="39" t="str">
        <f>IF(AND(LEN(NICAP[[#This Row],[State or      Country]])=2,NICAP[[#This Row],[State or      Country]]&lt;&gt;"UK"),"US","Other")</f>
        <v>Other</v>
      </c>
      <c r="F1008" s="38">
        <v>1</v>
      </c>
      <c r="G1008" s="41"/>
      <c r="H1008" s="41"/>
      <c r="I1008" s="65">
        <v>1213</v>
      </c>
      <c r="J1008" s="41"/>
      <c r="K1008" s="41"/>
      <c r="L1008" s="36" t="s">
        <v>9624</v>
      </c>
      <c r="M1008" s="36" t="str">
        <f>IF(LEFT(NICAP[[#This Row],[Date]],1)=0,"Y","N")</f>
        <v>N</v>
      </c>
      <c r="N1008" s="36"/>
      <c r="O1008" s="36" t="str">
        <f>19&amp;LEFT(NICAP[[#This Row],[Date]],2)</f>
        <v>1952</v>
      </c>
      <c r="P1008" s="36" t="str">
        <f>MID(NICAP[[#This Row],[Date]],3,2)</f>
        <v>05</v>
      </c>
      <c r="Q1008" s="36" t="str">
        <f>RIGHT(NICAP[[#This Row],[Date]],2)</f>
        <v>14</v>
      </c>
      <c r="R1008" s="26">
        <f>DATE(NICAP[[#This Row],[Year]],NICAP[[#This Row],[Month]],NICAP[[#This Row],[Day]])</f>
        <v>19128</v>
      </c>
      <c r="S1008" s="35" t="str">
        <f t="shared" si="30"/>
        <v/>
      </c>
      <c r="T1008" s="24" t="str">
        <f t="shared" si="31"/>
        <v>Puerto Rico</v>
      </c>
    </row>
    <row r="1009" spans="1:20" ht="28.5" customHeight="1" x14ac:dyDescent="0.2">
      <c r="A1009" s="35">
        <v>1000</v>
      </c>
      <c r="B1009" s="63">
        <v>520515</v>
      </c>
      <c r="C1009" s="48" t="s">
        <v>9623</v>
      </c>
      <c r="D1009" s="44" t="s">
        <v>9061</v>
      </c>
      <c r="E1009" s="44" t="str">
        <f>IF(AND(LEN(NICAP[[#This Row],[State or      Country]])=2,NICAP[[#This Row],[State or      Country]]&lt;&gt;"UK"),"US","Other")</f>
        <v>Other</v>
      </c>
      <c r="F1009" s="43">
        <v>11</v>
      </c>
      <c r="G1009" s="62" t="s">
        <v>1757</v>
      </c>
      <c r="H1009" s="61">
        <v>5</v>
      </c>
      <c r="I1009" s="62" t="s">
        <v>4808</v>
      </c>
      <c r="J1009" s="41"/>
      <c r="K1009" s="41"/>
      <c r="L1009" s="59" t="s">
        <v>9622</v>
      </c>
      <c r="M1009" s="59" t="str">
        <f>IF(LEFT(NICAP[[#This Row],[Date]],1)=0,"Y","N")</f>
        <v>N</v>
      </c>
      <c r="N1009" s="59"/>
      <c r="O1009" s="59" t="str">
        <f>19&amp;LEFT(NICAP[[#This Row],[Date]],2)</f>
        <v>1952</v>
      </c>
      <c r="P1009" s="59" t="str">
        <f>MID(NICAP[[#This Row],[Date]],3,2)</f>
        <v>05</v>
      </c>
      <c r="Q1009" s="59" t="str">
        <f>RIGHT(NICAP[[#This Row],[Date]],2)</f>
        <v>15</v>
      </c>
      <c r="R1009" s="26">
        <f>DATE(NICAP[[#This Row],[Year]],NICAP[[#This Row],[Month]],NICAP[[#This Row],[Day]])</f>
        <v>19129</v>
      </c>
      <c r="S1009" s="35" t="str">
        <f t="shared" si="30"/>
        <v/>
      </c>
      <c r="T1009" s="24" t="str">
        <f t="shared" si="31"/>
        <v>North Korea</v>
      </c>
    </row>
    <row r="1010" spans="1:20" ht="27.75" customHeight="1" x14ac:dyDescent="0.2">
      <c r="A1010" s="35">
        <v>1001</v>
      </c>
      <c r="B1010" s="63">
        <v>520515</v>
      </c>
      <c r="C1010" s="48" t="s">
        <v>9621</v>
      </c>
      <c r="D1010" s="44" t="s">
        <v>9061</v>
      </c>
      <c r="E1010" s="44" t="str">
        <f>IF(AND(LEN(NICAP[[#This Row],[State or      Country]])=2,NICAP[[#This Row],[State or      Country]]&lt;&gt;"UK"),"US","Other")</f>
        <v>Other</v>
      </c>
      <c r="F1010" s="43">
        <v>11</v>
      </c>
      <c r="G1010" s="62" t="s">
        <v>1757</v>
      </c>
      <c r="H1010" s="61">
        <v>5</v>
      </c>
      <c r="I1010" s="62" t="s">
        <v>4808</v>
      </c>
      <c r="J1010" s="41"/>
      <c r="K1010" s="41"/>
      <c r="L1010" s="59" t="s">
        <v>9620</v>
      </c>
      <c r="M1010" s="59" t="str">
        <f>IF(LEFT(NICAP[[#This Row],[Date]],1)=0,"Y","N")</f>
        <v>N</v>
      </c>
      <c r="N1010" s="59"/>
      <c r="O1010" s="59" t="str">
        <f>19&amp;LEFT(NICAP[[#This Row],[Date]],2)</f>
        <v>1952</v>
      </c>
      <c r="P1010" s="59" t="str">
        <f>MID(NICAP[[#This Row],[Date]],3,2)</f>
        <v>05</v>
      </c>
      <c r="Q1010" s="59" t="str">
        <f>RIGHT(NICAP[[#This Row],[Date]],2)</f>
        <v>15</v>
      </c>
      <c r="R1010" s="26">
        <f>DATE(NICAP[[#This Row],[Year]],NICAP[[#This Row],[Month]],NICAP[[#This Row],[Day]])</f>
        <v>19129</v>
      </c>
      <c r="S1010" s="35" t="str">
        <f t="shared" si="30"/>
        <v/>
      </c>
      <c r="T1010" s="24" t="str">
        <f t="shared" si="31"/>
        <v>North Korea</v>
      </c>
    </row>
    <row r="1011" spans="1:20" ht="12.75" customHeight="1" x14ac:dyDescent="0.2">
      <c r="A1011" s="35">
        <v>1002</v>
      </c>
      <c r="B1011" s="97">
        <v>520515</v>
      </c>
      <c r="C1011" s="39" t="s">
        <v>9619</v>
      </c>
      <c r="D1011" s="39" t="s">
        <v>7225</v>
      </c>
      <c r="E1011" s="39" t="str">
        <f>IF(AND(LEN(NICAP[[#This Row],[State or      Country]])=2,NICAP[[#This Row],[State or      Country]]&lt;&gt;"UK"),"US","Other")</f>
        <v>Other</v>
      </c>
      <c r="F1011" s="38">
        <v>1</v>
      </c>
      <c r="G1011" s="37"/>
      <c r="H1011" s="37"/>
      <c r="I1011" s="47" t="s">
        <v>4808</v>
      </c>
      <c r="J1011" s="37"/>
      <c r="K1011" s="37"/>
      <c r="L1011" s="36" t="s">
        <v>9618</v>
      </c>
      <c r="M1011" s="36" t="str">
        <f>IF(LEFT(NICAP[[#This Row],[Date]],1)=0,"Y","N")</f>
        <v>N</v>
      </c>
      <c r="N1011" s="36"/>
      <c r="O1011" s="36" t="str">
        <f>19&amp;LEFT(NICAP[[#This Row],[Date]],2)</f>
        <v>1952</v>
      </c>
      <c r="P1011" s="36" t="str">
        <f>MID(NICAP[[#This Row],[Date]],3,2)</f>
        <v>05</v>
      </c>
      <c r="Q1011" s="36" t="str">
        <f>RIGHT(NICAP[[#This Row],[Date]],2)</f>
        <v>15</v>
      </c>
      <c r="R1011" s="26">
        <f>DATE(NICAP[[#This Row],[Year]],NICAP[[#This Row],[Month]],NICAP[[#This Row],[Day]])</f>
        <v>19129</v>
      </c>
      <c r="S1011" s="35" t="str">
        <f t="shared" si="30"/>
        <v/>
      </c>
      <c r="T1011" s="24" t="str">
        <f t="shared" si="31"/>
        <v>D.C.</v>
      </c>
    </row>
    <row r="1012" spans="1:20" ht="27.75" customHeight="1" x14ac:dyDescent="0.2">
      <c r="A1012" s="35">
        <v>1003</v>
      </c>
      <c r="B1012" s="108">
        <v>520518</v>
      </c>
      <c r="C1012" s="44" t="s">
        <v>8793</v>
      </c>
      <c r="D1012" s="44" t="s">
        <v>2211</v>
      </c>
      <c r="E1012" s="44" t="str">
        <f>IF(AND(LEN(NICAP[[#This Row],[State or      Country]])=2,NICAP[[#This Row],[State or      Country]]&lt;&gt;"UK"),"US","Other")</f>
        <v>US</v>
      </c>
      <c r="F1012" s="43">
        <v>1</v>
      </c>
      <c r="G1012" s="41"/>
      <c r="H1012" s="41"/>
      <c r="I1012" s="41"/>
      <c r="J1012" s="41"/>
      <c r="K1012" s="41"/>
      <c r="L1012" s="42" t="s">
        <v>9617</v>
      </c>
      <c r="M1012" s="42" t="str">
        <f>IF(LEFT(NICAP[[#This Row],[Date]],1)=0,"Y","N")</f>
        <v>N</v>
      </c>
      <c r="N1012" s="42"/>
      <c r="O1012" s="42" t="str">
        <f>19&amp;LEFT(NICAP[[#This Row],[Date]],2)</f>
        <v>1952</v>
      </c>
      <c r="P1012" s="42" t="str">
        <f>MID(NICAP[[#This Row],[Date]],3,2)</f>
        <v>05</v>
      </c>
      <c r="Q1012" s="42" t="str">
        <f>RIGHT(NICAP[[#This Row],[Date]],2)</f>
        <v>18</v>
      </c>
      <c r="R1012" s="26">
        <f>DATE(NICAP[[#This Row],[Year]],NICAP[[#This Row],[Month]],NICAP[[#This Row],[Day]])</f>
        <v>19132</v>
      </c>
      <c r="S1012" s="35" t="str">
        <f t="shared" si="30"/>
        <v>SC</v>
      </c>
      <c r="T1012" s="24" t="str">
        <f t="shared" si="31"/>
        <v>US</v>
      </c>
    </row>
    <row r="1013" spans="1:20" ht="14.25" customHeight="1" x14ac:dyDescent="0.2">
      <c r="A1013" s="35">
        <v>1004</v>
      </c>
      <c r="B1013" s="107">
        <v>520519</v>
      </c>
      <c r="C1013" s="39" t="s">
        <v>9616</v>
      </c>
      <c r="D1013" s="39" t="s">
        <v>1667</v>
      </c>
      <c r="E1013" s="39" t="str">
        <f>IF(AND(LEN(NICAP[[#This Row],[State or      Country]])=2,NICAP[[#This Row],[State or      Country]]&lt;&gt;"UK"),"US","Other")</f>
        <v>US</v>
      </c>
      <c r="F1013" s="38">
        <v>11</v>
      </c>
      <c r="G1013" s="47" t="s">
        <v>1757</v>
      </c>
      <c r="H1013" s="46">
        <v>5</v>
      </c>
      <c r="I1013" s="47" t="s">
        <v>4808</v>
      </c>
      <c r="J1013" s="37"/>
      <c r="K1013" s="37"/>
      <c r="L1013" s="36" t="s">
        <v>9615</v>
      </c>
      <c r="M1013" s="36" t="str">
        <f>IF(LEFT(NICAP[[#This Row],[Date]],1)=0,"Y","N")</f>
        <v>N</v>
      </c>
      <c r="N1013" s="36"/>
      <c r="O1013" s="36" t="str">
        <f>19&amp;LEFT(NICAP[[#This Row],[Date]],2)</f>
        <v>1952</v>
      </c>
      <c r="P1013" s="36" t="str">
        <f>MID(NICAP[[#This Row],[Date]],3,2)</f>
        <v>05</v>
      </c>
      <c r="Q1013" s="36" t="str">
        <f>RIGHT(NICAP[[#This Row],[Date]],2)</f>
        <v>19</v>
      </c>
      <c r="R1013" s="26">
        <f>DATE(NICAP[[#This Row],[Year]],NICAP[[#This Row],[Month]],NICAP[[#This Row],[Day]])</f>
        <v>19133</v>
      </c>
      <c r="S1013" s="35" t="str">
        <f t="shared" si="30"/>
        <v>TX</v>
      </c>
      <c r="T1013" s="24" t="str">
        <f t="shared" si="31"/>
        <v>US</v>
      </c>
    </row>
    <row r="1014" spans="1:20" ht="12.75" customHeight="1" x14ac:dyDescent="0.2">
      <c r="A1014" s="35">
        <v>1005</v>
      </c>
      <c r="B1014" s="98">
        <v>520520</v>
      </c>
      <c r="C1014" s="39" t="s">
        <v>4646</v>
      </c>
      <c r="D1014" s="39" t="s">
        <v>1676</v>
      </c>
      <c r="E1014" s="39" t="str">
        <f>IF(AND(LEN(NICAP[[#This Row],[State or      Country]])=2,NICAP[[#This Row],[State or      Country]]&lt;&gt;"UK"),"US","Other")</f>
        <v>US</v>
      </c>
      <c r="F1014" s="38">
        <v>1</v>
      </c>
      <c r="G1014" s="37"/>
      <c r="H1014" s="37"/>
      <c r="I1014" s="47" t="s">
        <v>4808</v>
      </c>
      <c r="J1014" s="37"/>
      <c r="K1014" s="37"/>
      <c r="L1014" s="36" t="s">
        <v>9614</v>
      </c>
      <c r="M1014" s="36" t="str">
        <f>IF(LEFT(NICAP[[#This Row],[Date]],1)=0,"Y","N")</f>
        <v>N</v>
      </c>
      <c r="N1014" s="36"/>
      <c r="O1014" s="36" t="str">
        <f>19&amp;LEFT(NICAP[[#This Row],[Date]],2)</f>
        <v>1952</v>
      </c>
      <c r="P1014" s="36" t="str">
        <f>MID(NICAP[[#This Row],[Date]],3,2)</f>
        <v>05</v>
      </c>
      <c r="Q1014" s="36" t="str">
        <f>RIGHT(NICAP[[#This Row],[Date]],2)</f>
        <v>20</v>
      </c>
      <c r="R1014" s="26">
        <f>DATE(NICAP[[#This Row],[Year]],NICAP[[#This Row],[Month]],NICAP[[#This Row],[Day]])</f>
        <v>19134</v>
      </c>
      <c r="S1014" s="35" t="str">
        <f t="shared" si="30"/>
        <v>CA</v>
      </c>
      <c r="T1014" s="24" t="str">
        <f t="shared" si="31"/>
        <v>US</v>
      </c>
    </row>
    <row r="1015" spans="1:20" ht="12.75" customHeight="1" x14ac:dyDescent="0.2">
      <c r="A1015" s="35">
        <v>1006</v>
      </c>
      <c r="B1015" s="97">
        <v>520520</v>
      </c>
      <c r="C1015" s="39" t="s">
        <v>2235</v>
      </c>
      <c r="D1015" s="39" t="s">
        <v>1667</v>
      </c>
      <c r="E1015" s="39" t="str">
        <f>IF(AND(LEN(NICAP[[#This Row],[State or      Country]])=2,NICAP[[#This Row],[State or      Country]]&lt;&gt;"UK"),"US","Other")</f>
        <v>US</v>
      </c>
      <c r="F1015" s="38">
        <v>11</v>
      </c>
      <c r="G1015" s="37"/>
      <c r="H1015" s="37"/>
      <c r="I1015" s="65">
        <v>1219</v>
      </c>
      <c r="J1015" s="37"/>
      <c r="K1015" s="37"/>
      <c r="L1015" s="36" t="s">
        <v>9613</v>
      </c>
      <c r="M1015" s="36" t="str">
        <f>IF(LEFT(NICAP[[#This Row],[Date]],1)=0,"Y","N")</f>
        <v>N</v>
      </c>
      <c r="N1015" s="36"/>
      <c r="O1015" s="36" t="str">
        <f>19&amp;LEFT(NICAP[[#This Row],[Date]],2)</f>
        <v>1952</v>
      </c>
      <c r="P1015" s="36" t="str">
        <f>MID(NICAP[[#This Row],[Date]],3,2)</f>
        <v>05</v>
      </c>
      <c r="Q1015" s="36" t="str">
        <f>RIGHT(NICAP[[#This Row],[Date]],2)</f>
        <v>20</v>
      </c>
      <c r="R1015" s="26">
        <f>DATE(NICAP[[#This Row],[Year]],NICAP[[#This Row],[Month]],NICAP[[#This Row],[Day]])</f>
        <v>19134</v>
      </c>
      <c r="S1015" s="35" t="str">
        <f t="shared" si="30"/>
        <v>TX</v>
      </c>
      <c r="T1015" s="24" t="str">
        <f t="shared" si="31"/>
        <v>US</v>
      </c>
    </row>
    <row r="1016" spans="1:20" ht="14.25" customHeight="1" x14ac:dyDescent="0.2">
      <c r="A1016" s="35">
        <v>1007</v>
      </c>
      <c r="B1016" s="107">
        <v>520522</v>
      </c>
      <c r="C1016" s="39" t="s">
        <v>7620</v>
      </c>
      <c r="D1016" s="39" t="s">
        <v>2098</v>
      </c>
      <c r="E1016" s="39" t="str">
        <f>IF(AND(LEN(NICAP[[#This Row],[State or      Country]])=2,NICAP[[#This Row],[State or      Country]]&lt;&gt;"UK"),"US","Other")</f>
        <v>US</v>
      </c>
      <c r="F1016" s="38">
        <v>1</v>
      </c>
      <c r="G1016" s="47" t="s">
        <v>6678</v>
      </c>
      <c r="H1016" s="46">
        <v>5</v>
      </c>
      <c r="I1016" s="47" t="s">
        <v>4808</v>
      </c>
      <c r="J1016" s="54" t="s">
        <v>1744</v>
      </c>
      <c r="K1016" s="41"/>
      <c r="L1016" s="36" t="s">
        <v>9612</v>
      </c>
      <c r="M1016" s="36" t="str">
        <f>IF(LEFT(NICAP[[#This Row],[Date]],1)=0,"Y","N")</f>
        <v>N</v>
      </c>
      <c r="N1016" s="36"/>
      <c r="O1016" s="36" t="str">
        <f>19&amp;LEFT(NICAP[[#This Row],[Date]],2)</f>
        <v>1952</v>
      </c>
      <c r="P1016" s="36" t="str">
        <f>MID(NICAP[[#This Row],[Date]],3,2)</f>
        <v>05</v>
      </c>
      <c r="Q1016" s="36" t="str">
        <f>RIGHT(NICAP[[#This Row],[Date]],2)</f>
        <v>22</v>
      </c>
      <c r="R1016" s="26">
        <f>DATE(NICAP[[#This Row],[Year]],NICAP[[#This Row],[Month]],NICAP[[#This Row],[Day]])</f>
        <v>19136</v>
      </c>
      <c r="S1016" s="35" t="str">
        <f t="shared" si="30"/>
        <v>VA</v>
      </c>
      <c r="T1016" s="24" t="str">
        <f t="shared" si="31"/>
        <v>US</v>
      </c>
    </row>
    <row r="1017" spans="1:20" ht="14.25" customHeight="1" x14ac:dyDescent="0.2">
      <c r="A1017" s="35">
        <v>1008</v>
      </c>
      <c r="B1017" s="107">
        <v>520523</v>
      </c>
      <c r="C1017" s="39" t="s">
        <v>7910</v>
      </c>
      <c r="D1017" s="39" t="s">
        <v>2122</v>
      </c>
      <c r="E1017" s="39" t="str">
        <f>IF(AND(LEN(NICAP[[#This Row],[State or      Country]])=2,NICAP[[#This Row],[State or      Country]]&lt;&gt;"UK"),"US","Other")</f>
        <v>US</v>
      </c>
      <c r="F1017" s="38">
        <v>1</v>
      </c>
      <c r="G1017" s="47" t="s">
        <v>6678</v>
      </c>
      <c r="H1017" s="46">
        <v>5</v>
      </c>
      <c r="I1017" s="47" t="s">
        <v>4808</v>
      </c>
      <c r="J1017" s="54" t="s">
        <v>1744</v>
      </c>
      <c r="K1017" s="37"/>
      <c r="L1017" s="36" t="s">
        <v>9611</v>
      </c>
      <c r="M1017" s="36" t="str">
        <f>IF(LEFT(NICAP[[#This Row],[Date]],1)=0,"Y","N")</f>
        <v>N</v>
      </c>
      <c r="N1017" s="36"/>
      <c r="O1017" s="36" t="str">
        <f>19&amp;LEFT(NICAP[[#This Row],[Date]],2)</f>
        <v>1952</v>
      </c>
      <c r="P1017" s="36" t="str">
        <f>MID(NICAP[[#This Row],[Date]],3,2)</f>
        <v>05</v>
      </c>
      <c r="Q1017" s="36" t="str">
        <f>RIGHT(NICAP[[#This Row],[Date]],2)</f>
        <v>23</v>
      </c>
      <c r="R1017" s="26">
        <f>DATE(NICAP[[#This Row],[Year]],NICAP[[#This Row],[Month]],NICAP[[#This Row],[Day]])</f>
        <v>19137</v>
      </c>
      <c r="S1017" s="35" t="str">
        <f t="shared" si="30"/>
        <v>NM</v>
      </c>
      <c r="T1017" s="24" t="str">
        <f t="shared" si="31"/>
        <v>US</v>
      </c>
    </row>
    <row r="1018" spans="1:20" ht="14.25" customHeight="1" x14ac:dyDescent="0.2">
      <c r="A1018" s="35">
        <v>1009</v>
      </c>
      <c r="B1018" s="107">
        <v>520524</v>
      </c>
      <c r="C1018" s="39" t="s">
        <v>9610</v>
      </c>
      <c r="D1018" s="39" t="s">
        <v>2122</v>
      </c>
      <c r="E1018" s="39" t="str">
        <f>IF(AND(LEN(NICAP[[#This Row],[State or      Country]])=2,NICAP[[#This Row],[State or      Country]]&lt;&gt;"UK"),"US","Other")</f>
        <v>US</v>
      </c>
      <c r="F1018" s="38">
        <v>11</v>
      </c>
      <c r="G1018" s="47" t="s">
        <v>1757</v>
      </c>
      <c r="H1018" s="46">
        <v>5</v>
      </c>
      <c r="I1018" s="47" t="s">
        <v>4808</v>
      </c>
      <c r="J1018" s="54" t="s">
        <v>1744</v>
      </c>
      <c r="K1018" s="37"/>
      <c r="L1018" s="36" t="s">
        <v>9609</v>
      </c>
      <c r="M1018" s="36" t="str">
        <f>IF(LEFT(NICAP[[#This Row],[Date]],1)=0,"Y","N")</f>
        <v>N</v>
      </c>
      <c r="N1018" s="36"/>
      <c r="O1018" s="36" t="str">
        <f>19&amp;LEFT(NICAP[[#This Row],[Date]],2)</f>
        <v>1952</v>
      </c>
      <c r="P1018" s="36" t="str">
        <f>MID(NICAP[[#This Row],[Date]],3,2)</f>
        <v>05</v>
      </c>
      <c r="Q1018" s="36" t="str">
        <f>RIGHT(NICAP[[#This Row],[Date]],2)</f>
        <v>24</v>
      </c>
      <c r="R1018" s="26">
        <f>DATE(NICAP[[#This Row],[Year]],NICAP[[#This Row],[Month]],NICAP[[#This Row],[Day]])</f>
        <v>19138</v>
      </c>
      <c r="S1018" s="35" t="str">
        <f t="shared" si="30"/>
        <v>NM</v>
      </c>
      <c r="T1018" s="24" t="str">
        <f t="shared" si="31"/>
        <v>US</v>
      </c>
    </row>
    <row r="1019" spans="1:20" ht="12.75" customHeight="1" x14ac:dyDescent="0.2">
      <c r="A1019" s="35">
        <v>1010</v>
      </c>
      <c r="B1019" s="97">
        <v>520525</v>
      </c>
      <c r="C1019" s="39" t="s">
        <v>8085</v>
      </c>
      <c r="D1019" s="39" t="s">
        <v>2122</v>
      </c>
      <c r="E1019" s="39" t="str">
        <f>IF(AND(LEN(NICAP[[#This Row],[State or      Country]])=2,NICAP[[#This Row],[State or      Country]]&lt;&gt;"UK"),"US","Other")</f>
        <v>US</v>
      </c>
      <c r="F1019" s="38">
        <v>9</v>
      </c>
      <c r="G1019" s="47" t="s">
        <v>1666</v>
      </c>
      <c r="H1019" s="46">
        <v>5</v>
      </c>
      <c r="I1019" s="41"/>
      <c r="J1019" s="41"/>
      <c r="K1019" s="41"/>
      <c r="L1019" s="36" t="s">
        <v>9608</v>
      </c>
      <c r="M1019" s="36" t="str">
        <f>IF(LEFT(NICAP[[#This Row],[Date]],1)=0,"Y","N")</f>
        <v>N</v>
      </c>
      <c r="N1019" s="36"/>
      <c r="O1019" s="36" t="str">
        <f>19&amp;LEFT(NICAP[[#This Row],[Date]],2)</f>
        <v>1952</v>
      </c>
      <c r="P1019" s="36" t="str">
        <f>MID(NICAP[[#This Row],[Date]],3,2)</f>
        <v>05</v>
      </c>
      <c r="Q1019" s="36" t="str">
        <f>RIGHT(NICAP[[#This Row],[Date]],2)</f>
        <v>25</v>
      </c>
      <c r="R1019" s="26">
        <f>DATE(NICAP[[#This Row],[Year]],NICAP[[#This Row],[Month]],NICAP[[#This Row],[Day]])</f>
        <v>19139</v>
      </c>
      <c r="S1019" s="35" t="str">
        <f t="shared" si="30"/>
        <v>NM</v>
      </c>
      <c r="T1019" s="24" t="str">
        <f t="shared" si="31"/>
        <v>US</v>
      </c>
    </row>
    <row r="1020" spans="1:20" ht="27.75" customHeight="1" x14ac:dyDescent="0.2">
      <c r="A1020" s="35">
        <v>1011</v>
      </c>
      <c r="B1020" s="110">
        <v>520525</v>
      </c>
      <c r="C1020" s="44" t="s">
        <v>9414</v>
      </c>
      <c r="D1020" s="44" t="s">
        <v>1667</v>
      </c>
      <c r="E1020" s="44" t="str">
        <f>IF(AND(LEN(NICAP[[#This Row],[State or      Country]])=2,NICAP[[#This Row],[State or      Country]]&lt;&gt;"UK"),"US","Other")</f>
        <v>US</v>
      </c>
      <c r="F1020" s="43">
        <v>1</v>
      </c>
      <c r="G1020" s="41"/>
      <c r="H1020" s="41"/>
      <c r="I1020" s="62" t="s">
        <v>4808</v>
      </c>
      <c r="J1020" s="41"/>
      <c r="K1020" s="41"/>
      <c r="L1020" s="42" t="s">
        <v>9607</v>
      </c>
      <c r="M1020" s="42" t="str">
        <f>IF(LEFT(NICAP[[#This Row],[Date]],1)=0,"Y","N")</f>
        <v>N</v>
      </c>
      <c r="N1020" s="42"/>
      <c r="O1020" s="42" t="str">
        <f>19&amp;LEFT(NICAP[[#This Row],[Date]],2)</f>
        <v>1952</v>
      </c>
      <c r="P1020" s="42" t="str">
        <f>MID(NICAP[[#This Row],[Date]],3,2)</f>
        <v>05</v>
      </c>
      <c r="Q1020" s="42" t="str">
        <f>RIGHT(NICAP[[#This Row],[Date]],2)</f>
        <v>25</v>
      </c>
      <c r="R1020" s="26">
        <f>DATE(NICAP[[#This Row],[Year]],NICAP[[#This Row],[Month]],NICAP[[#This Row],[Day]])</f>
        <v>19139</v>
      </c>
      <c r="S1020" s="35" t="str">
        <f t="shared" si="30"/>
        <v>TX</v>
      </c>
      <c r="T1020" s="24" t="str">
        <f t="shared" si="31"/>
        <v>US</v>
      </c>
    </row>
    <row r="1021" spans="1:20" ht="12.75" customHeight="1" x14ac:dyDescent="0.2">
      <c r="A1021" s="35">
        <v>1012</v>
      </c>
      <c r="B1021" s="97">
        <v>520525</v>
      </c>
      <c r="C1021" s="39" t="s">
        <v>9550</v>
      </c>
      <c r="D1021" s="39" t="s">
        <v>1734</v>
      </c>
      <c r="E1021" s="39" t="str">
        <f>IF(AND(LEN(NICAP[[#This Row],[State or      Country]])=2,NICAP[[#This Row],[State or      Country]]&lt;&gt;"UK"),"US","Other")</f>
        <v>US</v>
      </c>
      <c r="F1021" s="38">
        <v>1</v>
      </c>
      <c r="G1021" s="37"/>
      <c r="H1021" s="37"/>
      <c r="I1021" s="65">
        <v>1227</v>
      </c>
      <c r="J1021" s="37"/>
      <c r="K1021" s="37"/>
      <c r="L1021" s="36" t="s">
        <v>9606</v>
      </c>
      <c r="M1021" s="36" t="str">
        <f>IF(LEFT(NICAP[[#This Row],[Date]],1)=0,"Y","N")</f>
        <v>N</v>
      </c>
      <c r="N1021" s="36"/>
      <c r="O1021" s="36" t="str">
        <f>19&amp;LEFT(NICAP[[#This Row],[Date]],2)</f>
        <v>1952</v>
      </c>
      <c r="P1021" s="36" t="str">
        <f>MID(NICAP[[#This Row],[Date]],3,2)</f>
        <v>05</v>
      </c>
      <c r="Q1021" s="36" t="str">
        <f>RIGHT(NICAP[[#This Row],[Date]],2)</f>
        <v>25</v>
      </c>
      <c r="R1021" s="26">
        <f>DATE(NICAP[[#This Row],[Year]],NICAP[[#This Row],[Month]],NICAP[[#This Row],[Day]])</f>
        <v>19139</v>
      </c>
      <c r="S1021" s="35" t="str">
        <f t="shared" si="30"/>
        <v>MI</v>
      </c>
      <c r="T1021" s="24" t="str">
        <f t="shared" si="31"/>
        <v>US</v>
      </c>
    </row>
    <row r="1022" spans="1:20" ht="12.75" customHeight="1" x14ac:dyDescent="0.2">
      <c r="A1022" s="35">
        <v>1013</v>
      </c>
      <c r="B1022" s="97">
        <v>520525</v>
      </c>
      <c r="C1022" s="39" t="s">
        <v>5771</v>
      </c>
      <c r="D1022" s="39" t="s">
        <v>2122</v>
      </c>
      <c r="E1022" s="39" t="str">
        <f>IF(AND(LEN(NICAP[[#This Row],[State or      Country]])=2,NICAP[[#This Row],[State or      Country]]&lt;&gt;"UK"),"US","Other")</f>
        <v>US</v>
      </c>
      <c r="F1022" s="38">
        <v>10</v>
      </c>
      <c r="G1022" s="37"/>
      <c r="H1022" s="37"/>
      <c r="I1022" s="37"/>
      <c r="J1022" s="37"/>
      <c r="K1022" s="37"/>
      <c r="L1022" s="36" t="s">
        <v>9605</v>
      </c>
      <c r="M1022" s="36" t="str">
        <f>IF(LEFT(NICAP[[#This Row],[Date]],1)=0,"Y","N")</f>
        <v>N</v>
      </c>
      <c r="N1022" s="36"/>
      <c r="O1022" s="36" t="str">
        <f>19&amp;LEFT(NICAP[[#This Row],[Date]],2)</f>
        <v>1952</v>
      </c>
      <c r="P1022" s="36" t="str">
        <f>MID(NICAP[[#This Row],[Date]],3,2)</f>
        <v>05</v>
      </c>
      <c r="Q1022" s="36" t="str">
        <f>RIGHT(NICAP[[#This Row],[Date]],2)</f>
        <v>25</v>
      </c>
      <c r="R1022" s="26">
        <f>DATE(NICAP[[#This Row],[Year]],NICAP[[#This Row],[Month]],NICAP[[#This Row],[Day]])</f>
        <v>19139</v>
      </c>
      <c r="S1022" s="35" t="str">
        <f t="shared" si="30"/>
        <v>NM</v>
      </c>
      <c r="T1022" s="24" t="str">
        <f t="shared" si="31"/>
        <v>US</v>
      </c>
    </row>
    <row r="1023" spans="1:20" ht="27" customHeight="1" x14ac:dyDescent="0.2">
      <c r="A1023" s="35">
        <v>1014</v>
      </c>
      <c r="B1023" s="110">
        <v>520526</v>
      </c>
      <c r="C1023" s="44" t="s">
        <v>6288</v>
      </c>
      <c r="D1023" s="44" t="s">
        <v>9061</v>
      </c>
      <c r="E1023" s="44" t="str">
        <f>IF(AND(LEN(NICAP[[#This Row],[State or      Country]])=2,NICAP[[#This Row],[State or      Country]]&lt;&gt;"UK"),"US","Other")</f>
        <v>Other</v>
      </c>
      <c r="F1023" s="43">
        <v>9</v>
      </c>
      <c r="G1023" s="62" t="s">
        <v>1666</v>
      </c>
      <c r="H1023" s="61">
        <v>5</v>
      </c>
      <c r="I1023" s="62" t="s">
        <v>4808</v>
      </c>
      <c r="J1023" s="41"/>
      <c r="K1023" s="41"/>
      <c r="L1023" s="42" t="s">
        <v>9604</v>
      </c>
      <c r="M1023" s="42" t="str">
        <f>IF(LEFT(NICAP[[#This Row],[Date]],1)=0,"Y","N")</f>
        <v>N</v>
      </c>
      <c r="N1023" s="42"/>
      <c r="O1023" s="42" t="str">
        <f>19&amp;LEFT(NICAP[[#This Row],[Date]],2)</f>
        <v>1952</v>
      </c>
      <c r="P1023" s="42" t="str">
        <f>MID(NICAP[[#This Row],[Date]],3,2)</f>
        <v>05</v>
      </c>
      <c r="Q1023" s="42" t="str">
        <f>RIGHT(NICAP[[#This Row],[Date]],2)</f>
        <v>26</v>
      </c>
      <c r="R1023" s="26">
        <f>DATE(NICAP[[#This Row],[Year]],NICAP[[#This Row],[Month]],NICAP[[#This Row],[Day]])</f>
        <v>19140</v>
      </c>
      <c r="S1023" s="35" t="str">
        <f t="shared" si="30"/>
        <v/>
      </c>
      <c r="T1023" s="24" t="str">
        <f t="shared" si="31"/>
        <v>North Korea</v>
      </c>
    </row>
    <row r="1024" spans="1:20" ht="27" customHeight="1" x14ac:dyDescent="0.2">
      <c r="A1024" s="35">
        <v>1015</v>
      </c>
      <c r="B1024" s="110">
        <v>520526</v>
      </c>
      <c r="C1024" s="44" t="s">
        <v>6288</v>
      </c>
      <c r="D1024" s="44" t="s">
        <v>9061</v>
      </c>
      <c r="E1024" s="44" t="str">
        <f>IF(AND(LEN(NICAP[[#This Row],[State or      Country]])=2,NICAP[[#This Row],[State or      Country]]&lt;&gt;"UK"),"US","Other")</f>
        <v>Other</v>
      </c>
      <c r="F1024" s="43">
        <v>11</v>
      </c>
      <c r="G1024" s="41"/>
      <c r="H1024" s="41"/>
      <c r="I1024" s="62" t="s">
        <v>4808</v>
      </c>
      <c r="J1024" s="41"/>
      <c r="K1024" s="41"/>
      <c r="L1024" s="42" t="s">
        <v>9604</v>
      </c>
      <c r="M1024" s="42" t="str">
        <f>IF(LEFT(NICAP[[#This Row],[Date]],1)=0,"Y","N")</f>
        <v>N</v>
      </c>
      <c r="N1024" s="42"/>
      <c r="O1024" s="42" t="str">
        <f>19&amp;LEFT(NICAP[[#This Row],[Date]],2)</f>
        <v>1952</v>
      </c>
      <c r="P1024" s="42" t="str">
        <f>MID(NICAP[[#This Row],[Date]],3,2)</f>
        <v>05</v>
      </c>
      <c r="Q1024" s="42" t="str">
        <f>RIGHT(NICAP[[#This Row],[Date]],2)</f>
        <v>26</v>
      </c>
      <c r="R1024" s="26">
        <f>DATE(NICAP[[#This Row],[Year]],NICAP[[#This Row],[Month]],NICAP[[#This Row],[Day]])</f>
        <v>19140</v>
      </c>
      <c r="S1024" s="35" t="str">
        <f t="shared" si="30"/>
        <v/>
      </c>
      <c r="T1024" s="24" t="str">
        <f t="shared" si="31"/>
        <v>North Korea</v>
      </c>
    </row>
    <row r="1025" spans="1:20" ht="12.75" customHeight="1" x14ac:dyDescent="0.2">
      <c r="A1025" s="35">
        <v>1016</v>
      </c>
      <c r="B1025" s="98">
        <v>520528</v>
      </c>
      <c r="C1025" s="39" t="s">
        <v>9603</v>
      </c>
      <c r="D1025" s="39" t="s">
        <v>9602</v>
      </c>
      <c r="E1025" s="39" t="str">
        <f>IF(AND(LEN(NICAP[[#This Row],[State or      Country]])=2,NICAP[[#This Row],[State or      Country]]&lt;&gt;"UK"),"US","Other")</f>
        <v>Other</v>
      </c>
      <c r="F1025" s="38">
        <v>1</v>
      </c>
      <c r="G1025" s="37"/>
      <c r="H1025" s="37"/>
      <c r="I1025" s="65">
        <v>1232</v>
      </c>
      <c r="J1025" s="37"/>
      <c r="K1025" s="37"/>
      <c r="L1025" s="36" t="s">
        <v>9601</v>
      </c>
      <c r="M1025" s="36" t="str">
        <f>IF(LEFT(NICAP[[#This Row],[Date]],1)=0,"Y","N")</f>
        <v>N</v>
      </c>
      <c r="N1025" s="36"/>
      <c r="O1025" s="36" t="str">
        <f>19&amp;LEFT(NICAP[[#This Row],[Date]],2)</f>
        <v>1952</v>
      </c>
      <c r="P1025" s="36" t="str">
        <f>MID(NICAP[[#This Row],[Date]],3,2)</f>
        <v>05</v>
      </c>
      <c r="Q1025" s="36" t="str">
        <f>RIGHT(NICAP[[#This Row],[Date]],2)</f>
        <v>28</v>
      </c>
      <c r="R1025" s="26">
        <f>DATE(NICAP[[#This Row],[Year]],NICAP[[#This Row],[Month]],NICAP[[#This Row],[Day]])</f>
        <v>19142</v>
      </c>
      <c r="S1025" s="35" t="str">
        <f t="shared" si="30"/>
        <v/>
      </c>
      <c r="T1025" s="24" t="str">
        <f t="shared" si="31"/>
        <v>Indochina</v>
      </c>
    </row>
    <row r="1026" spans="1:20" ht="12.75" customHeight="1" x14ac:dyDescent="0.2">
      <c r="A1026" s="35">
        <v>1017</v>
      </c>
      <c r="B1026" s="97">
        <v>520528</v>
      </c>
      <c r="C1026" s="39" t="s">
        <v>2673</v>
      </c>
      <c r="D1026" s="39" t="s">
        <v>2122</v>
      </c>
      <c r="E1026" s="39" t="str">
        <f>IF(AND(LEN(NICAP[[#This Row],[State or      Country]])=2,NICAP[[#This Row],[State or      Country]]&lt;&gt;"UK"),"US","Other")</f>
        <v>US</v>
      </c>
      <c r="F1026" s="38">
        <v>1</v>
      </c>
      <c r="G1026" s="41"/>
      <c r="H1026" s="41"/>
      <c r="I1026" s="65">
        <v>1233</v>
      </c>
      <c r="J1026" s="54" t="s">
        <v>1744</v>
      </c>
      <c r="K1026" s="41"/>
      <c r="L1026" s="36" t="s">
        <v>9600</v>
      </c>
      <c r="M1026" s="36" t="str">
        <f>IF(LEFT(NICAP[[#This Row],[Date]],1)=0,"Y","N")</f>
        <v>N</v>
      </c>
      <c r="N1026" s="36"/>
      <c r="O1026" s="36" t="str">
        <f>19&amp;LEFT(NICAP[[#This Row],[Date]],2)</f>
        <v>1952</v>
      </c>
      <c r="P1026" s="36" t="str">
        <f>MID(NICAP[[#This Row],[Date]],3,2)</f>
        <v>05</v>
      </c>
      <c r="Q1026" s="36" t="str">
        <f>RIGHT(NICAP[[#This Row],[Date]],2)</f>
        <v>28</v>
      </c>
      <c r="R1026" s="26">
        <f>DATE(NICAP[[#This Row],[Year]],NICAP[[#This Row],[Month]],NICAP[[#This Row],[Day]])</f>
        <v>19142</v>
      </c>
      <c r="S1026" s="35" t="str">
        <f t="shared" si="30"/>
        <v>NM</v>
      </c>
      <c r="T1026" s="24" t="str">
        <f t="shared" si="31"/>
        <v>US</v>
      </c>
    </row>
    <row r="1027" spans="1:20" ht="12.75" customHeight="1" x14ac:dyDescent="0.2">
      <c r="A1027" s="35">
        <v>1018</v>
      </c>
      <c r="B1027" s="97">
        <v>520528</v>
      </c>
      <c r="C1027" s="39" t="s">
        <v>2673</v>
      </c>
      <c r="D1027" s="39" t="s">
        <v>2122</v>
      </c>
      <c r="E1027" s="39" t="str">
        <f>IF(AND(LEN(NICAP[[#This Row],[State or      Country]])=2,NICAP[[#This Row],[State or      Country]]&lt;&gt;"UK"),"US","Other")</f>
        <v>US</v>
      </c>
      <c r="F1027" s="38">
        <v>1</v>
      </c>
      <c r="G1027" s="37"/>
      <c r="H1027" s="37"/>
      <c r="I1027" s="65">
        <v>1233</v>
      </c>
      <c r="J1027" s="54" t="s">
        <v>1744</v>
      </c>
      <c r="K1027" s="37"/>
      <c r="L1027" s="36" t="s">
        <v>9599</v>
      </c>
      <c r="M1027" s="36" t="str">
        <f>IF(LEFT(NICAP[[#This Row],[Date]],1)=0,"Y","N")</f>
        <v>N</v>
      </c>
      <c r="N1027" s="36"/>
      <c r="O1027" s="36" t="str">
        <f>19&amp;LEFT(NICAP[[#This Row],[Date]],2)</f>
        <v>1952</v>
      </c>
      <c r="P1027" s="36" t="str">
        <f>MID(NICAP[[#This Row],[Date]],3,2)</f>
        <v>05</v>
      </c>
      <c r="Q1027" s="36" t="str">
        <f>RIGHT(NICAP[[#This Row],[Date]],2)</f>
        <v>28</v>
      </c>
      <c r="R1027" s="26">
        <f>DATE(NICAP[[#This Row],[Year]],NICAP[[#This Row],[Month]],NICAP[[#This Row],[Day]])</f>
        <v>19142</v>
      </c>
      <c r="S1027" s="35" t="str">
        <f t="shared" si="30"/>
        <v>NM</v>
      </c>
      <c r="T1027" s="24" t="str">
        <f t="shared" si="31"/>
        <v>US</v>
      </c>
    </row>
    <row r="1028" spans="1:20" ht="12.75" customHeight="1" x14ac:dyDescent="0.2">
      <c r="A1028" s="35">
        <v>1019</v>
      </c>
      <c r="B1028" s="97">
        <v>520529</v>
      </c>
      <c r="C1028" s="39" t="s">
        <v>3962</v>
      </c>
      <c r="D1028" s="39" t="s">
        <v>1667</v>
      </c>
      <c r="E1028" s="39" t="str">
        <f>IF(AND(LEN(NICAP[[#This Row],[State or      Country]])=2,NICAP[[#This Row],[State or      Country]]&lt;&gt;"UK"),"US","Other")</f>
        <v>US</v>
      </c>
      <c r="F1028" s="38">
        <v>1</v>
      </c>
      <c r="G1028" s="37"/>
      <c r="H1028" s="37"/>
      <c r="I1028" s="65">
        <v>1236</v>
      </c>
      <c r="J1028" s="37"/>
      <c r="K1028" s="37"/>
      <c r="L1028" s="36" t="s">
        <v>9598</v>
      </c>
      <c r="M1028" s="36" t="str">
        <f>IF(LEFT(NICAP[[#This Row],[Date]],1)=0,"Y","N")</f>
        <v>N</v>
      </c>
      <c r="N1028" s="36"/>
      <c r="O1028" s="36" t="str">
        <f>19&amp;LEFT(NICAP[[#This Row],[Date]],2)</f>
        <v>1952</v>
      </c>
      <c r="P1028" s="36" t="str">
        <f>MID(NICAP[[#This Row],[Date]],3,2)</f>
        <v>05</v>
      </c>
      <c r="Q1028" s="36" t="str">
        <f>RIGHT(NICAP[[#This Row],[Date]],2)</f>
        <v>29</v>
      </c>
      <c r="R1028" s="26">
        <f>DATE(NICAP[[#This Row],[Year]],NICAP[[#This Row],[Month]],NICAP[[#This Row],[Day]])</f>
        <v>19143</v>
      </c>
      <c r="S1028" s="35" t="str">
        <f t="shared" si="30"/>
        <v>TX</v>
      </c>
      <c r="T1028" s="24" t="str">
        <f t="shared" si="31"/>
        <v>US</v>
      </c>
    </row>
    <row r="1029" spans="1:20" ht="14.25" customHeight="1" x14ac:dyDescent="0.2">
      <c r="A1029" s="35">
        <v>1020</v>
      </c>
      <c r="B1029" s="107">
        <v>520529</v>
      </c>
      <c r="C1029" s="39" t="s">
        <v>9597</v>
      </c>
      <c r="D1029" s="39" t="s">
        <v>9510</v>
      </c>
      <c r="E1029" s="39" t="str">
        <f>IF(AND(LEN(NICAP[[#This Row],[State or      Country]])=2,NICAP[[#This Row],[State or      Country]]&lt;&gt;"UK"),"US","Other")</f>
        <v>Other</v>
      </c>
      <c r="F1029" s="38">
        <v>9</v>
      </c>
      <c r="G1029" s="47" t="s">
        <v>1666</v>
      </c>
      <c r="H1029" s="46">
        <v>5</v>
      </c>
      <c r="I1029" s="37"/>
      <c r="J1029" s="37"/>
      <c r="K1029" s="37"/>
      <c r="L1029" s="36" t="s">
        <v>9596</v>
      </c>
      <c r="M1029" s="36" t="str">
        <f>IF(LEFT(NICAP[[#This Row],[Date]],1)=0,"Y","N")</f>
        <v>N</v>
      </c>
      <c r="N1029" s="36"/>
      <c r="O1029" s="36" t="str">
        <f>19&amp;LEFT(NICAP[[#This Row],[Date]],2)</f>
        <v>1952</v>
      </c>
      <c r="P1029" s="36" t="str">
        <f>MID(NICAP[[#This Row],[Date]],3,2)</f>
        <v>05</v>
      </c>
      <c r="Q1029" s="36" t="str">
        <f>RIGHT(NICAP[[#This Row],[Date]],2)</f>
        <v>29</v>
      </c>
      <c r="R1029" s="26">
        <f>DATE(NICAP[[#This Row],[Year]],NICAP[[#This Row],[Month]],NICAP[[#This Row],[Day]])</f>
        <v>19143</v>
      </c>
      <c r="S1029" s="35" t="str">
        <f t="shared" si="30"/>
        <v/>
      </c>
      <c r="T1029" s="24" t="str">
        <f t="shared" si="31"/>
        <v>at sea</v>
      </c>
    </row>
    <row r="1030" spans="1:20" ht="14.25" customHeight="1" x14ac:dyDescent="0.2">
      <c r="A1030" s="35">
        <v>1021</v>
      </c>
      <c r="B1030" s="107">
        <v>520530</v>
      </c>
      <c r="C1030" s="39" t="s">
        <v>9595</v>
      </c>
      <c r="D1030" s="39" t="s">
        <v>1956</v>
      </c>
      <c r="E1030" s="39" t="str">
        <f>IF(AND(LEN(NICAP[[#This Row],[State or      Country]])=2,NICAP[[#This Row],[State or      Country]]&lt;&gt;"UK"),"US","Other")</f>
        <v>Other</v>
      </c>
      <c r="F1030" s="38">
        <v>11</v>
      </c>
      <c r="G1030" s="47" t="s">
        <v>1757</v>
      </c>
      <c r="H1030" s="46">
        <v>5</v>
      </c>
      <c r="I1030" s="47" t="s">
        <v>4808</v>
      </c>
      <c r="J1030" s="37"/>
      <c r="K1030" s="37"/>
      <c r="L1030" s="36" t="s">
        <v>9594</v>
      </c>
      <c r="M1030" s="36" t="str">
        <f>IF(LEFT(NICAP[[#This Row],[Date]],1)=0,"Y","N")</f>
        <v>N</v>
      </c>
      <c r="N1030" s="36"/>
      <c r="O1030" s="36" t="str">
        <f>19&amp;LEFT(NICAP[[#This Row],[Date]],2)</f>
        <v>1952</v>
      </c>
      <c r="P1030" s="36" t="str">
        <f>MID(NICAP[[#This Row],[Date]],3,2)</f>
        <v>05</v>
      </c>
      <c r="Q1030" s="36" t="str">
        <f>RIGHT(NICAP[[#This Row],[Date]],2)</f>
        <v>30</v>
      </c>
      <c r="R1030" s="26">
        <f>DATE(NICAP[[#This Row],[Year]],NICAP[[#This Row],[Month]],NICAP[[#This Row],[Day]])</f>
        <v>19144</v>
      </c>
      <c r="S1030" s="35" t="str">
        <f t="shared" si="30"/>
        <v/>
      </c>
      <c r="T1030" s="24" t="str">
        <f t="shared" si="31"/>
        <v>Japan</v>
      </c>
    </row>
    <row r="1031" spans="1:20" ht="12.75" customHeight="1" x14ac:dyDescent="0.2">
      <c r="A1031" s="35">
        <v>1022</v>
      </c>
      <c r="B1031" s="97">
        <v>520531</v>
      </c>
      <c r="C1031" s="39" t="s">
        <v>9592</v>
      </c>
      <c r="D1031" s="39" t="s">
        <v>7519</v>
      </c>
      <c r="E1031" s="39" t="str">
        <f>IF(AND(LEN(NICAP[[#This Row],[State or      Country]])=2,NICAP[[#This Row],[State or      Country]]&lt;&gt;"UK"),"US","Other")</f>
        <v>Other</v>
      </c>
      <c r="F1031" s="38">
        <v>9</v>
      </c>
      <c r="G1031" s="47" t="s">
        <v>1666</v>
      </c>
      <c r="H1031" s="46">
        <v>5</v>
      </c>
      <c r="I1031" s="47" t="s">
        <v>4808</v>
      </c>
      <c r="J1031" s="41"/>
      <c r="K1031" s="41"/>
      <c r="L1031" s="36" t="s">
        <v>9593</v>
      </c>
      <c r="M1031" s="36" t="str">
        <f>IF(LEFT(NICAP[[#This Row],[Date]],1)=0,"Y","N")</f>
        <v>N</v>
      </c>
      <c r="N1031" s="36"/>
      <c r="O1031" s="36" t="str">
        <f>19&amp;LEFT(NICAP[[#This Row],[Date]],2)</f>
        <v>1952</v>
      </c>
      <c r="P1031" s="36" t="str">
        <f>MID(NICAP[[#This Row],[Date]],3,2)</f>
        <v>05</v>
      </c>
      <c r="Q1031" s="36" t="str">
        <f>RIGHT(NICAP[[#This Row],[Date]],2)</f>
        <v>31</v>
      </c>
      <c r="R1031" s="26">
        <f>DATE(NICAP[[#This Row],[Year]],NICAP[[#This Row],[Month]],NICAP[[#This Row],[Day]])</f>
        <v>19145</v>
      </c>
      <c r="S1031" s="35" t="str">
        <f t="shared" si="30"/>
        <v/>
      </c>
      <c r="T1031" s="24" t="str">
        <f t="shared" si="31"/>
        <v>Korea</v>
      </c>
    </row>
    <row r="1032" spans="1:20" ht="12.75" customHeight="1" x14ac:dyDescent="0.2">
      <c r="A1032" s="35">
        <v>1023</v>
      </c>
      <c r="B1032" s="97">
        <v>520531</v>
      </c>
      <c r="C1032" s="39" t="s">
        <v>9592</v>
      </c>
      <c r="D1032" s="39" t="s">
        <v>7519</v>
      </c>
      <c r="E1032" s="39" t="str">
        <f>IF(AND(LEN(NICAP[[#This Row],[State or      Country]])=2,NICAP[[#This Row],[State or      Country]]&lt;&gt;"UK"),"US","Other")</f>
        <v>Other</v>
      </c>
      <c r="F1032" s="38">
        <v>11</v>
      </c>
      <c r="G1032" s="37"/>
      <c r="H1032" s="37"/>
      <c r="I1032" s="47" t="s">
        <v>4808</v>
      </c>
      <c r="J1032" s="37"/>
      <c r="K1032" s="37"/>
      <c r="L1032" s="36" t="s">
        <v>9591</v>
      </c>
      <c r="M1032" s="36" t="str">
        <f>IF(LEFT(NICAP[[#This Row],[Date]],1)=0,"Y","N")</f>
        <v>N</v>
      </c>
      <c r="N1032" s="36"/>
      <c r="O1032" s="36" t="str">
        <f>19&amp;LEFT(NICAP[[#This Row],[Date]],2)</f>
        <v>1952</v>
      </c>
      <c r="P1032" s="36" t="str">
        <f>MID(NICAP[[#This Row],[Date]],3,2)</f>
        <v>05</v>
      </c>
      <c r="Q1032" s="36" t="str">
        <f>RIGHT(NICAP[[#This Row],[Date]],2)</f>
        <v>31</v>
      </c>
      <c r="R1032" s="26">
        <f>DATE(NICAP[[#This Row],[Year]],NICAP[[#This Row],[Month]],NICAP[[#This Row],[Day]])</f>
        <v>19145</v>
      </c>
      <c r="S1032" s="35" t="str">
        <f t="shared" si="30"/>
        <v/>
      </c>
      <c r="T1032" s="24" t="str">
        <f t="shared" si="31"/>
        <v>Korea</v>
      </c>
    </row>
    <row r="1033" spans="1:20" ht="12.75" customHeight="1" x14ac:dyDescent="0.2">
      <c r="A1033" s="35">
        <v>1024</v>
      </c>
      <c r="B1033" s="98">
        <v>520600</v>
      </c>
      <c r="C1033" s="39" t="s">
        <v>9590</v>
      </c>
      <c r="D1033" s="39" t="s">
        <v>1852</v>
      </c>
      <c r="E1033" s="39" t="str">
        <f>IF(AND(LEN(NICAP[[#This Row],[State or      Country]])=2,NICAP[[#This Row],[State or      Country]]&lt;&gt;"UK"),"US","Other")</f>
        <v>US</v>
      </c>
      <c r="F1033" s="38">
        <v>11</v>
      </c>
      <c r="G1033" s="37"/>
      <c r="H1033" s="37"/>
      <c r="I1033" s="37"/>
      <c r="J1033" s="37"/>
      <c r="K1033" s="37"/>
      <c r="L1033" s="36" t="s">
        <v>9589</v>
      </c>
      <c r="M1033" s="36" t="str">
        <f>IF(LEFT(NICAP[[#This Row],[Date]],1)=0,"Y","N")</f>
        <v>N</v>
      </c>
      <c r="N1033" s="36"/>
      <c r="O1033" s="36" t="str">
        <f>19&amp;LEFT(NICAP[[#This Row],[Date]],2)</f>
        <v>1952</v>
      </c>
      <c r="P1033" s="36" t="str">
        <f>MID(NICAP[[#This Row],[Date]],3,2)</f>
        <v>06</v>
      </c>
      <c r="Q1033" s="36" t="str">
        <f>RIGHT(NICAP[[#This Row],[Date]],2)</f>
        <v>00</v>
      </c>
      <c r="R1033" s="26">
        <f>DATE(NICAP[[#This Row],[Year]],NICAP[[#This Row],[Month]],NICAP[[#This Row],[Day]])</f>
        <v>19145</v>
      </c>
      <c r="S1033" s="35" t="str">
        <f t="shared" si="30"/>
        <v>AZ</v>
      </c>
      <c r="T1033" s="24" t="str">
        <f t="shared" si="31"/>
        <v>US</v>
      </c>
    </row>
    <row r="1034" spans="1:20" ht="12.75" customHeight="1" x14ac:dyDescent="0.2">
      <c r="A1034" s="35">
        <v>1025</v>
      </c>
      <c r="B1034" s="111" t="s">
        <v>9588</v>
      </c>
      <c r="C1034" s="39" t="s">
        <v>7910</v>
      </c>
      <c r="D1034" s="39" t="s">
        <v>2122</v>
      </c>
      <c r="E1034" s="39" t="str">
        <f>IF(AND(LEN(NICAP[[#This Row],[State or      Country]])=2,NICAP[[#This Row],[State or      Country]]&lt;&gt;"UK"),"US","Other")</f>
        <v>US</v>
      </c>
      <c r="F1034" s="38">
        <v>9</v>
      </c>
      <c r="G1034" s="37"/>
      <c r="H1034" s="46">
        <v>5</v>
      </c>
      <c r="I1034" s="37"/>
      <c r="J1034" s="37"/>
      <c r="K1034" s="37"/>
      <c r="L1034" s="36" t="s">
        <v>9587</v>
      </c>
      <c r="M1034" s="36" t="str">
        <f>IF(LEFT(NICAP[[#This Row],[Date]],1)=0,"Y","N")</f>
        <v>N</v>
      </c>
      <c r="N1034" s="36"/>
      <c r="O1034" s="36" t="str">
        <f>19&amp;LEFT(NICAP[[#This Row],[Date]],2)</f>
        <v>1952</v>
      </c>
      <c r="P1034" s="36" t="str">
        <f>MID(NICAP[[#This Row],[Date]],3,2)</f>
        <v>Su</v>
      </c>
      <c r="Q1034" s="36" t="str">
        <f>RIGHT(NICAP[[#This Row],[Date]],2)</f>
        <v>er</v>
      </c>
      <c r="R1034" s="26" t="e">
        <f>DATE(NICAP[[#This Row],[Year]],NICAP[[#This Row],[Month]],NICAP[[#This Row],[Day]])</f>
        <v>#VALUE!</v>
      </c>
      <c r="S1034" s="35" t="str">
        <f t="shared" ref="S1034:S1097" si="32">IF(E1034="US",D1034,"")</f>
        <v>NM</v>
      </c>
      <c r="T1034" s="24" t="str">
        <f t="shared" ref="T1034:T1097" si="33">IF(E1034="US","US",D1034)</f>
        <v>US</v>
      </c>
    </row>
    <row r="1035" spans="1:20" ht="27.75" customHeight="1" x14ac:dyDescent="0.2">
      <c r="A1035" s="35">
        <v>1026</v>
      </c>
      <c r="B1035" s="123" t="s">
        <v>9367</v>
      </c>
      <c r="C1035" s="44" t="s">
        <v>9359</v>
      </c>
      <c r="D1035" s="44" t="s">
        <v>1683</v>
      </c>
      <c r="E1035" s="44" t="str">
        <f>IF(AND(LEN(NICAP[[#This Row],[State or      Country]])=2,NICAP[[#This Row],[State or      Country]]&lt;&gt;"UK"),"US","Other")</f>
        <v>US</v>
      </c>
      <c r="F1035" s="43">
        <v>9</v>
      </c>
      <c r="G1035" s="62" t="s">
        <v>1666</v>
      </c>
      <c r="H1035" s="61">
        <v>0</v>
      </c>
      <c r="I1035" s="41"/>
      <c r="J1035" s="41"/>
      <c r="K1035" s="41"/>
      <c r="L1035" s="42" t="s">
        <v>9358</v>
      </c>
      <c r="M1035" s="42" t="str">
        <f>IF(LEFT(NICAP[[#This Row],[Date]],1)=0,"Y","N")</f>
        <v>N</v>
      </c>
      <c r="N1035" s="42"/>
      <c r="O1035" s="42" t="str">
        <f>19&amp;LEFT(NICAP[[#This Row],[Date]],2)</f>
        <v>1952</v>
      </c>
      <c r="P1035" s="42" t="str">
        <f>MID(NICAP[[#This Row],[Date]],3,2)</f>
        <v>Su</v>
      </c>
      <c r="Q1035" s="42" t="str">
        <f>RIGHT(NICAP[[#This Row],[Date]],2)</f>
        <v>er</v>
      </c>
      <c r="R1035" s="26" t="e">
        <f>DATE(NICAP[[#This Row],[Year]],NICAP[[#This Row],[Month]],NICAP[[#This Row],[Day]])</f>
        <v>#VALUE!</v>
      </c>
      <c r="S1035" s="35" t="str">
        <f t="shared" si="32"/>
        <v>FL</v>
      </c>
      <c r="T1035" s="24" t="str">
        <f t="shared" si="33"/>
        <v>US</v>
      </c>
    </row>
    <row r="1036" spans="1:20" ht="14.25" customHeight="1" x14ac:dyDescent="0.2">
      <c r="A1036" s="35">
        <v>1027</v>
      </c>
      <c r="B1036" s="107">
        <v>520601</v>
      </c>
      <c r="C1036" s="39" t="s">
        <v>3175</v>
      </c>
      <c r="D1036" s="39" t="s">
        <v>1676</v>
      </c>
      <c r="E1036" s="39" t="str">
        <f>IF(AND(LEN(NICAP[[#This Row],[State or      Country]])=2,NICAP[[#This Row],[State or      Country]]&lt;&gt;"UK"),"US","Other")</f>
        <v>US</v>
      </c>
      <c r="F1036" s="38">
        <v>9</v>
      </c>
      <c r="G1036" s="47" t="s">
        <v>1666</v>
      </c>
      <c r="H1036" s="46">
        <v>5</v>
      </c>
      <c r="I1036" s="37"/>
      <c r="J1036" s="37"/>
      <c r="K1036" s="37"/>
      <c r="L1036" s="36" t="s">
        <v>9586</v>
      </c>
      <c r="M1036" s="36" t="str">
        <f>IF(LEFT(NICAP[[#This Row],[Date]],1)=0,"Y","N")</f>
        <v>N</v>
      </c>
      <c r="N1036" s="36"/>
      <c r="O1036" s="36" t="str">
        <f>19&amp;LEFT(NICAP[[#This Row],[Date]],2)</f>
        <v>1952</v>
      </c>
      <c r="P1036" s="36" t="str">
        <f>MID(NICAP[[#This Row],[Date]],3,2)</f>
        <v>06</v>
      </c>
      <c r="Q1036" s="36" t="str">
        <f>RIGHT(NICAP[[#This Row],[Date]],2)</f>
        <v>01</v>
      </c>
      <c r="R1036" s="26">
        <f>DATE(NICAP[[#This Row],[Year]],NICAP[[#This Row],[Month]],NICAP[[#This Row],[Day]])</f>
        <v>19146</v>
      </c>
      <c r="S1036" s="35" t="str">
        <f t="shared" si="32"/>
        <v>CA</v>
      </c>
      <c r="T1036" s="24" t="str">
        <f t="shared" si="33"/>
        <v>US</v>
      </c>
    </row>
    <row r="1037" spans="1:20" ht="26.25" customHeight="1" x14ac:dyDescent="0.2">
      <c r="A1037" s="35">
        <v>1028</v>
      </c>
      <c r="B1037" s="110">
        <v>520601</v>
      </c>
      <c r="C1037" s="44" t="s">
        <v>5475</v>
      </c>
      <c r="D1037" s="44" t="s">
        <v>1784</v>
      </c>
      <c r="E1037" s="44" t="str">
        <f>IF(AND(LEN(NICAP[[#This Row],[State or      Country]])=2,NICAP[[#This Row],[State or      Country]]&lt;&gt;"UK"),"US","Other")</f>
        <v>US</v>
      </c>
      <c r="F1037" s="43">
        <v>1</v>
      </c>
      <c r="G1037" s="41"/>
      <c r="H1037" s="41"/>
      <c r="I1037" s="77">
        <v>1243</v>
      </c>
      <c r="J1037" s="41"/>
      <c r="K1037" s="41"/>
      <c r="L1037" s="42" t="s">
        <v>9585</v>
      </c>
      <c r="M1037" s="42" t="str">
        <f>IF(LEFT(NICAP[[#This Row],[Date]],1)=0,"Y","N")</f>
        <v>N</v>
      </c>
      <c r="N1037" s="42"/>
      <c r="O1037" s="42" t="str">
        <f>19&amp;LEFT(NICAP[[#This Row],[Date]],2)</f>
        <v>1952</v>
      </c>
      <c r="P1037" s="42" t="str">
        <f>MID(NICAP[[#This Row],[Date]],3,2)</f>
        <v>06</v>
      </c>
      <c r="Q1037" s="42" t="str">
        <f>RIGHT(NICAP[[#This Row],[Date]],2)</f>
        <v>01</v>
      </c>
      <c r="R1037" s="26">
        <f>DATE(NICAP[[#This Row],[Year]],NICAP[[#This Row],[Month]],NICAP[[#This Row],[Day]])</f>
        <v>19146</v>
      </c>
      <c r="S1037" s="35" t="str">
        <f t="shared" si="32"/>
        <v>SD</v>
      </c>
      <c r="T1037" s="24" t="str">
        <f t="shared" si="33"/>
        <v>US</v>
      </c>
    </row>
    <row r="1038" spans="1:20" ht="12.75" customHeight="1" x14ac:dyDescent="0.2">
      <c r="A1038" s="35">
        <v>1029</v>
      </c>
      <c r="B1038" s="98">
        <v>520601</v>
      </c>
      <c r="C1038" s="39" t="s">
        <v>9584</v>
      </c>
      <c r="D1038" s="39" t="s">
        <v>1707</v>
      </c>
      <c r="E1038" s="39" t="str">
        <f>IF(AND(LEN(NICAP[[#This Row],[State or      Country]])=2,NICAP[[#This Row],[State or      Country]]&lt;&gt;"UK"),"US","Other")</f>
        <v>US</v>
      </c>
      <c r="F1038" s="38">
        <v>1</v>
      </c>
      <c r="G1038" s="37"/>
      <c r="H1038" s="37"/>
      <c r="I1038" s="65">
        <v>1245</v>
      </c>
      <c r="J1038" s="37"/>
      <c r="K1038" s="37"/>
      <c r="L1038" s="36" t="s">
        <v>9583</v>
      </c>
      <c r="M1038" s="36" t="str">
        <f>IF(LEFT(NICAP[[#This Row],[Date]],1)=0,"Y","N")</f>
        <v>N</v>
      </c>
      <c r="N1038" s="36"/>
      <c r="O1038" s="36" t="str">
        <f>19&amp;LEFT(NICAP[[#This Row],[Date]],2)</f>
        <v>1952</v>
      </c>
      <c r="P1038" s="36" t="str">
        <f>MID(NICAP[[#This Row],[Date]],3,2)</f>
        <v>06</v>
      </c>
      <c r="Q1038" s="36" t="str">
        <f>RIGHT(NICAP[[#This Row],[Date]],2)</f>
        <v>01</v>
      </c>
      <c r="R1038" s="26">
        <f>DATE(NICAP[[#This Row],[Year]],NICAP[[#This Row],[Month]],NICAP[[#This Row],[Day]])</f>
        <v>19146</v>
      </c>
      <c r="S1038" s="35" t="str">
        <f t="shared" si="32"/>
        <v>WA</v>
      </c>
      <c r="T1038" s="24" t="str">
        <f t="shared" si="33"/>
        <v>US</v>
      </c>
    </row>
    <row r="1039" spans="1:20" ht="12.75" customHeight="1" x14ac:dyDescent="0.2">
      <c r="A1039" s="35">
        <v>1030</v>
      </c>
      <c r="B1039" s="97">
        <v>520601</v>
      </c>
      <c r="C1039" s="39" t="s">
        <v>9582</v>
      </c>
      <c r="D1039" s="39" t="s">
        <v>1707</v>
      </c>
      <c r="E1039" s="39" t="str">
        <f>IF(AND(LEN(NICAP[[#This Row],[State or      Country]])=2,NICAP[[#This Row],[State or      Country]]&lt;&gt;"UK"),"US","Other")</f>
        <v>US</v>
      </c>
      <c r="F1039" s="38">
        <v>1</v>
      </c>
      <c r="G1039" s="37"/>
      <c r="H1039" s="37"/>
      <c r="I1039" s="65">
        <v>1246</v>
      </c>
      <c r="J1039" s="37"/>
      <c r="K1039" s="37"/>
      <c r="L1039" s="36" t="s">
        <v>9581</v>
      </c>
      <c r="M1039" s="36" t="str">
        <f>IF(LEFT(NICAP[[#This Row],[Date]],1)=0,"Y","N")</f>
        <v>N</v>
      </c>
      <c r="N1039" s="36"/>
      <c r="O1039" s="36" t="str">
        <f>19&amp;LEFT(NICAP[[#This Row],[Date]],2)</f>
        <v>1952</v>
      </c>
      <c r="P1039" s="36" t="str">
        <f>MID(NICAP[[#This Row],[Date]],3,2)</f>
        <v>06</v>
      </c>
      <c r="Q1039" s="36" t="str">
        <f>RIGHT(NICAP[[#This Row],[Date]],2)</f>
        <v>01</v>
      </c>
      <c r="R1039" s="26">
        <f>DATE(NICAP[[#This Row],[Year]],NICAP[[#This Row],[Month]],NICAP[[#This Row],[Day]])</f>
        <v>19146</v>
      </c>
      <c r="S1039" s="35" t="str">
        <f t="shared" si="32"/>
        <v>WA</v>
      </c>
      <c r="T1039" s="24" t="str">
        <f t="shared" si="33"/>
        <v>US</v>
      </c>
    </row>
    <row r="1040" spans="1:20" ht="12.75" customHeight="1" x14ac:dyDescent="0.2">
      <c r="A1040" s="35">
        <v>1031</v>
      </c>
      <c r="B1040" s="98">
        <v>520602</v>
      </c>
      <c r="C1040" s="39" t="s">
        <v>4489</v>
      </c>
      <c r="D1040" s="39" t="s">
        <v>1707</v>
      </c>
      <c r="E1040" s="39" t="str">
        <f>IF(AND(LEN(NICAP[[#This Row],[State or      Country]])=2,NICAP[[#This Row],[State or      Country]]&lt;&gt;"UK"),"US","Other")</f>
        <v>US</v>
      </c>
      <c r="F1040" s="38">
        <v>1</v>
      </c>
      <c r="G1040" s="37"/>
      <c r="H1040" s="37"/>
      <c r="I1040" s="65">
        <v>1249</v>
      </c>
      <c r="J1040" s="37"/>
      <c r="K1040" s="37"/>
      <c r="L1040" s="36" t="s">
        <v>9580</v>
      </c>
      <c r="M1040" s="36" t="str">
        <f>IF(LEFT(NICAP[[#This Row],[Date]],1)=0,"Y","N")</f>
        <v>N</v>
      </c>
      <c r="N1040" s="36"/>
      <c r="O1040" s="36" t="str">
        <f>19&amp;LEFT(NICAP[[#This Row],[Date]],2)</f>
        <v>1952</v>
      </c>
      <c r="P1040" s="36" t="str">
        <f>MID(NICAP[[#This Row],[Date]],3,2)</f>
        <v>06</v>
      </c>
      <c r="Q1040" s="36" t="str">
        <f>RIGHT(NICAP[[#This Row],[Date]],2)</f>
        <v>02</v>
      </c>
      <c r="R1040" s="26">
        <f>DATE(NICAP[[#This Row],[Year]],NICAP[[#This Row],[Month]],NICAP[[#This Row],[Day]])</f>
        <v>19147</v>
      </c>
      <c r="S1040" s="35" t="str">
        <f t="shared" si="32"/>
        <v>WA</v>
      </c>
      <c r="T1040" s="24" t="str">
        <f t="shared" si="33"/>
        <v>US</v>
      </c>
    </row>
    <row r="1041" spans="1:20" ht="12.75" customHeight="1" x14ac:dyDescent="0.2">
      <c r="A1041" s="35">
        <v>1032</v>
      </c>
      <c r="B1041" s="97">
        <v>520602</v>
      </c>
      <c r="C1041" s="39" t="s">
        <v>9579</v>
      </c>
      <c r="D1041" s="39" t="s">
        <v>6810</v>
      </c>
      <c r="E1041" s="39" t="str">
        <f>IF(AND(LEN(NICAP[[#This Row],[State or      Country]])=2,NICAP[[#This Row],[State or      Country]]&lt;&gt;"UK"),"US","Other")</f>
        <v>Other</v>
      </c>
      <c r="F1041" s="38">
        <v>11</v>
      </c>
      <c r="G1041" s="37"/>
      <c r="H1041" s="37"/>
      <c r="I1041" s="65">
        <v>1250</v>
      </c>
      <c r="J1041" s="37"/>
      <c r="K1041" s="37"/>
      <c r="L1041" s="36" t="s">
        <v>9578</v>
      </c>
      <c r="M1041" s="36" t="str">
        <f>IF(LEFT(NICAP[[#This Row],[Date]],1)=0,"Y","N")</f>
        <v>N</v>
      </c>
      <c r="N1041" s="36"/>
      <c r="O1041" s="36" t="str">
        <f>19&amp;LEFT(NICAP[[#This Row],[Date]],2)</f>
        <v>1952</v>
      </c>
      <c r="P1041" s="36" t="str">
        <f>MID(NICAP[[#This Row],[Date]],3,2)</f>
        <v>06</v>
      </c>
      <c r="Q1041" s="36" t="str">
        <f>RIGHT(NICAP[[#This Row],[Date]],2)</f>
        <v>02</v>
      </c>
      <c r="R1041" s="26">
        <f>DATE(NICAP[[#This Row],[Year]],NICAP[[#This Row],[Month]],NICAP[[#This Row],[Day]])</f>
        <v>19147</v>
      </c>
      <c r="S1041" s="35" t="str">
        <f t="shared" si="32"/>
        <v/>
      </c>
      <c r="T1041" s="24" t="str">
        <f t="shared" si="33"/>
        <v>West Germany</v>
      </c>
    </row>
    <row r="1042" spans="1:20" ht="14.25" customHeight="1" x14ac:dyDescent="0.2">
      <c r="A1042" s="35">
        <v>1033</v>
      </c>
      <c r="B1042" s="107">
        <v>520603</v>
      </c>
      <c r="C1042" s="39" t="s">
        <v>2790</v>
      </c>
      <c r="D1042" s="39" t="s">
        <v>1670</v>
      </c>
      <c r="E1042" s="39" t="str">
        <f>IF(AND(LEN(NICAP[[#This Row],[State or      Country]])=2,NICAP[[#This Row],[State or      Country]]&lt;&gt;"UK"),"US","Other")</f>
        <v>US</v>
      </c>
      <c r="F1042" s="38">
        <v>9</v>
      </c>
      <c r="G1042" s="47" t="s">
        <v>1666</v>
      </c>
      <c r="H1042" s="46">
        <v>5</v>
      </c>
      <c r="I1042" s="37"/>
      <c r="J1042" s="37"/>
      <c r="K1042" s="37"/>
      <c r="L1042" s="36" t="s">
        <v>9577</v>
      </c>
      <c r="M1042" s="36" t="str">
        <f>IF(LEFT(NICAP[[#This Row],[Date]],1)=0,"Y","N")</f>
        <v>N</v>
      </c>
      <c r="N1042" s="36"/>
      <c r="O1042" s="36" t="str">
        <f>19&amp;LEFT(NICAP[[#This Row],[Date]],2)</f>
        <v>1952</v>
      </c>
      <c r="P1042" s="36" t="str">
        <f>MID(NICAP[[#This Row],[Date]],3,2)</f>
        <v>06</v>
      </c>
      <c r="Q1042" s="36" t="str">
        <f>RIGHT(NICAP[[#This Row],[Date]],2)</f>
        <v>03</v>
      </c>
      <c r="R1042" s="26">
        <f>DATE(NICAP[[#This Row],[Year]],NICAP[[#This Row],[Month]],NICAP[[#This Row],[Day]])</f>
        <v>19148</v>
      </c>
      <c r="S1042" s="35" t="str">
        <f t="shared" si="32"/>
        <v>IL</v>
      </c>
      <c r="T1042" s="24" t="str">
        <f t="shared" si="33"/>
        <v>US</v>
      </c>
    </row>
    <row r="1043" spans="1:20" ht="12.75" customHeight="1" x14ac:dyDescent="0.2">
      <c r="A1043" s="35">
        <v>1034</v>
      </c>
      <c r="B1043" s="98">
        <v>520604</v>
      </c>
      <c r="C1043" s="39" t="s">
        <v>8950</v>
      </c>
      <c r="D1043" s="39" t="s">
        <v>6810</v>
      </c>
      <c r="E1043" s="39" t="str">
        <f>IF(AND(LEN(NICAP[[#This Row],[State or      Country]])=2,NICAP[[#This Row],[State or      Country]]&lt;&gt;"UK"),"US","Other")</f>
        <v>Other</v>
      </c>
      <c r="F1043" s="38">
        <v>1</v>
      </c>
      <c r="G1043" s="41"/>
      <c r="H1043" s="41"/>
      <c r="I1043" s="47" t="s">
        <v>4808</v>
      </c>
      <c r="J1043" s="41"/>
      <c r="K1043" s="41"/>
      <c r="L1043" s="36" t="s">
        <v>9576</v>
      </c>
      <c r="M1043" s="36" t="str">
        <f>IF(LEFT(NICAP[[#This Row],[Date]],1)=0,"Y","N")</f>
        <v>N</v>
      </c>
      <c r="N1043" s="36"/>
      <c r="O1043" s="36" t="str">
        <f>19&amp;LEFT(NICAP[[#This Row],[Date]],2)</f>
        <v>1952</v>
      </c>
      <c r="P1043" s="36" t="str">
        <f>MID(NICAP[[#This Row],[Date]],3,2)</f>
        <v>06</v>
      </c>
      <c r="Q1043" s="36" t="str">
        <f>RIGHT(NICAP[[#This Row],[Date]],2)</f>
        <v>04</v>
      </c>
      <c r="R1043" s="26">
        <f>DATE(NICAP[[#This Row],[Year]],NICAP[[#This Row],[Month]],NICAP[[#This Row],[Day]])</f>
        <v>19149</v>
      </c>
      <c r="S1043" s="35" t="str">
        <f t="shared" si="32"/>
        <v/>
      </c>
      <c r="T1043" s="24" t="str">
        <f t="shared" si="33"/>
        <v>West Germany</v>
      </c>
    </row>
    <row r="1044" spans="1:20" ht="12.75" customHeight="1" x14ac:dyDescent="0.2">
      <c r="A1044" s="35">
        <v>1035</v>
      </c>
      <c r="B1044" s="98">
        <v>520605</v>
      </c>
      <c r="C1044" s="39" t="s">
        <v>9274</v>
      </c>
      <c r="D1044" s="39" t="s">
        <v>1667</v>
      </c>
      <c r="E1044" s="39" t="str">
        <f>IF(AND(LEN(NICAP[[#This Row],[State or      Country]])=2,NICAP[[#This Row],[State or      Country]]&lt;&gt;"UK"),"US","Other")</f>
        <v>US</v>
      </c>
      <c r="F1044" s="38">
        <v>1</v>
      </c>
      <c r="G1044" s="37"/>
      <c r="H1044" s="37"/>
      <c r="I1044" s="65">
        <v>1255</v>
      </c>
      <c r="J1044" s="37"/>
      <c r="K1044" s="37"/>
      <c r="L1044" s="36" t="s">
        <v>9575</v>
      </c>
      <c r="M1044" s="36" t="str">
        <f>IF(LEFT(NICAP[[#This Row],[Date]],1)=0,"Y","N")</f>
        <v>N</v>
      </c>
      <c r="N1044" s="36"/>
      <c r="O1044" s="36" t="str">
        <f>19&amp;LEFT(NICAP[[#This Row],[Date]],2)</f>
        <v>1952</v>
      </c>
      <c r="P1044" s="36" t="str">
        <f>MID(NICAP[[#This Row],[Date]],3,2)</f>
        <v>06</v>
      </c>
      <c r="Q1044" s="36" t="str">
        <f>RIGHT(NICAP[[#This Row],[Date]],2)</f>
        <v>05</v>
      </c>
      <c r="R1044" s="26">
        <f>DATE(NICAP[[#This Row],[Year]],NICAP[[#This Row],[Month]],NICAP[[#This Row],[Day]])</f>
        <v>19150</v>
      </c>
      <c r="S1044" s="35" t="str">
        <f t="shared" si="32"/>
        <v>TX</v>
      </c>
      <c r="T1044" s="24" t="str">
        <f t="shared" si="33"/>
        <v>US</v>
      </c>
    </row>
    <row r="1045" spans="1:20" ht="12.75" customHeight="1" x14ac:dyDescent="0.2">
      <c r="A1045" s="35">
        <v>1036</v>
      </c>
      <c r="B1045" s="97">
        <v>520605</v>
      </c>
      <c r="C1045" s="39" t="s">
        <v>2673</v>
      </c>
      <c r="D1045" s="39" t="s">
        <v>2122</v>
      </c>
      <c r="E1045" s="39" t="str">
        <f>IF(AND(LEN(NICAP[[#This Row],[State or      Country]])=2,NICAP[[#This Row],[State or      Country]]&lt;&gt;"UK"),"US","Other")</f>
        <v>US</v>
      </c>
      <c r="F1045" s="38">
        <v>1</v>
      </c>
      <c r="G1045" s="37"/>
      <c r="H1045" s="37"/>
      <c r="I1045" s="65">
        <v>1256</v>
      </c>
      <c r="J1045" s="54" t="s">
        <v>1744</v>
      </c>
      <c r="K1045" s="37"/>
      <c r="L1045" s="36" t="s">
        <v>9574</v>
      </c>
      <c r="M1045" s="36" t="str">
        <f>IF(LEFT(NICAP[[#This Row],[Date]],1)=0,"Y","N")</f>
        <v>N</v>
      </c>
      <c r="N1045" s="36"/>
      <c r="O1045" s="36" t="str">
        <f>19&amp;LEFT(NICAP[[#This Row],[Date]],2)</f>
        <v>1952</v>
      </c>
      <c r="P1045" s="36" t="str">
        <f>MID(NICAP[[#This Row],[Date]],3,2)</f>
        <v>06</v>
      </c>
      <c r="Q1045" s="36" t="str">
        <f>RIGHT(NICAP[[#This Row],[Date]],2)</f>
        <v>05</v>
      </c>
      <c r="R1045" s="26">
        <f>DATE(NICAP[[#This Row],[Year]],NICAP[[#This Row],[Month]],NICAP[[#This Row],[Day]])</f>
        <v>19150</v>
      </c>
      <c r="S1045" s="35" t="str">
        <f t="shared" si="32"/>
        <v>NM</v>
      </c>
      <c r="T1045" s="24" t="str">
        <f t="shared" si="33"/>
        <v>US</v>
      </c>
    </row>
    <row r="1046" spans="1:20" ht="12.75" customHeight="1" x14ac:dyDescent="0.2">
      <c r="A1046" s="35">
        <v>1037</v>
      </c>
      <c r="B1046" s="98">
        <v>520605</v>
      </c>
      <c r="C1046" s="39" t="s">
        <v>8778</v>
      </c>
      <c r="D1046" s="39" t="s">
        <v>2180</v>
      </c>
      <c r="E1046" s="39" t="str">
        <f>IF(AND(LEN(NICAP[[#This Row],[State or      Country]])=2,NICAP[[#This Row],[State or      Country]]&lt;&gt;"UK"),"US","Other")</f>
        <v>US</v>
      </c>
      <c r="F1046" s="38">
        <v>1</v>
      </c>
      <c r="G1046" s="37"/>
      <c r="H1046" s="37"/>
      <c r="I1046" s="65">
        <v>1257</v>
      </c>
      <c r="J1046" s="37"/>
      <c r="K1046" s="37"/>
      <c r="L1046" s="36" t="s">
        <v>9573</v>
      </c>
      <c r="M1046" s="36" t="str">
        <f>IF(LEFT(NICAP[[#This Row],[Date]],1)=0,"Y","N")</f>
        <v>N</v>
      </c>
      <c r="N1046" s="36"/>
      <c r="O1046" s="36" t="str">
        <f>19&amp;LEFT(NICAP[[#This Row],[Date]],2)</f>
        <v>1952</v>
      </c>
      <c r="P1046" s="36" t="str">
        <f>MID(NICAP[[#This Row],[Date]],3,2)</f>
        <v>06</v>
      </c>
      <c r="Q1046" s="36" t="str">
        <f>RIGHT(NICAP[[#This Row],[Date]],2)</f>
        <v>05</v>
      </c>
      <c r="R1046" s="26">
        <f>DATE(NICAP[[#This Row],[Year]],NICAP[[#This Row],[Month]],NICAP[[#This Row],[Day]])</f>
        <v>19150</v>
      </c>
      <c r="S1046" s="35" t="str">
        <f t="shared" si="32"/>
        <v>NE</v>
      </c>
      <c r="T1046" s="24" t="str">
        <f t="shared" si="33"/>
        <v>US</v>
      </c>
    </row>
    <row r="1047" spans="1:20" ht="12.75" customHeight="1" x14ac:dyDescent="0.2">
      <c r="A1047" s="35">
        <v>1038</v>
      </c>
      <c r="B1047" s="98">
        <v>520606</v>
      </c>
      <c r="C1047" s="39" t="s">
        <v>8536</v>
      </c>
      <c r="D1047" s="39" t="s">
        <v>7519</v>
      </c>
      <c r="E1047" s="39" t="str">
        <f>IF(AND(LEN(NICAP[[#This Row],[State or      Country]])=2,NICAP[[#This Row],[State or      Country]]&lt;&gt;"UK"),"US","Other")</f>
        <v>Other</v>
      </c>
      <c r="F1047" s="38">
        <v>1</v>
      </c>
      <c r="G1047" s="37"/>
      <c r="H1047" s="37"/>
      <c r="I1047" s="47" t="s">
        <v>4808</v>
      </c>
      <c r="J1047" s="37"/>
      <c r="K1047" s="37"/>
      <c r="L1047" s="36" t="s">
        <v>9572</v>
      </c>
      <c r="M1047" s="36" t="str">
        <f>IF(LEFT(NICAP[[#This Row],[Date]],1)=0,"Y","N")</f>
        <v>N</v>
      </c>
      <c r="N1047" s="36"/>
      <c r="O1047" s="36" t="str">
        <f>19&amp;LEFT(NICAP[[#This Row],[Date]],2)</f>
        <v>1952</v>
      </c>
      <c r="P1047" s="36" t="str">
        <f>MID(NICAP[[#This Row],[Date]],3,2)</f>
        <v>06</v>
      </c>
      <c r="Q1047" s="36" t="str">
        <f>RIGHT(NICAP[[#This Row],[Date]],2)</f>
        <v>06</v>
      </c>
      <c r="R1047" s="26">
        <f>DATE(NICAP[[#This Row],[Year]],NICAP[[#This Row],[Month]],NICAP[[#This Row],[Day]])</f>
        <v>19151</v>
      </c>
      <c r="S1047" s="35" t="str">
        <f t="shared" si="32"/>
        <v/>
      </c>
      <c r="T1047" s="24" t="str">
        <f t="shared" si="33"/>
        <v>Korea</v>
      </c>
    </row>
    <row r="1048" spans="1:20" ht="14.25" customHeight="1" x14ac:dyDescent="0.2">
      <c r="A1048" s="35">
        <v>1039</v>
      </c>
      <c r="B1048" s="107">
        <v>520607</v>
      </c>
      <c r="C1048" s="39" t="s">
        <v>2673</v>
      </c>
      <c r="D1048" s="39" t="s">
        <v>2122</v>
      </c>
      <c r="E1048" s="39" t="str">
        <f>IF(AND(LEN(NICAP[[#This Row],[State or      Country]])=2,NICAP[[#This Row],[State or      Country]]&lt;&gt;"UK"),"US","Other")</f>
        <v>US</v>
      </c>
      <c r="F1048" s="38">
        <v>11</v>
      </c>
      <c r="G1048" s="47" t="s">
        <v>1757</v>
      </c>
      <c r="H1048" s="46">
        <v>5</v>
      </c>
      <c r="I1048" s="65">
        <v>1260</v>
      </c>
      <c r="J1048" s="54" t="s">
        <v>1744</v>
      </c>
      <c r="K1048" s="37"/>
      <c r="L1048" s="36" t="s">
        <v>9571</v>
      </c>
      <c r="M1048" s="36" t="str">
        <f>IF(LEFT(NICAP[[#This Row],[Date]],1)=0,"Y","N")</f>
        <v>N</v>
      </c>
      <c r="N1048" s="36"/>
      <c r="O1048" s="36" t="str">
        <f>19&amp;LEFT(NICAP[[#This Row],[Date]],2)</f>
        <v>1952</v>
      </c>
      <c r="P1048" s="36" t="str">
        <f>MID(NICAP[[#This Row],[Date]],3,2)</f>
        <v>06</v>
      </c>
      <c r="Q1048" s="36" t="str">
        <f>RIGHT(NICAP[[#This Row],[Date]],2)</f>
        <v>07</v>
      </c>
      <c r="R1048" s="26">
        <f>DATE(NICAP[[#This Row],[Year]],NICAP[[#This Row],[Month]],NICAP[[#This Row],[Day]])</f>
        <v>19152</v>
      </c>
      <c r="S1048" s="35" t="str">
        <f t="shared" si="32"/>
        <v>NM</v>
      </c>
      <c r="T1048" s="24" t="str">
        <f t="shared" si="33"/>
        <v>US</v>
      </c>
    </row>
    <row r="1049" spans="1:20" ht="14.25" customHeight="1" x14ac:dyDescent="0.2">
      <c r="A1049" s="35">
        <v>1040</v>
      </c>
      <c r="B1049" s="107">
        <v>520608</v>
      </c>
      <c r="C1049" s="39" t="s">
        <v>2673</v>
      </c>
      <c r="D1049" s="39" t="s">
        <v>2122</v>
      </c>
      <c r="E1049" s="39" t="str">
        <f>IF(AND(LEN(NICAP[[#This Row],[State or      Country]])=2,NICAP[[#This Row],[State or      Country]]&lt;&gt;"UK"),"US","Other")</f>
        <v>US</v>
      </c>
      <c r="F1049" s="38">
        <v>1</v>
      </c>
      <c r="G1049" s="47" t="s">
        <v>6678</v>
      </c>
      <c r="H1049" s="117">
        <v>5</v>
      </c>
      <c r="I1049" s="65">
        <v>1263</v>
      </c>
      <c r="J1049" s="54" t="s">
        <v>1744</v>
      </c>
      <c r="K1049" s="41"/>
      <c r="L1049" s="36" t="s">
        <v>9570</v>
      </c>
      <c r="M1049" s="36" t="str">
        <f>IF(LEFT(NICAP[[#This Row],[Date]],1)=0,"Y","N")</f>
        <v>N</v>
      </c>
      <c r="N1049" s="36"/>
      <c r="O1049" s="36" t="str">
        <f>19&amp;LEFT(NICAP[[#This Row],[Date]],2)</f>
        <v>1952</v>
      </c>
      <c r="P1049" s="36" t="str">
        <f>MID(NICAP[[#This Row],[Date]],3,2)</f>
        <v>06</v>
      </c>
      <c r="Q1049" s="36" t="str">
        <f>RIGHT(NICAP[[#This Row],[Date]],2)</f>
        <v>08</v>
      </c>
      <c r="R1049" s="26">
        <f>DATE(NICAP[[#This Row],[Year]],NICAP[[#This Row],[Month]],NICAP[[#This Row],[Day]])</f>
        <v>19153</v>
      </c>
      <c r="S1049" s="35" t="str">
        <f t="shared" si="32"/>
        <v>NM</v>
      </c>
      <c r="T1049" s="24" t="str">
        <f t="shared" si="33"/>
        <v>US</v>
      </c>
    </row>
    <row r="1050" spans="1:20" ht="12.75" customHeight="1" x14ac:dyDescent="0.2">
      <c r="A1050" s="35">
        <v>1041</v>
      </c>
      <c r="B1050" s="97">
        <v>520620</v>
      </c>
      <c r="C1050" s="39" t="s">
        <v>9544</v>
      </c>
      <c r="D1050" s="39" t="s">
        <v>7519</v>
      </c>
      <c r="E1050" s="39" t="str">
        <f>IF(AND(LEN(NICAP[[#This Row],[State or      Country]])=2,NICAP[[#This Row],[State or      Country]]&lt;&gt;"UK"),"US","Other")</f>
        <v>Other</v>
      </c>
      <c r="F1050" s="38">
        <v>11</v>
      </c>
      <c r="G1050" s="37"/>
      <c r="H1050" s="37"/>
      <c r="I1050" s="37"/>
      <c r="J1050" s="37"/>
      <c r="K1050" s="37"/>
      <c r="L1050" s="36" t="s">
        <v>9543</v>
      </c>
      <c r="M1050" s="36" t="str">
        <f>IF(LEFT(NICAP[[#This Row],[Date]],1)=0,"Y","N")</f>
        <v>N</v>
      </c>
      <c r="N1050" s="36"/>
      <c r="O1050" s="36" t="str">
        <f>19&amp;LEFT(NICAP[[#This Row],[Date]],2)</f>
        <v>1952</v>
      </c>
      <c r="P1050" s="36" t="str">
        <f>MID(NICAP[[#This Row],[Date]],3,2)</f>
        <v>06</v>
      </c>
      <c r="Q1050" s="36" t="str">
        <f>RIGHT(NICAP[[#This Row],[Date]],2)</f>
        <v>20</v>
      </c>
      <c r="R1050" s="26">
        <f>DATE(NICAP[[#This Row],[Year]],NICAP[[#This Row],[Month]],NICAP[[#This Row],[Day]])</f>
        <v>19165</v>
      </c>
      <c r="S1050" s="35" t="str">
        <f t="shared" si="32"/>
        <v/>
      </c>
      <c r="T1050" s="24" t="str">
        <f t="shared" si="33"/>
        <v>Korea</v>
      </c>
    </row>
    <row r="1051" spans="1:20" ht="12.75" customHeight="1" x14ac:dyDescent="0.2">
      <c r="A1051" s="35">
        <v>1042</v>
      </c>
      <c r="B1051" s="55">
        <v>520609</v>
      </c>
      <c r="C1051" s="39" t="s">
        <v>5792</v>
      </c>
      <c r="D1051" s="39" t="s">
        <v>1883</v>
      </c>
      <c r="E1051" s="39" t="str">
        <f>IF(AND(LEN(NICAP[[#This Row],[State or      Country]])=2,NICAP[[#This Row],[State or      Country]]&lt;&gt;"UK"),"US","Other")</f>
        <v>US</v>
      </c>
      <c r="F1051" s="38">
        <v>1</v>
      </c>
      <c r="G1051" s="37"/>
      <c r="H1051" s="37"/>
      <c r="I1051" s="47" t="s">
        <v>4808</v>
      </c>
      <c r="J1051" s="37"/>
      <c r="K1051" s="37"/>
      <c r="L1051" s="36" t="s">
        <v>9569</v>
      </c>
      <c r="M1051" s="36" t="str">
        <f>IF(LEFT(NICAP[[#This Row],[Date]],1)=0,"Y","N")</f>
        <v>N</v>
      </c>
      <c r="N1051" s="36"/>
      <c r="O1051" s="36" t="str">
        <f>19&amp;LEFT(NICAP[[#This Row],[Date]],2)</f>
        <v>1952</v>
      </c>
      <c r="P1051" s="36" t="str">
        <f>MID(NICAP[[#This Row],[Date]],3,2)</f>
        <v>06</v>
      </c>
      <c r="Q1051" s="36" t="str">
        <f>RIGHT(NICAP[[#This Row],[Date]],2)</f>
        <v>09</v>
      </c>
      <c r="R1051" s="26">
        <f>DATE(NICAP[[#This Row],[Year]],NICAP[[#This Row],[Month]],NICAP[[#This Row],[Day]])</f>
        <v>19154</v>
      </c>
      <c r="S1051" s="35" t="str">
        <f t="shared" si="32"/>
        <v>MN</v>
      </c>
      <c r="T1051" s="24" t="str">
        <f t="shared" si="33"/>
        <v>US</v>
      </c>
    </row>
    <row r="1052" spans="1:20" ht="12.75" customHeight="1" x14ac:dyDescent="0.2">
      <c r="A1052" s="35">
        <v>1043</v>
      </c>
      <c r="B1052" s="55">
        <v>520612</v>
      </c>
      <c r="C1052" s="39" t="s">
        <v>4268</v>
      </c>
      <c r="D1052" s="39" t="s">
        <v>1998</v>
      </c>
      <c r="E1052" s="39" t="str">
        <f>IF(AND(LEN(NICAP[[#This Row],[State or      Country]])=2,NICAP[[#This Row],[State or      Country]]&lt;&gt;"UK"),"US","Other")</f>
        <v>US</v>
      </c>
      <c r="F1052" s="38">
        <v>1</v>
      </c>
      <c r="G1052" s="37"/>
      <c r="H1052" s="37"/>
      <c r="I1052" s="65">
        <v>1269</v>
      </c>
      <c r="J1052" s="37"/>
      <c r="K1052" s="37"/>
      <c r="L1052" s="36" t="s">
        <v>9568</v>
      </c>
      <c r="M1052" s="36" t="str">
        <f>IF(LEFT(NICAP[[#This Row],[Date]],1)=0,"Y","N")</f>
        <v>N</v>
      </c>
      <c r="N1052" s="36"/>
      <c r="O1052" s="36" t="str">
        <f>19&amp;LEFT(NICAP[[#This Row],[Date]],2)</f>
        <v>1952</v>
      </c>
      <c r="P1052" s="36" t="str">
        <f>MID(NICAP[[#This Row],[Date]],3,2)</f>
        <v>06</v>
      </c>
      <c r="Q1052" s="36" t="str">
        <f>RIGHT(NICAP[[#This Row],[Date]],2)</f>
        <v>12</v>
      </c>
      <c r="R1052" s="26">
        <f>DATE(NICAP[[#This Row],[Year]],NICAP[[#This Row],[Month]],NICAP[[#This Row],[Day]])</f>
        <v>19157</v>
      </c>
      <c r="S1052" s="35" t="str">
        <f t="shared" si="32"/>
        <v>AR</v>
      </c>
      <c r="T1052" s="24" t="str">
        <f t="shared" si="33"/>
        <v>US</v>
      </c>
    </row>
    <row r="1053" spans="1:20" ht="12.75" customHeight="1" x14ac:dyDescent="0.2">
      <c r="A1053" s="35">
        <v>1044</v>
      </c>
      <c r="B1053" s="53">
        <v>520612</v>
      </c>
      <c r="C1053" s="39" t="s">
        <v>9567</v>
      </c>
      <c r="D1053" s="39" t="s">
        <v>9566</v>
      </c>
      <c r="E1053" s="39" t="str">
        <f>IF(AND(LEN(NICAP[[#This Row],[State or      Country]])=2,NICAP[[#This Row],[State or      Country]]&lt;&gt;"UK"),"US","Other")</f>
        <v>Other</v>
      </c>
      <c r="F1053" s="38">
        <v>9</v>
      </c>
      <c r="G1053" s="47" t="s">
        <v>1666</v>
      </c>
      <c r="H1053" s="46">
        <v>5</v>
      </c>
      <c r="I1053" s="65">
        <v>1270</v>
      </c>
      <c r="J1053" s="37"/>
      <c r="K1053" s="37"/>
      <c r="L1053" s="36" t="s">
        <v>9565</v>
      </c>
      <c r="M1053" s="36" t="str">
        <f>IF(LEFT(NICAP[[#This Row],[Date]],1)=0,"Y","N")</f>
        <v>N</v>
      </c>
      <c r="N1053" s="36"/>
      <c r="O1053" s="36" t="str">
        <f>19&amp;LEFT(NICAP[[#This Row],[Date]],2)</f>
        <v>1952</v>
      </c>
      <c r="P1053" s="36" t="str">
        <f>MID(NICAP[[#This Row],[Date]],3,2)</f>
        <v>06</v>
      </c>
      <c r="Q1053" s="36" t="str">
        <f>RIGHT(NICAP[[#This Row],[Date]],2)</f>
        <v>12</v>
      </c>
      <c r="R1053" s="26">
        <f>DATE(NICAP[[#This Row],[Year]],NICAP[[#This Row],[Month]],NICAP[[#This Row],[Day]])</f>
        <v>19157</v>
      </c>
      <c r="S1053" s="35" t="str">
        <f t="shared" si="32"/>
        <v/>
      </c>
      <c r="T1053" s="24" t="str">
        <f t="shared" si="33"/>
        <v>Morocco</v>
      </c>
    </row>
    <row r="1054" spans="1:20" ht="27.75" customHeight="1" x14ac:dyDescent="0.2">
      <c r="A1054" s="35">
        <v>1045</v>
      </c>
      <c r="B1054" s="58">
        <v>520613</v>
      </c>
      <c r="C1054" s="44" t="s">
        <v>9564</v>
      </c>
      <c r="D1054" s="44" t="s">
        <v>2098</v>
      </c>
      <c r="E1054" s="44" t="str">
        <f>IF(AND(LEN(NICAP[[#This Row],[State or      Country]])=2,NICAP[[#This Row],[State or      Country]]&lt;&gt;"UK"),"US","Other")</f>
        <v>US</v>
      </c>
      <c r="F1054" s="43">
        <v>2</v>
      </c>
      <c r="G1054" s="41"/>
      <c r="H1054" s="41"/>
      <c r="I1054" s="41"/>
      <c r="J1054" s="41"/>
      <c r="K1054" s="41"/>
      <c r="L1054" s="42" t="s">
        <v>9563</v>
      </c>
      <c r="M1054" s="42" t="str">
        <f>IF(LEFT(NICAP[[#This Row],[Date]],1)=0,"Y","N")</f>
        <v>N</v>
      </c>
      <c r="N1054" s="42"/>
      <c r="O1054" s="42" t="str">
        <f>19&amp;LEFT(NICAP[[#This Row],[Date]],2)</f>
        <v>1952</v>
      </c>
      <c r="P1054" s="42" t="str">
        <f>MID(NICAP[[#This Row],[Date]],3,2)</f>
        <v>06</v>
      </c>
      <c r="Q1054" s="42" t="str">
        <f>RIGHT(NICAP[[#This Row],[Date]],2)</f>
        <v>13</v>
      </c>
      <c r="R1054" s="26">
        <f>DATE(NICAP[[#This Row],[Year]],NICAP[[#This Row],[Month]],NICAP[[#This Row],[Day]])</f>
        <v>19158</v>
      </c>
      <c r="S1054" s="35" t="str">
        <f t="shared" si="32"/>
        <v>VA</v>
      </c>
      <c r="T1054" s="24" t="str">
        <f t="shared" si="33"/>
        <v>US</v>
      </c>
    </row>
    <row r="1055" spans="1:20" ht="27" customHeight="1" x14ac:dyDescent="0.2">
      <c r="A1055" s="35">
        <v>1046</v>
      </c>
      <c r="B1055" s="60">
        <v>520613</v>
      </c>
      <c r="C1055" s="44" t="s">
        <v>9562</v>
      </c>
      <c r="D1055" s="44" t="s">
        <v>1813</v>
      </c>
      <c r="E1055" s="44" t="str">
        <f>IF(AND(LEN(NICAP[[#This Row],[State or      Country]])=2,NICAP[[#This Row],[State or      Country]]&lt;&gt;"UK"),"US","Other")</f>
        <v>Other</v>
      </c>
      <c r="F1055" s="43">
        <v>1</v>
      </c>
      <c r="G1055" s="41"/>
      <c r="H1055" s="41"/>
      <c r="I1055" s="41"/>
      <c r="J1055" s="41"/>
      <c r="K1055" s="41"/>
      <c r="L1055" s="42" t="s">
        <v>9561</v>
      </c>
      <c r="M1055" s="42" t="str">
        <f>IF(LEFT(NICAP[[#This Row],[Date]],1)=0,"Y","N")</f>
        <v>N</v>
      </c>
      <c r="N1055" s="42"/>
      <c r="O1055" s="42" t="str">
        <f>19&amp;LEFT(NICAP[[#This Row],[Date]],2)</f>
        <v>1952</v>
      </c>
      <c r="P1055" s="42" t="str">
        <f>MID(NICAP[[#This Row],[Date]],3,2)</f>
        <v>06</v>
      </c>
      <c r="Q1055" s="42" t="str">
        <f>RIGHT(NICAP[[#This Row],[Date]],2)</f>
        <v>13</v>
      </c>
      <c r="R1055" s="26">
        <f>DATE(NICAP[[#This Row],[Year]],NICAP[[#This Row],[Month]],NICAP[[#This Row],[Day]])</f>
        <v>19158</v>
      </c>
      <c r="S1055" s="35" t="str">
        <f t="shared" si="32"/>
        <v/>
      </c>
      <c r="T1055" s="24" t="str">
        <f t="shared" si="33"/>
        <v>France</v>
      </c>
    </row>
    <row r="1056" spans="1:20" ht="12.75" customHeight="1" x14ac:dyDescent="0.2">
      <c r="A1056" s="35">
        <v>1047</v>
      </c>
      <c r="B1056" s="55">
        <v>520613</v>
      </c>
      <c r="C1056" s="39" t="s">
        <v>6685</v>
      </c>
      <c r="D1056" s="39" t="s">
        <v>1686</v>
      </c>
      <c r="E1056" s="39" t="str">
        <f>IF(AND(LEN(NICAP[[#This Row],[State or      Country]])=2,NICAP[[#This Row],[State or      Country]]&lt;&gt;"UK"),"US","Other")</f>
        <v>US</v>
      </c>
      <c r="F1056" s="38">
        <v>1</v>
      </c>
      <c r="G1056" s="37"/>
      <c r="H1056" s="37"/>
      <c r="I1056" s="65">
        <v>1273</v>
      </c>
      <c r="J1056" s="37"/>
      <c r="K1056" s="37"/>
      <c r="L1056" s="36" t="s">
        <v>9560</v>
      </c>
      <c r="M1056" s="36" t="str">
        <f>IF(LEFT(NICAP[[#This Row],[Date]],1)=0,"Y","N")</f>
        <v>N</v>
      </c>
      <c r="N1056" s="36"/>
      <c r="O1056" s="36" t="str">
        <f>19&amp;LEFT(NICAP[[#This Row],[Date]],2)</f>
        <v>1952</v>
      </c>
      <c r="P1056" s="36" t="str">
        <f>MID(NICAP[[#This Row],[Date]],3,2)</f>
        <v>06</v>
      </c>
      <c r="Q1056" s="36" t="str">
        <f>RIGHT(NICAP[[#This Row],[Date]],2)</f>
        <v>13</v>
      </c>
      <c r="R1056" s="26">
        <f>DATE(NICAP[[#This Row],[Year]],NICAP[[#This Row],[Month]],NICAP[[#This Row],[Day]])</f>
        <v>19158</v>
      </c>
      <c r="S1056" s="35" t="str">
        <f t="shared" si="32"/>
        <v>PA</v>
      </c>
      <c r="T1056" s="24" t="str">
        <f t="shared" si="33"/>
        <v>US</v>
      </c>
    </row>
    <row r="1057" spans="1:20" ht="12.75" customHeight="1" x14ac:dyDescent="0.2">
      <c r="A1057" s="35">
        <v>1048</v>
      </c>
      <c r="B1057" s="53">
        <v>520615</v>
      </c>
      <c r="C1057" s="39" t="s">
        <v>3544</v>
      </c>
      <c r="D1057" s="39" t="s">
        <v>2013</v>
      </c>
      <c r="E1057" s="39" t="str">
        <f>IF(AND(LEN(NICAP[[#This Row],[State or      Country]])=2,NICAP[[#This Row],[State or      Country]]&lt;&gt;"UK"),"US","Other")</f>
        <v>US</v>
      </c>
      <c r="F1057" s="38">
        <v>1</v>
      </c>
      <c r="G1057" s="37"/>
      <c r="H1057" s="37"/>
      <c r="I1057" s="65">
        <v>1285</v>
      </c>
      <c r="J1057" s="37"/>
      <c r="K1057" s="37"/>
      <c r="L1057" s="36" t="s">
        <v>9559</v>
      </c>
      <c r="M1057" s="36" t="str">
        <f>IF(LEFT(NICAP[[#This Row],[Date]],1)=0,"Y","N")</f>
        <v>N</v>
      </c>
      <c r="N1057" s="36"/>
      <c r="O1057" s="36" t="str">
        <f>19&amp;LEFT(NICAP[[#This Row],[Date]],2)</f>
        <v>1952</v>
      </c>
      <c r="P1057" s="36" t="str">
        <f>MID(NICAP[[#This Row],[Date]],3,2)</f>
        <v>06</v>
      </c>
      <c r="Q1057" s="36" t="str">
        <f>RIGHT(NICAP[[#This Row],[Date]],2)</f>
        <v>15</v>
      </c>
      <c r="R1057" s="26">
        <f>DATE(NICAP[[#This Row],[Year]],NICAP[[#This Row],[Month]],NICAP[[#This Row],[Day]])</f>
        <v>19160</v>
      </c>
      <c r="S1057" s="35" t="str">
        <f t="shared" si="32"/>
        <v>KY</v>
      </c>
      <c r="T1057" s="24" t="str">
        <f t="shared" si="33"/>
        <v>US</v>
      </c>
    </row>
    <row r="1058" spans="1:20" ht="27" customHeight="1" x14ac:dyDescent="0.2">
      <c r="A1058" s="35">
        <v>1049</v>
      </c>
      <c r="B1058" s="58">
        <v>520616</v>
      </c>
      <c r="C1058" s="44" t="s">
        <v>9309</v>
      </c>
      <c r="D1058" s="44" t="s">
        <v>2122</v>
      </c>
      <c r="E1058" s="44" t="str">
        <f>IF(AND(LEN(NICAP[[#This Row],[State or      Country]])=2,NICAP[[#This Row],[State or      Country]]&lt;&gt;"UK"),"US","Other")</f>
        <v>US</v>
      </c>
      <c r="F1058" s="43">
        <v>1</v>
      </c>
      <c r="G1058" s="41"/>
      <c r="H1058" s="41"/>
      <c r="I1058" s="77">
        <v>1295</v>
      </c>
      <c r="J1058" s="76" t="s">
        <v>1744</v>
      </c>
      <c r="K1058" s="41"/>
      <c r="L1058" s="42" t="s">
        <v>9558</v>
      </c>
      <c r="M1058" s="42" t="str">
        <f>IF(LEFT(NICAP[[#This Row],[Date]],1)=0,"Y","N")</f>
        <v>N</v>
      </c>
      <c r="N1058" s="42"/>
      <c r="O1058" s="42" t="str">
        <f>19&amp;LEFT(NICAP[[#This Row],[Date]],2)</f>
        <v>1952</v>
      </c>
      <c r="P1058" s="42" t="str">
        <f>MID(NICAP[[#This Row],[Date]],3,2)</f>
        <v>06</v>
      </c>
      <c r="Q1058" s="42" t="str">
        <f>RIGHT(NICAP[[#This Row],[Date]],2)</f>
        <v>16</v>
      </c>
      <c r="R1058" s="26">
        <f>DATE(NICAP[[#This Row],[Year]],NICAP[[#This Row],[Month]],NICAP[[#This Row],[Day]])</f>
        <v>19161</v>
      </c>
      <c r="S1058" s="35" t="str">
        <f t="shared" si="32"/>
        <v>NM</v>
      </c>
      <c r="T1058" s="24" t="str">
        <f t="shared" si="33"/>
        <v>US</v>
      </c>
    </row>
    <row r="1059" spans="1:20" ht="27.75" customHeight="1" x14ac:dyDescent="0.2">
      <c r="A1059" s="35">
        <v>1050</v>
      </c>
      <c r="B1059" s="58">
        <v>520617</v>
      </c>
      <c r="C1059" s="44" t="s">
        <v>4600</v>
      </c>
      <c r="D1059" s="44" t="s">
        <v>1707</v>
      </c>
      <c r="E1059" s="44" t="str">
        <f>IF(AND(LEN(NICAP[[#This Row],[State or      Country]])=2,NICAP[[#This Row],[State or      Country]]&lt;&gt;"UK"),"US","Other")</f>
        <v>US</v>
      </c>
      <c r="F1059" s="43">
        <v>1</v>
      </c>
      <c r="G1059" s="41"/>
      <c r="H1059" s="41"/>
      <c r="I1059" s="77">
        <v>1298</v>
      </c>
      <c r="J1059" s="41"/>
      <c r="K1059" s="41"/>
      <c r="L1059" s="42" t="s">
        <v>9557</v>
      </c>
      <c r="M1059" s="42" t="str">
        <f>IF(LEFT(NICAP[[#This Row],[Date]],1)=0,"Y","N")</f>
        <v>N</v>
      </c>
      <c r="N1059" s="42"/>
      <c r="O1059" s="42" t="str">
        <f>19&amp;LEFT(NICAP[[#This Row],[Date]],2)</f>
        <v>1952</v>
      </c>
      <c r="P1059" s="42" t="str">
        <f>MID(NICAP[[#This Row],[Date]],3,2)</f>
        <v>06</v>
      </c>
      <c r="Q1059" s="42" t="str">
        <f>RIGHT(NICAP[[#This Row],[Date]],2)</f>
        <v>17</v>
      </c>
      <c r="R1059" s="26">
        <f>DATE(NICAP[[#This Row],[Year]],NICAP[[#This Row],[Month]],NICAP[[#This Row],[Day]])</f>
        <v>19162</v>
      </c>
      <c r="S1059" s="35" t="str">
        <f t="shared" si="32"/>
        <v>WA</v>
      </c>
      <c r="T1059" s="24" t="str">
        <f t="shared" si="33"/>
        <v>US</v>
      </c>
    </row>
    <row r="1060" spans="1:20" ht="12.75" customHeight="1" x14ac:dyDescent="0.2">
      <c r="A1060" s="35">
        <v>1051</v>
      </c>
      <c r="B1060" s="55">
        <v>520617</v>
      </c>
      <c r="C1060" s="39" t="s">
        <v>9556</v>
      </c>
      <c r="D1060" s="39" t="s">
        <v>9555</v>
      </c>
      <c r="E1060" s="39" t="str">
        <f>IF(AND(LEN(NICAP[[#This Row],[State or      Country]])=2,NICAP[[#This Row],[State or      Country]]&lt;&gt;"UK"),"US","Other")</f>
        <v>Other</v>
      </c>
      <c r="F1060" s="38">
        <v>1</v>
      </c>
      <c r="G1060" s="37"/>
      <c r="H1060" s="37"/>
      <c r="I1060" s="47" t="s">
        <v>4808</v>
      </c>
      <c r="J1060" s="37"/>
      <c r="K1060" s="37"/>
      <c r="L1060" s="36" t="s">
        <v>9554</v>
      </c>
      <c r="M1060" s="36" t="str">
        <f>IF(LEFT(NICAP[[#This Row],[Date]],1)=0,"Y","N")</f>
        <v>N</v>
      </c>
      <c r="N1060" s="36"/>
      <c r="O1060" s="36" t="str">
        <f>19&amp;LEFT(NICAP[[#This Row],[Date]],2)</f>
        <v>1952</v>
      </c>
      <c r="P1060" s="36" t="str">
        <f>MID(NICAP[[#This Row],[Date]],3,2)</f>
        <v>06</v>
      </c>
      <c r="Q1060" s="36" t="str">
        <f>RIGHT(NICAP[[#This Row],[Date]],2)</f>
        <v>17</v>
      </c>
      <c r="R1060" s="26">
        <f>DATE(NICAP[[#This Row],[Year]],NICAP[[#This Row],[Month]],NICAP[[#This Row],[Day]])</f>
        <v>19162</v>
      </c>
      <c r="S1060" s="35" t="str">
        <f t="shared" si="32"/>
        <v/>
      </c>
      <c r="T1060" s="24" t="str">
        <f t="shared" si="33"/>
        <v>East Germany</v>
      </c>
    </row>
    <row r="1061" spans="1:20" ht="12.75" customHeight="1" x14ac:dyDescent="0.2">
      <c r="A1061" s="35">
        <v>1052</v>
      </c>
      <c r="B1061" s="55">
        <v>520617</v>
      </c>
      <c r="C1061" s="39" t="s">
        <v>9553</v>
      </c>
      <c r="D1061" s="39" t="s">
        <v>1697</v>
      </c>
      <c r="E1061" s="39" t="str">
        <f>IF(AND(LEN(NICAP[[#This Row],[State or      Country]])=2,NICAP[[#This Row],[State or      Country]]&lt;&gt;"UK"),"US","Other")</f>
        <v>US</v>
      </c>
      <c r="F1061" s="38">
        <v>1</v>
      </c>
      <c r="G1061" s="37"/>
      <c r="H1061" s="37"/>
      <c r="I1061" s="65">
        <v>1299</v>
      </c>
      <c r="J1061" s="37"/>
      <c r="K1061" s="37"/>
      <c r="L1061" s="36" t="s">
        <v>9552</v>
      </c>
      <c r="M1061" s="36" t="str">
        <f>IF(LEFT(NICAP[[#This Row],[Date]],1)=0,"Y","N")</f>
        <v>N</v>
      </c>
      <c r="N1061" s="36"/>
      <c r="O1061" s="36" t="str">
        <f>19&amp;LEFT(NICAP[[#This Row],[Date]],2)</f>
        <v>1952</v>
      </c>
      <c r="P1061" s="36" t="str">
        <f>MID(NICAP[[#This Row],[Date]],3,2)</f>
        <v>06</v>
      </c>
      <c r="Q1061" s="36" t="str">
        <f>RIGHT(NICAP[[#This Row],[Date]],2)</f>
        <v>17</v>
      </c>
      <c r="R1061" s="26">
        <f>DATE(NICAP[[#This Row],[Year]],NICAP[[#This Row],[Month]],NICAP[[#This Row],[Day]])</f>
        <v>19162</v>
      </c>
      <c r="S1061" s="35" t="str">
        <f t="shared" si="32"/>
        <v>MA</v>
      </c>
      <c r="T1061" s="24" t="str">
        <f t="shared" si="33"/>
        <v>US</v>
      </c>
    </row>
    <row r="1062" spans="1:20" ht="12.75" customHeight="1" x14ac:dyDescent="0.2">
      <c r="A1062" s="35">
        <v>1053</v>
      </c>
      <c r="B1062" s="53">
        <v>520618</v>
      </c>
      <c r="C1062" s="39" t="s">
        <v>2145</v>
      </c>
      <c r="D1062" s="39" t="s">
        <v>1739</v>
      </c>
      <c r="E1062" s="39" t="str">
        <f>IF(AND(LEN(NICAP[[#This Row],[State or      Country]])=2,NICAP[[#This Row],[State or      Country]]&lt;&gt;"UK"),"US","Other")</f>
        <v>US</v>
      </c>
      <c r="F1062" s="38">
        <v>1</v>
      </c>
      <c r="G1062" s="37"/>
      <c r="H1062" s="37"/>
      <c r="I1062" s="65">
        <v>1302</v>
      </c>
      <c r="J1062" s="37"/>
      <c r="K1062" s="37"/>
      <c r="L1062" s="36" t="s">
        <v>9551</v>
      </c>
      <c r="M1062" s="36" t="str">
        <f>IF(LEFT(NICAP[[#This Row],[Date]],1)=0,"Y","N")</f>
        <v>N</v>
      </c>
      <c r="N1062" s="36"/>
      <c r="O1062" s="36" t="str">
        <f>19&amp;LEFT(NICAP[[#This Row],[Date]],2)</f>
        <v>1952</v>
      </c>
      <c r="P1062" s="36" t="str">
        <f>MID(NICAP[[#This Row],[Date]],3,2)</f>
        <v>06</v>
      </c>
      <c r="Q1062" s="36" t="str">
        <f>RIGHT(NICAP[[#This Row],[Date]],2)</f>
        <v>18</v>
      </c>
      <c r="R1062" s="26">
        <f>DATE(NICAP[[#This Row],[Year]],NICAP[[#This Row],[Month]],NICAP[[#This Row],[Day]])</f>
        <v>19163</v>
      </c>
      <c r="S1062" s="35" t="str">
        <f t="shared" si="32"/>
        <v>WI</v>
      </c>
      <c r="T1062" s="24" t="str">
        <f t="shared" si="33"/>
        <v>US</v>
      </c>
    </row>
    <row r="1063" spans="1:20" ht="12.75" customHeight="1" x14ac:dyDescent="0.2">
      <c r="A1063" s="35">
        <v>1054</v>
      </c>
      <c r="B1063" s="55">
        <v>520618</v>
      </c>
      <c r="C1063" s="39" t="s">
        <v>9550</v>
      </c>
      <c r="D1063" s="39" t="s">
        <v>1734</v>
      </c>
      <c r="E1063" s="39" t="str">
        <f>IF(AND(LEN(NICAP[[#This Row],[State or      Country]])=2,NICAP[[#This Row],[State or      Country]]&lt;&gt;"UK"),"US","Other")</f>
        <v>US</v>
      </c>
      <c r="F1063" s="38">
        <v>1</v>
      </c>
      <c r="G1063" s="37"/>
      <c r="H1063" s="37"/>
      <c r="I1063" s="65">
        <v>1305</v>
      </c>
      <c r="J1063" s="37"/>
      <c r="K1063" s="37"/>
      <c r="L1063" s="36" t="s">
        <v>9549</v>
      </c>
      <c r="M1063" s="36" t="str">
        <f>IF(LEFT(NICAP[[#This Row],[Date]],1)=0,"Y","N")</f>
        <v>N</v>
      </c>
      <c r="N1063" s="36"/>
      <c r="O1063" s="36" t="str">
        <f>19&amp;LEFT(NICAP[[#This Row],[Date]],2)</f>
        <v>1952</v>
      </c>
      <c r="P1063" s="36" t="str">
        <f>MID(NICAP[[#This Row],[Date]],3,2)</f>
        <v>06</v>
      </c>
      <c r="Q1063" s="36" t="str">
        <f>RIGHT(NICAP[[#This Row],[Date]],2)</f>
        <v>18</v>
      </c>
      <c r="R1063" s="26">
        <f>DATE(NICAP[[#This Row],[Year]],NICAP[[#This Row],[Month]],NICAP[[#This Row],[Day]])</f>
        <v>19163</v>
      </c>
      <c r="S1063" s="35" t="str">
        <f t="shared" si="32"/>
        <v>MI</v>
      </c>
      <c r="T1063" s="24" t="str">
        <f t="shared" si="33"/>
        <v>US</v>
      </c>
    </row>
    <row r="1064" spans="1:20" ht="14.25" customHeight="1" x14ac:dyDescent="0.2">
      <c r="A1064" s="35">
        <v>1055</v>
      </c>
      <c r="B1064" s="56">
        <v>520618</v>
      </c>
      <c r="C1064" s="39" t="s">
        <v>9548</v>
      </c>
      <c r="D1064" s="39" t="s">
        <v>1676</v>
      </c>
      <c r="E1064" s="39" t="str">
        <f>IF(AND(LEN(NICAP[[#This Row],[State or      Country]])=2,NICAP[[#This Row],[State or      Country]]&lt;&gt;"UK"),"US","Other")</f>
        <v>US</v>
      </c>
      <c r="F1064" s="38">
        <v>11</v>
      </c>
      <c r="G1064" s="47" t="s">
        <v>1757</v>
      </c>
      <c r="H1064" s="46">
        <v>5</v>
      </c>
      <c r="I1064" s="47" t="s">
        <v>4808</v>
      </c>
      <c r="J1064" s="41"/>
      <c r="K1064" s="41"/>
      <c r="L1064" s="36" t="s">
        <v>9547</v>
      </c>
      <c r="M1064" s="36" t="str">
        <f>IF(LEFT(NICAP[[#This Row],[Date]],1)=0,"Y","N")</f>
        <v>N</v>
      </c>
      <c r="N1064" s="36"/>
      <c r="O1064" s="36" t="str">
        <f>19&amp;LEFT(NICAP[[#This Row],[Date]],2)</f>
        <v>1952</v>
      </c>
      <c r="P1064" s="36" t="str">
        <f>MID(NICAP[[#This Row],[Date]],3,2)</f>
        <v>06</v>
      </c>
      <c r="Q1064" s="36" t="str">
        <f>RIGHT(NICAP[[#This Row],[Date]],2)</f>
        <v>18</v>
      </c>
      <c r="R1064" s="26">
        <f>DATE(NICAP[[#This Row],[Year]],NICAP[[#This Row],[Month]],NICAP[[#This Row],[Day]])</f>
        <v>19163</v>
      </c>
      <c r="S1064" s="35" t="str">
        <f t="shared" si="32"/>
        <v>CA</v>
      </c>
      <c r="T1064" s="24" t="str">
        <f t="shared" si="33"/>
        <v>US</v>
      </c>
    </row>
    <row r="1065" spans="1:20" ht="27.75" customHeight="1" x14ac:dyDescent="0.2">
      <c r="A1065" s="35">
        <v>1056</v>
      </c>
      <c r="B1065" s="58">
        <v>520619</v>
      </c>
      <c r="C1065" s="44" t="s">
        <v>6186</v>
      </c>
      <c r="D1065" s="44" t="s">
        <v>1702</v>
      </c>
      <c r="E1065" s="44" t="str">
        <f>IF(AND(LEN(NICAP[[#This Row],[State or      Country]])=2,NICAP[[#This Row],[State or      Country]]&lt;&gt;"UK"),"US","Other")</f>
        <v>Other</v>
      </c>
      <c r="F1065" s="43">
        <v>9</v>
      </c>
      <c r="G1065" s="62" t="s">
        <v>1666</v>
      </c>
      <c r="H1065" s="61">
        <v>5</v>
      </c>
      <c r="I1065" s="77">
        <v>1308</v>
      </c>
      <c r="J1065" s="41"/>
      <c r="K1065" s="41"/>
      <c r="L1065" s="59" t="s">
        <v>9546</v>
      </c>
      <c r="M1065" s="59" t="str">
        <f>IF(LEFT(NICAP[[#This Row],[Date]],1)=0,"Y","N")</f>
        <v>N</v>
      </c>
      <c r="N1065" s="59"/>
      <c r="O1065" s="59" t="str">
        <f>19&amp;LEFT(NICAP[[#This Row],[Date]],2)</f>
        <v>1952</v>
      </c>
      <c r="P1065" s="59" t="str">
        <f>MID(NICAP[[#This Row],[Date]],3,2)</f>
        <v>06</v>
      </c>
      <c r="Q1065" s="59" t="str">
        <f>RIGHT(NICAP[[#This Row],[Date]],2)</f>
        <v>19</v>
      </c>
      <c r="R1065" s="26">
        <f>DATE(NICAP[[#This Row],[Year]],NICAP[[#This Row],[Month]],NICAP[[#This Row],[Day]])</f>
        <v>19164</v>
      </c>
      <c r="S1065" s="35" t="str">
        <f t="shared" si="32"/>
        <v/>
      </c>
      <c r="T1065" s="24" t="str">
        <f t="shared" si="33"/>
        <v>CAN</v>
      </c>
    </row>
    <row r="1066" spans="1:20" ht="12.75" customHeight="1" x14ac:dyDescent="0.2">
      <c r="A1066" s="35">
        <v>1057</v>
      </c>
      <c r="B1066" s="55">
        <v>520619</v>
      </c>
      <c r="C1066" s="39" t="s">
        <v>7317</v>
      </c>
      <c r="D1066" s="39" t="s">
        <v>1852</v>
      </c>
      <c r="E1066" s="39" t="str">
        <f>IF(AND(LEN(NICAP[[#This Row],[State or      Country]])=2,NICAP[[#This Row],[State or      Country]]&lt;&gt;"UK"),"US","Other")</f>
        <v>US</v>
      </c>
      <c r="F1066" s="38">
        <v>11</v>
      </c>
      <c r="G1066" s="37"/>
      <c r="H1066" s="37"/>
      <c r="I1066" s="65">
        <v>1310</v>
      </c>
      <c r="J1066" s="37"/>
      <c r="K1066" s="37"/>
      <c r="L1066" s="36" t="s">
        <v>9545</v>
      </c>
      <c r="M1066" s="36" t="str">
        <f>IF(LEFT(NICAP[[#This Row],[Date]],1)=0,"Y","N")</f>
        <v>N</v>
      </c>
      <c r="N1066" s="36"/>
      <c r="O1066" s="36" t="str">
        <f>19&amp;LEFT(NICAP[[#This Row],[Date]],2)</f>
        <v>1952</v>
      </c>
      <c r="P1066" s="36" t="str">
        <f>MID(NICAP[[#This Row],[Date]],3,2)</f>
        <v>06</v>
      </c>
      <c r="Q1066" s="36" t="str">
        <f>RIGHT(NICAP[[#This Row],[Date]],2)</f>
        <v>19</v>
      </c>
      <c r="R1066" s="26">
        <f>DATE(NICAP[[#This Row],[Year]],NICAP[[#This Row],[Month]],NICAP[[#This Row],[Day]])</f>
        <v>19164</v>
      </c>
      <c r="S1066" s="35" t="str">
        <f t="shared" si="32"/>
        <v>AZ</v>
      </c>
      <c r="T1066" s="24" t="str">
        <f t="shared" si="33"/>
        <v>US</v>
      </c>
    </row>
    <row r="1067" spans="1:20" ht="12.75" customHeight="1" x14ac:dyDescent="0.2">
      <c r="A1067" s="35">
        <v>1058</v>
      </c>
      <c r="B1067" s="53">
        <v>520620</v>
      </c>
      <c r="C1067" s="39" t="s">
        <v>9544</v>
      </c>
      <c r="D1067" s="39" t="s">
        <v>7519</v>
      </c>
      <c r="E1067" s="39" t="str">
        <f>IF(AND(LEN(NICAP[[#This Row],[State or      Country]])=2,NICAP[[#This Row],[State or      Country]]&lt;&gt;"UK"),"US","Other")</f>
        <v>Other</v>
      </c>
      <c r="F1067" s="38">
        <v>11</v>
      </c>
      <c r="G1067" s="47" t="s">
        <v>1757</v>
      </c>
      <c r="H1067" s="46">
        <v>5</v>
      </c>
      <c r="I1067" s="37"/>
      <c r="J1067" s="37"/>
      <c r="K1067" s="37"/>
      <c r="L1067" s="36" t="s">
        <v>9543</v>
      </c>
      <c r="M1067" s="36" t="str">
        <f>IF(LEFT(NICAP[[#This Row],[Date]],1)=0,"Y","N")</f>
        <v>N</v>
      </c>
      <c r="N1067" s="36"/>
      <c r="O1067" s="36" t="str">
        <f>19&amp;LEFT(NICAP[[#This Row],[Date]],2)</f>
        <v>1952</v>
      </c>
      <c r="P1067" s="36" t="str">
        <f>MID(NICAP[[#This Row],[Date]],3,2)</f>
        <v>06</v>
      </c>
      <c r="Q1067" s="36" t="str">
        <f>RIGHT(NICAP[[#This Row],[Date]],2)</f>
        <v>20</v>
      </c>
      <c r="R1067" s="26">
        <f>DATE(NICAP[[#This Row],[Year]],NICAP[[#This Row],[Month]],NICAP[[#This Row],[Day]])</f>
        <v>19165</v>
      </c>
      <c r="S1067" s="35" t="str">
        <f t="shared" si="32"/>
        <v/>
      </c>
      <c r="T1067" s="24" t="str">
        <f t="shared" si="33"/>
        <v>Korea</v>
      </c>
    </row>
    <row r="1068" spans="1:20" ht="12.75" customHeight="1" x14ac:dyDescent="0.2">
      <c r="A1068" s="35">
        <v>1059</v>
      </c>
      <c r="B1068" s="55">
        <v>520620</v>
      </c>
      <c r="C1068" s="39" t="s">
        <v>9542</v>
      </c>
      <c r="D1068" s="39" t="s">
        <v>1920</v>
      </c>
      <c r="E1068" s="39" t="str">
        <f>IF(AND(LEN(NICAP[[#This Row],[State or      Country]])=2,NICAP[[#This Row],[State or      Country]]&lt;&gt;"UK"),"US","Other")</f>
        <v>US</v>
      </c>
      <c r="F1068" s="38">
        <v>1</v>
      </c>
      <c r="G1068" s="37"/>
      <c r="H1068" s="37"/>
      <c r="I1068" s="47" t="s">
        <v>4808</v>
      </c>
      <c r="J1068" s="37"/>
      <c r="K1068" s="37"/>
      <c r="L1068" s="36" t="s">
        <v>9541</v>
      </c>
      <c r="M1068" s="36" t="str">
        <f>IF(LEFT(NICAP[[#This Row],[Date]],1)=0,"Y","N")</f>
        <v>N</v>
      </c>
      <c r="N1068" s="36"/>
      <c r="O1068" s="36" t="str">
        <f>19&amp;LEFT(NICAP[[#This Row],[Date]],2)</f>
        <v>1952</v>
      </c>
      <c r="P1068" s="36" t="str">
        <f>MID(NICAP[[#This Row],[Date]],3,2)</f>
        <v>06</v>
      </c>
      <c r="Q1068" s="36" t="str">
        <f>RIGHT(NICAP[[#This Row],[Date]],2)</f>
        <v>20</v>
      </c>
      <c r="R1068" s="26">
        <f>DATE(NICAP[[#This Row],[Year]],NICAP[[#This Row],[Month]],NICAP[[#This Row],[Day]])</f>
        <v>19165</v>
      </c>
      <c r="S1068" s="35" t="str">
        <f t="shared" si="32"/>
        <v>MS</v>
      </c>
      <c r="T1068" s="24" t="str">
        <f t="shared" si="33"/>
        <v>US</v>
      </c>
    </row>
    <row r="1069" spans="1:20" ht="14.25" customHeight="1" x14ac:dyDescent="0.2">
      <c r="A1069" s="35">
        <v>1060</v>
      </c>
      <c r="B1069" s="56">
        <v>520621</v>
      </c>
      <c r="C1069" s="39" t="s">
        <v>8719</v>
      </c>
      <c r="D1069" s="39" t="s">
        <v>1667</v>
      </c>
      <c r="E1069" s="39" t="str">
        <f>IF(AND(LEN(NICAP[[#This Row],[State or      Country]])=2,NICAP[[#This Row],[State or      Country]]&lt;&gt;"UK"),"US","Other")</f>
        <v>US</v>
      </c>
      <c r="F1069" s="38">
        <v>11</v>
      </c>
      <c r="G1069" s="47" t="s">
        <v>1757</v>
      </c>
      <c r="H1069" s="46">
        <v>5</v>
      </c>
      <c r="I1069" s="65">
        <v>1319</v>
      </c>
      <c r="J1069" s="41"/>
      <c r="K1069" s="41"/>
      <c r="L1069" s="36" t="s">
        <v>9540</v>
      </c>
      <c r="M1069" s="36" t="str">
        <f>IF(LEFT(NICAP[[#This Row],[Date]],1)=0,"Y","N")</f>
        <v>N</v>
      </c>
      <c r="N1069" s="36"/>
      <c r="O1069" s="36" t="str">
        <f>19&amp;LEFT(NICAP[[#This Row],[Date]],2)</f>
        <v>1952</v>
      </c>
      <c r="P1069" s="36" t="str">
        <f>MID(NICAP[[#This Row],[Date]],3,2)</f>
        <v>06</v>
      </c>
      <c r="Q1069" s="36" t="str">
        <f>RIGHT(NICAP[[#This Row],[Date]],2)</f>
        <v>21</v>
      </c>
      <c r="R1069" s="26">
        <f>DATE(NICAP[[#This Row],[Year]],NICAP[[#This Row],[Month]],NICAP[[#This Row],[Day]])</f>
        <v>19166</v>
      </c>
      <c r="S1069" s="35" t="str">
        <f t="shared" si="32"/>
        <v>TX</v>
      </c>
      <c r="T1069" s="24" t="str">
        <f t="shared" si="33"/>
        <v>US</v>
      </c>
    </row>
    <row r="1070" spans="1:20" ht="14.25" customHeight="1" x14ac:dyDescent="0.2">
      <c r="A1070" s="35">
        <v>1061</v>
      </c>
      <c r="B1070" s="56">
        <v>520621</v>
      </c>
      <c r="C1070" s="39" t="s">
        <v>9018</v>
      </c>
      <c r="D1070" s="39" t="s">
        <v>1799</v>
      </c>
      <c r="E1070" s="39" t="str">
        <f>IF(AND(LEN(NICAP[[#This Row],[State or      Country]])=2,NICAP[[#This Row],[State or      Country]]&lt;&gt;"UK"),"US","Other")</f>
        <v>US</v>
      </c>
      <c r="F1070" s="38">
        <v>9</v>
      </c>
      <c r="G1070" s="47" t="s">
        <v>1666</v>
      </c>
      <c r="H1070" s="46">
        <v>5</v>
      </c>
      <c r="I1070" s="47" t="s">
        <v>4808</v>
      </c>
      <c r="J1070" s="54" t="s">
        <v>1744</v>
      </c>
      <c r="K1070" s="37"/>
      <c r="L1070" s="36" t="s">
        <v>9539</v>
      </c>
      <c r="M1070" s="36" t="str">
        <f>IF(LEFT(NICAP[[#This Row],[Date]],1)=0,"Y","N")</f>
        <v>N</v>
      </c>
      <c r="N1070" s="36"/>
      <c r="O1070" s="36" t="str">
        <f>19&amp;LEFT(NICAP[[#This Row],[Date]],2)</f>
        <v>1952</v>
      </c>
      <c r="P1070" s="36" t="str">
        <f>MID(NICAP[[#This Row],[Date]],3,2)</f>
        <v>06</v>
      </c>
      <c r="Q1070" s="36" t="str">
        <f>RIGHT(NICAP[[#This Row],[Date]],2)</f>
        <v>21</v>
      </c>
      <c r="R1070" s="26">
        <f>DATE(NICAP[[#This Row],[Year]],NICAP[[#This Row],[Month]],NICAP[[#This Row],[Day]])</f>
        <v>19166</v>
      </c>
      <c r="S1070" s="35" t="str">
        <f t="shared" si="32"/>
        <v>TN</v>
      </c>
      <c r="T1070" s="24" t="str">
        <f t="shared" si="33"/>
        <v>US</v>
      </c>
    </row>
    <row r="1071" spans="1:20" ht="14.25" customHeight="1" x14ac:dyDescent="0.2">
      <c r="A1071" s="35">
        <v>1062</v>
      </c>
      <c r="B1071" s="56">
        <v>520621</v>
      </c>
      <c r="C1071" s="39" t="s">
        <v>9018</v>
      </c>
      <c r="D1071" s="39" t="s">
        <v>1799</v>
      </c>
      <c r="E1071" s="39" t="str">
        <f>IF(AND(LEN(NICAP[[#This Row],[State or      Country]])=2,NICAP[[#This Row],[State or      Country]]&lt;&gt;"UK"),"US","Other")</f>
        <v>US</v>
      </c>
      <c r="F1071" s="38">
        <v>11</v>
      </c>
      <c r="G1071" s="37"/>
      <c r="H1071" s="37"/>
      <c r="I1071" s="47" t="s">
        <v>4808</v>
      </c>
      <c r="J1071" s="54" t="s">
        <v>1744</v>
      </c>
      <c r="K1071" s="37"/>
      <c r="L1071" s="36" t="s">
        <v>9539</v>
      </c>
      <c r="M1071" s="36" t="str">
        <f>IF(LEFT(NICAP[[#This Row],[Date]],1)=0,"Y","N")</f>
        <v>N</v>
      </c>
      <c r="N1071" s="36"/>
      <c r="O1071" s="36" t="str">
        <f>19&amp;LEFT(NICAP[[#This Row],[Date]],2)</f>
        <v>1952</v>
      </c>
      <c r="P1071" s="36" t="str">
        <f>MID(NICAP[[#This Row],[Date]],3,2)</f>
        <v>06</v>
      </c>
      <c r="Q1071" s="36" t="str">
        <f>RIGHT(NICAP[[#This Row],[Date]],2)</f>
        <v>21</v>
      </c>
      <c r="R1071" s="26">
        <f>DATE(NICAP[[#This Row],[Year]],NICAP[[#This Row],[Month]],NICAP[[#This Row],[Day]])</f>
        <v>19166</v>
      </c>
      <c r="S1071" s="35" t="str">
        <f t="shared" si="32"/>
        <v>TN</v>
      </c>
      <c r="T1071" s="24" t="str">
        <f t="shared" si="33"/>
        <v>US</v>
      </c>
    </row>
    <row r="1072" spans="1:20" ht="12.75" customHeight="1" x14ac:dyDescent="0.2">
      <c r="A1072" s="35">
        <v>1063</v>
      </c>
      <c r="B1072" s="55">
        <v>520622</v>
      </c>
      <c r="C1072" s="39" t="s">
        <v>9538</v>
      </c>
      <c r="D1072" s="39" t="s">
        <v>7519</v>
      </c>
      <c r="E1072" s="39" t="str">
        <f>IF(AND(LEN(NICAP[[#This Row],[State or      Country]])=2,NICAP[[#This Row],[State or      Country]]&lt;&gt;"UK"),"US","Other")</f>
        <v>Other</v>
      </c>
      <c r="F1072" s="38">
        <v>1</v>
      </c>
      <c r="G1072" s="37"/>
      <c r="H1072" s="37"/>
      <c r="I1072" s="65">
        <v>1323</v>
      </c>
      <c r="J1072" s="37"/>
      <c r="K1072" s="37"/>
      <c r="L1072" s="36" t="s">
        <v>9537</v>
      </c>
      <c r="M1072" s="36" t="str">
        <f>IF(LEFT(NICAP[[#This Row],[Date]],1)=0,"Y","N")</f>
        <v>N</v>
      </c>
      <c r="N1072" s="36"/>
      <c r="O1072" s="36" t="str">
        <f>19&amp;LEFT(NICAP[[#This Row],[Date]],2)</f>
        <v>1952</v>
      </c>
      <c r="P1072" s="36" t="str">
        <f>MID(NICAP[[#This Row],[Date]],3,2)</f>
        <v>06</v>
      </c>
      <c r="Q1072" s="36" t="str">
        <f>RIGHT(NICAP[[#This Row],[Date]],2)</f>
        <v>22</v>
      </c>
      <c r="R1072" s="26">
        <f>DATE(NICAP[[#This Row],[Year]],NICAP[[#This Row],[Month]],NICAP[[#This Row],[Day]])</f>
        <v>19167</v>
      </c>
      <c r="S1072" s="35" t="str">
        <f t="shared" si="32"/>
        <v/>
      </c>
      <c r="T1072" s="24" t="str">
        <f t="shared" si="33"/>
        <v>Korea</v>
      </c>
    </row>
    <row r="1073" spans="1:20" ht="27" customHeight="1" x14ac:dyDescent="0.2">
      <c r="A1073" s="35">
        <v>1064</v>
      </c>
      <c r="B1073" s="58">
        <v>520623</v>
      </c>
      <c r="C1073" s="44" t="s">
        <v>8226</v>
      </c>
      <c r="D1073" s="44" t="s">
        <v>1707</v>
      </c>
      <c r="E1073" s="44" t="str">
        <f>IF(AND(LEN(NICAP[[#This Row],[State or      Country]])=2,NICAP[[#This Row],[State or      Country]]&lt;&gt;"UK"),"US","Other")</f>
        <v>US</v>
      </c>
      <c r="F1073" s="43">
        <v>1</v>
      </c>
      <c r="G1073" s="41"/>
      <c r="H1073" s="41"/>
      <c r="I1073" s="77">
        <v>1331</v>
      </c>
      <c r="J1073" s="41"/>
      <c r="K1073" s="41"/>
      <c r="L1073" s="59" t="s">
        <v>9536</v>
      </c>
      <c r="M1073" s="59" t="str">
        <f>IF(LEFT(NICAP[[#This Row],[Date]],1)=0,"Y","N")</f>
        <v>N</v>
      </c>
      <c r="N1073" s="59"/>
      <c r="O1073" s="59" t="str">
        <f>19&amp;LEFT(NICAP[[#This Row],[Date]],2)</f>
        <v>1952</v>
      </c>
      <c r="P1073" s="59" t="str">
        <f>MID(NICAP[[#This Row],[Date]],3,2)</f>
        <v>06</v>
      </c>
      <c r="Q1073" s="59" t="str">
        <f>RIGHT(NICAP[[#This Row],[Date]],2)</f>
        <v>23</v>
      </c>
      <c r="R1073" s="26">
        <f>DATE(NICAP[[#This Row],[Year]],NICAP[[#This Row],[Month]],NICAP[[#This Row],[Day]])</f>
        <v>19168</v>
      </c>
      <c r="S1073" s="35" t="str">
        <f t="shared" si="32"/>
        <v>WA</v>
      </c>
      <c r="T1073" s="24" t="str">
        <f t="shared" si="33"/>
        <v>US</v>
      </c>
    </row>
    <row r="1074" spans="1:20" ht="12.75" customHeight="1" x14ac:dyDescent="0.2">
      <c r="A1074" s="35">
        <v>1065</v>
      </c>
      <c r="B1074" s="55">
        <v>520623</v>
      </c>
      <c r="C1074" s="39" t="s">
        <v>4600</v>
      </c>
      <c r="D1074" s="39" t="s">
        <v>1707</v>
      </c>
      <c r="E1074" s="39" t="str">
        <f>IF(AND(LEN(NICAP[[#This Row],[State or      Country]])=2,NICAP[[#This Row],[State or      Country]]&lt;&gt;"UK"),"US","Other")</f>
        <v>US</v>
      </c>
      <c r="F1074" s="38">
        <v>1</v>
      </c>
      <c r="G1074" s="37"/>
      <c r="H1074" s="37"/>
      <c r="I1074" s="65">
        <v>1332</v>
      </c>
      <c r="J1074" s="37"/>
      <c r="K1074" s="37"/>
      <c r="L1074" s="36" t="s">
        <v>9535</v>
      </c>
      <c r="M1074" s="36" t="str">
        <f>IF(LEFT(NICAP[[#This Row],[Date]],1)=0,"Y","N")</f>
        <v>N</v>
      </c>
      <c r="N1074" s="36"/>
      <c r="O1074" s="36" t="str">
        <f>19&amp;LEFT(NICAP[[#This Row],[Date]],2)</f>
        <v>1952</v>
      </c>
      <c r="P1074" s="36" t="str">
        <f>MID(NICAP[[#This Row],[Date]],3,2)</f>
        <v>06</v>
      </c>
      <c r="Q1074" s="36" t="str">
        <f>RIGHT(NICAP[[#This Row],[Date]],2)</f>
        <v>23</v>
      </c>
      <c r="R1074" s="26">
        <f>DATE(NICAP[[#This Row],[Year]],NICAP[[#This Row],[Month]],NICAP[[#This Row],[Day]])</f>
        <v>19168</v>
      </c>
      <c r="S1074" s="35" t="str">
        <f t="shared" si="32"/>
        <v>WA</v>
      </c>
      <c r="T1074" s="24" t="str">
        <f t="shared" si="33"/>
        <v>US</v>
      </c>
    </row>
    <row r="1075" spans="1:20" ht="14.25" customHeight="1" x14ac:dyDescent="0.2">
      <c r="A1075" s="35">
        <v>1066</v>
      </c>
      <c r="B1075" s="56">
        <v>520623</v>
      </c>
      <c r="C1075" s="39" t="s">
        <v>2643</v>
      </c>
      <c r="D1075" s="39" t="s">
        <v>1844</v>
      </c>
      <c r="E1075" s="39" t="str">
        <f>IF(AND(LEN(NICAP[[#This Row],[State or      Country]])=2,NICAP[[#This Row],[State or      Country]]&lt;&gt;"UK"),"US","Other")</f>
        <v>US</v>
      </c>
      <c r="F1075" s="38">
        <v>9</v>
      </c>
      <c r="G1075" s="47" t="s">
        <v>1666</v>
      </c>
      <c r="H1075" s="46">
        <v>5</v>
      </c>
      <c r="I1075" s="47" t="s">
        <v>4808</v>
      </c>
      <c r="J1075" s="37"/>
      <c r="K1075" s="37"/>
      <c r="L1075" s="36" t="s">
        <v>9534</v>
      </c>
      <c r="M1075" s="36" t="str">
        <f>IF(LEFT(NICAP[[#This Row],[Date]],1)=0,"Y","N")</f>
        <v>N</v>
      </c>
      <c r="N1075" s="36"/>
      <c r="O1075" s="36" t="str">
        <f>19&amp;LEFT(NICAP[[#This Row],[Date]],2)</f>
        <v>1952</v>
      </c>
      <c r="P1075" s="36" t="str">
        <f>MID(NICAP[[#This Row],[Date]],3,2)</f>
        <v>06</v>
      </c>
      <c r="Q1075" s="36" t="str">
        <f>RIGHT(NICAP[[#This Row],[Date]],2)</f>
        <v>23</v>
      </c>
      <c r="R1075" s="26">
        <f>DATE(NICAP[[#This Row],[Year]],NICAP[[#This Row],[Month]],NICAP[[#This Row],[Day]])</f>
        <v>19168</v>
      </c>
      <c r="S1075" s="35" t="str">
        <f t="shared" si="32"/>
        <v>MO</v>
      </c>
      <c r="T1075" s="24" t="str">
        <f t="shared" si="33"/>
        <v>US</v>
      </c>
    </row>
    <row r="1076" spans="1:20" ht="27" customHeight="1" x14ac:dyDescent="0.2">
      <c r="A1076" s="35">
        <v>1067</v>
      </c>
      <c r="B1076" s="58">
        <v>520623</v>
      </c>
      <c r="C1076" s="44" t="s">
        <v>8821</v>
      </c>
      <c r="D1076" s="44" t="s">
        <v>1799</v>
      </c>
      <c r="E1076" s="44" t="str">
        <f>IF(AND(LEN(NICAP[[#This Row],[State or      Country]])=2,NICAP[[#This Row],[State or      Country]]&lt;&gt;"UK"),"US","Other")</f>
        <v>US</v>
      </c>
      <c r="F1076" s="43">
        <v>1</v>
      </c>
      <c r="G1076" s="41"/>
      <c r="H1076" s="41"/>
      <c r="I1076" s="77">
        <v>1334</v>
      </c>
      <c r="J1076" s="76" t="s">
        <v>1744</v>
      </c>
      <c r="K1076" s="41"/>
      <c r="L1076" s="42" t="s">
        <v>9533</v>
      </c>
      <c r="M1076" s="42" t="str">
        <f>IF(LEFT(NICAP[[#This Row],[Date]],1)=0,"Y","N")</f>
        <v>N</v>
      </c>
      <c r="N1076" s="42"/>
      <c r="O1076" s="42" t="str">
        <f>19&amp;LEFT(NICAP[[#This Row],[Date]],2)</f>
        <v>1952</v>
      </c>
      <c r="P1076" s="42" t="str">
        <f>MID(NICAP[[#This Row],[Date]],3,2)</f>
        <v>06</v>
      </c>
      <c r="Q1076" s="42" t="str">
        <f>RIGHT(NICAP[[#This Row],[Date]],2)</f>
        <v>23</v>
      </c>
      <c r="R1076" s="26">
        <f>DATE(NICAP[[#This Row],[Year]],NICAP[[#This Row],[Month]],NICAP[[#This Row],[Day]])</f>
        <v>19168</v>
      </c>
      <c r="S1076" s="35" t="str">
        <f t="shared" si="32"/>
        <v>TN</v>
      </c>
      <c r="T1076" s="24" t="str">
        <f t="shared" si="33"/>
        <v>US</v>
      </c>
    </row>
    <row r="1077" spans="1:20" ht="12.75" customHeight="1" x14ac:dyDescent="0.2">
      <c r="A1077" s="35">
        <v>1068</v>
      </c>
      <c r="B1077" s="55">
        <v>520623</v>
      </c>
      <c r="C1077" s="39" t="s">
        <v>6288</v>
      </c>
      <c r="D1077" s="39" t="s">
        <v>1956</v>
      </c>
      <c r="E1077" s="39" t="str">
        <f>IF(AND(LEN(NICAP[[#This Row],[State or      Country]])=2,NICAP[[#This Row],[State or      Country]]&lt;&gt;"UK"),"US","Other")</f>
        <v>Other</v>
      </c>
      <c r="F1077" s="38">
        <v>1</v>
      </c>
      <c r="G1077" s="37"/>
      <c r="H1077" s="37"/>
      <c r="I1077" s="47" t="s">
        <v>4808</v>
      </c>
      <c r="J1077" s="37"/>
      <c r="K1077" s="37"/>
      <c r="L1077" s="36" t="s">
        <v>9532</v>
      </c>
      <c r="M1077" s="36" t="str">
        <f>IF(LEFT(NICAP[[#This Row],[Date]],1)=0,"Y","N")</f>
        <v>N</v>
      </c>
      <c r="N1077" s="36"/>
      <c r="O1077" s="36" t="str">
        <f>19&amp;LEFT(NICAP[[#This Row],[Date]],2)</f>
        <v>1952</v>
      </c>
      <c r="P1077" s="36" t="str">
        <f>MID(NICAP[[#This Row],[Date]],3,2)</f>
        <v>06</v>
      </c>
      <c r="Q1077" s="36" t="str">
        <f>RIGHT(NICAP[[#This Row],[Date]],2)</f>
        <v>23</v>
      </c>
      <c r="R1077" s="26">
        <f>DATE(NICAP[[#This Row],[Year]],NICAP[[#This Row],[Month]],NICAP[[#This Row],[Day]])</f>
        <v>19168</v>
      </c>
      <c r="S1077" s="35" t="str">
        <f t="shared" si="32"/>
        <v/>
      </c>
      <c r="T1077" s="24" t="str">
        <f t="shared" si="33"/>
        <v>Japan</v>
      </c>
    </row>
    <row r="1078" spans="1:20" ht="12.75" customHeight="1" x14ac:dyDescent="0.2">
      <c r="A1078" s="35">
        <v>1069</v>
      </c>
      <c r="B1078" s="55">
        <v>520623</v>
      </c>
      <c r="C1078" s="39" t="s">
        <v>9531</v>
      </c>
      <c r="D1078" s="39" t="s">
        <v>2013</v>
      </c>
      <c r="E1078" s="39" t="str">
        <f>IF(AND(LEN(NICAP[[#This Row],[State or      Country]])=2,NICAP[[#This Row],[State or      Country]]&lt;&gt;"UK"),"US","Other")</f>
        <v>US</v>
      </c>
      <c r="F1078" s="38">
        <v>1</v>
      </c>
      <c r="G1078" s="37"/>
      <c r="H1078" s="37"/>
      <c r="I1078" s="65">
        <v>1335</v>
      </c>
      <c r="J1078" s="37"/>
      <c r="K1078" s="37"/>
      <c r="L1078" s="36" t="s">
        <v>9530</v>
      </c>
      <c r="M1078" s="36" t="str">
        <f>IF(LEFT(NICAP[[#This Row],[Date]],1)=0,"Y","N")</f>
        <v>N</v>
      </c>
      <c r="N1078" s="36"/>
      <c r="O1078" s="36" t="str">
        <f>19&amp;LEFT(NICAP[[#This Row],[Date]],2)</f>
        <v>1952</v>
      </c>
      <c r="P1078" s="36" t="str">
        <f>MID(NICAP[[#This Row],[Date]],3,2)</f>
        <v>06</v>
      </c>
      <c r="Q1078" s="36" t="str">
        <f>RIGHT(NICAP[[#This Row],[Date]],2)</f>
        <v>23</v>
      </c>
      <c r="R1078" s="26">
        <f>DATE(NICAP[[#This Row],[Year]],NICAP[[#This Row],[Month]],NICAP[[#This Row],[Day]])</f>
        <v>19168</v>
      </c>
      <c r="S1078" s="35" t="str">
        <f t="shared" si="32"/>
        <v>KY</v>
      </c>
      <c r="T1078" s="24" t="str">
        <f t="shared" si="33"/>
        <v>US</v>
      </c>
    </row>
    <row r="1079" spans="1:20" ht="12.75" customHeight="1" x14ac:dyDescent="0.2">
      <c r="A1079" s="35">
        <v>1070</v>
      </c>
      <c r="B1079" s="55">
        <v>520625</v>
      </c>
      <c r="C1079" s="39" t="s">
        <v>3625</v>
      </c>
      <c r="D1079" s="39" t="s">
        <v>1956</v>
      </c>
      <c r="E1079" s="39" t="str">
        <f>IF(AND(LEN(NICAP[[#This Row],[State or      Country]])=2,NICAP[[#This Row],[State or      Country]]&lt;&gt;"UK"),"US","Other")</f>
        <v>Other</v>
      </c>
      <c r="F1079" s="38">
        <v>1</v>
      </c>
      <c r="G1079" s="41"/>
      <c r="H1079" s="41"/>
      <c r="I1079" s="65">
        <v>1340</v>
      </c>
      <c r="J1079" s="41"/>
      <c r="K1079" s="41"/>
      <c r="L1079" s="36" t="s">
        <v>9529</v>
      </c>
      <c r="M1079" s="36" t="str">
        <f>IF(LEFT(NICAP[[#This Row],[Date]],1)=0,"Y","N")</f>
        <v>N</v>
      </c>
      <c r="N1079" s="36"/>
      <c r="O1079" s="36" t="str">
        <f>19&amp;LEFT(NICAP[[#This Row],[Date]],2)</f>
        <v>1952</v>
      </c>
      <c r="P1079" s="36" t="str">
        <f>MID(NICAP[[#This Row],[Date]],3,2)</f>
        <v>06</v>
      </c>
      <c r="Q1079" s="36" t="str">
        <f>RIGHT(NICAP[[#This Row],[Date]],2)</f>
        <v>25</v>
      </c>
      <c r="R1079" s="26">
        <f>DATE(NICAP[[#This Row],[Year]],NICAP[[#This Row],[Month]],NICAP[[#This Row],[Day]])</f>
        <v>19170</v>
      </c>
      <c r="S1079" s="35" t="str">
        <f t="shared" si="32"/>
        <v/>
      </c>
      <c r="T1079" s="24" t="str">
        <f t="shared" si="33"/>
        <v>Japan</v>
      </c>
    </row>
    <row r="1080" spans="1:20" ht="12.75" customHeight="1" x14ac:dyDescent="0.2">
      <c r="A1080" s="35">
        <v>1071</v>
      </c>
      <c r="B1080" s="55">
        <v>520625</v>
      </c>
      <c r="C1080" s="39" t="s">
        <v>9528</v>
      </c>
      <c r="D1080" s="39" t="s">
        <v>8108</v>
      </c>
      <c r="E1080" s="39" t="str">
        <f>IF(AND(LEN(NICAP[[#This Row],[State or      Country]])=2,NICAP[[#This Row],[State or      Country]]&lt;&gt;"UK"),"US","Other")</f>
        <v>Other</v>
      </c>
      <c r="F1080" s="38">
        <v>1</v>
      </c>
      <c r="G1080" s="37"/>
      <c r="H1080" s="37"/>
      <c r="I1080" s="65">
        <v>1347</v>
      </c>
      <c r="J1080" s="37"/>
      <c r="K1080" s="37"/>
      <c r="L1080" s="36" t="s">
        <v>9527</v>
      </c>
      <c r="M1080" s="36" t="str">
        <f>IF(LEFT(NICAP[[#This Row],[Date]],1)=0,"Y","N")</f>
        <v>N</v>
      </c>
      <c r="N1080" s="36"/>
      <c r="O1080" s="36" t="str">
        <f>19&amp;LEFT(NICAP[[#This Row],[Date]],2)</f>
        <v>1952</v>
      </c>
      <c r="P1080" s="36" t="str">
        <f>MID(NICAP[[#This Row],[Date]],3,2)</f>
        <v>06</v>
      </c>
      <c r="Q1080" s="36" t="str">
        <f>RIGHT(NICAP[[#This Row],[Date]],2)</f>
        <v>25</v>
      </c>
      <c r="R1080" s="26">
        <f>DATE(NICAP[[#This Row],[Year]],NICAP[[#This Row],[Month]],NICAP[[#This Row],[Day]])</f>
        <v>19170</v>
      </c>
      <c r="S1080" s="35" t="str">
        <f t="shared" si="32"/>
        <v/>
      </c>
      <c r="T1080" s="24" t="str">
        <f t="shared" si="33"/>
        <v>Far East</v>
      </c>
    </row>
    <row r="1081" spans="1:20" ht="12.75" customHeight="1" x14ac:dyDescent="0.2">
      <c r="A1081" s="35">
        <v>1072</v>
      </c>
      <c r="B1081" s="53">
        <v>520625</v>
      </c>
      <c r="C1081" s="39" t="s">
        <v>2790</v>
      </c>
      <c r="D1081" s="39" t="s">
        <v>1670</v>
      </c>
      <c r="E1081" s="39" t="str">
        <f>IF(AND(LEN(NICAP[[#This Row],[State or      Country]])=2,NICAP[[#This Row],[State or      Country]]&lt;&gt;"UK"),"US","Other")</f>
        <v>US</v>
      </c>
      <c r="F1081" s="38">
        <v>1</v>
      </c>
      <c r="G1081" s="37"/>
      <c r="H1081" s="37"/>
      <c r="I1081" s="65">
        <v>1344</v>
      </c>
      <c r="J1081" s="37"/>
      <c r="K1081" s="37"/>
      <c r="L1081" s="36" t="s">
        <v>9526</v>
      </c>
      <c r="M1081" s="36" t="str">
        <f>IF(LEFT(NICAP[[#This Row],[Date]],1)=0,"Y","N")</f>
        <v>N</v>
      </c>
      <c r="N1081" s="36"/>
      <c r="O1081" s="36" t="str">
        <f>19&amp;LEFT(NICAP[[#This Row],[Date]],2)</f>
        <v>1952</v>
      </c>
      <c r="P1081" s="36" t="str">
        <f>MID(NICAP[[#This Row],[Date]],3,2)</f>
        <v>06</v>
      </c>
      <c r="Q1081" s="36" t="str">
        <f>RIGHT(NICAP[[#This Row],[Date]],2)</f>
        <v>25</v>
      </c>
      <c r="R1081" s="26">
        <f>DATE(NICAP[[#This Row],[Year]],NICAP[[#This Row],[Month]],NICAP[[#This Row],[Day]])</f>
        <v>19170</v>
      </c>
      <c r="S1081" s="35" t="str">
        <f t="shared" si="32"/>
        <v>IL</v>
      </c>
      <c r="T1081" s="24" t="str">
        <f t="shared" si="33"/>
        <v>US</v>
      </c>
    </row>
    <row r="1082" spans="1:20" ht="12.75" customHeight="1" x14ac:dyDescent="0.2">
      <c r="A1082" s="35">
        <v>1073</v>
      </c>
      <c r="B1082" s="55">
        <v>520625</v>
      </c>
      <c r="C1082" s="39" t="s">
        <v>6288</v>
      </c>
      <c r="D1082" s="39" t="s">
        <v>1734</v>
      </c>
      <c r="E1082" s="39" t="str">
        <f>IF(AND(LEN(NICAP[[#This Row],[State or      Country]])=2,NICAP[[#This Row],[State or      Country]]&lt;&gt;"UK"),"US","Other")</f>
        <v>US</v>
      </c>
      <c r="F1082" s="38">
        <v>1</v>
      </c>
      <c r="G1082" s="37"/>
      <c r="H1082" s="37"/>
      <c r="I1082" s="47" t="s">
        <v>4808</v>
      </c>
      <c r="J1082" s="37"/>
      <c r="K1082" s="37"/>
      <c r="L1082" s="36" t="s">
        <v>9071</v>
      </c>
      <c r="M1082" s="36" t="str">
        <f>IF(LEFT(NICAP[[#This Row],[Date]],1)=0,"Y","N")</f>
        <v>N</v>
      </c>
      <c r="N1082" s="36"/>
      <c r="O1082" s="36" t="str">
        <f>19&amp;LEFT(NICAP[[#This Row],[Date]],2)</f>
        <v>1952</v>
      </c>
      <c r="P1082" s="36" t="str">
        <f>MID(NICAP[[#This Row],[Date]],3,2)</f>
        <v>06</v>
      </c>
      <c r="Q1082" s="36" t="str">
        <f>RIGHT(NICAP[[#This Row],[Date]],2)</f>
        <v>25</v>
      </c>
      <c r="R1082" s="26">
        <f>DATE(NICAP[[#This Row],[Year]],NICAP[[#This Row],[Month]],NICAP[[#This Row],[Day]])</f>
        <v>19170</v>
      </c>
      <c r="S1082" s="35" t="str">
        <f t="shared" si="32"/>
        <v>MI</v>
      </c>
      <c r="T1082" s="24" t="str">
        <f t="shared" si="33"/>
        <v>US</v>
      </c>
    </row>
    <row r="1083" spans="1:20" ht="12.75" customHeight="1" x14ac:dyDescent="0.2">
      <c r="A1083" s="35">
        <v>1074</v>
      </c>
      <c r="B1083" s="55">
        <v>520626</v>
      </c>
      <c r="C1083" s="39" t="s">
        <v>7452</v>
      </c>
      <c r="D1083" s="39" t="s">
        <v>1787</v>
      </c>
      <c r="E1083" s="39" t="str">
        <f>IF(AND(LEN(NICAP[[#This Row],[State or      Country]])=2,NICAP[[#This Row],[State or      Country]]&lt;&gt;"UK"),"US","Other")</f>
        <v>US</v>
      </c>
      <c r="F1083" s="38">
        <v>1</v>
      </c>
      <c r="G1083" s="37"/>
      <c r="H1083" s="37"/>
      <c r="I1083" s="65">
        <v>1348</v>
      </c>
      <c r="J1083" s="37"/>
      <c r="K1083" s="37"/>
      <c r="L1083" s="36" t="s">
        <v>9525</v>
      </c>
      <c r="M1083" s="36" t="str">
        <f>IF(LEFT(NICAP[[#This Row],[Date]],1)=0,"Y","N")</f>
        <v>N</v>
      </c>
      <c r="N1083" s="36"/>
      <c r="O1083" s="36" t="str">
        <f>19&amp;LEFT(NICAP[[#This Row],[Date]],2)</f>
        <v>1952</v>
      </c>
      <c r="P1083" s="36" t="str">
        <f>MID(NICAP[[#This Row],[Date]],3,2)</f>
        <v>06</v>
      </c>
      <c r="Q1083" s="36" t="str">
        <f>RIGHT(NICAP[[#This Row],[Date]],2)</f>
        <v>26</v>
      </c>
      <c r="R1083" s="26">
        <f>DATE(NICAP[[#This Row],[Year]],NICAP[[#This Row],[Month]],NICAP[[#This Row],[Day]])</f>
        <v>19171</v>
      </c>
      <c r="S1083" s="35" t="str">
        <f t="shared" si="32"/>
        <v>IN</v>
      </c>
      <c r="T1083" s="24" t="str">
        <f t="shared" si="33"/>
        <v>US</v>
      </c>
    </row>
    <row r="1084" spans="1:20" ht="12.75" customHeight="1" x14ac:dyDescent="0.2">
      <c r="A1084" s="35">
        <v>1075</v>
      </c>
      <c r="B1084" s="55">
        <v>520626</v>
      </c>
      <c r="C1084" s="39" t="s">
        <v>4726</v>
      </c>
      <c r="D1084" s="39" t="s">
        <v>1686</v>
      </c>
      <c r="E1084" s="39" t="str">
        <f>IF(AND(LEN(NICAP[[#This Row],[State or      Country]])=2,NICAP[[#This Row],[State or      Country]]&lt;&gt;"UK"),"US","Other")</f>
        <v>US</v>
      </c>
      <c r="F1084" s="38">
        <v>1</v>
      </c>
      <c r="G1084" s="37"/>
      <c r="H1084" s="37"/>
      <c r="I1084" s="65">
        <v>1351</v>
      </c>
      <c r="J1084" s="37"/>
      <c r="K1084" s="37"/>
      <c r="L1084" s="36" t="s">
        <v>9524</v>
      </c>
      <c r="M1084" s="36" t="str">
        <f>IF(LEFT(NICAP[[#This Row],[Date]],1)=0,"Y","N")</f>
        <v>N</v>
      </c>
      <c r="N1084" s="36"/>
      <c r="O1084" s="36" t="str">
        <f>19&amp;LEFT(NICAP[[#This Row],[Date]],2)</f>
        <v>1952</v>
      </c>
      <c r="P1084" s="36" t="str">
        <f>MID(NICAP[[#This Row],[Date]],3,2)</f>
        <v>06</v>
      </c>
      <c r="Q1084" s="36" t="str">
        <f>RIGHT(NICAP[[#This Row],[Date]],2)</f>
        <v>26</v>
      </c>
      <c r="R1084" s="26">
        <f>DATE(NICAP[[#This Row],[Year]],NICAP[[#This Row],[Month]],NICAP[[#This Row],[Day]])</f>
        <v>19171</v>
      </c>
      <c r="S1084" s="35" t="str">
        <f t="shared" si="32"/>
        <v>PA</v>
      </c>
      <c r="T1084" s="24" t="str">
        <f t="shared" si="33"/>
        <v>US</v>
      </c>
    </row>
    <row r="1085" spans="1:20" ht="12.75" customHeight="1" x14ac:dyDescent="0.2">
      <c r="A1085" s="35">
        <v>1076</v>
      </c>
      <c r="B1085" s="55">
        <v>520627</v>
      </c>
      <c r="C1085" s="39" t="s">
        <v>5957</v>
      </c>
      <c r="D1085" s="39" t="s">
        <v>2260</v>
      </c>
      <c r="E1085" s="39" t="str">
        <f>IF(AND(LEN(NICAP[[#This Row],[State or      Country]])=2,NICAP[[#This Row],[State or      Country]]&lt;&gt;"UK"),"US","Other")</f>
        <v>US</v>
      </c>
      <c r="F1085" s="38">
        <v>1</v>
      </c>
      <c r="G1085" s="37"/>
      <c r="H1085" s="37"/>
      <c r="I1085" s="65">
        <v>1355</v>
      </c>
      <c r="J1085" s="37"/>
      <c r="K1085" s="37"/>
      <c r="L1085" s="36" t="s">
        <v>9523</v>
      </c>
      <c r="M1085" s="36" t="str">
        <f>IF(LEFT(NICAP[[#This Row],[Date]],1)=0,"Y","N")</f>
        <v>N</v>
      </c>
      <c r="N1085" s="36"/>
      <c r="O1085" s="36" t="str">
        <f>19&amp;LEFT(NICAP[[#This Row],[Date]],2)</f>
        <v>1952</v>
      </c>
      <c r="P1085" s="36" t="str">
        <f>MID(NICAP[[#This Row],[Date]],3,2)</f>
        <v>06</v>
      </c>
      <c r="Q1085" s="36" t="str">
        <f>RIGHT(NICAP[[#This Row],[Date]],2)</f>
        <v>27</v>
      </c>
      <c r="R1085" s="26">
        <f>DATE(NICAP[[#This Row],[Year]],NICAP[[#This Row],[Month]],NICAP[[#This Row],[Day]])</f>
        <v>19172</v>
      </c>
      <c r="S1085" s="35" t="str">
        <f t="shared" si="32"/>
        <v>KS</v>
      </c>
      <c r="T1085" s="24" t="str">
        <f t="shared" si="33"/>
        <v>US</v>
      </c>
    </row>
    <row r="1086" spans="1:20" ht="12.75" customHeight="1" x14ac:dyDescent="0.2">
      <c r="A1086" s="35">
        <v>1077</v>
      </c>
      <c r="B1086" s="55">
        <v>520628</v>
      </c>
      <c r="C1086" s="39" t="s">
        <v>7910</v>
      </c>
      <c r="D1086" s="39" t="s">
        <v>2122</v>
      </c>
      <c r="E1086" s="39" t="str">
        <f>IF(AND(LEN(NICAP[[#This Row],[State or      Country]])=2,NICAP[[#This Row],[State or      Country]]&lt;&gt;"UK"),"US","Other")</f>
        <v>US</v>
      </c>
      <c r="F1086" s="38">
        <v>1</v>
      </c>
      <c r="G1086" s="37"/>
      <c r="H1086" s="37"/>
      <c r="I1086" s="47" t="s">
        <v>4808</v>
      </c>
      <c r="J1086" s="54" t="s">
        <v>1744</v>
      </c>
      <c r="K1086" s="37"/>
      <c r="L1086" s="36" t="s">
        <v>9522</v>
      </c>
      <c r="M1086" s="36" t="str">
        <f>IF(LEFT(NICAP[[#This Row],[Date]],1)=0,"Y","N")</f>
        <v>N</v>
      </c>
      <c r="N1086" s="36"/>
      <c r="O1086" s="36" t="str">
        <f>19&amp;LEFT(NICAP[[#This Row],[Date]],2)</f>
        <v>1952</v>
      </c>
      <c r="P1086" s="36" t="str">
        <f>MID(NICAP[[#This Row],[Date]],3,2)</f>
        <v>06</v>
      </c>
      <c r="Q1086" s="36" t="str">
        <f>RIGHT(NICAP[[#This Row],[Date]],2)</f>
        <v>28</v>
      </c>
      <c r="R1086" s="26">
        <f>DATE(NICAP[[#This Row],[Year]],NICAP[[#This Row],[Month]],NICAP[[#This Row],[Day]])</f>
        <v>19173</v>
      </c>
      <c r="S1086" s="35" t="str">
        <f t="shared" si="32"/>
        <v>NM</v>
      </c>
      <c r="T1086" s="24" t="str">
        <f t="shared" si="33"/>
        <v>US</v>
      </c>
    </row>
    <row r="1087" spans="1:20" ht="12.75" customHeight="1" x14ac:dyDescent="0.2">
      <c r="A1087" s="35">
        <v>1078</v>
      </c>
      <c r="B1087" s="55">
        <v>520628</v>
      </c>
      <c r="C1087" s="39" t="s">
        <v>9521</v>
      </c>
      <c r="D1087" s="39" t="s">
        <v>1739</v>
      </c>
      <c r="E1087" s="39" t="str">
        <f>IF(AND(LEN(NICAP[[#This Row],[State or      Country]])=2,NICAP[[#This Row],[State or      Country]]&lt;&gt;"UK"),"US","Other")</f>
        <v>US</v>
      </c>
      <c r="F1087" s="38">
        <v>1</v>
      </c>
      <c r="G1087" s="37"/>
      <c r="H1087" s="37"/>
      <c r="I1087" s="65">
        <v>1361</v>
      </c>
      <c r="J1087" s="37"/>
      <c r="K1087" s="37"/>
      <c r="L1087" s="36" t="s">
        <v>9520</v>
      </c>
      <c r="M1087" s="36" t="str">
        <f>IF(LEFT(NICAP[[#This Row],[Date]],1)=0,"Y","N")</f>
        <v>N</v>
      </c>
      <c r="N1087" s="36"/>
      <c r="O1087" s="36" t="str">
        <f>19&amp;LEFT(NICAP[[#This Row],[Date]],2)</f>
        <v>1952</v>
      </c>
      <c r="P1087" s="36" t="str">
        <f>MID(NICAP[[#This Row],[Date]],3,2)</f>
        <v>06</v>
      </c>
      <c r="Q1087" s="36" t="str">
        <f>RIGHT(NICAP[[#This Row],[Date]],2)</f>
        <v>28</v>
      </c>
      <c r="R1087" s="26">
        <f>DATE(NICAP[[#This Row],[Year]],NICAP[[#This Row],[Month]],NICAP[[#This Row],[Day]])</f>
        <v>19173</v>
      </c>
      <c r="S1087" s="35" t="str">
        <f t="shared" si="32"/>
        <v>WI</v>
      </c>
      <c r="T1087" s="24" t="str">
        <f t="shared" si="33"/>
        <v>US</v>
      </c>
    </row>
    <row r="1088" spans="1:20" ht="12.75" customHeight="1" x14ac:dyDescent="0.2">
      <c r="A1088" s="35">
        <v>1079</v>
      </c>
      <c r="B1088" s="55">
        <v>520628</v>
      </c>
      <c r="C1088" s="39" t="s">
        <v>9519</v>
      </c>
      <c r="D1088" s="39" t="s">
        <v>1956</v>
      </c>
      <c r="E1088" s="39" t="str">
        <f>IF(AND(LEN(NICAP[[#This Row],[State or      Country]])=2,NICAP[[#This Row],[State or      Country]]&lt;&gt;"UK"),"US","Other")</f>
        <v>Other</v>
      </c>
      <c r="F1088" s="38">
        <v>1</v>
      </c>
      <c r="G1088" s="41"/>
      <c r="H1088" s="41"/>
      <c r="I1088" s="65">
        <v>1363</v>
      </c>
      <c r="J1088" s="41"/>
      <c r="K1088" s="41"/>
      <c r="L1088" s="36" t="s">
        <v>9518</v>
      </c>
      <c r="M1088" s="36" t="str">
        <f>IF(LEFT(NICAP[[#This Row],[Date]],1)=0,"Y","N")</f>
        <v>N</v>
      </c>
      <c r="N1088" s="36"/>
      <c r="O1088" s="36" t="str">
        <f>19&amp;LEFT(NICAP[[#This Row],[Date]],2)</f>
        <v>1952</v>
      </c>
      <c r="P1088" s="36" t="str">
        <f>MID(NICAP[[#This Row],[Date]],3,2)</f>
        <v>06</v>
      </c>
      <c r="Q1088" s="36" t="str">
        <f>RIGHT(NICAP[[#This Row],[Date]],2)</f>
        <v>28</v>
      </c>
      <c r="R1088" s="26">
        <f>DATE(NICAP[[#This Row],[Year]],NICAP[[#This Row],[Month]],NICAP[[#This Row],[Day]])</f>
        <v>19173</v>
      </c>
      <c r="S1088" s="35" t="str">
        <f t="shared" si="32"/>
        <v/>
      </c>
      <c r="T1088" s="24" t="str">
        <f t="shared" si="33"/>
        <v>Japan</v>
      </c>
    </row>
    <row r="1089" spans="1:20" ht="14.25" customHeight="1" x14ac:dyDescent="0.2">
      <c r="A1089" s="35">
        <v>1080</v>
      </c>
      <c r="B1089" s="56">
        <v>520628</v>
      </c>
      <c r="C1089" s="39" t="s">
        <v>9517</v>
      </c>
      <c r="D1089" s="39" t="s">
        <v>9516</v>
      </c>
      <c r="E1089" s="39" t="str">
        <f>IF(AND(LEN(NICAP[[#This Row],[State or      Country]])=2,NICAP[[#This Row],[State or      Country]]&lt;&gt;"UK"),"US","Other")</f>
        <v>Other</v>
      </c>
      <c r="F1089" s="38">
        <v>11</v>
      </c>
      <c r="G1089" s="47" t="s">
        <v>1757</v>
      </c>
      <c r="H1089" s="46">
        <v>5</v>
      </c>
      <c r="I1089" s="47" t="s">
        <v>4808</v>
      </c>
      <c r="J1089" s="37"/>
      <c r="K1089" s="37"/>
      <c r="L1089" s="36" t="s">
        <v>9515</v>
      </c>
      <c r="M1089" s="36" t="str">
        <f>IF(LEFT(NICAP[[#This Row],[Date]],1)=0,"Y","N")</f>
        <v>N</v>
      </c>
      <c r="N1089" s="36"/>
      <c r="O1089" s="36" t="str">
        <f>19&amp;LEFT(NICAP[[#This Row],[Date]],2)</f>
        <v>1952</v>
      </c>
      <c r="P1089" s="36" t="str">
        <f>MID(NICAP[[#This Row],[Date]],3,2)</f>
        <v>06</v>
      </c>
      <c r="Q1089" s="36" t="str">
        <f>RIGHT(NICAP[[#This Row],[Date]],2)</f>
        <v>28</v>
      </c>
      <c r="R1089" s="26">
        <f>DATE(NICAP[[#This Row],[Year]],NICAP[[#This Row],[Month]],NICAP[[#This Row],[Day]])</f>
        <v>19173</v>
      </c>
      <c r="S1089" s="35" t="str">
        <f t="shared" si="32"/>
        <v/>
      </c>
      <c r="T1089" s="24" t="str">
        <f t="shared" si="33"/>
        <v>in airspace</v>
      </c>
    </row>
    <row r="1090" spans="1:20" ht="27.75" customHeight="1" x14ac:dyDescent="0.2">
      <c r="A1090" s="35">
        <v>1081</v>
      </c>
      <c r="B1090" s="84">
        <v>520629</v>
      </c>
      <c r="C1090" s="44" t="s">
        <v>9514</v>
      </c>
      <c r="D1090" s="44" t="s">
        <v>1670</v>
      </c>
      <c r="E1090" s="44" t="str">
        <f>IF(AND(LEN(NICAP[[#This Row],[State or      Country]])=2,NICAP[[#This Row],[State or      Country]]&lt;&gt;"UK"),"US","Other")</f>
        <v>US</v>
      </c>
      <c r="F1090" s="43">
        <v>1</v>
      </c>
      <c r="G1090" s="41"/>
      <c r="H1090" s="41"/>
      <c r="I1090" s="77">
        <v>1364</v>
      </c>
      <c r="J1090" s="41"/>
      <c r="K1090" s="41"/>
      <c r="L1090" s="42" t="s">
        <v>9513</v>
      </c>
      <c r="M1090" s="42" t="str">
        <f>IF(LEFT(NICAP[[#This Row],[Date]],1)=0,"Y","N")</f>
        <v>N</v>
      </c>
      <c r="N1090" s="42"/>
      <c r="O1090" s="42" t="str">
        <f>19&amp;LEFT(NICAP[[#This Row],[Date]],2)</f>
        <v>1952</v>
      </c>
      <c r="P1090" s="42" t="str">
        <f>MID(NICAP[[#This Row],[Date]],3,2)</f>
        <v>06</v>
      </c>
      <c r="Q1090" s="42" t="str">
        <f>RIGHT(NICAP[[#This Row],[Date]],2)</f>
        <v>29</v>
      </c>
      <c r="R1090" s="26">
        <f>DATE(NICAP[[#This Row],[Year]],NICAP[[#This Row],[Month]],NICAP[[#This Row],[Day]])</f>
        <v>19174</v>
      </c>
      <c r="S1090" s="35" t="str">
        <f t="shared" si="32"/>
        <v>IL</v>
      </c>
      <c r="T1090" s="24" t="str">
        <f t="shared" si="33"/>
        <v>US</v>
      </c>
    </row>
    <row r="1091" spans="1:20" ht="12.75" customHeight="1" x14ac:dyDescent="0.2">
      <c r="A1091" s="35">
        <v>1082</v>
      </c>
      <c r="B1091" s="64">
        <v>520630</v>
      </c>
      <c r="C1091" s="39" t="s">
        <v>3069</v>
      </c>
      <c r="D1091" s="39" t="s">
        <v>1844</v>
      </c>
      <c r="E1091" s="39" t="str">
        <f>IF(AND(LEN(NICAP[[#This Row],[State or      Country]])=2,NICAP[[#This Row],[State or      Country]]&lt;&gt;"UK"),"US","Other")</f>
        <v>US</v>
      </c>
      <c r="F1091" s="38">
        <v>1</v>
      </c>
      <c r="G1091" s="37"/>
      <c r="H1091" s="37"/>
      <c r="I1091" s="47" t="s">
        <v>4808</v>
      </c>
      <c r="J1091" s="37"/>
      <c r="K1091" s="37"/>
      <c r="L1091" s="36" t="s">
        <v>9512</v>
      </c>
      <c r="M1091" s="36" t="str">
        <f>IF(LEFT(NICAP[[#This Row],[Date]],1)=0,"Y","N")</f>
        <v>N</v>
      </c>
      <c r="N1091" s="36"/>
      <c r="O1091" s="36" t="str">
        <f>19&amp;LEFT(NICAP[[#This Row],[Date]],2)</f>
        <v>1952</v>
      </c>
      <c r="P1091" s="36" t="str">
        <f>MID(NICAP[[#This Row],[Date]],3,2)</f>
        <v>06</v>
      </c>
      <c r="Q1091" s="36" t="str">
        <f>RIGHT(NICAP[[#This Row],[Date]],2)</f>
        <v>30</v>
      </c>
      <c r="R1091" s="26">
        <f>DATE(NICAP[[#This Row],[Year]],NICAP[[#This Row],[Month]],NICAP[[#This Row],[Day]])</f>
        <v>19175</v>
      </c>
      <c r="S1091" s="35" t="str">
        <f t="shared" si="32"/>
        <v>MO</v>
      </c>
      <c r="T1091" s="24" t="str">
        <f t="shared" si="33"/>
        <v>US</v>
      </c>
    </row>
    <row r="1092" spans="1:20" ht="12.75" customHeight="1" x14ac:dyDescent="0.2">
      <c r="A1092" s="35">
        <v>1083</v>
      </c>
      <c r="B1092" s="64">
        <v>520630</v>
      </c>
      <c r="C1092" s="39" t="s">
        <v>5697</v>
      </c>
      <c r="D1092" s="39" t="s">
        <v>1852</v>
      </c>
      <c r="E1092" s="39" t="str">
        <f>IF(AND(LEN(NICAP[[#This Row],[State or      Country]])=2,NICAP[[#This Row],[State or      Country]]&lt;&gt;"UK"),"US","Other")</f>
        <v>US</v>
      </c>
      <c r="F1092" s="38">
        <v>1</v>
      </c>
      <c r="G1092" s="37"/>
      <c r="H1092" s="37"/>
      <c r="I1092" s="47" t="s">
        <v>4808</v>
      </c>
      <c r="J1092" s="37"/>
      <c r="K1092" s="37"/>
      <c r="L1092" s="36" t="s">
        <v>9511</v>
      </c>
      <c r="M1092" s="36" t="str">
        <f>IF(LEFT(NICAP[[#This Row],[Date]],1)=0,"Y","N")</f>
        <v>N</v>
      </c>
      <c r="N1092" s="36"/>
      <c r="O1092" s="36" t="str">
        <f>19&amp;LEFT(NICAP[[#This Row],[Date]],2)</f>
        <v>1952</v>
      </c>
      <c r="P1092" s="36" t="str">
        <f>MID(NICAP[[#This Row],[Date]],3,2)</f>
        <v>06</v>
      </c>
      <c r="Q1092" s="36" t="str">
        <f>RIGHT(NICAP[[#This Row],[Date]],2)</f>
        <v>30</v>
      </c>
      <c r="R1092" s="26">
        <f>DATE(NICAP[[#This Row],[Year]],NICAP[[#This Row],[Month]],NICAP[[#This Row],[Day]])</f>
        <v>19175</v>
      </c>
      <c r="S1092" s="35" t="str">
        <f t="shared" si="32"/>
        <v>AZ</v>
      </c>
      <c r="T1092" s="24" t="str">
        <f t="shared" si="33"/>
        <v>US</v>
      </c>
    </row>
    <row r="1093" spans="1:20" ht="12.75" customHeight="1" x14ac:dyDescent="0.2">
      <c r="A1093" s="35">
        <v>1084</v>
      </c>
      <c r="B1093" s="64">
        <v>520630</v>
      </c>
      <c r="C1093" s="39" t="s">
        <v>7771</v>
      </c>
      <c r="D1093" s="39" t="s">
        <v>9510</v>
      </c>
      <c r="E1093" s="39" t="str">
        <f>IF(AND(LEN(NICAP[[#This Row],[State or      Country]])=2,NICAP[[#This Row],[State or      Country]]&lt;&gt;"UK"),"US","Other")</f>
        <v>Other</v>
      </c>
      <c r="F1093" s="38">
        <v>1</v>
      </c>
      <c r="G1093" s="37"/>
      <c r="H1093" s="37"/>
      <c r="I1093" s="47" t="s">
        <v>4808</v>
      </c>
      <c r="J1093" s="37"/>
      <c r="K1093" s="37"/>
      <c r="L1093" s="36" t="s">
        <v>9509</v>
      </c>
      <c r="M1093" s="36" t="str">
        <f>IF(LEFT(NICAP[[#This Row],[Date]],1)=0,"Y","N")</f>
        <v>N</v>
      </c>
      <c r="N1093" s="36"/>
      <c r="O1093" s="36" t="str">
        <f>19&amp;LEFT(NICAP[[#This Row],[Date]],2)</f>
        <v>1952</v>
      </c>
      <c r="P1093" s="36" t="str">
        <f>MID(NICAP[[#This Row],[Date]],3,2)</f>
        <v>06</v>
      </c>
      <c r="Q1093" s="36" t="str">
        <f>RIGHT(NICAP[[#This Row],[Date]],2)</f>
        <v>30</v>
      </c>
      <c r="R1093" s="26">
        <f>DATE(NICAP[[#This Row],[Year]],NICAP[[#This Row],[Month]],NICAP[[#This Row],[Day]])</f>
        <v>19175</v>
      </c>
      <c r="S1093" s="35" t="str">
        <f t="shared" si="32"/>
        <v/>
      </c>
      <c r="T1093" s="24" t="str">
        <f t="shared" si="33"/>
        <v>at sea</v>
      </c>
    </row>
    <row r="1094" spans="1:20" ht="27" customHeight="1" x14ac:dyDescent="0.2">
      <c r="A1094" s="35">
        <v>1085</v>
      </c>
      <c r="B1094" s="84">
        <v>520701</v>
      </c>
      <c r="C1094" s="44" t="s">
        <v>4369</v>
      </c>
      <c r="D1094" s="44" t="s">
        <v>1697</v>
      </c>
      <c r="E1094" s="44" t="str">
        <f>IF(AND(LEN(NICAP[[#This Row],[State or      Country]])=2,NICAP[[#This Row],[State or      Country]]&lt;&gt;"UK"),"US","Other")</f>
        <v>US</v>
      </c>
      <c r="F1094" s="43">
        <v>1</v>
      </c>
      <c r="G1094" s="41"/>
      <c r="H1094" s="41"/>
      <c r="I1094" s="41"/>
      <c r="J1094" s="41"/>
      <c r="K1094" s="41"/>
      <c r="L1094" s="42" t="s">
        <v>9508</v>
      </c>
      <c r="M1094" s="42" t="str">
        <f>IF(LEFT(NICAP[[#This Row],[Date]],1)=0,"Y","N")</f>
        <v>N</v>
      </c>
      <c r="N1094" s="42"/>
      <c r="O1094" s="42" t="str">
        <f>19&amp;LEFT(NICAP[[#This Row],[Date]],2)</f>
        <v>1952</v>
      </c>
      <c r="P1094" s="42" t="str">
        <f>MID(NICAP[[#This Row],[Date]],3,2)</f>
        <v>07</v>
      </c>
      <c r="Q1094" s="42" t="str">
        <f>RIGHT(NICAP[[#This Row],[Date]],2)</f>
        <v>01</v>
      </c>
      <c r="R1094" s="26">
        <f>DATE(NICAP[[#This Row],[Year]],NICAP[[#This Row],[Month]],NICAP[[#This Row],[Day]])</f>
        <v>19176</v>
      </c>
      <c r="S1094" s="35" t="str">
        <f t="shared" si="32"/>
        <v>MA</v>
      </c>
      <c r="T1094" s="24" t="str">
        <f t="shared" si="33"/>
        <v>US</v>
      </c>
    </row>
    <row r="1095" spans="1:20" ht="12.75" customHeight="1" x14ac:dyDescent="0.2">
      <c r="A1095" s="35">
        <v>1086</v>
      </c>
      <c r="B1095" s="68">
        <v>520701</v>
      </c>
      <c r="C1095" s="39" t="s">
        <v>9507</v>
      </c>
      <c r="D1095" s="39" t="s">
        <v>1726</v>
      </c>
      <c r="E1095" s="39" t="str">
        <f>IF(AND(LEN(NICAP[[#This Row],[State or      Country]])=2,NICAP[[#This Row],[State or      Country]]&lt;&gt;"UK"),"US","Other")</f>
        <v>US</v>
      </c>
      <c r="F1095" s="38">
        <v>9</v>
      </c>
      <c r="G1095" s="47" t="s">
        <v>1666</v>
      </c>
      <c r="H1095" s="46">
        <v>5</v>
      </c>
      <c r="I1095" s="47" t="s">
        <v>4808</v>
      </c>
      <c r="J1095" s="37"/>
      <c r="K1095" s="37"/>
      <c r="L1095" s="36" t="s">
        <v>9506</v>
      </c>
      <c r="M1095" s="36" t="str">
        <f>IF(LEFT(NICAP[[#This Row],[Date]],1)=0,"Y","N")</f>
        <v>N</v>
      </c>
      <c r="N1095" s="36"/>
      <c r="O1095" s="36" t="str">
        <f>19&amp;LEFT(NICAP[[#This Row],[Date]],2)</f>
        <v>1952</v>
      </c>
      <c r="P1095" s="36" t="str">
        <f>MID(NICAP[[#This Row],[Date]],3,2)</f>
        <v>07</v>
      </c>
      <c r="Q1095" s="36" t="str">
        <f>RIGHT(NICAP[[#This Row],[Date]],2)</f>
        <v>01</v>
      </c>
      <c r="R1095" s="26">
        <f>DATE(NICAP[[#This Row],[Year]],NICAP[[#This Row],[Month]],NICAP[[#This Row],[Day]])</f>
        <v>19176</v>
      </c>
      <c r="S1095" s="35" t="str">
        <f t="shared" si="32"/>
        <v>NJ</v>
      </c>
      <c r="T1095" s="24" t="str">
        <f t="shared" si="33"/>
        <v>US</v>
      </c>
    </row>
    <row r="1096" spans="1:20" ht="14.25" customHeight="1" x14ac:dyDescent="0.2">
      <c r="A1096" s="35">
        <v>1087</v>
      </c>
      <c r="B1096" s="81">
        <v>520702</v>
      </c>
      <c r="C1096" s="39" t="s">
        <v>9505</v>
      </c>
      <c r="D1096" s="39" t="s">
        <v>3132</v>
      </c>
      <c r="E1096" s="39" t="str">
        <f>IF(AND(LEN(NICAP[[#This Row],[State or      Country]])=2,NICAP[[#This Row],[State or      Country]]&lt;&gt;"UK"),"US","Other")</f>
        <v>US</v>
      </c>
      <c r="F1096" s="38">
        <v>8</v>
      </c>
      <c r="G1096" s="47" t="s">
        <v>2113</v>
      </c>
      <c r="H1096" s="46">
        <v>5</v>
      </c>
      <c r="I1096" s="41"/>
      <c r="J1096" s="41"/>
      <c r="K1096" s="41"/>
      <c r="L1096" s="104" t="s">
        <v>9504</v>
      </c>
      <c r="M1096" s="104" t="str">
        <f>IF(LEFT(NICAP[[#This Row],[Date]],1)=0,"Y","N")</f>
        <v>N</v>
      </c>
      <c r="N1096" s="104"/>
      <c r="O1096" s="104" t="str">
        <f>19&amp;LEFT(NICAP[[#This Row],[Date]],2)</f>
        <v>1952</v>
      </c>
      <c r="P1096" s="104" t="str">
        <f>MID(NICAP[[#This Row],[Date]],3,2)</f>
        <v>07</v>
      </c>
      <c r="Q1096" s="104" t="str">
        <f>RIGHT(NICAP[[#This Row],[Date]],2)</f>
        <v>02</v>
      </c>
      <c r="R1096" s="26">
        <f>DATE(NICAP[[#This Row],[Year]],NICAP[[#This Row],[Month]],NICAP[[#This Row],[Day]])</f>
        <v>19177</v>
      </c>
      <c r="S1096" s="35" t="str">
        <f t="shared" si="32"/>
        <v>UT</v>
      </c>
      <c r="T1096" s="24" t="str">
        <f t="shared" si="33"/>
        <v>US</v>
      </c>
    </row>
    <row r="1097" spans="1:20" ht="12.75" customHeight="1" x14ac:dyDescent="0.2">
      <c r="A1097" s="35">
        <v>1088</v>
      </c>
      <c r="B1097" s="68">
        <v>520703</v>
      </c>
      <c r="C1097" s="39" t="s">
        <v>9335</v>
      </c>
      <c r="D1097" s="39" t="s">
        <v>1734</v>
      </c>
      <c r="E1097" s="39" t="str">
        <f>IF(AND(LEN(NICAP[[#This Row],[State or      Country]])=2,NICAP[[#This Row],[State or      Country]]&lt;&gt;"UK"),"US","Other")</f>
        <v>US</v>
      </c>
      <c r="F1097" s="38">
        <v>1</v>
      </c>
      <c r="G1097" s="37"/>
      <c r="H1097" s="37"/>
      <c r="I1097" s="65">
        <v>1380</v>
      </c>
      <c r="J1097" s="37"/>
      <c r="K1097" s="37"/>
      <c r="L1097" s="36" t="s">
        <v>9503</v>
      </c>
      <c r="M1097" s="36" t="str">
        <f>IF(LEFT(NICAP[[#This Row],[Date]],1)=0,"Y","N")</f>
        <v>N</v>
      </c>
      <c r="N1097" s="36"/>
      <c r="O1097" s="36" t="str">
        <f>19&amp;LEFT(NICAP[[#This Row],[Date]],2)</f>
        <v>1952</v>
      </c>
      <c r="P1097" s="36" t="str">
        <f>MID(NICAP[[#This Row],[Date]],3,2)</f>
        <v>07</v>
      </c>
      <c r="Q1097" s="36" t="str">
        <f>RIGHT(NICAP[[#This Row],[Date]],2)</f>
        <v>03</v>
      </c>
      <c r="R1097" s="26">
        <f>DATE(NICAP[[#This Row],[Year]],NICAP[[#This Row],[Month]],NICAP[[#This Row],[Day]])</f>
        <v>19178</v>
      </c>
      <c r="S1097" s="35" t="str">
        <f t="shared" si="32"/>
        <v>MI</v>
      </c>
      <c r="T1097" s="24" t="str">
        <f t="shared" si="33"/>
        <v>US</v>
      </c>
    </row>
    <row r="1098" spans="1:20" ht="12.75" customHeight="1" x14ac:dyDescent="0.2">
      <c r="A1098" s="35">
        <v>1089</v>
      </c>
      <c r="B1098" s="64">
        <v>520703</v>
      </c>
      <c r="C1098" s="39" t="s">
        <v>2790</v>
      </c>
      <c r="D1098" s="39" t="s">
        <v>1670</v>
      </c>
      <c r="E1098" s="39" t="str">
        <f>IF(AND(LEN(NICAP[[#This Row],[State or      Country]])=2,NICAP[[#This Row],[State or      Country]]&lt;&gt;"UK"),"US","Other")</f>
        <v>US</v>
      </c>
      <c r="F1098" s="38">
        <v>1</v>
      </c>
      <c r="G1098" s="37"/>
      <c r="H1098" s="37"/>
      <c r="I1098" s="65">
        <v>1382</v>
      </c>
      <c r="J1098" s="37"/>
      <c r="K1098" s="37"/>
      <c r="L1098" s="36" t="s">
        <v>9502</v>
      </c>
      <c r="M1098" s="36" t="str">
        <f>IF(LEFT(NICAP[[#This Row],[Date]],1)=0,"Y","N")</f>
        <v>N</v>
      </c>
      <c r="N1098" s="36"/>
      <c r="O1098" s="36" t="str">
        <f>19&amp;LEFT(NICAP[[#This Row],[Date]],2)</f>
        <v>1952</v>
      </c>
      <c r="P1098" s="36" t="str">
        <f>MID(NICAP[[#This Row],[Date]],3,2)</f>
        <v>07</v>
      </c>
      <c r="Q1098" s="36" t="str">
        <f>RIGHT(NICAP[[#This Row],[Date]],2)</f>
        <v>03</v>
      </c>
      <c r="R1098" s="26">
        <f>DATE(NICAP[[#This Row],[Year]],NICAP[[#This Row],[Month]],NICAP[[#This Row],[Day]])</f>
        <v>19178</v>
      </c>
      <c r="S1098" s="35" t="str">
        <f t="shared" ref="S1098:S1161" si="34">IF(E1098="US",D1098,"")</f>
        <v>IL</v>
      </c>
      <c r="T1098" s="24" t="str">
        <f t="shared" ref="T1098:T1161" si="35">IF(E1098="US","US",D1098)</f>
        <v>US</v>
      </c>
    </row>
    <row r="1099" spans="1:20" ht="12.75" customHeight="1" x14ac:dyDescent="0.2">
      <c r="A1099" s="35">
        <v>1090</v>
      </c>
      <c r="B1099" s="64">
        <v>520705</v>
      </c>
      <c r="C1099" s="39" t="s">
        <v>8918</v>
      </c>
      <c r="D1099" s="39" t="s">
        <v>2020</v>
      </c>
      <c r="E1099" s="39" t="str">
        <f>IF(AND(LEN(NICAP[[#This Row],[State or      Country]])=2,NICAP[[#This Row],[State or      Country]]&lt;&gt;"UK"),"US","Other")</f>
        <v>US</v>
      </c>
      <c r="F1099" s="38">
        <v>1</v>
      </c>
      <c r="G1099" s="37"/>
      <c r="H1099" s="37"/>
      <c r="I1099" s="47" t="s">
        <v>4808</v>
      </c>
      <c r="J1099" s="37"/>
      <c r="K1099" s="37"/>
      <c r="L1099" s="36" t="s">
        <v>9071</v>
      </c>
      <c r="M1099" s="36" t="str">
        <f>IF(LEFT(NICAP[[#This Row],[Date]],1)=0,"Y","N")</f>
        <v>N</v>
      </c>
      <c r="N1099" s="36"/>
      <c r="O1099" s="36" t="str">
        <f>19&amp;LEFT(NICAP[[#This Row],[Date]],2)</f>
        <v>1952</v>
      </c>
      <c r="P1099" s="36" t="str">
        <f>MID(NICAP[[#This Row],[Date]],3,2)</f>
        <v>07</v>
      </c>
      <c r="Q1099" s="36" t="str">
        <f>RIGHT(NICAP[[#This Row],[Date]],2)</f>
        <v>05</v>
      </c>
      <c r="R1099" s="26">
        <f>DATE(NICAP[[#This Row],[Year]],NICAP[[#This Row],[Month]],NICAP[[#This Row],[Day]])</f>
        <v>19180</v>
      </c>
      <c r="S1099" s="35" t="str">
        <f t="shared" si="34"/>
        <v>AK</v>
      </c>
      <c r="T1099" s="24" t="str">
        <f t="shared" si="35"/>
        <v>US</v>
      </c>
    </row>
    <row r="1100" spans="1:20" ht="12.75" customHeight="1" x14ac:dyDescent="0.2">
      <c r="A1100" s="35">
        <v>1091</v>
      </c>
      <c r="B1100" s="64">
        <v>520705</v>
      </c>
      <c r="C1100" s="39" t="s">
        <v>9501</v>
      </c>
      <c r="D1100" s="39" t="s">
        <v>1707</v>
      </c>
      <c r="E1100" s="39" t="str">
        <f>IF(AND(LEN(NICAP[[#This Row],[State or      Country]])=2,NICAP[[#This Row],[State or      Country]]&lt;&gt;"UK"),"US","Other")</f>
        <v>US</v>
      </c>
      <c r="F1100" s="38">
        <v>10</v>
      </c>
      <c r="G1100" s="37"/>
      <c r="H1100" s="37"/>
      <c r="I1100" s="47" t="s">
        <v>4808</v>
      </c>
      <c r="J1100" s="37"/>
      <c r="K1100" s="37"/>
      <c r="L1100" s="36" t="s">
        <v>9500</v>
      </c>
      <c r="M1100" s="36" t="str">
        <f>IF(LEFT(NICAP[[#This Row],[Date]],1)=0,"Y","N")</f>
        <v>N</v>
      </c>
      <c r="N1100" s="36"/>
      <c r="O1100" s="36" t="str">
        <f>19&amp;LEFT(NICAP[[#This Row],[Date]],2)</f>
        <v>1952</v>
      </c>
      <c r="P1100" s="36" t="str">
        <f>MID(NICAP[[#This Row],[Date]],3,2)</f>
        <v>07</v>
      </c>
      <c r="Q1100" s="36" t="str">
        <f>RIGHT(NICAP[[#This Row],[Date]],2)</f>
        <v>05</v>
      </c>
      <c r="R1100" s="26">
        <f>DATE(NICAP[[#This Row],[Year]],NICAP[[#This Row],[Month]],NICAP[[#This Row],[Day]])</f>
        <v>19180</v>
      </c>
      <c r="S1100" s="35" t="str">
        <f t="shared" si="34"/>
        <v>WA</v>
      </c>
      <c r="T1100" s="24" t="str">
        <f t="shared" si="35"/>
        <v>US</v>
      </c>
    </row>
    <row r="1101" spans="1:20" ht="14.25" customHeight="1" x14ac:dyDescent="0.2">
      <c r="A1101" s="35">
        <v>1092</v>
      </c>
      <c r="B1101" s="81">
        <v>520705</v>
      </c>
      <c r="C1101" s="39" t="s">
        <v>1829</v>
      </c>
      <c r="D1101" s="39" t="s">
        <v>1772</v>
      </c>
      <c r="E1101" s="39" t="str">
        <f>IF(AND(LEN(NICAP[[#This Row],[State or      Country]])=2,NICAP[[#This Row],[State or      Country]]&lt;&gt;"UK"),"US","Other")</f>
        <v>US</v>
      </c>
      <c r="F1101" s="38">
        <v>11</v>
      </c>
      <c r="G1101" s="47" t="s">
        <v>1757</v>
      </c>
      <c r="H1101" s="46">
        <v>5</v>
      </c>
      <c r="I1101" s="65">
        <v>1390</v>
      </c>
      <c r="J1101" s="41"/>
      <c r="K1101" s="41"/>
      <c r="L1101" s="36" t="s">
        <v>9499</v>
      </c>
      <c r="M1101" s="36" t="str">
        <f>IF(LEFT(NICAP[[#This Row],[Date]],1)=0,"Y","N")</f>
        <v>N</v>
      </c>
      <c r="N1101" s="36"/>
      <c r="O1101" s="36" t="str">
        <f>19&amp;LEFT(NICAP[[#This Row],[Date]],2)</f>
        <v>1952</v>
      </c>
      <c r="P1101" s="36" t="str">
        <f>MID(NICAP[[#This Row],[Date]],3,2)</f>
        <v>07</v>
      </c>
      <c r="Q1101" s="36" t="str">
        <f>RIGHT(NICAP[[#This Row],[Date]],2)</f>
        <v>05</v>
      </c>
      <c r="R1101" s="26">
        <f>DATE(NICAP[[#This Row],[Year]],NICAP[[#This Row],[Month]],NICAP[[#This Row],[Day]])</f>
        <v>19180</v>
      </c>
      <c r="S1101" s="35" t="str">
        <f t="shared" si="34"/>
        <v>OK</v>
      </c>
      <c r="T1101" s="24" t="str">
        <f t="shared" si="35"/>
        <v>US</v>
      </c>
    </row>
    <row r="1102" spans="1:20" ht="14.25" customHeight="1" x14ac:dyDescent="0.2">
      <c r="A1102" s="35">
        <v>1093</v>
      </c>
      <c r="B1102" s="81">
        <v>520705</v>
      </c>
      <c r="C1102" s="39" t="s">
        <v>9498</v>
      </c>
      <c r="D1102" s="39" t="s">
        <v>1707</v>
      </c>
      <c r="E1102" s="39" t="str">
        <f>IF(AND(LEN(NICAP[[#This Row],[State or      Country]])=2,NICAP[[#This Row],[State or      Country]]&lt;&gt;"UK"),"US","Other")</f>
        <v>US</v>
      </c>
      <c r="F1102" s="38">
        <v>11</v>
      </c>
      <c r="G1102" s="47" t="s">
        <v>1757</v>
      </c>
      <c r="H1102" s="46">
        <v>5</v>
      </c>
      <c r="I1102" s="37"/>
      <c r="J1102" s="54" t="s">
        <v>1744</v>
      </c>
      <c r="K1102" s="37"/>
      <c r="L1102" s="36" t="s">
        <v>9497</v>
      </c>
      <c r="M1102" s="36" t="str">
        <f>IF(LEFT(NICAP[[#This Row],[Date]],1)=0,"Y","N")</f>
        <v>N</v>
      </c>
      <c r="N1102" s="36"/>
      <c r="O1102" s="36" t="str">
        <f>19&amp;LEFT(NICAP[[#This Row],[Date]],2)</f>
        <v>1952</v>
      </c>
      <c r="P1102" s="36" t="str">
        <f>MID(NICAP[[#This Row],[Date]],3,2)</f>
        <v>07</v>
      </c>
      <c r="Q1102" s="36" t="str">
        <f>RIGHT(NICAP[[#This Row],[Date]],2)</f>
        <v>05</v>
      </c>
      <c r="R1102" s="26">
        <f>DATE(NICAP[[#This Row],[Year]],NICAP[[#This Row],[Month]],NICAP[[#This Row],[Day]])</f>
        <v>19180</v>
      </c>
      <c r="S1102" s="35" t="str">
        <f t="shared" si="34"/>
        <v>WA</v>
      </c>
      <c r="T1102" s="24" t="str">
        <f t="shared" si="35"/>
        <v>US</v>
      </c>
    </row>
    <row r="1103" spans="1:20" ht="12.75" customHeight="1" x14ac:dyDescent="0.2">
      <c r="A1103" s="35">
        <v>1094</v>
      </c>
      <c r="B1103" s="82" t="s">
        <v>9496</v>
      </c>
      <c r="C1103" s="39" t="s">
        <v>9495</v>
      </c>
      <c r="D1103" s="39" t="s">
        <v>1758</v>
      </c>
      <c r="E1103" s="39" t="str">
        <f>IF(AND(LEN(NICAP[[#This Row],[State or      Country]])=2,NICAP[[#This Row],[State or      Country]]&lt;&gt;"UK"),"US","Other")</f>
        <v>US</v>
      </c>
      <c r="F1103" s="38">
        <v>8</v>
      </c>
      <c r="G1103" s="37"/>
      <c r="H1103" s="37"/>
      <c r="I1103" s="65">
        <v>1397</v>
      </c>
      <c r="J1103" s="37"/>
      <c r="K1103" s="37"/>
      <c r="L1103" s="36" t="s">
        <v>9494</v>
      </c>
      <c r="M1103" s="36" t="str">
        <f>IF(LEFT(NICAP[[#This Row],[Date]],1)=0,"Y","N")</f>
        <v>N</v>
      </c>
      <c r="N1103" s="36"/>
      <c r="O1103" s="36" t="str">
        <f>19&amp;LEFT(NICAP[[#This Row],[Date]],2)</f>
        <v>1952</v>
      </c>
      <c r="P1103" s="36" t="str">
        <f>MID(NICAP[[#This Row],[Date]],3,2)</f>
        <v>07</v>
      </c>
      <c r="Q1103" s="36" t="str">
        <f>RIGHT(NICAP[[#This Row],[Date]],2)</f>
        <v>12</v>
      </c>
      <c r="R1103" s="26">
        <f>DATE(NICAP[[#This Row],[Year]],NICAP[[#This Row],[Month]],NICAP[[#This Row],[Day]])</f>
        <v>19187</v>
      </c>
      <c r="S1103" s="35" t="str">
        <f t="shared" si="34"/>
        <v>NY</v>
      </c>
      <c r="T1103" s="24" t="str">
        <f t="shared" si="35"/>
        <v>US</v>
      </c>
    </row>
    <row r="1104" spans="1:20" ht="27" customHeight="1" x14ac:dyDescent="0.2">
      <c r="A1104" s="35">
        <v>1095</v>
      </c>
      <c r="B1104" s="84">
        <v>520709</v>
      </c>
      <c r="C1104" s="44" t="s">
        <v>5596</v>
      </c>
      <c r="D1104" s="44" t="s">
        <v>2640</v>
      </c>
      <c r="E1104" s="44" t="str">
        <f>IF(AND(LEN(NICAP[[#This Row],[State or      Country]])=2,NICAP[[#This Row],[State or      Country]]&lt;&gt;"UK"),"US","Other")</f>
        <v>US</v>
      </c>
      <c r="F1104" s="43">
        <v>1</v>
      </c>
      <c r="G1104" s="41"/>
      <c r="H1104" s="41"/>
      <c r="I1104" s="77">
        <v>1405</v>
      </c>
      <c r="J1104" s="41"/>
      <c r="K1104" s="41"/>
      <c r="L1104" s="42" t="s">
        <v>9493</v>
      </c>
      <c r="M1104" s="42" t="str">
        <f>IF(LEFT(NICAP[[#This Row],[Date]],1)=0,"Y","N")</f>
        <v>N</v>
      </c>
      <c r="N1104" s="42"/>
      <c r="O1104" s="42" t="str">
        <f>19&amp;LEFT(NICAP[[#This Row],[Date]],2)</f>
        <v>1952</v>
      </c>
      <c r="P1104" s="42" t="str">
        <f>MID(NICAP[[#This Row],[Date]],3,2)</f>
        <v>07</v>
      </c>
      <c r="Q1104" s="42" t="str">
        <f>RIGHT(NICAP[[#This Row],[Date]],2)</f>
        <v>09</v>
      </c>
      <c r="R1104" s="26">
        <f>DATE(NICAP[[#This Row],[Year]],NICAP[[#This Row],[Month]],NICAP[[#This Row],[Day]])</f>
        <v>19184</v>
      </c>
      <c r="S1104" s="35" t="str">
        <f t="shared" si="34"/>
        <v>CO</v>
      </c>
      <c r="T1104" s="24" t="str">
        <f t="shared" si="35"/>
        <v>US</v>
      </c>
    </row>
    <row r="1105" spans="1:20" ht="12.75" customHeight="1" x14ac:dyDescent="0.2">
      <c r="A1105" s="35">
        <v>1096</v>
      </c>
      <c r="B1105" s="64">
        <v>520709</v>
      </c>
      <c r="C1105" s="39" t="s">
        <v>9492</v>
      </c>
      <c r="D1105" s="39" t="s">
        <v>1686</v>
      </c>
      <c r="E1105" s="39" t="str">
        <f>IF(AND(LEN(NICAP[[#This Row],[State or      Country]])=2,NICAP[[#This Row],[State or      Country]]&lt;&gt;"UK"),"US","Other")</f>
        <v>US</v>
      </c>
      <c r="F1105" s="38">
        <v>1</v>
      </c>
      <c r="G1105" s="37"/>
      <c r="H1105" s="37"/>
      <c r="I1105" s="65">
        <v>1409</v>
      </c>
      <c r="J1105" s="37"/>
      <c r="K1105" s="37"/>
      <c r="L1105" s="36" t="s">
        <v>9491</v>
      </c>
      <c r="M1105" s="36" t="str">
        <f>IF(LEFT(NICAP[[#This Row],[Date]],1)=0,"Y","N")</f>
        <v>N</v>
      </c>
      <c r="N1105" s="36"/>
      <c r="O1105" s="36" t="str">
        <f>19&amp;LEFT(NICAP[[#This Row],[Date]],2)</f>
        <v>1952</v>
      </c>
      <c r="P1105" s="36" t="str">
        <f>MID(NICAP[[#This Row],[Date]],3,2)</f>
        <v>07</v>
      </c>
      <c r="Q1105" s="36" t="str">
        <f>RIGHT(NICAP[[#This Row],[Date]],2)</f>
        <v>09</v>
      </c>
      <c r="R1105" s="26">
        <f>DATE(NICAP[[#This Row],[Year]],NICAP[[#This Row],[Month]],NICAP[[#This Row],[Day]])</f>
        <v>19184</v>
      </c>
      <c r="S1105" s="35" t="str">
        <f t="shared" si="34"/>
        <v>PA</v>
      </c>
      <c r="T1105" s="24" t="str">
        <f t="shared" si="35"/>
        <v>US</v>
      </c>
    </row>
    <row r="1106" spans="1:20" ht="56.25" customHeight="1" x14ac:dyDescent="0.2">
      <c r="A1106" s="35">
        <v>1097</v>
      </c>
      <c r="B1106" s="85">
        <v>520709</v>
      </c>
      <c r="C1106" s="50" t="s">
        <v>9490</v>
      </c>
      <c r="D1106" s="50" t="s">
        <v>1784</v>
      </c>
      <c r="E1106" s="50" t="str">
        <f>IF(AND(LEN(NICAP[[#This Row],[State or      Country]])=2,NICAP[[#This Row],[State or      Country]]&lt;&gt;"UK"),"US","Other")</f>
        <v>US</v>
      </c>
      <c r="F1106" s="49">
        <v>1</v>
      </c>
      <c r="G1106" s="48"/>
      <c r="H1106" s="48"/>
      <c r="I1106" s="90" t="s">
        <v>4808</v>
      </c>
      <c r="J1106" s="48"/>
      <c r="K1106" s="48"/>
      <c r="L1106" s="42" t="s">
        <v>9489</v>
      </c>
      <c r="M1106" s="42" t="str">
        <f>IF(LEFT(NICAP[[#This Row],[Date]],1)=0,"Y","N")</f>
        <v>N</v>
      </c>
      <c r="N1106" s="42"/>
      <c r="O1106" s="42" t="str">
        <f>19&amp;LEFT(NICAP[[#This Row],[Date]],2)</f>
        <v>1952</v>
      </c>
      <c r="P1106" s="42" t="str">
        <f>MID(NICAP[[#This Row],[Date]],3,2)</f>
        <v>07</v>
      </c>
      <c r="Q1106" s="42" t="str">
        <f>RIGHT(NICAP[[#This Row],[Date]],2)</f>
        <v>09</v>
      </c>
      <c r="R1106" s="26">
        <f>DATE(NICAP[[#This Row],[Year]],NICAP[[#This Row],[Month]],NICAP[[#This Row],[Day]])</f>
        <v>19184</v>
      </c>
      <c r="S1106" s="35" t="str">
        <f t="shared" si="34"/>
        <v>SD</v>
      </c>
      <c r="T1106" s="24" t="str">
        <f t="shared" si="35"/>
        <v>US</v>
      </c>
    </row>
    <row r="1107" spans="1:20" ht="14.25" customHeight="1" x14ac:dyDescent="0.2">
      <c r="A1107" s="35">
        <v>1098</v>
      </c>
      <c r="B1107" s="81">
        <v>520710</v>
      </c>
      <c r="C1107" s="39" t="s">
        <v>9488</v>
      </c>
      <c r="D1107" s="39" t="s">
        <v>2098</v>
      </c>
      <c r="E1107" s="39" t="str">
        <f>IF(AND(LEN(NICAP[[#This Row],[State or      Country]])=2,NICAP[[#This Row],[State or      Country]]&lt;&gt;"UK"),"US","Other")</f>
        <v>US</v>
      </c>
      <c r="F1107" s="38">
        <v>11</v>
      </c>
      <c r="G1107" s="47" t="s">
        <v>1757</v>
      </c>
      <c r="H1107" s="46">
        <v>5</v>
      </c>
      <c r="I1107" s="47" t="s">
        <v>4808</v>
      </c>
      <c r="J1107" s="37"/>
      <c r="K1107" s="37"/>
      <c r="L1107" s="36" t="s">
        <v>9487</v>
      </c>
      <c r="M1107" s="36" t="str">
        <f>IF(LEFT(NICAP[[#This Row],[Date]],1)=0,"Y","N")</f>
        <v>N</v>
      </c>
      <c r="N1107" s="36"/>
      <c r="O1107" s="36" t="str">
        <f>19&amp;LEFT(NICAP[[#This Row],[Date]],2)</f>
        <v>1952</v>
      </c>
      <c r="P1107" s="36" t="str">
        <f>MID(NICAP[[#This Row],[Date]],3,2)</f>
        <v>07</v>
      </c>
      <c r="Q1107" s="36" t="str">
        <f>RIGHT(NICAP[[#This Row],[Date]],2)</f>
        <v>10</v>
      </c>
      <c r="R1107" s="26">
        <f>DATE(NICAP[[#This Row],[Year]],NICAP[[#This Row],[Month]],NICAP[[#This Row],[Day]])</f>
        <v>19185</v>
      </c>
      <c r="S1107" s="35" t="str">
        <f t="shared" si="34"/>
        <v>VA</v>
      </c>
      <c r="T1107" s="24" t="str">
        <f t="shared" si="35"/>
        <v>US</v>
      </c>
    </row>
    <row r="1108" spans="1:20" ht="14.25" customHeight="1" x14ac:dyDescent="0.2">
      <c r="A1108" s="35">
        <v>1099</v>
      </c>
      <c r="B1108" s="81">
        <v>520710</v>
      </c>
      <c r="C1108" s="39" t="s">
        <v>8931</v>
      </c>
      <c r="D1108" s="39" t="s">
        <v>7519</v>
      </c>
      <c r="E1108" s="39" t="str">
        <f>IF(AND(LEN(NICAP[[#This Row],[State or      Country]])=2,NICAP[[#This Row],[State or      Country]]&lt;&gt;"UK"),"US","Other")</f>
        <v>Other</v>
      </c>
      <c r="F1108" s="38">
        <v>9</v>
      </c>
      <c r="G1108" s="47" t="s">
        <v>1666</v>
      </c>
      <c r="H1108" s="46">
        <v>0</v>
      </c>
      <c r="I1108" s="37"/>
      <c r="J1108" s="37"/>
      <c r="K1108" s="37"/>
      <c r="L1108" s="36" t="s">
        <v>9486</v>
      </c>
      <c r="M1108" s="36" t="str">
        <f>IF(LEFT(NICAP[[#This Row],[Date]],1)=0,"Y","N")</f>
        <v>N</v>
      </c>
      <c r="N1108" s="36"/>
      <c r="O1108" s="36" t="str">
        <f>19&amp;LEFT(NICAP[[#This Row],[Date]],2)</f>
        <v>1952</v>
      </c>
      <c r="P1108" s="36" t="str">
        <f>MID(NICAP[[#This Row],[Date]],3,2)</f>
        <v>07</v>
      </c>
      <c r="Q1108" s="36" t="str">
        <f>RIGHT(NICAP[[#This Row],[Date]],2)</f>
        <v>10</v>
      </c>
      <c r="R1108" s="26">
        <f>DATE(NICAP[[#This Row],[Year]],NICAP[[#This Row],[Month]],NICAP[[#This Row],[Day]])</f>
        <v>19185</v>
      </c>
      <c r="S1108" s="35" t="str">
        <f t="shared" si="34"/>
        <v/>
      </c>
      <c r="T1108" s="24" t="str">
        <f t="shared" si="35"/>
        <v>Korea</v>
      </c>
    </row>
    <row r="1109" spans="1:20" ht="41.25" customHeight="1" x14ac:dyDescent="0.2">
      <c r="A1109" s="35">
        <v>1100</v>
      </c>
      <c r="B1109" s="85">
        <v>520712</v>
      </c>
      <c r="C1109" s="50" t="s">
        <v>9485</v>
      </c>
      <c r="D1109" s="50" t="s">
        <v>1715</v>
      </c>
      <c r="E1109" s="50" t="str">
        <f>IF(AND(LEN(NICAP[[#This Row],[State or      Country]])=2,NICAP[[#This Row],[State or      Country]]&lt;&gt;"UK"),"US","Other")</f>
        <v>US</v>
      </c>
      <c r="F1109" s="49">
        <v>1</v>
      </c>
      <c r="G1109" s="48"/>
      <c r="H1109" s="48"/>
      <c r="I1109" s="78">
        <v>1431</v>
      </c>
      <c r="J1109" s="48"/>
      <c r="K1109" s="48"/>
      <c r="L1109" s="36" t="s">
        <v>9484</v>
      </c>
      <c r="M1109" s="36" t="str">
        <f>IF(LEFT(NICAP[[#This Row],[Date]],1)=0,"Y","N")</f>
        <v>N</v>
      </c>
      <c r="N1109" s="36"/>
      <c r="O1109" s="36" t="str">
        <f>19&amp;LEFT(NICAP[[#This Row],[Date]],2)</f>
        <v>1952</v>
      </c>
      <c r="P1109" s="36" t="str">
        <f>MID(NICAP[[#This Row],[Date]],3,2)</f>
        <v>07</v>
      </c>
      <c r="Q1109" s="36" t="str">
        <f>RIGHT(NICAP[[#This Row],[Date]],2)</f>
        <v>12</v>
      </c>
      <c r="R1109" s="26">
        <f>DATE(NICAP[[#This Row],[Year]],NICAP[[#This Row],[Month]],NICAP[[#This Row],[Day]])</f>
        <v>19187</v>
      </c>
      <c r="S1109" s="35" t="str">
        <f t="shared" si="34"/>
        <v>MD</v>
      </c>
      <c r="T1109" s="24" t="str">
        <f t="shared" si="35"/>
        <v>US</v>
      </c>
    </row>
    <row r="1110" spans="1:20" ht="14.25" customHeight="1" x14ac:dyDescent="0.2">
      <c r="A1110" s="35">
        <v>1101</v>
      </c>
      <c r="B1110" s="81">
        <v>520712</v>
      </c>
      <c r="C1110" s="39" t="s">
        <v>3409</v>
      </c>
      <c r="D1110" s="39" t="s">
        <v>1670</v>
      </c>
      <c r="E1110" s="39" t="str">
        <f>IF(AND(LEN(NICAP[[#This Row],[State or      Country]])=2,NICAP[[#This Row],[State or      Country]]&lt;&gt;"UK"),"US","Other")</f>
        <v>US</v>
      </c>
      <c r="F1110" s="38">
        <v>9</v>
      </c>
      <c r="G1110" s="47" t="s">
        <v>1666</v>
      </c>
      <c r="H1110" s="46">
        <v>5</v>
      </c>
      <c r="I1110" s="37"/>
      <c r="J1110" s="37"/>
      <c r="K1110" s="37"/>
      <c r="L1110" s="36" t="s">
        <v>9483</v>
      </c>
      <c r="M1110" s="36" t="str">
        <f>IF(LEFT(NICAP[[#This Row],[Date]],1)=0,"Y","N")</f>
        <v>N</v>
      </c>
      <c r="N1110" s="36"/>
      <c r="O1110" s="36" t="str">
        <f>19&amp;LEFT(NICAP[[#This Row],[Date]],2)</f>
        <v>1952</v>
      </c>
      <c r="P1110" s="36" t="str">
        <f>MID(NICAP[[#This Row],[Date]],3,2)</f>
        <v>07</v>
      </c>
      <c r="Q1110" s="36" t="str">
        <f>RIGHT(NICAP[[#This Row],[Date]],2)</f>
        <v>12</v>
      </c>
      <c r="R1110" s="26">
        <f>DATE(NICAP[[#This Row],[Year]],NICAP[[#This Row],[Month]],NICAP[[#This Row],[Day]])</f>
        <v>19187</v>
      </c>
      <c r="S1110" s="35" t="str">
        <f t="shared" si="34"/>
        <v>IL</v>
      </c>
      <c r="T1110" s="24" t="str">
        <f t="shared" si="35"/>
        <v>US</v>
      </c>
    </row>
    <row r="1111" spans="1:20" ht="27.75" customHeight="1" x14ac:dyDescent="0.2">
      <c r="A1111" s="35">
        <v>1102</v>
      </c>
      <c r="B1111" s="106">
        <v>520712</v>
      </c>
      <c r="C1111" s="44" t="s">
        <v>3409</v>
      </c>
      <c r="D1111" s="44" t="s">
        <v>1670</v>
      </c>
      <c r="E1111" s="44" t="str">
        <f>IF(AND(LEN(NICAP[[#This Row],[State or      Country]])=2,NICAP[[#This Row],[State or      Country]]&lt;&gt;"UK"),"US","Other")</f>
        <v>US</v>
      </c>
      <c r="F1111" s="43">
        <v>11</v>
      </c>
      <c r="G1111" s="41"/>
      <c r="H1111" s="41"/>
      <c r="I1111" s="62" t="s">
        <v>4808</v>
      </c>
      <c r="J1111" s="41"/>
      <c r="K1111" s="41"/>
      <c r="L1111" s="42" t="s">
        <v>9482</v>
      </c>
      <c r="M1111" s="42" t="str">
        <f>IF(LEFT(NICAP[[#This Row],[Date]],1)=0,"Y","N")</f>
        <v>N</v>
      </c>
      <c r="N1111" s="42"/>
      <c r="O1111" s="42" t="str">
        <f>19&amp;LEFT(NICAP[[#This Row],[Date]],2)</f>
        <v>1952</v>
      </c>
      <c r="P1111" s="42" t="str">
        <f>MID(NICAP[[#This Row],[Date]],3,2)</f>
        <v>07</v>
      </c>
      <c r="Q1111" s="42" t="str">
        <f>RIGHT(NICAP[[#This Row],[Date]],2)</f>
        <v>12</v>
      </c>
      <c r="R1111" s="26">
        <f>DATE(NICAP[[#This Row],[Year]],NICAP[[#This Row],[Month]],NICAP[[#This Row],[Day]])</f>
        <v>19187</v>
      </c>
      <c r="S1111" s="35" t="str">
        <f t="shared" si="34"/>
        <v>IL</v>
      </c>
      <c r="T1111" s="24" t="str">
        <f t="shared" si="35"/>
        <v>US</v>
      </c>
    </row>
    <row r="1112" spans="1:20" ht="27" customHeight="1" x14ac:dyDescent="0.2">
      <c r="A1112" s="35">
        <v>1103</v>
      </c>
      <c r="B1112" s="106">
        <v>520712</v>
      </c>
      <c r="C1112" s="44" t="s">
        <v>9475</v>
      </c>
      <c r="D1112" s="44" t="s">
        <v>1739</v>
      </c>
      <c r="E1112" s="44" t="str">
        <f>IF(AND(LEN(NICAP[[#This Row],[State or      Country]])=2,NICAP[[#This Row],[State or      Country]]&lt;&gt;"UK"),"US","Other")</f>
        <v>US</v>
      </c>
      <c r="F1112" s="43">
        <v>9</v>
      </c>
      <c r="G1112" s="62" t="s">
        <v>1666</v>
      </c>
      <c r="H1112" s="61">
        <v>5</v>
      </c>
      <c r="I1112" s="41"/>
      <c r="J1112" s="41"/>
      <c r="K1112" s="41"/>
      <c r="L1112" s="42" t="s">
        <v>9481</v>
      </c>
      <c r="M1112" s="42" t="str">
        <f>IF(LEFT(NICAP[[#This Row],[Date]],1)=0,"Y","N")</f>
        <v>N</v>
      </c>
      <c r="N1112" s="42"/>
      <c r="O1112" s="42" t="str">
        <f>19&amp;LEFT(NICAP[[#This Row],[Date]],2)</f>
        <v>1952</v>
      </c>
      <c r="P1112" s="42" t="str">
        <f>MID(NICAP[[#This Row],[Date]],3,2)</f>
        <v>07</v>
      </c>
      <c r="Q1112" s="42" t="str">
        <f>RIGHT(NICAP[[#This Row],[Date]],2)</f>
        <v>12</v>
      </c>
      <c r="R1112" s="26">
        <f>DATE(NICAP[[#This Row],[Year]],NICAP[[#This Row],[Month]],NICAP[[#This Row],[Day]])</f>
        <v>19187</v>
      </c>
      <c r="S1112" s="35" t="str">
        <f t="shared" si="34"/>
        <v>WI</v>
      </c>
      <c r="T1112" s="24" t="str">
        <f t="shared" si="35"/>
        <v>US</v>
      </c>
    </row>
    <row r="1113" spans="1:20" ht="41.25" customHeight="1" x14ac:dyDescent="0.2">
      <c r="A1113" s="35">
        <v>1104</v>
      </c>
      <c r="B1113" s="67">
        <v>520712</v>
      </c>
      <c r="C1113" s="50" t="s">
        <v>2790</v>
      </c>
      <c r="D1113" s="50" t="s">
        <v>1670</v>
      </c>
      <c r="E1113" s="50" t="str">
        <f>IF(AND(LEN(NICAP[[#This Row],[State or      Country]])=2,NICAP[[#This Row],[State or      Country]]&lt;&gt;"UK"),"US","Other")</f>
        <v>US</v>
      </c>
      <c r="F1113" s="49">
        <v>1</v>
      </c>
      <c r="G1113" s="48"/>
      <c r="H1113" s="48"/>
      <c r="I1113" s="48"/>
      <c r="J1113" s="48"/>
      <c r="K1113" s="48"/>
      <c r="L1113" s="36" t="s">
        <v>9480</v>
      </c>
      <c r="M1113" s="36" t="str">
        <f>IF(LEFT(NICAP[[#This Row],[Date]],1)=0,"Y","N")</f>
        <v>N</v>
      </c>
      <c r="N1113" s="36"/>
      <c r="O1113" s="36" t="str">
        <f>19&amp;LEFT(NICAP[[#This Row],[Date]],2)</f>
        <v>1952</v>
      </c>
      <c r="P1113" s="36" t="str">
        <f>MID(NICAP[[#This Row],[Date]],3,2)</f>
        <v>07</v>
      </c>
      <c r="Q1113" s="36" t="str">
        <f>RIGHT(NICAP[[#This Row],[Date]],2)</f>
        <v>12</v>
      </c>
      <c r="R1113" s="26">
        <f>DATE(NICAP[[#This Row],[Year]],NICAP[[#This Row],[Month]],NICAP[[#This Row],[Day]])</f>
        <v>19187</v>
      </c>
      <c r="S1113" s="35" t="str">
        <f t="shared" si="34"/>
        <v>IL</v>
      </c>
      <c r="T1113" s="24" t="str">
        <f t="shared" si="35"/>
        <v>US</v>
      </c>
    </row>
    <row r="1114" spans="1:20" ht="12.75" customHeight="1" x14ac:dyDescent="0.2">
      <c r="A1114" s="35">
        <v>1105</v>
      </c>
      <c r="B1114" s="64">
        <v>520712</v>
      </c>
      <c r="C1114" s="39" t="s">
        <v>9479</v>
      </c>
      <c r="D1114" s="39" t="s">
        <v>1787</v>
      </c>
      <c r="E1114" s="39" t="str">
        <f>IF(AND(LEN(NICAP[[#This Row],[State or      Country]])=2,NICAP[[#This Row],[State or      Country]]&lt;&gt;"UK"),"US","Other")</f>
        <v>US</v>
      </c>
      <c r="F1114" s="38">
        <v>11</v>
      </c>
      <c r="G1114" s="37"/>
      <c r="H1114" s="37"/>
      <c r="I1114" s="47" t="s">
        <v>4808</v>
      </c>
      <c r="J1114" s="37"/>
      <c r="K1114" s="37"/>
      <c r="L1114" s="36" t="s">
        <v>9478</v>
      </c>
      <c r="M1114" s="36" t="str">
        <f>IF(LEFT(NICAP[[#This Row],[Date]],1)=0,"Y","N")</f>
        <v>N</v>
      </c>
      <c r="N1114" s="36"/>
      <c r="O1114" s="36" t="str">
        <f>19&amp;LEFT(NICAP[[#This Row],[Date]],2)</f>
        <v>1952</v>
      </c>
      <c r="P1114" s="36" t="str">
        <f>MID(NICAP[[#This Row],[Date]],3,2)</f>
        <v>07</v>
      </c>
      <c r="Q1114" s="36" t="str">
        <f>RIGHT(NICAP[[#This Row],[Date]],2)</f>
        <v>12</v>
      </c>
      <c r="R1114" s="26">
        <f>DATE(NICAP[[#This Row],[Year]],NICAP[[#This Row],[Month]],NICAP[[#This Row],[Day]])</f>
        <v>19187</v>
      </c>
      <c r="S1114" s="35" t="str">
        <f t="shared" si="34"/>
        <v>IN</v>
      </c>
      <c r="T1114" s="24" t="str">
        <f t="shared" si="35"/>
        <v>US</v>
      </c>
    </row>
    <row r="1115" spans="1:20" ht="12.75" customHeight="1" x14ac:dyDescent="0.2">
      <c r="A1115" s="35">
        <v>1106</v>
      </c>
      <c r="B1115" s="68">
        <v>520712</v>
      </c>
      <c r="C1115" s="39" t="s">
        <v>8734</v>
      </c>
      <c r="D1115" s="39" t="s">
        <v>1694</v>
      </c>
      <c r="E1115" s="39" t="str">
        <f>IF(AND(LEN(NICAP[[#This Row],[State or      Country]])=2,NICAP[[#This Row],[State or      Country]]&lt;&gt;"UK"),"US","Other")</f>
        <v>US</v>
      </c>
      <c r="F1115" s="38">
        <v>11</v>
      </c>
      <c r="G1115" s="37"/>
      <c r="H1115" s="37"/>
      <c r="I1115" s="47" t="s">
        <v>4808</v>
      </c>
      <c r="J1115" s="37"/>
      <c r="K1115" s="37"/>
      <c r="L1115" s="36" t="s">
        <v>9477</v>
      </c>
      <c r="M1115" s="36" t="str">
        <f>IF(LEFT(NICAP[[#This Row],[Date]],1)=0,"Y","N")</f>
        <v>N</v>
      </c>
      <c r="N1115" s="36"/>
      <c r="O1115" s="36" t="str">
        <f>19&amp;LEFT(NICAP[[#This Row],[Date]],2)</f>
        <v>1952</v>
      </c>
      <c r="P1115" s="36" t="str">
        <f>MID(NICAP[[#This Row],[Date]],3,2)</f>
        <v>07</v>
      </c>
      <c r="Q1115" s="36" t="str">
        <f>RIGHT(NICAP[[#This Row],[Date]],2)</f>
        <v>12</v>
      </c>
      <c r="R1115" s="26">
        <f>DATE(NICAP[[#This Row],[Year]],NICAP[[#This Row],[Month]],NICAP[[#This Row],[Day]])</f>
        <v>19187</v>
      </c>
      <c r="S1115" s="35" t="str">
        <f t="shared" si="34"/>
        <v>OH</v>
      </c>
      <c r="T1115" s="24" t="str">
        <f t="shared" si="35"/>
        <v>US</v>
      </c>
    </row>
    <row r="1116" spans="1:20" ht="14.25" customHeight="1" x14ac:dyDescent="0.2">
      <c r="A1116" s="35">
        <v>1107</v>
      </c>
      <c r="B1116" s="81">
        <v>520712</v>
      </c>
      <c r="C1116" s="39" t="s">
        <v>2643</v>
      </c>
      <c r="D1116" s="39" t="s">
        <v>1734</v>
      </c>
      <c r="E1116" s="39" t="str">
        <f>IF(AND(LEN(NICAP[[#This Row],[State or      Country]])=2,NICAP[[#This Row],[State or      Country]]&lt;&gt;"UK"),"US","Other")</f>
        <v>US</v>
      </c>
      <c r="F1116" s="38">
        <v>9</v>
      </c>
      <c r="G1116" s="47" t="s">
        <v>1666</v>
      </c>
      <c r="H1116" s="46">
        <v>5</v>
      </c>
      <c r="I1116" s="65">
        <v>1436</v>
      </c>
      <c r="J1116" s="37"/>
      <c r="K1116" s="37"/>
      <c r="L1116" s="36" t="s">
        <v>9476</v>
      </c>
      <c r="M1116" s="36" t="str">
        <f>IF(LEFT(NICAP[[#This Row],[Date]],1)=0,"Y","N")</f>
        <v>N</v>
      </c>
      <c r="N1116" s="36"/>
      <c r="O1116" s="36" t="str">
        <f>19&amp;LEFT(NICAP[[#This Row],[Date]],2)</f>
        <v>1952</v>
      </c>
      <c r="P1116" s="36" t="str">
        <f>MID(NICAP[[#This Row],[Date]],3,2)</f>
        <v>07</v>
      </c>
      <c r="Q1116" s="36" t="str">
        <f>RIGHT(NICAP[[#This Row],[Date]],2)</f>
        <v>12</v>
      </c>
      <c r="R1116" s="26">
        <f>DATE(NICAP[[#This Row],[Year]],NICAP[[#This Row],[Month]],NICAP[[#This Row],[Day]])</f>
        <v>19187</v>
      </c>
      <c r="S1116" s="35" t="str">
        <f t="shared" si="34"/>
        <v>MI</v>
      </c>
      <c r="T1116" s="24" t="str">
        <f t="shared" si="35"/>
        <v>US</v>
      </c>
    </row>
    <row r="1117" spans="1:20" ht="12.75" customHeight="1" x14ac:dyDescent="0.2">
      <c r="A1117" s="35">
        <v>1108</v>
      </c>
      <c r="B1117" s="68">
        <v>520712</v>
      </c>
      <c r="C1117" s="39" t="s">
        <v>9475</v>
      </c>
      <c r="D1117" s="39" t="s">
        <v>1739</v>
      </c>
      <c r="E1117" s="39" t="str">
        <f>IF(AND(LEN(NICAP[[#This Row],[State or      Country]])=2,NICAP[[#This Row],[State or      Country]]&lt;&gt;"UK"),"US","Other")</f>
        <v>US</v>
      </c>
      <c r="F1117" s="38">
        <v>9</v>
      </c>
      <c r="G1117" s="47" t="s">
        <v>1666</v>
      </c>
      <c r="H1117" s="46">
        <v>5</v>
      </c>
      <c r="I1117" s="37"/>
      <c r="J1117" s="37"/>
      <c r="K1117" s="37"/>
      <c r="L1117" s="36" t="s">
        <v>9474</v>
      </c>
      <c r="M1117" s="36" t="str">
        <f>IF(LEFT(NICAP[[#This Row],[Date]],1)=0,"Y","N")</f>
        <v>N</v>
      </c>
      <c r="N1117" s="36"/>
      <c r="O1117" s="36" t="str">
        <f>19&amp;LEFT(NICAP[[#This Row],[Date]],2)</f>
        <v>1952</v>
      </c>
      <c r="P1117" s="36" t="str">
        <f>MID(NICAP[[#This Row],[Date]],3,2)</f>
        <v>07</v>
      </c>
      <c r="Q1117" s="36" t="str">
        <f>RIGHT(NICAP[[#This Row],[Date]],2)</f>
        <v>12</v>
      </c>
      <c r="R1117" s="26">
        <f>DATE(NICAP[[#This Row],[Year]],NICAP[[#This Row],[Month]],NICAP[[#This Row],[Day]])</f>
        <v>19187</v>
      </c>
      <c r="S1117" s="35" t="str">
        <f t="shared" si="34"/>
        <v>WI</v>
      </c>
      <c r="T1117" s="24" t="str">
        <f t="shared" si="35"/>
        <v>US</v>
      </c>
    </row>
    <row r="1118" spans="1:20" ht="14.25" customHeight="1" x14ac:dyDescent="0.2">
      <c r="A1118" s="35">
        <v>1109</v>
      </c>
      <c r="B1118" s="81">
        <v>520712</v>
      </c>
      <c r="C1118" s="39" t="s">
        <v>4633</v>
      </c>
      <c r="D1118" s="39" t="s">
        <v>1670</v>
      </c>
      <c r="E1118" s="39" t="str">
        <f>IF(AND(LEN(NICAP[[#This Row],[State or      Country]])=2,NICAP[[#This Row],[State or      Country]]&lt;&gt;"UK"),"US","Other")</f>
        <v>US</v>
      </c>
      <c r="F1118" s="38">
        <v>9</v>
      </c>
      <c r="G1118" s="47" t="s">
        <v>1666</v>
      </c>
      <c r="H1118" s="46">
        <v>5</v>
      </c>
      <c r="I1118" s="41"/>
      <c r="J1118" s="41"/>
      <c r="K1118" s="41"/>
      <c r="L1118" s="36" t="s">
        <v>9473</v>
      </c>
      <c r="M1118" s="36" t="str">
        <f>IF(LEFT(NICAP[[#This Row],[Date]],1)=0,"Y","N")</f>
        <v>N</v>
      </c>
      <c r="N1118" s="36"/>
      <c r="O1118" s="36" t="str">
        <f>19&amp;LEFT(NICAP[[#This Row],[Date]],2)</f>
        <v>1952</v>
      </c>
      <c r="P1118" s="36" t="str">
        <f>MID(NICAP[[#This Row],[Date]],3,2)</f>
        <v>07</v>
      </c>
      <c r="Q1118" s="36" t="str">
        <f>RIGHT(NICAP[[#This Row],[Date]],2)</f>
        <v>12</v>
      </c>
      <c r="R1118" s="26">
        <f>DATE(NICAP[[#This Row],[Year]],NICAP[[#This Row],[Month]],NICAP[[#This Row],[Day]])</f>
        <v>19187</v>
      </c>
      <c r="S1118" s="35" t="str">
        <f t="shared" si="34"/>
        <v>IL</v>
      </c>
      <c r="T1118" s="24" t="str">
        <f t="shared" si="35"/>
        <v>US</v>
      </c>
    </row>
    <row r="1119" spans="1:20" ht="12.75" customHeight="1" x14ac:dyDescent="0.2">
      <c r="A1119" s="35">
        <v>1110</v>
      </c>
      <c r="B1119" s="68">
        <v>520713</v>
      </c>
      <c r="C1119" s="39" t="s">
        <v>8310</v>
      </c>
      <c r="D1119" s="39" t="s">
        <v>1844</v>
      </c>
      <c r="E1119" s="39" t="str">
        <f>IF(AND(LEN(NICAP[[#This Row],[State or      Country]])=2,NICAP[[#This Row],[State or      Country]]&lt;&gt;"UK"),"US","Other")</f>
        <v>US</v>
      </c>
      <c r="F1119" s="38">
        <v>9</v>
      </c>
      <c r="G1119" s="47" t="s">
        <v>1666</v>
      </c>
      <c r="H1119" s="46">
        <v>5</v>
      </c>
      <c r="I1119" s="37"/>
      <c r="J1119" s="37"/>
      <c r="K1119" s="37"/>
      <c r="L1119" s="36" t="s">
        <v>9472</v>
      </c>
      <c r="M1119" s="36" t="str">
        <f>IF(LEFT(NICAP[[#This Row],[Date]],1)=0,"Y","N")</f>
        <v>N</v>
      </c>
      <c r="N1119" s="36"/>
      <c r="O1119" s="36" t="str">
        <f>19&amp;LEFT(NICAP[[#This Row],[Date]],2)</f>
        <v>1952</v>
      </c>
      <c r="P1119" s="36" t="str">
        <f>MID(NICAP[[#This Row],[Date]],3,2)</f>
        <v>07</v>
      </c>
      <c r="Q1119" s="36" t="str">
        <f>RIGHT(NICAP[[#This Row],[Date]],2)</f>
        <v>13</v>
      </c>
      <c r="R1119" s="26">
        <f>DATE(NICAP[[#This Row],[Year]],NICAP[[#This Row],[Month]],NICAP[[#This Row],[Day]])</f>
        <v>19188</v>
      </c>
      <c r="S1119" s="35" t="str">
        <f t="shared" si="34"/>
        <v>MO</v>
      </c>
      <c r="T1119" s="24" t="str">
        <f t="shared" si="35"/>
        <v>US</v>
      </c>
    </row>
    <row r="1120" spans="1:20" ht="12.75" customHeight="1" x14ac:dyDescent="0.2">
      <c r="A1120" s="35">
        <v>1111</v>
      </c>
      <c r="B1120" s="68">
        <v>520713</v>
      </c>
      <c r="C1120" s="39" t="s">
        <v>9471</v>
      </c>
      <c r="D1120" s="39" t="s">
        <v>7225</v>
      </c>
      <c r="E1120" s="39" t="str">
        <f>IF(AND(LEN(NICAP[[#This Row],[State or      Country]])=2,NICAP[[#This Row],[State or      Country]]&lt;&gt;"UK"),"US","Other")</f>
        <v>Other</v>
      </c>
      <c r="F1120" s="38">
        <v>11</v>
      </c>
      <c r="G1120" s="37"/>
      <c r="H1120" s="37"/>
      <c r="I1120" s="47" t="s">
        <v>4808</v>
      </c>
      <c r="J1120" s="37"/>
      <c r="K1120" s="37"/>
      <c r="L1120" s="36" t="s">
        <v>9470</v>
      </c>
      <c r="M1120" s="36" t="str">
        <f>IF(LEFT(NICAP[[#This Row],[Date]],1)=0,"Y","N")</f>
        <v>N</v>
      </c>
      <c r="N1120" s="36"/>
      <c r="O1120" s="36" t="str">
        <f>19&amp;LEFT(NICAP[[#This Row],[Date]],2)</f>
        <v>1952</v>
      </c>
      <c r="P1120" s="36" t="str">
        <f>MID(NICAP[[#This Row],[Date]],3,2)</f>
        <v>07</v>
      </c>
      <c r="Q1120" s="36" t="str">
        <f>RIGHT(NICAP[[#This Row],[Date]],2)</f>
        <v>13</v>
      </c>
      <c r="R1120" s="26">
        <f>DATE(NICAP[[#This Row],[Year]],NICAP[[#This Row],[Month]],NICAP[[#This Row],[Day]])</f>
        <v>19188</v>
      </c>
      <c r="S1120" s="35" t="str">
        <f t="shared" si="34"/>
        <v/>
      </c>
      <c r="T1120" s="24" t="str">
        <f t="shared" si="35"/>
        <v>D.C.</v>
      </c>
    </row>
    <row r="1121" spans="1:20" ht="12.75" customHeight="1" x14ac:dyDescent="0.2">
      <c r="A1121" s="35">
        <v>1112</v>
      </c>
      <c r="B1121" s="68">
        <v>520713</v>
      </c>
      <c r="C1121" s="39" t="s">
        <v>6261</v>
      </c>
      <c r="D1121" s="39" t="s">
        <v>1739</v>
      </c>
      <c r="E1121" s="39" t="str">
        <f>IF(AND(LEN(NICAP[[#This Row],[State or      Country]])=2,NICAP[[#This Row],[State or      Country]]&lt;&gt;"UK"),"US","Other")</f>
        <v>US</v>
      </c>
      <c r="F1121" s="38">
        <v>9</v>
      </c>
      <c r="G1121" s="47" t="s">
        <v>1666</v>
      </c>
      <c r="H1121" s="46">
        <v>5</v>
      </c>
      <c r="I1121" s="37"/>
      <c r="J1121" s="37"/>
      <c r="K1121" s="37"/>
      <c r="L1121" s="36" t="s">
        <v>9469</v>
      </c>
      <c r="M1121" s="36" t="str">
        <f>IF(LEFT(NICAP[[#This Row],[Date]],1)=0,"Y","N")</f>
        <v>N</v>
      </c>
      <c r="N1121" s="36"/>
      <c r="O1121" s="36" t="str">
        <f>19&amp;LEFT(NICAP[[#This Row],[Date]],2)</f>
        <v>1952</v>
      </c>
      <c r="P1121" s="36" t="str">
        <f>MID(NICAP[[#This Row],[Date]],3,2)</f>
        <v>07</v>
      </c>
      <c r="Q1121" s="36" t="str">
        <f>RIGHT(NICAP[[#This Row],[Date]],2)</f>
        <v>13</v>
      </c>
      <c r="R1121" s="26">
        <f>DATE(NICAP[[#This Row],[Year]],NICAP[[#This Row],[Month]],NICAP[[#This Row],[Day]])</f>
        <v>19188</v>
      </c>
      <c r="S1121" s="35" t="str">
        <f t="shared" si="34"/>
        <v>WI</v>
      </c>
      <c r="T1121" s="24" t="str">
        <f t="shared" si="35"/>
        <v>US</v>
      </c>
    </row>
    <row r="1122" spans="1:20" ht="14.25" customHeight="1" x14ac:dyDescent="0.2">
      <c r="A1122" s="35">
        <v>1113</v>
      </c>
      <c r="B1122" s="81">
        <v>520714</v>
      </c>
      <c r="C1122" s="39" t="s">
        <v>9468</v>
      </c>
      <c r="D1122" s="39" t="s">
        <v>2098</v>
      </c>
      <c r="E1122" s="39" t="str">
        <f>IF(AND(LEN(NICAP[[#This Row],[State or      Country]])=2,NICAP[[#This Row],[State or      Country]]&lt;&gt;"UK"),"US","Other")</f>
        <v>US</v>
      </c>
      <c r="F1122" s="38">
        <v>11</v>
      </c>
      <c r="G1122" s="47" t="s">
        <v>1757</v>
      </c>
      <c r="H1122" s="46">
        <v>5</v>
      </c>
      <c r="I1122" s="65">
        <v>1444</v>
      </c>
      <c r="J1122" s="37"/>
      <c r="K1122" s="37"/>
      <c r="L1122" s="36" t="s">
        <v>9467</v>
      </c>
      <c r="M1122" s="36" t="str">
        <f>IF(LEFT(NICAP[[#This Row],[Date]],1)=0,"Y","N")</f>
        <v>N</v>
      </c>
      <c r="N1122" s="36"/>
      <c r="O1122" s="36" t="str">
        <f>19&amp;LEFT(NICAP[[#This Row],[Date]],2)</f>
        <v>1952</v>
      </c>
      <c r="P1122" s="36" t="str">
        <f>MID(NICAP[[#This Row],[Date]],3,2)</f>
        <v>07</v>
      </c>
      <c r="Q1122" s="36" t="str">
        <f>RIGHT(NICAP[[#This Row],[Date]],2)</f>
        <v>14</v>
      </c>
      <c r="R1122" s="26">
        <f>DATE(NICAP[[#This Row],[Year]],NICAP[[#This Row],[Month]],NICAP[[#This Row],[Day]])</f>
        <v>19189</v>
      </c>
      <c r="S1122" s="35" t="str">
        <f t="shared" si="34"/>
        <v>VA</v>
      </c>
      <c r="T1122" s="24" t="str">
        <f t="shared" si="35"/>
        <v>US</v>
      </c>
    </row>
    <row r="1123" spans="1:20" ht="12.75" customHeight="1" x14ac:dyDescent="0.2">
      <c r="A1123" s="35">
        <v>1114</v>
      </c>
      <c r="B1123" s="68">
        <v>520714</v>
      </c>
      <c r="C1123" s="39" t="s">
        <v>6945</v>
      </c>
      <c r="D1123" s="39" t="s">
        <v>2098</v>
      </c>
      <c r="E1123" s="39" t="str">
        <f>IF(AND(LEN(NICAP[[#This Row],[State or      Country]])=2,NICAP[[#This Row],[State or      Country]]&lt;&gt;"UK"),"US","Other")</f>
        <v>US</v>
      </c>
      <c r="F1123" s="38">
        <v>11</v>
      </c>
      <c r="G1123" s="37"/>
      <c r="H1123" s="37"/>
      <c r="I1123" s="37"/>
      <c r="J1123" s="37"/>
      <c r="K1123" s="37"/>
      <c r="L1123" s="36" t="s">
        <v>9466</v>
      </c>
      <c r="M1123" s="36" t="str">
        <f>IF(LEFT(NICAP[[#This Row],[Date]],1)=0,"Y","N")</f>
        <v>N</v>
      </c>
      <c r="N1123" s="36"/>
      <c r="O1123" s="36" t="str">
        <f>19&amp;LEFT(NICAP[[#This Row],[Date]],2)</f>
        <v>1952</v>
      </c>
      <c r="P1123" s="36" t="str">
        <f>MID(NICAP[[#This Row],[Date]],3,2)</f>
        <v>07</v>
      </c>
      <c r="Q1123" s="36" t="str">
        <f>RIGHT(NICAP[[#This Row],[Date]],2)</f>
        <v>14</v>
      </c>
      <c r="R1123" s="26">
        <f>DATE(NICAP[[#This Row],[Year]],NICAP[[#This Row],[Month]],NICAP[[#This Row],[Day]])</f>
        <v>19189</v>
      </c>
      <c r="S1123" s="35" t="str">
        <f t="shared" si="34"/>
        <v>VA</v>
      </c>
      <c r="T1123" s="24" t="str">
        <f t="shared" si="35"/>
        <v>US</v>
      </c>
    </row>
    <row r="1124" spans="1:20" ht="42.75" customHeight="1" x14ac:dyDescent="0.2">
      <c r="A1124" s="35">
        <v>1115</v>
      </c>
      <c r="B1124" s="85">
        <v>520714</v>
      </c>
      <c r="C1124" s="50" t="s">
        <v>9465</v>
      </c>
      <c r="D1124" s="50" t="s">
        <v>4107</v>
      </c>
      <c r="E1124" s="50" t="str">
        <f>IF(AND(LEN(NICAP[[#This Row],[State or      Country]])=2,NICAP[[#This Row],[State or      Country]]&lt;&gt;"UK"),"US","Other")</f>
        <v>Other</v>
      </c>
      <c r="F1124" s="49">
        <v>1</v>
      </c>
      <c r="G1124" s="48"/>
      <c r="H1124" s="48"/>
      <c r="I1124" s="48"/>
      <c r="J1124" s="48"/>
      <c r="K1124" s="48"/>
      <c r="L1124" s="36" t="s">
        <v>9464</v>
      </c>
      <c r="M1124" s="36" t="str">
        <f>IF(LEFT(NICAP[[#This Row],[Date]],1)=0,"Y","N")</f>
        <v>N</v>
      </c>
      <c r="N1124" s="36"/>
      <c r="O1124" s="36" t="str">
        <f>19&amp;LEFT(NICAP[[#This Row],[Date]],2)</f>
        <v>1952</v>
      </c>
      <c r="P1124" s="36" t="str">
        <f>MID(NICAP[[#This Row],[Date]],3,2)</f>
        <v>07</v>
      </c>
      <c r="Q1124" s="36" t="str">
        <f>RIGHT(NICAP[[#This Row],[Date]],2)</f>
        <v>14</v>
      </c>
      <c r="R1124" s="26">
        <f>DATE(NICAP[[#This Row],[Year]],NICAP[[#This Row],[Month]],NICAP[[#This Row],[Day]])</f>
        <v>19189</v>
      </c>
      <c r="S1124" s="35" t="str">
        <f t="shared" si="34"/>
        <v/>
      </c>
      <c r="T1124" s="24" t="str">
        <f t="shared" si="35"/>
        <v>Guam</v>
      </c>
    </row>
    <row r="1125" spans="1:20" ht="14.25" customHeight="1" x14ac:dyDescent="0.2">
      <c r="A1125" s="35">
        <v>1116</v>
      </c>
      <c r="B1125" s="81">
        <v>520714</v>
      </c>
      <c r="C1125" s="39" t="s">
        <v>8756</v>
      </c>
      <c r="D1125" s="39" t="s">
        <v>2122</v>
      </c>
      <c r="E1125" s="39" t="str">
        <f>IF(AND(LEN(NICAP[[#This Row],[State or      Country]])=2,NICAP[[#This Row],[State or      Country]]&lt;&gt;"UK"),"US","Other")</f>
        <v>US</v>
      </c>
      <c r="F1125" s="38">
        <v>9</v>
      </c>
      <c r="G1125" s="47" t="s">
        <v>1666</v>
      </c>
      <c r="H1125" s="46">
        <v>5</v>
      </c>
      <c r="I1125" s="37"/>
      <c r="J1125" s="37"/>
      <c r="K1125" s="37"/>
      <c r="L1125" s="36" t="s">
        <v>9463</v>
      </c>
      <c r="M1125" s="36" t="str">
        <f>IF(LEFT(NICAP[[#This Row],[Date]],1)=0,"Y","N")</f>
        <v>N</v>
      </c>
      <c r="N1125" s="36"/>
      <c r="O1125" s="36" t="str">
        <f>19&amp;LEFT(NICAP[[#This Row],[Date]],2)</f>
        <v>1952</v>
      </c>
      <c r="P1125" s="36" t="str">
        <f>MID(NICAP[[#This Row],[Date]],3,2)</f>
        <v>07</v>
      </c>
      <c r="Q1125" s="36" t="str">
        <f>RIGHT(NICAP[[#This Row],[Date]],2)</f>
        <v>14</v>
      </c>
      <c r="R1125" s="26">
        <f>DATE(NICAP[[#This Row],[Year]],NICAP[[#This Row],[Month]],NICAP[[#This Row],[Day]])</f>
        <v>19189</v>
      </c>
      <c r="S1125" s="35" t="str">
        <f t="shared" si="34"/>
        <v>NM</v>
      </c>
      <c r="T1125" s="24" t="str">
        <f t="shared" si="35"/>
        <v>US</v>
      </c>
    </row>
    <row r="1126" spans="1:20" ht="14.25" customHeight="1" x14ac:dyDescent="0.2">
      <c r="A1126" s="35">
        <v>1117</v>
      </c>
      <c r="B1126" s="81">
        <v>520715</v>
      </c>
      <c r="C1126" s="39" t="s">
        <v>9462</v>
      </c>
      <c r="D1126" s="39" t="s">
        <v>1707</v>
      </c>
      <c r="E1126" s="39" t="str">
        <f>IF(AND(LEN(NICAP[[#This Row],[State or      Country]])=2,NICAP[[#This Row],[State or      Country]]&lt;&gt;"UK"),"US","Other")</f>
        <v>US</v>
      </c>
      <c r="F1126" s="38">
        <v>11</v>
      </c>
      <c r="G1126" s="47" t="s">
        <v>1757</v>
      </c>
      <c r="H1126" s="46">
        <v>5</v>
      </c>
      <c r="I1126" s="47" t="s">
        <v>4808</v>
      </c>
      <c r="J1126" s="41"/>
      <c r="K1126" s="41"/>
      <c r="L1126" s="36" t="s">
        <v>9461</v>
      </c>
      <c r="M1126" s="36" t="str">
        <f>IF(LEFT(NICAP[[#This Row],[Date]],1)=0,"Y","N")</f>
        <v>N</v>
      </c>
      <c r="N1126" s="36"/>
      <c r="O1126" s="36" t="str">
        <f>19&amp;LEFT(NICAP[[#This Row],[Date]],2)</f>
        <v>1952</v>
      </c>
      <c r="P1126" s="36" t="str">
        <f>MID(NICAP[[#This Row],[Date]],3,2)</f>
        <v>07</v>
      </c>
      <c r="Q1126" s="36" t="str">
        <f>RIGHT(NICAP[[#This Row],[Date]],2)</f>
        <v>15</v>
      </c>
      <c r="R1126" s="26">
        <f>DATE(NICAP[[#This Row],[Year]],NICAP[[#This Row],[Month]],NICAP[[#This Row],[Day]])</f>
        <v>19190</v>
      </c>
      <c r="S1126" s="35" t="str">
        <f t="shared" si="34"/>
        <v>WA</v>
      </c>
      <c r="T1126" s="24" t="str">
        <f t="shared" si="35"/>
        <v>US</v>
      </c>
    </row>
    <row r="1127" spans="1:20" ht="12.75" customHeight="1" x14ac:dyDescent="0.2">
      <c r="A1127" s="35">
        <v>1118</v>
      </c>
      <c r="B1127" s="64">
        <v>520715</v>
      </c>
      <c r="C1127" s="39" t="s">
        <v>9460</v>
      </c>
      <c r="D1127" s="39" t="s">
        <v>1683</v>
      </c>
      <c r="E1127" s="39" t="str">
        <f>IF(AND(LEN(NICAP[[#This Row],[State or      Country]])=2,NICAP[[#This Row],[State or      Country]]&lt;&gt;"UK"),"US","Other")</f>
        <v>US</v>
      </c>
      <c r="F1127" s="38">
        <v>1</v>
      </c>
      <c r="G1127" s="37"/>
      <c r="H1127" s="37"/>
      <c r="I1127" s="65">
        <v>1451</v>
      </c>
      <c r="J1127" s="37"/>
      <c r="K1127" s="37"/>
      <c r="L1127" s="36" t="s">
        <v>9459</v>
      </c>
      <c r="M1127" s="36" t="str">
        <f>IF(LEFT(NICAP[[#This Row],[Date]],1)=0,"Y","N")</f>
        <v>N</v>
      </c>
      <c r="N1127" s="36"/>
      <c r="O1127" s="36" t="str">
        <f>19&amp;LEFT(NICAP[[#This Row],[Date]],2)</f>
        <v>1952</v>
      </c>
      <c r="P1127" s="36" t="str">
        <f>MID(NICAP[[#This Row],[Date]],3,2)</f>
        <v>07</v>
      </c>
      <c r="Q1127" s="36" t="str">
        <f>RIGHT(NICAP[[#This Row],[Date]],2)</f>
        <v>15</v>
      </c>
      <c r="R1127" s="26">
        <f>DATE(NICAP[[#This Row],[Year]],NICAP[[#This Row],[Month]],NICAP[[#This Row],[Day]])</f>
        <v>19190</v>
      </c>
      <c r="S1127" s="35" t="str">
        <f t="shared" si="34"/>
        <v>FL</v>
      </c>
      <c r="T1127" s="24" t="str">
        <f t="shared" si="35"/>
        <v>US</v>
      </c>
    </row>
    <row r="1128" spans="1:20" ht="27.75" customHeight="1" x14ac:dyDescent="0.2">
      <c r="A1128" s="35">
        <v>1119</v>
      </c>
      <c r="B1128" s="84">
        <v>520715</v>
      </c>
      <c r="C1128" s="44" t="s">
        <v>9458</v>
      </c>
      <c r="D1128" s="44" t="s">
        <v>1826</v>
      </c>
      <c r="E1128" s="44" t="str">
        <f>IF(AND(LEN(NICAP[[#This Row],[State or      Country]])=2,NICAP[[#This Row],[State or      Country]]&lt;&gt;"UK"),"US","Other")</f>
        <v>US</v>
      </c>
      <c r="F1128" s="43">
        <v>1</v>
      </c>
      <c r="G1128" s="41"/>
      <c r="H1128" s="41"/>
      <c r="I1128" s="41"/>
      <c r="J1128" s="41"/>
      <c r="K1128" s="41"/>
      <c r="L1128" s="42" t="s">
        <v>9457</v>
      </c>
      <c r="M1128" s="42" t="str">
        <f>IF(LEFT(NICAP[[#This Row],[Date]],1)=0,"Y","N")</f>
        <v>N</v>
      </c>
      <c r="N1128" s="42"/>
      <c r="O1128" s="42" t="str">
        <f>19&amp;LEFT(NICAP[[#This Row],[Date]],2)</f>
        <v>1952</v>
      </c>
      <c r="P1128" s="42" t="str">
        <f>MID(NICAP[[#This Row],[Date]],3,2)</f>
        <v>07</v>
      </c>
      <c r="Q1128" s="42" t="str">
        <f>RIGHT(NICAP[[#This Row],[Date]],2)</f>
        <v>15</v>
      </c>
      <c r="R1128" s="26">
        <f>DATE(NICAP[[#This Row],[Year]],NICAP[[#This Row],[Month]],NICAP[[#This Row],[Day]])</f>
        <v>19190</v>
      </c>
      <c r="S1128" s="35" t="str">
        <f t="shared" si="34"/>
        <v>OR</v>
      </c>
      <c r="T1128" s="24" t="str">
        <f t="shared" si="35"/>
        <v>US</v>
      </c>
    </row>
    <row r="1129" spans="1:20" ht="12.75" customHeight="1" x14ac:dyDescent="0.2">
      <c r="A1129" s="35">
        <v>1120</v>
      </c>
      <c r="B1129" s="64">
        <v>520716</v>
      </c>
      <c r="C1129" s="39" t="s">
        <v>9456</v>
      </c>
      <c r="D1129" s="39" t="s">
        <v>2098</v>
      </c>
      <c r="E1129" s="39" t="str">
        <f>IF(AND(LEN(NICAP[[#This Row],[State or      Country]])=2,NICAP[[#This Row],[State or      Country]]&lt;&gt;"UK"),"US","Other")</f>
        <v>US</v>
      </c>
      <c r="F1129" s="38">
        <v>1</v>
      </c>
      <c r="G1129" s="37"/>
      <c r="H1129" s="37"/>
      <c r="I1129" s="47" t="s">
        <v>4808</v>
      </c>
      <c r="J1129" s="37"/>
      <c r="K1129" s="37"/>
      <c r="L1129" s="36" t="s">
        <v>9455</v>
      </c>
      <c r="M1129" s="36" t="str">
        <f>IF(LEFT(NICAP[[#This Row],[Date]],1)=0,"Y","N")</f>
        <v>N</v>
      </c>
      <c r="N1129" s="36"/>
      <c r="O1129" s="36" t="str">
        <f>19&amp;LEFT(NICAP[[#This Row],[Date]],2)</f>
        <v>1952</v>
      </c>
      <c r="P1129" s="36" t="str">
        <f>MID(NICAP[[#This Row],[Date]],3,2)</f>
        <v>07</v>
      </c>
      <c r="Q1129" s="36" t="str">
        <f>RIGHT(NICAP[[#This Row],[Date]],2)</f>
        <v>16</v>
      </c>
      <c r="R1129" s="26">
        <f>DATE(NICAP[[#This Row],[Year]],NICAP[[#This Row],[Month]],NICAP[[#This Row],[Day]])</f>
        <v>19191</v>
      </c>
      <c r="S1129" s="35" t="str">
        <f t="shared" si="34"/>
        <v>VA</v>
      </c>
      <c r="T1129" s="24" t="str">
        <f t="shared" si="35"/>
        <v>US</v>
      </c>
    </row>
    <row r="1130" spans="1:20" ht="12.75" customHeight="1" x14ac:dyDescent="0.2">
      <c r="A1130" s="35">
        <v>1121</v>
      </c>
      <c r="B1130" s="64">
        <v>520716</v>
      </c>
      <c r="C1130" s="39" t="s">
        <v>6453</v>
      </c>
      <c r="D1130" s="39" t="s">
        <v>1697</v>
      </c>
      <c r="E1130" s="39" t="str">
        <f>IF(AND(LEN(NICAP[[#This Row],[State or      Country]])=2,NICAP[[#This Row],[State or      Country]]&lt;&gt;"UK"),"US","Other")</f>
        <v>US</v>
      </c>
      <c r="F1130" s="38">
        <v>8</v>
      </c>
      <c r="G1130" s="37"/>
      <c r="H1130" s="37"/>
      <c r="I1130" s="65">
        <v>1501</v>
      </c>
      <c r="J1130" s="37"/>
      <c r="K1130" s="37"/>
      <c r="L1130" s="36" t="s">
        <v>9454</v>
      </c>
      <c r="M1130" s="36" t="str">
        <f>IF(LEFT(NICAP[[#This Row],[Date]],1)=0,"Y","N")</f>
        <v>N</v>
      </c>
      <c r="N1130" s="36"/>
      <c r="O1130" s="36" t="str">
        <f>19&amp;LEFT(NICAP[[#This Row],[Date]],2)</f>
        <v>1952</v>
      </c>
      <c r="P1130" s="36" t="str">
        <f>MID(NICAP[[#This Row],[Date]],3,2)</f>
        <v>07</v>
      </c>
      <c r="Q1130" s="36" t="str">
        <f>RIGHT(NICAP[[#This Row],[Date]],2)</f>
        <v>16</v>
      </c>
      <c r="R1130" s="26">
        <f>DATE(NICAP[[#This Row],[Year]],NICAP[[#This Row],[Month]],NICAP[[#This Row],[Day]])</f>
        <v>19191</v>
      </c>
      <c r="S1130" s="35" t="str">
        <f t="shared" si="34"/>
        <v>MA</v>
      </c>
      <c r="T1130" s="24" t="str">
        <f t="shared" si="35"/>
        <v>US</v>
      </c>
    </row>
    <row r="1131" spans="1:20" ht="42" customHeight="1" x14ac:dyDescent="0.2">
      <c r="A1131" s="35">
        <v>1122</v>
      </c>
      <c r="B1131" s="85">
        <v>520717</v>
      </c>
      <c r="C1131" s="50" t="s">
        <v>9453</v>
      </c>
      <c r="D1131" s="50" t="s">
        <v>1920</v>
      </c>
      <c r="E1131" s="50" t="str">
        <f>IF(AND(LEN(NICAP[[#This Row],[State or      Country]])=2,NICAP[[#This Row],[State or      Country]]&lt;&gt;"UK"),"US","Other")</f>
        <v>US</v>
      </c>
      <c r="F1131" s="49">
        <v>1</v>
      </c>
      <c r="G1131" s="48"/>
      <c r="H1131" s="48"/>
      <c r="I1131" s="48"/>
      <c r="J1131" s="48"/>
      <c r="K1131" s="48"/>
      <c r="L1131" s="42" t="s">
        <v>9452</v>
      </c>
      <c r="M1131" s="42" t="str">
        <f>IF(LEFT(NICAP[[#This Row],[Date]],1)=0,"Y","N")</f>
        <v>N</v>
      </c>
      <c r="N1131" s="42"/>
      <c r="O1131" s="42" t="str">
        <f>19&amp;LEFT(NICAP[[#This Row],[Date]],2)</f>
        <v>1952</v>
      </c>
      <c r="P1131" s="42" t="str">
        <f>MID(NICAP[[#This Row],[Date]],3,2)</f>
        <v>07</v>
      </c>
      <c r="Q1131" s="42" t="str">
        <f>RIGHT(NICAP[[#This Row],[Date]],2)</f>
        <v>17</v>
      </c>
      <c r="R1131" s="26">
        <f>DATE(NICAP[[#This Row],[Year]],NICAP[[#This Row],[Month]],NICAP[[#This Row],[Day]])</f>
        <v>19192</v>
      </c>
      <c r="S1131" s="35" t="str">
        <f t="shared" si="34"/>
        <v>MS</v>
      </c>
      <c r="T1131" s="24" t="str">
        <f t="shared" si="35"/>
        <v>US</v>
      </c>
    </row>
    <row r="1132" spans="1:20" ht="12.75" customHeight="1" x14ac:dyDescent="0.2">
      <c r="A1132" s="35">
        <v>1123</v>
      </c>
      <c r="B1132" s="68">
        <v>520717</v>
      </c>
      <c r="C1132" s="39" t="s">
        <v>7006</v>
      </c>
      <c r="D1132" s="39" t="s">
        <v>1758</v>
      </c>
      <c r="E1132" s="39" t="str">
        <f>IF(AND(LEN(NICAP[[#This Row],[State or      Country]])=2,NICAP[[#This Row],[State or      Country]]&lt;&gt;"UK"),"US","Other")</f>
        <v>US</v>
      </c>
      <c r="F1132" s="38">
        <v>1</v>
      </c>
      <c r="G1132" s="37"/>
      <c r="H1132" s="37"/>
      <c r="I1132" s="65">
        <v>1502</v>
      </c>
      <c r="J1132" s="37"/>
      <c r="K1132" s="37"/>
      <c r="L1132" s="36" t="s">
        <v>9451</v>
      </c>
      <c r="M1132" s="36" t="str">
        <f>IF(LEFT(NICAP[[#This Row],[Date]],1)=0,"Y","N")</f>
        <v>N</v>
      </c>
      <c r="N1132" s="36"/>
      <c r="O1132" s="36" t="str">
        <f>19&amp;LEFT(NICAP[[#This Row],[Date]],2)</f>
        <v>1952</v>
      </c>
      <c r="P1132" s="36" t="str">
        <f>MID(NICAP[[#This Row],[Date]],3,2)</f>
        <v>07</v>
      </c>
      <c r="Q1132" s="36" t="str">
        <f>RIGHT(NICAP[[#This Row],[Date]],2)</f>
        <v>17</v>
      </c>
      <c r="R1132" s="26">
        <f>DATE(NICAP[[#This Row],[Year]],NICAP[[#This Row],[Month]],NICAP[[#This Row],[Day]])</f>
        <v>19192</v>
      </c>
      <c r="S1132" s="35" t="str">
        <f t="shared" si="34"/>
        <v>NY</v>
      </c>
      <c r="T1132" s="24" t="str">
        <f t="shared" si="35"/>
        <v>US</v>
      </c>
    </row>
    <row r="1133" spans="1:20" ht="12.75" customHeight="1" x14ac:dyDescent="0.2">
      <c r="A1133" s="35">
        <v>1124</v>
      </c>
      <c r="B1133" s="68">
        <v>520717</v>
      </c>
      <c r="C1133" s="39" t="s">
        <v>9369</v>
      </c>
      <c r="D1133" s="39" t="s">
        <v>1694</v>
      </c>
      <c r="E1133" s="39" t="str">
        <f>IF(AND(LEN(NICAP[[#This Row],[State or      Country]])=2,NICAP[[#This Row],[State or      Country]]&lt;&gt;"UK"),"US","Other")</f>
        <v>US</v>
      </c>
      <c r="F1133" s="38">
        <v>1</v>
      </c>
      <c r="G1133" s="41"/>
      <c r="H1133" s="41"/>
      <c r="I1133" s="65">
        <v>1476</v>
      </c>
      <c r="J1133" s="41"/>
      <c r="K1133" s="41"/>
      <c r="L1133" s="36" t="s">
        <v>9450</v>
      </c>
      <c r="M1133" s="36" t="str">
        <f>IF(LEFT(NICAP[[#This Row],[Date]],1)=0,"Y","N")</f>
        <v>N</v>
      </c>
      <c r="N1133" s="36"/>
      <c r="O1133" s="36" t="str">
        <f>19&amp;LEFT(NICAP[[#This Row],[Date]],2)</f>
        <v>1952</v>
      </c>
      <c r="P1133" s="36" t="str">
        <f>MID(NICAP[[#This Row],[Date]],3,2)</f>
        <v>07</v>
      </c>
      <c r="Q1133" s="36" t="str">
        <f>RIGHT(NICAP[[#This Row],[Date]],2)</f>
        <v>17</v>
      </c>
      <c r="R1133" s="26">
        <f>DATE(NICAP[[#This Row],[Year]],NICAP[[#This Row],[Month]],NICAP[[#This Row],[Day]])</f>
        <v>19192</v>
      </c>
      <c r="S1133" s="35" t="str">
        <f t="shared" si="34"/>
        <v>OH</v>
      </c>
      <c r="T1133" s="24" t="str">
        <f t="shared" si="35"/>
        <v>US</v>
      </c>
    </row>
    <row r="1134" spans="1:20" ht="12.75" customHeight="1" x14ac:dyDescent="0.2">
      <c r="A1134" s="35">
        <v>1125</v>
      </c>
      <c r="B1134" s="68">
        <v>520717</v>
      </c>
      <c r="C1134" s="39" t="s">
        <v>5475</v>
      </c>
      <c r="D1134" s="39" t="s">
        <v>1784</v>
      </c>
      <c r="E1134" s="39" t="str">
        <f>IF(AND(LEN(NICAP[[#This Row],[State or      Country]])=2,NICAP[[#This Row],[State or      Country]]&lt;&gt;"UK"),"US","Other")</f>
        <v>US</v>
      </c>
      <c r="F1134" s="38">
        <v>1</v>
      </c>
      <c r="G1134" s="37"/>
      <c r="H1134" s="37"/>
      <c r="I1134" s="65">
        <v>1479</v>
      </c>
      <c r="J1134" s="37"/>
      <c r="K1134" s="37"/>
      <c r="L1134" s="36" t="s">
        <v>9449</v>
      </c>
      <c r="M1134" s="36" t="str">
        <f>IF(LEFT(NICAP[[#This Row],[Date]],1)=0,"Y","N")</f>
        <v>N</v>
      </c>
      <c r="N1134" s="36"/>
      <c r="O1134" s="36" t="str">
        <f>19&amp;LEFT(NICAP[[#This Row],[Date]],2)</f>
        <v>1952</v>
      </c>
      <c r="P1134" s="36" t="str">
        <f>MID(NICAP[[#This Row],[Date]],3,2)</f>
        <v>07</v>
      </c>
      <c r="Q1134" s="36" t="str">
        <f>RIGHT(NICAP[[#This Row],[Date]],2)</f>
        <v>17</v>
      </c>
      <c r="R1134" s="26">
        <f>DATE(NICAP[[#This Row],[Year]],NICAP[[#This Row],[Month]],NICAP[[#This Row],[Day]])</f>
        <v>19192</v>
      </c>
      <c r="S1134" s="35" t="str">
        <f t="shared" si="34"/>
        <v>SD</v>
      </c>
      <c r="T1134" s="24" t="str">
        <f t="shared" si="35"/>
        <v>US</v>
      </c>
    </row>
    <row r="1135" spans="1:20" ht="27.75" customHeight="1" x14ac:dyDescent="0.2">
      <c r="A1135" s="35">
        <v>1126</v>
      </c>
      <c r="B1135" s="84">
        <v>520717</v>
      </c>
      <c r="C1135" s="44" t="s">
        <v>9448</v>
      </c>
      <c r="D1135" s="44" t="s">
        <v>1956</v>
      </c>
      <c r="E1135" s="44" t="str">
        <f>IF(AND(LEN(NICAP[[#This Row],[State or      Country]])=2,NICAP[[#This Row],[State or      Country]]&lt;&gt;"UK"),"US","Other")</f>
        <v>Other</v>
      </c>
      <c r="F1135" s="43">
        <v>1</v>
      </c>
      <c r="G1135" s="41"/>
      <c r="H1135" s="41"/>
      <c r="I1135" s="41"/>
      <c r="J1135" s="41"/>
      <c r="K1135" s="41"/>
      <c r="L1135" s="42" t="s">
        <v>9447</v>
      </c>
      <c r="M1135" s="42" t="str">
        <f>IF(LEFT(NICAP[[#This Row],[Date]],1)=0,"Y","N")</f>
        <v>N</v>
      </c>
      <c r="N1135" s="42"/>
      <c r="O1135" s="42" t="str">
        <f>19&amp;LEFT(NICAP[[#This Row],[Date]],2)</f>
        <v>1952</v>
      </c>
      <c r="P1135" s="42" t="str">
        <f>MID(NICAP[[#This Row],[Date]],3,2)</f>
        <v>07</v>
      </c>
      <c r="Q1135" s="42" t="str">
        <f>RIGHT(NICAP[[#This Row],[Date]],2)</f>
        <v>17</v>
      </c>
      <c r="R1135" s="26">
        <f>DATE(NICAP[[#This Row],[Year]],NICAP[[#This Row],[Month]],NICAP[[#This Row],[Day]])</f>
        <v>19192</v>
      </c>
      <c r="S1135" s="35" t="str">
        <f t="shared" si="34"/>
        <v/>
      </c>
      <c r="T1135" s="24" t="str">
        <f t="shared" si="35"/>
        <v>Japan</v>
      </c>
    </row>
    <row r="1136" spans="1:20" ht="12.75" customHeight="1" x14ac:dyDescent="0.2">
      <c r="A1136" s="35">
        <v>1127</v>
      </c>
      <c r="B1136" s="68">
        <v>520718</v>
      </c>
      <c r="C1136" s="39" t="s">
        <v>9369</v>
      </c>
      <c r="D1136" s="39" t="s">
        <v>1694</v>
      </c>
      <c r="E1136" s="39" t="str">
        <f>IF(AND(LEN(NICAP[[#This Row],[State or      Country]])=2,NICAP[[#This Row],[State or      Country]]&lt;&gt;"UK"),"US","Other")</f>
        <v>US</v>
      </c>
      <c r="F1136" s="38">
        <v>1</v>
      </c>
      <c r="G1136" s="37"/>
      <c r="H1136" s="37"/>
      <c r="I1136" s="65">
        <v>1482</v>
      </c>
      <c r="J1136" s="37"/>
      <c r="K1136" s="37"/>
      <c r="L1136" s="36" t="s">
        <v>9446</v>
      </c>
      <c r="M1136" s="36" t="str">
        <f>IF(LEFT(NICAP[[#This Row],[Date]],1)=0,"Y","N")</f>
        <v>N</v>
      </c>
      <c r="N1136" s="36"/>
      <c r="O1136" s="36" t="str">
        <f>19&amp;LEFT(NICAP[[#This Row],[Date]],2)</f>
        <v>1952</v>
      </c>
      <c r="P1136" s="36" t="str">
        <f>MID(NICAP[[#This Row],[Date]],3,2)</f>
        <v>07</v>
      </c>
      <c r="Q1136" s="36" t="str">
        <f>RIGHT(NICAP[[#This Row],[Date]],2)</f>
        <v>18</v>
      </c>
      <c r="R1136" s="26">
        <f>DATE(NICAP[[#This Row],[Year]],NICAP[[#This Row],[Month]],NICAP[[#This Row],[Day]])</f>
        <v>19193</v>
      </c>
      <c r="S1136" s="35" t="str">
        <f t="shared" si="34"/>
        <v>OH</v>
      </c>
      <c r="T1136" s="24" t="str">
        <f t="shared" si="35"/>
        <v>US</v>
      </c>
    </row>
    <row r="1137" spans="1:20" ht="12.75" customHeight="1" x14ac:dyDescent="0.2">
      <c r="A1137" s="35">
        <v>1128</v>
      </c>
      <c r="B1137" s="68">
        <v>520718</v>
      </c>
      <c r="C1137" s="39" t="s">
        <v>2935</v>
      </c>
      <c r="D1137" s="39" t="s">
        <v>1683</v>
      </c>
      <c r="E1137" s="39" t="str">
        <f>IF(AND(LEN(NICAP[[#This Row],[State or      Country]])=2,NICAP[[#This Row],[State or      Country]]&lt;&gt;"UK"),"US","Other")</f>
        <v>US</v>
      </c>
      <c r="F1137" s="38">
        <v>1</v>
      </c>
      <c r="G1137" s="37"/>
      <c r="H1137" s="37"/>
      <c r="I1137" s="65">
        <v>1483</v>
      </c>
      <c r="J1137" s="37"/>
      <c r="K1137" s="37"/>
      <c r="L1137" s="36" t="s">
        <v>9445</v>
      </c>
      <c r="M1137" s="36" t="str">
        <f>IF(LEFT(NICAP[[#This Row],[Date]],1)=0,"Y","N")</f>
        <v>N</v>
      </c>
      <c r="N1137" s="36"/>
      <c r="O1137" s="36" t="str">
        <f>19&amp;LEFT(NICAP[[#This Row],[Date]],2)</f>
        <v>1952</v>
      </c>
      <c r="P1137" s="36" t="str">
        <f>MID(NICAP[[#This Row],[Date]],3,2)</f>
        <v>07</v>
      </c>
      <c r="Q1137" s="36" t="str">
        <f>RIGHT(NICAP[[#This Row],[Date]],2)</f>
        <v>18</v>
      </c>
      <c r="R1137" s="26">
        <f>DATE(NICAP[[#This Row],[Year]],NICAP[[#This Row],[Month]],NICAP[[#This Row],[Day]])</f>
        <v>19193</v>
      </c>
      <c r="S1137" s="35" t="str">
        <f t="shared" si="34"/>
        <v>FL</v>
      </c>
      <c r="T1137" s="24" t="str">
        <f t="shared" si="35"/>
        <v>US</v>
      </c>
    </row>
    <row r="1138" spans="1:20" ht="14.25" customHeight="1" x14ac:dyDescent="0.2">
      <c r="A1138" s="35">
        <v>1129</v>
      </c>
      <c r="B1138" s="81">
        <v>520718</v>
      </c>
      <c r="C1138" s="39" t="s">
        <v>8971</v>
      </c>
      <c r="D1138" s="39" t="s">
        <v>1683</v>
      </c>
      <c r="E1138" s="39" t="str">
        <f>IF(AND(LEN(NICAP[[#This Row],[State or      Country]])=2,NICAP[[#This Row],[State or      Country]]&lt;&gt;"UK"),"US","Other")</f>
        <v>US</v>
      </c>
      <c r="F1138" s="38">
        <v>1</v>
      </c>
      <c r="G1138" s="47" t="s">
        <v>6678</v>
      </c>
      <c r="H1138" s="117">
        <v>5</v>
      </c>
      <c r="I1138" s="65">
        <v>1485</v>
      </c>
      <c r="J1138" s="37"/>
      <c r="K1138" s="37"/>
      <c r="L1138" s="36" t="s">
        <v>9444</v>
      </c>
      <c r="M1138" s="36" t="str">
        <f>IF(LEFT(NICAP[[#This Row],[Date]],1)=0,"Y","N")</f>
        <v>N</v>
      </c>
      <c r="N1138" s="36"/>
      <c r="O1138" s="36" t="str">
        <f>19&amp;LEFT(NICAP[[#This Row],[Date]],2)</f>
        <v>1952</v>
      </c>
      <c r="P1138" s="36" t="str">
        <f>MID(NICAP[[#This Row],[Date]],3,2)</f>
        <v>07</v>
      </c>
      <c r="Q1138" s="36" t="str">
        <f>RIGHT(NICAP[[#This Row],[Date]],2)</f>
        <v>18</v>
      </c>
      <c r="R1138" s="26">
        <f>DATE(NICAP[[#This Row],[Year]],NICAP[[#This Row],[Month]],NICAP[[#This Row],[Day]])</f>
        <v>19193</v>
      </c>
      <c r="S1138" s="35" t="str">
        <f t="shared" si="34"/>
        <v>FL</v>
      </c>
      <c r="T1138" s="24" t="str">
        <f t="shared" si="35"/>
        <v>US</v>
      </c>
    </row>
    <row r="1139" spans="1:20" ht="12.75" customHeight="1" x14ac:dyDescent="0.2">
      <c r="A1139" s="35">
        <v>1130</v>
      </c>
      <c r="B1139" s="64">
        <v>520718</v>
      </c>
      <c r="C1139" s="39" t="s">
        <v>5882</v>
      </c>
      <c r="D1139" s="39" t="s">
        <v>2640</v>
      </c>
      <c r="E1139" s="39" t="str">
        <f>IF(AND(LEN(NICAP[[#This Row],[State or      Country]])=2,NICAP[[#This Row],[State or      Country]]&lt;&gt;"UK"),"US","Other")</f>
        <v>US</v>
      </c>
      <c r="F1139" s="38">
        <v>11</v>
      </c>
      <c r="G1139" s="41"/>
      <c r="H1139" s="41"/>
      <c r="I1139" s="41"/>
      <c r="J1139" s="41"/>
      <c r="K1139" s="41"/>
      <c r="L1139" s="36" t="s">
        <v>9443</v>
      </c>
      <c r="M1139" s="36" t="str">
        <f>IF(LEFT(NICAP[[#This Row],[Date]],1)=0,"Y","N")</f>
        <v>N</v>
      </c>
      <c r="N1139" s="36"/>
      <c r="O1139" s="36" t="str">
        <f>19&amp;LEFT(NICAP[[#This Row],[Date]],2)</f>
        <v>1952</v>
      </c>
      <c r="P1139" s="36" t="str">
        <f>MID(NICAP[[#This Row],[Date]],3,2)</f>
        <v>07</v>
      </c>
      <c r="Q1139" s="36" t="str">
        <f>RIGHT(NICAP[[#This Row],[Date]],2)</f>
        <v>18</v>
      </c>
      <c r="R1139" s="26">
        <f>DATE(NICAP[[#This Row],[Year]],NICAP[[#This Row],[Month]],NICAP[[#This Row],[Day]])</f>
        <v>19193</v>
      </c>
      <c r="S1139" s="35" t="str">
        <f t="shared" si="34"/>
        <v>CO</v>
      </c>
      <c r="T1139" s="24" t="str">
        <f t="shared" si="35"/>
        <v>US</v>
      </c>
    </row>
    <row r="1140" spans="1:20" ht="12.75" customHeight="1" x14ac:dyDescent="0.2">
      <c r="A1140" s="35">
        <v>1131</v>
      </c>
      <c r="B1140" s="64">
        <v>520718</v>
      </c>
      <c r="C1140" s="39" t="s">
        <v>9442</v>
      </c>
      <c r="D1140" s="39" t="s">
        <v>1813</v>
      </c>
      <c r="E1140" s="39" t="str">
        <f>IF(AND(LEN(NICAP[[#This Row],[State or      Country]])=2,NICAP[[#This Row],[State or      Country]]&lt;&gt;"UK"),"US","Other")</f>
        <v>Other</v>
      </c>
      <c r="F1140" s="38">
        <v>8</v>
      </c>
      <c r="G1140" s="37"/>
      <c r="H1140" s="37"/>
      <c r="I1140" s="37"/>
      <c r="J1140" s="37"/>
      <c r="K1140" s="37"/>
      <c r="L1140" s="36" t="s">
        <v>9441</v>
      </c>
      <c r="M1140" s="36" t="str">
        <f>IF(LEFT(NICAP[[#This Row],[Date]],1)=0,"Y","N")</f>
        <v>N</v>
      </c>
      <c r="N1140" s="36"/>
      <c r="O1140" s="36" t="str">
        <f>19&amp;LEFT(NICAP[[#This Row],[Date]],2)</f>
        <v>1952</v>
      </c>
      <c r="P1140" s="36" t="str">
        <f>MID(NICAP[[#This Row],[Date]],3,2)</f>
        <v>07</v>
      </c>
      <c r="Q1140" s="36" t="str">
        <f>RIGHT(NICAP[[#This Row],[Date]],2)</f>
        <v>18</v>
      </c>
      <c r="R1140" s="26">
        <f>DATE(NICAP[[#This Row],[Year]],NICAP[[#This Row],[Month]],NICAP[[#This Row],[Day]])</f>
        <v>19193</v>
      </c>
      <c r="S1140" s="35" t="str">
        <f t="shared" si="34"/>
        <v/>
      </c>
      <c r="T1140" s="24" t="str">
        <f t="shared" si="35"/>
        <v>France</v>
      </c>
    </row>
    <row r="1141" spans="1:20" ht="12.75" customHeight="1" x14ac:dyDescent="0.2">
      <c r="A1141" s="35">
        <v>1132</v>
      </c>
      <c r="B1141" s="68">
        <v>520719</v>
      </c>
      <c r="C1141" s="39" t="s">
        <v>9440</v>
      </c>
      <c r="D1141" s="39" t="s">
        <v>2211</v>
      </c>
      <c r="E1141" s="39" t="str">
        <f>IF(AND(LEN(NICAP[[#This Row],[State or      Country]])=2,NICAP[[#This Row],[State or      Country]]&lt;&gt;"UK"),"US","Other")</f>
        <v>US</v>
      </c>
      <c r="F1141" s="38">
        <v>2</v>
      </c>
      <c r="G1141" s="37"/>
      <c r="H1141" s="37"/>
      <c r="I1141" s="37"/>
      <c r="J1141" s="37"/>
      <c r="K1141" s="37"/>
      <c r="L1141" s="36" t="s">
        <v>9439</v>
      </c>
      <c r="M1141" s="36" t="str">
        <f>IF(LEFT(NICAP[[#This Row],[Date]],1)=0,"Y","N")</f>
        <v>N</v>
      </c>
      <c r="N1141" s="36"/>
      <c r="O1141" s="36" t="str">
        <f>19&amp;LEFT(NICAP[[#This Row],[Date]],2)</f>
        <v>1952</v>
      </c>
      <c r="P1141" s="36" t="str">
        <f>MID(NICAP[[#This Row],[Date]],3,2)</f>
        <v>07</v>
      </c>
      <c r="Q1141" s="36" t="str">
        <f>RIGHT(NICAP[[#This Row],[Date]],2)</f>
        <v>19</v>
      </c>
      <c r="R1141" s="26">
        <f>DATE(NICAP[[#This Row],[Year]],NICAP[[#This Row],[Month]],NICAP[[#This Row],[Day]])</f>
        <v>19194</v>
      </c>
      <c r="S1141" s="35" t="str">
        <f t="shared" si="34"/>
        <v>SC</v>
      </c>
      <c r="T1141" s="24" t="str">
        <f t="shared" si="35"/>
        <v>US</v>
      </c>
    </row>
    <row r="1142" spans="1:20" ht="27.75" customHeight="1" x14ac:dyDescent="0.2">
      <c r="A1142" s="35">
        <v>1133</v>
      </c>
      <c r="B1142" s="66">
        <v>520719</v>
      </c>
      <c r="C1142" s="44" t="s">
        <v>6288</v>
      </c>
      <c r="D1142" s="44" t="s">
        <v>9438</v>
      </c>
      <c r="E1142" s="44" t="str">
        <f>IF(AND(LEN(NICAP[[#This Row],[State or      Country]])=2,NICAP[[#This Row],[State or      Country]]&lt;&gt;"UK"),"US","Other")</f>
        <v>Other</v>
      </c>
      <c r="F1142" s="43">
        <v>1</v>
      </c>
      <c r="G1142" s="41"/>
      <c r="H1142" s="41"/>
      <c r="I1142" s="62" t="s">
        <v>4808</v>
      </c>
      <c r="J1142" s="41"/>
      <c r="K1142" s="41"/>
      <c r="L1142" s="42" t="s">
        <v>9437</v>
      </c>
      <c r="M1142" s="42" t="str">
        <f>IF(LEFT(NICAP[[#This Row],[Date]],1)=0,"Y","N")</f>
        <v>N</v>
      </c>
      <c r="N1142" s="42"/>
      <c r="O1142" s="42" t="str">
        <f>19&amp;LEFT(NICAP[[#This Row],[Date]],2)</f>
        <v>1952</v>
      </c>
      <c r="P1142" s="42" t="str">
        <f>MID(NICAP[[#This Row],[Date]],3,2)</f>
        <v>07</v>
      </c>
      <c r="Q1142" s="42" t="str">
        <f>RIGHT(NICAP[[#This Row],[Date]],2)</f>
        <v>19</v>
      </c>
      <c r="R1142" s="26">
        <f>DATE(NICAP[[#This Row],[Year]],NICAP[[#This Row],[Month]],NICAP[[#This Row],[Day]])</f>
        <v>19194</v>
      </c>
      <c r="S1142" s="35" t="str">
        <f t="shared" si="34"/>
        <v/>
      </c>
      <c r="T1142" s="24" t="str">
        <f t="shared" si="35"/>
        <v>Unknown</v>
      </c>
    </row>
    <row r="1143" spans="1:20" ht="12.75" customHeight="1" x14ac:dyDescent="0.2">
      <c r="A1143" s="35">
        <v>1134</v>
      </c>
      <c r="B1143" s="64">
        <v>520719</v>
      </c>
      <c r="C1143" s="39" t="s">
        <v>9436</v>
      </c>
      <c r="D1143" s="39" t="s">
        <v>2972</v>
      </c>
      <c r="E1143" s="39" t="str">
        <f>IF(AND(LEN(NICAP[[#This Row],[State or      Country]])=2,NICAP[[#This Row],[State or      Country]]&lt;&gt;"UK"),"US","Other")</f>
        <v>Other</v>
      </c>
      <c r="F1143" s="38">
        <v>8</v>
      </c>
      <c r="G1143" s="37"/>
      <c r="H1143" s="37"/>
      <c r="I1143" s="37"/>
      <c r="J1143" s="37"/>
      <c r="K1143" s="37"/>
      <c r="L1143" s="36" t="s">
        <v>9435</v>
      </c>
      <c r="M1143" s="36" t="str">
        <f>IF(LEFT(NICAP[[#This Row],[Date]],1)=0,"Y","N")</f>
        <v>N</v>
      </c>
      <c r="N1143" s="36"/>
      <c r="O1143" s="36" t="str">
        <f>19&amp;LEFT(NICAP[[#This Row],[Date]],2)</f>
        <v>1952</v>
      </c>
      <c r="P1143" s="36" t="str">
        <f>MID(NICAP[[#This Row],[Date]],3,2)</f>
        <v>07</v>
      </c>
      <c r="Q1143" s="36" t="str">
        <f>RIGHT(NICAP[[#This Row],[Date]],2)</f>
        <v>19</v>
      </c>
      <c r="R1143" s="26">
        <f>DATE(NICAP[[#This Row],[Year]],NICAP[[#This Row],[Month]],NICAP[[#This Row],[Day]])</f>
        <v>19194</v>
      </c>
      <c r="S1143" s="35" t="str">
        <f t="shared" si="34"/>
        <v/>
      </c>
      <c r="T1143" s="24" t="str">
        <f t="shared" si="35"/>
        <v>Peru</v>
      </c>
    </row>
    <row r="1144" spans="1:20" ht="42" customHeight="1" x14ac:dyDescent="0.2">
      <c r="A1144" s="35">
        <v>1135</v>
      </c>
      <c r="B1144" s="67">
        <v>520719</v>
      </c>
      <c r="C1144" s="50" t="s">
        <v>9434</v>
      </c>
      <c r="D1144" s="50" t="s">
        <v>1726</v>
      </c>
      <c r="E1144" s="50" t="str">
        <f>IF(AND(LEN(NICAP[[#This Row],[State or      Country]])=2,NICAP[[#This Row],[State or      Country]]&lt;&gt;"UK"),"US","Other")</f>
        <v>US</v>
      </c>
      <c r="F1144" s="49">
        <v>1</v>
      </c>
      <c r="G1144" s="48"/>
      <c r="H1144" s="48"/>
      <c r="I1144" s="48"/>
      <c r="J1144" s="48"/>
      <c r="K1144" s="48"/>
      <c r="L1144" s="42" t="s">
        <v>9433</v>
      </c>
      <c r="M1144" s="42" t="str">
        <f>IF(LEFT(NICAP[[#This Row],[Date]],1)=0,"Y","N")</f>
        <v>N</v>
      </c>
      <c r="N1144" s="42"/>
      <c r="O1144" s="42" t="str">
        <f>19&amp;LEFT(NICAP[[#This Row],[Date]],2)</f>
        <v>1952</v>
      </c>
      <c r="P1144" s="42" t="str">
        <f>MID(NICAP[[#This Row],[Date]],3,2)</f>
        <v>07</v>
      </c>
      <c r="Q1144" s="42" t="str">
        <f>RIGHT(NICAP[[#This Row],[Date]],2)</f>
        <v>19</v>
      </c>
      <c r="R1144" s="26">
        <f>DATE(NICAP[[#This Row],[Year]],NICAP[[#This Row],[Month]],NICAP[[#This Row],[Day]])</f>
        <v>19194</v>
      </c>
      <c r="S1144" s="35" t="str">
        <f t="shared" si="34"/>
        <v>NJ</v>
      </c>
      <c r="T1144" s="24" t="str">
        <f t="shared" si="35"/>
        <v>US</v>
      </c>
    </row>
    <row r="1145" spans="1:20" ht="12.75" customHeight="1" x14ac:dyDescent="0.2">
      <c r="A1145" s="35">
        <v>1136</v>
      </c>
      <c r="B1145" s="64">
        <v>520719</v>
      </c>
      <c r="C1145" s="39" t="s">
        <v>2111</v>
      </c>
      <c r="D1145" s="39" t="s">
        <v>2139</v>
      </c>
      <c r="E1145" s="39" t="str">
        <f>IF(AND(LEN(NICAP[[#This Row],[State or      Country]])=2,NICAP[[#This Row],[State or      Country]]&lt;&gt;"UK"),"US","Other")</f>
        <v>US</v>
      </c>
      <c r="F1145" s="38">
        <v>1</v>
      </c>
      <c r="G1145" s="41"/>
      <c r="H1145" s="41"/>
      <c r="I1145" s="65">
        <v>1492</v>
      </c>
      <c r="J1145" s="41"/>
      <c r="K1145" s="41"/>
      <c r="L1145" s="36" t="s">
        <v>9432</v>
      </c>
      <c r="M1145" s="36" t="str">
        <f>IF(LEFT(NICAP[[#This Row],[Date]],1)=0,"Y","N")</f>
        <v>N</v>
      </c>
      <c r="N1145" s="36"/>
      <c r="O1145" s="36" t="str">
        <f>19&amp;LEFT(NICAP[[#This Row],[Date]],2)</f>
        <v>1952</v>
      </c>
      <c r="P1145" s="36" t="str">
        <f>MID(NICAP[[#This Row],[Date]],3,2)</f>
        <v>07</v>
      </c>
      <c r="Q1145" s="36" t="str">
        <f>RIGHT(NICAP[[#This Row],[Date]],2)</f>
        <v>19</v>
      </c>
      <c r="R1145" s="26">
        <f>DATE(NICAP[[#This Row],[Year]],NICAP[[#This Row],[Month]],NICAP[[#This Row],[Day]])</f>
        <v>19194</v>
      </c>
      <c r="S1145" s="35" t="str">
        <f t="shared" si="34"/>
        <v>ND</v>
      </c>
      <c r="T1145" s="24" t="str">
        <f t="shared" si="35"/>
        <v>US</v>
      </c>
    </row>
    <row r="1146" spans="1:20" ht="14.25" customHeight="1" x14ac:dyDescent="0.2">
      <c r="A1146" s="35">
        <v>1137</v>
      </c>
      <c r="B1146" s="81">
        <v>520719</v>
      </c>
      <c r="C1146" s="39" t="s">
        <v>9431</v>
      </c>
      <c r="D1146" s="39" t="s">
        <v>1686</v>
      </c>
      <c r="E1146" s="39" t="str">
        <f>IF(AND(LEN(NICAP[[#This Row],[State or      Country]])=2,NICAP[[#This Row],[State or      Country]]&lt;&gt;"UK"),"US","Other")</f>
        <v>US</v>
      </c>
      <c r="F1146" s="38">
        <v>1</v>
      </c>
      <c r="G1146" s="47" t="s">
        <v>6678</v>
      </c>
      <c r="H1146" s="117">
        <v>5</v>
      </c>
      <c r="I1146" s="65">
        <v>1494</v>
      </c>
      <c r="J1146" s="37"/>
      <c r="K1146" s="37"/>
      <c r="L1146" s="36" t="s">
        <v>9430</v>
      </c>
      <c r="M1146" s="36" t="str">
        <f>IF(LEFT(NICAP[[#This Row],[Date]],1)=0,"Y","N")</f>
        <v>N</v>
      </c>
      <c r="N1146" s="36"/>
      <c r="O1146" s="36" t="str">
        <f>19&amp;LEFT(NICAP[[#This Row],[Date]],2)</f>
        <v>1952</v>
      </c>
      <c r="P1146" s="36" t="str">
        <f>MID(NICAP[[#This Row],[Date]],3,2)</f>
        <v>07</v>
      </c>
      <c r="Q1146" s="36" t="str">
        <f>RIGHT(NICAP[[#This Row],[Date]],2)</f>
        <v>19</v>
      </c>
      <c r="R1146" s="26">
        <f>DATE(NICAP[[#This Row],[Year]],NICAP[[#This Row],[Month]],NICAP[[#This Row],[Day]])</f>
        <v>19194</v>
      </c>
      <c r="S1146" s="35" t="str">
        <f t="shared" si="34"/>
        <v>PA</v>
      </c>
      <c r="T1146" s="24" t="str">
        <f t="shared" si="35"/>
        <v>US</v>
      </c>
    </row>
    <row r="1147" spans="1:20" ht="14.25" customHeight="1" x14ac:dyDescent="0.2">
      <c r="A1147" s="35">
        <v>1138</v>
      </c>
      <c r="B1147" s="81">
        <v>520719</v>
      </c>
      <c r="C1147" s="39" t="s">
        <v>5236</v>
      </c>
      <c r="D1147" s="39" t="s">
        <v>5235</v>
      </c>
      <c r="E1147" s="39" t="str">
        <f>IF(AND(LEN(NICAP[[#This Row],[State or      Country]])=2,NICAP[[#This Row],[State or      Country]]&lt;&gt;"UK"),"US","Other")</f>
        <v>US</v>
      </c>
      <c r="F1147" s="38">
        <v>8</v>
      </c>
      <c r="G1147" s="47" t="s">
        <v>2113</v>
      </c>
      <c r="H1147" s="46">
        <v>0</v>
      </c>
      <c r="I1147" s="37"/>
      <c r="J1147" s="37"/>
      <c r="K1147" s="37"/>
      <c r="L1147" s="36" t="s">
        <v>9429</v>
      </c>
      <c r="M1147" s="36" t="str">
        <f>IF(LEFT(NICAP[[#This Row],[Date]],1)=0,"Y","N")</f>
        <v>N</v>
      </c>
      <c r="N1147" s="36"/>
      <c r="O1147" s="36" t="str">
        <f>19&amp;LEFT(NICAP[[#This Row],[Date]],2)</f>
        <v>1952</v>
      </c>
      <c r="P1147" s="36" t="str">
        <f>MID(NICAP[[#This Row],[Date]],3,2)</f>
        <v>07</v>
      </c>
      <c r="Q1147" s="36" t="str">
        <f>RIGHT(NICAP[[#This Row],[Date]],2)</f>
        <v>19</v>
      </c>
      <c r="R1147" s="26">
        <f>DATE(NICAP[[#This Row],[Year]],NICAP[[#This Row],[Month]],NICAP[[#This Row],[Day]])</f>
        <v>19194</v>
      </c>
      <c r="S1147" s="35" t="str">
        <f t="shared" si="34"/>
        <v>DC</v>
      </c>
      <c r="T1147" s="24" t="str">
        <f t="shared" si="35"/>
        <v>US</v>
      </c>
    </row>
    <row r="1148" spans="1:20" ht="27" customHeight="1" x14ac:dyDescent="0.2">
      <c r="A1148" s="35">
        <v>1139</v>
      </c>
      <c r="B1148" s="83" t="s">
        <v>9428</v>
      </c>
      <c r="C1148" s="44" t="s">
        <v>5236</v>
      </c>
      <c r="D1148" s="44" t="s">
        <v>7225</v>
      </c>
      <c r="E1148" s="44" t="str">
        <f>IF(AND(LEN(NICAP[[#This Row],[State or      Country]])=2,NICAP[[#This Row],[State or      Country]]&lt;&gt;"UK"),"US","Other")</f>
        <v>Other</v>
      </c>
      <c r="F1148" s="43">
        <v>9</v>
      </c>
      <c r="G1148" s="62" t="s">
        <v>1666</v>
      </c>
      <c r="H1148" s="61">
        <v>5</v>
      </c>
      <c r="I1148" s="62" t="s">
        <v>4808</v>
      </c>
      <c r="J1148" s="41"/>
      <c r="K1148" s="41"/>
      <c r="L1148" s="42" t="s">
        <v>9427</v>
      </c>
      <c r="M1148" s="42" t="str">
        <f>IF(LEFT(NICAP[[#This Row],[Date]],1)=0,"Y","N")</f>
        <v>N</v>
      </c>
      <c r="N1148" s="42"/>
      <c r="O1148" s="42" t="str">
        <f>19&amp;LEFT(NICAP[[#This Row],[Date]],2)</f>
        <v>1952</v>
      </c>
      <c r="P1148" s="42" t="str">
        <f>MID(NICAP[[#This Row],[Date]],3,2)</f>
        <v>07</v>
      </c>
      <c r="Q1148" s="42" t="str">
        <f>RIGHT(NICAP[[#This Row],[Date]],2)</f>
        <v>20</v>
      </c>
      <c r="R1148" s="26">
        <f>DATE(NICAP[[#This Row],[Year]],NICAP[[#This Row],[Month]],NICAP[[#This Row],[Day]])</f>
        <v>19195</v>
      </c>
      <c r="S1148" s="35" t="str">
        <f t="shared" si="34"/>
        <v/>
      </c>
      <c r="T1148" s="24" t="str">
        <f t="shared" si="35"/>
        <v>D.C.</v>
      </c>
    </row>
    <row r="1149" spans="1:20" ht="27" customHeight="1" x14ac:dyDescent="0.2">
      <c r="A1149" s="35">
        <v>1140</v>
      </c>
      <c r="B1149" s="83" t="s">
        <v>9428</v>
      </c>
      <c r="C1149" s="44" t="s">
        <v>5236</v>
      </c>
      <c r="D1149" s="44" t="s">
        <v>7225</v>
      </c>
      <c r="E1149" s="44" t="str">
        <f>IF(AND(LEN(NICAP[[#This Row],[State or      Country]])=2,NICAP[[#This Row],[State or      Country]]&lt;&gt;"UK"),"US","Other")</f>
        <v>Other</v>
      </c>
      <c r="F1149" s="43">
        <v>11</v>
      </c>
      <c r="G1149" s="41"/>
      <c r="H1149" s="41"/>
      <c r="I1149" s="62" t="s">
        <v>4808</v>
      </c>
      <c r="J1149" s="41"/>
      <c r="K1149" s="41"/>
      <c r="L1149" s="42" t="s">
        <v>9427</v>
      </c>
      <c r="M1149" s="42" t="str">
        <f>IF(LEFT(NICAP[[#This Row],[Date]],1)=0,"Y","N")</f>
        <v>N</v>
      </c>
      <c r="N1149" s="42"/>
      <c r="O1149" s="42" t="str">
        <f>19&amp;LEFT(NICAP[[#This Row],[Date]],2)</f>
        <v>1952</v>
      </c>
      <c r="P1149" s="42" t="str">
        <f>MID(NICAP[[#This Row],[Date]],3,2)</f>
        <v>07</v>
      </c>
      <c r="Q1149" s="42" t="str">
        <f>RIGHT(NICAP[[#This Row],[Date]],2)</f>
        <v>20</v>
      </c>
      <c r="R1149" s="26">
        <f>DATE(NICAP[[#This Row],[Year]],NICAP[[#This Row],[Month]],NICAP[[#This Row],[Day]])</f>
        <v>19195</v>
      </c>
      <c r="S1149" s="35" t="str">
        <f t="shared" si="34"/>
        <v/>
      </c>
      <c r="T1149" s="24" t="str">
        <f t="shared" si="35"/>
        <v>D.C.</v>
      </c>
    </row>
    <row r="1150" spans="1:20" ht="12.75" customHeight="1" x14ac:dyDescent="0.2">
      <c r="A1150" s="35">
        <v>1141</v>
      </c>
      <c r="B1150" s="64">
        <v>520720</v>
      </c>
      <c r="C1150" s="39" t="s">
        <v>5236</v>
      </c>
      <c r="D1150" s="39" t="s">
        <v>7225</v>
      </c>
      <c r="E1150" s="39" t="str">
        <f>IF(AND(LEN(NICAP[[#This Row],[State or      Country]])=2,NICAP[[#This Row],[State or      Country]]&lt;&gt;"UK"),"US","Other")</f>
        <v>Other</v>
      </c>
      <c r="F1150" s="38">
        <v>11</v>
      </c>
      <c r="G1150" s="37"/>
      <c r="H1150" s="37"/>
      <c r="I1150" s="37"/>
      <c r="J1150" s="37"/>
      <c r="K1150" s="37"/>
      <c r="L1150" s="36" t="s">
        <v>9426</v>
      </c>
      <c r="M1150" s="36" t="str">
        <f>IF(LEFT(NICAP[[#This Row],[Date]],1)=0,"Y","N")</f>
        <v>N</v>
      </c>
      <c r="N1150" s="36"/>
      <c r="O1150" s="36" t="str">
        <f>19&amp;LEFT(NICAP[[#This Row],[Date]],2)</f>
        <v>1952</v>
      </c>
      <c r="P1150" s="36" t="str">
        <f>MID(NICAP[[#This Row],[Date]],3,2)</f>
        <v>07</v>
      </c>
      <c r="Q1150" s="36" t="str">
        <f>RIGHT(NICAP[[#This Row],[Date]],2)</f>
        <v>20</v>
      </c>
      <c r="R1150" s="26">
        <f>DATE(NICAP[[#This Row],[Year]],NICAP[[#This Row],[Month]],NICAP[[#This Row],[Day]])</f>
        <v>19195</v>
      </c>
      <c r="S1150" s="35" t="str">
        <f t="shared" si="34"/>
        <v/>
      </c>
      <c r="T1150" s="24" t="str">
        <f t="shared" si="35"/>
        <v>D.C.</v>
      </c>
    </row>
    <row r="1151" spans="1:20" ht="14.25" customHeight="1" x14ac:dyDescent="0.2">
      <c r="A1151" s="35">
        <v>1142</v>
      </c>
      <c r="B1151" s="81">
        <v>520720</v>
      </c>
      <c r="C1151" s="39" t="s">
        <v>9425</v>
      </c>
      <c r="D1151" s="39" t="s">
        <v>1726</v>
      </c>
      <c r="E1151" s="39" t="str">
        <f>IF(AND(LEN(NICAP[[#This Row],[State or      Country]])=2,NICAP[[#This Row],[State or      Country]]&lt;&gt;"UK"),"US","Other")</f>
        <v>US</v>
      </c>
      <c r="F1151" s="38">
        <v>1</v>
      </c>
      <c r="G1151" s="47" t="s">
        <v>6678</v>
      </c>
      <c r="H1151" s="117">
        <v>5</v>
      </c>
      <c r="I1151" s="65">
        <v>1504</v>
      </c>
      <c r="J1151" s="37"/>
      <c r="K1151" s="37"/>
      <c r="L1151" s="36" t="s">
        <v>9424</v>
      </c>
      <c r="M1151" s="36" t="str">
        <f>IF(LEFT(NICAP[[#This Row],[Date]],1)=0,"Y","N")</f>
        <v>N</v>
      </c>
      <c r="N1151" s="36"/>
      <c r="O1151" s="36" t="str">
        <f>19&amp;LEFT(NICAP[[#This Row],[Date]],2)</f>
        <v>1952</v>
      </c>
      <c r="P1151" s="36" t="str">
        <f>MID(NICAP[[#This Row],[Date]],3,2)</f>
        <v>07</v>
      </c>
      <c r="Q1151" s="36" t="str">
        <f>RIGHT(NICAP[[#This Row],[Date]],2)</f>
        <v>20</v>
      </c>
      <c r="R1151" s="26">
        <f>DATE(NICAP[[#This Row],[Year]],NICAP[[#This Row],[Month]],NICAP[[#This Row],[Day]])</f>
        <v>19195</v>
      </c>
      <c r="S1151" s="35" t="str">
        <f t="shared" si="34"/>
        <v>NJ</v>
      </c>
      <c r="T1151" s="24" t="str">
        <f t="shared" si="35"/>
        <v>US</v>
      </c>
    </row>
    <row r="1152" spans="1:20" ht="14.25" customHeight="1" x14ac:dyDescent="0.2">
      <c r="A1152" s="35">
        <v>1143</v>
      </c>
      <c r="B1152" s="81">
        <v>520720</v>
      </c>
      <c r="C1152" s="39" t="s">
        <v>9257</v>
      </c>
      <c r="D1152" s="39" t="s">
        <v>1715</v>
      </c>
      <c r="E1152" s="39" t="str">
        <f>IF(AND(LEN(NICAP[[#This Row],[State or      Country]])=2,NICAP[[#This Row],[State or      Country]]&lt;&gt;"UK"),"US","Other")</f>
        <v>US</v>
      </c>
      <c r="F1152" s="38">
        <v>9</v>
      </c>
      <c r="G1152" s="47" t="s">
        <v>1666</v>
      </c>
      <c r="H1152" s="46">
        <v>5</v>
      </c>
      <c r="I1152" s="37"/>
      <c r="J1152" s="37"/>
      <c r="K1152" s="37"/>
      <c r="L1152" s="36" t="s">
        <v>9421</v>
      </c>
      <c r="M1152" s="36" t="str">
        <f>IF(LEFT(NICAP[[#This Row],[Date]],1)=0,"Y","N")</f>
        <v>N</v>
      </c>
      <c r="N1152" s="36"/>
      <c r="O1152" s="36" t="str">
        <f>19&amp;LEFT(NICAP[[#This Row],[Date]],2)</f>
        <v>1952</v>
      </c>
      <c r="P1152" s="36" t="str">
        <f>MID(NICAP[[#This Row],[Date]],3,2)</f>
        <v>07</v>
      </c>
      <c r="Q1152" s="36" t="str">
        <f>RIGHT(NICAP[[#This Row],[Date]],2)</f>
        <v>20</v>
      </c>
      <c r="R1152" s="26">
        <f>DATE(NICAP[[#This Row],[Year]],NICAP[[#This Row],[Month]],NICAP[[#This Row],[Day]])</f>
        <v>19195</v>
      </c>
      <c r="S1152" s="35" t="str">
        <f t="shared" si="34"/>
        <v>MD</v>
      </c>
      <c r="T1152" s="24" t="str">
        <f t="shared" si="35"/>
        <v>US</v>
      </c>
    </row>
    <row r="1153" spans="1:20" ht="12.75" customHeight="1" x14ac:dyDescent="0.2">
      <c r="A1153" s="35">
        <v>1144</v>
      </c>
      <c r="B1153" s="64">
        <v>520720</v>
      </c>
      <c r="C1153" s="39" t="s">
        <v>9423</v>
      </c>
      <c r="D1153" s="39" t="s">
        <v>1715</v>
      </c>
      <c r="E1153" s="39" t="str">
        <f>IF(AND(LEN(NICAP[[#This Row],[State or      Country]])=2,NICAP[[#This Row],[State or      Country]]&lt;&gt;"UK"),"US","Other")</f>
        <v>US</v>
      </c>
      <c r="F1153" s="38">
        <v>9</v>
      </c>
      <c r="G1153" s="41"/>
      <c r="H1153" s="46">
        <v>5</v>
      </c>
      <c r="I1153" s="41"/>
      <c r="J1153" s="41"/>
      <c r="K1153" s="41"/>
      <c r="L1153" s="36" t="s">
        <v>9421</v>
      </c>
      <c r="M1153" s="36" t="str">
        <f>IF(LEFT(NICAP[[#This Row],[Date]],1)=0,"Y","N")</f>
        <v>N</v>
      </c>
      <c r="N1153" s="36"/>
      <c r="O1153" s="36" t="str">
        <f>19&amp;LEFT(NICAP[[#This Row],[Date]],2)</f>
        <v>1952</v>
      </c>
      <c r="P1153" s="36" t="str">
        <f>MID(NICAP[[#This Row],[Date]],3,2)</f>
        <v>07</v>
      </c>
      <c r="Q1153" s="36" t="str">
        <f>RIGHT(NICAP[[#This Row],[Date]],2)</f>
        <v>20</v>
      </c>
      <c r="R1153" s="26">
        <f>DATE(NICAP[[#This Row],[Year]],NICAP[[#This Row],[Month]],NICAP[[#This Row],[Day]])</f>
        <v>19195</v>
      </c>
      <c r="S1153" s="35" t="str">
        <f t="shared" si="34"/>
        <v>MD</v>
      </c>
      <c r="T1153" s="24" t="str">
        <f t="shared" si="35"/>
        <v>US</v>
      </c>
    </row>
    <row r="1154" spans="1:20" ht="14.25" customHeight="1" x14ac:dyDescent="0.2">
      <c r="A1154" s="35">
        <v>1145</v>
      </c>
      <c r="B1154" s="81">
        <v>520720</v>
      </c>
      <c r="C1154" s="39" t="s">
        <v>9422</v>
      </c>
      <c r="D1154" s="39" t="s">
        <v>1715</v>
      </c>
      <c r="E1154" s="39" t="str">
        <f>IF(AND(LEN(NICAP[[#This Row],[State or      Country]])=2,NICAP[[#This Row],[State or      Country]]&lt;&gt;"UK"),"US","Other")</f>
        <v>US</v>
      </c>
      <c r="F1154" s="38">
        <v>9</v>
      </c>
      <c r="G1154" s="47" t="s">
        <v>1666</v>
      </c>
      <c r="H1154" s="46">
        <v>5</v>
      </c>
      <c r="I1154" s="37"/>
      <c r="J1154" s="37"/>
      <c r="K1154" s="37"/>
      <c r="L1154" s="36" t="s">
        <v>9421</v>
      </c>
      <c r="M1154" s="36" t="str">
        <f>IF(LEFT(NICAP[[#This Row],[Date]],1)=0,"Y","N")</f>
        <v>N</v>
      </c>
      <c r="N1154" s="36"/>
      <c r="O1154" s="36" t="str">
        <f>19&amp;LEFT(NICAP[[#This Row],[Date]],2)</f>
        <v>1952</v>
      </c>
      <c r="P1154" s="36" t="str">
        <f>MID(NICAP[[#This Row],[Date]],3,2)</f>
        <v>07</v>
      </c>
      <c r="Q1154" s="36" t="str">
        <f>RIGHT(NICAP[[#This Row],[Date]],2)</f>
        <v>20</v>
      </c>
      <c r="R1154" s="26">
        <f>DATE(NICAP[[#This Row],[Year]],NICAP[[#This Row],[Month]],NICAP[[#This Row],[Day]])</f>
        <v>19195</v>
      </c>
      <c r="S1154" s="35" t="str">
        <f t="shared" si="34"/>
        <v>MD</v>
      </c>
      <c r="T1154" s="24" t="str">
        <f t="shared" si="35"/>
        <v>US</v>
      </c>
    </row>
    <row r="1155" spans="1:20" ht="14.25" customHeight="1" x14ac:dyDescent="0.2">
      <c r="A1155" s="35">
        <v>1146</v>
      </c>
      <c r="B1155" s="81">
        <v>520720</v>
      </c>
      <c r="C1155" s="39" t="s">
        <v>7313</v>
      </c>
      <c r="D1155" s="39" t="s">
        <v>2098</v>
      </c>
      <c r="E1155" s="39" t="str">
        <f>IF(AND(LEN(NICAP[[#This Row],[State or      Country]])=2,NICAP[[#This Row],[State or      Country]]&lt;&gt;"UK"),"US","Other")</f>
        <v>US</v>
      </c>
      <c r="F1155" s="38">
        <v>9</v>
      </c>
      <c r="G1155" s="47" t="s">
        <v>1666</v>
      </c>
      <c r="H1155" s="46">
        <v>5</v>
      </c>
      <c r="I1155" s="37"/>
      <c r="J1155" s="37"/>
      <c r="K1155" s="37"/>
      <c r="L1155" s="36" t="s">
        <v>9420</v>
      </c>
      <c r="M1155" s="36" t="str">
        <f>IF(LEFT(NICAP[[#This Row],[Date]],1)=0,"Y","N")</f>
        <v>N</v>
      </c>
      <c r="N1155" s="36"/>
      <c r="O1155" s="36" t="str">
        <f>19&amp;LEFT(NICAP[[#This Row],[Date]],2)</f>
        <v>1952</v>
      </c>
      <c r="P1155" s="36" t="str">
        <f>MID(NICAP[[#This Row],[Date]],3,2)</f>
        <v>07</v>
      </c>
      <c r="Q1155" s="36" t="str">
        <f>RIGHT(NICAP[[#This Row],[Date]],2)</f>
        <v>20</v>
      </c>
      <c r="R1155" s="26">
        <f>DATE(NICAP[[#This Row],[Year]],NICAP[[#This Row],[Month]],NICAP[[#This Row],[Day]])</f>
        <v>19195</v>
      </c>
      <c r="S1155" s="35" t="str">
        <f t="shared" si="34"/>
        <v>VA</v>
      </c>
      <c r="T1155" s="24" t="str">
        <f t="shared" si="35"/>
        <v>US</v>
      </c>
    </row>
    <row r="1156" spans="1:20" ht="14.25" customHeight="1" x14ac:dyDescent="0.2">
      <c r="A1156" s="35">
        <v>1147</v>
      </c>
      <c r="B1156" s="81">
        <v>520720</v>
      </c>
      <c r="C1156" s="39" t="s">
        <v>7313</v>
      </c>
      <c r="D1156" s="39" t="s">
        <v>2098</v>
      </c>
      <c r="E1156" s="39" t="str">
        <f>IF(AND(LEN(NICAP[[#This Row],[State or      Country]])=2,NICAP[[#This Row],[State or      Country]]&lt;&gt;"UK"),"US","Other")</f>
        <v>US</v>
      </c>
      <c r="F1156" s="38">
        <v>11</v>
      </c>
      <c r="G1156" s="41"/>
      <c r="H1156" s="41"/>
      <c r="I1156" s="41"/>
      <c r="J1156" s="41"/>
      <c r="K1156" s="41"/>
      <c r="L1156" s="36" t="s">
        <v>9420</v>
      </c>
      <c r="M1156" s="36" t="str">
        <f>IF(LEFT(NICAP[[#This Row],[Date]],1)=0,"Y","N")</f>
        <v>N</v>
      </c>
      <c r="N1156" s="36"/>
      <c r="O1156" s="36" t="str">
        <f>19&amp;LEFT(NICAP[[#This Row],[Date]],2)</f>
        <v>1952</v>
      </c>
      <c r="P1156" s="36" t="str">
        <f>MID(NICAP[[#This Row],[Date]],3,2)</f>
        <v>07</v>
      </c>
      <c r="Q1156" s="36" t="str">
        <f>RIGHT(NICAP[[#This Row],[Date]],2)</f>
        <v>20</v>
      </c>
      <c r="R1156" s="26">
        <f>DATE(NICAP[[#This Row],[Year]],NICAP[[#This Row],[Month]],NICAP[[#This Row],[Day]])</f>
        <v>19195</v>
      </c>
      <c r="S1156" s="35" t="str">
        <f t="shared" si="34"/>
        <v>VA</v>
      </c>
      <c r="T1156" s="24" t="str">
        <f t="shared" si="35"/>
        <v>US</v>
      </c>
    </row>
    <row r="1157" spans="1:20" ht="27.75" customHeight="1" x14ac:dyDescent="0.2">
      <c r="A1157" s="35">
        <v>1148</v>
      </c>
      <c r="B1157" s="84">
        <v>520721</v>
      </c>
      <c r="C1157" s="44" t="s">
        <v>4050</v>
      </c>
      <c r="D1157" s="44" t="s">
        <v>1715</v>
      </c>
      <c r="E1157" s="44" t="str">
        <f>IF(AND(LEN(NICAP[[#This Row],[State or      Country]])=2,NICAP[[#This Row],[State or      Country]]&lt;&gt;"UK"),"US","Other")</f>
        <v>US</v>
      </c>
      <c r="F1157" s="43">
        <v>1</v>
      </c>
      <c r="G1157" s="41"/>
      <c r="H1157" s="41"/>
      <c r="I1157" s="41"/>
      <c r="J1157" s="41"/>
      <c r="K1157" s="41"/>
      <c r="L1157" s="42" t="s">
        <v>9419</v>
      </c>
      <c r="M1157" s="42" t="str">
        <f>IF(LEFT(NICAP[[#This Row],[Date]],1)=0,"Y","N")</f>
        <v>N</v>
      </c>
      <c r="N1157" s="42"/>
      <c r="O1157" s="42" t="str">
        <f>19&amp;LEFT(NICAP[[#This Row],[Date]],2)</f>
        <v>1952</v>
      </c>
      <c r="P1157" s="42" t="str">
        <f>MID(NICAP[[#This Row],[Date]],3,2)</f>
        <v>07</v>
      </c>
      <c r="Q1157" s="42" t="str">
        <f>RIGHT(NICAP[[#This Row],[Date]],2)</f>
        <v>21</v>
      </c>
      <c r="R1157" s="26">
        <f>DATE(NICAP[[#This Row],[Year]],NICAP[[#This Row],[Month]],NICAP[[#This Row],[Day]])</f>
        <v>19196</v>
      </c>
      <c r="S1157" s="35" t="str">
        <f t="shared" si="34"/>
        <v>MD</v>
      </c>
      <c r="T1157" s="24" t="str">
        <f t="shared" si="35"/>
        <v>US</v>
      </c>
    </row>
    <row r="1158" spans="1:20" ht="12.75" customHeight="1" x14ac:dyDescent="0.2">
      <c r="A1158" s="35">
        <v>1149</v>
      </c>
      <c r="B1158" s="53">
        <v>520721</v>
      </c>
      <c r="C1158" s="39" t="s">
        <v>8959</v>
      </c>
      <c r="D1158" s="39" t="s">
        <v>1689</v>
      </c>
      <c r="E1158" s="39" t="str">
        <f>IF(AND(LEN(NICAP[[#This Row],[State or      Country]])=2,NICAP[[#This Row],[State or      Country]]&lt;&gt;"UK"),"US","Other")</f>
        <v>US</v>
      </c>
      <c r="F1158" s="38">
        <v>9</v>
      </c>
      <c r="G1158" s="47" t="s">
        <v>1666</v>
      </c>
      <c r="H1158" s="46">
        <v>5</v>
      </c>
      <c r="I1158" s="47" t="s">
        <v>4808</v>
      </c>
      <c r="J1158" s="37"/>
      <c r="K1158" s="37"/>
      <c r="L1158" s="36" t="s">
        <v>9418</v>
      </c>
      <c r="M1158" s="36" t="str">
        <f>IF(LEFT(NICAP[[#This Row],[Date]],1)=0,"Y","N")</f>
        <v>N</v>
      </c>
      <c r="N1158" s="36"/>
      <c r="O1158" s="36" t="str">
        <f>19&amp;LEFT(NICAP[[#This Row],[Date]],2)</f>
        <v>1952</v>
      </c>
      <c r="P1158" s="36" t="str">
        <f>MID(NICAP[[#This Row],[Date]],3,2)</f>
        <v>07</v>
      </c>
      <c r="Q1158" s="36" t="str">
        <f>RIGHT(NICAP[[#This Row],[Date]],2)</f>
        <v>21</v>
      </c>
      <c r="R1158" s="26">
        <f>DATE(NICAP[[#This Row],[Year]],NICAP[[#This Row],[Month]],NICAP[[#This Row],[Day]])</f>
        <v>19196</v>
      </c>
      <c r="S1158" s="35" t="str">
        <f t="shared" si="34"/>
        <v>GA</v>
      </c>
      <c r="T1158" s="24" t="str">
        <f t="shared" si="35"/>
        <v>US</v>
      </c>
    </row>
    <row r="1159" spans="1:20" ht="14.25" customHeight="1" x14ac:dyDescent="0.2">
      <c r="A1159" s="35">
        <v>1150</v>
      </c>
      <c r="B1159" s="56">
        <v>520721</v>
      </c>
      <c r="C1159" s="39" t="s">
        <v>7932</v>
      </c>
      <c r="D1159" s="39" t="s">
        <v>6810</v>
      </c>
      <c r="E1159" s="39" t="str">
        <f>IF(AND(LEN(NICAP[[#This Row],[State or      Country]])=2,NICAP[[#This Row],[State or      Country]]&lt;&gt;"UK"),"US","Other")</f>
        <v>Other</v>
      </c>
      <c r="F1159" s="38">
        <v>11</v>
      </c>
      <c r="G1159" s="47" t="s">
        <v>1757</v>
      </c>
      <c r="H1159" s="46">
        <v>5</v>
      </c>
      <c r="I1159" s="65">
        <v>1514</v>
      </c>
      <c r="J1159" s="37"/>
      <c r="K1159" s="37"/>
      <c r="L1159" s="36" t="s">
        <v>9417</v>
      </c>
      <c r="M1159" s="36" t="str">
        <f>IF(LEFT(NICAP[[#This Row],[Date]],1)=0,"Y","N")</f>
        <v>N</v>
      </c>
      <c r="N1159" s="36"/>
      <c r="O1159" s="36" t="str">
        <f>19&amp;LEFT(NICAP[[#This Row],[Date]],2)</f>
        <v>1952</v>
      </c>
      <c r="P1159" s="36" t="str">
        <f>MID(NICAP[[#This Row],[Date]],3,2)</f>
        <v>07</v>
      </c>
      <c r="Q1159" s="36" t="str">
        <f>RIGHT(NICAP[[#This Row],[Date]],2)</f>
        <v>21</v>
      </c>
      <c r="R1159" s="26">
        <f>DATE(NICAP[[#This Row],[Year]],NICAP[[#This Row],[Month]],NICAP[[#This Row],[Day]])</f>
        <v>19196</v>
      </c>
      <c r="S1159" s="35" t="str">
        <f t="shared" si="34"/>
        <v/>
      </c>
      <c r="T1159" s="24" t="str">
        <f t="shared" si="35"/>
        <v>West Germany</v>
      </c>
    </row>
    <row r="1160" spans="1:20" ht="12.75" customHeight="1" x14ac:dyDescent="0.2">
      <c r="A1160" s="35">
        <v>1151</v>
      </c>
      <c r="B1160" s="53">
        <v>520721</v>
      </c>
      <c r="C1160" s="39" t="s">
        <v>9416</v>
      </c>
      <c r="D1160" s="39" t="s">
        <v>1667</v>
      </c>
      <c r="E1160" s="39" t="str">
        <f>IF(AND(LEN(NICAP[[#This Row],[State or      Country]])=2,NICAP[[#This Row],[State or      Country]]&lt;&gt;"UK"),"US","Other")</f>
        <v>US</v>
      </c>
      <c r="F1160" s="38">
        <v>1</v>
      </c>
      <c r="G1160" s="37"/>
      <c r="H1160" s="37"/>
      <c r="I1160" s="65">
        <v>1516</v>
      </c>
      <c r="J1160" s="37"/>
      <c r="K1160" s="37"/>
      <c r="L1160" s="36" t="s">
        <v>9415</v>
      </c>
      <c r="M1160" s="36" t="str">
        <f>IF(LEFT(NICAP[[#This Row],[Date]],1)=0,"Y","N")</f>
        <v>N</v>
      </c>
      <c r="N1160" s="36"/>
      <c r="O1160" s="36" t="str">
        <f>19&amp;LEFT(NICAP[[#This Row],[Date]],2)</f>
        <v>1952</v>
      </c>
      <c r="P1160" s="36" t="str">
        <f>MID(NICAP[[#This Row],[Date]],3,2)</f>
        <v>07</v>
      </c>
      <c r="Q1160" s="36" t="str">
        <f>RIGHT(NICAP[[#This Row],[Date]],2)</f>
        <v>21</v>
      </c>
      <c r="R1160" s="26">
        <f>DATE(NICAP[[#This Row],[Year]],NICAP[[#This Row],[Month]],NICAP[[#This Row],[Day]])</f>
        <v>19196</v>
      </c>
      <c r="S1160" s="35" t="str">
        <f t="shared" si="34"/>
        <v>TX</v>
      </c>
      <c r="T1160" s="24" t="str">
        <f t="shared" si="35"/>
        <v>US</v>
      </c>
    </row>
    <row r="1161" spans="1:20" ht="12.75" customHeight="1" x14ac:dyDescent="0.2">
      <c r="A1161" s="35">
        <v>1152</v>
      </c>
      <c r="B1161" s="53">
        <v>520721</v>
      </c>
      <c r="C1161" s="39" t="s">
        <v>9414</v>
      </c>
      <c r="D1161" s="39" t="s">
        <v>1667</v>
      </c>
      <c r="E1161" s="39" t="str">
        <f>IF(AND(LEN(NICAP[[#This Row],[State or      Country]])=2,NICAP[[#This Row],[State or      Country]]&lt;&gt;"UK"),"US","Other")</f>
        <v>US</v>
      </c>
      <c r="F1161" s="38">
        <v>1</v>
      </c>
      <c r="G1161" s="37"/>
      <c r="H1161" s="37"/>
      <c r="I1161" s="65">
        <v>1522</v>
      </c>
      <c r="J1161" s="37"/>
      <c r="K1161" s="37"/>
      <c r="L1161" s="36" t="s">
        <v>9413</v>
      </c>
      <c r="M1161" s="36" t="str">
        <f>IF(LEFT(NICAP[[#This Row],[Date]],1)=0,"Y","N")</f>
        <v>N</v>
      </c>
      <c r="N1161" s="36"/>
      <c r="O1161" s="36" t="str">
        <f>19&amp;LEFT(NICAP[[#This Row],[Date]],2)</f>
        <v>1952</v>
      </c>
      <c r="P1161" s="36" t="str">
        <f>MID(NICAP[[#This Row],[Date]],3,2)</f>
        <v>07</v>
      </c>
      <c r="Q1161" s="36" t="str">
        <f>RIGHT(NICAP[[#This Row],[Date]],2)</f>
        <v>21</v>
      </c>
      <c r="R1161" s="26">
        <f>DATE(NICAP[[#This Row],[Year]],NICAP[[#This Row],[Month]],NICAP[[#This Row],[Day]])</f>
        <v>19196</v>
      </c>
      <c r="S1161" s="35" t="str">
        <f t="shared" si="34"/>
        <v>TX</v>
      </c>
      <c r="T1161" s="24" t="str">
        <f t="shared" si="35"/>
        <v>US</v>
      </c>
    </row>
    <row r="1162" spans="1:20" ht="12.75" customHeight="1" x14ac:dyDescent="0.2">
      <c r="A1162" s="35">
        <v>1153</v>
      </c>
      <c r="B1162" s="53">
        <v>520721</v>
      </c>
      <c r="C1162" s="39" t="s">
        <v>9412</v>
      </c>
      <c r="D1162" s="39" t="s">
        <v>1697</v>
      </c>
      <c r="E1162" s="39" t="str">
        <f>IF(AND(LEN(NICAP[[#This Row],[State or      Country]])=2,NICAP[[#This Row],[State or      Country]]&lt;&gt;"UK"),"US","Other")</f>
        <v>US</v>
      </c>
      <c r="F1162" s="38">
        <v>1</v>
      </c>
      <c r="G1162" s="37"/>
      <c r="H1162" s="37"/>
      <c r="I1162" s="65">
        <v>1524</v>
      </c>
      <c r="J1162" s="37"/>
      <c r="K1162" s="37"/>
      <c r="L1162" s="36" t="s">
        <v>9411</v>
      </c>
      <c r="M1162" s="36" t="str">
        <f>IF(LEFT(NICAP[[#This Row],[Date]],1)=0,"Y","N")</f>
        <v>N</v>
      </c>
      <c r="N1162" s="36"/>
      <c r="O1162" s="36" t="str">
        <f>19&amp;LEFT(NICAP[[#This Row],[Date]],2)</f>
        <v>1952</v>
      </c>
      <c r="P1162" s="36" t="str">
        <f>MID(NICAP[[#This Row],[Date]],3,2)</f>
        <v>07</v>
      </c>
      <c r="Q1162" s="36" t="str">
        <f>RIGHT(NICAP[[#This Row],[Date]],2)</f>
        <v>21</v>
      </c>
      <c r="R1162" s="26">
        <f>DATE(NICAP[[#This Row],[Year]],NICAP[[#This Row],[Month]],NICAP[[#This Row],[Day]])</f>
        <v>19196</v>
      </c>
      <c r="S1162" s="35" t="str">
        <f t="shared" ref="S1162:S1225" si="36">IF(E1162="US",D1162,"")</f>
        <v>MA</v>
      </c>
      <c r="T1162" s="24" t="str">
        <f t="shared" ref="T1162:T1225" si="37">IF(E1162="US","US",D1162)</f>
        <v>US</v>
      </c>
    </row>
    <row r="1163" spans="1:20" ht="12.75" customHeight="1" x14ac:dyDescent="0.2">
      <c r="A1163" s="35">
        <v>1154</v>
      </c>
      <c r="B1163" s="55">
        <v>520721</v>
      </c>
      <c r="C1163" s="39" t="s">
        <v>8959</v>
      </c>
      <c r="D1163" s="39" t="s">
        <v>1689</v>
      </c>
      <c r="E1163" s="39" t="str">
        <f>IF(AND(LEN(NICAP[[#This Row],[State or      Country]])=2,NICAP[[#This Row],[State or      Country]]&lt;&gt;"UK"),"US","Other")</f>
        <v>US</v>
      </c>
      <c r="F1163" s="38">
        <v>9</v>
      </c>
      <c r="G1163" s="37"/>
      <c r="H1163" s="46">
        <v>5</v>
      </c>
      <c r="I1163" s="37"/>
      <c r="J1163" s="37"/>
      <c r="K1163" s="37"/>
      <c r="L1163" s="36" t="s">
        <v>9410</v>
      </c>
      <c r="M1163" s="36" t="str">
        <f>IF(LEFT(NICAP[[#This Row],[Date]],1)=0,"Y","N")</f>
        <v>N</v>
      </c>
      <c r="N1163" s="36"/>
      <c r="O1163" s="36" t="str">
        <f>19&amp;LEFT(NICAP[[#This Row],[Date]],2)</f>
        <v>1952</v>
      </c>
      <c r="P1163" s="36" t="str">
        <f>MID(NICAP[[#This Row],[Date]],3,2)</f>
        <v>07</v>
      </c>
      <c r="Q1163" s="36" t="str">
        <f>RIGHT(NICAP[[#This Row],[Date]],2)</f>
        <v>21</v>
      </c>
      <c r="R1163" s="26">
        <f>DATE(NICAP[[#This Row],[Year]],NICAP[[#This Row],[Month]],NICAP[[#This Row],[Day]])</f>
        <v>19196</v>
      </c>
      <c r="S1163" s="35" t="str">
        <f t="shared" si="36"/>
        <v>GA</v>
      </c>
      <c r="T1163" s="24" t="str">
        <f t="shared" si="37"/>
        <v>US</v>
      </c>
    </row>
    <row r="1164" spans="1:20" ht="12.75" customHeight="1" x14ac:dyDescent="0.2">
      <c r="A1164" s="35">
        <v>1155</v>
      </c>
      <c r="B1164" s="53">
        <v>520721</v>
      </c>
      <c r="C1164" s="39" t="s">
        <v>9409</v>
      </c>
      <c r="D1164" s="39" t="s">
        <v>2020</v>
      </c>
      <c r="E1164" s="39" t="str">
        <f>IF(AND(LEN(NICAP[[#This Row],[State or      Country]])=2,NICAP[[#This Row],[State or      Country]]&lt;&gt;"UK"),"US","Other")</f>
        <v>US</v>
      </c>
      <c r="F1164" s="38">
        <v>9</v>
      </c>
      <c r="G1164" s="47" t="s">
        <v>1666</v>
      </c>
      <c r="H1164" s="46">
        <v>5</v>
      </c>
      <c r="I1164" s="41"/>
      <c r="J1164" s="41"/>
      <c r="K1164" s="41"/>
      <c r="L1164" s="36" t="s">
        <v>9408</v>
      </c>
      <c r="M1164" s="36" t="str">
        <f>IF(LEFT(NICAP[[#This Row],[Date]],1)=0,"Y","N")</f>
        <v>N</v>
      </c>
      <c r="N1164" s="36"/>
      <c r="O1164" s="36" t="str">
        <f>19&amp;LEFT(NICAP[[#This Row],[Date]],2)</f>
        <v>1952</v>
      </c>
      <c r="P1164" s="36" t="str">
        <f>MID(NICAP[[#This Row],[Date]],3,2)</f>
        <v>07</v>
      </c>
      <c r="Q1164" s="36" t="str">
        <f>RIGHT(NICAP[[#This Row],[Date]],2)</f>
        <v>21</v>
      </c>
      <c r="R1164" s="26">
        <f>DATE(NICAP[[#This Row],[Year]],NICAP[[#This Row],[Month]],NICAP[[#This Row],[Day]])</f>
        <v>19196</v>
      </c>
      <c r="S1164" s="35" t="str">
        <f t="shared" si="36"/>
        <v>AK</v>
      </c>
      <c r="T1164" s="24" t="str">
        <f t="shared" si="37"/>
        <v>US</v>
      </c>
    </row>
    <row r="1165" spans="1:20" ht="12.75" customHeight="1" x14ac:dyDescent="0.2">
      <c r="A1165" s="35">
        <v>1156</v>
      </c>
      <c r="B1165" s="53">
        <v>520722</v>
      </c>
      <c r="C1165" s="39" t="s">
        <v>5233</v>
      </c>
      <c r="D1165" s="39" t="s">
        <v>1787</v>
      </c>
      <c r="E1165" s="39" t="str">
        <f>IF(AND(LEN(NICAP[[#This Row],[State or      Country]])=2,NICAP[[#This Row],[State or      Country]]&lt;&gt;"UK"),"US","Other")</f>
        <v>US</v>
      </c>
      <c r="F1165" s="38">
        <v>1</v>
      </c>
      <c r="G1165" s="37"/>
      <c r="H1165" s="37"/>
      <c r="I1165" s="65">
        <v>1533</v>
      </c>
      <c r="J1165" s="37"/>
      <c r="K1165" s="37"/>
      <c r="L1165" s="36" t="s">
        <v>9407</v>
      </c>
      <c r="M1165" s="36" t="str">
        <f>IF(LEFT(NICAP[[#This Row],[Date]],1)=0,"Y","N")</f>
        <v>N</v>
      </c>
      <c r="N1165" s="36"/>
      <c r="O1165" s="36" t="str">
        <f>19&amp;LEFT(NICAP[[#This Row],[Date]],2)</f>
        <v>1952</v>
      </c>
      <c r="P1165" s="36" t="str">
        <f>MID(NICAP[[#This Row],[Date]],3,2)</f>
        <v>07</v>
      </c>
      <c r="Q1165" s="36" t="str">
        <f>RIGHT(NICAP[[#This Row],[Date]],2)</f>
        <v>22</v>
      </c>
      <c r="R1165" s="26">
        <f>DATE(NICAP[[#This Row],[Year]],NICAP[[#This Row],[Month]],NICAP[[#This Row],[Day]])</f>
        <v>19197</v>
      </c>
      <c r="S1165" s="35" t="str">
        <f t="shared" si="36"/>
        <v>IN</v>
      </c>
      <c r="T1165" s="24" t="str">
        <f t="shared" si="37"/>
        <v>US</v>
      </c>
    </row>
    <row r="1166" spans="1:20" ht="14.25" customHeight="1" x14ac:dyDescent="0.2">
      <c r="A1166" s="35">
        <v>1157</v>
      </c>
      <c r="B1166" s="56">
        <v>520722</v>
      </c>
      <c r="C1166" s="39" t="s">
        <v>9406</v>
      </c>
      <c r="D1166" s="39" t="s">
        <v>1667</v>
      </c>
      <c r="E1166" s="39" t="str">
        <f>IF(AND(LEN(NICAP[[#This Row],[State or      Country]])=2,NICAP[[#This Row],[State or      Country]]&lt;&gt;"UK"),"US","Other")</f>
        <v>US</v>
      </c>
      <c r="F1166" s="38">
        <v>1</v>
      </c>
      <c r="G1166" s="47" t="s">
        <v>6678</v>
      </c>
      <c r="H1166" s="117">
        <v>5</v>
      </c>
      <c r="I1166" s="65">
        <v>1536</v>
      </c>
      <c r="J1166" s="37"/>
      <c r="K1166" s="37"/>
      <c r="L1166" s="36" t="s">
        <v>9405</v>
      </c>
      <c r="M1166" s="36" t="str">
        <f>IF(LEFT(NICAP[[#This Row],[Date]],1)=0,"Y","N")</f>
        <v>N</v>
      </c>
      <c r="N1166" s="36"/>
      <c r="O1166" s="36" t="str">
        <f>19&amp;LEFT(NICAP[[#This Row],[Date]],2)</f>
        <v>1952</v>
      </c>
      <c r="P1166" s="36" t="str">
        <f>MID(NICAP[[#This Row],[Date]],3,2)</f>
        <v>07</v>
      </c>
      <c r="Q1166" s="36" t="str">
        <f>RIGHT(NICAP[[#This Row],[Date]],2)</f>
        <v>22</v>
      </c>
      <c r="R1166" s="26">
        <f>DATE(NICAP[[#This Row],[Year]],NICAP[[#This Row],[Month]],NICAP[[#This Row],[Day]])</f>
        <v>19197</v>
      </c>
      <c r="S1166" s="35" t="str">
        <f t="shared" si="36"/>
        <v>TX</v>
      </c>
      <c r="T1166" s="24" t="str">
        <f t="shared" si="37"/>
        <v>US</v>
      </c>
    </row>
    <row r="1167" spans="1:20" ht="27" customHeight="1" x14ac:dyDescent="0.2">
      <c r="A1167" s="35">
        <v>1158</v>
      </c>
      <c r="B1167" s="58">
        <v>520722</v>
      </c>
      <c r="C1167" s="44" t="s">
        <v>9404</v>
      </c>
      <c r="D1167" s="44" t="s">
        <v>1667</v>
      </c>
      <c r="E1167" s="44" t="str">
        <f>IF(AND(LEN(NICAP[[#This Row],[State or      Country]])=2,NICAP[[#This Row],[State or      Country]]&lt;&gt;"UK"),"US","Other")</f>
        <v>US</v>
      </c>
      <c r="F1167" s="43">
        <v>1</v>
      </c>
      <c r="G1167" s="41"/>
      <c r="H1167" s="41"/>
      <c r="I1167" s="41"/>
      <c r="J1167" s="41"/>
      <c r="K1167" s="41"/>
      <c r="L1167" s="42" t="s">
        <v>9403</v>
      </c>
      <c r="M1167" s="42" t="str">
        <f>IF(LEFT(NICAP[[#This Row],[Date]],1)=0,"Y","N")</f>
        <v>N</v>
      </c>
      <c r="N1167" s="42"/>
      <c r="O1167" s="42" t="str">
        <f>19&amp;LEFT(NICAP[[#This Row],[Date]],2)</f>
        <v>1952</v>
      </c>
      <c r="P1167" s="42" t="str">
        <f>MID(NICAP[[#This Row],[Date]],3,2)</f>
        <v>07</v>
      </c>
      <c r="Q1167" s="42" t="str">
        <f>RIGHT(NICAP[[#This Row],[Date]],2)</f>
        <v>22</v>
      </c>
      <c r="R1167" s="26">
        <f>DATE(NICAP[[#This Row],[Year]],NICAP[[#This Row],[Month]],NICAP[[#This Row],[Day]])</f>
        <v>19197</v>
      </c>
      <c r="S1167" s="35" t="str">
        <f t="shared" si="36"/>
        <v>TX</v>
      </c>
      <c r="T1167" s="24" t="str">
        <f t="shared" si="37"/>
        <v>US</v>
      </c>
    </row>
    <row r="1168" spans="1:20" ht="12.75" customHeight="1" x14ac:dyDescent="0.2">
      <c r="A1168" s="35">
        <v>1159</v>
      </c>
      <c r="B1168" s="53">
        <v>520722</v>
      </c>
      <c r="C1168" s="39" t="s">
        <v>5771</v>
      </c>
      <c r="D1168" s="39" t="s">
        <v>2122</v>
      </c>
      <c r="E1168" s="39" t="str">
        <f>IF(AND(LEN(NICAP[[#This Row],[State or      Country]])=2,NICAP[[#This Row],[State or      Country]]&lt;&gt;"UK"),"US","Other")</f>
        <v>US</v>
      </c>
      <c r="F1168" s="38">
        <v>1</v>
      </c>
      <c r="G1168" s="37"/>
      <c r="H1168" s="37"/>
      <c r="I1168" s="65">
        <v>1538</v>
      </c>
      <c r="J1168" s="54" t="s">
        <v>1744</v>
      </c>
      <c r="K1168" s="37"/>
      <c r="L1168" s="36" t="s">
        <v>9402</v>
      </c>
      <c r="M1168" s="36" t="str">
        <f>IF(LEFT(NICAP[[#This Row],[Date]],1)=0,"Y","N")</f>
        <v>N</v>
      </c>
      <c r="N1168" s="36"/>
      <c r="O1168" s="36" t="str">
        <f>19&amp;LEFT(NICAP[[#This Row],[Date]],2)</f>
        <v>1952</v>
      </c>
      <c r="P1168" s="36" t="str">
        <f>MID(NICAP[[#This Row],[Date]],3,2)</f>
        <v>07</v>
      </c>
      <c r="Q1168" s="36" t="str">
        <f>RIGHT(NICAP[[#This Row],[Date]],2)</f>
        <v>22</v>
      </c>
      <c r="R1168" s="26">
        <f>DATE(NICAP[[#This Row],[Year]],NICAP[[#This Row],[Month]],NICAP[[#This Row],[Day]])</f>
        <v>19197</v>
      </c>
      <c r="S1168" s="35" t="str">
        <f t="shared" si="36"/>
        <v>NM</v>
      </c>
      <c r="T1168" s="24" t="str">
        <f t="shared" si="37"/>
        <v>US</v>
      </c>
    </row>
    <row r="1169" spans="1:20" ht="27" customHeight="1" x14ac:dyDescent="0.2">
      <c r="A1169" s="35">
        <v>1160</v>
      </c>
      <c r="B1169" s="63">
        <v>520722</v>
      </c>
      <c r="C1169" s="48" t="s">
        <v>9401</v>
      </c>
      <c r="D1169" s="44" t="s">
        <v>1697</v>
      </c>
      <c r="E1169" s="44" t="str">
        <f>IF(AND(LEN(NICAP[[#This Row],[State or      Country]])=2,NICAP[[#This Row],[State or      Country]]&lt;&gt;"UK"),"US","Other")</f>
        <v>US</v>
      </c>
      <c r="F1169" s="43">
        <v>9</v>
      </c>
      <c r="G1169" s="62" t="s">
        <v>1666</v>
      </c>
      <c r="H1169" s="61">
        <v>5</v>
      </c>
      <c r="I1169" s="77">
        <v>1556</v>
      </c>
      <c r="J1169" s="41"/>
      <c r="K1169" s="41"/>
      <c r="L1169" s="59" t="s">
        <v>9400</v>
      </c>
      <c r="M1169" s="59" t="str">
        <f>IF(LEFT(NICAP[[#This Row],[Date]],1)=0,"Y","N")</f>
        <v>N</v>
      </c>
      <c r="N1169" s="59"/>
      <c r="O1169" s="59" t="str">
        <f>19&amp;LEFT(NICAP[[#This Row],[Date]],2)</f>
        <v>1952</v>
      </c>
      <c r="P1169" s="59" t="str">
        <f>MID(NICAP[[#This Row],[Date]],3,2)</f>
        <v>07</v>
      </c>
      <c r="Q1169" s="59" t="str">
        <f>RIGHT(NICAP[[#This Row],[Date]],2)</f>
        <v>22</v>
      </c>
      <c r="R1169" s="26">
        <f>DATE(NICAP[[#This Row],[Year]],NICAP[[#This Row],[Month]],NICAP[[#This Row],[Day]])</f>
        <v>19197</v>
      </c>
      <c r="S1169" s="35" t="str">
        <f t="shared" si="36"/>
        <v>MA</v>
      </c>
      <c r="T1169" s="24" t="str">
        <f t="shared" si="37"/>
        <v>US</v>
      </c>
    </row>
    <row r="1170" spans="1:20" ht="28.5" customHeight="1" x14ac:dyDescent="0.2">
      <c r="A1170" s="35">
        <v>1161</v>
      </c>
      <c r="B1170" s="63">
        <v>520722</v>
      </c>
      <c r="C1170" s="48" t="s">
        <v>9401</v>
      </c>
      <c r="D1170" s="44" t="s">
        <v>1697</v>
      </c>
      <c r="E1170" s="44" t="str">
        <f>IF(AND(LEN(NICAP[[#This Row],[State or      Country]])=2,NICAP[[#This Row],[State or      Country]]&lt;&gt;"UK"),"US","Other")</f>
        <v>US</v>
      </c>
      <c r="F1170" s="43">
        <v>11</v>
      </c>
      <c r="G1170" s="41"/>
      <c r="H1170" s="41"/>
      <c r="I1170" s="77">
        <v>1556</v>
      </c>
      <c r="J1170" s="41"/>
      <c r="K1170" s="41"/>
      <c r="L1170" s="59" t="s">
        <v>9400</v>
      </c>
      <c r="M1170" s="59" t="str">
        <f>IF(LEFT(NICAP[[#This Row],[Date]],1)=0,"Y","N")</f>
        <v>N</v>
      </c>
      <c r="N1170" s="59"/>
      <c r="O1170" s="59" t="str">
        <f>19&amp;LEFT(NICAP[[#This Row],[Date]],2)</f>
        <v>1952</v>
      </c>
      <c r="P1170" s="59" t="str">
        <f>MID(NICAP[[#This Row],[Date]],3,2)</f>
        <v>07</v>
      </c>
      <c r="Q1170" s="59" t="str">
        <f>RIGHT(NICAP[[#This Row],[Date]],2)</f>
        <v>22</v>
      </c>
      <c r="R1170" s="26">
        <f>DATE(NICAP[[#This Row],[Year]],NICAP[[#This Row],[Month]],NICAP[[#This Row],[Day]])</f>
        <v>19197</v>
      </c>
      <c r="S1170" s="35" t="str">
        <f t="shared" si="36"/>
        <v>MA</v>
      </c>
      <c r="T1170" s="24" t="str">
        <f t="shared" si="37"/>
        <v>US</v>
      </c>
    </row>
    <row r="1171" spans="1:20" ht="12.75" customHeight="1" x14ac:dyDescent="0.2">
      <c r="A1171" s="35">
        <v>1162</v>
      </c>
      <c r="B1171" s="53">
        <v>520722</v>
      </c>
      <c r="C1171" s="39" t="s">
        <v>8610</v>
      </c>
      <c r="D1171" s="39" t="s">
        <v>2299</v>
      </c>
      <c r="E1171" s="39" t="str">
        <f>IF(AND(LEN(NICAP[[#This Row],[State or      Country]])=2,NICAP[[#This Row],[State or      Country]]&lt;&gt;"UK"),"US","Other")</f>
        <v>US</v>
      </c>
      <c r="F1171" s="38">
        <v>1</v>
      </c>
      <c r="G1171" s="37"/>
      <c r="H1171" s="37"/>
      <c r="I1171" s="47" t="s">
        <v>4808</v>
      </c>
      <c r="J1171" s="37"/>
      <c r="K1171" s="37"/>
      <c r="L1171" s="36" t="s">
        <v>9399</v>
      </c>
      <c r="M1171" s="36" t="str">
        <f>IF(LEFT(NICAP[[#This Row],[Date]],1)=0,"Y","N")</f>
        <v>N</v>
      </c>
      <c r="N1171" s="36"/>
      <c r="O1171" s="36" t="str">
        <f>19&amp;LEFT(NICAP[[#This Row],[Date]],2)</f>
        <v>1952</v>
      </c>
      <c r="P1171" s="36" t="str">
        <f>MID(NICAP[[#This Row],[Date]],3,2)</f>
        <v>07</v>
      </c>
      <c r="Q1171" s="36" t="str">
        <f>RIGHT(NICAP[[#This Row],[Date]],2)</f>
        <v>22</v>
      </c>
      <c r="R1171" s="26">
        <f>DATE(NICAP[[#This Row],[Year]],NICAP[[#This Row],[Month]],NICAP[[#This Row],[Day]])</f>
        <v>19197</v>
      </c>
      <c r="S1171" s="35" t="str">
        <f t="shared" si="36"/>
        <v>AL</v>
      </c>
      <c r="T1171" s="24" t="str">
        <f t="shared" si="37"/>
        <v>US</v>
      </c>
    </row>
    <row r="1172" spans="1:20" ht="14.25" customHeight="1" x14ac:dyDescent="0.2">
      <c r="A1172" s="35">
        <v>1163</v>
      </c>
      <c r="B1172" s="56">
        <v>520722</v>
      </c>
      <c r="C1172" s="39" t="s">
        <v>9398</v>
      </c>
      <c r="D1172" s="39" t="s">
        <v>2640</v>
      </c>
      <c r="E1172" s="39" t="str">
        <f>IF(AND(LEN(NICAP[[#This Row],[State or      Country]])=2,NICAP[[#This Row],[State or      Country]]&lt;&gt;"UK"),"US","Other")</f>
        <v>US</v>
      </c>
      <c r="F1172" s="38">
        <v>11</v>
      </c>
      <c r="G1172" s="47" t="s">
        <v>1757</v>
      </c>
      <c r="H1172" s="46">
        <v>5</v>
      </c>
      <c r="I1172" s="47" t="s">
        <v>4808</v>
      </c>
      <c r="J1172" s="37"/>
      <c r="K1172" s="37"/>
      <c r="L1172" s="36" t="s">
        <v>9397</v>
      </c>
      <c r="M1172" s="36" t="str">
        <f>IF(LEFT(NICAP[[#This Row],[Date]],1)=0,"Y","N")</f>
        <v>N</v>
      </c>
      <c r="N1172" s="36"/>
      <c r="O1172" s="36" t="str">
        <f>19&amp;LEFT(NICAP[[#This Row],[Date]],2)</f>
        <v>1952</v>
      </c>
      <c r="P1172" s="36" t="str">
        <f>MID(NICAP[[#This Row],[Date]],3,2)</f>
        <v>07</v>
      </c>
      <c r="Q1172" s="36" t="str">
        <f>RIGHT(NICAP[[#This Row],[Date]],2)</f>
        <v>22</v>
      </c>
      <c r="R1172" s="26">
        <f>DATE(NICAP[[#This Row],[Year]],NICAP[[#This Row],[Month]],NICAP[[#This Row],[Day]])</f>
        <v>19197</v>
      </c>
      <c r="S1172" s="35" t="str">
        <f t="shared" si="36"/>
        <v>CO</v>
      </c>
      <c r="T1172" s="24" t="str">
        <f t="shared" si="37"/>
        <v>US</v>
      </c>
    </row>
    <row r="1173" spans="1:20" ht="14.25" customHeight="1" x14ac:dyDescent="0.2">
      <c r="A1173" s="35">
        <v>1164</v>
      </c>
      <c r="B1173" s="56">
        <v>520722</v>
      </c>
      <c r="C1173" s="39" t="s">
        <v>9396</v>
      </c>
      <c r="D1173" s="39" t="s">
        <v>1683</v>
      </c>
      <c r="E1173" s="39" t="str">
        <f>IF(AND(LEN(NICAP[[#This Row],[State or      Country]])=2,NICAP[[#This Row],[State or      Country]]&lt;&gt;"UK"),"US","Other")</f>
        <v>US</v>
      </c>
      <c r="F1173" s="38">
        <v>11</v>
      </c>
      <c r="G1173" s="47" t="s">
        <v>1757</v>
      </c>
      <c r="H1173" s="117">
        <v>5</v>
      </c>
      <c r="I1173" s="41"/>
      <c r="J1173" s="41"/>
      <c r="K1173" s="41"/>
      <c r="L1173" s="36" t="s">
        <v>9395</v>
      </c>
      <c r="M1173" s="36" t="str">
        <f>IF(LEFT(NICAP[[#This Row],[Date]],1)=0,"Y","N")</f>
        <v>N</v>
      </c>
      <c r="N1173" s="36"/>
      <c r="O1173" s="36" t="str">
        <f>19&amp;LEFT(NICAP[[#This Row],[Date]],2)</f>
        <v>1952</v>
      </c>
      <c r="P1173" s="36" t="str">
        <f>MID(NICAP[[#This Row],[Date]],3,2)</f>
        <v>07</v>
      </c>
      <c r="Q1173" s="36" t="str">
        <f>RIGHT(NICAP[[#This Row],[Date]],2)</f>
        <v>22</v>
      </c>
      <c r="R1173" s="26">
        <f>DATE(NICAP[[#This Row],[Year]],NICAP[[#This Row],[Month]],NICAP[[#This Row],[Day]])</f>
        <v>19197</v>
      </c>
      <c r="S1173" s="35" t="str">
        <f t="shared" si="36"/>
        <v>FL</v>
      </c>
      <c r="T1173" s="24" t="str">
        <f t="shared" si="37"/>
        <v>US</v>
      </c>
    </row>
    <row r="1174" spans="1:20" ht="12.75" customHeight="1" x14ac:dyDescent="0.2">
      <c r="A1174" s="35">
        <v>1165</v>
      </c>
      <c r="B1174" s="55">
        <v>520722</v>
      </c>
      <c r="C1174" s="39" t="s">
        <v>9394</v>
      </c>
      <c r="D1174" s="39" t="s">
        <v>2098</v>
      </c>
      <c r="E1174" s="39" t="str">
        <f>IF(AND(LEN(NICAP[[#This Row],[State or      Country]])=2,NICAP[[#This Row],[State or      Country]]&lt;&gt;"UK"),"US","Other")</f>
        <v>US</v>
      </c>
      <c r="F1174" s="38">
        <v>1</v>
      </c>
      <c r="G1174" s="37"/>
      <c r="H1174" s="37"/>
      <c r="I1174" s="65">
        <v>1654</v>
      </c>
      <c r="J1174" s="37"/>
      <c r="K1174" s="37"/>
      <c r="L1174" s="36" t="s">
        <v>9393</v>
      </c>
      <c r="M1174" s="36" t="str">
        <f>IF(LEFT(NICAP[[#This Row],[Date]],1)=0,"Y","N")</f>
        <v>N</v>
      </c>
      <c r="N1174" s="36"/>
      <c r="O1174" s="36" t="str">
        <f>19&amp;LEFT(NICAP[[#This Row],[Date]],2)</f>
        <v>1952</v>
      </c>
      <c r="P1174" s="36" t="str">
        <f>MID(NICAP[[#This Row],[Date]],3,2)</f>
        <v>07</v>
      </c>
      <c r="Q1174" s="36" t="str">
        <f>RIGHT(NICAP[[#This Row],[Date]],2)</f>
        <v>22</v>
      </c>
      <c r="R1174" s="26">
        <f>DATE(NICAP[[#This Row],[Year]],NICAP[[#This Row],[Month]],NICAP[[#This Row],[Day]])</f>
        <v>19197</v>
      </c>
      <c r="S1174" s="35" t="str">
        <f t="shared" si="36"/>
        <v>VA</v>
      </c>
      <c r="T1174" s="24" t="str">
        <f t="shared" si="37"/>
        <v>US</v>
      </c>
    </row>
    <row r="1175" spans="1:20" ht="14.25" customHeight="1" x14ac:dyDescent="0.2">
      <c r="A1175" s="35">
        <v>1166</v>
      </c>
      <c r="B1175" s="56">
        <v>520723</v>
      </c>
      <c r="C1175" s="39" t="s">
        <v>6878</v>
      </c>
      <c r="D1175" s="39" t="s">
        <v>1676</v>
      </c>
      <c r="E1175" s="39" t="str">
        <f>IF(AND(LEN(NICAP[[#This Row],[State or      Country]])=2,NICAP[[#This Row],[State or      Country]]&lt;&gt;"UK"),"US","Other")</f>
        <v>US</v>
      </c>
      <c r="F1175" s="38">
        <v>1</v>
      </c>
      <c r="G1175" s="47" t="s">
        <v>6678</v>
      </c>
      <c r="H1175" s="46">
        <v>5</v>
      </c>
      <c r="I1175" s="37"/>
      <c r="J1175" s="37"/>
      <c r="K1175" s="37"/>
      <c r="L1175" s="36" t="s">
        <v>9392</v>
      </c>
      <c r="M1175" s="36" t="str">
        <f>IF(LEFT(NICAP[[#This Row],[Date]],1)=0,"Y","N")</f>
        <v>N</v>
      </c>
      <c r="N1175" s="36"/>
      <c r="O1175" s="36" t="str">
        <f>19&amp;LEFT(NICAP[[#This Row],[Date]],2)</f>
        <v>1952</v>
      </c>
      <c r="P1175" s="36" t="str">
        <f>MID(NICAP[[#This Row],[Date]],3,2)</f>
        <v>07</v>
      </c>
      <c r="Q1175" s="36" t="str">
        <f>RIGHT(NICAP[[#This Row],[Date]],2)</f>
        <v>23</v>
      </c>
      <c r="R1175" s="26">
        <f>DATE(NICAP[[#This Row],[Year]],NICAP[[#This Row],[Month]],NICAP[[#This Row],[Day]])</f>
        <v>19198</v>
      </c>
      <c r="S1175" s="35" t="str">
        <f t="shared" si="36"/>
        <v>CA</v>
      </c>
      <c r="T1175" s="24" t="str">
        <f t="shared" si="37"/>
        <v>US</v>
      </c>
    </row>
    <row r="1176" spans="1:20" ht="14.25" customHeight="1" x14ac:dyDescent="0.2">
      <c r="A1176" s="35">
        <v>1167</v>
      </c>
      <c r="B1176" s="56">
        <v>520723</v>
      </c>
      <c r="C1176" s="39" t="s">
        <v>9391</v>
      </c>
      <c r="D1176" s="39" t="s">
        <v>1676</v>
      </c>
      <c r="E1176" s="39" t="str">
        <f>IF(AND(LEN(NICAP[[#This Row],[State or      Country]])=2,NICAP[[#This Row],[State or      Country]]&lt;&gt;"UK"),"US","Other")</f>
        <v>US</v>
      </c>
      <c r="F1176" s="38">
        <v>1</v>
      </c>
      <c r="G1176" s="47" t="s">
        <v>6678</v>
      </c>
      <c r="H1176" s="46">
        <v>5</v>
      </c>
      <c r="I1176" s="37"/>
      <c r="J1176" s="37"/>
      <c r="K1176" s="37"/>
      <c r="L1176" s="36" t="s">
        <v>9390</v>
      </c>
      <c r="M1176" s="36" t="str">
        <f>IF(LEFT(NICAP[[#This Row],[Date]],1)=0,"Y","N")</f>
        <v>N</v>
      </c>
      <c r="N1176" s="36"/>
      <c r="O1176" s="36" t="str">
        <f>19&amp;LEFT(NICAP[[#This Row],[Date]],2)</f>
        <v>1952</v>
      </c>
      <c r="P1176" s="36" t="str">
        <f>MID(NICAP[[#This Row],[Date]],3,2)</f>
        <v>07</v>
      </c>
      <c r="Q1176" s="36" t="str">
        <f>RIGHT(NICAP[[#This Row],[Date]],2)</f>
        <v>23</v>
      </c>
      <c r="R1176" s="26">
        <f>DATE(NICAP[[#This Row],[Year]],NICAP[[#This Row],[Month]],NICAP[[#This Row],[Day]])</f>
        <v>19198</v>
      </c>
      <c r="S1176" s="35" t="str">
        <f t="shared" si="36"/>
        <v>CA</v>
      </c>
      <c r="T1176" s="24" t="str">
        <f t="shared" si="37"/>
        <v>US</v>
      </c>
    </row>
    <row r="1177" spans="1:20" ht="14.25" customHeight="1" x14ac:dyDescent="0.2">
      <c r="A1177" s="35">
        <v>1168</v>
      </c>
      <c r="B1177" s="56">
        <v>520723</v>
      </c>
      <c r="C1177" s="39" t="s">
        <v>5236</v>
      </c>
      <c r="D1177" s="39" t="s">
        <v>5235</v>
      </c>
      <c r="E1177" s="39" t="str">
        <f>IF(AND(LEN(NICAP[[#This Row],[State or      Country]])=2,NICAP[[#This Row],[State or      Country]]&lt;&gt;"UK"),"US","Other")</f>
        <v>US</v>
      </c>
      <c r="F1177" s="38">
        <v>11</v>
      </c>
      <c r="G1177" s="47" t="s">
        <v>1757</v>
      </c>
      <c r="H1177" s="46">
        <v>0</v>
      </c>
      <c r="I1177" s="41"/>
      <c r="J1177" s="41"/>
      <c r="K1177" s="41"/>
      <c r="L1177" s="36" t="s">
        <v>9389</v>
      </c>
      <c r="M1177" s="36" t="str">
        <f>IF(LEFT(NICAP[[#This Row],[Date]],1)=0,"Y","N")</f>
        <v>N</v>
      </c>
      <c r="N1177" s="36"/>
      <c r="O1177" s="36" t="str">
        <f>19&amp;LEFT(NICAP[[#This Row],[Date]],2)</f>
        <v>1952</v>
      </c>
      <c r="P1177" s="36" t="str">
        <f>MID(NICAP[[#This Row],[Date]],3,2)</f>
        <v>07</v>
      </c>
      <c r="Q1177" s="36" t="str">
        <f>RIGHT(NICAP[[#This Row],[Date]],2)</f>
        <v>23</v>
      </c>
      <c r="R1177" s="26">
        <f>DATE(NICAP[[#This Row],[Year]],NICAP[[#This Row],[Month]],NICAP[[#This Row],[Day]])</f>
        <v>19198</v>
      </c>
      <c r="S1177" s="35" t="str">
        <f t="shared" si="36"/>
        <v>DC</v>
      </c>
      <c r="T1177" s="24" t="str">
        <f t="shared" si="37"/>
        <v>US</v>
      </c>
    </row>
    <row r="1178" spans="1:20" ht="42.75" customHeight="1" x14ac:dyDescent="0.2">
      <c r="A1178" s="35">
        <v>1169</v>
      </c>
      <c r="B1178" s="73">
        <v>520723</v>
      </c>
      <c r="C1178" s="50" t="s">
        <v>7620</v>
      </c>
      <c r="D1178" s="50" t="s">
        <v>2098</v>
      </c>
      <c r="E1178" s="50" t="str">
        <f>IF(AND(LEN(NICAP[[#This Row],[State or      Country]])=2,NICAP[[#This Row],[State or      Country]]&lt;&gt;"UK"),"US","Other")</f>
        <v>US</v>
      </c>
      <c r="F1178" s="49">
        <v>1</v>
      </c>
      <c r="G1178" s="48"/>
      <c r="H1178" s="48"/>
      <c r="I1178" s="48"/>
      <c r="J1178" s="48"/>
      <c r="K1178" s="48"/>
      <c r="L1178" s="36" t="s">
        <v>9388</v>
      </c>
      <c r="M1178" s="36" t="str">
        <f>IF(LEFT(NICAP[[#This Row],[Date]],1)=0,"Y","N")</f>
        <v>N</v>
      </c>
      <c r="N1178" s="36"/>
      <c r="O1178" s="36" t="str">
        <f>19&amp;LEFT(NICAP[[#This Row],[Date]],2)</f>
        <v>1952</v>
      </c>
      <c r="P1178" s="36" t="str">
        <f>MID(NICAP[[#This Row],[Date]],3,2)</f>
        <v>07</v>
      </c>
      <c r="Q1178" s="36" t="str">
        <f>RIGHT(NICAP[[#This Row],[Date]],2)</f>
        <v>23</v>
      </c>
      <c r="R1178" s="26">
        <f>DATE(NICAP[[#This Row],[Year]],NICAP[[#This Row],[Month]],NICAP[[#This Row],[Day]])</f>
        <v>19198</v>
      </c>
      <c r="S1178" s="35" t="str">
        <f t="shared" si="36"/>
        <v>VA</v>
      </c>
      <c r="T1178" s="24" t="str">
        <f t="shared" si="37"/>
        <v>US</v>
      </c>
    </row>
    <row r="1179" spans="1:20" ht="12.75" customHeight="1" x14ac:dyDescent="0.2">
      <c r="A1179" s="35">
        <v>1170</v>
      </c>
      <c r="B1179" s="53">
        <v>520723</v>
      </c>
      <c r="C1179" s="39" t="s">
        <v>4369</v>
      </c>
      <c r="D1179" s="39" t="s">
        <v>1697</v>
      </c>
      <c r="E1179" s="39" t="str">
        <f>IF(AND(LEN(NICAP[[#This Row],[State or      Country]])=2,NICAP[[#This Row],[State or      Country]]&lt;&gt;"UK"),"US","Other")</f>
        <v>US</v>
      </c>
      <c r="F1179" s="38">
        <v>11</v>
      </c>
      <c r="G1179" s="37"/>
      <c r="H1179" s="37"/>
      <c r="I1179" s="47" t="s">
        <v>4808</v>
      </c>
      <c r="J1179" s="37"/>
      <c r="K1179" s="37"/>
      <c r="L1179" s="36" t="s">
        <v>9387</v>
      </c>
      <c r="M1179" s="36" t="str">
        <f>IF(LEFT(NICAP[[#This Row],[Date]],1)=0,"Y","N")</f>
        <v>N</v>
      </c>
      <c r="N1179" s="36"/>
      <c r="O1179" s="36" t="str">
        <f>19&amp;LEFT(NICAP[[#This Row],[Date]],2)</f>
        <v>1952</v>
      </c>
      <c r="P1179" s="36" t="str">
        <f>MID(NICAP[[#This Row],[Date]],3,2)</f>
        <v>07</v>
      </c>
      <c r="Q1179" s="36" t="str">
        <f>RIGHT(NICAP[[#This Row],[Date]],2)</f>
        <v>23</v>
      </c>
      <c r="R1179" s="26">
        <f>DATE(NICAP[[#This Row],[Year]],NICAP[[#This Row],[Month]],NICAP[[#This Row],[Day]])</f>
        <v>19198</v>
      </c>
      <c r="S1179" s="35" t="str">
        <f t="shared" si="36"/>
        <v>MA</v>
      </c>
      <c r="T1179" s="24" t="str">
        <f t="shared" si="37"/>
        <v>US</v>
      </c>
    </row>
    <row r="1180" spans="1:20" ht="12.75" customHeight="1" x14ac:dyDescent="0.2">
      <c r="A1180" s="35">
        <v>1171</v>
      </c>
      <c r="B1180" s="53">
        <v>520723</v>
      </c>
      <c r="C1180" s="39" t="s">
        <v>3653</v>
      </c>
      <c r="D1180" s="39" t="s">
        <v>3268</v>
      </c>
      <c r="E1180" s="39" t="str">
        <f>IF(AND(LEN(NICAP[[#This Row],[State or      Country]])=2,NICAP[[#This Row],[State or      Country]]&lt;&gt;"UK"),"US","Other")</f>
        <v>US</v>
      </c>
      <c r="F1180" s="38">
        <v>9</v>
      </c>
      <c r="G1180" s="47" t="s">
        <v>1666</v>
      </c>
      <c r="H1180" s="46">
        <v>5</v>
      </c>
      <c r="I1180" s="47" t="s">
        <v>4808</v>
      </c>
      <c r="J1180" s="37"/>
      <c r="K1180" s="37"/>
      <c r="L1180" s="36" t="s">
        <v>9386</v>
      </c>
      <c r="M1180" s="36" t="str">
        <f>IF(LEFT(NICAP[[#This Row],[Date]],1)=0,"Y","N")</f>
        <v>N</v>
      </c>
      <c r="N1180" s="36"/>
      <c r="O1180" s="36" t="str">
        <f>19&amp;LEFT(NICAP[[#This Row],[Date]],2)</f>
        <v>1952</v>
      </c>
      <c r="P1180" s="36" t="str">
        <f>MID(NICAP[[#This Row],[Date]],3,2)</f>
        <v>07</v>
      </c>
      <c r="Q1180" s="36" t="str">
        <f>RIGHT(NICAP[[#This Row],[Date]],2)</f>
        <v>23</v>
      </c>
      <c r="R1180" s="26">
        <f>DATE(NICAP[[#This Row],[Year]],NICAP[[#This Row],[Month]],NICAP[[#This Row],[Day]])</f>
        <v>19198</v>
      </c>
      <c r="S1180" s="35" t="str">
        <f t="shared" si="36"/>
        <v>RI</v>
      </c>
      <c r="T1180" s="24" t="str">
        <f t="shared" si="37"/>
        <v>US</v>
      </c>
    </row>
    <row r="1181" spans="1:20" ht="12.75" customHeight="1" x14ac:dyDescent="0.2">
      <c r="A1181" s="35">
        <v>1172</v>
      </c>
      <c r="B1181" s="53">
        <v>520723</v>
      </c>
      <c r="C1181" s="39" t="s">
        <v>3653</v>
      </c>
      <c r="D1181" s="39" t="s">
        <v>3268</v>
      </c>
      <c r="E1181" s="39" t="str">
        <f>IF(AND(LEN(NICAP[[#This Row],[State or      Country]])=2,NICAP[[#This Row],[State or      Country]]&lt;&gt;"UK"),"US","Other")</f>
        <v>US</v>
      </c>
      <c r="F1181" s="38">
        <v>9</v>
      </c>
      <c r="G1181" s="47" t="s">
        <v>1666</v>
      </c>
      <c r="H1181" s="46">
        <v>5</v>
      </c>
      <c r="I1181" s="47" t="s">
        <v>4808</v>
      </c>
      <c r="J1181" s="37"/>
      <c r="K1181" s="37"/>
      <c r="L1181" s="36" t="s">
        <v>9385</v>
      </c>
      <c r="M1181" s="36" t="str">
        <f>IF(LEFT(NICAP[[#This Row],[Date]],1)=0,"Y","N")</f>
        <v>N</v>
      </c>
      <c r="N1181" s="36"/>
      <c r="O1181" s="36" t="str">
        <f>19&amp;LEFT(NICAP[[#This Row],[Date]],2)</f>
        <v>1952</v>
      </c>
      <c r="P1181" s="36" t="str">
        <f>MID(NICAP[[#This Row],[Date]],3,2)</f>
        <v>07</v>
      </c>
      <c r="Q1181" s="36" t="str">
        <f>RIGHT(NICAP[[#This Row],[Date]],2)</f>
        <v>23</v>
      </c>
      <c r="R1181" s="26">
        <f>DATE(NICAP[[#This Row],[Year]],NICAP[[#This Row],[Month]],NICAP[[#This Row],[Day]])</f>
        <v>19198</v>
      </c>
      <c r="S1181" s="35" t="str">
        <f t="shared" si="36"/>
        <v>RI</v>
      </c>
      <c r="T1181" s="24" t="str">
        <f t="shared" si="37"/>
        <v>US</v>
      </c>
    </row>
    <row r="1182" spans="1:20" ht="12.75" customHeight="1" x14ac:dyDescent="0.2">
      <c r="A1182" s="35">
        <v>1173</v>
      </c>
      <c r="B1182" s="53">
        <v>520723</v>
      </c>
      <c r="C1182" s="39" t="s">
        <v>9384</v>
      </c>
      <c r="D1182" s="39" t="s">
        <v>1956</v>
      </c>
      <c r="E1182" s="39" t="str">
        <f>IF(AND(LEN(NICAP[[#This Row],[State or      Country]])=2,NICAP[[#This Row],[State or      Country]]&lt;&gt;"UK"),"US","Other")</f>
        <v>Other</v>
      </c>
      <c r="F1182" s="38">
        <v>11</v>
      </c>
      <c r="G1182" s="37"/>
      <c r="H1182" s="37"/>
      <c r="I1182" s="47" t="s">
        <v>4808</v>
      </c>
      <c r="J1182" s="37"/>
      <c r="K1182" s="37"/>
      <c r="L1182" s="36" t="s">
        <v>9383</v>
      </c>
      <c r="M1182" s="36" t="str">
        <f>IF(LEFT(NICAP[[#This Row],[Date]],1)=0,"Y","N")</f>
        <v>N</v>
      </c>
      <c r="N1182" s="36"/>
      <c r="O1182" s="36" t="str">
        <f>19&amp;LEFT(NICAP[[#This Row],[Date]],2)</f>
        <v>1952</v>
      </c>
      <c r="P1182" s="36" t="str">
        <f>MID(NICAP[[#This Row],[Date]],3,2)</f>
        <v>07</v>
      </c>
      <c r="Q1182" s="36" t="str">
        <f>RIGHT(NICAP[[#This Row],[Date]],2)</f>
        <v>23</v>
      </c>
      <c r="R1182" s="26">
        <f>DATE(NICAP[[#This Row],[Year]],NICAP[[#This Row],[Month]],NICAP[[#This Row],[Day]])</f>
        <v>19198</v>
      </c>
      <c r="S1182" s="35" t="str">
        <f t="shared" si="36"/>
        <v/>
      </c>
      <c r="T1182" s="24" t="str">
        <f t="shared" si="37"/>
        <v>Japan</v>
      </c>
    </row>
    <row r="1183" spans="1:20" ht="12.75" customHeight="1" x14ac:dyDescent="0.2">
      <c r="A1183" s="35">
        <v>1174</v>
      </c>
      <c r="B1183" s="53">
        <v>520723</v>
      </c>
      <c r="C1183" s="39" t="s">
        <v>4726</v>
      </c>
      <c r="D1183" s="39" t="s">
        <v>1686</v>
      </c>
      <c r="E1183" s="39" t="str">
        <f>IF(AND(LEN(NICAP[[#This Row],[State or      Country]])=2,NICAP[[#This Row],[State or      Country]]&lt;&gt;"UK"),"US","Other")</f>
        <v>US</v>
      </c>
      <c r="F1183" s="38">
        <v>11</v>
      </c>
      <c r="G1183" s="41"/>
      <c r="H1183" s="41"/>
      <c r="I1183" s="65">
        <v>1554</v>
      </c>
      <c r="J1183" s="41"/>
      <c r="K1183" s="41"/>
      <c r="L1183" s="36" t="s">
        <v>9382</v>
      </c>
      <c r="M1183" s="36" t="str">
        <f>IF(LEFT(NICAP[[#This Row],[Date]],1)=0,"Y","N")</f>
        <v>N</v>
      </c>
      <c r="N1183" s="36"/>
      <c r="O1183" s="36" t="str">
        <f>19&amp;LEFT(NICAP[[#This Row],[Date]],2)</f>
        <v>1952</v>
      </c>
      <c r="P1183" s="36" t="str">
        <f>MID(NICAP[[#This Row],[Date]],3,2)</f>
        <v>07</v>
      </c>
      <c r="Q1183" s="36" t="str">
        <f>RIGHT(NICAP[[#This Row],[Date]],2)</f>
        <v>23</v>
      </c>
      <c r="R1183" s="26">
        <f>DATE(NICAP[[#This Row],[Year]],NICAP[[#This Row],[Month]],NICAP[[#This Row],[Day]])</f>
        <v>19198</v>
      </c>
      <c r="S1183" s="35" t="str">
        <f t="shared" si="36"/>
        <v>PA</v>
      </c>
      <c r="T1183" s="24" t="str">
        <f t="shared" si="37"/>
        <v>US</v>
      </c>
    </row>
    <row r="1184" spans="1:20" ht="12.75" customHeight="1" x14ac:dyDescent="0.2">
      <c r="A1184" s="35">
        <v>1175</v>
      </c>
      <c r="B1184" s="53">
        <v>520723</v>
      </c>
      <c r="C1184" s="39" t="s">
        <v>2209</v>
      </c>
      <c r="D1184" s="39" t="s">
        <v>1686</v>
      </c>
      <c r="E1184" s="39" t="str">
        <f>IF(AND(LEN(NICAP[[#This Row],[State or      Country]])=2,NICAP[[#This Row],[State or      Country]]&lt;&gt;"UK"),"US","Other")</f>
        <v>US</v>
      </c>
      <c r="F1184" s="38">
        <v>11</v>
      </c>
      <c r="G1184" s="37"/>
      <c r="H1184" s="37"/>
      <c r="I1184" s="65">
        <v>1567</v>
      </c>
      <c r="J1184" s="37"/>
      <c r="K1184" s="37"/>
      <c r="L1184" s="36" t="s">
        <v>9381</v>
      </c>
      <c r="M1184" s="36" t="str">
        <f>IF(LEFT(NICAP[[#This Row],[Date]],1)=0,"Y","N")</f>
        <v>N</v>
      </c>
      <c r="N1184" s="36"/>
      <c r="O1184" s="36" t="str">
        <f>19&amp;LEFT(NICAP[[#This Row],[Date]],2)</f>
        <v>1952</v>
      </c>
      <c r="P1184" s="36" t="str">
        <f>MID(NICAP[[#This Row],[Date]],3,2)</f>
        <v>07</v>
      </c>
      <c r="Q1184" s="36" t="str">
        <f>RIGHT(NICAP[[#This Row],[Date]],2)</f>
        <v>23</v>
      </c>
      <c r="R1184" s="26">
        <f>DATE(NICAP[[#This Row],[Year]],NICAP[[#This Row],[Month]],NICAP[[#This Row],[Day]])</f>
        <v>19198</v>
      </c>
      <c r="S1184" s="35" t="str">
        <f t="shared" si="36"/>
        <v>PA</v>
      </c>
      <c r="T1184" s="24" t="str">
        <f t="shared" si="37"/>
        <v>US</v>
      </c>
    </row>
    <row r="1185" spans="1:20" ht="12.75" customHeight="1" x14ac:dyDescent="0.2">
      <c r="A1185" s="35">
        <v>1176</v>
      </c>
      <c r="B1185" s="53">
        <v>520723</v>
      </c>
      <c r="C1185" s="39" t="s">
        <v>1900</v>
      </c>
      <c r="D1185" s="39" t="s">
        <v>1726</v>
      </c>
      <c r="E1185" s="39" t="str">
        <f>IF(AND(LEN(NICAP[[#This Row],[State or      Country]])=2,NICAP[[#This Row],[State or      Country]]&lt;&gt;"UK"),"US","Other")</f>
        <v>US</v>
      </c>
      <c r="F1185" s="38">
        <v>9</v>
      </c>
      <c r="G1185" s="47" t="s">
        <v>1666</v>
      </c>
      <c r="H1185" s="46">
        <v>5</v>
      </c>
      <c r="I1185" s="65">
        <v>1572</v>
      </c>
      <c r="J1185" s="37"/>
      <c r="K1185" s="37"/>
      <c r="L1185" s="36" t="s">
        <v>9380</v>
      </c>
      <c r="M1185" s="36" t="str">
        <f>IF(LEFT(NICAP[[#This Row],[Date]],1)=0,"Y","N")</f>
        <v>N</v>
      </c>
      <c r="N1185" s="36"/>
      <c r="O1185" s="36" t="str">
        <f>19&amp;LEFT(NICAP[[#This Row],[Date]],2)</f>
        <v>1952</v>
      </c>
      <c r="P1185" s="36" t="str">
        <f>MID(NICAP[[#This Row],[Date]],3,2)</f>
        <v>07</v>
      </c>
      <c r="Q1185" s="36" t="str">
        <f>RIGHT(NICAP[[#This Row],[Date]],2)</f>
        <v>23</v>
      </c>
      <c r="R1185" s="26">
        <f>DATE(NICAP[[#This Row],[Year]],NICAP[[#This Row],[Month]],NICAP[[#This Row],[Day]])</f>
        <v>19198</v>
      </c>
      <c r="S1185" s="35" t="str">
        <f t="shared" si="36"/>
        <v>NJ</v>
      </c>
      <c r="T1185" s="24" t="str">
        <f t="shared" si="37"/>
        <v>US</v>
      </c>
    </row>
    <row r="1186" spans="1:20" ht="12.75" customHeight="1" x14ac:dyDescent="0.2">
      <c r="A1186" s="35">
        <v>1177</v>
      </c>
      <c r="B1186" s="53">
        <v>520723</v>
      </c>
      <c r="C1186" s="39" t="s">
        <v>1900</v>
      </c>
      <c r="D1186" s="39" t="s">
        <v>1726</v>
      </c>
      <c r="E1186" s="39" t="str">
        <f>IF(AND(LEN(NICAP[[#This Row],[State or      Country]])=2,NICAP[[#This Row],[State or      Country]]&lt;&gt;"UK"),"US","Other")</f>
        <v>US</v>
      </c>
      <c r="F1186" s="38">
        <v>11</v>
      </c>
      <c r="G1186" s="37"/>
      <c r="H1186" s="37"/>
      <c r="I1186" s="65">
        <v>1572</v>
      </c>
      <c r="J1186" s="37"/>
      <c r="K1186" s="37"/>
      <c r="L1186" s="36" t="s">
        <v>9380</v>
      </c>
      <c r="M1186" s="36" t="str">
        <f>IF(LEFT(NICAP[[#This Row],[Date]],1)=0,"Y","N")</f>
        <v>N</v>
      </c>
      <c r="N1186" s="36"/>
      <c r="O1186" s="36" t="str">
        <f>19&amp;LEFT(NICAP[[#This Row],[Date]],2)</f>
        <v>1952</v>
      </c>
      <c r="P1186" s="36" t="str">
        <f>MID(NICAP[[#This Row],[Date]],3,2)</f>
        <v>07</v>
      </c>
      <c r="Q1186" s="36" t="str">
        <f>RIGHT(NICAP[[#This Row],[Date]],2)</f>
        <v>23</v>
      </c>
      <c r="R1186" s="26">
        <f>DATE(NICAP[[#This Row],[Year]],NICAP[[#This Row],[Month]],NICAP[[#This Row],[Day]])</f>
        <v>19198</v>
      </c>
      <c r="S1186" s="35" t="str">
        <f t="shared" si="36"/>
        <v>NJ</v>
      </c>
      <c r="T1186" s="24" t="str">
        <f t="shared" si="37"/>
        <v>US</v>
      </c>
    </row>
    <row r="1187" spans="1:20" ht="14.25" customHeight="1" x14ac:dyDescent="0.2">
      <c r="A1187" s="35">
        <v>1178</v>
      </c>
      <c r="B1187" s="56">
        <v>520723</v>
      </c>
      <c r="C1187" s="39" t="s">
        <v>9379</v>
      </c>
      <c r="D1187" s="39" t="s">
        <v>1676</v>
      </c>
      <c r="E1187" s="39" t="str">
        <f>IF(AND(LEN(NICAP[[#This Row],[State or      Country]])=2,NICAP[[#This Row],[State or      Country]]&lt;&gt;"UK"),"US","Other")</f>
        <v>US</v>
      </c>
      <c r="F1187" s="38">
        <v>9</v>
      </c>
      <c r="G1187" s="47" t="s">
        <v>1666</v>
      </c>
      <c r="H1187" s="46">
        <v>5</v>
      </c>
      <c r="I1187" s="37"/>
      <c r="J1187" s="37"/>
      <c r="K1187" s="37"/>
      <c r="L1187" s="36" t="s">
        <v>9378</v>
      </c>
      <c r="M1187" s="36" t="str">
        <f>IF(LEFT(NICAP[[#This Row],[Date]],1)=0,"Y","N")</f>
        <v>N</v>
      </c>
      <c r="N1187" s="36"/>
      <c r="O1187" s="36" t="str">
        <f>19&amp;LEFT(NICAP[[#This Row],[Date]],2)</f>
        <v>1952</v>
      </c>
      <c r="P1187" s="36" t="str">
        <f>MID(NICAP[[#This Row],[Date]],3,2)</f>
        <v>07</v>
      </c>
      <c r="Q1187" s="36" t="str">
        <f>RIGHT(NICAP[[#This Row],[Date]],2)</f>
        <v>23</v>
      </c>
      <c r="R1187" s="26">
        <f>DATE(NICAP[[#This Row],[Year]],NICAP[[#This Row],[Month]],NICAP[[#This Row],[Day]])</f>
        <v>19198</v>
      </c>
      <c r="S1187" s="35" t="str">
        <f t="shared" si="36"/>
        <v>CA</v>
      </c>
      <c r="T1187" s="24" t="str">
        <f t="shared" si="37"/>
        <v>US</v>
      </c>
    </row>
    <row r="1188" spans="1:20" ht="27" customHeight="1" x14ac:dyDescent="0.2">
      <c r="A1188" s="35">
        <v>1179</v>
      </c>
      <c r="B1188" s="58">
        <v>520723</v>
      </c>
      <c r="C1188" s="44" t="s">
        <v>2344</v>
      </c>
      <c r="D1188" s="44" t="s">
        <v>1694</v>
      </c>
      <c r="E1188" s="44" t="str">
        <f>IF(AND(LEN(NICAP[[#This Row],[State or      Country]])=2,NICAP[[#This Row],[State or      Country]]&lt;&gt;"UK"),"US","Other")</f>
        <v>US</v>
      </c>
      <c r="F1188" s="43">
        <v>1</v>
      </c>
      <c r="G1188" s="41"/>
      <c r="H1188" s="41"/>
      <c r="I1188" s="41"/>
      <c r="J1188" s="41"/>
      <c r="K1188" s="41"/>
      <c r="L1188" s="42" t="s">
        <v>9377</v>
      </c>
      <c r="M1188" s="42" t="str">
        <f>IF(LEFT(NICAP[[#This Row],[Date]],1)=0,"Y","N")</f>
        <v>N</v>
      </c>
      <c r="N1188" s="42"/>
      <c r="O1188" s="42" t="str">
        <f>19&amp;LEFT(NICAP[[#This Row],[Date]],2)</f>
        <v>1952</v>
      </c>
      <c r="P1188" s="42" t="str">
        <f>MID(NICAP[[#This Row],[Date]],3,2)</f>
        <v>07</v>
      </c>
      <c r="Q1188" s="42" t="str">
        <f>RIGHT(NICAP[[#This Row],[Date]],2)</f>
        <v>23</v>
      </c>
      <c r="R1188" s="26">
        <f>DATE(NICAP[[#This Row],[Year]],NICAP[[#This Row],[Month]],NICAP[[#This Row],[Day]])</f>
        <v>19198</v>
      </c>
      <c r="S1188" s="35" t="str">
        <f t="shared" si="36"/>
        <v>OH</v>
      </c>
      <c r="T1188" s="24" t="str">
        <f t="shared" si="37"/>
        <v>US</v>
      </c>
    </row>
    <row r="1189" spans="1:20" ht="27" customHeight="1" x14ac:dyDescent="0.2">
      <c r="A1189" s="35">
        <v>1180</v>
      </c>
      <c r="B1189" s="58">
        <v>520723</v>
      </c>
      <c r="C1189" s="44" t="s">
        <v>9376</v>
      </c>
      <c r="D1189" s="44" t="s">
        <v>1787</v>
      </c>
      <c r="E1189" s="44" t="str">
        <f>IF(AND(LEN(NICAP[[#This Row],[State or      Country]])=2,NICAP[[#This Row],[State or      Country]]&lt;&gt;"UK"),"US","Other")</f>
        <v>US</v>
      </c>
      <c r="F1189" s="43">
        <v>11</v>
      </c>
      <c r="G1189" s="41"/>
      <c r="H1189" s="41"/>
      <c r="I1189" s="77">
        <v>1578</v>
      </c>
      <c r="J1189" s="41"/>
      <c r="K1189" s="41"/>
      <c r="L1189" s="42" t="s">
        <v>9375</v>
      </c>
      <c r="M1189" s="42" t="str">
        <f>IF(LEFT(NICAP[[#This Row],[Date]],1)=0,"Y","N")</f>
        <v>N</v>
      </c>
      <c r="N1189" s="42"/>
      <c r="O1189" s="42" t="str">
        <f>19&amp;LEFT(NICAP[[#This Row],[Date]],2)</f>
        <v>1952</v>
      </c>
      <c r="P1189" s="42" t="str">
        <f>MID(NICAP[[#This Row],[Date]],3,2)</f>
        <v>07</v>
      </c>
      <c r="Q1189" s="42" t="str">
        <f>RIGHT(NICAP[[#This Row],[Date]],2)</f>
        <v>23</v>
      </c>
      <c r="R1189" s="26">
        <f>DATE(NICAP[[#This Row],[Year]],NICAP[[#This Row],[Month]],NICAP[[#This Row],[Day]])</f>
        <v>19198</v>
      </c>
      <c r="S1189" s="35" t="str">
        <f t="shared" si="36"/>
        <v>IN</v>
      </c>
      <c r="T1189" s="24" t="str">
        <f t="shared" si="37"/>
        <v>US</v>
      </c>
    </row>
    <row r="1190" spans="1:20" ht="42.75" customHeight="1" x14ac:dyDescent="0.2">
      <c r="A1190" s="35">
        <v>1181</v>
      </c>
      <c r="B1190" s="73">
        <v>520723</v>
      </c>
      <c r="C1190" s="50" t="s">
        <v>9374</v>
      </c>
      <c r="D1190" s="50" t="s">
        <v>1697</v>
      </c>
      <c r="E1190" s="50" t="str">
        <f>IF(AND(LEN(NICAP[[#This Row],[State or      Country]])=2,NICAP[[#This Row],[State or      Country]]&lt;&gt;"UK"),"US","Other")</f>
        <v>US</v>
      </c>
      <c r="F1190" s="49">
        <v>1</v>
      </c>
      <c r="G1190" s="48"/>
      <c r="H1190" s="48"/>
      <c r="I1190" s="48"/>
      <c r="J1190" s="48"/>
      <c r="K1190" s="48"/>
      <c r="L1190" s="36" t="s">
        <v>9373</v>
      </c>
      <c r="M1190" s="36" t="str">
        <f>IF(LEFT(NICAP[[#This Row],[Date]],1)=0,"Y","N")</f>
        <v>N</v>
      </c>
      <c r="N1190" s="36"/>
      <c r="O1190" s="36" t="str">
        <f>19&amp;LEFT(NICAP[[#This Row],[Date]],2)</f>
        <v>1952</v>
      </c>
      <c r="P1190" s="36" t="str">
        <f>MID(NICAP[[#This Row],[Date]],3,2)</f>
        <v>07</v>
      </c>
      <c r="Q1190" s="36" t="str">
        <f>RIGHT(NICAP[[#This Row],[Date]],2)</f>
        <v>23</v>
      </c>
      <c r="R1190" s="26">
        <f>DATE(NICAP[[#This Row],[Year]],NICAP[[#This Row],[Month]],NICAP[[#This Row],[Day]])</f>
        <v>19198</v>
      </c>
      <c r="S1190" s="35" t="str">
        <f t="shared" si="36"/>
        <v>MA</v>
      </c>
      <c r="T1190" s="24" t="str">
        <f t="shared" si="37"/>
        <v>US</v>
      </c>
    </row>
    <row r="1191" spans="1:20" ht="12.75" customHeight="1" x14ac:dyDescent="0.2">
      <c r="A1191" s="35">
        <v>1182</v>
      </c>
      <c r="B1191" s="55">
        <v>520723</v>
      </c>
      <c r="C1191" s="39" t="s">
        <v>9372</v>
      </c>
      <c r="D1191" s="39" t="s">
        <v>1697</v>
      </c>
      <c r="E1191" s="39" t="str">
        <f>IF(AND(LEN(NICAP[[#This Row],[State or      Country]])=2,NICAP[[#This Row],[State or      Country]]&lt;&gt;"UK"),"US","Other")</f>
        <v>US</v>
      </c>
      <c r="F1191" s="38">
        <v>9</v>
      </c>
      <c r="G1191" s="37"/>
      <c r="H1191" s="46">
        <v>5</v>
      </c>
      <c r="I1191" s="37"/>
      <c r="J1191" s="37"/>
      <c r="K1191" s="37"/>
      <c r="L1191" s="36" t="s">
        <v>9371</v>
      </c>
      <c r="M1191" s="36" t="str">
        <f>IF(LEFT(NICAP[[#This Row],[Date]],1)=0,"Y","N")</f>
        <v>N</v>
      </c>
      <c r="N1191" s="36"/>
      <c r="O1191" s="36" t="str">
        <f>19&amp;LEFT(NICAP[[#This Row],[Date]],2)</f>
        <v>1952</v>
      </c>
      <c r="P1191" s="36" t="str">
        <f>MID(NICAP[[#This Row],[Date]],3,2)</f>
        <v>07</v>
      </c>
      <c r="Q1191" s="36" t="str">
        <f>RIGHT(NICAP[[#This Row],[Date]],2)</f>
        <v>23</v>
      </c>
      <c r="R1191" s="26">
        <f>DATE(NICAP[[#This Row],[Year]],NICAP[[#This Row],[Month]],NICAP[[#This Row],[Day]])</f>
        <v>19198</v>
      </c>
      <c r="S1191" s="35" t="str">
        <f t="shared" si="36"/>
        <v>MA</v>
      </c>
      <c r="T1191" s="24" t="str">
        <f t="shared" si="37"/>
        <v>US</v>
      </c>
    </row>
    <row r="1192" spans="1:20" ht="42" customHeight="1" x14ac:dyDescent="0.2">
      <c r="A1192" s="35">
        <v>1183</v>
      </c>
      <c r="B1192" s="73">
        <v>520723</v>
      </c>
      <c r="C1192" s="50" t="s">
        <v>9369</v>
      </c>
      <c r="D1192" s="50" t="s">
        <v>1694</v>
      </c>
      <c r="E1192" s="50" t="str">
        <f>IF(AND(LEN(NICAP[[#This Row],[State or      Country]])=2,NICAP[[#This Row],[State or      Country]]&lt;&gt;"UK"),"US","Other")</f>
        <v>US</v>
      </c>
      <c r="F1192" s="49">
        <v>1</v>
      </c>
      <c r="G1192" s="48"/>
      <c r="H1192" s="48"/>
      <c r="I1192" s="48"/>
      <c r="J1192" s="48"/>
      <c r="K1192" s="48"/>
      <c r="L1192" s="42" t="s">
        <v>9370</v>
      </c>
      <c r="M1192" s="42" t="str">
        <f>IF(LEFT(NICAP[[#This Row],[Date]],1)=0,"Y","N")</f>
        <v>N</v>
      </c>
      <c r="N1192" s="42"/>
      <c r="O1192" s="42" t="str">
        <f>19&amp;LEFT(NICAP[[#This Row],[Date]],2)</f>
        <v>1952</v>
      </c>
      <c r="P1192" s="42" t="str">
        <f>MID(NICAP[[#This Row],[Date]],3,2)</f>
        <v>07</v>
      </c>
      <c r="Q1192" s="42" t="str">
        <f>RIGHT(NICAP[[#This Row],[Date]],2)</f>
        <v>23</v>
      </c>
      <c r="R1192" s="26">
        <f>DATE(NICAP[[#This Row],[Year]],NICAP[[#This Row],[Month]],NICAP[[#This Row],[Day]])</f>
        <v>19198</v>
      </c>
      <c r="S1192" s="35" t="str">
        <f t="shared" si="36"/>
        <v>OH</v>
      </c>
      <c r="T1192" s="24" t="str">
        <f t="shared" si="37"/>
        <v>US</v>
      </c>
    </row>
    <row r="1193" spans="1:20" ht="72" customHeight="1" x14ac:dyDescent="0.2">
      <c r="A1193" s="35">
        <v>1184</v>
      </c>
      <c r="B1193" s="96">
        <v>520723</v>
      </c>
      <c r="C1193" s="50" t="s">
        <v>9369</v>
      </c>
      <c r="D1193" s="50" t="s">
        <v>1694</v>
      </c>
      <c r="E1193" s="50" t="str">
        <f>IF(AND(LEN(NICAP[[#This Row],[State or      Country]])=2,NICAP[[#This Row],[State or      Country]]&lt;&gt;"UK"),"US","Other")</f>
        <v>US</v>
      </c>
      <c r="F1193" s="49">
        <v>11</v>
      </c>
      <c r="G1193" s="48"/>
      <c r="H1193" s="48"/>
      <c r="I1193" s="48"/>
      <c r="J1193" s="48"/>
      <c r="K1193" s="48"/>
      <c r="L1193" s="36" t="s">
        <v>9368</v>
      </c>
      <c r="M1193" s="36" t="str">
        <f>IF(LEFT(NICAP[[#This Row],[Date]],1)=0,"Y","N")</f>
        <v>N</v>
      </c>
      <c r="N1193" s="36"/>
      <c r="O1193" s="36" t="str">
        <f>19&amp;LEFT(NICAP[[#This Row],[Date]],2)</f>
        <v>1952</v>
      </c>
      <c r="P1193" s="36" t="str">
        <f>MID(NICAP[[#This Row],[Date]],3,2)</f>
        <v>07</v>
      </c>
      <c r="Q1193" s="36" t="str">
        <f>RIGHT(NICAP[[#This Row],[Date]],2)</f>
        <v>23</v>
      </c>
      <c r="R1193" s="26">
        <f>DATE(NICAP[[#This Row],[Year]],NICAP[[#This Row],[Month]],NICAP[[#This Row],[Day]])</f>
        <v>19198</v>
      </c>
      <c r="S1193" s="35" t="str">
        <f t="shared" si="36"/>
        <v>OH</v>
      </c>
      <c r="T1193" s="24" t="str">
        <f t="shared" si="37"/>
        <v>US</v>
      </c>
    </row>
    <row r="1194" spans="1:20" ht="27.75" customHeight="1" x14ac:dyDescent="0.2">
      <c r="A1194" s="35">
        <v>1185</v>
      </c>
      <c r="B1194" s="123" t="s">
        <v>9367</v>
      </c>
      <c r="C1194" s="44" t="s">
        <v>9359</v>
      </c>
      <c r="D1194" s="44" t="s">
        <v>1683</v>
      </c>
      <c r="E1194" s="44" t="str">
        <f>IF(AND(LEN(NICAP[[#This Row],[State or      Country]])=2,NICAP[[#This Row],[State or      Country]]&lt;&gt;"UK"),"US","Other")</f>
        <v>US</v>
      </c>
      <c r="F1194" s="43">
        <v>9</v>
      </c>
      <c r="G1194" s="62" t="s">
        <v>1666</v>
      </c>
      <c r="H1194" s="61">
        <v>5</v>
      </c>
      <c r="I1194" s="41"/>
      <c r="J1194" s="41"/>
      <c r="K1194" s="41"/>
      <c r="L1194" s="42" t="s">
        <v>9358</v>
      </c>
      <c r="M1194" s="42" t="str">
        <f>IF(LEFT(NICAP[[#This Row],[Date]],1)=0,"Y","N")</f>
        <v>N</v>
      </c>
      <c r="N1194" s="42"/>
      <c r="O1194" s="42" t="str">
        <f>19&amp;LEFT(NICAP[[#This Row],[Date]],2)</f>
        <v>1952</v>
      </c>
      <c r="P1194" s="42" t="str">
        <f>MID(NICAP[[#This Row],[Date]],3,2)</f>
        <v>Su</v>
      </c>
      <c r="Q1194" s="42" t="str">
        <f>RIGHT(NICAP[[#This Row],[Date]],2)</f>
        <v>er</v>
      </c>
      <c r="R1194" s="26" t="e">
        <f>DATE(NICAP[[#This Row],[Year]],NICAP[[#This Row],[Month]],NICAP[[#This Row],[Day]])</f>
        <v>#VALUE!</v>
      </c>
      <c r="S1194" s="35" t="str">
        <f t="shared" si="36"/>
        <v>FL</v>
      </c>
      <c r="T1194" s="24" t="str">
        <f t="shared" si="37"/>
        <v>US</v>
      </c>
    </row>
    <row r="1195" spans="1:20" ht="14.25" customHeight="1" x14ac:dyDescent="0.2">
      <c r="A1195" s="35">
        <v>1186</v>
      </c>
      <c r="B1195" s="107">
        <v>520724</v>
      </c>
      <c r="C1195" s="39" t="s">
        <v>9366</v>
      </c>
      <c r="D1195" s="39" t="s">
        <v>1819</v>
      </c>
      <c r="E1195" s="39" t="str">
        <f>IF(AND(LEN(NICAP[[#This Row],[State or      Country]])=2,NICAP[[#This Row],[State or      Country]]&lt;&gt;"UK"),"US","Other")</f>
        <v>US</v>
      </c>
      <c r="F1195" s="38">
        <v>11</v>
      </c>
      <c r="G1195" s="47" t="s">
        <v>1757</v>
      </c>
      <c r="H1195" s="46">
        <v>5</v>
      </c>
      <c r="I1195" s="65">
        <v>1584</v>
      </c>
      <c r="J1195" s="37"/>
      <c r="K1195" s="37"/>
      <c r="L1195" s="36" t="s">
        <v>9365</v>
      </c>
      <c r="M1195" s="36" t="str">
        <f>IF(LEFT(NICAP[[#This Row],[Date]],1)=0,"Y","N")</f>
        <v>N</v>
      </c>
      <c r="N1195" s="36"/>
      <c r="O1195" s="36" t="str">
        <f>19&amp;LEFT(NICAP[[#This Row],[Date]],2)</f>
        <v>1952</v>
      </c>
      <c r="P1195" s="36" t="str">
        <f>MID(NICAP[[#This Row],[Date]],3,2)</f>
        <v>07</v>
      </c>
      <c r="Q1195" s="36" t="str">
        <f>RIGHT(NICAP[[#This Row],[Date]],2)</f>
        <v>24</v>
      </c>
      <c r="R1195" s="26">
        <f>DATE(NICAP[[#This Row],[Year]],NICAP[[#This Row],[Month]],NICAP[[#This Row],[Day]])</f>
        <v>19199</v>
      </c>
      <c r="S1195" s="35" t="str">
        <f t="shared" si="36"/>
        <v>NV</v>
      </c>
      <c r="T1195" s="24" t="str">
        <f t="shared" si="37"/>
        <v>US</v>
      </c>
    </row>
    <row r="1196" spans="1:20" ht="56.25" customHeight="1" x14ac:dyDescent="0.2">
      <c r="A1196" s="35">
        <v>1187</v>
      </c>
      <c r="B1196" s="96">
        <v>520724</v>
      </c>
      <c r="C1196" s="50" t="s">
        <v>9364</v>
      </c>
      <c r="D1196" s="50" t="s">
        <v>2122</v>
      </c>
      <c r="E1196" s="50" t="str">
        <f>IF(AND(LEN(NICAP[[#This Row],[State or      Country]])=2,NICAP[[#This Row],[State or      Country]]&lt;&gt;"UK"),"US","Other")</f>
        <v>US</v>
      </c>
      <c r="F1196" s="49">
        <v>1</v>
      </c>
      <c r="G1196" s="48"/>
      <c r="H1196" s="48"/>
      <c r="I1196" s="48"/>
      <c r="J1196" s="48"/>
      <c r="K1196" s="48"/>
      <c r="L1196" s="36" t="s">
        <v>9363</v>
      </c>
      <c r="M1196" s="36" t="str">
        <f>IF(LEFT(NICAP[[#This Row],[Date]],1)=0,"Y","N")</f>
        <v>N</v>
      </c>
      <c r="N1196" s="36"/>
      <c r="O1196" s="36" t="str">
        <f>19&amp;LEFT(NICAP[[#This Row],[Date]],2)</f>
        <v>1952</v>
      </c>
      <c r="P1196" s="36" t="str">
        <f>MID(NICAP[[#This Row],[Date]],3,2)</f>
        <v>07</v>
      </c>
      <c r="Q1196" s="36" t="str">
        <f>RIGHT(NICAP[[#This Row],[Date]],2)</f>
        <v>24</v>
      </c>
      <c r="R1196" s="26">
        <f>DATE(NICAP[[#This Row],[Year]],NICAP[[#This Row],[Month]],NICAP[[#This Row],[Day]])</f>
        <v>19199</v>
      </c>
      <c r="S1196" s="35" t="str">
        <f t="shared" si="36"/>
        <v>NM</v>
      </c>
      <c r="T1196" s="24" t="str">
        <f t="shared" si="37"/>
        <v>US</v>
      </c>
    </row>
    <row r="1197" spans="1:20" ht="42" customHeight="1" x14ac:dyDescent="0.2">
      <c r="A1197" s="35">
        <v>1188</v>
      </c>
      <c r="B1197" s="96">
        <v>520724</v>
      </c>
      <c r="C1197" s="50" t="s">
        <v>9362</v>
      </c>
      <c r="D1197" s="50" t="s">
        <v>1676</v>
      </c>
      <c r="E1197" s="50" t="str">
        <f>IF(AND(LEN(NICAP[[#This Row],[State or      Country]])=2,NICAP[[#This Row],[State or      Country]]&lt;&gt;"UK"),"US","Other")</f>
        <v>US</v>
      </c>
      <c r="F1197" s="49">
        <v>1</v>
      </c>
      <c r="G1197" s="48"/>
      <c r="H1197" s="48"/>
      <c r="I1197" s="78">
        <v>1588</v>
      </c>
      <c r="J1197" s="48"/>
      <c r="K1197" s="48"/>
      <c r="L1197" s="42" t="s">
        <v>9361</v>
      </c>
      <c r="M1197" s="42" t="str">
        <f>IF(LEFT(NICAP[[#This Row],[Date]],1)=0,"Y","N")</f>
        <v>N</v>
      </c>
      <c r="N1197" s="42"/>
      <c r="O1197" s="42" t="str">
        <f>19&amp;LEFT(NICAP[[#This Row],[Date]],2)</f>
        <v>1952</v>
      </c>
      <c r="P1197" s="42" t="str">
        <f>MID(NICAP[[#This Row],[Date]],3,2)</f>
        <v>07</v>
      </c>
      <c r="Q1197" s="42" t="str">
        <f>RIGHT(NICAP[[#This Row],[Date]],2)</f>
        <v>24</v>
      </c>
      <c r="R1197" s="26">
        <f>DATE(NICAP[[#This Row],[Year]],NICAP[[#This Row],[Month]],NICAP[[#This Row],[Day]])</f>
        <v>19199</v>
      </c>
      <c r="S1197" s="35" t="str">
        <f t="shared" si="36"/>
        <v>CA</v>
      </c>
      <c r="T1197" s="24" t="str">
        <f t="shared" si="37"/>
        <v>US</v>
      </c>
    </row>
    <row r="1198" spans="1:20" ht="12.75" customHeight="1" x14ac:dyDescent="0.2">
      <c r="A1198" s="35">
        <v>1189</v>
      </c>
      <c r="B1198" s="97">
        <v>520724</v>
      </c>
      <c r="C1198" s="39" t="s">
        <v>8918</v>
      </c>
      <c r="D1198" s="39" t="s">
        <v>2020</v>
      </c>
      <c r="E1198" s="39" t="str">
        <f>IF(AND(LEN(NICAP[[#This Row],[State or      Country]])=2,NICAP[[#This Row],[State or      Country]]&lt;&gt;"UK"),"US","Other")</f>
        <v>US</v>
      </c>
      <c r="F1198" s="38">
        <v>9</v>
      </c>
      <c r="G1198" s="47" t="s">
        <v>1666</v>
      </c>
      <c r="H1198" s="46">
        <v>5</v>
      </c>
      <c r="I1198" s="47" t="s">
        <v>4808</v>
      </c>
      <c r="J1198" s="37"/>
      <c r="K1198" s="37"/>
      <c r="L1198" s="36" t="s">
        <v>9360</v>
      </c>
      <c r="M1198" s="36" t="str">
        <f>IF(LEFT(NICAP[[#This Row],[Date]],1)=0,"Y","N")</f>
        <v>N</v>
      </c>
      <c r="N1198" s="36"/>
      <c r="O1198" s="36" t="str">
        <f>19&amp;LEFT(NICAP[[#This Row],[Date]],2)</f>
        <v>1952</v>
      </c>
      <c r="P1198" s="36" t="str">
        <f>MID(NICAP[[#This Row],[Date]],3,2)</f>
        <v>07</v>
      </c>
      <c r="Q1198" s="36" t="str">
        <f>RIGHT(NICAP[[#This Row],[Date]],2)</f>
        <v>24</v>
      </c>
      <c r="R1198" s="26">
        <f>DATE(NICAP[[#This Row],[Year]],NICAP[[#This Row],[Month]],NICAP[[#This Row],[Day]])</f>
        <v>19199</v>
      </c>
      <c r="S1198" s="35" t="str">
        <f t="shared" si="36"/>
        <v>AK</v>
      </c>
      <c r="T1198" s="24" t="str">
        <f t="shared" si="37"/>
        <v>US</v>
      </c>
    </row>
    <row r="1199" spans="1:20" ht="27" customHeight="1" x14ac:dyDescent="0.2">
      <c r="A1199" s="35">
        <v>1190</v>
      </c>
      <c r="B1199" s="122">
        <v>520724</v>
      </c>
      <c r="C1199" s="44" t="s">
        <v>9359</v>
      </c>
      <c r="D1199" s="44" t="s">
        <v>1683</v>
      </c>
      <c r="E1199" s="44" t="str">
        <f>IF(AND(LEN(NICAP[[#This Row],[State or      Country]])=2,NICAP[[#This Row],[State or      Country]]&lt;&gt;"UK"),"US","Other")</f>
        <v>US</v>
      </c>
      <c r="F1199" s="43">
        <v>9</v>
      </c>
      <c r="G1199" s="62" t="s">
        <v>1666</v>
      </c>
      <c r="H1199" s="61">
        <v>5</v>
      </c>
      <c r="I1199" s="41"/>
      <c r="J1199" s="41"/>
      <c r="K1199" s="41"/>
      <c r="L1199" s="42" t="s">
        <v>9358</v>
      </c>
      <c r="M1199" s="42" t="str">
        <f>IF(LEFT(NICAP[[#This Row],[Date]],1)=0,"Y","N")</f>
        <v>N</v>
      </c>
      <c r="N1199" s="42"/>
      <c r="O1199" s="42" t="str">
        <f>19&amp;LEFT(NICAP[[#This Row],[Date]],2)</f>
        <v>1952</v>
      </c>
      <c r="P1199" s="42" t="str">
        <f>MID(NICAP[[#This Row],[Date]],3,2)</f>
        <v>07</v>
      </c>
      <c r="Q1199" s="42" t="str">
        <f>RIGHT(NICAP[[#This Row],[Date]],2)</f>
        <v>24</v>
      </c>
      <c r="R1199" s="26">
        <f>DATE(NICAP[[#This Row],[Year]],NICAP[[#This Row],[Month]],NICAP[[#This Row],[Day]])</f>
        <v>19199</v>
      </c>
      <c r="S1199" s="35" t="str">
        <f t="shared" si="36"/>
        <v>FL</v>
      </c>
      <c r="T1199" s="24" t="str">
        <f t="shared" si="37"/>
        <v>US</v>
      </c>
    </row>
    <row r="1200" spans="1:20" ht="12.75" customHeight="1" x14ac:dyDescent="0.2">
      <c r="A1200" s="35">
        <v>1191</v>
      </c>
      <c r="B1200" s="97">
        <v>520725</v>
      </c>
      <c r="C1200" s="39" t="s">
        <v>6261</v>
      </c>
      <c r="D1200" s="39" t="s">
        <v>1739</v>
      </c>
      <c r="E1200" s="39" t="str">
        <f>IF(AND(LEN(NICAP[[#This Row],[State or      Country]])=2,NICAP[[#This Row],[State or      Country]]&lt;&gt;"UK"),"US","Other")</f>
        <v>US</v>
      </c>
      <c r="F1200" s="38">
        <v>9</v>
      </c>
      <c r="G1200" s="47" t="s">
        <v>1666</v>
      </c>
      <c r="H1200" s="46">
        <v>1</v>
      </c>
      <c r="I1200" s="41"/>
      <c r="J1200" s="41"/>
      <c r="K1200" s="41"/>
      <c r="L1200" s="36" t="s">
        <v>9357</v>
      </c>
      <c r="M1200" s="36" t="str">
        <f>IF(LEFT(NICAP[[#This Row],[Date]],1)=0,"Y","N")</f>
        <v>N</v>
      </c>
      <c r="N1200" s="36"/>
      <c r="O1200" s="36" t="str">
        <f>19&amp;LEFT(NICAP[[#This Row],[Date]],2)</f>
        <v>1952</v>
      </c>
      <c r="P1200" s="36" t="str">
        <f>MID(NICAP[[#This Row],[Date]],3,2)</f>
        <v>07</v>
      </c>
      <c r="Q1200" s="36" t="str">
        <f>RIGHT(NICAP[[#This Row],[Date]],2)</f>
        <v>25</v>
      </c>
      <c r="R1200" s="26">
        <f>DATE(NICAP[[#This Row],[Year]],NICAP[[#This Row],[Month]],NICAP[[#This Row],[Day]])</f>
        <v>19200</v>
      </c>
      <c r="S1200" s="35" t="str">
        <f t="shared" si="36"/>
        <v>WI</v>
      </c>
      <c r="T1200" s="24" t="str">
        <f t="shared" si="37"/>
        <v>US</v>
      </c>
    </row>
    <row r="1201" spans="1:20" ht="14.25" customHeight="1" x14ac:dyDescent="0.2">
      <c r="A1201" s="35">
        <v>1192</v>
      </c>
      <c r="B1201" s="107">
        <v>520725</v>
      </c>
      <c r="C1201" s="39" t="s">
        <v>3906</v>
      </c>
      <c r="D1201" s="39" t="s">
        <v>2098</v>
      </c>
      <c r="E1201" s="39" t="str">
        <f>IF(AND(LEN(NICAP[[#This Row],[State or      Country]])=2,NICAP[[#This Row],[State or      Country]]&lt;&gt;"UK"),"US","Other")</f>
        <v>US</v>
      </c>
      <c r="F1201" s="38">
        <v>11</v>
      </c>
      <c r="G1201" s="47" t="s">
        <v>1757</v>
      </c>
      <c r="H1201" s="46">
        <v>5</v>
      </c>
      <c r="I1201" s="37"/>
      <c r="J1201" s="37"/>
      <c r="K1201" s="37"/>
      <c r="L1201" s="36" t="s">
        <v>9356</v>
      </c>
      <c r="M1201" s="36" t="str">
        <f>IF(LEFT(NICAP[[#This Row],[Date]],1)=0,"Y","N")</f>
        <v>N</v>
      </c>
      <c r="N1201" s="36"/>
      <c r="O1201" s="36" t="str">
        <f>19&amp;LEFT(NICAP[[#This Row],[Date]],2)</f>
        <v>1952</v>
      </c>
      <c r="P1201" s="36" t="str">
        <f>MID(NICAP[[#This Row],[Date]],3,2)</f>
        <v>07</v>
      </c>
      <c r="Q1201" s="36" t="str">
        <f>RIGHT(NICAP[[#This Row],[Date]],2)</f>
        <v>25</v>
      </c>
      <c r="R1201" s="26">
        <f>DATE(NICAP[[#This Row],[Year]],NICAP[[#This Row],[Month]],NICAP[[#This Row],[Day]])</f>
        <v>19200</v>
      </c>
      <c r="S1201" s="35" t="str">
        <f t="shared" si="36"/>
        <v>VA</v>
      </c>
      <c r="T1201" s="24" t="str">
        <f t="shared" si="37"/>
        <v>US</v>
      </c>
    </row>
    <row r="1202" spans="1:20" ht="12.75" customHeight="1" x14ac:dyDescent="0.2">
      <c r="A1202" s="35">
        <v>1193</v>
      </c>
      <c r="B1202" s="98">
        <v>520725</v>
      </c>
      <c r="C1202" s="39" t="s">
        <v>2723</v>
      </c>
      <c r="D1202" s="39" t="s">
        <v>2519</v>
      </c>
      <c r="E1202" s="39" t="str">
        <f>IF(AND(LEN(NICAP[[#This Row],[State or      Country]])=2,NICAP[[#This Row],[State or      Country]]&lt;&gt;"UK"),"US","Other")</f>
        <v>US</v>
      </c>
      <c r="F1202" s="38">
        <v>1</v>
      </c>
      <c r="G1202" s="37"/>
      <c r="H1202" s="37"/>
      <c r="I1202" s="47" t="s">
        <v>4808</v>
      </c>
      <c r="J1202" s="37"/>
      <c r="K1202" s="37"/>
      <c r="L1202" s="36" t="s">
        <v>9355</v>
      </c>
      <c r="M1202" s="36" t="str">
        <f>IF(LEFT(NICAP[[#This Row],[Date]],1)=0,"Y","N")</f>
        <v>N</v>
      </c>
      <c r="N1202" s="36"/>
      <c r="O1202" s="36" t="str">
        <f>19&amp;LEFT(NICAP[[#This Row],[Date]],2)</f>
        <v>1952</v>
      </c>
      <c r="P1202" s="36" t="str">
        <f>MID(NICAP[[#This Row],[Date]],3,2)</f>
        <v>07</v>
      </c>
      <c r="Q1202" s="36" t="str">
        <f>RIGHT(NICAP[[#This Row],[Date]],2)</f>
        <v>25</v>
      </c>
      <c r="R1202" s="26">
        <f>DATE(NICAP[[#This Row],[Year]],NICAP[[#This Row],[Month]],NICAP[[#This Row],[Day]])</f>
        <v>19200</v>
      </c>
      <c r="S1202" s="35" t="str">
        <f t="shared" si="36"/>
        <v>DE</v>
      </c>
      <c r="T1202" s="24" t="str">
        <f t="shared" si="37"/>
        <v>US</v>
      </c>
    </row>
    <row r="1203" spans="1:20" ht="27.75" customHeight="1" x14ac:dyDescent="0.2">
      <c r="A1203" s="35">
        <v>1194</v>
      </c>
      <c r="B1203" s="122">
        <v>520726</v>
      </c>
      <c r="C1203" s="48" t="s">
        <v>9354</v>
      </c>
      <c r="D1203" s="44" t="s">
        <v>2098</v>
      </c>
      <c r="E1203" s="44" t="str">
        <f>IF(AND(LEN(NICAP[[#This Row],[State or      Country]])=2,NICAP[[#This Row],[State or      Country]]&lt;&gt;"UK"),"US","Other")</f>
        <v>US</v>
      </c>
      <c r="F1203" s="43">
        <v>9</v>
      </c>
      <c r="G1203" s="62" t="s">
        <v>1666</v>
      </c>
      <c r="H1203" s="61">
        <v>5</v>
      </c>
      <c r="I1203" s="62" t="s">
        <v>4808</v>
      </c>
      <c r="J1203" s="41"/>
      <c r="K1203" s="41"/>
      <c r="L1203" s="59" t="s">
        <v>9353</v>
      </c>
      <c r="M1203" s="59" t="str">
        <f>IF(LEFT(NICAP[[#This Row],[Date]],1)=0,"Y","N")</f>
        <v>N</v>
      </c>
      <c r="N1203" s="59"/>
      <c r="O1203" s="59" t="str">
        <f>19&amp;LEFT(NICAP[[#This Row],[Date]],2)</f>
        <v>1952</v>
      </c>
      <c r="P1203" s="59" t="str">
        <f>MID(NICAP[[#This Row],[Date]],3,2)</f>
        <v>07</v>
      </c>
      <c r="Q1203" s="59" t="str">
        <f>RIGHT(NICAP[[#This Row],[Date]],2)</f>
        <v>26</v>
      </c>
      <c r="R1203" s="26">
        <f>DATE(NICAP[[#This Row],[Year]],NICAP[[#This Row],[Month]],NICAP[[#This Row],[Day]])</f>
        <v>19201</v>
      </c>
      <c r="S1203" s="35" t="str">
        <f t="shared" si="36"/>
        <v>VA</v>
      </c>
      <c r="T1203" s="24" t="str">
        <f t="shared" si="37"/>
        <v>US</v>
      </c>
    </row>
    <row r="1204" spans="1:20" ht="12.75" customHeight="1" x14ac:dyDescent="0.2">
      <c r="A1204" s="35">
        <v>1195</v>
      </c>
      <c r="B1204" s="98">
        <v>520726</v>
      </c>
      <c r="C1204" s="39" t="s">
        <v>7255</v>
      </c>
      <c r="D1204" s="39" t="s">
        <v>1844</v>
      </c>
      <c r="E1204" s="39" t="str">
        <f>IF(AND(LEN(NICAP[[#This Row],[State or      Country]])=2,NICAP[[#This Row],[State or      Country]]&lt;&gt;"UK"),"US","Other")</f>
        <v>US</v>
      </c>
      <c r="F1204" s="38">
        <v>1</v>
      </c>
      <c r="G1204" s="37"/>
      <c r="H1204" s="37"/>
      <c r="I1204" s="65">
        <v>1628</v>
      </c>
      <c r="J1204" s="37"/>
      <c r="K1204" s="37"/>
      <c r="L1204" s="36" t="s">
        <v>9352</v>
      </c>
      <c r="M1204" s="36" t="str">
        <f>IF(LEFT(NICAP[[#This Row],[Date]],1)=0,"Y","N")</f>
        <v>N</v>
      </c>
      <c r="N1204" s="36"/>
      <c r="O1204" s="36" t="str">
        <f>19&amp;LEFT(NICAP[[#This Row],[Date]],2)</f>
        <v>1952</v>
      </c>
      <c r="P1204" s="36" t="str">
        <f>MID(NICAP[[#This Row],[Date]],3,2)</f>
        <v>07</v>
      </c>
      <c r="Q1204" s="36" t="str">
        <f>RIGHT(NICAP[[#This Row],[Date]],2)</f>
        <v>26</v>
      </c>
      <c r="R1204" s="26">
        <f>DATE(NICAP[[#This Row],[Year]],NICAP[[#This Row],[Month]],NICAP[[#This Row],[Day]])</f>
        <v>19201</v>
      </c>
      <c r="S1204" s="35" t="str">
        <f t="shared" si="36"/>
        <v>MO</v>
      </c>
      <c r="T1204" s="24" t="str">
        <f t="shared" si="37"/>
        <v>US</v>
      </c>
    </row>
    <row r="1205" spans="1:20" ht="12.75" customHeight="1" x14ac:dyDescent="0.2">
      <c r="A1205" s="35">
        <v>1196</v>
      </c>
      <c r="B1205" s="98">
        <v>520726</v>
      </c>
      <c r="C1205" s="39" t="s">
        <v>7910</v>
      </c>
      <c r="D1205" s="39" t="s">
        <v>2122</v>
      </c>
      <c r="E1205" s="39" t="str">
        <f>IF(AND(LEN(NICAP[[#This Row],[State or      Country]])=2,NICAP[[#This Row],[State or      Country]]&lt;&gt;"UK"),"US","Other")</f>
        <v>US</v>
      </c>
      <c r="F1205" s="38">
        <v>1</v>
      </c>
      <c r="G1205" s="37"/>
      <c r="H1205" s="37"/>
      <c r="I1205" s="65">
        <v>1637</v>
      </c>
      <c r="J1205" s="54" t="s">
        <v>1744</v>
      </c>
      <c r="K1205" s="37"/>
      <c r="L1205" s="36" t="s">
        <v>9351</v>
      </c>
      <c r="M1205" s="36" t="str">
        <f>IF(LEFT(NICAP[[#This Row],[Date]],1)=0,"Y","N")</f>
        <v>N</v>
      </c>
      <c r="N1205" s="36"/>
      <c r="O1205" s="36" t="str">
        <f>19&amp;LEFT(NICAP[[#This Row],[Date]],2)</f>
        <v>1952</v>
      </c>
      <c r="P1205" s="36" t="str">
        <f>MID(NICAP[[#This Row],[Date]],3,2)</f>
        <v>07</v>
      </c>
      <c r="Q1205" s="36" t="str">
        <f>RIGHT(NICAP[[#This Row],[Date]],2)</f>
        <v>26</v>
      </c>
      <c r="R1205" s="26">
        <f>DATE(NICAP[[#This Row],[Year]],NICAP[[#This Row],[Month]],NICAP[[#This Row],[Day]])</f>
        <v>19201</v>
      </c>
      <c r="S1205" s="35" t="str">
        <f t="shared" si="36"/>
        <v>NM</v>
      </c>
      <c r="T1205" s="24" t="str">
        <f t="shared" si="37"/>
        <v>US</v>
      </c>
    </row>
    <row r="1206" spans="1:20" ht="12.75" customHeight="1" x14ac:dyDescent="0.2">
      <c r="A1206" s="35">
        <v>1197</v>
      </c>
      <c r="B1206" s="97">
        <v>520726</v>
      </c>
      <c r="C1206" s="39" t="s">
        <v>2108</v>
      </c>
      <c r="D1206" s="39" t="s">
        <v>1676</v>
      </c>
      <c r="E1206" s="39" t="str">
        <f>IF(AND(LEN(NICAP[[#This Row],[State or      Country]])=2,NICAP[[#This Row],[State or      Country]]&lt;&gt;"UK"),"US","Other")</f>
        <v>US</v>
      </c>
      <c r="F1206" s="38">
        <v>9</v>
      </c>
      <c r="G1206" s="47" t="s">
        <v>1666</v>
      </c>
      <c r="H1206" s="46">
        <v>5</v>
      </c>
      <c r="I1206" s="47" t="s">
        <v>4808</v>
      </c>
      <c r="J1206" s="41"/>
      <c r="K1206" s="41"/>
      <c r="L1206" s="36" t="s">
        <v>9350</v>
      </c>
      <c r="M1206" s="36" t="str">
        <f>IF(LEFT(NICAP[[#This Row],[Date]],1)=0,"Y","N")</f>
        <v>N</v>
      </c>
      <c r="N1206" s="36"/>
      <c r="O1206" s="36" t="str">
        <f>19&amp;LEFT(NICAP[[#This Row],[Date]],2)</f>
        <v>1952</v>
      </c>
      <c r="P1206" s="36" t="str">
        <f>MID(NICAP[[#This Row],[Date]],3,2)</f>
        <v>07</v>
      </c>
      <c r="Q1206" s="36" t="str">
        <f>RIGHT(NICAP[[#This Row],[Date]],2)</f>
        <v>26</v>
      </c>
      <c r="R1206" s="26">
        <f>DATE(NICAP[[#This Row],[Year]],NICAP[[#This Row],[Month]],NICAP[[#This Row],[Day]])</f>
        <v>19201</v>
      </c>
      <c r="S1206" s="35" t="str">
        <f t="shared" si="36"/>
        <v>CA</v>
      </c>
      <c r="T1206" s="24" t="str">
        <f t="shared" si="37"/>
        <v>US</v>
      </c>
    </row>
    <row r="1207" spans="1:20" ht="42.75" customHeight="1" x14ac:dyDescent="0.2">
      <c r="A1207" s="35">
        <v>1198</v>
      </c>
      <c r="B1207" s="121">
        <v>520726</v>
      </c>
      <c r="C1207" s="50" t="s">
        <v>6945</v>
      </c>
      <c r="D1207" s="50" t="s">
        <v>1676</v>
      </c>
      <c r="E1207" s="50" t="str">
        <f>IF(AND(LEN(NICAP[[#This Row],[State or      Country]])=2,NICAP[[#This Row],[State or      Country]]&lt;&gt;"UK"),"US","Other")</f>
        <v>US</v>
      </c>
      <c r="F1207" s="49">
        <v>9</v>
      </c>
      <c r="G1207" s="90" t="s">
        <v>1666</v>
      </c>
      <c r="H1207" s="80">
        <v>5</v>
      </c>
      <c r="I1207" s="48"/>
      <c r="J1207" s="48"/>
      <c r="K1207" s="48"/>
      <c r="L1207" s="36" t="s">
        <v>9349</v>
      </c>
      <c r="M1207" s="36" t="str">
        <f>IF(LEFT(NICAP[[#This Row],[Date]],1)=0,"Y","N")</f>
        <v>N</v>
      </c>
      <c r="N1207" s="36"/>
      <c r="O1207" s="36" t="str">
        <f>19&amp;LEFT(NICAP[[#This Row],[Date]],2)</f>
        <v>1952</v>
      </c>
      <c r="P1207" s="36" t="str">
        <f>MID(NICAP[[#This Row],[Date]],3,2)</f>
        <v>07</v>
      </c>
      <c r="Q1207" s="36" t="str">
        <f>RIGHT(NICAP[[#This Row],[Date]],2)</f>
        <v>26</v>
      </c>
      <c r="R1207" s="26">
        <f>DATE(NICAP[[#This Row],[Year]],NICAP[[#This Row],[Month]],NICAP[[#This Row],[Day]])</f>
        <v>19201</v>
      </c>
      <c r="S1207" s="35" t="str">
        <f t="shared" si="36"/>
        <v>CA</v>
      </c>
      <c r="T1207" s="24" t="str">
        <f t="shared" si="37"/>
        <v>US</v>
      </c>
    </row>
    <row r="1208" spans="1:20" ht="12.75" customHeight="1" x14ac:dyDescent="0.2">
      <c r="A1208" s="35">
        <v>1199</v>
      </c>
      <c r="B1208" s="111" t="s">
        <v>9348</v>
      </c>
      <c r="C1208" s="39" t="s">
        <v>9347</v>
      </c>
      <c r="D1208" s="39" t="s">
        <v>7225</v>
      </c>
      <c r="E1208" s="39" t="str">
        <f>IF(AND(LEN(NICAP[[#This Row],[State or      Country]])=2,NICAP[[#This Row],[State or      Country]]&lt;&gt;"UK"),"US","Other")</f>
        <v>Other</v>
      </c>
      <c r="F1208" s="38">
        <v>9</v>
      </c>
      <c r="G1208" s="47" t="s">
        <v>1666</v>
      </c>
      <c r="H1208" s="46">
        <v>5</v>
      </c>
      <c r="I1208" s="65">
        <v>1661</v>
      </c>
      <c r="J1208" s="37"/>
      <c r="K1208" s="37"/>
      <c r="L1208" s="42" t="s">
        <v>9346</v>
      </c>
      <c r="M1208" s="42" t="str">
        <f>IF(LEFT(NICAP[[#This Row],[Date]],1)=0,"Y","N")</f>
        <v>N</v>
      </c>
      <c r="N1208" s="42"/>
      <c r="O1208" s="42" t="str">
        <f>19&amp;LEFT(NICAP[[#This Row],[Date]],2)</f>
        <v>1952</v>
      </c>
      <c r="P1208" s="42" t="str">
        <f>MID(NICAP[[#This Row],[Date]],3,2)</f>
        <v>07</v>
      </c>
      <c r="Q1208" s="42" t="str">
        <f>RIGHT(NICAP[[#This Row],[Date]],2)</f>
        <v>27</v>
      </c>
      <c r="R1208" s="26">
        <f>DATE(NICAP[[#This Row],[Year]],NICAP[[#This Row],[Month]],NICAP[[#This Row],[Day]])</f>
        <v>19202</v>
      </c>
      <c r="S1208" s="35" t="str">
        <f t="shared" si="36"/>
        <v/>
      </c>
      <c r="T1208" s="24" t="str">
        <f t="shared" si="37"/>
        <v>D.C.</v>
      </c>
    </row>
    <row r="1209" spans="1:20" ht="12.75" customHeight="1" x14ac:dyDescent="0.2">
      <c r="A1209" s="35">
        <v>1200</v>
      </c>
      <c r="B1209" s="111" t="s">
        <v>9348</v>
      </c>
      <c r="C1209" s="39" t="s">
        <v>9347</v>
      </c>
      <c r="D1209" s="39" t="s">
        <v>7225</v>
      </c>
      <c r="E1209" s="39" t="str">
        <f>IF(AND(LEN(NICAP[[#This Row],[State or      Country]])=2,NICAP[[#This Row],[State or      Country]]&lt;&gt;"UK"),"US","Other")</f>
        <v>Other</v>
      </c>
      <c r="F1209" s="38">
        <v>11</v>
      </c>
      <c r="G1209" s="37"/>
      <c r="H1209" s="37"/>
      <c r="I1209" s="65">
        <v>1661</v>
      </c>
      <c r="J1209" s="37"/>
      <c r="K1209" s="37"/>
      <c r="L1209" s="42" t="s">
        <v>9346</v>
      </c>
      <c r="M1209" s="42" t="str">
        <f>IF(LEFT(NICAP[[#This Row],[Date]],1)=0,"Y","N")</f>
        <v>N</v>
      </c>
      <c r="N1209" s="42"/>
      <c r="O1209" s="42" t="str">
        <f>19&amp;LEFT(NICAP[[#This Row],[Date]],2)</f>
        <v>1952</v>
      </c>
      <c r="P1209" s="42" t="str">
        <f>MID(NICAP[[#This Row],[Date]],3,2)</f>
        <v>07</v>
      </c>
      <c r="Q1209" s="42" t="str">
        <f>RIGHT(NICAP[[#This Row],[Date]],2)</f>
        <v>27</v>
      </c>
      <c r="R1209" s="26">
        <f>DATE(NICAP[[#This Row],[Year]],NICAP[[#This Row],[Month]],NICAP[[#This Row],[Day]])</f>
        <v>19202</v>
      </c>
      <c r="S1209" s="35" t="str">
        <f t="shared" si="36"/>
        <v/>
      </c>
      <c r="T1209" s="24" t="str">
        <f t="shared" si="37"/>
        <v>D.C.</v>
      </c>
    </row>
    <row r="1210" spans="1:20" ht="14.25" customHeight="1" x14ac:dyDescent="0.2">
      <c r="A1210" s="35">
        <v>1201</v>
      </c>
      <c r="B1210" s="107">
        <v>520726</v>
      </c>
      <c r="C1210" s="39" t="s">
        <v>9345</v>
      </c>
      <c r="D1210" s="39" t="s">
        <v>1667</v>
      </c>
      <c r="E1210" s="39" t="str">
        <f>IF(AND(LEN(NICAP[[#This Row],[State or      Country]])=2,NICAP[[#This Row],[State or      Country]]&lt;&gt;"UK"),"US","Other")</f>
        <v>US</v>
      </c>
      <c r="F1210" s="38">
        <v>11</v>
      </c>
      <c r="G1210" s="47" t="s">
        <v>1757</v>
      </c>
      <c r="H1210" s="46">
        <v>5</v>
      </c>
      <c r="I1210" s="47" t="s">
        <v>4808</v>
      </c>
      <c r="J1210" s="37"/>
      <c r="K1210" s="37"/>
      <c r="L1210" s="36" t="s">
        <v>9344</v>
      </c>
      <c r="M1210" s="36" t="str">
        <f>IF(LEFT(NICAP[[#This Row],[Date]],1)=0,"Y","N")</f>
        <v>N</v>
      </c>
      <c r="N1210" s="36"/>
      <c r="O1210" s="36" t="str">
        <f>19&amp;LEFT(NICAP[[#This Row],[Date]],2)</f>
        <v>1952</v>
      </c>
      <c r="P1210" s="36" t="str">
        <f>MID(NICAP[[#This Row],[Date]],3,2)</f>
        <v>07</v>
      </c>
      <c r="Q1210" s="36" t="str">
        <f>RIGHT(NICAP[[#This Row],[Date]],2)</f>
        <v>26</v>
      </c>
      <c r="R1210" s="26">
        <f>DATE(NICAP[[#This Row],[Year]],NICAP[[#This Row],[Month]],NICAP[[#This Row],[Day]])</f>
        <v>19201</v>
      </c>
      <c r="S1210" s="35" t="str">
        <f t="shared" si="36"/>
        <v>TX</v>
      </c>
      <c r="T1210" s="24" t="str">
        <f t="shared" si="37"/>
        <v>US</v>
      </c>
    </row>
    <row r="1211" spans="1:20" ht="27" customHeight="1" x14ac:dyDescent="0.2">
      <c r="A1211" s="35">
        <v>1202</v>
      </c>
      <c r="B1211" s="108">
        <v>520726</v>
      </c>
      <c r="C1211" s="44" t="s">
        <v>9343</v>
      </c>
      <c r="D1211" s="44" t="s">
        <v>1758</v>
      </c>
      <c r="E1211" s="44" t="str">
        <f>IF(AND(LEN(NICAP[[#This Row],[State or      Country]])=2,NICAP[[#This Row],[State or      Country]]&lt;&gt;"UK"),"US","Other")</f>
        <v>US</v>
      </c>
      <c r="F1211" s="43">
        <v>1</v>
      </c>
      <c r="G1211" s="41"/>
      <c r="H1211" s="41"/>
      <c r="I1211" s="62" t="s">
        <v>4808</v>
      </c>
      <c r="J1211" s="41"/>
      <c r="K1211" s="41"/>
      <c r="L1211" s="59" t="s">
        <v>9342</v>
      </c>
      <c r="M1211" s="59" t="str">
        <f>IF(LEFT(NICAP[[#This Row],[Date]],1)=0,"Y","N")</f>
        <v>N</v>
      </c>
      <c r="N1211" s="59"/>
      <c r="O1211" s="59" t="str">
        <f>19&amp;LEFT(NICAP[[#This Row],[Date]],2)</f>
        <v>1952</v>
      </c>
      <c r="P1211" s="59" t="str">
        <f>MID(NICAP[[#This Row],[Date]],3,2)</f>
        <v>07</v>
      </c>
      <c r="Q1211" s="59" t="str">
        <f>RIGHT(NICAP[[#This Row],[Date]],2)</f>
        <v>26</v>
      </c>
      <c r="R1211" s="26">
        <f>DATE(NICAP[[#This Row],[Year]],NICAP[[#This Row],[Month]],NICAP[[#This Row],[Day]])</f>
        <v>19201</v>
      </c>
      <c r="S1211" s="35" t="str">
        <f t="shared" si="36"/>
        <v>NY</v>
      </c>
      <c r="T1211" s="24" t="str">
        <f t="shared" si="37"/>
        <v>US</v>
      </c>
    </row>
    <row r="1212" spans="1:20" ht="14.25" customHeight="1" x14ac:dyDescent="0.2">
      <c r="A1212" s="35">
        <v>1203</v>
      </c>
      <c r="B1212" s="107">
        <v>520726</v>
      </c>
      <c r="C1212" s="39" t="s">
        <v>4685</v>
      </c>
      <c r="D1212" s="39" t="s">
        <v>2211</v>
      </c>
      <c r="E1212" s="39" t="str">
        <f>IF(AND(LEN(NICAP[[#This Row],[State or      Country]])=2,NICAP[[#This Row],[State or      Country]]&lt;&gt;"UK"),"US","Other")</f>
        <v>US</v>
      </c>
      <c r="F1212" s="38">
        <v>11</v>
      </c>
      <c r="G1212" s="47" t="s">
        <v>1757</v>
      </c>
      <c r="H1212" s="46">
        <v>5</v>
      </c>
      <c r="I1212" s="47" t="s">
        <v>4808</v>
      </c>
      <c r="J1212" s="37"/>
      <c r="K1212" s="37"/>
      <c r="L1212" s="36" t="s">
        <v>9341</v>
      </c>
      <c r="M1212" s="36" t="str">
        <f>IF(LEFT(NICAP[[#This Row],[Date]],1)=0,"Y","N")</f>
        <v>N</v>
      </c>
      <c r="N1212" s="36"/>
      <c r="O1212" s="36" t="str">
        <f>19&amp;LEFT(NICAP[[#This Row],[Date]],2)</f>
        <v>1952</v>
      </c>
      <c r="P1212" s="36" t="str">
        <f>MID(NICAP[[#This Row],[Date]],3,2)</f>
        <v>07</v>
      </c>
      <c r="Q1212" s="36" t="str">
        <f>RIGHT(NICAP[[#This Row],[Date]],2)</f>
        <v>26</v>
      </c>
      <c r="R1212" s="26">
        <f>DATE(NICAP[[#This Row],[Year]],NICAP[[#This Row],[Month]],NICAP[[#This Row],[Day]])</f>
        <v>19201</v>
      </c>
      <c r="S1212" s="35" t="str">
        <f t="shared" si="36"/>
        <v>SC</v>
      </c>
      <c r="T1212" s="24" t="str">
        <f t="shared" si="37"/>
        <v>US</v>
      </c>
    </row>
    <row r="1213" spans="1:20" ht="14.25" customHeight="1" x14ac:dyDescent="0.2">
      <c r="A1213" s="35">
        <v>1204</v>
      </c>
      <c r="B1213" s="107">
        <v>520727</v>
      </c>
      <c r="C1213" s="39" t="s">
        <v>4633</v>
      </c>
      <c r="D1213" s="39" t="s">
        <v>1670</v>
      </c>
      <c r="E1213" s="39" t="str">
        <f>IF(AND(LEN(NICAP[[#This Row],[State or      Country]])=2,NICAP[[#This Row],[State or      Country]]&lt;&gt;"UK"),"US","Other")</f>
        <v>US</v>
      </c>
      <c r="F1213" s="38">
        <v>9</v>
      </c>
      <c r="G1213" s="47" t="s">
        <v>1666</v>
      </c>
      <c r="H1213" s="46">
        <v>1</v>
      </c>
      <c r="I1213" s="37"/>
      <c r="J1213" s="37"/>
      <c r="K1213" s="37"/>
      <c r="L1213" s="36" t="s">
        <v>9340</v>
      </c>
      <c r="M1213" s="36" t="str">
        <f>IF(LEFT(NICAP[[#This Row],[Date]],1)=0,"Y","N")</f>
        <v>N</v>
      </c>
      <c r="N1213" s="36"/>
      <c r="O1213" s="36" t="str">
        <f>19&amp;LEFT(NICAP[[#This Row],[Date]],2)</f>
        <v>1952</v>
      </c>
      <c r="P1213" s="36" t="str">
        <f>MID(NICAP[[#This Row],[Date]],3,2)</f>
        <v>07</v>
      </c>
      <c r="Q1213" s="36" t="str">
        <f>RIGHT(NICAP[[#This Row],[Date]],2)</f>
        <v>27</v>
      </c>
      <c r="R1213" s="26">
        <f>DATE(NICAP[[#This Row],[Year]],NICAP[[#This Row],[Month]],NICAP[[#This Row],[Day]])</f>
        <v>19202</v>
      </c>
      <c r="S1213" s="35" t="str">
        <f t="shared" si="36"/>
        <v>IL</v>
      </c>
      <c r="T1213" s="24" t="str">
        <f t="shared" si="37"/>
        <v>US</v>
      </c>
    </row>
    <row r="1214" spans="1:20" ht="27" customHeight="1" x14ac:dyDescent="0.2">
      <c r="A1214" s="35">
        <v>1205</v>
      </c>
      <c r="B1214" s="110">
        <v>520727</v>
      </c>
      <c r="C1214" s="44" t="s">
        <v>2723</v>
      </c>
      <c r="D1214" s="44" t="s">
        <v>2519</v>
      </c>
      <c r="E1214" s="44" t="str">
        <f>IF(AND(LEN(NICAP[[#This Row],[State or      Country]])=2,NICAP[[#This Row],[State or      Country]]&lt;&gt;"UK"),"US","Other")</f>
        <v>US</v>
      </c>
      <c r="F1214" s="43">
        <v>1</v>
      </c>
      <c r="G1214" s="41"/>
      <c r="H1214" s="41"/>
      <c r="I1214" s="41"/>
      <c r="J1214" s="41"/>
      <c r="K1214" s="41"/>
      <c r="L1214" s="42" t="s">
        <v>9339</v>
      </c>
      <c r="M1214" s="42" t="str">
        <f>IF(LEFT(NICAP[[#This Row],[Date]],1)=0,"Y","N")</f>
        <v>N</v>
      </c>
      <c r="N1214" s="42"/>
      <c r="O1214" s="42" t="str">
        <f>19&amp;LEFT(NICAP[[#This Row],[Date]],2)</f>
        <v>1952</v>
      </c>
      <c r="P1214" s="42" t="str">
        <f>MID(NICAP[[#This Row],[Date]],3,2)</f>
        <v>07</v>
      </c>
      <c r="Q1214" s="42" t="str">
        <f>RIGHT(NICAP[[#This Row],[Date]],2)</f>
        <v>27</v>
      </c>
      <c r="R1214" s="26">
        <f>DATE(NICAP[[#This Row],[Year]],NICAP[[#This Row],[Month]],NICAP[[#This Row],[Day]])</f>
        <v>19202</v>
      </c>
      <c r="S1214" s="35" t="str">
        <f t="shared" si="36"/>
        <v>DE</v>
      </c>
      <c r="T1214" s="24" t="str">
        <f t="shared" si="37"/>
        <v>US</v>
      </c>
    </row>
    <row r="1215" spans="1:20" ht="12.75" customHeight="1" x14ac:dyDescent="0.2">
      <c r="A1215" s="35">
        <v>1206</v>
      </c>
      <c r="B1215" s="98">
        <v>520727</v>
      </c>
      <c r="C1215" s="39" t="s">
        <v>2723</v>
      </c>
      <c r="D1215" s="39" t="s">
        <v>2519</v>
      </c>
      <c r="E1215" s="39" t="str">
        <f>IF(AND(LEN(NICAP[[#This Row],[State or      Country]])=2,NICAP[[#This Row],[State or      Country]]&lt;&gt;"UK"),"US","Other")</f>
        <v>US</v>
      </c>
      <c r="F1215" s="38">
        <v>1</v>
      </c>
      <c r="G1215" s="41"/>
      <c r="H1215" s="41"/>
      <c r="I1215" s="65">
        <v>1664</v>
      </c>
      <c r="J1215" s="41"/>
      <c r="K1215" s="41"/>
      <c r="L1215" s="36" t="s">
        <v>9338</v>
      </c>
      <c r="M1215" s="36" t="str">
        <f>IF(LEFT(NICAP[[#This Row],[Date]],1)=0,"Y","N")</f>
        <v>N</v>
      </c>
      <c r="N1215" s="36"/>
      <c r="O1215" s="36" t="str">
        <f>19&amp;LEFT(NICAP[[#This Row],[Date]],2)</f>
        <v>1952</v>
      </c>
      <c r="P1215" s="36" t="str">
        <f>MID(NICAP[[#This Row],[Date]],3,2)</f>
        <v>07</v>
      </c>
      <c r="Q1215" s="36" t="str">
        <f>RIGHT(NICAP[[#This Row],[Date]],2)</f>
        <v>27</v>
      </c>
      <c r="R1215" s="26">
        <f>DATE(NICAP[[#This Row],[Year]],NICAP[[#This Row],[Month]],NICAP[[#This Row],[Day]])</f>
        <v>19202</v>
      </c>
      <c r="S1215" s="35" t="str">
        <f t="shared" si="36"/>
        <v>DE</v>
      </c>
      <c r="T1215" s="24" t="str">
        <f t="shared" si="37"/>
        <v>US</v>
      </c>
    </row>
    <row r="1216" spans="1:20" ht="14.25" customHeight="1" x14ac:dyDescent="0.2">
      <c r="A1216" s="35">
        <v>1207</v>
      </c>
      <c r="B1216" s="107">
        <v>520727</v>
      </c>
      <c r="C1216" s="39" t="s">
        <v>9337</v>
      </c>
      <c r="D1216" s="39" t="s">
        <v>1694</v>
      </c>
      <c r="E1216" s="39" t="str">
        <f>IF(AND(LEN(NICAP[[#This Row],[State or      Country]])=2,NICAP[[#This Row],[State or      Country]]&lt;&gt;"UK"),"US","Other")</f>
        <v>US</v>
      </c>
      <c r="F1216" s="38">
        <v>11</v>
      </c>
      <c r="G1216" s="47" t="s">
        <v>1757</v>
      </c>
      <c r="H1216" s="46">
        <v>5</v>
      </c>
      <c r="I1216" s="47" t="s">
        <v>4808</v>
      </c>
      <c r="J1216" s="37"/>
      <c r="K1216" s="37"/>
      <c r="L1216" s="36" t="s">
        <v>9336</v>
      </c>
      <c r="M1216" s="36" t="str">
        <f>IF(LEFT(NICAP[[#This Row],[Date]],1)=0,"Y","N")</f>
        <v>N</v>
      </c>
      <c r="N1216" s="36"/>
      <c r="O1216" s="36" t="str">
        <f>19&amp;LEFT(NICAP[[#This Row],[Date]],2)</f>
        <v>1952</v>
      </c>
      <c r="P1216" s="36" t="str">
        <f>MID(NICAP[[#This Row],[Date]],3,2)</f>
        <v>07</v>
      </c>
      <c r="Q1216" s="36" t="str">
        <f>RIGHT(NICAP[[#This Row],[Date]],2)</f>
        <v>27</v>
      </c>
      <c r="R1216" s="26">
        <f>DATE(NICAP[[#This Row],[Year]],NICAP[[#This Row],[Month]],NICAP[[#This Row],[Day]])</f>
        <v>19202</v>
      </c>
      <c r="S1216" s="35" t="str">
        <f t="shared" si="36"/>
        <v>OH</v>
      </c>
      <c r="T1216" s="24" t="str">
        <f t="shared" si="37"/>
        <v>US</v>
      </c>
    </row>
    <row r="1217" spans="1:20" ht="12.75" customHeight="1" x14ac:dyDescent="0.2">
      <c r="A1217" s="35">
        <v>1208</v>
      </c>
      <c r="B1217" s="98">
        <v>520727</v>
      </c>
      <c r="C1217" s="39" t="s">
        <v>9335</v>
      </c>
      <c r="D1217" s="39" t="s">
        <v>1734</v>
      </c>
      <c r="E1217" s="39" t="str">
        <f>IF(AND(LEN(NICAP[[#This Row],[State or      Country]])=2,NICAP[[#This Row],[State or      Country]]&lt;&gt;"UK"),"US","Other")</f>
        <v>US</v>
      </c>
      <c r="F1217" s="38">
        <v>1</v>
      </c>
      <c r="G1217" s="37"/>
      <c r="H1217" s="37"/>
      <c r="I1217" s="65">
        <v>1680</v>
      </c>
      <c r="J1217" s="37"/>
      <c r="K1217" s="37"/>
      <c r="L1217" s="36" t="s">
        <v>9334</v>
      </c>
      <c r="M1217" s="36" t="str">
        <f>IF(LEFT(NICAP[[#This Row],[Date]],1)=0,"Y","N")</f>
        <v>N</v>
      </c>
      <c r="N1217" s="36"/>
      <c r="O1217" s="36" t="str">
        <f>19&amp;LEFT(NICAP[[#This Row],[Date]],2)</f>
        <v>1952</v>
      </c>
      <c r="P1217" s="36" t="str">
        <f>MID(NICAP[[#This Row],[Date]],3,2)</f>
        <v>07</v>
      </c>
      <c r="Q1217" s="36" t="str">
        <f>RIGHT(NICAP[[#This Row],[Date]],2)</f>
        <v>27</v>
      </c>
      <c r="R1217" s="26">
        <f>DATE(NICAP[[#This Row],[Year]],NICAP[[#This Row],[Month]],NICAP[[#This Row],[Day]])</f>
        <v>19202</v>
      </c>
      <c r="S1217" s="35" t="str">
        <f t="shared" si="36"/>
        <v>MI</v>
      </c>
      <c r="T1217" s="24" t="str">
        <f t="shared" si="37"/>
        <v>US</v>
      </c>
    </row>
    <row r="1218" spans="1:20" ht="12.75" customHeight="1" x14ac:dyDescent="0.2">
      <c r="A1218" s="35">
        <v>1209</v>
      </c>
      <c r="B1218" s="98">
        <v>520727</v>
      </c>
      <c r="C1218" s="39" t="s">
        <v>5806</v>
      </c>
      <c r="D1218" s="39" t="s">
        <v>1734</v>
      </c>
      <c r="E1218" s="39" t="str">
        <f>IF(AND(LEN(NICAP[[#This Row],[State or      Country]])=2,NICAP[[#This Row],[State or      Country]]&lt;&gt;"UK"),"US","Other")</f>
        <v>US</v>
      </c>
      <c r="F1218" s="38">
        <v>1</v>
      </c>
      <c r="G1218" s="37"/>
      <c r="H1218" s="37"/>
      <c r="I1218" s="37"/>
      <c r="J1218" s="37"/>
      <c r="K1218" s="37"/>
      <c r="L1218" s="36" t="s">
        <v>9333</v>
      </c>
      <c r="M1218" s="36" t="str">
        <f>IF(LEFT(NICAP[[#This Row],[Date]],1)=0,"Y","N")</f>
        <v>N</v>
      </c>
      <c r="N1218" s="36"/>
      <c r="O1218" s="36" t="str">
        <f>19&amp;LEFT(NICAP[[#This Row],[Date]],2)</f>
        <v>1952</v>
      </c>
      <c r="P1218" s="36" t="str">
        <f>MID(NICAP[[#This Row],[Date]],3,2)</f>
        <v>07</v>
      </c>
      <c r="Q1218" s="36" t="str">
        <f>RIGHT(NICAP[[#This Row],[Date]],2)</f>
        <v>27</v>
      </c>
      <c r="R1218" s="26">
        <f>DATE(NICAP[[#This Row],[Year]],NICAP[[#This Row],[Month]],NICAP[[#This Row],[Day]])</f>
        <v>19202</v>
      </c>
      <c r="S1218" s="35" t="str">
        <f t="shared" si="36"/>
        <v>MI</v>
      </c>
      <c r="T1218" s="24" t="str">
        <f t="shared" si="37"/>
        <v>US</v>
      </c>
    </row>
    <row r="1219" spans="1:20" ht="42" customHeight="1" x14ac:dyDescent="0.2">
      <c r="A1219" s="35">
        <v>1210</v>
      </c>
      <c r="B1219" s="96">
        <v>520727</v>
      </c>
      <c r="C1219" s="50" t="s">
        <v>5236</v>
      </c>
      <c r="D1219" s="50" t="s">
        <v>5235</v>
      </c>
      <c r="E1219" s="50" t="str">
        <f>IF(AND(LEN(NICAP[[#This Row],[State or      Country]])=2,NICAP[[#This Row],[State or      Country]]&lt;&gt;"UK"),"US","Other")</f>
        <v>US</v>
      </c>
      <c r="F1219" s="49">
        <v>1</v>
      </c>
      <c r="G1219" s="48"/>
      <c r="H1219" s="48"/>
      <c r="I1219" s="48"/>
      <c r="J1219" s="48"/>
      <c r="K1219" s="48"/>
      <c r="L1219" s="42" t="s">
        <v>9332</v>
      </c>
      <c r="M1219" s="42" t="str">
        <f>IF(LEFT(NICAP[[#This Row],[Date]],1)=0,"Y","N")</f>
        <v>N</v>
      </c>
      <c r="N1219" s="42"/>
      <c r="O1219" s="42" t="str">
        <f>19&amp;LEFT(NICAP[[#This Row],[Date]],2)</f>
        <v>1952</v>
      </c>
      <c r="P1219" s="42" t="str">
        <f>MID(NICAP[[#This Row],[Date]],3,2)</f>
        <v>07</v>
      </c>
      <c r="Q1219" s="42" t="str">
        <f>RIGHT(NICAP[[#This Row],[Date]],2)</f>
        <v>27</v>
      </c>
      <c r="R1219" s="26">
        <f>DATE(NICAP[[#This Row],[Year]],NICAP[[#This Row],[Month]],NICAP[[#This Row],[Day]])</f>
        <v>19202</v>
      </c>
      <c r="S1219" s="35" t="str">
        <f t="shared" si="36"/>
        <v>DC</v>
      </c>
      <c r="T1219" s="24" t="str">
        <f t="shared" si="37"/>
        <v>US</v>
      </c>
    </row>
    <row r="1220" spans="1:20" ht="12.75" customHeight="1" x14ac:dyDescent="0.2">
      <c r="A1220" s="35">
        <v>1211</v>
      </c>
      <c r="B1220" s="98">
        <v>520727</v>
      </c>
      <c r="C1220" s="39" t="s">
        <v>9331</v>
      </c>
      <c r="D1220" s="39" t="s">
        <v>1667</v>
      </c>
      <c r="E1220" s="39" t="str">
        <f>IF(AND(LEN(NICAP[[#This Row],[State or      Country]])=2,NICAP[[#This Row],[State or      Country]]&lt;&gt;"UK"),"US","Other")</f>
        <v>US</v>
      </c>
      <c r="F1220" s="38">
        <v>1</v>
      </c>
      <c r="G1220" s="37"/>
      <c r="H1220" s="37"/>
      <c r="I1220" s="65">
        <v>1684</v>
      </c>
      <c r="J1220" s="37"/>
      <c r="K1220" s="37"/>
      <c r="L1220" s="36" t="s">
        <v>9330</v>
      </c>
      <c r="M1220" s="36" t="str">
        <f>IF(LEFT(NICAP[[#This Row],[Date]],1)=0,"Y","N")</f>
        <v>N</v>
      </c>
      <c r="N1220" s="36"/>
      <c r="O1220" s="36" t="str">
        <f>19&amp;LEFT(NICAP[[#This Row],[Date]],2)</f>
        <v>1952</v>
      </c>
      <c r="P1220" s="36" t="str">
        <f>MID(NICAP[[#This Row],[Date]],3,2)</f>
        <v>07</v>
      </c>
      <c r="Q1220" s="36" t="str">
        <f>RIGHT(NICAP[[#This Row],[Date]],2)</f>
        <v>27</v>
      </c>
      <c r="R1220" s="26">
        <f>DATE(NICAP[[#This Row],[Year]],NICAP[[#This Row],[Month]],NICAP[[#This Row],[Day]])</f>
        <v>19202</v>
      </c>
      <c r="S1220" s="35" t="str">
        <f t="shared" si="36"/>
        <v>TX</v>
      </c>
      <c r="T1220" s="24" t="str">
        <f t="shared" si="37"/>
        <v>US</v>
      </c>
    </row>
    <row r="1221" spans="1:20" ht="14.25" customHeight="1" x14ac:dyDescent="0.2">
      <c r="A1221" s="35">
        <v>1212</v>
      </c>
      <c r="B1221" s="81">
        <v>520727</v>
      </c>
      <c r="C1221" s="39" t="s">
        <v>9329</v>
      </c>
      <c r="D1221" s="39" t="s">
        <v>1676</v>
      </c>
      <c r="E1221" s="39" t="str">
        <f>IF(AND(LEN(NICAP[[#This Row],[State or      Country]])=2,NICAP[[#This Row],[State or      Country]]&lt;&gt;"UK"),"US","Other")</f>
        <v>US</v>
      </c>
      <c r="F1221" s="38">
        <v>1</v>
      </c>
      <c r="G1221" s="47" t="s">
        <v>6678</v>
      </c>
      <c r="H1221" s="117">
        <v>5</v>
      </c>
      <c r="I1221" s="47" t="s">
        <v>4808</v>
      </c>
      <c r="J1221" s="37"/>
      <c r="K1221" s="37"/>
      <c r="L1221" s="36" t="s">
        <v>9328</v>
      </c>
      <c r="M1221" s="36" t="str">
        <f>IF(LEFT(NICAP[[#This Row],[Date]],1)=0,"Y","N")</f>
        <v>N</v>
      </c>
      <c r="N1221" s="36"/>
      <c r="O1221" s="36" t="str">
        <f>19&amp;LEFT(NICAP[[#This Row],[Date]],2)</f>
        <v>1952</v>
      </c>
      <c r="P1221" s="36" t="str">
        <f>MID(NICAP[[#This Row],[Date]],3,2)</f>
        <v>07</v>
      </c>
      <c r="Q1221" s="36" t="str">
        <f>RIGHT(NICAP[[#This Row],[Date]],2)</f>
        <v>27</v>
      </c>
      <c r="R1221" s="26">
        <f>DATE(NICAP[[#This Row],[Year]],NICAP[[#This Row],[Month]],NICAP[[#This Row],[Day]])</f>
        <v>19202</v>
      </c>
      <c r="S1221" s="35" t="str">
        <f t="shared" si="36"/>
        <v>CA</v>
      </c>
      <c r="T1221" s="24" t="str">
        <f t="shared" si="37"/>
        <v>US</v>
      </c>
    </row>
    <row r="1222" spans="1:20" ht="57" customHeight="1" x14ac:dyDescent="0.2">
      <c r="A1222" s="35">
        <v>1213</v>
      </c>
      <c r="B1222" s="69" t="s">
        <v>9327</v>
      </c>
      <c r="C1222" s="50" t="s">
        <v>9326</v>
      </c>
      <c r="D1222" s="50" t="s">
        <v>5235</v>
      </c>
      <c r="E1222" s="50" t="str">
        <f>IF(AND(LEN(NICAP[[#This Row],[State or      Country]])=2,NICAP[[#This Row],[State or      Country]]&lt;&gt;"UK"),"US","Other")</f>
        <v>US</v>
      </c>
      <c r="F1222" s="49">
        <v>1</v>
      </c>
      <c r="G1222" s="48"/>
      <c r="H1222" s="48"/>
      <c r="I1222" s="48"/>
      <c r="J1222" s="48"/>
      <c r="K1222" s="48"/>
      <c r="L1222" s="36" t="s">
        <v>9325</v>
      </c>
      <c r="M1222" s="36" t="str">
        <f>IF(LEFT(NICAP[[#This Row],[Date]],1)=0,"Y","N")</f>
        <v>N</v>
      </c>
      <c r="N1222" s="36"/>
      <c r="O1222" s="36" t="str">
        <f>19&amp;LEFT(NICAP[[#This Row],[Date]],2)</f>
        <v>1952</v>
      </c>
      <c r="P1222" s="36" t="str">
        <f>MID(NICAP[[#This Row],[Date]],3,2)</f>
        <v>07</v>
      </c>
      <c r="Q1222" s="36" t="str">
        <f>RIGHT(NICAP[[#This Row],[Date]],2)</f>
        <v>28</v>
      </c>
      <c r="R1222" s="26">
        <f>DATE(NICAP[[#This Row],[Year]],NICAP[[#This Row],[Month]],NICAP[[#This Row],[Day]])</f>
        <v>19203</v>
      </c>
      <c r="S1222" s="35" t="str">
        <f t="shared" si="36"/>
        <v>DC</v>
      </c>
      <c r="T1222" s="24" t="str">
        <f t="shared" si="37"/>
        <v>US</v>
      </c>
    </row>
    <row r="1223" spans="1:20" ht="12.75" customHeight="1" x14ac:dyDescent="0.2">
      <c r="A1223" s="35">
        <v>1214</v>
      </c>
      <c r="B1223" s="64">
        <v>520728</v>
      </c>
      <c r="C1223" s="39" t="s">
        <v>9324</v>
      </c>
      <c r="D1223" s="39" t="s">
        <v>1883</v>
      </c>
      <c r="E1223" s="39" t="str">
        <f>IF(AND(LEN(NICAP[[#This Row],[State or      Country]])=2,NICAP[[#This Row],[State or      Country]]&lt;&gt;"UK"),"US","Other")</f>
        <v>US</v>
      </c>
      <c r="F1223" s="38">
        <v>2</v>
      </c>
      <c r="G1223" s="37"/>
      <c r="H1223" s="37"/>
      <c r="I1223" s="47" t="s">
        <v>4808</v>
      </c>
      <c r="J1223" s="37"/>
      <c r="K1223" s="37"/>
      <c r="L1223" s="36" t="s">
        <v>9071</v>
      </c>
      <c r="M1223" s="36" t="str">
        <f>IF(LEFT(NICAP[[#This Row],[Date]],1)=0,"Y","N")</f>
        <v>N</v>
      </c>
      <c r="N1223" s="36"/>
      <c r="O1223" s="36" t="str">
        <f>19&amp;LEFT(NICAP[[#This Row],[Date]],2)</f>
        <v>1952</v>
      </c>
      <c r="P1223" s="36" t="str">
        <f>MID(NICAP[[#This Row],[Date]],3,2)</f>
        <v>07</v>
      </c>
      <c r="Q1223" s="36" t="str">
        <f>RIGHT(NICAP[[#This Row],[Date]],2)</f>
        <v>28</v>
      </c>
      <c r="R1223" s="26">
        <f>DATE(NICAP[[#This Row],[Year]],NICAP[[#This Row],[Month]],NICAP[[#This Row],[Day]])</f>
        <v>19203</v>
      </c>
      <c r="S1223" s="35" t="str">
        <f t="shared" si="36"/>
        <v>MN</v>
      </c>
      <c r="T1223" s="24" t="str">
        <f t="shared" si="37"/>
        <v>US</v>
      </c>
    </row>
    <row r="1224" spans="1:20" ht="12.75" customHeight="1" x14ac:dyDescent="0.2">
      <c r="A1224" s="35">
        <v>1215</v>
      </c>
      <c r="B1224" s="82" t="s">
        <v>9323</v>
      </c>
      <c r="C1224" s="39" t="s">
        <v>9322</v>
      </c>
      <c r="D1224" s="39" t="s">
        <v>1734</v>
      </c>
      <c r="E1224" s="39" t="str">
        <f>IF(AND(LEN(NICAP[[#This Row],[State or      Country]])=2,NICAP[[#This Row],[State or      Country]]&lt;&gt;"UK"),"US","Other")</f>
        <v>US</v>
      </c>
      <c r="F1224" s="38">
        <v>9</v>
      </c>
      <c r="G1224" s="37"/>
      <c r="H1224" s="46">
        <v>5</v>
      </c>
      <c r="I1224" s="47" t="s">
        <v>4808</v>
      </c>
      <c r="J1224" s="37"/>
      <c r="K1224" s="37"/>
      <c r="L1224" s="36" t="s">
        <v>9321</v>
      </c>
      <c r="M1224" s="36" t="str">
        <f>IF(LEFT(NICAP[[#This Row],[Date]],1)=0,"Y","N")</f>
        <v>N</v>
      </c>
      <c r="N1224" s="36"/>
      <c r="O1224" s="36" t="str">
        <f>19&amp;LEFT(NICAP[[#This Row],[Date]],2)</f>
        <v>1952</v>
      </c>
      <c r="P1224" s="36" t="str">
        <f>MID(NICAP[[#This Row],[Date]],3,2)</f>
        <v>07</v>
      </c>
      <c r="Q1224" s="36" t="str">
        <f>RIGHT(NICAP[[#This Row],[Date]],2)</f>
        <v>29</v>
      </c>
      <c r="R1224" s="26">
        <f>DATE(NICAP[[#This Row],[Year]],NICAP[[#This Row],[Month]],NICAP[[#This Row],[Day]])</f>
        <v>19204</v>
      </c>
      <c r="S1224" s="35" t="str">
        <f t="shared" si="36"/>
        <v>MI</v>
      </c>
      <c r="T1224" s="24" t="str">
        <f t="shared" si="37"/>
        <v>US</v>
      </c>
    </row>
    <row r="1225" spans="1:20" ht="12.75" customHeight="1" x14ac:dyDescent="0.2">
      <c r="A1225" s="35">
        <v>1216</v>
      </c>
      <c r="B1225" s="64">
        <v>520728</v>
      </c>
      <c r="C1225" s="39" t="s">
        <v>2645</v>
      </c>
      <c r="D1225" s="39" t="s">
        <v>6810</v>
      </c>
      <c r="E1225" s="39" t="str">
        <f>IF(AND(LEN(NICAP[[#This Row],[State or      Country]])=2,NICAP[[#This Row],[State or      Country]]&lt;&gt;"UK"),"US","Other")</f>
        <v>Other</v>
      </c>
      <c r="F1225" s="38">
        <v>1</v>
      </c>
      <c r="G1225" s="41"/>
      <c r="H1225" s="41"/>
      <c r="I1225" s="65">
        <v>1700</v>
      </c>
      <c r="J1225" s="41"/>
      <c r="K1225" s="41"/>
      <c r="L1225" s="36" t="s">
        <v>9320</v>
      </c>
      <c r="M1225" s="36" t="str">
        <f>IF(LEFT(NICAP[[#This Row],[Date]],1)=0,"Y","N")</f>
        <v>N</v>
      </c>
      <c r="N1225" s="36"/>
      <c r="O1225" s="36" t="str">
        <f>19&amp;LEFT(NICAP[[#This Row],[Date]],2)</f>
        <v>1952</v>
      </c>
      <c r="P1225" s="36" t="str">
        <f>MID(NICAP[[#This Row],[Date]],3,2)</f>
        <v>07</v>
      </c>
      <c r="Q1225" s="36" t="str">
        <f>RIGHT(NICAP[[#This Row],[Date]],2)</f>
        <v>28</v>
      </c>
      <c r="R1225" s="26">
        <f>DATE(NICAP[[#This Row],[Year]],NICAP[[#This Row],[Month]],NICAP[[#This Row],[Day]])</f>
        <v>19203</v>
      </c>
      <c r="S1225" s="35" t="str">
        <f t="shared" si="36"/>
        <v/>
      </c>
      <c r="T1225" s="24" t="str">
        <f t="shared" si="37"/>
        <v>West Germany</v>
      </c>
    </row>
    <row r="1226" spans="1:20" ht="12.75" customHeight="1" x14ac:dyDescent="0.2">
      <c r="A1226" s="35">
        <v>1217</v>
      </c>
      <c r="B1226" s="68">
        <v>520728</v>
      </c>
      <c r="C1226" s="39" t="s">
        <v>9319</v>
      </c>
      <c r="D1226" s="39" t="s">
        <v>1726</v>
      </c>
      <c r="E1226" s="39" t="str">
        <f>IF(AND(LEN(NICAP[[#This Row],[State or      Country]])=2,NICAP[[#This Row],[State or      Country]]&lt;&gt;"UK"),"US","Other")</f>
        <v>US</v>
      </c>
      <c r="F1226" s="38">
        <v>9</v>
      </c>
      <c r="G1226" s="47" t="s">
        <v>1666</v>
      </c>
      <c r="H1226" s="46">
        <v>5</v>
      </c>
      <c r="I1226" s="65">
        <v>1707</v>
      </c>
      <c r="J1226" s="37"/>
      <c r="K1226" s="37"/>
      <c r="L1226" s="36" t="s">
        <v>9318</v>
      </c>
      <c r="M1226" s="36" t="str">
        <f>IF(LEFT(NICAP[[#This Row],[Date]],1)=0,"Y","N")</f>
        <v>N</v>
      </c>
      <c r="N1226" s="36"/>
      <c r="O1226" s="36" t="str">
        <f>19&amp;LEFT(NICAP[[#This Row],[Date]],2)</f>
        <v>1952</v>
      </c>
      <c r="P1226" s="36" t="str">
        <f>MID(NICAP[[#This Row],[Date]],3,2)</f>
        <v>07</v>
      </c>
      <c r="Q1226" s="36" t="str">
        <f>RIGHT(NICAP[[#This Row],[Date]],2)</f>
        <v>28</v>
      </c>
      <c r="R1226" s="26">
        <f>DATE(NICAP[[#This Row],[Year]],NICAP[[#This Row],[Month]],NICAP[[#This Row],[Day]])</f>
        <v>19203</v>
      </c>
      <c r="S1226" s="35" t="str">
        <f t="shared" ref="S1226:S1289" si="38">IF(E1226="US",D1226,"")</f>
        <v>NJ</v>
      </c>
      <c r="T1226" s="24" t="str">
        <f t="shared" ref="T1226:T1289" si="39">IF(E1226="US","US",D1226)</f>
        <v>US</v>
      </c>
    </row>
    <row r="1227" spans="1:20" ht="12.75" customHeight="1" x14ac:dyDescent="0.2">
      <c r="A1227" s="35">
        <v>1218</v>
      </c>
      <c r="B1227" s="64">
        <v>520728</v>
      </c>
      <c r="C1227" s="39" t="s">
        <v>4600</v>
      </c>
      <c r="D1227" s="39" t="s">
        <v>1707</v>
      </c>
      <c r="E1227" s="39" t="str">
        <f>IF(AND(LEN(NICAP[[#This Row],[State or      Country]])=2,NICAP[[#This Row],[State or      Country]]&lt;&gt;"UK"),"US","Other")</f>
        <v>US</v>
      </c>
      <c r="F1227" s="38">
        <v>1</v>
      </c>
      <c r="G1227" s="37"/>
      <c r="H1227" s="37"/>
      <c r="I1227" s="65">
        <v>1708</v>
      </c>
      <c r="J1227" s="37"/>
      <c r="K1227" s="37"/>
      <c r="L1227" s="36" t="s">
        <v>9317</v>
      </c>
      <c r="M1227" s="36" t="str">
        <f>IF(LEFT(NICAP[[#This Row],[Date]],1)=0,"Y","N")</f>
        <v>N</v>
      </c>
      <c r="N1227" s="36"/>
      <c r="O1227" s="36" t="str">
        <f>19&amp;LEFT(NICAP[[#This Row],[Date]],2)</f>
        <v>1952</v>
      </c>
      <c r="P1227" s="36" t="str">
        <f>MID(NICAP[[#This Row],[Date]],3,2)</f>
        <v>07</v>
      </c>
      <c r="Q1227" s="36" t="str">
        <f>RIGHT(NICAP[[#This Row],[Date]],2)</f>
        <v>28</v>
      </c>
      <c r="R1227" s="26">
        <f>DATE(NICAP[[#This Row],[Year]],NICAP[[#This Row],[Month]],NICAP[[#This Row],[Day]])</f>
        <v>19203</v>
      </c>
      <c r="S1227" s="35" t="str">
        <f t="shared" si="38"/>
        <v>WA</v>
      </c>
      <c r="T1227" s="24" t="str">
        <f t="shared" si="39"/>
        <v>US</v>
      </c>
    </row>
    <row r="1228" spans="1:20" ht="27.75" customHeight="1" x14ac:dyDescent="0.2">
      <c r="A1228" s="35">
        <v>1219</v>
      </c>
      <c r="B1228" s="84">
        <v>520728</v>
      </c>
      <c r="C1228" s="44" t="s">
        <v>4050</v>
      </c>
      <c r="D1228" s="44" t="s">
        <v>1715</v>
      </c>
      <c r="E1228" s="44" t="str">
        <f>IF(AND(LEN(NICAP[[#This Row],[State or      Country]])=2,NICAP[[#This Row],[State or      Country]]&lt;&gt;"UK"),"US","Other")</f>
        <v>US</v>
      </c>
      <c r="F1228" s="43">
        <v>1</v>
      </c>
      <c r="G1228" s="41"/>
      <c r="H1228" s="41"/>
      <c r="I1228" s="41"/>
      <c r="J1228" s="41"/>
      <c r="K1228" s="41"/>
      <c r="L1228" s="42" t="s">
        <v>9316</v>
      </c>
      <c r="M1228" s="42" t="str">
        <f>IF(LEFT(NICAP[[#This Row],[Date]],1)=0,"Y","N")</f>
        <v>N</v>
      </c>
      <c r="N1228" s="42"/>
      <c r="O1228" s="42" t="str">
        <f>19&amp;LEFT(NICAP[[#This Row],[Date]],2)</f>
        <v>1952</v>
      </c>
      <c r="P1228" s="42" t="str">
        <f>MID(NICAP[[#This Row],[Date]],3,2)</f>
        <v>07</v>
      </c>
      <c r="Q1228" s="42" t="str">
        <f>RIGHT(NICAP[[#This Row],[Date]],2)</f>
        <v>28</v>
      </c>
      <c r="R1228" s="26">
        <f>DATE(NICAP[[#This Row],[Year]],NICAP[[#This Row],[Month]],NICAP[[#This Row],[Day]])</f>
        <v>19203</v>
      </c>
      <c r="S1228" s="35" t="str">
        <f t="shared" si="38"/>
        <v>MD</v>
      </c>
      <c r="T1228" s="24" t="str">
        <f t="shared" si="39"/>
        <v>US</v>
      </c>
    </row>
    <row r="1229" spans="1:20" ht="12.75" customHeight="1" x14ac:dyDescent="0.2">
      <c r="A1229" s="35">
        <v>1220</v>
      </c>
      <c r="B1229" s="68">
        <v>520728</v>
      </c>
      <c r="C1229" s="39" t="s">
        <v>9314</v>
      </c>
      <c r="D1229" s="39" t="s">
        <v>1734</v>
      </c>
      <c r="E1229" s="39" t="str">
        <f>IF(AND(LEN(NICAP[[#This Row],[State or      Country]])=2,NICAP[[#This Row],[State or      Country]]&lt;&gt;"UK"),"US","Other")</f>
        <v>US</v>
      </c>
      <c r="F1229" s="38">
        <v>9</v>
      </c>
      <c r="G1229" s="37"/>
      <c r="H1229" s="46">
        <v>5</v>
      </c>
      <c r="I1229" s="47" t="s">
        <v>4808</v>
      </c>
      <c r="J1229" s="37"/>
      <c r="K1229" s="37"/>
      <c r="L1229" s="36" t="s">
        <v>9315</v>
      </c>
      <c r="M1229" s="36" t="str">
        <f>IF(LEFT(NICAP[[#This Row],[Date]],1)=0,"Y","N")</f>
        <v>N</v>
      </c>
      <c r="N1229" s="36"/>
      <c r="O1229" s="36" t="str">
        <f>19&amp;LEFT(NICAP[[#This Row],[Date]],2)</f>
        <v>1952</v>
      </c>
      <c r="P1229" s="36" t="str">
        <f>MID(NICAP[[#This Row],[Date]],3,2)</f>
        <v>07</v>
      </c>
      <c r="Q1229" s="36" t="str">
        <f>RIGHT(NICAP[[#This Row],[Date]],2)</f>
        <v>28</v>
      </c>
      <c r="R1229" s="26">
        <f>DATE(NICAP[[#This Row],[Year]],NICAP[[#This Row],[Month]],NICAP[[#This Row],[Day]])</f>
        <v>19203</v>
      </c>
      <c r="S1229" s="35" t="str">
        <f t="shared" si="38"/>
        <v>MI</v>
      </c>
      <c r="T1229" s="24" t="str">
        <f t="shared" si="39"/>
        <v>US</v>
      </c>
    </row>
    <row r="1230" spans="1:20" ht="12.75" customHeight="1" x14ac:dyDescent="0.2">
      <c r="A1230" s="35">
        <v>1221</v>
      </c>
      <c r="B1230" s="68">
        <v>520728</v>
      </c>
      <c r="C1230" s="39" t="s">
        <v>9314</v>
      </c>
      <c r="D1230" s="39" t="s">
        <v>1734</v>
      </c>
      <c r="E1230" s="39" t="str">
        <f>IF(AND(LEN(NICAP[[#This Row],[State or      Country]])=2,NICAP[[#This Row],[State or      Country]]&lt;&gt;"UK"),"US","Other")</f>
        <v>US</v>
      </c>
      <c r="F1230" s="38">
        <v>11</v>
      </c>
      <c r="G1230" s="37"/>
      <c r="H1230" s="37"/>
      <c r="I1230" s="47" t="s">
        <v>4808</v>
      </c>
      <c r="J1230" s="37"/>
      <c r="K1230" s="37"/>
      <c r="L1230" s="36" t="s">
        <v>9313</v>
      </c>
      <c r="M1230" s="36" t="str">
        <f>IF(LEFT(NICAP[[#This Row],[Date]],1)=0,"Y","N")</f>
        <v>N</v>
      </c>
      <c r="N1230" s="36"/>
      <c r="O1230" s="36" t="str">
        <f>19&amp;LEFT(NICAP[[#This Row],[Date]],2)</f>
        <v>1952</v>
      </c>
      <c r="P1230" s="36" t="str">
        <f>MID(NICAP[[#This Row],[Date]],3,2)</f>
        <v>07</v>
      </c>
      <c r="Q1230" s="36" t="str">
        <f>RIGHT(NICAP[[#This Row],[Date]],2)</f>
        <v>28</v>
      </c>
      <c r="R1230" s="26">
        <f>DATE(NICAP[[#This Row],[Year]],NICAP[[#This Row],[Month]],NICAP[[#This Row],[Day]])</f>
        <v>19203</v>
      </c>
      <c r="S1230" s="35" t="str">
        <f t="shared" si="38"/>
        <v>MI</v>
      </c>
      <c r="T1230" s="24" t="str">
        <f t="shared" si="39"/>
        <v>US</v>
      </c>
    </row>
    <row r="1231" spans="1:20" ht="12.75" customHeight="1" x14ac:dyDescent="0.2">
      <c r="A1231" s="35">
        <v>1222</v>
      </c>
      <c r="B1231" s="68">
        <v>520729</v>
      </c>
      <c r="C1231" s="39" t="s">
        <v>6261</v>
      </c>
      <c r="D1231" s="39" t="s">
        <v>1739</v>
      </c>
      <c r="E1231" s="39" t="str">
        <f>IF(AND(LEN(NICAP[[#This Row],[State or      Country]])=2,NICAP[[#This Row],[State or      Country]]&lt;&gt;"UK"),"US","Other")</f>
        <v>US</v>
      </c>
      <c r="F1231" s="38">
        <v>9</v>
      </c>
      <c r="G1231" s="47" t="s">
        <v>1666</v>
      </c>
      <c r="H1231" s="46">
        <v>5</v>
      </c>
      <c r="I1231" s="65">
        <v>1731</v>
      </c>
      <c r="J1231" s="37"/>
      <c r="K1231" s="37"/>
      <c r="L1231" s="36" t="s">
        <v>9312</v>
      </c>
      <c r="M1231" s="36" t="str">
        <f>IF(LEFT(NICAP[[#This Row],[Date]],1)=0,"Y","N")</f>
        <v>N</v>
      </c>
      <c r="N1231" s="36"/>
      <c r="O1231" s="36" t="str">
        <f>19&amp;LEFT(NICAP[[#This Row],[Date]],2)</f>
        <v>1952</v>
      </c>
      <c r="P1231" s="36" t="str">
        <f>MID(NICAP[[#This Row],[Date]],3,2)</f>
        <v>07</v>
      </c>
      <c r="Q1231" s="36" t="str">
        <f>RIGHT(NICAP[[#This Row],[Date]],2)</f>
        <v>29</v>
      </c>
      <c r="R1231" s="26">
        <f>DATE(NICAP[[#This Row],[Year]],NICAP[[#This Row],[Month]],NICAP[[#This Row],[Day]])</f>
        <v>19204</v>
      </c>
      <c r="S1231" s="35" t="str">
        <f t="shared" si="38"/>
        <v>WI</v>
      </c>
      <c r="T1231" s="24" t="str">
        <f t="shared" si="39"/>
        <v>US</v>
      </c>
    </row>
    <row r="1232" spans="1:20" ht="12.75" customHeight="1" x14ac:dyDescent="0.2">
      <c r="A1232" s="35">
        <v>1223</v>
      </c>
      <c r="B1232" s="68">
        <v>520729</v>
      </c>
      <c r="C1232" s="39" t="s">
        <v>6261</v>
      </c>
      <c r="D1232" s="39" t="s">
        <v>1739</v>
      </c>
      <c r="E1232" s="39" t="str">
        <f>IF(AND(LEN(NICAP[[#This Row],[State or      Country]])=2,NICAP[[#This Row],[State or      Country]]&lt;&gt;"UK"),"US","Other")</f>
        <v>US</v>
      </c>
      <c r="F1232" s="38">
        <v>11</v>
      </c>
      <c r="G1232" s="37"/>
      <c r="H1232" s="37"/>
      <c r="I1232" s="65">
        <v>1731</v>
      </c>
      <c r="J1232" s="37"/>
      <c r="K1232" s="37"/>
      <c r="L1232" s="36" t="s">
        <v>9312</v>
      </c>
      <c r="M1232" s="36" t="str">
        <f>IF(LEFT(NICAP[[#This Row],[Date]],1)=0,"Y","N")</f>
        <v>N</v>
      </c>
      <c r="N1232" s="36"/>
      <c r="O1232" s="36" t="str">
        <f>19&amp;LEFT(NICAP[[#This Row],[Date]],2)</f>
        <v>1952</v>
      </c>
      <c r="P1232" s="36" t="str">
        <f>MID(NICAP[[#This Row],[Date]],3,2)</f>
        <v>07</v>
      </c>
      <c r="Q1232" s="36" t="str">
        <f>RIGHT(NICAP[[#This Row],[Date]],2)</f>
        <v>29</v>
      </c>
      <c r="R1232" s="26">
        <f>DATE(NICAP[[#This Row],[Year]],NICAP[[#This Row],[Month]],NICAP[[#This Row],[Day]])</f>
        <v>19204</v>
      </c>
      <c r="S1232" s="35" t="str">
        <f t="shared" si="38"/>
        <v>WI</v>
      </c>
      <c r="T1232" s="24" t="str">
        <f t="shared" si="39"/>
        <v>US</v>
      </c>
    </row>
    <row r="1233" spans="1:20" ht="14.25" customHeight="1" x14ac:dyDescent="0.2">
      <c r="A1233" s="35">
        <v>1224</v>
      </c>
      <c r="B1233" s="81">
        <v>520729</v>
      </c>
      <c r="C1233" s="39" t="s">
        <v>5771</v>
      </c>
      <c r="D1233" s="39" t="s">
        <v>2122</v>
      </c>
      <c r="E1233" s="39" t="str">
        <f>IF(AND(LEN(NICAP[[#This Row],[State or      Country]])=2,NICAP[[#This Row],[State or      Country]]&lt;&gt;"UK"),"US","Other")</f>
        <v>US</v>
      </c>
      <c r="F1233" s="38">
        <v>11</v>
      </c>
      <c r="G1233" s="47" t="s">
        <v>1757</v>
      </c>
      <c r="H1233" s="46">
        <v>5</v>
      </c>
      <c r="I1233" s="47" t="s">
        <v>4808</v>
      </c>
      <c r="J1233" s="54" t="s">
        <v>1744</v>
      </c>
      <c r="K1233" s="41"/>
      <c r="L1233" s="36" t="s">
        <v>9311</v>
      </c>
      <c r="M1233" s="36" t="str">
        <f>IF(LEFT(NICAP[[#This Row],[Date]],1)=0,"Y","N")</f>
        <v>N</v>
      </c>
      <c r="N1233" s="36"/>
      <c r="O1233" s="36" t="str">
        <f>19&amp;LEFT(NICAP[[#This Row],[Date]],2)</f>
        <v>1952</v>
      </c>
      <c r="P1233" s="36" t="str">
        <f>MID(NICAP[[#This Row],[Date]],3,2)</f>
        <v>07</v>
      </c>
      <c r="Q1233" s="36" t="str">
        <f>RIGHT(NICAP[[#This Row],[Date]],2)</f>
        <v>29</v>
      </c>
      <c r="R1233" s="26">
        <f>DATE(NICAP[[#This Row],[Year]],NICAP[[#This Row],[Month]],NICAP[[#This Row],[Day]])</f>
        <v>19204</v>
      </c>
      <c r="S1233" s="35" t="str">
        <f t="shared" si="38"/>
        <v>NM</v>
      </c>
      <c r="T1233" s="24" t="str">
        <f t="shared" si="39"/>
        <v>US</v>
      </c>
    </row>
    <row r="1234" spans="1:20" ht="14.25" customHeight="1" x14ac:dyDescent="0.2">
      <c r="A1234" s="35">
        <v>1225</v>
      </c>
      <c r="B1234" s="81">
        <v>520729</v>
      </c>
      <c r="C1234" s="39" t="s">
        <v>6945</v>
      </c>
      <c r="D1234" s="39" t="s">
        <v>2098</v>
      </c>
      <c r="E1234" s="39" t="str">
        <f>IF(AND(LEN(NICAP[[#This Row],[State or      Country]])=2,NICAP[[#This Row],[State or      Country]]&lt;&gt;"UK"),"US","Other")</f>
        <v>US</v>
      </c>
      <c r="F1234" s="38">
        <v>9</v>
      </c>
      <c r="G1234" s="47" t="s">
        <v>1666</v>
      </c>
      <c r="H1234" s="46">
        <v>5</v>
      </c>
      <c r="I1234" s="65">
        <v>1732</v>
      </c>
      <c r="J1234" s="37"/>
      <c r="K1234" s="37"/>
      <c r="L1234" s="36" t="s">
        <v>9310</v>
      </c>
      <c r="M1234" s="36" t="str">
        <f>IF(LEFT(NICAP[[#This Row],[Date]],1)=0,"Y","N")</f>
        <v>N</v>
      </c>
      <c r="N1234" s="36"/>
      <c r="O1234" s="36" t="str">
        <f>19&amp;LEFT(NICAP[[#This Row],[Date]],2)</f>
        <v>1952</v>
      </c>
      <c r="P1234" s="36" t="str">
        <f>MID(NICAP[[#This Row],[Date]],3,2)</f>
        <v>07</v>
      </c>
      <c r="Q1234" s="36" t="str">
        <f>RIGHT(NICAP[[#This Row],[Date]],2)</f>
        <v>29</v>
      </c>
      <c r="R1234" s="26">
        <f>DATE(NICAP[[#This Row],[Year]],NICAP[[#This Row],[Month]],NICAP[[#This Row],[Day]])</f>
        <v>19204</v>
      </c>
      <c r="S1234" s="35" t="str">
        <f t="shared" si="38"/>
        <v>VA</v>
      </c>
      <c r="T1234" s="24" t="str">
        <f t="shared" si="39"/>
        <v>US</v>
      </c>
    </row>
    <row r="1235" spans="1:20" ht="12.75" customHeight="1" x14ac:dyDescent="0.2">
      <c r="A1235" s="35">
        <v>1226</v>
      </c>
      <c r="B1235" s="64">
        <v>520729</v>
      </c>
      <c r="C1235" s="39" t="s">
        <v>9309</v>
      </c>
      <c r="D1235" s="39" t="s">
        <v>2122</v>
      </c>
      <c r="E1235" s="39" t="str">
        <f>IF(AND(LEN(NICAP[[#This Row],[State or      Country]])=2,NICAP[[#This Row],[State or      Country]]&lt;&gt;"UK"),"US","Other")</f>
        <v>US</v>
      </c>
      <c r="F1235" s="38">
        <v>1</v>
      </c>
      <c r="G1235" s="37"/>
      <c r="H1235" s="37"/>
      <c r="I1235" s="47" t="s">
        <v>4808</v>
      </c>
      <c r="J1235" s="54" t="s">
        <v>1744</v>
      </c>
      <c r="K1235" s="37"/>
      <c r="L1235" s="36" t="s">
        <v>9308</v>
      </c>
      <c r="M1235" s="36" t="str">
        <f>IF(LEFT(NICAP[[#This Row],[Date]],1)=0,"Y","N")</f>
        <v>N</v>
      </c>
      <c r="N1235" s="36"/>
      <c r="O1235" s="36" t="str">
        <f>19&amp;LEFT(NICAP[[#This Row],[Date]],2)</f>
        <v>1952</v>
      </c>
      <c r="P1235" s="36" t="str">
        <f>MID(NICAP[[#This Row],[Date]],3,2)</f>
        <v>07</v>
      </c>
      <c r="Q1235" s="36" t="str">
        <f>RIGHT(NICAP[[#This Row],[Date]],2)</f>
        <v>29</v>
      </c>
      <c r="R1235" s="26">
        <f>DATE(NICAP[[#This Row],[Year]],NICAP[[#This Row],[Month]],NICAP[[#This Row],[Day]])</f>
        <v>19204</v>
      </c>
      <c r="S1235" s="35" t="str">
        <f t="shared" si="38"/>
        <v>NM</v>
      </c>
      <c r="T1235" s="24" t="str">
        <f t="shared" si="39"/>
        <v>US</v>
      </c>
    </row>
    <row r="1236" spans="1:20" ht="14.25" customHeight="1" x14ac:dyDescent="0.2">
      <c r="A1236" s="35">
        <v>1227</v>
      </c>
      <c r="B1236" s="81">
        <v>520729</v>
      </c>
      <c r="C1236" s="39" t="s">
        <v>5771</v>
      </c>
      <c r="D1236" s="39" t="s">
        <v>2122</v>
      </c>
      <c r="E1236" s="39" t="str">
        <f>IF(AND(LEN(NICAP[[#This Row],[State or      Country]])=2,NICAP[[#This Row],[State or      Country]]&lt;&gt;"UK"),"US","Other")</f>
        <v>US</v>
      </c>
      <c r="F1236" s="38">
        <v>11</v>
      </c>
      <c r="G1236" s="47" t="s">
        <v>1757</v>
      </c>
      <c r="H1236" s="46">
        <v>5</v>
      </c>
      <c r="I1236" s="47" t="s">
        <v>4808</v>
      </c>
      <c r="J1236" s="54" t="s">
        <v>1744</v>
      </c>
      <c r="K1236" s="41"/>
      <c r="L1236" s="36" t="s">
        <v>9307</v>
      </c>
      <c r="M1236" s="36" t="str">
        <f>IF(LEFT(NICAP[[#This Row],[Date]],1)=0,"Y","N")</f>
        <v>N</v>
      </c>
      <c r="N1236" s="36"/>
      <c r="O1236" s="36" t="str">
        <f>19&amp;LEFT(NICAP[[#This Row],[Date]],2)</f>
        <v>1952</v>
      </c>
      <c r="P1236" s="36" t="str">
        <f>MID(NICAP[[#This Row],[Date]],3,2)</f>
        <v>07</v>
      </c>
      <c r="Q1236" s="36" t="str">
        <f>RIGHT(NICAP[[#This Row],[Date]],2)</f>
        <v>29</v>
      </c>
      <c r="R1236" s="26">
        <f>DATE(NICAP[[#This Row],[Year]],NICAP[[#This Row],[Month]],NICAP[[#This Row],[Day]])</f>
        <v>19204</v>
      </c>
      <c r="S1236" s="35" t="str">
        <f t="shared" si="38"/>
        <v>NM</v>
      </c>
      <c r="T1236" s="24" t="str">
        <f t="shared" si="39"/>
        <v>US</v>
      </c>
    </row>
    <row r="1237" spans="1:20" ht="12.75" customHeight="1" x14ac:dyDescent="0.2">
      <c r="A1237" s="35">
        <v>1228</v>
      </c>
      <c r="B1237" s="64">
        <v>520729</v>
      </c>
      <c r="C1237" s="39" t="s">
        <v>3647</v>
      </c>
      <c r="D1237" s="39" t="s">
        <v>1676</v>
      </c>
      <c r="E1237" s="39" t="str">
        <f>IF(AND(LEN(NICAP[[#This Row],[State or      Country]])=2,NICAP[[#This Row],[State or      Country]]&lt;&gt;"UK"),"US","Other")</f>
        <v>US</v>
      </c>
      <c r="F1237" s="38">
        <v>1</v>
      </c>
      <c r="G1237" s="37"/>
      <c r="H1237" s="37"/>
      <c r="I1237" s="65">
        <v>1738</v>
      </c>
      <c r="J1237" s="37"/>
      <c r="K1237" s="37"/>
      <c r="L1237" s="36" t="s">
        <v>9306</v>
      </c>
      <c r="M1237" s="36" t="str">
        <f>IF(LEFT(NICAP[[#This Row],[Date]],1)=0,"Y","N")</f>
        <v>N</v>
      </c>
      <c r="N1237" s="36"/>
      <c r="O1237" s="36" t="str">
        <f>19&amp;LEFT(NICAP[[#This Row],[Date]],2)</f>
        <v>1952</v>
      </c>
      <c r="P1237" s="36" t="str">
        <f>MID(NICAP[[#This Row],[Date]],3,2)</f>
        <v>07</v>
      </c>
      <c r="Q1237" s="36" t="str">
        <f>RIGHT(NICAP[[#This Row],[Date]],2)</f>
        <v>29</v>
      </c>
      <c r="R1237" s="26">
        <f>DATE(NICAP[[#This Row],[Year]],NICAP[[#This Row],[Month]],NICAP[[#This Row],[Day]])</f>
        <v>19204</v>
      </c>
      <c r="S1237" s="35" t="str">
        <f t="shared" si="38"/>
        <v>CA</v>
      </c>
      <c r="T1237" s="24" t="str">
        <f t="shared" si="39"/>
        <v>US</v>
      </c>
    </row>
    <row r="1238" spans="1:20" ht="57" customHeight="1" x14ac:dyDescent="0.2">
      <c r="A1238" s="35">
        <v>1229</v>
      </c>
      <c r="B1238" s="67">
        <v>520729</v>
      </c>
      <c r="C1238" s="50" t="s">
        <v>5236</v>
      </c>
      <c r="D1238" s="50" t="s">
        <v>5235</v>
      </c>
      <c r="E1238" s="50" t="str">
        <f>IF(AND(LEN(NICAP[[#This Row],[State or      Country]])=2,NICAP[[#This Row],[State or      Country]]&lt;&gt;"UK"),"US","Other")</f>
        <v>US</v>
      </c>
      <c r="F1238" s="49">
        <v>9</v>
      </c>
      <c r="G1238" s="48"/>
      <c r="H1238" s="80">
        <v>5</v>
      </c>
      <c r="I1238" s="48"/>
      <c r="J1238" s="48"/>
      <c r="K1238" s="48"/>
      <c r="L1238" s="36" t="s">
        <v>9305</v>
      </c>
      <c r="M1238" s="36" t="str">
        <f>IF(LEFT(NICAP[[#This Row],[Date]],1)=0,"Y","N")</f>
        <v>N</v>
      </c>
      <c r="N1238" s="36"/>
      <c r="O1238" s="36" t="str">
        <f>19&amp;LEFT(NICAP[[#This Row],[Date]],2)</f>
        <v>1952</v>
      </c>
      <c r="P1238" s="36" t="str">
        <f>MID(NICAP[[#This Row],[Date]],3,2)</f>
        <v>07</v>
      </c>
      <c r="Q1238" s="36" t="str">
        <f>RIGHT(NICAP[[#This Row],[Date]],2)</f>
        <v>29</v>
      </c>
      <c r="R1238" s="26">
        <f>DATE(NICAP[[#This Row],[Year]],NICAP[[#This Row],[Month]],NICAP[[#This Row],[Day]])</f>
        <v>19204</v>
      </c>
      <c r="S1238" s="35" t="str">
        <f t="shared" si="38"/>
        <v>DC</v>
      </c>
      <c r="T1238" s="24" t="str">
        <f t="shared" si="39"/>
        <v>US</v>
      </c>
    </row>
    <row r="1239" spans="1:20" ht="71.25" customHeight="1" x14ac:dyDescent="0.2">
      <c r="A1239" s="35">
        <v>1230</v>
      </c>
      <c r="B1239" s="85">
        <v>520729</v>
      </c>
      <c r="C1239" s="50" t="s">
        <v>7017</v>
      </c>
      <c r="D1239" s="50" t="s">
        <v>1734</v>
      </c>
      <c r="E1239" s="50" t="str">
        <f>IF(AND(LEN(NICAP[[#This Row],[State or      Country]])=2,NICAP[[#This Row],[State or      Country]]&lt;&gt;"UK"),"US","Other")</f>
        <v>US</v>
      </c>
      <c r="F1239" s="49">
        <v>9</v>
      </c>
      <c r="G1239" s="90" t="s">
        <v>1666</v>
      </c>
      <c r="H1239" s="80">
        <v>5</v>
      </c>
      <c r="I1239" s="48"/>
      <c r="J1239" s="48"/>
      <c r="K1239" s="48"/>
      <c r="L1239" s="36" t="s">
        <v>9304</v>
      </c>
      <c r="M1239" s="36" t="str">
        <f>IF(LEFT(NICAP[[#This Row],[Date]],1)=0,"Y","N")</f>
        <v>N</v>
      </c>
      <c r="N1239" s="36"/>
      <c r="O1239" s="36" t="str">
        <f>19&amp;LEFT(NICAP[[#This Row],[Date]],2)</f>
        <v>1952</v>
      </c>
      <c r="P1239" s="36" t="str">
        <f>MID(NICAP[[#This Row],[Date]],3,2)</f>
        <v>07</v>
      </c>
      <c r="Q1239" s="36" t="str">
        <f>RIGHT(NICAP[[#This Row],[Date]],2)</f>
        <v>29</v>
      </c>
      <c r="R1239" s="26">
        <f>DATE(NICAP[[#This Row],[Year]],NICAP[[#This Row],[Month]],NICAP[[#This Row],[Day]])</f>
        <v>19204</v>
      </c>
      <c r="S1239" s="35" t="str">
        <f t="shared" si="38"/>
        <v>MI</v>
      </c>
      <c r="T1239" s="24" t="str">
        <f t="shared" si="39"/>
        <v>US</v>
      </c>
    </row>
    <row r="1240" spans="1:20" ht="27.75" customHeight="1" x14ac:dyDescent="0.2">
      <c r="A1240" s="35">
        <v>1231</v>
      </c>
      <c r="B1240" s="66">
        <v>520729</v>
      </c>
      <c r="C1240" s="44" t="s">
        <v>2935</v>
      </c>
      <c r="D1240" s="44" t="s">
        <v>1683</v>
      </c>
      <c r="E1240" s="44" t="str">
        <f>IF(AND(LEN(NICAP[[#This Row],[State or      Country]])=2,NICAP[[#This Row],[State or      Country]]&lt;&gt;"UK"),"US","Other")</f>
        <v>US</v>
      </c>
      <c r="F1240" s="43">
        <v>8</v>
      </c>
      <c r="G1240" s="41"/>
      <c r="H1240" s="41"/>
      <c r="I1240" s="41"/>
      <c r="J1240" s="41"/>
      <c r="K1240" s="41"/>
      <c r="L1240" s="42" t="s">
        <v>9303</v>
      </c>
      <c r="M1240" s="42" t="str">
        <f>IF(LEFT(NICAP[[#This Row],[Date]],1)=0,"Y","N")</f>
        <v>N</v>
      </c>
      <c r="N1240" s="42"/>
      <c r="O1240" s="42" t="str">
        <f>19&amp;LEFT(NICAP[[#This Row],[Date]],2)</f>
        <v>1952</v>
      </c>
      <c r="P1240" s="42" t="str">
        <f>MID(NICAP[[#This Row],[Date]],3,2)</f>
        <v>07</v>
      </c>
      <c r="Q1240" s="42" t="str">
        <f>RIGHT(NICAP[[#This Row],[Date]],2)</f>
        <v>29</v>
      </c>
      <c r="R1240" s="26">
        <f>DATE(NICAP[[#This Row],[Year]],NICAP[[#This Row],[Month]],NICAP[[#This Row],[Day]])</f>
        <v>19204</v>
      </c>
      <c r="S1240" s="35" t="str">
        <f t="shared" si="38"/>
        <v>FL</v>
      </c>
      <c r="T1240" s="24" t="str">
        <f t="shared" si="39"/>
        <v>US</v>
      </c>
    </row>
    <row r="1241" spans="1:20" ht="12.75" customHeight="1" x14ac:dyDescent="0.2">
      <c r="A1241" s="35">
        <v>1232</v>
      </c>
      <c r="B1241" s="64">
        <v>520729</v>
      </c>
      <c r="C1241" s="39" t="s">
        <v>9302</v>
      </c>
      <c r="D1241" s="39" t="s">
        <v>2260</v>
      </c>
      <c r="E1241" s="39" t="str">
        <f>IF(AND(LEN(NICAP[[#This Row],[State or      Country]])=2,NICAP[[#This Row],[State or      Country]]&lt;&gt;"UK"),"US","Other")</f>
        <v>US</v>
      </c>
      <c r="F1241" s="38">
        <v>1</v>
      </c>
      <c r="G1241" s="37"/>
      <c r="H1241" s="37"/>
      <c r="I1241" s="65">
        <v>1739</v>
      </c>
      <c r="J1241" s="37"/>
      <c r="K1241" s="37"/>
      <c r="L1241" s="36" t="s">
        <v>9301</v>
      </c>
      <c r="M1241" s="36" t="str">
        <f>IF(LEFT(NICAP[[#This Row],[Date]],1)=0,"Y","N")</f>
        <v>N</v>
      </c>
      <c r="N1241" s="36"/>
      <c r="O1241" s="36" t="str">
        <f>19&amp;LEFT(NICAP[[#This Row],[Date]],2)</f>
        <v>1952</v>
      </c>
      <c r="P1241" s="36" t="str">
        <f>MID(NICAP[[#This Row],[Date]],3,2)</f>
        <v>07</v>
      </c>
      <c r="Q1241" s="36" t="str">
        <f>RIGHT(NICAP[[#This Row],[Date]],2)</f>
        <v>29</v>
      </c>
      <c r="R1241" s="26">
        <f>DATE(NICAP[[#This Row],[Year]],NICAP[[#This Row],[Month]],NICAP[[#This Row],[Day]])</f>
        <v>19204</v>
      </c>
      <c r="S1241" s="35" t="str">
        <f t="shared" si="38"/>
        <v>KS</v>
      </c>
      <c r="T1241" s="24" t="str">
        <f t="shared" si="39"/>
        <v>US</v>
      </c>
    </row>
    <row r="1242" spans="1:20" ht="14.25" customHeight="1" x14ac:dyDescent="0.2">
      <c r="A1242" s="35">
        <v>1233</v>
      </c>
      <c r="B1242" s="81">
        <v>520729</v>
      </c>
      <c r="C1242" s="39" t="s">
        <v>2673</v>
      </c>
      <c r="D1242" s="39" t="s">
        <v>2122</v>
      </c>
      <c r="E1242" s="39" t="str">
        <f>IF(AND(LEN(NICAP[[#This Row],[State or      Country]])=2,NICAP[[#This Row],[State or      Country]]&lt;&gt;"UK"),"US","Other")</f>
        <v>US</v>
      </c>
      <c r="F1242" s="38">
        <v>1</v>
      </c>
      <c r="G1242" s="47" t="s">
        <v>6678</v>
      </c>
      <c r="H1242" s="117">
        <v>5</v>
      </c>
      <c r="I1242" s="37"/>
      <c r="J1242" s="37"/>
      <c r="K1242" s="37"/>
      <c r="L1242" s="36" t="s">
        <v>9300</v>
      </c>
      <c r="M1242" s="36" t="str">
        <f>IF(LEFT(NICAP[[#This Row],[Date]],1)=0,"Y","N")</f>
        <v>N</v>
      </c>
      <c r="N1242" s="36"/>
      <c r="O1242" s="36" t="str">
        <f>19&amp;LEFT(NICAP[[#This Row],[Date]],2)</f>
        <v>1952</v>
      </c>
      <c r="P1242" s="36" t="str">
        <f>MID(NICAP[[#This Row],[Date]],3,2)</f>
        <v>07</v>
      </c>
      <c r="Q1242" s="36" t="str">
        <f>RIGHT(NICAP[[#This Row],[Date]],2)</f>
        <v>29</v>
      </c>
      <c r="R1242" s="26">
        <f>DATE(NICAP[[#This Row],[Year]],NICAP[[#This Row],[Month]],NICAP[[#This Row],[Day]])</f>
        <v>19204</v>
      </c>
      <c r="S1242" s="35" t="str">
        <f t="shared" si="38"/>
        <v>NM</v>
      </c>
      <c r="T1242" s="24" t="str">
        <f t="shared" si="39"/>
        <v>US</v>
      </c>
    </row>
    <row r="1243" spans="1:20" ht="14.25" customHeight="1" x14ac:dyDescent="0.2">
      <c r="A1243" s="35">
        <v>1234</v>
      </c>
      <c r="B1243" s="81">
        <v>520729</v>
      </c>
      <c r="C1243" s="39" t="s">
        <v>9299</v>
      </c>
      <c r="D1243" s="39" t="s">
        <v>3335</v>
      </c>
      <c r="E1243" s="39" t="str">
        <f>IF(AND(LEN(NICAP[[#This Row],[State or      Country]])=2,NICAP[[#This Row],[State or      Country]]&lt;&gt;"UK"),"US","Other")</f>
        <v>US</v>
      </c>
      <c r="F1243" s="38">
        <v>8</v>
      </c>
      <c r="G1243" s="47" t="s">
        <v>2113</v>
      </c>
      <c r="H1243" s="117">
        <v>5</v>
      </c>
      <c r="I1243" s="65">
        <v>1747</v>
      </c>
      <c r="J1243" s="41"/>
      <c r="K1243" s="41"/>
      <c r="L1243" s="36" t="s">
        <v>9298</v>
      </c>
      <c r="M1243" s="36" t="str">
        <f>IF(LEFT(NICAP[[#This Row],[Date]],1)=0,"Y","N")</f>
        <v>N</v>
      </c>
      <c r="N1243" s="36"/>
      <c r="O1243" s="36" t="str">
        <f>19&amp;LEFT(NICAP[[#This Row],[Date]],2)</f>
        <v>1952</v>
      </c>
      <c r="P1243" s="36" t="str">
        <f>MID(NICAP[[#This Row],[Date]],3,2)</f>
        <v>07</v>
      </c>
      <c r="Q1243" s="36" t="str">
        <f>RIGHT(NICAP[[#This Row],[Date]],2)</f>
        <v>29</v>
      </c>
      <c r="R1243" s="26">
        <f>DATE(NICAP[[#This Row],[Year]],NICAP[[#This Row],[Month]],NICAP[[#This Row],[Day]])</f>
        <v>19204</v>
      </c>
      <c r="S1243" s="35" t="str">
        <f t="shared" si="38"/>
        <v>MT</v>
      </c>
      <c r="T1243" s="24" t="str">
        <f t="shared" si="39"/>
        <v>US</v>
      </c>
    </row>
    <row r="1244" spans="1:20" ht="12.75" customHeight="1" x14ac:dyDescent="0.2">
      <c r="A1244" s="35">
        <v>1235</v>
      </c>
      <c r="B1244" s="64">
        <v>520730</v>
      </c>
      <c r="C1244" s="39" t="s">
        <v>1692</v>
      </c>
      <c r="D1244" s="39" t="s">
        <v>1689</v>
      </c>
      <c r="E1244" s="39" t="str">
        <f>IF(AND(LEN(NICAP[[#This Row],[State or      Country]])=2,NICAP[[#This Row],[State or      Country]]&lt;&gt;"UK"),"US","Other")</f>
        <v>US</v>
      </c>
      <c r="F1244" s="38">
        <v>1</v>
      </c>
      <c r="G1244" s="37"/>
      <c r="H1244" s="37"/>
      <c r="I1244" s="47" t="s">
        <v>4808</v>
      </c>
      <c r="J1244" s="37"/>
      <c r="K1244" s="37"/>
      <c r="L1244" s="36" t="s">
        <v>9071</v>
      </c>
      <c r="M1244" s="36" t="str">
        <f>IF(LEFT(NICAP[[#This Row],[Date]],1)=0,"Y","N")</f>
        <v>N</v>
      </c>
      <c r="N1244" s="36"/>
      <c r="O1244" s="36" t="str">
        <f>19&amp;LEFT(NICAP[[#This Row],[Date]],2)</f>
        <v>1952</v>
      </c>
      <c r="P1244" s="36" t="str">
        <f>MID(NICAP[[#This Row],[Date]],3,2)</f>
        <v>07</v>
      </c>
      <c r="Q1244" s="36" t="str">
        <f>RIGHT(NICAP[[#This Row],[Date]],2)</f>
        <v>30</v>
      </c>
      <c r="R1244" s="26">
        <f>DATE(NICAP[[#This Row],[Year]],NICAP[[#This Row],[Month]],NICAP[[#This Row],[Day]])</f>
        <v>19205</v>
      </c>
      <c r="S1244" s="35" t="str">
        <f t="shared" si="38"/>
        <v>GA</v>
      </c>
      <c r="T1244" s="24" t="str">
        <f t="shared" si="39"/>
        <v>US</v>
      </c>
    </row>
    <row r="1245" spans="1:20" ht="12.75" customHeight="1" x14ac:dyDescent="0.2">
      <c r="A1245" s="35">
        <v>1236</v>
      </c>
      <c r="B1245" s="64">
        <v>520730</v>
      </c>
      <c r="C1245" s="39" t="s">
        <v>2673</v>
      </c>
      <c r="D1245" s="39" t="s">
        <v>2122</v>
      </c>
      <c r="E1245" s="39" t="str">
        <f>IF(AND(LEN(NICAP[[#This Row],[State or      Country]])=2,NICAP[[#This Row],[State or      Country]]&lt;&gt;"UK"),"US","Other")</f>
        <v>US</v>
      </c>
      <c r="F1245" s="38">
        <v>1</v>
      </c>
      <c r="G1245" s="37"/>
      <c r="H1245" s="37"/>
      <c r="I1245" s="65">
        <v>1755</v>
      </c>
      <c r="J1245" s="54" t="s">
        <v>1744</v>
      </c>
      <c r="K1245" s="37"/>
      <c r="L1245" s="36" t="s">
        <v>9297</v>
      </c>
      <c r="M1245" s="36" t="str">
        <f>IF(LEFT(NICAP[[#This Row],[Date]],1)=0,"Y","N")</f>
        <v>N</v>
      </c>
      <c r="N1245" s="36"/>
      <c r="O1245" s="36" t="str">
        <f>19&amp;LEFT(NICAP[[#This Row],[Date]],2)</f>
        <v>1952</v>
      </c>
      <c r="P1245" s="36" t="str">
        <f>MID(NICAP[[#This Row],[Date]],3,2)</f>
        <v>07</v>
      </c>
      <c r="Q1245" s="36" t="str">
        <f>RIGHT(NICAP[[#This Row],[Date]],2)</f>
        <v>30</v>
      </c>
      <c r="R1245" s="26">
        <f>DATE(NICAP[[#This Row],[Year]],NICAP[[#This Row],[Month]],NICAP[[#This Row],[Day]])</f>
        <v>19205</v>
      </c>
      <c r="S1245" s="35" t="str">
        <f t="shared" si="38"/>
        <v>NM</v>
      </c>
      <c r="T1245" s="24" t="str">
        <f t="shared" si="39"/>
        <v>US</v>
      </c>
    </row>
    <row r="1246" spans="1:20" ht="12.75" customHeight="1" x14ac:dyDescent="0.2">
      <c r="A1246" s="35">
        <v>1237</v>
      </c>
      <c r="B1246" s="68">
        <v>520730</v>
      </c>
      <c r="C1246" s="39" t="s">
        <v>6838</v>
      </c>
      <c r="D1246" s="39" t="s">
        <v>1920</v>
      </c>
      <c r="E1246" s="39" t="str">
        <f>IF(AND(LEN(NICAP[[#This Row],[State or      Country]])=2,NICAP[[#This Row],[State or      Country]]&lt;&gt;"UK"),"US","Other")</f>
        <v>US</v>
      </c>
      <c r="F1246" s="38">
        <v>9</v>
      </c>
      <c r="G1246" s="47" t="s">
        <v>1666</v>
      </c>
      <c r="H1246" s="46">
        <v>5</v>
      </c>
      <c r="I1246" s="37"/>
      <c r="J1246" s="37"/>
      <c r="K1246" s="37"/>
      <c r="L1246" s="36" t="s">
        <v>9296</v>
      </c>
      <c r="M1246" s="36" t="str">
        <f>IF(LEFT(NICAP[[#This Row],[Date]],1)=0,"Y","N")</f>
        <v>N</v>
      </c>
      <c r="N1246" s="36"/>
      <c r="O1246" s="36" t="str">
        <f>19&amp;LEFT(NICAP[[#This Row],[Date]],2)</f>
        <v>1952</v>
      </c>
      <c r="P1246" s="36" t="str">
        <f>MID(NICAP[[#This Row],[Date]],3,2)</f>
        <v>07</v>
      </c>
      <c r="Q1246" s="36" t="str">
        <f>RIGHT(NICAP[[#This Row],[Date]],2)</f>
        <v>30</v>
      </c>
      <c r="R1246" s="26">
        <f>DATE(NICAP[[#This Row],[Year]],NICAP[[#This Row],[Month]],NICAP[[#This Row],[Day]])</f>
        <v>19205</v>
      </c>
      <c r="S1246" s="35" t="str">
        <f t="shared" si="38"/>
        <v>MS</v>
      </c>
      <c r="T1246" s="24" t="str">
        <f t="shared" si="39"/>
        <v>US</v>
      </c>
    </row>
    <row r="1247" spans="1:20" ht="12.75" customHeight="1" x14ac:dyDescent="0.2">
      <c r="A1247" s="35">
        <v>1238</v>
      </c>
      <c r="B1247" s="68">
        <v>520730</v>
      </c>
      <c r="C1247" s="39" t="s">
        <v>3962</v>
      </c>
      <c r="D1247" s="39" t="s">
        <v>1667</v>
      </c>
      <c r="E1247" s="39" t="str">
        <f>IF(AND(LEN(NICAP[[#This Row],[State or      Country]])=2,NICAP[[#This Row],[State or      Country]]&lt;&gt;"UK"),"US","Other")</f>
        <v>US</v>
      </c>
      <c r="F1247" s="38">
        <v>1</v>
      </c>
      <c r="G1247" s="37"/>
      <c r="H1247" s="37"/>
      <c r="I1247" s="65">
        <v>1758</v>
      </c>
      <c r="J1247" s="37"/>
      <c r="K1247" s="37"/>
      <c r="L1247" s="36" t="s">
        <v>9295</v>
      </c>
      <c r="M1247" s="36" t="str">
        <f>IF(LEFT(NICAP[[#This Row],[Date]],1)=0,"Y","N")</f>
        <v>N</v>
      </c>
      <c r="N1247" s="36"/>
      <c r="O1247" s="36" t="str">
        <f>19&amp;LEFT(NICAP[[#This Row],[Date]],2)</f>
        <v>1952</v>
      </c>
      <c r="P1247" s="36" t="str">
        <f>MID(NICAP[[#This Row],[Date]],3,2)</f>
        <v>07</v>
      </c>
      <c r="Q1247" s="36" t="str">
        <f>RIGHT(NICAP[[#This Row],[Date]],2)</f>
        <v>30</v>
      </c>
      <c r="R1247" s="26">
        <f>DATE(NICAP[[#This Row],[Year]],NICAP[[#This Row],[Month]],NICAP[[#This Row],[Day]])</f>
        <v>19205</v>
      </c>
      <c r="S1247" s="35" t="str">
        <f t="shared" si="38"/>
        <v>TX</v>
      </c>
      <c r="T1247" s="24" t="str">
        <f t="shared" si="39"/>
        <v>US</v>
      </c>
    </row>
    <row r="1248" spans="1:20" ht="12.75" customHeight="1" x14ac:dyDescent="0.2">
      <c r="A1248" s="35">
        <v>1239</v>
      </c>
      <c r="B1248" s="64">
        <v>520730</v>
      </c>
      <c r="C1248" s="39" t="s">
        <v>9294</v>
      </c>
      <c r="D1248" s="39" t="s">
        <v>2122</v>
      </c>
      <c r="E1248" s="39" t="str">
        <f>IF(AND(LEN(NICAP[[#This Row],[State or      Country]])=2,NICAP[[#This Row],[State or      Country]]&lt;&gt;"UK"),"US","Other")</f>
        <v>US</v>
      </c>
      <c r="F1248" s="38">
        <v>1</v>
      </c>
      <c r="G1248" s="37"/>
      <c r="H1248" s="37"/>
      <c r="I1248" s="47" t="s">
        <v>4808</v>
      </c>
      <c r="J1248" s="54" t="s">
        <v>1744</v>
      </c>
      <c r="K1248" s="37"/>
      <c r="L1248" s="36" t="s">
        <v>9071</v>
      </c>
      <c r="M1248" s="36" t="str">
        <f>IF(LEFT(NICAP[[#This Row],[Date]],1)=0,"Y","N")</f>
        <v>N</v>
      </c>
      <c r="N1248" s="36"/>
      <c r="O1248" s="36" t="str">
        <f>19&amp;LEFT(NICAP[[#This Row],[Date]],2)</f>
        <v>1952</v>
      </c>
      <c r="P1248" s="36" t="str">
        <f>MID(NICAP[[#This Row],[Date]],3,2)</f>
        <v>07</v>
      </c>
      <c r="Q1248" s="36" t="str">
        <f>RIGHT(NICAP[[#This Row],[Date]],2)</f>
        <v>30</v>
      </c>
      <c r="R1248" s="26">
        <f>DATE(NICAP[[#This Row],[Year]],NICAP[[#This Row],[Month]],NICAP[[#This Row],[Day]])</f>
        <v>19205</v>
      </c>
      <c r="S1248" s="35" t="str">
        <f t="shared" si="38"/>
        <v>NM</v>
      </c>
      <c r="T1248" s="24" t="str">
        <f t="shared" si="39"/>
        <v>US</v>
      </c>
    </row>
    <row r="1249" spans="1:20" ht="12.75" customHeight="1" x14ac:dyDescent="0.2">
      <c r="A1249" s="35">
        <v>1240</v>
      </c>
      <c r="B1249" s="64">
        <v>520731</v>
      </c>
      <c r="C1249" s="39" t="s">
        <v>9293</v>
      </c>
      <c r="D1249" s="39" t="s">
        <v>1956</v>
      </c>
      <c r="E1249" s="39" t="str">
        <f>IF(AND(LEN(NICAP[[#This Row],[State or      Country]])=2,NICAP[[#This Row],[State or      Country]]&lt;&gt;"UK"),"US","Other")</f>
        <v>Other</v>
      </c>
      <c r="F1249" s="38">
        <v>11</v>
      </c>
      <c r="G1249" s="37"/>
      <c r="H1249" s="37"/>
      <c r="I1249" s="47" t="s">
        <v>4808</v>
      </c>
      <c r="J1249" s="37"/>
      <c r="K1249" s="37"/>
      <c r="L1249" s="36" t="s">
        <v>9292</v>
      </c>
      <c r="M1249" s="36" t="str">
        <f>IF(LEFT(NICAP[[#This Row],[Date]],1)=0,"Y","N")</f>
        <v>N</v>
      </c>
      <c r="N1249" s="36"/>
      <c r="O1249" s="36" t="str">
        <f>19&amp;LEFT(NICAP[[#This Row],[Date]],2)</f>
        <v>1952</v>
      </c>
      <c r="P1249" s="36" t="str">
        <f>MID(NICAP[[#This Row],[Date]],3,2)</f>
        <v>07</v>
      </c>
      <c r="Q1249" s="36" t="str">
        <f>RIGHT(NICAP[[#This Row],[Date]],2)</f>
        <v>31</v>
      </c>
      <c r="R1249" s="26">
        <f>DATE(NICAP[[#This Row],[Year]],NICAP[[#This Row],[Month]],NICAP[[#This Row],[Day]])</f>
        <v>19206</v>
      </c>
      <c r="S1249" s="35" t="str">
        <f t="shared" si="38"/>
        <v/>
      </c>
      <c r="T1249" s="24" t="str">
        <f t="shared" si="39"/>
        <v>Japan</v>
      </c>
    </row>
    <row r="1250" spans="1:20" ht="27" customHeight="1" x14ac:dyDescent="0.2">
      <c r="A1250" s="35">
        <v>1241</v>
      </c>
      <c r="B1250" s="66">
        <v>520800</v>
      </c>
      <c r="C1250" s="44" t="s">
        <v>9291</v>
      </c>
      <c r="D1250" s="44" t="s">
        <v>1998</v>
      </c>
      <c r="E1250" s="44" t="str">
        <f>IF(AND(LEN(NICAP[[#This Row],[State or      Country]])=2,NICAP[[#This Row],[State or      Country]]&lt;&gt;"UK"),"US","Other")</f>
        <v>US</v>
      </c>
      <c r="F1250" s="43">
        <v>1</v>
      </c>
      <c r="G1250" s="41"/>
      <c r="H1250" s="41"/>
      <c r="I1250" s="62" t="s">
        <v>4808</v>
      </c>
      <c r="J1250" s="41"/>
      <c r="K1250" s="41"/>
      <c r="L1250" s="59" t="s">
        <v>9290</v>
      </c>
      <c r="M1250" s="59" t="str">
        <f>IF(LEFT(NICAP[[#This Row],[Date]],1)=0,"Y","N")</f>
        <v>N</v>
      </c>
      <c r="N1250" s="59"/>
      <c r="O1250" s="59" t="str">
        <f>19&amp;LEFT(NICAP[[#This Row],[Date]],2)</f>
        <v>1952</v>
      </c>
      <c r="P1250" s="59" t="str">
        <f>MID(NICAP[[#This Row],[Date]],3,2)</f>
        <v>08</v>
      </c>
      <c r="Q1250" s="59" t="str">
        <f>RIGHT(NICAP[[#This Row],[Date]],2)</f>
        <v>00</v>
      </c>
      <c r="R1250" s="26">
        <f>DATE(NICAP[[#This Row],[Year]],NICAP[[#This Row],[Month]],NICAP[[#This Row],[Day]])</f>
        <v>19206</v>
      </c>
      <c r="S1250" s="35" t="str">
        <f t="shared" si="38"/>
        <v>AR</v>
      </c>
      <c r="T1250" s="24" t="str">
        <f t="shared" si="39"/>
        <v>US</v>
      </c>
    </row>
    <row r="1251" spans="1:20" ht="12.75" customHeight="1" x14ac:dyDescent="0.2">
      <c r="A1251" s="35">
        <v>1242</v>
      </c>
      <c r="B1251" s="64">
        <v>520731</v>
      </c>
      <c r="C1251" s="39" t="s">
        <v>9289</v>
      </c>
      <c r="D1251" s="39" t="s">
        <v>3335</v>
      </c>
      <c r="E1251" s="39" t="str">
        <f>IF(AND(LEN(NICAP[[#This Row],[State or      Country]])=2,NICAP[[#This Row],[State or      Country]]&lt;&gt;"UK"),"US","Other")</f>
        <v>US</v>
      </c>
      <c r="F1251" s="38">
        <v>9</v>
      </c>
      <c r="G1251" s="41"/>
      <c r="H1251" s="41"/>
      <c r="I1251" s="41"/>
      <c r="J1251" s="41"/>
      <c r="K1251" s="41"/>
      <c r="L1251" s="36" t="s">
        <v>9288</v>
      </c>
      <c r="M1251" s="36" t="str">
        <f>IF(LEFT(NICAP[[#This Row],[Date]],1)=0,"Y","N")</f>
        <v>N</v>
      </c>
      <c r="N1251" s="36"/>
      <c r="O1251" s="36" t="str">
        <f>19&amp;LEFT(NICAP[[#This Row],[Date]],2)</f>
        <v>1952</v>
      </c>
      <c r="P1251" s="36" t="str">
        <f>MID(NICAP[[#This Row],[Date]],3,2)</f>
        <v>07</v>
      </c>
      <c r="Q1251" s="36" t="str">
        <f>RIGHT(NICAP[[#This Row],[Date]],2)</f>
        <v>31</v>
      </c>
      <c r="R1251" s="26">
        <f>DATE(NICAP[[#This Row],[Year]],NICAP[[#This Row],[Month]],NICAP[[#This Row],[Day]])</f>
        <v>19206</v>
      </c>
      <c r="S1251" s="35" t="str">
        <f t="shared" si="38"/>
        <v>MT</v>
      </c>
      <c r="T1251" s="24" t="str">
        <f t="shared" si="39"/>
        <v>US</v>
      </c>
    </row>
    <row r="1252" spans="1:20" ht="14.25" customHeight="1" x14ac:dyDescent="0.2">
      <c r="A1252" s="35">
        <v>1243</v>
      </c>
      <c r="B1252" s="81">
        <v>520800</v>
      </c>
      <c r="C1252" s="39" t="s">
        <v>9287</v>
      </c>
      <c r="D1252" s="39" t="s">
        <v>2098</v>
      </c>
      <c r="E1252" s="39" t="str">
        <f>IF(AND(LEN(NICAP[[#This Row],[State or      Country]])=2,NICAP[[#This Row],[State or      Country]]&lt;&gt;"UK"),"US","Other")</f>
        <v>US</v>
      </c>
      <c r="F1252" s="38">
        <v>1</v>
      </c>
      <c r="G1252" s="47" t="s">
        <v>6678</v>
      </c>
      <c r="H1252" s="117">
        <v>5</v>
      </c>
      <c r="I1252" s="37"/>
      <c r="J1252" s="37"/>
      <c r="K1252" s="37"/>
      <c r="L1252" s="36" t="s">
        <v>9286</v>
      </c>
      <c r="M1252" s="36" t="str">
        <f>IF(LEFT(NICAP[[#This Row],[Date]],1)=0,"Y","N")</f>
        <v>N</v>
      </c>
      <c r="N1252" s="36"/>
      <c r="O1252" s="36" t="str">
        <f>19&amp;LEFT(NICAP[[#This Row],[Date]],2)</f>
        <v>1952</v>
      </c>
      <c r="P1252" s="36" t="str">
        <f>MID(NICAP[[#This Row],[Date]],3,2)</f>
        <v>08</v>
      </c>
      <c r="Q1252" s="36" t="str">
        <f>RIGHT(NICAP[[#This Row],[Date]],2)</f>
        <v>00</v>
      </c>
      <c r="R1252" s="26">
        <f>DATE(NICAP[[#This Row],[Year]],NICAP[[#This Row],[Month]],NICAP[[#This Row],[Day]])</f>
        <v>19206</v>
      </c>
      <c r="S1252" s="35" t="str">
        <f t="shared" si="38"/>
        <v>VA</v>
      </c>
      <c r="T1252" s="24" t="str">
        <f t="shared" si="39"/>
        <v>US</v>
      </c>
    </row>
    <row r="1253" spans="1:20" ht="12.75" customHeight="1" x14ac:dyDescent="0.2">
      <c r="A1253" s="35">
        <v>1244</v>
      </c>
      <c r="B1253" s="68">
        <v>520801</v>
      </c>
      <c r="C1253" s="39" t="s">
        <v>9285</v>
      </c>
      <c r="D1253" s="39" t="s">
        <v>1694</v>
      </c>
      <c r="E1253" s="39" t="str">
        <f>IF(AND(LEN(NICAP[[#This Row],[State or      Country]])=2,NICAP[[#This Row],[State or      Country]]&lt;&gt;"UK"),"US","Other")</f>
        <v>US</v>
      </c>
      <c r="F1253" s="38">
        <v>9</v>
      </c>
      <c r="G1253" s="47" t="s">
        <v>1666</v>
      </c>
      <c r="H1253" s="46">
        <v>5</v>
      </c>
      <c r="I1253" s="47" t="s">
        <v>4808</v>
      </c>
      <c r="J1253" s="37"/>
      <c r="K1253" s="37"/>
      <c r="L1253" s="36" t="s">
        <v>9284</v>
      </c>
      <c r="M1253" s="36" t="str">
        <f>IF(LEFT(NICAP[[#This Row],[Date]],1)=0,"Y","N")</f>
        <v>N</v>
      </c>
      <c r="N1253" s="36"/>
      <c r="O1253" s="36" t="str">
        <f>19&amp;LEFT(NICAP[[#This Row],[Date]],2)</f>
        <v>1952</v>
      </c>
      <c r="P1253" s="36" t="str">
        <f>MID(NICAP[[#This Row],[Date]],3,2)</f>
        <v>08</v>
      </c>
      <c r="Q1253" s="36" t="str">
        <f>RIGHT(NICAP[[#This Row],[Date]],2)</f>
        <v>01</v>
      </c>
      <c r="R1253" s="26">
        <f>DATE(NICAP[[#This Row],[Year]],NICAP[[#This Row],[Month]],NICAP[[#This Row],[Day]])</f>
        <v>19207</v>
      </c>
      <c r="S1253" s="35" t="str">
        <f t="shared" si="38"/>
        <v>OH</v>
      </c>
      <c r="T1253" s="24" t="str">
        <f t="shared" si="39"/>
        <v>US</v>
      </c>
    </row>
    <row r="1254" spans="1:20" ht="27.75" customHeight="1" x14ac:dyDescent="0.2">
      <c r="A1254" s="35">
        <v>1245</v>
      </c>
      <c r="B1254" s="66">
        <v>520801</v>
      </c>
      <c r="C1254" s="44" t="s">
        <v>9283</v>
      </c>
      <c r="D1254" s="44" t="s">
        <v>1694</v>
      </c>
      <c r="E1254" s="44" t="str">
        <f>IF(AND(LEN(NICAP[[#This Row],[State or      Country]])=2,NICAP[[#This Row],[State or      Country]]&lt;&gt;"UK"),"US","Other")</f>
        <v>US</v>
      </c>
      <c r="F1254" s="43">
        <v>1</v>
      </c>
      <c r="G1254" s="41"/>
      <c r="H1254" s="41"/>
      <c r="I1254" s="41"/>
      <c r="J1254" s="41"/>
      <c r="K1254" s="41"/>
      <c r="L1254" s="42" t="s">
        <v>9282</v>
      </c>
      <c r="M1254" s="42" t="str">
        <f>IF(LEFT(NICAP[[#This Row],[Date]],1)=0,"Y","N")</f>
        <v>N</v>
      </c>
      <c r="N1254" s="42"/>
      <c r="O1254" s="42" t="str">
        <f>19&amp;LEFT(NICAP[[#This Row],[Date]],2)</f>
        <v>1952</v>
      </c>
      <c r="P1254" s="42" t="str">
        <f>MID(NICAP[[#This Row],[Date]],3,2)</f>
        <v>08</v>
      </c>
      <c r="Q1254" s="42" t="str">
        <f>RIGHT(NICAP[[#This Row],[Date]],2)</f>
        <v>01</v>
      </c>
      <c r="R1254" s="26">
        <f>DATE(NICAP[[#This Row],[Year]],NICAP[[#This Row],[Month]],NICAP[[#This Row],[Day]])</f>
        <v>19207</v>
      </c>
      <c r="S1254" s="35" t="str">
        <f t="shared" si="38"/>
        <v>OH</v>
      </c>
      <c r="T1254" s="24" t="str">
        <f t="shared" si="39"/>
        <v>US</v>
      </c>
    </row>
    <row r="1255" spans="1:20" ht="27.75" customHeight="1" x14ac:dyDescent="0.2">
      <c r="A1255" s="35">
        <v>1246</v>
      </c>
      <c r="B1255" s="66">
        <v>520801</v>
      </c>
      <c r="C1255" s="44" t="s">
        <v>2673</v>
      </c>
      <c r="D1255" s="44" t="s">
        <v>2122</v>
      </c>
      <c r="E1255" s="44" t="str">
        <f>IF(AND(LEN(NICAP[[#This Row],[State or      Country]])=2,NICAP[[#This Row],[State or      Country]]&lt;&gt;"UK"),"US","Other")</f>
        <v>US</v>
      </c>
      <c r="F1255" s="43">
        <v>1</v>
      </c>
      <c r="G1255" s="41"/>
      <c r="H1255" s="41"/>
      <c r="I1255" s="41"/>
      <c r="J1255" s="41"/>
      <c r="K1255" s="41"/>
      <c r="L1255" s="42" t="s">
        <v>9281</v>
      </c>
      <c r="M1255" s="42" t="str">
        <f>IF(LEFT(NICAP[[#This Row],[Date]],1)=0,"Y","N")</f>
        <v>N</v>
      </c>
      <c r="N1255" s="42"/>
      <c r="O1255" s="42" t="str">
        <f>19&amp;LEFT(NICAP[[#This Row],[Date]],2)</f>
        <v>1952</v>
      </c>
      <c r="P1255" s="42" t="str">
        <f>MID(NICAP[[#This Row],[Date]],3,2)</f>
        <v>08</v>
      </c>
      <c r="Q1255" s="42" t="str">
        <f>RIGHT(NICAP[[#This Row],[Date]],2)</f>
        <v>01</v>
      </c>
      <c r="R1255" s="26">
        <f>DATE(NICAP[[#This Row],[Year]],NICAP[[#This Row],[Month]],NICAP[[#This Row],[Day]])</f>
        <v>19207</v>
      </c>
      <c r="S1255" s="35" t="str">
        <f t="shared" si="38"/>
        <v>NM</v>
      </c>
      <c r="T1255" s="24" t="str">
        <f t="shared" si="39"/>
        <v>US</v>
      </c>
    </row>
    <row r="1256" spans="1:20" ht="12.75" customHeight="1" x14ac:dyDescent="0.2">
      <c r="A1256" s="35">
        <v>1247</v>
      </c>
      <c r="B1256" s="64">
        <v>520801</v>
      </c>
      <c r="C1256" s="39" t="s">
        <v>4817</v>
      </c>
      <c r="D1256" s="39" t="s">
        <v>1676</v>
      </c>
      <c r="E1256" s="39" t="str">
        <f>IF(AND(LEN(NICAP[[#This Row],[State or      Country]])=2,NICAP[[#This Row],[State or      Country]]&lt;&gt;"UK"),"US","Other")</f>
        <v>US</v>
      </c>
      <c r="F1256" s="38">
        <v>1</v>
      </c>
      <c r="G1256" s="37"/>
      <c r="H1256" s="37"/>
      <c r="I1256" s="65">
        <v>1771</v>
      </c>
      <c r="J1256" s="37"/>
      <c r="K1256" s="37"/>
      <c r="L1256" s="36" t="s">
        <v>9280</v>
      </c>
      <c r="M1256" s="36" t="str">
        <f>IF(LEFT(NICAP[[#This Row],[Date]],1)=0,"Y","N")</f>
        <v>N</v>
      </c>
      <c r="N1256" s="36"/>
      <c r="O1256" s="36" t="str">
        <f>19&amp;LEFT(NICAP[[#This Row],[Date]],2)</f>
        <v>1952</v>
      </c>
      <c r="P1256" s="36" t="str">
        <f>MID(NICAP[[#This Row],[Date]],3,2)</f>
        <v>08</v>
      </c>
      <c r="Q1256" s="36" t="str">
        <f>RIGHT(NICAP[[#This Row],[Date]],2)</f>
        <v>01</v>
      </c>
      <c r="R1256" s="26">
        <f>DATE(NICAP[[#This Row],[Year]],NICAP[[#This Row],[Month]],NICAP[[#This Row],[Day]])</f>
        <v>19207</v>
      </c>
      <c r="S1256" s="35" t="str">
        <f t="shared" si="38"/>
        <v>CA</v>
      </c>
      <c r="T1256" s="24" t="str">
        <f t="shared" si="39"/>
        <v>US</v>
      </c>
    </row>
    <row r="1257" spans="1:20" ht="12.75" customHeight="1" x14ac:dyDescent="0.2">
      <c r="A1257" s="35">
        <v>1248</v>
      </c>
      <c r="B1257" s="68">
        <v>520801</v>
      </c>
      <c r="C1257" s="39" t="s">
        <v>9215</v>
      </c>
      <c r="D1257" s="39" t="s">
        <v>1694</v>
      </c>
      <c r="E1257" s="39" t="str">
        <f>IF(AND(LEN(NICAP[[#This Row],[State or      Country]])=2,NICAP[[#This Row],[State or      Country]]&lt;&gt;"UK"),"US","Other")</f>
        <v>US</v>
      </c>
      <c r="F1257" s="38">
        <v>9</v>
      </c>
      <c r="G1257" s="37"/>
      <c r="H1257" s="46">
        <v>5</v>
      </c>
      <c r="I1257" s="47" t="s">
        <v>4808</v>
      </c>
      <c r="J1257" s="37"/>
      <c r="K1257" s="37"/>
      <c r="L1257" s="36" t="s">
        <v>9279</v>
      </c>
      <c r="M1257" s="36" t="str">
        <f>IF(LEFT(NICAP[[#This Row],[Date]],1)=0,"Y","N")</f>
        <v>N</v>
      </c>
      <c r="N1257" s="36"/>
      <c r="O1257" s="36" t="str">
        <f>19&amp;LEFT(NICAP[[#This Row],[Date]],2)</f>
        <v>1952</v>
      </c>
      <c r="P1257" s="36" t="str">
        <f>MID(NICAP[[#This Row],[Date]],3,2)</f>
        <v>08</v>
      </c>
      <c r="Q1257" s="36" t="str">
        <f>RIGHT(NICAP[[#This Row],[Date]],2)</f>
        <v>01</v>
      </c>
      <c r="R1257" s="26">
        <f>DATE(NICAP[[#This Row],[Year]],NICAP[[#This Row],[Month]],NICAP[[#This Row],[Day]])</f>
        <v>19207</v>
      </c>
      <c r="S1257" s="35" t="str">
        <f t="shared" si="38"/>
        <v>OH</v>
      </c>
      <c r="T1257" s="24" t="str">
        <f t="shared" si="39"/>
        <v>US</v>
      </c>
    </row>
    <row r="1258" spans="1:20" ht="12.75" customHeight="1" x14ac:dyDescent="0.2">
      <c r="A1258" s="35">
        <v>1249</v>
      </c>
      <c r="B1258" s="68">
        <v>520801</v>
      </c>
      <c r="C1258" s="39" t="s">
        <v>9278</v>
      </c>
      <c r="D1258" s="39" t="s">
        <v>1694</v>
      </c>
      <c r="E1258" s="39" t="str">
        <f>IF(AND(LEN(NICAP[[#This Row],[State or      Country]])=2,NICAP[[#This Row],[State or      Country]]&lt;&gt;"UK"),"US","Other")</f>
        <v>US</v>
      </c>
      <c r="F1258" s="38">
        <v>9</v>
      </c>
      <c r="G1258" s="47" t="s">
        <v>1666</v>
      </c>
      <c r="H1258" s="46">
        <v>5</v>
      </c>
      <c r="I1258" s="47" t="s">
        <v>4808</v>
      </c>
      <c r="J1258" s="37"/>
      <c r="K1258" s="37"/>
      <c r="L1258" s="36" t="s">
        <v>9277</v>
      </c>
      <c r="M1258" s="36" t="str">
        <f>IF(LEFT(NICAP[[#This Row],[Date]],1)=0,"Y","N")</f>
        <v>N</v>
      </c>
      <c r="N1258" s="36"/>
      <c r="O1258" s="36" t="str">
        <f>19&amp;LEFT(NICAP[[#This Row],[Date]],2)</f>
        <v>1952</v>
      </c>
      <c r="P1258" s="36" t="str">
        <f>MID(NICAP[[#This Row],[Date]],3,2)</f>
        <v>08</v>
      </c>
      <c r="Q1258" s="36" t="str">
        <f>RIGHT(NICAP[[#This Row],[Date]],2)</f>
        <v>01</v>
      </c>
      <c r="R1258" s="26">
        <f>DATE(NICAP[[#This Row],[Year]],NICAP[[#This Row],[Month]],NICAP[[#This Row],[Day]])</f>
        <v>19207</v>
      </c>
      <c r="S1258" s="35" t="str">
        <f t="shared" si="38"/>
        <v>OH</v>
      </c>
      <c r="T1258" s="24" t="str">
        <f t="shared" si="39"/>
        <v>US</v>
      </c>
    </row>
    <row r="1259" spans="1:20" ht="12.75" customHeight="1" x14ac:dyDescent="0.2">
      <c r="A1259" s="35">
        <v>1250</v>
      </c>
      <c r="B1259" s="68">
        <v>520801</v>
      </c>
      <c r="C1259" s="39" t="s">
        <v>4602</v>
      </c>
      <c r="D1259" s="39" t="s">
        <v>1787</v>
      </c>
      <c r="E1259" s="39" t="str">
        <f>IF(AND(LEN(NICAP[[#This Row],[State or      Country]])=2,NICAP[[#This Row],[State or      Country]]&lt;&gt;"UK"),"US","Other")</f>
        <v>US</v>
      </c>
      <c r="F1259" s="38">
        <v>1</v>
      </c>
      <c r="G1259" s="37"/>
      <c r="H1259" s="37"/>
      <c r="I1259" s="37"/>
      <c r="J1259" s="37"/>
      <c r="K1259" s="37"/>
      <c r="L1259" s="36" t="s">
        <v>9276</v>
      </c>
      <c r="M1259" s="36" t="str">
        <f>IF(LEFT(NICAP[[#This Row],[Date]],1)=0,"Y","N")</f>
        <v>N</v>
      </c>
      <c r="N1259" s="36"/>
      <c r="O1259" s="36" t="str">
        <f>19&amp;LEFT(NICAP[[#This Row],[Date]],2)</f>
        <v>1952</v>
      </c>
      <c r="P1259" s="36" t="str">
        <f>MID(NICAP[[#This Row],[Date]],3,2)</f>
        <v>08</v>
      </c>
      <c r="Q1259" s="36" t="str">
        <f>RIGHT(NICAP[[#This Row],[Date]],2)</f>
        <v>01</v>
      </c>
      <c r="R1259" s="26">
        <f>DATE(NICAP[[#This Row],[Year]],NICAP[[#This Row],[Month]],NICAP[[#This Row],[Day]])</f>
        <v>19207</v>
      </c>
      <c r="S1259" s="35" t="str">
        <f t="shared" si="38"/>
        <v>IN</v>
      </c>
      <c r="T1259" s="24" t="str">
        <f t="shared" si="39"/>
        <v>US</v>
      </c>
    </row>
    <row r="1260" spans="1:20" ht="12.75" customHeight="1" x14ac:dyDescent="0.2">
      <c r="A1260" s="35">
        <v>1251</v>
      </c>
      <c r="B1260" s="64">
        <v>520802</v>
      </c>
      <c r="C1260" s="39" t="s">
        <v>5160</v>
      </c>
      <c r="D1260" s="39" t="s">
        <v>1947</v>
      </c>
      <c r="E1260" s="39" t="str">
        <f>IF(AND(LEN(NICAP[[#This Row],[State or      Country]])=2,NICAP[[#This Row],[State or      Country]]&lt;&gt;"UK"),"US","Other")</f>
        <v>US</v>
      </c>
      <c r="F1260" s="38">
        <v>1</v>
      </c>
      <c r="G1260" s="37"/>
      <c r="H1260" s="37"/>
      <c r="I1260" s="65">
        <v>1783</v>
      </c>
      <c r="J1260" s="37"/>
      <c r="K1260" s="37"/>
      <c r="L1260" s="36" t="s">
        <v>9275</v>
      </c>
      <c r="M1260" s="36" t="str">
        <f>IF(LEFT(NICAP[[#This Row],[Date]],1)=0,"Y","N")</f>
        <v>N</v>
      </c>
      <c r="N1260" s="36"/>
      <c r="O1260" s="36" t="str">
        <f>19&amp;LEFT(NICAP[[#This Row],[Date]],2)</f>
        <v>1952</v>
      </c>
      <c r="P1260" s="36" t="str">
        <f>MID(NICAP[[#This Row],[Date]],3,2)</f>
        <v>08</v>
      </c>
      <c r="Q1260" s="36" t="str">
        <f>RIGHT(NICAP[[#This Row],[Date]],2)</f>
        <v>02</v>
      </c>
      <c r="R1260" s="26">
        <f>DATE(NICAP[[#This Row],[Year]],NICAP[[#This Row],[Month]],NICAP[[#This Row],[Day]])</f>
        <v>19208</v>
      </c>
      <c r="S1260" s="35" t="str">
        <f t="shared" si="38"/>
        <v>LA</v>
      </c>
      <c r="T1260" s="24" t="str">
        <f t="shared" si="39"/>
        <v>US</v>
      </c>
    </row>
    <row r="1261" spans="1:20" ht="41.25" customHeight="1" x14ac:dyDescent="0.2">
      <c r="A1261" s="35">
        <v>1252</v>
      </c>
      <c r="B1261" s="85">
        <v>520802</v>
      </c>
      <c r="C1261" s="50" t="s">
        <v>9274</v>
      </c>
      <c r="D1261" s="50" t="s">
        <v>1667</v>
      </c>
      <c r="E1261" s="50" t="str">
        <f>IF(AND(LEN(NICAP[[#This Row],[State or      Country]])=2,NICAP[[#This Row],[State or      Country]]&lt;&gt;"UK"),"US","Other")</f>
        <v>US</v>
      </c>
      <c r="F1261" s="49">
        <v>1</v>
      </c>
      <c r="G1261" s="48"/>
      <c r="H1261" s="48"/>
      <c r="I1261" s="48"/>
      <c r="J1261" s="48"/>
      <c r="K1261" s="48"/>
      <c r="L1261" s="36" t="s">
        <v>9273</v>
      </c>
      <c r="M1261" s="36" t="str">
        <f>IF(LEFT(NICAP[[#This Row],[Date]],1)=0,"Y","N")</f>
        <v>N</v>
      </c>
      <c r="N1261" s="36"/>
      <c r="O1261" s="36" t="str">
        <f>19&amp;LEFT(NICAP[[#This Row],[Date]],2)</f>
        <v>1952</v>
      </c>
      <c r="P1261" s="36" t="str">
        <f>MID(NICAP[[#This Row],[Date]],3,2)</f>
        <v>08</v>
      </c>
      <c r="Q1261" s="36" t="str">
        <f>RIGHT(NICAP[[#This Row],[Date]],2)</f>
        <v>02</v>
      </c>
      <c r="R1261" s="26">
        <f>DATE(NICAP[[#This Row],[Year]],NICAP[[#This Row],[Month]],NICAP[[#This Row],[Day]])</f>
        <v>19208</v>
      </c>
      <c r="S1261" s="35" t="str">
        <f t="shared" si="38"/>
        <v>TX</v>
      </c>
      <c r="T1261" s="24" t="str">
        <f t="shared" si="39"/>
        <v>US</v>
      </c>
    </row>
    <row r="1262" spans="1:20" ht="12.75" customHeight="1" x14ac:dyDescent="0.2">
      <c r="A1262" s="35">
        <v>1253</v>
      </c>
      <c r="B1262" s="64">
        <v>520802</v>
      </c>
      <c r="C1262" s="39" t="s">
        <v>9272</v>
      </c>
      <c r="D1262" s="39" t="s">
        <v>1953</v>
      </c>
      <c r="E1262" s="39" t="str">
        <f>IF(AND(LEN(NICAP[[#This Row],[State or      Country]])=2,NICAP[[#This Row],[State or      Country]]&lt;&gt;"UK"),"US","Other")</f>
        <v>US</v>
      </c>
      <c r="F1262" s="38">
        <v>1</v>
      </c>
      <c r="G1262" s="37"/>
      <c r="H1262" s="37"/>
      <c r="I1262" s="47" t="s">
        <v>4808</v>
      </c>
      <c r="J1262" s="37"/>
      <c r="K1262" s="37"/>
      <c r="L1262" s="36" t="s">
        <v>9271</v>
      </c>
      <c r="M1262" s="36" t="str">
        <f>IF(LEFT(NICAP[[#This Row],[Date]],1)=0,"Y","N")</f>
        <v>N</v>
      </c>
      <c r="N1262" s="36"/>
      <c r="O1262" s="36" t="str">
        <f>19&amp;LEFT(NICAP[[#This Row],[Date]],2)</f>
        <v>1952</v>
      </c>
      <c r="P1262" s="36" t="str">
        <f>MID(NICAP[[#This Row],[Date]],3,2)</f>
        <v>08</v>
      </c>
      <c r="Q1262" s="36" t="str">
        <f>RIGHT(NICAP[[#This Row],[Date]],2)</f>
        <v>02</v>
      </c>
      <c r="R1262" s="26">
        <f>DATE(NICAP[[#This Row],[Year]],NICAP[[#This Row],[Month]],NICAP[[#This Row],[Day]])</f>
        <v>19208</v>
      </c>
      <c r="S1262" s="35" t="str">
        <f t="shared" si="38"/>
        <v>ME</v>
      </c>
      <c r="T1262" s="24" t="str">
        <f t="shared" si="39"/>
        <v>US</v>
      </c>
    </row>
    <row r="1263" spans="1:20" ht="14.25" customHeight="1" x14ac:dyDescent="0.2">
      <c r="A1263" s="35">
        <v>1254</v>
      </c>
      <c r="B1263" s="81">
        <v>520803</v>
      </c>
      <c r="C1263" s="39" t="s">
        <v>9270</v>
      </c>
      <c r="D1263" s="39" t="s">
        <v>2122</v>
      </c>
      <c r="E1263" s="39" t="str">
        <f>IF(AND(LEN(NICAP[[#This Row],[State or      Country]])=2,NICAP[[#This Row],[State or      Country]]&lt;&gt;"UK"),"US","Other")</f>
        <v>US</v>
      </c>
      <c r="F1263" s="38">
        <v>1</v>
      </c>
      <c r="G1263" s="47" t="s">
        <v>6678</v>
      </c>
      <c r="H1263" s="117">
        <v>5</v>
      </c>
      <c r="I1263" s="47" t="s">
        <v>4808</v>
      </c>
      <c r="J1263" s="54" t="s">
        <v>1744</v>
      </c>
      <c r="K1263" s="37"/>
      <c r="L1263" s="36" t="s">
        <v>9269</v>
      </c>
      <c r="M1263" s="36" t="str">
        <f>IF(LEFT(NICAP[[#This Row],[Date]],1)=0,"Y","N")</f>
        <v>N</v>
      </c>
      <c r="N1263" s="36"/>
      <c r="O1263" s="36" t="str">
        <f>19&amp;LEFT(NICAP[[#This Row],[Date]],2)</f>
        <v>1952</v>
      </c>
      <c r="P1263" s="36" t="str">
        <f>MID(NICAP[[#This Row],[Date]],3,2)</f>
        <v>08</v>
      </c>
      <c r="Q1263" s="36" t="str">
        <f>RIGHT(NICAP[[#This Row],[Date]],2)</f>
        <v>03</v>
      </c>
      <c r="R1263" s="26">
        <f>DATE(NICAP[[#This Row],[Year]],NICAP[[#This Row],[Month]],NICAP[[#This Row],[Day]])</f>
        <v>19209</v>
      </c>
      <c r="S1263" s="35" t="str">
        <f t="shared" si="38"/>
        <v>NM</v>
      </c>
      <c r="T1263" s="24" t="str">
        <f t="shared" si="39"/>
        <v>US</v>
      </c>
    </row>
    <row r="1264" spans="1:20" ht="12.75" customHeight="1" x14ac:dyDescent="0.2">
      <c r="A1264" s="35">
        <v>1255</v>
      </c>
      <c r="B1264" s="68">
        <v>520803</v>
      </c>
      <c r="C1264" s="39" t="s">
        <v>8156</v>
      </c>
      <c r="D1264" s="39" t="s">
        <v>1676</v>
      </c>
      <c r="E1264" s="39" t="str">
        <f>IF(AND(LEN(NICAP[[#This Row],[State or      Country]])=2,NICAP[[#This Row],[State or      Country]]&lt;&gt;"UK"),"US","Other")</f>
        <v>US</v>
      </c>
      <c r="F1264" s="38">
        <v>9</v>
      </c>
      <c r="G1264" s="47" t="s">
        <v>1666</v>
      </c>
      <c r="H1264" s="46">
        <v>5</v>
      </c>
      <c r="I1264" s="47" t="s">
        <v>4808</v>
      </c>
      <c r="J1264" s="37"/>
      <c r="K1264" s="37"/>
      <c r="L1264" s="36" t="s">
        <v>9268</v>
      </c>
      <c r="M1264" s="36" t="str">
        <f>IF(LEFT(NICAP[[#This Row],[Date]],1)=0,"Y","N")</f>
        <v>N</v>
      </c>
      <c r="N1264" s="36"/>
      <c r="O1264" s="36" t="str">
        <f>19&amp;LEFT(NICAP[[#This Row],[Date]],2)</f>
        <v>1952</v>
      </c>
      <c r="P1264" s="36" t="str">
        <f>MID(NICAP[[#This Row],[Date]],3,2)</f>
        <v>08</v>
      </c>
      <c r="Q1264" s="36" t="str">
        <f>RIGHT(NICAP[[#This Row],[Date]],2)</f>
        <v>03</v>
      </c>
      <c r="R1264" s="26">
        <f>DATE(NICAP[[#This Row],[Year]],NICAP[[#This Row],[Month]],NICAP[[#This Row],[Day]])</f>
        <v>19209</v>
      </c>
      <c r="S1264" s="35" t="str">
        <f t="shared" si="38"/>
        <v>CA</v>
      </c>
      <c r="T1264" s="24" t="str">
        <f t="shared" si="39"/>
        <v>US</v>
      </c>
    </row>
    <row r="1265" spans="1:20" ht="12.75" customHeight="1" x14ac:dyDescent="0.2">
      <c r="A1265" s="35">
        <v>1256</v>
      </c>
      <c r="B1265" s="68">
        <v>520804</v>
      </c>
      <c r="C1265" s="39" t="s">
        <v>5697</v>
      </c>
      <c r="D1265" s="39" t="s">
        <v>1852</v>
      </c>
      <c r="E1265" s="39" t="str">
        <f>IF(AND(LEN(NICAP[[#This Row],[State or      Country]])=2,NICAP[[#This Row],[State or      Country]]&lt;&gt;"UK"),"US","Other")</f>
        <v>US</v>
      </c>
      <c r="F1265" s="38">
        <v>1</v>
      </c>
      <c r="G1265" s="37"/>
      <c r="H1265" s="37"/>
      <c r="I1265" s="65">
        <v>1812</v>
      </c>
      <c r="J1265" s="37"/>
      <c r="K1265" s="37"/>
      <c r="L1265" s="36" t="s">
        <v>9267</v>
      </c>
      <c r="M1265" s="36" t="str">
        <f>IF(LEFT(NICAP[[#This Row],[Date]],1)=0,"Y","N")</f>
        <v>N</v>
      </c>
      <c r="N1265" s="36"/>
      <c r="O1265" s="36" t="str">
        <f>19&amp;LEFT(NICAP[[#This Row],[Date]],2)</f>
        <v>1952</v>
      </c>
      <c r="P1265" s="36" t="str">
        <f>MID(NICAP[[#This Row],[Date]],3,2)</f>
        <v>08</v>
      </c>
      <c r="Q1265" s="36" t="str">
        <f>RIGHT(NICAP[[#This Row],[Date]],2)</f>
        <v>04</v>
      </c>
      <c r="R1265" s="26">
        <f>DATE(NICAP[[#This Row],[Year]],NICAP[[#This Row],[Month]],NICAP[[#This Row],[Day]])</f>
        <v>19210</v>
      </c>
      <c r="S1265" s="35" t="str">
        <f t="shared" si="38"/>
        <v>AZ</v>
      </c>
      <c r="T1265" s="24" t="str">
        <f t="shared" si="39"/>
        <v>US</v>
      </c>
    </row>
    <row r="1266" spans="1:20" ht="26.25" customHeight="1" x14ac:dyDescent="0.2">
      <c r="A1266" s="35">
        <v>1257</v>
      </c>
      <c r="B1266" s="84">
        <v>520804</v>
      </c>
      <c r="C1266" s="44" t="s">
        <v>2577</v>
      </c>
      <c r="D1266" s="44" t="s">
        <v>1758</v>
      </c>
      <c r="E1266" s="44" t="str">
        <f>IF(AND(LEN(NICAP[[#This Row],[State or      Country]])=2,NICAP[[#This Row],[State or      Country]]&lt;&gt;"UK"),"US","Other")</f>
        <v>US</v>
      </c>
      <c r="F1266" s="43">
        <v>1</v>
      </c>
      <c r="G1266" s="41"/>
      <c r="H1266" s="41"/>
      <c r="I1266" s="77">
        <v>1813</v>
      </c>
      <c r="J1266" s="41"/>
      <c r="K1266" s="41"/>
      <c r="L1266" s="59" t="s">
        <v>9266</v>
      </c>
      <c r="M1266" s="59" t="str">
        <f>IF(LEFT(NICAP[[#This Row],[Date]],1)=0,"Y","N")</f>
        <v>N</v>
      </c>
      <c r="N1266" s="59"/>
      <c r="O1266" s="59" t="str">
        <f>19&amp;LEFT(NICAP[[#This Row],[Date]],2)</f>
        <v>1952</v>
      </c>
      <c r="P1266" s="59" t="str">
        <f>MID(NICAP[[#This Row],[Date]],3,2)</f>
        <v>08</v>
      </c>
      <c r="Q1266" s="59" t="str">
        <f>RIGHT(NICAP[[#This Row],[Date]],2)</f>
        <v>04</v>
      </c>
      <c r="R1266" s="26">
        <f>DATE(NICAP[[#This Row],[Year]],NICAP[[#This Row],[Month]],NICAP[[#This Row],[Day]])</f>
        <v>19210</v>
      </c>
      <c r="S1266" s="35" t="str">
        <f t="shared" si="38"/>
        <v>NY</v>
      </c>
      <c r="T1266" s="24" t="str">
        <f t="shared" si="39"/>
        <v>US</v>
      </c>
    </row>
    <row r="1267" spans="1:20" ht="27.75" customHeight="1" x14ac:dyDescent="0.2">
      <c r="A1267" s="35">
        <v>1258</v>
      </c>
      <c r="B1267" s="66">
        <v>520805</v>
      </c>
      <c r="C1267" s="44" t="s">
        <v>4050</v>
      </c>
      <c r="D1267" s="44" t="s">
        <v>1715</v>
      </c>
      <c r="E1267" s="44" t="str">
        <f>IF(AND(LEN(NICAP[[#This Row],[State or      Country]])=2,NICAP[[#This Row],[State or      Country]]&lt;&gt;"UK"),"US","Other")</f>
        <v>US</v>
      </c>
      <c r="F1267" s="43">
        <v>1</v>
      </c>
      <c r="G1267" s="41"/>
      <c r="H1267" s="41"/>
      <c r="I1267" s="41"/>
      <c r="J1267" s="41"/>
      <c r="K1267" s="41"/>
      <c r="L1267" s="59" t="s">
        <v>9265</v>
      </c>
      <c r="M1267" s="59" t="str">
        <f>IF(LEFT(NICAP[[#This Row],[Date]],1)=0,"Y","N")</f>
        <v>N</v>
      </c>
      <c r="N1267" s="59"/>
      <c r="O1267" s="59" t="str">
        <f>19&amp;LEFT(NICAP[[#This Row],[Date]],2)</f>
        <v>1952</v>
      </c>
      <c r="P1267" s="59" t="str">
        <f>MID(NICAP[[#This Row],[Date]],3,2)</f>
        <v>08</v>
      </c>
      <c r="Q1267" s="59" t="str">
        <f>RIGHT(NICAP[[#This Row],[Date]],2)</f>
        <v>05</v>
      </c>
      <c r="R1267" s="26">
        <f>DATE(NICAP[[#This Row],[Year]],NICAP[[#This Row],[Month]],NICAP[[#This Row],[Day]])</f>
        <v>19211</v>
      </c>
      <c r="S1267" s="35" t="str">
        <f t="shared" si="38"/>
        <v>MD</v>
      </c>
      <c r="T1267" s="24" t="str">
        <f t="shared" si="39"/>
        <v>US</v>
      </c>
    </row>
    <row r="1268" spans="1:20" ht="12.75" customHeight="1" x14ac:dyDescent="0.2">
      <c r="A1268" s="35">
        <v>1259</v>
      </c>
      <c r="B1268" s="64">
        <v>520805</v>
      </c>
      <c r="C1268" s="39" t="s">
        <v>9264</v>
      </c>
      <c r="D1268" s="39" t="s">
        <v>2972</v>
      </c>
      <c r="E1268" s="39" t="str">
        <f>IF(AND(LEN(NICAP[[#This Row],[State or      Country]])=2,NICAP[[#This Row],[State or      Country]]&lt;&gt;"UK"),"US","Other")</f>
        <v>Other</v>
      </c>
      <c r="F1268" s="38">
        <v>1</v>
      </c>
      <c r="G1268" s="37"/>
      <c r="H1268" s="37"/>
      <c r="I1268" s="47" t="s">
        <v>4808</v>
      </c>
      <c r="J1268" s="37"/>
      <c r="K1268" s="37"/>
      <c r="L1268" s="36" t="s">
        <v>9263</v>
      </c>
      <c r="M1268" s="36" t="str">
        <f>IF(LEFT(NICAP[[#This Row],[Date]],1)=0,"Y","N")</f>
        <v>N</v>
      </c>
      <c r="N1268" s="36"/>
      <c r="O1268" s="36" t="str">
        <f>19&amp;LEFT(NICAP[[#This Row],[Date]],2)</f>
        <v>1952</v>
      </c>
      <c r="P1268" s="36" t="str">
        <f>MID(NICAP[[#This Row],[Date]],3,2)</f>
        <v>08</v>
      </c>
      <c r="Q1268" s="36" t="str">
        <f>RIGHT(NICAP[[#This Row],[Date]],2)</f>
        <v>05</v>
      </c>
      <c r="R1268" s="26">
        <f>DATE(NICAP[[#This Row],[Year]],NICAP[[#This Row],[Month]],NICAP[[#This Row],[Day]])</f>
        <v>19211</v>
      </c>
      <c r="S1268" s="35" t="str">
        <f t="shared" si="38"/>
        <v/>
      </c>
      <c r="T1268" s="24" t="str">
        <f t="shared" si="39"/>
        <v>Peru</v>
      </c>
    </row>
    <row r="1269" spans="1:20" ht="12.75" customHeight="1" x14ac:dyDescent="0.2">
      <c r="A1269" s="35">
        <v>1260</v>
      </c>
      <c r="B1269" s="68">
        <v>520805</v>
      </c>
      <c r="C1269" s="39" t="s">
        <v>9261</v>
      </c>
      <c r="D1269" s="39" t="s">
        <v>1956</v>
      </c>
      <c r="E1269" s="39" t="str">
        <f>IF(AND(LEN(NICAP[[#This Row],[State or      Country]])=2,NICAP[[#This Row],[State or      Country]]&lt;&gt;"UK"),"US","Other")</f>
        <v>Other</v>
      </c>
      <c r="F1269" s="38">
        <v>9</v>
      </c>
      <c r="G1269" s="47" t="s">
        <v>1666</v>
      </c>
      <c r="H1269" s="46">
        <v>5</v>
      </c>
      <c r="I1269" s="65">
        <v>1827</v>
      </c>
      <c r="J1269" s="37"/>
      <c r="K1269" s="37"/>
      <c r="L1269" s="36" t="s">
        <v>9262</v>
      </c>
      <c r="M1269" s="36" t="str">
        <f>IF(LEFT(NICAP[[#This Row],[Date]],1)=0,"Y","N")</f>
        <v>N</v>
      </c>
      <c r="N1269" s="36"/>
      <c r="O1269" s="36" t="str">
        <f>19&amp;LEFT(NICAP[[#This Row],[Date]],2)</f>
        <v>1952</v>
      </c>
      <c r="P1269" s="36" t="str">
        <f>MID(NICAP[[#This Row],[Date]],3,2)</f>
        <v>08</v>
      </c>
      <c r="Q1269" s="36" t="str">
        <f>RIGHT(NICAP[[#This Row],[Date]],2)</f>
        <v>05</v>
      </c>
      <c r="R1269" s="26">
        <f>DATE(NICAP[[#This Row],[Year]],NICAP[[#This Row],[Month]],NICAP[[#This Row],[Day]])</f>
        <v>19211</v>
      </c>
      <c r="S1269" s="35" t="str">
        <f t="shared" si="38"/>
        <v/>
      </c>
      <c r="T1269" s="24" t="str">
        <f t="shared" si="39"/>
        <v>Japan</v>
      </c>
    </row>
    <row r="1270" spans="1:20" ht="12.75" customHeight="1" x14ac:dyDescent="0.2">
      <c r="A1270" s="35">
        <v>1261</v>
      </c>
      <c r="B1270" s="68">
        <v>520805</v>
      </c>
      <c r="C1270" s="39" t="s">
        <v>9261</v>
      </c>
      <c r="D1270" s="39" t="s">
        <v>1956</v>
      </c>
      <c r="E1270" s="39" t="str">
        <f>IF(AND(LEN(NICAP[[#This Row],[State or      Country]])=2,NICAP[[#This Row],[State or      Country]]&lt;&gt;"UK"),"US","Other")</f>
        <v>Other</v>
      </c>
      <c r="F1270" s="38">
        <v>11</v>
      </c>
      <c r="G1270" s="37"/>
      <c r="H1270" s="37"/>
      <c r="I1270" s="65">
        <v>1827</v>
      </c>
      <c r="J1270" s="37"/>
      <c r="K1270" s="37"/>
      <c r="L1270" s="36" t="s">
        <v>9260</v>
      </c>
      <c r="M1270" s="36" t="str">
        <f>IF(LEFT(NICAP[[#This Row],[Date]],1)=0,"Y","N")</f>
        <v>N</v>
      </c>
      <c r="N1270" s="36"/>
      <c r="O1270" s="36" t="str">
        <f>19&amp;LEFT(NICAP[[#This Row],[Date]],2)</f>
        <v>1952</v>
      </c>
      <c r="P1270" s="36" t="str">
        <f>MID(NICAP[[#This Row],[Date]],3,2)</f>
        <v>08</v>
      </c>
      <c r="Q1270" s="36" t="str">
        <f>RIGHT(NICAP[[#This Row],[Date]],2)</f>
        <v>05</v>
      </c>
      <c r="R1270" s="26">
        <f>DATE(NICAP[[#This Row],[Year]],NICAP[[#This Row],[Month]],NICAP[[#This Row],[Day]])</f>
        <v>19211</v>
      </c>
      <c r="S1270" s="35" t="str">
        <f t="shared" si="38"/>
        <v/>
      </c>
      <c r="T1270" s="24" t="str">
        <f t="shared" si="39"/>
        <v>Japan</v>
      </c>
    </row>
    <row r="1271" spans="1:20" ht="14.25" customHeight="1" x14ac:dyDescent="0.2">
      <c r="A1271" s="35">
        <v>1262</v>
      </c>
      <c r="B1271" s="114" t="s">
        <v>9259</v>
      </c>
      <c r="C1271" s="39" t="s">
        <v>5236</v>
      </c>
      <c r="D1271" s="39" t="s">
        <v>7225</v>
      </c>
      <c r="E1271" s="39" t="str">
        <f>IF(AND(LEN(NICAP[[#This Row],[State or      Country]])=2,NICAP[[#This Row],[State or      Country]]&lt;&gt;"UK"),"US","Other")</f>
        <v>Other</v>
      </c>
      <c r="F1271" s="38">
        <v>9</v>
      </c>
      <c r="G1271" s="47" t="s">
        <v>1666</v>
      </c>
      <c r="H1271" s="46">
        <v>5</v>
      </c>
      <c r="I1271" s="41"/>
      <c r="J1271" s="41"/>
      <c r="K1271" s="41"/>
      <c r="L1271" s="104" t="s">
        <v>9258</v>
      </c>
      <c r="M1271" s="104" t="str">
        <f>IF(LEFT(NICAP[[#This Row],[Date]],1)=0,"Y","N")</f>
        <v>N</v>
      </c>
      <c r="N1271" s="104"/>
      <c r="O1271" s="104" t="str">
        <f>19&amp;LEFT(NICAP[[#This Row],[Date]],2)</f>
        <v>1952</v>
      </c>
      <c r="P1271" s="104" t="str">
        <f>MID(NICAP[[#This Row],[Date]],3,2)</f>
        <v>08</v>
      </c>
      <c r="Q1271" s="104" t="str">
        <f>RIGHT(NICAP[[#This Row],[Date]],2)</f>
        <v>06</v>
      </c>
      <c r="R1271" s="26">
        <f>DATE(NICAP[[#This Row],[Year]],NICAP[[#This Row],[Month]],NICAP[[#This Row],[Day]])</f>
        <v>19212</v>
      </c>
      <c r="S1271" s="35" t="str">
        <f t="shared" si="38"/>
        <v/>
      </c>
      <c r="T1271" s="24" t="str">
        <f t="shared" si="39"/>
        <v>D.C.</v>
      </c>
    </row>
    <row r="1272" spans="1:20" ht="14.25" customHeight="1" x14ac:dyDescent="0.2">
      <c r="A1272" s="35">
        <v>1263</v>
      </c>
      <c r="B1272" s="81">
        <v>520806</v>
      </c>
      <c r="C1272" s="39" t="s">
        <v>9257</v>
      </c>
      <c r="D1272" s="39" t="s">
        <v>1715</v>
      </c>
      <c r="E1272" s="39" t="str">
        <f>IF(AND(LEN(NICAP[[#This Row],[State or      Country]])=2,NICAP[[#This Row],[State or      Country]]&lt;&gt;"UK"),"US","Other")</f>
        <v>US</v>
      </c>
      <c r="F1272" s="38">
        <v>9</v>
      </c>
      <c r="G1272" s="47" t="s">
        <v>1666</v>
      </c>
      <c r="H1272" s="46">
        <v>5</v>
      </c>
      <c r="I1272" s="37"/>
      <c r="J1272" s="37"/>
      <c r="K1272" s="37"/>
      <c r="L1272" s="36" t="s">
        <v>9256</v>
      </c>
      <c r="M1272" s="36" t="str">
        <f>IF(LEFT(NICAP[[#This Row],[Date]],1)=0,"Y","N")</f>
        <v>N</v>
      </c>
      <c r="N1272" s="36"/>
      <c r="O1272" s="36" t="str">
        <f>19&amp;LEFT(NICAP[[#This Row],[Date]],2)</f>
        <v>1952</v>
      </c>
      <c r="P1272" s="36" t="str">
        <f>MID(NICAP[[#This Row],[Date]],3,2)</f>
        <v>08</v>
      </c>
      <c r="Q1272" s="36" t="str">
        <f>RIGHT(NICAP[[#This Row],[Date]],2)</f>
        <v>06</v>
      </c>
      <c r="R1272" s="26">
        <f>DATE(NICAP[[#This Row],[Year]],NICAP[[#This Row],[Month]],NICAP[[#This Row],[Day]])</f>
        <v>19212</v>
      </c>
      <c r="S1272" s="35" t="str">
        <f t="shared" si="38"/>
        <v>MD</v>
      </c>
      <c r="T1272" s="24" t="str">
        <f t="shared" si="39"/>
        <v>US</v>
      </c>
    </row>
    <row r="1273" spans="1:20" ht="12.75" customHeight="1" x14ac:dyDescent="0.2">
      <c r="A1273" s="35">
        <v>1264</v>
      </c>
      <c r="B1273" s="64">
        <v>520806</v>
      </c>
      <c r="C1273" s="39" t="s">
        <v>3625</v>
      </c>
      <c r="D1273" s="39" t="s">
        <v>1956</v>
      </c>
      <c r="E1273" s="39" t="str">
        <f>IF(AND(LEN(NICAP[[#This Row],[State or      Country]])=2,NICAP[[#This Row],[State or      Country]]&lt;&gt;"UK"),"US","Other")</f>
        <v>Other</v>
      </c>
      <c r="F1273" s="38">
        <v>1</v>
      </c>
      <c r="G1273" s="37"/>
      <c r="H1273" s="37"/>
      <c r="I1273" s="65">
        <v>1841</v>
      </c>
      <c r="J1273" s="37"/>
      <c r="K1273" s="37"/>
      <c r="L1273" s="36" t="s">
        <v>9255</v>
      </c>
      <c r="M1273" s="36" t="str">
        <f>IF(LEFT(NICAP[[#This Row],[Date]],1)=0,"Y","N")</f>
        <v>N</v>
      </c>
      <c r="N1273" s="36"/>
      <c r="O1273" s="36" t="str">
        <f>19&amp;LEFT(NICAP[[#This Row],[Date]],2)</f>
        <v>1952</v>
      </c>
      <c r="P1273" s="36" t="str">
        <f>MID(NICAP[[#This Row],[Date]],3,2)</f>
        <v>08</v>
      </c>
      <c r="Q1273" s="36" t="str">
        <f>RIGHT(NICAP[[#This Row],[Date]],2)</f>
        <v>06</v>
      </c>
      <c r="R1273" s="26">
        <f>DATE(NICAP[[#This Row],[Year]],NICAP[[#This Row],[Month]],NICAP[[#This Row],[Day]])</f>
        <v>19212</v>
      </c>
      <c r="S1273" s="35" t="str">
        <f t="shared" si="38"/>
        <v/>
      </c>
      <c r="T1273" s="24" t="str">
        <f t="shared" si="39"/>
        <v>Japan</v>
      </c>
    </row>
    <row r="1274" spans="1:20" ht="12.75" customHeight="1" x14ac:dyDescent="0.2">
      <c r="A1274" s="35">
        <v>1265</v>
      </c>
      <c r="B1274" s="64">
        <v>520806</v>
      </c>
      <c r="C1274" s="39" t="s">
        <v>4633</v>
      </c>
      <c r="D1274" s="39" t="s">
        <v>1734</v>
      </c>
      <c r="E1274" s="39" t="str">
        <f>IF(AND(LEN(NICAP[[#This Row],[State or      Country]])=2,NICAP[[#This Row],[State or      Country]]&lt;&gt;"UK"),"US","Other")</f>
        <v>US</v>
      </c>
      <c r="F1274" s="38">
        <v>1</v>
      </c>
      <c r="G1274" s="37"/>
      <c r="H1274" s="37"/>
      <c r="I1274" s="65">
        <v>1843</v>
      </c>
      <c r="J1274" s="37"/>
      <c r="K1274" s="37"/>
      <c r="L1274" s="36" t="s">
        <v>9254</v>
      </c>
      <c r="M1274" s="36" t="str">
        <f>IF(LEFT(NICAP[[#This Row],[Date]],1)=0,"Y","N")</f>
        <v>N</v>
      </c>
      <c r="N1274" s="36"/>
      <c r="O1274" s="36" t="str">
        <f>19&amp;LEFT(NICAP[[#This Row],[Date]],2)</f>
        <v>1952</v>
      </c>
      <c r="P1274" s="36" t="str">
        <f>MID(NICAP[[#This Row],[Date]],3,2)</f>
        <v>08</v>
      </c>
      <c r="Q1274" s="36" t="str">
        <f>RIGHT(NICAP[[#This Row],[Date]],2)</f>
        <v>06</v>
      </c>
      <c r="R1274" s="26">
        <f>DATE(NICAP[[#This Row],[Year]],NICAP[[#This Row],[Month]],NICAP[[#This Row],[Day]])</f>
        <v>19212</v>
      </c>
      <c r="S1274" s="35" t="str">
        <f t="shared" si="38"/>
        <v>MI</v>
      </c>
      <c r="T1274" s="24" t="str">
        <f t="shared" si="39"/>
        <v>US</v>
      </c>
    </row>
    <row r="1275" spans="1:20" ht="12.75" customHeight="1" x14ac:dyDescent="0.2">
      <c r="A1275" s="35">
        <v>1266</v>
      </c>
      <c r="B1275" s="68">
        <v>520806</v>
      </c>
      <c r="C1275" s="39" t="s">
        <v>3604</v>
      </c>
      <c r="D1275" s="39" t="s">
        <v>1734</v>
      </c>
      <c r="E1275" s="39" t="str">
        <f>IF(AND(LEN(NICAP[[#This Row],[State or      Country]])=2,NICAP[[#This Row],[State or      Country]]&lt;&gt;"UK"),"US","Other")</f>
        <v>US</v>
      </c>
      <c r="F1275" s="38">
        <v>9</v>
      </c>
      <c r="G1275" s="47" t="s">
        <v>1666</v>
      </c>
      <c r="H1275" s="46">
        <v>5</v>
      </c>
      <c r="I1275" s="65">
        <v>1845</v>
      </c>
      <c r="J1275" s="37"/>
      <c r="K1275" s="37"/>
      <c r="L1275" s="36" t="s">
        <v>9253</v>
      </c>
      <c r="M1275" s="36" t="str">
        <f>IF(LEFT(NICAP[[#This Row],[Date]],1)=0,"Y","N")</f>
        <v>N</v>
      </c>
      <c r="N1275" s="36"/>
      <c r="O1275" s="36" t="str">
        <f>19&amp;LEFT(NICAP[[#This Row],[Date]],2)</f>
        <v>1952</v>
      </c>
      <c r="P1275" s="36" t="str">
        <f>MID(NICAP[[#This Row],[Date]],3,2)</f>
        <v>08</v>
      </c>
      <c r="Q1275" s="36" t="str">
        <f>RIGHT(NICAP[[#This Row],[Date]],2)</f>
        <v>06</v>
      </c>
      <c r="R1275" s="26">
        <f>DATE(NICAP[[#This Row],[Year]],NICAP[[#This Row],[Month]],NICAP[[#This Row],[Day]])</f>
        <v>19212</v>
      </c>
      <c r="S1275" s="35" t="str">
        <f t="shared" si="38"/>
        <v>MI</v>
      </c>
      <c r="T1275" s="24" t="str">
        <f t="shared" si="39"/>
        <v>US</v>
      </c>
    </row>
    <row r="1276" spans="1:20" ht="12.75" customHeight="1" x14ac:dyDescent="0.2">
      <c r="A1276" s="35">
        <v>1267</v>
      </c>
      <c r="B1276" s="82" t="s">
        <v>9250</v>
      </c>
      <c r="C1276" s="39" t="s">
        <v>9252</v>
      </c>
      <c r="D1276" s="39" t="s">
        <v>8496</v>
      </c>
      <c r="E1276" s="39" t="str">
        <f>IF(AND(LEN(NICAP[[#This Row],[State or      Country]])=2,NICAP[[#This Row],[State or      Country]]&lt;&gt;"UK"),"US","Other")</f>
        <v>Other</v>
      </c>
      <c r="F1276" s="38">
        <v>1</v>
      </c>
      <c r="G1276" s="37"/>
      <c r="H1276" s="37"/>
      <c r="I1276" s="47" t="s">
        <v>4808</v>
      </c>
      <c r="J1276" s="37"/>
      <c r="K1276" s="37"/>
      <c r="L1276" s="36" t="s">
        <v>9251</v>
      </c>
      <c r="M1276" s="36" t="str">
        <f>IF(LEFT(NICAP[[#This Row],[Date]],1)=0,"Y","N")</f>
        <v>N</v>
      </c>
      <c r="N1276" s="36"/>
      <c r="O1276" s="36" t="str">
        <f>19&amp;LEFT(NICAP[[#This Row],[Date]],2)</f>
        <v>1952</v>
      </c>
      <c r="P1276" s="36" t="str">
        <f>MID(NICAP[[#This Row],[Date]],3,2)</f>
        <v>08</v>
      </c>
      <c r="Q1276" s="36" t="str">
        <f>RIGHT(NICAP[[#This Row],[Date]],2)</f>
        <v>07</v>
      </c>
      <c r="R1276" s="26">
        <f>DATE(NICAP[[#This Row],[Year]],NICAP[[#This Row],[Month]],NICAP[[#This Row],[Day]])</f>
        <v>19213</v>
      </c>
      <c r="S1276" s="35" t="str">
        <f t="shared" si="38"/>
        <v/>
      </c>
      <c r="T1276" s="24" t="str">
        <f t="shared" si="39"/>
        <v>Fr. Morocco</v>
      </c>
    </row>
    <row r="1277" spans="1:20" ht="27" customHeight="1" x14ac:dyDescent="0.2">
      <c r="A1277" s="35">
        <v>1268</v>
      </c>
      <c r="B1277" s="83" t="s">
        <v>9250</v>
      </c>
      <c r="C1277" s="44" t="s">
        <v>9249</v>
      </c>
      <c r="D1277" s="44" t="s">
        <v>5104</v>
      </c>
      <c r="E1277" s="44" t="str">
        <f>IF(AND(LEN(NICAP[[#This Row],[State or      Country]])=2,NICAP[[#This Row],[State or      Country]]&lt;&gt;"UK"),"US","Other")</f>
        <v>Other</v>
      </c>
      <c r="F1277" s="43">
        <v>1</v>
      </c>
      <c r="G1277" s="41"/>
      <c r="H1277" s="41"/>
      <c r="I1277" s="41"/>
      <c r="J1277" s="41"/>
      <c r="K1277" s="41"/>
      <c r="L1277" s="42" t="s">
        <v>9248</v>
      </c>
      <c r="M1277" s="42" t="str">
        <f>IF(LEFT(NICAP[[#This Row],[Date]],1)=0,"Y","N")</f>
        <v>N</v>
      </c>
      <c r="N1277" s="42"/>
      <c r="O1277" s="42" t="str">
        <f>19&amp;LEFT(NICAP[[#This Row],[Date]],2)</f>
        <v>1952</v>
      </c>
      <c r="P1277" s="42" t="str">
        <f>MID(NICAP[[#This Row],[Date]],3,2)</f>
        <v>08</v>
      </c>
      <c r="Q1277" s="42" t="str">
        <f>RIGHT(NICAP[[#This Row],[Date]],2)</f>
        <v>07</v>
      </c>
      <c r="R1277" s="26">
        <f>DATE(NICAP[[#This Row],[Year]],NICAP[[#This Row],[Month]],NICAP[[#This Row],[Day]])</f>
        <v>19213</v>
      </c>
      <c r="S1277" s="35" t="str">
        <f t="shared" si="38"/>
        <v/>
      </c>
      <c r="T1277" s="24" t="str">
        <f t="shared" si="39"/>
        <v>Holland</v>
      </c>
    </row>
    <row r="1278" spans="1:20" ht="12.75" customHeight="1" x14ac:dyDescent="0.2">
      <c r="A1278" s="35">
        <v>1269</v>
      </c>
      <c r="B1278" s="68">
        <v>520807</v>
      </c>
      <c r="C1278" s="39" t="s">
        <v>3962</v>
      </c>
      <c r="D1278" s="39" t="s">
        <v>1667</v>
      </c>
      <c r="E1278" s="39" t="str">
        <f>IF(AND(LEN(NICAP[[#This Row],[State or      Country]])=2,NICAP[[#This Row],[State or      Country]]&lt;&gt;"UK"),"US","Other")</f>
        <v>US</v>
      </c>
      <c r="F1278" s="38">
        <v>1</v>
      </c>
      <c r="G1278" s="37"/>
      <c r="H1278" s="37"/>
      <c r="I1278" s="65">
        <v>1855</v>
      </c>
      <c r="J1278" s="37"/>
      <c r="K1278" s="37"/>
      <c r="L1278" s="36" t="s">
        <v>9247</v>
      </c>
      <c r="M1278" s="36" t="str">
        <f>IF(LEFT(NICAP[[#This Row],[Date]],1)=0,"Y","N")</f>
        <v>N</v>
      </c>
      <c r="N1278" s="36"/>
      <c r="O1278" s="36" t="str">
        <f>19&amp;LEFT(NICAP[[#This Row],[Date]],2)</f>
        <v>1952</v>
      </c>
      <c r="P1278" s="36" t="str">
        <f>MID(NICAP[[#This Row],[Date]],3,2)</f>
        <v>08</v>
      </c>
      <c r="Q1278" s="36" t="str">
        <f>RIGHT(NICAP[[#This Row],[Date]],2)</f>
        <v>07</v>
      </c>
      <c r="R1278" s="26">
        <f>DATE(NICAP[[#This Row],[Year]],NICAP[[#This Row],[Month]],NICAP[[#This Row],[Day]])</f>
        <v>19213</v>
      </c>
      <c r="S1278" s="35" t="str">
        <f t="shared" si="38"/>
        <v>TX</v>
      </c>
      <c r="T1278" s="24" t="str">
        <f t="shared" si="39"/>
        <v>US</v>
      </c>
    </row>
    <row r="1279" spans="1:20" ht="12.75" customHeight="1" x14ac:dyDescent="0.2">
      <c r="A1279" s="35">
        <v>1270</v>
      </c>
      <c r="B1279" s="64">
        <v>520808</v>
      </c>
      <c r="C1279" s="39" t="s">
        <v>9246</v>
      </c>
      <c r="D1279" s="39" t="s">
        <v>3750</v>
      </c>
      <c r="E1279" s="39" t="str">
        <f>IF(AND(LEN(NICAP[[#This Row],[State or      Country]])=2,NICAP[[#This Row],[State or      Country]]&lt;&gt;"UK"),"US","Other")</f>
        <v>US</v>
      </c>
      <c r="F1279" s="38">
        <v>1</v>
      </c>
      <c r="G1279" s="37"/>
      <c r="H1279" s="37"/>
      <c r="I1279" s="47" t="s">
        <v>4808</v>
      </c>
      <c r="J1279" s="37"/>
      <c r="K1279" s="37"/>
      <c r="L1279" s="36" t="s">
        <v>9245</v>
      </c>
      <c r="M1279" s="36" t="str">
        <f>IF(LEFT(NICAP[[#This Row],[Date]],1)=0,"Y","N")</f>
        <v>N</v>
      </c>
      <c r="N1279" s="36"/>
      <c r="O1279" s="36" t="str">
        <f>19&amp;LEFT(NICAP[[#This Row],[Date]],2)</f>
        <v>1952</v>
      </c>
      <c r="P1279" s="36" t="str">
        <f>MID(NICAP[[#This Row],[Date]],3,2)</f>
        <v>08</v>
      </c>
      <c r="Q1279" s="36" t="str">
        <f>RIGHT(NICAP[[#This Row],[Date]],2)</f>
        <v>08</v>
      </c>
      <c r="R1279" s="26">
        <f>DATE(NICAP[[#This Row],[Year]],NICAP[[#This Row],[Month]],NICAP[[#This Row],[Day]])</f>
        <v>19214</v>
      </c>
      <c r="S1279" s="35" t="str">
        <f t="shared" si="38"/>
        <v>WY</v>
      </c>
      <c r="T1279" s="24" t="str">
        <f t="shared" si="39"/>
        <v>US</v>
      </c>
    </row>
    <row r="1280" spans="1:20" ht="12.75" customHeight="1" x14ac:dyDescent="0.2">
      <c r="A1280" s="35">
        <v>1271</v>
      </c>
      <c r="B1280" s="68">
        <v>520809</v>
      </c>
      <c r="C1280" s="39" t="s">
        <v>9244</v>
      </c>
      <c r="D1280" s="39" t="s">
        <v>7519</v>
      </c>
      <c r="E1280" s="39" t="str">
        <f>IF(AND(LEN(NICAP[[#This Row],[State or      Country]])=2,NICAP[[#This Row],[State or      Country]]&lt;&gt;"UK"),"US","Other")</f>
        <v>Other</v>
      </c>
      <c r="F1280" s="38">
        <v>9</v>
      </c>
      <c r="G1280" s="47" t="s">
        <v>1666</v>
      </c>
      <c r="H1280" s="46">
        <v>5</v>
      </c>
      <c r="I1280" s="47" t="s">
        <v>4808</v>
      </c>
      <c r="J1280" s="37"/>
      <c r="K1280" s="37"/>
      <c r="L1280" s="36" t="s">
        <v>9243</v>
      </c>
      <c r="M1280" s="36" t="str">
        <f>IF(LEFT(NICAP[[#This Row],[Date]],1)=0,"Y","N")</f>
        <v>N</v>
      </c>
      <c r="N1280" s="36"/>
      <c r="O1280" s="36" t="str">
        <f>19&amp;LEFT(NICAP[[#This Row],[Date]],2)</f>
        <v>1952</v>
      </c>
      <c r="P1280" s="36" t="str">
        <f>MID(NICAP[[#This Row],[Date]],3,2)</f>
        <v>08</v>
      </c>
      <c r="Q1280" s="36" t="str">
        <f>RIGHT(NICAP[[#This Row],[Date]],2)</f>
        <v>09</v>
      </c>
      <c r="R1280" s="26">
        <f>DATE(NICAP[[#This Row],[Year]],NICAP[[#This Row],[Month]],NICAP[[#This Row],[Day]])</f>
        <v>19215</v>
      </c>
      <c r="S1280" s="35" t="str">
        <f t="shared" si="38"/>
        <v/>
      </c>
      <c r="T1280" s="24" t="str">
        <f t="shared" si="39"/>
        <v>Korea</v>
      </c>
    </row>
    <row r="1281" spans="1:20" ht="12.75" customHeight="1" x14ac:dyDescent="0.2">
      <c r="A1281" s="35">
        <v>1272</v>
      </c>
      <c r="B1281" s="68">
        <v>520809</v>
      </c>
      <c r="C1281" s="39" t="s">
        <v>9244</v>
      </c>
      <c r="D1281" s="39" t="s">
        <v>7519</v>
      </c>
      <c r="E1281" s="39" t="str">
        <f>IF(AND(LEN(NICAP[[#This Row],[State or      Country]])=2,NICAP[[#This Row],[State or      Country]]&lt;&gt;"UK"),"US","Other")</f>
        <v>Other</v>
      </c>
      <c r="F1281" s="38">
        <v>11</v>
      </c>
      <c r="G1281" s="37"/>
      <c r="H1281" s="37"/>
      <c r="I1281" s="47" t="s">
        <v>4808</v>
      </c>
      <c r="J1281" s="37"/>
      <c r="K1281" s="37"/>
      <c r="L1281" s="36" t="s">
        <v>9243</v>
      </c>
      <c r="M1281" s="36" t="str">
        <f>IF(LEFT(NICAP[[#This Row],[Date]],1)=0,"Y","N")</f>
        <v>N</v>
      </c>
      <c r="N1281" s="36"/>
      <c r="O1281" s="36" t="str">
        <f>19&amp;LEFT(NICAP[[#This Row],[Date]],2)</f>
        <v>1952</v>
      </c>
      <c r="P1281" s="36" t="str">
        <f>MID(NICAP[[#This Row],[Date]],3,2)</f>
        <v>08</v>
      </c>
      <c r="Q1281" s="36" t="str">
        <f>RIGHT(NICAP[[#This Row],[Date]],2)</f>
        <v>09</v>
      </c>
      <c r="R1281" s="26">
        <f>DATE(NICAP[[#This Row],[Year]],NICAP[[#This Row],[Month]],NICAP[[#This Row],[Day]])</f>
        <v>19215</v>
      </c>
      <c r="S1281" s="35" t="str">
        <f t="shared" si="38"/>
        <v/>
      </c>
      <c r="T1281" s="24" t="str">
        <f t="shared" si="39"/>
        <v>Korea</v>
      </c>
    </row>
    <row r="1282" spans="1:20" ht="12.75" customHeight="1" x14ac:dyDescent="0.2">
      <c r="A1282" s="35">
        <v>1273</v>
      </c>
      <c r="B1282" s="64">
        <v>520809</v>
      </c>
      <c r="C1282" s="39" t="s">
        <v>9165</v>
      </c>
      <c r="D1282" s="39" t="s">
        <v>1947</v>
      </c>
      <c r="E1282" s="39" t="str">
        <f>IF(AND(LEN(NICAP[[#This Row],[State or      Country]])=2,NICAP[[#This Row],[State or      Country]]&lt;&gt;"UK"),"US","Other")</f>
        <v>US</v>
      </c>
      <c r="F1282" s="38">
        <v>1</v>
      </c>
      <c r="G1282" s="37"/>
      <c r="H1282" s="37"/>
      <c r="I1282" s="65">
        <v>1870</v>
      </c>
      <c r="J1282" s="37"/>
      <c r="K1282" s="37"/>
      <c r="L1282" s="36" t="s">
        <v>9242</v>
      </c>
      <c r="M1282" s="36" t="str">
        <f>IF(LEFT(NICAP[[#This Row],[Date]],1)=0,"Y","N")</f>
        <v>N</v>
      </c>
      <c r="N1282" s="36"/>
      <c r="O1282" s="36" t="str">
        <f>19&amp;LEFT(NICAP[[#This Row],[Date]],2)</f>
        <v>1952</v>
      </c>
      <c r="P1282" s="36" t="str">
        <f>MID(NICAP[[#This Row],[Date]],3,2)</f>
        <v>08</v>
      </c>
      <c r="Q1282" s="36" t="str">
        <f>RIGHT(NICAP[[#This Row],[Date]],2)</f>
        <v>09</v>
      </c>
      <c r="R1282" s="26">
        <f>DATE(NICAP[[#This Row],[Year]],NICAP[[#This Row],[Month]],NICAP[[#This Row],[Day]])</f>
        <v>19215</v>
      </c>
      <c r="S1282" s="35" t="str">
        <f t="shared" si="38"/>
        <v>LA</v>
      </c>
      <c r="T1282" s="24" t="str">
        <f t="shared" si="39"/>
        <v>US</v>
      </c>
    </row>
    <row r="1283" spans="1:20" ht="12.75" customHeight="1" x14ac:dyDescent="0.2">
      <c r="A1283" s="35">
        <v>1274</v>
      </c>
      <c r="B1283" s="64">
        <v>520810</v>
      </c>
      <c r="C1283" s="39" t="s">
        <v>9241</v>
      </c>
      <c r="D1283" s="39" t="s">
        <v>1956</v>
      </c>
      <c r="E1283" s="39" t="str">
        <f>IF(AND(LEN(NICAP[[#This Row],[State or      Country]])=2,NICAP[[#This Row],[State or      Country]]&lt;&gt;"UK"),"US","Other")</f>
        <v>Other</v>
      </c>
      <c r="F1283" s="38">
        <v>1</v>
      </c>
      <c r="G1283" s="37"/>
      <c r="H1283" s="37"/>
      <c r="I1283" s="47" t="s">
        <v>4808</v>
      </c>
      <c r="J1283" s="37"/>
      <c r="K1283" s="37"/>
      <c r="L1283" s="36" t="s">
        <v>9240</v>
      </c>
      <c r="M1283" s="36" t="str">
        <f>IF(LEFT(NICAP[[#This Row],[Date]],1)=0,"Y","N")</f>
        <v>N</v>
      </c>
      <c r="N1283" s="36"/>
      <c r="O1283" s="36" t="str">
        <f>19&amp;LEFT(NICAP[[#This Row],[Date]],2)</f>
        <v>1952</v>
      </c>
      <c r="P1283" s="36" t="str">
        <f>MID(NICAP[[#This Row],[Date]],3,2)</f>
        <v>08</v>
      </c>
      <c r="Q1283" s="36" t="str">
        <f>RIGHT(NICAP[[#This Row],[Date]],2)</f>
        <v>10</v>
      </c>
      <c r="R1283" s="26">
        <f>DATE(NICAP[[#This Row],[Year]],NICAP[[#This Row],[Month]],NICAP[[#This Row],[Day]])</f>
        <v>19216</v>
      </c>
      <c r="S1283" s="35" t="str">
        <f t="shared" si="38"/>
        <v/>
      </c>
      <c r="T1283" s="24" t="str">
        <f t="shared" si="39"/>
        <v>Japan</v>
      </c>
    </row>
    <row r="1284" spans="1:20" ht="12.75" customHeight="1" x14ac:dyDescent="0.2">
      <c r="A1284" s="35">
        <v>1275</v>
      </c>
      <c r="B1284" s="64">
        <v>520811</v>
      </c>
      <c r="C1284" s="39" t="s">
        <v>6869</v>
      </c>
      <c r="D1284" s="39" t="s">
        <v>2098</v>
      </c>
      <c r="E1284" s="39" t="str">
        <f>IF(AND(LEN(NICAP[[#This Row],[State or      Country]])=2,NICAP[[#This Row],[State or      Country]]&lt;&gt;"UK"),"US","Other")</f>
        <v>US</v>
      </c>
      <c r="F1284" s="38">
        <v>1</v>
      </c>
      <c r="G1284" s="37"/>
      <c r="H1284" s="37"/>
      <c r="I1284" s="47" t="s">
        <v>4808</v>
      </c>
      <c r="J1284" s="37"/>
      <c r="K1284" s="37"/>
      <c r="L1284" s="36" t="s">
        <v>9239</v>
      </c>
      <c r="M1284" s="36" t="str">
        <f>IF(LEFT(NICAP[[#This Row],[Date]],1)=0,"Y","N")</f>
        <v>N</v>
      </c>
      <c r="N1284" s="36"/>
      <c r="O1284" s="36" t="str">
        <f>19&amp;LEFT(NICAP[[#This Row],[Date]],2)</f>
        <v>1952</v>
      </c>
      <c r="P1284" s="36" t="str">
        <f>MID(NICAP[[#This Row],[Date]],3,2)</f>
        <v>08</v>
      </c>
      <c r="Q1284" s="36" t="str">
        <f>RIGHT(NICAP[[#This Row],[Date]],2)</f>
        <v>11</v>
      </c>
      <c r="R1284" s="26">
        <f>DATE(NICAP[[#This Row],[Year]],NICAP[[#This Row],[Month]],NICAP[[#This Row],[Day]])</f>
        <v>19217</v>
      </c>
      <c r="S1284" s="35" t="str">
        <f t="shared" si="38"/>
        <v>VA</v>
      </c>
      <c r="T1284" s="24" t="str">
        <f t="shared" si="39"/>
        <v>US</v>
      </c>
    </row>
    <row r="1285" spans="1:20" ht="27" customHeight="1" x14ac:dyDescent="0.2">
      <c r="A1285" s="35">
        <v>1276</v>
      </c>
      <c r="B1285" s="84">
        <v>520811</v>
      </c>
      <c r="C1285" s="44" t="s">
        <v>5193</v>
      </c>
      <c r="D1285" s="44" t="s">
        <v>1670</v>
      </c>
      <c r="E1285" s="44" t="str">
        <f>IF(AND(LEN(NICAP[[#This Row],[State or      Country]])=2,NICAP[[#This Row],[State or      Country]]&lt;&gt;"UK"),"US","Other")</f>
        <v>US</v>
      </c>
      <c r="F1285" s="43">
        <v>1</v>
      </c>
      <c r="G1285" s="41"/>
      <c r="H1285" s="41"/>
      <c r="I1285" s="41"/>
      <c r="J1285" s="41"/>
      <c r="K1285" s="41"/>
      <c r="L1285" s="42" t="s">
        <v>9238</v>
      </c>
      <c r="M1285" s="42" t="str">
        <f>IF(LEFT(NICAP[[#This Row],[Date]],1)=0,"Y","N")</f>
        <v>N</v>
      </c>
      <c r="N1285" s="42"/>
      <c r="O1285" s="42" t="str">
        <f>19&amp;LEFT(NICAP[[#This Row],[Date]],2)</f>
        <v>1952</v>
      </c>
      <c r="P1285" s="42" t="str">
        <f>MID(NICAP[[#This Row],[Date]],3,2)</f>
        <v>08</v>
      </c>
      <c r="Q1285" s="42" t="str">
        <f>RIGHT(NICAP[[#This Row],[Date]],2)</f>
        <v>11</v>
      </c>
      <c r="R1285" s="26">
        <f>DATE(NICAP[[#This Row],[Year]],NICAP[[#This Row],[Month]],NICAP[[#This Row],[Day]])</f>
        <v>19217</v>
      </c>
      <c r="S1285" s="35" t="str">
        <f t="shared" si="38"/>
        <v>IL</v>
      </c>
      <c r="T1285" s="24" t="str">
        <f t="shared" si="39"/>
        <v>US</v>
      </c>
    </row>
    <row r="1286" spans="1:20" ht="12.75" customHeight="1" x14ac:dyDescent="0.2">
      <c r="A1286" s="35">
        <v>1277</v>
      </c>
      <c r="B1286" s="64">
        <v>520812</v>
      </c>
      <c r="C1286" s="39" t="s">
        <v>9237</v>
      </c>
      <c r="D1286" s="39" t="s">
        <v>1726</v>
      </c>
      <c r="E1286" s="39" t="str">
        <f>IF(AND(LEN(NICAP[[#This Row],[State or      Country]])=2,NICAP[[#This Row],[State or      Country]]&lt;&gt;"UK"),"US","Other")</f>
        <v>US</v>
      </c>
      <c r="F1286" s="38">
        <v>1</v>
      </c>
      <c r="G1286" s="37"/>
      <c r="H1286" s="37"/>
      <c r="I1286" s="47" t="s">
        <v>4808</v>
      </c>
      <c r="J1286" s="37"/>
      <c r="K1286" s="37"/>
      <c r="L1286" s="36" t="s">
        <v>9236</v>
      </c>
      <c r="M1286" s="36" t="str">
        <f>IF(LEFT(NICAP[[#This Row],[Date]],1)=0,"Y","N")</f>
        <v>N</v>
      </c>
      <c r="N1286" s="36"/>
      <c r="O1286" s="36" t="str">
        <f>19&amp;LEFT(NICAP[[#This Row],[Date]],2)</f>
        <v>1952</v>
      </c>
      <c r="P1286" s="36" t="str">
        <f>MID(NICAP[[#This Row],[Date]],3,2)</f>
        <v>08</v>
      </c>
      <c r="Q1286" s="36" t="str">
        <f>RIGHT(NICAP[[#This Row],[Date]],2)</f>
        <v>12</v>
      </c>
      <c r="R1286" s="26">
        <f>DATE(NICAP[[#This Row],[Year]],NICAP[[#This Row],[Month]],NICAP[[#This Row],[Day]])</f>
        <v>19218</v>
      </c>
      <c r="S1286" s="35" t="str">
        <f t="shared" si="38"/>
        <v>NJ</v>
      </c>
      <c r="T1286" s="24" t="str">
        <f t="shared" si="39"/>
        <v>US</v>
      </c>
    </row>
    <row r="1287" spans="1:20" ht="12.75" customHeight="1" x14ac:dyDescent="0.2">
      <c r="A1287" s="35">
        <v>1278</v>
      </c>
      <c r="B1287" s="64">
        <v>520812</v>
      </c>
      <c r="C1287" s="39" t="s">
        <v>9235</v>
      </c>
      <c r="D1287" s="39" t="s">
        <v>1667</v>
      </c>
      <c r="E1287" s="39" t="str">
        <f>IF(AND(LEN(NICAP[[#This Row],[State or      Country]])=2,NICAP[[#This Row],[State or      Country]]&lt;&gt;"UK"),"US","Other")</f>
        <v>US</v>
      </c>
      <c r="F1287" s="38">
        <v>11</v>
      </c>
      <c r="G1287" s="37"/>
      <c r="H1287" s="37"/>
      <c r="I1287" s="47" t="s">
        <v>4808</v>
      </c>
      <c r="J1287" s="37"/>
      <c r="K1287" s="37"/>
      <c r="L1287" s="36" t="s">
        <v>9234</v>
      </c>
      <c r="M1287" s="36" t="str">
        <f>IF(LEFT(NICAP[[#This Row],[Date]],1)=0,"Y","N")</f>
        <v>N</v>
      </c>
      <c r="N1287" s="36"/>
      <c r="O1287" s="36" t="str">
        <f>19&amp;LEFT(NICAP[[#This Row],[Date]],2)</f>
        <v>1952</v>
      </c>
      <c r="P1287" s="36" t="str">
        <f>MID(NICAP[[#This Row],[Date]],3,2)</f>
        <v>08</v>
      </c>
      <c r="Q1287" s="36" t="str">
        <f>RIGHT(NICAP[[#This Row],[Date]],2)</f>
        <v>12</v>
      </c>
      <c r="R1287" s="26">
        <f>DATE(NICAP[[#This Row],[Year]],NICAP[[#This Row],[Month]],NICAP[[#This Row],[Day]])</f>
        <v>19218</v>
      </c>
      <c r="S1287" s="35" t="str">
        <f t="shared" si="38"/>
        <v>TX</v>
      </c>
      <c r="T1287" s="24" t="str">
        <f t="shared" si="39"/>
        <v>US</v>
      </c>
    </row>
    <row r="1288" spans="1:20" ht="12.75" customHeight="1" x14ac:dyDescent="0.2">
      <c r="A1288" s="35">
        <v>1279</v>
      </c>
      <c r="B1288" s="64">
        <v>520812</v>
      </c>
      <c r="C1288" s="39" t="s">
        <v>9233</v>
      </c>
      <c r="D1288" s="39" t="s">
        <v>1667</v>
      </c>
      <c r="E1288" s="39" t="str">
        <f>IF(AND(LEN(NICAP[[#This Row],[State or      Country]])=2,NICAP[[#This Row],[State or      Country]]&lt;&gt;"UK"),"US","Other")</f>
        <v>US</v>
      </c>
      <c r="F1288" s="38">
        <v>1</v>
      </c>
      <c r="G1288" s="37"/>
      <c r="H1288" s="37"/>
      <c r="I1288" s="47" t="s">
        <v>4808</v>
      </c>
      <c r="J1288" s="37"/>
      <c r="K1288" s="37"/>
      <c r="L1288" s="36" t="s">
        <v>9232</v>
      </c>
      <c r="M1288" s="36" t="str">
        <f>IF(LEFT(NICAP[[#This Row],[Date]],1)=0,"Y","N")</f>
        <v>N</v>
      </c>
      <c r="N1288" s="36"/>
      <c r="O1288" s="36" t="str">
        <f>19&amp;LEFT(NICAP[[#This Row],[Date]],2)</f>
        <v>1952</v>
      </c>
      <c r="P1288" s="36" t="str">
        <f>MID(NICAP[[#This Row],[Date]],3,2)</f>
        <v>08</v>
      </c>
      <c r="Q1288" s="36" t="str">
        <f>RIGHT(NICAP[[#This Row],[Date]],2)</f>
        <v>12</v>
      </c>
      <c r="R1288" s="26">
        <f>DATE(NICAP[[#This Row],[Year]],NICAP[[#This Row],[Month]],NICAP[[#This Row],[Day]])</f>
        <v>19218</v>
      </c>
      <c r="S1288" s="35" t="str">
        <f t="shared" si="38"/>
        <v>TX</v>
      </c>
      <c r="T1288" s="24" t="str">
        <f t="shared" si="39"/>
        <v>US</v>
      </c>
    </row>
    <row r="1289" spans="1:20" ht="12.75" customHeight="1" x14ac:dyDescent="0.2">
      <c r="A1289" s="35">
        <v>1280</v>
      </c>
      <c r="B1289" s="64">
        <v>520813</v>
      </c>
      <c r="C1289" s="39" t="s">
        <v>3625</v>
      </c>
      <c r="D1289" s="39" t="s">
        <v>1956</v>
      </c>
      <c r="E1289" s="39" t="str">
        <f>IF(AND(LEN(NICAP[[#This Row],[State or      Country]])=2,NICAP[[#This Row],[State or      Country]]&lt;&gt;"UK"),"US","Other")</f>
        <v>Other</v>
      </c>
      <c r="F1289" s="38">
        <v>1</v>
      </c>
      <c r="G1289" s="37"/>
      <c r="H1289" s="37"/>
      <c r="I1289" s="65">
        <v>1889</v>
      </c>
      <c r="J1289" s="37"/>
      <c r="K1289" s="37"/>
      <c r="L1289" s="36" t="s">
        <v>9231</v>
      </c>
      <c r="M1289" s="36" t="str">
        <f>IF(LEFT(NICAP[[#This Row],[Date]],1)=0,"Y","N")</f>
        <v>N</v>
      </c>
      <c r="N1289" s="36"/>
      <c r="O1289" s="36" t="str">
        <f>19&amp;LEFT(NICAP[[#This Row],[Date]],2)</f>
        <v>1952</v>
      </c>
      <c r="P1289" s="36" t="str">
        <f>MID(NICAP[[#This Row],[Date]],3,2)</f>
        <v>08</v>
      </c>
      <c r="Q1289" s="36" t="str">
        <f>RIGHT(NICAP[[#This Row],[Date]],2)</f>
        <v>13</v>
      </c>
      <c r="R1289" s="26">
        <f>DATE(NICAP[[#This Row],[Year]],NICAP[[#This Row],[Month]],NICAP[[#This Row],[Day]])</f>
        <v>19219</v>
      </c>
      <c r="S1289" s="35" t="str">
        <f t="shared" si="38"/>
        <v/>
      </c>
      <c r="T1289" s="24" t="str">
        <f t="shared" si="39"/>
        <v>Japan</v>
      </c>
    </row>
    <row r="1290" spans="1:20" ht="12.75" customHeight="1" x14ac:dyDescent="0.2">
      <c r="A1290" s="35">
        <v>1281</v>
      </c>
      <c r="B1290" s="64">
        <v>520813</v>
      </c>
      <c r="C1290" s="39" t="s">
        <v>1888</v>
      </c>
      <c r="D1290" s="39" t="s">
        <v>1667</v>
      </c>
      <c r="E1290" s="39" t="str">
        <f>IF(AND(LEN(NICAP[[#This Row],[State or      Country]])=2,NICAP[[#This Row],[State or      Country]]&lt;&gt;"UK"),"US","Other")</f>
        <v>US</v>
      </c>
      <c r="F1290" s="38">
        <v>11</v>
      </c>
      <c r="G1290" s="37"/>
      <c r="H1290" s="37"/>
      <c r="I1290" s="37"/>
      <c r="J1290" s="37"/>
      <c r="K1290" s="37"/>
      <c r="L1290" s="36" t="s">
        <v>9230</v>
      </c>
      <c r="M1290" s="36" t="str">
        <f>IF(LEFT(NICAP[[#This Row],[Date]],1)=0,"Y","N")</f>
        <v>N</v>
      </c>
      <c r="N1290" s="36"/>
      <c r="O1290" s="36" t="str">
        <f>19&amp;LEFT(NICAP[[#This Row],[Date]],2)</f>
        <v>1952</v>
      </c>
      <c r="P1290" s="36" t="str">
        <f>MID(NICAP[[#This Row],[Date]],3,2)</f>
        <v>08</v>
      </c>
      <c r="Q1290" s="36" t="str">
        <f>RIGHT(NICAP[[#This Row],[Date]],2)</f>
        <v>13</v>
      </c>
      <c r="R1290" s="26">
        <f>DATE(NICAP[[#This Row],[Year]],NICAP[[#This Row],[Month]],NICAP[[#This Row],[Day]])</f>
        <v>19219</v>
      </c>
      <c r="S1290" s="35" t="str">
        <f t="shared" ref="S1290:S1353" si="40">IF(E1290="US",D1290,"")</f>
        <v>TX</v>
      </c>
      <c r="T1290" s="24" t="str">
        <f t="shared" ref="T1290:T1353" si="41">IF(E1290="US","US",D1290)</f>
        <v>US</v>
      </c>
    </row>
    <row r="1291" spans="1:20" ht="12.75" customHeight="1" x14ac:dyDescent="0.2">
      <c r="A1291" s="35">
        <v>1282</v>
      </c>
      <c r="B1291" s="64">
        <v>520813</v>
      </c>
      <c r="C1291" s="39" t="s">
        <v>1853</v>
      </c>
      <c r="D1291" s="39" t="s">
        <v>1852</v>
      </c>
      <c r="E1291" s="39" t="str">
        <f>IF(AND(LEN(NICAP[[#This Row],[State or      Country]])=2,NICAP[[#This Row],[State or      Country]]&lt;&gt;"UK"),"US","Other")</f>
        <v>US</v>
      </c>
      <c r="F1291" s="38">
        <v>11</v>
      </c>
      <c r="G1291" s="37"/>
      <c r="H1291" s="37"/>
      <c r="I1291" s="37"/>
      <c r="J1291" s="37"/>
      <c r="K1291" s="37"/>
      <c r="L1291" s="36" t="s">
        <v>9229</v>
      </c>
      <c r="M1291" s="36" t="str">
        <f>IF(LEFT(NICAP[[#This Row],[Date]],1)=0,"Y","N")</f>
        <v>N</v>
      </c>
      <c r="N1291" s="36"/>
      <c r="O1291" s="36" t="str">
        <f>19&amp;LEFT(NICAP[[#This Row],[Date]],2)</f>
        <v>1952</v>
      </c>
      <c r="P1291" s="36" t="str">
        <f>MID(NICAP[[#This Row],[Date]],3,2)</f>
        <v>08</v>
      </c>
      <c r="Q1291" s="36" t="str">
        <f>RIGHT(NICAP[[#This Row],[Date]],2)</f>
        <v>13</v>
      </c>
      <c r="R1291" s="26">
        <f>DATE(NICAP[[#This Row],[Year]],NICAP[[#This Row],[Month]],NICAP[[#This Row],[Day]])</f>
        <v>19219</v>
      </c>
      <c r="S1291" s="35" t="str">
        <f t="shared" si="40"/>
        <v>AZ</v>
      </c>
      <c r="T1291" s="24" t="str">
        <f t="shared" si="41"/>
        <v>US</v>
      </c>
    </row>
    <row r="1292" spans="1:20" ht="14.25" customHeight="1" x14ac:dyDescent="0.2">
      <c r="A1292" s="35">
        <v>1283</v>
      </c>
      <c r="B1292" s="81">
        <v>520813</v>
      </c>
      <c r="C1292" s="39" t="s">
        <v>5236</v>
      </c>
      <c r="D1292" s="39" t="s">
        <v>7225</v>
      </c>
      <c r="E1292" s="39" t="str">
        <f>IF(AND(LEN(NICAP[[#This Row],[State or      Country]])=2,NICAP[[#This Row],[State or      Country]]&lt;&gt;"UK"),"US","Other")</f>
        <v>Other</v>
      </c>
      <c r="F1292" s="38">
        <v>9</v>
      </c>
      <c r="G1292" s="47" t="s">
        <v>1666</v>
      </c>
      <c r="H1292" s="46">
        <v>5</v>
      </c>
      <c r="I1292" s="37"/>
      <c r="J1292" s="37"/>
      <c r="K1292" s="37"/>
      <c r="L1292" s="104" t="s">
        <v>9228</v>
      </c>
      <c r="M1292" s="104" t="str">
        <f>IF(LEFT(NICAP[[#This Row],[Date]],1)=0,"Y","N")</f>
        <v>N</v>
      </c>
      <c r="N1292" s="104"/>
      <c r="O1292" s="104" t="str">
        <f>19&amp;LEFT(NICAP[[#This Row],[Date]],2)</f>
        <v>1952</v>
      </c>
      <c r="P1292" s="104" t="str">
        <f>MID(NICAP[[#This Row],[Date]],3,2)</f>
        <v>08</v>
      </c>
      <c r="Q1292" s="104" t="str">
        <f>RIGHT(NICAP[[#This Row],[Date]],2)</f>
        <v>13</v>
      </c>
      <c r="R1292" s="26">
        <f>DATE(NICAP[[#This Row],[Year]],NICAP[[#This Row],[Month]],NICAP[[#This Row],[Day]])</f>
        <v>19219</v>
      </c>
      <c r="S1292" s="35" t="str">
        <f t="shared" si="40"/>
        <v/>
      </c>
      <c r="T1292" s="24" t="str">
        <f t="shared" si="41"/>
        <v>D.C.</v>
      </c>
    </row>
    <row r="1293" spans="1:20" ht="12.75" customHeight="1" x14ac:dyDescent="0.2">
      <c r="A1293" s="35">
        <v>1284</v>
      </c>
      <c r="B1293" s="64">
        <v>520817</v>
      </c>
      <c r="C1293" s="39" t="s">
        <v>4457</v>
      </c>
      <c r="D1293" s="39" t="s">
        <v>1689</v>
      </c>
      <c r="E1293" s="39" t="str">
        <f>IF(AND(LEN(NICAP[[#This Row],[State or      Country]])=2,NICAP[[#This Row],[State or      Country]]&lt;&gt;"UK"),"US","Other")</f>
        <v>US</v>
      </c>
      <c r="F1293" s="38">
        <v>1</v>
      </c>
      <c r="G1293" s="37"/>
      <c r="H1293" s="37"/>
      <c r="I1293" s="47" t="s">
        <v>4808</v>
      </c>
      <c r="J1293" s="37"/>
      <c r="K1293" s="37"/>
      <c r="L1293" s="36" t="s">
        <v>9227</v>
      </c>
      <c r="M1293" s="36" t="str">
        <f>IF(LEFT(NICAP[[#This Row],[Date]],1)=0,"Y","N")</f>
        <v>N</v>
      </c>
      <c r="N1293" s="36"/>
      <c r="O1293" s="36" t="str">
        <f>19&amp;LEFT(NICAP[[#This Row],[Date]],2)</f>
        <v>1952</v>
      </c>
      <c r="P1293" s="36" t="str">
        <f>MID(NICAP[[#This Row],[Date]],3,2)</f>
        <v>08</v>
      </c>
      <c r="Q1293" s="36" t="str">
        <f>RIGHT(NICAP[[#This Row],[Date]],2)</f>
        <v>17</v>
      </c>
      <c r="R1293" s="26">
        <f>DATE(NICAP[[#This Row],[Year]],NICAP[[#This Row],[Month]],NICAP[[#This Row],[Day]])</f>
        <v>19223</v>
      </c>
      <c r="S1293" s="35" t="str">
        <f t="shared" si="40"/>
        <v>GA</v>
      </c>
      <c r="T1293" s="24" t="str">
        <f t="shared" si="41"/>
        <v>US</v>
      </c>
    </row>
    <row r="1294" spans="1:20" ht="12.75" customHeight="1" x14ac:dyDescent="0.2">
      <c r="A1294" s="35">
        <v>1285</v>
      </c>
      <c r="B1294" s="64">
        <v>520817</v>
      </c>
      <c r="C1294" s="39" t="s">
        <v>6751</v>
      </c>
      <c r="D1294" s="39" t="s">
        <v>1667</v>
      </c>
      <c r="E1294" s="39" t="str">
        <f>IF(AND(LEN(NICAP[[#This Row],[State or      Country]])=2,NICAP[[#This Row],[State or      Country]]&lt;&gt;"UK"),"US","Other")</f>
        <v>US</v>
      </c>
      <c r="F1294" s="38">
        <v>1</v>
      </c>
      <c r="G1294" s="37"/>
      <c r="H1294" s="37"/>
      <c r="I1294" s="47" t="s">
        <v>4808</v>
      </c>
      <c r="J1294" s="37"/>
      <c r="K1294" s="37"/>
      <c r="L1294" s="36" t="s">
        <v>9226</v>
      </c>
      <c r="M1294" s="36" t="str">
        <f>IF(LEFT(NICAP[[#This Row],[Date]],1)=0,"Y","N")</f>
        <v>N</v>
      </c>
      <c r="N1294" s="36"/>
      <c r="O1294" s="36" t="str">
        <f>19&amp;LEFT(NICAP[[#This Row],[Date]],2)</f>
        <v>1952</v>
      </c>
      <c r="P1294" s="36" t="str">
        <f>MID(NICAP[[#This Row],[Date]],3,2)</f>
        <v>08</v>
      </c>
      <c r="Q1294" s="36" t="str">
        <f>RIGHT(NICAP[[#This Row],[Date]],2)</f>
        <v>17</v>
      </c>
      <c r="R1294" s="26">
        <f>DATE(NICAP[[#This Row],[Year]],NICAP[[#This Row],[Month]],NICAP[[#This Row],[Day]])</f>
        <v>19223</v>
      </c>
      <c r="S1294" s="35" t="str">
        <f t="shared" si="40"/>
        <v>TX</v>
      </c>
      <c r="T1294" s="24" t="str">
        <f t="shared" si="41"/>
        <v>US</v>
      </c>
    </row>
    <row r="1295" spans="1:20" ht="14.25" customHeight="1" x14ac:dyDescent="0.2">
      <c r="A1295" s="35">
        <v>1286</v>
      </c>
      <c r="B1295" s="81">
        <v>520818</v>
      </c>
      <c r="C1295" s="39" t="s">
        <v>8986</v>
      </c>
      <c r="D1295" s="39" t="s">
        <v>1667</v>
      </c>
      <c r="E1295" s="39" t="str">
        <f>IF(AND(LEN(NICAP[[#This Row],[State or      Country]])=2,NICAP[[#This Row],[State or      Country]]&lt;&gt;"UK"),"US","Other")</f>
        <v>US</v>
      </c>
      <c r="F1295" s="38">
        <v>9</v>
      </c>
      <c r="G1295" s="47" t="s">
        <v>1666</v>
      </c>
      <c r="H1295" s="46">
        <v>5</v>
      </c>
      <c r="I1295" s="37"/>
      <c r="J1295" s="37"/>
      <c r="K1295" s="37"/>
      <c r="L1295" s="104" t="s">
        <v>9225</v>
      </c>
      <c r="M1295" s="104" t="str">
        <f>IF(LEFT(NICAP[[#This Row],[Date]],1)=0,"Y","N")</f>
        <v>N</v>
      </c>
      <c r="N1295" s="104"/>
      <c r="O1295" s="104" t="str">
        <f>19&amp;LEFT(NICAP[[#This Row],[Date]],2)</f>
        <v>1952</v>
      </c>
      <c r="P1295" s="104" t="str">
        <f>MID(NICAP[[#This Row],[Date]],3,2)</f>
        <v>08</v>
      </c>
      <c r="Q1295" s="104" t="str">
        <f>RIGHT(NICAP[[#This Row],[Date]],2)</f>
        <v>18</v>
      </c>
      <c r="R1295" s="26">
        <f>DATE(NICAP[[#This Row],[Year]],NICAP[[#This Row],[Month]],NICAP[[#This Row],[Day]])</f>
        <v>19224</v>
      </c>
      <c r="S1295" s="35" t="str">
        <f t="shared" si="40"/>
        <v>TX</v>
      </c>
      <c r="T1295" s="24" t="str">
        <f t="shared" si="41"/>
        <v>US</v>
      </c>
    </row>
    <row r="1296" spans="1:20" ht="12.75" customHeight="1" x14ac:dyDescent="0.2">
      <c r="A1296" s="35">
        <v>1287</v>
      </c>
      <c r="B1296" s="64">
        <v>520818</v>
      </c>
      <c r="C1296" s="39" t="s">
        <v>3753</v>
      </c>
      <c r="D1296" s="39" t="s">
        <v>1676</v>
      </c>
      <c r="E1296" s="39" t="str">
        <f>IF(AND(LEN(NICAP[[#This Row],[State or      Country]])=2,NICAP[[#This Row],[State or      Country]]&lt;&gt;"UK"),"US","Other")</f>
        <v>US</v>
      </c>
      <c r="F1296" s="38">
        <v>1</v>
      </c>
      <c r="G1296" s="41"/>
      <c r="H1296" s="41"/>
      <c r="I1296" s="65">
        <v>1920</v>
      </c>
      <c r="J1296" s="41"/>
      <c r="K1296" s="41"/>
      <c r="L1296" s="36" t="s">
        <v>9224</v>
      </c>
      <c r="M1296" s="36" t="str">
        <f>IF(LEFT(NICAP[[#This Row],[Date]],1)=0,"Y","N")</f>
        <v>N</v>
      </c>
      <c r="N1296" s="36"/>
      <c r="O1296" s="36" t="str">
        <f>19&amp;LEFT(NICAP[[#This Row],[Date]],2)</f>
        <v>1952</v>
      </c>
      <c r="P1296" s="36" t="str">
        <f>MID(NICAP[[#This Row],[Date]],3,2)</f>
        <v>08</v>
      </c>
      <c r="Q1296" s="36" t="str">
        <f>RIGHT(NICAP[[#This Row],[Date]],2)</f>
        <v>18</v>
      </c>
      <c r="R1296" s="26">
        <f>DATE(NICAP[[#This Row],[Year]],NICAP[[#This Row],[Month]],NICAP[[#This Row],[Day]])</f>
        <v>19224</v>
      </c>
      <c r="S1296" s="35" t="str">
        <f t="shared" si="40"/>
        <v>CA</v>
      </c>
      <c r="T1296" s="24" t="str">
        <f t="shared" si="41"/>
        <v>US</v>
      </c>
    </row>
    <row r="1297" spans="1:20" ht="27.75" customHeight="1" x14ac:dyDescent="0.2">
      <c r="A1297" s="35">
        <v>1288</v>
      </c>
      <c r="B1297" s="84">
        <v>520818</v>
      </c>
      <c r="C1297" s="44" t="s">
        <v>9223</v>
      </c>
      <c r="D1297" s="44" t="s">
        <v>1683</v>
      </c>
      <c r="E1297" s="44" t="str">
        <f>IF(AND(LEN(NICAP[[#This Row],[State or      Country]])=2,NICAP[[#This Row],[State or      Country]]&lt;&gt;"UK"),"US","Other")</f>
        <v>US</v>
      </c>
      <c r="F1297" s="43">
        <v>6</v>
      </c>
      <c r="G1297" s="41"/>
      <c r="H1297" s="41"/>
      <c r="I1297" s="41"/>
      <c r="J1297" s="41"/>
      <c r="K1297" s="41"/>
      <c r="L1297" s="42" t="s">
        <v>9222</v>
      </c>
      <c r="M1297" s="42" t="str">
        <f>IF(LEFT(NICAP[[#This Row],[Date]],1)=0,"Y","N")</f>
        <v>N</v>
      </c>
      <c r="N1297" s="42"/>
      <c r="O1297" s="42" t="str">
        <f>19&amp;LEFT(NICAP[[#This Row],[Date]],2)</f>
        <v>1952</v>
      </c>
      <c r="P1297" s="42" t="str">
        <f>MID(NICAP[[#This Row],[Date]],3,2)</f>
        <v>08</v>
      </c>
      <c r="Q1297" s="42" t="str">
        <f>RIGHT(NICAP[[#This Row],[Date]],2)</f>
        <v>18</v>
      </c>
      <c r="R1297" s="26">
        <f>DATE(NICAP[[#This Row],[Year]],NICAP[[#This Row],[Month]],NICAP[[#This Row],[Day]])</f>
        <v>19224</v>
      </c>
      <c r="S1297" s="35" t="str">
        <f t="shared" si="40"/>
        <v>FL</v>
      </c>
      <c r="T1297" s="24" t="str">
        <f t="shared" si="41"/>
        <v>US</v>
      </c>
    </row>
    <row r="1298" spans="1:20" ht="12.75" customHeight="1" x14ac:dyDescent="0.2">
      <c r="A1298" s="35">
        <v>1289</v>
      </c>
      <c r="B1298" s="64">
        <v>520819</v>
      </c>
      <c r="C1298" s="39" t="s">
        <v>9221</v>
      </c>
      <c r="D1298" s="39" t="s">
        <v>1676</v>
      </c>
      <c r="E1298" s="39" t="str">
        <f>IF(AND(LEN(NICAP[[#This Row],[State or      Country]])=2,NICAP[[#This Row],[State or      Country]]&lt;&gt;"UK"),"US","Other")</f>
        <v>US</v>
      </c>
      <c r="F1298" s="38">
        <v>1</v>
      </c>
      <c r="G1298" s="37"/>
      <c r="H1298" s="37"/>
      <c r="I1298" s="65">
        <v>1928</v>
      </c>
      <c r="J1298" s="37"/>
      <c r="K1298" s="37"/>
      <c r="L1298" s="36" t="s">
        <v>9220</v>
      </c>
      <c r="M1298" s="36" t="str">
        <f>IF(LEFT(NICAP[[#This Row],[Date]],1)=0,"Y","N")</f>
        <v>N</v>
      </c>
      <c r="N1298" s="36"/>
      <c r="O1298" s="36" t="str">
        <f>19&amp;LEFT(NICAP[[#This Row],[Date]],2)</f>
        <v>1952</v>
      </c>
      <c r="P1298" s="36" t="str">
        <f>MID(NICAP[[#This Row],[Date]],3,2)</f>
        <v>08</v>
      </c>
      <c r="Q1298" s="36" t="str">
        <f>RIGHT(NICAP[[#This Row],[Date]],2)</f>
        <v>19</v>
      </c>
      <c r="R1298" s="26">
        <f>DATE(NICAP[[#This Row],[Year]],NICAP[[#This Row],[Month]],NICAP[[#This Row],[Day]])</f>
        <v>19225</v>
      </c>
      <c r="S1298" s="35" t="str">
        <f t="shared" si="40"/>
        <v>CA</v>
      </c>
      <c r="T1298" s="24" t="str">
        <f t="shared" si="41"/>
        <v>US</v>
      </c>
    </row>
    <row r="1299" spans="1:20" ht="12.75" customHeight="1" x14ac:dyDescent="0.2">
      <c r="A1299" s="35">
        <v>1290</v>
      </c>
      <c r="B1299" s="64">
        <v>520819</v>
      </c>
      <c r="C1299" s="39" t="s">
        <v>7379</v>
      </c>
      <c r="D1299" s="39" t="s">
        <v>1676</v>
      </c>
      <c r="E1299" s="39" t="str">
        <f>IF(AND(LEN(NICAP[[#This Row],[State or      Country]])=2,NICAP[[#This Row],[State or      Country]]&lt;&gt;"UK"),"US","Other")</f>
        <v>US</v>
      </c>
      <c r="F1299" s="38">
        <v>11</v>
      </c>
      <c r="G1299" s="37"/>
      <c r="H1299" s="37"/>
      <c r="I1299" s="65">
        <v>1928</v>
      </c>
      <c r="J1299" s="37"/>
      <c r="K1299" s="37"/>
      <c r="L1299" s="36" t="s">
        <v>9219</v>
      </c>
      <c r="M1299" s="36" t="str">
        <f>IF(LEFT(NICAP[[#This Row],[Date]],1)=0,"Y","N")</f>
        <v>N</v>
      </c>
      <c r="N1299" s="36"/>
      <c r="O1299" s="36" t="str">
        <f>19&amp;LEFT(NICAP[[#This Row],[Date]],2)</f>
        <v>1952</v>
      </c>
      <c r="P1299" s="36" t="str">
        <f>MID(NICAP[[#This Row],[Date]],3,2)</f>
        <v>08</v>
      </c>
      <c r="Q1299" s="36" t="str">
        <f>RIGHT(NICAP[[#This Row],[Date]],2)</f>
        <v>19</v>
      </c>
      <c r="R1299" s="26">
        <f>DATE(NICAP[[#This Row],[Year]],NICAP[[#This Row],[Month]],NICAP[[#This Row],[Day]])</f>
        <v>19225</v>
      </c>
      <c r="S1299" s="35" t="str">
        <f t="shared" si="40"/>
        <v>CA</v>
      </c>
      <c r="T1299" s="24" t="str">
        <f t="shared" si="41"/>
        <v>US</v>
      </c>
    </row>
    <row r="1300" spans="1:20" ht="12.75" customHeight="1" x14ac:dyDescent="0.2">
      <c r="A1300" s="35">
        <v>1291</v>
      </c>
      <c r="B1300" s="64">
        <v>520820</v>
      </c>
      <c r="C1300" s="39" t="s">
        <v>9218</v>
      </c>
      <c r="D1300" s="39" t="s">
        <v>1686</v>
      </c>
      <c r="E1300" s="39" t="str">
        <f>IF(AND(LEN(NICAP[[#This Row],[State or      Country]])=2,NICAP[[#This Row],[State or      Country]]&lt;&gt;"UK"),"US","Other")</f>
        <v>US</v>
      </c>
      <c r="F1300" s="38">
        <v>2</v>
      </c>
      <c r="G1300" s="37"/>
      <c r="H1300" s="37"/>
      <c r="I1300" s="65">
        <v>1938</v>
      </c>
      <c r="J1300" s="37"/>
      <c r="K1300" s="37"/>
      <c r="L1300" s="36" t="s">
        <v>9217</v>
      </c>
      <c r="M1300" s="36" t="str">
        <f>IF(LEFT(NICAP[[#This Row],[Date]],1)=0,"Y","N")</f>
        <v>N</v>
      </c>
      <c r="N1300" s="36"/>
      <c r="O1300" s="36" t="str">
        <f>19&amp;LEFT(NICAP[[#This Row],[Date]],2)</f>
        <v>1952</v>
      </c>
      <c r="P1300" s="36" t="str">
        <f>MID(NICAP[[#This Row],[Date]],3,2)</f>
        <v>08</v>
      </c>
      <c r="Q1300" s="36" t="str">
        <f>RIGHT(NICAP[[#This Row],[Date]],2)</f>
        <v>20</v>
      </c>
      <c r="R1300" s="26">
        <f>DATE(NICAP[[#This Row],[Year]],NICAP[[#This Row],[Month]],NICAP[[#This Row],[Day]])</f>
        <v>19226</v>
      </c>
      <c r="S1300" s="35" t="str">
        <f t="shared" si="40"/>
        <v>PA</v>
      </c>
      <c r="T1300" s="24" t="str">
        <f t="shared" si="41"/>
        <v>US</v>
      </c>
    </row>
    <row r="1301" spans="1:20" ht="14.25" customHeight="1" x14ac:dyDescent="0.2">
      <c r="A1301" s="35">
        <v>1292</v>
      </c>
      <c r="B1301" s="81">
        <v>520820</v>
      </c>
      <c r="C1301" s="39" t="s">
        <v>8902</v>
      </c>
      <c r="D1301" s="39" t="s">
        <v>2211</v>
      </c>
      <c r="E1301" s="39" t="str">
        <f>IF(AND(LEN(NICAP[[#This Row],[State or      Country]])=2,NICAP[[#This Row],[State or      Country]]&lt;&gt;"UK"),"US","Other")</f>
        <v>US</v>
      </c>
      <c r="F1301" s="38">
        <v>9</v>
      </c>
      <c r="G1301" s="47" t="s">
        <v>1666</v>
      </c>
      <c r="H1301" s="46">
        <v>5</v>
      </c>
      <c r="I1301" s="37"/>
      <c r="J1301" s="37"/>
      <c r="K1301" s="37"/>
      <c r="L1301" s="36" t="s">
        <v>9216</v>
      </c>
      <c r="M1301" s="36" t="str">
        <f>IF(LEFT(NICAP[[#This Row],[Date]],1)=0,"Y","N")</f>
        <v>N</v>
      </c>
      <c r="N1301" s="36"/>
      <c r="O1301" s="36" t="str">
        <f>19&amp;LEFT(NICAP[[#This Row],[Date]],2)</f>
        <v>1952</v>
      </c>
      <c r="P1301" s="36" t="str">
        <f>MID(NICAP[[#This Row],[Date]],3,2)</f>
        <v>08</v>
      </c>
      <c r="Q1301" s="36" t="str">
        <f>RIGHT(NICAP[[#This Row],[Date]],2)</f>
        <v>20</v>
      </c>
      <c r="R1301" s="26">
        <f>DATE(NICAP[[#This Row],[Year]],NICAP[[#This Row],[Month]],NICAP[[#This Row],[Day]])</f>
        <v>19226</v>
      </c>
      <c r="S1301" s="35" t="str">
        <f t="shared" si="40"/>
        <v>SC</v>
      </c>
      <c r="T1301" s="24" t="str">
        <f t="shared" si="41"/>
        <v>US</v>
      </c>
    </row>
    <row r="1302" spans="1:20" ht="12.75" customHeight="1" x14ac:dyDescent="0.2">
      <c r="A1302" s="35">
        <v>1293</v>
      </c>
      <c r="B1302" s="64">
        <v>520820</v>
      </c>
      <c r="C1302" s="39" t="s">
        <v>9215</v>
      </c>
      <c r="D1302" s="39" t="s">
        <v>1694</v>
      </c>
      <c r="E1302" s="39" t="str">
        <f>IF(AND(LEN(NICAP[[#This Row],[State or      Country]])=2,NICAP[[#This Row],[State or      Country]]&lt;&gt;"UK"),"US","Other")</f>
        <v>US</v>
      </c>
      <c r="F1302" s="38">
        <v>8</v>
      </c>
      <c r="G1302" s="41"/>
      <c r="H1302" s="41"/>
      <c r="I1302" s="41"/>
      <c r="J1302" s="41"/>
      <c r="K1302" s="41"/>
      <c r="L1302" s="36" t="s">
        <v>9214</v>
      </c>
      <c r="M1302" s="36" t="str">
        <f>IF(LEFT(NICAP[[#This Row],[Date]],1)=0,"Y","N")</f>
        <v>N</v>
      </c>
      <c r="N1302" s="36"/>
      <c r="O1302" s="36" t="str">
        <f>19&amp;LEFT(NICAP[[#This Row],[Date]],2)</f>
        <v>1952</v>
      </c>
      <c r="P1302" s="36" t="str">
        <f>MID(NICAP[[#This Row],[Date]],3,2)</f>
        <v>08</v>
      </c>
      <c r="Q1302" s="36" t="str">
        <f>RIGHT(NICAP[[#This Row],[Date]],2)</f>
        <v>20</v>
      </c>
      <c r="R1302" s="26">
        <f>DATE(NICAP[[#This Row],[Year]],NICAP[[#This Row],[Month]],NICAP[[#This Row],[Day]])</f>
        <v>19226</v>
      </c>
      <c r="S1302" s="35" t="str">
        <f t="shared" si="40"/>
        <v>OH</v>
      </c>
      <c r="T1302" s="24" t="str">
        <f t="shared" si="41"/>
        <v>US</v>
      </c>
    </row>
    <row r="1303" spans="1:20" ht="12.75" customHeight="1" x14ac:dyDescent="0.2">
      <c r="A1303" s="35">
        <v>1294</v>
      </c>
      <c r="B1303" s="64">
        <v>520821</v>
      </c>
      <c r="C1303" s="39" t="s">
        <v>1888</v>
      </c>
      <c r="D1303" s="39" t="s">
        <v>1667</v>
      </c>
      <c r="E1303" s="39" t="str">
        <f>IF(AND(LEN(NICAP[[#This Row],[State or      Country]])=2,NICAP[[#This Row],[State or      Country]]&lt;&gt;"UK"),"US","Other")</f>
        <v>US</v>
      </c>
      <c r="F1303" s="38">
        <v>1</v>
      </c>
      <c r="G1303" s="37"/>
      <c r="H1303" s="37"/>
      <c r="I1303" s="65">
        <v>1944</v>
      </c>
      <c r="J1303" s="37"/>
      <c r="K1303" s="37"/>
      <c r="L1303" s="36" t="s">
        <v>9213</v>
      </c>
      <c r="M1303" s="36" t="str">
        <f>IF(LEFT(NICAP[[#This Row],[Date]],1)=0,"Y","N")</f>
        <v>N</v>
      </c>
      <c r="N1303" s="36"/>
      <c r="O1303" s="36" t="str">
        <f>19&amp;LEFT(NICAP[[#This Row],[Date]],2)</f>
        <v>1952</v>
      </c>
      <c r="P1303" s="36" t="str">
        <f>MID(NICAP[[#This Row],[Date]],3,2)</f>
        <v>08</v>
      </c>
      <c r="Q1303" s="36" t="str">
        <f>RIGHT(NICAP[[#This Row],[Date]],2)</f>
        <v>21</v>
      </c>
      <c r="R1303" s="26">
        <f>DATE(NICAP[[#This Row],[Year]],NICAP[[#This Row],[Month]],NICAP[[#This Row],[Day]])</f>
        <v>19227</v>
      </c>
      <c r="S1303" s="35" t="str">
        <f t="shared" si="40"/>
        <v>TX</v>
      </c>
      <c r="T1303" s="24" t="str">
        <f t="shared" si="41"/>
        <v>US</v>
      </c>
    </row>
    <row r="1304" spans="1:20" ht="14.25" customHeight="1" x14ac:dyDescent="0.2">
      <c r="A1304" s="35">
        <v>1295</v>
      </c>
      <c r="B1304" s="81">
        <v>520822</v>
      </c>
      <c r="C1304" s="39" t="s">
        <v>9212</v>
      </c>
      <c r="D1304" s="39" t="s">
        <v>1676</v>
      </c>
      <c r="E1304" s="39" t="str">
        <f>IF(AND(LEN(NICAP[[#This Row],[State or      Country]])=2,NICAP[[#This Row],[State or      Country]]&lt;&gt;"UK"),"US","Other")</f>
        <v>US</v>
      </c>
      <c r="F1304" s="38">
        <v>11</v>
      </c>
      <c r="G1304" s="47" t="s">
        <v>1757</v>
      </c>
      <c r="H1304" s="46">
        <v>5</v>
      </c>
      <c r="I1304" s="47" t="s">
        <v>4808</v>
      </c>
      <c r="J1304" s="37"/>
      <c r="K1304" s="37"/>
      <c r="L1304" s="104" t="s">
        <v>9211</v>
      </c>
      <c r="M1304" s="104" t="str">
        <f>IF(LEFT(NICAP[[#This Row],[Date]],1)=0,"Y","N")</f>
        <v>N</v>
      </c>
      <c r="N1304" s="104"/>
      <c r="O1304" s="104" t="str">
        <f>19&amp;LEFT(NICAP[[#This Row],[Date]],2)</f>
        <v>1952</v>
      </c>
      <c r="P1304" s="104" t="str">
        <f>MID(NICAP[[#This Row],[Date]],3,2)</f>
        <v>08</v>
      </c>
      <c r="Q1304" s="104" t="str">
        <f>RIGHT(NICAP[[#This Row],[Date]],2)</f>
        <v>22</v>
      </c>
      <c r="R1304" s="26">
        <f>DATE(NICAP[[#This Row],[Year]],NICAP[[#This Row],[Month]],NICAP[[#This Row],[Day]])</f>
        <v>19228</v>
      </c>
      <c r="S1304" s="35" t="str">
        <f t="shared" si="40"/>
        <v>CA</v>
      </c>
      <c r="T1304" s="24" t="str">
        <f t="shared" si="41"/>
        <v>US</v>
      </c>
    </row>
    <row r="1305" spans="1:20" ht="27" customHeight="1" x14ac:dyDescent="0.2">
      <c r="A1305" s="35">
        <v>1296</v>
      </c>
      <c r="B1305" s="66">
        <v>520822</v>
      </c>
      <c r="C1305" s="44" t="s">
        <v>4627</v>
      </c>
      <c r="D1305" s="44" t="s">
        <v>1670</v>
      </c>
      <c r="E1305" s="44" t="str">
        <f>IF(AND(LEN(NICAP[[#This Row],[State or      Country]])=2,NICAP[[#This Row],[State or      Country]]&lt;&gt;"UK"),"US","Other")</f>
        <v>US</v>
      </c>
      <c r="F1305" s="43">
        <v>1</v>
      </c>
      <c r="G1305" s="41"/>
      <c r="H1305" s="41"/>
      <c r="I1305" s="41"/>
      <c r="J1305" s="41"/>
      <c r="K1305" s="41"/>
      <c r="L1305" s="42" t="s">
        <v>9210</v>
      </c>
      <c r="M1305" s="42" t="str">
        <f>IF(LEFT(NICAP[[#This Row],[Date]],1)=0,"Y","N")</f>
        <v>N</v>
      </c>
      <c r="N1305" s="42"/>
      <c r="O1305" s="42" t="str">
        <f>19&amp;LEFT(NICAP[[#This Row],[Date]],2)</f>
        <v>1952</v>
      </c>
      <c r="P1305" s="42" t="str">
        <f>MID(NICAP[[#This Row],[Date]],3,2)</f>
        <v>08</v>
      </c>
      <c r="Q1305" s="42" t="str">
        <f>RIGHT(NICAP[[#This Row],[Date]],2)</f>
        <v>22</v>
      </c>
      <c r="R1305" s="26">
        <f>DATE(NICAP[[#This Row],[Year]],NICAP[[#This Row],[Month]],NICAP[[#This Row],[Day]])</f>
        <v>19228</v>
      </c>
      <c r="S1305" s="35" t="str">
        <f t="shared" si="40"/>
        <v>IL</v>
      </c>
      <c r="T1305" s="24" t="str">
        <f t="shared" si="41"/>
        <v>US</v>
      </c>
    </row>
    <row r="1306" spans="1:20" ht="12.75" customHeight="1" x14ac:dyDescent="0.2">
      <c r="A1306" s="35">
        <v>1297</v>
      </c>
      <c r="B1306" s="64">
        <v>520823</v>
      </c>
      <c r="C1306" s="39" t="s">
        <v>9209</v>
      </c>
      <c r="D1306" s="39" t="s">
        <v>9061</v>
      </c>
      <c r="E1306" s="39" t="str">
        <f>IF(AND(LEN(NICAP[[#This Row],[State or      Country]])=2,NICAP[[#This Row],[State or      Country]]&lt;&gt;"UK"),"US","Other")</f>
        <v>Other</v>
      </c>
      <c r="F1306" s="38">
        <v>1</v>
      </c>
      <c r="G1306" s="37"/>
      <c r="H1306" s="37"/>
      <c r="I1306" s="47" t="s">
        <v>4808</v>
      </c>
      <c r="J1306" s="37"/>
      <c r="K1306" s="37"/>
      <c r="L1306" s="36" t="s">
        <v>9208</v>
      </c>
      <c r="M1306" s="36" t="str">
        <f>IF(LEFT(NICAP[[#This Row],[Date]],1)=0,"Y","N")</f>
        <v>N</v>
      </c>
      <c r="N1306" s="36"/>
      <c r="O1306" s="36" t="str">
        <f>19&amp;LEFT(NICAP[[#This Row],[Date]],2)</f>
        <v>1952</v>
      </c>
      <c r="P1306" s="36" t="str">
        <f>MID(NICAP[[#This Row],[Date]],3,2)</f>
        <v>08</v>
      </c>
      <c r="Q1306" s="36" t="str">
        <f>RIGHT(NICAP[[#This Row],[Date]],2)</f>
        <v>23</v>
      </c>
      <c r="R1306" s="26">
        <f>DATE(NICAP[[#This Row],[Year]],NICAP[[#This Row],[Month]],NICAP[[#This Row],[Day]])</f>
        <v>19229</v>
      </c>
      <c r="S1306" s="35" t="str">
        <f t="shared" si="40"/>
        <v/>
      </c>
      <c r="T1306" s="24" t="str">
        <f t="shared" si="41"/>
        <v>North Korea</v>
      </c>
    </row>
    <row r="1307" spans="1:20" ht="12.75" customHeight="1" x14ac:dyDescent="0.2">
      <c r="A1307" s="35">
        <v>1298</v>
      </c>
      <c r="B1307" s="64">
        <v>520823</v>
      </c>
      <c r="C1307" s="39" t="s">
        <v>1768</v>
      </c>
      <c r="D1307" s="39" t="s">
        <v>1694</v>
      </c>
      <c r="E1307" s="39" t="str">
        <f>IF(AND(LEN(NICAP[[#This Row],[State or      Country]])=2,NICAP[[#This Row],[State or      Country]]&lt;&gt;"UK"),"US","Other")</f>
        <v>US</v>
      </c>
      <c r="F1307" s="38">
        <v>1</v>
      </c>
      <c r="G1307" s="37"/>
      <c r="H1307" s="37"/>
      <c r="I1307" s="65">
        <v>1956</v>
      </c>
      <c r="J1307" s="37"/>
      <c r="K1307" s="37"/>
      <c r="L1307" s="36" t="s">
        <v>9207</v>
      </c>
      <c r="M1307" s="36" t="str">
        <f>IF(LEFT(NICAP[[#This Row],[Date]],1)=0,"Y","N")</f>
        <v>N</v>
      </c>
      <c r="N1307" s="36"/>
      <c r="O1307" s="36" t="str">
        <f>19&amp;LEFT(NICAP[[#This Row],[Date]],2)</f>
        <v>1952</v>
      </c>
      <c r="P1307" s="36" t="str">
        <f>MID(NICAP[[#This Row],[Date]],3,2)</f>
        <v>08</v>
      </c>
      <c r="Q1307" s="36" t="str">
        <f>RIGHT(NICAP[[#This Row],[Date]],2)</f>
        <v>23</v>
      </c>
      <c r="R1307" s="26">
        <f>DATE(NICAP[[#This Row],[Year]],NICAP[[#This Row],[Month]],NICAP[[#This Row],[Day]])</f>
        <v>19229</v>
      </c>
      <c r="S1307" s="35" t="str">
        <f t="shared" si="40"/>
        <v>OH</v>
      </c>
      <c r="T1307" s="24" t="str">
        <f t="shared" si="41"/>
        <v>US</v>
      </c>
    </row>
    <row r="1308" spans="1:20" ht="14.25" customHeight="1" x14ac:dyDescent="0.2">
      <c r="A1308" s="35">
        <v>1299</v>
      </c>
      <c r="B1308" s="81">
        <v>520824</v>
      </c>
      <c r="C1308" s="39" t="s">
        <v>9206</v>
      </c>
      <c r="D1308" s="39" t="s">
        <v>2122</v>
      </c>
      <c r="E1308" s="39" t="str">
        <f>IF(AND(LEN(NICAP[[#This Row],[State or      Country]])=2,NICAP[[#This Row],[State or      Country]]&lt;&gt;"UK"),"US","Other")</f>
        <v>US</v>
      </c>
      <c r="F1308" s="38">
        <v>11</v>
      </c>
      <c r="G1308" s="47" t="s">
        <v>1757</v>
      </c>
      <c r="H1308" s="46">
        <v>5</v>
      </c>
      <c r="I1308" s="65">
        <v>1961</v>
      </c>
      <c r="J1308" s="54" t="s">
        <v>1744</v>
      </c>
      <c r="K1308" s="41"/>
      <c r="L1308" s="36" t="s">
        <v>9205</v>
      </c>
      <c r="M1308" s="36" t="str">
        <f>IF(LEFT(NICAP[[#This Row],[Date]],1)=0,"Y","N")</f>
        <v>N</v>
      </c>
      <c r="N1308" s="36"/>
      <c r="O1308" s="36" t="str">
        <f>19&amp;LEFT(NICAP[[#This Row],[Date]],2)</f>
        <v>1952</v>
      </c>
      <c r="P1308" s="36" t="str">
        <f>MID(NICAP[[#This Row],[Date]],3,2)</f>
        <v>08</v>
      </c>
      <c r="Q1308" s="36" t="str">
        <f>RIGHT(NICAP[[#This Row],[Date]],2)</f>
        <v>24</v>
      </c>
      <c r="R1308" s="26">
        <f>DATE(NICAP[[#This Row],[Year]],NICAP[[#This Row],[Month]],NICAP[[#This Row],[Day]])</f>
        <v>19230</v>
      </c>
      <c r="S1308" s="35" t="str">
        <f t="shared" si="40"/>
        <v>NM</v>
      </c>
      <c r="T1308" s="24" t="str">
        <f t="shared" si="41"/>
        <v>US</v>
      </c>
    </row>
    <row r="1309" spans="1:20" ht="12.75" customHeight="1" x14ac:dyDescent="0.2">
      <c r="A1309" s="35">
        <v>1300</v>
      </c>
      <c r="B1309" s="64">
        <v>520824</v>
      </c>
      <c r="C1309" s="39" t="s">
        <v>1853</v>
      </c>
      <c r="D1309" s="39" t="s">
        <v>1852</v>
      </c>
      <c r="E1309" s="39" t="str">
        <f>IF(AND(LEN(NICAP[[#This Row],[State or      Country]])=2,NICAP[[#This Row],[State or      Country]]&lt;&gt;"UK"),"US","Other")</f>
        <v>US</v>
      </c>
      <c r="F1309" s="38">
        <v>1</v>
      </c>
      <c r="G1309" s="37"/>
      <c r="H1309" s="37"/>
      <c r="I1309" s="65">
        <v>1964</v>
      </c>
      <c r="J1309" s="37"/>
      <c r="K1309" s="37"/>
      <c r="L1309" s="36" t="s">
        <v>9204</v>
      </c>
      <c r="M1309" s="36" t="str">
        <f>IF(LEFT(NICAP[[#This Row],[Date]],1)=0,"Y","N")</f>
        <v>N</v>
      </c>
      <c r="N1309" s="36"/>
      <c r="O1309" s="36" t="str">
        <f>19&amp;LEFT(NICAP[[#This Row],[Date]],2)</f>
        <v>1952</v>
      </c>
      <c r="P1309" s="36" t="str">
        <f>MID(NICAP[[#This Row],[Date]],3,2)</f>
        <v>08</v>
      </c>
      <c r="Q1309" s="36" t="str">
        <f>RIGHT(NICAP[[#This Row],[Date]],2)</f>
        <v>24</v>
      </c>
      <c r="R1309" s="26">
        <f>DATE(NICAP[[#This Row],[Year]],NICAP[[#This Row],[Month]],NICAP[[#This Row],[Day]])</f>
        <v>19230</v>
      </c>
      <c r="S1309" s="35" t="str">
        <f t="shared" si="40"/>
        <v>AZ</v>
      </c>
      <c r="T1309" s="24" t="str">
        <f t="shared" si="41"/>
        <v>US</v>
      </c>
    </row>
    <row r="1310" spans="1:20" ht="12.75" customHeight="1" x14ac:dyDescent="0.2">
      <c r="A1310" s="35">
        <v>1301</v>
      </c>
      <c r="B1310" s="64">
        <v>520824</v>
      </c>
      <c r="C1310" s="39" t="s">
        <v>9203</v>
      </c>
      <c r="D1310" s="39" t="s">
        <v>1667</v>
      </c>
      <c r="E1310" s="39" t="str">
        <f>IF(AND(LEN(NICAP[[#This Row],[State or      Country]])=2,NICAP[[#This Row],[State or      Country]]&lt;&gt;"UK"),"US","Other")</f>
        <v>US</v>
      </c>
      <c r="F1310" s="38">
        <v>1</v>
      </c>
      <c r="G1310" s="37"/>
      <c r="H1310" s="37"/>
      <c r="I1310" s="65">
        <v>1969</v>
      </c>
      <c r="J1310" s="37"/>
      <c r="K1310" s="37"/>
      <c r="L1310" s="36" t="s">
        <v>9202</v>
      </c>
      <c r="M1310" s="36" t="str">
        <f>IF(LEFT(NICAP[[#This Row],[Date]],1)=0,"Y","N")</f>
        <v>N</v>
      </c>
      <c r="N1310" s="36"/>
      <c r="O1310" s="36" t="str">
        <f>19&amp;LEFT(NICAP[[#This Row],[Date]],2)</f>
        <v>1952</v>
      </c>
      <c r="P1310" s="36" t="str">
        <f>MID(NICAP[[#This Row],[Date]],3,2)</f>
        <v>08</v>
      </c>
      <c r="Q1310" s="36" t="str">
        <f>RIGHT(NICAP[[#This Row],[Date]],2)</f>
        <v>24</v>
      </c>
      <c r="R1310" s="26">
        <f>DATE(NICAP[[#This Row],[Year]],NICAP[[#This Row],[Month]],NICAP[[#This Row],[Day]])</f>
        <v>19230</v>
      </c>
      <c r="S1310" s="35" t="str">
        <f t="shared" si="40"/>
        <v>TX</v>
      </c>
      <c r="T1310" s="24" t="str">
        <f t="shared" si="41"/>
        <v>US</v>
      </c>
    </row>
    <row r="1311" spans="1:20" ht="12.75" customHeight="1" x14ac:dyDescent="0.2">
      <c r="A1311" s="35">
        <v>1302</v>
      </c>
      <c r="B1311" s="64">
        <v>520825</v>
      </c>
      <c r="C1311" s="39" t="s">
        <v>9201</v>
      </c>
      <c r="D1311" s="39" t="s">
        <v>2260</v>
      </c>
      <c r="E1311" s="39" t="str">
        <f>IF(AND(LEN(NICAP[[#This Row],[State or      Country]])=2,NICAP[[#This Row],[State or      Country]]&lt;&gt;"UK"),"US","Other")</f>
        <v>US</v>
      </c>
      <c r="F1311" s="38">
        <v>1</v>
      </c>
      <c r="G1311" s="37"/>
      <c r="H1311" s="37"/>
      <c r="I1311" s="65">
        <v>1972</v>
      </c>
      <c r="J1311" s="37"/>
      <c r="K1311" s="37"/>
      <c r="L1311" s="36" t="s">
        <v>9200</v>
      </c>
      <c r="M1311" s="36" t="str">
        <f>IF(LEFT(NICAP[[#This Row],[Date]],1)=0,"Y","N")</f>
        <v>N</v>
      </c>
      <c r="N1311" s="36"/>
      <c r="O1311" s="36" t="str">
        <f>19&amp;LEFT(NICAP[[#This Row],[Date]],2)</f>
        <v>1952</v>
      </c>
      <c r="P1311" s="36" t="str">
        <f>MID(NICAP[[#This Row],[Date]],3,2)</f>
        <v>08</v>
      </c>
      <c r="Q1311" s="36" t="str">
        <f>RIGHT(NICAP[[#This Row],[Date]],2)</f>
        <v>25</v>
      </c>
      <c r="R1311" s="26">
        <f>DATE(NICAP[[#This Row],[Year]],NICAP[[#This Row],[Month]],NICAP[[#This Row],[Day]])</f>
        <v>19231</v>
      </c>
      <c r="S1311" s="35" t="str">
        <f t="shared" si="40"/>
        <v>KS</v>
      </c>
      <c r="T1311" s="24" t="str">
        <f t="shared" si="41"/>
        <v>US</v>
      </c>
    </row>
    <row r="1312" spans="1:20" ht="12.75" customHeight="1" x14ac:dyDescent="0.2">
      <c r="A1312" s="35">
        <v>1303</v>
      </c>
      <c r="B1312" s="64">
        <v>520825</v>
      </c>
      <c r="C1312" s="39" t="s">
        <v>9199</v>
      </c>
      <c r="D1312" s="39" t="s">
        <v>1694</v>
      </c>
      <c r="E1312" s="39" t="str">
        <f>IF(AND(LEN(NICAP[[#This Row],[State or      Country]])=2,NICAP[[#This Row],[State or      Country]]&lt;&gt;"UK"),"US","Other")</f>
        <v>US</v>
      </c>
      <c r="F1312" s="38">
        <v>1</v>
      </c>
      <c r="G1312" s="37"/>
      <c r="H1312" s="37"/>
      <c r="I1312" s="65">
        <v>1915</v>
      </c>
      <c r="J1312" s="37"/>
      <c r="K1312" s="37"/>
      <c r="L1312" s="36" t="s">
        <v>9198</v>
      </c>
      <c r="M1312" s="36" t="str">
        <f>IF(LEFT(NICAP[[#This Row],[Date]],1)=0,"Y","N")</f>
        <v>N</v>
      </c>
      <c r="N1312" s="36"/>
      <c r="O1312" s="36" t="str">
        <f>19&amp;LEFT(NICAP[[#This Row],[Date]],2)</f>
        <v>1952</v>
      </c>
      <c r="P1312" s="36" t="str">
        <f>MID(NICAP[[#This Row],[Date]],3,2)</f>
        <v>08</v>
      </c>
      <c r="Q1312" s="36" t="str">
        <f>RIGHT(NICAP[[#This Row],[Date]],2)</f>
        <v>25</v>
      </c>
      <c r="R1312" s="26">
        <f>DATE(NICAP[[#This Row],[Year]],NICAP[[#This Row],[Month]],NICAP[[#This Row],[Day]])</f>
        <v>19231</v>
      </c>
      <c r="S1312" s="35" t="str">
        <f t="shared" si="40"/>
        <v>OH</v>
      </c>
      <c r="T1312" s="24" t="str">
        <f t="shared" si="41"/>
        <v>US</v>
      </c>
    </row>
    <row r="1313" spans="1:20" ht="12.75" customHeight="1" x14ac:dyDescent="0.2">
      <c r="A1313" s="35">
        <v>1304</v>
      </c>
      <c r="B1313" s="64">
        <v>520825</v>
      </c>
      <c r="C1313" s="39" t="s">
        <v>8756</v>
      </c>
      <c r="D1313" s="39" t="s">
        <v>2122</v>
      </c>
      <c r="E1313" s="39" t="str">
        <f>IF(AND(LEN(NICAP[[#This Row],[State or      Country]])=2,NICAP[[#This Row],[State or      Country]]&lt;&gt;"UK"),"US","Other")</f>
        <v>US</v>
      </c>
      <c r="F1313" s="38">
        <v>1</v>
      </c>
      <c r="G1313" s="37"/>
      <c r="H1313" s="37"/>
      <c r="I1313" s="65">
        <v>1979</v>
      </c>
      <c r="J1313" s="54" t="s">
        <v>1744</v>
      </c>
      <c r="K1313" s="37"/>
      <c r="L1313" s="36" t="s">
        <v>9197</v>
      </c>
      <c r="M1313" s="36" t="str">
        <f>IF(LEFT(NICAP[[#This Row],[Date]],1)=0,"Y","N")</f>
        <v>N</v>
      </c>
      <c r="N1313" s="36"/>
      <c r="O1313" s="36" t="str">
        <f>19&amp;LEFT(NICAP[[#This Row],[Date]],2)</f>
        <v>1952</v>
      </c>
      <c r="P1313" s="36" t="str">
        <f>MID(NICAP[[#This Row],[Date]],3,2)</f>
        <v>08</v>
      </c>
      <c r="Q1313" s="36" t="str">
        <f>RIGHT(NICAP[[#This Row],[Date]],2)</f>
        <v>25</v>
      </c>
      <c r="R1313" s="26">
        <f>DATE(NICAP[[#This Row],[Year]],NICAP[[#This Row],[Month]],NICAP[[#This Row],[Day]])</f>
        <v>19231</v>
      </c>
      <c r="S1313" s="35" t="str">
        <f t="shared" si="40"/>
        <v>NM</v>
      </c>
      <c r="T1313" s="24" t="str">
        <f t="shared" si="41"/>
        <v>US</v>
      </c>
    </row>
    <row r="1314" spans="1:20" ht="12.75" customHeight="1" x14ac:dyDescent="0.2">
      <c r="A1314" s="35">
        <v>1305</v>
      </c>
      <c r="B1314" s="64">
        <v>520826</v>
      </c>
      <c r="C1314" s="39" t="s">
        <v>9196</v>
      </c>
      <c r="D1314" s="39" t="s">
        <v>1819</v>
      </c>
      <c r="E1314" s="39" t="str">
        <f>IF(AND(LEN(NICAP[[#This Row],[State or      Country]])=2,NICAP[[#This Row],[State or      Country]]&lt;&gt;"UK"),"US","Other")</f>
        <v>US</v>
      </c>
      <c r="F1314" s="38">
        <v>1</v>
      </c>
      <c r="G1314" s="41"/>
      <c r="H1314" s="41"/>
      <c r="I1314" s="65">
        <v>1986</v>
      </c>
      <c r="J1314" s="41"/>
      <c r="K1314" s="41"/>
      <c r="L1314" s="36" t="s">
        <v>9195</v>
      </c>
      <c r="M1314" s="36" t="str">
        <f>IF(LEFT(NICAP[[#This Row],[Date]],1)=0,"Y","N")</f>
        <v>N</v>
      </c>
      <c r="N1314" s="36"/>
      <c r="O1314" s="36" t="str">
        <f>19&amp;LEFT(NICAP[[#This Row],[Date]],2)</f>
        <v>1952</v>
      </c>
      <c r="P1314" s="36" t="str">
        <f>MID(NICAP[[#This Row],[Date]],3,2)</f>
        <v>08</v>
      </c>
      <c r="Q1314" s="36" t="str">
        <f>RIGHT(NICAP[[#This Row],[Date]],2)</f>
        <v>26</v>
      </c>
      <c r="R1314" s="26">
        <f>DATE(NICAP[[#This Row],[Year]],NICAP[[#This Row],[Month]],NICAP[[#This Row],[Day]])</f>
        <v>19232</v>
      </c>
      <c r="S1314" s="35" t="str">
        <f t="shared" si="40"/>
        <v>NV</v>
      </c>
      <c r="T1314" s="24" t="str">
        <f t="shared" si="41"/>
        <v>US</v>
      </c>
    </row>
    <row r="1315" spans="1:20" ht="12.75" customHeight="1" x14ac:dyDescent="0.2">
      <c r="A1315" s="35">
        <v>1306</v>
      </c>
      <c r="B1315" s="64">
        <v>520826</v>
      </c>
      <c r="C1315" s="39" t="s">
        <v>4846</v>
      </c>
      <c r="D1315" s="39" t="s">
        <v>1920</v>
      </c>
      <c r="E1315" s="39" t="str">
        <f>IF(AND(LEN(NICAP[[#This Row],[State or      Country]])=2,NICAP[[#This Row],[State or      Country]]&lt;&gt;"UK"),"US","Other")</f>
        <v>US</v>
      </c>
      <c r="F1315" s="38">
        <v>1</v>
      </c>
      <c r="G1315" s="37"/>
      <c r="H1315" s="37"/>
      <c r="I1315" s="65">
        <v>1987</v>
      </c>
      <c r="J1315" s="37"/>
      <c r="K1315" s="37"/>
      <c r="L1315" s="36" t="s">
        <v>6537</v>
      </c>
      <c r="M1315" s="36" t="str">
        <f>IF(LEFT(NICAP[[#This Row],[Date]],1)=0,"Y","N")</f>
        <v>N</v>
      </c>
      <c r="N1315" s="36"/>
      <c r="O1315" s="36" t="str">
        <f>19&amp;LEFT(NICAP[[#This Row],[Date]],2)</f>
        <v>1952</v>
      </c>
      <c r="P1315" s="36" t="str">
        <f>MID(NICAP[[#This Row],[Date]],3,2)</f>
        <v>08</v>
      </c>
      <c r="Q1315" s="36" t="str">
        <f>RIGHT(NICAP[[#This Row],[Date]],2)</f>
        <v>26</v>
      </c>
      <c r="R1315" s="26">
        <f>DATE(NICAP[[#This Row],[Year]],NICAP[[#This Row],[Month]],NICAP[[#This Row],[Day]])</f>
        <v>19232</v>
      </c>
      <c r="S1315" s="35" t="str">
        <f t="shared" si="40"/>
        <v>MS</v>
      </c>
      <c r="T1315" s="24" t="str">
        <f t="shared" si="41"/>
        <v>US</v>
      </c>
    </row>
    <row r="1316" spans="1:20" ht="12.75" customHeight="1" x14ac:dyDescent="0.2">
      <c r="A1316" s="35">
        <v>1307</v>
      </c>
      <c r="B1316" s="82" t="s">
        <v>9194</v>
      </c>
      <c r="C1316" s="39" t="s">
        <v>9193</v>
      </c>
      <c r="D1316" s="39" t="s">
        <v>1761</v>
      </c>
      <c r="E1316" s="39" t="str">
        <f>IF(AND(LEN(NICAP[[#This Row],[State or      Country]])=2,NICAP[[#This Row],[State or      Country]]&lt;&gt;"UK"),"US","Other")</f>
        <v>Other</v>
      </c>
      <c r="F1316" s="38">
        <v>1</v>
      </c>
      <c r="G1316" s="37"/>
      <c r="H1316" s="37"/>
      <c r="I1316" s="65">
        <v>1994</v>
      </c>
      <c r="J1316" s="37"/>
      <c r="K1316" s="37"/>
      <c r="L1316" s="36" t="s">
        <v>9192</v>
      </c>
      <c r="M1316" s="36" t="str">
        <f>IF(LEFT(NICAP[[#This Row],[Date]],1)=0,"Y","N")</f>
        <v>N</v>
      </c>
      <c r="N1316" s="36"/>
      <c r="O1316" s="36" t="str">
        <f>19&amp;LEFT(NICAP[[#This Row],[Date]],2)</f>
        <v>1952</v>
      </c>
      <c r="P1316" s="36" t="str">
        <f>MID(NICAP[[#This Row],[Date]],3,2)</f>
        <v>08</v>
      </c>
      <c r="Q1316" s="36" t="str">
        <f>RIGHT(NICAP[[#This Row],[Date]],2)</f>
        <v>30</v>
      </c>
      <c r="R1316" s="26">
        <f>DATE(NICAP[[#This Row],[Year]],NICAP[[#This Row],[Month]],NICAP[[#This Row],[Day]])</f>
        <v>19236</v>
      </c>
      <c r="S1316" s="35" t="str">
        <f t="shared" si="40"/>
        <v/>
      </c>
      <c r="T1316" s="24" t="str">
        <f t="shared" si="41"/>
        <v>Mexico</v>
      </c>
    </row>
    <row r="1317" spans="1:20" ht="27.75" customHeight="1" x14ac:dyDescent="0.2">
      <c r="A1317" s="35">
        <v>1308</v>
      </c>
      <c r="B1317" s="106">
        <v>520827</v>
      </c>
      <c r="C1317" s="44" t="s">
        <v>9191</v>
      </c>
      <c r="D1317" s="44" t="s">
        <v>2260</v>
      </c>
      <c r="E1317" s="44" t="str">
        <f>IF(AND(LEN(NICAP[[#This Row],[State or      Country]])=2,NICAP[[#This Row],[State or      Country]]&lt;&gt;"UK"),"US","Other")</f>
        <v>US</v>
      </c>
      <c r="F1317" s="43">
        <v>2</v>
      </c>
      <c r="G1317" s="62" t="s">
        <v>2618</v>
      </c>
      <c r="H1317" s="61">
        <v>5</v>
      </c>
      <c r="I1317" s="41"/>
      <c r="J1317" s="41"/>
      <c r="K1317" s="41"/>
      <c r="L1317" s="42" t="s">
        <v>9190</v>
      </c>
      <c r="M1317" s="42" t="str">
        <f>IF(LEFT(NICAP[[#This Row],[Date]],1)=0,"Y","N")</f>
        <v>N</v>
      </c>
      <c r="N1317" s="42"/>
      <c r="O1317" s="42" t="str">
        <f>19&amp;LEFT(NICAP[[#This Row],[Date]],2)</f>
        <v>1952</v>
      </c>
      <c r="P1317" s="42" t="str">
        <f>MID(NICAP[[#This Row],[Date]],3,2)</f>
        <v>08</v>
      </c>
      <c r="Q1317" s="42" t="str">
        <f>RIGHT(NICAP[[#This Row],[Date]],2)</f>
        <v>27</v>
      </c>
      <c r="R1317" s="26">
        <f>DATE(NICAP[[#This Row],[Year]],NICAP[[#This Row],[Month]],NICAP[[#This Row],[Day]])</f>
        <v>19233</v>
      </c>
      <c r="S1317" s="35" t="str">
        <f t="shared" si="40"/>
        <v>KS</v>
      </c>
      <c r="T1317" s="24" t="str">
        <f t="shared" si="41"/>
        <v>US</v>
      </c>
    </row>
    <row r="1318" spans="1:20" ht="12.75" customHeight="1" x14ac:dyDescent="0.2">
      <c r="A1318" s="35">
        <v>1309</v>
      </c>
      <c r="B1318" s="68">
        <v>520828</v>
      </c>
      <c r="C1318" s="39" t="s">
        <v>9189</v>
      </c>
      <c r="D1318" s="39" t="s">
        <v>2299</v>
      </c>
      <c r="E1318" s="39" t="str">
        <f>IF(AND(LEN(NICAP[[#This Row],[State or      Country]])=2,NICAP[[#This Row],[State or      Country]]&lt;&gt;"UK"),"US","Other")</f>
        <v>US</v>
      </c>
      <c r="F1318" s="38">
        <v>1</v>
      </c>
      <c r="G1318" s="37"/>
      <c r="H1318" s="37"/>
      <c r="I1318" s="65">
        <v>2006</v>
      </c>
      <c r="J1318" s="37"/>
      <c r="K1318" s="37"/>
      <c r="L1318" s="36" t="s">
        <v>9188</v>
      </c>
      <c r="M1318" s="36" t="str">
        <f>IF(LEFT(NICAP[[#This Row],[Date]],1)=0,"Y","N")</f>
        <v>N</v>
      </c>
      <c r="N1318" s="36"/>
      <c r="O1318" s="36" t="str">
        <f>19&amp;LEFT(NICAP[[#This Row],[Date]],2)</f>
        <v>1952</v>
      </c>
      <c r="P1318" s="36" t="str">
        <f>MID(NICAP[[#This Row],[Date]],3,2)</f>
        <v>08</v>
      </c>
      <c r="Q1318" s="36" t="str">
        <f>RIGHT(NICAP[[#This Row],[Date]],2)</f>
        <v>28</v>
      </c>
      <c r="R1318" s="26">
        <f>DATE(NICAP[[#This Row],[Year]],NICAP[[#This Row],[Month]],NICAP[[#This Row],[Day]])</f>
        <v>19234</v>
      </c>
      <c r="S1318" s="35" t="str">
        <f t="shared" si="40"/>
        <v>AL</v>
      </c>
      <c r="T1318" s="24" t="str">
        <f t="shared" si="41"/>
        <v>US</v>
      </c>
    </row>
    <row r="1319" spans="1:20" ht="12.75" customHeight="1" x14ac:dyDescent="0.2">
      <c r="A1319" s="35">
        <v>1310</v>
      </c>
      <c r="B1319" s="68">
        <v>520828</v>
      </c>
      <c r="C1319" s="39" t="s">
        <v>9189</v>
      </c>
      <c r="D1319" s="39" t="s">
        <v>2299</v>
      </c>
      <c r="E1319" s="39" t="str">
        <f>IF(AND(LEN(NICAP[[#This Row],[State or      Country]])=2,NICAP[[#This Row],[State or      Country]]&lt;&gt;"UK"),"US","Other")</f>
        <v>US</v>
      </c>
      <c r="F1319" s="38">
        <v>9</v>
      </c>
      <c r="G1319" s="47" t="s">
        <v>1666</v>
      </c>
      <c r="H1319" s="46">
        <v>5</v>
      </c>
      <c r="I1319" s="65">
        <v>2006</v>
      </c>
      <c r="J1319" s="37"/>
      <c r="K1319" s="37"/>
      <c r="L1319" s="36" t="s">
        <v>9188</v>
      </c>
      <c r="M1319" s="36" t="str">
        <f>IF(LEFT(NICAP[[#This Row],[Date]],1)=0,"Y","N")</f>
        <v>N</v>
      </c>
      <c r="N1319" s="36"/>
      <c r="O1319" s="36" t="str">
        <f>19&amp;LEFT(NICAP[[#This Row],[Date]],2)</f>
        <v>1952</v>
      </c>
      <c r="P1319" s="36" t="str">
        <f>MID(NICAP[[#This Row],[Date]],3,2)</f>
        <v>08</v>
      </c>
      <c r="Q1319" s="36" t="str">
        <f>RIGHT(NICAP[[#This Row],[Date]],2)</f>
        <v>28</v>
      </c>
      <c r="R1319" s="26">
        <f>DATE(NICAP[[#This Row],[Year]],NICAP[[#This Row],[Month]],NICAP[[#This Row],[Day]])</f>
        <v>19234</v>
      </c>
      <c r="S1319" s="35" t="str">
        <f t="shared" si="40"/>
        <v>AL</v>
      </c>
      <c r="T1319" s="24" t="str">
        <f t="shared" si="41"/>
        <v>US</v>
      </c>
    </row>
    <row r="1320" spans="1:20" ht="12.75" customHeight="1" x14ac:dyDescent="0.2">
      <c r="A1320" s="35">
        <v>1311</v>
      </c>
      <c r="B1320" s="64">
        <v>520828</v>
      </c>
      <c r="C1320" s="39" t="s">
        <v>9187</v>
      </c>
      <c r="D1320" s="39" t="s">
        <v>1758</v>
      </c>
      <c r="E1320" s="39" t="str">
        <f>IF(AND(LEN(NICAP[[#This Row],[State or      Country]])=2,NICAP[[#This Row],[State or      Country]]&lt;&gt;"UK"),"US","Other")</f>
        <v>US</v>
      </c>
      <c r="F1320" s="38">
        <v>1</v>
      </c>
      <c r="G1320" s="37"/>
      <c r="H1320" s="37"/>
      <c r="I1320" s="37"/>
      <c r="J1320" s="37"/>
      <c r="K1320" s="37"/>
      <c r="L1320" s="36" t="s">
        <v>9186</v>
      </c>
      <c r="M1320" s="36" t="str">
        <f>IF(LEFT(NICAP[[#This Row],[Date]],1)=0,"Y","N")</f>
        <v>N</v>
      </c>
      <c r="N1320" s="36"/>
      <c r="O1320" s="36" t="str">
        <f>19&amp;LEFT(NICAP[[#This Row],[Date]],2)</f>
        <v>1952</v>
      </c>
      <c r="P1320" s="36" t="str">
        <f>MID(NICAP[[#This Row],[Date]],3,2)</f>
        <v>08</v>
      </c>
      <c r="Q1320" s="36" t="str">
        <f>RIGHT(NICAP[[#This Row],[Date]],2)</f>
        <v>28</v>
      </c>
      <c r="R1320" s="26">
        <f>DATE(NICAP[[#This Row],[Year]],NICAP[[#This Row],[Month]],NICAP[[#This Row],[Day]])</f>
        <v>19234</v>
      </c>
      <c r="S1320" s="35" t="str">
        <f t="shared" si="40"/>
        <v>NY</v>
      </c>
      <c r="T1320" s="24" t="str">
        <f t="shared" si="41"/>
        <v>US</v>
      </c>
    </row>
    <row r="1321" spans="1:20" ht="12.75" customHeight="1" x14ac:dyDescent="0.2">
      <c r="A1321" s="35">
        <v>1312</v>
      </c>
      <c r="B1321" s="64">
        <v>520828</v>
      </c>
      <c r="C1321" s="39" t="s">
        <v>1692</v>
      </c>
      <c r="D1321" s="39" t="s">
        <v>1689</v>
      </c>
      <c r="E1321" s="39" t="str">
        <f>IF(AND(LEN(NICAP[[#This Row],[State or      Country]])=2,NICAP[[#This Row],[State or      Country]]&lt;&gt;"UK"),"US","Other")</f>
        <v>US</v>
      </c>
      <c r="F1321" s="38">
        <v>1</v>
      </c>
      <c r="G1321" s="37"/>
      <c r="H1321" s="37"/>
      <c r="I1321" s="37"/>
      <c r="J1321" s="37"/>
      <c r="K1321" s="37"/>
      <c r="L1321" s="36" t="s">
        <v>9185</v>
      </c>
      <c r="M1321" s="36" t="str">
        <f>IF(LEFT(NICAP[[#This Row],[Date]],1)=0,"Y","N")</f>
        <v>N</v>
      </c>
      <c r="N1321" s="36"/>
      <c r="O1321" s="36" t="str">
        <f>19&amp;LEFT(NICAP[[#This Row],[Date]],2)</f>
        <v>1952</v>
      </c>
      <c r="P1321" s="36" t="str">
        <f>MID(NICAP[[#This Row],[Date]],3,2)</f>
        <v>08</v>
      </c>
      <c r="Q1321" s="36" t="str">
        <f>RIGHT(NICAP[[#This Row],[Date]],2)</f>
        <v>28</v>
      </c>
      <c r="R1321" s="26">
        <f>DATE(NICAP[[#This Row],[Year]],NICAP[[#This Row],[Month]],NICAP[[#This Row],[Day]])</f>
        <v>19234</v>
      </c>
      <c r="S1321" s="35" t="str">
        <f t="shared" si="40"/>
        <v>GA</v>
      </c>
      <c r="T1321" s="24" t="str">
        <f t="shared" si="41"/>
        <v>US</v>
      </c>
    </row>
    <row r="1322" spans="1:20" ht="27" customHeight="1" x14ac:dyDescent="0.2">
      <c r="A1322" s="35">
        <v>1313</v>
      </c>
      <c r="B1322" s="66">
        <v>520829</v>
      </c>
      <c r="C1322" s="44" t="s">
        <v>9184</v>
      </c>
      <c r="D1322" s="44" t="s">
        <v>1813</v>
      </c>
      <c r="E1322" s="44" t="str">
        <f>IF(AND(LEN(NICAP[[#This Row],[State or      Country]])=2,NICAP[[#This Row],[State or      Country]]&lt;&gt;"UK"),"US","Other")</f>
        <v>Other</v>
      </c>
      <c r="F1322" s="43">
        <v>1</v>
      </c>
      <c r="G1322" s="41"/>
      <c r="H1322" s="41"/>
      <c r="I1322" s="41"/>
      <c r="J1322" s="41"/>
      <c r="K1322" s="41"/>
      <c r="L1322" s="42" t="s">
        <v>9183</v>
      </c>
      <c r="M1322" s="42" t="str">
        <f>IF(LEFT(NICAP[[#This Row],[Date]],1)=0,"Y","N")</f>
        <v>N</v>
      </c>
      <c r="N1322" s="42"/>
      <c r="O1322" s="42" t="str">
        <f>19&amp;LEFT(NICAP[[#This Row],[Date]],2)</f>
        <v>1952</v>
      </c>
      <c r="P1322" s="42" t="str">
        <f>MID(NICAP[[#This Row],[Date]],3,2)</f>
        <v>08</v>
      </c>
      <c r="Q1322" s="42" t="str">
        <f>RIGHT(NICAP[[#This Row],[Date]],2)</f>
        <v>29</v>
      </c>
      <c r="R1322" s="26">
        <f>DATE(NICAP[[#This Row],[Year]],NICAP[[#This Row],[Month]],NICAP[[#This Row],[Day]])</f>
        <v>19235</v>
      </c>
      <c r="S1322" s="35" t="str">
        <f t="shared" si="40"/>
        <v/>
      </c>
      <c r="T1322" s="24" t="str">
        <f t="shared" si="41"/>
        <v>France</v>
      </c>
    </row>
    <row r="1323" spans="1:20" ht="12.75" customHeight="1" x14ac:dyDescent="0.2">
      <c r="A1323" s="35">
        <v>1314</v>
      </c>
      <c r="B1323" s="64">
        <v>520829</v>
      </c>
      <c r="C1323" s="39" t="s">
        <v>5596</v>
      </c>
      <c r="D1323" s="39" t="s">
        <v>2640</v>
      </c>
      <c r="E1323" s="39" t="str">
        <f>IF(AND(LEN(NICAP[[#This Row],[State or      Country]])=2,NICAP[[#This Row],[State or      Country]]&lt;&gt;"UK"),"US","Other")</f>
        <v>US</v>
      </c>
      <c r="F1323" s="38">
        <v>1</v>
      </c>
      <c r="G1323" s="37"/>
      <c r="H1323" s="37"/>
      <c r="I1323" s="65">
        <v>2013</v>
      </c>
      <c r="J1323" s="37"/>
      <c r="K1323" s="37"/>
      <c r="L1323" s="36" t="s">
        <v>9182</v>
      </c>
      <c r="M1323" s="36" t="str">
        <f>IF(LEFT(NICAP[[#This Row],[Date]],1)=0,"Y","N")</f>
        <v>N</v>
      </c>
      <c r="N1323" s="36"/>
      <c r="O1323" s="36" t="str">
        <f>19&amp;LEFT(NICAP[[#This Row],[Date]],2)</f>
        <v>1952</v>
      </c>
      <c r="P1323" s="36" t="str">
        <f>MID(NICAP[[#This Row],[Date]],3,2)</f>
        <v>08</v>
      </c>
      <c r="Q1323" s="36" t="str">
        <f>RIGHT(NICAP[[#This Row],[Date]],2)</f>
        <v>29</v>
      </c>
      <c r="R1323" s="26">
        <f>DATE(NICAP[[#This Row],[Year]],NICAP[[#This Row],[Month]],NICAP[[#This Row],[Day]])</f>
        <v>19235</v>
      </c>
      <c r="S1323" s="35" t="str">
        <f t="shared" si="40"/>
        <v>CO</v>
      </c>
      <c r="T1323" s="24" t="str">
        <f t="shared" si="41"/>
        <v>US</v>
      </c>
    </row>
    <row r="1324" spans="1:20" ht="14.25" customHeight="1" x14ac:dyDescent="0.2">
      <c r="A1324" s="35">
        <v>1315</v>
      </c>
      <c r="B1324" s="81">
        <v>520829</v>
      </c>
      <c r="C1324" s="39" t="s">
        <v>9181</v>
      </c>
      <c r="D1324" s="39" t="s">
        <v>7131</v>
      </c>
      <c r="E1324" s="39" t="str">
        <f>IF(AND(LEN(NICAP[[#This Row],[State or      Country]])=2,NICAP[[#This Row],[State or      Country]]&lt;&gt;"UK"),"US","Other")</f>
        <v>Other</v>
      </c>
      <c r="F1324" s="38">
        <v>11</v>
      </c>
      <c r="G1324" s="47" t="s">
        <v>1757</v>
      </c>
      <c r="H1324" s="46">
        <v>5</v>
      </c>
      <c r="I1324" s="47" t="s">
        <v>4808</v>
      </c>
      <c r="J1324" s="37"/>
      <c r="K1324" s="37"/>
      <c r="L1324" s="36" t="s">
        <v>9180</v>
      </c>
      <c r="M1324" s="36" t="str">
        <f>IF(LEFT(NICAP[[#This Row],[Date]],1)=0,"Y","N")</f>
        <v>N</v>
      </c>
      <c r="N1324" s="36"/>
      <c r="O1324" s="36" t="str">
        <f>19&amp;LEFT(NICAP[[#This Row],[Date]],2)</f>
        <v>1952</v>
      </c>
      <c r="P1324" s="36" t="str">
        <f>MID(NICAP[[#This Row],[Date]],3,2)</f>
        <v>08</v>
      </c>
      <c r="Q1324" s="36" t="str">
        <f>RIGHT(NICAP[[#This Row],[Date]],2)</f>
        <v>29</v>
      </c>
      <c r="R1324" s="26">
        <f>DATE(NICAP[[#This Row],[Year]],NICAP[[#This Row],[Month]],NICAP[[#This Row],[Day]])</f>
        <v>19235</v>
      </c>
      <c r="S1324" s="35" t="str">
        <f t="shared" si="40"/>
        <v/>
      </c>
      <c r="T1324" s="24" t="str">
        <f t="shared" si="41"/>
        <v>Greenland</v>
      </c>
    </row>
    <row r="1325" spans="1:20" ht="12.75" customHeight="1" x14ac:dyDescent="0.2">
      <c r="A1325" s="35">
        <v>1316</v>
      </c>
      <c r="B1325" s="64">
        <v>520830</v>
      </c>
      <c r="C1325" s="39" t="s">
        <v>3253</v>
      </c>
      <c r="D1325" s="39" t="s">
        <v>1676</v>
      </c>
      <c r="E1325" s="39" t="str">
        <f>IF(AND(LEN(NICAP[[#This Row],[State or      Country]])=2,NICAP[[#This Row],[State or      Country]]&lt;&gt;"UK"),"US","Other")</f>
        <v>US</v>
      </c>
      <c r="F1325" s="38">
        <v>1</v>
      </c>
      <c r="G1325" s="37"/>
      <c r="H1325" s="37"/>
      <c r="I1325" s="47" t="s">
        <v>4808</v>
      </c>
      <c r="J1325" s="37"/>
      <c r="K1325" s="37"/>
      <c r="L1325" s="36" t="s">
        <v>9179</v>
      </c>
      <c r="M1325" s="36" t="str">
        <f>IF(LEFT(NICAP[[#This Row],[Date]],1)=0,"Y","N")</f>
        <v>N</v>
      </c>
      <c r="N1325" s="36"/>
      <c r="O1325" s="36" t="str">
        <f>19&amp;LEFT(NICAP[[#This Row],[Date]],2)</f>
        <v>1952</v>
      </c>
      <c r="P1325" s="36" t="str">
        <f>MID(NICAP[[#This Row],[Date]],3,2)</f>
        <v>08</v>
      </c>
      <c r="Q1325" s="36" t="str">
        <f>RIGHT(NICAP[[#This Row],[Date]],2)</f>
        <v>30</v>
      </c>
      <c r="R1325" s="26">
        <f>DATE(NICAP[[#This Row],[Year]],NICAP[[#This Row],[Month]],NICAP[[#This Row],[Day]])</f>
        <v>19236</v>
      </c>
      <c r="S1325" s="35" t="str">
        <f t="shared" si="40"/>
        <v>CA</v>
      </c>
      <c r="T1325" s="24" t="str">
        <f t="shared" si="41"/>
        <v>US</v>
      </c>
    </row>
    <row r="1326" spans="1:20" ht="27" customHeight="1" x14ac:dyDescent="0.2">
      <c r="A1326" s="35">
        <v>1317</v>
      </c>
      <c r="B1326" s="83" t="s">
        <v>9178</v>
      </c>
      <c r="C1326" s="44" t="s">
        <v>9177</v>
      </c>
      <c r="D1326" s="44" t="s">
        <v>7667</v>
      </c>
      <c r="E1326" s="44" t="str">
        <f>IF(AND(LEN(NICAP[[#This Row],[State or      Country]])=2,NICAP[[#This Row],[State or      Country]]&lt;&gt;"UK"),"US","Other")</f>
        <v>Other</v>
      </c>
      <c r="F1326" s="43">
        <v>1</v>
      </c>
      <c r="G1326" s="41"/>
      <c r="H1326" s="41"/>
      <c r="I1326" s="41"/>
      <c r="J1326" s="41"/>
      <c r="K1326" s="41"/>
      <c r="L1326" s="42" t="s">
        <v>9176</v>
      </c>
      <c r="M1326" s="42" t="str">
        <f>IF(LEFT(NICAP[[#This Row],[Date]],1)=0,"Y","N")</f>
        <v>N</v>
      </c>
      <c r="N1326" s="42"/>
      <c r="O1326" s="42" t="str">
        <f>19&amp;LEFT(NICAP[[#This Row],[Date]],2)</f>
        <v>1952</v>
      </c>
      <c r="P1326" s="42" t="str">
        <f>MID(NICAP[[#This Row],[Date]],3,2)</f>
        <v>Fa</v>
      </c>
      <c r="Q1326" s="42" t="str">
        <f>RIGHT(NICAP[[#This Row],[Date]],2)</f>
        <v>ll</v>
      </c>
      <c r="R1326" s="26" t="e">
        <f>DATE(NICAP[[#This Row],[Year]],NICAP[[#This Row],[Month]],NICAP[[#This Row],[Day]])</f>
        <v>#VALUE!</v>
      </c>
      <c r="S1326" s="35" t="str">
        <f t="shared" si="40"/>
        <v/>
      </c>
      <c r="T1326" s="24" t="str">
        <f t="shared" si="41"/>
        <v>In Airspace</v>
      </c>
    </row>
    <row r="1327" spans="1:20" ht="12.75" customHeight="1" x14ac:dyDescent="0.2">
      <c r="A1327" s="35">
        <v>1318</v>
      </c>
      <c r="B1327" s="82" t="s">
        <v>9175</v>
      </c>
      <c r="C1327" s="39" t="s">
        <v>2673</v>
      </c>
      <c r="D1327" s="39" t="s">
        <v>2122</v>
      </c>
      <c r="E1327" s="39" t="str">
        <f>IF(AND(LEN(NICAP[[#This Row],[State or      Country]])=2,NICAP[[#This Row],[State or      Country]]&lt;&gt;"UK"),"US","Other")</f>
        <v>US</v>
      </c>
      <c r="F1327" s="38">
        <v>9</v>
      </c>
      <c r="G1327" s="47" t="s">
        <v>1666</v>
      </c>
      <c r="H1327" s="46">
        <v>5</v>
      </c>
      <c r="I1327" s="37"/>
      <c r="J1327" s="37"/>
      <c r="K1327" s="37"/>
      <c r="L1327" s="36" t="s">
        <v>9174</v>
      </c>
      <c r="M1327" s="36" t="str">
        <f>IF(LEFT(NICAP[[#This Row],[Date]],1)=0,"Y","N")</f>
        <v>N</v>
      </c>
      <c r="N1327" s="36"/>
      <c r="O1327" s="36" t="str">
        <f>19&amp;LEFT(NICAP[[#This Row],[Date]],2)</f>
        <v>1952</v>
      </c>
      <c r="P1327" s="36" t="str">
        <f>MID(NICAP[[#This Row],[Date]],3,2)</f>
        <v>09</v>
      </c>
      <c r="Q1327" s="36" t="str">
        <f>RIGHT(NICAP[[#This Row],[Date]],2)</f>
        <v>XX</v>
      </c>
      <c r="R1327" s="26" t="e">
        <f>DATE(NICAP[[#This Row],[Year]],NICAP[[#This Row],[Month]],NICAP[[#This Row],[Day]])</f>
        <v>#VALUE!</v>
      </c>
      <c r="S1327" s="35" t="str">
        <f t="shared" si="40"/>
        <v>NM</v>
      </c>
      <c r="T1327" s="24" t="str">
        <f t="shared" si="41"/>
        <v>US</v>
      </c>
    </row>
    <row r="1328" spans="1:20" ht="12.75" customHeight="1" x14ac:dyDescent="0.2">
      <c r="A1328" s="35">
        <v>1319</v>
      </c>
      <c r="B1328" s="64">
        <v>520901</v>
      </c>
      <c r="C1328" s="39" t="s">
        <v>1692</v>
      </c>
      <c r="D1328" s="39" t="s">
        <v>1689</v>
      </c>
      <c r="E1328" s="39" t="str">
        <f>IF(AND(LEN(NICAP[[#This Row],[State or      Country]])=2,NICAP[[#This Row],[State or      Country]]&lt;&gt;"UK"),"US","Other")</f>
        <v>US</v>
      </c>
      <c r="F1328" s="38">
        <v>1</v>
      </c>
      <c r="G1328" s="41"/>
      <c r="H1328" s="41"/>
      <c r="I1328" s="47" t="s">
        <v>4808</v>
      </c>
      <c r="J1328" s="41"/>
      <c r="K1328" s="41"/>
      <c r="L1328" s="36" t="s">
        <v>9173</v>
      </c>
      <c r="M1328" s="36" t="str">
        <f>IF(LEFT(NICAP[[#This Row],[Date]],1)=0,"Y","N")</f>
        <v>N</v>
      </c>
      <c r="N1328" s="36"/>
      <c r="O1328" s="36" t="str">
        <f>19&amp;LEFT(NICAP[[#This Row],[Date]],2)</f>
        <v>1952</v>
      </c>
      <c r="P1328" s="36" t="str">
        <f>MID(NICAP[[#This Row],[Date]],3,2)</f>
        <v>09</v>
      </c>
      <c r="Q1328" s="36" t="str">
        <f>RIGHT(NICAP[[#This Row],[Date]],2)</f>
        <v>01</v>
      </c>
      <c r="R1328" s="26">
        <f>DATE(NICAP[[#This Row],[Year]],NICAP[[#This Row],[Month]],NICAP[[#This Row],[Day]])</f>
        <v>19238</v>
      </c>
      <c r="S1328" s="35" t="str">
        <f t="shared" si="40"/>
        <v>GA</v>
      </c>
      <c r="T1328" s="24" t="str">
        <f t="shared" si="41"/>
        <v>US</v>
      </c>
    </row>
    <row r="1329" spans="1:20" ht="12.75" customHeight="1" x14ac:dyDescent="0.2">
      <c r="A1329" s="35">
        <v>1320</v>
      </c>
      <c r="B1329" s="64">
        <v>520901</v>
      </c>
      <c r="C1329" s="39" t="s">
        <v>9171</v>
      </c>
      <c r="D1329" s="39" t="s">
        <v>1689</v>
      </c>
      <c r="E1329" s="39" t="str">
        <f>IF(AND(LEN(NICAP[[#This Row],[State or      Country]])=2,NICAP[[#This Row],[State or      Country]]&lt;&gt;"UK"),"US","Other")</f>
        <v>US</v>
      </c>
      <c r="F1329" s="38">
        <v>1</v>
      </c>
      <c r="G1329" s="37"/>
      <c r="H1329" s="37"/>
      <c r="I1329" s="65">
        <v>2022</v>
      </c>
      <c r="J1329" s="37"/>
      <c r="K1329" s="37"/>
      <c r="L1329" s="36" t="s">
        <v>9172</v>
      </c>
      <c r="M1329" s="36" t="str">
        <f>IF(LEFT(NICAP[[#This Row],[Date]],1)=0,"Y","N")</f>
        <v>N</v>
      </c>
      <c r="N1329" s="36"/>
      <c r="O1329" s="36" t="str">
        <f>19&amp;LEFT(NICAP[[#This Row],[Date]],2)</f>
        <v>1952</v>
      </c>
      <c r="P1329" s="36" t="str">
        <f>MID(NICAP[[#This Row],[Date]],3,2)</f>
        <v>09</v>
      </c>
      <c r="Q1329" s="36" t="str">
        <f>RIGHT(NICAP[[#This Row],[Date]],2)</f>
        <v>01</v>
      </c>
      <c r="R1329" s="26">
        <f>DATE(NICAP[[#This Row],[Year]],NICAP[[#This Row],[Month]],NICAP[[#This Row],[Day]])</f>
        <v>19238</v>
      </c>
      <c r="S1329" s="35" t="str">
        <f t="shared" si="40"/>
        <v>GA</v>
      </c>
      <c r="T1329" s="24" t="str">
        <f t="shared" si="41"/>
        <v>US</v>
      </c>
    </row>
    <row r="1330" spans="1:20" ht="12.75" customHeight="1" x14ac:dyDescent="0.2">
      <c r="A1330" s="35">
        <v>1321</v>
      </c>
      <c r="B1330" s="64">
        <v>520901</v>
      </c>
      <c r="C1330" s="39" t="s">
        <v>9171</v>
      </c>
      <c r="D1330" s="39" t="s">
        <v>1689</v>
      </c>
      <c r="E1330" s="39" t="str">
        <f>IF(AND(LEN(NICAP[[#This Row],[State or      Country]])=2,NICAP[[#This Row],[State or      Country]]&lt;&gt;"UK"),"US","Other")</f>
        <v>US</v>
      </c>
      <c r="F1330" s="38">
        <v>1</v>
      </c>
      <c r="G1330" s="37"/>
      <c r="H1330" s="37"/>
      <c r="I1330" s="47" t="s">
        <v>4808</v>
      </c>
      <c r="J1330" s="37"/>
      <c r="K1330" s="37"/>
      <c r="L1330" s="36" t="s">
        <v>9170</v>
      </c>
      <c r="M1330" s="36" t="str">
        <f>IF(LEFT(NICAP[[#This Row],[Date]],1)=0,"Y","N")</f>
        <v>N</v>
      </c>
      <c r="N1330" s="36"/>
      <c r="O1330" s="36" t="str">
        <f>19&amp;LEFT(NICAP[[#This Row],[Date]],2)</f>
        <v>1952</v>
      </c>
      <c r="P1330" s="36" t="str">
        <f>MID(NICAP[[#This Row],[Date]],3,2)</f>
        <v>09</v>
      </c>
      <c r="Q1330" s="36" t="str">
        <f>RIGHT(NICAP[[#This Row],[Date]],2)</f>
        <v>01</v>
      </c>
      <c r="R1330" s="26">
        <f>DATE(NICAP[[#This Row],[Year]],NICAP[[#This Row],[Month]],NICAP[[#This Row],[Day]])</f>
        <v>19238</v>
      </c>
      <c r="S1330" s="35" t="str">
        <f t="shared" si="40"/>
        <v>GA</v>
      </c>
      <c r="T1330" s="24" t="str">
        <f t="shared" si="41"/>
        <v>US</v>
      </c>
    </row>
    <row r="1331" spans="1:20" ht="14.25" customHeight="1" x14ac:dyDescent="0.2">
      <c r="A1331" s="35">
        <v>1322</v>
      </c>
      <c r="B1331" s="81">
        <v>520901</v>
      </c>
      <c r="C1331" s="39" t="s">
        <v>8843</v>
      </c>
      <c r="D1331" s="39" t="s">
        <v>3335</v>
      </c>
      <c r="E1331" s="39" t="str">
        <f>IF(AND(LEN(NICAP[[#This Row],[State or      Country]])=2,NICAP[[#This Row],[State or      Country]]&lt;&gt;"UK"),"US","Other")</f>
        <v>US</v>
      </c>
      <c r="F1331" s="38">
        <v>9</v>
      </c>
      <c r="G1331" s="47" t="s">
        <v>1666</v>
      </c>
      <c r="H1331" s="46">
        <v>5</v>
      </c>
      <c r="I1331" s="65">
        <v>2023</v>
      </c>
      <c r="J1331" s="37"/>
      <c r="K1331" s="37"/>
      <c r="L1331" s="36" t="s">
        <v>9169</v>
      </c>
      <c r="M1331" s="36" t="str">
        <f>IF(LEFT(NICAP[[#This Row],[Date]],1)=0,"Y","N")</f>
        <v>N</v>
      </c>
      <c r="N1331" s="36"/>
      <c r="O1331" s="36" t="str">
        <f>19&amp;LEFT(NICAP[[#This Row],[Date]],2)</f>
        <v>1952</v>
      </c>
      <c r="P1331" s="36" t="str">
        <f>MID(NICAP[[#This Row],[Date]],3,2)</f>
        <v>09</v>
      </c>
      <c r="Q1331" s="36" t="str">
        <f>RIGHT(NICAP[[#This Row],[Date]],2)</f>
        <v>01</v>
      </c>
      <c r="R1331" s="26">
        <f>DATE(NICAP[[#This Row],[Year]],NICAP[[#This Row],[Month]],NICAP[[#This Row],[Day]])</f>
        <v>19238</v>
      </c>
      <c r="S1331" s="35" t="str">
        <f t="shared" si="40"/>
        <v>MT</v>
      </c>
      <c r="T1331" s="24" t="str">
        <f t="shared" si="41"/>
        <v>US</v>
      </c>
    </row>
    <row r="1332" spans="1:20" ht="12.75" customHeight="1" x14ac:dyDescent="0.2">
      <c r="A1332" s="35">
        <v>1323</v>
      </c>
      <c r="B1332" s="68">
        <v>520902</v>
      </c>
      <c r="C1332" s="39" t="s">
        <v>3625</v>
      </c>
      <c r="D1332" s="39" t="s">
        <v>1956</v>
      </c>
      <c r="E1332" s="39" t="str">
        <f>IF(AND(LEN(NICAP[[#This Row],[State or      Country]])=2,NICAP[[#This Row],[State or      Country]]&lt;&gt;"UK"),"US","Other")</f>
        <v>Other</v>
      </c>
      <c r="F1332" s="38">
        <v>9</v>
      </c>
      <c r="G1332" s="47" t="s">
        <v>1666</v>
      </c>
      <c r="H1332" s="46">
        <v>5</v>
      </c>
      <c r="I1332" s="47" t="s">
        <v>4808</v>
      </c>
      <c r="J1332" s="37"/>
      <c r="K1332" s="37"/>
      <c r="L1332" s="36" t="s">
        <v>9168</v>
      </c>
      <c r="M1332" s="36" t="str">
        <f>IF(LEFT(NICAP[[#This Row],[Date]],1)=0,"Y","N")</f>
        <v>N</v>
      </c>
      <c r="N1332" s="36"/>
      <c r="O1332" s="36" t="str">
        <f>19&amp;LEFT(NICAP[[#This Row],[Date]],2)</f>
        <v>1952</v>
      </c>
      <c r="P1332" s="36" t="str">
        <f>MID(NICAP[[#This Row],[Date]],3,2)</f>
        <v>09</v>
      </c>
      <c r="Q1332" s="36" t="str">
        <f>RIGHT(NICAP[[#This Row],[Date]],2)</f>
        <v>02</v>
      </c>
      <c r="R1332" s="26">
        <f>DATE(NICAP[[#This Row],[Year]],NICAP[[#This Row],[Month]],NICAP[[#This Row],[Day]])</f>
        <v>19239</v>
      </c>
      <c r="S1332" s="35" t="str">
        <f t="shared" si="40"/>
        <v/>
      </c>
      <c r="T1332" s="24" t="str">
        <f t="shared" si="41"/>
        <v>Japan</v>
      </c>
    </row>
    <row r="1333" spans="1:20" ht="12.75" customHeight="1" x14ac:dyDescent="0.2">
      <c r="A1333" s="35">
        <v>1324</v>
      </c>
      <c r="B1333" s="68">
        <v>520902</v>
      </c>
      <c r="C1333" s="39" t="s">
        <v>2790</v>
      </c>
      <c r="D1333" s="39" t="s">
        <v>1670</v>
      </c>
      <c r="E1333" s="39" t="str">
        <f>IF(AND(LEN(NICAP[[#This Row],[State or      Country]])=2,NICAP[[#This Row],[State or      Country]]&lt;&gt;"UK"),"US","Other")</f>
        <v>US</v>
      </c>
      <c r="F1333" s="38">
        <v>9</v>
      </c>
      <c r="G1333" s="47" t="s">
        <v>1666</v>
      </c>
      <c r="H1333" s="46">
        <v>5</v>
      </c>
      <c r="I1333" s="65">
        <v>2025</v>
      </c>
      <c r="J1333" s="37"/>
      <c r="K1333" s="37"/>
      <c r="L1333" s="36" t="s">
        <v>9167</v>
      </c>
      <c r="M1333" s="36" t="str">
        <f>IF(LEFT(NICAP[[#This Row],[Date]],1)=0,"Y","N")</f>
        <v>N</v>
      </c>
      <c r="N1333" s="36"/>
      <c r="O1333" s="36" t="str">
        <f>19&amp;LEFT(NICAP[[#This Row],[Date]],2)</f>
        <v>1952</v>
      </c>
      <c r="P1333" s="36" t="str">
        <f>MID(NICAP[[#This Row],[Date]],3,2)</f>
        <v>09</v>
      </c>
      <c r="Q1333" s="36" t="str">
        <f>RIGHT(NICAP[[#This Row],[Date]],2)</f>
        <v>02</v>
      </c>
      <c r="R1333" s="26">
        <f>DATE(NICAP[[#This Row],[Year]],NICAP[[#This Row],[Month]],NICAP[[#This Row],[Day]])</f>
        <v>19239</v>
      </c>
      <c r="S1333" s="35" t="str">
        <f t="shared" si="40"/>
        <v>IL</v>
      </c>
      <c r="T1333" s="24" t="str">
        <f t="shared" si="41"/>
        <v>US</v>
      </c>
    </row>
    <row r="1334" spans="1:20" ht="12.75" customHeight="1" x14ac:dyDescent="0.2">
      <c r="A1334" s="35">
        <v>1325</v>
      </c>
      <c r="B1334" s="64">
        <v>520903</v>
      </c>
      <c r="C1334" s="39" t="s">
        <v>1853</v>
      </c>
      <c r="D1334" s="39" t="s">
        <v>1852</v>
      </c>
      <c r="E1334" s="39" t="str">
        <f>IF(AND(LEN(NICAP[[#This Row],[State or      Country]])=2,NICAP[[#This Row],[State or      Country]]&lt;&gt;"UK"),"US","Other")</f>
        <v>US</v>
      </c>
      <c r="F1334" s="38">
        <v>1</v>
      </c>
      <c r="G1334" s="37"/>
      <c r="H1334" s="37"/>
      <c r="I1334" s="47" t="s">
        <v>4808</v>
      </c>
      <c r="J1334" s="37"/>
      <c r="K1334" s="37"/>
      <c r="L1334" s="36" t="s">
        <v>9166</v>
      </c>
      <c r="M1334" s="36" t="str">
        <f>IF(LEFT(NICAP[[#This Row],[Date]],1)=0,"Y","N")</f>
        <v>N</v>
      </c>
      <c r="N1334" s="36"/>
      <c r="O1334" s="36" t="str">
        <f>19&amp;LEFT(NICAP[[#This Row],[Date]],2)</f>
        <v>1952</v>
      </c>
      <c r="P1334" s="36" t="str">
        <f>MID(NICAP[[#This Row],[Date]],3,2)</f>
        <v>09</v>
      </c>
      <c r="Q1334" s="36" t="str">
        <f>RIGHT(NICAP[[#This Row],[Date]],2)</f>
        <v>03</v>
      </c>
      <c r="R1334" s="26">
        <f>DATE(NICAP[[#This Row],[Year]],NICAP[[#This Row],[Month]],NICAP[[#This Row],[Day]])</f>
        <v>19240</v>
      </c>
      <c r="S1334" s="35" t="str">
        <f t="shared" si="40"/>
        <v>AZ</v>
      </c>
      <c r="T1334" s="24" t="str">
        <f t="shared" si="41"/>
        <v>US</v>
      </c>
    </row>
    <row r="1335" spans="1:20" ht="12.75" customHeight="1" x14ac:dyDescent="0.2">
      <c r="A1335" s="35">
        <v>1326</v>
      </c>
      <c r="B1335" s="64">
        <v>520906</v>
      </c>
      <c r="C1335" s="39" t="s">
        <v>9165</v>
      </c>
      <c r="D1335" s="39" t="s">
        <v>1947</v>
      </c>
      <c r="E1335" s="39" t="str">
        <f>IF(AND(LEN(NICAP[[#This Row],[State or      Country]])=2,NICAP[[#This Row],[State or      Country]]&lt;&gt;"UK"),"US","Other")</f>
        <v>US</v>
      </c>
      <c r="F1335" s="38">
        <v>1</v>
      </c>
      <c r="G1335" s="37"/>
      <c r="H1335" s="37"/>
      <c r="I1335" s="65">
        <v>2045</v>
      </c>
      <c r="J1335" s="37"/>
      <c r="K1335" s="37"/>
      <c r="L1335" s="36" t="s">
        <v>9164</v>
      </c>
      <c r="M1335" s="36" t="str">
        <f>IF(LEFT(NICAP[[#This Row],[Date]],1)=0,"Y","N")</f>
        <v>N</v>
      </c>
      <c r="N1335" s="36"/>
      <c r="O1335" s="36" t="str">
        <f>19&amp;LEFT(NICAP[[#This Row],[Date]],2)</f>
        <v>1952</v>
      </c>
      <c r="P1335" s="36" t="str">
        <f>MID(NICAP[[#This Row],[Date]],3,2)</f>
        <v>09</v>
      </c>
      <c r="Q1335" s="36" t="str">
        <f>RIGHT(NICAP[[#This Row],[Date]],2)</f>
        <v>06</v>
      </c>
      <c r="R1335" s="26">
        <f>DATE(NICAP[[#This Row],[Year]],NICAP[[#This Row],[Month]],NICAP[[#This Row],[Day]])</f>
        <v>19243</v>
      </c>
      <c r="S1335" s="35" t="str">
        <f t="shared" si="40"/>
        <v>LA</v>
      </c>
      <c r="T1335" s="24" t="str">
        <f t="shared" si="41"/>
        <v>US</v>
      </c>
    </row>
    <row r="1336" spans="1:20" ht="12.75" customHeight="1" x14ac:dyDescent="0.2">
      <c r="A1336" s="35">
        <v>1327</v>
      </c>
      <c r="B1336" s="68">
        <v>520907</v>
      </c>
      <c r="C1336" s="39" t="s">
        <v>1853</v>
      </c>
      <c r="D1336" s="39" t="s">
        <v>1852</v>
      </c>
      <c r="E1336" s="39" t="str">
        <f>IF(AND(LEN(NICAP[[#This Row],[State or      Country]])=2,NICAP[[#This Row],[State or      Country]]&lt;&gt;"UK"),"US","Other")</f>
        <v>US</v>
      </c>
      <c r="F1336" s="38">
        <v>1</v>
      </c>
      <c r="G1336" s="37"/>
      <c r="H1336" s="37"/>
      <c r="I1336" s="65">
        <v>2048</v>
      </c>
      <c r="J1336" s="37"/>
      <c r="K1336" s="37"/>
      <c r="L1336" s="36" t="s">
        <v>9163</v>
      </c>
      <c r="M1336" s="36" t="str">
        <f>IF(LEFT(NICAP[[#This Row],[Date]],1)=0,"Y","N")</f>
        <v>N</v>
      </c>
      <c r="N1336" s="36"/>
      <c r="O1336" s="36" t="str">
        <f>19&amp;LEFT(NICAP[[#This Row],[Date]],2)</f>
        <v>1952</v>
      </c>
      <c r="P1336" s="36" t="str">
        <f>MID(NICAP[[#This Row],[Date]],3,2)</f>
        <v>09</v>
      </c>
      <c r="Q1336" s="36" t="str">
        <f>RIGHT(NICAP[[#This Row],[Date]],2)</f>
        <v>07</v>
      </c>
      <c r="R1336" s="26">
        <f>DATE(NICAP[[#This Row],[Year]],NICAP[[#This Row],[Month]],NICAP[[#This Row],[Day]])</f>
        <v>19244</v>
      </c>
      <c r="S1336" s="35" t="str">
        <f t="shared" si="40"/>
        <v>AZ</v>
      </c>
      <c r="T1336" s="24" t="str">
        <f t="shared" si="41"/>
        <v>US</v>
      </c>
    </row>
    <row r="1337" spans="1:20" ht="12.75" customHeight="1" x14ac:dyDescent="0.2">
      <c r="A1337" s="35">
        <v>1328</v>
      </c>
      <c r="B1337" s="64">
        <v>520907</v>
      </c>
      <c r="C1337" s="39" t="s">
        <v>3962</v>
      </c>
      <c r="D1337" s="39" t="s">
        <v>1667</v>
      </c>
      <c r="E1337" s="39" t="str">
        <f>IF(AND(LEN(NICAP[[#This Row],[State or      Country]])=2,NICAP[[#This Row],[State or      Country]]&lt;&gt;"UK"),"US","Other")</f>
        <v>US</v>
      </c>
      <c r="F1337" s="38">
        <v>1</v>
      </c>
      <c r="G1337" s="37"/>
      <c r="H1337" s="37"/>
      <c r="I1337" s="65">
        <v>2049</v>
      </c>
      <c r="J1337" s="37"/>
      <c r="K1337" s="37"/>
      <c r="L1337" s="36" t="s">
        <v>9162</v>
      </c>
      <c r="M1337" s="36" t="str">
        <f>IF(LEFT(NICAP[[#This Row],[Date]],1)=0,"Y","N")</f>
        <v>N</v>
      </c>
      <c r="N1337" s="36"/>
      <c r="O1337" s="36" t="str">
        <f>19&amp;LEFT(NICAP[[#This Row],[Date]],2)</f>
        <v>1952</v>
      </c>
      <c r="P1337" s="36" t="str">
        <f>MID(NICAP[[#This Row],[Date]],3,2)</f>
        <v>09</v>
      </c>
      <c r="Q1337" s="36" t="str">
        <f>RIGHT(NICAP[[#This Row],[Date]],2)</f>
        <v>07</v>
      </c>
      <c r="R1337" s="26">
        <f>DATE(NICAP[[#This Row],[Year]],NICAP[[#This Row],[Month]],NICAP[[#This Row],[Day]])</f>
        <v>19244</v>
      </c>
      <c r="S1337" s="35" t="str">
        <f t="shared" si="40"/>
        <v>TX</v>
      </c>
      <c r="T1337" s="24" t="str">
        <f t="shared" si="41"/>
        <v>US</v>
      </c>
    </row>
    <row r="1338" spans="1:20" ht="12.75" customHeight="1" x14ac:dyDescent="0.2">
      <c r="A1338" s="35">
        <v>1329</v>
      </c>
      <c r="B1338" s="64">
        <v>520907</v>
      </c>
      <c r="C1338" s="39" t="s">
        <v>3962</v>
      </c>
      <c r="D1338" s="39" t="s">
        <v>1667</v>
      </c>
      <c r="E1338" s="39" t="str">
        <f>IF(AND(LEN(NICAP[[#This Row],[State or      Country]])=2,NICAP[[#This Row],[State or      Country]]&lt;&gt;"UK"),"US","Other")</f>
        <v>US</v>
      </c>
      <c r="F1338" s="38">
        <v>1</v>
      </c>
      <c r="G1338" s="37"/>
      <c r="H1338" s="37"/>
      <c r="I1338" s="65">
        <v>2052</v>
      </c>
      <c r="J1338" s="37"/>
      <c r="K1338" s="37"/>
      <c r="L1338" s="36" t="s">
        <v>6537</v>
      </c>
      <c r="M1338" s="36" t="str">
        <f>IF(LEFT(NICAP[[#This Row],[Date]],1)=0,"Y","N")</f>
        <v>N</v>
      </c>
      <c r="N1338" s="36"/>
      <c r="O1338" s="36" t="str">
        <f>19&amp;LEFT(NICAP[[#This Row],[Date]],2)</f>
        <v>1952</v>
      </c>
      <c r="P1338" s="36" t="str">
        <f>MID(NICAP[[#This Row],[Date]],3,2)</f>
        <v>09</v>
      </c>
      <c r="Q1338" s="36" t="str">
        <f>RIGHT(NICAP[[#This Row],[Date]],2)</f>
        <v>07</v>
      </c>
      <c r="R1338" s="26">
        <f>DATE(NICAP[[#This Row],[Year]],NICAP[[#This Row],[Month]],NICAP[[#This Row],[Day]])</f>
        <v>19244</v>
      </c>
      <c r="S1338" s="35" t="str">
        <f t="shared" si="40"/>
        <v>TX</v>
      </c>
      <c r="T1338" s="24" t="str">
        <f t="shared" si="41"/>
        <v>US</v>
      </c>
    </row>
    <row r="1339" spans="1:20" ht="12.75" customHeight="1" x14ac:dyDescent="0.2">
      <c r="A1339" s="35">
        <v>1330</v>
      </c>
      <c r="B1339" s="64">
        <v>520909</v>
      </c>
      <c r="C1339" s="39" t="s">
        <v>4617</v>
      </c>
      <c r="D1339" s="39" t="s">
        <v>1826</v>
      </c>
      <c r="E1339" s="39" t="str">
        <f>IF(AND(LEN(NICAP[[#This Row],[State or      Country]])=2,NICAP[[#This Row],[State or      Country]]&lt;&gt;"UK"),"US","Other")</f>
        <v>US</v>
      </c>
      <c r="F1339" s="38">
        <v>1</v>
      </c>
      <c r="G1339" s="37"/>
      <c r="H1339" s="37"/>
      <c r="I1339" s="37"/>
      <c r="J1339" s="37"/>
      <c r="K1339" s="37"/>
      <c r="L1339" s="36" t="s">
        <v>9161</v>
      </c>
      <c r="M1339" s="36" t="str">
        <f>IF(LEFT(NICAP[[#This Row],[Date]],1)=0,"Y","N")</f>
        <v>N</v>
      </c>
      <c r="N1339" s="36"/>
      <c r="O1339" s="36" t="str">
        <f>19&amp;LEFT(NICAP[[#This Row],[Date]],2)</f>
        <v>1952</v>
      </c>
      <c r="P1339" s="36" t="str">
        <f>MID(NICAP[[#This Row],[Date]],3,2)</f>
        <v>09</v>
      </c>
      <c r="Q1339" s="36" t="str">
        <f>RIGHT(NICAP[[#This Row],[Date]],2)</f>
        <v>09</v>
      </c>
      <c r="R1339" s="26">
        <f>DATE(NICAP[[#This Row],[Year]],NICAP[[#This Row],[Month]],NICAP[[#This Row],[Day]])</f>
        <v>19246</v>
      </c>
      <c r="S1339" s="35" t="str">
        <f t="shared" si="40"/>
        <v>OR</v>
      </c>
      <c r="T1339" s="24" t="str">
        <f t="shared" si="41"/>
        <v>US</v>
      </c>
    </row>
    <row r="1340" spans="1:20" ht="12.75" customHeight="1" x14ac:dyDescent="0.2">
      <c r="A1340" s="35">
        <v>1331</v>
      </c>
      <c r="B1340" s="64">
        <v>520909</v>
      </c>
      <c r="C1340" s="39" t="s">
        <v>9160</v>
      </c>
      <c r="D1340" s="39" t="s">
        <v>8496</v>
      </c>
      <c r="E1340" s="39" t="str">
        <f>IF(AND(LEN(NICAP[[#This Row],[State or      Country]])=2,NICAP[[#This Row],[State or      Country]]&lt;&gt;"UK"),"US","Other")</f>
        <v>Other</v>
      </c>
      <c r="F1340" s="38">
        <v>1</v>
      </c>
      <c r="G1340" s="37"/>
      <c r="H1340" s="37"/>
      <c r="I1340" s="65">
        <v>2062</v>
      </c>
      <c r="J1340" s="37"/>
      <c r="K1340" s="37"/>
      <c r="L1340" s="36" t="s">
        <v>9159</v>
      </c>
      <c r="M1340" s="36" t="str">
        <f>IF(LEFT(NICAP[[#This Row],[Date]],1)=0,"Y","N")</f>
        <v>N</v>
      </c>
      <c r="N1340" s="36"/>
      <c r="O1340" s="36" t="str">
        <f>19&amp;LEFT(NICAP[[#This Row],[Date]],2)</f>
        <v>1952</v>
      </c>
      <c r="P1340" s="36" t="str">
        <f>MID(NICAP[[#This Row],[Date]],3,2)</f>
        <v>09</v>
      </c>
      <c r="Q1340" s="36" t="str">
        <f>RIGHT(NICAP[[#This Row],[Date]],2)</f>
        <v>09</v>
      </c>
      <c r="R1340" s="26">
        <f>DATE(NICAP[[#This Row],[Year]],NICAP[[#This Row],[Month]],NICAP[[#This Row],[Day]])</f>
        <v>19246</v>
      </c>
      <c r="S1340" s="35" t="str">
        <f t="shared" si="40"/>
        <v/>
      </c>
      <c r="T1340" s="24" t="str">
        <f t="shared" si="41"/>
        <v>Fr. Morocco</v>
      </c>
    </row>
    <row r="1341" spans="1:20" ht="12.75" customHeight="1" x14ac:dyDescent="0.2">
      <c r="A1341" s="35">
        <v>1332</v>
      </c>
      <c r="B1341" s="64">
        <v>520912</v>
      </c>
      <c r="C1341" s="39" t="s">
        <v>9158</v>
      </c>
      <c r="D1341" s="39" t="s">
        <v>1715</v>
      </c>
      <c r="E1341" s="39" t="str">
        <f>IF(AND(LEN(NICAP[[#This Row],[State or      Country]])=2,NICAP[[#This Row],[State or      Country]]&lt;&gt;"UK"),"US","Other")</f>
        <v>US</v>
      </c>
      <c r="F1341" s="38">
        <v>1</v>
      </c>
      <c r="G1341" s="41"/>
      <c r="H1341" s="41"/>
      <c r="I1341" s="65">
        <v>2077</v>
      </c>
      <c r="J1341" s="41"/>
      <c r="K1341" s="41"/>
      <c r="L1341" s="36" t="s">
        <v>9156</v>
      </c>
      <c r="M1341" s="36" t="str">
        <f>IF(LEFT(NICAP[[#This Row],[Date]],1)=0,"Y","N")</f>
        <v>N</v>
      </c>
      <c r="N1341" s="36"/>
      <c r="O1341" s="36" t="str">
        <f>19&amp;LEFT(NICAP[[#This Row],[Date]],2)</f>
        <v>1952</v>
      </c>
      <c r="P1341" s="36" t="str">
        <f>MID(NICAP[[#This Row],[Date]],3,2)</f>
        <v>09</v>
      </c>
      <c r="Q1341" s="36" t="str">
        <f>RIGHT(NICAP[[#This Row],[Date]],2)</f>
        <v>12</v>
      </c>
      <c r="R1341" s="26">
        <f>DATE(NICAP[[#This Row],[Year]],NICAP[[#This Row],[Month]],NICAP[[#This Row],[Day]])</f>
        <v>19249</v>
      </c>
      <c r="S1341" s="35" t="str">
        <f t="shared" si="40"/>
        <v>MD</v>
      </c>
      <c r="T1341" s="24" t="str">
        <f t="shared" si="41"/>
        <v>US</v>
      </c>
    </row>
    <row r="1342" spans="1:20" ht="12.75" customHeight="1" x14ac:dyDescent="0.2">
      <c r="A1342" s="35">
        <v>1333</v>
      </c>
      <c r="B1342" s="64">
        <v>520913</v>
      </c>
      <c r="C1342" s="39" t="s">
        <v>9157</v>
      </c>
      <c r="D1342" s="39" t="s">
        <v>1686</v>
      </c>
      <c r="E1342" s="39" t="str">
        <f>IF(AND(LEN(NICAP[[#This Row],[State or      Country]])=2,NICAP[[#This Row],[State or      Country]]&lt;&gt;"UK"),"US","Other")</f>
        <v>US</v>
      </c>
      <c r="F1342" s="38">
        <v>1</v>
      </c>
      <c r="G1342" s="37"/>
      <c r="H1342" s="37"/>
      <c r="I1342" s="65">
        <v>2085</v>
      </c>
      <c r="J1342" s="37"/>
      <c r="K1342" s="37"/>
      <c r="L1342" s="36" t="s">
        <v>9156</v>
      </c>
      <c r="M1342" s="36" t="str">
        <f>IF(LEFT(NICAP[[#This Row],[Date]],1)=0,"Y","N")</f>
        <v>N</v>
      </c>
      <c r="N1342" s="36"/>
      <c r="O1342" s="36" t="str">
        <f>19&amp;LEFT(NICAP[[#This Row],[Date]],2)</f>
        <v>1952</v>
      </c>
      <c r="P1342" s="36" t="str">
        <f>MID(NICAP[[#This Row],[Date]],3,2)</f>
        <v>09</v>
      </c>
      <c r="Q1342" s="36" t="str">
        <f>RIGHT(NICAP[[#This Row],[Date]],2)</f>
        <v>13</v>
      </c>
      <c r="R1342" s="26">
        <f>DATE(NICAP[[#This Row],[Year]],NICAP[[#This Row],[Month]],NICAP[[#This Row],[Day]])</f>
        <v>19250</v>
      </c>
      <c r="S1342" s="35" t="str">
        <f t="shared" si="40"/>
        <v>PA</v>
      </c>
      <c r="T1342" s="24" t="str">
        <f t="shared" si="41"/>
        <v>US</v>
      </c>
    </row>
    <row r="1343" spans="1:20" ht="12.75" customHeight="1" x14ac:dyDescent="0.2">
      <c r="A1343" s="35">
        <v>1334</v>
      </c>
      <c r="B1343" s="64">
        <v>520914</v>
      </c>
      <c r="C1343" s="39" t="s">
        <v>9155</v>
      </c>
      <c r="D1343" s="39" t="s">
        <v>1676</v>
      </c>
      <c r="E1343" s="39" t="str">
        <f>IF(AND(LEN(NICAP[[#This Row],[State or      Country]])=2,NICAP[[#This Row],[State or      Country]]&lt;&gt;"UK"),"US","Other")</f>
        <v>US</v>
      </c>
      <c r="F1343" s="38">
        <v>1</v>
      </c>
      <c r="G1343" s="37"/>
      <c r="H1343" s="37"/>
      <c r="I1343" s="65">
        <v>2086</v>
      </c>
      <c r="J1343" s="37"/>
      <c r="K1343" s="37"/>
      <c r="L1343" s="36" t="s">
        <v>9154</v>
      </c>
      <c r="M1343" s="36" t="str">
        <f>IF(LEFT(NICAP[[#This Row],[Date]],1)=0,"Y","N")</f>
        <v>N</v>
      </c>
      <c r="N1343" s="36"/>
      <c r="O1343" s="36" t="str">
        <f>19&amp;LEFT(NICAP[[#This Row],[Date]],2)</f>
        <v>1952</v>
      </c>
      <c r="P1343" s="36" t="str">
        <f>MID(NICAP[[#This Row],[Date]],3,2)</f>
        <v>09</v>
      </c>
      <c r="Q1343" s="36" t="str">
        <f>RIGHT(NICAP[[#This Row],[Date]],2)</f>
        <v>14</v>
      </c>
      <c r="R1343" s="26">
        <f>DATE(NICAP[[#This Row],[Year]],NICAP[[#This Row],[Month]],NICAP[[#This Row],[Day]])</f>
        <v>19251</v>
      </c>
      <c r="S1343" s="35" t="str">
        <f t="shared" si="40"/>
        <v>CA</v>
      </c>
      <c r="T1343" s="24" t="str">
        <f t="shared" si="41"/>
        <v>US</v>
      </c>
    </row>
    <row r="1344" spans="1:20" ht="12.75" customHeight="1" x14ac:dyDescent="0.2">
      <c r="A1344" s="35">
        <v>1335</v>
      </c>
      <c r="B1344" s="68">
        <v>520914</v>
      </c>
      <c r="C1344" s="39" t="s">
        <v>9139</v>
      </c>
      <c r="D1344" s="39" t="s">
        <v>2763</v>
      </c>
      <c r="E1344" s="39" t="str">
        <f>IF(AND(LEN(NICAP[[#This Row],[State or      Country]])=2,NICAP[[#This Row],[State or      Country]]&lt;&gt;"UK"),"US","Other")</f>
        <v>Other</v>
      </c>
      <c r="F1344" s="38">
        <v>11</v>
      </c>
      <c r="G1344" s="37"/>
      <c r="H1344" s="37"/>
      <c r="I1344" s="65">
        <v>2087</v>
      </c>
      <c r="J1344" s="54" t="s">
        <v>1744</v>
      </c>
      <c r="K1344" s="37"/>
      <c r="L1344" s="36" t="s">
        <v>9153</v>
      </c>
      <c r="M1344" s="36" t="str">
        <f>IF(LEFT(NICAP[[#This Row],[Date]],1)=0,"Y","N")</f>
        <v>N</v>
      </c>
      <c r="N1344" s="36"/>
      <c r="O1344" s="36" t="str">
        <f>19&amp;LEFT(NICAP[[#This Row],[Date]],2)</f>
        <v>1952</v>
      </c>
      <c r="P1344" s="36" t="str">
        <f>MID(NICAP[[#This Row],[Date]],3,2)</f>
        <v>09</v>
      </c>
      <c r="Q1344" s="36" t="str">
        <f>RIGHT(NICAP[[#This Row],[Date]],2)</f>
        <v>14</v>
      </c>
      <c r="R1344" s="26">
        <f>DATE(NICAP[[#This Row],[Year]],NICAP[[#This Row],[Month]],NICAP[[#This Row],[Day]])</f>
        <v>19251</v>
      </c>
      <c r="S1344" s="35" t="str">
        <f t="shared" si="40"/>
        <v/>
      </c>
      <c r="T1344" s="24" t="str">
        <f t="shared" si="41"/>
        <v>At Sea</v>
      </c>
    </row>
    <row r="1345" spans="1:20" ht="12.75" customHeight="1" x14ac:dyDescent="0.2">
      <c r="A1345" s="35">
        <v>1336</v>
      </c>
      <c r="B1345" s="64">
        <v>520914</v>
      </c>
      <c r="C1345" s="39" t="s">
        <v>9152</v>
      </c>
      <c r="D1345" s="39" t="s">
        <v>1784</v>
      </c>
      <c r="E1345" s="39" t="str">
        <f>IF(AND(LEN(NICAP[[#This Row],[State or      Country]])=2,NICAP[[#This Row],[State or      Country]]&lt;&gt;"UK"),"US","Other")</f>
        <v>US</v>
      </c>
      <c r="F1345" s="38">
        <v>1</v>
      </c>
      <c r="G1345" s="37"/>
      <c r="H1345" s="37"/>
      <c r="I1345" s="65">
        <v>2089</v>
      </c>
      <c r="J1345" s="37"/>
      <c r="K1345" s="37"/>
      <c r="L1345" s="36" t="s">
        <v>9151</v>
      </c>
      <c r="M1345" s="36" t="str">
        <f>IF(LEFT(NICAP[[#This Row],[Date]],1)=0,"Y","N")</f>
        <v>N</v>
      </c>
      <c r="N1345" s="36"/>
      <c r="O1345" s="36" t="str">
        <f>19&amp;LEFT(NICAP[[#This Row],[Date]],2)</f>
        <v>1952</v>
      </c>
      <c r="P1345" s="36" t="str">
        <f>MID(NICAP[[#This Row],[Date]],3,2)</f>
        <v>09</v>
      </c>
      <c r="Q1345" s="36" t="str">
        <f>RIGHT(NICAP[[#This Row],[Date]],2)</f>
        <v>14</v>
      </c>
      <c r="R1345" s="26">
        <f>DATE(NICAP[[#This Row],[Year]],NICAP[[#This Row],[Month]],NICAP[[#This Row],[Day]])</f>
        <v>19251</v>
      </c>
      <c r="S1345" s="35" t="str">
        <f t="shared" si="40"/>
        <v>SD</v>
      </c>
      <c r="T1345" s="24" t="str">
        <f t="shared" si="41"/>
        <v>US</v>
      </c>
    </row>
    <row r="1346" spans="1:20" ht="12.75" customHeight="1" x14ac:dyDescent="0.2">
      <c r="A1346" s="35">
        <v>1337</v>
      </c>
      <c r="B1346" s="64">
        <v>520914</v>
      </c>
      <c r="C1346" s="39" t="s">
        <v>3331</v>
      </c>
      <c r="D1346" s="39" t="s">
        <v>1667</v>
      </c>
      <c r="E1346" s="39" t="str">
        <f>IF(AND(LEN(NICAP[[#This Row],[State or      Country]])=2,NICAP[[#This Row],[State or      Country]]&lt;&gt;"UK"),"US","Other")</f>
        <v>US</v>
      </c>
      <c r="F1346" s="38">
        <v>1</v>
      </c>
      <c r="G1346" s="37"/>
      <c r="H1346" s="37"/>
      <c r="I1346" s="65">
        <v>2092</v>
      </c>
      <c r="J1346" s="37"/>
      <c r="K1346" s="37"/>
      <c r="L1346" s="36" t="s">
        <v>6537</v>
      </c>
      <c r="M1346" s="36" t="str">
        <f>IF(LEFT(NICAP[[#This Row],[Date]],1)=0,"Y","N")</f>
        <v>N</v>
      </c>
      <c r="N1346" s="36"/>
      <c r="O1346" s="36" t="str">
        <f>19&amp;LEFT(NICAP[[#This Row],[Date]],2)</f>
        <v>1952</v>
      </c>
      <c r="P1346" s="36" t="str">
        <f>MID(NICAP[[#This Row],[Date]],3,2)</f>
        <v>09</v>
      </c>
      <c r="Q1346" s="36" t="str">
        <f>RIGHT(NICAP[[#This Row],[Date]],2)</f>
        <v>14</v>
      </c>
      <c r="R1346" s="26">
        <f>DATE(NICAP[[#This Row],[Year]],NICAP[[#This Row],[Month]],NICAP[[#This Row],[Day]])</f>
        <v>19251</v>
      </c>
      <c r="S1346" s="35" t="str">
        <f t="shared" si="40"/>
        <v>TX</v>
      </c>
      <c r="T1346" s="24" t="str">
        <f t="shared" si="41"/>
        <v>US</v>
      </c>
    </row>
    <row r="1347" spans="1:20" ht="12.75" customHeight="1" x14ac:dyDescent="0.2">
      <c r="A1347" s="35">
        <v>1338</v>
      </c>
      <c r="B1347" s="64">
        <v>520914</v>
      </c>
      <c r="C1347" s="39" t="s">
        <v>9150</v>
      </c>
      <c r="D1347" s="39" t="s">
        <v>1686</v>
      </c>
      <c r="E1347" s="39" t="str">
        <f>IF(AND(LEN(NICAP[[#This Row],[State or      Country]])=2,NICAP[[#This Row],[State or      Country]]&lt;&gt;"UK"),"US","Other")</f>
        <v>US</v>
      </c>
      <c r="F1347" s="38">
        <v>11</v>
      </c>
      <c r="G1347" s="37"/>
      <c r="H1347" s="37"/>
      <c r="I1347" s="65">
        <v>2093</v>
      </c>
      <c r="J1347" s="37"/>
      <c r="K1347" s="37"/>
      <c r="L1347" s="36" t="s">
        <v>9149</v>
      </c>
      <c r="M1347" s="36" t="str">
        <f>IF(LEFT(NICAP[[#This Row],[Date]],1)=0,"Y","N")</f>
        <v>N</v>
      </c>
      <c r="N1347" s="36"/>
      <c r="O1347" s="36" t="str">
        <f>19&amp;LEFT(NICAP[[#This Row],[Date]],2)</f>
        <v>1952</v>
      </c>
      <c r="P1347" s="36" t="str">
        <f>MID(NICAP[[#This Row],[Date]],3,2)</f>
        <v>09</v>
      </c>
      <c r="Q1347" s="36" t="str">
        <f>RIGHT(NICAP[[#This Row],[Date]],2)</f>
        <v>14</v>
      </c>
      <c r="R1347" s="26">
        <f>DATE(NICAP[[#This Row],[Year]],NICAP[[#This Row],[Month]],NICAP[[#This Row],[Day]])</f>
        <v>19251</v>
      </c>
      <c r="S1347" s="35" t="str">
        <f t="shared" si="40"/>
        <v>PA</v>
      </c>
      <c r="T1347" s="24" t="str">
        <f t="shared" si="41"/>
        <v>US</v>
      </c>
    </row>
    <row r="1348" spans="1:20" ht="12.75" customHeight="1" x14ac:dyDescent="0.2">
      <c r="A1348" s="35">
        <v>1339</v>
      </c>
      <c r="B1348" s="82" t="s">
        <v>9148</v>
      </c>
      <c r="C1348" s="39" t="s">
        <v>9147</v>
      </c>
      <c r="D1348" s="39" t="s">
        <v>1761</v>
      </c>
      <c r="E1348" s="39" t="str">
        <f>IF(AND(LEN(NICAP[[#This Row],[State or      Country]])=2,NICAP[[#This Row],[State or      Country]]&lt;&gt;"UK"),"US","Other")</f>
        <v>Other</v>
      </c>
      <c r="F1348" s="38">
        <v>1</v>
      </c>
      <c r="G1348" s="37"/>
      <c r="H1348" s="37"/>
      <c r="I1348" s="47" t="s">
        <v>4808</v>
      </c>
      <c r="J1348" s="37"/>
      <c r="K1348" s="37"/>
      <c r="L1348" s="36" t="s">
        <v>9146</v>
      </c>
      <c r="M1348" s="36" t="str">
        <f>IF(LEFT(NICAP[[#This Row],[Date]],1)=0,"Y","N")</f>
        <v>N</v>
      </c>
      <c r="N1348" s="36"/>
      <c r="O1348" s="36" t="str">
        <f>19&amp;LEFT(NICAP[[#This Row],[Date]],2)</f>
        <v>1952</v>
      </c>
      <c r="P1348" s="36" t="str">
        <f>MID(NICAP[[#This Row],[Date]],3,2)</f>
        <v>09</v>
      </c>
      <c r="Q1348" s="36" t="str">
        <f>RIGHT(NICAP[[#This Row],[Date]],2)</f>
        <v>15</v>
      </c>
      <c r="R1348" s="26">
        <f>DATE(NICAP[[#This Row],[Year]],NICAP[[#This Row],[Month]],NICAP[[#This Row],[Day]])</f>
        <v>19252</v>
      </c>
      <c r="S1348" s="35" t="str">
        <f t="shared" si="40"/>
        <v/>
      </c>
      <c r="T1348" s="24" t="str">
        <f t="shared" si="41"/>
        <v>Mexico</v>
      </c>
    </row>
    <row r="1349" spans="1:20" ht="12.75" customHeight="1" x14ac:dyDescent="0.2">
      <c r="A1349" s="35">
        <v>1340</v>
      </c>
      <c r="B1349" s="68">
        <v>520916</v>
      </c>
      <c r="C1349" s="39" t="s">
        <v>4617</v>
      </c>
      <c r="D1349" s="39" t="s">
        <v>1953</v>
      </c>
      <c r="E1349" s="39" t="str">
        <f>IF(AND(LEN(NICAP[[#This Row],[State or      Country]])=2,NICAP[[#This Row],[State or      Country]]&lt;&gt;"UK"),"US","Other")</f>
        <v>US</v>
      </c>
      <c r="F1349" s="38">
        <v>9</v>
      </c>
      <c r="G1349" s="47" t="s">
        <v>1666</v>
      </c>
      <c r="H1349" s="46">
        <v>5</v>
      </c>
      <c r="I1349" s="65">
        <v>2099</v>
      </c>
      <c r="J1349" s="41"/>
      <c r="K1349" s="41"/>
      <c r="L1349" s="36" t="s">
        <v>9145</v>
      </c>
      <c r="M1349" s="36" t="str">
        <f>IF(LEFT(NICAP[[#This Row],[Date]],1)=0,"Y","N")</f>
        <v>N</v>
      </c>
      <c r="N1349" s="36"/>
      <c r="O1349" s="36" t="str">
        <f>19&amp;LEFT(NICAP[[#This Row],[Date]],2)</f>
        <v>1952</v>
      </c>
      <c r="P1349" s="36" t="str">
        <f>MID(NICAP[[#This Row],[Date]],3,2)</f>
        <v>09</v>
      </c>
      <c r="Q1349" s="36" t="str">
        <f>RIGHT(NICAP[[#This Row],[Date]],2)</f>
        <v>16</v>
      </c>
      <c r="R1349" s="26">
        <f>DATE(NICAP[[#This Row],[Year]],NICAP[[#This Row],[Month]],NICAP[[#This Row],[Day]])</f>
        <v>19253</v>
      </c>
      <c r="S1349" s="35" t="str">
        <f t="shared" si="40"/>
        <v>ME</v>
      </c>
      <c r="T1349" s="24" t="str">
        <f t="shared" si="41"/>
        <v>US</v>
      </c>
    </row>
    <row r="1350" spans="1:20" ht="27.75" customHeight="1" x14ac:dyDescent="0.2">
      <c r="A1350" s="35">
        <v>1341</v>
      </c>
      <c r="B1350" s="66">
        <v>520916</v>
      </c>
      <c r="C1350" s="44" t="s">
        <v>9144</v>
      </c>
      <c r="D1350" s="44" t="s">
        <v>1683</v>
      </c>
      <c r="E1350" s="44" t="str">
        <f>IF(AND(LEN(NICAP[[#This Row],[State or      Country]])=2,NICAP[[#This Row],[State or      Country]]&lt;&gt;"UK"),"US","Other")</f>
        <v>US</v>
      </c>
      <c r="F1350" s="43">
        <v>1</v>
      </c>
      <c r="G1350" s="41"/>
      <c r="H1350" s="41"/>
      <c r="I1350" s="41"/>
      <c r="J1350" s="41"/>
      <c r="K1350" s="41"/>
      <c r="L1350" s="42" t="s">
        <v>9143</v>
      </c>
      <c r="M1350" s="42" t="str">
        <f>IF(LEFT(NICAP[[#This Row],[Date]],1)=0,"Y","N")</f>
        <v>N</v>
      </c>
      <c r="N1350" s="42"/>
      <c r="O1350" s="42" t="str">
        <f>19&amp;LEFT(NICAP[[#This Row],[Date]],2)</f>
        <v>1952</v>
      </c>
      <c r="P1350" s="42" t="str">
        <f>MID(NICAP[[#This Row],[Date]],3,2)</f>
        <v>09</v>
      </c>
      <c r="Q1350" s="42" t="str">
        <f>RIGHT(NICAP[[#This Row],[Date]],2)</f>
        <v>16</v>
      </c>
      <c r="R1350" s="26">
        <f>DATE(NICAP[[#This Row],[Year]],NICAP[[#This Row],[Month]],NICAP[[#This Row],[Day]])</f>
        <v>19253</v>
      </c>
      <c r="S1350" s="35" t="str">
        <f t="shared" si="40"/>
        <v>FL</v>
      </c>
      <c r="T1350" s="24" t="str">
        <f t="shared" si="41"/>
        <v>US</v>
      </c>
    </row>
    <row r="1351" spans="1:20" ht="12.75" customHeight="1" x14ac:dyDescent="0.2">
      <c r="A1351" s="35">
        <v>1342</v>
      </c>
      <c r="B1351" s="64">
        <v>520916</v>
      </c>
      <c r="C1351" s="39" t="s">
        <v>9142</v>
      </c>
      <c r="D1351" s="39" t="s">
        <v>1689</v>
      </c>
      <c r="E1351" s="39" t="str">
        <f>IF(AND(LEN(NICAP[[#This Row],[State or      Country]])=2,NICAP[[#This Row],[State or      Country]]&lt;&gt;"UK"),"US","Other")</f>
        <v>US</v>
      </c>
      <c r="F1351" s="38">
        <v>11</v>
      </c>
      <c r="G1351" s="37"/>
      <c r="H1351" s="37"/>
      <c r="I1351" s="65">
        <v>2100</v>
      </c>
      <c r="J1351" s="37"/>
      <c r="K1351" s="37"/>
      <c r="L1351" s="36" t="s">
        <v>9141</v>
      </c>
      <c r="M1351" s="36" t="str">
        <f>IF(LEFT(NICAP[[#This Row],[Date]],1)=0,"Y","N")</f>
        <v>N</v>
      </c>
      <c r="N1351" s="36"/>
      <c r="O1351" s="36" t="str">
        <f>19&amp;LEFT(NICAP[[#This Row],[Date]],2)</f>
        <v>1952</v>
      </c>
      <c r="P1351" s="36" t="str">
        <f>MID(NICAP[[#This Row],[Date]],3,2)</f>
        <v>09</v>
      </c>
      <c r="Q1351" s="36" t="str">
        <f>RIGHT(NICAP[[#This Row],[Date]],2)</f>
        <v>16</v>
      </c>
      <c r="R1351" s="26">
        <f>DATE(NICAP[[#This Row],[Year]],NICAP[[#This Row],[Month]],NICAP[[#This Row],[Day]])</f>
        <v>19253</v>
      </c>
      <c r="S1351" s="35" t="str">
        <f t="shared" si="40"/>
        <v>GA</v>
      </c>
      <c r="T1351" s="24" t="str">
        <f t="shared" si="41"/>
        <v>US</v>
      </c>
    </row>
    <row r="1352" spans="1:20" ht="12.75" customHeight="1" x14ac:dyDescent="0.2">
      <c r="A1352" s="35">
        <v>1343</v>
      </c>
      <c r="B1352" s="64">
        <v>520917</v>
      </c>
      <c r="C1352" s="39" t="s">
        <v>1853</v>
      </c>
      <c r="D1352" s="39" t="s">
        <v>1852</v>
      </c>
      <c r="E1352" s="39" t="str">
        <f>IF(AND(LEN(NICAP[[#This Row],[State or      Country]])=2,NICAP[[#This Row],[State or      Country]]&lt;&gt;"UK"),"US","Other")</f>
        <v>US</v>
      </c>
      <c r="F1352" s="38">
        <v>1</v>
      </c>
      <c r="G1352" s="37"/>
      <c r="H1352" s="37"/>
      <c r="I1352" s="65">
        <v>2105</v>
      </c>
      <c r="J1352" s="37"/>
      <c r="K1352" s="37"/>
      <c r="L1352" s="36" t="s">
        <v>9140</v>
      </c>
      <c r="M1352" s="36" t="str">
        <f>IF(LEFT(NICAP[[#This Row],[Date]],1)=0,"Y","N")</f>
        <v>N</v>
      </c>
      <c r="N1352" s="36"/>
      <c r="O1352" s="36" t="str">
        <f>19&amp;LEFT(NICAP[[#This Row],[Date]],2)</f>
        <v>1952</v>
      </c>
      <c r="P1352" s="36" t="str">
        <f>MID(NICAP[[#This Row],[Date]],3,2)</f>
        <v>09</v>
      </c>
      <c r="Q1352" s="36" t="str">
        <f>RIGHT(NICAP[[#This Row],[Date]],2)</f>
        <v>17</v>
      </c>
      <c r="R1352" s="26">
        <f>DATE(NICAP[[#This Row],[Year]],NICAP[[#This Row],[Month]],NICAP[[#This Row],[Day]])</f>
        <v>19254</v>
      </c>
      <c r="S1352" s="35" t="str">
        <f t="shared" si="40"/>
        <v>AZ</v>
      </c>
      <c r="T1352" s="24" t="str">
        <f t="shared" si="41"/>
        <v>US</v>
      </c>
    </row>
    <row r="1353" spans="1:20" ht="27" customHeight="1" x14ac:dyDescent="0.2">
      <c r="A1353" s="35">
        <v>1344</v>
      </c>
      <c r="B1353" s="84">
        <v>520919</v>
      </c>
      <c r="C1353" s="44" t="s">
        <v>9139</v>
      </c>
      <c r="D1353" s="44" t="s">
        <v>2763</v>
      </c>
      <c r="E1353" s="44" t="str">
        <f>IF(AND(LEN(NICAP[[#This Row],[State or      Country]])=2,NICAP[[#This Row],[State or      Country]]&lt;&gt;"UK"),"US","Other")</f>
        <v>Other</v>
      </c>
      <c r="F1353" s="43">
        <v>8</v>
      </c>
      <c r="G1353" s="41"/>
      <c r="H1353" s="41"/>
      <c r="I1353" s="62" t="s">
        <v>4808</v>
      </c>
      <c r="J1353" s="41"/>
      <c r="K1353" s="41"/>
      <c r="L1353" s="59" t="s">
        <v>9138</v>
      </c>
      <c r="M1353" s="59" t="str">
        <f>IF(LEFT(NICAP[[#This Row],[Date]],1)=0,"Y","N")</f>
        <v>N</v>
      </c>
      <c r="N1353" s="59"/>
      <c r="O1353" s="59" t="str">
        <f>19&amp;LEFT(NICAP[[#This Row],[Date]],2)</f>
        <v>1952</v>
      </c>
      <c r="P1353" s="59" t="str">
        <f>MID(NICAP[[#This Row],[Date]],3,2)</f>
        <v>09</v>
      </c>
      <c r="Q1353" s="59" t="str">
        <f>RIGHT(NICAP[[#This Row],[Date]],2)</f>
        <v>19</v>
      </c>
      <c r="R1353" s="26">
        <f>DATE(NICAP[[#This Row],[Year]],NICAP[[#This Row],[Month]],NICAP[[#This Row],[Day]])</f>
        <v>19256</v>
      </c>
      <c r="S1353" s="35" t="str">
        <f t="shared" si="40"/>
        <v/>
      </c>
      <c r="T1353" s="24" t="str">
        <f t="shared" si="41"/>
        <v>At Sea</v>
      </c>
    </row>
    <row r="1354" spans="1:20" ht="27" customHeight="1" x14ac:dyDescent="0.2">
      <c r="A1354" s="35">
        <v>1345</v>
      </c>
      <c r="B1354" s="84">
        <v>520919</v>
      </c>
      <c r="C1354" s="44" t="s">
        <v>9139</v>
      </c>
      <c r="D1354" s="44" t="s">
        <v>2763</v>
      </c>
      <c r="E1354" s="44" t="str">
        <f>IF(AND(LEN(NICAP[[#This Row],[State or      Country]])=2,NICAP[[#This Row],[State or      Country]]&lt;&gt;"UK"),"US","Other")</f>
        <v>Other</v>
      </c>
      <c r="F1354" s="43">
        <v>11</v>
      </c>
      <c r="G1354" s="41"/>
      <c r="H1354" s="41"/>
      <c r="I1354" s="62" t="s">
        <v>4808</v>
      </c>
      <c r="J1354" s="41"/>
      <c r="K1354" s="41"/>
      <c r="L1354" s="59" t="s">
        <v>9138</v>
      </c>
      <c r="M1354" s="59" t="str">
        <f>IF(LEFT(NICAP[[#This Row],[Date]],1)=0,"Y","N")</f>
        <v>N</v>
      </c>
      <c r="N1354" s="59"/>
      <c r="O1354" s="59" t="str">
        <f>19&amp;LEFT(NICAP[[#This Row],[Date]],2)</f>
        <v>1952</v>
      </c>
      <c r="P1354" s="59" t="str">
        <f>MID(NICAP[[#This Row],[Date]],3,2)</f>
        <v>09</v>
      </c>
      <c r="Q1354" s="59" t="str">
        <f>RIGHT(NICAP[[#This Row],[Date]],2)</f>
        <v>19</v>
      </c>
      <c r="R1354" s="26">
        <f>DATE(NICAP[[#This Row],[Year]],NICAP[[#This Row],[Month]],NICAP[[#This Row],[Day]])</f>
        <v>19256</v>
      </c>
      <c r="S1354" s="35" t="str">
        <f t="shared" ref="S1354:S1417" si="42">IF(E1354="US",D1354,"")</f>
        <v/>
      </c>
      <c r="T1354" s="24" t="str">
        <f t="shared" ref="T1354:T1417" si="43">IF(E1354="US","US",D1354)</f>
        <v>At Sea</v>
      </c>
    </row>
    <row r="1355" spans="1:20" ht="14.25" customHeight="1" x14ac:dyDescent="0.2">
      <c r="A1355" s="35">
        <v>1346</v>
      </c>
      <c r="B1355" s="81">
        <v>520919</v>
      </c>
      <c r="C1355" s="39" t="s">
        <v>9137</v>
      </c>
      <c r="D1355" s="39" t="s">
        <v>1802</v>
      </c>
      <c r="E1355" s="39" t="str">
        <f>IF(AND(LEN(NICAP[[#This Row],[State or      Country]])=2,NICAP[[#This Row],[State or      Country]]&lt;&gt;"UK"),"US","Other")</f>
        <v>Other</v>
      </c>
      <c r="F1355" s="38">
        <v>11</v>
      </c>
      <c r="G1355" s="47" t="s">
        <v>1757</v>
      </c>
      <c r="H1355" s="46">
        <v>5</v>
      </c>
      <c r="I1355" s="47" t="s">
        <v>4808</v>
      </c>
      <c r="J1355" s="41"/>
      <c r="K1355" s="41"/>
      <c r="L1355" s="36" t="s">
        <v>9136</v>
      </c>
      <c r="M1355" s="36" t="str">
        <f>IF(LEFT(NICAP[[#This Row],[Date]],1)=0,"Y","N")</f>
        <v>N</v>
      </c>
      <c r="N1355" s="36"/>
      <c r="O1355" s="36" t="str">
        <f>19&amp;LEFT(NICAP[[#This Row],[Date]],2)</f>
        <v>1952</v>
      </c>
      <c r="P1355" s="36" t="str">
        <f>MID(NICAP[[#This Row],[Date]],3,2)</f>
        <v>09</v>
      </c>
      <c r="Q1355" s="36" t="str">
        <f>RIGHT(NICAP[[#This Row],[Date]],2)</f>
        <v>19</v>
      </c>
      <c r="R1355" s="26">
        <f>DATE(NICAP[[#This Row],[Year]],NICAP[[#This Row],[Month]],NICAP[[#This Row],[Day]])</f>
        <v>19256</v>
      </c>
      <c r="S1355" s="35" t="str">
        <f t="shared" si="42"/>
        <v/>
      </c>
      <c r="T1355" s="24" t="str">
        <f t="shared" si="43"/>
        <v>UK</v>
      </c>
    </row>
    <row r="1356" spans="1:20" ht="14.25" customHeight="1" x14ac:dyDescent="0.2">
      <c r="A1356" s="35">
        <v>1347</v>
      </c>
      <c r="B1356" s="81">
        <v>520921</v>
      </c>
      <c r="C1356" s="39" t="s">
        <v>9135</v>
      </c>
      <c r="D1356" s="39" t="s">
        <v>2763</v>
      </c>
      <c r="E1356" s="39" t="str">
        <f>IF(AND(LEN(NICAP[[#This Row],[State or      Country]])=2,NICAP[[#This Row],[State or      Country]]&lt;&gt;"UK"),"US","Other")</f>
        <v>Other</v>
      </c>
      <c r="F1356" s="38">
        <v>11</v>
      </c>
      <c r="G1356" s="47" t="s">
        <v>1757</v>
      </c>
      <c r="H1356" s="46">
        <v>5</v>
      </c>
      <c r="I1356" s="47" t="s">
        <v>4808</v>
      </c>
      <c r="J1356" s="37"/>
      <c r="K1356" s="37"/>
      <c r="L1356" s="36" t="s">
        <v>9134</v>
      </c>
      <c r="M1356" s="36" t="str">
        <f>IF(LEFT(NICAP[[#This Row],[Date]],1)=0,"Y","N")</f>
        <v>N</v>
      </c>
      <c r="N1356" s="36"/>
      <c r="O1356" s="36" t="str">
        <f>19&amp;LEFT(NICAP[[#This Row],[Date]],2)</f>
        <v>1952</v>
      </c>
      <c r="P1356" s="36" t="str">
        <f>MID(NICAP[[#This Row],[Date]],3,2)</f>
        <v>09</v>
      </c>
      <c r="Q1356" s="36" t="str">
        <f>RIGHT(NICAP[[#This Row],[Date]],2)</f>
        <v>21</v>
      </c>
      <c r="R1356" s="26">
        <f>DATE(NICAP[[#This Row],[Year]],NICAP[[#This Row],[Month]],NICAP[[#This Row],[Day]])</f>
        <v>19258</v>
      </c>
      <c r="S1356" s="35" t="str">
        <f t="shared" si="42"/>
        <v/>
      </c>
      <c r="T1356" s="24" t="str">
        <f t="shared" si="43"/>
        <v>At Sea</v>
      </c>
    </row>
    <row r="1357" spans="1:20" ht="12.75" customHeight="1" x14ac:dyDescent="0.2">
      <c r="A1357" s="35">
        <v>1348</v>
      </c>
      <c r="B1357" s="64">
        <v>520922</v>
      </c>
      <c r="C1357" s="39" t="s">
        <v>9133</v>
      </c>
      <c r="D1357" s="39" t="s">
        <v>2098</v>
      </c>
      <c r="E1357" s="39" t="str">
        <f>IF(AND(LEN(NICAP[[#This Row],[State or      Country]])=2,NICAP[[#This Row],[State or      Country]]&lt;&gt;"UK"),"US","Other")</f>
        <v>US</v>
      </c>
      <c r="F1357" s="38">
        <v>1</v>
      </c>
      <c r="G1357" s="37"/>
      <c r="H1357" s="37"/>
      <c r="I1357" s="37"/>
      <c r="J1357" s="37"/>
      <c r="K1357" s="37"/>
      <c r="L1357" s="36" t="s">
        <v>9132</v>
      </c>
      <c r="M1357" s="36" t="str">
        <f>IF(LEFT(NICAP[[#This Row],[Date]],1)=0,"Y","N")</f>
        <v>N</v>
      </c>
      <c r="N1357" s="36"/>
      <c r="O1357" s="36" t="str">
        <f>19&amp;LEFT(NICAP[[#This Row],[Date]],2)</f>
        <v>1952</v>
      </c>
      <c r="P1357" s="36" t="str">
        <f>MID(NICAP[[#This Row],[Date]],3,2)</f>
        <v>09</v>
      </c>
      <c r="Q1357" s="36" t="str">
        <f>RIGHT(NICAP[[#This Row],[Date]],2)</f>
        <v>22</v>
      </c>
      <c r="R1357" s="26">
        <f>DATE(NICAP[[#This Row],[Year]],NICAP[[#This Row],[Month]],NICAP[[#This Row],[Day]])</f>
        <v>19259</v>
      </c>
      <c r="S1357" s="35" t="str">
        <f t="shared" si="42"/>
        <v>VA</v>
      </c>
      <c r="T1357" s="24" t="str">
        <f t="shared" si="43"/>
        <v>US</v>
      </c>
    </row>
    <row r="1358" spans="1:20" ht="12.75" customHeight="1" x14ac:dyDescent="0.2">
      <c r="A1358" s="35">
        <v>1349</v>
      </c>
      <c r="B1358" s="64">
        <v>520923</v>
      </c>
      <c r="C1358" s="39" t="s">
        <v>9131</v>
      </c>
      <c r="D1358" s="39" t="s">
        <v>1702</v>
      </c>
      <c r="E1358" s="39" t="str">
        <f>IF(AND(LEN(NICAP[[#This Row],[State or      Country]])=2,NICAP[[#This Row],[State or      Country]]&lt;&gt;"UK"),"US","Other")</f>
        <v>Other</v>
      </c>
      <c r="F1358" s="38">
        <v>1</v>
      </c>
      <c r="G1358" s="37"/>
      <c r="H1358" s="37"/>
      <c r="I1358" s="65">
        <v>2119</v>
      </c>
      <c r="J1358" s="37"/>
      <c r="K1358" s="37"/>
      <c r="L1358" s="36" t="s">
        <v>9130</v>
      </c>
      <c r="M1358" s="36" t="str">
        <f>IF(LEFT(NICAP[[#This Row],[Date]],1)=0,"Y","N")</f>
        <v>N</v>
      </c>
      <c r="N1358" s="36"/>
      <c r="O1358" s="36" t="str">
        <f>19&amp;LEFT(NICAP[[#This Row],[Date]],2)</f>
        <v>1952</v>
      </c>
      <c r="P1358" s="36" t="str">
        <f>MID(NICAP[[#This Row],[Date]],3,2)</f>
        <v>09</v>
      </c>
      <c r="Q1358" s="36" t="str">
        <f>RIGHT(NICAP[[#This Row],[Date]],2)</f>
        <v>23</v>
      </c>
      <c r="R1358" s="26">
        <f>DATE(NICAP[[#This Row],[Year]],NICAP[[#This Row],[Month]],NICAP[[#This Row],[Day]])</f>
        <v>19260</v>
      </c>
      <c r="S1358" s="35" t="str">
        <f t="shared" si="42"/>
        <v/>
      </c>
      <c r="T1358" s="24" t="str">
        <f t="shared" si="43"/>
        <v>CAN</v>
      </c>
    </row>
    <row r="1359" spans="1:20" ht="12.75" customHeight="1" x14ac:dyDescent="0.2">
      <c r="A1359" s="35">
        <v>1350</v>
      </c>
      <c r="B1359" s="64">
        <v>520924</v>
      </c>
      <c r="C1359" s="39" t="s">
        <v>2710</v>
      </c>
      <c r="D1359" s="39" t="s">
        <v>2050</v>
      </c>
      <c r="E1359" s="39" t="str">
        <f>IF(AND(LEN(NICAP[[#This Row],[State or      Country]])=2,NICAP[[#This Row],[State or      Country]]&lt;&gt;"UK"),"US","Other")</f>
        <v>US</v>
      </c>
      <c r="F1359" s="38">
        <v>1</v>
      </c>
      <c r="G1359" s="37"/>
      <c r="H1359" s="37"/>
      <c r="I1359" s="65">
        <v>2124</v>
      </c>
      <c r="J1359" s="37"/>
      <c r="K1359" s="37"/>
      <c r="L1359" s="36" t="s">
        <v>9129</v>
      </c>
      <c r="M1359" s="36" t="str">
        <f>IF(LEFT(NICAP[[#This Row],[Date]],1)=0,"Y","N")</f>
        <v>N</v>
      </c>
      <c r="N1359" s="36"/>
      <c r="O1359" s="36" t="str">
        <f>19&amp;LEFT(NICAP[[#This Row],[Date]],2)</f>
        <v>1952</v>
      </c>
      <c r="P1359" s="36" t="str">
        <f>MID(NICAP[[#This Row],[Date]],3,2)</f>
        <v>09</v>
      </c>
      <c r="Q1359" s="36" t="str">
        <f>RIGHT(NICAP[[#This Row],[Date]],2)</f>
        <v>24</v>
      </c>
      <c r="R1359" s="26">
        <f>DATE(NICAP[[#This Row],[Year]],NICAP[[#This Row],[Month]],NICAP[[#This Row],[Day]])</f>
        <v>19261</v>
      </c>
      <c r="S1359" s="35" t="str">
        <f t="shared" si="42"/>
        <v>WV</v>
      </c>
      <c r="T1359" s="24" t="str">
        <f t="shared" si="43"/>
        <v>US</v>
      </c>
    </row>
    <row r="1360" spans="1:20" ht="12.75" customHeight="1" x14ac:dyDescent="0.2">
      <c r="A1360" s="35">
        <v>1351</v>
      </c>
      <c r="B1360" s="64">
        <v>520924</v>
      </c>
      <c r="C1360" s="39" t="s">
        <v>9128</v>
      </c>
      <c r="D1360" s="39" t="s">
        <v>4942</v>
      </c>
      <c r="E1360" s="39" t="str">
        <f>IF(AND(LEN(NICAP[[#This Row],[State or      Country]])=2,NICAP[[#This Row],[State or      Country]]&lt;&gt;"UK"),"US","Other")</f>
        <v>Other</v>
      </c>
      <c r="F1360" s="38">
        <v>11</v>
      </c>
      <c r="G1360" s="41"/>
      <c r="H1360" s="41"/>
      <c r="I1360" s="47" t="s">
        <v>4808</v>
      </c>
      <c r="J1360" s="41"/>
      <c r="K1360" s="41"/>
      <c r="L1360" s="36" t="s">
        <v>9127</v>
      </c>
      <c r="M1360" s="36" t="str">
        <f>IF(LEFT(NICAP[[#This Row],[Date]],1)=0,"Y","N")</f>
        <v>N</v>
      </c>
      <c r="N1360" s="36"/>
      <c r="O1360" s="36" t="str">
        <f>19&amp;LEFT(NICAP[[#This Row],[Date]],2)</f>
        <v>1952</v>
      </c>
      <c r="P1360" s="36" t="str">
        <f>MID(NICAP[[#This Row],[Date]],3,2)</f>
        <v>09</v>
      </c>
      <c r="Q1360" s="36" t="str">
        <f>RIGHT(NICAP[[#This Row],[Date]],2)</f>
        <v>24</v>
      </c>
      <c r="R1360" s="26">
        <f>DATE(NICAP[[#This Row],[Year]],NICAP[[#This Row],[Month]],NICAP[[#This Row],[Day]])</f>
        <v>19261</v>
      </c>
      <c r="S1360" s="35" t="str">
        <f t="shared" si="42"/>
        <v/>
      </c>
      <c r="T1360" s="24" t="str">
        <f t="shared" si="43"/>
        <v>Cuba</v>
      </c>
    </row>
    <row r="1361" spans="1:20" ht="28.5" customHeight="1" x14ac:dyDescent="0.2">
      <c r="A1361" s="35">
        <v>1352</v>
      </c>
      <c r="B1361" s="106">
        <v>520926</v>
      </c>
      <c r="C1361" s="44" t="s">
        <v>9126</v>
      </c>
      <c r="D1361" s="44" t="s">
        <v>2763</v>
      </c>
      <c r="E1361" s="44" t="str">
        <f>IF(AND(LEN(NICAP[[#This Row],[State or      Country]])=2,NICAP[[#This Row],[State or      Country]]&lt;&gt;"UK"),"US","Other")</f>
        <v>Other</v>
      </c>
      <c r="F1361" s="43">
        <v>11</v>
      </c>
      <c r="G1361" s="62" t="s">
        <v>1757</v>
      </c>
      <c r="H1361" s="61">
        <v>5</v>
      </c>
      <c r="I1361" s="77">
        <v>2126</v>
      </c>
      <c r="J1361" s="41"/>
      <c r="K1361" s="41"/>
      <c r="L1361" s="118" t="s">
        <v>9125</v>
      </c>
      <c r="M1361" s="118" t="str">
        <f>IF(LEFT(NICAP[[#This Row],[Date]],1)=0,"Y","N")</f>
        <v>N</v>
      </c>
      <c r="N1361" s="118"/>
      <c r="O1361" s="118" t="str">
        <f>19&amp;LEFT(NICAP[[#This Row],[Date]],2)</f>
        <v>1952</v>
      </c>
      <c r="P1361" s="118" t="str">
        <f>MID(NICAP[[#This Row],[Date]],3,2)</f>
        <v>09</v>
      </c>
      <c r="Q1361" s="118" t="str">
        <f>RIGHT(NICAP[[#This Row],[Date]],2)</f>
        <v>26</v>
      </c>
      <c r="R1361" s="26">
        <f>DATE(NICAP[[#This Row],[Year]],NICAP[[#This Row],[Month]],NICAP[[#This Row],[Day]])</f>
        <v>19263</v>
      </c>
      <c r="S1361" s="35" t="str">
        <f t="shared" si="42"/>
        <v/>
      </c>
      <c r="T1361" s="24" t="str">
        <f t="shared" si="43"/>
        <v>At Sea</v>
      </c>
    </row>
    <row r="1362" spans="1:20" ht="12.75" customHeight="1" x14ac:dyDescent="0.2">
      <c r="A1362" s="35">
        <v>1353</v>
      </c>
      <c r="B1362" s="64">
        <v>520927</v>
      </c>
      <c r="C1362" s="39" t="s">
        <v>9124</v>
      </c>
      <c r="D1362" s="39" t="s">
        <v>1667</v>
      </c>
      <c r="E1362" s="39" t="str">
        <f>IF(AND(LEN(NICAP[[#This Row],[State or      Country]])=2,NICAP[[#This Row],[State or      Country]]&lt;&gt;"UK"),"US","Other")</f>
        <v>US</v>
      </c>
      <c r="F1362" s="38">
        <v>1</v>
      </c>
      <c r="G1362" s="37"/>
      <c r="H1362" s="37"/>
      <c r="I1362" s="47" t="s">
        <v>4808</v>
      </c>
      <c r="J1362" s="37"/>
      <c r="K1362" s="37"/>
      <c r="L1362" s="36" t="s">
        <v>9123</v>
      </c>
      <c r="M1362" s="36" t="str">
        <f>IF(LEFT(NICAP[[#This Row],[Date]],1)=0,"Y","N")</f>
        <v>N</v>
      </c>
      <c r="N1362" s="36"/>
      <c r="O1362" s="36" t="str">
        <f>19&amp;LEFT(NICAP[[#This Row],[Date]],2)</f>
        <v>1952</v>
      </c>
      <c r="P1362" s="36" t="str">
        <f>MID(NICAP[[#This Row],[Date]],3,2)</f>
        <v>09</v>
      </c>
      <c r="Q1362" s="36" t="str">
        <f>RIGHT(NICAP[[#This Row],[Date]],2)</f>
        <v>27</v>
      </c>
      <c r="R1362" s="26">
        <f>DATE(NICAP[[#This Row],[Year]],NICAP[[#This Row],[Month]],NICAP[[#This Row],[Day]])</f>
        <v>19264</v>
      </c>
      <c r="S1362" s="35" t="str">
        <f t="shared" si="42"/>
        <v>TX</v>
      </c>
      <c r="T1362" s="24" t="str">
        <f t="shared" si="43"/>
        <v>US</v>
      </c>
    </row>
    <row r="1363" spans="1:20" ht="12.75" customHeight="1" x14ac:dyDescent="0.2">
      <c r="A1363" s="35">
        <v>1354</v>
      </c>
      <c r="B1363" s="64">
        <v>520927</v>
      </c>
      <c r="C1363" s="39" t="s">
        <v>9122</v>
      </c>
      <c r="D1363" s="39" t="s">
        <v>1676</v>
      </c>
      <c r="E1363" s="39" t="str">
        <f>IF(AND(LEN(NICAP[[#This Row],[State or      Country]])=2,NICAP[[#This Row],[State or      Country]]&lt;&gt;"UK"),"US","Other")</f>
        <v>US</v>
      </c>
      <c r="F1363" s="38">
        <v>1</v>
      </c>
      <c r="G1363" s="37"/>
      <c r="H1363" s="37"/>
      <c r="I1363" s="65">
        <v>2128</v>
      </c>
      <c r="J1363" s="37"/>
      <c r="K1363" s="37"/>
      <c r="L1363" s="36" t="s">
        <v>9121</v>
      </c>
      <c r="M1363" s="36" t="str">
        <f>IF(LEFT(NICAP[[#This Row],[Date]],1)=0,"Y","N")</f>
        <v>N</v>
      </c>
      <c r="N1363" s="36"/>
      <c r="O1363" s="36" t="str">
        <f>19&amp;LEFT(NICAP[[#This Row],[Date]],2)</f>
        <v>1952</v>
      </c>
      <c r="P1363" s="36" t="str">
        <f>MID(NICAP[[#This Row],[Date]],3,2)</f>
        <v>09</v>
      </c>
      <c r="Q1363" s="36" t="str">
        <f>RIGHT(NICAP[[#This Row],[Date]],2)</f>
        <v>27</v>
      </c>
      <c r="R1363" s="26">
        <f>DATE(NICAP[[#This Row],[Year]],NICAP[[#This Row],[Month]],NICAP[[#This Row],[Day]])</f>
        <v>19264</v>
      </c>
      <c r="S1363" s="35" t="str">
        <f t="shared" si="42"/>
        <v>CA</v>
      </c>
      <c r="T1363" s="24" t="str">
        <f t="shared" si="43"/>
        <v>US</v>
      </c>
    </row>
    <row r="1364" spans="1:20" ht="12.75" customHeight="1" x14ac:dyDescent="0.2">
      <c r="A1364" s="35">
        <v>1355</v>
      </c>
      <c r="B1364" s="64">
        <v>520928</v>
      </c>
      <c r="C1364" s="39" t="s">
        <v>9120</v>
      </c>
      <c r="D1364" s="39" t="s">
        <v>1956</v>
      </c>
      <c r="E1364" s="39" t="str">
        <f>IF(AND(LEN(NICAP[[#This Row],[State or      Country]])=2,NICAP[[#This Row],[State or      Country]]&lt;&gt;"UK"),"US","Other")</f>
        <v>Other</v>
      </c>
      <c r="F1364" s="38">
        <v>1</v>
      </c>
      <c r="G1364" s="37"/>
      <c r="H1364" s="37"/>
      <c r="I1364" s="47" t="s">
        <v>4808</v>
      </c>
      <c r="J1364" s="37"/>
      <c r="K1364" s="37"/>
      <c r="L1364" s="36" t="s">
        <v>9119</v>
      </c>
      <c r="M1364" s="36" t="str">
        <f>IF(LEFT(NICAP[[#This Row],[Date]],1)=0,"Y","N")</f>
        <v>N</v>
      </c>
      <c r="N1364" s="36"/>
      <c r="O1364" s="36" t="str">
        <f>19&amp;LEFT(NICAP[[#This Row],[Date]],2)</f>
        <v>1952</v>
      </c>
      <c r="P1364" s="36" t="str">
        <f>MID(NICAP[[#This Row],[Date]],3,2)</f>
        <v>09</v>
      </c>
      <c r="Q1364" s="36" t="str">
        <f>RIGHT(NICAP[[#This Row],[Date]],2)</f>
        <v>28</v>
      </c>
      <c r="R1364" s="26">
        <f>DATE(NICAP[[#This Row],[Year]],NICAP[[#This Row],[Month]],NICAP[[#This Row],[Day]])</f>
        <v>19265</v>
      </c>
      <c r="S1364" s="35" t="str">
        <f t="shared" si="42"/>
        <v/>
      </c>
      <c r="T1364" s="24" t="str">
        <f t="shared" si="43"/>
        <v>Japan</v>
      </c>
    </row>
    <row r="1365" spans="1:20" ht="14.25" customHeight="1" x14ac:dyDescent="0.2">
      <c r="A1365" s="35">
        <v>1356</v>
      </c>
      <c r="B1365" s="81">
        <v>520928</v>
      </c>
      <c r="C1365" s="39" t="s">
        <v>6186</v>
      </c>
      <c r="D1365" s="39" t="s">
        <v>1702</v>
      </c>
      <c r="E1365" s="39" t="str">
        <f>IF(AND(LEN(NICAP[[#This Row],[State or      Country]])=2,NICAP[[#This Row],[State or      Country]]&lt;&gt;"UK"),"US","Other")</f>
        <v>Other</v>
      </c>
      <c r="F1365" s="38">
        <v>9</v>
      </c>
      <c r="G1365" s="47" t="s">
        <v>1666</v>
      </c>
      <c r="H1365" s="46">
        <v>5</v>
      </c>
      <c r="I1365" s="47" t="s">
        <v>4808</v>
      </c>
      <c r="J1365" s="37"/>
      <c r="K1365" s="37"/>
      <c r="L1365" s="104" t="s">
        <v>9118</v>
      </c>
      <c r="M1365" s="104" t="str">
        <f>IF(LEFT(NICAP[[#This Row],[Date]],1)=0,"Y","N")</f>
        <v>N</v>
      </c>
      <c r="N1365" s="104"/>
      <c r="O1365" s="104" t="str">
        <f>19&amp;LEFT(NICAP[[#This Row],[Date]],2)</f>
        <v>1952</v>
      </c>
      <c r="P1365" s="104" t="str">
        <f>MID(NICAP[[#This Row],[Date]],3,2)</f>
        <v>09</v>
      </c>
      <c r="Q1365" s="104" t="str">
        <f>RIGHT(NICAP[[#This Row],[Date]],2)</f>
        <v>28</v>
      </c>
      <c r="R1365" s="26">
        <f>DATE(NICAP[[#This Row],[Year]],NICAP[[#This Row],[Month]],NICAP[[#This Row],[Day]])</f>
        <v>19265</v>
      </c>
      <c r="S1365" s="35" t="str">
        <f t="shared" si="42"/>
        <v/>
      </c>
      <c r="T1365" s="24" t="str">
        <f t="shared" si="43"/>
        <v>CAN</v>
      </c>
    </row>
    <row r="1366" spans="1:20" ht="12.75" customHeight="1" x14ac:dyDescent="0.2">
      <c r="A1366" s="35">
        <v>1357</v>
      </c>
      <c r="B1366" s="64">
        <v>520929</v>
      </c>
      <c r="C1366" s="39" t="s">
        <v>9117</v>
      </c>
      <c r="D1366" s="39" t="s">
        <v>1802</v>
      </c>
      <c r="E1366" s="39" t="str">
        <f>IF(AND(LEN(NICAP[[#This Row],[State or      Country]])=2,NICAP[[#This Row],[State or      Country]]&lt;&gt;"UK"),"US","Other")</f>
        <v>Other</v>
      </c>
      <c r="F1366" s="38">
        <v>1</v>
      </c>
      <c r="G1366" s="41"/>
      <c r="H1366" s="41"/>
      <c r="I1366" s="65">
        <v>2136</v>
      </c>
      <c r="J1366" s="41"/>
      <c r="K1366" s="41"/>
      <c r="L1366" s="36" t="s">
        <v>9116</v>
      </c>
      <c r="M1366" s="36" t="str">
        <f>IF(LEFT(NICAP[[#This Row],[Date]],1)=0,"Y","N")</f>
        <v>N</v>
      </c>
      <c r="N1366" s="36"/>
      <c r="O1366" s="36" t="str">
        <f>19&amp;LEFT(NICAP[[#This Row],[Date]],2)</f>
        <v>1952</v>
      </c>
      <c r="P1366" s="36" t="str">
        <f>MID(NICAP[[#This Row],[Date]],3,2)</f>
        <v>09</v>
      </c>
      <c r="Q1366" s="36" t="str">
        <f>RIGHT(NICAP[[#This Row],[Date]],2)</f>
        <v>29</v>
      </c>
      <c r="R1366" s="26">
        <f>DATE(NICAP[[#This Row],[Year]],NICAP[[#This Row],[Month]],NICAP[[#This Row],[Day]])</f>
        <v>19266</v>
      </c>
      <c r="S1366" s="35" t="str">
        <f t="shared" si="42"/>
        <v/>
      </c>
      <c r="T1366" s="24" t="str">
        <f t="shared" si="43"/>
        <v>UK</v>
      </c>
    </row>
    <row r="1367" spans="1:20" ht="12.75" customHeight="1" x14ac:dyDescent="0.2">
      <c r="A1367" s="35">
        <v>1358</v>
      </c>
      <c r="B1367" s="64">
        <v>520929</v>
      </c>
      <c r="C1367" s="39" t="s">
        <v>3346</v>
      </c>
      <c r="D1367" s="39" t="s">
        <v>2640</v>
      </c>
      <c r="E1367" s="39" t="str">
        <f>IF(AND(LEN(NICAP[[#This Row],[State or      Country]])=2,NICAP[[#This Row],[State or      Country]]&lt;&gt;"UK"),"US","Other")</f>
        <v>US</v>
      </c>
      <c r="F1367" s="38">
        <v>1</v>
      </c>
      <c r="G1367" s="37"/>
      <c r="H1367" s="37"/>
      <c r="I1367" s="47" t="s">
        <v>4808</v>
      </c>
      <c r="J1367" s="37"/>
      <c r="K1367" s="37"/>
      <c r="L1367" s="36" t="s">
        <v>9115</v>
      </c>
      <c r="M1367" s="36" t="str">
        <f>IF(LEFT(NICAP[[#This Row],[Date]],1)=0,"Y","N")</f>
        <v>N</v>
      </c>
      <c r="N1367" s="36"/>
      <c r="O1367" s="36" t="str">
        <f>19&amp;LEFT(NICAP[[#This Row],[Date]],2)</f>
        <v>1952</v>
      </c>
      <c r="P1367" s="36" t="str">
        <f>MID(NICAP[[#This Row],[Date]],3,2)</f>
        <v>09</v>
      </c>
      <c r="Q1367" s="36" t="str">
        <f>RIGHT(NICAP[[#This Row],[Date]],2)</f>
        <v>29</v>
      </c>
      <c r="R1367" s="26">
        <f>DATE(NICAP[[#This Row],[Year]],NICAP[[#This Row],[Month]],NICAP[[#This Row],[Day]])</f>
        <v>19266</v>
      </c>
      <c r="S1367" s="35" t="str">
        <f t="shared" si="42"/>
        <v>CO</v>
      </c>
      <c r="T1367" s="24" t="str">
        <f t="shared" si="43"/>
        <v>US</v>
      </c>
    </row>
    <row r="1368" spans="1:20" ht="12.75" customHeight="1" x14ac:dyDescent="0.2">
      <c r="A1368" s="35">
        <v>1359</v>
      </c>
      <c r="B1368" s="64">
        <v>520930</v>
      </c>
      <c r="C1368" s="39" t="s">
        <v>5882</v>
      </c>
      <c r="D1368" s="39" t="s">
        <v>2640</v>
      </c>
      <c r="E1368" s="39" t="str">
        <f>IF(AND(LEN(NICAP[[#This Row],[State or      Country]])=2,NICAP[[#This Row],[State or      Country]]&lt;&gt;"UK"),"US","Other")</f>
        <v>US</v>
      </c>
      <c r="F1368" s="38">
        <v>1</v>
      </c>
      <c r="G1368" s="37"/>
      <c r="H1368" s="37"/>
      <c r="I1368" s="65">
        <v>2138</v>
      </c>
      <c r="J1368" s="37"/>
      <c r="K1368" s="37"/>
      <c r="L1368" s="36" t="s">
        <v>9114</v>
      </c>
      <c r="M1368" s="36" t="str">
        <f>IF(LEFT(NICAP[[#This Row],[Date]],1)=0,"Y","N")</f>
        <v>N</v>
      </c>
      <c r="N1368" s="36"/>
      <c r="O1368" s="36" t="str">
        <f>19&amp;LEFT(NICAP[[#This Row],[Date]],2)</f>
        <v>1952</v>
      </c>
      <c r="P1368" s="36" t="str">
        <f>MID(NICAP[[#This Row],[Date]],3,2)</f>
        <v>09</v>
      </c>
      <c r="Q1368" s="36" t="str">
        <f>RIGHT(NICAP[[#This Row],[Date]],2)</f>
        <v>30</v>
      </c>
      <c r="R1368" s="26">
        <f>DATE(NICAP[[#This Row],[Year]],NICAP[[#This Row],[Month]],NICAP[[#This Row],[Day]])</f>
        <v>19267</v>
      </c>
      <c r="S1368" s="35" t="str">
        <f t="shared" si="42"/>
        <v>CO</v>
      </c>
      <c r="T1368" s="24" t="str">
        <f t="shared" si="43"/>
        <v>US</v>
      </c>
    </row>
    <row r="1369" spans="1:20" ht="27.75" customHeight="1" x14ac:dyDescent="0.2">
      <c r="A1369" s="35">
        <v>1360</v>
      </c>
      <c r="B1369" s="66">
        <v>520930</v>
      </c>
      <c r="C1369" s="44" t="s">
        <v>6693</v>
      </c>
      <c r="D1369" s="44" t="s">
        <v>1676</v>
      </c>
      <c r="E1369" s="44" t="str">
        <f>IF(AND(LEN(NICAP[[#This Row],[State or      Country]])=2,NICAP[[#This Row],[State or      Country]]&lt;&gt;"UK"),"US","Other")</f>
        <v>US</v>
      </c>
      <c r="F1369" s="43">
        <v>1</v>
      </c>
      <c r="G1369" s="41"/>
      <c r="H1369" s="41"/>
      <c r="I1369" s="41"/>
      <c r="J1369" s="41"/>
      <c r="K1369" s="41"/>
      <c r="L1369" s="42" t="s">
        <v>9113</v>
      </c>
      <c r="M1369" s="42" t="str">
        <f>IF(LEFT(NICAP[[#This Row],[Date]],1)=0,"Y","N")</f>
        <v>N</v>
      </c>
      <c r="N1369" s="42"/>
      <c r="O1369" s="42" t="str">
        <f>19&amp;LEFT(NICAP[[#This Row],[Date]],2)</f>
        <v>1952</v>
      </c>
      <c r="P1369" s="42" t="str">
        <f>MID(NICAP[[#This Row],[Date]],3,2)</f>
        <v>09</v>
      </c>
      <c r="Q1369" s="42" t="str">
        <f>RIGHT(NICAP[[#This Row],[Date]],2)</f>
        <v>30</v>
      </c>
      <c r="R1369" s="26">
        <f>DATE(NICAP[[#This Row],[Year]],NICAP[[#This Row],[Month]],NICAP[[#This Row],[Day]])</f>
        <v>19267</v>
      </c>
      <c r="S1369" s="35" t="str">
        <f t="shared" si="42"/>
        <v>CA</v>
      </c>
      <c r="T1369" s="24" t="str">
        <f t="shared" si="43"/>
        <v>US</v>
      </c>
    </row>
    <row r="1370" spans="1:20" ht="12.75" customHeight="1" x14ac:dyDescent="0.2">
      <c r="A1370" s="35">
        <v>1361</v>
      </c>
      <c r="B1370" s="64">
        <v>520929</v>
      </c>
      <c r="C1370" s="39" t="s">
        <v>9112</v>
      </c>
      <c r="D1370" s="39" t="s">
        <v>1673</v>
      </c>
      <c r="E1370" s="39" t="str">
        <f>IF(AND(LEN(NICAP[[#This Row],[State or      Country]])=2,NICAP[[#This Row],[State or      Country]]&lt;&gt;"UK"),"US","Other")</f>
        <v>US</v>
      </c>
      <c r="F1370" s="38">
        <v>1</v>
      </c>
      <c r="G1370" s="37"/>
      <c r="H1370" s="37"/>
      <c r="I1370" s="65">
        <v>2140</v>
      </c>
      <c r="J1370" s="37"/>
      <c r="K1370" s="37"/>
      <c r="L1370" s="36" t="s">
        <v>9111</v>
      </c>
      <c r="M1370" s="36" t="str">
        <f>IF(LEFT(NICAP[[#This Row],[Date]],1)=0,"Y","N")</f>
        <v>N</v>
      </c>
      <c r="N1370" s="36"/>
      <c r="O1370" s="36" t="str">
        <f>19&amp;LEFT(NICAP[[#This Row],[Date]],2)</f>
        <v>1952</v>
      </c>
      <c r="P1370" s="36" t="str">
        <f>MID(NICAP[[#This Row],[Date]],3,2)</f>
        <v>09</v>
      </c>
      <c r="Q1370" s="36" t="str">
        <f>RIGHT(NICAP[[#This Row],[Date]],2)</f>
        <v>29</v>
      </c>
      <c r="R1370" s="26">
        <f>DATE(NICAP[[#This Row],[Year]],NICAP[[#This Row],[Month]],NICAP[[#This Row],[Day]])</f>
        <v>19266</v>
      </c>
      <c r="S1370" s="35" t="str">
        <f t="shared" si="42"/>
        <v>NC</v>
      </c>
      <c r="T1370" s="24" t="str">
        <f t="shared" si="43"/>
        <v>US</v>
      </c>
    </row>
    <row r="1371" spans="1:20" ht="12.75" customHeight="1" x14ac:dyDescent="0.2">
      <c r="A1371" s="35">
        <v>1362</v>
      </c>
      <c r="B1371" s="64">
        <v>521001</v>
      </c>
      <c r="C1371" s="39" t="s">
        <v>8823</v>
      </c>
      <c r="D1371" s="39" t="s">
        <v>2211</v>
      </c>
      <c r="E1371" s="39" t="str">
        <f>IF(AND(LEN(NICAP[[#This Row],[State or      Country]])=2,NICAP[[#This Row],[State or      Country]]&lt;&gt;"UK"),"US","Other")</f>
        <v>US</v>
      </c>
      <c r="F1371" s="38">
        <v>1</v>
      </c>
      <c r="G1371" s="37"/>
      <c r="H1371" s="37"/>
      <c r="I1371" s="65">
        <v>2142</v>
      </c>
      <c r="J1371" s="37"/>
      <c r="K1371" s="37"/>
      <c r="L1371" s="36" t="s">
        <v>9110</v>
      </c>
      <c r="M1371" s="36" t="str">
        <f>IF(LEFT(NICAP[[#This Row],[Date]],1)=0,"Y","N")</f>
        <v>N</v>
      </c>
      <c r="N1371" s="36"/>
      <c r="O1371" s="36" t="str">
        <f>19&amp;LEFT(NICAP[[#This Row],[Date]],2)</f>
        <v>1952</v>
      </c>
      <c r="P1371" s="36" t="str">
        <f>MID(NICAP[[#This Row],[Date]],3,2)</f>
        <v>10</v>
      </c>
      <c r="Q1371" s="36" t="str">
        <f>RIGHT(NICAP[[#This Row],[Date]],2)</f>
        <v>01</v>
      </c>
      <c r="R1371" s="26">
        <f>DATE(NICAP[[#This Row],[Year]],NICAP[[#This Row],[Month]],NICAP[[#This Row],[Day]])</f>
        <v>19268</v>
      </c>
      <c r="S1371" s="35" t="str">
        <f t="shared" si="42"/>
        <v>SC</v>
      </c>
      <c r="T1371" s="24" t="str">
        <f t="shared" si="43"/>
        <v>US</v>
      </c>
    </row>
    <row r="1372" spans="1:20" ht="12.75" customHeight="1" x14ac:dyDescent="0.2">
      <c r="A1372" s="35">
        <v>1363</v>
      </c>
      <c r="B1372" s="64">
        <v>521001</v>
      </c>
      <c r="C1372" s="39" t="s">
        <v>4383</v>
      </c>
      <c r="D1372" s="39" t="s">
        <v>1920</v>
      </c>
      <c r="E1372" s="39" t="str">
        <f>IF(AND(LEN(NICAP[[#This Row],[State or      Country]])=2,NICAP[[#This Row],[State or      Country]]&lt;&gt;"UK"),"US","Other")</f>
        <v>US</v>
      </c>
      <c r="F1372" s="38">
        <v>1</v>
      </c>
      <c r="G1372" s="37"/>
      <c r="H1372" s="37"/>
      <c r="I1372" s="65">
        <v>2143</v>
      </c>
      <c r="J1372" s="37"/>
      <c r="K1372" s="37"/>
      <c r="L1372" s="36" t="s">
        <v>9109</v>
      </c>
      <c r="M1372" s="36" t="str">
        <f>IF(LEFT(NICAP[[#This Row],[Date]],1)=0,"Y","N")</f>
        <v>N</v>
      </c>
      <c r="N1372" s="36"/>
      <c r="O1372" s="36" t="str">
        <f>19&amp;LEFT(NICAP[[#This Row],[Date]],2)</f>
        <v>1952</v>
      </c>
      <c r="P1372" s="36" t="str">
        <f>MID(NICAP[[#This Row],[Date]],3,2)</f>
        <v>10</v>
      </c>
      <c r="Q1372" s="36" t="str">
        <f>RIGHT(NICAP[[#This Row],[Date]],2)</f>
        <v>01</v>
      </c>
      <c r="R1372" s="26">
        <f>DATE(NICAP[[#This Row],[Year]],NICAP[[#This Row],[Month]],NICAP[[#This Row],[Day]])</f>
        <v>19268</v>
      </c>
      <c r="S1372" s="35" t="str">
        <f t="shared" si="42"/>
        <v>MS</v>
      </c>
      <c r="T1372" s="24" t="str">
        <f t="shared" si="43"/>
        <v>US</v>
      </c>
    </row>
    <row r="1373" spans="1:20" ht="12.75" customHeight="1" x14ac:dyDescent="0.2">
      <c r="A1373" s="35">
        <v>1364</v>
      </c>
      <c r="B1373" s="64">
        <v>521007</v>
      </c>
      <c r="C1373" s="39" t="s">
        <v>3651</v>
      </c>
      <c r="D1373" s="39" t="s">
        <v>2122</v>
      </c>
      <c r="E1373" s="39" t="str">
        <f>IF(AND(LEN(NICAP[[#This Row],[State or      Country]])=2,NICAP[[#This Row],[State or      Country]]&lt;&gt;"UK"),"US","Other")</f>
        <v>US</v>
      </c>
      <c r="F1373" s="38">
        <v>1</v>
      </c>
      <c r="G1373" s="37"/>
      <c r="H1373" s="37"/>
      <c r="I1373" s="65">
        <v>2150</v>
      </c>
      <c r="J1373" s="54" t="s">
        <v>1744</v>
      </c>
      <c r="K1373" s="37"/>
      <c r="L1373" s="36" t="s">
        <v>9108</v>
      </c>
      <c r="M1373" s="36" t="str">
        <f>IF(LEFT(NICAP[[#This Row],[Date]],1)=0,"Y","N")</f>
        <v>N</v>
      </c>
      <c r="N1373" s="36"/>
      <c r="O1373" s="36" t="str">
        <f>19&amp;LEFT(NICAP[[#This Row],[Date]],2)</f>
        <v>1952</v>
      </c>
      <c r="P1373" s="36" t="str">
        <f>MID(NICAP[[#This Row],[Date]],3,2)</f>
        <v>10</v>
      </c>
      <c r="Q1373" s="36" t="str">
        <f>RIGHT(NICAP[[#This Row],[Date]],2)</f>
        <v>07</v>
      </c>
      <c r="R1373" s="26">
        <f>DATE(NICAP[[#This Row],[Year]],NICAP[[#This Row],[Month]],NICAP[[#This Row],[Day]])</f>
        <v>19274</v>
      </c>
      <c r="S1373" s="35" t="str">
        <f t="shared" si="42"/>
        <v>NM</v>
      </c>
      <c r="T1373" s="24" t="str">
        <f t="shared" si="43"/>
        <v>US</v>
      </c>
    </row>
    <row r="1374" spans="1:20" ht="12.75" customHeight="1" x14ac:dyDescent="0.2">
      <c r="A1374" s="35">
        <v>1365</v>
      </c>
      <c r="B1374" s="55">
        <v>521010</v>
      </c>
      <c r="C1374" s="39" t="s">
        <v>8846</v>
      </c>
      <c r="D1374" s="39" t="s">
        <v>1697</v>
      </c>
      <c r="E1374" s="39" t="str">
        <f>IF(AND(LEN(NICAP[[#This Row],[State or      Country]])=2,NICAP[[#This Row],[State or      Country]]&lt;&gt;"UK"),"US","Other")</f>
        <v>US</v>
      </c>
      <c r="F1374" s="38">
        <v>1</v>
      </c>
      <c r="G1374" s="37"/>
      <c r="H1374" s="37"/>
      <c r="I1374" s="65">
        <v>2155</v>
      </c>
      <c r="J1374" s="37"/>
      <c r="K1374" s="37"/>
      <c r="L1374" s="36" t="s">
        <v>9107</v>
      </c>
      <c r="M1374" s="36" t="str">
        <f>IF(LEFT(NICAP[[#This Row],[Date]],1)=0,"Y","N")</f>
        <v>N</v>
      </c>
      <c r="N1374" s="36"/>
      <c r="O1374" s="36" t="str">
        <f>19&amp;LEFT(NICAP[[#This Row],[Date]],2)</f>
        <v>1952</v>
      </c>
      <c r="P1374" s="36" t="str">
        <f>MID(NICAP[[#This Row],[Date]],3,2)</f>
        <v>10</v>
      </c>
      <c r="Q1374" s="36" t="str">
        <f>RIGHT(NICAP[[#This Row],[Date]],2)</f>
        <v>10</v>
      </c>
      <c r="R1374" s="26">
        <f>DATE(NICAP[[#This Row],[Year]],NICAP[[#This Row],[Month]],NICAP[[#This Row],[Day]])</f>
        <v>19277</v>
      </c>
      <c r="S1374" s="35" t="str">
        <f t="shared" si="42"/>
        <v>MA</v>
      </c>
      <c r="T1374" s="24" t="str">
        <f t="shared" si="43"/>
        <v>US</v>
      </c>
    </row>
    <row r="1375" spans="1:20" ht="27.75" customHeight="1" x14ac:dyDescent="0.2">
      <c r="A1375" s="35">
        <v>1366</v>
      </c>
      <c r="B1375" s="60">
        <v>521011</v>
      </c>
      <c r="C1375" s="44" t="s">
        <v>6863</v>
      </c>
      <c r="D1375" s="44" t="s">
        <v>2098</v>
      </c>
      <c r="E1375" s="44" t="str">
        <f>IF(AND(LEN(NICAP[[#This Row],[State or      Country]])=2,NICAP[[#This Row],[State or      Country]]&lt;&gt;"UK"),"US","Other")</f>
        <v>US</v>
      </c>
      <c r="F1375" s="43">
        <v>1</v>
      </c>
      <c r="G1375" s="41"/>
      <c r="H1375" s="41"/>
      <c r="I1375" s="41"/>
      <c r="J1375" s="41"/>
      <c r="K1375" s="41"/>
      <c r="L1375" s="59" t="s">
        <v>9106</v>
      </c>
      <c r="M1375" s="59" t="str">
        <f>IF(LEFT(NICAP[[#This Row],[Date]],1)=0,"Y","N")</f>
        <v>N</v>
      </c>
      <c r="N1375" s="59"/>
      <c r="O1375" s="59" t="str">
        <f>19&amp;LEFT(NICAP[[#This Row],[Date]],2)</f>
        <v>1952</v>
      </c>
      <c r="P1375" s="59" t="str">
        <f>MID(NICAP[[#This Row],[Date]],3,2)</f>
        <v>10</v>
      </c>
      <c r="Q1375" s="59" t="str">
        <f>RIGHT(NICAP[[#This Row],[Date]],2)</f>
        <v>11</v>
      </c>
      <c r="R1375" s="26">
        <f>DATE(NICAP[[#This Row],[Year]],NICAP[[#This Row],[Month]],NICAP[[#This Row],[Day]])</f>
        <v>19278</v>
      </c>
      <c r="S1375" s="35" t="str">
        <f t="shared" si="42"/>
        <v>VA</v>
      </c>
      <c r="T1375" s="24" t="str">
        <f t="shared" si="43"/>
        <v>US</v>
      </c>
    </row>
    <row r="1376" spans="1:20" ht="12.75" customHeight="1" x14ac:dyDescent="0.2">
      <c r="A1376" s="35">
        <v>1367</v>
      </c>
      <c r="B1376" s="55">
        <v>521012</v>
      </c>
      <c r="C1376" s="39" t="s">
        <v>9105</v>
      </c>
      <c r="D1376" s="39" t="s">
        <v>1676</v>
      </c>
      <c r="E1376" s="39" t="str">
        <f>IF(AND(LEN(NICAP[[#This Row],[State or      Country]])=2,NICAP[[#This Row],[State or      Country]]&lt;&gt;"UK"),"US","Other")</f>
        <v>US</v>
      </c>
      <c r="F1376" s="38">
        <v>1</v>
      </c>
      <c r="G1376" s="37"/>
      <c r="H1376" s="37"/>
      <c r="I1376" s="37"/>
      <c r="J1376" s="37"/>
      <c r="K1376" s="37"/>
      <c r="L1376" s="36" t="s">
        <v>9104</v>
      </c>
      <c r="M1376" s="36" t="str">
        <f>IF(LEFT(NICAP[[#This Row],[Date]],1)=0,"Y","N")</f>
        <v>N</v>
      </c>
      <c r="N1376" s="36"/>
      <c r="O1376" s="36" t="str">
        <f>19&amp;LEFT(NICAP[[#This Row],[Date]],2)</f>
        <v>1952</v>
      </c>
      <c r="P1376" s="36" t="str">
        <f>MID(NICAP[[#This Row],[Date]],3,2)</f>
        <v>10</v>
      </c>
      <c r="Q1376" s="36" t="str">
        <f>RIGHT(NICAP[[#This Row],[Date]],2)</f>
        <v>12</v>
      </c>
      <c r="R1376" s="26">
        <f>DATE(NICAP[[#This Row],[Year]],NICAP[[#This Row],[Month]],NICAP[[#This Row],[Day]])</f>
        <v>19279</v>
      </c>
      <c r="S1376" s="35" t="str">
        <f t="shared" si="42"/>
        <v>CA</v>
      </c>
      <c r="T1376" s="24" t="str">
        <f t="shared" si="43"/>
        <v>US</v>
      </c>
    </row>
    <row r="1377" spans="1:20" ht="42" customHeight="1" x14ac:dyDescent="0.2">
      <c r="A1377" s="35">
        <v>1368</v>
      </c>
      <c r="B1377" s="57">
        <v>521013</v>
      </c>
      <c r="C1377" s="50" t="s">
        <v>9103</v>
      </c>
      <c r="D1377" s="50" t="s">
        <v>1956</v>
      </c>
      <c r="E1377" s="50" t="str">
        <f>IF(AND(LEN(NICAP[[#This Row],[State or      Country]])=2,NICAP[[#This Row],[State or      Country]]&lt;&gt;"UK"),"US","Other")</f>
        <v>Other</v>
      </c>
      <c r="F1377" s="49">
        <v>1</v>
      </c>
      <c r="G1377" s="48"/>
      <c r="H1377" s="48"/>
      <c r="I1377" s="48"/>
      <c r="J1377" s="48"/>
      <c r="K1377" s="48"/>
      <c r="L1377" s="36" t="s">
        <v>9102</v>
      </c>
      <c r="M1377" s="36" t="str">
        <f>IF(LEFT(NICAP[[#This Row],[Date]],1)=0,"Y","N")</f>
        <v>N</v>
      </c>
      <c r="N1377" s="36"/>
      <c r="O1377" s="36" t="str">
        <f>19&amp;LEFT(NICAP[[#This Row],[Date]],2)</f>
        <v>1952</v>
      </c>
      <c r="P1377" s="36" t="str">
        <f>MID(NICAP[[#This Row],[Date]],3,2)</f>
        <v>10</v>
      </c>
      <c r="Q1377" s="36" t="str">
        <f>RIGHT(NICAP[[#This Row],[Date]],2)</f>
        <v>13</v>
      </c>
      <c r="R1377" s="26">
        <f>DATE(NICAP[[#This Row],[Year]],NICAP[[#This Row],[Month]],NICAP[[#This Row],[Day]])</f>
        <v>19280</v>
      </c>
      <c r="S1377" s="35" t="str">
        <f t="shared" si="42"/>
        <v/>
      </c>
      <c r="T1377" s="24" t="str">
        <f t="shared" si="43"/>
        <v>Japan</v>
      </c>
    </row>
    <row r="1378" spans="1:20" ht="12.75" customHeight="1" x14ac:dyDescent="0.2">
      <c r="A1378" s="35">
        <v>1369</v>
      </c>
      <c r="B1378" s="53">
        <v>521015</v>
      </c>
      <c r="C1378" s="39" t="s">
        <v>9101</v>
      </c>
      <c r="D1378" s="39" t="s">
        <v>1956</v>
      </c>
      <c r="E1378" s="39" t="str">
        <f>IF(AND(LEN(NICAP[[#This Row],[State or      Country]])=2,NICAP[[#This Row],[State or      Country]]&lt;&gt;"UK"),"US","Other")</f>
        <v>Other</v>
      </c>
      <c r="F1378" s="38">
        <v>9</v>
      </c>
      <c r="G1378" s="47" t="s">
        <v>1666</v>
      </c>
      <c r="H1378" s="46">
        <v>5</v>
      </c>
      <c r="I1378" s="47" t="s">
        <v>4808</v>
      </c>
      <c r="J1378" s="37"/>
      <c r="K1378" s="37"/>
      <c r="L1378" s="36" t="s">
        <v>9100</v>
      </c>
      <c r="M1378" s="36" t="str">
        <f>IF(LEFT(NICAP[[#This Row],[Date]],1)=0,"Y","N")</f>
        <v>N</v>
      </c>
      <c r="N1378" s="36"/>
      <c r="O1378" s="36" t="str">
        <f>19&amp;LEFT(NICAP[[#This Row],[Date]],2)</f>
        <v>1952</v>
      </c>
      <c r="P1378" s="36" t="str">
        <f>MID(NICAP[[#This Row],[Date]],3,2)</f>
        <v>10</v>
      </c>
      <c r="Q1378" s="36" t="str">
        <f>RIGHT(NICAP[[#This Row],[Date]],2)</f>
        <v>15</v>
      </c>
      <c r="R1378" s="26">
        <f>DATE(NICAP[[#This Row],[Year]],NICAP[[#This Row],[Month]],NICAP[[#This Row],[Day]])</f>
        <v>19282</v>
      </c>
      <c r="S1378" s="35" t="str">
        <f t="shared" si="42"/>
        <v/>
      </c>
      <c r="T1378" s="24" t="str">
        <f t="shared" si="43"/>
        <v>Japan</v>
      </c>
    </row>
    <row r="1379" spans="1:20" ht="12.75" customHeight="1" x14ac:dyDescent="0.2">
      <c r="A1379" s="35">
        <v>1370</v>
      </c>
      <c r="B1379" s="55">
        <v>521017</v>
      </c>
      <c r="C1379" s="39" t="s">
        <v>9099</v>
      </c>
      <c r="D1379" s="39" t="s">
        <v>2122</v>
      </c>
      <c r="E1379" s="39" t="str">
        <f>IF(AND(LEN(NICAP[[#This Row],[State or      Country]])=2,NICAP[[#This Row],[State or      Country]]&lt;&gt;"UK"),"US","Other")</f>
        <v>US</v>
      </c>
      <c r="F1379" s="38">
        <v>1</v>
      </c>
      <c r="G1379" s="37"/>
      <c r="H1379" s="37"/>
      <c r="I1379" s="65">
        <v>2171</v>
      </c>
      <c r="J1379" s="54" t="s">
        <v>1744</v>
      </c>
      <c r="K1379" s="37"/>
      <c r="L1379" s="36" t="s">
        <v>9098</v>
      </c>
      <c r="M1379" s="36" t="str">
        <f>IF(LEFT(NICAP[[#This Row],[Date]],1)=0,"Y","N")</f>
        <v>N</v>
      </c>
      <c r="N1379" s="36"/>
      <c r="O1379" s="36" t="str">
        <f>19&amp;LEFT(NICAP[[#This Row],[Date]],2)</f>
        <v>1952</v>
      </c>
      <c r="P1379" s="36" t="str">
        <f>MID(NICAP[[#This Row],[Date]],3,2)</f>
        <v>10</v>
      </c>
      <c r="Q1379" s="36" t="str">
        <f>RIGHT(NICAP[[#This Row],[Date]],2)</f>
        <v>17</v>
      </c>
      <c r="R1379" s="26">
        <f>DATE(NICAP[[#This Row],[Year]],NICAP[[#This Row],[Month]],NICAP[[#This Row],[Day]])</f>
        <v>19284</v>
      </c>
      <c r="S1379" s="35" t="str">
        <f t="shared" si="42"/>
        <v>NM</v>
      </c>
      <c r="T1379" s="24" t="str">
        <f t="shared" si="43"/>
        <v>US</v>
      </c>
    </row>
    <row r="1380" spans="1:20" ht="12.75" customHeight="1" x14ac:dyDescent="0.2">
      <c r="A1380" s="35">
        <v>1371</v>
      </c>
      <c r="B1380" s="55">
        <v>521017</v>
      </c>
      <c r="C1380" s="39" t="s">
        <v>9097</v>
      </c>
      <c r="D1380" s="39" t="s">
        <v>1667</v>
      </c>
      <c r="E1380" s="39" t="str">
        <f>IF(AND(LEN(NICAP[[#This Row],[State or      Country]])=2,NICAP[[#This Row],[State or      Country]]&lt;&gt;"UK"),"US","Other")</f>
        <v>US</v>
      </c>
      <c r="F1380" s="38">
        <v>1</v>
      </c>
      <c r="G1380" s="41"/>
      <c r="H1380" s="41"/>
      <c r="I1380" s="65">
        <v>2172</v>
      </c>
      <c r="J1380" s="41"/>
      <c r="K1380" s="41"/>
      <c r="L1380" s="36" t="s">
        <v>9096</v>
      </c>
      <c r="M1380" s="36" t="str">
        <f>IF(LEFT(NICAP[[#This Row],[Date]],1)=0,"Y","N")</f>
        <v>N</v>
      </c>
      <c r="N1380" s="36"/>
      <c r="O1380" s="36" t="str">
        <f>19&amp;LEFT(NICAP[[#This Row],[Date]],2)</f>
        <v>1952</v>
      </c>
      <c r="P1380" s="36" t="str">
        <f>MID(NICAP[[#This Row],[Date]],3,2)</f>
        <v>10</v>
      </c>
      <c r="Q1380" s="36" t="str">
        <f>RIGHT(NICAP[[#This Row],[Date]],2)</f>
        <v>17</v>
      </c>
      <c r="R1380" s="26">
        <f>DATE(NICAP[[#This Row],[Year]],NICAP[[#This Row],[Month]],NICAP[[#This Row],[Day]])</f>
        <v>19284</v>
      </c>
      <c r="S1380" s="35" t="str">
        <f t="shared" si="42"/>
        <v>TX</v>
      </c>
      <c r="T1380" s="24" t="str">
        <f t="shared" si="43"/>
        <v>US</v>
      </c>
    </row>
    <row r="1381" spans="1:20" ht="12.75" customHeight="1" x14ac:dyDescent="0.2">
      <c r="A1381" s="35">
        <v>1372</v>
      </c>
      <c r="B1381" s="55">
        <v>521017</v>
      </c>
      <c r="C1381" s="39" t="s">
        <v>8085</v>
      </c>
      <c r="D1381" s="39" t="s">
        <v>2122</v>
      </c>
      <c r="E1381" s="39" t="str">
        <f>IF(AND(LEN(NICAP[[#This Row],[State or      Country]])=2,NICAP[[#This Row],[State or      Country]]&lt;&gt;"UK"),"US","Other")</f>
        <v>US</v>
      </c>
      <c r="F1381" s="38">
        <v>1</v>
      </c>
      <c r="G1381" s="37"/>
      <c r="H1381" s="37"/>
      <c r="I1381" s="65">
        <v>2173</v>
      </c>
      <c r="J1381" s="54" t="s">
        <v>1744</v>
      </c>
      <c r="K1381" s="37"/>
      <c r="L1381" s="36" t="s">
        <v>9095</v>
      </c>
      <c r="M1381" s="36" t="str">
        <f>IF(LEFT(NICAP[[#This Row],[Date]],1)=0,"Y","N")</f>
        <v>N</v>
      </c>
      <c r="N1381" s="36"/>
      <c r="O1381" s="36" t="str">
        <f>19&amp;LEFT(NICAP[[#This Row],[Date]],2)</f>
        <v>1952</v>
      </c>
      <c r="P1381" s="36" t="str">
        <f>MID(NICAP[[#This Row],[Date]],3,2)</f>
        <v>10</v>
      </c>
      <c r="Q1381" s="36" t="str">
        <f>RIGHT(NICAP[[#This Row],[Date]],2)</f>
        <v>17</v>
      </c>
      <c r="R1381" s="26">
        <f>DATE(NICAP[[#This Row],[Year]],NICAP[[#This Row],[Month]],NICAP[[#This Row],[Day]])</f>
        <v>19284</v>
      </c>
      <c r="S1381" s="35" t="str">
        <f t="shared" si="42"/>
        <v>NM</v>
      </c>
      <c r="T1381" s="24" t="str">
        <f t="shared" si="43"/>
        <v>US</v>
      </c>
    </row>
    <row r="1382" spans="1:20" ht="14.25" customHeight="1" x14ac:dyDescent="0.2">
      <c r="A1382" s="35">
        <v>1373</v>
      </c>
      <c r="B1382" s="56">
        <v>521019</v>
      </c>
      <c r="C1382" s="39" t="s">
        <v>9094</v>
      </c>
      <c r="D1382" s="39" t="s">
        <v>2763</v>
      </c>
      <c r="E1382" s="39" t="str">
        <f>IF(AND(LEN(NICAP[[#This Row],[State or      Country]])=2,NICAP[[#This Row],[State or      Country]]&lt;&gt;"UK"),"US","Other")</f>
        <v>Other</v>
      </c>
      <c r="F1382" s="38">
        <v>11</v>
      </c>
      <c r="G1382" s="47" t="s">
        <v>1757</v>
      </c>
      <c r="H1382" s="46">
        <v>5</v>
      </c>
      <c r="I1382" s="65">
        <v>2175</v>
      </c>
      <c r="J1382" s="37"/>
      <c r="K1382" s="37"/>
      <c r="L1382" s="36" t="s">
        <v>9093</v>
      </c>
      <c r="M1382" s="36" t="str">
        <f>IF(LEFT(NICAP[[#This Row],[Date]],1)=0,"Y","N")</f>
        <v>N</v>
      </c>
      <c r="N1382" s="36"/>
      <c r="O1382" s="36" t="str">
        <f>19&amp;LEFT(NICAP[[#This Row],[Date]],2)</f>
        <v>1952</v>
      </c>
      <c r="P1382" s="36" t="str">
        <f>MID(NICAP[[#This Row],[Date]],3,2)</f>
        <v>10</v>
      </c>
      <c r="Q1382" s="36" t="str">
        <f>RIGHT(NICAP[[#This Row],[Date]],2)</f>
        <v>19</v>
      </c>
      <c r="R1382" s="26">
        <f>DATE(NICAP[[#This Row],[Year]],NICAP[[#This Row],[Month]],NICAP[[#This Row],[Day]])</f>
        <v>19286</v>
      </c>
      <c r="S1382" s="35" t="str">
        <f t="shared" si="42"/>
        <v/>
      </c>
      <c r="T1382" s="24" t="str">
        <f t="shared" si="43"/>
        <v>At Sea</v>
      </c>
    </row>
    <row r="1383" spans="1:20" ht="12.75" customHeight="1" x14ac:dyDescent="0.2">
      <c r="A1383" s="35">
        <v>1374</v>
      </c>
      <c r="B1383" s="55">
        <v>521019</v>
      </c>
      <c r="C1383" s="39" t="s">
        <v>3962</v>
      </c>
      <c r="D1383" s="39" t="s">
        <v>1667</v>
      </c>
      <c r="E1383" s="39" t="str">
        <f>IF(AND(LEN(NICAP[[#This Row],[State or      Country]])=2,NICAP[[#This Row],[State or      Country]]&lt;&gt;"UK"),"US","Other")</f>
        <v>US</v>
      </c>
      <c r="F1383" s="38">
        <v>1</v>
      </c>
      <c r="G1383" s="37"/>
      <c r="H1383" s="37"/>
      <c r="I1383" s="65">
        <v>2177</v>
      </c>
      <c r="J1383" s="37"/>
      <c r="K1383" s="37"/>
      <c r="L1383" s="36" t="s">
        <v>9092</v>
      </c>
      <c r="M1383" s="36" t="str">
        <f>IF(LEFT(NICAP[[#This Row],[Date]],1)=0,"Y","N")</f>
        <v>N</v>
      </c>
      <c r="N1383" s="36"/>
      <c r="O1383" s="36" t="str">
        <f>19&amp;LEFT(NICAP[[#This Row],[Date]],2)</f>
        <v>1952</v>
      </c>
      <c r="P1383" s="36" t="str">
        <f>MID(NICAP[[#This Row],[Date]],3,2)</f>
        <v>10</v>
      </c>
      <c r="Q1383" s="36" t="str">
        <f>RIGHT(NICAP[[#This Row],[Date]],2)</f>
        <v>19</v>
      </c>
      <c r="R1383" s="26">
        <f>DATE(NICAP[[#This Row],[Year]],NICAP[[#This Row],[Month]],NICAP[[#This Row],[Day]])</f>
        <v>19286</v>
      </c>
      <c r="S1383" s="35" t="str">
        <f t="shared" si="42"/>
        <v>TX</v>
      </c>
      <c r="T1383" s="24" t="str">
        <f t="shared" si="43"/>
        <v>US</v>
      </c>
    </row>
    <row r="1384" spans="1:20" ht="14.25" customHeight="1" x14ac:dyDescent="0.2">
      <c r="A1384" s="35">
        <v>1375</v>
      </c>
      <c r="B1384" s="56">
        <v>521019</v>
      </c>
      <c r="C1384" s="39" t="s">
        <v>9091</v>
      </c>
      <c r="D1384" s="39" t="s">
        <v>1670</v>
      </c>
      <c r="E1384" s="39" t="str">
        <f>IF(AND(LEN(NICAP[[#This Row],[State or      Country]])=2,NICAP[[#This Row],[State or      Country]]&lt;&gt;"UK"),"US","Other")</f>
        <v>US</v>
      </c>
      <c r="F1384" s="38">
        <v>11</v>
      </c>
      <c r="G1384" s="47" t="s">
        <v>1757</v>
      </c>
      <c r="H1384" s="46">
        <v>5</v>
      </c>
      <c r="I1384" s="41"/>
      <c r="J1384" s="41"/>
      <c r="K1384" s="41"/>
      <c r="L1384" s="36" t="s">
        <v>9090</v>
      </c>
      <c r="M1384" s="36" t="str">
        <f>IF(LEFT(NICAP[[#This Row],[Date]],1)=0,"Y","N")</f>
        <v>N</v>
      </c>
      <c r="N1384" s="36"/>
      <c r="O1384" s="36" t="str">
        <f>19&amp;LEFT(NICAP[[#This Row],[Date]],2)</f>
        <v>1952</v>
      </c>
      <c r="P1384" s="36" t="str">
        <f>MID(NICAP[[#This Row],[Date]],3,2)</f>
        <v>10</v>
      </c>
      <c r="Q1384" s="36" t="str">
        <f>RIGHT(NICAP[[#This Row],[Date]],2)</f>
        <v>19</v>
      </c>
      <c r="R1384" s="26">
        <f>DATE(NICAP[[#This Row],[Year]],NICAP[[#This Row],[Month]],NICAP[[#This Row],[Day]])</f>
        <v>19286</v>
      </c>
      <c r="S1384" s="35" t="str">
        <f t="shared" si="42"/>
        <v>IL</v>
      </c>
      <c r="T1384" s="24" t="str">
        <f t="shared" si="43"/>
        <v>US</v>
      </c>
    </row>
    <row r="1385" spans="1:20" ht="12.75" customHeight="1" x14ac:dyDescent="0.2">
      <c r="A1385" s="35">
        <v>1376</v>
      </c>
      <c r="B1385" s="53">
        <v>521021</v>
      </c>
      <c r="C1385" s="39" t="s">
        <v>9089</v>
      </c>
      <c r="D1385" s="39" t="s">
        <v>9088</v>
      </c>
      <c r="E1385" s="39" t="str">
        <f>IF(AND(LEN(NICAP[[#This Row],[State or      Country]])=2,NICAP[[#This Row],[State or      Country]]&lt;&gt;"UK"),"US","Other")</f>
        <v>Other</v>
      </c>
      <c r="F1385" s="38">
        <v>9</v>
      </c>
      <c r="G1385" s="47" t="s">
        <v>1666</v>
      </c>
      <c r="H1385" s="46">
        <v>5</v>
      </c>
      <c r="I1385" s="37"/>
      <c r="J1385" s="37"/>
      <c r="K1385" s="37"/>
      <c r="L1385" s="36" t="s">
        <v>9087</v>
      </c>
      <c r="M1385" s="36" t="str">
        <f>IF(LEFT(NICAP[[#This Row],[Date]],1)=0,"Y","N")</f>
        <v>N</v>
      </c>
      <c r="N1385" s="36"/>
      <c r="O1385" s="36" t="str">
        <f>19&amp;LEFT(NICAP[[#This Row],[Date]],2)</f>
        <v>1952</v>
      </c>
      <c r="P1385" s="36" t="str">
        <f>MID(NICAP[[#This Row],[Date]],3,2)</f>
        <v>10</v>
      </c>
      <c r="Q1385" s="36" t="str">
        <f>RIGHT(NICAP[[#This Row],[Date]],2)</f>
        <v>21</v>
      </c>
      <c r="R1385" s="26">
        <f>DATE(NICAP[[#This Row],[Year]],NICAP[[#This Row],[Month]],NICAP[[#This Row],[Day]])</f>
        <v>19288</v>
      </c>
      <c r="S1385" s="35" t="str">
        <f t="shared" si="42"/>
        <v/>
      </c>
      <c r="T1385" s="24" t="str">
        <f t="shared" si="43"/>
        <v>England</v>
      </c>
    </row>
    <row r="1386" spans="1:20" ht="12.75" customHeight="1" x14ac:dyDescent="0.2">
      <c r="A1386" s="35">
        <v>1377</v>
      </c>
      <c r="B1386" s="55">
        <v>521021</v>
      </c>
      <c r="C1386" s="39" t="s">
        <v>9086</v>
      </c>
      <c r="D1386" s="39" t="s">
        <v>1799</v>
      </c>
      <c r="E1386" s="39" t="str">
        <f>IF(AND(LEN(NICAP[[#This Row],[State or      Country]])=2,NICAP[[#This Row],[State or      Country]]&lt;&gt;"UK"),"US","Other")</f>
        <v>US</v>
      </c>
      <c r="F1386" s="38">
        <v>1</v>
      </c>
      <c r="G1386" s="37"/>
      <c r="H1386" s="37"/>
      <c r="I1386" s="65">
        <v>2179</v>
      </c>
      <c r="J1386" s="37"/>
      <c r="K1386" s="37"/>
      <c r="L1386" s="36" t="s">
        <v>9085</v>
      </c>
      <c r="M1386" s="36" t="str">
        <f>IF(LEFT(NICAP[[#This Row],[Date]],1)=0,"Y","N")</f>
        <v>N</v>
      </c>
      <c r="N1386" s="36"/>
      <c r="O1386" s="36" t="str">
        <f>19&amp;LEFT(NICAP[[#This Row],[Date]],2)</f>
        <v>1952</v>
      </c>
      <c r="P1386" s="36" t="str">
        <f>MID(NICAP[[#This Row],[Date]],3,2)</f>
        <v>10</v>
      </c>
      <c r="Q1386" s="36" t="str">
        <f>RIGHT(NICAP[[#This Row],[Date]],2)</f>
        <v>21</v>
      </c>
      <c r="R1386" s="26">
        <f>DATE(NICAP[[#This Row],[Year]],NICAP[[#This Row],[Month]],NICAP[[#This Row],[Day]])</f>
        <v>19288</v>
      </c>
      <c r="S1386" s="35" t="str">
        <f t="shared" si="42"/>
        <v>TN</v>
      </c>
      <c r="T1386" s="24" t="str">
        <f t="shared" si="43"/>
        <v>US</v>
      </c>
    </row>
    <row r="1387" spans="1:20" ht="12.75" customHeight="1" x14ac:dyDescent="0.2">
      <c r="A1387" s="35">
        <v>1378</v>
      </c>
      <c r="B1387" s="55">
        <v>521024</v>
      </c>
      <c r="C1387" s="39" t="s">
        <v>9084</v>
      </c>
      <c r="D1387" s="39" t="s">
        <v>2299</v>
      </c>
      <c r="E1387" s="39" t="str">
        <f>IF(AND(LEN(NICAP[[#This Row],[State or      Country]])=2,NICAP[[#This Row],[State or      Country]]&lt;&gt;"UK"),"US","Other")</f>
        <v>US</v>
      </c>
      <c r="F1387" s="38">
        <v>1</v>
      </c>
      <c r="G1387" s="37"/>
      <c r="H1387" s="37"/>
      <c r="I1387" s="65">
        <v>2184</v>
      </c>
      <c r="J1387" s="37"/>
      <c r="K1387" s="37"/>
      <c r="L1387" s="36" t="s">
        <v>9083</v>
      </c>
      <c r="M1387" s="36" t="str">
        <f>IF(LEFT(NICAP[[#This Row],[Date]],1)=0,"Y","N")</f>
        <v>N</v>
      </c>
      <c r="N1387" s="36"/>
      <c r="O1387" s="36" t="str">
        <f>19&amp;LEFT(NICAP[[#This Row],[Date]],2)</f>
        <v>1952</v>
      </c>
      <c r="P1387" s="36" t="str">
        <f>MID(NICAP[[#This Row],[Date]],3,2)</f>
        <v>10</v>
      </c>
      <c r="Q1387" s="36" t="str">
        <f>RIGHT(NICAP[[#This Row],[Date]],2)</f>
        <v>24</v>
      </c>
      <c r="R1387" s="26">
        <f>DATE(NICAP[[#This Row],[Year]],NICAP[[#This Row],[Month]],NICAP[[#This Row],[Day]])</f>
        <v>19291</v>
      </c>
      <c r="S1387" s="35" t="str">
        <f t="shared" si="42"/>
        <v>AL</v>
      </c>
      <c r="T1387" s="24" t="str">
        <f t="shared" si="43"/>
        <v>US</v>
      </c>
    </row>
    <row r="1388" spans="1:20" ht="27.75" customHeight="1" x14ac:dyDescent="0.2">
      <c r="A1388" s="35">
        <v>1379</v>
      </c>
      <c r="B1388" s="60">
        <v>521027</v>
      </c>
      <c r="C1388" s="44" t="s">
        <v>9082</v>
      </c>
      <c r="D1388" s="44" t="s">
        <v>1813</v>
      </c>
      <c r="E1388" s="44" t="str">
        <f>IF(AND(LEN(NICAP[[#This Row],[State or      Country]])=2,NICAP[[#This Row],[State or      Country]]&lt;&gt;"UK"),"US","Other")</f>
        <v>Other</v>
      </c>
      <c r="F1388" s="43">
        <v>1</v>
      </c>
      <c r="G1388" s="41"/>
      <c r="H1388" s="41"/>
      <c r="I1388" s="41"/>
      <c r="J1388" s="41"/>
      <c r="K1388" s="41"/>
      <c r="L1388" s="42" t="s">
        <v>9081</v>
      </c>
      <c r="M1388" s="42" t="str">
        <f>IF(LEFT(NICAP[[#This Row],[Date]],1)=0,"Y","N")</f>
        <v>N</v>
      </c>
      <c r="N1388" s="42"/>
      <c r="O1388" s="42" t="str">
        <f>19&amp;LEFT(NICAP[[#This Row],[Date]],2)</f>
        <v>1952</v>
      </c>
      <c r="P1388" s="42" t="str">
        <f>MID(NICAP[[#This Row],[Date]],3,2)</f>
        <v>10</v>
      </c>
      <c r="Q1388" s="42" t="str">
        <f>RIGHT(NICAP[[#This Row],[Date]],2)</f>
        <v>27</v>
      </c>
      <c r="R1388" s="26">
        <f>DATE(NICAP[[#This Row],[Year]],NICAP[[#This Row],[Month]],NICAP[[#This Row],[Day]])</f>
        <v>19294</v>
      </c>
      <c r="S1388" s="35" t="str">
        <f t="shared" si="42"/>
        <v/>
      </c>
      <c r="T1388" s="24" t="str">
        <f t="shared" si="43"/>
        <v>France</v>
      </c>
    </row>
    <row r="1389" spans="1:20" ht="12.75" customHeight="1" x14ac:dyDescent="0.2">
      <c r="A1389" s="35">
        <v>1380</v>
      </c>
      <c r="B1389" s="55">
        <v>521029</v>
      </c>
      <c r="C1389" s="39" t="s">
        <v>9080</v>
      </c>
      <c r="D1389" s="39" t="s">
        <v>6810</v>
      </c>
      <c r="E1389" s="39" t="str">
        <f>IF(AND(LEN(NICAP[[#This Row],[State or      Country]])=2,NICAP[[#This Row],[State or      Country]]&lt;&gt;"UK"),"US","Other")</f>
        <v>Other</v>
      </c>
      <c r="F1389" s="38">
        <v>1</v>
      </c>
      <c r="G1389" s="37"/>
      <c r="H1389" s="37"/>
      <c r="I1389" s="65">
        <v>2196</v>
      </c>
      <c r="J1389" s="37"/>
      <c r="K1389" s="37"/>
      <c r="L1389" s="36" t="s">
        <v>9079</v>
      </c>
      <c r="M1389" s="36" t="str">
        <f>IF(LEFT(NICAP[[#This Row],[Date]],1)=0,"Y","N")</f>
        <v>N</v>
      </c>
      <c r="N1389" s="36"/>
      <c r="O1389" s="36" t="str">
        <f>19&amp;LEFT(NICAP[[#This Row],[Date]],2)</f>
        <v>1952</v>
      </c>
      <c r="P1389" s="36" t="str">
        <f>MID(NICAP[[#This Row],[Date]],3,2)</f>
        <v>10</v>
      </c>
      <c r="Q1389" s="36" t="str">
        <f>RIGHT(NICAP[[#This Row],[Date]],2)</f>
        <v>29</v>
      </c>
      <c r="R1389" s="26">
        <f>DATE(NICAP[[#This Row],[Year]],NICAP[[#This Row],[Month]],NICAP[[#This Row],[Day]])</f>
        <v>19296</v>
      </c>
      <c r="S1389" s="35" t="str">
        <f t="shared" si="42"/>
        <v/>
      </c>
      <c r="T1389" s="24" t="str">
        <f t="shared" si="43"/>
        <v>West Germany</v>
      </c>
    </row>
    <row r="1390" spans="1:20" ht="12.75" customHeight="1" x14ac:dyDescent="0.2">
      <c r="A1390" s="35">
        <v>1381</v>
      </c>
      <c r="B1390" s="53">
        <v>521029</v>
      </c>
      <c r="C1390" s="39" t="s">
        <v>9078</v>
      </c>
      <c r="D1390" s="39" t="s">
        <v>1758</v>
      </c>
      <c r="E1390" s="39" t="str">
        <f>IF(AND(LEN(NICAP[[#This Row],[State or      Country]])=2,NICAP[[#This Row],[State or      Country]]&lt;&gt;"UK"),"US","Other")</f>
        <v>US</v>
      </c>
      <c r="F1390" s="38">
        <v>11</v>
      </c>
      <c r="G1390" s="47" t="s">
        <v>1757</v>
      </c>
      <c r="H1390" s="46">
        <v>5</v>
      </c>
      <c r="I1390" s="47" t="s">
        <v>4808</v>
      </c>
      <c r="J1390" s="37"/>
      <c r="K1390" s="37"/>
      <c r="L1390" s="36" t="s">
        <v>9077</v>
      </c>
      <c r="M1390" s="36" t="str">
        <f>IF(LEFT(NICAP[[#This Row],[Date]],1)=0,"Y","N")</f>
        <v>N</v>
      </c>
      <c r="N1390" s="36"/>
      <c r="O1390" s="36" t="str">
        <f>19&amp;LEFT(NICAP[[#This Row],[Date]],2)</f>
        <v>1952</v>
      </c>
      <c r="P1390" s="36" t="str">
        <f>MID(NICAP[[#This Row],[Date]],3,2)</f>
        <v>10</v>
      </c>
      <c r="Q1390" s="36" t="str">
        <f>RIGHT(NICAP[[#This Row],[Date]],2)</f>
        <v>29</v>
      </c>
      <c r="R1390" s="26">
        <f>DATE(NICAP[[#This Row],[Year]],NICAP[[#This Row],[Month]],NICAP[[#This Row],[Day]])</f>
        <v>19296</v>
      </c>
      <c r="S1390" s="35" t="str">
        <f t="shared" si="42"/>
        <v>NY</v>
      </c>
      <c r="T1390" s="24" t="str">
        <f t="shared" si="43"/>
        <v>US</v>
      </c>
    </row>
    <row r="1391" spans="1:20" ht="12.75" customHeight="1" x14ac:dyDescent="0.2">
      <c r="A1391" s="35">
        <v>1382</v>
      </c>
      <c r="B1391" s="55">
        <v>521029</v>
      </c>
      <c r="C1391" s="39" t="s">
        <v>7702</v>
      </c>
      <c r="D1391" s="39" t="s">
        <v>2098</v>
      </c>
      <c r="E1391" s="39" t="str">
        <f>IF(AND(LEN(NICAP[[#This Row],[State or      Country]])=2,NICAP[[#This Row],[State or      Country]]&lt;&gt;"UK"),"US","Other")</f>
        <v>US</v>
      </c>
      <c r="F1391" s="38">
        <v>11</v>
      </c>
      <c r="G1391" s="37"/>
      <c r="H1391" s="37"/>
      <c r="I1391" s="37"/>
      <c r="J1391" s="37"/>
      <c r="K1391" s="37"/>
      <c r="L1391" s="36" t="s">
        <v>9076</v>
      </c>
      <c r="M1391" s="36" t="str">
        <f>IF(LEFT(NICAP[[#This Row],[Date]],1)=0,"Y","N")</f>
        <v>N</v>
      </c>
      <c r="N1391" s="36"/>
      <c r="O1391" s="36" t="str">
        <f>19&amp;LEFT(NICAP[[#This Row],[Date]],2)</f>
        <v>1952</v>
      </c>
      <c r="P1391" s="36" t="str">
        <f>MID(NICAP[[#This Row],[Date]],3,2)</f>
        <v>10</v>
      </c>
      <c r="Q1391" s="36" t="str">
        <f>RIGHT(NICAP[[#This Row],[Date]],2)</f>
        <v>29</v>
      </c>
      <c r="R1391" s="26">
        <f>DATE(NICAP[[#This Row],[Year]],NICAP[[#This Row],[Month]],NICAP[[#This Row],[Day]])</f>
        <v>19296</v>
      </c>
      <c r="S1391" s="35" t="str">
        <f t="shared" si="42"/>
        <v>VA</v>
      </c>
      <c r="T1391" s="24" t="str">
        <f t="shared" si="43"/>
        <v>US</v>
      </c>
    </row>
    <row r="1392" spans="1:20" ht="12.75" customHeight="1" x14ac:dyDescent="0.2">
      <c r="A1392" s="35">
        <v>1383</v>
      </c>
      <c r="B1392" s="53">
        <v>521031</v>
      </c>
      <c r="C1392" s="39" t="s">
        <v>3663</v>
      </c>
      <c r="D1392" s="39" t="s">
        <v>1689</v>
      </c>
      <c r="E1392" s="39" t="str">
        <f>IF(AND(LEN(NICAP[[#This Row],[State or      Country]])=2,NICAP[[#This Row],[State or      Country]]&lt;&gt;"UK"),"US","Other")</f>
        <v>US</v>
      </c>
      <c r="F1392" s="38">
        <v>2</v>
      </c>
      <c r="G1392" s="41"/>
      <c r="H1392" s="41"/>
      <c r="I1392" s="65">
        <v>2200</v>
      </c>
      <c r="J1392" s="41"/>
      <c r="K1392" s="41"/>
      <c r="L1392" s="36" t="s">
        <v>9075</v>
      </c>
      <c r="M1392" s="36" t="str">
        <f>IF(LEFT(NICAP[[#This Row],[Date]],1)=0,"Y","N")</f>
        <v>N</v>
      </c>
      <c r="N1392" s="36"/>
      <c r="O1392" s="36" t="str">
        <f>19&amp;LEFT(NICAP[[#This Row],[Date]],2)</f>
        <v>1952</v>
      </c>
      <c r="P1392" s="36" t="str">
        <f>MID(NICAP[[#This Row],[Date]],3,2)</f>
        <v>10</v>
      </c>
      <c r="Q1392" s="36" t="str">
        <f>RIGHT(NICAP[[#This Row],[Date]],2)</f>
        <v>31</v>
      </c>
      <c r="R1392" s="26">
        <f>DATE(NICAP[[#This Row],[Year]],NICAP[[#This Row],[Month]],NICAP[[#This Row],[Day]])</f>
        <v>19298</v>
      </c>
      <c r="S1392" s="35" t="str">
        <f t="shared" si="42"/>
        <v>GA</v>
      </c>
      <c r="T1392" s="24" t="str">
        <f t="shared" si="43"/>
        <v>US</v>
      </c>
    </row>
    <row r="1393" spans="1:20" ht="12.75" customHeight="1" x14ac:dyDescent="0.2">
      <c r="A1393" s="35">
        <v>1384</v>
      </c>
      <c r="B1393" s="53">
        <v>521031</v>
      </c>
      <c r="C1393" s="39" t="s">
        <v>3663</v>
      </c>
      <c r="D1393" s="39" t="s">
        <v>1689</v>
      </c>
      <c r="E1393" s="39" t="str">
        <f>IF(AND(LEN(NICAP[[#This Row],[State or      Country]])=2,NICAP[[#This Row],[State or      Country]]&lt;&gt;"UK"),"US","Other")</f>
        <v>US</v>
      </c>
      <c r="F1393" s="38">
        <v>3</v>
      </c>
      <c r="G1393" s="37"/>
      <c r="H1393" s="37"/>
      <c r="I1393" s="65">
        <v>2200</v>
      </c>
      <c r="J1393" s="37"/>
      <c r="K1393" s="37"/>
      <c r="L1393" s="36" t="s">
        <v>9075</v>
      </c>
      <c r="M1393" s="36" t="str">
        <f>IF(LEFT(NICAP[[#This Row],[Date]],1)=0,"Y","N")</f>
        <v>N</v>
      </c>
      <c r="N1393" s="36"/>
      <c r="O1393" s="36" t="str">
        <f>19&amp;LEFT(NICAP[[#This Row],[Date]],2)</f>
        <v>1952</v>
      </c>
      <c r="P1393" s="36" t="str">
        <f>MID(NICAP[[#This Row],[Date]],3,2)</f>
        <v>10</v>
      </c>
      <c r="Q1393" s="36" t="str">
        <f>RIGHT(NICAP[[#This Row],[Date]],2)</f>
        <v>31</v>
      </c>
      <c r="R1393" s="26">
        <f>DATE(NICAP[[#This Row],[Year]],NICAP[[#This Row],[Month]],NICAP[[#This Row],[Day]])</f>
        <v>19298</v>
      </c>
      <c r="S1393" s="35" t="str">
        <f t="shared" si="42"/>
        <v>GA</v>
      </c>
      <c r="T1393" s="24" t="str">
        <f t="shared" si="43"/>
        <v>US</v>
      </c>
    </row>
    <row r="1394" spans="1:20" ht="12.75" customHeight="1" x14ac:dyDescent="0.2">
      <c r="A1394" s="35">
        <v>1385</v>
      </c>
      <c r="B1394" s="55">
        <v>521103</v>
      </c>
      <c r="C1394" s="39" t="s">
        <v>7865</v>
      </c>
      <c r="D1394" s="39" t="s">
        <v>1667</v>
      </c>
      <c r="E1394" s="39" t="str">
        <f>IF(AND(LEN(NICAP[[#This Row],[State or      Country]])=2,NICAP[[#This Row],[State or      Country]]&lt;&gt;"UK"),"US","Other")</f>
        <v>US</v>
      </c>
      <c r="F1394" s="38">
        <v>1</v>
      </c>
      <c r="G1394" s="37"/>
      <c r="H1394" s="37"/>
      <c r="I1394" s="65">
        <v>2202</v>
      </c>
      <c r="J1394" s="37"/>
      <c r="K1394" s="37"/>
      <c r="L1394" s="36" t="s">
        <v>9074</v>
      </c>
      <c r="M1394" s="36" t="str">
        <f>IF(LEFT(NICAP[[#This Row],[Date]],1)=0,"Y","N")</f>
        <v>N</v>
      </c>
      <c r="N1394" s="36"/>
      <c r="O1394" s="36" t="str">
        <f>19&amp;LEFT(NICAP[[#This Row],[Date]],2)</f>
        <v>1952</v>
      </c>
      <c r="P1394" s="36" t="str">
        <f>MID(NICAP[[#This Row],[Date]],3,2)</f>
        <v>11</v>
      </c>
      <c r="Q1394" s="36" t="str">
        <f>RIGHT(NICAP[[#This Row],[Date]],2)</f>
        <v>03</v>
      </c>
      <c r="R1394" s="26">
        <f>DATE(NICAP[[#This Row],[Year]],NICAP[[#This Row],[Month]],NICAP[[#This Row],[Day]])</f>
        <v>19301</v>
      </c>
      <c r="S1394" s="35" t="str">
        <f t="shared" si="42"/>
        <v>TX</v>
      </c>
      <c r="T1394" s="24" t="str">
        <f t="shared" si="43"/>
        <v>US</v>
      </c>
    </row>
    <row r="1395" spans="1:20" ht="12.75" customHeight="1" x14ac:dyDescent="0.2">
      <c r="A1395" s="35">
        <v>1386</v>
      </c>
      <c r="B1395" s="55">
        <v>521104</v>
      </c>
      <c r="C1395" s="39" t="s">
        <v>9073</v>
      </c>
      <c r="D1395" s="39" t="s">
        <v>2211</v>
      </c>
      <c r="E1395" s="39" t="str">
        <f>IF(AND(LEN(NICAP[[#This Row],[State or      Country]])=2,NICAP[[#This Row],[State or      Country]]&lt;&gt;"UK"),"US","Other")</f>
        <v>US</v>
      </c>
      <c r="F1395" s="38">
        <v>1</v>
      </c>
      <c r="G1395" s="37"/>
      <c r="H1395" s="37"/>
      <c r="I1395" s="47" t="s">
        <v>4808</v>
      </c>
      <c r="J1395" s="37"/>
      <c r="K1395" s="37"/>
      <c r="L1395" s="36" t="s">
        <v>6161</v>
      </c>
      <c r="M1395" s="36" t="str">
        <f>IF(LEFT(NICAP[[#This Row],[Date]],1)=0,"Y","N")</f>
        <v>N</v>
      </c>
      <c r="N1395" s="36"/>
      <c r="O1395" s="36" t="str">
        <f>19&amp;LEFT(NICAP[[#This Row],[Date]],2)</f>
        <v>1952</v>
      </c>
      <c r="P1395" s="36" t="str">
        <f>MID(NICAP[[#This Row],[Date]],3,2)</f>
        <v>11</v>
      </c>
      <c r="Q1395" s="36" t="str">
        <f>RIGHT(NICAP[[#This Row],[Date]],2)</f>
        <v>04</v>
      </c>
      <c r="R1395" s="26">
        <f>DATE(NICAP[[#This Row],[Year]],NICAP[[#This Row],[Month]],NICAP[[#This Row],[Day]])</f>
        <v>19302</v>
      </c>
      <c r="S1395" s="35" t="str">
        <f t="shared" si="42"/>
        <v>SC</v>
      </c>
      <c r="T1395" s="24" t="str">
        <f t="shared" si="43"/>
        <v>US</v>
      </c>
    </row>
    <row r="1396" spans="1:20" ht="12.75" customHeight="1" x14ac:dyDescent="0.2">
      <c r="A1396" s="35">
        <v>1387</v>
      </c>
      <c r="B1396" s="55">
        <v>521104</v>
      </c>
      <c r="C1396" s="39" t="s">
        <v>9072</v>
      </c>
      <c r="D1396" s="39" t="s">
        <v>1956</v>
      </c>
      <c r="E1396" s="39" t="str">
        <f>IF(AND(LEN(NICAP[[#This Row],[State or      Country]])=2,NICAP[[#This Row],[State or      Country]]&lt;&gt;"UK"),"US","Other")</f>
        <v>Other</v>
      </c>
      <c r="F1396" s="38">
        <v>1</v>
      </c>
      <c r="G1396" s="37"/>
      <c r="H1396" s="37"/>
      <c r="I1396" s="47" t="s">
        <v>4808</v>
      </c>
      <c r="J1396" s="37"/>
      <c r="K1396" s="37"/>
      <c r="L1396" s="36" t="s">
        <v>9071</v>
      </c>
      <c r="M1396" s="36" t="str">
        <f>IF(LEFT(NICAP[[#This Row],[Date]],1)=0,"Y","N")</f>
        <v>N</v>
      </c>
      <c r="N1396" s="36"/>
      <c r="O1396" s="36" t="str">
        <f>19&amp;LEFT(NICAP[[#This Row],[Date]],2)</f>
        <v>1952</v>
      </c>
      <c r="P1396" s="36" t="str">
        <f>MID(NICAP[[#This Row],[Date]],3,2)</f>
        <v>11</v>
      </c>
      <c r="Q1396" s="36" t="str">
        <f>RIGHT(NICAP[[#This Row],[Date]],2)</f>
        <v>04</v>
      </c>
      <c r="R1396" s="26">
        <f>DATE(NICAP[[#This Row],[Year]],NICAP[[#This Row],[Month]],NICAP[[#This Row],[Day]])</f>
        <v>19302</v>
      </c>
      <c r="S1396" s="35" t="str">
        <f t="shared" si="42"/>
        <v/>
      </c>
      <c r="T1396" s="24" t="str">
        <f t="shared" si="43"/>
        <v>Japan</v>
      </c>
    </row>
    <row r="1397" spans="1:20" ht="14.25" customHeight="1" x14ac:dyDescent="0.2">
      <c r="A1397" s="35">
        <v>1388</v>
      </c>
      <c r="B1397" s="56">
        <v>521104</v>
      </c>
      <c r="C1397" s="39" t="s">
        <v>8260</v>
      </c>
      <c r="D1397" s="39" t="s">
        <v>1953</v>
      </c>
      <c r="E1397" s="39" t="str">
        <f>IF(AND(LEN(NICAP[[#This Row],[State or      Country]])=2,NICAP[[#This Row],[State or      Country]]&lt;&gt;"UK"),"US","Other")</f>
        <v>US</v>
      </c>
      <c r="F1397" s="38">
        <v>11</v>
      </c>
      <c r="G1397" s="47" t="s">
        <v>1757</v>
      </c>
      <c r="H1397" s="46">
        <v>5</v>
      </c>
      <c r="I1397" s="47" t="s">
        <v>4808</v>
      </c>
      <c r="J1397" s="37"/>
      <c r="K1397" s="37"/>
      <c r="L1397" s="36" t="s">
        <v>9070</v>
      </c>
      <c r="M1397" s="36" t="str">
        <f>IF(LEFT(NICAP[[#This Row],[Date]],1)=0,"Y","N")</f>
        <v>N</v>
      </c>
      <c r="N1397" s="36"/>
      <c r="O1397" s="36" t="str">
        <f>19&amp;LEFT(NICAP[[#This Row],[Date]],2)</f>
        <v>1952</v>
      </c>
      <c r="P1397" s="36" t="str">
        <f>MID(NICAP[[#This Row],[Date]],3,2)</f>
        <v>11</v>
      </c>
      <c r="Q1397" s="36" t="str">
        <f>RIGHT(NICAP[[#This Row],[Date]],2)</f>
        <v>04</v>
      </c>
      <c r="R1397" s="26">
        <f>DATE(NICAP[[#This Row],[Year]],NICAP[[#This Row],[Month]],NICAP[[#This Row],[Day]])</f>
        <v>19302</v>
      </c>
      <c r="S1397" s="35" t="str">
        <f t="shared" si="42"/>
        <v>ME</v>
      </c>
      <c r="T1397" s="24" t="str">
        <f t="shared" si="43"/>
        <v>US</v>
      </c>
    </row>
    <row r="1398" spans="1:20" ht="12.75" customHeight="1" x14ac:dyDescent="0.2">
      <c r="A1398" s="35">
        <v>1389</v>
      </c>
      <c r="B1398" s="55">
        <v>521104</v>
      </c>
      <c r="C1398" s="39" t="s">
        <v>9069</v>
      </c>
      <c r="D1398" s="39" t="s">
        <v>1726</v>
      </c>
      <c r="E1398" s="39" t="str">
        <f>IF(AND(LEN(NICAP[[#This Row],[State or      Country]])=2,NICAP[[#This Row],[State or      Country]]&lt;&gt;"UK"),"US","Other")</f>
        <v>US</v>
      </c>
      <c r="F1398" s="38">
        <v>1</v>
      </c>
      <c r="G1398" s="37"/>
      <c r="H1398" s="37"/>
      <c r="I1398" s="65">
        <v>2206</v>
      </c>
      <c r="J1398" s="37"/>
      <c r="K1398" s="37"/>
      <c r="L1398" s="36" t="s">
        <v>9068</v>
      </c>
      <c r="M1398" s="36" t="str">
        <f>IF(LEFT(NICAP[[#This Row],[Date]],1)=0,"Y","N")</f>
        <v>N</v>
      </c>
      <c r="N1398" s="36"/>
      <c r="O1398" s="36" t="str">
        <f>19&amp;LEFT(NICAP[[#This Row],[Date]],2)</f>
        <v>1952</v>
      </c>
      <c r="P1398" s="36" t="str">
        <f>MID(NICAP[[#This Row],[Date]],3,2)</f>
        <v>11</v>
      </c>
      <c r="Q1398" s="36" t="str">
        <f>RIGHT(NICAP[[#This Row],[Date]],2)</f>
        <v>04</v>
      </c>
      <c r="R1398" s="26">
        <f>DATE(NICAP[[#This Row],[Year]],NICAP[[#This Row],[Month]],NICAP[[#This Row],[Day]])</f>
        <v>19302</v>
      </c>
      <c r="S1398" s="35" t="str">
        <f t="shared" si="42"/>
        <v>NJ</v>
      </c>
      <c r="T1398" s="24" t="str">
        <f t="shared" si="43"/>
        <v>US</v>
      </c>
    </row>
    <row r="1399" spans="1:20" ht="12.75" customHeight="1" x14ac:dyDescent="0.2">
      <c r="A1399" s="35">
        <v>1390</v>
      </c>
      <c r="B1399" s="53">
        <v>521108</v>
      </c>
      <c r="C1399" s="39" t="s">
        <v>8085</v>
      </c>
      <c r="D1399" s="39" t="s">
        <v>2122</v>
      </c>
      <c r="E1399" s="39" t="str">
        <f>IF(AND(LEN(NICAP[[#This Row],[State or      Country]])=2,NICAP[[#This Row],[State or      Country]]&lt;&gt;"UK"),"US","Other")</f>
        <v>US</v>
      </c>
      <c r="F1399" s="38">
        <v>9</v>
      </c>
      <c r="G1399" s="47" t="s">
        <v>1666</v>
      </c>
      <c r="H1399" s="46">
        <v>5</v>
      </c>
      <c r="I1399" s="47" t="s">
        <v>4808</v>
      </c>
      <c r="J1399" s="54" t="s">
        <v>1744</v>
      </c>
      <c r="K1399" s="41"/>
      <c r="L1399" s="36" t="s">
        <v>9067</v>
      </c>
      <c r="M1399" s="36" t="str">
        <f>IF(LEFT(NICAP[[#This Row],[Date]],1)=0,"Y","N")</f>
        <v>N</v>
      </c>
      <c r="N1399" s="36"/>
      <c r="O1399" s="36" t="str">
        <f>19&amp;LEFT(NICAP[[#This Row],[Date]],2)</f>
        <v>1952</v>
      </c>
      <c r="P1399" s="36" t="str">
        <f>MID(NICAP[[#This Row],[Date]],3,2)</f>
        <v>11</v>
      </c>
      <c r="Q1399" s="36" t="str">
        <f>RIGHT(NICAP[[#This Row],[Date]],2)</f>
        <v>08</v>
      </c>
      <c r="R1399" s="26">
        <f>DATE(NICAP[[#This Row],[Year]],NICAP[[#This Row],[Month]],NICAP[[#This Row],[Day]])</f>
        <v>19306</v>
      </c>
      <c r="S1399" s="35" t="str">
        <f t="shared" si="42"/>
        <v>NM</v>
      </c>
      <c r="T1399" s="24" t="str">
        <f t="shared" si="43"/>
        <v>US</v>
      </c>
    </row>
    <row r="1400" spans="1:20" ht="12.75" customHeight="1" x14ac:dyDescent="0.2">
      <c r="A1400" s="35">
        <v>1391</v>
      </c>
      <c r="B1400" s="55">
        <v>521112</v>
      </c>
      <c r="C1400" s="39" t="s">
        <v>5771</v>
      </c>
      <c r="D1400" s="39" t="s">
        <v>2122</v>
      </c>
      <c r="E1400" s="39" t="str">
        <f>IF(AND(LEN(NICAP[[#This Row],[State or      Country]])=2,NICAP[[#This Row],[State or      Country]]&lt;&gt;"UK"),"US","Other")</f>
        <v>US</v>
      </c>
      <c r="F1400" s="38">
        <v>1</v>
      </c>
      <c r="G1400" s="37"/>
      <c r="H1400" s="37"/>
      <c r="I1400" s="65">
        <v>2219</v>
      </c>
      <c r="J1400" s="54" t="s">
        <v>1744</v>
      </c>
      <c r="K1400" s="37"/>
      <c r="L1400" s="36" t="s">
        <v>9066</v>
      </c>
      <c r="M1400" s="36" t="str">
        <f>IF(LEFT(NICAP[[#This Row],[Date]],1)=0,"Y","N")</f>
        <v>N</v>
      </c>
      <c r="N1400" s="36"/>
      <c r="O1400" s="36" t="str">
        <f>19&amp;LEFT(NICAP[[#This Row],[Date]],2)</f>
        <v>1952</v>
      </c>
      <c r="P1400" s="36" t="str">
        <f>MID(NICAP[[#This Row],[Date]],3,2)</f>
        <v>11</v>
      </c>
      <c r="Q1400" s="36" t="str">
        <f>RIGHT(NICAP[[#This Row],[Date]],2)</f>
        <v>12</v>
      </c>
      <c r="R1400" s="26">
        <f>DATE(NICAP[[#This Row],[Year]],NICAP[[#This Row],[Month]],NICAP[[#This Row],[Day]])</f>
        <v>19310</v>
      </c>
      <c r="S1400" s="35" t="str">
        <f t="shared" si="42"/>
        <v>NM</v>
      </c>
      <c r="T1400" s="24" t="str">
        <f t="shared" si="43"/>
        <v>US</v>
      </c>
    </row>
    <row r="1401" spans="1:20" ht="12.75" customHeight="1" x14ac:dyDescent="0.2">
      <c r="A1401" s="35">
        <v>1392</v>
      </c>
      <c r="B1401" s="53">
        <v>521113</v>
      </c>
      <c r="C1401" s="39" t="s">
        <v>9065</v>
      </c>
      <c r="D1401" s="39" t="s">
        <v>3335</v>
      </c>
      <c r="E1401" s="39" t="str">
        <f>IF(AND(LEN(NICAP[[#This Row],[State or      Country]])=2,NICAP[[#This Row],[State or      Country]]&lt;&gt;"UK"),"US","Other")</f>
        <v>US</v>
      </c>
      <c r="F1401" s="38">
        <v>9</v>
      </c>
      <c r="G1401" s="47" t="s">
        <v>1666</v>
      </c>
      <c r="H1401" s="46">
        <v>5</v>
      </c>
      <c r="I1401" s="65">
        <v>2220</v>
      </c>
      <c r="J1401" s="37"/>
      <c r="K1401" s="37"/>
      <c r="L1401" s="36" t="s">
        <v>9064</v>
      </c>
      <c r="M1401" s="36" t="str">
        <f>IF(LEFT(NICAP[[#This Row],[Date]],1)=0,"Y","N")</f>
        <v>N</v>
      </c>
      <c r="N1401" s="36"/>
      <c r="O1401" s="36" t="str">
        <f>19&amp;LEFT(NICAP[[#This Row],[Date]],2)</f>
        <v>1952</v>
      </c>
      <c r="P1401" s="36" t="str">
        <f>MID(NICAP[[#This Row],[Date]],3,2)</f>
        <v>11</v>
      </c>
      <c r="Q1401" s="36" t="str">
        <f>RIGHT(NICAP[[#This Row],[Date]],2)</f>
        <v>13</v>
      </c>
      <c r="R1401" s="26">
        <f>DATE(NICAP[[#This Row],[Year]],NICAP[[#This Row],[Month]],NICAP[[#This Row],[Day]])</f>
        <v>19311</v>
      </c>
      <c r="S1401" s="35" t="str">
        <f t="shared" si="42"/>
        <v>MT</v>
      </c>
      <c r="T1401" s="24" t="str">
        <f t="shared" si="43"/>
        <v>US</v>
      </c>
    </row>
    <row r="1402" spans="1:20" ht="12.75" customHeight="1" x14ac:dyDescent="0.2">
      <c r="A1402" s="35">
        <v>1393</v>
      </c>
      <c r="B1402" s="55">
        <v>521113</v>
      </c>
      <c r="C1402" s="39" t="s">
        <v>2196</v>
      </c>
      <c r="D1402" s="39" t="s">
        <v>3335</v>
      </c>
      <c r="E1402" s="39" t="str">
        <f>IF(AND(LEN(NICAP[[#This Row],[State or      Country]])=2,NICAP[[#This Row],[State or      Country]]&lt;&gt;"UK"),"US","Other")</f>
        <v>US</v>
      </c>
      <c r="F1402" s="38">
        <v>1</v>
      </c>
      <c r="G1402" s="37"/>
      <c r="H1402" s="37"/>
      <c r="I1402" s="65">
        <v>2220</v>
      </c>
      <c r="J1402" s="37"/>
      <c r="K1402" s="37"/>
      <c r="L1402" s="36" t="s">
        <v>9063</v>
      </c>
      <c r="M1402" s="36" t="str">
        <f>IF(LEFT(NICAP[[#This Row],[Date]],1)=0,"Y","N")</f>
        <v>N</v>
      </c>
      <c r="N1402" s="36"/>
      <c r="O1402" s="36" t="str">
        <f>19&amp;LEFT(NICAP[[#This Row],[Date]],2)</f>
        <v>1952</v>
      </c>
      <c r="P1402" s="36" t="str">
        <f>MID(NICAP[[#This Row],[Date]],3,2)</f>
        <v>11</v>
      </c>
      <c r="Q1402" s="36" t="str">
        <f>RIGHT(NICAP[[#This Row],[Date]],2)</f>
        <v>13</v>
      </c>
      <c r="R1402" s="26">
        <f>DATE(NICAP[[#This Row],[Year]],NICAP[[#This Row],[Month]],NICAP[[#This Row],[Day]])</f>
        <v>19311</v>
      </c>
      <c r="S1402" s="35" t="str">
        <f t="shared" si="42"/>
        <v>MT</v>
      </c>
      <c r="T1402" s="24" t="str">
        <f t="shared" si="43"/>
        <v>US</v>
      </c>
    </row>
    <row r="1403" spans="1:20" ht="14.25" customHeight="1" x14ac:dyDescent="0.2">
      <c r="A1403" s="35">
        <v>1394</v>
      </c>
      <c r="B1403" s="56">
        <v>521115</v>
      </c>
      <c r="C1403" s="39" t="s">
        <v>9062</v>
      </c>
      <c r="D1403" s="39" t="s">
        <v>9061</v>
      </c>
      <c r="E1403" s="39" t="str">
        <f>IF(AND(LEN(NICAP[[#This Row],[State or      Country]])=2,NICAP[[#This Row],[State or      Country]]&lt;&gt;"UK"),"US","Other")</f>
        <v>Other</v>
      </c>
      <c r="F1403" s="38">
        <v>11</v>
      </c>
      <c r="G1403" s="47" t="s">
        <v>1757</v>
      </c>
      <c r="H1403" s="46">
        <v>5</v>
      </c>
      <c r="I1403" s="47" t="s">
        <v>4808</v>
      </c>
      <c r="J1403" s="37"/>
      <c r="K1403" s="37"/>
      <c r="L1403" s="36" t="s">
        <v>9060</v>
      </c>
      <c r="M1403" s="36" t="str">
        <f>IF(LEFT(NICAP[[#This Row],[Date]],1)=0,"Y","N")</f>
        <v>N</v>
      </c>
      <c r="N1403" s="36"/>
      <c r="O1403" s="36" t="str">
        <f>19&amp;LEFT(NICAP[[#This Row],[Date]],2)</f>
        <v>1952</v>
      </c>
      <c r="P1403" s="36" t="str">
        <f>MID(NICAP[[#This Row],[Date]],3,2)</f>
        <v>11</v>
      </c>
      <c r="Q1403" s="36" t="str">
        <f>RIGHT(NICAP[[#This Row],[Date]],2)</f>
        <v>15</v>
      </c>
      <c r="R1403" s="26">
        <f>DATE(NICAP[[#This Row],[Year]],NICAP[[#This Row],[Month]],NICAP[[#This Row],[Day]])</f>
        <v>19313</v>
      </c>
      <c r="S1403" s="35" t="str">
        <f t="shared" si="42"/>
        <v/>
      </c>
      <c r="T1403" s="24" t="str">
        <f t="shared" si="43"/>
        <v>North Korea</v>
      </c>
    </row>
    <row r="1404" spans="1:20" ht="27" customHeight="1" x14ac:dyDescent="0.2">
      <c r="A1404" s="35">
        <v>1395</v>
      </c>
      <c r="B1404" s="60">
        <v>521115</v>
      </c>
      <c r="C1404" s="44" t="s">
        <v>5481</v>
      </c>
      <c r="D1404" s="44" t="s">
        <v>1667</v>
      </c>
      <c r="E1404" s="44" t="str">
        <f>IF(AND(LEN(NICAP[[#This Row],[State or      Country]])=2,NICAP[[#This Row],[State or      Country]]&lt;&gt;"UK"),"US","Other")</f>
        <v>US</v>
      </c>
      <c r="F1404" s="43">
        <v>11</v>
      </c>
      <c r="G1404" s="41"/>
      <c r="H1404" s="41"/>
      <c r="I1404" s="62" t="s">
        <v>4808</v>
      </c>
      <c r="J1404" s="41"/>
      <c r="K1404" s="41"/>
      <c r="L1404" s="42" t="s">
        <v>9059</v>
      </c>
      <c r="M1404" s="42" t="str">
        <f>IF(LEFT(NICAP[[#This Row],[Date]],1)=0,"Y","N")</f>
        <v>N</v>
      </c>
      <c r="N1404" s="42"/>
      <c r="O1404" s="42" t="str">
        <f>19&amp;LEFT(NICAP[[#This Row],[Date]],2)</f>
        <v>1952</v>
      </c>
      <c r="P1404" s="42" t="str">
        <f>MID(NICAP[[#This Row],[Date]],3,2)</f>
        <v>11</v>
      </c>
      <c r="Q1404" s="42" t="str">
        <f>RIGHT(NICAP[[#This Row],[Date]],2)</f>
        <v>15</v>
      </c>
      <c r="R1404" s="26">
        <f>DATE(NICAP[[#This Row],[Year]],NICAP[[#This Row],[Month]],NICAP[[#This Row],[Day]])</f>
        <v>19313</v>
      </c>
      <c r="S1404" s="35" t="str">
        <f t="shared" si="42"/>
        <v>TX</v>
      </c>
      <c r="T1404" s="24" t="str">
        <f t="shared" si="43"/>
        <v>US</v>
      </c>
    </row>
    <row r="1405" spans="1:20" ht="12.75" customHeight="1" x14ac:dyDescent="0.2">
      <c r="A1405" s="35">
        <v>1396</v>
      </c>
      <c r="B1405" s="55">
        <v>521115</v>
      </c>
      <c r="C1405" s="39" t="s">
        <v>5481</v>
      </c>
      <c r="D1405" s="39" t="s">
        <v>2260</v>
      </c>
      <c r="E1405" s="39" t="str">
        <f>IF(AND(LEN(NICAP[[#This Row],[State or      Country]])=2,NICAP[[#This Row],[State or      Country]]&lt;&gt;"UK"),"US","Other")</f>
        <v>US</v>
      </c>
      <c r="F1405" s="38">
        <v>11</v>
      </c>
      <c r="G1405" s="41"/>
      <c r="H1405" s="41"/>
      <c r="I1405" s="65">
        <v>2224</v>
      </c>
      <c r="J1405" s="41"/>
      <c r="K1405" s="41"/>
      <c r="L1405" s="36" t="s">
        <v>9058</v>
      </c>
      <c r="M1405" s="36" t="str">
        <f>IF(LEFT(NICAP[[#This Row],[Date]],1)=0,"Y","N")</f>
        <v>N</v>
      </c>
      <c r="N1405" s="36"/>
      <c r="O1405" s="36" t="str">
        <f>19&amp;LEFT(NICAP[[#This Row],[Date]],2)</f>
        <v>1952</v>
      </c>
      <c r="P1405" s="36" t="str">
        <f>MID(NICAP[[#This Row],[Date]],3,2)</f>
        <v>11</v>
      </c>
      <c r="Q1405" s="36" t="str">
        <f>RIGHT(NICAP[[#This Row],[Date]],2)</f>
        <v>15</v>
      </c>
      <c r="R1405" s="26">
        <f>DATE(NICAP[[#This Row],[Year]],NICAP[[#This Row],[Month]],NICAP[[#This Row],[Day]])</f>
        <v>19313</v>
      </c>
      <c r="S1405" s="35" t="str">
        <f t="shared" si="42"/>
        <v>KS</v>
      </c>
      <c r="T1405" s="24" t="str">
        <f t="shared" si="43"/>
        <v>US</v>
      </c>
    </row>
    <row r="1406" spans="1:20" ht="27.75" customHeight="1" x14ac:dyDescent="0.2">
      <c r="A1406" s="35">
        <v>1397</v>
      </c>
      <c r="B1406" s="60">
        <v>521116</v>
      </c>
      <c r="C1406" s="44" t="s">
        <v>9057</v>
      </c>
      <c r="D1406" s="44" t="s">
        <v>2211</v>
      </c>
      <c r="E1406" s="44" t="str">
        <f>IF(AND(LEN(NICAP[[#This Row],[State or      Country]])=2,NICAP[[#This Row],[State or      Country]]&lt;&gt;"UK"),"US","Other")</f>
        <v>US</v>
      </c>
      <c r="F1406" s="43">
        <v>1</v>
      </c>
      <c r="G1406" s="41"/>
      <c r="H1406" s="41"/>
      <c r="I1406" s="41"/>
      <c r="J1406" s="41"/>
      <c r="K1406" s="41"/>
      <c r="L1406" s="42" t="s">
        <v>9056</v>
      </c>
      <c r="M1406" s="42" t="str">
        <f>IF(LEFT(NICAP[[#This Row],[Date]],1)=0,"Y","N")</f>
        <v>N</v>
      </c>
      <c r="N1406" s="42"/>
      <c r="O1406" s="42" t="str">
        <f>19&amp;LEFT(NICAP[[#This Row],[Date]],2)</f>
        <v>1952</v>
      </c>
      <c r="P1406" s="42" t="str">
        <f>MID(NICAP[[#This Row],[Date]],3,2)</f>
        <v>11</v>
      </c>
      <c r="Q1406" s="42" t="str">
        <f>RIGHT(NICAP[[#This Row],[Date]],2)</f>
        <v>16</v>
      </c>
      <c r="R1406" s="26">
        <f>DATE(NICAP[[#This Row],[Year]],NICAP[[#This Row],[Month]],NICAP[[#This Row],[Day]])</f>
        <v>19314</v>
      </c>
      <c r="S1406" s="35" t="str">
        <f t="shared" si="42"/>
        <v>SC</v>
      </c>
      <c r="T1406" s="24" t="str">
        <f t="shared" si="43"/>
        <v>US</v>
      </c>
    </row>
    <row r="1407" spans="1:20" ht="14.25" customHeight="1" x14ac:dyDescent="0.2">
      <c r="A1407" s="35">
        <v>1398</v>
      </c>
      <c r="B1407" s="56">
        <v>521120</v>
      </c>
      <c r="C1407" s="39" t="s">
        <v>9055</v>
      </c>
      <c r="D1407" s="39" t="s">
        <v>1676</v>
      </c>
      <c r="E1407" s="39" t="str">
        <f>IF(AND(LEN(NICAP[[#This Row],[State or      Country]])=2,NICAP[[#This Row],[State or      Country]]&lt;&gt;"UK"),"US","Other")</f>
        <v>US</v>
      </c>
      <c r="F1407" s="38">
        <v>11</v>
      </c>
      <c r="G1407" s="47" t="s">
        <v>1757</v>
      </c>
      <c r="H1407" s="46">
        <v>2</v>
      </c>
      <c r="I1407" s="47" t="s">
        <v>4808</v>
      </c>
      <c r="J1407" s="37"/>
      <c r="K1407" s="37"/>
      <c r="L1407" s="36" t="s">
        <v>9054</v>
      </c>
      <c r="M1407" s="36" t="str">
        <f>IF(LEFT(NICAP[[#This Row],[Date]],1)=0,"Y","N")</f>
        <v>N</v>
      </c>
      <c r="N1407" s="36"/>
      <c r="O1407" s="36" t="str">
        <f>19&amp;LEFT(NICAP[[#This Row],[Date]],2)</f>
        <v>1952</v>
      </c>
      <c r="P1407" s="36" t="str">
        <f>MID(NICAP[[#This Row],[Date]],3,2)</f>
        <v>11</v>
      </c>
      <c r="Q1407" s="36" t="str">
        <f>RIGHT(NICAP[[#This Row],[Date]],2)</f>
        <v>20</v>
      </c>
      <c r="R1407" s="26">
        <f>DATE(NICAP[[#This Row],[Year]],NICAP[[#This Row],[Month]],NICAP[[#This Row],[Day]])</f>
        <v>19318</v>
      </c>
      <c r="S1407" s="35" t="str">
        <f t="shared" si="42"/>
        <v>CA</v>
      </c>
      <c r="T1407" s="24" t="str">
        <f t="shared" si="43"/>
        <v>US</v>
      </c>
    </row>
    <row r="1408" spans="1:20" ht="14.25" customHeight="1" x14ac:dyDescent="0.2">
      <c r="A1408" s="35">
        <v>1399</v>
      </c>
      <c r="B1408" s="56">
        <v>521121</v>
      </c>
      <c r="C1408" s="39" t="s">
        <v>9053</v>
      </c>
      <c r="D1408" s="39" t="s">
        <v>2763</v>
      </c>
      <c r="E1408" s="39" t="str">
        <f>IF(AND(LEN(NICAP[[#This Row],[State or      Country]])=2,NICAP[[#This Row],[State or      Country]]&lt;&gt;"UK"),"US","Other")</f>
        <v>Other</v>
      </c>
      <c r="F1408" s="38">
        <v>11</v>
      </c>
      <c r="G1408" s="47" t="s">
        <v>1757</v>
      </c>
      <c r="H1408" s="46">
        <v>5</v>
      </c>
      <c r="I1408" s="37"/>
      <c r="J1408" s="37"/>
      <c r="K1408" s="37"/>
      <c r="L1408" s="36" t="s">
        <v>9052</v>
      </c>
      <c r="M1408" s="36" t="str">
        <f>IF(LEFT(NICAP[[#This Row],[Date]],1)=0,"Y","N")</f>
        <v>N</v>
      </c>
      <c r="N1408" s="36"/>
      <c r="O1408" s="36" t="str">
        <f>19&amp;LEFT(NICAP[[#This Row],[Date]],2)</f>
        <v>1952</v>
      </c>
      <c r="P1408" s="36" t="str">
        <f>MID(NICAP[[#This Row],[Date]],3,2)</f>
        <v>11</v>
      </c>
      <c r="Q1408" s="36" t="str">
        <f>RIGHT(NICAP[[#This Row],[Date]],2)</f>
        <v>21</v>
      </c>
      <c r="R1408" s="26">
        <f>DATE(NICAP[[#This Row],[Year]],NICAP[[#This Row],[Month]],NICAP[[#This Row],[Day]])</f>
        <v>19319</v>
      </c>
      <c r="S1408" s="35" t="str">
        <f t="shared" si="42"/>
        <v/>
      </c>
      <c r="T1408" s="24" t="str">
        <f t="shared" si="43"/>
        <v>At Sea</v>
      </c>
    </row>
    <row r="1409" spans="1:20" ht="12.75" customHeight="1" x14ac:dyDescent="0.2">
      <c r="A1409" s="35">
        <v>1400</v>
      </c>
      <c r="B1409" s="55">
        <v>521124</v>
      </c>
      <c r="C1409" s="39" t="s">
        <v>4018</v>
      </c>
      <c r="D1409" s="39" t="s">
        <v>2098</v>
      </c>
      <c r="E1409" s="39" t="str">
        <f>IF(AND(LEN(NICAP[[#This Row],[State or      Country]])=2,NICAP[[#This Row],[State or      Country]]&lt;&gt;"UK"),"US","Other")</f>
        <v>US</v>
      </c>
      <c r="F1409" s="38">
        <v>1</v>
      </c>
      <c r="G1409" s="41"/>
      <c r="H1409" s="41"/>
      <c r="I1409" s="65">
        <v>2246</v>
      </c>
      <c r="J1409" s="41"/>
      <c r="K1409" s="41"/>
      <c r="L1409" s="36" t="s">
        <v>9051</v>
      </c>
      <c r="M1409" s="36" t="str">
        <f>IF(LEFT(NICAP[[#This Row],[Date]],1)=0,"Y","N")</f>
        <v>N</v>
      </c>
      <c r="N1409" s="36"/>
      <c r="O1409" s="36" t="str">
        <f>19&amp;LEFT(NICAP[[#This Row],[Date]],2)</f>
        <v>1952</v>
      </c>
      <c r="P1409" s="36" t="str">
        <f>MID(NICAP[[#This Row],[Date]],3,2)</f>
        <v>11</v>
      </c>
      <c r="Q1409" s="36" t="str">
        <f>RIGHT(NICAP[[#This Row],[Date]],2)</f>
        <v>24</v>
      </c>
      <c r="R1409" s="26">
        <f>DATE(NICAP[[#This Row],[Year]],NICAP[[#This Row],[Month]],NICAP[[#This Row],[Day]])</f>
        <v>19322</v>
      </c>
      <c r="S1409" s="35" t="str">
        <f t="shared" si="42"/>
        <v>VA</v>
      </c>
      <c r="T1409" s="24" t="str">
        <f t="shared" si="43"/>
        <v>US</v>
      </c>
    </row>
    <row r="1410" spans="1:20" ht="12.75" customHeight="1" x14ac:dyDescent="0.2">
      <c r="A1410" s="35">
        <v>1401</v>
      </c>
      <c r="B1410" s="55">
        <v>521125</v>
      </c>
      <c r="C1410" s="39" t="s">
        <v>5920</v>
      </c>
      <c r="D1410" s="39" t="s">
        <v>2122</v>
      </c>
      <c r="E1410" s="39" t="str">
        <f>IF(AND(LEN(NICAP[[#This Row],[State or      Country]])=2,NICAP[[#This Row],[State or      Country]]&lt;&gt;"UK"),"US","Other")</f>
        <v>US</v>
      </c>
      <c r="F1410" s="38">
        <v>1</v>
      </c>
      <c r="G1410" s="37"/>
      <c r="H1410" s="37"/>
      <c r="I1410" s="47" t="s">
        <v>4808</v>
      </c>
      <c r="J1410" s="54" t="s">
        <v>1744</v>
      </c>
      <c r="K1410" s="37"/>
      <c r="L1410" s="36" t="s">
        <v>6161</v>
      </c>
      <c r="M1410" s="36" t="str">
        <f>IF(LEFT(NICAP[[#This Row],[Date]],1)=0,"Y","N")</f>
        <v>N</v>
      </c>
      <c r="N1410" s="36"/>
      <c r="O1410" s="36" t="str">
        <f>19&amp;LEFT(NICAP[[#This Row],[Date]],2)</f>
        <v>1952</v>
      </c>
      <c r="P1410" s="36" t="str">
        <f>MID(NICAP[[#This Row],[Date]],3,2)</f>
        <v>11</v>
      </c>
      <c r="Q1410" s="36" t="str">
        <f>RIGHT(NICAP[[#This Row],[Date]],2)</f>
        <v>25</v>
      </c>
      <c r="R1410" s="26">
        <f>DATE(NICAP[[#This Row],[Year]],NICAP[[#This Row],[Month]],NICAP[[#This Row],[Day]])</f>
        <v>19323</v>
      </c>
      <c r="S1410" s="35" t="str">
        <f t="shared" si="42"/>
        <v>NM</v>
      </c>
      <c r="T1410" s="24" t="str">
        <f t="shared" si="43"/>
        <v>US</v>
      </c>
    </row>
    <row r="1411" spans="1:20" ht="14.25" customHeight="1" x14ac:dyDescent="0.2">
      <c r="A1411" s="35">
        <v>1402</v>
      </c>
      <c r="B1411" s="56">
        <v>521125</v>
      </c>
      <c r="C1411" s="39" t="s">
        <v>7577</v>
      </c>
      <c r="D1411" s="39" t="s">
        <v>2917</v>
      </c>
      <c r="E1411" s="39" t="str">
        <f>IF(AND(LEN(NICAP[[#This Row],[State or      Country]])=2,NICAP[[#This Row],[State or      Country]]&lt;&gt;"UK"),"US","Other")</f>
        <v>Other</v>
      </c>
      <c r="F1411" s="38">
        <v>9</v>
      </c>
      <c r="G1411" s="47" t="s">
        <v>1666</v>
      </c>
      <c r="H1411" s="46">
        <v>5</v>
      </c>
      <c r="I1411" s="37"/>
      <c r="J1411" s="37"/>
      <c r="K1411" s="37"/>
      <c r="L1411" s="104" t="s">
        <v>9050</v>
      </c>
      <c r="M1411" s="104" t="str">
        <f>IF(LEFT(NICAP[[#This Row],[Date]],1)=0,"Y","N")</f>
        <v>N</v>
      </c>
      <c r="N1411" s="104"/>
      <c r="O1411" s="104" t="str">
        <f>19&amp;LEFT(NICAP[[#This Row],[Date]],2)</f>
        <v>1952</v>
      </c>
      <c r="P1411" s="104" t="str">
        <f>MID(NICAP[[#This Row],[Date]],3,2)</f>
        <v>11</v>
      </c>
      <c r="Q1411" s="104" t="str">
        <f>RIGHT(NICAP[[#This Row],[Date]],2)</f>
        <v>25</v>
      </c>
      <c r="R1411" s="26">
        <f>DATE(NICAP[[#This Row],[Year]],NICAP[[#This Row],[Month]],NICAP[[#This Row],[Day]])</f>
        <v>19323</v>
      </c>
      <c r="S1411" s="35" t="str">
        <f t="shared" si="42"/>
        <v/>
      </c>
      <c r="T1411" s="24" t="str">
        <f t="shared" si="43"/>
        <v>Panama</v>
      </c>
    </row>
    <row r="1412" spans="1:20" ht="12.75" customHeight="1" x14ac:dyDescent="0.2">
      <c r="A1412" s="35">
        <v>1403</v>
      </c>
      <c r="B1412" s="55">
        <v>521126</v>
      </c>
      <c r="C1412" s="39" t="s">
        <v>6186</v>
      </c>
      <c r="D1412" s="39" t="s">
        <v>1702</v>
      </c>
      <c r="E1412" s="39" t="str">
        <f>IF(AND(LEN(NICAP[[#This Row],[State or      Country]])=2,NICAP[[#This Row],[State or      Country]]&lt;&gt;"UK"),"US","Other")</f>
        <v>Other</v>
      </c>
      <c r="F1412" s="38">
        <v>11</v>
      </c>
      <c r="G1412" s="37"/>
      <c r="H1412" s="37"/>
      <c r="I1412" s="47" t="s">
        <v>4808</v>
      </c>
      <c r="J1412" s="37"/>
      <c r="K1412" s="37"/>
      <c r="L1412" s="36" t="s">
        <v>9049</v>
      </c>
      <c r="M1412" s="36" t="str">
        <f>IF(LEFT(NICAP[[#This Row],[Date]],1)=0,"Y","N")</f>
        <v>N</v>
      </c>
      <c r="N1412" s="36"/>
      <c r="O1412" s="36" t="str">
        <f>19&amp;LEFT(NICAP[[#This Row],[Date]],2)</f>
        <v>1952</v>
      </c>
      <c r="P1412" s="36" t="str">
        <f>MID(NICAP[[#This Row],[Date]],3,2)</f>
        <v>11</v>
      </c>
      <c r="Q1412" s="36" t="str">
        <f>RIGHT(NICAP[[#This Row],[Date]],2)</f>
        <v>26</v>
      </c>
      <c r="R1412" s="26">
        <f>DATE(NICAP[[#This Row],[Year]],NICAP[[#This Row],[Month]],NICAP[[#This Row],[Day]])</f>
        <v>19324</v>
      </c>
      <c r="S1412" s="35" t="str">
        <f t="shared" si="42"/>
        <v/>
      </c>
      <c r="T1412" s="24" t="str">
        <f t="shared" si="43"/>
        <v>CAN</v>
      </c>
    </row>
    <row r="1413" spans="1:20" ht="12.75" customHeight="1" x14ac:dyDescent="0.2">
      <c r="A1413" s="35">
        <v>1404</v>
      </c>
      <c r="B1413" s="55">
        <v>521127</v>
      </c>
      <c r="C1413" s="39" t="s">
        <v>2673</v>
      </c>
      <c r="D1413" s="39" t="s">
        <v>1819</v>
      </c>
      <c r="E1413" s="39" t="str">
        <f>IF(AND(LEN(NICAP[[#This Row],[State or      Country]])=2,NICAP[[#This Row],[State or      Country]]&lt;&gt;"UK"),"US","Other")</f>
        <v>US</v>
      </c>
      <c r="F1413" s="38">
        <v>1</v>
      </c>
      <c r="G1413" s="37"/>
      <c r="H1413" s="37"/>
      <c r="I1413" s="65">
        <v>2249</v>
      </c>
      <c r="J1413" s="37"/>
      <c r="K1413" s="37"/>
      <c r="L1413" s="36" t="s">
        <v>9048</v>
      </c>
      <c r="M1413" s="36" t="str">
        <f>IF(LEFT(NICAP[[#This Row],[Date]],1)=0,"Y","N")</f>
        <v>N</v>
      </c>
      <c r="N1413" s="36"/>
      <c r="O1413" s="36" t="str">
        <f>19&amp;LEFT(NICAP[[#This Row],[Date]],2)</f>
        <v>1952</v>
      </c>
      <c r="P1413" s="36" t="str">
        <f>MID(NICAP[[#This Row],[Date]],3,2)</f>
        <v>11</v>
      </c>
      <c r="Q1413" s="36" t="str">
        <f>RIGHT(NICAP[[#This Row],[Date]],2)</f>
        <v>27</v>
      </c>
      <c r="R1413" s="26">
        <f>DATE(NICAP[[#This Row],[Year]],NICAP[[#This Row],[Month]],NICAP[[#This Row],[Day]])</f>
        <v>19325</v>
      </c>
      <c r="S1413" s="35" t="str">
        <f t="shared" si="42"/>
        <v>NV</v>
      </c>
      <c r="T1413" s="24" t="str">
        <f t="shared" si="43"/>
        <v>US</v>
      </c>
    </row>
    <row r="1414" spans="1:20" ht="12.75" customHeight="1" x14ac:dyDescent="0.2">
      <c r="A1414" s="35">
        <v>1405</v>
      </c>
      <c r="B1414" s="64">
        <v>521130</v>
      </c>
      <c r="C1414" s="39" t="s">
        <v>9047</v>
      </c>
      <c r="D1414" s="39" t="s">
        <v>7225</v>
      </c>
      <c r="E1414" s="39" t="str">
        <f>IF(AND(LEN(NICAP[[#This Row],[State or      Country]])=2,NICAP[[#This Row],[State or      Country]]&lt;&gt;"UK"),"US","Other")</f>
        <v>Other</v>
      </c>
      <c r="F1414" s="38">
        <v>9</v>
      </c>
      <c r="G1414" s="37"/>
      <c r="H1414" s="46">
        <v>5</v>
      </c>
      <c r="I1414" s="65">
        <v>2253</v>
      </c>
      <c r="J1414" s="37"/>
      <c r="K1414" s="37"/>
      <c r="L1414" s="36" t="s">
        <v>9046</v>
      </c>
      <c r="M1414" s="36" t="str">
        <f>IF(LEFT(NICAP[[#This Row],[Date]],1)=0,"Y","N")</f>
        <v>N</v>
      </c>
      <c r="N1414" s="36"/>
      <c r="O1414" s="36" t="str">
        <f>19&amp;LEFT(NICAP[[#This Row],[Date]],2)</f>
        <v>1952</v>
      </c>
      <c r="P1414" s="36" t="str">
        <f>MID(NICAP[[#This Row],[Date]],3,2)</f>
        <v>11</v>
      </c>
      <c r="Q1414" s="36" t="str">
        <f>RIGHT(NICAP[[#This Row],[Date]],2)</f>
        <v>30</v>
      </c>
      <c r="R1414" s="26">
        <f>DATE(NICAP[[#This Row],[Year]],NICAP[[#This Row],[Month]],NICAP[[#This Row],[Day]])</f>
        <v>19328</v>
      </c>
      <c r="S1414" s="35" t="str">
        <f t="shared" si="42"/>
        <v/>
      </c>
      <c r="T1414" s="24" t="str">
        <f t="shared" si="43"/>
        <v>D.C.</v>
      </c>
    </row>
    <row r="1415" spans="1:20" ht="12.75" customHeight="1" x14ac:dyDescent="0.2">
      <c r="A1415" s="35">
        <v>1406</v>
      </c>
      <c r="B1415" s="64">
        <v>521204</v>
      </c>
      <c r="C1415" s="39" t="s">
        <v>5596</v>
      </c>
      <c r="D1415" s="39" t="s">
        <v>2640</v>
      </c>
      <c r="E1415" s="39" t="str">
        <f>IF(AND(LEN(NICAP[[#This Row],[State or      Country]])=2,NICAP[[#This Row],[State or      Country]]&lt;&gt;"UK"),"US","Other")</f>
        <v>US</v>
      </c>
      <c r="F1415" s="38">
        <v>1</v>
      </c>
      <c r="G1415" s="37"/>
      <c r="H1415" s="37"/>
      <c r="I1415" s="47" t="s">
        <v>4808</v>
      </c>
      <c r="J1415" s="37"/>
      <c r="K1415" s="37"/>
      <c r="L1415" s="36" t="s">
        <v>9045</v>
      </c>
      <c r="M1415" s="36" t="str">
        <f>IF(LEFT(NICAP[[#This Row],[Date]],1)=0,"Y","N")</f>
        <v>N</v>
      </c>
      <c r="N1415" s="36"/>
      <c r="O1415" s="36" t="str">
        <f>19&amp;LEFT(NICAP[[#This Row],[Date]],2)</f>
        <v>1952</v>
      </c>
      <c r="P1415" s="36" t="str">
        <f>MID(NICAP[[#This Row],[Date]],3,2)</f>
        <v>12</v>
      </c>
      <c r="Q1415" s="36" t="str">
        <f>RIGHT(NICAP[[#This Row],[Date]],2)</f>
        <v>04</v>
      </c>
      <c r="R1415" s="26">
        <f>DATE(NICAP[[#This Row],[Year]],NICAP[[#This Row],[Month]],NICAP[[#This Row],[Day]])</f>
        <v>19332</v>
      </c>
      <c r="S1415" s="35" t="str">
        <f t="shared" si="42"/>
        <v>CO</v>
      </c>
      <c r="T1415" s="24" t="str">
        <f t="shared" si="43"/>
        <v>US</v>
      </c>
    </row>
    <row r="1416" spans="1:20" ht="12.75" customHeight="1" x14ac:dyDescent="0.2">
      <c r="A1416" s="35">
        <v>1407</v>
      </c>
      <c r="B1416" s="68">
        <v>521204</v>
      </c>
      <c r="C1416" s="39" t="s">
        <v>8902</v>
      </c>
      <c r="D1416" s="39" t="s">
        <v>2211</v>
      </c>
      <c r="E1416" s="39" t="str">
        <f>IF(AND(LEN(NICAP[[#This Row],[State or      Country]])=2,NICAP[[#This Row],[State or      Country]]&lt;&gt;"UK"),"US","Other")</f>
        <v>US</v>
      </c>
      <c r="F1416" s="38">
        <v>9</v>
      </c>
      <c r="G1416" s="47" t="s">
        <v>1666</v>
      </c>
      <c r="H1416" s="46">
        <v>5</v>
      </c>
      <c r="I1416" s="37"/>
      <c r="J1416" s="37"/>
      <c r="K1416" s="37"/>
      <c r="L1416" s="36" t="s">
        <v>9044</v>
      </c>
      <c r="M1416" s="36" t="str">
        <f>IF(LEFT(NICAP[[#This Row],[Date]],1)=0,"Y","N")</f>
        <v>N</v>
      </c>
      <c r="N1416" s="36"/>
      <c r="O1416" s="36" t="str">
        <f>19&amp;LEFT(NICAP[[#This Row],[Date]],2)</f>
        <v>1952</v>
      </c>
      <c r="P1416" s="36" t="str">
        <f>MID(NICAP[[#This Row],[Date]],3,2)</f>
        <v>12</v>
      </c>
      <c r="Q1416" s="36" t="str">
        <f>RIGHT(NICAP[[#This Row],[Date]],2)</f>
        <v>04</v>
      </c>
      <c r="R1416" s="26">
        <f>DATE(NICAP[[#This Row],[Year]],NICAP[[#This Row],[Month]],NICAP[[#This Row],[Day]])</f>
        <v>19332</v>
      </c>
      <c r="S1416" s="35" t="str">
        <f t="shared" si="42"/>
        <v>SC</v>
      </c>
      <c r="T1416" s="24" t="str">
        <f t="shared" si="43"/>
        <v>US</v>
      </c>
    </row>
    <row r="1417" spans="1:20" ht="14.25" customHeight="1" x14ac:dyDescent="0.2">
      <c r="A1417" s="35">
        <v>1408</v>
      </c>
      <c r="B1417" s="81">
        <v>521204</v>
      </c>
      <c r="C1417" s="39" t="s">
        <v>9043</v>
      </c>
      <c r="D1417" s="39" t="s">
        <v>1667</v>
      </c>
      <c r="E1417" s="39" t="str">
        <f>IF(AND(LEN(NICAP[[#This Row],[State or      Country]])=2,NICAP[[#This Row],[State or      Country]]&lt;&gt;"UK"),"US","Other")</f>
        <v>US</v>
      </c>
      <c r="F1417" s="38">
        <v>11</v>
      </c>
      <c r="G1417" s="47" t="s">
        <v>1757</v>
      </c>
      <c r="H1417" s="46">
        <v>5</v>
      </c>
      <c r="I1417" s="47" t="s">
        <v>4808</v>
      </c>
      <c r="J1417" s="37"/>
      <c r="K1417" s="37"/>
      <c r="L1417" s="36" t="s">
        <v>9042</v>
      </c>
      <c r="M1417" s="36" t="str">
        <f>IF(LEFT(NICAP[[#This Row],[Date]],1)=0,"Y","N")</f>
        <v>N</v>
      </c>
      <c r="N1417" s="36"/>
      <c r="O1417" s="36" t="str">
        <f>19&amp;LEFT(NICAP[[#This Row],[Date]],2)</f>
        <v>1952</v>
      </c>
      <c r="P1417" s="36" t="str">
        <f>MID(NICAP[[#This Row],[Date]],3,2)</f>
        <v>12</v>
      </c>
      <c r="Q1417" s="36" t="str">
        <f>RIGHT(NICAP[[#This Row],[Date]],2)</f>
        <v>04</v>
      </c>
      <c r="R1417" s="26">
        <f>DATE(NICAP[[#This Row],[Year]],NICAP[[#This Row],[Month]],NICAP[[#This Row],[Day]])</f>
        <v>19332</v>
      </c>
      <c r="S1417" s="35" t="str">
        <f t="shared" si="42"/>
        <v>TX</v>
      </c>
      <c r="T1417" s="24" t="str">
        <f t="shared" si="43"/>
        <v>US</v>
      </c>
    </row>
    <row r="1418" spans="1:20" ht="12.75" customHeight="1" x14ac:dyDescent="0.2">
      <c r="A1418" s="35">
        <v>1409</v>
      </c>
      <c r="B1418" s="64">
        <v>521205</v>
      </c>
      <c r="C1418" s="39" t="s">
        <v>8849</v>
      </c>
      <c r="D1418" s="39" t="s">
        <v>1667</v>
      </c>
      <c r="E1418" s="39" t="str">
        <f>IF(AND(LEN(NICAP[[#This Row],[State or      Country]])=2,NICAP[[#This Row],[State or      Country]]&lt;&gt;"UK"),"US","Other")</f>
        <v>US</v>
      </c>
      <c r="F1418" s="38">
        <v>11</v>
      </c>
      <c r="G1418" s="37"/>
      <c r="H1418" s="37"/>
      <c r="I1418" s="47" t="s">
        <v>4808</v>
      </c>
      <c r="J1418" s="37"/>
      <c r="K1418" s="37"/>
      <c r="L1418" s="36" t="s">
        <v>9041</v>
      </c>
      <c r="M1418" s="36" t="str">
        <f>IF(LEFT(NICAP[[#This Row],[Date]],1)=0,"Y","N")</f>
        <v>N</v>
      </c>
      <c r="N1418" s="36"/>
      <c r="O1418" s="36" t="str">
        <f>19&amp;LEFT(NICAP[[#This Row],[Date]],2)</f>
        <v>1952</v>
      </c>
      <c r="P1418" s="36" t="str">
        <f>MID(NICAP[[#This Row],[Date]],3,2)</f>
        <v>12</v>
      </c>
      <c r="Q1418" s="36" t="str">
        <f>RIGHT(NICAP[[#This Row],[Date]],2)</f>
        <v>05</v>
      </c>
      <c r="R1418" s="26">
        <f>DATE(NICAP[[#This Row],[Year]],NICAP[[#This Row],[Month]],NICAP[[#This Row],[Day]])</f>
        <v>19333</v>
      </c>
      <c r="S1418" s="35" t="str">
        <f t="shared" ref="S1418:S1481" si="44">IF(E1418="US",D1418,"")</f>
        <v>TX</v>
      </c>
      <c r="T1418" s="24" t="str">
        <f t="shared" ref="T1418:T1481" si="45">IF(E1418="US","US",D1418)</f>
        <v>US</v>
      </c>
    </row>
    <row r="1419" spans="1:20" ht="12.75" customHeight="1" x14ac:dyDescent="0.2">
      <c r="A1419" s="35">
        <v>1410</v>
      </c>
      <c r="B1419" s="64">
        <v>521206</v>
      </c>
      <c r="C1419" s="39" t="s">
        <v>9040</v>
      </c>
      <c r="D1419" s="39" t="s">
        <v>2020</v>
      </c>
      <c r="E1419" s="39" t="str">
        <f>IF(AND(LEN(NICAP[[#This Row],[State or      Country]])=2,NICAP[[#This Row],[State or      Country]]&lt;&gt;"UK"),"US","Other")</f>
        <v>US</v>
      </c>
      <c r="F1419" s="38">
        <v>1</v>
      </c>
      <c r="G1419" s="37"/>
      <c r="H1419" s="37"/>
      <c r="I1419" s="47" t="s">
        <v>4808</v>
      </c>
      <c r="J1419" s="37"/>
      <c r="K1419" s="37"/>
      <c r="L1419" s="36" t="s">
        <v>9039</v>
      </c>
      <c r="M1419" s="36" t="str">
        <f>IF(LEFT(NICAP[[#This Row],[Date]],1)=0,"Y","N")</f>
        <v>N</v>
      </c>
      <c r="N1419" s="36"/>
      <c r="O1419" s="36" t="str">
        <f>19&amp;LEFT(NICAP[[#This Row],[Date]],2)</f>
        <v>1952</v>
      </c>
      <c r="P1419" s="36" t="str">
        <f>MID(NICAP[[#This Row],[Date]],3,2)</f>
        <v>12</v>
      </c>
      <c r="Q1419" s="36" t="str">
        <f>RIGHT(NICAP[[#This Row],[Date]],2)</f>
        <v>06</v>
      </c>
      <c r="R1419" s="26">
        <f>DATE(NICAP[[#This Row],[Year]],NICAP[[#This Row],[Month]],NICAP[[#This Row],[Day]])</f>
        <v>19334</v>
      </c>
      <c r="S1419" s="35" t="str">
        <f t="shared" si="44"/>
        <v>AK</v>
      </c>
      <c r="T1419" s="24" t="str">
        <f t="shared" si="45"/>
        <v>US</v>
      </c>
    </row>
    <row r="1420" spans="1:20" ht="27" customHeight="1" x14ac:dyDescent="0.2">
      <c r="A1420" s="35">
        <v>1411</v>
      </c>
      <c r="B1420" s="106">
        <v>521206</v>
      </c>
      <c r="C1420" s="48" t="s">
        <v>9037</v>
      </c>
      <c r="D1420" s="44" t="s">
        <v>2763</v>
      </c>
      <c r="E1420" s="44" t="str">
        <f>IF(AND(LEN(NICAP[[#This Row],[State or      Country]])=2,NICAP[[#This Row],[State or      Country]]&lt;&gt;"UK"),"US","Other")</f>
        <v>Other</v>
      </c>
      <c r="F1420" s="43">
        <v>9</v>
      </c>
      <c r="G1420" s="62" t="s">
        <v>1666</v>
      </c>
      <c r="H1420" s="61">
        <v>5</v>
      </c>
      <c r="I1420" s="62" t="s">
        <v>4808</v>
      </c>
      <c r="J1420" s="41"/>
      <c r="K1420" s="41"/>
      <c r="L1420" s="59" t="s">
        <v>9038</v>
      </c>
      <c r="M1420" s="59" t="str">
        <f>IF(LEFT(NICAP[[#This Row],[Date]],1)=0,"Y","N")</f>
        <v>N</v>
      </c>
      <c r="N1420" s="59"/>
      <c r="O1420" s="59" t="str">
        <f>19&amp;LEFT(NICAP[[#This Row],[Date]],2)</f>
        <v>1952</v>
      </c>
      <c r="P1420" s="59" t="str">
        <f>MID(NICAP[[#This Row],[Date]],3,2)</f>
        <v>12</v>
      </c>
      <c r="Q1420" s="59" t="str">
        <f>RIGHT(NICAP[[#This Row],[Date]],2)</f>
        <v>06</v>
      </c>
      <c r="R1420" s="26">
        <f>DATE(NICAP[[#This Row],[Year]],NICAP[[#This Row],[Month]],NICAP[[#This Row],[Day]])</f>
        <v>19334</v>
      </c>
      <c r="S1420" s="35" t="str">
        <f t="shared" si="44"/>
        <v/>
      </c>
      <c r="T1420" s="24" t="str">
        <f t="shared" si="45"/>
        <v>At Sea</v>
      </c>
    </row>
    <row r="1421" spans="1:20" ht="27.75" customHeight="1" x14ac:dyDescent="0.2">
      <c r="A1421" s="35">
        <v>1412</v>
      </c>
      <c r="B1421" s="106">
        <v>521206</v>
      </c>
      <c r="C1421" s="48" t="s">
        <v>9037</v>
      </c>
      <c r="D1421" s="44" t="s">
        <v>2763</v>
      </c>
      <c r="E1421" s="44" t="str">
        <f>IF(AND(LEN(NICAP[[#This Row],[State or      Country]])=2,NICAP[[#This Row],[State or      Country]]&lt;&gt;"UK"),"US","Other")</f>
        <v>Other</v>
      </c>
      <c r="F1421" s="43">
        <v>11</v>
      </c>
      <c r="G1421" s="41"/>
      <c r="H1421" s="41"/>
      <c r="I1421" s="62" t="s">
        <v>4808</v>
      </c>
      <c r="J1421" s="41"/>
      <c r="K1421" s="41"/>
      <c r="L1421" s="59" t="s">
        <v>9036</v>
      </c>
      <c r="M1421" s="59" t="str">
        <f>IF(LEFT(NICAP[[#This Row],[Date]],1)=0,"Y","N")</f>
        <v>N</v>
      </c>
      <c r="N1421" s="59"/>
      <c r="O1421" s="59" t="str">
        <f>19&amp;LEFT(NICAP[[#This Row],[Date]],2)</f>
        <v>1952</v>
      </c>
      <c r="P1421" s="59" t="str">
        <f>MID(NICAP[[#This Row],[Date]],3,2)</f>
        <v>12</v>
      </c>
      <c r="Q1421" s="59" t="str">
        <f>RIGHT(NICAP[[#This Row],[Date]],2)</f>
        <v>06</v>
      </c>
      <c r="R1421" s="26">
        <f>DATE(NICAP[[#This Row],[Year]],NICAP[[#This Row],[Month]],NICAP[[#This Row],[Day]])</f>
        <v>19334</v>
      </c>
      <c r="S1421" s="35" t="str">
        <f t="shared" si="44"/>
        <v/>
      </c>
      <c r="T1421" s="24" t="str">
        <f t="shared" si="45"/>
        <v>At Sea</v>
      </c>
    </row>
    <row r="1422" spans="1:20" ht="12.75" customHeight="1" x14ac:dyDescent="0.2">
      <c r="A1422" s="35">
        <v>1413</v>
      </c>
      <c r="B1422" s="64">
        <v>521208</v>
      </c>
      <c r="C1422" s="39" t="s">
        <v>2790</v>
      </c>
      <c r="D1422" s="39" t="s">
        <v>1670</v>
      </c>
      <c r="E1422" s="39" t="str">
        <f>IF(AND(LEN(NICAP[[#This Row],[State or      Country]])=2,NICAP[[#This Row],[State or      Country]]&lt;&gt;"UK"),"US","Other")</f>
        <v>US</v>
      </c>
      <c r="F1422" s="38">
        <v>11</v>
      </c>
      <c r="G1422" s="37"/>
      <c r="H1422" s="37"/>
      <c r="I1422" s="37"/>
      <c r="J1422" s="37"/>
      <c r="K1422" s="37"/>
      <c r="L1422" s="36" t="s">
        <v>9035</v>
      </c>
      <c r="M1422" s="36" t="str">
        <f>IF(LEFT(NICAP[[#This Row],[Date]],1)=0,"Y","N")</f>
        <v>N</v>
      </c>
      <c r="N1422" s="36"/>
      <c r="O1422" s="36" t="str">
        <f>19&amp;LEFT(NICAP[[#This Row],[Date]],2)</f>
        <v>1952</v>
      </c>
      <c r="P1422" s="36" t="str">
        <f>MID(NICAP[[#This Row],[Date]],3,2)</f>
        <v>12</v>
      </c>
      <c r="Q1422" s="36" t="str">
        <f>RIGHT(NICAP[[#This Row],[Date]],2)</f>
        <v>08</v>
      </c>
      <c r="R1422" s="26">
        <f>DATE(NICAP[[#This Row],[Year]],NICAP[[#This Row],[Month]],NICAP[[#This Row],[Day]])</f>
        <v>19336</v>
      </c>
      <c r="S1422" s="35" t="str">
        <f t="shared" si="44"/>
        <v>IL</v>
      </c>
      <c r="T1422" s="24" t="str">
        <f t="shared" si="45"/>
        <v>US</v>
      </c>
    </row>
    <row r="1423" spans="1:20" ht="12.75" customHeight="1" x14ac:dyDescent="0.2">
      <c r="A1423" s="35">
        <v>1414</v>
      </c>
      <c r="B1423" s="64">
        <v>521208</v>
      </c>
      <c r="C1423" s="39" t="s">
        <v>9034</v>
      </c>
      <c r="D1423" s="39" t="s">
        <v>2020</v>
      </c>
      <c r="E1423" s="39" t="str">
        <f>IF(AND(LEN(NICAP[[#This Row],[State or      Country]])=2,NICAP[[#This Row],[State or      Country]]&lt;&gt;"UK"),"US","Other")</f>
        <v>US</v>
      </c>
      <c r="F1423" s="38">
        <v>1</v>
      </c>
      <c r="G1423" s="37"/>
      <c r="H1423" s="37"/>
      <c r="I1423" s="65">
        <v>2266</v>
      </c>
      <c r="J1423" s="37"/>
      <c r="K1423" s="37"/>
      <c r="L1423" s="36" t="s">
        <v>9033</v>
      </c>
      <c r="M1423" s="36" t="str">
        <f>IF(LEFT(NICAP[[#This Row],[Date]],1)=0,"Y","N")</f>
        <v>N</v>
      </c>
      <c r="N1423" s="36"/>
      <c r="O1423" s="36" t="str">
        <f>19&amp;LEFT(NICAP[[#This Row],[Date]],2)</f>
        <v>1952</v>
      </c>
      <c r="P1423" s="36" t="str">
        <f>MID(NICAP[[#This Row],[Date]],3,2)</f>
        <v>12</v>
      </c>
      <c r="Q1423" s="36" t="str">
        <f>RIGHT(NICAP[[#This Row],[Date]],2)</f>
        <v>08</v>
      </c>
      <c r="R1423" s="26">
        <f>DATE(NICAP[[#This Row],[Year]],NICAP[[#This Row],[Month]],NICAP[[#This Row],[Day]])</f>
        <v>19336</v>
      </c>
      <c r="S1423" s="35" t="str">
        <f t="shared" si="44"/>
        <v>AK</v>
      </c>
      <c r="T1423" s="24" t="str">
        <f t="shared" si="45"/>
        <v>US</v>
      </c>
    </row>
    <row r="1424" spans="1:20" ht="12.75" customHeight="1" x14ac:dyDescent="0.2">
      <c r="A1424" s="35">
        <v>1415</v>
      </c>
      <c r="B1424" s="64">
        <v>521209</v>
      </c>
      <c r="C1424" s="39" t="s">
        <v>1740</v>
      </c>
      <c r="D1424" s="39" t="s">
        <v>1739</v>
      </c>
      <c r="E1424" s="39" t="str">
        <f>IF(AND(LEN(NICAP[[#This Row],[State or      Country]])=2,NICAP[[#This Row],[State or      Country]]&lt;&gt;"UK"),"US","Other")</f>
        <v>US</v>
      </c>
      <c r="F1424" s="38">
        <v>1</v>
      </c>
      <c r="G1424" s="37"/>
      <c r="H1424" s="37"/>
      <c r="I1424" s="65">
        <v>2267</v>
      </c>
      <c r="J1424" s="37"/>
      <c r="K1424" s="37"/>
      <c r="L1424" s="36" t="s">
        <v>9032</v>
      </c>
      <c r="M1424" s="36" t="str">
        <f>IF(LEFT(NICAP[[#This Row],[Date]],1)=0,"Y","N")</f>
        <v>N</v>
      </c>
      <c r="N1424" s="36"/>
      <c r="O1424" s="36" t="str">
        <f>19&amp;LEFT(NICAP[[#This Row],[Date]],2)</f>
        <v>1952</v>
      </c>
      <c r="P1424" s="36" t="str">
        <f>MID(NICAP[[#This Row],[Date]],3,2)</f>
        <v>12</v>
      </c>
      <c r="Q1424" s="36" t="str">
        <f>RIGHT(NICAP[[#This Row],[Date]],2)</f>
        <v>09</v>
      </c>
      <c r="R1424" s="26">
        <f>DATE(NICAP[[#This Row],[Year]],NICAP[[#This Row],[Month]],NICAP[[#This Row],[Day]])</f>
        <v>19337</v>
      </c>
      <c r="S1424" s="35" t="str">
        <f t="shared" si="44"/>
        <v>WI</v>
      </c>
      <c r="T1424" s="24" t="str">
        <f t="shared" si="45"/>
        <v>US</v>
      </c>
    </row>
    <row r="1425" spans="1:20" ht="12.75" customHeight="1" x14ac:dyDescent="0.2">
      <c r="A1425" s="35">
        <v>1416</v>
      </c>
      <c r="B1425" s="68">
        <v>521210</v>
      </c>
      <c r="C1425" s="39" t="s">
        <v>7603</v>
      </c>
      <c r="D1425" s="39" t="s">
        <v>2211</v>
      </c>
      <c r="E1425" s="39" t="str">
        <f>IF(AND(LEN(NICAP[[#This Row],[State or      Country]])=2,NICAP[[#This Row],[State or      Country]]&lt;&gt;"UK"),"US","Other")</f>
        <v>US</v>
      </c>
      <c r="F1425" s="38">
        <v>9</v>
      </c>
      <c r="G1425" s="47" t="s">
        <v>1666</v>
      </c>
      <c r="H1425" s="46">
        <v>5</v>
      </c>
      <c r="I1425" s="47" t="s">
        <v>4808</v>
      </c>
      <c r="J1425" s="37"/>
      <c r="K1425" s="37"/>
      <c r="L1425" s="36" t="s">
        <v>9031</v>
      </c>
      <c r="M1425" s="36" t="str">
        <f>IF(LEFT(NICAP[[#This Row],[Date]],1)=0,"Y","N")</f>
        <v>N</v>
      </c>
      <c r="N1425" s="36"/>
      <c r="O1425" s="36" t="str">
        <f>19&amp;LEFT(NICAP[[#This Row],[Date]],2)</f>
        <v>1952</v>
      </c>
      <c r="P1425" s="36" t="str">
        <f>MID(NICAP[[#This Row],[Date]],3,2)</f>
        <v>12</v>
      </c>
      <c r="Q1425" s="36" t="str">
        <f>RIGHT(NICAP[[#This Row],[Date]],2)</f>
        <v>10</v>
      </c>
      <c r="R1425" s="26">
        <f>DATE(NICAP[[#This Row],[Year]],NICAP[[#This Row],[Month]],NICAP[[#This Row],[Day]])</f>
        <v>19338</v>
      </c>
      <c r="S1425" s="35" t="str">
        <f t="shared" si="44"/>
        <v>SC</v>
      </c>
      <c r="T1425" s="24" t="str">
        <f t="shared" si="45"/>
        <v>US</v>
      </c>
    </row>
    <row r="1426" spans="1:20" ht="12.75" customHeight="1" x14ac:dyDescent="0.2">
      <c r="A1426" s="35">
        <v>1417</v>
      </c>
      <c r="B1426" s="64">
        <v>521210</v>
      </c>
      <c r="C1426" s="39" t="s">
        <v>9030</v>
      </c>
      <c r="D1426" s="39" t="s">
        <v>7519</v>
      </c>
      <c r="E1426" s="39" t="str">
        <f>IF(AND(LEN(NICAP[[#This Row],[State or      Country]])=2,NICAP[[#This Row],[State or      Country]]&lt;&gt;"UK"),"US","Other")</f>
        <v>Other</v>
      </c>
      <c r="F1426" s="38">
        <v>11</v>
      </c>
      <c r="G1426" s="37"/>
      <c r="H1426" s="37"/>
      <c r="I1426" s="47" t="s">
        <v>4808</v>
      </c>
      <c r="J1426" s="37"/>
      <c r="K1426" s="37"/>
      <c r="L1426" s="36" t="s">
        <v>9029</v>
      </c>
      <c r="M1426" s="36" t="str">
        <f>IF(LEFT(NICAP[[#This Row],[Date]],1)=0,"Y","N")</f>
        <v>N</v>
      </c>
      <c r="N1426" s="36"/>
      <c r="O1426" s="36" t="str">
        <f>19&amp;LEFT(NICAP[[#This Row],[Date]],2)</f>
        <v>1952</v>
      </c>
      <c r="P1426" s="36" t="str">
        <f>MID(NICAP[[#This Row],[Date]],3,2)</f>
        <v>12</v>
      </c>
      <c r="Q1426" s="36" t="str">
        <f>RIGHT(NICAP[[#This Row],[Date]],2)</f>
        <v>10</v>
      </c>
      <c r="R1426" s="26">
        <f>DATE(NICAP[[#This Row],[Year]],NICAP[[#This Row],[Month]],NICAP[[#This Row],[Day]])</f>
        <v>19338</v>
      </c>
      <c r="S1426" s="35" t="str">
        <f t="shared" si="44"/>
        <v/>
      </c>
      <c r="T1426" s="24" t="str">
        <f t="shared" si="45"/>
        <v>Korea</v>
      </c>
    </row>
    <row r="1427" spans="1:20" ht="14.25" customHeight="1" x14ac:dyDescent="0.2">
      <c r="A1427" s="35">
        <v>1418</v>
      </c>
      <c r="B1427" s="81">
        <v>521210</v>
      </c>
      <c r="C1427" s="39" t="s">
        <v>6075</v>
      </c>
      <c r="D1427" s="39" t="s">
        <v>1707</v>
      </c>
      <c r="E1427" s="39" t="str">
        <f>IF(AND(LEN(NICAP[[#This Row],[State or      Country]])=2,NICAP[[#This Row],[State or      Country]]&lt;&gt;"UK"),"US","Other")</f>
        <v>US</v>
      </c>
      <c r="F1427" s="38">
        <v>9</v>
      </c>
      <c r="G1427" s="47" t="s">
        <v>1666</v>
      </c>
      <c r="H1427" s="46">
        <v>5</v>
      </c>
      <c r="I1427" s="47" t="s">
        <v>4808</v>
      </c>
      <c r="J1427" s="41"/>
      <c r="K1427" s="41"/>
      <c r="L1427" s="36" t="s">
        <v>9028</v>
      </c>
      <c r="M1427" s="36" t="str">
        <f>IF(LEFT(NICAP[[#This Row],[Date]],1)=0,"Y","N")</f>
        <v>N</v>
      </c>
      <c r="N1427" s="36"/>
      <c r="O1427" s="36" t="str">
        <f>19&amp;LEFT(NICAP[[#This Row],[Date]],2)</f>
        <v>1952</v>
      </c>
      <c r="P1427" s="36" t="str">
        <f>MID(NICAP[[#This Row],[Date]],3,2)</f>
        <v>12</v>
      </c>
      <c r="Q1427" s="36" t="str">
        <f>RIGHT(NICAP[[#This Row],[Date]],2)</f>
        <v>10</v>
      </c>
      <c r="R1427" s="26">
        <f>DATE(NICAP[[#This Row],[Year]],NICAP[[#This Row],[Month]],NICAP[[#This Row],[Day]])</f>
        <v>19338</v>
      </c>
      <c r="S1427" s="35" t="str">
        <f t="shared" si="44"/>
        <v>WA</v>
      </c>
      <c r="T1427" s="24" t="str">
        <f t="shared" si="45"/>
        <v>US</v>
      </c>
    </row>
    <row r="1428" spans="1:20" ht="12.75" customHeight="1" x14ac:dyDescent="0.2">
      <c r="A1428" s="35">
        <v>1419</v>
      </c>
      <c r="B1428" s="68">
        <v>521210</v>
      </c>
      <c r="C1428" s="39" t="s">
        <v>9026</v>
      </c>
      <c r="D1428" s="39" t="s">
        <v>1707</v>
      </c>
      <c r="E1428" s="39" t="str">
        <f>IF(AND(LEN(NICAP[[#This Row],[State or      Country]])=2,NICAP[[#This Row],[State or      Country]]&lt;&gt;"UK"),"US","Other")</f>
        <v>US</v>
      </c>
      <c r="F1428" s="38">
        <v>9</v>
      </c>
      <c r="G1428" s="37"/>
      <c r="H1428" s="46">
        <v>5</v>
      </c>
      <c r="I1428" s="47" t="s">
        <v>4808</v>
      </c>
      <c r="J1428" s="54" t="s">
        <v>1744</v>
      </c>
      <c r="K1428" s="37"/>
      <c r="L1428" s="36" t="s">
        <v>9027</v>
      </c>
      <c r="M1428" s="36" t="str">
        <f>IF(LEFT(NICAP[[#This Row],[Date]],1)=0,"Y","N")</f>
        <v>N</v>
      </c>
      <c r="N1428" s="36"/>
      <c r="O1428" s="36" t="str">
        <f>19&amp;LEFT(NICAP[[#This Row],[Date]],2)</f>
        <v>1952</v>
      </c>
      <c r="P1428" s="36" t="str">
        <f>MID(NICAP[[#This Row],[Date]],3,2)</f>
        <v>12</v>
      </c>
      <c r="Q1428" s="36" t="str">
        <f>RIGHT(NICAP[[#This Row],[Date]],2)</f>
        <v>10</v>
      </c>
      <c r="R1428" s="26">
        <f>DATE(NICAP[[#This Row],[Year]],NICAP[[#This Row],[Month]],NICAP[[#This Row],[Day]])</f>
        <v>19338</v>
      </c>
      <c r="S1428" s="35" t="str">
        <f t="shared" si="44"/>
        <v>WA</v>
      </c>
      <c r="T1428" s="24" t="str">
        <f t="shared" si="45"/>
        <v>US</v>
      </c>
    </row>
    <row r="1429" spans="1:20" ht="12.75" customHeight="1" x14ac:dyDescent="0.2">
      <c r="A1429" s="35">
        <v>1420</v>
      </c>
      <c r="B1429" s="68">
        <v>521210</v>
      </c>
      <c r="C1429" s="39" t="s">
        <v>9026</v>
      </c>
      <c r="D1429" s="39" t="s">
        <v>1707</v>
      </c>
      <c r="E1429" s="39" t="str">
        <f>IF(AND(LEN(NICAP[[#This Row],[State or      Country]])=2,NICAP[[#This Row],[State or      Country]]&lt;&gt;"UK"),"US","Other")</f>
        <v>US</v>
      </c>
      <c r="F1429" s="38">
        <v>11</v>
      </c>
      <c r="G1429" s="37"/>
      <c r="H1429" s="37"/>
      <c r="I1429" s="47" t="s">
        <v>4808</v>
      </c>
      <c r="J1429" s="54" t="s">
        <v>1744</v>
      </c>
      <c r="K1429" s="37"/>
      <c r="L1429" s="36" t="s">
        <v>9025</v>
      </c>
      <c r="M1429" s="36" t="str">
        <f>IF(LEFT(NICAP[[#This Row],[Date]],1)=0,"Y","N")</f>
        <v>N</v>
      </c>
      <c r="N1429" s="36"/>
      <c r="O1429" s="36" t="str">
        <f>19&amp;LEFT(NICAP[[#This Row],[Date]],2)</f>
        <v>1952</v>
      </c>
      <c r="P1429" s="36" t="str">
        <f>MID(NICAP[[#This Row],[Date]],3,2)</f>
        <v>12</v>
      </c>
      <c r="Q1429" s="36" t="str">
        <f>RIGHT(NICAP[[#This Row],[Date]],2)</f>
        <v>10</v>
      </c>
      <c r="R1429" s="26">
        <f>DATE(NICAP[[#This Row],[Year]],NICAP[[#This Row],[Month]],NICAP[[#This Row],[Day]])</f>
        <v>19338</v>
      </c>
      <c r="S1429" s="35" t="str">
        <f t="shared" si="44"/>
        <v>WA</v>
      </c>
      <c r="T1429" s="24" t="str">
        <f t="shared" si="45"/>
        <v>US</v>
      </c>
    </row>
    <row r="1430" spans="1:20" ht="12.75" customHeight="1" x14ac:dyDescent="0.2">
      <c r="A1430" s="35">
        <v>1421</v>
      </c>
      <c r="B1430" s="64">
        <v>521214</v>
      </c>
      <c r="C1430" s="39" t="s">
        <v>2409</v>
      </c>
      <c r="D1430" s="39" t="s">
        <v>2098</v>
      </c>
      <c r="E1430" s="39" t="str">
        <f>IF(AND(LEN(NICAP[[#This Row],[State or      Country]])=2,NICAP[[#This Row],[State or      Country]]&lt;&gt;"UK"),"US","Other")</f>
        <v>US</v>
      </c>
      <c r="F1430" s="38">
        <v>1</v>
      </c>
      <c r="G1430" s="37"/>
      <c r="H1430" s="37"/>
      <c r="I1430" s="47" t="s">
        <v>4808</v>
      </c>
      <c r="J1430" s="37"/>
      <c r="K1430" s="37"/>
      <c r="L1430" s="36" t="s">
        <v>9024</v>
      </c>
      <c r="M1430" s="36" t="str">
        <f>IF(LEFT(NICAP[[#This Row],[Date]],1)=0,"Y","N")</f>
        <v>N</v>
      </c>
      <c r="N1430" s="36"/>
      <c r="O1430" s="36" t="str">
        <f>19&amp;LEFT(NICAP[[#This Row],[Date]],2)</f>
        <v>1952</v>
      </c>
      <c r="P1430" s="36" t="str">
        <f>MID(NICAP[[#This Row],[Date]],3,2)</f>
        <v>12</v>
      </c>
      <c r="Q1430" s="36" t="str">
        <f>RIGHT(NICAP[[#This Row],[Date]],2)</f>
        <v>14</v>
      </c>
      <c r="R1430" s="26">
        <f>DATE(NICAP[[#This Row],[Year]],NICAP[[#This Row],[Month]],NICAP[[#This Row],[Day]])</f>
        <v>19342</v>
      </c>
      <c r="S1430" s="35" t="str">
        <f t="shared" si="44"/>
        <v>VA</v>
      </c>
      <c r="T1430" s="24" t="str">
        <f t="shared" si="45"/>
        <v>US</v>
      </c>
    </row>
    <row r="1431" spans="1:20" ht="12.75" customHeight="1" x14ac:dyDescent="0.2">
      <c r="A1431" s="35">
        <v>1422</v>
      </c>
      <c r="B1431" s="68">
        <v>521215</v>
      </c>
      <c r="C1431" s="39" t="s">
        <v>6186</v>
      </c>
      <c r="D1431" s="39" t="s">
        <v>1702</v>
      </c>
      <c r="E1431" s="39" t="str">
        <f>IF(AND(LEN(NICAP[[#This Row],[State or      Country]])=2,NICAP[[#This Row],[State or      Country]]&lt;&gt;"UK"),"US","Other")</f>
        <v>Other</v>
      </c>
      <c r="F1431" s="38">
        <v>9</v>
      </c>
      <c r="G1431" s="47" t="s">
        <v>1666</v>
      </c>
      <c r="H1431" s="117">
        <v>4</v>
      </c>
      <c r="I1431" s="47" t="s">
        <v>4808</v>
      </c>
      <c r="J1431" s="37"/>
      <c r="K1431" s="37"/>
      <c r="L1431" s="36" t="s">
        <v>9023</v>
      </c>
      <c r="M1431" s="36" t="str">
        <f>IF(LEFT(NICAP[[#This Row],[Date]],1)=0,"Y","N")</f>
        <v>N</v>
      </c>
      <c r="N1431" s="36"/>
      <c r="O1431" s="36" t="str">
        <f>19&amp;LEFT(NICAP[[#This Row],[Date]],2)</f>
        <v>1952</v>
      </c>
      <c r="P1431" s="36" t="str">
        <f>MID(NICAP[[#This Row],[Date]],3,2)</f>
        <v>12</v>
      </c>
      <c r="Q1431" s="36" t="str">
        <f>RIGHT(NICAP[[#This Row],[Date]],2)</f>
        <v>15</v>
      </c>
      <c r="R1431" s="26">
        <f>DATE(NICAP[[#This Row],[Year]],NICAP[[#This Row],[Month]],NICAP[[#This Row],[Day]])</f>
        <v>19343</v>
      </c>
      <c r="S1431" s="35" t="str">
        <f t="shared" si="44"/>
        <v/>
      </c>
      <c r="T1431" s="24" t="str">
        <f t="shared" si="45"/>
        <v>CAN</v>
      </c>
    </row>
    <row r="1432" spans="1:20" ht="12.75" customHeight="1" x14ac:dyDescent="0.2">
      <c r="A1432" s="35">
        <v>1423</v>
      </c>
      <c r="B1432" s="68">
        <v>521215</v>
      </c>
      <c r="C1432" s="39" t="s">
        <v>8877</v>
      </c>
      <c r="D1432" s="39" t="s">
        <v>1956</v>
      </c>
      <c r="E1432" s="39" t="str">
        <f>IF(AND(LEN(NICAP[[#This Row],[State or      Country]])=2,NICAP[[#This Row],[State or      Country]]&lt;&gt;"UK"),"US","Other")</f>
        <v>Other</v>
      </c>
      <c r="F1432" s="38">
        <v>9</v>
      </c>
      <c r="G1432" s="47" t="s">
        <v>1666</v>
      </c>
      <c r="H1432" s="46">
        <v>5</v>
      </c>
      <c r="I1432" s="47" t="s">
        <v>4808</v>
      </c>
      <c r="J1432" s="37"/>
      <c r="K1432" s="37"/>
      <c r="L1432" s="36" t="s">
        <v>9022</v>
      </c>
      <c r="M1432" s="36" t="str">
        <f>IF(LEFT(NICAP[[#This Row],[Date]],1)=0,"Y","N")</f>
        <v>N</v>
      </c>
      <c r="N1432" s="36"/>
      <c r="O1432" s="36" t="str">
        <f>19&amp;LEFT(NICAP[[#This Row],[Date]],2)</f>
        <v>1952</v>
      </c>
      <c r="P1432" s="36" t="str">
        <f>MID(NICAP[[#This Row],[Date]],3,2)</f>
        <v>12</v>
      </c>
      <c r="Q1432" s="36" t="str">
        <f>RIGHT(NICAP[[#This Row],[Date]],2)</f>
        <v>15</v>
      </c>
      <c r="R1432" s="26">
        <f>DATE(NICAP[[#This Row],[Year]],NICAP[[#This Row],[Month]],NICAP[[#This Row],[Day]])</f>
        <v>19343</v>
      </c>
      <c r="S1432" s="35" t="str">
        <f t="shared" si="44"/>
        <v/>
      </c>
      <c r="T1432" s="24" t="str">
        <f t="shared" si="45"/>
        <v>Japan</v>
      </c>
    </row>
    <row r="1433" spans="1:20" ht="12.75" customHeight="1" x14ac:dyDescent="0.2">
      <c r="A1433" s="35">
        <v>1424</v>
      </c>
      <c r="B1433" s="64">
        <v>521215</v>
      </c>
      <c r="C1433" s="39" t="s">
        <v>5325</v>
      </c>
      <c r="D1433" s="39" t="s">
        <v>1673</v>
      </c>
      <c r="E1433" s="39" t="str">
        <f>IF(AND(LEN(NICAP[[#This Row],[State or      Country]])=2,NICAP[[#This Row],[State or      Country]]&lt;&gt;"UK"),"US","Other")</f>
        <v>US</v>
      </c>
      <c r="F1433" s="38">
        <v>1</v>
      </c>
      <c r="G1433" s="37"/>
      <c r="H1433" s="37"/>
      <c r="I1433" s="47" t="s">
        <v>4808</v>
      </c>
      <c r="J1433" s="37"/>
      <c r="K1433" s="37"/>
      <c r="L1433" s="36" t="s">
        <v>9021</v>
      </c>
      <c r="M1433" s="36" t="str">
        <f>IF(LEFT(NICAP[[#This Row],[Date]],1)=0,"Y","N")</f>
        <v>N</v>
      </c>
      <c r="N1433" s="36"/>
      <c r="O1433" s="36" t="str">
        <f>19&amp;LEFT(NICAP[[#This Row],[Date]],2)</f>
        <v>1952</v>
      </c>
      <c r="P1433" s="36" t="str">
        <f>MID(NICAP[[#This Row],[Date]],3,2)</f>
        <v>12</v>
      </c>
      <c r="Q1433" s="36" t="str">
        <f>RIGHT(NICAP[[#This Row],[Date]],2)</f>
        <v>15</v>
      </c>
      <c r="R1433" s="26">
        <f>DATE(NICAP[[#This Row],[Year]],NICAP[[#This Row],[Month]],NICAP[[#This Row],[Day]])</f>
        <v>19343</v>
      </c>
      <c r="S1433" s="35" t="str">
        <f t="shared" si="44"/>
        <v>NC</v>
      </c>
      <c r="T1433" s="24" t="str">
        <f t="shared" si="45"/>
        <v>US</v>
      </c>
    </row>
    <row r="1434" spans="1:20" ht="26.25" customHeight="1" x14ac:dyDescent="0.2">
      <c r="A1434" s="35">
        <v>1425</v>
      </c>
      <c r="B1434" s="84">
        <v>521217</v>
      </c>
      <c r="C1434" s="44" t="s">
        <v>8437</v>
      </c>
      <c r="D1434" s="44" t="s">
        <v>1676</v>
      </c>
      <c r="E1434" s="44" t="str">
        <f>IF(AND(LEN(NICAP[[#This Row],[State or      Country]])=2,NICAP[[#This Row],[State or      Country]]&lt;&gt;"UK"),"US","Other")</f>
        <v>US</v>
      </c>
      <c r="F1434" s="43">
        <v>1</v>
      </c>
      <c r="G1434" s="41"/>
      <c r="H1434" s="41"/>
      <c r="I1434" s="62" t="s">
        <v>4808</v>
      </c>
      <c r="J1434" s="41"/>
      <c r="K1434" s="41"/>
      <c r="L1434" s="42" t="s">
        <v>9020</v>
      </c>
      <c r="M1434" s="42" t="str">
        <f>IF(LEFT(NICAP[[#This Row],[Date]],1)=0,"Y","N")</f>
        <v>N</v>
      </c>
      <c r="N1434" s="42"/>
      <c r="O1434" s="42" t="str">
        <f>19&amp;LEFT(NICAP[[#This Row],[Date]],2)</f>
        <v>1952</v>
      </c>
      <c r="P1434" s="42" t="str">
        <f>MID(NICAP[[#This Row],[Date]],3,2)</f>
        <v>12</v>
      </c>
      <c r="Q1434" s="42" t="str">
        <f>RIGHT(NICAP[[#This Row],[Date]],2)</f>
        <v>17</v>
      </c>
      <c r="R1434" s="26">
        <f>DATE(NICAP[[#This Row],[Year]],NICAP[[#This Row],[Month]],NICAP[[#This Row],[Day]])</f>
        <v>19345</v>
      </c>
      <c r="S1434" s="35" t="str">
        <f t="shared" si="44"/>
        <v>CA</v>
      </c>
      <c r="T1434" s="24" t="str">
        <f t="shared" si="45"/>
        <v>US</v>
      </c>
    </row>
    <row r="1435" spans="1:20" ht="12.75" customHeight="1" x14ac:dyDescent="0.2">
      <c r="A1435" s="35">
        <v>1426</v>
      </c>
      <c r="B1435" s="68">
        <v>521218</v>
      </c>
      <c r="C1435" s="39" t="s">
        <v>8106</v>
      </c>
      <c r="D1435" s="39" t="s">
        <v>1956</v>
      </c>
      <c r="E1435" s="39" t="str">
        <f>IF(AND(LEN(NICAP[[#This Row],[State or      Country]])=2,NICAP[[#This Row],[State or      Country]]&lt;&gt;"UK"),"US","Other")</f>
        <v>Other</v>
      </c>
      <c r="F1435" s="38">
        <v>9</v>
      </c>
      <c r="G1435" s="47" t="s">
        <v>1666</v>
      </c>
      <c r="H1435" s="46">
        <v>5</v>
      </c>
      <c r="I1435" s="37"/>
      <c r="J1435" s="37"/>
      <c r="K1435" s="37"/>
      <c r="L1435" s="36" t="s">
        <v>9019</v>
      </c>
      <c r="M1435" s="36" t="str">
        <f>IF(LEFT(NICAP[[#This Row],[Date]],1)=0,"Y","N")</f>
        <v>N</v>
      </c>
      <c r="N1435" s="36"/>
      <c r="O1435" s="36" t="str">
        <f>19&amp;LEFT(NICAP[[#This Row],[Date]],2)</f>
        <v>1952</v>
      </c>
      <c r="P1435" s="36" t="str">
        <f>MID(NICAP[[#This Row],[Date]],3,2)</f>
        <v>12</v>
      </c>
      <c r="Q1435" s="36" t="str">
        <f>RIGHT(NICAP[[#This Row],[Date]],2)</f>
        <v>18</v>
      </c>
      <c r="R1435" s="26">
        <f>DATE(NICAP[[#This Row],[Year]],NICAP[[#This Row],[Month]],NICAP[[#This Row],[Day]])</f>
        <v>19346</v>
      </c>
      <c r="S1435" s="35" t="str">
        <f t="shared" si="44"/>
        <v/>
      </c>
      <c r="T1435" s="24" t="str">
        <f t="shared" si="45"/>
        <v>Japan</v>
      </c>
    </row>
    <row r="1436" spans="1:20" ht="12.75" customHeight="1" x14ac:dyDescent="0.2">
      <c r="A1436" s="35">
        <v>1427</v>
      </c>
      <c r="B1436" s="64">
        <v>521218</v>
      </c>
      <c r="C1436" s="39" t="s">
        <v>9018</v>
      </c>
      <c r="D1436" s="39" t="s">
        <v>1799</v>
      </c>
      <c r="E1436" s="39" t="str">
        <f>IF(AND(LEN(NICAP[[#This Row],[State or      Country]])=2,NICAP[[#This Row],[State or      Country]]&lt;&gt;"UK"),"US","Other")</f>
        <v>US</v>
      </c>
      <c r="F1436" s="38">
        <v>9</v>
      </c>
      <c r="G1436" s="37"/>
      <c r="H1436" s="46">
        <v>5</v>
      </c>
      <c r="I1436" s="37"/>
      <c r="J1436" s="54" t="s">
        <v>1744</v>
      </c>
      <c r="K1436" s="37"/>
      <c r="L1436" s="36" t="s">
        <v>9017</v>
      </c>
      <c r="M1436" s="36" t="str">
        <f>IF(LEFT(NICAP[[#This Row],[Date]],1)=0,"Y","N")</f>
        <v>N</v>
      </c>
      <c r="N1436" s="36"/>
      <c r="O1436" s="36" t="str">
        <f>19&amp;LEFT(NICAP[[#This Row],[Date]],2)</f>
        <v>1952</v>
      </c>
      <c r="P1436" s="36" t="str">
        <f>MID(NICAP[[#This Row],[Date]],3,2)</f>
        <v>12</v>
      </c>
      <c r="Q1436" s="36" t="str">
        <f>RIGHT(NICAP[[#This Row],[Date]],2)</f>
        <v>18</v>
      </c>
      <c r="R1436" s="26">
        <f>DATE(NICAP[[#This Row],[Year]],NICAP[[#This Row],[Month]],NICAP[[#This Row],[Day]])</f>
        <v>19346</v>
      </c>
      <c r="S1436" s="35" t="str">
        <f t="shared" si="44"/>
        <v>TN</v>
      </c>
      <c r="T1436" s="24" t="str">
        <f t="shared" si="45"/>
        <v>US</v>
      </c>
    </row>
    <row r="1437" spans="1:20" ht="14.25" customHeight="1" x14ac:dyDescent="0.2">
      <c r="A1437" s="35">
        <v>1428</v>
      </c>
      <c r="B1437" s="81">
        <v>521219</v>
      </c>
      <c r="C1437" s="39" t="s">
        <v>6360</v>
      </c>
      <c r="D1437" s="39" t="s">
        <v>4107</v>
      </c>
      <c r="E1437" s="39" t="str">
        <f>IF(AND(LEN(NICAP[[#This Row],[State or      Country]])=2,NICAP[[#This Row],[State or      Country]]&lt;&gt;"UK"),"US","Other")</f>
        <v>Other</v>
      </c>
      <c r="F1437" s="38">
        <v>11</v>
      </c>
      <c r="G1437" s="47" t="s">
        <v>1757</v>
      </c>
      <c r="H1437" s="46">
        <v>5</v>
      </c>
      <c r="I1437" s="47" t="s">
        <v>4808</v>
      </c>
      <c r="J1437" s="37"/>
      <c r="K1437" s="37"/>
      <c r="L1437" s="36" t="s">
        <v>9016</v>
      </c>
      <c r="M1437" s="36" t="str">
        <f>IF(LEFT(NICAP[[#This Row],[Date]],1)=0,"Y","N")</f>
        <v>N</v>
      </c>
      <c r="N1437" s="36"/>
      <c r="O1437" s="36" t="str">
        <f>19&amp;LEFT(NICAP[[#This Row],[Date]],2)</f>
        <v>1952</v>
      </c>
      <c r="P1437" s="36" t="str">
        <f>MID(NICAP[[#This Row],[Date]],3,2)</f>
        <v>12</v>
      </c>
      <c r="Q1437" s="36" t="str">
        <f>RIGHT(NICAP[[#This Row],[Date]],2)</f>
        <v>19</v>
      </c>
      <c r="R1437" s="26">
        <f>DATE(NICAP[[#This Row],[Year]],NICAP[[#This Row],[Month]],NICAP[[#This Row],[Day]])</f>
        <v>19347</v>
      </c>
      <c r="S1437" s="35" t="str">
        <f t="shared" si="44"/>
        <v/>
      </c>
      <c r="T1437" s="24" t="str">
        <f t="shared" si="45"/>
        <v>Guam</v>
      </c>
    </row>
    <row r="1438" spans="1:20" ht="12.75" customHeight="1" x14ac:dyDescent="0.2">
      <c r="A1438" s="35">
        <v>1429</v>
      </c>
      <c r="B1438" s="64">
        <v>521222</v>
      </c>
      <c r="C1438" s="39" t="s">
        <v>8984</v>
      </c>
      <c r="D1438" s="39" t="s">
        <v>1707</v>
      </c>
      <c r="E1438" s="39" t="str">
        <f>IF(AND(LEN(NICAP[[#This Row],[State or      Country]])=2,NICAP[[#This Row],[State or      Country]]&lt;&gt;"UK"),"US","Other")</f>
        <v>US</v>
      </c>
      <c r="F1438" s="38">
        <v>1</v>
      </c>
      <c r="G1438" s="37"/>
      <c r="H1438" s="37"/>
      <c r="I1438" s="47" t="s">
        <v>4808</v>
      </c>
      <c r="J1438" s="37"/>
      <c r="K1438" s="37"/>
      <c r="L1438" s="36" t="s">
        <v>9015</v>
      </c>
      <c r="M1438" s="36" t="str">
        <f>IF(LEFT(NICAP[[#This Row],[Date]],1)=0,"Y","N")</f>
        <v>N</v>
      </c>
      <c r="N1438" s="36"/>
      <c r="O1438" s="36" t="str">
        <f>19&amp;LEFT(NICAP[[#This Row],[Date]],2)</f>
        <v>1952</v>
      </c>
      <c r="P1438" s="36" t="str">
        <f>MID(NICAP[[#This Row],[Date]],3,2)</f>
        <v>12</v>
      </c>
      <c r="Q1438" s="36" t="str">
        <f>RIGHT(NICAP[[#This Row],[Date]],2)</f>
        <v>22</v>
      </c>
      <c r="R1438" s="26">
        <f>DATE(NICAP[[#This Row],[Year]],NICAP[[#This Row],[Month]],NICAP[[#This Row],[Day]])</f>
        <v>19350</v>
      </c>
      <c r="S1438" s="35" t="str">
        <f t="shared" si="44"/>
        <v>WA</v>
      </c>
      <c r="T1438" s="24" t="str">
        <f t="shared" si="45"/>
        <v>US</v>
      </c>
    </row>
    <row r="1439" spans="1:20" ht="12.75" customHeight="1" x14ac:dyDescent="0.2">
      <c r="A1439" s="35">
        <v>1430</v>
      </c>
      <c r="B1439" s="64">
        <v>521224</v>
      </c>
      <c r="C1439" s="39" t="s">
        <v>9014</v>
      </c>
      <c r="D1439" s="39" t="s">
        <v>2640</v>
      </c>
      <c r="E1439" s="39" t="str">
        <f>IF(AND(LEN(NICAP[[#This Row],[State or      Country]])=2,NICAP[[#This Row],[State or      Country]]&lt;&gt;"UK"),"US","Other")</f>
        <v>US</v>
      </c>
      <c r="F1439" s="38">
        <v>1</v>
      </c>
      <c r="G1439" s="37"/>
      <c r="H1439" s="37"/>
      <c r="I1439" s="47" t="s">
        <v>4808</v>
      </c>
      <c r="J1439" s="37"/>
      <c r="K1439" s="37"/>
      <c r="L1439" s="36" t="s">
        <v>6161</v>
      </c>
      <c r="M1439" s="36" t="str">
        <f>IF(LEFT(NICAP[[#This Row],[Date]],1)=0,"Y","N")</f>
        <v>N</v>
      </c>
      <c r="N1439" s="36"/>
      <c r="O1439" s="36" t="str">
        <f>19&amp;LEFT(NICAP[[#This Row],[Date]],2)</f>
        <v>1952</v>
      </c>
      <c r="P1439" s="36" t="str">
        <f>MID(NICAP[[#This Row],[Date]],3,2)</f>
        <v>12</v>
      </c>
      <c r="Q1439" s="36" t="str">
        <f>RIGHT(NICAP[[#This Row],[Date]],2)</f>
        <v>24</v>
      </c>
      <c r="R1439" s="26">
        <f>DATE(NICAP[[#This Row],[Year]],NICAP[[#This Row],[Month]],NICAP[[#This Row],[Day]])</f>
        <v>19352</v>
      </c>
      <c r="S1439" s="35" t="str">
        <f t="shared" si="44"/>
        <v>CO</v>
      </c>
      <c r="T1439" s="24" t="str">
        <f t="shared" si="45"/>
        <v>US</v>
      </c>
    </row>
    <row r="1440" spans="1:20" ht="12.75" customHeight="1" x14ac:dyDescent="0.2">
      <c r="A1440" s="35">
        <v>1431</v>
      </c>
      <c r="B1440" s="68">
        <v>521224</v>
      </c>
      <c r="C1440" s="39" t="s">
        <v>8987</v>
      </c>
      <c r="D1440" s="39" t="s">
        <v>1667</v>
      </c>
      <c r="E1440" s="39" t="str">
        <f>IF(AND(LEN(NICAP[[#This Row],[State or      Country]])=2,NICAP[[#This Row],[State or      Country]]&lt;&gt;"UK"),"US","Other")</f>
        <v>US</v>
      </c>
      <c r="F1440" s="38">
        <v>9</v>
      </c>
      <c r="G1440" s="47" t="s">
        <v>1666</v>
      </c>
      <c r="H1440" s="46">
        <v>5</v>
      </c>
      <c r="I1440" s="41"/>
      <c r="J1440" s="41"/>
      <c r="K1440" s="41"/>
      <c r="L1440" s="36" t="s">
        <v>9013</v>
      </c>
      <c r="M1440" s="36" t="str">
        <f>IF(LEFT(NICAP[[#This Row],[Date]],1)=0,"Y","N")</f>
        <v>N</v>
      </c>
      <c r="N1440" s="36"/>
      <c r="O1440" s="36" t="str">
        <f>19&amp;LEFT(NICAP[[#This Row],[Date]],2)</f>
        <v>1952</v>
      </c>
      <c r="P1440" s="36" t="str">
        <f>MID(NICAP[[#This Row],[Date]],3,2)</f>
        <v>12</v>
      </c>
      <c r="Q1440" s="36" t="str">
        <f>RIGHT(NICAP[[#This Row],[Date]],2)</f>
        <v>24</v>
      </c>
      <c r="R1440" s="26">
        <f>DATE(NICAP[[#This Row],[Year]],NICAP[[#This Row],[Month]],NICAP[[#This Row],[Day]])</f>
        <v>19352</v>
      </c>
      <c r="S1440" s="35" t="str">
        <f t="shared" si="44"/>
        <v>TX</v>
      </c>
      <c r="T1440" s="24" t="str">
        <f t="shared" si="45"/>
        <v>US</v>
      </c>
    </row>
    <row r="1441" spans="1:20" ht="14.25" customHeight="1" x14ac:dyDescent="0.2">
      <c r="A1441" s="35">
        <v>1432</v>
      </c>
      <c r="B1441" s="81">
        <v>521227</v>
      </c>
      <c r="C1441" s="39" t="s">
        <v>9012</v>
      </c>
      <c r="D1441" s="39" t="s">
        <v>1667</v>
      </c>
      <c r="E1441" s="39" t="str">
        <f>IF(AND(LEN(NICAP[[#This Row],[State or      Country]])=2,NICAP[[#This Row],[State or      Country]]&lt;&gt;"UK"),"US","Other")</f>
        <v>US</v>
      </c>
      <c r="F1441" s="38">
        <v>11</v>
      </c>
      <c r="G1441" s="47" t="s">
        <v>1757</v>
      </c>
      <c r="H1441" s="46">
        <v>5</v>
      </c>
      <c r="I1441" s="47" t="s">
        <v>4808</v>
      </c>
      <c r="J1441" s="54" t="s">
        <v>1744</v>
      </c>
      <c r="K1441" s="37"/>
      <c r="L1441" s="36" t="s">
        <v>9011</v>
      </c>
      <c r="M1441" s="36" t="str">
        <f>IF(LEFT(NICAP[[#This Row],[Date]],1)=0,"Y","N")</f>
        <v>N</v>
      </c>
      <c r="N1441" s="36"/>
      <c r="O1441" s="36" t="str">
        <f>19&amp;LEFT(NICAP[[#This Row],[Date]],2)</f>
        <v>1952</v>
      </c>
      <c r="P1441" s="36" t="str">
        <f>MID(NICAP[[#This Row],[Date]],3,2)</f>
        <v>12</v>
      </c>
      <c r="Q1441" s="36" t="str">
        <f>RIGHT(NICAP[[#This Row],[Date]],2)</f>
        <v>27</v>
      </c>
      <c r="R1441" s="26">
        <f>DATE(NICAP[[#This Row],[Year]],NICAP[[#This Row],[Month]],NICAP[[#This Row],[Day]])</f>
        <v>19355</v>
      </c>
      <c r="S1441" s="35" t="str">
        <f t="shared" si="44"/>
        <v>TX</v>
      </c>
      <c r="T1441" s="24" t="str">
        <f t="shared" si="45"/>
        <v>US</v>
      </c>
    </row>
    <row r="1442" spans="1:20" ht="12.75" customHeight="1" x14ac:dyDescent="0.2">
      <c r="A1442" s="35">
        <v>1433</v>
      </c>
      <c r="B1442" s="64">
        <v>521228</v>
      </c>
      <c r="C1442" s="39" t="s">
        <v>3720</v>
      </c>
      <c r="D1442" s="39" t="s">
        <v>1676</v>
      </c>
      <c r="E1442" s="39" t="str">
        <f>IF(AND(LEN(NICAP[[#This Row],[State or      Country]])=2,NICAP[[#This Row],[State or      Country]]&lt;&gt;"UK"),"US","Other")</f>
        <v>US</v>
      </c>
      <c r="F1442" s="38">
        <v>1</v>
      </c>
      <c r="G1442" s="37"/>
      <c r="H1442" s="37"/>
      <c r="I1442" s="65">
        <v>2302</v>
      </c>
      <c r="J1442" s="37"/>
      <c r="K1442" s="37"/>
      <c r="L1442" s="36" t="s">
        <v>9010</v>
      </c>
      <c r="M1442" s="36" t="str">
        <f>IF(LEFT(NICAP[[#This Row],[Date]],1)=0,"Y","N")</f>
        <v>N</v>
      </c>
      <c r="N1442" s="36"/>
      <c r="O1442" s="36" t="str">
        <f>19&amp;LEFT(NICAP[[#This Row],[Date]],2)</f>
        <v>1952</v>
      </c>
      <c r="P1442" s="36" t="str">
        <f>MID(NICAP[[#This Row],[Date]],3,2)</f>
        <v>12</v>
      </c>
      <c r="Q1442" s="36" t="str">
        <f>RIGHT(NICAP[[#This Row],[Date]],2)</f>
        <v>28</v>
      </c>
      <c r="R1442" s="26">
        <f>DATE(NICAP[[#This Row],[Year]],NICAP[[#This Row],[Month]],NICAP[[#This Row],[Day]])</f>
        <v>19356</v>
      </c>
      <c r="S1442" s="35" t="str">
        <f t="shared" si="44"/>
        <v>CA</v>
      </c>
      <c r="T1442" s="24" t="str">
        <f t="shared" si="45"/>
        <v>US</v>
      </c>
    </row>
    <row r="1443" spans="1:20" ht="14.25" customHeight="1" x14ac:dyDescent="0.2">
      <c r="A1443" s="35">
        <v>1434</v>
      </c>
      <c r="B1443" s="81">
        <v>521229</v>
      </c>
      <c r="C1443" s="39" t="s">
        <v>7665</v>
      </c>
      <c r="D1443" s="39" t="s">
        <v>1956</v>
      </c>
      <c r="E1443" s="39" t="str">
        <f>IF(AND(LEN(NICAP[[#This Row],[State or      Country]])=2,NICAP[[#This Row],[State or      Country]]&lt;&gt;"UK"),"US","Other")</f>
        <v>Other</v>
      </c>
      <c r="F1443" s="38">
        <v>9</v>
      </c>
      <c r="G1443" s="37"/>
      <c r="H1443" s="46">
        <v>5</v>
      </c>
      <c r="I1443" s="47" t="s">
        <v>4808</v>
      </c>
      <c r="J1443" s="37"/>
      <c r="K1443" s="37"/>
      <c r="L1443" s="36" t="s">
        <v>9005</v>
      </c>
      <c r="M1443" s="36" t="str">
        <f>IF(LEFT(NICAP[[#This Row],[Date]],1)=0,"Y","N")</f>
        <v>N</v>
      </c>
      <c r="N1443" s="36"/>
      <c r="O1443" s="36" t="str">
        <f>19&amp;LEFT(NICAP[[#This Row],[Date]],2)</f>
        <v>1952</v>
      </c>
      <c r="P1443" s="36" t="str">
        <f>MID(NICAP[[#This Row],[Date]],3,2)</f>
        <v>12</v>
      </c>
      <c r="Q1443" s="36" t="str">
        <f>RIGHT(NICAP[[#This Row],[Date]],2)</f>
        <v>29</v>
      </c>
      <c r="R1443" s="26">
        <f>DATE(NICAP[[#This Row],[Year]],NICAP[[#This Row],[Month]],NICAP[[#This Row],[Day]])</f>
        <v>19357</v>
      </c>
      <c r="S1443" s="35" t="str">
        <f t="shared" si="44"/>
        <v/>
      </c>
      <c r="T1443" s="24" t="str">
        <f t="shared" si="45"/>
        <v>Japan</v>
      </c>
    </row>
    <row r="1444" spans="1:20" ht="14.25" customHeight="1" x14ac:dyDescent="0.2">
      <c r="A1444" s="35">
        <v>1435</v>
      </c>
      <c r="B1444" s="81">
        <v>521229</v>
      </c>
      <c r="C1444" s="39" t="s">
        <v>7665</v>
      </c>
      <c r="D1444" s="39" t="s">
        <v>1956</v>
      </c>
      <c r="E1444" s="39" t="str">
        <f>IF(AND(LEN(NICAP[[#This Row],[State or      Country]])=2,NICAP[[#This Row],[State or      Country]]&lt;&gt;"UK"),"US","Other")</f>
        <v>Other</v>
      </c>
      <c r="F1444" s="38">
        <v>11</v>
      </c>
      <c r="G1444" s="41"/>
      <c r="H1444" s="41"/>
      <c r="I1444" s="47" t="s">
        <v>4808</v>
      </c>
      <c r="J1444" s="41"/>
      <c r="K1444" s="41"/>
      <c r="L1444" s="36" t="s">
        <v>9005</v>
      </c>
      <c r="M1444" s="36" t="str">
        <f>IF(LEFT(NICAP[[#This Row],[Date]],1)=0,"Y","N")</f>
        <v>N</v>
      </c>
      <c r="N1444" s="36"/>
      <c r="O1444" s="36" t="str">
        <f>19&amp;LEFT(NICAP[[#This Row],[Date]],2)</f>
        <v>1952</v>
      </c>
      <c r="P1444" s="36" t="str">
        <f>MID(NICAP[[#This Row],[Date]],3,2)</f>
        <v>12</v>
      </c>
      <c r="Q1444" s="36" t="str">
        <f>RIGHT(NICAP[[#This Row],[Date]],2)</f>
        <v>29</v>
      </c>
      <c r="R1444" s="26">
        <f>DATE(NICAP[[#This Row],[Year]],NICAP[[#This Row],[Month]],NICAP[[#This Row],[Day]])</f>
        <v>19357</v>
      </c>
      <c r="S1444" s="35" t="str">
        <f t="shared" si="44"/>
        <v/>
      </c>
      <c r="T1444" s="24" t="str">
        <f t="shared" si="45"/>
        <v>Japan</v>
      </c>
    </row>
    <row r="1445" spans="1:20" ht="12.75" customHeight="1" x14ac:dyDescent="0.2">
      <c r="A1445" s="35">
        <v>1436</v>
      </c>
      <c r="B1445" s="64">
        <v>521229</v>
      </c>
      <c r="C1445" s="39" t="s">
        <v>9009</v>
      </c>
      <c r="D1445" s="39" t="s">
        <v>1667</v>
      </c>
      <c r="E1445" s="39" t="str">
        <f>IF(AND(LEN(NICAP[[#This Row],[State or      Country]])=2,NICAP[[#This Row],[State or      Country]]&lt;&gt;"UK"),"US","Other")</f>
        <v>US</v>
      </c>
      <c r="F1445" s="38">
        <v>1</v>
      </c>
      <c r="G1445" s="37"/>
      <c r="H1445" s="37"/>
      <c r="I1445" s="47" t="s">
        <v>4808</v>
      </c>
      <c r="J1445" s="37"/>
      <c r="K1445" s="37"/>
      <c r="L1445" s="36" t="s">
        <v>9008</v>
      </c>
      <c r="M1445" s="36" t="str">
        <f>IF(LEFT(NICAP[[#This Row],[Date]],1)=0,"Y","N")</f>
        <v>N</v>
      </c>
      <c r="N1445" s="36"/>
      <c r="O1445" s="36" t="str">
        <f>19&amp;LEFT(NICAP[[#This Row],[Date]],2)</f>
        <v>1952</v>
      </c>
      <c r="P1445" s="36" t="str">
        <f>MID(NICAP[[#This Row],[Date]],3,2)</f>
        <v>12</v>
      </c>
      <c r="Q1445" s="36" t="str">
        <f>RIGHT(NICAP[[#This Row],[Date]],2)</f>
        <v>29</v>
      </c>
      <c r="R1445" s="26">
        <f>DATE(NICAP[[#This Row],[Year]],NICAP[[#This Row],[Month]],NICAP[[#This Row],[Day]])</f>
        <v>19357</v>
      </c>
      <c r="S1445" s="35" t="str">
        <f t="shared" si="44"/>
        <v>TX</v>
      </c>
      <c r="T1445" s="24" t="str">
        <f t="shared" si="45"/>
        <v>US</v>
      </c>
    </row>
    <row r="1446" spans="1:20" ht="42.75" customHeight="1" x14ac:dyDescent="0.2">
      <c r="A1446" s="35">
        <v>1437</v>
      </c>
      <c r="B1446" s="120">
        <v>521229</v>
      </c>
      <c r="C1446" s="50" t="s">
        <v>9007</v>
      </c>
      <c r="D1446" s="50" t="s">
        <v>1956</v>
      </c>
      <c r="E1446" s="50" t="str">
        <f>IF(AND(LEN(NICAP[[#This Row],[State or      Country]])=2,NICAP[[#This Row],[State or      Country]]&lt;&gt;"UK"),"US","Other")</f>
        <v>Other</v>
      </c>
      <c r="F1446" s="49">
        <v>9</v>
      </c>
      <c r="G1446" s="90" t="s">
        <v>1666</v>
      </c>
      <c r="H1446" s="80">
        <v>5</v>
      </c>
      <c r="I1446" s="90" t="s">
        <v>4808</v>
      </c>
      <c r="J1446" s="48"/>
      <c r="K1446" s="48"/>
      <c r="L1446" s="36" t="s">
        <v>9006</v>
      </c>
      <c r="M1446" s="36" t="str">
        <f>IF(LEFT(NICAP[[#This Row],[Date]],1)=0,"Y","N")</f>
        <v>N</v>
      </c>
      <c r="N1446" s="36"/>
      <c r="O1446" s="36" t="str">
        <f>19&amp;LEFT(NICAP[[#This Row],[Date]],2)</f>
        <v>1952</v>
      </c>
      <c r="P1446" s="36" t="str">
        <f>MID(NICAP[[#This Row],[Date]],3,2)</f>
        <v>12</v>
      </c>
      <c r="Q1446" s="36" t="str">
        <f>RIGHT(NICAP[[#This Row],[Date]],2)</f>
        <v>29</v>
      </c>
      <c r="R1446" s="26">
        <f>DATE(NICAP[[#This Row],[Year]],NICAP[[#This Row],[Month]],NICAP[[#This Row],[Day]])</f>
        <v>19357</v>
      </c>
      <c r="S1446" s="35" t="str">
        <f t="shared" si="44"/>
        <v/>
      </c>
      <c r="T1446" s="24" t="str">
        <f t="shared" si="45"/>
        <v>Japan</v>
      </c>
    </row>
    <row r="1447" spans="1:20" ht="14.25" customHeight="1" x14ac:dyDescent="0.2">
      <c r="A1447" s="35">
        <v>1438</v>
      </c>
      <c r="B1447" s="81">
        <v>521229</v>
      </c>
      <c r="C1447" s="39" t="s">
        <v>7665</v>
      </c>
      <c r="D1447" s="39" t="s">
        <v>1956</v>
      </c>
      <c r="E1447" s="39" t="str">
        <f>IF(AND(LEN(NICAP[[#This Row],[State or      Country]])=2,NICAP[[#This Row],[State or      Country]]&lt;&gt;"UK"),"US","Other")</f>
        <v>Other</v>
      </c>
      <c r="F1447" s="38">
        <v>11</v>
      </c>
      <c r="G1447" s="41"/>
      <c r="H1447" s="41"/>
      <c r="I1447" s="47" t="s">
        <v>4808</v>
      </c>
      <c r="J1447" s="41"/>
      <c r="K1447" s="41"/>
      <c r="L1447" s="36" t="s">
        <v>9005</v>
      </c>
      <c r="M1447" s="36" t="str">
        <f>IF(LEFT(NICAP[[#This Row],[Date]],1)=0,"Y","N")</f>
        <v>N</v>
      </c>
      <c r="N1447" s="36"/>
      <c r="O1447" s="36" t="str">
        <f>19&amp;LEFT(NICAP[[#This Row],[Date]],2)</f>
        <v>1952</v>
      </c>
      <c r="P1447" s="36" t="str">
        <f>MID(NICAP[[#This Row],[Date]],3,2)</f>
        <v>12</v>
      </c>
      <c r="Q1447" s="36" t="str">
        <f>RIGHT(NICAP[[#This Row],[Date]],2)</f>
        <v>29</v>
      </c>
      <c r="R1447" s="26">
        <f>DATE(NICAP[[#This Row],[Year]],NICAP[[#This Row],[Month]],NICAP[[#This Row],[Day]])</f>
        <v>19357</v>
      </c>
      <c r="S1447" s="35" t="str">
        <f t="shared" si="44"/>
        <v/>
      </c>
      <c r="T1447" s="24" t="str">
        <f t="shared" si="45"/>
        <v>Japan</v>
      </c>
    </row>
    <row r="1448" spans="1:20" ht="12.75" customHeight="1" x14ac:dyDescent="0.2">
      <c r="A1448" s="35">
        <v>1439</v>
      </c>
      <c r="B1448" s="64">
        <v>521230</v>
      </c>
      <c r="C1448" s="39" t="s">
        <v>9004</v>
      </c>
      <c r="D1448" s="39" t="s">
        <v>1793</v>
      </c>
      <c r="E1448" s="39" t="str">
        <f>IF(AND(LEN(NICAP[[#This Row],[State or      Country]])=2,NICAP[[#This Row],[State or      Country]]&lt;&gt;"UK"),"US","Other")</f>
        <v>US</v>
      </c>
      <c r="F1448" s="38">
        <v>1</v>
      </c>
      <c r="G1448" s="37"/>
      <c r="H1448" s="37"/>
      <c r="I1448" s="47" t="s">
        <v>4808</v>
      </c>
      <c r="J1448" s="37"/>
      <c r="K1448" s="37"/>
      <c r="L1448" s="36" t="s">
        <v>9003</v>
      </c>
      <c r="M1448" s="36" t="str">
        <f>IF(LEFT(NICAP[[#This Row],[Date]],1)=0,"Y","N")</f>
        <v>N</v>
      </c>
      <c r="N1448" s="36"/>
      <c r="O1448" s="36" t="str">
        <f>19&amp;LEFT(NICAP[[#This Row],[Date]],2)</f>
        <v>1952</v>
      </c>
      <c r="P1448" s="36" t="str">
        <f>MID(NICAP[[#This Row],[Date]],3,2)</f>
        <v>12</v>
      </c>
      <c r="Q1448" s="36" t="str">
        <f>RIGHT(NICAP[[#This Row],[Date]],2)</f>
        <v>30</v>
      </c>
      <c r="R1448" s="26">
        <f>DATE(NICAP[[#This Row],[Year]],NICAP[[#This Row],[Month]],NICAP[[#This Row],[Day]])</f>
        <v>19358</v>
      </c>
      <c r="S1448" s="35" t="str">
        <f t="shared" si="44"/>
        <v>AU</v>
      </c>
      <c r="T1448" s="24" t="str">
        <f t="shared" si="45"/>
        <v>US</v>
      </c>
    </row>
    <row r="1449" spans="1:20" ht="14.25" customHeight="1" x14ac:dyDescent="0.2">
      <c r="A1449" s="35">
        <v>1440</v>
      </c>
      <c r="B1449" s="81">
        <v>521231</v>
      </c>
      <c r="C1449" s="39" t="s">
        <v>9002</v>
      </c>
      <c r="D1449" s="39" t="s">
        <v>5693</v>
      </c>
      <c r="E1449" s="39" t="str">
        <f>IF(AND(LEN(NICAP[[#This Row],[State or      Country]])=2,NICAP[[#This Row],[State or      Country]]&lt;&gt;"UK"),"US","Other")</f>
        <v>Other</v>
      </c>
      <c r="F1449" s="38">
        <v>11</v>
      </c>
      <c r="G1449" s="47" t="s">
        <v>1757</v>
      </c>
      <c r="H1449" s="46">
        <v>5</v>
      </c>
      <c r="I1449" s="47" t="s">
        <v>4808</v>
      </c>
      <c r="J1449" s="37"/>
      <c r="K1449" s="37"/>
      <c r="L1449" s="36" t="s">
        <v>9001</v>
      </c>
      <c r="M1449" s="36" t="str">
        <f>IF(LEFT(NICAP[[#This Row],[Date]],1)=0,"Y","N")</f>
        <v>N</v>
      </c>
      <c r="N1449" s="36"/>
      <c r="O1449" s="36" t="str">
        <f>19&amp;LEFT(NICAP[[#This Row],[Date]],2)</f>
        <v>1952</v>
      </c>
      <c r="P1449" s="36" t="str">
        <f>MID(NICAP[[#This Row],[Date]],3,2)</f>
        <v>12</v>
      </c>
      <c r="Q1449" s="36" t="str">
        <f>RIGHT(NICAP[[#This Row],[Date]],2)</f>
        <v>31</v>
      </c>
      <c r="R1449" s="26">
        <f>DATE(NICAP[[#This Row],[Year]],NICAP[[#This Row],[Month]],NICAP[[#This Row],[Day]])</f>
        <v>19359</v>
      </c>
      <c r="S1449" s="35" t="str">
        <f t="shared" si="44"/>
        <v/>
      </c>
      <c r="T1449" s="24" t="str">
        <f t="shared" si="45"/>
        <v>Puerto Rico</v>
      </c>
    </row>
    <row r="1450" spans="1:20" ht="27" customHeight="1" x14ac:dyDescent="0.2">
      <c r="A1450" s="35">
        <v>1441</v>
      </c>
      <c r="B1450" s="83" t="s">
        <v>9000</v>
      </c>
      <c r="C1450" s="44" t="s">
        <v>6186</v>
      </c>
      <c r="D1450" s="44" t="s">
        <v>1702</v>
      </c>
      <c r="E1450" s="44" t="str">
        <f>IF(AND(LEN(NICAP[[#This Row],[State or      Country]])=2,NICAP[[#This Row],[State or      Country]]&lt;&gt;"UK"),"US","Other")</f>
        <v>Other</v>
      </c>
      <c r="F1450" s="43">
        <v>9</v>
      </c>
      <c r="G1450" s="62" t="s">
        <v>1666</v>
      </c>
      <c r="H1450" s="61">
        <v>5</v>
      </c>
      <c r="I1450" s="41"/>
      <c r="J1450" s="41"/>
      <c r="K1450" s="41"/>
      <c r="L1450" s="36" t="s">
        <v>8999</v>
      </c>
      <c r="M1450" s="36" t="str">
        <f>IF(LEFT(NICAP[[#This Row],[Date]],1)=0,"Y","N")</f>
        <v>N</v>
      </c>
      <c r="N1450" s="36"/>
      <c r="O1450" s="36" t="str">
        <f>19&amp;LEFT(NICAP[[#This Row],[Date]],2)</f>
        <v>1952</v>
      </c>
      <c r="P1450" s="36" t="str">
        <f>MID(NICAP[[#This Row],[Date]],3,2)</f>
        <v>WI</v>
      </c>
      <c r="Q1450" s="36" t="str">
        <f>RIGHT(NICAP[[#This Row],[Date]],2)</f>
        <v>NT</v>
      </c>
      <c r="R1450" s="26" t="e">
        <f>DATE(NICAP[[#This Row],[Year]],NICAP[[#This Row],[Month]],NICAP[[#This Row],[Day]])</f>
        <v>#VALUE!</v>
      </c>
      <c r="S1450" s="35" t="str">
        <f t="shared" si="44"/>
        <v/>
      </c>
      <c r="T1450" s="24" t="str">
        <f t="shared" si="45"/>
        <v>CAN</v>
      </c>
    </row>
    <row r="1451" spans="1:20" ht="14.25" customHeight="1" x14ac:dyDescent="0.2">
      <c r="A1451" s="35">
        <v>1442</v>
      </c>
      <c r="B1451" s="81">
        <v>530000</v>
      </c>
      <c r="C1451" s="39" t="s">
        <v>8998</v>
      </c>
      <c r="D1451" s="39" t="s">
        <v>7769</v>
      </c>
      <c r="E1451" s="39" t="str">
        <f>IF(AND(LEN(NICAP[[#This Row],[State or      Country]])=2,NICAP[[#This Row],[State or      Country]]&lt;&gt;"UK"),"US","Other")</f>
        <v>Other</v>
      </c>
      <c r="F1451" s="38">
        <v>11</v>
      </c>
      <c r="G1451" s="47" t="s">
        <v>1757</v>
      </c>
      <c r="H1451" s="46">
        <v>5</v>
      </c>
      <c r="I1451" s="37"/>
      <c r="J1451" s="37"/>
      <c r="K1451" s="37"/>
      <c r="L1451" s="36" t="s">
        <v>8997</v>
      </c>
      <c r="M1451" s="36" t="str">
        <f>IF(LEFT(NICAP[[#This Row],[Date]],1)=0,"Y","N")</f>
        <v>N</v>
      </c>
      <c r="N1451" s="36"/>
      <c r="O1451" s="36" t="str">
        <f>19&amp;LEFT(NICAP[[#This Row],[Date]],2)</f>
        <v>1953</v>
      </c>
      <c r="P1451" s="36" t="str">
        <f>MID(NICAP[[#This Row],[Date]],3,2)</f>
        <v>00</v>
      </c>
      <c r="Q1451" s="36" t="str">
        <f>RIGHT(NICAP[[#This Row],[Date]],2)</f>
        <v>00</v>
      </c>
      <c r="R1451" s="26">
        <f>DATE(NICAP[[#This Row],[Year]],NICAP[[#This Row],[Month]],NICAP[[#This Row],[Day]])</f>
        <v>19328</v>
      </c>
      <c r="S1451" s="35" t="str">
        <f t="shared" si="44"/>
        <v/>
      </c>
      <c r="T1451" s="24" t="str">
        <f t="shared" si="45"/>
        <v>unknown</v>
      </c>
    </row>
    <row r="1452" spans="1:20" ht="26.25" customHeight="1" x14ac:dyDescent="0.2">
      <c r="A1452" s="35">
        <v>1443</v>
      </c>
      <c r="B1452" s="84">
        <v>530000</v>
      </c>
      <c r="C1452" s="44" t="s">
        <v>4739</v>
      </c>
      <c r="D1452" s="44" t="s">
        <v>1802</v>
      </c>
      <c r="E1452" s="44" t="str">
        <f>IF(AND(LEN(NICAP[[#This Row],[State or      Country]])=2,NICAP[[#This Row],[State or      Country]]&lt;&gt;"UK"),"US","Other")</f>
        <v>Other</v>
      </c>
      <c r="F1452" s="43">
        <v>9</v>
      </c>
      <c r="G1452" s="62" t="s">
        <v>1666</v>
      </c>
      <c r="H1452" s="61">
        <v>5</v>
      </c>
      <c r="I1452" s="41"/>
      <c r="J1452" s="41"/>
      <c r="K1452" s="41"/>
      <c r="L1452" s="59" t="s">
        <v>8996</v>
      </c>
      <c r="M1452" s="59" t="str">
        <f>IF(LEFT(NICAP[[#This Row],[Date]],1)=0,"Y","N")</f>
        <v>N</v>
      </c>
      <c r="N1452" s="59"/>
      <c r="O1452" s="59" t="str">
        <f>19&amp;LEFT(NICAP[[#This Row],[Date]],2)</f>
        <v>1953</v>
      </c>
      <c r="P1452" s="59" t="str">
        <f>MID(NICAP[[#This Row],[Date]],3,2)</f>
        <v>00</v>
      </c>
      <c r="Q1452" s="59" t="str">
        <f>RIGHT(NICAP[[#This Row],[Date]],2)</f>
        <v>00</v>
      </c>
      <c r="R1452" s="26">
        <f>DATE(NICAP[[#This Row],[Year]],NICAP[[#This Row],[Month]],NICAP[[#This Row],[Day]])</f>
        <v>19328</v>
      </c>
      <c r="S1452" s="35" t="str">
        <f t="shared" si="44"/>
        <v/>
      </c>
      <c r="T1452" s="24" t="str">
        <f t="shared" si="45"/>
        <v>UK</v>
      </c>
    </row>
    <row r="1453" spans="1:20" ht="12.75" customHeight="1" x14ac:dyDescent="0.2">
      <c r="A1453" s="35">
        <v>1444</v>
      </c>
      <c r="B1453" s="55">
        <v>530000</v>
      </c>
      <c r="C1453" s="39" t="s">
        <v>8843</v>
      </c>
      <c r="D1453" s="39" t="s">
        <v>3335</v>
      </c>
      <c r="E1453" s="39" t="str">
        <f>IF(AND(LEN(NICAP[[#This Row],[State or      Country]])=2,NICAP[[#This Row],[State or      Country]]&lt;&gt;"UK"),"US","Other")</f>
        <v>US</v>
      </c>
      <c r="F1453" s="38">
        <v>9</v>
      </c>
      <c r="G1453" s="37"/>
      <c r="H1453" s="46">
        <v>5</v>
      </c>
      <c r="I1453" s="37"/>
      <c r="J1453" s="37"/>
      <c r="K1453" s="37"/>
      <c r="L1453" s="36" t="s">
        <v>8995</v>
      </c>
      <c r="M1453" s="36" t="str">
        <f>IF(LEFT(NICAP[[#This Row],[Date]],1)=0,"Y","N")</f>
        <v>N</v>
      </c>
      <c r="N1453" s="36"/>
      <c r="O1453" s="36" t="str">
        <f>19&amp;LEFT(NICAP[[#This Row],[Date]],2)</f>
        <v>1953</v>
      </c>
      <c r="P1453" s="36" t="str">
        <f>MID(NICAP[[#This Row],[Date]],3,2)</f>
        <v>00</v>
      </c>
      <c r="Q1453" s="36" t="str">
        <f>RIGHT(NICAP[[#This Row],[Date]],2)</f>
        <v>00</v>
      </c>
      <c r="R1453" s="26">
        <f>DATE(NICAP[[#This Row],[Year]],NICAP[[#This Row],[Month]],NICAP[[#This Row],[Day]])</f>
        <v>19328</v>
      </c>
      <c r="S1453" s="35" t="str">
        <f t="shared" si="44"/>
        <v>MT</v>
      </c>
      <c r="T1453" s="24" t="str">
        <f t="shared" si="45"/>
        <v>US</v>
      </c>
    </row>
    <row r="1454" spans="1:20" ht="27.75" customHeight="1" x14ac:dyDescent="0.2">
      <c r="A1454" s="35">
        <v>1445</v>
      </c>
      <c r="B1454" s="60">
        <v>530000</v>
      </c>
      <c r="C1454" s="44" t="s">
        <v>8994</v>
      </c>
      <c r="D1454" s="44" t="s">
        <v>2990</v>
      </c>
      <c r="E1454" s="44" t="str">
        <f>IF(AND(LEN(NICAP[[#This Row],[State or      Country]])=2,NICAP[[#This Row],[State or      Country]]&lt;&gt;"UK"),"US","Other")</f>
        <v>Other</v>
      </c>
      <c r="F1454" s="43">
        <v>11</v>
      </c>
      <c r="G1454" s="41"/>
      <c r="H1454" s="41"/>
      <c r="I1454" s="41"/>
      <c r="J1454" s="41"/>
      <c r="K1454" s="41"/>
      <c r="L1454" s="59" t="s">
        <v>8993</v>
      </c>
      <c r="M1454" s="59" t="str">
        <f>IF(LEFT(NICAP[[#This Row],[Date]],1)=0,"Y","N")</f>
        <v>N</v>
      </c>
      <c r="N1454" s="59"/>
      <c r="O1454" s="59" t="str">
        <f>19&amp;LEFT(NICAP[[#This Row],[Date]],2)</f>
        <v>1953</v>
      </c>
      <c r="P1454" s="59" t="str">
        <f>MID(NICAP[[#This Row],[Date]],3,2)</f>
        <v>00</v>
      </c>
      <c r="Q1454" s="59" t="str">
        <f>RIGHT(NICAP[[#This Row],[Date]],2)</f>
        <v>00</v>
      </c>
      <c r="R1454" s="26">
        <f>DATE(NICAP[[#This Row],[Year]],NICAP[[#This Row],[Month]],NICAP[[#This Row],[Day]])</f>
        <v>19328</v>
      </c>
      <c r="S1454" s="35" t="str">
        <f t="shared" si="44"/>
        <v/>
      </c>
      <c r="T1454" s="24" t="str">
        <f t="shared" si="45"/>
        <v>Venezuela</v>
      </c>
    </row>
    <row r="1455" spans="1:20" ht="27.75" customHeight="1" x14ac:dyDescent="0.2">
      <c r="A1455" s="35">
        <v>1446</v>
      </c>
      <c r="B1455" s="58">
        <v>530000</v>
      </c>
      <c r="C1455" s="44" t="s">
        <v>8840</v>
      </c>
      <c r="D1455" s="44" t="s">
        <v>1772</v>
      </c>
      <c r="E1455" s="44" t="str">
        <f>IF(AND(LEN(NICAP[[#This Row],[State or      Country]])=2,NICAP[[#This Row],[State or      Country]]&lt;&gt;"UK"),"US","Other")</f>
        <v>US</v>
      </c>
      <c r="F1455" s="43">
        <v>8</v>
      </c>
      <c r="G1455" s="41"/>
      <c r="H1455" s="41"/>
      <c r="I1455" s="41"/>
      <c r="J1455" s="41"/>
      <c r="K1455" s="41"/>
      <c r="L1455" s="59" t="s">
        <v>8992</v>
      </c>
      <c r="M1455" s="59" t="str">
        <f>IF(LEFT(NICAP[[#This Row],[Date]],1)=0,"Y","N")</f>
        <v>N</v>
      </c>
      <c r="N1455" s="59"/>
      <c r="O1455" s="59" t="str">
        <f>19&amp;LEFT(NICAP[[#This Row],[Date]],2)</f>
        <v>1953</v>
      </c>
      <c r="P1455" s="59" t="str">
        <f>MID(NICAP[[#This Row],[Date]],3,2)</f>
        <v>00</v>
      </c>
      <c r="Q1455" s="59" t="str">
        <f>RIGHT(NICAP[[#This Row],[Date]],2)</f>
        <v>00</v>
      </c>
      <c r="R1455" s="26">
        <f>DATE(NICAP[[#This Row],[Year]],NICAP[[#This Row],[Month]],NICAP[[#This Row],[Day]])</f>
        <v>19328</v>
      </c>
      <c r="S1455" s="35" t="str">
        <f t="shared" si="44"/>
        <v>OK</v>
      </c>
      <c r="T1455" s="24" t="str">
        <f t="shared" si="45"/>
        <v>US</v>
      </c>
    </row>
    <row r="1456" spans="1:20" ht="27" customHeight="1" x14ac:dyDescent="0.2">
      <c r="A1456" s="35">
        <v>1447</v>
      </c>
      <c r="B1456" s="60">
        <v>530101</v>
      </c>
      <c r="C1456" s="44" t="s">
        <v>8991</v>
      </c>
      <c r="D1456" s="44" t="s">
        <v>2299</v>
      </c>
      <c r="E1456" s="44" t="str">
        <f>IF(AND(LEN(NICAP[[#This Row],[State or      Country]])=2,NICAP[[#This Row],[State or      Country]]&lt;&gt;"UK"),"US","Other")</f>
        <v>US</v>
      </c>
      <c r="F1456" s="43">
        <v>1</v>
      </c>
      <c r="G1456" s="41"/>
      <c r="H1456" s="41"/>
      <c r="I1456" s="62" t="s">
        <v>4808</v>
      </c>
      <c r="J1456" s="41"/>
      <c r="K1456" s="41"/>
      <c r="L1456" s="59" t="s">
        <v>8990</v>
      </c>
      <c r="M1456" s="59" t="str">
        <f>IF(LEFT(NICAP[[#This Row],[Date]],1)=0,"Y","N")</f>
        <v>N</v>
      </c>
      <c r="N1456" s="59"/>
      <c r="O1456" s="59" t="str">
        <f>19&amp;LEFT(NICAP[[#This Row],[Date]],2)</f>
        <v>1953</v>
      </c>
      <c r="P1456" s="59" t="str">
        <f>MID(NICAP[[#This Row],[Date]],3,2)</f>
        <v>01</v>
      </c>
      <c r="Q1456" s="59" t="str">
        <f>RIGHT(NICAP[[#This Row],[Date]],2)</f>
        <v>01</v>
      </c>
      <c r="R1456" s="26">
        <f>DATE(NICAP[[#This Row],[Year]],NICAP[[#This Row],[Month]],NICAP[[#This Row],[Day]])</f>
        <v>19360</v>
      </c>
      <c r="S1456" s="35" t="str">
        <f t="shared" si="44"/>
        <v>AL</v>
      </c>
      <c r="T1456" s="24" t="str">
        <f t="shared" si="45"/>
        <v>US</v>
      </c>
    </row>
    <row r="1457" spans="1:20" ht="12.75" customHeight="1" x14ac:dyDescent="0.2">
      <c r="A1457" s="35">
        <v>1448</v>
      </c>
      <c r="B1457" s="55">
        <v>530101</v>
      </c>
      <c r="C1457" s="39" t="s">
        <v>8989</v>
      </c>
      <c r="D1457" s="39" t="s">
        <v>3335</v>
      </c>
      <c r="E1457" s="39" t="str">
        <f>IF(AND(LEN(NICAP[[#This Row],[State or      Country]])=2,NICAP[[#This Row],[State or      Country]]&lt;&gt;"UK"),"US","Other")</f>
        <v>US</v>
      </c>
      <c r="F1457" s="38">
        <v>1</v>
      </c>
      <c r="G1457" s="37"/>
      <c r="H1457" s="37"/>
      <c r="I1457" s="65">
        <v>2315</v>
      </c>
      <c r="J1457" s="37"/>
      <c r="K1457" s="37"/>
      <c r="L1457" s="36" t="s">
        <v>8988</v>
      </c>
      <c r="M1457" s="36" t="str">
        <f>IF(LEFT(NICAP[[#This Row],[Date]],1)=0,"Y","N")</f>
        <v>N</v>
      </c>
      <c r="N1457" s="36"/>
      <c r="O1457" s="36" t="str">
        <f>19&amp;LEFT(NICAP[[#This Row],[Date]],2)</f>
        <v>1953</v>
      </c>
      <c r="P1457" s="36" t="str">
        <f>MID(NICAP[[#This Row],[Date]],3,2)</f>
        <v>01</v>
      </c>
      <c r="Q1457" s="36" t="str">
        <f>RIGHT(NICAP[[#This Row],[Date]],2)</f>
        <v>01</v>
      </c>
      <c r="R1457" s="26">
        <f>DATE(NICAP[[#This Row],[Year]],NICAP[[#This Row],[Month]],NICAP[[#This Row],[Day]])</f>
        <v>19360</v>
      </c>
      <c r="S1457" s="35" t="str">
        <f t="shared" si="44"/>
        <v>MT</v>
      </c>
      <c r="T1457" s="24" t="str">
        <f t="shared" si="45"/>
        <v>US</v>
      </c>
    </row>
    <row r="1458" spans="1:20" ht="12.75" customHeight="1" x14ac:dyDescent="0.2">
      <c r="A1458" s="35">
        <v>1449</v>
      </c>
      <c r="B1458" s="53">
        <v>530106</v>
      </c>
      <c r="C1458" s="39" t="s">
        <v>8987</v>
      </c>
      <c r="D1458" s="39" t="s">
        <v>1667</v>
      </c>
      <c r="E1458" s="39" t="str">
        <f>IF(AND(LEN(NICAP[[#This Row],[State or      Country]])=2,NICAP[[#This Row],[State or      Country]]&lt;&gt;"UK"),"US","Other")</f>
        <v>US</v>
      </c>
      <c r="F1458" s="38">
        <v>9</v>
      </c>
      <c r="G1458" s="37"/>
      <c r="H1458" s="46">
        <v>5</v>
      </c>
      <c r="I1458" s="47" t="s">
        <v>4808</v>
      </c>
      <c r="J1458" s="37"/>
      <c r="K1458" s="37"/>
      <c r="L1458" s="36" t="s">
        <v>4962</v>
      </c>
      <c r="M1458" s="36" t="str">
        <f>IF(LEFT(NICAP[[#This Row],[Date]],1)=0,"Y","N")</f>
        <v>N</v>
      </c>
      <c r="N1458" s="36"/>
      <c r="O1458" s="36" t="str">
        <f>19&amp;LEFT(NICAP[[#This Row],[Date]],2)</f>
        <v>1953</v>
      </c>
      <c r="P1458" s="36" t="str">
        <f>MID(NICAP[[#This Row],[Date]],3,2)</f>
        <v>01</v>
      </c>
      <c r="Q1458" s="36" t="str">
        <f>RIGHT(NICAP[[#This Row],[Date]],2)</f>
        <v>06</v>
      </c>
      <c r="R1458" s="26">
        <f>DATE(NICAP[[#This Row],[Year]],NICAP[[#This Row],[Month]],NICAP[[#This Row],[Day]])</f>
        <v>19365</v>
      </c>
      <c r="S1458" s="35" t="str">
        <f t="shared" si="44"/>
        <v>TX</v>
      </c>
      <c r="T1458" s="24" t="str">
        <f t="shared" si="45"/>
        <v>US</v>
      </c>
    </row>
    <row r="1459" spans="1:20" ht="14.25" customHeight="1" x14ac:dyDescent="0.2">
      <c r="A1459" s="35">
        <v>1450</v>
      </c>
      <c r="B1459" s="56">
        <v>530106</v>
      </c>
      <c r="C1459" s="39" t="s">
        <v>8986</v>
      </c>
      <c r="D1459" s="39" t="s">
        <v>1667</v>
      </c>
      <c r="E1459" s="39" t="str">
        <f>IF(AND(LEN(NICAP[[#This Row],[State or      Country]])=2,NICAP[[#This Row],[State or      Country]]&lt;&gt;"UK"),"US","Other")</f>
        <v>US</v>
      </c>
      <c r="F1459" s="38">
        <v>9</v>
      </c>
      <c r="G1459" s="101" t="s">
        <v>1666</v>
      </c>
      <c r="H1459" s="46">
        <v>5</v>
      </c>
      <c r="I1459" s="41"/>
      <c r="J1459" s="41"/>
      <c r="K1459" s="41"/>
      <c r="L1459" s="36" t="s">
        <v>8985</v>
      </c>
      <c r="M1459" s="36" t="str">
        <f>IF(LEFT(NICAP[[#This Row],[Date]],1)=0,"Y","N")</f>
        <v>N</v>
      </c>
      <c r="N1459" s="36"/>
      <c r="O1459" s="36" t="str">
        <f>19&amp;LEFT(NICAP[[#This Row],[Date]],2)</f>
        <v>1953</v>
      </c>
      <c r="P1459" s="36" t="str">
        <f>MID(NICAP[[#This Row],[Date]],3,2)</f>
        <v>01</v>
      </c>
      <c r="Q1459" s="36" t="str">
        <f>RIGHT(NICAP[[#This Row],[Date]],2)</f>
        <v>06</v>
      </c>
      <c r="R1459" s="26">
        <f>DATE(NICAP[[#This Row],[Year]],NICAP[[#This Row],[Month]],NICAP[[#This Row],[Day]])</f>
        <v>19365</v>
      </c>
      <c r="S1459" s="35" t="str">
        <f t="shared" si="44"/>
        <v>TX</v>
      </c>
      <c r="T1459" s="24" t="str">
        <f t="shared" si="45"/>
        <v>US</v>
      </c>
    </row>
    <row r="1460" spans="1:20" ht="12.75" customHeight="1" x14ac:dyDescent="0.2">
      <c r="A1460" s="35">
        <v>1451</v>
      </c>
      <c r="B1460" s="55">
        <v>530108</v>
      </c>
      <c r="C1460" s="39" t="s">
        <v>8984</v>
      </c>
      <c r="D1460" s="39" t="s">
        <v>1707</v>
      </c>
      <c r="E1460" s="39" t="str">
        <f>IF(AND(LEN(NICAP[[#This Row],[State or      Country]])=2,NICAP[[#This Row],[State or      Country]]&lt;&gt;"UK"),"US","Other")</f>
        <v>US</v>
      </c>
      <c r="F1460" s="38">
        <v>1</v>
      </c>
      <c r="G1460" s="37"/>
      <c r="H1460" s="37"/>
      <c r="I1460" s="65">
        <v>2323</v>
      </c>
      <c r="J1460" s="37"/>
      <c r="K1460" s="37"/>
      <c r="L1460" s="36" t="s">
        <v>8983</v>
      </c>
      <c r="M1460" s="36" t="str">
        <f>IF(LEFT(NICAP[[#This Row],[Date]],1)=0,"Y","N")</f>
        <v>N</v>
      </c>
      <c r="N1460" s="36"/>
      <c r="O1460" s="36" t="str">
        <f>19&amp;LEFT(NICAP[[#This Row],[Date]],2)</f>
        <v>1953</v>
      </c>
      <c r="P1460" s="36" t="str">
        <f>MID(NICAP[[#This Row],[Date]],3,2)</f>
        <v>01</v>
      </c>
      <c r="Q1460" s="36" t="str">
        <f>RIGHT(NICAP[[#This Row],[Date]],2)</f>
        <v>08</v>
      </c>
      <c r="R1460" s="26">
        <f>DATE(NICAP[[#This Row],[Year]],NICAP[[#This Row],[Month]],NICAP[[#This Row],[Day]])</f>
        <v>19367</v>
      </c>
      <c r="S1460" s="35" t="str">
        <f t="shared" si="44"/>
        <v>WA</v>
      </c>
      <c r="T1460" s="24" t="str">
        <f t="shared" si="45"/>
        <v>US</v>
      </c>
    </row>
    <row r="1461" spans="1:20" ht="12.75" customHeight="1" x14ac:dyDescent="0.2">
      <c r="A1461" s="35">
        <v>1452</v>
      </c>
      <c r="B1461" s="53">
        <v>530109</v>
      </c>
      <c r="C1461" s="39" t="s">
        <v>6835</v>
      </c>
      <c r="D1461" s="39" t="s">
        <v>1956</v>
      </c>
      <c r="E1461" s="39" t="str">
        <f>IF(AND(LEN(NICAP[[#This Row],[State or      Country]])=2,NICAP[[#This Row],[State or      Country]]&lt;&gt;"UK"),"US","Other")</f>
        <v>Other</v>
      </c>
      <c r="F1461" s="38">
        <v>9</v>
      </c>
      <c r="G1461" s="101" t="s">
        <v>1666</v>
      </c>
      <c r="H1461" s="46">
        <v>5</v>
      </c>
      <c r="I1461" s="47" t="s">
        <v>4808</v>
      </c>
      <c r="J1461" s="37"/>
      <c r="K1461" s="37"/>
      <c r="L1461" s="36" t="s">
        <v>8982</v>
      </c>
      <c r="M1461" s="36" t="str">
        <f>IF(LEFT(NICAP[[#This Row],[Date]],1)=0,"Y","N")</f>
        <v>N</v>
      </c>
      <c r="N1461" s="36"/>
      <c r="O1461" s="36" t="str">
        <f>19&amp;LEFT(NICAP[[#This Row],[Date]],2)</f>
        <v>1953</v>
      </c>
      <c r="P1461" s="36" t="str">
        <f>MID(NICAP[[#This Row],[Date]],3,2)</f>
        <v>01</v>
      </c>
      <c r="Q1461" s="36" t="str">
        <f>RIGHT(NICAP[[#This Row],[Date]],2)</f>
        <v>09</v>
      </c>
      <c r="R1461" s="26">
        <f>DATE(NICAP[[#This Row],[Year]],NICAP[[#This Row],[Month]],NICAP[[#This Row],[Day]])</f>
        <v>19368</v>
      </c>
      <c r="S1461" s="35" t="str">
        <f t="shared" si="44"/>
        <v/>
      </c>
      <c r="T1461" s="24" t="str">
        <f t="shared" si="45"/>
        <v>Japan</v>
      </c>
    </row>
    <row r="1462" spans="1:20" ht="12.75" customHeight="1" x14ac:dyDescent="0.2">
      <c r="A1462" s="35">
        <v>1453</v>
      </c>
      <c r="B1462" s="55">
        <v>530109</v>
      </c>
      <c r="C1462" s="39" t="s">
        <v>8981</v>
      </c>
      <c r="D1462" s="39" t="s">
        <v>1956</v>
      </c>
      <c r="E1462" s="39" t="str">
        <f>IF(AND(LEN(NICAP[[#This Row],[State or      Country]])=2,NICAP[[#This Row],[State or      Country]]&lt;&gt;"UK"),"US","Other")</f>
        <v>Other</v>
      </c>
      <c r="F1462" s="38">
        <v>9</v>
      </c>
      <c r="G1462" s="37"/>
      <c r="H1462" s="46">
        <v>5</v>
      </c>
      <c r="I1462" s="37"/>
      <c r="J1462" s="37"/>
      <c r="K1462" s="37"/>
      <c r="L1462" s="36" t="s">
        <v>8980</v>
      </c>
      <c r="M1462" s="36" t="str">
        <f>IF(LEFT(NICAP[[#This Row],[Date]],1)=0,"Y","N")</f>
        <v>N</v>
      </c>
      <c r="N1462" s="36"/>
      <c r="O1462" s="36" t="str">
        <f>19&amp;LEFT(NICAP[[#This Row],[Date]],2)</f>
        <v>1953</v>
      </c>
      <c r="P1462" s="36" t="str">
        <f>MID(NICAP[[#This Row],[Date]],3,2)</f>
        <v>01</v>
      </c>
      <c r="Q1462" s="36" t="str">
        <f>RIGHT(NICAP[[#This Row],[Date]],2)</f>
        <v>09</v>
      </c>
      <c r="R1462" s="26">
        <f>DATE(NICAP[[#This Row],[Year]],NICAP[[#This Row],[Month]],NICAP[[#This Row],[Day]])</f>
        <v>19368</v>
      </c>
      <c r="S1462" s="35" t="str">
        <f t="shared" si="44"/>
        <v/>
      </c>
      <c r="T1462" s="24" t="str">
        <f t="shared" si="45"/>
        <v>Japan</v>
      </c>
    </row>
    <row r="1463" spans="1:20" ht="14.25" customHeight="1" x14ac:dyDescent="0.2">
      <c r="A1463" s="35">
        <v>1454</v>
      </c>
      <c r="B1463" s="56">
        <v>530109</v>
      </c>
      <c r="C1463" s="39" t="s">
        <v>4174</v>
      </c>
      <c r="D1463" s="39" t="s">
        <v>1676</v>
      </c>
      <c r="E1463" s="39" t="str">
        <f>IF(AND(LEN(NICAP[[#This Row],[State or      Country]])=2,NICAP[[#This Row],[State or      Country]]&lt;&gt;"UK"),"US","Other")</f>
        <v>US</v>
      </c>
      <c r="F1463" s="38">
        <v>11</v>
      </c>
      <c r="G1463" s="101" t="s">
        <v>1757</v>
      </c>
      <c r="H1463" s="46">
        <v>5</v>
      </c>
      <c r="I1463" s="37"/>
      <c r="J1463" s="37"/>
      <c r="K1463" s="37"/>
      <c r="L1463" s="36" t="s">
        <v>8979</v>
      </c>
      <c r="M1463" s="36" t="str">
        <f>IF(LEFT(NICAP[[#This Row],[Date]],1)=0,"Y","N")</f>
        <v>N</v>
      </c>
      <c r="N1463" s="36"/>
      <c r="O1463" s="36" t="str">
        <f>19&amp;LEFT(NICAP[[#This Row],[Date]],2)</f>
        <v>1953</v>
      </c>
      <c r="P1463" s="36" t="str">
        <f>MID(NICAP[[#This Row],[Date]],3,2)</f>
        <v>01</v>
      </c>
      <c r="Q1463" s="36" t="str">
        <f>RIGHT(NICAP[[#This Row],[Date]],2)</f>
        <v>09</v>
      </c>
      <c r="R1463" s="26">
        <f>DATE(NICAP[[#This Row],[Year]],NICAP[[#This Row],[Month]],NICAP[[#This Row],[Day]])</f>
        <v>19368</v>
      </c>
      <c r="S1463" s="35" t="str">
        <f t="shared" si="44"/>
        <v>CA</v>
      </c>
      <c r="T1463" s="24" t="str">
        <f t="shared" si="45"/>
        <v>US</v>
      </c>
    </row>
    <row r="1464" spans="1:20" ht="14.25" customHeight="1" x14ac:dyDescent="0.2">
      <c r="A1464" s="35">
        <v>1455</v>
      </c>
      <c r="B1464" s="56">
        <v>530110</v>
      </c>
      <c r="C1464" s="39" t="s">
        <v>8978</v>
      </c>
      <c r="D1464" s="39" t="s">
        <v>1676</v>
      </c>
      <c r="E1464" s="39" t="str">
        <f>IF(AND(LEN(NICAP[[#This Row],[State or      Country]])=2,NICAP[[#This Row],[State or      Country]]&lt;&gt;"UK"),"US","Other")</f>
        <v>US</v>
      </c>
      <c r="F1464" s="38">
        <v>1</v>
      </c>
      <c r="G1464" s="101" t="s">
        <v>6678</v>
      </c>
      <c r="H1464" s="46">
        <v>5</v>
      </c>
      <c r="I1464" s="65">
        <v>2326</v>
      </c>
      <c r="J1464" s="41"/>
      <c r="K1464" s="41"/>
      <c r="L1464" s="36" t="s">
        <v>8977</v>
      </c>
      <c r="M1464" s="36" t="str">
        <f>IF(LEFT(NICAP[[#This Row],[Date]],1)=0,"Y","N")</f>
        <v>N</v>
      </c>
      <c r="N1464" s="36"/>
      <c r="O1464" s="36" t="str">
        <f>19&amp;LEFT(NICAP[[#This Row],[Date]],2)</f>
        <v>1953</v>
      </c>
      <c r="P1464" s="36" t="str">
        <f>MID(NICAP[[#This Row],[Date]],3,2)</f>
        <v>01</v>
      </c>
      <c r="Q1464" s="36" t="str">
        <f>RIGHT(NICAP[[#This Row],[Date]],2)</f>
        <v>10</v>
      </c>
      <c r="R1464" s="26">
        <f>DATE(NICAP[[#This Row],[Year]],NICAP[[#This Row],[Month]],NICAP[[#This Row],[Day]])</f>
        <v>19369</v>
      </c>
      <c r="S1464" s="35" t="str">
        <f t="shared" si="44"/>
        <v>CA</v>
      </c>
      <c r="T1464" s="24" t="str">
        <f t="shared" si="45"/>
        <v>US</v>
      </c>
    </row>
    <row r="1465" spans="1:20" ht="12.75" customHeight="1" x14ac:dyDescent="0.2">
      <c r="A1465" s="35">
        <v>1456</v>
      </c>
      <c r="B1465" s="55">
        <v>530117</v>
      </c>
      <c r="C1465" s="39" t="s">
        <v>8976</v>
      </c>
      <c r="D1465" s="39" t="s">
        <v>8975</v>
      </c>
      <c r="E1465" s="39" t="str">
        <f>IF(AND(LEN(NICAP[[#This Row],[State or      Country]])=2,NICAP[[#This Row],[State or      Country]]&lt;&gt;"UK"),"US","Other")</f>
        <v>Other</v>
      </c>
      <c r="F1465" s="38">
        <v>1</v>
      </c>
      <c r="G1465" s="37"/>
      <c r="H1465" s="37"/>
      <c r="I1465" s="65">
        <v>2337</v>
      </c>
      <c r="J1465" s="37"/>
      <c r="K1465" s="37"/>
      <c r="L1465" s="36" t="s">
        <v>8974</v>
      </c>
      <c r="M1465" s="36" t="str">
        <f>IF(LEFT(NICAP[[#This Row],[Date]],1)=0,"Y","N")</f>
        <v>N</v>
      </c>
      <c r="N1465" s="36"/>
      <c r="O1465" s="36" t="str">
        <f>19&amp;LEFT(NICAP[[#This Row],[Date]],2)</f>
        <v>1953</v>
      </c>
      <c r="P1465" s="36" t="str">
        <f>MID(NICAP[[#This Row],[Date]],3,2)</f>
        <v>01</v>
      </c>
      <c r="Q1465" s="36" t="str">
        <f>RIGHT(NICAP[[#This Row],[Date]],2)</f>
        <v>17</v>
      </c>
      <c r="R1465" s="26">
        <f>DATE(NICAP[[#This Row],[Year]],NICAP[[#This Row],[Month]],NICAP[[#This Row],[Day]])</f>
        <v>19376</v>
      </c>
      <c r="S1465" s="35" t="str">
        <f t="shared" si="44"/>
        <v/>
      </c>
      <c r="T1465" s="24" t="str">
        <f t="shared" si="45"/>
        <v>Guatemala</v>
      </c>
    </row>
    <row r="1466" spans="1:20" ht="42" customHeight="1" x14ac:dyDescent="0.2">
      <c r="A1466" s="35">
        <v>1457</v>
      </c>
      <c r="B1466" s="73">
        <v>530122</v>
      </c>
      <c r="C1466" s="50" t="s">
        <v>8973</v>
      </c>
      <c r="D1466" s="50" t="s">
        <v>3046</v>
      </c>
      <c r="E1466" s="50" t="str">
        <f>IF(AND(LEN(NICAP[[#This Row],[State or      Country]])=2,NICAP[[#This Row],[State or      Country]]&lt;&gt;"UK"),"US","Other")</f>
        <v>Other</v>
      </c>
      <c r="F1466" s="49">
        <v>1</v>
      </c>
      <c r="G1466" s="48"/>
      <c r="H1466" s="48"/>
      <c r="I1466" s="48"/>
      <c r="J1466" s="48"/>
      <c r="K1466" s="48"/>
      <c r="L1466" s="42" t="s">
        <v>8972</v>
      </c>
      <c r="M1466" s="42" t="str">
        <f>IF(LEFT(NICAP[[#This Row],[Date]],1)=0,"Y","N")</f>
        <v>N</v>
      </c>
      <c r="N1466" s="42"/>
      <c r="O1466" s="42" t="str">
        <f>19&amp;LEFT(NICAP[[#This Row],[Date]],2)</f>
        <v>1953</v>
      </c>
      <c r="P1466" s="42" t="str">
        <f>MID(NICAP[[#This Row],[Date]],3,2)</f>
        <v>01</v>
      </c>
      <c r="Q1466" s="42" t="str">
        <f>RIGHT(NICAP[[#This Row],[Date]],2)</f>
        <v>22</v>
      </c>
      <c r="R1466" s="26">
        <f>DATE(NICAP[[#This Row],[Year]],NICAP[[#This Row],[Month]],NICAP[[#This Row],[Day]])</f>
        <v>19381</v>
      </c>
      <c r="S1466" s="35" t="str">
        <f t="shared" si="44"/>
        <v/>
      </c>
      <c r="T1466" s="24" t="str">
        <f t="shared" si="45"/>
        <v>Newfoundland</v>
      </c>
    </row>
    <row r="1467" spans="1:20" ht="42" customHeight="1" x14ac:dyDescent="0.2">
      <c r="A1467" s="35">
        <v>1458</v>
      </c>
      <c r="B1467" s="73">
        <v>530122</v>
      </c>
      <c r="C1467" s="50" t="s">
        <v>8971</v>
      </c>
      <c r="D1467" s="50" t="s">
        <v>1683</v>
      </c>
      <c r="E1467" s="50" t="str">
        <f>IF(AND(LEN(NICAP[[#This Row],[State or      Country]])=2,NICAP[[#This Row],[State or      Country]]&lt;&gt;"UK"),"US","Other")</f>
        <v>US</v>
      </c>
      <c r="F1467" s="49">
        <v>1</v>
      </c>
      <c r="G1467" s="48"/>
      <c r="H1467" s="48"/>
      <c r="I1467" s="48"/>
      <c r="J1467" s="48"/>
      <c r="K1467" s="48"/>
      <c r="L1467" s="36" t="s">
        <v>8970</v>
      </c>
      <c r="M1467" s="36" t="str">
        <f>IF(LEFT(NICAP[[#This Row],[Date]],1)=0,"Y","N")</f>
        <v>N</v>
      </c>
      <c r="N1467" s="36"/>
      <c r="O1467" s="36" t="str">
        <f>19&amp;LEFT(NICAP[[#This Row],[Date]],2)</f>
        <v>1953</v>
      </c>
      <c r="P1467" s="36" t="str">
        <f>MID(NICAP[[#This Row],[Date]],3,2)</f>
        <v>01</v>
      </c>
      <c r="Q1467" s="36" t="str">
        <f>RIGHT(NICAP[[#This Row],[Date]],2)</f>
        <v>22</v>
      </c>
      <c r="R1467" s="26">
        <f>DATE(NICAP[[#This Row],[Year]],NICAP[[#This Row],[Month]],NICAP[[#This Row],[Day]])</f>
        <v>19381</v>
      </c>
      <c r="S1467" s="35" t="str">
        <f t="shared" si="44"/>
        <v>FL</v>
      </c>
      <c r="T1467" s="24" t="str">
        <f t="shared" si="45"/>
        <v>US</v>
      </c>
    </row>
    <row r="1468" spans="1:20" ht="12.75" customHeight="1" x14ac:dyDescent="0.2">
      <c r="A1468" s="35">
        <v>1459</v>
      </c>
      <c r="B1468" s="53">
        <v>530123</v>
      </c>
      <c r="C1468" s="39" t="s">
        <v>8969</v>
      </c>
      <c r="D1468" s="39" t="s">
        <v>1667</v>
      </c>
      <c r="E1468" s="39" t="str">
        <f>IF(AND(LEN(NICAP[[#This Row],[State or      Country]])=2,NICAP[[#This Row],[State or      Country]]&lt;&gt;"UK"),"US","Other")</f>
        <v>US</v>
      </c>
      <c r="F1468" s="38">
        <v>9</v>
      </c>
      <c r="G1468" s="101" t="s">
        <v>1666</v>
      </c>
      <c r="H1468" s="46">
        <v>5</v>
      </c>
      <c r="I1468" s="47" t="s">
        <v>4808</v>
      </c>
      <c r="J1468" s="37"/>
      <c r="K1468" s="37"/>
      <c r="L1468" s="36" t="s">
        <v>8968</v>
      </c>
      <c r="M1468" s="36" t="str">
        <f>IF(LEFT(NICAP[[#This Row],[Date]],1)=0,"Y","N")</f>
        <v>N</v>
      </c>
      <c r="N1468" s="36"/>
      <c r="O1468" s="36" t="str">
        <f>19&amp;LEFT(NICAP[[#This Row],[Date]],2)</f>
        <v>1953</v>
      </c>
      <c r="P1468" s="36" t="str">
        <f>MID(NICAP[[#This Row],[Date]],3,2)</f>
        <v>01</v>
      </c>
      <c r="Q1468" s="36" t="str">
        <f>RIGHT(NICAP[[#This Row],[Date]],2)</f>
        <v>23</v>
      </c>
      <c r="R1468" s="26">
        <f>DATE(NICAP[[#This Row],[Year]],NICAP[[#This Row],[Month]],NICAP[[#This Row],[Day]])</f>
        <v>19382</v>
      </c>
      <c r="S1468" s="35" t="str">
        <f t="shared" si="44"/>
        <v>TX</v>
      </c>
      <c r="T1468" s="24" t="str">
        <f t="shared" si="45"/>
        <v>US</v>
      </c>
    </row>
    <row r="1469" spans="1:20" ht="72" customHeight="1" x14ac:dyDescent="0.2">
      <c r="A1469" s="35">
        <v>1460</v>
      </c>
      <c r="B1469" s="73">
        <v>530126</v>
      </c>
      <c r="C1469" s="50" t="s">
        <v>8967</v>
      </c>
      <c r="D1469" s="50" t="s">
        <v>2122</v>
      </c>
      <c r="E1469" s="50" t="str">
        <f>IF(AND(LEN(NICAP[[#This Row],[State or      Country]])=2,NICAP[[#This Row],[State or      Country]]&lt;&gt;"UK"),"US","Other")</f>
        <v>US</v>
      </c>
      <c r="F1469" s="49">
        <v>9</v>
      </c>
      <c r="G1469" s="103" t="s">
        <v>1666</v>
      </c>
      <c r="H1469" s="80">
        <v>5</v>
      </c>
      <c r="I1469" s="48"/>
      <c r="J1469" s="72" t="s">
        <v>1744</v>
      </c>
      <c r="K1469" s="48"/>
      <c r="L1469" s="36" t="s">
        <v>8966</v>
      </c>
      <c r="M1469" s="36" t="str">
        <f>IF(LEFT(NICAP[[#This Row],[Date]],1)=0,"Y","N")</f>
        <v>N</v>
      </c>
      <c r="N1469" s="36"/>
      <c r="O1469" s="36" t="str">
        <f>19&amp;LEFT(NICAP[[#This Row],[Date]],2)</f>
        <v>1953</v>
      </c>
      <c r="P1469" s="36" t="str">
        <f>MID(NICAP[[#This Row],[Date]],3,2)</f>
        <v>01</v>
      </c>
      <c r="Q1469" s="36" t="str">
        <f>RIGHT(NICAP[[#This Row],[Date]],2)</f>
        <v>26</v>
      </c>
      <c r="R1469" s="26">
        <f>DATE(NICAP[[#This Row],[Year]],NICAP[[#This Row],[Month]],NICAP[[#This Row],[Day]])</f>
        <v>19385</v>
      </c>
      <c r="S1469" s="35" t="str">
        <f t="shared" si="44"/>
        <v>NM</v>
      </c>
      <c r="T1469" s="24" t="str">
        <f t="shared" si="45"/>
        <v>US</v>
      </c>
    </row>
    <row r="1470" spans="1:20" ht="57" customHeight="1" x14ac:dyDescent="0.2">
      <c r="A1470" s="35">
        <v>1461</v>
      </c>
      <c r="B1470" s="73">
        <v>530126</v>
      </c>
      <c r="C1470" s="50" t="s">
        <v>8965</v>
      </c>
      <c r="D1470" s="50" t="s">
        <v>1758</v>
      </c>
      <c r="E1470" s="50" t="str">
        <f>IF(AND(LEN(NICAP[[#This Row],[State or      Country]])=2,NICAP[[#This Row],[State or      Country]]&lt;&gt;"UK"),"US","Other")</f>
        <v>US</v>
      </c>
      <c r="F1470" s="49">
        <v>1</v>
      </c>
      <c r="G1470" s="48"/>
      <c r="H1470" s="48"/>
      <c r="I1470" s="48"/>
      <c r="J1470" s="48"/>
      <c r="K1470" s="48"/>
      <c r="L1470" s="36" t="s">
        <v>8964</v>
      </c>
      <c r="M1470" s="36" t="str">
        <f>IF(LEFT(NICAP[[#This Row],[Date]],1)=0,"Y","N")</f>
        <v>N</v>
      </c>
      <c r="N1470" s="36"/>
      <c r="O1470" s="36" t="str">
        <f>19&amp;LEFT(NICAP[[#This Row],[Date]],2)</f>
        <v>1953</v>
      </c>
      <c r="P1470" s="36" t="str">
        <f>MID(NICAP[[#This Row],[Date]],3,2)</f>
        <v>01</v>
      </c>
      <c r="Q1470" s="36" t="str">
        <f>RIGHT(NICAP[[#This Row],[Date]],2)</f>
        <v>26</v>
      </c>
      <c r="R1470" s="26">
        <f>DATE(NICAP[[#This Row],[Year]],NICAP[[#This Row],[Month]],NICAP[[#This Row],[Day]])</f>
        <v>19385</v>
      </c>
      <c r="S1470" s="35" t="str">
        <f t="shared" si="44"/>
        <v>NY</v>
      </c>
      <c r="T1470" s="24" t="str">
        <f t="shared" si="45"/>
        <v>US</v>
      </c>
    </row>
    <row r="1471" spans="1:20" ht="14.25" customHeight="1" x14ac:dyDescent="0.2">
      <c r="A1471" s="35">
        <v>1462</v>
      </c>
      <c r="B1471" s="56">
        <v>530127</v>
      </c>
      <c r="C1471" s="39" t="s">
        <v>8963</v>
      </c>
      <c r="D1471" s="39" t="s">
        <v>1676</v>
      </c>
      <c r="E1471" s="39" t="str">
        <f>IF(AND(LEN(NICAP[[#This Row],[State or      Country]])=2,NICAP[[#This Row],[State or      Country]]&lt;&gt;"UK"),"US","Other")</f>
        <v>US</v>
      </c>
      <c r="F1471" s="38">
        <v>11</v>
      </c>
      <c r="G1471" s="101" t="s">
        <v>1757</v>
      </c>
      <c r="H1471" s="46">
        <v>5</v>
      </c>
      <c r="I1471" s="41"/>
      <c r="J1471" s="41"/>
      <c r="K1471" s="41"/>
      <c r="L1471" s="36" t="s">
        <v>8962</v>
      </c>
      <c r="M1471" s="36" t="str">
        <f>IF(LEFT(NICAP[[#This Row],[Date]],1)=0,"Y","N")</f>
        <v>N</v>
      </c>
      <c r="N1471" s="36"/>
      <c r="O1471" s="36" t="str">
        <f>19&amp;LEFT(NICAP[[#This Row],[Date]],2)</f>
        <v>1953</v>
      </c>
      <c r="P1471" s="36" t="str">
        <f>MID(NICAP[[#This Row],[Date]],3,2)</f>
        <v>01</v>
      </c>
      <c r="Q1471" s="36" t="str">
        <f>RIGHT(NICAP[[#This Row],[Date]],2)</f>
        <v>27</v>
      </c>
      <c r="R1471" s="26">
        <f>DATE(NICAP[[#This Row],[Year]],NICAP[[#This Row],[Month]],NICAP[[#This Row],[Day]])</f>
        <v>19386</v>
      </c>
      <c r="S1471" s="35" t="str">
        <f t="shared" si="44"/>
        <v>CA</v>
      </c>
      <c r="T1471" s="24" t="str">
        <f t="shared" si="45"/>
        <v>US</v>
      </c>
    </row>
    <row r="1472" spans="1:20" ht="12.75" customHeight="1" x14ac:dyDescent="0.2">
      <c r="A1472" s="35">
        <v>1463</v>
      </c>
      <c r="B1472" s="55">
        <v>530127</v>
      </c>
      <c r="C1472" s="39" t="s">
        <v>8961</v>
      </c>
      <c r="D1472" s="39" t="s">
        <v>1676</v>
      </c>
      <c r="E1472" s="39" t="str">
        <f>IF(AND(LEN(NICAP[[#This Row],[State or      Country]])=2,NICAP[[#This Row],[State or      Country]]&lt;&gt;"UK"),"US","Other")</f>
        <v>US</v>
      </c>
      <c r="F1472" s="38">
        <v>11</v>
      </c>
      <c r="G1472" s="37"/>
      <c r="H1472" s="37"/>
      <c r="I1472" s="37"/>
      <c r="J1472" s="37"/>
      <c r="K1472" s="37"/>
      <c r="L1472" s="36" t="s">
        <v>8960</v>
      </c>
      <c r="M1472" s="36" t="str">
        <f>IF(LEFT(NICAP[[#This Row],[Date]],1)=0,"Y","N")</f>
        <v>N</v>
      </c>
      <c r="N1472" s="36"/>
      <c r="O1472" s="36" t="str">
        <f>19&amp;LEFT(NICAP[[#This Row],[Date]],2)</f>
        <v>1953</v>
      </c>
      <c r="P1472" s="36" t="str">
        <f>MID(NICAP[[#This Row],[Date]],3,2)</f>
        <v>01</v>
      </c>
      <c r="Q1472" s="36" t="str">
        <f>RIGHT(NICAP[[#This Row],[Date]],2)</f>
        <v>27</v>
      </c>
      <c r="R1472" s="26">
        <f>DATE(NICAP[[#This Row],[Year]],NICAP[[#This Row],[Month]],NICAP[[#This Row],[Day]])</f>
        <v>19386</v>
      </c>
      <c r="S1472" s="35" t="str">
        <f t="shared" si="44"/>
        <v>CA</v>
      </c>
      <c r="T1472" s="24" t="str">
        <f t="shared" si="45"/>
        <v>US</v>
      </c>
    </row>
    <row r="1473" spans="1:20" ht="12.75" customHeight="1" x14ac:dyDescent="0.2">
      <c r="A1473" s="35">
        <v>1464</v>
      </c>
      <c r="B1473" s="53">
        <v>530128</v>
      </c>
      <c r="C1473" s="39" t="s">
        <v>8959</v>
      </c>
      <c r="D1473" s="39" t="s">
        <v>1689</v>
      </c>
      <c r="E1473" s="39" t="str">
        <f>IF(AND(LEN(NICAP[[#This Row],[State or      Country]])=2,NICAP[[#This Row],[State or      Country]]&lt;&gt;"UK"),"US","Other")</f>
        <v>US</v>
      </c>
      <c r="F1473" s="38">
        <v>9</v>
      </c>
      <c r="G1473" s="101" t="s">
        <v>1666</v>
      </c>
      <c r="H1473" s="46">
        <v>5</v>
      </c>
      <c r="I1473" s="65">
        <v>2365</v>
      </c>
      <c r="J1473" s="37"/>
      <c r="K1473" s="37"/>
      <c r="L1473" s="36" t="s">
        <v>8958</v>
      </c>
      <c r="M1473" s="36" t="str">
        <f>IF(LEFT(NICAP[[#This Row],[Date]],1)=0,"Y","N")</f>
        <v>N</v>
      </c>
      <c r="N1473" s="36"/>
      <c r="O1473" s="36" t="str">
        <f>19&amp;LEFT(NICAP[[#This Row],[Date]],2)</f>
        <v>1953</v>
      </c>
      <c r="P1473" s="36" t="str">
        <f>MID(NICAP[[#This Row],[Date]],3,2)</f>
        <v>01</v>
      </c>
      <c r="Q1473" s="36" t="str">
        <f>RIGHT(NICAP[[#This Row],[Date]],2)</f>
        <v>28</v>
      </c>
      <c r="R1473" s="26">
        <f>DATE(NICAP[[#This Row],[Year]],NICAP[[#This Row],[Month]],NICAP[[#This Row],[Day]])</f>
        <v>19387</v>
      </c>
      <c r="S1473" s="35" t="str">
        <f t="shared" si="44"/>
        <v>GA</v>
      </c>
      <c r="T1473" s="24" t="str">
        <f t="shared" si="45"/>
        <v>US</v>
      </c>
    </row>
    <row r="1474" spans="1:20" ht="12.75" customHeight="1" x14ac:dyDescent="0.2">
      <c r="A1474" s="35">
        <v>1465</v>
      </c>
      <c r="B1474" s="53">
        <v>530128</v>
      </c>
      <c r="C1474" s="39" t="s">
        <v>8063</v>
      </c>
      <c r="D1474" s="39" t="s">
        <v>1676</v>
      </c>
      <c r="E1474" s="39" t="str">
        <f>IF(AND(LEN(NICAP[[#This Row],[State or      Country]])=2,NICAP[[#This Row],[State or      Country]]&lt;&gt;"UK"),"US","Other")</f>
        <v>US</v>
      </c>
      <c r="F1474" s="38">
        <v>1</v>
      </c>
      <c r="G1474" s="37"/>
      <c r="H1474" s="37"/>
      <c r="I1474" s="65">
        <v>2361</v>
      </c>
      <c r="J1474" s="37"/>
      <c r="K1474" s="37"/>
      <c r="L1474" s="36" t="s">
        <v>8957</v>
      </c>
      <c r="M1474" s="36" t="str">
        <f>IF(LEFT(NICAP[[#This Row],[Date]],1)=0,"Y","N")</f>
        <v>N</v>
      </c>
      <c r="N1474" s="36"/>
      <c r="O1474" s="36" t="str">
        <f>19&amp;LEFT(NICAP[[#This Row],[Date]],2)</f>
        <v>1953</v>
      </c>
      <c r="P1474" s="36" t="str">
        <f>MID(NICAP[[#This Row],[Date]],3,2)</f>
        <v>01</v>
      </c>
      <c r="Q1474" s="36" t="str">
        <f>RIGHT(NICAP[[#This Row],[Date]],2)</f>
        <v>28</v>
      </c>
      <c r="R1474" s="26">
        <f>DATE(NICAP[[#This Row],[Year]],NICAP[[#This Row],[Month]],NICAP[[#This Row],[Day]])</f>
        <v>19387</v>
      </c>
      <c r="S1474" s="35" t="str">
        <f t="shared" si="44"/>
        <v>CA</v>
      </c>
      <c r="T1474" s="24" t="str">
        <f t="shared" si="45"/>
        <v>US</v>
      </c>
    </row>
    <row r="1475" spans="1:20" ht="14.25" customHeight="1" x14ac:dyDescent="0.2">
      <c r="A1475" s="35">
        <v>1466</v>
      </c>
      <c r="B1475" s="56">
        <v>530128</v>
      </c>
      <c r="C1475" s="39" t="s">
        <v>8956</v>
      </c>
      <c r="D1475" s="39" t="s">
        <v>1676</v>
      </c>
      <c r="E1475" s="39" t="str">
        <f>IF(AND(LEN(NICAP[[#This Row],[State or      Country]])=2,NICAP[[#This Row],[State or      Country]]&lt;&gt;"UK"),"US","Other")</f>
        <v>US</v>
      </c>
      <c r="F1475" s="38">
        <v>11</v>
      </c>
      <c r="G1475" s="101" t="s">
        <v>1757</v>
      </c>
      <c r="H1475" s="46">
        <v>5</v>
      </c>
      <c r="I1475" s="37"/>
      <c r="J1475" s="37"/>
      <c r="K1475" s="37"/>
      <c r="L1475" s="36" t="s">
        <v>8955</v>
      </c>
      <c r="M1475" s="36" t="str">
        <f>IF(LEFT(NICAP[[#This Row],[Date]],1)=0,"Y","N")</f>
        <v>N</v>
      </c>
      <c r="N1475" s="36"/>
      <c r="O1475" s="36" t="str">
        <f>19&amp;LEFT(NICAP[[#This Row],[Date]],2)</f>
        <v>1953</v>
      </c>
      <c r="P1475" s="36" t="str">
        <f>MID(NICAP[[#This Row],[Date]],3,2)</f>
        <v>01</v>
      </c>
      <c r="Q1475" s="36" t="str">
        <f>RIGHT(NICAP[[#This Row],[Date]],2)</f>
        <v>28</v>
      </c>
      <c r="R1475" s="26">
        <f>DATE(NICAP[[#This Row],[Year]],NICAP[[#This Row],[Month]],NICAP[[#This Row],[Day]])</f>
        <v>19387</v>
      </c>
      <c r="S1475" s="35" t="str">
        <f t="shared" si="44"/>
        <v>CA</v>
      </c>
      <c r="T1475" s="24" t="str">
        <f t="shared" si="45"/>
        <v>US</v>
      </c>
    </row>
    <row r="1476" spans="1:20" ht="14.25" customHeight="1" x14ac:dyDescent="0.2">
      <c r="A1476" s="35">
        <v>1467</v>
      </c>
      <c r="B1476" s="56">
        <v>530128</v>
      </c>
      <c r="C1476" s="39" t="s">
        <v>7023</v>
      </c>
      <c r="D1476" s="39" t="s">
        <v>1676</v>
      </c>
      <c r="E1476" s="39" t="str">
        <f>IF(AND(LEN(NICAP[[#This Row],[State or      Country]])=2,NICAP[[#This Row],[State or      Country]]&lt;&gt;"UK"),"US","Other")</f>
        <v>US</v>
      </c>
      <c r="F1476" s="38">
        <v>1</v>
      </c>
      <c r="G1476" s="101" t="s">
        <v>6678</v>
      </c>
      <c r="H1476" s="46">
        <v>5</v>
      </c>
      <c r="I1476" s="65">
        <v>2364</v>
      </c>
      <c r="J1476" s="41"/>
      <c r="K1476" s="41"/>
      <c r="L1476" s="36" t="s">
        <v>8954</v>
      </c>
      <c r="M1476" s="36" t="str">
        <f>IF(LEFT(NICAP[[#This Row],[Date]],1)=0,"Y","N")</f>
        <v>N</v>
      </c>
      <c r="N1476" s="36"/>
      <c r="O1476" s="36" t="str">
        <f>19&amp;LEFT(NICAP[[#This Row],[Date]],2)</f>
        <v>1953</v>
      </c>
      <c r="P1476" s="36" t="str">
        <f>MID(NICAP[[#This Row],[Date]],3,2)</f>
        <v>01</v>
      </c>
      <c r="Q1476" s="36" t="str">
        <f>RIGHT(NICAP[[#This Row],[Date]],2)</f>
        <v>28</v>
      </c>
      <c r="R1476" s="26">
        <f>DATE(NICAP[[#This Row],[Year]],NICAP[[#This Row],[Month]],NICAP[[#This Row],[Day]])</f>
        <v>19387</v>
      </c>
      <c r="S1476" s="35" t="str">
        <f t="shared" si="44"/>
        <v>CA</v>
      </c>
      <c r="T1476" s="24" t="str">
        <f t="shared" si="45"/>
        <v>US</v>
      </c>
    </row>
    <row r="1477" spans="1:20" ht="12.75" customHeight="1" x14ac:dyDescent="0.2">
      <c r="A1477" s="35">
        <v>1468</v>
      </c>
      <c r="B1477" s="55">
        <v>530128</v>
      </c>
      <c r="C1477" s="39" t="s">
        <v>8953</v>
      </c>
      <c r="D1477" s="39" t="s">
        <v>2519</v>
      </c>
      <c r="E1477" s="39" t="str">
        <f>IF(AND(LEN(NICAP[[#This Row],[State or      Country]])=2,NICAP[[#This Row],[State or      Country]]&lt;&gt;"UK"),"US","Other")</f>
        <v>US</v>
      </c>
      <c r="F1477" s="38">
        <v>1</v>
      </c>
      <c r="G1477" s="37"/>
      <c r="H1477" s="37"/>
      <c r="I1477" s="47" t="s">
        <v>4808</v>
      </c>
      <c r="J1477" s="37"/>
      <c r="K1477" s="37"/>
      <c r="L1477" s="36" t="s">
        <v>8952</v>
      </c>
      <c r="M1477" s="36" t="str">
        <f>IF(LEFT(NICAP[[#This Row],[Date]],1)=0,"Y","N")</f>
        <v>N</v>
      </c>
      <c r="N1477" s="36"/>
      <c r="O1477" s="36" t="str">
        <f>19&amp;LEFT(NICAP[[#This Row],[Date]],2)</f>
        <v>1953</v>
      </c>
      <c r="P1477" s="36" t="str">
        <f>MID(NICAP[[#This Row],[Date]],3,2)</f>
        <v>01</v>
      </c>
      <c r="Q1477" s="36" t="str">
        <f>RIGHT(NICAP[[#This Row],[Date]],2)</f>
        <v>28</v>
      </c>
      <c r="R1477" s="26">
        <f>DATE(NICAP[[#This Row],[Year]],NICAP[[#This Row],[Month]],NICAP[[#This Row],[Day]])</f>
        <v>19387</v>
      </c>
      <c r="S1477" s="35" t="str">
        <f t="shared" si="44"/>
        <v>DE</v>
      </c>
      <c r="T1477" s="24" t="str">
        <f t="shared" si="45"/>
        <v>US</v>
      </c>
    </row>
    <row r="1478" spans="1:20" ht="14.25" customHeight="1" x14ac:dyDescent="0.2">
      <c r="A1478" s="35">
        <v>1469</v>
      </c>
      <c r="B1478" s="56">
        <v>530128</v>
      </c>
      <c r="C1478" s="39" t="s">
        <v>8950</v>
      </c>
      <c r="D1478" s="39" t="s">
        <v>2422</v>
      </c>
      <c r="E1478" s="39" t="str">
        <f>IF(AND(LEN(NICAP[[#This Row],[State or      Country]])=2,NICAP[[#This Row],[State or      Country]]&lt;&gt;"UK"),"US","Other")</f>
        <v>Other</v>
      </c>
      <c r="F1478" s="38">
        <v>11</v>
      </c>
      <c r="G1478" s="101" t="s">
        <v>1757</v>
      </c>
      <c r="H1478" s="46">
        <v>5</v>
      </c>
      <c r="I1478" s="37"/>
      <c r="J1478" s="37"/>
      <c r="K1478" s="37"/>
      <c r="L1478" s="36" t="s">
        <v>8951</v>
      </c>
      <c r="M1478" s="36" t="str">
        <f>IF(LEFT(NICAP[[#This Row],[Date]],1)=0,"Y","N")</f>
        <v>N</v>
      </c>
      <c r="N1478" s="36"/>
      <c r="O1478" s="36" t="str">
        <f>19&amp;LEFT(NICAP[[#This Row],[Date]],2)</f>
        <v>1953</v>
      </c>
      <c r="P1478" s="36" t="str">
        <f>MID(NICAP[[#This Row],[Date]],3,2)</f>
        <v>01</v>
      </c>
      <c r="Q1478" s="36" t="str">
        <f>RIGHT(NICAP[[#This Row],[Date]],2)</f>
        <v>28</v>
      </c>
      <c r="R1478" s="26">
        <f>DATE(NICAP[[#This Row],[Year]],NICAP[[#This Row],[Month]],NICAP[[#This Row],[Day]])</f>
        <v>19387</v>
      </c>
      <c r="S1478" s="35" t="str">
        <f t="shared" si="44"/>
        <v/>
      </c>
      <c r="T1478" s="24" t="str">
        <f t="shared" si="45"/>
        <v>Germany</v>
      </c>
    </row>
    <row r="1479" spans="1:20" ht="14.25" customHeight="1" x14ac:dyDescent="0.2">
      <c r="A1479" s="35">
        <v>1470</v>
      </c>
      <c r="B1479" s="56">
        <v>530128</v>
      </c>
      <c r="C1479" s="39" t="s">
        <v>8950</v>
      </c>
      <c r="D1479" s="39" t="s">
        <v>2422</v>
      </c>
      <c r="E1479" s="39" t="str">
        <f>IF(AND(LEN(NICAP[[#This Row],[State or      Country]])=2,NICAP[[#This Row],[State or      Country]]&lt;&gt;"UK"),"US","Other")</f>
        <v>Other</v>
      </c>
      <c r="F1479" s="38">
        <v>11</v>
      </c>
      <c r="G1479" s="101" t="s">
        <v>1757</v>
      </c>
      <c r="H1479" s="46">
        <v>5</v>
      </c>
      <c r="I1479" s="41"/>
      <c r="J1479" s="41"/>
      <c r="K1479" s="41"/>
      <c r="L1479" s="36" t="s">
        <v>8949</v>
      </c>
      <c r="M1479" s="36" t="str">
        <f>IF(LEFT(NICAP[[#This Row],[Date]],1)=0,"Y","N")</f>
        <v>N</v>
      </c>
      <c r="N1479" s="36"/>
      <c r="O1479" s="36" t="str">
        <f>19&amp;LEFT(NICAP[[#This Row],[Date]],2)</f>
        <v>1953</v>
      </c>
      <c r="P1479" s="36" t="str">
        <f>MID(NICAP[[#This Row],[Date]],3,2)</f>
        <v>01</v>
      </c>
      <c r="Q1479" s="36" t="str">
        <f>RIGHT(NICAP[[#This Row],[Date]],2)</f>
        <v>28</v>
      </c>
      <c r="R1479" s="26">
        <f>DATE(NICAP[[#This Row],[Year]],NICAP[[#This Row],[Month]],NICAP[[#This Row],[Day]])</f>
        <v>19387</v>
      </c>
      <c r="S1479" s="35" t="str">
        <f t="shared" si="44"/>
        <v/>
      </c>
      <c r="T1479" s="24" t="str">
        <f t="shared" si="45"/>
        <v>Germany</v>
      </c>
    </row>
    <row r="1480" spans="1:20" ht="14.25" customHeight="1" x14ac:dyDescent="0.2">
      <c r="A1480" s="35">
        <v>1471</v>
      </c>
      <c r="B1480" s="56">
        <v>530129</v>
      </c>
      <c r="C1480" s="39" t="s">
        <v>8948</v>
      </c>
      <c r="D1480" s="39" t="s">
        <v>1676</v>
      </c>
      <c r="E1480" s="39" t="str">
        <f>IF(AND(LEN(NICAP[[#This Row],[State or      Country]])=2,NICAP[[#This Row],[State or      Country]]&lt;&gt;"UK"),"US","Other")</f>
        <v>US</v>
      </c>
      <c r="F1480" s="38">
        <v>11</v>
      </c>
      <c r="G1480" s="101" t="s">
        <v>1757</v>
      </c>
      <c r="H1480" s="46">
        <v>5</v>
      </c>
      <c r="I1480" s="37"/>
      <c r="J1480" s="37"/>
      <c r="K1480" s="37"/>
      <c r="L1480" s="36" t="s">
        <v>8947</v>
      </c>
      <c r="M1480" s="36" t="str">
        <f>IF(LEFT(NICAP[[#This Row],[Date]],1)=0,"Y","N")</f>
        <v>N</v>
      </c>
      <c r="N1480" s="36"/>
      <c r="O1480" s="36" t="str">
        <f>19&amp;LEFT(NICAP[[#This Row],[Date]],2)</f>
        <v>1953</v>
      </c>
      <c r="P1480" s="36" t="str">
        <f>MID(NICAP[[#This Row],[Date]],3,2)</f>
        <v>01</v>
      </c>
      <c r="Q1480" s="36" t="str">
        <f>RIGHT(NICAP[[#This Row],[Date]],2)</f>
        <v>29</v>
      </c>
      <c r="R1480" s="26">
        <f>DATE(NICAP[[#This Row],[Year]],NICAP[[#This Row],[Month]],NICAP[[#This Row],[Day]])</f>
        <v>19388</v>
      </c>
      <c r="S1480" s="35" t="str">
        <f t="shared" si="44"/>
        <v>CA</v>
      </c>
      <c r="T1480" s="24" t="str">
        <f t="shared" si="45"/>
        <v>US</v>
      </c>
    </row>
    <row r="1481" spans="1:20" ht="14.25" customHeight="1" x14ac:dyDescent="0.2">
      <c r="A1481" s="35">
        <v>1472</v>
      </c>
      <c r="B1481" s="56">
        <v>530129</v>
      </c>
      <c r="C1481" s="39" t="s">
        <v>8946</v>
      </c>
      <c r="D1481" s="39" t="s">
        <v>1953</v>
      </c>
      <c r="E1481" s="39" t="str">
        <f>IF(AND(LEN(NICAP[[#This Row],[State or      Country]])=2,NICAP[[#This Row],[State or      Country]]&lt;&gt;"UK"),"US","Other")</f>
        <v>US</v>
      </c>
      <c r="F1481" s="38">
        <v>11</v>
      </c>
      <c r="G1481" s="101" t="s">
        <v>1757</v>
      </c>
      <c r="H1481" s="46">
        <v>5</v>
      </c>
      <c r="I1481" s="47" t="s">
        <v>4808</v>
      </c>
      <c r="J1481" s="37"/>
      <c r="K1481" s="37"/>
      <c r="L1481" s="36" t="s">
        <v>8945</v>
      </c>
      <c r="M1481" s="36" t="str">
        <f>IF(LEFT(NICAP[[#This Row],[Date]],1)=0,"Y","N")</f>
        <v>N</v>
      </c>
      <c r="N1481" s="36"/>
      <c r="O1481" s="36" t="str">
        <f>19&amp;LEFT(NICAP[[#This Row],[Date]],2)</f>
        <v>1953</v>
      </c>
      <c r="P1481" s="36" t="str">
        <f>MID(NICAP[[#This Row],[Date]],3,2)</f>
        <v>01</v>
      </c>
      <c r="Q1481" s="36" t="str">
        <f>RIGHT(NICAP[[#This Row],[Date]],2)</f>
        <v>29</v>
      </c>
      <c r="R1481" s="26">
        <f>DATE(NICAP[[#This Row],[Year]],NICAP[[#This Row],[Month]],NICAP[[#This Row],[Day]])</f>
        <v>19388</v>
      </c>
      <c r="S1481" s="35" t="str">
        <f t="shared" si="44"/>
        <v>ME</v>
      </c>
      <c r="T1481" s="24" t="str">
        <f t="shared" si="45"/>
        <v>US</v>
      </c>
    </row>
    <row r="1482" spans="1:20" ht="14.25" customHeight="1" x14ac:dyDescent="0.2">
      <c r="A1482" s="35">
        <v>1473</v>
      </c>
      <c r="B1482" s="56">
        <v>530129</v>
      </c>
      <c r="C1482" s="39" t="s">
        <v>7601</v>
      </c>
      <c r="D1482" s="39" t="s">
        <v>2211</v>
      </c>
      <c r="E1482" s="39" t="str">
        <f>IF(AND(LEN(NICAP[[#This Row],[State or      Country]])=2,NICAP[[#This Row],[State or      Country]]&lt;&gt;"UK"),"US","Other")</f>
        <v>US</v>
      </c>
      <c r="F1482" s="38">
        <v>4</v>
      </c>
      <c r="G1482" s="101" t="s">
        <v>8944</v>
      </c>
      <c r="H1482" s="46">
        <v>5</v>
      </c>
      <c r="I1482" s="47" t="s">
        <v>4808</v>
      </c>
      <c r="J1482" s="41"/>
      <c r="K1482" s="41"/>
      <c r="L1482" s="36" t="s">
        <v>8943</v>
      </c>
      <c r="M1482" s="36" t="str">
        <f>IF(LEFT(NICAP[[#This Row],[Date]],1)=0,"Y","N")</f>
        <v>N</v>
      </c>
      <c r="N1482" s="36"/>
      <c r="O1482" s="36" t="str">
        <f>19&amp;LEFT(NICAP[[#This Row],[Date]],2)</f>
        <v>1953</v>
      </c>
      <c r="P1482" s="36" t="str">
        <f>MID(NICAP[[#This Row],[Date]],3,2)</f>
        <v>01</v>
      </c>
      <c r="Q1482" s="36" t="str">
        <f>RIGHT(NICAP[[#This Row],[Date]],2)</f>
        <v>29</v>
      </c>
      <c r="R1482" s="26">
        <f>DATE(NICAP[[#This Row],[Year]],NICAP[[#This Row],[Month]],NICAP[[#This Row],[Day]])</f>
        <v>19388</v>
      </c>
      <c r="S1482" s="35" t="str">
        <f t="shared" ref="S1482:S1545" si="46">IF(E1482="US",D1482,"")</f>
        <v>SC</v>
      </c>
      <c r="T1482" s="24" t="str">
        <f t="shared" ref="T1482:T1545" si="47">IF(E1482="US","US",D1482)</f>
        <v>US</v>
      </c>
    </row>
    <row r="1483" spans="1:20" ht="12.75" customHeight="1" x14ac:dyDescent="0.2">
      <c r="A1483" s="35">
        <v>1474</v>
      </c>
      <c r="B1483" s="55">
        <v>530200</v>
      </c>
      <c r="C1483" s="39" t="s">
        <v>6290</v>
      </c>
      <c r="D1483" s="39" t="s">
        <v>1883</v>
      </c>
      <c r="E1483" s="39" t="str">
        <f>IF(AND(LEN(NICAP[[#This Row],[State or      Country]])=2,NICAP[[#This Row],[State or      Country]]&lt;&gt;"UK"),"US","Other")</f>
        <v>US</v>
      </c>
      <c r="F1483" s="38">
        <v>1</v>
      </c>
      <c r="G1483" s="37"/>
      <c r="H1483" s="37"/>
      <c r="I1483" s="47" t="s">
        <v>4808</v>
      </c>
      <c r="J1483" s="37"/>
      <c r="K1483" s="37"/>
      <c r="L1483" s="36" t="s">
        <v>8942</v>
      </c>
      <c r="M1483" s="36" t="str">
        <f>IF(LEFT(NICAP[[#This Row],[Date]],1)=0,"Y","N")</f>
        <v>N</v>
      </c>
      <c r="N1483" s="36"/>
      <c r="O1483" s="36" t="str">
        <f>19&amp;LEFT(NICAP[[#This Row],[Date]],2)</f>
        <v>1953</v>
      </c>
      <c r="P1483" s="36" t="str">
        <f>MID(NICAP[[#This Row],[Date]],3,2)</f>
        <v>02</v>
      </c>
      <c r="Q1483" s="36" t="str">
        <f>RIGHT(NICAP[[#This Row],[Date]],2)</f>
        <v>00</v>
      </c>
      <c r="R1483" s="26">
        <f>DATE(NICAP[[#This Row],[Year]],NICAP[[#This Row],[Month]],NICAP[[#This Row],[Day]])</f>
        <v>19390</v>
      </c>
      <c r="S1483" s="35" t="str">
        <f t="shared" si="46"/>
        <v>MN</v>
      </c>
      <c r="T1483" s="24" t="str">
        <f t="shared" si="47"/>
        <v>US</v>
      </c>
    </row>
    <row r="1484" spans="1:20" ht="14.25" customHeight="1" x14ac:dyDescent="0.2">
      <c r="A1484" s="35">
        <v>1475</v>
      </c>
      <c r="B1484" s="56">
        <v>530201</v>
      </c>
      <c r="C1484" s="39" t="s">
        <v>7452</v>
      </c>
      <c r="D1484" s="39" t="s">
        <v>1787</v>
      </c>
      <c r="E1484" s="39" t="str">
        <f>IF(AND(LEN(NICAP[[#This Row],[State or      Country]])=2,NICAP[[#This Row],[State or      Country]]&lt;&gt;"UK"),"US","Other")</f>
        <v>US</v>
      </c>
      <c r="F1484" s="38">
        <v>11</v>
      </c>
      <c r="G1484" s="101" t="s">
        <v>1757</v>
      </c>
      <c r="H1484" s="46">
        <v>5</v>
      </c>
      <c r="I1484" s="37"/>
      <c r="J1484" s="37"/>
      <c r="K1484" s="37"/>
      <c r="L1484" s="36" t="s">
        <v>8941</v>
      </c>
      <c r="M1484" s="36" t="str">
        <f>IF(LEFT(NICAP[[#This Row],[Date]],1)=0,"Y","N")</f>
        <v>N</v>
      </c>
      <c r="N1484" s="36"/>
      <c r="O1484" s="36" t="str">
        <f>19&amp;LEFT(NICAP[[#This Row],[Date]],2)</f>
        <v>1953</v>
      </c>
      <c r="P1484" s="36" t="str">
        <f>MID(NICAP[[#This Row],[Date]],3,2)</f>
        <v>02</v>
      </c>
      <c r="Q1484" s="36" t="str">
        <f>RIGHT(NICAP[[#This Row],[Date]],2)</f>
        <v>01</v>
      </c>
      <c r="R1484" s="26">
        <f>DATE(NICAP[[#This Row],[Year]],NICAP[[#This Row],[Month]],NICAP[[#This Row],[Day]])</f>
        <v>19391</v>
      </c>
      <c r="S1484" s="35" t="str">
        <f t="shared" si="46"/>
        <v>IN</v>
      </c>
      <c r="T1484" s="24" t="str">
        <f t="shared" si="47"/>
        <v>US</v>
      </c>
    </row>
    <row r="1485" spans="1:20" ht="12.75" customHeight="1" x14ac:dyDescent="0.2">
      <c r="A1485" s="35">
        <v>1476</v>
      </c>
      <c r="B1485" s="68">
        <v>530203</v>
      </c>
      <c r="C1485" s="39" t="s">
        <v>8374</v>
      </c>
      <c r="D1485" s="39" t="s">
        <v>8320</v>
      </c>
      <c r="E1485" s="39" t="str">
        <f>IF(AND(LEN(NICAP[[#This Row],[State or      Country]])=2,NICAP[[#This Row],[State or      Country]]&lt;&gt;"UK"),"US","Other")</f>
        <v>Other</v>
      </c>
      <c r="F1485" s="79">
        <v>9</v>
      </c>
      <c r="G1485" s="47" t="s">
        <v>1666</v>
      </c>
      <c r="H1485" s="46">
        <v>5</v>
      </c>
      <c r="I1485" s="65">
        <v>2384</v>
      </c>
      <c r="J1485" s="37"/>
      <c r="K1485" s="37"/>
      <c r="L1485" s="36" t="s">
        <v>8940</v>
      </c>
      <c r="M1485" s="36" t="str">
        <f>IF(LEFT(NICAP[[#This Row],[Date]],1)=0,"Y","N")</f>
        <v>N</v>
      </c>
      <c r="N1485" s="36"/>
      <c r="O1485" s="36" t="str">
        <f>19&amp;LEFT(NICAP[[#This Row],[Date]],2)</f>
        <v>1953</v>
      </c>
      <c r="P1485" s="36" t="str">
        <f>MID(NICAP[[#This Row],[Date]],3,2)</f>
        <v>02</v>
      </c>
      <c r="Q1485" s="36" t="str">
        <f>RIGHT(NICAP[[#This Row],[Date]],2)</f>
        <v>03</v>
      </c>
      <c r="R1485" s="26">
        <f>DATE(NICAP[[#This Row],[Year]],NICAP[[#This Row],[Month]],NICAP[[#This Row],[Day]])</f>
        <v>19393</v>
      </c>
      <c r="S1485" s="35" t="str">
        <f t="shared" si="46"/>
        <v/>
      </c>
      <c r="T1485" s="24" t="str">
        <f t="shared" si="47"/>
        <v>Iceland</v>
      </c>
    </row>
    <row r="1486" spans="1:20" ht="14.25" customHeight="1" x14ac:dyDescent="0.2">
      <c r="A1486" s="35">
        <v>1477</v>
      </c>
      <c r="B1486" s="81">
        <v>530204</v>
      </c>
      <c r="C1486" s="39" t="s">
        <v>7317</v>
      </c>
      <c r="D1486" s="39" t="s">
        <v>1852</v>
      </c>
      <c r="E1486" s="39" t="str">
        <f>IF(AND(LEN(NICAP[[#This Row],[State or      Country]])=2,NICAP[[#This Row],[State or      Country]]&lt;&gt;"UK"),"US","Other")</f>
        <v>US</v>
      </c>
      <c r="F1486" s="79">
        <v>1</v>
      </c>
      <c r="G1486" s="47" t="s">
        <v>6678</v>
      </c>
      <c r="H1486" s="117">
        <v>5</v>
      </c>
      <c r="I1486" s="65">
        <v>2388</v>
      </c>
      <c r="J1486" s="37"/>
      <c r="K1486" s="37"/>
      <c r="L1486" s="36" t="s">
        <v>8939</v>
      </c>
      <c r="M1486" s="36" t="str">
        <f>IF(LEFT(NICAP[[#This Row],[Date]],1)=0,"Y","N")</f>
        <v>N</v>
      </c>
      <c r="N1486" s="36"/>
      <c r="O1486" s="36" t="str">
        <f>19&amp;LEFT(NICAP[[#This Row],[Date]],2)</f>
        <v>1953</v>
      </c>
      <c r="P1486" s="36" t="str">
        <f>MID(NICAP[[#This Row],[Date]],3,2)</f>
        <v>02</v>
      </c>
      <c r="Q1486" s="36" t="str">
        <f>RIGHT(NICAP[[#This Row],[Date]],2)</f>
        <v>04</v>
      </c>
      <c r="R1486" s="26">
        <f>DATE(NICAP[[#This Row],[Year]],NICAP[[#This Row],[Month]],NICAP[[#This Row],[Day]])</f>
        <v>19394</v>
      </c>
      <c r="S1486" s="35" t="str">
        <f t="shared" si="46"/>
        <v>AZ</v>
      </c>
      <c r="T1486" s="24" t="str">
        <f t="shared" si="47"/>
        <v>US</v>
      </c>
    </row>
    <row r="1487" spans="1:20" ht="14.25" customHeight="1" x14ac:dyDescent="0.2">
      <c r="A1487" s="35">
        <v>1478</v>
      </c>
      <c r="B1487" s="81">
        <v>530206</v>
      </c>
      <c r="C1487" s="39" t="s">
        <v>8938</v>
      </c>
      <c r="D1487" s="39" t="s">
        <v>1707</v>
      </c>
      <c r="E1487" s="39" t="str">
        <f>IF(AND(LEN(NICAP[[#This Row],[State or      Country]])=2,NICAP[[#This Row],[State or      Country]]&lt;&gt;"UK"),"US","Other")</f>
        <v>US</v>
      </c>
      <c r="F1487" s="79">
        <v>11</v>
      </c>
      <c r="G1487" s="47" t="s">
        <v>1757</v>
      </c>
      <c r="H1487" s="46">
        <v>5</v>
      </c>
      <c r="I1487" s="47" t="s">
        <v>4808</v>
      </c>
      <c r="J1487" s="37"/>
      <c r="K1487" s="37"/>
      <c r="L1487" s="104" t="s">
        <v>8937</v>
      </c>
      <c r="M1487" s="104" t="str">
        <f>IF(LEFT(NICAP[[#This Row],[Date]],1)=0,"Y","N")</f>
        <v>N</v>
      </c>
      <c r="N1487" s="104"/>
      <c r="O1487" s="104" t="str">
        <f>19&amp;LEFT(NICAP[[#This Row],[Date]],2)</f>
        <v>1953</v>
      </c>
      <c r="P1487" s="104" t="str">
        <f>MID(NICAP[[#This Row],[Date]],3,2)</f>
        <v>02</v>
      </c>
      <c r="Q1487" s="104" t="str">
        <f>RIGHT(NICAP[[#This Row],[Date]],2)</f>
        <v>06</v>
      </c>
      <c r="R1487" s="26">
        <f>DATE(NICAP[[#This Row],[Year]],NICAP[[#This Row],[Month]],NICAP[[#This Row],[Day]])</f>
        <v>19396</v>
      </c>
      <c r="S1487" s="35" t="str">
        <f t="shared" si="46"/>
        <v>WA</v>
      </c>
      <c r="T1487" s="24" t="str">
        <f t="shared" si="47"/>
        <v>US</v>
      </c>
    </row>
    <row r="1488" spans="1:20" ht="14.25" customHeight="1" x14ac:dyDescent="0.2">
      <c r="A1488" s="35">
        <v>1479</v>
      </c>
      <c r="B1488" s="81">
        <v>530206</v>
      </c>
      <c r="C1488" s="39" t="s">
        <v>8936</v>
      </c>
      <c r="D1488" s="39" t="s">
        <v>2763</v>
      </c>
      <c r="E1488" s="39" t="str">
        <f>IF(AND(LEN(NICAP[[#This Row],[State or      Country]])=2,NICAP[[#This Row],[State or      Country]]&lt;&gt;"UK"),"US","Other")</f>
        <v>Other</v>
      </c>
      <c r="F1488" s="79">
        <v>1</v>
      </c>
      <c r="G1488" s="47" t="s">
        <v>6678</v>
      </c>
      <c r="H1488" s="117">
        <v>5</v>
      </c>
      <c r="I1488" s="41"/>
      <c r="J1488" s="41"/>
      <c r="K1488" s="41"/>
      <c r="L1488" s="36" t="s">
        <v>8935</v>
      </c>
      <c r="M1488" s="36" t="str">
        <f>IF(LEFT(NICAP[[#This Row],[Date]],1)=0,"Y","N")</f>
        <v>N</v>
      </c>
      <c r="N1488" s="36"/>
      <c r="O1488" s="36" t="str">
        <f>19&amp;LEFT(NICAP[[#This Row],[Date]],2)</f>
        <v>1953</v>
      </c>
      <c r="P1488" s="36" t="str">
        <f>MID(NICAP[[#This Row],[Date]],3,2)</f>
        <v>02</v>
      </c>
      <c r="Q1488" s="36" t="str">
        <f>RIGHT(NICAP[[#This Row],[Date]],2)</f>
        <v>06</v>
      </c>
      <c r="R1488" s="26">
        <f>DATE(NICAP[[#This Row],[Year]],NICAP[[#This Row],[Month]],NICAP[[#This Row],[Day]])</f>
        <v>19396</v>
      </c>
      <c r="S1488" s="35" t="str">
        <f t="shared" si="46"/>
        <v/>
      </c>
      <c r="T1488" s="24" t="str">
        <f t="shared" si="47"/>
        <v>At Sea</v>
      </c>
    </row>
    <row r="1489" spans="1:20" ht="14.25" customHeight="1" x14ac:dyDescent="0.2">
      <c r="A1489" s="35">
        <v>1480</v>
      </c>
      <c r="B1489" s="81">
        <v>530207</v>
      </c>
      <c r="C1489" s="39" t="s">
        <v>6288</v>
      </c>
      <c r="D1489" s="39" t="s">
        <v>7463</v>
      </c>
      <c r="E1489" s="39" t="str">
        <f>IF(AND(LEN(NICAP[[#This Row],[State or      Country]])=2,NICAP[[#This Row],[State or      Country]]&lt;&gt;"UK"),"US","Other")</f>
        <v>Other</v>
      </c>
      <c r="F1489" s="79">
        <v>9</v>
      </c>
      <c r="G1489" s="47" t="s">
        <v>1666</v>
      </c>
      <c r="H1489" s="46">
        <v>5</v>
      </c>
      <c r="I1489" s="47" t="s">
        <v>4808</v>
      </c>
      <c r="J1489" s="37"/>
      <c r="K1489" s="37"/>
      <c r="L1489" s="36" t="s">
        <v>8934</v>
      </c>
      <c r="M1489" s="36" t="str">
        <f>IF(LEFT(NICAP[[#This Row],[Date]],1)=0,"Y","N")</f>
        <v>N</v>
      </c>
      <c r="N1489" s="36"/>
      <c r="O1489" s="36" t="str">
        <f>19&amp;LEFT(NICAP[[#This Row],[Date]],2)</f>
        <v>1953</v>
      </c>
      <c r="P1489" s="36" t="str">
        <f>MID(NICAP[[#This Row],[Date]],3,2)</f>
        <v>02</v>
      </c>
      <c r="Q1489" s="36" t="str">
        <f>RIGHT(NICAP[[#This Row],[Date]],2)</f>
        <v>07</v>
      </c>
      <c r="R1489" s="26">
        <f>DATE(NICAP[[#This Row],[Year]],NICAP[[#This Row],[Month]],NICAP[[#This Row],[Day]])</f>
        <v>19397</v>
      </c>
      <c r="S1489" s="35" t="str">
        <f t="shared" si="46"/>
        <v/>
      </c>
      <c r="T1489" s="24" t="str">
        <f t="shared" si="47"/>
        <v>Okinawa</v>
      </c>
    </row>
    <row r="1490" spans="1:20" ht="14.25" customHeight="1" x14ac:dyDescent="0.2">
      <c r="A1490" s="35">
        <v>1481</v>
      </c>
      <c r="B1490" s="81">
        <v>530208</v>
      </c>
      <c r="C1490" s="39" t="s">
        <v>8933</v>
      </c>
      <c r="D1490" s="39" t="s">
        <v>2020</v>
      </c>
      <c r="E1490" s="39" t="str">
        <f>IF(AND(LEN(NICAP[[#This Row],[State or      Country]])=2,NICAP[[#This Row],[State or      Country]]&lt;&gt;"UK"),"US","Other")</f>
        <v>US</v>
      </c>
      <c r="F1490" s="79">
        <v>1</v>
      </c>
      <c r="G1490" s="47" t="s">
        <v>6678</v>
      </c>
      <c r="H1490" s="46">
        <v>5</v>
      </c>
      <c r="I1490" s="47" t="s">
        <v>4808</v>
      </c>
      <c r="J1490" s="37"/>
      <c r="K1490" s="37"/>
      <c r="L1490" s="36" t="s">
        <v>8932</v>
      </c>
      <c r="M1490" s="36" t="str">
        <f>IF(LEFT(NICAP[[#This Row],[Date]],1)=0,"Y","N")</f>
        <v>N</v>
      </c>
      <c r="N1490" s="36"/>
      <c r="O1490" s="36" t="str">
        <f>19&amp;LEFT(NICAP[[#This Row],[Date]],2)</f>
        <v>1953</v>
      </c>
      <c r="P1490" s="36" t="str">
        <f>MID(NICAP[[#This Row],[Date]],3,2)</f>
        <v>02</v>
      </c>
      <c r="Q1490" s="36" t="str">
        <f>RIGHT(NICAP[[#This Row],[Date]],2)</f>
        <v>08</v>
      </c>
      <c r="R1490" s="26">
        <f>DATE(NICAP[[#This Row],[Year]],NICAP[[#This Row],[Month]],NICAP[[#This Row],[Day]])</f>
        <v>19398</v>
      </c>
      <c r="S1490" s="35" t="str">
        <f t="shared" si="46"/>
        <v>AK</v>
      </c>
      <c r="T1490" s="24" t="str">
        <f t="shared" si="47"/>
        <v>US</v>
      </c>
    </row>
    <row r="1491" spans="1:20" ht="12.75" customHeight="1" x14ac:dyDescent="0.2">
      <c r="A1491" s="35">
        <v>1482</v>
      </c>
      <c r="B1491" s="64">
        <v>530207</v>
      </c>
      <c r="C1491" s="39" t="s">
        <v>8931</v>
      </c>
      <c r="D1491" s="39" t="s">
        <v>7519</v>
      </c>
      <c r="E1491" s="39" t="str">
        <f>IF(AND(LEN(NICAP[[#This Row],[State or      Country]])=2,NICAP[[#This Row],[State or      Country]]&lt;&gt;"UK"),"US","Other")</f>
        <v>Other</v>
      </c>
      <c r="F1491" s="79">
        <v>9</v>
      </c>
      <c r="G1491" s="37"/>
      <c r="H1491" s="46">
        <v>5</v>
      </c>
      <c r="I1491" s="37"/>
      <c r="J1491" s="37"/>
      <c r="K1491" s="37"/>
      <c r="L1491" s="36" t="s">
        <v>8930</v>
      </c>
      <c r="M1491" s="36" t="str">
        <f>IF(LEFT(NICAP[[#This Row],[Date]],1)=0,"Y","N")</f>
        <v>N</v>
      </c>
      <c r="N1491" s="36"/>
      <c r="O1491" s="36" t="str">
        <f>19&amp;LEFT(NICAP[[#This Row],[Date]],2)</f>
        <v>1953</v>
      </c>
      <c r="P1491" s="36" t="str">
        <f>MID(NICAP[[#This Row],[Date]],3,2)</f>
        <v>02</v>
      </c>
      <c r="Q1491" s="36" t="str">
        <f>RIGHT(NICAP[[#This Row],[Date]],2)</f>
        <v>07</v>
      </c>
      <c r="R1491" s="26">
        <f>DATE(NICAP[[#This Row],[Year]],NICAP[[#This Row],[Month]],NICAP[[#This Row],[Day]])</f>
        <v>19397</v>
      </c>
      <c r="S1491" s="35" t="str">
        <f t="shared" si="46"/>
        <v/>
      </c>
      <c r="T1491" s="24" t="str">
        <f t="shared" si="47"/>
        <v>Korea</v>
      </c>
    </row>
    <row r="1492" spans="1:20" ht="14.25" customHeight="1" x14ac:dyDescent="0.2">
      <c r="A1492" s="35">
        <v>1483</v>
      </c>
      <c r="B1492" s="81">
        <v>530209</v>
      </c>
      <c r="C1492" s="39" t="s">
        <v>5236</v>
      </c>
      <c r="D1492" s="39" t="s">
        <v>1673</v>
      </c>
      <c r="E1492" s="39" t="str">
        <f>IF(AND(LEN(NICAP[[#This Row],[State or      Country]])=2,NICAP[[#This Row],[State or      Country]]&lt;&gt;"UK"),"US","Other")</f>
        <v>US</v>
      </c>
      <c r="F1492" s="79">
        <v>11</v>
      </c>
      <c r="G1492" s="47" t="s">
        <v>1757</v>
      </c>
      <c r="H1492" s="46">
        <v>5</v>
      </c>
      <c r="I1492" s="41"/>
      <c r="J1492" s="41"/>
      <c r="K1492" s="41"/>
      <c r="L1492" s="36" t="s">
        <v>8929</v>
      </c>
      <c r="M1492" s="36" t="str">
        <f>IF(LEFT(NICAP[[#This Row],[Date]],1)=0,"Y","N")</f>
        <v>N</v>
      </c>
      <c r="N1492" s="36"/>
      <c r="O1492" s="36" t="str">
        <f>19&amp;LEFT(NICAP[[#This Row],[Date]],2)</f>
        <v>1953</v>
      </c>
      <c r="P1492" s="36" t="str">
        <f>MID(NICAP[[#This Row],[Date]],3,2)</f>
        <v>02</v>
      </c>
      <c r="Q1492" s="36" t="str">
        <f>RIGHT(NICAP[[#This Row],[Date]],2)</f>
        <v>09</v>
      </c>
      <c r="R1492" s="26">
        <f>DATE(NICAP[[#This Row],[Year]],NICAP[[#This Row],[Month]],NICAP[[#This Row],[Day]])</f>
        <v>19399</v>
      </c>
      <c r="S1492" s="35" t="str">
        <f t="shared" si="46"/>
        <v>NC</v>
      </c>
      <c r="T1492" s="24" t="str">
        <f t="shared" si="47"/>
        <v>US</v>
      </c>
    </row>
    <row r="1493" spans="1:20" ht="12.75" customHeight="1" x14ac:dyDescent="0.2">
      <c r="A1493" s="35">
        <v>1484</v>
      </c>
      <c r="B1493" s="64">
        <v>530209</v>
      </c>
      <c r="C1493" s="39" t="s">
        <v>5840</v>
      </c>
      <c r="D1493" s="39" t="s">
        <v>1673</v>
      </c>
      <c r="E1493" s="39" t="str">
        <f>IF(AND(LEN(NICAP[[#This Row],[State or      Country]])=2,NICAP[[#This Row],[State or      Country]]&lt;&gt;"UK"),"US","Other")</f>
        <v>US</v>
      </c>
      <c r="F1493" s="79">
        <v>11</v>
      </c>
      <c r="G1493" s="37"/>
      <c r="H1493" s="37"/>
      <c r="I1493" s="37"/>
      <c r="J1493" s="37"/>
      <c r="K1493" s="37"/>
      <c r="L1493" s="36" t="s">
        <v>8928</v>
      </c>
      <c r="M1493" s="36" t="str">
        <f>IF(LEFT(NICAP[[#This Row],[Date]],1)=0,"Y","N")</f>
        <v>N</v>
      </c>
      <c r="N1493" s="36"/>
      <c r="O1493" s="36" t="str">
        <f>19&amp;LEFT(NICAP[[#This Row],[Date]],2)</f>
        <v>1953</v>
      </c>
      <c r="P1493" s="36" t="str">
        <f>MID(NICAP[[#This Row],[Date]],3,2)</f>
        <v>02</v>
      </c>
      <c r="Q1493" s="36" t="str">
        <f>RIGHT(NICAP[[#This Row],[Date]],2)</f>
        <v>09</v>
      </c>
      <c r="R1493" s="26">
        <f>DATE(NICAP[[#This Row],[Year]],NICAP[[#This Row],[Month]],NICAP[[#This Row],[Day]])</f>
        <v>19399</v>
      </c>
      <c r="S1493" s="35" t="str">
        <f t="shared" si="46"/>
        <v>NC</v>
      </c>
      <c r="T1493" s="24" t="str">
        <f t="shared" si="47"/>
        <v>US</v>
      </c>
    </row>
    <row r="1494" spans="1:20" ht="12.75" customHeight="1" x14ac:dyDescent="0.2">
      <c r="A1494" s="35">
        <v>1485</v>
      </c>
      <c r="B1494" s="68">
        <v>530210</v>
      </c>
      <c r="C1494" s="39" t="s">
        <v>6835</v>
      </c>
      <c r="D1494" s="39" t="s">
        <v>1956</v>
      </c>
      <c r="E1494" s="39" t="str">
        <f>IF(AND(LEN(NICAP[[#This Row],[State or      Country]])=2,NICAP[[#This Row],[State or      Country]]&lt;&gt;"UK"),"US","Other")</f>
        <v>Other</v>
      </c>
      <c r="F1494" s="79">
        <v>9</v>
      </c>
      <c r="G1494" s="47" t="s">
        <v>1666</v>
      </c>
      <c r="H1494" s="46">
        <v>5</v>
      </c>
      <c r="I1494" s="47" t="s">
        <v>4808</v>
      </c>
      <c r="J1494" s="37"/>
      <c r="K1494" s="37"/>
      <c r="L1494" s="36" t="s">
        <v>4962</v>
      </c>
      <c r="M1494" s="36" t="str">
        <f>IF(LEFT(NICAP[[#This Row],[Date]],1)=0,"Y","N")</f>
        <v>N</v>
      </c>
      <c r="N1494" s="36"/>
      <c r="O1494" s="36" t="str">
        <f>19&amp;LEFT(NICAP[[#This Row],[Date]],2)</f>
        <v>1953</v>
      </c>
      <c r="P1494" s="36" t="str">
        <f>MID(NICAP[[#This Row],[Date]],3,2)</f>
        <v>02</v>
      </c>
      <c r="Q1494" s="36" t="str">
        <f>RIGHT(NICAP[[#This Row],[Date]],2)</f>
        <v>10</v>
      </c>
      <c r="R1494" s="26">
        <f>DATE(NICAP[[#This Row],[Year]],NICAP[[#This Row],[Month]],NICAP[[#This Row],[Day]])</f>
        <v>19400</v>
      </c>
      <c r="S1494" s="35" t="str">
        <f t="shared" si="46"/>
        <v/>
      </c>
      <c r="T1494" s="24" t="str">
        <f t="shared" si="47"/>
        <v>Japan</v>
      </c>
    </row>
    <row r="1495" spans="1:20" ht="14.25" customHeight="1" x14ac:dyDescent="0.2">
      <c r="A1495" s="35">
        <v>1486</v>
      </c>
      <c r="B1495" s="81">
        <v>530211</v>
      </c>
      <c r="C1495" s="39" t="s">
        <v>8927</v>
      </c>
      <c r="D1495" s="39" t="s">
        <v>7567</v>
      </c>
      <c r="E1495" s="39" t="str">
        <f>IF(AND(LEN(NICAP[[#This Row],[State or      Country]])=2,NICAP[[#This Row],[State or      Country]]&lt;&gt;"UK"),"US","Other")</f>
        <v>Other</v>
      </c>
      <c r="F1495" s="79">
        <v>11</v>
      </c>
      <c r="G1495" s="47" t="s">
        <v>1757</v>
      </c>
      <c r="H1495" s="46">
        <v>5</v>
      </c>
      <c r="I1495" s="47" t="s">
        <v>4808</v>
      </c>
      <c r="J1495" s="37"/>
      <c r="K1495" s="37"/>
      <c r="L1495" s="104" t="s">
        <v>8926</v>
      </c>
      <c r="M1495" s="104" t="str">
        <f>IF(LEFT(NICAP[[#This Row],[Date]],1)=0,"Y","N")</f>
        <v>N</v>
      </c>
      <c r="N1495" s="104"/>
      <c r="O1495" s="104" t="str">
        <f>19&amp;LEFT(NICAP[[#This Row],[Date]],2)</f>
        <v>1953</v>
      </c>
      <c r="P1495" s="104" t="str">
        <f>MID(NICAP[[#This Row],[Date]],3,2)</f>
        <v>02</v>
      </c>
      <c r="Q1495" s="104" t="str">
        <f>RIGHT(NICAP[[#This Row],[Date]],2)</f>
        <v>11</v>
      </c>
      <c r="R1495" s="26">
        <f>DATE(NICAP[[#This Row],[Year]],NICAP[[#This Row],[Month]],NICAP[[#This Row],[Day]])</f>
        <v>19401</v>
      </c>
      <c r="S1495" s="35" t="str">
        <f t="shared" si="46"/>
        <v/>
      </c>
      <c r="T1495" s="24" t="str">
        <f t="shared" si="47"/>
        <v>Libya</v>
      </c>
    </row>
    <row r="1496" spans="1:20" ht="14.25" customHeight="1" x14ac:dyDescent="0.2">
      <c r="A1496" s="35">
        <v>1487</v>
      </c>
      <c r="B1496" s="81">
        <v>530212</v>
      </c>
      <c r="C1496" s="39" t="s">
        <v>8925</v>
      </c>
      <c r="D1496" s="39" t="s">
        <v>1844</v>
      </c>
      <c r="E1496" s="39" t="str">
        <f>IF(AND(LEN(NICAP[[#This Row],[State or      Country]])=2,NICAP[[#This Row],[State or      Country]]&lt;&gt;"UK"),"US","Other")</f>
        <v>US</v>
      </c>
      <c r="F1496" s="79">
        <v>11</v>
      </c>
      <c r="G1496" s="47" t="s">
        <v>1757</v>
      </c>
      <c r="H1496" s="46">
        <v>5</v>
      </c>
      <c r="I1496" s="47" t="s">
        <v>4808</v>
      </c>
      <c r="J1496" s="41"/>
      <c r="K1496" s="41"/>
      <c r="L1496" s="36" t="s">
        <v>8924</v>
      </c>
      <c r="M1496" s="36" t="str">
        <f>IF(LEFT(NICAP[[#This Row],[Date]],1)=0,"Y","N")</f>
        <v>N</v>
      </c>
      <c r="N1496" s="36"/>
      <c r="O1496" s="36" t="str">
        <f>19&amp;LEFT(NICAP[[#This Row],[Date]],2)</f>
        <v>1953</v>
      </c>
      <c r="P1496" s="36" t="str">
        <f>MID(NICAP[[#This Row],[Date]],3,2)</f>
        <v>02</v>
      </c>
      <c r="Q1496" s="36" t="str">
        <f>RIGHT(NICAP[[#This Row],[Date]],2)</f>
        <v>12</v>
      </c>
      <c r="R1496" s="26">
        <f>DATE(NICAP[[#This Row],[Year]],NICAP[[#This Row],[Month]],NICAP[[#This Row],[Day]])</f>
        <v>19402</v>
      </c>
      <c r="S1496" s="35" t="str">
        <f t="shared" si="46"/>
        <v>MO</v>
      </c>
      <c r="T1496" s="24" t="str">
        <f t="shared" si="47"/>
        <v>US</v>
      </c>
    </row>
    <row r="1497" spans="1:20" ht="12.75" customHeight="1" x14ac:dyDescent="0.2">
      <c r="A1497" s="35">
        <v>1488</v>
      </c>
      <c r="B1497" s="68">
        <v>530213</v>
      </c>
      <c r="C1497" s="39" t="s">
        <v>8705</v>
      </c>
      <c r="D1497" s="39" t="s">
        <v>1667</v>
      </c>
      <c r="E1497" s="39" t="str">
        <f>IF(AND(LEN(NICAP[[#This Row],[State or      Country]])=2,NICAP[[#This Row],[State or      Country]]&lt;&gt;"UK"),"US","Other")</f>
        <v>US</v>
      </c>
      <c r="F1497" s="79">
        <v>9</v>
      </c>
      <c r="G1497" s="47" t="s">
        <v>1666</v>
      </c>
      <c r="H1497" s="46">
        <v>5</v>
      </c>
      <c r="I1497" s="47" t="s">
        <v>4808</v>
      </c>
      <c r="J1497" s="37"/>
      <c r="K1497" s="37"/>
      <c r="L1497" s="36" t="s">
        <v>8923</v>
      </c>
      <c r="M1497" s="36" t="str">
        <f>IF(LEFT(NICAP[[#This Row],[Date]],1)=0,"Y","N")</f>
        <v>N</v>
      </c>
      <c r="N1497" s="36"/>
      <c r="O1497" s="36" t="str">
        <f>19&amp;LEFT(NICAP[[#This Row],[Date]],2)</f>
        <v>1953</v>
      </c>
      <c r="P1497" s="36" t="str">
        <f>MID(NICAP[[#This Row],[Date]],3,2)</f>
        <v>02</v>
      </c>
      <c r="Q1497" s="36" t="str">
        <f>RIGHT(NICAP[[#This Row],[Date]],2)</f>
        <v>13</v>
      </c>
      <c r="R1497" s="26">
        <f>DATE(NICAP[[#This Row],[Year]],NICAP[[#This Row],[Month]],NICAP[[#This Row],[Day]])</f>
        <v>19403</v>
      </c>
      <c r="S1497" s="35" t="str">
        <f t="shared" si="46"/>
        <v>TX</v>
      </c>
      <c r="T1497" s="24" t="str">
        <f t="shared" si="47"/>
        <v>US</v>
      </c>
    </row>
    <row r="1498" spans="1:20" ht="12.75" customHeight="1" x14ac:dyDescent="0.2">
      <c r="A1498" s="35">
        <v>1489</v>
      </c>
      <c r="B1498" s="64">
        <v>530216</v>
      </c>
      <c r="C1498" s="39" t="s">
        <v>8922</v>
      </c>
      <c r="D1498" s="39" t="s">
        <v>2299</v>
      </c>
      <c r="E1498" s="39" t="str">
        <f>IF(AND(LEN(NICAP[[#This Row],[State or      Country]])=2,NICAP[[#This Row],[State or      Country]]&lt;&gt;"UK"),"US","Other")</f>
        <v>US</v>
      </c>
      <c r="F1498" s="79">
        <v>1</v>
      </c>
      <c r="G1498" s="37"/>
      <c r="H1498" s="37"/>
      <c r="I1498" s="47" t="s">
        <v>4808</v>
      </c>
      <c r="J1498" s="37"/>
      <c r="K1498" s="37"/>
      <c r="L1498" s="36" t="s">
        <v>8921</v>
      </c>
      <c r="M1498" s="36" t="str">
        <f>IF(LEFT(NICAP[[#This Row],[Date]],1)=0,"Y","N")</f>
        <v>N</v>
      </c>
      <c r="N1498" s="36"/>
      <c r="O1498" s="36" t="str">
        <f>19&amp;LEFT(NICAP[[#This Row],[Date]],2)</f>
        <v>1953</v>
      </c>
      <c r="P1498" s="36" t="str">
        <f>MID(NICAP[[#This Row],[Date]],3,2)</f>
        <v>02</v>
      </c>
      <c r="Q1498" s="36" t="str">
        <f>RIGHT(NICAP[[#This Row],[Date]],2)</f>
        <v>16</v>
      </c>
      <c r="R1498" s="26">
        <f>DATE(NICAP[[#This Row],[Year]],NICAP[[#This Row],[Month]],NICAP[[#This Row],[Day]])</f>
        <v>19406</v>
      </c>
      <c r="S1498" s="35" t="str">
        <f t="shared" si="46"/>
        <v>AL</v>
      </c>
      <c r="T1498" s="24" t="str">
        <f t="shared" si="47"/>
        <v>US</v>
      </c>
    </row>
    <row r="1499" spans="1:20" ht="14.25" customHeight="1" x14ac:dyDescent="0.2">
      <c r="A1499" s="35">
        <v>1490</v>
      </c>
      <c r="B1499" s="81">
        <v>530216</v>
      </c>
      <c r="C1499" s="39" t="s">
        <v>8920</v>
      </c>
      <c r="D1499" s="39" t="s">
        <v>2020</v>
      </c>
      <c r="E1499" s="39" t="str">
        <f>IF(AND(LEN(NICAP[[#This Row],[State or      Country]])=2,NICAP[[#This Row],[State or      Country]]&lt;&gt;"UK"),"US","Other")</f>
        <v>US</v>
      </c>
      <c r="F1499" s="79">
        <v>11</v>
      </c>
      <c r="G1499" s="47" t="s">
        <v>1757</v>
      </c>
      <c r="H1499" s="46">
        <v>5</v>
      </c>
      <c r="I1499" s="47" t="s">
        <v>4808</v>
      </c>
      <c r="J1499" s="37"/>
      <c r="K1499" s="37"/>
      <c r="L1499" s="36" t="s">
        <v>8919</v>
      </c>
      <c r="M1499" s="36" t="str">
        <f>IF(LEFT(NICAP[[#This Row],[Date]],1)=0,"Y","N")</f>
        <v>N</v>
      </c>
      <c r="N1499" s="36"/>
      <c r="O1499" s="36" t="str">
        <f>19&amp;LEFT(NICAP[[#This Row],[Date]],2)</f>
        <v>1953</v>
      </c>
      <c r="P1499" s="36" t="str">
        <f>MID(NICAP[[#This Row],[Date]],3,2)</f>
        <v>02</v>
      </c>
      <c r="Q1499" s="36" t="str">
        <f>RIGHT(NICAP[[#This Row],[Date]],2)</f>
        <v>16</v>
      </c>
      <c r="R1499" s="26">
        <f>DATE(NICAP[[#This Row],[Year]],NICAP[[#This Row],[Month]],NICAP[[#This Row],[Day]])</f>
        <v>19406</v>
      </c>
      <c r="S1499" s="35" t="str">
        <f t="shared" si="46"/>
        <v>AK</v>
      </c>
      <c r="T1499" s="24" t="str">
        <f t="shared" si="47"/>
        <v>US</v>
      </c>
    </row>
    <row r="1500" spans="1:20" ht="12.75" customHeight="1" x14ac:dyDescent="0.2">
      <c r="A1500" s="35">
        <v>1491</v>
      </c>
      <c r="B1500" s="64">
        <v>530217</v>
      </c>
      <c r="C1500" s="39" t="s">
        <v>8918</v>
      </c>
      <c r="D1500" s="39" t="s">
        <v>2020</v>
      </c>
      <c r="E1500" s="39" t="str">
        <f>IF(AND(LEN(NICAP[[#This Row],[State or      Country]])=2,NICAP[[#This Row],[State or      Country]]&lt;&gt;"UK"),"US","Other")</f>
        <v>US</v>
      </c>
      <c r="F1500" s="79">
        <v>1</v>
      </c>
      <c r="G1500" s="37"/>
      <c r="H1500" s="37"/>
      <c r="I1500" s="47" t="s">
        <v>4808</v>
      </c>
      <c r="J1500" s="37"/>
      <c r="K1500" s="37"/>
      <c r="L1500" s="36" t="s">
        <v>8917</v>
      </c>
      <c r="M1500" s="36" t="str">
        <f>IF(LEFT(NICAP[[#This Row],[Date]],1)=0,"Y","N")</f>
        <v>N</v>
      </c>
      <c r="N1500" s="36"/>
      <c r="O1500" s="36" t="str">
        <f>19&amp;LEFT(NICAP[[#This Row],[Date]],2)</f>
        <v>1953</v>
      </c>
      <c r="P1500" s="36" t="str">
        <f>MID(NICAP[[#This Row],[Date]],3,2)</f>
        <v>02</v>
      </c>
      <c r="Q1500" s="36" t="str">
        <f>RIGHT(NICAP[[#This Row],[Date]],2)</f>
        <v>17</v>
      </c>
      <c r="R1500" s="26">
        <f>DATE(NICAP[[#This Row],[Year]],NICAP[[#This Row],[Month]],NICAP[[#This Row],[Day]])</f>
        <v>19407</v>
      </c>
      <c r="S1500" s="35" t="str">
        <f t="shared" si="46"/>
        <v>AK</v>
      </c>
      <c r="T1500" s="24" t="str">
        <f t="shared" si="47"/>
        <v>US</v>
      </c>
    </row>
    <row r="1501" spans="1:20" ht="12.75" customHeight="1" x14ac:dyDescent="0.2">
      <c r="A1501" s="35">
        <v>1492</v>
      </c>
      <c r="B1501" s="68">
        <v>530217</v>
      </c>
      <c r="C1501" s="39" t="s">
        <v>3604</v>
      </c>
      <c r="D1501" s="39" t="s">
        <v>1734</v>
      </c>
      <c r="E1501" s="39" t="str">
        <f>IF(AND(LEN(NICAP[[#This Row],[State or      Country]])=2,NICAP[[#This Row],[State or      Country]]&lt;&gt;"UK"),"US","Other")</f>
        <v>US</v>
      </c>
      <c r="F1501" s="79">
        <v>9</v>
      </c>
      <c r="G1501" s="47" t="s">
        <v>1666</v>
      </c>
      <c r="H1501" s="46">
        <v>5</v>
      </c>
      <c r="I1501" s="65">
        <v>2419</v>
      </c>
      <c r="J1501" s="41"/>
      <c r="K1501" s="41"/>
      <c r="L1501" s="36" t="s">
        <v>8916</v>
      </c>
      <c r="M1501" s="36" t="str">
        <f>IF(LEFT(NICAP[[#This Row],[Date]],1)=0,"Y","N")</f>
        <v>N</v>
      </c>
      <c r="N1501" s="36"/>
      <c r="O1501" s="36" t="str">
        <f>19&amp;LEFT(NICAP[[#This Row],[Date]],2)</f>
        <v>1953</v>
      </c>
      <c r="P1501" s="36" t="str">
        <f>MID(NICAP[[#This Row],[Date]],3,2)</f>
        <v>02</v>
      </c>
      <c r="Q1501" s="36" t="str">
        <f>RIGHT(NICAP[[#This Row],[Date]],2)</f>
        <v>17</v>
      </c>
      <c r="R1501" s="26">
        <f>DATE(NICAP[[#This Row],[Year]],NICAP[[#This Row],[Month]],NICAP[[#This Row],[Day]])</f>
        <v>19407</v>
      </c>
      <c r="S1501" s="35" t="str">
        <f t="shared" si="46"/>
        <v>MI</v>
      </c>
      <c r="T1501" s="24" t="str">
        <f t="shared" si="47"/>
        <v>US</v>
      </c>
    </row>
    <row r="1502" spans="1:20" ht="12.75" customHeight="1" x14ac:dyDescent="0.2">
      <c r="A1502" s="35">
        <v>1493</v>
      </c>
      <c r="B1502" s="64">
        <v>530220</v>
      </c>
      <c r="C1502" s="39" t="s">
        <v>8915</v>
      </c>
      <c r="D1502" s="39" t="s">
        <v>1676</v>
      </c>
      <c r="E1502" s="39" t="str">
        <f>IF(AND(LEN(NICAP[[#This Row],[State or      Country]])=2,NICAP[[#This Row],[State or      Country]]&lt;&gt;"UK"),"US","Other")</f>
        <v>US</v>
      </c>
      <c r="F1502" s="79">
        <v>1</v>
      </c>
      <c r="G1502" s="37"/>
      <c r="H1502" s="37"/>
      <c r="I1502" s="65">
        <v>2426</v>
      </c>
      <c r="J1502" s="37"/>
      <c r="K1502" s="37"/>
      <c r="L1502" s="36" t="s">
        <v>8914</v>
      </c>
      <c r="M1502" s="36" t="str">
        <f>IF(LEFT(NICAP[[#This Row],[Date]],1)=0,"Y","N")</f>
        <v>N</v>
      </c>
      <c r="N1502" s="36"/>
      <c r="O1502" s="36" t="str">
        <f>19&amp;LEFT(NICAP[[#This Row],[Date]],2)</f>
        <v>1953</v>
      </c>
      <c r="P1502" s="36" t="str">
        <f>MID(NICAP[[#This Row],[Date]],3,2)</f>
        <v>02</v>
      </c>
      <c r="Q1502" s="36" t="str">
        <f>RIGHT(NICAP[[#This Row],[Date]],2)</f>
        <v>20</v>
      </c>
      <c r="R1502" s="26">
        <f>DATE(NICAP[[#This Row],[Year]],NICAP[[#This Row],[Month]],NICAP[[#This Row],[Day]])</f>
        <v>19410</v>
      </c>
      <c r="S1502" s="35" t="str">
        <f t="shared" si="46"/>
        <v>CA</v>
      </c>
      <c r="T1502" s="24" t="str">
        <f t="shared" si="47"/>
        <v>US</v>
      </c>
    </row>
    <row r="1503" spans="1:20" ht="14.25" customHeight="1" x14ac:dyDescent="0.2">
      <c r="A1503" s="35">
        <v>1494</v>
      </c>
      <c r="B1503" s="81">
        <v>530222</v>
      </c>
      <c r="C1503" s="39" t="s">
        <v>6335</v>
      </c>
      <c r="D1503" s="39" t="s">
        <v>1686</v>
      </c>
      <c r="E1503" s="39" t="str">
        <f>IF(AND(LEN(NICAP[[#This Row],[State or      Country]])=2,NICAP[[#This Row],[State or      Country]]&lt;&gt;"UK"),"US","Other")</f>
        <v>US</v>
      </c>
      <c r="F1503" s="79">
        <v>1</v>
      </c>
      <c r="G1503" s="47" t="s">
        <v>6678</v>
      </c>
      <c r="H1503" s="117">
        <v>5</v>
      </c>
      <c r="I1503" s="37"/>
      <c r="J1503" s="37"/>
      <c r="K1503" s="37"/>
      <c r="L1503" s="104" t="s">
        <v>8913</v>
      </c>
      <c r="M1503" s="104" t="str">
        <f>IF(LEFT(NICAP[[#This Row],[Date]],1)=0,"Y","N")</f>
        <v>N</v>
      </c>
      <c r="N1503" s="104"/>
      <c r="O1503" s="104" t="str">
        <f>19&amp;LEFT(NICAP[[#This Row],[Date]],2)</f>
        <v>1953</v>
      </c>
      <c r="P1503" s="104" t="str">
        <f>MID(NICAP[[#This Row],[Date]],3,2)</f>
        <v>02</v>
      </c>
      <c r="Q1503" s="104" t="str">
        <f>RIGHT(NICAP[[#This Row],[Date]],2)</f>
        <v>22</v>
      </c>
      <c r="R1503" s="26">
        <f>DATE(NICAP[[#This Row],[Year]],NICAP[[#This Row],[Month]],NICAP[[#This Row],[Day]])</f>
        <v>19412</v>
      </c>
      <c r="S1503" s="35" t="str">
        <f t="shared" si="46"/>
        <v>PA</v>
      </c>
      <c r="T1503" s="24" t="str">
        <f t="shared" si="47"/>
        <v>US</v>
      </c>
    </row>
    <row r="1504" spans="1:20" ht="12.75" customHeight="1" x14ac:dyDescent="0.2">
      <c r="A1504" s="35">
        <v>1495</v>
      </c>
      <c r="B1504" s="64">
        <v>530224</v>
      </c>
      <c r="C1504" s="39" t="s">
        <v>6767</v>
      </c>
      <c r="D1504" s="39" t="s">
        <v>1667</v>
      </c>
      <c r="E1504" s="39" t="str">
        <f>IF(AND(LEN(NICAP[[#This Row],[State or      Country]])=2,NICAP[[#This Row],[State or      Country]]&lt;&gt;"UK"),"US","Other")</f>
        <v>US</v>
      </c>
      <c r="F1504" s="79">
        <v>1</v>
      </c>
      <c r="G1504" s="37"/>
      <c r="H1504" s="37"/>
      <c r="I1504" s="65">
        <v>2441</v>
      </c>
      <c r="J1504" s="37"/>
      <c r="K1504" s="37"/>
      <c r="L1504" s="36" t="s">
        <v>8912</v>
      </c>
      <c r="M1504" s="36" t="str">
        <f>IF(LEFT(NICAP[[#This Row],[Date]],1)=0,"Y","N")</f>
        <v>N</v>
      </c>
      <c r="N1504" s="36"/>
      <c r="O1504" s="36" t="str">
        <f>19&amp;LEFT(NICAP[[#This Row],[Date]],2)</f>
        <v>1953</v>
      </c>
      <c r="P1504" s="36" t="str">
        <f>MID(NICAP[[#This Row],[Date]],3,2)</f>
        <v>02</v>
      </c>
      <c r="Q1504" s="36" t="str">
        <f>RIGHT(NICAP[[#This Row],[Date]],2)</f>
        <v>24</v>
      </c>
      <c r="R1504" s="26">
        <f>DATE(NICAP[[#This Row],[Year]],NICAP[[#This Row],[Month]],NICAP[[#This Row],[Day]])</f>
        <v>19414</v>
      </c>
      <c r="S1504" s="35" t="str">
        <f t="shared" si="46"/>
        <v>TX</v>
      </c>
      <c r="T1504" s="24" t="str">
        <f t="shared" si="47"/>
        <v>US</v>
      </c>
    </row>
    <row r="1505" spans="1:20" ht="12.75" customHeight="1" x14ac:dyDescent="0.2">
      <c r="A1505" s="35">
        <v>1496</v>
      </c>
      <c r="B1505" s="68">
        <v>530225</v>
      </c>
      <c r="C1505" s="39" t="s">
        <v>2710</v>
      </c>
      <c r="D1505" s="39" t="s">
        <v>2050</v>
      </c>
      <c r="E1505" s="39" t="str">
        <f>IF(AND(LEN(NICAP[[#This Row],[State or      Country]])=2,NICAP[[#This Row],[State or      Country]]&lt;&gt;"UK"),"US","Other")</f>
        <v>US</v>
      </c>
      <c r="F1505" s="79">
        <v>9</v>
      </c>
      <c r="G1505" s="47" t="s">
        <v>1666</v>
      </c>
      <c r="H1505" s="46">
        <v>5</v>
      </c>
      <c r="I1505" s="47" t="s">
        <v>4808</v>
      </c>
      <c r="J1505" s="37"/>
      <c r="K1505" s="37"/>
      <c r="L1505" s="36" t="s">
        <v>8911</v>
      </c>
      <c r="M1505" s="36" t="str">
        <f>IF(LEFT(NICAP[[#This Row],[Date]],1)=0,"Y","N")</f>
        <v>N</v>
      </c>
      <c r="N1505" s="36"/>
      <c r="O1505" s="36" t="str">
        <f>19&amp;LEFT(NICAP[[#This Row],[Date]],2)</f>
        <v>1953</v>
      </c>
      <c r="P1505" s="36" t="str">
        <f>MID(NICAP[[#This Row],[Date]],3,2)</f>
        <v>02</v>
      </c>
      <c r="Q1505" s="36" t="str">
        <f>RIGHT(NICAP[[#This Row],[Date]],2)</f>
        <v>25</v>
      </c>
      <c r="R1505" s="26">
        <f>DATE(NICAP[[#This Row],[Year]],NICAP[[#This Row],[Month]],NICAP[[#This Row],[Day]])</f>
        <v>19415</v>
      </c>
      <c r="S1505" s="35" t="str">
        <f t="shared" si="46"/>
        <v>WV</v>
      </c>
      <c r="T1505" s="24" t="str">
        <f t="shared" si="47"/>
        <v>US</v>
      </c>
    </row>
    <row r="1506" spans="1:20" ht="12.75" customHeight="1" x14ac:dyDescent="0.2">
      <c r="A1506" s="35">
        <v>1497</v>
      </c>
      <c r="B1506" s="68">
        <v>530226</v>
      </c>
      <c r="C1506" s="39" t="s">
        <v>8910</v>
      </c>
      <c r="D1506" s="39" t="s">
        <v>7131</v>
      </c>
      <c r="E1506" s="39" t="str">
        <f>IF(AND(LEN(NICAP[[#This Row],[State or      Country]])=2,NICAP[[#This Row],[State or      Country]]&lt;&gt;"UK"),"US","Other")</f>
        <v>Other</v>
      </c>
      <c r="F1506" s="79">
        <v>9</v>
      </c>
      <c r="G1506" s="47" t="s">
        <v>1666</v>
      </c>
      <c r="H1506" s="46">
        <v>5</v>
      </c>
      <c r="I1506" s="37"/>
      <c r="J1506" s="37"/>
      <c r="K1506" s="37"/>
      <c r="L1506" s="36" t="s">
        <v>8909</v>
      </c>
      <c r="M1506" s="36" t="str">
        <f>IF(LEFT(NICAP[[#This Row],[Date]],1)=0,"Y","N")</f>
        <v>N</v>
      </c>
      <c r="N1506" s="36"/>
      <c r="O1506" s="36" t="str">
        <f>19&amp;LEFT(NICAP[[#This Row],[Date]],2)</f>
        <v>1953</v>
      </c>
      <c r="P1506" s="36" t="str">
        <f>MID(NICAP[[#This Row],[Date]],3,2)</f>
        <v>02</v>
      </c>
      <c r="Q1506" s="36" t="str">
        <f>RIGHT(NICAP[[#This Row],[Date]],2)</f>
        <v>26</v>
      </c>
      <c r="R1506" s="26">
        <f>DATE(NICAP[[#This Row],[Year]],NICAP[[#This Row],[Month]],NICAP[[#This Row],[Day]])</f>
        <v>19416</v>
      </c>
      <c r="S1506" s="35" t="str">
        <f t="shared" si="46"/>
        <v/>
      </c>
      <c r="T1506" s="24" t="str">
        <f t="shared" si="47"/>
        <v>Greenland</v>
      </c>
    </row>
    <row r="1507" spans="1:20" ht="12.75" customHeight="1" x14ac:dyDescent="0.2">
      <c r="A1507" s="35">
        <v>1498</v>
      </c>
      <c r="B1507" s="68">
        <v>530227</v>
      </c>
      <c r="C1507" s="39" t="s">
        <v>8908</v>
      </c>
      <c r="D1507" s="39" t="s">
        <v>3335</v>
      </c>
      <c r="E1507" s="39" t="str">
        <f>IF(AND(LEN(NICAP[[#This Row],[State or      Country]])=2,NICAP[[#This Row],[State or      Country]]&lt;&gt;"UK"),"US","Other")</f>
        <v>US</v>
      </c>
      <c r="F1507" s="79">
        <v>9</v>
      </c>
      <c r="G1507" s="47" t="s">
        <v>1666</v>
      </c>
      <c r="H1507" s="46">
        <v>5</v>
      </c>
      <c r="I1507" s="47" t="s">
        <v>4808</v>
      </c>
      <c r="J1507" s="37"/>
      <c r="K1507" s="37"/>
      <c r="L1507" s="36" t="s">
        <v>4962</v>
      </c>
      <c r="M1507" s="36" t="str">
        <f>IF(LEFT(NICAP[[#This Row],[Date]],1)=0,"Y","N")</f>
        <v>N</v>
      </c>
      <c r="N1507" s="36"/>
      <c r="O1507" s="36" t="str">
        <f>19&amp;LEFT(NICAP[[#This Row],[Date]],2)</f>
        <v>1953</v>
      </c>
      <c r="P1507" s="36" t="str">
        <f>MID(NICAP[[#This Row],[Date]],3,2)</f>
        <v>02</v>
      </c>
      <c r="Q1507" s="36" t="str">
        <f>RIGHT(NICAP[[#This Row],[Date]],2)</f>
        <v>27</v>
      </c>
      <c r="R1507" s="26">
        <f>DATE(NICAP[[#This Row],[Year]],NICAP[[#This Row],[Month]],NICAP[[#This Row],[Day]])</f>
        <v>19417</v>
      </c>
      <c r="S1507" s="35" t="str">
        <f t="shared" si="46"/>
        <v>MT</v>
      </c>
      <c r="T1507" s="24" t="str">
        <f t="shared" si="47"/>
        <v>US</v>
      </c>
    </row>
    <row r="1508" spans="1:20" ht="12.75" customHeight="1" x14ac:dyDescent="0.2">
      <c r="A1508" s="35">
        <v>1499</v>
      </c>
      <c r="B1508" s="64">
        <v>530227</v>
      </c>
      <c r="C1508" s="39" t="s">
        <v>5570</v>
      </c>
      <c r="D1508" s="39" t="s">
        <v>1947</v>
      </c>
      <c r="E1508" s="39" t="str">
        <f>IF(AND(LEN(NICAP[[#This Row],[State or      Country]])=2,NICAP[[#This Row],[State or      Country]]&lt;&gt;"UK"),"US","Other")</f>
        <v>US</v>
      </c>
      <c r="F1508" s="79">
        <v>1</v>
      </c>
      <c r="G1508" s="41"/>
      <c r="H1508" s="41"/>
      <c r="I1508" s="65">
        <v>2543</v>
      </c>
      <c r="J1508" s="41"/>
      <c r="K1508" s="41"/>
      <c r="L1508" s="36" t="s">
        <v>8907</v>
      </c>
      <c r="M1508" s="36" t="str">
        <f>IF(LEFT(NICAP[[#This Row],[Date]],1)=0,"Y","N")</f>
        <v>N</v>
      </c>
      <c r="N1508" s="36"/>
      <c r="O1508" s="36" t="str">
        <f>19&amp;LEFT(NICAP[[#This Row],[Date]],2)</f>
        <v>1953</v>
      </c>
      <c r="P1508" s="36" t="str">
        <f>MID(NICAP[[#This Row],[Date]],3,2)</f>
        <v>02</v>
      </c>
      <c r="Q1508" s="36" t="str">
        <f>RIGHT(NICAP[[#This Row],[Date]],2)</f>
        <v>27</v>
      </c>
      <c r="R1508" s="26">
        <f>DATE(NICAP[[#This Row],[Year]],NICAP[[#This Row],[Month]],NICAP[[#This Row],[Day]])</f>
        <v>19417</v>
      </c>
      <c r="S1508" s="35" t="str">
        <f t="shared" si="46"/>
        <v>LA</v>
      </c>
      <c r="T1508" s="24" t="str">
        <f t="shared" si="47"/>
        <v>US</v>
      </c>
    </row>
    <row r="1509" spans="1:20" ht="14.25" customHeight="1" x14ac:dyDescent="0.2">
      <c r="A1509" s="35">
        <v>1500</v>
      </c>
      <c r="B1509" s="81">
        <v>530303</v>
      </c>
      <c r="C1509" s="39" t="s">
        <v>8906</v>
      </c>
      <c r="D1509" s="39" t="s">
        <v>1852</v>
      </c>
      <c r="E1509" s="39" t="str">
        <f>IF(AND(LEN(NICAP[[#This Row],[State or      Country]])=2,NICAP[[#This Row],[State or      Country]]&lt;&gt;"UK"),"US","Other")</f>
        <v>US</v>
      </c>
      <c r="F1509" s="79">
        <v>11</v>
      </c>
      <c r="G1509" s="47" t="s">
        <v>1757</v>
      </c>
      <c r="H1509" s="46">
        <v>5</v>
      </c>
      <c r="I1509" s="47" t="s">
        <v>4808</v>
      </c>
      <c r="J1509" s="37"/>
      <c r="K1509" s="37"/>
      <c r="L1509" s="36" t="s">
        <v>8905</v>
      </c>
      <c r="M1509" s="36" t="str">
        <f>IF(LEFT(NICAP[[#This Row],[Date]],1)=0,"Y","N")</f>
        <v>N</v>
      </c>
      <c r="N1509" s="36"/>
      <c r="O1509" s="36" t="str">
        <f>19&amp;LEFT(NICAP[[#This Row],[Date]],2)</f>
        <v>1953</v>
      </c>
      <c r="P1509" s="36" t="str">
        <f>MID(NICAP[[#This Row],[Date]],3,2)</f>
        <v>03</v>
      </c>
      <c r="Q1509" s="36" t="str">
        <f>RIGHT(NICAP[[#This Row],[Date]],2)</f>
        <v>03</v>
      </c>
      <c r="R1509" s="26">
        <f>DATE(NICAP[[#This Row],[Year]],NICAP[[#This Row],[Month]],NICAP[[#This Row],[Day]])</f>
        <v>19421</v>
      </c>
      <c r="S1509" s="35" t="str">
        <f t="shared" si="46"/>
        <v>AZ</v>
      </c>
      <c r="T1509" s="24" t="str">
        <f t="shared" si="47"/>
        <v>US</v>
      </c>
    </row>
    <row r="1510" spans="1:20" ht="12.75" customHeight="1" x14ac:dyDescent="0.2">
      <c r="A1510" s="35">
        <v>1501</v>
      </c>
      <c r="B1510" s="68">
        <v>530303</v>
      </c>
      <c r="C1510" s="39" t="s">
        <v>8904</v>
      </c>
      <c r="D1510" s="39" t="s">
        <v>1852</v>
      </c>
      <c r="E1510" s="39" t="str">
        <f>IF(AND(LEN(NICAP[[#This Row],[State or      Country]])=2,NICAP[[#This Row],[State or      Country]]&lt;&gt;"UK"),"US","Other")</f>
        <v>US</v>
      </c>
      <c r="F1510" s="79">
        <v>8</v>
      </c>
      <c r="G1510" s="37"/>
      <c r="H1510" s="37"/>
      <c r="I1510" s="37"/>
      <c r="J1510" s="37"/>
      <c r="K1510" s="37"/>
      <c r="L1510" s="36" t="s">
        <v>8903</v>
      </c>
      <c r="M1510" s="36" t="str">
        <f>IF(LEFT(NICAP[[#This Row],[Date]],1)=0,"Y","N")</f>
        <v>N</v>
      </c>
      <c r="N1510" s="36"/>
      <c r="O1510" s="36" t="str">
        <f>19&amp;LEFT(NICAP[[#This Row],[Date]],2)</f>
        <v>1953</v>
      </c>
      <c r="P1510" s="36" t="str">
        <f>MID(NICAP[[#This Row],[Date]],3,2)</f>
        <v>03</v>
      </c>
      <c r="Q1510" s="36" t="str">
        <f>RIGHT(NICAP[[#This Row],[Date]],2)</f>
        <v>03</v>
      </c>
      <c r="R1510" s="26">
        <f>DATE(NICAP[[#This Row],[Year]],NICAP[[#This Row],[Month]],NICAP[[#This Row],[Day]])</f>
        <v>19421</v>
      </c>
      <c r="S1510" s="35" t="str">
        <f t="shared" si="46"/>
        <v>AZ</v>
      </c>
      <c r="T1510" s="24" t="str">
        <f t="shared" si="47"/>
        <v>US</v>
      </c>
    </row>
    <row r="1511" spans="1:20" ht="42" customHeight="1" x14ac:dyDescent="0.2">
      <c r="A1511" s="35">
        <v>1502</v>
      </c>
      <c r="B1511" s="85">
        <v>530305</v>
      </c>
      <c r="C1511" s="50" t="s">
        <v>8902</v>
      </c>
      <c r="D1511" s="50" t="s">
        <v>2211</v>
      </c>
      <c r="E1511" s="50" t="str">
        <f>IF(AND(LEN(NICAP[[#This Row],[State or      Country]])=2,NICAP[[#This Row],[State or      Country]]&lt;&gt;"UK"),"US","Other")</f>
        <v>US</v>
      </c>
      <c r="F1511" s="75">
        <v>1</v>
      </c>
      <c r="G1511" s="48"/>
      <c r="H1511" s="48"/>
      <c r="I1511" s="90" t="s">
        <v>4808</v>
      </c>
      <c r="J1511" s="48"/>
      <c r="K1511" s="48"/>
      <c r="L1511" s="42" t="s">
        <v>8901</v>
      </c>
      <c r="M1511" s="42" t="str">
        <f>IF(LEFT(NICAP[[#This Row],[Date]],1)=0,"Y","N")</f>
        <v>N</v>
      </c>
      <c r="N1511" s="42"/>
      <c r="O1511" s="42" t="str">
        <f>19&amp;LEFT(NICAP[[#This Row],[Date]],2)</f>
        <v>1953</v>
      </c>
      <c r="P1511" s="42" t="str">
        <f>MID(NICAP[[#This Row],[Date]],3,2)</f>
        <v>03</v>
      </c>
      <c r="Q1511" s="42" t="str">
        <f>RIGHT(NICAP[[#This Row],[Date]],2)</f>
        <v>05</v>
      </c>
      <c r="R1511" s="26">
        <f>DATE(NICAP[[#This Row],[Year]],NICAP[[#This Row],[Month]],NICAP[[#This Row],[Day]])</f>
        <v>19423</v>
      </c>
      <c r="S1511" s="35" t="str">
        <f t="shared" si="46"/>
        <v>SC</v>
      </c>
      <c r="T1511" s="24" t="str">
        <f t="shared" si="47"/>
        <v>US</v>
      </c>
    </row>
    <row r="1512" spans="1:20" ht="12.75" customHeight="1" x14ac:dyDescent="0.2">
      <c r="A1512" s="35">
        <v>1503</v>
      </c>
      <c r="B1512" s="64">
        <v>530305</v>
      </c>
      <c r="C1512" s="39" t="s">
        <v>8823</v>
      </c>
      <c r="D1512" s="39" t="s">
        <v>2211</v>
      </c>
      <c r="E1512" s="39" t="str">
        <f>IF(AND(LEN(NICAP[[#This Row],[State or      Country]])=2,NICAP[[#This Row],[State or      Country]]&lt;&gt;"UK"),"US","Other")</f>
        <v>US</v>
      </c>
      <c r="F1512" s="79">
        <v>1</v>
      </c>
      <c r="G1512" s="37"/>
      <c r="H1512" s="37"/>
      <c r="I1512" s="47" t="s">
        <v>4808</v>
      </c>
      <c r="J1512" s="37"/>
      <c r="K1512" s="37"/>
      <c r="L1512" s="36" t="s">
        <v>6161</v>
      </c>
      <c r="M1512" s="36" t="str">
        <f>IF(LEFT(NICAP[[#This Row],[Date]],1)=0,"Y","N")</f>
        <v>N</v>
      </c>
      <c r="N1512" s="36"/>
      <c r="O1512" s="36" t="str">
        <f>19&amp;LEFT(NICAP[[#This Row],[Date]],2)</f>
        <v>1953</v>
      </c>
      <c r="P1512" s="36" t="str">
        <f>MID(NICAP[[#This Row],[Date]],3,2)</f>
        <v>03</v>
      </c>
      <c r="Q1512" s="36" t="str">
        <f>RIGHT(NICAP[[#This Row],[Date]],2)</f>
        <v>05</v>
      </c>
      <c r="R1512" s="26">
        <f>DATE(NICAP[[#This Row],[Year]],NICAP[[#This Row],[Month]],NICAP[[#This Row],[Day]])</f>
        <v>19423</v>
      </c>
      <c r="S1512" s="35" t="str">
        <f t="shared" si="46"/>
        <v>SC</v>
      </c>
      <c r="T1512" s="24" t="str">
        <f t="shared" si="47"/>
        <v>US</v>
      </c>
    </row>
    <row r="1513" spans="1:20" ht="41.25" customHeight="1" x14ac:dyDescent="0.2">
      <c r="A1513" s="35">
        <v>1504</v>
      </c>
      <c r="B1513" s="67">
        <v>530307</v>
      </c>
      <c r="C1513" s="50" t="s">
        <v>7317</v>
      </c>
      <c r="D1513" s="50" t="s">
        <v>1852</v>
      </c>
      <c r="E1513" s="50" t="str">
        <f>IF(AND(LEN(NICAP[[#This Row],[State or      Country]])=2,NICAP[[#This Row],[State or      Country]]&lt;&gt;"UK"),"US","Other")</f>
        <v>US</v>
      </c>
      <c r="F1513" s="75">
        <v>2</v>
      </c>
      <c r="G1513" s="48"/>
      <c r="H1513" s="48"/>
      <c r="I1513" s="48"/>
      <c r="J1513" s="48"/>
      <c r="K1513" s="48"/>
      <c r="L1513" s="42" t="s">
        <v>8900</v>
      </c>
      <c r="M1513" s="42" t="str">
        <f>IF(LEFT(NICAP[[#This Row],[Date]],1)=0,"Y","N")</f>
        <v>N</v>
      </c>
      <c r="N1513" s="42"/>
      <c r="O1513" s="42" t="str">
        <f>19&amp;LEFT(NICAP[[#This Row],[Date]],2)</f>
        <v>1953</v>
      </c>
      <c r="P1513" s="42" t="str">
        <f>MID(NICAP[[#This Row],[Date]],3,2)</f>
        <v>03</v>
      </c>
      <c r="Q1513" s="42" t="str">
        <f>RIGHT(NICAP[[#This Row],[Date]],2)</f>
        <v>07</v>
      </c>
      <c r="R1513" s="26">
        <f>DATE(NICAP[[#This Row],[Year]],NICAP[[#This Row],[Month]],NICAP[[#This Row],[Day]])</f>
        <v>19425</v>
      </c>
      <c r="S1513" s="35" t="str">
        <f t="shared" si="46"/>
        <v>AZ</v>
      </c>
      <c r="T1513" s="24" t="str">
        <f t="shared" si="47"/>
        <v>US</v>
      </c>
    </row>
    <row r="1514" spans="1:20" ht="12.75" customHeight="1" x14ac:dyDescent="0.2">
      <c r="A1514" s="35">
        <v>1505</v>
      </c>
      <c r="B1514" s="64">
        <v>530309</v>
      </c>
      <c r="C1514" s="39" t="s">
        <v>8899</v>
      </c>
      <c r="D1514" s="39" t="s">
        <v>1956</v>
      </c>
      <c r="E1514" s="39" t="str">
        <f>IF(AND(LEN(NICAP[[#This Row],[State or      Country]])=2,NICAP[[#This Row],[State or      Country]]&lt;&gt;"UK"),"US","Other")</f>
        <v>Other</v>
      </c>
      <c r="F1514" s="79">
        <v>1</v>
      </c>
      <c r="G1514" s="37"/>
      <c r="H1514" s="37"/>
      <c r="I1514" s="47" t="s">
        <v>4808</v>
      </c>
      <c r="J1514" s="37"/>
      <c r="K1514" s="37"/>
      <c r="L1514" s="36" t="s">
        <v>4962</v>
      </c>
      <c r="M1514" s="36" t="str">
        <f>IF(LEFT(NICAP[[#This Row],[Date]],1)=0,"Y","N")</f>
        <v>N</v>
      </c>
      <c r="N1514" s="36"/>
      <c r="O1514" s="36" t="str">
        <f>19&amp;LEFT(NICAP[[#This Row],[Date]],2)</f>
        <v>1953</v>
      </c>
      <c r="P1514" s="36" t="str">
        <f>MID(NICAP[[#This Row],[Date]],3,2)</f>
        <v>03</v>
      </c>
      <c r="Q1514" s="36" t="str">
        <f>RIGHT(NICAP[[#This Row],[Date]],2)</f>
        <v>09</v>
      </c>
      <c r="R1514" s="26">
        <f>DATE(NICAP[[#This Row],[Year]],NICAP[[#This Row],[Month]],NICAP[[#This Row],[Day]])</f>
        <v>19427</v>
      </c>
      <c r="S1514" s="35" t="str">
        <f t="shared" si="46"/>
        <v/>
      </c>
      <c r="T1514" s="24" t="str">
        <f t="shared" si="47"/>
        <v>Japan</v>
      </c>
    </row>
    <row r="1515" spans="1:20" ht="12.75" customHeight="1" x14ac:dyDescent="0.2">
      <c r="A1515" s="35">
        <v>1506</v>
      </c>
      <c r="B1515" s="82" t="s">
        <v>8898</v>
      </c>
      <c r="C1515" s="39" t="s">
        <v>5704</v>
      </c>
      <c r="D1515" s="39" t="s">
        <v>1726</v>
      </c>
      <c r="E1515" s="39" t="str">
        <f>IF(AND(LEN(NICAP[[#This Row],[State or      Country]])=2,NICAP[[#This Row],[State or      Country]]&lt;&gt;"UK"),"US","Other")</f>
        <v>US</v>
      </c>
      <c r="F1515" s="79">
        <v>1</v>
      </c>
      <c r="G1515" s="37"/>
      <c r="H1515" s="37"/>
      <c r="I1515" s="65">
        <v>2490</v>
      </c>
      <c r="J1515" s="37"/>
      <c r="K1515" s="37"/>
      <c r="L1515" s="36" t="s">
        <v>8897</v>
      </c>
      <c r="M1515" s="36" t="str">
        <f>IF(LEFT(NICAP[[#This Row],[Date]],1)=0,"Y","N")</f>
        <v>N</v>
      </c>
      <c r="N1515" s="36"/>
      <c r="O1515" s="36" t="str">
        <f>19&amp;LEFT(NICAP[[#This Row],[Date]],2)</f>
        <v>1953</v>
      </c>
      <c r="P1515" s="36" t="str">
        <f>MID(NICAP[[#This Row],[Date]],3,2)</f>
        <v>03</v>
      </c>
      <c r="Q1515" s="36" t="str">
        <f>RIGHT(NICAP[[#This Row],[Date]],2)</f>
        <v>11</v>
      </c>
      <c r="R1515" s="26">
        <f>DATE(NICAP[[#This Row],[Year]],NICAP[[#This Row],[Month]],NICAP[[#This Row],[Day]])</f>
        <v>19429</v>
      </c>
      <c r="S1515" s="35" t="str">
        <f t="shared" si="46"/>
        <v>NJ</v>
      </c>
      <c r="T1515" s="24" t="str">
        <f t="shared" si="47"/>
        <v>US</v>
      </c>
    </row>
    <row r="1516" spans="1:20" ht="27.75" customHeight="1" x14ac:dyDescent="0.2">
      <c r="A1516" s="35">
        <v>1507</v>
      </c>
      <c r="B1516" s="106">
        <v>530312</v>
      </c>
      <c r="C1516" s="44" t="s">
        <v>8896</v>
      </c>
      <c r="D1516" s="44" t="s">
        <v>1702</v>
      </c>
      <c r="E1516" s="44" t="str">
        <f>IF(AND(LEN(NICAP[[#This Row],[State or      Country]])=2,NICAP[[#This Row],[State or      Country]]&lt;&gt;"UK"),"US","Other")</f>
        <v>Other</v>
      </c>
      <c r="F1516" s="74">
        <v>11</v>
      </c>
      <c r="G1516" s="62" t="s">
        <v>1757</v>
      </c>
      <c r="H1516" s="61">
        <v>5</v>
      </c>
      <c r="I1516" s="41"/>
      <c r="J1516" s="41"/>
      <c r="K1516" s="41"/>
      <c r="L1516" s="118" t="s">
        <v>8895</v>
      </c>
      <c r="M1516" s="118" t="str">
        <f>IF(LEFT(NICAP[[#This Row],[Date]],1)=0,"Y","N")</f>
        <v>N</v>
      </c>
      <c r="N1516" s="118"/>
      <c r="O1516" s="118" t="str">
        <f>19&amp;LEFT(NICAP[[#This Row],[Date]],2)</f>
        <v>1953</v>
      </c>
      <c r="P1516" s="118" t="str">
        <f>MID(NICAP[[#This Row],[Date]],3,2)</f>
        <v>03</v>
      </c>
      <c r="Q1516" s="118" t="str">
        <f>RIGHT(NICAP[[#This Row],[Date]],2)</f>
        <v>12</v>
      </c>
      <c r="R1516" s="26">
        <f>DATE(NICAP[[#This Row],[Year]],NICAP[[#This Row],[Month]],NICAP[[#This Row],[Day]])</f>
        <v>19430</v>
      </c>
      <c r="S1516" s="35" t="str">
        <f t="shared" si="46"/>
        <v/>
      </c>
      <c r="T1516" s="24" t="str">
        <f t="shared" si="47"/>
        <v>CAN</v>
      </c>
    </row>
    <row r="1517" spans="1:20" ht="14.25" customHeight="1" x14ac:dyDescent="0.2">
      <c r="A1517" s="35">
        <v>1508</v>
      </c>
      <c r="B1517" s="81">
        <v>530314</v>
      </c>
      <c r="C1517" s="39" t="s">
        <v>8893</v>
      </c>
      <c r="D1517" s="39" t="s">
        <v>1956</v>
      </c>
      <c r="E1517" s="39" t="str">
        <f>IF(AND(LEN(NICAP[[#This Row],[State or      Country]])=2,NICAP[[#This Row],[State or      Country]]&lt;&gt;"UK"),"US","Other")</f>
        <v>Other</v>
      </c>
      <c r="F1517" s="79">
        <v>9</v>
      </c>
      <c r="G1517" s="47" t="s">
        <v>1666</v>
      </c>
      <c r="H1517" s="46">
        <v>5</v>
      </c>
      <c r="I1517" s="65">
        <v>2496</v>
      </c>
      <c r="J1517" s="41"/>
      <c r="K1517" s="41"/>
      <c r="L1517" s="36" t="s">
        <v>8894</v>
      </c>
      <c r="M1517" s="36" t="str">
        <f>IF(LEFT(NICAP[[#This Row],[Date]],1)=0,"Y","N")</f>
        <v>N</v>
      </c>
      <c r="N1517" s="36"/>
      <c r="O1517" s="36" t="str">
        <f>19&amp;LEFT(NICAP[[#This Row],[Date]],2)</f>
        <v>1953</v>
      </c>
      <c r="P1517" s="36" t="str">
        <f>MID(NICAP[[#This Row],[Date]],3,2)</f>
        <v>03</v>
      </c>
      <c r="Q1517" s="36" t="str">
        <f>RIGHT(NICAP[[#This Row],[Date]],2)</f>
        <v>14</v>
      </c>
      <c r="R1517" s="26">
        <f>DATE(NICAP[[#This Row],[Year]],NICAP[[#This Row],[Month]],NICAP[[#This Row],[Day]])</f>
        <v>19432</v>
      </c>
      <c r="S1517" s="35" t="str">
        <f t="shared" si="46"/>
        <v/>
      </c>
      <c r="T1517" s="24" t="str">
        <f t="shared" si="47"/>
        <v>Japan</v>
      </c>
    </row>
    <row r="1518" spans="1:20" ht="14.25" customHeight="1" x14ac:dyDescent="0.2">
      <c r="A1518" s="35">
        <v>1509</v>
      </c>
      <c r="B1518" s="81">
        <v>530314</v>
      </c>
      <c r="C1518" s="39" t="s">
        <v>8893</v>
      </c>
      <c r="D1518" s="39" t="s">
        <v>1956</v>
      </c>
      <c r="E1518" s="39" t="str">
        <f>IF(AND(LEN(NICAP[[#This Row],[State or      Country]])=2,NICAP[[#This Row],[State or      Country]]&lt;&gt;"UK"),"US","Other")</f>
        <v>Other</v>
      </c>
      <c r="F1518" s="79">
        <v>11</v>
      </c>
      <c r="G1518" s="47" t="s">
        <v>1757</v>
      </c>
      <c r="H1518" s="46">
        <v>5</v>
      </c>
      <c r="I1518" s="65">
        <v>2496</v>
      </c>
      <c r="J1518" s="37"/>
      <c r="K1518" s="37"/>
      <c r="L1518" s="36" t="s">
        <v>8892</v>
      </c>
      <c r="M1518" s="36" t="str">
        <f>IF(LEFT(NICAP[[#This Row],[Date]],1)=0,"Y","N")</f>
        <v>N</v>
      </c>
      <c r="N1518" s="36"/>
      <c r="O1518" s="36" t="str">
        <f>19&amp;LEFT(NICAP[[#This Row],[Date]],2)</f>
        <v>1953</v>
      </c>
      <c r="P1518" s="36" t="str">
        <f>MID(NICAP[[#This Row],[Date]],3,2)</f>
        <v>03</v>
      </c>
      <c r="Q1518" s="36" t="str">
        <f>RIGHT(NICAP[[#This Row],[Date]],2)</f>
        <v>14</v>
      </c>
      <c r="R1518" s="26">
        <f>DATE(NICAP[[#This Row],[Year]],NICAP[[#This Row],[Month]],NICAP[[#This Row],[Day]])</f>
        <v>19432</v>
      </c>
      <c r="S1518" s="35" t="str">
        <f t="shared" si="46"/>
        <v/>
      </c>
      <c r="T1518" s="24" t="str">
        <f t="shared" si="47"/>
        <v>Japan</v>
      </c>
    </row>
    <row r="1519" spans="1:20" ht="27.75" customHeight="1" x14ac:dyDescent="0.2">
      <c r="A1519" s="35">
        <v>1510</v>
      </c>
      <c r="B1519" s="84">
        <v>530319</v>
      </c>
      <c r="C1519" s="44" t="s">
        <v>5682</v>
      </c>
      <c r="D1519" s="44" t="s">
        <v>1775</v>
      </c>
      <c r="E1519" s="44" t="str">
        <f>IF(AND(LEN(NICAP[[#This Row],[State or      Country]])=2,NICAP[[#This Row],[State or      Country]]&lt;&gt;"UK"),"US","Other")</f>
        <v>US</v>
      </c>
      <c r="F1519" s="74">
        <v>6</v>
      </c>
      <c r="G1519" s="41"/>
      <c r="H1519" s="41"/>
      <c r="I1519" s="41"/>
      <c r="J1519" s="41"/>
      <c r="K1519" s="41"/>
      <c r="L1519" s="59" t="s">
        <v>8891</v>
      </c>
      <c r="M1519" s="59" t="str">
        <f>IF(LEFT(NICAP[[#This Row],[Date]],1)=0,"Y","N")</f>
        <v>N</v>
      </c>
      <c r="N1519" s="59"/>
      <c r="O1519" s="59" t="str">
        <f>19&amp;LEFT(NICAP[[#This Row],[Date]],2)</f>
        <v>1953</v>
      </c>
      <c r="P1519" s="59" t="str">
        <f>MID(NICAP[[#This Row],[Date]],3,2)</f>
        <v>03</v>
      </c>
      <c r="Q1519" s="59" t="str">
        <f>RIGHT(NICAP[[#This Row],[Date]],2)</f>
        <v>19</v>
      </c>
      <c r="R1519" s="26">
        <f>DATE(NICAP[[#This Row],[Year]],NICAP[[#This Row],[Month]],NICAP[[#This Row],[Day]])</f>
        <v>19437</v>
      </c>
      <c r="S1519" s="35" t="str">
        <f t="shared" si="46"/>
        <v>CT</v>
      </c>
      <c r="T1519" s="24" t="str">
        <f t="shared" si="47"/>
        <v>US</v>
      </c>
    </row>
    <row r="1520" spans="1:20" ht="57" customHeight="1" x14ac:dyDescent="0.2">
      <c r="A1520" s="35">
        <v>1511</v>
      </c>
      <c r="B1520" s="85">
        <v>530320</v>
      </c>
      <c r="C1520" s="50" t="s">
        <v>8890</v>
      </c>
      <c r="D1520" s="50" t="s">
        <v>7519</v>
      </c>
      <c r="E1520" s="50" t="str">
        <f>IF(AND(LEN(NICAP[[#This Row],[State or      Country]])=2,NICAP[[#This Row],[State or      Country]]&lt;&gt;"UK"),"US","Other")</f>
        <v>Other</v>
      </c>
      <c r="F1520" s="75">
        <v>9</v>
      </c>
      <c r="G1520" s="90" t="s">
        <v>1666</v>
      </c>
      <c r="H1520" s="80">
        <v>5</v>
      </c>
      <c r="I1520" s="90" t="s">
        <v>4808</v>
      </c>
      <c r="J1520" s="48"/>
      <c r="K1520" s="48"/>
      <c r="L1520" s="36" t="s">
        <v>8889</v>
      </c>
      <c r="M1520" s="36" t="str">
        <f>IF(LEFT(NICAP[[#This Row],[Date]],1)=0,"Y","N")</f>
        <v>N</v>
      </c>
      <c r="N1520" s="36"/>
      <c r="O1520" s="36" t="str">
        <f>19&amp;LEFT(NICAP[[#This Row],[Date]],2)</f>
        <v>1953</v>
      </c>
      <c r="P1520" s="36" t="str">
        <f>MID(NICAP[[#This Row],[Date]],3,2)</f>
        <v>03</v>
      </c>
      <c r="Q1520" s="36" t="str">
        <f>RIGHT(NICAP[[#This Row],[Date]],2)</f>
        <v>20</v>
      </c>
      <c r="R1520" s="26">
        <f>DATE(NICAP[[#This Row],[Year]],NICAP[[#This Row],[Month]],NICAP[[#This Row],[Day]])</f>
        <v>19438</v>
      </c>
      <c r="S1520" s="35" t="str">
        <f t="shared" si="46"/>
        <v/>
      </c>
      <c r="T1520" s="24" t="str">
        <f t="shared" si="47"/>
        <v>Korea</v>
      </c>
    </row>
    <row r="1521" spans="1:20" ht="12.75" customHeight="1" x14ac:dyDescent="0.2">
      <c r="A1521" s="35">
        <v>1512</v>
      </c>
      <c r="B1521" s="68">
        <v>530321</v>
      </c>
      <c r="C1521" s="39" t="s">
        <v>8888</v>
      </c>
      <c r="D1521" s="39" t="s">
        <v>1758</v>
      </c>
      <c r="E1521" s="39" t="str">
        <f>IF(AND(LEN(NICAP[[#This Row],[State or      Country]])=2,NICAP[[#This Row],[State or      Country]]&lt;&gt;"UK"),"US","Other")</f>
        <v>US</v>
      </c>
      <c r="F1521" s="79">
        <v>1</v>
      </c>
      <c r="G1521" s="37"/>
      <c r="H1521" s="37"/>
      <c r="I1521" s="65">
        <v>2511</v>
      </c>
      <c r="J1521" s="37"/>
      <c r="K1521" s="37"/>
      <c r="L1521" s="36" t="s">
        <v>8887</v>
      </c>
      <c r="M1521" s="36" t="str">
        <f>IF(LEFT(NICAP[[#This Row],[Date]],1)=0,"Y","N")</f>
        <v>N</v>
      </c>
      <c r="N1521" s="36"/>
      <c r="O1521" s="36" t="str">
        <f>19&amp;LEFT(NICAP[[#This Row],[Date]],2)</f>
        <v>1953</v>
      </c>
      <c r="P1521" s="36" t="str">
        <f>MID(NICAP[[#This Row],[Date]],3,2)</f>
        <v>03</v>
      </c>
      <c r="Q1521" s="36" t="str">
        <f>RIGHT(NICAP[[#This Row],[Date]],2)</f>
        <v>21</v>
      </c>
      <c r="R1521" s="26">
        <f>DATE(NICAP[[#This Row],[Year]],NICAP[[#This Row],[Month]],NICAP[[#This Row],[Day]])</f>
        <v>19439</v>
      </c>
      <c r="S1521" s="35" t="str">
        <f t="shared" si="46"/>
        <v>NY</v>
      </c>
      <c r="T1521" s="24" t="str">
        <f t="shared" si="47"/>
        <v>US</v>
      </c>
    </row>
    <row r="1522" spans="1:20" ht="12.75" customHeight="1" x14ac:dyDescent="0.2">
      <c r="A1522" s="35">
        <v>1513</v>
      </c>
      <c r="B1522" s="64">
        <v>530321</v>
      </c>
      <c r="C1522" s="39" t="s">
        <v>8853</v>
      </c>
      <c r="D1522" s="39" t="s">
        <v>1852</v>
      </c>
      <c r="E1522" s="39" t="str">
        <f>IF(AND(LEN(NICAP[[#This Row],[State or      Country]])=2,NICAP[[#This Row],[State or      Country]]&lt;&gt;"UK"),"US","Other")</f>
        <v>US</v>
      </c>
      <c r="F1522" s="38">
        <v>11</v>
      </c>
      <c r="G1522" s="37"/>
      <c r="H1522" s="37"/>
      <c r="I1522" s="37"/>
      <c r="J1522" s="37"/>
      <c r="K1522" s="37"/>
      <c r="L1522" s="36" t="s">
        <v>8886</v>
      </c>
      <c r="M1522" s="36" t="str">
        <f>IF(LEFT(NICAP[[#This Row],[Date]],1)=0,"Y","N")</f>
        <v>N</v>
      </c>
      <c r="N1522" s="36"/>
      <c r="O1522" s="36" t="str">
        <f>19&amp;LEFT(NICAP[[#This Row],[Date]],2)</f>
        <v>1953</v>
      </c>
      <c r="P1522" s="36" t="str">
        <f>MID(NICAP[[#This Row],[Date]],3,2)</f>
        <v>03</v>
      </c>
      <c r="Q1522" s="36" t="str">
        <f>RIGHT(NICAP[[#This Row],[Date]],2)</f>
        <v>21</v>
      </c>
      <c r="R1522" s="26">
        <f>DATE(NICAP[[#This Row],[Year]],NICAP[[#This Row],[Month]],NICAP[[#This Row],[Day]])</f>
        <v>19439</v>
      </c>
      <c r="S1522" s="35" t="str">
        <f t="shared" si="46"/>
        <v>AZ</v>
      </c>
      <c r="T1522" s="24" t="str">
        <f t="shared" si="47"/>
        <v>US</v>
      </c>
    </row>
    <row r="1523" spans="1:20" ht="12.75" customHeight="1" x14ac:dyDescent="0.2">
      <c r="A1523" s="35">
        <v>1514</v>
      </c>
      <c r="B1523" s="64">
        <v>530523</v>
      </c>
      <c r="C1523" s="39" t="s">
        <v>8885</v>
      </c>
      <c r="D1523" s="39" t="s">
        <v>3431</v>
      </c>
      <c r="E1523" s="39" t="str">
        <f>IF(AND(LEN(NICAP[[#This Row],[State or      Country]])=2,NICAP[[#This Row],[State or      Country]]&lt;&gt;"UK"),"US","Other")</f>
        <v>Other</v>
      </c>
      <c r="F1523" s="38">
        <v>9</v>
      </c>
      <c r="G1523" s="37"/>
      <c r="H1523" s="46">
        <v>5</v>
      </c>
      <c r="I1523" s="37"/>
      <c r="J1523" s="37"/>
      <c r="K1523" s="37"/>
      <c r="L1523" s="36" t="s">
        <v>8884</v>
      </c>
      <c r="M1523" s="36" t="str">
        <f>IF(LEFT(NICAP[[#This Row],[Date]],1)=0,"Y","N")</f>
        <v>N</v>
      </c>
      <c r="N1523" s="36"/>
      <c r="O1523" s="36" t="str">
        <f>19&amp;LEFT(NICAP[[#This Row],[Date]],2)</f>
        <v>1953</v>
      </c>
      <c r="P1523" s="36" t="str">
        <f>MID(NICAP[[#This Row],[Date]],3,2)</f>
        <v>05</v>
      </c>
      <c r="Q1523" s="36" t="str">
        <f>RIGHT(NICAP[[#This Row],[Date]],2)</f>
        <v>23</v>
      </c>
      <c r="R1523" s="26">
        <f>DATE(NICAP[[#This Row],[Year]],NICAP[[#This Row],[Month]],NICAP[[#This Row],[Day]])</f>
        <v>19502</v>
      </c>
      <c r="S1523" s="35" t="str">
        <f t="shared" si="46"/>
        <v/>
      </c>
      <c r="T1523" s="24" t="str">
        <f t="shared" si="47"/>
        <v>S. Africa</v>
      </c>
    </row>
    <row r="1524" spans="1:20" ht="12.75" customHeight="1" x14ac:dyDescent="0.2">
      <c r="A1524" s="35">
        <v>1515</v>
      </c>
      <c r="B1524" s="68">
        <v>530323</v>
      </c>
      <c r="C1524" s="39" t="s">
        <v>6421</v>
      </c>
      <c r="D1524" s="39" t="s">
        <v>1667</v>
      </c>
      <c r="E1524" s="39" t="str">
        <f>IF(AND(LEN(NICAP[[#This Row],[State or      Country]])=2,NICAP[[#This Row],[State or      Country]]&lt;&gt;"UK"),"US","Other")</f>
        <v>US</v>
      </c>
      <c r="F1524" s="38">
        <v>9</v>
      </c>
      <c r="G1524" s="47" t="s">
        <v>1666</v>
      </c>
      <c r="H1524" s="46">
        <v>5</v>
      </c>
      <c r="I1524" s="47" t="s">
        <v>4808</v>
      </c>
      <c r="J1524" s="37"/>
      <c r="K1524" s="37"/>
      <c r="L1524" s="36" t="s">
        <v>8883</v>
      </c>
      <c r="M1524" s="36" t="str">
        <f>IF(LEFT(NICAP[[#This Row],[Date]],1)=0,"Y","N")</f>
        <v>N</v>
      </c>
      <c r="N1524" s="36"/>
      <c r="O1524" s="36" t="str">
        <f>19&amp;LEFT(NICAP[[#This Row],[Date]],2)</f>
        <v>1953</v>
      </c>
      <c r="P1524" s="36" t="str">
        <f>MID(NICAP[[#This Row],[Date]],3,2)</f>
        <v>03</v>
      </c>
      <c r="Q1524" s="36" t="str">
        <f>RIGHT(NICAP[[#This Row],[Date]],2)</f>
        <v>23</v>
      </c>
      <c r="R1524" s="26">
        <f>DATE(NICAP[[#This Row],[Year]],NICAP[[#This Row],[Month]],NICAP[[#This Row],[Day]])</f>
        <v>19441</v>
      </c>
      <c r="S1524" s="35" t="str">
        <f t="shared" si="46"/>
        <v>TX</v>
      </c>
      <c r="T1524" s="24" t="str">
        <f t="shared" si="47"/>
        <v>US</v>
      </c>
    </row>
    <row r="1525" spans="1:20" ht="12.75" customHeight="1" x14ac:dyDescent="0.2">
      <c r="A1525" s="35">
        <v>1516</v>
      </c>
      <c r="B1525" s="64">
        <v>530325</v>
      </c>
      <c r="C1525" s="39" t="s">
        <v>3962</v>
      </c>
      <c r="D1525" s="39" t="s">
        <v>1667</v>
      </c>
      <c r="E1525" s="39" t="str">
        <f>IF(AND(LEN(NICAP[[#This Row],[State or      Country]])=2,NICAP[[#This Row],[State or      Country]]&lt;&gt;"UK"),"US","Other")</f>
        <v>US</v>
      </c>
      <c r="F1525" s="38">
        <v>1</v>
      </c>
      <c r="G1525" s="37"/>
      <c r="H1525" s="37"/>
      <c r="I1525" s="65">
        <v>2521</v>
      </c>
      <c r="J1525" s="37"/>
      <c r="K1525" s="37"/>
      <c r="L1525" s="36" t="s">
        <v>8882</v>
      </c>
      <c r="M1525" s="36" t="str">
        <f>IF(LEFT(NICAP[[#This Row],[Date]],1)=0,"Y","N")</f>
        <v>N</v>
      </c>
      <c r="N1525" s="36"/>
      <c r="O1525" s="36" t="str">
        <f>19&amp;LEFT(NICAP[[#This Row],[Date]],2)</f>
        <v>1953</v>
      </c>
      <c r="P1525" s="36" t="str">
        <f>MID(NICAP[[#This Row],[Date]],3,2)</f>
        <v>03</v>
      </c>
      <c r="Q1525" s="36" t="str">
        <f>RIGHT(NICAP[[#This Row],[Date]],2)</f>
        <v>25</v>
      </c>
      <c r="R1525" s="26">
        <f>DATE(NICAP[[#This Row],[Year]],NICAP[[#This Row],[Month]],NICAP[[#This Row],[Day]])</f>
        <v>19443</v>
      </c>
      <c r="S1525" s="35" t="str">
        <f t="shared" si="46"/>
        <v>TX</v>
      </c>
      <c r="T1525" s="24" t="str">
        <f t="shared" si="47"/>
        <v>US</v>
      </c>
    </row>
    <row r="1526" spans="1:20" ht="12.75" customHeight="1" x14ac:dyDescent="0.2">
      <c r="A1526" s="35">
        <v>1517</v>
      </c>
      <c r="B1526" s="68">
        <v>530325</v>
      </c>
      <c r="C1526" s="39" t="s">
        <v>8881</v>
      </c>
      <c r="D1526" s="39" t="s">
        <v>8496</v>
      </c>
      <c r="E1526" s="39" t="str">
        <f>IF(AND(LEN(NICAP[[#This Row],[State or      Country]])=2,NICAP[[#This Row],[State or      Country]]&lt;&gt;"UK"),"US","Other")</f>
        <v>Other</v>
      </c>
      <c r="F1526" s="38">
        <v>9</v>
      </c>
      <c r="G1526" s="47" t="s">
        <v>1666</v>
      </c>
      <c r="H1526" s="46">
        <v>5</v>
      </c>
      <c r="I1526" s="47" t="s">
        <v>4808</v>
      </c>
      <c r="J1526" s="37"/>
      <c r="K1526" s="37"/>
      <c r="L1526" s="36" t="s">
        <v>8857</v>
      </c>
      <c r="M1526" s="36" t="str">
        <f>IF(LEFT(NICAP[[#This Row],[Date]],1)=0,"Y","N")</f>
        <v>N</v>
      </c>
      <c r="N1526" s="36"/>
      <c r="O1526" s="36" t="str">
        <f>19&amp;LEFT(NICAP[[#This Row],[Date]],2)</f>
        <v>1953</v>
      </c>
      <c r="P1526" s="36" t="str">
        <f>MID(NICAP[[#This Row],[Date]],3,2)</f>
        <v>03</v>
      </c>
      <c r="Q1526" s="36" t="str">
        <f>RIGHT(NICAP[[#This Row],[Date]],2)</f>
        <v>25</v>
      </c>
      <c r="R1526" s="26">
        <f>DATE(NICAP[[#This Row],[Year]],NICAP[[#This Row],[Month]],NICAP[[#This Row],[Day]])</f>
        <v>19443</v>
      </c>
      <c r="S1526" s="35" t="str">
        <f t="shared" si="46"/>
        <v/>
      </c>
      <c r="T1526" s="24" t="str">
        <f t="shared" si="47"/>
        <v>Fr. Morocco</v>
      </c>
    </row>
    <row r="1527" spans="1:20" ht="14.25" customHeight="1" x14ac:dyDescent="0.2">
      <c r="A1527" s="35">
        <v>1518</v>
      </c>
      <c r="B1527" s="81">
        <v>530327</v>
      </c>
      <c r="C1527" s="39" t="s">
        <v>8880</v>
      </c>
      <c r="D1527" s="39" t="s">
        <v>2122</v>
      </c>
      <c r="E1527" s="39" t="str">
        <f>IF(AND(LEN(NICAP[[#This Row],[State or      Country]])=2,NICAP[[#This Row],[State or      Country]]&lt;&gt;"UK"),"US","Other")</f>
        <v>US</v>
      </c>
      <c r="F1527" s="38">
        <v>11</v>
      </c>
      <c r="G1527" s="47" t="s">
        <v>1757</v>
      </c>
      <c r="H1527" s="46">
        <v>5</v>
      </c>
      <c r="I1527" s="65">
        <v>2524</v>
      </c>
      <c r="J1527" s="54" t="s">
        <v>1744</v>
      </c>
      <c r="K1527" s="37"/>
      <c r="L1527" s="36" t="s">
        <v>8879</v>
      </c>
      <c r="M1527" s="36" t="str">
        <f>IF(LEFT(NICAP[[#This Row],[Date]],1)=0,"Y","N")</f>
        <v>N</v>
      </c>
      <c r="N1527" s="36"/>
      <c r="O1527" s="36" t="str">
        <f>19&amp;LEFT(NICAP[[#This Row],[Date]],2)</f>
        <v>1953</v>
      </c>
      <c r="P1527" s="36" t="str">
        <f>MID(NICAP[[#This Row],[Date]],3,2)</f>
        <v>03</v>
      </c>
      <c r="Q1527" s="36" t="str">
        <f>RIGHT(NICAP[[#This Row],[Date]],2)</f>
        <v>27</v>
      </c>
      <c r="R1527" s="26">
        <f>DATE(NICAP[[#This Row],[Year]],NICAP[[#This Row],[Month]],NICAP[[#This Row],[Day]])</f>
        <v>19445</v>
      </c>
      <c r="S1527" s="35" t="str">
        <f t="shared" si="46"/>
        <v>NM</v>
      </c>
      <c r="T1527" s="24" t="str">
        <f t="shared" si="47"/>
        <v>US</v>
      </c>
    </row>
    <row r="1528" spans="1:20" ht="12.75" customHeight="1" x14ac:dyDescent="0.2">
      <c r="A1528" s="35">
        <v>1519</v>
      </c>
      <c r="B1528" s="64">
        <v>530329</v>
      </c>
      <c r="C1528" s="39" t="s">
        <v>6393</v>
      </c>
      <c r="D1528" s="39" t="s">
        <v>1739</v>
      </c>
      <c r="E1528" s="39" t="str">
        <f>IF(AND(LEN(NICAP[[#This Row],[State or      Country]])=2,NICAP[[#This Row],[State or      Country]]&lt;&gt;"UK"),"US","Other")</f>
        <v>US</v>
      </c>
      <c r="F1528" s="38">
        <v>1</v>
      </c>
      <c r="G1528" s="41"/>
      <c r="H1528" s="41"/>
      <c r="I1528" s="65">
        <v>2526</v>
      </c>
      <c r="J1528" s="41"/>
      <c r="K1528" s="41"/>
      <c r="L1528" s="36" t="s">
        <v>8878</v>
      </c>
      <c r="M1528" s="36" t="str">
        <f>IF(LEFT(NICAP[[#This Row],[Date]],1)=0,"Y","N")</f>
        <v>N</v>
      </c>
      <c r="N1528" s="36"/>
      <c r="O1528" s="36" t="str">
        <f>19&amp;LEFT(NICAP[[#This Row],[Date]],2)</f>
        <v>1953</v>
      </c>
      <c r="P1528" s="36" t="str">
        <f>MID(NICAP[[#This Row],[Date]],3,2)</f>
        <v>03</v>
      </c>
      <c r="Q1528" s="36" t="str">
        <f>RIGHT(NICAP[[#This Row],[Date]],2)</f>
        <v>29</v>
      </c>
      <c r="R1528" s="26">
        <f>DATE(NICAP[[#This Row],[Year]],NICAP[[#This Row],[Month]],NICAP[[#This Row],[Day]])</f>
        <v>19447</v>
      </c>
      <c r="S1528" s="35" t="str">
        <f t="shared" si="46"/>
        <v>WI</v>
      </c>
      <c r="T1528" s="24" t="str">
        <f t="shared" si="47"/>
        <v>US</v>
      </c>
    </row>
    <row r="1529" spans="1:20" ht="14.25" customHeight="1" x14ac:dyDescent="0.2">
      <c r="A1529" s="35">
        <v>1520</v>
      </c>
      <c r="B1529" s="81">
        <v>530331</v>
      </c>
      <c r="C1529" s="39" t="s">
        <v>8877</v>
      </c>
      <c r="D1529" s="39" t="s">
        <v>1956</v>
      </c>
      <c r="E1529" s="39" t="str">
        <f>IF(AND(LEN(NICAP[[#This Row],[State or      Country]])=2,NICAP[[#This Row],[State or      Country]]&lt;&gt;"UK"),"US","Other")</f>
        <v>Other</v>
      </c>
      <c r="F1529" s="38">
        <v>11</v>
      </c>
      <c r="G1529" s="47" t="s">
        <v>1757</v>
      </c>
      <c r="H1529" s="46">
        <v>5</v>
      </c>
      <c r="I1529" s="47" t="s">
        <v>4808</v>
      </c>
      <c r="J1529" s="37"/>
      <c r="K1529" s="37"/>
      <c r="L1529" s="36" t="s">
        <v>8876</v>
      </c>
      <c r="M1529" s="36" t="str">
        <f>IF(LEFT(NICAP[[#This Row],[Date]],1)=0,"Y","N")</f>
        <v>N</v>
      </c>
      <c r="N1529" s="36"/>
      <c r="O1529" s="36" t="str">
        <f>19&amp;LEFT(NICAP[[#This Row],[Date]],2)</f>
        <v>1953</v>
      </c>
      <c r="P1529" s="36" t="str">
        <f>MID(NICAP[[#This Row],[Date]],3,2)</f>
        <v>03</v>
      </c>
      <c r="Q1529" s="36" t="str">
        <f>RIGHT(NICAP[[#This Row],[Date]],2)</f>
        <v>31</v>
      </c>
      <c r="R1529" s="26">
        <f>DATE(NICAP[[#This Row],[Year]],NICAP[[#This Row],[Month]],NICAP[[#This Row],[Day]])</f>
        <v>19449</v>
      </c>
      <c r="S1529" s="35" t="str">
        <f t="shared" si="46"/>
        <v/>
      </c>
      <c r="T1529" s="24" t="str">
        <f t="shared" si="47"/>
        <v>Japan</v>
      </c>
    </row>
    <row r="1530" spans="1:20" ht="14.25" customHeight="1" x14ac:dyDescent="0.2">
      <c r="A1530" s="35">
        <v>1521</v>
      </c>
      <c r="B1530" s="81">
        <v>530331</v>
      </c>
      <c r="C1530" s="39" t="s">
        <v>3927</v>
      </c>
      <c r="D1530" s="39" t="s">
        <v>1852</v>
      </c>
      <c r="E1530" s="39" t="str">
        <f>IF(AND(LEN(NICAP[[#This Row],[State or      Country]])=2,NICAP[[#This Row],[State or      Country]]&lt;&gt;"UK"),"US","Other")</f>
        <v>US</v>
      </c>
      <c r="F1530" s="38">
        <v>11</v>
      </c>
      <c r="G1530" s="47" t="s">
        <v>1757</v>
      </c>
      <c r="H1530" s="46">
        <v>5</v>
      </c>
      <c r="I1530" s="37"/>
      <c r="J1530" s="37"/>
      <c r="K1530" s="37"/>
      <c r="L1530" s="36" t="s">
        <v>8875</v>
      </c>
      <c r="M1530" s="36" t="str">
        <f>IF(LEFT(NICAP[[#This Row],[Date]],1)=0,"Y","N")</f>
        <v>N</v>
      </c>
      <c r="N1530" s="36"/>
      <c r="O1530" s="36" t="str">
        <f>19&amp;LEFT(NICAP[[#This Row],[Date]],2)</f>
        <v>1953</v>
      </c>
      <c r="P1530" s="36" t="str">
        <f>MID(NICAP[[#This Row],[Date]],3,2)</f>
        <v>03</v>
      </c>
      <c r="Q1530" s="36" t="str">
        <f>RIGHT(NICAP[[#This Row],[Date]],2)</f>
        <v>31</v>
      </c>
      <c r="R1530" s="26">
        <f>DATE(NICAP[[#This Row],[Year]],NICAP[[#This Row],[Month]],NICAP[[#This Row],[Day]])</f>
        <v>19449</v>
      </c>
      <c r="S1530" s="35" t="str">
        <f t="shared" si="46"/>
        <v>AZ</v>
      </c>
      <c r="T1530" s="24" t="str">
        <f t="shared" si="47"/>
        <v>US</v>
      </c>
    </row>
    <row r="1531" spans="1:20" ht="12.75" customHeight="1" x14ac:dyDescent="0.2">
      <c r="A1531" s="35">
        <v>1522</v>
      </c>
      <c r="B1531" s="64">
        <v>530400</v>
      </c>
      <c r="C1531" s="39" t="s">
        <v>7618</v>
      </c>
      <c r="D1531" s="39" t="s">
        <v>1667</v>
      </c>
      <c r="E1531" s="39" t="str">
        <f>IF(AND(LEN(NICAP[[#This Row],[State or      Country]])=2,NICAP[[#This Row],[State or      Country]]&lt;&gt;"UK"),"US","Other")</f>
        <v>US</v>
      </c>
      <c r="F1531" s="38">
        <v>11</v>
      </c>
      <c r="G1531" s="37"/>
      <c r="H1531" s="37"/>
      <c r="I1531" s="37"/>
      <c r="J1531" s="37"/>
      <c r="K1531" s="37"/>
      <c r="L1531" s="36" t="s">
        <v>8874</v>
      </c>
      <c r="M1531" s="36" t="str">
        <f>IF(LEFT(NICAP[[#This Row],[Date]],1)=0,"Y","N")</f>
        <v>N</v>
      </c>
      <c r="N1531" s="36"/>
      <c r="O1531" s="36" t="str">
        <f>19&amp;LEFT(NICAP[[#This Row],[Date]],2)</f>
        <v>1953</v>
      </c>
      <c r="P1531" s="36" t="str">
        <f>MID(NICAP[[#This Row],[Date]],3,2)</f>
        <v>04</v>
      </c>
      <c r="Q1531" s="36" t="str">
        <f>RIGHT(NICAP[[#This Row],[Date]],2)</f>
        <v>00</v>
      </c>
      <c r="R1531" s="26">
        <f>DATE(NICAP[[#This Row],[Year]],NICAP[[#This Row],[Month]],NICAP[[#This Row],[Day]])</f>
        <v>19449</v>
      </c>
      <c r="S1531" s="35" t="str">
        <f t="shared" si="46"/>
        <v>TX</v>
      </c>
      <c r="T1531" s="24" t="str">
        <f t="shared" si="47"/>
        <v>US</v>
      </c>
    </row>
    <row r="1532" spans="1:20" ht="14.25" customHeight="1" x14ac:dyDescent="0.2">
      <c r="A1532" s="35">
        <v>1523</v>
      </c>
      <c r="B1532" s="81">
        <v>530408</v>
      </c>
      <c r="C1532" s="39" t="s">
        <v>8873</v>
      </c>
      <c r="D1532" s="39" t="s">
        <v>1956</v>
      </c>
      <c r="E1532" s="39" t="str">
        <f>IF(AND(LEN(NICAP[[#This Row],[State or      Country]])=2,NICAP[[#This Row],[State or      Country]]&lt;&gt;"UK"),"US","Other")</f>
        <v>Other</v>
      </c>
      <c r="F1532" s="38">
        <v>11</v>
      </c>
      <c r="G1532" s="47" t="s">
        <v>1757</v>
      </c>
      <c r="H1532" s="46">
        <v>5</v>
      </c>
      <c r="I1532" s="65">
        <v>2535</v>
      </c>
      <c r="J1532" s="41"/>
      <c r="K1532" s="41"/>
      <c r="L1532" s="36" t="s">
        <v>8872</v>
      </c>
      <c r="M1532" s="36" t="str">
        <f>IF(LEFT(NICAP[[#This Row],[Date]],1)=0,"Y","N")</f>
        <v>N</v>
      </c>
      <c r="N1532" s="36"/>
      <c r="O1532" s="36" t="str">
        <f>19&amp;LEFT(NICAP[[#This Row],[Date]],2)</f>
        <v>1953</v>
      </c>
      <c r="P1532" s="36" t="str">
        <f>MID(NICAP[[#This Row],[Date]],3,2)</f>
        <v>04</v>
      </c>
      <c r="Q1532" s="36" t="str">
        <f>RIGHT(NICAP[[#This Row],[Date]],2)</f>
        <v>08</v>
      </c>
      <c r="R1532" s="26">
        <f>DATE(NICAP[[#This Row],[Year]],NICAP[[#This Row],[Month]],NICAP[[#This Row],[Day]])</f>
        <v>19457</v>
      </c>
      <c r="S1532" s="35" t="str">
        <f t="shared" si="46"/>
        <v/>
      </c>
      <c r="T1532" s="24" t="str">
        <f t="shared" si="47"/>
        <v>Japan</v>
      </c>
    </row>
    <row r="1533" spans="1:20" ht="42.75" customHeight="1" x14ac:dyDescent="0.2">
      <c r="A1533" s="35">
        <v>1524</v>
      </c>
      <c r="B1533" s="120">
        <v>530408</v>
      </c>
      <c r="C1533" s="39" t="s">
        <v>8871</v>
      </c>
      <c r="D1533" s="50" t="s">
        <v>1702</v>
      </c>
      <c r="E1533" s="50" t="str">
        <f>IF(AND(LEN(NICAP[[#This Row],[State or      Country]])=2,NICAP[[#This Row],[State or      Country]]&lt;&gt;"UK"),"US","Other")</f>
        <v>Other</v>
      </c>
      <c r="F1533" s="49">
        <v>11</v>
      </c>
      <c r="G1533" s="90" t="s">
        <v>1757</v>
      </c>
      <c r="H1533" s="80">
        <v>5</v>
      </c>
      <c r="I1533" s="90" t="s">
        <v>4808</v>
      </c>
      <c r="J1533" s="48"/>
      <c r="K1533" s="48"/>
      <c r="L1533" s="35" t="s">
        <v>8870</v>
      </c>
      <c r="M1533" s="35" t="str">
        <f>IF(LEFT(NICAP[[#This Row],[Date]],1)=0,"Y","N")</f>
        <v>N</v>
      </c>
      <c r="N1533" s="35"/>
      <c r="O1533" s="35" t="str">
        <f>19&amp;LEFT(NICAP[[#This Row],[Date]],2)</f>
        <v>1953</v>
      </c>
      <c r="P1533" s="35" t="str">
        <f>MID(NICAP[[#This Row],[Date]],3,2)</f>
        <v>04</v>
      </c>
      <c r="Q1533" s="35" t="str">
        <f>RIGHT(NICAP[[#This Row],[Date]],2)</f>
        <v>08</v>
      </c>
      <c r="R1533" s="26">
        <f>DATE(NICAP[[#This Row],[Year]],NICAP[[#This Row],[Month]],NICAP[[#This Row],[Day]])</f>
        <v>19457</v>
      </c>
      <c r="S1533" s="35" t="str">
        <f t="shared" si="46"/>
        <v/>
      </c>
      <c r="T1533" s="24" t="str">
        <f t="shared" si="47"/>
        <v>CAN</v>
      </c>
    </row>
    <row r="1534" spans="1:20" ht="14.25" customHeight="1" x14ac:dyDescent="0.2">
      <c r="A1534" s="35">
        <v>1525</v>
      </c>
      <c r="B1534" s="81">
        <v>530412</v>
      </c>
      <c r="C1534" s="39" t="s">
        <v>8869</v>
      </c>
      <c r="D1534" s="39" t="s">
        <v>1819</v>
      </c>
      <c r="E1534" s="39" t="str">
        <f>IF(AND(LEN(NICAP[[#This Row],[State or      Country]])=2,NICAP[[#This Row],[State or      Country]]&lt;&gt;"UK"),"US","Other")</f>
        <v>US</v>
      </c>
      <c r="F1534" s="38">
        <v>11</v>
      </c>
      <c r="G1534" s="47" t="s">
        <v>1757</v>
      </c>
      <c r="H1534" s="46">
        <v>5</v>
      </c>
      <c r="I1534" s="47" t="s">
        <v>4808</v>
      </c>
      <c r="J1534" s="37"/>
      <c r="K1534" s="37"/>
      <c r="L1534" s="36" t="s">
        <v>8868</v>
      </c>
      <c r="M1534" s="36" t="str">
        <f>IF(LEFT(NICAP[[#This Row],[Date]],1)=0,"Y","N")</f>
        <v>N</v>
      </c>
      <c r="N1534" s="36"/>
      <c r="O1534" s="36" t="str">
        <f>19&amp;LEFT(NICAP[[#This Row],[Date]],2)</f>
        <v>1953</v>
      </c>
      <c r="P1534" s="36" t="str">
        <f>MID(NICAP[[#This Row],[Date]],3,2)</f>
        <v>04</v>
      </c>
      <c r="Q1534" s="36" t="str">
        <f>RIGHT(NICAP[[#This Row],[Date]],2)</f>
        <v>12</v>
      </c>
      <c r="R1534" s="26">
        <f>DATE(NICAP[[#This Row],[Year]],NICAP[[#This Row],[Month]],NICAP[[#This Row],[Day]])</f>
        <v>19461</v>
      </c>
      <c r="S1534" s="35" t="str">
        <f t="shared" si="46"/>
        <v>NV</v>
      </c>
      <c r="T1534" s="24" t="str">
        <f t="shared" si="47"/>
        <v>US</v>
      </c>
    </row>
    <row r="1535" spans="1:20" ht="12.75" customHeight="1" x14ac:dyDescent="0.2">
      <c r="A1535" s="35">
        <v>1526</v>
      </c>
      <c r="B1535" s="68">
        <v>530412</v>
      </c>
      <c r="C1535" s="39" t="s">
        <v>8867</v>
      </c>
      <c r="D1535" s="39" t="s">
        <v>1702</v>
      </c>
      <c r="E1535" s="39" t="str">
        <f>IF(AND(LEN(NICAP[[#This Row],[State or      Country]])=2,NICAP[[#This Row],[State or      Country]]&lt;&gt;"UK"),"US","Other")</f>
        <v>Other</v>
      </c>
      <c r="F1535" s="38">
        <v>9</v>
      </c>
      <c r="G1535" s="47" t="s">
        <v>1666</v>
      </c>
      <c r="H1535" s="46">
        <v>5</v>
      </c>
      <c r="I1535" s="37"/>
      <c r="J1535" s="37"/>
      <c r="K1535" s="37"/>
      <c r="L1535" s="36" t="s">
        <v>8866</v>
      </c>
      <c r="M1535" s="36" t="str">
        <f>IF(LEFT(NICAP[[#This Row],[Date]],1)=0,"Y","N")</f>
        <v>N</v>
      </c>
      <c r="N1535" s="36"/>
      <c r="O1535" s="36" t="str">
        <f>19&amp;LEFT(NICAP[[#This Row],[Date]],2)</f>
        <v>1953</v>
      </c>
      <c r="P1535" s="36" t="str">
        <f>MID(NICAP[[#This Row],[Date]],3,2)</f>
        <v>04</v>
      </c>
      <c r="Q1535" s="36" t="str">
        <f>RIGHT(NICAP[[#This Row],[Date]],2)</f>
        <v>12</v>
      </c>
      <c r="R1535" s="26">
        <f>DATE(NICAP[[#This Row],[Year]],NICAP[[#This Row],[Month]],NICAP[[#This Row],[Day]])</f>
        <v>19461</v>
      </c>
      <c r="S1535" s="35" t="str">
        <f t="shared" si="46"/>
        <v/>
      </c>
      <c r="T1535" s="24" t="str">
        <f t="shared" si="47"/>
        <v>CAN</v>
      </c>
    </row>
    <row r="1536" spans="1:20" ht="12.75" customHeight="1" x14ac:dyDescent="0.2">
      <c r="A1536" s="35">
        <v>1527</v>
      </c>
      <c r="B1536" s="64">
        <v>530504</v>
      </c>
      <c r="C1536" s="39" t="s">
        <v>8865</v>
      </c>
      <c r="D1536" s="39" t="s">
        <v>1878</v>
      </c>
      <c r="E1536" s="39" t="str">
        <f>IF(AND(LEN(NICAP[[#This Row],[State or      Country]])=2,NICAP[[#This Row],[State or      Country]]&lt;&gt;"UK"),"US","Other")</f>
        <v>Other</v>
      </c>
      <c r="F1536" s="38">
        <v>1</v>
      </c>
      <c r="G1536" s="41"/>
      <c r="H1536" s="41"/>
      <c r="I1536" s="47" t="s">
        <v>4808</v>
      </c>
      <c r="J1536" s="41"/>
      <c r="K1536" s="41"/>
      <c r="L1536" s="36" t="s">
        <v>4962</v>
      </c>
      <c r="M1536" s="36" t="str">
        <f>IF(LEFT(NICAP[[#This Row],[Date]],1)=0,"Y","N")</f>
        <v>N</v>
      </c>
      <c r="N1536" s="36"/>
      <c r="O1536" s="36" t="str">
        <f>19&amp;LEFT(NICAP[[#This Row],[Date]],2)</f>
        <v>1953</v>
      </c>
      <c r="P1536" s="36" t="str">
        <f>MID(NICAP[[#This Row],[Date]],3,2)</f>
        <v>05</v>
      </c>
      <c r="Q1536" s="36" t="str">
        <f>RIGHT(NICAP[[#This Row],[Date]],2)</f>
        <v>04</v>
      </c>
      <c r="R1536" s="26">
        <f>DATE(NICAP[[#This Row],[Year]],NICAP[[#This Row],[Month]],NICAP[[#This Row],[Day]])</f>
        <v>19483</v>
      </c>
      <c r="S1536" s="35" t="str">
        <f t="shared" si="46"/>
        <v/>
      </c>
      <c r="T1536" s="24" t="str">
        <f t="shared" si="47"/>
        <v>China</v>
      </c>
    </row>
    <row r="1537" spans="1:20" ht="12.75" customHeight="1" x14ac:dyDescent="0.2">
      <c r="A1537" s="35">
        <v>1528</v>
      </c>
      <c r="B1537" s="64">
        <v>530415</v>
      </c>
      <c r="C1537" s="39" t="s">
        <v>1853</v>
      </c>
      <c r="D1537" s="39" t="s">
        <v>1852</v>
      </c>
      <c r="E1537" s="39" t="str">
        <f>IF(AND(LEN(NICAP[[#This Row],[State or      Country]])=2,NICAP[[#This Row],[State or      Country]]&lt;&gt;"UK"),"US","Other")</f>
        <v>US</v>
      </c>
      <c r="F1537" s="38">
        <v>1</v>
      </c>
      <c r="G1537" s="37"/>
      <c r="H1537" s="37"/>
      <c r="I1537" s="65">
        <v>2542</v>
      </c>
      <c r="J1537" s="37"/>
      <c r="K1537" s="37"/>
      <c r="L1537" s="36" t="s">
        <v>8864</v>
      </c>
      <c r="M1537" s="36" t="str">
        <f>IF(LEFT(NICAP[[#This Row],[Date]],1)=0,"Y","N")</f>
        <v>N</v>
      </c>
      <c r="N1537" s="36"/>
      <c r="O1537" s="36" t="str">
        <f>19&amp;LEFT(NICAP[[#This Row],[Date]],2)</f>
        <v>1953</v>
      </c>
      <c r="P1537" s="36" t="str">
        <f>MID(NICAP[[#This Row],[Date]],3,2)</f>
        <v>04</v>
      </c>
      <c r="Q1537" s="36" t="str">
        <f>RIGHT(NICAP[[#This Row],[Date]],2)</f>
        <v>15</v>
      </c>
      <c r="R1537" s="26">
        <f>DATE(NICAP[[#This Row],[Year]],NICAP[[#This Row],[Month]],NICAP[[#This Row],[Day]])</f>
        <v>19464</v>
      </c>
      <c r="S1537" s="35" t="str">
        <f t="shared" si="46"/>
        <v>AZ</v>
      </c>
      <c r="T1537" s="24" t="str">
        <f t="shared" si="47"/>
        <v>US</v>
      </c>
    </row>
    <row r="1538" spans="1:20" ht="27.75" customHeight="1" x14ac:dyDescent="0.2">
      <c r="A1538" s="35">
        <v>1529</v>
      </c>
      <c r="B1538" s="84">
        <v>530415</v>
      </c>
      <c r="C1538" s="44" t="s">
        <v>8863</v>
      </c>
      <c r="D1538" s="44" t="s">
        <v>1844</v>
      </c>
      <c r="E1538" s="44" t="str">
        <f>IF(AND(LEN(NICAP[[#This Row],[State or      Country]])=2,NICAP[[#This Row],[State or      Country]]&lt;&gt;"UK"),"US","Other")</f>
        <v>US</v>
      </c>
      <c r="F1538" s="43">
        <v>1</v>
      </c>
      <c r="G1538" s="41"/>
      <c r="H1538" s="41"/>
      <c r="I1538" s="41"/>
      <c r="J1538" s="41"/>
      <c r="K1538" s="41"/>
      <c r="L1538" s="42" t="s">
        <v>8862</v>
      </c>
      <c r="M1538" s="42" t="str">
        <f>IF(LEFT(NICAP[[#This Row],[Date]],1)=0,"Y","N")</f>
        <v>N</v>
      </c>
      <c r="N1538" s="42"/>
      <c r="O1538" s="42" t="str">
        <f>19&amp;LEFT(NICAP[[#This Row],[Date]],2)</f>
        <v>1953</v>
      </c>
      <c r="P1538" s="42" t="str">
        <f>MID(NICAP[[#This Row],[Date]],3,2)</f>
        <v>04</v>
      </c>
      <c r="Q1538" s="42" t="str">
        <f>RIGHT(NICAP[[#This Row],[Date]],2)</f>
        <v>15</v>
      </c>
      <c r="R1538" s="26">
        <f>DATE(NICAP[[#This Row],[Year]],NICAP[[#This Row],[Month]],NICAP[[#This Row],[Day]])</f>
        <v>19464</v>
      </c>
      <c r="S1538" s="35" t="str">
        <f t="shared" si="46"/>
        <v>MO</v>
      </c>
      <c r="T1538" s="24" t="str">
        <f t="shared" si="47"/>
        <v>US</v>
      </c>
    </row>
    <row r="1539" spans="1:20" ht="12.75" customHeight="1" x14ac:dyDescent="0.2">
      <c r="A1539" s="35">
        <v>1530</v>
      </c>
      <c r="B1539" s="68">
        <v>530419</v>
      </c>
      <c r="C1539" s="39" t="s">
        <v>8861</v>
      </c>
      <c r="D1539" s="39" t="s">
        <v>1734</v>
      </c>
      <c r="E1539" s="39" t="str">
        <f>IF(AND(LEN(NICAP[[#This Row],[State or      Country]])=2,NICAP[[#This Row],[State or      Country]]&lt;&gt;"UK"),"US","Other")</f>
        <v>US</v>
      </c>
      <c r="F1539" s="38">
        <v>9</v>
      </c>
      <c r="G1539" s="47" t="s">
        <v>1666</v>
      </c>
      <c r="H1539" s="46">
        <v>5</v>
      </c>
      <c r="I1539" s="47" t="s">
        <v>4808</v>
      </c>
      <c r="J1539" s="37"/>
      <c r="K1539" s="37"/>
      <c r="L1539" s="36" t="s">
        <v>8860</v>
      </c>
      <c r="M1539" s="36" t="str">
        <f>IF(LEFT(NICAP[[#This Row],[Date]],1)=0,"Y","N")</f>
        <v>N</v>
      </c>
      <c r="N1539" s="36"/>
      <c r="O1539" s="36" t="str">
        <f>19&amp;LEFT(NICAP[[#This Row],[Date]],2)</f>
        <v>1953</v>
      </c>
      <c r="P1539" s="36" t="str">
        <f>MID(NICAP[[#This Row],[Date]],3,2)</f>
        <v>04</v>
      </c>
      <c r="Q1539" s="36" t="str">
        <f>RIGHT(NICAP[[#This Row],[Date]],2)</f>
        <v>19</v>
      </c>
      <c r="R1539" s="26">
        <f>DATE(NICAP[[#This Row],[Year]],NICAP[[#This Row],[Month]],NICAP[[#This Row],[Day]])</f>
        <v>19468</v>
      </c>
      <c r="S1539" s="35" t="str">
        <f t="shared" si="46"/>
        <v>MI</v>
      </c>
      <c r="T1539" s="24" t="str">
        <f t="shared" si="47"/>
        <v>US</v>
      </c>
    </row>
    <row r="1540" spans="1:20" ht="14.25" customHeight="1" x14ac:dyDescent="0.2">
      <c r="A1540" s="35">
        <v>1531</v>
      </c>
      <c r="B1540" s="81">
        <v>530501</v>
      </c>
      <c r="C1540" s="39" t="s">
        <v>6186</v>
      </c>
      <c r="D1540" s="39" t="s">
        <v>1702</v>
      </c>
      <c r="E1540" s="39" t="str">
        <f>IF(AND(LEN(NICAP[[#This Row],[State or      Country]])=2,NICAP[[#This Row],[State or      Country]]&lt;&gt;"UK"),"US","Other")</f>
        <v>Other</v>
      </c>
      <c r="F1540" s="38">
        <v>11</v>
      </c>
      <c r="G1540" s="47" t="s">
        <v>1757</v>
      </c>
      <c r="H1540" s="46">
        <v>5</v>
      </c>
      <c r="I1540" s="65">
        <v>2555</v>
      </c>
      <c r="J1540" s="37"/>
      <c r="K1540" s="37"/>
      <c r="L1540" s="36" t="s">
        <v>8859</v>
      </c>
      <c r="M1540" s="36" t="str">
        <f>IF(LEFT(NICAP[[#This Row],[Date]],1)=0,"Y","N")</f>
        <v>N</v>
      </c>
      <c r="N1540" s="36"/>
      <c r="O1540" s="36" t="str">
        <f>19&amp;LEFT(NICAP[[#This Row],[Date]],2)</f>
        <v>1953</v>
      </c>
      <c r="P1540" s="36" t="str">
        <f>MID(NICAP[[#This Row],[Date]],3,2)</f>
        <v>05</v>
      </c>
      <c r="Q1540" s="36" t="str">
        <f>RIGHT(NICAP[[#This Row],[Date]],2)</f>
        <v>01</v>
      </c>
      <c r="R1540" s="26">
        <f>DATE(NICAP[[#This Row],[Year]],NICAP[[#This Row],[Month]],NICAP[[#This Row],[Day]])</f>
        <v>19480</v>
      </c>
      <c r="S1540" s="35" t="str">
        <f t="shared" si="46"/>
        <v/>
      </c>
      <c r="T1540" s="24" t="str">
        <f t="shared" si="47"/>
        <v>CAN</v>
      </c>
    </row>
    <row r="1541" spans="1:20" ht="12.75" customHeight="1" x14ac:dyDescent="0.2">
      <c r="A1541" s="35">
        <v>1532</v>
      </c>
      <c r="B1541" s="64">
        <v>530504</v>
      </c>
      <c r="C1541" s="39" t="s">
        <v>6186</v>
      </c>
      <c r="D1541" s="39" t="s">
        <v>1702</v>
      </c>
      <c r="E1541" s="39" t="str">
        <f>IF(AND(LEN(NICAP[[#This Row],[State or      Country]])=2,NICAP[[#This Row],[State or      Country]]&lt;&gt;"UK"),"US","Other")</f>
        <v>Other</v>
      </c>
      <c r="F1541" s="38">
        <v>1</v>
      </c>
      <c r="G1541" s="37"/>
      <c r="H1541" s="37"/>
      <c r="I1541" s="47" t="s">
        <v>4808</v>
      </c>
      <c r="J1541" s="37"/>
      <c r="K1541" s="37"/>
      <c r="L1541" s="36" t="s">
        <v>8858</v>
      </c>
      <c r="M1541" s="36" t="str">
        <f>IF(LEFT(NICAP[[#This Row],[Date]],1)=0,"Y","N")</f>
        <v>N</v>
      </c>
      <c r="N1541" s="36"/>
      <c r="O1541" s="36" t="str">
        <f>19&amp;LEFT(NICAP[[#This Row],[Date]],2)</f>
        <v>1953</v>
      </c>
      <c r="P1541" s="36" t="str">
        <f>MID(NICAP[[#This Row],[Date]],3,2)</f>
        <v>05</v>
      </c>
      <c r="Q1541" s="36" t="str">
        <f>RIGHT(NICAP[[#This Row],[Date]],2)</f>
        <v>04</v>
      </c>
      <c r="R1541" s="26">
        <f>DATE(NICAP[[#This Row],[Year]],NICAP[[#This Row],[Month]],NICAP[[#This Row],[Day]])</f>
        <v>19483</v>
      </c>
      <c r="S1541" s="35" t="str">
        <f t="shared" si="46"/>
        <v/>
      </c>
      <c r="T1541" s="24" t="str">
        <f t="shared" si="47"/>
        <v>CAN</v>
      </c>
    </row>
    <row r="1542" spans="1:20" ht="12.75" customHeight="1" x14ac:dyDescent="0.2">
      <c r="A1542" s="35">
        <v>1533</v>
      </c>
      <c r="B1542" s="64">
        <v>530505</v>
      </c>
      <c r="C1542" s="39" t="s">
        <v>6186</v>
      </c>
      <c r="D1542" s="39" t="s">
        <v>1702</v>
      </c>
      <c r="E1542" s="39" t="str">
        <f>IF(AND(LEN(NICAP[[#This Row],[State or      Country]])=2,NICAP[[#This Row],[State or      Country]]&lt;&gt;"UK"),"US","Other")</f>
        <v>Other</v>
      </c>
      <c r="F1542" s="38">
        <v>1</v>
      </c>
      <c r="G1542" s="41"/>
      <c r="H1542" s="41"/>
      <c r="I1542" s="47" t="s">
        <v>4808</v>
      </c>
      <c r="J1542" s="41"/>
      <c r="K1542" s="41"/>
      <c r="L1542" s="36" t="s">
        <v>8857</v>
      </c>
      <c r="M1542" s="36" t="str">
        <f>IF(LEFT(NICAP[[#This Row],[Date]],1)=0,"Y","N")</f>
        <v>N</v>
      </c>
      <c r="N1542" s="36"/>
      <c r="O1542" s="36" t="str">
        <f>19&amp;LEFT(NICAP[[#This Row],[Date]],2)</f>
        <v>1953</v>
      </c>
      <c r="P1542" s="36" t="str">
        <f>MID(NICAP[[#This Row],[Date]],3,2)</f>
        <v>05</v>
      </c>
      <c r="Q1542" s="36" t="str">
        <f>RIGHT(NICAP[[#This Row],[Date]],2)</f>
        <v>05</v>
      </c>
      <c r="R1542" s="26">
        <f>DATE(NICAP[[#This Row],[Year]],NICAP[[#This Row],[Month]],NICAP[[#This Row],[Day]])</f>
        <v>19484</v>
      </c>
      <c r="S1542" s="35" t="str">
        <f t="shared" si="46"/>
        <v/>
      </c>
      <c r="T1542" s="24" t="str">
        <f t="shared" si="47"/>
        <v>CAN</v>
      </c>
    </row>
    <row r="1543" spans="1:20" ht="27.75" customHeight="1" x14ac:dyDescent="0.2">
      <c r="A1543" s="35">
        <v>1534</v>
      </c>
      <c r="B1543" s="66">
        <v>530505</v>
      </c>
      <c r="C1543" s="44" t="s">
        <v>7317</v>
      </c>
      <c r="D1543" s="44" t="s">
        <v>1852</v>
      </c>
      <c r="E1543" s="44" t="str">
        <f>IF(AND(LEN(NICAP[[#This Row],[State or      Country]])=2,NICAP[[#This Row],[State or      Country]]&lt;&gt;"UK"),"US","Other")</f>
        <v>US</v>
      </c>
      <c r="F1543" s="43">
        <v>1</v>
      </c>
      <c r="G1543" s="41"/>
      <c r="H1543" s="41"/>
      <c r="I1543" s="41"/>
      <c r="J1543" s="41"/>
      <c r="K1543" s="41"/>
      <c r="L1543" s="42" t="s">
        <v>8856</v>
      </c>
      <c r="M1543" s="42" t="str">
        <f>IF(LEFT(NICAP[[#This Row],[Date]],1)=0,"Y","N")</f>
        <v>N</v>
      </c>
      <c r="N1543" s="42"/>
      <c r="O1543" s="42" t="str">
        <f>19&amp;LEFT(NICAP[[#This Row],[Date]],2)</f>
        <v>1953</v>
      </c>
      <c r="P1543" s="42" t="str">
        <f>MID(NICAP[[#This Row],[Date]],3,2)</f>
        <v>05</v>
      </c>
      <c r="Q1543" s="42" t="str">
        <f>RIGHT(NICAP[[#This Row],[Date]],2)</f>
        <v>05</v>
      </c>
      <c r="R1543" s="26">
        <f>DATE(NICAP[[#This Row],[Year]],NICAP[[#This Row],[Month]],NICAP[[#This Row],[Day]])</f>
        <v>19484</v>
      </c>
      <c r="S1543" s="35" t="str">
        <f t="shared" si="46"/>
        <v>AZ</v>
      </c>
      <c r="T1543" s="24" t="str">
        <f t="shared" si="47"/>
        <v>US</v>
      </c>
    </row>
    <row r="1544" spans="1:20" ht="42" customHeight="1" x14ac:dyDescent="0.2">
      <c r="A1544" s="35">
        <v>1535</v>
      </c>
      <c r="B1544" s="67">
        <v>530507</v>
      </c>
      <c r="C1544" s="50" t="s">
        <v>7317</v>
      </c>
      <c r="D1544" s="50" t="s">
        <v>1852</v>
      </c>
      <c r="E1544" s="50" t="str">
        <f>IF(AND(LEN(NICAP[[#This Row],[State or      Country]])=2,NICAP[[#This Row],[State or      Country]]&lt;&gt;"UK"),"US","Other")</f>
        <v>US</v>
      </c>
      <c r="F1544" s="49">
        <v>1</v>
      </c>
      <c r="G1544" s="48"/>
      <c r="H1544" s="48"/>
      <c r="I1544" s="48"/>
      <c r="J1544" s="48"/>
      <c r="K1544" s="48"/>
      <c r="L1544" s="42" t="s">
        <v>8855</v>
      </c>
      <c r="M1544" s="42" t="str">
        <f>IF(LEFT(NICAP[[#This Row],[Date]],1)=0,"Y","N")</f>
        <v>N</v>
      </c>
      <c r="N1544" s="42"/>
      <c r="O1544" s="42" t="str">
        <f>19&amp;LEFT(NICAP[[#This Row],[Date]],2)</f>
        <v>1953</v>
      </c>
      <c r="P1544" s="42" t="str">
        <f>MID(NICAP[[#This Row],[Date]],3,2)</f>
        <v>05</v>
      </c>
      <c r="Q1544" s="42" t="str">
        <f>RIGHT(NICAP[[#This Row],[Date]],2)</f>
        <v>07</v>
      </c>
      <c r="R1544" s="26">
        <f>DATE(NICAP[[#This Row],[Year]],NICAP[[#This Row],[Month]],NICAP[[#This Row],[Day]])</f>
        <v>19486</v>
      </c>
      <c r="S1544" s="35" t="str">
        <f t="shared" si="46"/>
        <v>AZ</v>
      </c>
      <c r="T1544" s="24" t="str">
        <f t="shared" si="47"/>
        <v>US</v>
      </c>
    </row>
    <row r="1545" spans="1:20" ht="12.75" customHeight="1" x14ac:dyDescent="0.2">
      <c r="A1545" s="35">
        <v>1536</v>
      </c>
      <c r="B1545" s="68">
        <v>530512</v>
      </c>
      <c r="C1545" s="39" t="s">
        <v>1865</v>
      </c>
      <c r="D1545" s="39" t="s">
        <v>1826</v>
      </c>
      <c r="E1545" s="39" t="str">
        <f>IF(AND(LEN(NICAP[[#This Row],[State or      Country]])=2,NICAP[[#This Row],[State or      Country]]&lt;&gt;"UK"),"US","Other")</f>
        <v>US</v>
      </c>
      <c r="F1545" s="38">
        <v>9</v>
      </c>
      <c r="G1545" s="47" t="s">
        <v>1666</v>
      </c>
      <c r="H1545" s="46">
        <v>5</v>
      </c>
      <c r="I1545" s="37"/>
      <c r="J1545" s="37"/>
      <c r="K1545" s="37"/>
      <c r="L1545" s="36" t="s">
        <v>8854</v>
      </c>
      <c r="M1545" s="36" t="str">
        <f>IF(LEFT(NICAP[[#This Row],[Date]],1)=0,"Y","N")</f>
        <v>N</v>
      </c>
      <c r="N1545" s="36"/>
      <c r="O1545" s="36" t="str">
        <f>19&amp;LEFT(NICAP[[#This Row],[Date]],2)</f>
        <v>1953</v>
      </c>
      <c r="P1545" s="36" t="str">
        <f>MID(NICAP[[#This Row],[Date]],3,2)</f>
        <v>05</v>
      </c>
      <c r="Q1545" s="36" t="str">
        <f>RIGHT(NICAP[[#This Row],[Date]],2)</f>
        <v>12</v>
      </c>
      <c r="R1545" s="26">
        <f>DATE(NICAP[[#This Row],[Year]],NICAP[[#This Row],[Month]],NICAP[[#This Row],[Day]])</f>
        <v>19491</v>
      </c>
      <c r="S1545" s="35" t="str">
        <f t="shared" si="46"/>
        <v>OR</v>
      </c>
      <c r="T1545" s="24" t="str">
        <f t="shared" si="47"/>
        <v>US</v>
      </c>
    </row>
    <row r="1546" spans="1:20" ht="56.25" customHeight="1" x14ac:dyDescent="0.2">
      <c r="A1546" s="35">
        <v>1537</v>
      </c>
      <c r="B1546" s="67">
        <v>530521</v>
      </c>
      <c r="C1546" s="50" t="s">
        <v>8853</v>
      </c>
      <c r="D1546" s="50" t="s">
        <v>1852</v>
      </c>
      <c r="E1546" s="50" t="str">
        <f>IF(AND(LEN(NICAP[[#This Row],[State or      Country]])=2,NICAP[[#This Row],[State or      Country]]&lt;&gt;"UK"),"US","Other")</f>
        <v>US</v>
      </c>
      <c r="F1546" s="49">
        <v>1</v>
      </c>
      <c r="G1546" s="48"/>
      <c r="H1546" s="48"/>
      <c r="I1546" s="48"/>
      <c r="J1546" s="48"/>
      <c r="K1546" s="48"/>
      <c r="L1546" s="42" t="s">
        <v>8852</v>
      </c>
      <c r="M1546" s="42" t="str">
        <f>IF(LEFT(NICAP[[#This Row],[Date]],1)=0,"Y","N")</f>
        <v>N</v>
      </c>
      <c r="N1546" s="42"/>
      <c r="O1546" s="42" t="str">
        <f>19&amp;LEFT(NICAP[[#This Row],[Date]],2)</f>
        <v>1953</v>
      </c>
      <c r="P1546" s="42" t="str">
        <f>MID(NICAP[[#This Row],[Date]],3,2)</f>
        <v>05</v>
      </c>
      <c r="Q1546" s="42" t="str">
        <f>RIGHT(NICAP[[#This Row],[Date]],2)</f>
        <v>21</v>
      </c>
      <c r="R1546" s="26">
        <f>DATE(NICAP[[#This Row],[Year]],NICAP[[#This Row],[Month]],NICAP[[#This Row],[Day]])</f>
        <v>19500</v>
      </c>
      <c r="S1546" s="35" t="str">
        <f t="shared" ref="S1546:S1609" si="48">IF(E1546="US",D1546,"")</f>
        <v>AZ</v>
      </c>
      <c r="T1546" s="24" t="str">
        <f t="shared" ref="T1546:T1609" si="49">IF(E1546="US","US",D1546)</f>
        <v>US</v>
      </c>
    </row>
    <row r="1547" spans="1:20" ht="42.75" customHeight="1" x14ac:dyDescent="0.2">
      <c r="A1547" s="35">
        <v>1538</v>
      </c>
      <c r="B1547" s="85">
        <v>530523</v>
      </c>
      <c r="C1547" s="50" t="s">
        <v>8851</v>
      </c>
      <c r="D1547" s="50" t="s">
        <v>1991</v>
      </c>
      <c r="E1547" s="50" t="str">
        <f>IF(AND(LEN(NICAP[[#This Row],[State or      Country]])=2,NICAP[[#This Row],[State or      Country]]&lt;&gt;"UK"),"US","Other")</f>
        <v>Other</v>
      </c>
      <c r="F1547" s="49">
        <v>9</v>
      </c>
      <c r="G1547" s="90" t="s">
        <v>1666</v>
      </c>
      <c r="H1547" s="80">
        <v>5</v>
      </c>
      <c r="I1547" s="48"/>
      <c r="J1547" s="48"/>
      <c r="K1547" s="48"/>
      <c r="L1547" s="36" t="s">
        <v>8850</v>
      </c>
      <c r="M1547" s="36" t="str">
        <f>IF(LEFT(NICAP[[#This Row],[Date]],1)=0,"Y","N")</f>
        <v>N</v>
      </c>
      <c r="N1547" s="36"/>
      <c r="O1547" s="36" t="str">
        <f>19&amp;LEFT(NICAP[[#This Row],[Date]],2)</f>
        <v>1953</v>
      </c>
      <c r="P1547" s="36" t="str">
        <f>MID(NICAP[[#This Row],[Date]],3,2)</f>
        <v>05</v>
      </c>
      <c r="Q1547" s="36" t="str">
        <f>RIGHT(NICAP[[#This Row],[Date]],2)</f>
        <v>23</v>
      </c>
      <c r="R1547" s="26">
        <f>DATE(NICAP[[#This Row],[Year]],NICAP[[#This Row],[Month]],NICAP[[#This Row],[Day]])</f>
        <v>19502</v>
      </c>
      <c r="S1547" s="35" t="str">
        <f t="shared" si="48"/>
        <v/>
      </c>
      <c r="T1547" s="24" t="str">
        <f t="shared" si="49"/>
        <v>Africa</v>
      </c>
    </row>
    <row r="1548" spans="1:20" ht="12.75" customHeight="1" x14ac:dyDescent="0.2">
      <c r="A1548" s="35">
        <v>1539</v>
      </c>
      <c r="B1548" s="68">
        <v>530523</v>
      </c>
      <c r="C1548" s="39" t="s">
        <v>8849</v>
      </c>
      <c r="D1548" s="39" t="s">
        <v>1667</v>
      </c>
      <c r="E1548" s="39" t="str">
        <f>IF(AND(LEN(NICAP[[#This Row],[State or      Country]])=2,NICAP[[#This Row],[State or      Country]]&lt;&gt;"UK"),"US","Other")</f>
        <v>US</v>
      </c>
      <c r="F1548" s="38">
        <v>9</v>
      </c>
      <c r="G1548" s="47" t="s">
        <v>1666</v>
      </c>
      <c r="H1548" s="46">
        <v>5</v>
      </c>
      <c r="I1548" s="37"/>
      <c r="J1548" s="37"/>
      <c r="K1548" s="37"/>
      <c r="L1548" s="36" t="s">
        <v>8848</v>
      </c>
      <c r="M1548" s="36" t="str">
        <f>IF(LEFT(NICAP[[#This Row],[Date]],1)=0,"Y","N")</f>
        <v>N</v>
      </c>
      <c r="N1548" s="36"/>
      <c r="O1548" s="36" t="str">
        <f>19&amp;LEFT(NICAP[[#This Row],[Date]],2)</f>
        <v>1953</v>
      </c>
      <c r="P1548" s="36" t="str">
        <f>MID(NICAP[[#This Row],[Date]],3,2)</f>
        <v>05</v>
      </c>
      <c r="Q1548" s="36" t="str">
        <f>RIGHT(NICAP[[#This Row],[Date]],2)</f>
        <v>23</v>
      </c>
      <c r="R1548" s="26">
        <f>DATE(NICAP[[#This Row],[Year]],NICAP[[#This Row],[Month]],NICAP[[#This Row],[Day]])</f>
        <v>19502</v>
      </c>
      <c r="S1548" s="35" t="str">
        <f t="shared" si="48"/>
        <v>TX</v>
      </c>
      <c r="T1548" s="24" t="str">
        <f t="shared" si="49"/>
        <v>US</v>
      </c>
    </row>
    <row r="1549" spans="1:20" ht="12.75" customHeight="1" x14ac:dyDescent="0.2">
      <c r="A1549" s="35">
        <v>1540</v>
      </c>
      <c r="B1549" s="64">
        <v>530527</v>
      </c>
      <c r="C1549" s="39" t="s">
        <v>3962</v>
      </c>
      <c r="D1549" s="39" t="s">
        <v>1667</v>
      </c>
      <c r="E1549" s="39" t="str">
        <f>IF(AND(LEN(NICAP[[#This Row],[State or      Country]])=2,NICAP[[#This Row],[State or      Country]]&lt;&gt;"UK"),"US","Other")</f>
        <v>US</v>
      </c>
      <c r="F1549" s="38">
        <v>1</v>
      </c>
      <c r="G1549" s="37"/>
      <c r="H1549" s="37"/>
      <c r="I1549" s="65">
        <v>2577</v>
      </c>
      <c r="J1549" s="37"/>
      <c r="K1549" s="37"/>
      <c r="L1549" s="36" t="s">
        <v>8847</v>
      </c>
      <c r="M1549" s="36" t="str">
        <f>IF(LEFT(NICAP[[#This Row],[Date]],1)=0,"Y","N")</f>
        <v>N</v>
      </c>
      <c r="N1549" s="36"/>
      <c r="O1549" s="36" t="str">
        <f>19&amp;LEFT(NICAP[[#This Row],[Date]],2)</f>
        <v>1953</v>
      </c>
      <c r="P1549" s="36" t="str">
        <f>MID(NICAP[[#This Row],[Date]],3,2)</f>
        <v>05</v>
      </c>
      <c r="Q1549" s="36" t="str">
        <f>RIGHT(NICAP[[#This Row],[Date]],2)</f>
        <v>27</v>
      </c>
      <c r="R1549" s="26">
        <f>DATE(NICAP[[#This Row],[Year]],NICAP[[#This Row],[Month]],NICAP[[#This Row],[Day]])</f>
        <v>19506</v>
      </c>
      <c r="S1549" s="35" t="str">
        <f t="shared" si="48"/>
        <v>TX</v>
      </c>
      <c r="T1549" s="24" t="str">
        <f t="shared" si="49"/>
        <v>US</v>
      </c>
    </row>
    <row r="1550" spans="1:20" ht="14.25" customHeight="1" x14ac:dyDescent="0.2">
      <c r="A1550" s="35">
        <v>1541</v>
      </c>
      <c r="B1550" s="81">
        <v>530600</v>
      </c>
      <c r="C1550" s="39" t="s">
        <v>8846</v>
      </c>
      <c r="D1550" s="39" t="s">
        <v>1726</v>
      </c>
      <c r="E1550" s="39" t="str">
        <f>IF(AND(LEN(NICAP[[#This Row],[State or      Country]])=2,NICAP[[#This Row],[State or      Country]]&lt;&gt;"UK"),"US","Other")</f>
        <v>US</v>
      </c>
      <c r="F1550" s="38">
        <v>11</v>
      </c>
      <c r="G1550" s="47" t="s">
        <v>1757</v>
      </c>
      <c r="H1550" s="46">
        <v>5</v>
      </c>
      <c r="I1550" s="37"/>
      <c r="J1550" s="37"/>
      <c r="K1550" s="37"/>
      <c r="L1550" s="36" t="s">
        <v>8845</v>
      </c>
      <c r="M1550" s="36" t="str">
        <f>IF(LEFT(NICAP[[#This Row],[Date]],1)=0,"Y","N")</f>
        <v>N</v>
      </c>
      <c r="N1550" s="36"/>
      <c r="O1550" s="36" t="str">
        <f>19&amp;LEFT(NICAP[[#This Row],[Date]],2)</f>
        <v>1953</v>
      </c>
      <c r="P1550" s="36" t="str">
        <f>MID(NICAP[[#This Row],[Date]],3,2)</f>
        <v>06</v>
      </c>
      <c r="Q1550" s="36" t="str">
        <f>RIGHT(NICAP[[#This Row],[Date]],2)</f>
        <v>00</v>
      </c>
      <c r="R1550" s="26">
        <f>DATE(NICAP[[#This Row],[Year]],NICAP[[#This Row],[Month]],NICAP[[#This Row],[Day]])</f>
        <v>19510</v>
      </c>
      <c r="S1550" s="35" t="str">
        <f t="shared" si="48"/>
        <v>NJ</v>
      </c>
      <c r="T1550" s="24" t="str">
        <f t="shared" si="49"/>
        <v>US</v>
      </c>
    </row>
    <row r="1551" spans="1:20" ht="12.75" customHeight="1" x14ac:dyDescent="0.2">
      <c r="A1551" s="35">
        <v>1542</v>
      </c>
      <c r="B1551" s="82" t="s">
        <v>8844</v>
      </c>
      <c r="C1551" s="39" t="s">
        <v>8843</v>
      </c>
      <c r="D1551" s="39" t="s">
        <v>3335</v>
      </c>
      <c r="E1551" s="39" t="str">
        <f>IF(AND(LEN(NICAP[[#This Row],[State or      Country]])=2,NICAP[[#This Row],[State or      Country]]&lt;&gt;"UK"),"US","Other")</f>
        <v>US</v>
      </c>
      <c r="F1551" s="38">
        <v>9</v>
      </c>
      <c r="G1551" s="41"/>
      <c r="H1551" s="46">
        <v>5</v>
      </c>
      <c r="I1551" s="41"/>
      <c r="J1551" s="41"/>
      <c r="K1551" s="41"/>
      <c r="L1551" s="36" t="s">
        <v>8842</v>
      </c>
      <c r="M1551" s="36" t="str">
        <f>IF(LEFT(NICAP[[#This Row],[Date]],1)=0,"Y","N")</f>
        <v>N</v>
      </c>
      <c r="N1551" s="36"/>
      <c r="O1551" s="36" t="str">
        <f>19&amp;LEFT(NICAP[[#This Row],[Date]],2)</f>
        <v>1953</v>
      </c>
      <c r="P1551" s="36" t="str">
        <f>MID(NICAP[[#This Row],[Date]],3,2)</f>
        <v>Su</v>
      </c>
      <c r="Q1551" s="36" t="str">
        <f>RIGHT(NICAP[[#This Row],[Date]],2)</f>
        <v>er</v>
      </c>
      <c r="R1551" s="26" t="e">
        <f>DATE(NICAP[[#This Row],[Year]],NICAP[[#This Row],[Month]],NICAP[[#This Row],[Day]])</f>
        <v>#VALUE!</v>
      </c>
      <c r="S1551" s="35" t="str">
        <f t="shared" si="48"/>
        <v>MT</v>
      </c>
      <c r="T1551" s="24" t="str">
        <f t="shared" si="49"/>
        <v>US</v>
      </c>
    </row>
    <row r="1552" spans="1:20" ht="57.75" customHeight="1" x14ac:dyDescent="0.2">
      <c r="A1552" s="35">
        <v>1543</v>
      </c>
      <c r="B1552" s="69" t="s">
        <v>8841</v>
      </c>
      <c r="C1552" s="50" t="s">
        <v>8840</v>
      </c>
      <c r="D1552" s="50" t="s">
        <v>1772</v>
      </c>
      <c r="E1552" s="50" t="str">
        <f>IF(AND(LEN(NICAP[[#This Row],[State or      Country]])=2,NICAP[[#This Row],[State or      Country]]&lt;&gt;"UK"),"US","Other")</f>
        <v>US</v>
      </c>
      <c r="F1552" s="49">
        <v>8</v>
      </c>
      <c r="G1552" s="48"/>
      <c r="H1552" s="48"/>
      <c r="I1552" s="48"/>
      <c r="J1552" s="48"/>
      <c r="K1552" s="48"/>
      <c r="L1552" s="36" t="s">
        <v>8839</v>
      </c>
      <c r="M1552" s="36" t="str">
        <f>IF(LEFT(NICAP[[#This Row],[Date]],1)=0,"Y","N")</f>
        <v>N</v>
      </c>
      <c r="N1552" s="36"/>
      <c r="O1552" s="36" t="str">
        <f>19&amp;LEFT(NICAP[[#This Row],[Date]],2)</f>
        <v>1953</v>
      </c>
      <c r="P1552" s="36" t="str">
        <f>MID(NICAP[[#This Row],[Date]],3,2)</f>
        <v>Su</v>
      </c>
      <c r="Q1552" s="36" t="str">
        <f>RIGHT(NICAP[[#This Row],[Date]],2)</f>
        <v>er</v>
      </c>
      <c r="R1552" s="26" t="e">
        <f>DATE(NICAP[[#This Row],[Year]],NICAP[[#This Row],[Month]],NICAP[[#This Row],[Day]])</f>
        <v>#VALUE!</v>
      </c>
      <c r="S1552" s="35" t="str">
        <f t="shared" si="48"/>
        <v>OK</v>
      </c>
      <c r="T1552" s="24" t="str">
        <f t="shared" si="49"/>
        <v>US</v>
      </c>
    </row>
    <row r="1553" spans="1:20" ht="12.75" customHeight="1" x14ac:dyDescent="0.2">
      <c r="A1553" s="35">
        <v>1544</v>
      </c>
      <c r="B1553" s="82" t="s">
        <v>8838</v>
      </c>
      <c r="C1553" s="39" t="s">
        <v>6186</v>
      </c>
      <c r="D1553" s="39" t="s">
        <v>1702</v>
      </c>
      <c r="E1553" s="39" t="str">
        <f>IF(AND(LEN(NICAP[[#This Row],[State or      Country]])=2,NICAP[[#This Row],[State or      Country]]&lt;&gt;"UK"),"US","Other")</f>
        <v>Other</v>
      </c>
      <c r="F1553" s="38">
        <v>9</v>
      </c>
      <c r="G1553" s="47" t="s">
        <v>1666</v>
      </c>
      <c r="H1553" s="46">
        <v>5</v>
      </c>
      <c r="I1553" s="47" t="s">
        <v>4808</v>
      </c>
      <c r="J1553" s="37"/>
      <c r="K1553" s="37"/>
      <c r="L1553" s="36" t="s">
        <v>8837</v>
      </c>
      <c r="M1553" s="36" t="str">
        <f>IF(LEFT(NICAP[[#This Row],[Date]],1)=0,"Y","N")</f>
        <v>N</v>
      </c>
      <c r="N1553" s="36"/>
      <c r="O1553" s="36" t="str">
        <f>19&amp;LEFT(NICAP[[#This Row],[Date]],2)</f>
        <v>1953</v>
      </c>
      <c r="P1553" s="36" t="str">
        <f>MID(NICAP[[#This Row],[Date]],3,2)</f>
        <v>06</v>
      </c>
      <c r="Q1553" s="36" t="str">
        <f>RIGHT(NICAP[[#This Row],[Date]],2)</f>
        <v>11</v>
      </c>
      <c r="R1553" s="26">
        <f>DATE(NICAP[[#This Row],[Year]],NICAP[[#This Row],[Month]],NICAP[[#This Row],[Day]])</f>
        <v>19521</v>
      </c>
      <c r="S1553" s="35" t="str">
        <f t="shared" si="48"/>
        <v/>
      </c>
      <c r="T1553" s="24" t="str">
        <f t="shared" si="49"/>
        <v>CAN</v>
      </c>
    </row>
    <row r="1554" spans="1:20" ht="12.75" customHeight="1" x14ac:dyDescent="0.2">
      <c r="A1554" s="35">
        <v>1545</v>
      </c>
      <c r="B1554" s="64">
        <v>530616</v>
      </c>
      <c r="C1554" s="39" t="s">
        <v>3962</v>
      </c>
      <c r="D1554" s="39" t="s">
        <v>1667</v>
      </c>
      <c r="E1554" s="39" t="str">
        <f>IF(AND(LEN(NICAP[[#This Row],[State or      Country]])=2,NICAP[[#This Row],[State or      Country]]&lt;&gt;"UK"),"US","Other")</f>
        <v>US</v>
      </c>
      <c r="F1554" s="38">
        <v>1</v>
      </c>
      <c r="G1554" s="37"/>
      <c r="H1554" s="37"/>
      <c r="I1554" s="47" t="s">
        <v>4808</v>
      </c>
      <c r="J1554" s="37"/>
      <c r="K1554" s="37"/>
      <c r="L1554" s="36" t="s">
        <v>6161</v>
      </c>
      <c r="M1554" s="36" t="str">
        <f>IF(LEFT(NICAP[[#This Row],[Date]],1)=0,"Y","N")</f>
        <v>N</v>
      </c>
      <c r="N1554" s="36"/>
      <c r="O1554" s="36" t="str">
        <f>19&amp;LEFT(NICAP[[#This Row],[Date]],2)</f>
        <v>1953</v>
      </c>
      <c r="P1554" s="36" t="str">
        <f>MID(NICAP[[#This Row],[Date]],3,2)</f>
        <v>06</v>
      </c>
      <c r="Q1554" s="36" t="str">
        <f>RIGHT(NICAP[[#This Row],[Date]],2)</f>
        <v>16</v>
      </c>
      <c r="R1554" s="26">
        <f>DATE(NICAP[[#This Row],[Year]],NICAP[[#This Row],[Month]],NICAP[[#This Row],[Day]])</f>
        <v>19526</v>
      </c>
      <c r="S1554" s="35" t="str">
        <f t="shared" si="48"/>
        <v>TX</v>
      </c>
      <c r="T1554" s="24" t="str">
        <f t="shared" si="49"/>
        <v>US</v>
      </c>
    </row>
    <row r="1555" spans="1:20" ht="12.75" customHeight="1" x14ac:dyDescent="0.2">
      <c r="A1555" s="35">
        <v>1546</v>
      </c>
      <c r="B1555" s="68">
        <v>530618</v>
      </c>
      <c r="C1555" s="39" t="s">
        <v>6288</v>
      </c>
      <c r="D1555" s="39" t="s">
        <v>8831</v>
      </c>
      <c r="E1555" s="39" t="str">
        <f>IF(AND(LEN(NICAP[[#This Row],[State or      Country]])=2,NICAP[[#This Row],[State or      Country]]&lt;&gt;"UK"),"US","Other")</f>
        <v>Other</v>
      </c>
      <c r="F1555" s="38">
        <v>9</v>
      </c>
      <c r="G1555" s="47" t="s">
        <v>1666</v>
      </c>
      <c r="H1555" s="46">
        <v>5</v>
      </c>
      <c r="I1555" s="47" t="s">
        <v>4808</v>
      </c>
      <c r="J1555" s="37"/>
      <c r="K1555" s="37"/>
      <c r="L1555" s="36" t="s">
        <v>6161</v>
      </c>
      <c r="M1555" s="36" t="str">
        <f>IF(LEFT(NICAP[[#This Row],[Date]],1)=0,"Y","N")</f>
        <v>N</v>
      </c>
      <c r="N1555" s="36"/>
      <c r="O1555" s="36" t="str">
        <f>19&amp;LEFT(NICAP[[#This Row],[Date]],2)</f>
        <v>1953</v>
      </c>
      <c r="P1555" s="36" t="str">
        <f>MID(NICAP[[#This Row],[Date]],3,2)</f>
        <v>06</v>
      </c>
      <c r="Q1555" s="36" t="str">
        <f>RIGHT(NICAP[[#This Row],[Date]],2)</f>
        <v>18</v>
      </c>
      <c r="R1555" s="26">
        <f>DATE(NICAP[[#This Row],[Year]],NICAP[[#This Row],[Month]],NICAP[[#This Row],[Day]])</f>
        <v>19528</v>
      </c>
      <c r="S1555" s="35" t="str">
        <f t="shared" si="48"/>
        <v/>
      </c>
      <c r="T1555" s="24" t="str">
        <f t="shared" si="49"/>
        <v>Iwo Jima</v>
      </c>
    </row>
    <row r="1556" spans="1:20" ht="12.75" customHeight="1" x14ac:dyDescent="0.2">
      <c r="A1556" s="35">
        <v>1547</v>
      </c>
      <c r="B1556" s="64">
        <v>530621</v>
      </c>
      <c r="C1556" s="39" t="s">
        <v>7471</v>
      </c>
      <c r="D1556" s="39" t="s">
        <v>7463</v>
      </c>
      <c r="E1556" s="39" t="str">
        <f>IF(AND(LEN(NICAP[[#This Row],[State or      Country]])=2,NICAP[[#This Row],[State or      Country]]&lt;&gt;"UK"),"US","Other")</f>
        <v>Other</v>
      </c>
      <c r="F1556" s="38">
        <v>1</v>
      </c>
      <c r="G1556" s="37"/>
      <c r="H1556" s="37"/>
      <c r="I1556" s="47" t="s">
        <v>4808</v>
      </c>
      <c r="J1556" s="37"/>
      <c r="K1556" s="37"/>
      <c r="L1556" s="36" t="s">
        <v>8836</v>
      </c>
      <c r="M1556" s="36" t="str">
        <f>IF(LEFT(NICAP[[#This Row],[Date]],1)=0,"Y","N")</f>
        <v>N</v>
      </c>
      <c r="N1556" s="36"/>
      <c r="O1556" s="36" t="str">
        <f>19&amp;LEFT(NICAP[[#This Row],[Date]],2)</f>
        <v>1953</v>
      </c>
      <c r="P1556" s="36" t="str">
        <f>MID(NICAP[[#This Row],[Date]],3,2)</f>
        <v>06</v>
      </c>
      <c r="Q1556" s="36" t="str">
        <f>RIGHT(NICAP[[#This Row],[Date]],2)</f>
        <v>21</v>
      </c>
      <c r="R1556" s="26">
        <f>DATE(NICAP[[#This Row],[Year]],NICAP[[#This Row],[Month]],NICAP[[#This Row],[Day]])</f>
        <v>19531</v>
      </c>
      <c r="S1556" s="35" t="str">
        <f t="shared" si="48"/>
        <v/>
      </c>
      <c r="T1556" s="24" t="str">
        <f t="shared" si="49"/>
        <v>Okinawa</v>
      </c>
    </row>
    <row r="1557" spans="1:20" ht="14.25" customHeight="1" x14ac:dyDescent="0.2">
      <c r="A1557" s="35">
        <v>1548</v>
      </c>
      <c r="B1557" s="81">
        <v>530622</v>
      </c>
      <c r="C1557" s="39" t="s">
        <v>6186</v>
      </c>
      <c r="D1557" s="39" t="s">
        <v>1702</v>
      </c>
      <c r="E1557" s="39" t="str">
        <f>IF(AND(LEN(NICAP[[#This Row],[State or      Country]])=2,NICAP[[#This Row],[State or      Country]]&lt;&gt;"UK"),"US","Other")</f>
        <v>Other</v>
      </c>
      <c r="F1557" s="38">
        <v>11</v>
      </c>
      <c r="G1557" s="47" t="s">
        <v>1757</v>
      </c>
      <c r="H1557" s="46">
        <v>5</v>
      </c>
      <c r="I1557" s="65">
        <v>2601</v>
      </c>
      <c r="J1557" s="37"/>
      <c r="K1557" s="37"/>
      <c r="L1557" s="36" t="s">
        <v>8835</v>
      </c>
      <c r="M1557" s="36" t="str">
        <f>IF(LEFT(NICAP[[#This Row],[Date]],1)=0,"Y","N")</f>
        <v>N</v>
      </c>
      <c r="N1557" s="36"/>
      <c r="O1557" s="36" t="str">
        <f>19&amp;LEFT(NICAP[[#This Row],[Date]],2)</f>
        <v>1953</v>
      </c>
      <c r="P1557" s="36" t="str">
        <f>MID(NICAP[[#This Row],[Date]],3,2)</f>
        <v>06</v>
      </c>
      <c r="Q1557" s="36" t="str">
        <f>RIGHT(NICAP[[#This Row],[Date]],2)</f>
        <v>22</v>
      </c>
      <c r="R1557" s="26">
        <f>DATE(NICAP[[#This Row],[Year]],NICAP[[#This Row],[Month]],NICAP[[#This Row],[Day]])</f>
        <v>19532</v>
      </c>
      <c r="S1557" s="35" t="str">
        <f t="shared" si="48"/>
        <v/>
      </c>
      <c r="T1557" s="24" t="str">
        <f t="shared" si="49"/>
        <v>CAN</v>
      </c>
    </row>
    <row r="1558" spans="1:20" ht="27" customHeight="1" x14ac:dyDescent="0.2">
      <c r="A1558" s="35">
        <v>1549</v>
      </c>
      <c r="B1558" s="66">
        <v>530624</v>
      </c>
      <c r="C1558" s="44" t="s">
        <v>8834</v>
      </c>
      <c r="D1558" s="44" t="s">
        <v>1758</v>
      </c>
      <c r="E1558" s="44" t="str">
        <f>IF(AND(LEN(NICAP[[#This Row],[State or      Country]])=2,NICAP[[#This Row],[State or      Country]]&lt;&gt;"UK"),"US","Other")</f>
        <v>US</v>
      </c>
      <c r="F1558" s="43">
        <v>1</v>
      </c>
      <c r="G1558" s="41"/>
      <c r="H1558" s="41"/>
      <c r="I1558" s="62" t="s">
        <v>4808</v>
      </c>
      <c r="J1558" s="41"/>
      <c r="K1558" s="41"/>
      <c r="L1558" s="59" t="s">
        <v>8833</v>
      </c>
      <c r="M1558" s="59" t="str">
        <f>IF(LEFT(NICAP[[#This Row],[Date]],1)=0,"Y","N")</f>
        <v>N</v>
      </c>
      <c r="N1558" s="59"/>
      <c r="O1558" s="59" t="str">
        <f>19&amp;LEFT(NICAP[[#This Row],[Date]],2)</f>
        <v>1953</v>
      </c>
      <c r="P1558" s="59" t="str">
        <f>MID(NICAP[[#This Row],[Date]],3,2)</f>
        <v>06</v>
      </c>
      <c r="Q1558" s="59" t="str">
        <f>RIGHT(NICAP[[#This Row],[Date]],2)</f>
        <v>24</v>
      </c>
      <c r="R1558" s="26">
        <f>DATE(NICAP[[#This Row],[Year]],NICAP[[#This Row],[Month]],NICAP[[#This Row],[Day]])</f>
        <v>19534</v>
      </c>
      <c r="S1558" s="35" t="str">
        <f t="shared" si="48"/>
        <v>NY</v>
      </c>
      <c r="T1558" s="24" t="str">
        <f t="shared" si="49"/>
        <v>US</v>
      </c>
    </row>
    <row r="1559" spans="1:20" ht="12.75" customHeight="1" x14ac:dyDescent="0.2">
      <c r="A1559" s="35">
        <v>1550</v>
      </c>
      <c r="B1559" s="68">
        <v>530624</v>
      </c>
      <c r="C1559" s="39" t="s">
        <v>8832</v>
      </c>
      <c r="D1559" s="39" t="s">
        <v>8831</v>
      </c>
      <c r="E1559" s="39" t="str">
        <f>IF(AND(LEN(NICAP[[#This Row],[State or      Country]])=2,NICAP[[#This Row],[State or      Country]]&lt;&gt;"UK"),"US","Other")</f>
        <v>Other</v>
      </c>
      <c r="F1559" s="38">
        <v>9</v>
      </c>
      <c r="G1559" s="47" t="s">
        <v>1666</v>
      </c>
      <c r="H1559" s="46">
        <v>5</v>
      </c>
      <c r="I1559" s="65">
        <v>2605</v>
      </c>
      <c r="J1559" s="41"/>
      <c r="K1559" s="41"/>
      <c r="L1559" s="36" t="s">
        <v>8830</v>
      </c>
      <c r="M1559" s="36" t="str">
        <f>IF(LEFT(NICAP[[#This Row],[Date]],1)=0,"Y","N")</f>
        <v>N</v>
      </c>
      <c r="N1559" s="36"/>
      <c r="O1559" s="36" t="str">
        <f>19&amp;LEFT(NICAP[[#This Row],[Date]],2)</f>
        <v>1953</v>
      </c>
      <c r="P1559" s="36" t="str">
        <f>MID(NICAP[[#This Row],[Date]],3,2)</f>
        <v>06</v>
      </c>
      <c r="Q1559" s="36" t="str">
        <f>RIGHT(NICAP[[#This Row],[Date]],2)</f>
        <v>24</v>
      </c>
      <c r="R1559" s="26">
        <f>DATE(NICAP[[#This Row],[Year]],NICAP[[#This Row],[Month]],NICAP[[#This Row],[Day]])</f>
        <v>19534</v>
      </c>
      <c r="S1559" s="35" t="str">
        <f t="shared" si="48"/>
        <v/>
      </c>
      <c r="T1559" s="24" t="str">
        <f t="shared" si="49"/>
        <v>Iwo Jima</v>
      </c>
    </row>
    <row r="1560" spans="1:20" ht="12.75" customHeight="1" x14ac:dyDescent="0.2">
      <c r="A1560" s="35">
        <v>1551</v>
      </c>
      <c r="B1560" s="64">
        <v>530624</v>
      </c>
      <c r="C1560" s="39" t="s">
        <v>8829</v>
      </c>
      <c r="D1560" s="39" t="s">
        <v>7131</v>
      </c>
      <c r="E1560" s="39" t="str">
        <f>IF(AND(LEN(NICAP[[#This Row],[State or      Country]])=2,NICAP[[#This Row],[State or      Country]]&lt;&gt;"UK"),"US","Other")</f>
        <v>Other</v>
      </c>
      <c r="F1560" s="38">
        <v>1</v>
      </c>
      <c r="G1560" s="37"/>
      <c r="H1560" s="46">
        <v>5</v>
      </c>
      <c r="I1560" s="65">
        <v>2606</v>
      </c>
      <c r="J1560" s="37"/>
      <c r="K1560" s="37"/>
      <c r="L1560" s="36" t="s">
        <v>8828</v>
      </c>
      <c r="M1560" s="36" t="str">
        <f>IF(LEFT(NICAP[[#This Row],[Date]],1)=0,"Y","N")</f>
        <v>N</v>
      </c>
      <c r="N1560" s="36"/>
      <c r="O1560" s="36" t="str">
        <f>19&amp;LEFT(NICAP[[#This Row],[Date]],2)</f>
        <v>1953</v>
      </c>
      <c r="P1560" s="36" t="str">
        <f>MID(NICAP[[#This Row],[Date]],3,2)</f>
        <v>06</v>
      </c>
      <c r="Q1560" s="36" t="str">
        <f>RIGHT(NICAP[[#This Row],[Date]],2)</f>
        <v>24</v>
      </c>
      <c r="R1560" s="26">
        <f>DATE(NICAP[[#This Row],[Year]],NICAP[[#This Row],[Month]],NICAP[[#This Row],[Day]])</f>
        <v>19534</v>
      </c>
      <c r="S1560" s="35" t="str">
        <f t="shared" si="48"/>
        <v/>
      </c>
      <c r="T1560" s="24" t="str">
        <f t="shared" si="49"/>
        <v>Greenland</v>
      </c>
    </row>
    <row r="1561" spans="1:20" ht="30.95" customHeight="1" x14ac:dyDescent="0.2">
      <c r="A1561" s="35">
        <v>1552</v>
      </c>
      <c r="B1561" s="84">
        <v>530630</v>
      </c>
      <c r="C1561" s="44" t="s">
        <v>8827</v>
      </c>
      <c r="D1561" s="44" t="s">
        <v>1702</v>
      </c>
      <c r="E1561" s="44" t="str">
        <f>IF(AND(LEN(NICAP[[#This Row],[State or      Country]])=2,NICAP[[#This Row],[State or      Country]]&lt;&gt;"UK"),"US","Other")</f>
        <v>Other</v>
      </c>
      <c r="F1561" s="43">
        <v>1</v>
      </c>
      <c r="G1561" s="41"/>
      <c r="H1561" s="41"/>
      <c r="I1561" s="41"/>
      <c r="J1561" s="41"/>
      <c r="K1561" s="41"/>
      <c r="L1561" s="42" t="s">
        <v>8826</v>
      </c>
      <c r="M1561" s="42" t="str">
        <f>IF(LEFT(NICAP[[#This Row],[Date]],1)=0,"Y","N")</f>
        <v>N</v>
      </c>
      <c r="N1561" s="42"/>
      <c r="O1561" s="42" t="str">
        <f>19&amp;LEFT(NICAP[[#This Row],[Date]],2)</f>
        <v>1953</v>
      </c>
      <c r="P1561" s="42" t="str">
        <f>MID(NICAP[[#This Row],[Date]],3,2)</f>
        <v>06</v>
      </c>
      <c r="Q1561" s="42" t="str">
        <f>RIGHT(NICAP[[#This Row],[Date]],2)</f>
        <v>30</v>
      </c>
      <c r="R1561" s="26">
        <f>DATE(NICAP[[#This Row],[Year]],NICAP[[#This Row],[Month]],NICAP[[#This Row],[Day]])</f>
        <v>19540</v>
      </c>
      <c r="S1561" s="35" t="str">
        <f t="shared" si="48"/>
        <v/>
      </c>
      <c r="T1561" s="24" t="str">
        <f t="shared" si="49"/>
        <v>CAN</v>
      </c>
    </row>
    <row r="1562" spans="1:20" ht="12.75" customHeight="1" x14ac:dyDescent="0.2">
      <c r="A1562" s="35">
        <v>1553</v>
      </c>
      <c r="B1562" s="64">
        <v>530703</v>
      </c>
      <c r="C1562" s="39" t="s">
        <v>8825</v>
      </c>
      <c r="D1562" s="39" t="s">
        <v>1694</v>
      </c>
      <c r="E1562" s="39" t="str">
        <f>IF(AND(LEN(NICAP[[#This Row],[State or      Country]])=2,NICAP[[#This Row],[State or      Country]]&lt;&gt;"UK"),"US","Other")</f>
        <v>US</v>
      </c>
      <c r="F1562" s="38">
        <v>1</v>
      </c>
      <c r="G1562" s="37"/>
      <c r="H1562" s="37"/>
      <c r="I1562" s="47" t="s">
        <v>4808</v>
      </c>
      <c r="J1562" s="37"/>
      <c r="K1562" s="37"/>
      <c r="L1562" s="36" t="s">
        <v>6161</v>
      </c>
      <c r="M1562" s="36" t="str">
        <f>IF(LEFT(NICAP[[#This Row],[Date]],1)=0,"Y","N")</f>
        <v>N</v>
      </c>
      <c r="N1562" s="36"/>
      <c r="O1562" s="36" t="str">
        <f>19&amp;LEFT(NICAP[[#This Row],[Date]],2)</f>
        <v>1953</v>
      </c>
      <c r="P1562" s="36" t="str">
        <f>MID(NICAP[[#This Row],[Date]],3,2)</f>
        <v>07</v>
      </c>
      <c r="Q1562" s="36" t="str">
        <f>RIGHT(NICAP[[#This Row],[Date]],2)</f>
        <v>03</v>
      </c>
      <c r="R1562" s="26">
        <f>DATE(NICAP[[#This Row],[Year]],NICAP[[#This Row],[Month]],NICAP[[#This Row],[Day]])</f>
        <v>19543</v>
      </c>
      <c r="S1562" s="35" t="str">
        <f t="shared" si="48"/>
        <v>OH</v>
      </c>
      <c r="T1562" s="24" t="str">
        <f t="shared" si="49"/>
        <v>US</v>
      </c>
    </row>
    <row r="1563" spans="1:20" ht="27" customHeight="1" x14ac:dyDescent="0.2">
      <c r="A1563" s="35">
        <v>1554</v>
      </c>
      <c r="B1563" s="66">
        <v>530709</v>
      </c>
      <c r="C1563" s="44" t="s">
        <v>2145</v>
      </c>
      <c r="D1563" s="44" t="s">
        <v>1694</v>
      </c>
      <c r="E1563" s="44" t="str">
        <f>IF(AND(LEN(NICAP[[#This Row],[State or      Country]])=2,NICAP[[#This Row],[State or      Country]]&lt;&gt;"UK"),"US","Other")</f>
        <v>US</v>
      </c>
      <c r="F1563" s="43">
        <v>1</v>
      </c>
      <c r="G1563" s="41"/>
      <c r="H1563" s="41"/>
      <c r="I1563" s="41"/>
      <c r="J1563" s="41"/>
      <c r="K1563" s="41"/>
      <c r="L1563" s="59" t="s">
        <v>8824</v>
      </c>
      <c r="M1563" s="59" t="str">
        <f>IF(LEFT(NICAP[[#This Row],[Date]],1)=0,"Y","N")</f>
        <v>N</v>
      </c>
      <c r="N1563" s="59"/>
      <c r="O1563" s="59" t="str">
        <f>19&amp;LEFT(NICAP[[#This Row],[Date]],2)</f>
        <v>1953</v>
      </c>
      <c r="P1563" s="59" t="str">
        <f>MID(NICAP[[#This Row],[Date]],3,2)</f>
        <v>07</v>
      </c>
      <c r="Q1563" s="59" t="str">
        <f>RIGHT(NICAP[[#This Row],[Date]],2)</f>
        <v>09</v>
      </c>
      <c r="R1563" s="26">
        <f>DATE(NICAP[[#This Row],[Year]],NICAP[[#This Row],[Month]],NICAP[[#This Row],[Day]])</f>
        <v>19549</v>
      </c>
      <c r="S1563" s="35" t="str">
        <f t="shared" si="48"/>
        <v>OH</v>
      </c>
      <c r="T1563" s="24" t="str">
        <f t="shared" si="49"/>
        <v>US</v>
      </c>
    </row>
    <row r="1564" spans="1:20" ht="14.25" customHeight="1" x14ac:dyDescent="0.2">
      <c r="A1564" s="35">
        <v>1555</v>
      </c>
      <c r="B1564" s="81">
        <v>530713</v>
      </c>
      <c r="C1564" s="39" t="s">
        <v>8823</v>
      </c>
      <c r="D1564" s="39" t="s">
        <v>2211</v>
      </c>
      <c r="E1564" s="39" t="str">
        <f>IF(AND(LEN(NICAP[[#This Row],[State or      Country]])=2,NICAP[[#This Row],[State or      Country]]&lt;&gt;"UK"),"US","Other")</f>
        <v>US</v>
      </c>
      <c r="F1564" s="38">
        <v>11</v>
      </c>
      <c r="G1564" s="47" t="s">
        <v>1757</v>
      </c>
      <c r="H1564" s="46">
        <v>5</v>
      </c>
      <c r="I1564" s="41"/>
      <c r="J1564" s="41"/>
      <c r="K1564" s="41"/>
      <c r="L1564" s="36" t="s">
        <v>8822</v>
      </c>
      <c r="M1564" s="36" t="str">
        <f>IF(LEFT(NICAP[[#This Row],[Date]],1)=0,"Y","N")</f>
        <v>N</v>
      </c>
      <c r="N1564" s="36"/>
      <c r="O1564" s="36" t="str">
        <f>19&amp;LEFT(NICAP[[#This Row],[Date]],2)</f>
        <v>1953</v>
      </c>
      <c r="P1564" s="36" t="str">
        <f>MID(NICAP[[#This Row],[Date]],3,2)</f>
        <v>07</v>
      </c>
      <c r="Q1564" s="36" t="str">
        <f>RIGHT(NICAP[[#This Row],[Date]],2)</f>
        <v>13</v>
      </c>
      <c r="R1564" s="26">
        <f>DATE(NICAP[[#This Row],[Year]],NICAP[[#This Row],[Month]],NICAP[[#This Row],[Day]])</f>
        <v>19553</v>
      </c>
      <c r="S1564" s="35" t="str">
        <f t="shared" si="48"/>
        <v>SC</v>
      </c>
      <c r="T1564" s="24" t="str">
        <f t="shared" si="49"/>
        <v>US</v>
      </c>
    </row>
    <row r="1565" spans="1:20" ht="12.75" customHeight="1" x14ac:dyDescent="0.2">
      <c r="A1565" s="35">
        <v>1556</v>
      </c>
      <c r="B1565" s="68">
        <v>530719</v>
      </c>
      <c r="C1565" s="39" t="s">
        <v>8821</v>
      </c>
      <c r="D1565" s="39" t="s">
        <v>1799</v>
      </c>
      <c r="E1565" s="39" t="str">
        <f>IF(AND(LEN(NICAP[[#This Row],[State or      Country]])=2,NICAP[[#This Row],[State or      Country]]&lt;&gt;"UK"),"US","Other")</f>
        <v>US</v>
      </c>
      <c r="F1565" s="38">
        <v>1</v>
      </c>
      <c r="G1565" s="37"/>
      <c r="H1565" s="37"/>
      <c r="I1565" s="37"/>
      <c r="J1565" s="54" t="s">
        <v>1744</v>
      </c>
      <c r="K1565" s="37"/>
      <c r="L1565" s="36" t="s">
        <v>8820</v>
      </c>
      <c r="M1565" s="36" t="str">
        <f>IF(LEFT(NICAP[[#This Row],[Date]],1)=0,"Y","N")</f>
        <v>N</v>
      </c>
      <c r="N1565" s="36"/>
      <c r="O1565" s="36" t="str">
        <f>19&amp;LEFT(NICAP[[#This Row],[Date]],2)</f>
        <v>1953</v>
      </c>
      <c r="P1565" s="36" t="str">
        <f>MID(NICAP[[#This Row],[Date]],3,2)</f>
        <v>07</v>
      </c>
      <c r="Q1565" s="36" t="str">
        <f>RIGHT(NICAP[[#This Row],[Date]],2)</f>
        <v>19</v>
      </c>
      <c r="R1565" s="26">
        <f>DATE(NICAP[[#This Row],[Year]],NICAP[[#This Row],[Month]],NICAP[[#This Row],[Day]])</f>
        <v>19559</v>
      </c>
      <c r="S1565" s="35" t="str">
        <f t="shared" si="48"/>
        <v>TN</v>
      </c>
      <c r="T1565" s="24" t="str">
        <f t="shared" si="49"/>
        <v>US</v>
      </c>
    </row>
    <row r="1566" spans="1:20" ht="12.75" customHeight="1" x14ac:dyDescent="0.2">
      <c r="A1566" s="35">
        <v>1557</v>
      </c>
      <c r="B1566" s="68">
        <v>530720</v>
      </c>
      <c r="C1566" s="39" t="s">
        <v>7540</v>
      </c>
      <c r="D1566" s="39" t="s">
        <v>2180</v>
      </c>
      <c r="E1566" s="39" t="str">
        <f>IF(AND(LEN(NICAP[[#This Row],[State or      Country]])=2,NICAP[[#This Row],[State or      Country]]&lt;&gt;"UK"),"US","Other")</f>
        <v>US</v>
      </c>
      <c r="F1566" s="38">
        <v>9</v>
      </c>
      <c r="G1566" s="47" t="s">
        <v>1666</v>
      </c>
      <c r="H1566" s="46">
        <v>5</v>
      </c>
      <c r="I1566" s="47" t="s">
        <v>4808</v>
      </c>
      <c r="J1566" s="37"/>
      <c r="K1566" s="37"/>
      <c r="L1566" s="36" t="s">
        <v>8819</v>
      </c>
      <c r="M1566" s="36" t="str">
        <f>IF(LEFT(NICAP[[#This Row],[Date]],1)=0,"Y","N")</f>
        <v>N</v>
      </c>
      <c r="N1566" s="36"/>
      <c r="O1566" s="36" t="str">
        <f>19&amp;LEFT(NICAP[[#This Row],[Date]],2)</f>
        <v>1953</v>
      </c>
      <c r="P1566" s="36" t="str">
        <f>MID(NICAP[[#This Row],[Date]],3,2)</f>
        <v>07</v>
      </c>
      <c r="Q1566" s="36" t="str">
        <f>RIGHT(NICAP[[#This Row],[Date]],2)</f>
        <v>20</v>
      </c>
      <c r="R1566" s="26">
        <f>DATE(NICAP[[#This Row],[Year]],NICAP[[#This Row],[Month]],NICAP[[#This Row],[Day]])</f>
        <v>19560</v>
      </c>
      <c r="S1566" s="35" t="str">
        <f t="shared" si="48"/>
        <v>NE</v>
      </c>
      <c r="T1566" s="24" t="str">
        <f t="shared" si="49"/>
        <v>US</v>
      </c>
    </row>
    <row r="1567" spans="1:20" ht="12.75" customHeight="1" x14ac:dyDescent="0.2">
      <c r="A1567" s="35">
        <v>1558</v>
      </c>
      <c r="B1567" s="64">
        <v>530724</v>
      </c>
      <c r="C1567" s="39" t="s">
        <v>2070</v>
      </c>
      <c r="D1567" s="39" t="s">
        <v>1694</v>
      </c>
      <c r="E1567" s="39" t="str">
        <f>IF(AND(LEN(NICAP[[#This Row],[State or      Country]])=2,NICAP[[#This Row],[State or      Country]]&lt;&gt;"UK"),"US","Other")</f>
        <v>US</v>
      </c>
      <c r="F1567" s="38">
        <v>1</v>
      </c>
      <c r="G1567" s="37"/>
      <c r="H1567" s="37"/>
      <c r="I1567" s="37"/>
      <c r="J1567" s="37"/>
      <c r="K1567" s="37"/>
      <c r="L1567" s="36" t="s">
        <v>8818</v>
      </c>
      <c r="M1567" s="36" t="str">
        <f>IF(LEFT(NICAP[[#This Row],[Date]],1)=0,"Y","N")</f>
        <v>N</v>
      </c>
      <c r="N1567" s="36"/>
      <c r="O1567" s="36" t="str">
        <f>19&amp;LEFT(NICAP[[#This Row],[Date]],2)</f>
        <v>1953</v>
      </c>
      <c r="P1567" s="36" t="str">
        <f>MID(NICAP[[#This Row],[Date]],3,2)</f>
        <v>07</v>
      </c>
      <c r="Q1567" s="36" t="str">
        <f>RIGHT(NICAP[[#This Row],[Date]],2)</f>
        <v>24</v>
      </c>
      <c r="R1567" s="26">
        <f>DATE(NICAP[[#This Row],[Year]],NICAP[[#This Row],[Month]],NICAP[[#This Row],[Day]])</f>
        <v>19564</v>
      </c>
      <c r="S1567" s="35" t="str">
        <f t="shared" si="48"/>
        <v>OH</v>
      </c>
      <c r="T1567" s="24" t="str">
        <f t="shared" si="49"/>
        <v>US</v>
      </c>
    </row>
    <row r="1568" spans="1:20" ht="57" customHeight="1" x14ac:dyDescent="0.2">
      <c r="A1568" s="35">
        <v>1559</v>
      </c>
      <c r="B1568" s="85">
        <v>530726</v>
      </c>
      <c r="C1568" s="50" t="s">
        <v>8817</v>
      </c>
      <c r="D1568" s="50" t="s">
        <v>1667</v>
      </c>
      <c r="E1568" s="50" t="str">
        <f>IF(AND(LEN(NICAP[[#This Row],[State or      Country]])=2,NICAP[[#This Row],[State or      Country]]&lt;&gt;"UK"),"US","Other")</f>
        <v>US</v>
      </c>
      <c r="F1568" s="49">
        <v>1</v>
      </c>
      <c r="G1568" s="48"/>
      <c r="H1568" s="48"/>
      <c r="I1568" s="48"/>
      <c r="J1568" s="48"/>
      <c r="K1568" s="48"/>
      <c r="L1568" s="36" t="s">
        <v>8816</v>
      </c>
      <c r="M1568" s="36" t="str">
        <f>IF(LEFT(NICAP[[#This Row],[Date]],1)=0,"Y","N")</f>
        <v>N</v>
      </c>
      <c r="N1568" s="36"/>
      <c r="O1568" s="36" t="str">
        <f>19&amp;LEFT(NICAP[[#This Row],[Date]],2)</f>
        <v>1953</v>
      </c>
      <c r="P1568" s="36" t="str">
        <f>MID(NICAP[[#This Row],[Date]],3,2)</f>
        <v>07</v>
      </c>
      <c r="Q1568" s="36" t="str">
        <f>RIGHT(NICAP[[#This Row],[Date]],2)</f>
        <v>26</v>
      </c>
      <c r="R1568" s="26">
        <f>DATE(NICAP[[#This Row],[Year]],NICAP[[#This Row],[Month]],NICAP[[#This Row],[Day]])</f>
        <v>19566</v>
      </c>
      <c r="S1568" s="35" t="str">
        <f t="shared" si="48"/>
        <v>TX</v>
      </c>
      <c r="T1568" s="24" t="str">
        <f t="shared" si="49"/>
        <v>US</v>
      </c>
    </row>
    <row r="1569" spans="1:20" ht="12.75" customHeight="1" x14ac:dyDescent="0.2">
      <c r="A1569" s="35">
        <v>1560</v>
      </c>
      <c r="B1569" s="64">
        <v>530731</v>
      </c>
      <c r="C1569" s="39" t="s">
        <v>5673</v>
      </c>
      <c r="D1569" s="39" t="s">
        <v>1694</v>
      </c>
      <c r="E1569" s="39" t="str">
        <f>IF(AND(LEN(NICAP[[#This Row],[State or      Country]])=2,NICAP[[#This Row],[State or      Country]]&lt;&gt;"UK"),"US","Other")</f>
        <v>US</v>
      </c>
      <c r="F1569" s="38">
        <v>1</v>
      </c>
      <c r="G1569" s="41"/>
      <c r="H1569" s="41"/>
      <c r="I1569" s="41"/>
      <c r="J1569" s="41"/>
      <c r="K1569" s="41"/>
      <c r="L1569" s="36" t="s">
        <v>8815</v>
      </c>
      <c r="M1569" s="36" t="str">
        <f>IF(LEFT(NICAP[[#This Row],[Date]],1)=0,"Y","N")</f>
        <v>N</v>
      </c>
      <c r="N1569" s="36"/>
      <c r="O1569" s="36" t="str">
        <f>19&amp;LEFT(NICAP[[#This Row],[Date]],2)</f>
        <v>1953</v>
      </c>
      <c r="P1569" s="36" t="str">
        <f>MID(NICAP[[#This Row],[Date]],3,2)</f>
        <v>07</v>
      </c>
      <c r="Q1569" s="36" t="str">
        <f>RIGHT(NICAP[[#This Row],[Date]],2)</f>
        <v>31</v>
      </c>
      <c r="R1569" s="26">
        <f>DATE(NICAP[[#This Row],[Year]],NICAP[[#This Row],[Month]],NICAP[[#This Row],[Day]])</f>
        <v>19571</v>
      </c>
      <c r="S1569" s="35" t="str">
        <f t="shared" si="48"/>
        <v>OH</v>
      </c>
      <c r="T1569" s="24" t="str">
        <f t="shared" si="49"/>
        <v>US</v>
      </c>
    </row>
    <row r="1570" spans="1:20" ht="12.75" customHeight="1" x14ac:dyDescent="0.2">
      <c r="A1570" s="35">
        <v>1561</v>
      </c>
      <c r="B1570" s="64">
        <v>530801</v>
      </c>
      <c r="C1570" s="39" t="s">
        <v>2415</v>
      </c>
      <c r="D1570" s="39" t="s">
        <v>1694</v>
      </c>
      <c r="E1570" s="39" t="str">
        <f>IF(AND(LEN(NICAP[[#This Row],[State or      Country]])=2,NICAP[[#This Row],[State or      Country]]&lt;&gt;"UK"),"US","Other")</f>
        <v>US</v>
      </c>
      <c r="F1570" s="38">
        <v>1</v>
      </c>
      <c r="G1570" s="37"/>
      <c r="H1570" s="37"/>
      <c r="I1570" s="37"/>
      <c r="J1570" s="37"/>
      <c r="K1570" s="37"/>
      <c r="L1570" s="36" t="s">
        <v>8814</v>
      </c>
      <c r="M1570" s="36" t="str">
        <f>IF(LEFT(NICAP[[#This Row],[Date]],1)=0,"Y","N")</f>
        <v>N</v>
      </c>
      <c r="N1570" s="36"/>
      <c r="O1570" s="36" t="str">
        <f>19&amp;LEFT(NICAP[[#This Row],[Date]],2)</f>
        <v>1953</v>
      </c>
      <c r="P1570" s="36" t="str">
        <f>MID(NICAP[[#This Row],[Date]],3,2)</f>
        <v>08</v>
      </c>
      <c r="Q1570" s="36" t="str">
        <f>RIGHT(NICAP[[#This Row],[Date]],2)</f>
        <v>01</v>
      </c>
      <c r="R1570" s="26">
        <f>DATE(NICAP[[#This Row],[Year]],NICAP[[#This Row],[Month]],NICAP[[#This Row],[Day]])</f>
        <v>19572</v>
      </c>
      <c r="S1570" s="35" t="str">
        <f t="shared" si="48"/>
        <v>OH</v>
      </c>
      <c r="T1570" s="24" t="str">
        <f t="shared" si="49"/>
        <v>US</v>
      </c>
    </row>
    <row r="1571" spans="1:20" ht="12.75" customHeight="1" x14ac:dyDescent="0.2">
      <c r="A1571" s="35">
        <v>1562</v>
      </c>
      <c r="B1571" s="64">
        <v>530802</v>
      </c>
      <c r="C1571" s="39" t="s">
        <v>8813</v>
      </c>
      <c r="D1571" s="39" t="s">
        <v>2299</v>
      </c>
      <c r="E1571" s="39" t="str">
        <f>IF(AND(LEN(NICAP[[#This Row],[State or      Country]])=2,NICAP[[#This Row],[State or      Country]]&lt;&gt;"UK"),"US","Other")</f>
        <v>US</v>
      </c>
      <c r="F1571" s="38">
        <v>1</v>
      </c>
      <c r="G1571" s="37"/>
      <c r="H1571" s="37"/>
      <c r="I1571" s="47" t="s">
        <v>4808</v>
      </c>
      <c r="J1571" s="37"/>
      <c r="K1571" s="37"/>
      <c r="L1571" s="36" t="s">
        <v>8812</v>
      </c>
      <c r="M1571" s="36" t="str">
        <f>IF(LEFT(NICAP[[#This Row],[Date]],1)=0,"Y","N")</f>
        <v>N</v>
      </c>
      <c r="N1571" s="36"/>
      <c r="O1571" s="36" t="str">
        <f>19&amp;LEFT(NICAP[[#This Row],[Date]],2)</f>
        <v>1953</v>
      </c>
      <c r="P1571" s="36" t="str">
        <f>MID(NICAP[[#This Row],[Date]],3,2)</f>
        <v>08</v>
      </c>
      <c r="Q1571" s="36" t="str">
        <f>RIGHT(NICAP[[#This Row],[Date]],2)</f>
        <v>02</v>
      </c>
      <c r="R1571" s="26">
        <f>DATE(NICAP[[#This Row],[Year]],NICAP[[#This Row],[Month]],NICAP[[#This Row],[Day]])</f>
        <v>19573</v>
      </c>
      <c r="S1571" s="35" t="str">
        <f t="shared" si="48"/>
        <v>AL</v>
      </c>
      <c r="T1571" s="24" t="str">
        <f t="shared" si="49"/>
        <v>US</v>
      </c>
    </row>
    <row r="1572" spans="1:20" ht="12.75" customHeight="1" x14ac:dyDescent="0.2">
      <c r="A1572" s="35">
        <v>1563</v>
      </c>
      <c r="B1572" s="68">
        <v>530803</v>
      </c>
      <c r="C1572" s="39" t="s">
        <v>4963</v>
      </c>
      <c r="D1572" s="39" t="s">
        <v>1667</v>
      </c>
      <c r="E1572" s="39" t="str">
        <f>IF(AND(LEN(NICAP[[#This Row],[State or      Country]])=2,NICAP[[#This Row],[State or      Country]]&lt;&gt;"UK"),"US","Other")</f>
        <v>US</v>
      </c>
      <c r="F1572" s="38">
        <v>1</v>
      </c>
      <c r="G1572" s="37"/>
      <c r="H1572" s="37"/>
      <c r="I1572" s="65">
        <v>2663</v>
      </c>
      <c r="J1572" s="37"/>
      <c r="K1572" s="37"/>
      <c r="L1572" s="36" t="s">
        <v>8811</v>
      </c>
      <c r="M1572" s="36" t="str">
        <f>IF(LEFT(NICAP[[#This Row],[Date]],1)=0,"Y","N")</f>
        <v>N</v>
      </c>
      <c r="N1572" s="36"/>
      <c r="O1572" s="36" t="str">
        <f>19&amp;LEFT(NICAP[[#This Row],[Date]],2)</f>
        <v>1953</v>
      </c>
      <c r="P1572" s="36" t="str">
        <f>MID(NICAP[[#This Row],[Date]],3,2)</f>
        <v>08</v>
      </c>
      <c r="Q1572" s="36" t="str">
        <f>RIGHT(NICAP[[#This Row],[Date]],2)</f>
        <v>03</v>
      </c>
      <c r="R1572" s="26">
        <f>DATE(NICAP[[#This Row],[Year]],NICAP[[#This Row],[Month]],NICAP[[#This Row],[Day]])</f>
        <v>19574</v>
      </c>
      <c r="S1572" s="35" t="str">
        <f t="shared" si="48"/>
        <v>TX</v>
      </c>
      <c r="T1572" s="24" t="str">
        <f t="shared" si="49"/>
        <v>US</v>
      </c>
    </row>
    <row r="1573" spans="1:20" ht="14.25" customHeight="1" x14ac:dyDescent="0.2">
      <c r="A1573" s="35">
        <v>1564</v>
      </c>
      <c r="B1573" s="114" t="s">
        <v>8810</v>
      </c>
      <c r="C1573" s="39" t="s">
        <v>8809</v>
      </c>
      <c r="D1573" s="39" t="s">
        <v>1784</v>
      </c>
      <c r="E1573" s="39" t="str">
        <f>IF(AND(LEN(NICAP[[#This Row],[State or      Country]])=2,NICAP[[#This Row],[State or      Country]]&lt;&gt;"UK"),"US","Other")</f>
        <v>US</v>
      </c>
      <c r="F1573" s="38">
        <v>9</v>
      </c>
      <c r="G1573" s="47" t="s">
        <v>1666</v>
      </c>
      <c r="H1573" s="46">
        <v>5</v>
      </c>
      <c r="I1573" s="47" t="s">
        <v>4808</v>
      </c>
      <c r="J1573" s="37"/>
      <c r="K1573" s="37"/>
      <c r="L1573" s="36" t="s">
        <v>8808</v>
      </c>
      <c r="M1573" s="36" t="str">
        <f>IF(LEFT(NICAP[[#This Row],[Date]],1)=0,"Y","N")</f>
        <v>N</v>
      </c>
      <c r="N1573" s="36"/>
      <c r="O1573" s="36" t="str">
        <f>19&amp;LEFT(NICAP[[#This Row],[Date]],2)</f>
        <v>1953</v>
      </c>
      <c r="P1573" s="36" t="str">
        <f>MID(NICAP[[#This Row],[Date]],3,2)</f>
        <v>08</v>
      </c>
      <c r="Q1573" s="36" t="str">
        <f>RIGHT(NICAP[[#This Row],[Date]],2)</f>
        <v>06</v>
      </c>
      <c r="R1573" s="26">
        <f>DATE(NICAP[[#This Row],[Year]],NICAP[[#This Row],[Month]],NICAP[[#This Row],[Day]])</f>
        <v>19577</v>
      </c>
      <c r="S1573" s="35" t="str">
        <f t="shared" si="48"/>
        <v>SD</v>
      </c>
      <c r="T1573" s="24" t="str">
        <f t="shared" si="49"/>
        <v>US</v>
      </c>
    </row>
    <row r="1574" spans="1:20" ht="14.25" customHeight="1" x14ac:dyDescent="0.2">
      <c r="A1574" s="35">
        <v>1565</v>
      </c>
      <c r="B1574" s="81">
        <v>530809</v>
      </c>
      <c r="C1574" s="39" t="s">
        <v>3125</v>
      </c>
      <c r="D1574" s="39" t="s">
        <v>1731</v>
      </c>
      <c r="E1574" s="39" t="str">
        <f>IF(AND(LEN(NICAP[[#This Row],[State or      Country]])=2,NICAP[[#This Row],[State or      Country]]&lt;&gt;"UK"),"US","Other")</f>
        <v>US</v>
      </c>
      <c r="F1574" s="38">
        <v>11</v>
      </c>
      <c r="G1574" s="47" t="s">
        <v>1757</v>
      </c>
      <c r="H1574" s="46">
        <v>5</v>
      </c>
      <c r="I1574" s="41"/>
      <c r="J1574" s="41"/>
      <c r="K1574" s="41"/>
      <c r="L1574" s="36" t="s">
        <v>8807</v>
      </c>
      <c r="M1574" s="36" t="str">
        <f>IF(LEFT(NICAP[[#This Row],[Date]],1)=0,"Y","N")</f>
        <v>N</v>
      </c>
      <c r="N1574" s="36"/>
      <c r="O1574" s="36" t="str">
        <f>19&amp;LEFT(NICAP[[#This Row],[Date]],2)</f>
        <v>1953</v>
      </c>
      <c r="P1574" s="36" t="str">
        <f>MID(NICAP[[#This Row],[Date]],3,2)</f>
        <v>08</v>
      </c>
      <c r="Q1574" s="36" t="str">
        <f>RIGHT(NICAP[[#This Row],[Date]],2)</f>
        <v>09</v>
      </c>
      <c r="R1574" s="26">
        <f>DATE(NICAP[[#This Row],[Year]],NICAP[[#This Row],[Month]],NICAP[[#This Row],[Day]])</f>
        <v>19580</v>
      </c>
      <c r="S1574" s="35" t="str">
        <f t="shared" si="48"/>
        <v>ID</v>
      </c>
      <c r="T1574" s="24" t="str">
        <f t="shared" si="49"/>
        <v>US</v>
      </c>
    </row>
    <row r="1575" spans="1:20" ht="12.75" customHeight="1" x14ac:dyDescent="0.2">
      <c r="A1575" s="35">
        <v>1566</v>
      </c>
      <c r="B1575" s="68">
        <v>530812</v>
      </c>
      <c r="C1575" s="39" t="s">
        <v>3300</v>
      </c>
      <c r="D1575" s="39" t="s">
        <v>1784</v>
      </c>
      <c r="E1575" s="39" t="str">
        <f>IF(AND(LEN(NICAP[[#This Row],[State or      Country]])=2,NICAP[[#This Row],[State or      Country]]&lt;&gt;"UK"),"US","Other")</f>
        <v>US</v>
      </c>
      <c r="F1575" s="38">
        <v>8</v>
      </c>
      <c r="G1575" s="37"/>
      <c r="H1575" s="37"/>
      <c r="I1575" s="37"/>
      <c r="J1575" s="37"/>
      <c r="K1575" s="37"/>
      <c r="L1575" s="36" t="s">
        <v>8806</v>
      </c>
      <c r="M1575" s="36" t="str">
        <f>IF(LEFT(NICAP[[#This Row],[Date]],1)=0,"Y","N")</f>
        <v>N</v>
      </c>
      <c r="N1575" s="36"/>
      <c r="O1575" s="36" t="str">
        <f>19&amp;LEFT(NICAP[[#This Row],[Date]],2)</f>
        <v>1953</v>
      </c>
      <c r="P1575" s="36" t="str">
        <f>MID(NICAP[[#This Row],[Date]],3,2)</f>
        <v>08</v>
      </c>
      <c r="Q1575" s="36" t="str">
        <f>RIGHT(NICAP[[#This Row],[Date]],2)</f>
        <v>12</v>
      </c>
      <c r="R1575" s="26">
        <f>DATE(NICAP[[#This Row],[Year]],NICAP[[#This Row],[Month]],NICAP[[#This Row],[Day]])</f>
        <v>19583</v>
      </c>
      <c r="S1575" s="35" t="str">
        <f t="shared" si="48"/>
        <v>SD</v>
      </c>
      <c r="T1575" s="24" t="str">
        <f t="shared" si="49"/>
        <v>US</v>
      </c>
    </row>
    <row r="1576" spans="1:20" ht="14.25" customHeight="1" x14ac:dyDescent="0.2">
      <c r="A1576" s="35">
        <v>1567</v>
      </c>
      <c r="B1576" s="119">
        <v>530812</v>
      </c>
      <c r="C1576" s="39" t="s">
        <v>5475</v>
      </c>
      <c r="D1576" s="39" t="s">
        <v>1784</v>
      </c>
      <c r="E1576" s="39" t="str">
        <f>IF(AND(LEN(NICAP[[#This Row],[State or      Country]])=2,NICAP[[#This Row],[State or      Country]]&lt;&gt;"UK"),"US","Other")</f>
        <v>US</v>
      </c>
      <c r="F1576" s="38">
        <v>9</v>
      </c>
      <c r="G1576" s="37"/>
      <c r="H1576" s="46">
        <v>5</v>
      </c>
      <c r="I1576" s="37"/>
      <c r="J1576" s="37"/>
      <c r="K1576" s="37"/>
      <c r="L1576" s="36" t="s">
        <v>8805</v>
      </c>
      <c r="M1576" s="36" t="str">
        <f>IF(LEFT(NICAP[[#This Row],[Date]],1)=0,"Y","N")</f>
        <v>N</v>
      </c>
      <c r="N1576" s="36"/>
      <c r="O1576" s="36" t="str">
        <f>19&amp;LEFT(NICAP[[#This Row],[Date]],2)</f>
        <v>1953</v>
      </c>
      <c r="P1576" s="36" t="str">
        <f>MID(NICAP[[#This Row],[Date]],3,2)</f>
        <v>08</v>
      </c>
      <c r="Q1576" s="36" t="str">
        <f>RIGHT(NICAP[[#This Row],[Date]],2)</f>
        <v>12</v>
      </c>
      <c r="R1576" s="26">
        <f>DATE(NICAP[[#This Row],[Year]],NICAP[[#This Row],[Month]],NICAP[[#This Row],[Day]])</f>
        <v>19583</v>
      </c>
      <c r="S1576" s="35" t="str">
        <f t="shared" si="48"/>
        <v>SD</v>
      </c>
      <c r="T1576" s="24" t="str">
        <f t="shared" si="49"/>
        <v>US</v>
      </c>
    </row>
    <row r="1577" spans="1:20" ht="14.25" customHeight="1" x14ac:dyDescent="0.2">
      <c r="A1577" s="35">
        <v>1568</v>
      </c>
      <c r="B1577" s="119">
        <v>530812</v>
      </c>
      <c r="C1577" s="39" t="s">
        <v>5475</v>
      </c>
      <c r="D1577" s="39" t="s">
        <v>1784</v>
      </c>
      <c r="E1577" s="39" t="str">
        <f>IF(AND(LEN(NICAP[[#This Row],[State or      Country]])=2,NICAP[[#This Row],[State or      Country]]&lt;&gt;"UK"),"US","Other")</f>
        <v>US</v>
      </c>
      <c r="F1577" s="38">
        <v>11</v>
      </c>
      <c r="G1577" s="37"/>
      <c r="H1577" s="37"/>
      <c r="I1577" s="37"/>
      <c r="J1577" s="37"/>
      <c r="K1577" s="37"/>
      <c r="L1577" s="36" t="s">
        <v>8805</v>
      </c>
      <c r="M1577" s="36" t="str">
        <f>IF(LEFT(NICAP[[#This Row],[Date]],1)=0,"Y","N")</f>
        <v>N</v>
      </c>
      <c r="N1577" s="36"/>
      <c r="O1577" s="36" t="str">
        <f>19&amp;LEFT(NICAP[[#This Row],[Date]],2)</f>
        <v>1953</v>
      </c>
      <c r="P1577" s="36" t="str">
        <f>MID(NICAP[[#This Row],[Date]],3,2)</f>
        <v>08</v>
      </c>
      <c r="Q1577" s="36" t="str">
        <f>RIGHT(NICAP[[#This Row],[Date]],2)</f>
        <v>12</v>
      </c>
      <c r="R1577" s="26">
        <f>DATE(NICAP[[#This Row],[Year]],NICAP[[#This Row],[Month]],NICAP[[#This Row],[Day]])</f>
        <v>19583</v>
      </c>
      <c r="S1577" s="35" t="str">
        <f t="shared" si="48"/>
        <v>SD</v>
      </c>
      <c r="T1577" s="24" t="str">
        <f t="shared" si="49"/>
        <v>US</v>
      </c>
    </row>
    <row r="1578" spans="1:20" ht="27" customHeight="1" x14ac:dyDescent="0.2">
      <c r="A1578" s="35">
        <v>1569</v>
      </c>
      <c r="B1578" s="66">
        <v>530814</v>
      </c>
      <c r="C1578" s="44" t="s">
        <v>2145</v>
      </c>
      <c r="D1578" s="44" t="s">
        <v>1694</v>
      </c>
      <c r="E1578" s="44" t="str">
        <f>IF(AND(LEN(NICAP[[#This Row],[State or      Country]])=2,NICAP[[#This Row],[State or      Country]]&lt;&gt;"UK"),"US","Other")</f>
        <v>US</v>
      </c>
      <c r="F1578" s="43">
        <v>1</v>
      </c>
      <c r="G1578" s="41"/>
      <c r="H1578" s="41"/>
      <c r="I1578" s="41"/>
      <c r="J1578" s="41"/>
      <c r="K1578" s="41"/>
      <c r="L1578" s="42" t="s">
        <v>8804</v>
      </c>
      <c r="M1578" s="42" t="str">
        <f>IF(LEFT(NICAP[[#This Row],[Date]],1)=0,"Y","N")</f>
        <v>N</v>
      </c>
      <c r="N1578" s="42"/>
      <c r="O1578" s="42" t="str">
        <f>19&amp;LEFT(NICAP[[#This Row],[Date]],2)</f>
        <v>1953</v>
      </c>
      <c r="P1578" s="42" t="str">
        <f>MID(NICAP[[#This Row],[Date]],3,2)</f>
        <v>08</v>
      </c>
      <c r="Q1578" s="42" t="str">
        <f>RIGHT(NICAP[[#This Row],[Date]],2)</f>
        <v>14</v>
      </c>
      <c r="R1578" s="26">
        <f>DATE(NICAP[[#This Row],[Year]],NICAP[[#This Row],[Month]],NICAP[[#This Row],[Day]])</f>
        <v>19585</v>
      </c>
      <c r="S1578" s="35" t="str">
        <f t="shared" si="48"/>
        <v>OH</v>
      </c>
      <c r="T1578" s="24" t="str">
        <f t="shared" si="49"/>
        <v>US</v>
      </c>
    </row>
    <row r="1579" spans="1:20" ht="12.75" customHeight="1" x14ac:dyDescent="0.2">
      <c r="A1579" s="35">
        <v>1570</v>
      </c>
      <c r="B1579" s="64">
        <v>530815</v>
      </c>
      <c r="C1579" s="39" t="s">
        <v>8803</v>
      </c>
      <c r="D1579" s="39" t="s">
        <v>1731</v>
      </c>
      <c r="E1579" s="39" t="str">
        <f>IF(AND(LEN(NICAP[[#This Row],[State or      Country]])=2,NICAP[[#This Row],[State or      Country]]&lt;&gt;"UK"),"US","Other")</f>
        <v>US</v>
      </c>
      <c r="F1579" s="38">
        <v>1</v>
      </c>
      <c r="G1579" s="37"/>
      <c r="H1579" s="37"/>
      <c r="I1579" s="37"/>
      <c r="J1579" s="37"/>
      <c r="K1579" s="37"/>
      <c r="L1579" s="36" t="s">
        <v>8802</v>
      </c>
      <c r="M1579" s="36" t="str">
        <f>IF(LEFT(NICAP[[#This Row],[Date]],1)=0,"Y","N")</f>
        <v>N</v>
      </c>
      <c r="N1579" s="36"/>
      <c r="O1579" s="36" t="str">
        <f>19&amp;LEFT(NICAP[[#This Row],[Date]],2)</f>
        <v>1953</v>
      </c>
      <c r="P1579" s="36" t="str">
        <f>MID(NICAP[[#This Row],[Date]],3,2)</f>
        <v>08</v>
      </c>
      <c r="Q1579" s="36" t="str">
        <f>RIGHT(NICAP[[#This Row],[Date]],2)</f>
        <v>15</v>
      </c>
      <c r="R1579" s="26">
        <f>DATE(NICAP[[#This Row],[Year]],NICAP[[#This Row],[Month]],NICAP[[#This Row],[Day]])</f>
        <v>19586</v>
      </c>
      <c r="S1579" s="35" t="str">
        <f t="shared" si="48"/>
        <v>ID</v>
      </c>
      <c r="T1579" s="24" t="str">
        <f t="shared" si="49"/>
        <v>US</v>
      </c>
    </row>
    <row r="1580" spans="1:20" ht="14.25" customHeight="1" x14ac:dyDescent="0.2">
      <c r="A1580" s="35">
        <v>1571</v>
      </c>
      <c r="B1580" s="81">
        <v>530820</v>
      </c>
      <c r="C1580" s="39" t="s">
        <v>8801</v>
      </c>
      <c r="D1580" s="39" t="s">
        <v>1676</v>
      </c>
      <c r="E1580" s="39" t="str">
        <f>IF(AND(LEN(NICAP[[#This Row],[State or      Country]])=2,NICAP[[#This Row],[State or      Country]]&lt;&gt;"UK"),"US","Other")</f>
        <v>US</v>
      </c>
      <c r="F1580" s="38">
        <v>11</v>
      </c>
      <c r="G1580" s="47" t="s">
        <v>1757</v>
      </c>
      <c r="H1580" s="46">
        <v>5</v>
      </c>
      <c r="I1580" s="65">
        <v>2686</v>
      </c>
      <c r="J1580" s="37"/>
      <c r="K1580" s="37"/>
      <c r="L1580" s="36" t="s">
        <v>8800</v>
      </c>
      <c r="M1580" s="36" t="str">
        <f>IF(LEFT(NICAP[[#This Row],[Date]],1)=0,"Y","N")</f>
        <v>N</v>
      </c>
      <c r="N1580" s="36"/>
      <c r="O1580" s="36" t="str">
        <f>19&amp;LEFT(NICAP[[#This Row],[Date]],2)</f>
        <v>1953</v>
      </c>
      <c r="P1580" s="36" t="str">
        <f>MID(NICAP[[#This Row],[Date]],3,2)</f>
        <v>08</v>
      </c>
      <c r="Q1580" s="36" t="str">
        <f>RIGHT(NICAP[[#This Row],[Date]],2)</f>
        <v>20</v>
      </c>
      <c r="R1580" s="26">
        <f>DATE(NICAP[[#This Row],[Year]],NICAP[[#This Row],[Month]],NICAP[[#This Row],[Day]])</f>
        <v>19591</v>
      </c>
      <c r="S1580" s="35" t="str">
        <f t="shared" si="48"/>
        <v>CA</v>
      </c>
      <c r="T1580" s="24" t="str">
        <f t="shared" si="49"/>
        <v>US</v>
      </c>
    </row>
    <row r="1581" spans="1:20" ht="12.75" customHeight="1" x14ac:dyDescent="0.2">
      <c r="A1581" s="35">
        <v>1572</v>
      </c>
      <c r="B1581" s="64">
        <v>530821</v>
      </c>
      <c r="C1581" s="39" t="s">
        <v>8799</v>
      </c>
      <c r="D1581" s="39" t="s">
        <v>1694</v>
      </c>
      <c r="E1581" s="39" t="str">
        <f>IF(AND(LEN(NICAP[[#This Row],[State or      Country]])=2,NICAP[[#This Row],[State or      Country]]&lt;&gt;"UK"),"US","Other")</f>
        <v>US</v>
      </c>
      <c r="F1581" s="38">
        <v>1</v>
      </c>
      <c r="G1581" s="37"/>
      <c r="H1581" s="37"/>
      <c r="I1581" s="37"/>
      <c r="J1581" s="37"/>
      <c r="K1581" s="37"/>
      <c r="L1581" s="36" t="s">
        <v>8798</v>
      </c>
      <c r="M1581" s="36" t="str">
        <f>IF(LEFT(NICAP[[#This Row],[Date]],1)=0,"Y","N")</f>
        <v>N</v>
      </c>
      <c r="N1581" s="36"/>
      <c r="O1581" s="36" t="str">
        <f>19&amp;LEFT(NICAP[[#This Row],[Date]],2)</f>
        <v>1953</v>
      </c>
      <c r="P1581" s="36" t="str">
        <f>MID(NICAP[[#This Row],[Date]],3,2)</f>
        <v>08</v>
      </c>
      <c r="Q1581" s="36" t="str">
        <f>RIGHT(NICAP[[#This Row],[Date]],2)</f>
        <v>21</v>
      </c>
      <c r="R1581" s="26">
        <f>DATE(NICAP[[#This Row],[Year]],NICAP[[#This Row],[Month]],NICAP[[#This Row],[Day]])</f>
        <v>19592</v>
      </c>
      <c r="S1581" s="35" t="str">
        <f t="shared" si="48"/>
        <v>OH</v>
      </c>
      <c r="T1581" s="24" t="str">
        <f t="shared" si="49"/>
        <v>US</v>
      </c>
    </row>
    <row r="1582" spans="1:20" ht="27" customHeight="1" x14ac:dyDescent="0.2">
      <c r="A1582" s="35">
        <v>1573</v>
      </c>
      <c r="B1582" s="66">
        <v>530823</v>
      </c>
      <c r="C1582" s="44" t="s">
        <v>2145</v>
      </c>
      <c r="D1582" s="44" t="s">
        <v>1694</v>
      </c>
      <c r="E1582" s="44" t="str">
        <f>IF(AND(LEN(NICAP[[#This Row],[State or      Country]])=2,NICAP[[#This Row],[State or      Country]]&lt;&gt;"UK"),"US","Other")</f>
        <v>US</v>
      </c>
      <c r="F1582" s="43">
        <v>1</v>
      </c>
      <c r="G1582" s="41"/>
      <c r="H1582" s="41"/>
      <c r="I1582" s="41"/>
      <c r="J1582" s="41"/>
      <c r="K1582" s="41"/>
      <c r="L1582" s="42" t="s">
        <v>8797</v>
      </c>
      <c r="M1582" s="42" t="str">
        <f>IF(LEFT(NICAP[[#This Row],[Date]],1)=0,"Y","N")</f>
        <v>N</v>
      </c>
      <c r="N1582" s="42"/>
      <c r="O1582" s="42" t="str">
        <f>19&amp;LEFT(NICAP[[#This Row],[Date]],2)</f>
        <v>1953</v>
      </c>
      <c r="P1582" s="42" t="str">
        <f>MID(NICAP[[#This Row],[Date]],3,2)</f>
        <v>08</v>
      </c>
      <c r="Q1582" s="42" t="str">
        <f>RIGHT(NICAP[[#This Row],[Date]],2)</f>
        <v>23</v>
      </c>
      <c r="R1582" s="26">
        <f>DATE(NICAP[[#This Row],[Year]],NICAP[[#This Row],[Month]],NICAP[[#This Row],[Day]])</f>
        <v>19594</v>
      </c>
      <c r="S1582" s="35" t="str">
        <f t="shared" si="48"/>
        <v>OH</v>
      </c>
      <c r="T1582" s="24" t="str">
        <f t="shared" si="49"/>
        <v>US</v>
      </c>
    </row>
    <row r="1583" spans="1:20" ht="12.75" customHeight="1" x14ac:dyDescent="0.2">
      <c r="A1583" s="35">
        <v>1574</v>
      </c>
      <c r="B1583" s="64">
        <v>530823</v>
      </c>
      <c r="C1583" s="39" t="s">
        <v>8796</v>
      </c>
      <c r="D1583" s="39" t="s">
        <v>7514</v>
      </c>
      <c r="E1583" s="39" t="str">
        <f>IF(AND(LEN(NICAP[[#This Row],[State or      Country]])=2,NICAP[[#This Row],[State or      Country]]&lt;&gt;"UK"),"US","Other")</f>
        <v>Other</v>
      </c>
      <c r="F1583" s="38">
        <v>8</v>
      </c>
      <c r="G1583" s="37"/>
      <c r="H1583" s="37"/>
      <c r="I1583" s="47" t="s">
        <v>4808</v>
      </c>
      <c r="J1583" s="37"/>
      <c r="K1583" s="37"/>
      <c r="L1583" s="36" t="s">
        <v>8795</v>
      </c>
      <c r="M1583" s="36" t="str">
        <f>IF(LEFT(NICAP[[#This Row],[Date]],1)=0,"Y","N")</f>
        <v>N</v>
      </c>
      <c r="N1583" s="36"/>
      <c r="O1583" s="36" t="str">
        <f>19&amp;LEFT(NICAP[[#This Row],[Date]],2)</f>
        <v>1953</v>
      </c>
      <c r="P1583" s="36" t="str">
        <f>MID(NICAP[[#This Row],[Date]],3,2)</f>
        <v>08</v>
      </c>
      <c r="Q1583" s="36" t="str">
        <f>RIGHT(NICAP[[#This Row],[Date]],2)</f>
        <v>23</v>
      </c>
      <c r="R1583" s="26">
        <f>DATE(NICAP[[#This Row],[Year]],NICAP[[#This Row],[Month]],NICAP[[#This Row],[Day]])</f>
        <v>19594</v>
      </c>
      <c r="S1583" s="35" t="str">
        <f t="shared" si="48"/>
        <v/>
      </c>
      <c r="T1583" s="24" t="str">
        <f t="shared" si="49"/>
        <v>New Guinea</v>
      </c>
    </row>
    <row r="1584" spans="1:20" ht="12.75" customHeight="1" x14ac:dyDescent="0.2">
      <c r="A1584" s="35">
        <v>1575</v>
      </c>
      <c r="B1584" s="64">
        <v>530823</v>
      </c>
      <c r="C1584" s="39" t="s">
        <v>1822</v>
      </c>
      <c r="D1584" s="39" t="s">
        <v>1793</v>
      </c>
      <c r="E1584" s="39" t="str">
        <f>IF(AND(LEN(NICAP[[#This Row],[State or      Country]])=2,NICAP[[#This Row],[State or      Country]]&lt;&gt;"UK"),"US","Other")</f>
        <v>US</v>
      </c>
      <c r="F1584" s="38">
        <v>8</v>
      </c>
      <c r="G1584" s="41"/>
      <c r="H1584" s="41"/>
      <c r="I1584" s="41"/>
      <c r="J1584" s="41"/>
      <c r="K1584" s="41"/>
      <c r="L1584" s="36" t="s">
        <v>8794</v>
      </c>
      <c r="M1584" s="36" t="str">
        <f>IF(LEFT(NICAP[[#This Row],[Date]],1)=0,"Y","N")</f>
        <v>N</v>
      </c>
      <c r="N1584" s="36"/>
      <c r="O1584" s="36" t="str">
        <f>19&amp;LEFT(NICAP[[#This Row],[Date]],2)</f>
        <v>1953</v>
      </c>
      <c r="P1584" s="36" t="str">
        <f>MID(NICAP[[#This Row],[Date]],3,2)</f>
        <v>08</v>
      </c>
      <c r="Q1584" s="36" t="str">
        <f>RIGHT(NICAP[[#This Row],[Date]],2)</f>
        <v>23</v>
      </c>
      <c r="R1584" s="26">
        <f>DATE(NICAP[[#This Row],[Year]],NICAP[[#This Row],[Month]],NICAP[[#This Row],[Day]])</f>
        <v>19594</v>
      </c>
      <c r="S1584" s="35" t="str">
        <f t="shared" si="48"/>
        <v>AU</v>
      </c>
      <c r="T1584" s="24" t="str">
        <f t="shared" si="49"/>
        <v>US</v>
      </c>
    </row>
    <row r="1585" spans="1:20" ht="12.75" customHeight="1" x14ac:dyDescent="0.2">
      <c r="A1585" s="35">
        <v>1576</v>
      </c>
      <c r="B1585" s="64">
        <v>530827</v>
      </c>
      <c r="C1585" s="39" t="s">
        <v>8793</v>
      </c>
      <c r="D1585" s="39" t="s">
        <v>1920</v>
      </c>
      <c r="E1585" s="39" t="str">
        <f>IF(AND(LEN(NICAP[[#This Row],[State or      Country]])=2,NICAP[[#This Row],[State or      Country]]&lt;&gt;"UK"),"US","Other")</f>
        <v>US</v>
      </c>
      <c r="F1585" s="38">
        <v>1</v>
      </c>
      <c r="G1585" s="37"/>
      <c r="H1585" s="37"/>
      <c r="I1585" s="65">
        <v>2692</v>
      </c>
      <c r="J1585" s="37"/>
      <c r="K1585" s="37"/>
      <c r="L1585" s="36" t="s">
        <v>8792</v>
      </c>
      <c r="M1585" s="36" t="str">
        <f>IF(LEFT(NICAP[[#This Row],[Date]],1)=0,"Y","N")</f>
        <v>N</v>
      </c>
      <c r="N1585" s="36"/>
      <c r="O1585" s="36" t="str">
        <f>19&amp;LEFT(NICAP[[#This Row],[Date]],2)</f>
        <v>1953</v>
      </c>
      <c r="P1585" s="36" t="str">
        <f>MID(NICAP[[#This Row],[Date]],3,2)</f>
        <v>08</v>
      </c>
      <c r="Q1585" s="36" t="str">
        <f>RIGHT(NICAP[[#This Row],[Date]],2)</f>
        <v>27</v>
      </c>
      <c r="R1585" s="26">
        <f>DATE(NICAP[[#This Row],[Year]],NICAP[[#This Row],[Month]],NICAP[[#This Row],[Day]])</f>
        <v>19598</v>
      </c>
      <c r="S1585" s="35" t="str">
        <f t="shared" si="48"/>
        <v>MS</v>
      </c>
      <c r="T1585" s="24" t="str">
        <f t="shared" si="49"/>
        <v>US</v>
      </c>
    </row>
    <row r="1586" spans="1:20" ht="12.75" customHeight="1" x14ac:dyDescent="0.2">
      <c r="A1586" s="35">
        <v>1577</v>
      </c>
      <c r="B1586" s="64">
        <v>530900</v>
      </c>
      <c r="C1586" s="39" t="s">
        <v>1876</v>
      </c>
      <c r="D1586" s="39" t="s">
        <v>1802</v>
      </c>
      <c r="E1586" s="39" t="str">
        <f>IF(AND(LEN(NICAP[[#This Row],[State or      Country]])=2,NICAP[[#This Row],[State or      Country]]&lt;&gt;"UK"),"US","Other")</f>
        <v>Other</v>
      </c>
      <c r="F1586" s="38">
        <v>9</v>
      </c>
      <c r="G1586" s="37"/>
      <c r="H1586" s="46">
        <v>5</v>
      </c>
      <c r="I1586" s="37"/>
      <c r="J1586" s="37"/>
      <c r="K1586" s="37"/>
      <c r="L1586" s="36" t="s">
        <v>8791</v>
      </c>
      <c r="M1586" s="36" t="str">
        <f>IF(LEFT(NICAP[[#This Row],[Date]],1)=0,"Y","N")</f>
        <v>N</v>
      </c>
      <c r="N1586" s="36"/>
      <c r="O1586" s="36" t="str">
        <f>19&amp;LEFT(NICAP[[#This Row],[Date]],2)</f>
        <v>1953</v>
      </c>
      <c r="P1586" s="36" t="str">
        <f>MID(NICAP[[#This Row],[Date]],3,2)</f>
        <v>09</v>
      </c>
      <c r="Q1586" s="36" t="str">
        <f>RIGHT(NICAP[[#This Row],[Date]],2)</f>
        <v>00</v>
      </c>
      <c r="R1586" s="26">
        <f>DATE(NICAP[[#This Row],[Year]],NICAP[[#This Row],[Month]],NICAP[[#This Row],[Day]])</f>
        <v>19602</v>
      </c>
      <c r="S1586" s="35" t="str">
        <f t="shared" si="48"/>
        <v/>
      </c>
      <c r="T1586" s="24" t="str">
        <f t="shared" si="49"/>
        <v>UK</v>
      </c>
    </row>
    <row r="1587" spans="1:20" ht="14.25" customHeight="1" x14ac:dyDescent="0.2">
      <c r="A1587" s="35">
        <v>1578</v>
      </c>
      <c r="B1587" s="81">
        <v>530902</v>
      </c>
      <c r="C1587" s="39" t="s">
        <v>8790</v>
      </c>
      <c r="D1587" s="39" t="s">
        <v>8496</v>
      </c>
      <c r="E1587" s="39" t="str">
        <f>IF(AND(LEN(NICAP[[#This Row],[State or      Country]])=2,NICAP[[#This Row],[State or      Country]]&lt;&gt;"UK"),"US","Other")</f>
        <v>Other</v>
      </c>
      <c r="F1587" s="38">
        <v>11</v>
      </c>
      <c r="G1587" s="47" t="s">
        <v>1757</v>
      </c>
      <c r="H1587" s="46">
        <v>5</v>
      </c>
      <c r="I1587" s="47" t="s">
        <v>4808</v>
      </c>
      <c r="J1587" s="37"/>
      <c r="K1587" s="37"/>
      <c r="L1587" s="36" t="s">
        <v>8789</v>
      </c>
      <c r="M1587" s="36" t="str">
        <f>IF(LEFT(NICAP[[#This Row],[Date]],1)=0,"Y","N")</f>
        <v>N</v>
      </c>
      <c r="N1587" s="36"/>
      <c r="O1587" s="36" t="str">
        <f>19&amp;LEFT(NICAP[[#This Row],[Date]],2)</f>
        <v>1953</v>
      </c>
      <c r="P1587" s="36" t="str">
        <f>MID(NICAP[[#This Row],[Date]],3,2)</f>
        <v>09</v>
      </c>
      <c r="Q1587" s="36" t="str">
        <f>RIGHT(NICAP[[#This Row],[Date]],2)</f>
        <v>02</v>
      </c>
      <c r="R1587" s="26">
        <f>DATE(NICAP[[#This Row],[Year]],NICAP[[#This Row],[Month]],NICAP[[#This Row],[Day]])</f>
        <v>19604</v>
      </c>
      <c r="S1587" s="35" t="str">
        <f t="shared" si="48"/>
        <v/>
      </c>
      <c r="T1587" s="24" t="str">
        <f t="shared" si="49"/>
        <v>Fr. Morocco</v>
      </c>
    </row>
    <row r="1588" spans="1:20" ht="12.75" customHeight="1" x14ac:dyDescent="0.2">
      <c r="A1588" s="35">
        <v>1579</v>
      </c>
      <c r="B1588" s="64">
        <v>530907</v>
      </c>
      <c r="C1588" s="39" t="s">
        <v>7046</v>
      </c>
      <c r="D1588" s="39" t="s">
        <v>1670</v>
      </c>
      <c r="E1588" s="39" t="str">
        <f>IF(AND(LEN(NICAP[[#This Row],[State or      Country]])=2,NICAP[[#This Row],[State or      Country]]&lt;&gt;"UK"),"US","Other")</f>
        <v>US</v>
      </c>
      <c r="F1588" s="38">
        <v>11</v>
      </c>
      <c r="G1588" s="37"/>
      <c r="H1588" s="37"/>
      <c r="I1588" s="37"/>
      <c r="J1588" s="37"/>
      <c r="K1588" s="37"/>
      <c r="L1588" s="36" t="s">
        <v>8788</v>
      </c>
      <c r="M1588" s="36" t="str">
        <f>IF(LEFT(NICAP[[#This Row],[Date]],1)=0,"Y","N")</f>
        <v>N</v>
      </c>
      <c r="N1588" s="36"/>
      <c r="O1588" s="36" t="str">
        <f>19&amp;LEFT(NICAP[[#This Row],[Date]],2)</f>
        <v>1953</v>
      </c>
      <c r="P1588" s="36" t="str">
        <f>MID(NICAP[[#This Row],[Date]],3,2)</f>
        <v>09</v>
      </c>
      <c r="Q1588" s="36" t="str">
        <f>RIGHT(NICAP[[#This Row],[Date]],2)</f>
        <v>07</v>
      </c>
      <c r="R1588" s="26">
        <f>DATE(NICAP[[#This Row],[Year]],NICAP[[#This Row],[Month]],NICAP[[#This Row],[Day]])</f>
        <v>19609</v>
      </c>
      <c r="S1588" s="35" t="str">
        <f t="shared" si="48"/>
        <v>IL</v>
      </c>
      <c r="T1588" s="24" t="str">
        <f t="shared" si="49"/>
        <v>US</v>
      </c>
    </row>
    <row r="1589" spans="1:20" ht="27" customHeight="1" x14ac:dyDescent="0.2">
      <c r="A1589" s="35">
        <v>1580</v>
      </c>
      <c r="B1589" s="66">
        <v>530907</v>
      </c>
      <c r="C1589" s="44" t="s">
        <v>2384</v>
      </c>
      <c r="D1589" s="44" t="s">
        <v>1694</v>
      </c>
      <c r="E1589" s="44" t="str">
        <f>IF(AND(LEN(NICAP[[#This Row],[State or      Country]])=2,NICAP[[#This Row],[State or      Country]]&lt;&gt;"UK"),"US","Other")</f>
        <v>US</v>
      </c>
      <c r="F1589" s="43">
        <v>1</v>
      </c>
      <c r="G1589" s="41"/>
      <c r="H1589" s="41"/>
      <c r="I1589" s="41"/>
      <c r="J1589" s="41"/>
      <c r="K1589" s="41"/>
      <c r="L1589" s="42" t="s">
        <v>8787</v>
      </c>
      <c r="M1589" s="42" t="str">
        <f>IF(LEFT(NICAP[[#This Row],[Date]],1)=0,"Y","N")</f>
        <v>N</v>
      </c>
      <c r="N1589" s="42"/>
      <c r="O1589" s="42" t="str">
        <f>19&amp;LEFT(NICAP[[#This Row],[Date]],2)</f>
        <v>1953</v>
      </c>
      <c r="P1589" s="42" t="str">
        <f>MID(NICAP[[#This Row],[Date]],3,2)</f>
        <v>09</v>
      </c>
      <c r="Q1589" s="42" t="str">
        <f>RIGHT(NICAP[[#This Row],[Date]],2)</f>
        <v>07</v>
      </c>
      <c r="R1589" s="26">
        <f>DATE(NICAP[[#This Row],[Year]],NICAP[[#This Row],[Month]],NICAP[[#This Row],[Day]])</f>
        <v>19609</v>
      </c>
      <c r="S1589" s="35" t="str">
        <f t="shared" si="48"/>
        <v>OH</v>
      </c>
      <c r="T1589" s="24" t="str">
        <f t="shared" si="49"/>
        <v>US</v>
      </c>
    </row>
    <row r="1590" spans="1:20" ht="12.75" customHeight="1" x14ac:dyDescent="0.2">
      <c r="A1590" s="35">
        <v>1581</v>
      </c>
      <c r="B1590" s="68">
        <v>530928</v>
      </c>
      <c r="C1590" s="39" t="s">
        <v>8786</v>
      </c>
      <c r="D1590" s="39" t="s">
        <v>1676</v>
      </c>
      <c r="E1590" s="39" t="str">
        <f>IF(AND(LEN(NICAP[[#This Row],[State or      Country]])=2,NICAP[[#This Row],[State or      Country]]&lt;&gt;"UK"),"US","Other")</f>
        <v>US</v>
      </c>
      <c r="F1590" s="38">
        <v>9</v>
      </c>
      <c r="G1590" s="47" t="s">
        <v>1666</v>
      </c>
      <c r="H1590" s="46">
        <v>5</v>
      </c>
      <c r="I1590" s="47" t="s">
        <v>4808</v>
      </c>
      <c r="J1590" s="37"/>
      <c r="K1590" s="37"/>
      <c r="L1590" s="36" t="s">
        <v>8785</v>
      </c>
      <c r="M1590" s="36" t="str">
        <f>IF(LEFT(NICAP[[#This Row],[Date]],1)=0,"Y","N")</f>
        <v>N</v>
      </c>
      <c r="N1590" s="36"/>
      <c r="O1590" s="36" t="str">
        <f>19&amp;LEFT(NICAP[[#This Row],[Date]],2)</f>
        <v>1953</v>
      </c>
      <c r="P1590" s="36" t="str">
        <f>MID(NICAP[[#This Row],[Date]],3,2)</f>
        <v>09</v>
      </c>
      <c r="Q1590" s="36" t="str">
        <f>RIGHT(NICAP[[#This Row],[Date]],2)</f>
        <v>28</v>
      </c>
      <c r="R1590" s="26">
        <f>DATE(NICAP[[#This Row],[Year]],NICAP[[#This Row],[Month]],NICAP[[#This Row],[Day]])</f>
        <v>19630</v>
      </c>
      <c r="S1590" s="35" t="str">
        <f t="shared" si="48"/>
        <v>CA</v>
      </c>
      <c r="T1590" s="24" t="str">
        <f t="shared" si="49"/>
        <v>US</v>
      </c>
    </row>
    <row r="1591" spans="1:20" ht="27.75" customHeight="1" x14ac:dyDescent="0.2">
      <c r="A1591" s="35">
        <v>1582</v>
      </c>
      <c r="B1591" s="66">
        <v>530929</v>
      </c>
      <c r="C1591" s="44" t="s">
        <v>6310</v>
      </c>
      <c r="D1591" s="44" t="s">
        <v>1686</v>
      </c>
      <c r="E1591" s="44" t="str">
        <f>IF(AND(LEN(NICAP[[#This Row],[State or      Country]])=2,NICAP[[#This Row],[State or      Country]]&lt;&gt;"UK"),"US","Other")</f>
        <v>US</v>
      </c>
      <c r="F1591" s="43">
        <v>3</v>
      </c>
      <c r="G1591" s="41"/>
      <c r="H1591" s="41"/>
      <c r="I1591" s="41"/>
      <c r="J1591" s="41"/>
      <c r="K1591" s="41"/>
      <c r="L1591" s="59" t="s">
        <v>8784</v>
      </c>
      <c r="M1591" s="59" t="str">
        <f>IF(LEFT(NICAP[[#This Row],[Date]],1)=0,"Y","N")</f>
        <v>N</v>
      </c>
      <c r="N1591" s="59"/>
      <c r="O1591" s="59" t="str">
        <f>19&amp;LEFT(NICAP[[#This Row],[Date]],2)</f>
        <v>1953</v>
      </c>
      <c r="P1591" s="59" t="str">
        <f>MID(NICAP[[#This Row],[Date]],3,2)</f>
        <v>09</v>
      </c>
      <c r="Q1591" s="59" t="str">
        <f>RIGHT(NICAP[[#This Row],[Date]],2)</f>
        <v>29</v>
      </c>
      <c r="R1591" s="26">
        <f>DATE(NICAP[[#This Row],[Year]],NICAP[[#This Row],[Month]],NICAP[[#This Row],[Day]])</f>
        <v>19631</v>
      </c>
      <c r="S1591" s="35" t="str">
        <f t="shared" si="48"/>
        <v>PA</v>
      </c>
      <c r="T1591" s="24" t="str">
        <f t="shared" si="49"/>
        <v>US</v>
      </c>
    </row>
    <row r="1592" spans="1:20" ht="27.75" customHeight="1" x14ac:dyDescent="0.2">
      <c r="A1592" s="35">
        <v>1583</v>
      </c>
      <c r="B1592" s="83" t="s">
        <v>8783</v>
      </c>
      <c r="C1592" s="44" t="s">
        <v>8782</v>
      </c>
      <c r="D1592" s="44" t="s">
        <v>1826</v>
      </c>
      <c r="E1592" s="44" t="str">
        <f>IF(AND(LEN(NICAP[[#This Row],[State or      Country]])=2,NICAP[[#This Row],[State or      Country]]&lt;&gt;"UK"),"US","Other")</f>
        <v>US</v>
      </c>
      <c r="F1592" s="43">
        <v>1</v>
      </c>
      <c r="G1592" s="41"/>
      <c r="H1592" s="41"/>
      <c r="I1592" s="41"/>
      <c r="J1592" s="41"/>
      <c r="K1592" s="41"/>
      <c r="L1592" s="59" t="s">
        <v>8781</v>
      </c>
      <c r="M1592" s="59" t="str">
        <f>IF(LEFT(NICAP[[#This Row],[Date]],1)=0,"Y","N")</f>
        <v>N</v>
      </c>
      <c r="N1592" s="59"/>
      <c r="O1592" s="59" t="str">
        <f>19&amp;LEFT(NICAP[[#This Row],[Date]],2)</f>
        <v>1953</v>
      </c>
      <c r="P1592" s="59" t="str">
        <f>MID(NICAP[[#This Row],[Date]],3,2)</f>
        <v>09</v>
      </c>
      <c r="Q1592" s="59" t="str">
        <f>RIGHT(NICAP[[#This Row],[Date]],2)</f>
        <v>13</v>
      </c>
      <c r="R1592" s="26">
        <f>DATE(NICAP[[#This Row],[Year]],NICAP[[#This Row],[Month]],NICAP[[#This Row],[Day]])</f>
        <v>19615</v>
      </c>
      <c r="S1592" s="35" t="str">
        <f t="shared" si="48"/>
        <v>OR</v>
      </c>
      <c r="T1592" s="24" t="str">
        <f t="shared" si="49"/>
        <v>US</v>
      </c>
    </row>
    <row r="1593" spans="1:20" ht="27" customHeight="1" x14ac:dyDescent="0.2">
      <c r="A1593" s="35">
        <v>1584</v>
      </c>
      <c r="B1593" s="66">
        <v>530924</v>
      </c>
      <c r="C1593" s="44" t="s">
        <v>8780</v>
      </c>
      <c r="D1593" s="44" t="s">
        <v>1694</v>
      </c>
      <c r="E1593" s="44" t="str">
        <f>IF(AND(LEN(NICAP[[#This Row],[State or      Country]])=2,NICAP[[#This Row],[State or      Country]]&lt;&gt;"UK"),"US","Other")</f>
        <v>US</v>
      </c>
      <c r="F1593" s="43">
        <v>1</v>
      </c>
      <c r="G1593" s="41"/>
      <c r="H1593" s="41"/>
      <c r="I1593" s="41"/>
      <c r="J1593" s="41"/>
      <c r="K1593" s="41"/>
      <c r="L1593" s="59" t="s">
        <v>8779</v>
      </c>
      <c r="M1593" s="59" t="str">
        <f>IF(LEFT(NICAP[[#This Row],[Date]],1)=0,"Y","N")</f>
        <v>N</v>
      </c>
      <c r="N1593" s="59"/>
      <c r="O1593" s="59" t="str">
        <f>19&amp;LEFT(NICAP[[#This Row],[Date]],2)</f>
        <v>1953</v>
      </c>
      <c r="P1593" s="59" t="str">
        <f>MID(NICAP[[#This Row],[Date]],3,2)</f>
        <v>09</v>
      </c>
      <c r="Q1593" s="59" t="str">
        <f>RIGHT(NICAP[[#This Row],[Date]],2)</f>
        <v>24</v>
      </c>
      <c r="R1593" s="26">
        <f>DATE(NICAP[[#This Row],[Year]],NICAP[[#This Row],[Month]],NICAP[[#This Row],[Day]])</f>
        <v>19626</v>
      </c>
      <c r="S1593" s="35" t="str">
        <f t="shared" si="48"/>
        <v>OH</v>
      </c>
      <c r="T1593" s="24" t="str">
        <f t="shared" si="49"/>
        <v>US</v>
      </c>
    </row>
    <row r="1594" spans="1:20" ht="12.75" customHeight="1" x14ac:dyDescent="0.2">
      <c r="A1594" s="35">
        <v>1585</v>
      </c>
      <c r="B1594" s="68">
        <v>531013</v>
      </c>
      <c r="C1594" s="39" t="s">
        <v>8778</v>
      </c>
      <c r="D1594" s="39" t="s">
        <v>2180</v>
      </c>
      <c r="E1594" s="39" t="str">
        <f>IF(AND(LEN(NICAP[[#This Row],[State or      Country]])=2,NICAP[[#This Row],[State or      Country]]&lt;&gt;"UK"),"US","Other")</f>
        <v>US</v>
      </c>
      <c r="F1594" s="38">
        <v>9</v>
      </c>
      <c r="G1594" s="47" t="s">
        <v>1666</v>
      </c>
      <c r="H1594" s="46">
        <v>5</v>
      </c>
      <c r="I1594" s="47" t="s">
        <v>4808</v>
      </c>
      <c r="J1594" s="37"/>
      <c r="K1594" s="37"/>
      <c r="L1594" s="36" t="s">
        <v>8777</v>
      </c>
      <c r="M1594" s="36" t="str">
        <f>IF(LEFT(NICAP[[#This Row],[Date]],1)=0,"Y","N")</f>
        <v>N</v>
      </c>
      <c r="N1594" s="36"/>
      <c r="O1594" s="36" t="str">
        <f>19&amp;LEFT(NICAP[[#This Row],[Date]],2)</f>
        <v>1953</v>
      </c>
      <c r="P1594" s="36" t="str">
        <f>MID(NICAP[[#This Row],[Date]],3,2)</f>
        <v>10</v>
      </c>
      <c r="Q1594" s="36" t="str">
        <f>RIGHT(NICAP[[#This Row],[Date]],2)</f>
        <v>13</v>
      </c>
      <c r="R1594" s="26">
        <f>DATE(NICAP[[#This Row],[Year]],NICAP[[#This Row],[Month]],NICAP[[#This Row],[Day]])</f>
        <v>19645</v>
      </c>
      <c r="S1594" s="35" t="str">
        <f t="shared" si="48"/>
        <v>NE</v>
      </c>
      <c r="T1594" s="24" t="str">
        <f t="shared" si="49"/>
        <v>US</v>
      </c>
    </row>
    <row r="1595" spans="1:20" ht="12.75" customHeight="1" x14ac:dyDescent="0.2">
      <c r="A1595" s="35">
        <v>1586</v>
      </c>
      <c r="B1595" s="68">
        <v>531013</v>
      </c>
      <c r="C1595" s="39" t="s">
        <v>8776</v>
      </c>
      <c r="D1595" s="39" t="s">
        <v>1689</v>
      </c>
      <c r="E1595" s="39" t="str">
        <f>IF(AND(LEN(NICAP[[#This Row],[State or      Country]])=2,NICAP[[#This Row],[State or      Country]]&lt;&gt;"UK"),"US","Other")</f>
        <v>US</v>
      </c>
      <c r="F1595" s="38">
        <v>9</v>
      </c>
      <c r="G1595" s="47" t="s">
        <v>1666</v>
      </c>
      <c r="H1595" s="46">
        <v>5</v>
      </c>
      <c r="I1595" s="37"/>
      <c r="J1595" s="37"/>
      <c r="K1595" s="37"/>
      <c r="L1595" s="36" t="s">
        <v>8775</v>
      </c>
      <c r="M1595" s="36" t="str">
        <f>IF(LEFT(NICAP[[#This Row],[Date]],1)=0,"Y","N")</f>
        <v>N</v>
      </c>
      <c r="N1595" s="36"/>
      <c r="O1595" s="36" t="str">
        <f>19&amp;LEFT(NICAP[[#This Row],[Date]],2)</f>
        <v>1953</v>
      </c>
      <c r="P1595" s="36" t="str">
        <f>MID(NICAP[[#This Row],[Date]],3,2)</f>
        <v>10</v>
      </c>
      <c r="Q1595" s="36" t="str">
        <f>RIGHT(NICAP[[#This Row],[Date]],2)</f>
        <v>13</v>
      </c>
      <c r="R1595" s="26">
        <f>DATE(NICAP[[#This Row],[Year]],NICAP[[#This Row],[Month]],NICAP[[#This Row],[Day]])</f>
        <v>19645</v>
      </c>
      <c r="S1595" s="35" t="str">
        <f t="shared" si="48"/>
        <v>GA</v>
      </c>
      <c r="T1595" s="24" t="str">
        <f t="shared" si="49"/>
        <v>US</v>
      </c>
    </row>
    <row r="1596" spans="1:20" ht="12.75" customHeight="1" x14ac:dyDescent="0.2">
      <c r="A1596" s="35">
        <v>1587</v>
      </c>
      <c r="B1596" s="68">
        <v>531015</v>
      </c>
      <c r="C1596" s="39" t="s">
        <v>5792</v>
      </c>
      <c r="D1596" s="39" t="s">
        <v>1883</v>
      </c>
      <c r="E1596" s="39" t="str">
        <f>IF(AND(LEN(NICAP[[#This Row],[State or      Country]])=2,NICAP[[#This Row],[State or      Country]]&lt;&gt;"UK"),"US","Other")</f>
        <v>US</v>
      </c>
      <c r="F1596" s="38">
        <v>1</v>
      </c>
      <c r="G1596" s="41"/>
      <c r="H1596" s="41"/>
      <c r="I1596" s="47" t="s">
        <v>4808</v>
      </c>
      <c r="J1596" s="41"/>
      <c r="K1596" s="41"/>
      <c r="L1596" s="36" t="s">
        <v>8774</v>
      </c>
      <c r="M1596" s="36" t="str">
        <f>IF(LEFT(NICAP[[#This Row],[Date]],1)=0,"Y","N")</f>
        <v>N</v>
      </c>
      <c r="N1596" s="36"/>
      <c r="O1596" s="36" t="str">
        <f>19&amp;LEFT(NICAP[[#This Row],[Date]],2)</f>
        <v>1953</v>
      </c>
      <c r="P1596" s="36" t="str">
        <f>MID(NICAP[[#This Row],[Date]],3,2)</f>
        <v>10</v>
      </c>
      <c r="Q1596" s="36" t="str">
        <f>RIGHT(NICAP[[#This Row],[Date]],2)</f>
        <v>15</v>
      </c>
      <c r="R1596" s="26">
        <f>DATE(NICAP[[#This Row],[Year]],NICAP[[#This Row],[Month]],NICAP[[#This Row],[Day]])</f>
        <v>19647</v>
      </c>
      <c r="S1596" s="35" t="str">
        <f t="shared" si="48"/>
        <v>MN</v>
      </c>
      <c r="T1596" s="24" t="str">
        <f t="shared" si="49"/>
        <v>US</v>
      </c>
    </row>
    <row r="1597" spans="1:20" ht="12.75" customHeight="1" x14ac:dyDescent="0.2">
      <c r="A1597" s="35">
        <v>1588</v>
      </c>
      <c r="B1597" s="68">
        <v>531016</v>
      </c>
      <c r="C1597" s="39" t="s">
        <v>8773</v>
      </c>
      <c r="D1597" s="39" t="s">
        <v>1953</v>
      </c>
      <c r="E1597" s="39" t="str">
        <f>IF(AND(LEN(NICAP[[#This Row],[State or      Country]])=2,NICAP[[#This Row],[State or      Country]]&lt;&gt;"UK"),"US","Other")</f>
        <v>US</v>
      </c>
      <c r="F1597" s="38">
        <v>9</v>
      </c>
      <c r="G1597" s="47" t="s">
        <v>1666</v>
      </c>
      <c r="H1597" s="46">
        <v>5</v>
      </c>
      <c r="I1597" s="47" t="s">
        <v>4808</v>
      </c>
      <c r="J1597" s="37"/>
      <c r="K1597" s="37"/>
      <c r="L1597" s="36" t="s">
        <v>8772</v>
      </c>
      <c r="M1597" s="36" t="str">
        <f>IF(LEFT(NICAP[[#This Row],[Date]],1)=0,"Y","N")</f>
        <v>N</v>
      </c>
      <c r="N1597" s="36"/>
      <c r="O1597" s="36" t="str">
        <f>19&amp;LEFT(NICAP[[#This Row],[Date]],2)</f>
        <v>1953</v>
      </c>
      <c r="P1597" s="36" t="str">
        <f>MID(NICAP[[#This Row],[Date]],3,2)</f>
        <v>10</v>
      </c>
      <c r="Q1597" s="36" t="str">
        <f>RIGHT(NICAP[[#This Row],[Date]],2)</f>
        <v>16</v>
      </c>
      <c r="R1597" s="26">
        <f>DATE(NICAP[[#This Row],[Year]],NICAP[[#This Row],[Month]],NICAP[[#This Row],[Day]])</f>
        <v>19648</v>
      </c>
      <c r="S1597" s="35" t="str">
        <f t="shared" si="48"/>
        <v>ME</v>
      </c>
      <c r="T1597" s="24" t="str">
        <f t="shared" si="49"/>
        <v>US</v>
      </c>
    </row>
    <row r="1598" spans="1:20" ht="12.75" customHeight="1" x14ac:dyDescent="0.2">
      <c r="A1598" s="35">
        <v>1589</v>
      </c>
      <c r="B1598" s="64">
        <v>531018</v>
      </c>
      <c r="C1598" s="39" t="s">
        <v>8042</v>
      </c>
      <c r="D1598" s="39" t="s">
        <v>1802</v>
      </c>
      <c r="E1598" s="39" t="str">
        <f>IF(AND(LEN(NICAP[[#This Row],[State or      Country]])=2,NICAP[[#This Row],[State or      Country]]&lt;&gt;"UK"),"US","Other")</f>
        <v>Other</v>
      </c>
      <c r="F1598" s="38">
        <v>11</v>
      </c>
      <c r="G1598" s="37"/>
      <c r="H1598" s="37"/>
      <c r="I1598" s="37"/>
      <c r="J1598" s="37"/>
      <c r="K1598" s="37"/>
      <c r="L1598" s="36" t="s">
        <v>8771</v>
      </c>
      <c r="M1598" s="36" t="str">
        <f>IF(LEFT(NICAP[[#This Row],[Date]],1)=0,"Y","N")</f>
        <v>N</v>
      </c>
      <c r="N1598" s="36"/>
      <c r="O1598" s="36" t="str">
        <f>19&amp;LEFT(NICAP[[#This Row],[Date]],2)</f>
        <v>1953</v>
      </c>
      <c r="P1598" s="36" t="str">
        <f>MID(NICAP[[#This Row],[Date]],3,2)</f>
        <v>10</v>
      </c>
      <c r="Q1598" s="36" t="str">
        <f>RIGHT(NICAP[[#This Row],[Date]],2)</f>
        <v>18</v>
      </c>
      <c r="R1598" s="26">
        <f>DATE(NICAP[[#This Row],[Year]],NICAP[[#This Row],[Month]],NICAP[[#This Row],[Day]])</f>
        <v>19650</v>
      </c>
      <c r="S1598" s="35" t="str">
        <f t="shared" si="48"/>
        <v/>
      </c>
      <c r="T1598" s="24" t="str">
        <f t="shared" si="49"/>
        <v>UK</v>
      </c>
    </row>
    <row r="1599" spans="1:20" ht="12.75" customHeight="1" x14ac:dyDescent="0.2">
      <c r="A1599" s="35">
        <v>1590</v>
      </c>
      <c r="B1599" s="64">
        <v>531028</v>
      </c>
      <c r="C1599" s="39" t="s">
        <v>7540</v>
      </c>
      <c r="D1599" s="39" t="s">
        <v>2180</v>
      </c>
      <c r="E1599" s="39" t="str">
        <f>IF(AND(LEN(NICAP[[#This Row],[State or      Country]])=2,NICAP[[#This Row],[State or      Country]]&lt;&gt;"UK"),"US","Other")</f>
        <v>US</v>
      </c>
      <c r="F1599" s="38">
        <v>1</v>
      </c>
      <c r="G1599" s="37"/>
      <c r="H1599" s="37"/>
      <c r="I1599" s="47" t="s">
        <v>4808</v>
      </c>
      <c r="J1599" s="37"/>
      <c r="K1599" s="37"/>
      <c r="L1599" s="36" t="s">
        <v>6161</v>
      </c>
      <c r="M1599" s="36" t="str">
        <f>IF(LEFT(NICAP[[#This Row],[Date]],1)=0,"Y","N")</f>
        <v>N</v>
      </c>
      <c r="N1599" s="36"/>
      <c r="O1599" s="36" t="str">
        <f>19&amp;LEFT(NICAP[[#This Row],[Date]],2)</f>
        <v>1953</v>
      </c>
      <c r="P1599" s="36" t="str">
        <f>MID(NICAP[[#This Row],[Date]],3,2)</f>
        <v>10</v>
      </c>
      <c r="Q1599" s="36" t="str">
        <f>RIGHT(NICAP[[#This Row],[Date]],2)</f>
        <v>28</v>
      </c>
      <c r="R1599" s="26">
        <f>DATE(NICAP[[#This Row],[Year]],NICAP[[#This Row],[Month]],NICAP[[#This Row],[Day]])</f>
        <v>19660</v>
      </c>
      <c r="S1599" s="35" t="str">
        <f t="shared" si="48"/>
        <v>NE</v>
      </c>
      <c r="T1599" s="24" t="str">
        <f t="shared" si="49"/>
        <v>US</v>
      </c>
    </row>
    <row r="1600" spans="1:20" ht="12.75" customHeight="1" x14ac:dyDescent="0.2">
      <c r="A1600" s="35">
        <v>1591</v>
      </c>
      <c r="B1600" s="64">
        <v>531030</v>
      </c>
      <c r="C1600" s="39" t="s">
        <v>2070</v>
      </c>
      <c r="D1600" s="39" t="s">
        <v>1694</v>
      </c>
      <c r="E1600" s="39" t="str">
        <f>IF(AND(LEN(NICAP[[#This Row],[State or      Country]])=2,NICAP[[#This Row],[State or      Country]]&lt;&gt;"UK"),"US","Other")</f>
        <v>US</v>
      </c>
      <c r="F1600" s="38">
        <v>1</v>
      </c>
      <c r="G1600" s="37"/>
      <c r="H1600" s="37"/>
      <c r="I1600" s="37"/>
      <c r="J1600" s="37"/>
      <c r="K1600" s="37"/>
      <c r="L1600" s="36" t="s">
        <v>8770</v>
      </c>
      <c r="M1600" s="36" t="str">
        <f>IF(LEFT(NICAP[[#This Row],[Date]],1)=0,"Y","N")</f>
        <v>N</v>
      </c>
      <c r="N1600" s="36"/>
      <c r="O1600" s="36" t="str">
        <f>19&amp;LEFT(NICAP[[#This Row],[Date]],2)</f>
        <v>1953</v>
      </c>
      <c r="P1600" s="36" t="str">
        <f>MID(NICAP[[#This Row],[Date]],3,2)</f>
        <v>10</v>
      </c>
      <c r="Q1600" s="36" t="str">
        <f>RIGHT(NICAP[[#This Row],[Date]],2)</f>
        <v>30</v>
      </c>
      <c r="R1600" s="26">
        <f>DATE(NICAP[[#This Row],[Year]],NICAP[[#This Row],[Month]],NICAP[[#This Row],[Day]])</f>
        <v>19662</v>
      </c>
      <c r="S1600" s="35" t="str">
        <f t="shared" si="48"/>
        <v>OH</v>
      </c>
      <c r="T1600" s="24" t="str">
        <f t="shared" si="49"/>
        <v>US</v>
      </c>
    </row>
    <row r="1601" spans="1:20" ht="14.25" customHeight="1" x14ac:dyDescent="0.2">
      <c r="A1601" s="35">
        <v>1592</v>
      </c>
      <c r="B1601" s="81">
        <v>531030</v>
      </c>
      <c r="C1601" s="39" t="s">
        <v>8769</v>
      </c>
      <c r="D1601" s="39" t="s">
        <v>1676</v>
      </c>
      <c r="E1601" s="39" t="str">
        <f>IF(AND(LEN(NICAP[[#This Row],[State or      Country]])=2,NICAP[[#This Row],[State or      Country]]&lt;&gt;"UK"),"US","Other")</f>
        <v>US</v>
      </c>
      <c r="F1601" s="38">
        <v>11</v>
      </c>
      <c r="G1601" s="47" t="s">
        <v>1757</v>
      </c>
      <c r="H1601" s="46">
        <v>5</v>
      </c>
      <c r="I1601" s="37"/>
      <c r="J1601" s="37"/>
      <c r="K1601" s="37"/>
      <c r="L1601" s="36" t="s">
        <v>8768</v>
      </c>
      <c r="M1601" s="36" t="str">
        <f>IF(LEFT(NICAP[[#This Row],[Date]],1)=0,"Y","N")</f>
        <v>N</v>
      </c>
      <c r="N1601" s="36"/>
      <c r="O1601" s="36" t="str">
        <f>19&amp;LEFT(NICAP[[#This Row],[Date]],2)</f>
        <v>1953</v>
      </c>
      <c r="P1601" s="36" t="str">
        <f>MID(NICAP[[#This Row],[Date]],3,2)</f>
        <v>10</v>
      </c>
      <c r="Q1601" s="36" t="str">
        <f>RIGHT(NICAP[[#This Row],[Date]],2)</f>
        <v>30</v>
      </c>
      <c r="R1601" s="26">
        <f>DATE(NICAP[[#This Row],[Year]],NICAP[[#This Row],[Month]],NICAP[[#This Row],[Day]])</f>
        <v>19662</v>
      </c>
      <c r="S1601" s="35" t="str">
        <f t="shared" si="48"/>
        <v>CA</v>
      </c>
      <c r="T1601" s="24" t="str">
        <f t="shared" si="49"/>
        <v>US</v>
      </c>
    </row>
    <row r="1602" spans="1:20" ht="27" customHeight="1" x14ac:dyDescent="0.2">
      <c r="A1602" s="35">
        <v>1593</v>
      </c>
      <c r="B1602" s="84">
        <v>531103</v>
      </c>
      <c r="C1602" s="44" t="s">
        <v>1876</v>
      </c>
      <c r="D1602" s="44" t="s">
        <v>1802</v>
      </c>
      <c r="E1602" s="44" t="str">
        <f>IF(AND(LEN(NICAP[[#This Row],[State or      Country]])=2,NICAP[[#This Row],[State or      Country]]&lt;&gt;"UK"),"US","Other")</f>
        <v>Other</v>
      </c>
      <c r="F1602" s="43">
        <v>9</v>
      </c>
      <c r="G1602" s="62" t="s">
        <v>1666</v>
      </c>
      <c r="H1602" s="61">
        <v>5</v>
      </c>
      <c r="I1602" s="41"/>
      <c r="J1602" s="41"/>
      <c r="K1602" s="41"/>
      <c r="L1602" s="59" t="s">
        <v>8767</v>
      </c>
      <c r="M1602" s="59" t="str">
        <f>IF(LEFT(NICAP[[#This Row],[Date]],1)=0,"Y","N")</f>
        <v>N</v>
      </c>
      <c r="N1602" s="59"/>
      <c r="O1602" s="59" t="str">
        <f>19&amp;LEFT(NICAP[[#This Row],[Date]],2)</f>
        <v>1953</v>
      </c>
      <c r="P1602" s="59" t="str">
        <f>MID(NICAP[[#This Row],[Date]],3,2)</f>
        <v>11</v>
      </c>
      <c r="Q1602" s="59" t="str">
        <f>RIGHT(NICAP[[#This Row],[Date]],2)</f>
        <v>03</v>
      </c>
      <c r="R1602" s="26">
        <f>DATE(NICAP[[#This Row],[Year]],NICAP[[#This Row],[Month]],NICAP[[#This Row],[Day]])</f>
        <v>19666</v>
      </c>
      <c r="S1602" s="35" t="str">
        <f t="shared" si="48"/>
        <v/>
      </c>
      <c r="T1602" s="24" t="str">
        <f t="shared" si="49"/>
        <v>UK</v>
      </c>
    </row>
    <row r="1603" spans="1:20" ht="12.75" customHeight="1" x14ac:dyDescent="0.2">
      <c r="A1603" s="35">
        <v>1594</v>
      </c>
      <c r="B1603" s="64">
        <v>531114</v>
      </c>
      <c r="C1603" s="39" t="s">
        <v>8766</v>
      </c>
      <c r="D1603" s="39" t="s">
        <v>1694</v>
      </c>
      <c r="E1603" s="39" t="str">
        <f>IF(AND(LEN(NICAP[[#This Row],[State or      Country]])=2,NICAP[[#This Row],[State or      Country]]&lt;&gt;"UK"),"US","Other")</f>
        <v>US</v>
      </c>
      <c r="F1603" s="38">
        <v>1</v>
      </c>
      <c r="G1603" s="37"/>
      <c r="H1603" s="37"/>
      <c r="I1603" s="37"/>
      <c r="J1603" s="37"/>
      <c r="K1603" s="37"/>
      <c r="L1603" s="36" t="s">
        <v>8765</v>
      </c>
      <c r="M1603" s="36" t="str">
        <f>IF(LEFT(NICAP[[#This Row],[Date]],1)=0,"Y","N")</f>
        <v>N</v>
      </c>
      <c r="N1603" s="36"/>
      <c r="O1603" s="36" t="str">
        <f>19&amp;LEFT(NICAP[[#This Row],[Date]],2)</f>
        <v>1953</v>
      </c>
      <c r="P1603" s="36" t="str">
        <f>MID(NICAP[[#This Row],[Date]],3,2)</f>
        <v>11</v>
      </c>
      <c r="Q1603" s="36" t="str">
        <f>RIGHT(NICAP[[#This Row],[Date]],2)</f>
        <v>14</v>
      </c>
      <c r="R1603" s="26">
        <f>DATE(NICAP[[#This Row],[Year]],NICAP[[#This Row],[Month]],NICAP[[#This Row],[Day]])</f>
        <v>19677</v>
      </c>
      <c r="S1603" s="35" t="str">
        <f t="shared" si="48"/>
        <v>OH</v>
      </c>
      <c r="T1603" s="24" t="str">
        <f t="shared" si="49"/>
        <v>US</v>
      </c>
    </row>
    <row r="1604" spans="1:20" ht="14.25" customHeight="1" x14ac:dyDescent="0.2">
      <c r="A1604" s="35">
        <v>1595</v>
      </c>
      <c r="B1604" s="81">
        <v>531120</v>
      </c>
      <c r="C1604" s="39" t="s">
        <v>8764</v>
      </c>
      <c r="D1604" s="39" t="s">
        <v>2763</v>
      </c>
      <c r="E1604" s="39" t="str">
        <f>IF(AND(LEN(NICAP[[#This Row],[State or      Country]])=2,NICAP[[#This Row],[State or      Country]]&lt;&gt;"UK"),"US","Other")</f>
        <v>Other</v>
      </c>
      <c r="F1604" s="38">
        <v>11</v>
      </c>
      <c r="G1604" s="47" t="s">
        <v>1757</v>
      </c>
      <c r="H1604" s="46">
        <v>5</v>
      </c>
      <c r="I1604" s="37"/>
      <c r="J1604" s="37"/>
      <c r="K1604" s="37"/>
      <c r="L1604" s="36" t="s">
        <v>8763</v>
      </c>
      <c r="M1604" s="36" t="str">
        <f>IF(LEFT(NICAP[[#This Row],[Date]],1)=0,"Y","N")</f>
        <v>N</v>
      </c>
      <c r="N1604" s="36"/>
      <c r="O1604" s="36" t="str">
        <f>19&amp;LEFT(NICAP[[#This Row],[Date]],2)</f>
        <v>1953</v>
      </c>
      <c r="P1604" s="36" t="str">
        <f>MID(NICAP[[#This Row],[Date]],3,2)</f>
        <v>11</v>
      </c>
      <c r="Q1604" s="36" t="str">
        <f>RIGHT(NICAP[[#This Row],[Date]],2)</f>
        <v>20</v>
      </c>
      <c r="R1604" s="26">
        <f>DATE(NICAP[[#This Row],[Year]],NICAP[[#This Row],[Month]],NICAP[[#This Row],[Day]])</f>
        <v>19683</v>
      </c>
      <c r="S1604" s="35" t="str">
        <f t="shared" si="48"/>
        <v/>
      </c>
      <c r="T1604" s="24" t="str">
        <f t="shared" si="49"/>
        <v>At Sea</v>
      </c>
    </row>
    <row r="1605" spans="1:20" ht="12.75" customHeight="1" x14ac:dyDescent="0.2">
      <c r="A1605" s="35">
        <v>1596</v>
      </c>
      <c r="B1605" s="68">
        <v>531123</v>
      </c>
      <c r="C1605" s="39" t="s">
        <v>8762</v>
      </c>
      <c r="D1605" s="39" t="s">
        <v>1734</v>
      </c>
      <c r="E1605" s="39" t="str">
        <f>IF(AND(LEN(NICAP[[#This Row],[State or      Country]])=2,NICAP[[#This Row],[State or      Country]]&lt;&gt;"UK"),"US","Other")</f>
        <v>US</v>
      </c>
      <c r="F1605" s="38">
        <v>9</v>
      </c>
      <c r="G1605" s="47" t="s">
        <v>1666</v>
      </c>
      <c r="H1605" s="46">
        <v>5</v>
      </c>
      <c r="I1605" s="37"/>
      <c r="J1605" s="37"/>
      <c r="K1605" s="37"/>
      <c r="L1605" s="36" t="s">
        <v>8761</v>
      </c>
      <c r="M1605" s="36" t="str">
        <f>IF(LEFT(NICAP[[#This Row],[Date]],1)=0,"Y","N")</f>
        <v>N</v>
      </c>
      <c r="N1605" s="36"/>
      <c r="O1605" s="36" t="str">
        <f>19&amp;LEFT(NICAP[[#This Row],[Date]],2)</f>
        <v>1953</v>
      </c>
      <c r="P1605" s="36" t="str">
        <f>MID(NICAP[[#This Row],[Date]],3,2)</f>
        <v>11</v>
      </c>
      <c r="Q1605" s="36" t="str">
        <f>RIGHT(NICAP[[#This Row],[Date]],2)</f>
        <v>23</v>
      </c>
      <c r="R1605" s="26">
        <f>DATE(NICAP[[#This Row],[Year]],NICAP[[#This Row],[Month]],NICAP[[#This Row],[Day]])</f>
        <v>19686</v>
      </c>
      <c r="S1605" s="35" t="str">
        <f t="shared" si="48"/>
        <v>MI</v>
      </c>
      <c r="T1605" s="24" t="str">
        <f t="shared" si="49"/>
        <v>US</v>
      </c>
    </row>
    <row r="1606" spans="1:20" ht="14.25" customHeight="1" x14ac:dyDescent="0.2">
      <c r="A1606" s="35">
        <v>1597</v>
      </c>
      <c r="B1606" s="81">
        <v>531127</v>
      </c>
      <c r="C1606" s="39" t="s">
        <v>8760</v>
      </c>
      <c r="D1606" s="39" t="s">
        <v>8320</v>
      </c>
      <c r="E1606" s="39" t="str">
        <f>IF(AND(LEN(NICAP[[#This Row],[State or      Country]])=2,NICAP[[#This Row],[State or      Country]]&lt;&gt;"UK"),"US","Other")</f>
        <v>Other</v>
      </c>
      <c r="F1606" s="38">
        <v>11</v>
      </c>
      <c r="G1606" s="47" t="s">
        <v>1757</v>
      </c>
      <c r="H1606" s="46">
        <v>5</v>
      </c>
      <c r="I1606" s="37"/>
      <c r="J1606" s="37"/>
      <c r="K1606" s="37"/>
      <c r="L1606" s="36" t="s">
        <v>8759</v>
      </c>
      <c r="M1606" s="36" t="str">
        <f>IF(LEFT(NICAP[[#This Row],[Date]],1)=0,"Y","N")</f>
        <v>N</v>
      </c>
      <c r="N1606" s="36"/>
      <c r="O1606" s="36" t="str">
        <f>19&amp;LEFT(NICAP[[#This Row],[Date]],2)</f>
        <v>1953</v>
      </c>
      <c r="P1606" s="36" t="str">
        <f>MID(NICAP[[#This Row],[Date]],3,2)</f>
        <v>11</v>
      </c>
      <c r="Q1606" s="36" t="str">
        <f>RIGHT(NICAP[[#This Row],[Date]],2)</f>
        <v>27</v>
      </c>
      <c r="R1606" s="26">
        <f>DATE(NICAP[[#This Row],[Year]],NICAP[[#This Row],[Month]],NICAP[[#This Row],[Day]])</f>
        <v>19690</v>
      </c>
      <c r="S1606" s="35" t="str">
        <f t="shared" si="48"/>
        <v/>
      </c>
      <c r="T1606" s="24" t="str">
        <f t="shared" si="49"/>
        <v>Iceland</v>
      </c>
    </row>
    <row r="1607" spans="1:20" ht="12.75" customHeight="1" x14ac:dyDescent="0.2">
      <c r="A1607" s="35">
        <v>1598</v>
      </c>
      <c r="B1607" s="68">
        <v>531203</v>
      </c>
      <c r="C1607" s="39" t="s">
        <v>8758</v>
      </c>
      <c r="D1607" s="39" t="s">
        <v>1697</v>
      </c>
      <c r="E1607" s="39" t="str">
        <f>IF(AND(LEN(NICAP[[#This Row],[State or      Country]])=2,NICAP[[#This Row],[State or      Country]]&lt;&gt;"UK"),"US","Other")</f>
        <v>US</v>
      </c>
      <c r="F1607" s="38">
        <v>9</v>
      </c>
      <c r="G1607" s="47" t="s">
        <v>1666</v>
      </c>
      <c r="H1607" s="46">
        <v>5</v>
      </c>
      <c r="I1607" s="47" t="s">
        <v>4808</v>
      </c>
      <c r="J1607" s="41"/>
      <c r="K1607" s="41"/>
      <c r="L1607" s="36" t="s">
        <v>8757</v>
      </c>
      <c r="M1607" s="36" t="str">
        <f>IF(LEFT(NICAP[[#This Row],[Date]],1)=0,"Y","N")</f>
        <v>N</v>
      </c>
      <c r="N1607" s="36"/>
      <c r="O1607" s="36" t="str">
        <f>19&amp;LEFT(NICAP[[#This Row],[Date]],2)</f>
        <v>1953</v>
      </c>
      <c r="P1607" s="36" t="str">
        <f>MID(NICAP[[#This Row],[Date]],3,2)</f>
        <v>12</v>
      </c>
      <c r="Q1607" s="36" t="str">
        <f>RIGHT(NICAP[[#This Row],[Date]],2)</f>
        <v>03</v>
      </c>
      <c r="R1607" s="26">
        <f>DATE(NICAP[[#This Row],[Year]],NICAP[[#This Row],[Month]],NICAP[[#This Row],[Day]])</f>
        <v>19696</v>
      </c>
      <c r="S1607" s="35" t="str">
        <f t="shared" si="48"/>
        <v>MA</v>
      </c>
      <c r="T1607" s="24" t="str">
        <f t="shared" si="49"/>
        <v>US</v>
      </c>
    </row>
    <row r="1608" spans="1:20" ht="12.75" customHeight="1" x14ac:dyDescent="0.2">
      <c r="A1608" s="35">
        <v>1599</v>
      </c>
      <c r="B1608" s="68">
        <v>531203</v>
      </c>
      <c r="C1608" s="39" t="s">
        <v>8756</v>
      </c>
      <c r="D1608" s="39" t="s">
        <v>2122</v>
      </c>
      <c r="E1608" s="39" t="str">
        <f>IF(AND(LEN(NICAP[[#This Row],[State or      Country]])=2,NICAP[[#This Row],[State or      Country]]&lt;&gt;"UK"),"US","Other")</f>
        <v>US</v>
      </c>
      <c r="F1608" s="38">
        <v>9</v>
      </c>
      <c r="G1608" s="47" t="s">
        <v>1666</v>
      </c>
      <c r="H1608" s="46">
        <v>5</v>
      </c>
      <c r="I1608" s="47" t="s">
        <v>4808</v>
      </c>
      <c r="J1608" s="54" t="s">
        <v>1744</v>
      </c>
      <c r="K1608" s="37"/>
      <c r="L1608" s="36" t="s">
        <v>8755</v>
      </c>
      <c r="M1608" s="36" t="str">
        <f>IF(LEFT(NICAP[[#This Row],[Date]],1)=0,"Y","N")</f>
        <v>N</v>
      </c>
      <c r="N1608" s="36"/>
      <c r="O1608" s="36" t="str">
        <f>19&amp;LEFT(NICAP[[#This Row],[Date]],2)</f>
        <v>1953</v>
      </c>
      <c r="P1608" s="36" t="str">
        <f>MID(NICAP[[#This Row],[Date]],3,2)</f>
        <v>12</v>
      </c>
      <c r="Q1608" s="36" t="str">
        <f>RIGHT(NICAP[[#This Row],[Date]],2)</f>
        <v>03</v>
      </c>
      <c r="R1608" s="26">
        <f>DATE(NICAP[[#This Row],[Year]],NICAP[[#This Row],[Month]],NICAP[[#This Row],[Day]])</f>
        <v>19696</v>
      </c>
      <c r="S1608" s="35" t="str">
        <f t="shared" si="48"/>
        <v>NM</v>
      </c>
      <c r="T1608" s="24" t="str">
        <f t="shared" si="49"/>
        <v>US</v>
      </c>
    </row>
    <row r="1609" spans="1:20" ht="12.75" customHeight="1" x14ac:dyDescent="0.2">
      <c r="A1609" s="35">
        <v>1600</v>
      </c>
      <c r="B1609" s="64">
        <v>531203</v>
      </c>
      <c r="C1609" s="39" t="s">
        <v>7274</v>
      </c>
      <c r="D1609" s="39" t="s">
        <v>1726</v>
      </c>
      <c r="E1609" s="39" t="str">
        <f>IF(AND(LEN(NICAP[[#This Row],[State or      Country]])=2,NICAP[[#This Row],[State or      Country]]&lt;&gt;"UK"),"US","Other")</f>
        <v>US</v>
      </c>
      <c r="F1609" s="38">
        <v>1</v>
      </c>
      <c r="G1609" s="37"/>
      <c r="H1609" s="37"/>
      <c r="I1609" s="47" t="s">
        <v>4808</v>
      </c>
      <c r="J1609" s="37"/>
      <c r="K1609" s="37"/>
      <c r="L1609" s="36" t="s">
        <v>8754</v>
      </c>
      <c r="M1609" s="36" t="str">
        <f>IF(LEFT(NICAP[[#This Row],[Date]],1)=0,"Y","N")</f>
        <v>N</v>
      </c>
      <c r="N1609" s="36"/>
      <c r="O1609" s="36" t="str">
        <f>19&amp;LEFT(NICAP[[#This Row],[Date]],2)</f>
        <v>1953</v>
      </c>
      <c r="P1609" s="36" t="str">
        <f>MID(NICAP[[#This Row],[Date]],3,2)</f>
        <v>12</v>
      </c>
      <c r="Q1609" s="36" t="str">
        <f>RIGHT(NICAP[[#This Row],[Date]],2)</f>
        <v>03</v>
      </c>
      <c r="R1609" s="26">
        <f>DATE(NICAP[[#This Row],[Year]],NICAP[[#This Row],[Month]],NICAP[[#This Row],[Day]])</f>
        <v>19696</v>
      </c>
      <c r="S1609" s="35" t="str">
        <f t="shared" si="48"/>
        <v>NJ</v>
      </c>
      <c r="T1609" s="24" t="str">
        <f t="shared" si="49"/>
        <v>US</v>
      </c>
    </row>
    <row r="1610" spans="1:20" ht="12.75" customHeight="1" x14ac:dyDescent="0.2">
      <c r="A1610" s="35">
        <v>1601</v>
      </c>
      <c r="B1610" s="64">
        <v>531203</v>
      </c>
      <c r="C1610" s="39" t="s">
        <v>8753</v>
      </c>
      <c r="D1610" s="39" t="s">
        <v>1667</v>
      </c>
      <c r="E1610" s="39" t="str">
        <f>IF(AND(LEN(NICAP[[#This Row],[State or      Country]])=2,NICAP[[#This Row],[State or      Country]]&lt;&gt;"UK"),"US","Other")</f>
        <v>US</v>
      </c>
      <c r="F1610" s="38">
        <v>1</v>
      </c>
      <c r="G1610" s="37"/>
      <c r="H1610" s="37"/>
      <c r="I1610" s="47" t="s">
        <v>4808</v>
      </c>
      <c r="J1610" s="37"/>
      <c r="K1610" s="37"/>
      <c r="L1610" s="36" t="s">
        <v>8752</v>
      </c>
      <c r="M1610" s="36" t="str">
        <f>IF(LEFT(NICAP[[#This Row],[Date]],1)=0,"Y","N")</f>
        <v>N</v>
      </c>
      <c r="N1610" s="36"/>
      <c r="O1610" s="36" t="str">
        <f>19&amp;LEFT(NICAP[[#This Row],[Date]],2)</f>
        <v>1953</v>
      </c>
      <c r="P1610" s="36" t="str">
        <f>MID(NICAP[[#This Row],[Date]],3,2)</f>
        <v>12</v>
      </c>
      <c r="Q1610" s="36" t="str">
        <f>RIGHT(NICAP[[#This Row],[Date]],2)</f>
        <v>03</v>
      </c>
      <c r="R1610" s="26">
        <f>DATE(NICAP[[#This Row],[Year]],NICAP[[#This Row],[Month]],NICAP[[#This Row],[Day]])</f>
        <v>19696</v>
      </c>
      <c r="S1610" s="35" t="str">
        <f t="shared" ref="S1610:S1673" si="50">IF(E1610="US",D1610,"")</f>
        <v>TX</v>
      </c>
      <c r="T1610" s="24" t="str">
        <f t="shared" ref="T1610:T1673" si="51">IF(E1610="US","US",D1610)</f>
        <v>US</v>
      </c>
    </row>
    <row r="1611" spans="1:20" ht="12.75" customHeight="1" x14ac:dyDescent="0.2">
      <c r="A1611" s="35">
        <v>1602</v>
      </c>
      <c r="B1611" s="64">
        <v>531205</v>
      </c>
      <c r="C1611" s="39" t="s">
        <v>2235</v>
      </c>
      <c r="D1611" s="39" t="s">
        <v>1667</v>
      </c>
      <c r="E1611" s="39" t="str">
        <f>IF(AND(LEN(NICAP[[#This Row],[State or      Country]])=2,NICAP[[#This Row],[State or      Country]]&lt;&gt;"UK"),"US","Other")</f>
        <v>US</v>
      </c>
      <c r="F1611" s="38">
        <v>1</v>
      </c>
      <c r="G1611" s="37"/>
      <c r="H1611" s="37"/>
      <c r="I1611" s="47" t="s">
        <v>4808</v>
      </c>
      <c r="J1611" s="37"/>
      <c r="K1611" s="37"/>
      <c r="L1611" s="36" t="s">
        <v>8751</v>
      </c>
      <c r="M1611" s="36" t="str">
        <f>IF(LEFT(NICAP[[#This Row],[Date]],1)=0,"Y","N")</f>
        <v>N</v>
      </c>
      <c r="N1611" s="36"/>
      <c r="O1611" s="36" t="str">
        <f>19&amp;LEFT(NICAP[[#This Row],[Date]],2)</f>
        <v>1953</v>
      </c>
      <c r="P1611" s="36" t="str">
        <f>MID(NICAP[[#This Row],[Date]],3,2)</f>
        <v>12</v>
      </c>
      <c r="Q1611" s="36" t="str">
        <f>RIGHT(NICAP[[#This Row],[Date]],2)</f>
        <v>05</v>
      </c>
      <c r="R1611" s="26">
        <f>DATE(NICAP[[#This Row],[Year]],NICAP[[#This Row],[Month]],NICAP[[#This Row],[Day]])</f>
        <v>19698</v>
      </c>
      <c r="S1611" s="35" t="str">
        <f t="shared" si="50"/>
        <v>TX</v>
      </c>
      <c r="T1611" s="24" t="str">
        <f t="shared" si="51"/>
        <v>US</v>
      </c>
    </row>
    <row r="1612" spans="1:20" ht="27" customHeight="1" x14ac:dyDescent="0.2">
      <c r="A1612" s="35">
        <v>1603</v>
      </c>
      <c r="B1612" s="66">
        <v>531213</v>
      </c>
      <c r="C1612" s="44" t="s">
        <v>3611</v>
      </c>
      <c r="D1612" s="44" t="s">
        <v>1694</v>
      </c>
      <c r="E1612" s="44" t="str">
        <f>IF(AND(LEN(NICAP[[#This Row],[State or      Country]])=2,NICAP[[#This Row],[State or      Country]]&lt;&gt;"UK"),"US","Other")</f>
        <v>US</v>
      </c>
      <c r="F1612" s="43">
        <v>1</v>
      </c>
      <c r="G1612" s="41"/>
      <c r="H1612" s="41"/>
      <c r="I1612" s="41"/>
      <c r="J1612" s="41"/>
      <c r="K1612" s="41"/>
      <c r="L1612" s="42" t="s">
        <v>8750</v>
      </c>
      <c r="M1612" s="42" t="str">
        <f>IF(LEFT(NICAP[[#This Row],[Date]],1)=0,"Y","N")</f>
        <v>N</v>
      </c>
      <c r="N1612" s="42"/>
      <c r="O1612" s="42" t="str">
        <f>19&amp;LEFT(NICAP[[#This Row],[Date]],2)</f>
        <v>1953</v>
      </c>
      <c r="P1612" s="42" t="str">
        <f>MID(NICAP[[#This Row],[Date]],3,2)</f>
        <v>12</v>
      </c>
      <c r="Q1612" s="42" t="str">
        <f>RIGHT(NICAP[[#This Row],[Date]],2)</f>
        <v>13</v>
      </c>
      <c r="R1612" s="26">
        <f>DATE(NICAP[[#This Row],[Year]],NICAP[[#This Row],[Month]],NICAP[[#This Row],[Day]])</f>
        <v>19706</v>
      </c>
      <c r="S1612" s="35" t="str">
        <f t="shared" si="50"/>
        <v>OH</v>
      </c>
      <c r="T1612" s="24" t="str">
        <f t="shared" si="51"/>
        <v>US</v>
      </c>
    </row>
    <row r="1613" spans="1:20" ht="27" customHeight="1" x14ac:dyDescent="0.2">
      <c r="A1613" s="35">
        <v>1604</v>
      </c>
      <c r="B1613" s="66">
        <v>531216</v>
      </c>
      <c r="C1613" s="44" t="s">
        <v>2415</v>
      </c>
      <c r="D1613" s="44" t="s">
        <v>1694</v>
      </c>
      <c r="E1613" s="44" t="str">
        <f>IF(AND(LEN(NICAP[[#This Row],[State or      Country]])=2,NICAP[[#This Row],[State or      Country]]&lt;&gt;"UK"),"US","Other")</f>
        <v>US</v>
      </c>
      <c r="F1613" s="43">
        <v>1</v>
      </c>
      <c r="G1613" s="41"/>
      <c r="H1613" s="41"/>
      <c r="I1613" s="41"/>
      <c r="J1613" s="41"/>
      <c r="K1613" s="41"/>
      <c r="L1613" s="42" t="s">
        <v>8749</v>
      </c>
      <c r="M1613" s="42" t="str">
        <f>IF(LEFT(NICAP[[#This Row],[Date]],1)=0,"Y","N")</f>
        <v>N</v>
      </c>
      <c r="N1613" s="42"/>
      <c r="O1613" s="42" t="str">
        <f>19&amp;LEFT(NICAP[[#This Row],[Date]],2)</f>
        <v>1953</v>
      </c>
      <c r="P1613" s="42" t="str">
        <f>MID(NICAP[[#This Row],[Date]],3,2)</f>
        <v>12</v>
      </c>
      <c r="Q1613" s="42" t="str">
        <f>RIGHT(NICAP[[#This Row],[Date]],2)</f>
        <v>16</v>
      </c>
      <c r="R1613" s="26">
        <f>DATE(NICAP[[#This Row],[Year]],NICAP[[#This Row],[Month]],NICAP[[#This Row],[Day]])</f>
        <v>19709</v>
      </c>
      <c r="S1613" s="35" t="str">
        <f t="shared" si="50"/>
        <v>OH</v>
      </c>
      <c r="T1613" s="24" t="str">
        <f t="shared" si="51"/>
        <v>US</v>
      </c>
    </row>
    <row r="1614" spans="1:20" ht="12.75" customHeight="1" x14ac:dyDescent="0.2">
      <c r="A1614" s="35">
        <v>1605</v>
      </c>
      <c r="B1614" s="68">
        <v>531216</v>
      </c>
      <c r="C1614" s="39" t="s">
        <v>8748</v>
      </c>
      <c r="D1614" s="39" t="s">
        <v>2763</v>
      </c>
      <c r="E1614" s="39" t="str">
        <f>IF(AND(LEN(NICAP[[#This Row],[State or      Country]])=2,NICAP[[#This Row],[State or      Country]]&lt;&gt;"UK"),"US","Other")</f>
        <v>Other</v>
      </c>
      <c r="F1614" s="38">
        <v>9</v>
      </c>
      <c r="G1614" s="47" t="s">
        <v>1666</v>
      </c>
      <c r="H1614" s="46">
        <v>5</v>
      </c>
      <c r="I1614" s="47" t="s">
        <v>4808</v>
      </c>
      <c r="J1614" s="41"/>
      <c r="K1614" s="41"/>
      <c r="L1614" s="36" t="s">
        <v>8747</v>
      </c>
      <c r="M1614" s="36" t="str">
        <f>IF(LEFT(NICAP[[#This Row],[Date]],1)=0,"Y","N")</f>
        <v>N</v>
      </c>
      <c r="N1614" s="36"/>
      <c r="O1614" s="36" t="str">
        <f>19&amp;LEFT(NICAP[[#This Row],[Date]],2)</f>
        <v>1953</v>
      </c>
      <c r="P1614" s="36" t="str">
        <f>MID(NICAP[[#This Row],[Date]],3,2)</f>
        <v>12</v>
      </c>
      <c r="Q1614" s="36" t="str">
        <f>RIGHT(NICAP[[#This Row],[Date]],2)</f>
        <v>16</v>
      </c>
      <c r="R1614" s="26">
        <f>DATE(NICAP[[#This Row],[Year]],NICAP[[#This Row],[Month]],NICAP[[#This Row],[Day]])</f>
        <v>19709</v>
      </c>
      <c r="S1614" s="35" t="str">
        <f t="shared" si="50"/>
        <v/>
      </c>
      <c r="T1614" s="24" t="str">
        <f t="shared" si="51"/>
        <v>At Sea</v>
      </c>
    </row>
    <row r="1615" spans="1:20" ht="28.5" customHeight="1" x14ac:dyDescent="0.2">
      <c r="A1615" s="35">
        <v>1606</v>
      </c>
      <c r="B1615" s="106">
        <v>531216</v>
      </c>
      <c r="C1615" s="44" t="s">
        <v>8746</v>
      </c>
      <c r="D1615" s="44" t="s">
        <v>1676</v>
      </c>
      <c r="E1615" s="44" t="str">
        <f>IF(AND(LEN(NICAP[[#This Row],[State or      Country]])=2,NICAP[[#This Row],[State or      Country]]&lt;&gt;"UK"),"US","Other")</f>
        <v>US</v>
      </c>
      <c r="F1615" s="43">
        <v>11</v>
      </c>
      <c r="G1615" s="62" t="s">
        <v>1757</v>
      </c>
      <c r="H1615" s="61">
        <v>5</v>
      </c>
      <c r="I1615" s="62" t="s">
        <v>4808</v>
      </c>
      <c r="J1615" s="41"/>
      <c r="K1615" s="41"/>
      <c r="L1615" s="118" t="s">
        <v>8745</v>
      </c>
      <c r="M1615" s="118" t="str">
        <f>IF(LEFT(NICAP[[#This Row],[Date]],1)=0,"Y","N")</f>
        <v>N</v>
      </c>
      <c r="N1615" s="118"/>
      <c r="O1615" s="118" t="str">
        <f>19&amp;LEFT(NICAP[[#This Row],[Date]],2)</f>
        <v>1953</v>
      </c>
      <c r="P1615" s="118" t="str">
        <f>MID(NICAP[[#This Row],[Date]],3,2)</f>
        <v>12</v>
      </c>
      <c r="Q1615" s="118" t="str">
        <f>RIGHT(NICAP[[#This Row],[Date]],2)</f>
        <v>16</v>
      </c>
      <c r="R1615" s="26">
        <f>DATE(NICAP[[#This Row],[Year]],NICAP[[#This Row],[Month]],NICAP[[#This Row],[Day]])</f>
        <v>19709</v>
      </c>
      <c r="S1615" s="35" t="str">
        <f t="shared" si="50"/>
        <v>CA</v>
      </c>
      <c r="T1615" s="24" t="str">
        <f t="shared" si="51"/>
        <v>US</v>
      </c>
    </row>
    <row r="1616" spans="1:20" ht="12.75" customHeight="1" x14ac:dyDescent="0.2">
      <c r="A1616" s="35">
        <v>1607</v>
      </c>
      <c r="B1616" s="64">
        <v>531217</v>
      </c>
      <c r="C1616" s="39" t="s">
        <v>8744</v>
      </c>
      <c r="D1616" s="39" t="s">
        <v>1805</v>
      </c>
      <c r="E1616" s="39" t="str">
        <f>IF(AND(LEN(NICAP[[#This Row],[State or      Country]])=2,NICAP[[#This Row],[State or      Country]]&lt;&gt;"UK"),"US","Other")</f>
        <v>Other</v>
      </c>
      <c r="F1616" s="38">
        <v>1</v>
      </c>
      <c r="G1616" s="37"/>
      <c r="H1616" s="37"/>
      <c r="I1616" s="65">
        <v>2838</v>
      </c>
      <c r="J1616" s="37"/>
      <c r="K1616" s="37"/>
      <c r="L1616" s="36" t="s">
        <v>6537</v>
      </c>
      <c r="M1616" s="36" t="str">
        <f>IF(LEFT(NICAP[[#This Row],[Date]],1)=0,"Y","N")</f>
        <v>N</v>
      </c>
      <c r="N1616" s="36"/>
      <c r="O1616" s="36" t="str">
        <f>19&amp;LEFT(NICAP[[#This Row],[Date]],2)</f>
        <v>1953</v>
      </c>
      <c r="P1616" s="36" t="str">
        <f>MID(NICAP[[#This Row],[Date]],3,2)</f>
        <v>12</v>
      </c>
      <c r="Q1616" s="36" t="str">
        <f>RIGHT(NICAP[[#This Row],[Date]],2)</f>
        <v>17</v>
      </c>
      <c r="R1616" s="26">
        <f>DATE(NICAP[[#This Row],[Year]],NICAP[[#This Row],[Month]],NICAP[[#This Row],[Day]])</f>
        <v>19710</v>
      </c>
      <c r="S1616" s="35" t="str">
        <f t="shared" si="50"/>
        <v/>
      </c>
      <c r="T1616" s="24" t="str">
        <f t="shared" si="51"/>
        <v>Sweden</v>
      </c>
    </row>
    <row r="1617" spans="1:20" ht="12.75" customHeight="1" x14ac:dyDescent="0.2">
      <c r="A1617" s="35">
        <v>1608</v>
      </c>
      <c r="B1617" s="64">
        <v>531223</v>
      </c>
      <c r="C1617" s="39" t="s">
        <v>4838</v>
      </c>
      <c r="D1617" s="39" t="s">
        <v>2139</v>
      </c>
      <c r="E1617" s="39" t="str">
        <f>IF(AND(LEN(NICAP[[#This Row],[State or      Country]])=2,NICAP[[#This Row],[State or      Country]]&lt;&gt;"UK"),"US","Other")</f>
        <v>US</v>
      </c>
      <c r="F1617" s="38">
        <v>1</v>
      </c>
      <c r="G1617" s="37"/>
      <c r="H1617" s="37"/>
      <c r="I1617" s="47" t="s">
        <v>4808</v>
      </c>
      <c r="J1617" s="37"/>
      <c r="K1617" s="37"/>
      <c r="L1617" s="36" t="s">
        <v>8743</v>
      </c>
      <c r="M1617" s="36" t="str">
        <f>IF(LEFT(NICAP[[#This Row],[Date]],1)=0,"Y","N")</f>
        <v>N</v>
      </c>
      <c r="N1617" s="36"/>
      <c r="O1617" s="36" t="str">
        <f>19&amp;LEFT(NICAP[[#This Row],[Date]],2)</f>
        <v>1953</v>
      </c>
      <c r="P1617" s="36" t="str">
        <f>MID(NICAP[[#This Row],[Date]],3,2)</f>
        <v>12</v>
      </c>
      <c r="Q1617" s="36" t="str">
        <f>RIGHT(NICAP[[#This Row],[Date]],2)</f>
        <v>23</v>
      </c>
      <c r="R1617" s="26">
        <f>DATE(NICAP[[#This Row],[Year]],NICAP[[#This Row],[Month]],NICAP[[#This Row],[Day]])</f>
        <v>19716</v>
      </c>
      <c r="S1617" s="35" t="str">
        <f t="shared" si="50"/>
        <v>ND</v>
      </c>
      <c r="T1617" s="24" t="str">
        <f t="shared" si="51"/>
        <v>US</v>
      </c>
    </row>
    <row r="1618" spans="1:20" ht="14.25" customHeight="1" x14ac:dyDescent="0.2">
      <c r="A1618" s="35">
        <v>1609</v>
      </c>
      <c r="B1618" s="81">
        <v>531224</v>
      </c>
      <c r="C1618" s="39" t="s">
        <v>8742</v>
      </c>
      <c r="D1618" s="39" t="s">
        <v>1676</v>
      </c>
      <c r="E1618" s="39" t="str">
        <f>IF(AND(LEN(NICAP[[#This Row],[State or      Country]])=2,NICAP[[#This Row],[State or      Country]]&lt;&gt;"UK"),"US","Other")</f>
        <v>US</v>
      </c>
      <c r="F1618" s="38">
        <v>11</v>
      </c>
      <c r="G1618" s="47" t="s">
        <v>1757</v>
      </c>
      <c r="H1618" s="46">
        <v>5</v>
      </c>
      <c r="I1618" s="65">
        <v>2840</v>
      </c>
      <c r="J1618" s="37"/>
      <c r="K1618" s="37"/>
      <c r="L1618" s="36" t="s">
        <v>8741</v>
      </c>
      <c r="M1618" s="36" t="str">
        <f>IF(LEFT(NICAP[[#This Row],[Date]],1)=0,"Y","N")</f>
        <v>N</v>
      </c>
      <c r="N1618" s="36"/>
      <c r="O1618" s="36" t="str">
        <f>19&amp;LEFT(NICAP[[#This Row],[Date]],2)</f>
        <v>1953</v>
      </c>
      <c r="P1618" s="36" t="str">
        <f>MID(NICAP[[#This Row],[Date]],3,2)</f>
        <v>12</v>
      </c>
      <c r="Q1618" s="36" t="str">
        <f>RIGHT(NICAP[[#This Row],[Date]],2)</f>
        <v>24</v>
      </c>
      <c r="R1618" s="26">
        <f>DATE(NICAP[[#This Row],[Year]],NICAP[[#This Row],[Month]],NICAP[[#This Row],[Day]])</f>
        <v>19717</v>
      </c>
      <c r="S1618" s="35" t="str">
        <f t="shared" si="50"/>
        <v>CA</v>
      </c>
      <c r="T1618" s="24" t="str">
        <f t="shared" si="51"/>
        <v>US</v>
      </c>
    </row>
    <row r="1619" spans="1:20" ht="12.75" customHeight="1" x14ac:dyDescent="0.2">
      <c r="A1619" s="35">
        <v>1610</v>
      </c>
      <c r="B1619" s="64">
        <v>531224</v>
      </c>
      <c r="C1619" s="39" t="s">
        <v>8740</v>
      </c>
      <c r="D1619" s="39" t="s">
        <v>1670</v>
      </c>
      <c r="E1619" s="39" t="str">
        <f>IF(AND(LEN(NICAP[[#This Row],[State or      Country]])=2,NICAP[[#This Row],[State or      Country]]&lt;&gt;"UK"),"US","Other")</f>
        <v>US</v>
      </c>
      <c r="F1619" s="38">
        <v>1</v>
      </c>
      <c r="G1619" s="37"/>
      <c r="H1619" s="37"/>
      <c r="I1619" s="47" t="s">
        <v>4808</v>
      </c>
      <c r="J1619" s="37"/>
      <c r="K1619" s="37"/>
      <c r="L1619" s="36" t="s">
        <v>8739</v>
      </c>
      <c r="M1619" s="36" t="str">
        <f>IF(LEFT(NICAP[[#This Row],[Date]],1)=0,"Y","N")</f>
        <v>N</v>
      </c>
      <c r="N1619" s="36"/>
      <c r="O1619" s="36" t="str">
        <f>19&amp;LEFT(NICAP[[#This Row],[Date]],2)</f>
        <v>1953</v>
      </c>
      <c r="P1619" s="36" t="str">
        <f>MID(NICAP[[#This Row],[Date]],3,2)</f>
        <v>12</v>
      </c>
      <c r="Q1619" s="36" t="str">
        <f>RIGHT(NICAP[[#This Row],[Date]],2)</f>
        <v>24</v>
      </c>
      <c r="R1619" s="26">
        <f>DATE(NICAP[[#This Row],[Year]],NICAP[[#This Row],[Month]],NICAP[[#This Row],[Day]])</f>
        <v>19717</v>
      </c>
      <c r="S1619" s="35" t="str">
        <f t="shared" si="50"/>
        <v>IL</v>
      </c>
      <c r="T1619" s="24" t="str">
        <f t="shared" si="51"/>
        <v>US</v>
      </c>
    </row>
    <row r="1620" spans="1:20" ht="14.25" customHeight="1" x14ac:dyDescent="0.2">
      <c r="A1620" s="35">
        <v>1611</v>
      </c>
      <c r="B1620" s="81">
        <v>531226</v>
      </c>
      <c r="C1620" s="39" t="s">
        <v>8738</v>
      </c>
      <c r="D1620" s="39" t="s">
        <v>7519</v>
      </c>
      <c r="E1620" s="39" t="str">
        <f>IF(AND(LEN(NICAP[[#This Row],[State or      Country]])=2,NICAP[[#This Row],[State or      Country]]&lt;&gt;"UK"),"US","Other")</f>
        <v>Other</v>
      </c>
      <c r="F1620" s="38">
        <v>11</v>
      </c>
      <c r="G1620" s="47" t="s">
        <v>1757</v>
      </c>
      <c r="H1620" s="46">
        <v>5</v>
      </c>
      <c r="I1620" s="41"/>
      <c r="J1620" s="41"/>
      <c r="K1620" s="41"/>
      <c r="L1620" s="36" t="s">
        <v>8737</v>
      </c>
      <c r="M1620" s="36" t="str">
        <f>IF(LEFT(NICAP[[#This Row],[Date]],1)=0,"Y","N")</f>
        <v>N</v>
      </c>
      <c r="N1620" s="36"/>
      <c r="O1620" s="36" t="str">
        <f>19&amp;LEFT(NICAP[[#This Row],[Date]],2)</f>
        <v>1953</v>
      </c>
      <c r="P1620" s="36" t="str">
        <f>MID(NICAP[[#This Row],[Date]],3,2)</f>
        <v>12</v>
      </c>
      <c r="Q1620" s="36" t="str">
        <f>RIGHT(NICAP[[#This Row],[Date]],2)</f>
        <v>26</v>
      </c>
      <c r="R1620" s="26">
        <f>DATE(NICAP[[#This Row],[Year]],NICAP[[#This Row],[Month]],NICAP[[#This Row],[Day]])</f>
        <v>19719</v>
      </c>
      <c r="S1620" s="35" t="str">
        <f t="shared" si="50"/>
        <v/>
      </c>
      <c r="T1620" s="24" t="str">
        <f t="shared" si="51"/>
        <v>Korea</v>
      </c>
    </row>
    <row r="1621" spans="1:20" ht="12.75" customHeight="1" x14ac:dyDescent="0.2">
      <c r="A1621" s="35">
        <v>1612</v>
      </c>
      <c r="B1621" s="68">
        <v>531228</v>
      </c>
      <c r="C1621" s="39" t="s">
        <v>3720</v>
      </c>
      <c r="D1621" s="39" t="s">
        <v>1676</v>
      </c>
      <c r="E1621" s="39" t="str">
        <f>IF(AND(LEN(NICAP[[#This Row],[State or      Country]])=2,NICAP[[#This Row],[State or      Country]]&lt;&gt;"UK"),"US","Other")</f>
        <v>US</v>
      </c>
      <c r="F1621" s="38">
        <v>1</v>
      </c>
      <c r="G1621" s="37"/>
      <c r="H1621" s="37"/>
      <c r="I1621" s="65">
        <v>2844</v>
      </c>
      <c r="J1621" s="37"/>
      <c r="K1621" s="37"/>
      <c r="L1621" s="36" t="s">
        <v>8736</v>
      </c>
      <c r="M1621" s="36" t="str">
        <f>IF(LEFT(NICAP[[#This Row],[Date]],1)=0,"Y","N")</f>
        <v>N</v>
      </c>
      <c r="N1621" s="36"/>
      <c r="O1621" s="36" t="str">
        <f>19&amp;LEFT(NICAP[[#This Row],[Date]],2)</f>
        <v>1953</v>
      </c>
      <c r="P1621" s="36" t="str">
        <f>MID(NICAP[[#This Row],[Date]],3,2)</f>
        <v>12</v>
      </c>
      <c r="Q1621" s="36" t="str">
        <f>RIGHT(NICAP[[#This Row],[Date]],2)</f>
        <v>28</v>
      </c>
      <c r="R1621" s="26">
        <f>DATE(NICAP[[#This Row],[Year]],NICAP[[#This Row],[Month]],NICAP[[#This Row],[Day]])</f>
        <v>19721</v>
      </c>
      <c r="S1621" s="35" t="str">
        <f t="shared" si="50"/>
        <v>CA</v>
      </c>
      <c r="T1621" s="24" t="str">
        <f t="shared" si="51"/>
        <v>US</v>
      </c>
    </row>
    <row r="1622" spans="1:20" ht="12.75" customHeight="1" x14ac:dyDescent="0.2">
      <c r="A1622" s="35">
        <v>1613</v>
      </c>
      <c r="B1622" s="64">
        <v>540000</v>
      </c>
      <c r="C1622" s="39" t="s">
        <v>7006</v>
      </c>
      <c r="D1622" s="39" t="s">
        <v>1758</v>
      </c>
      <c r="E1622" s="39" t="str">
        <f>IF(AND(LEN(NICAP[[#This Row],[State or      Country]])=2,NICAP[[#This Row],[State or      Country]]&lt;&gt;"UK"),"US","Other")</f>
        <v>US</v>
      </c>
      <c r="F1622" s="38">
        <v>9</v>
      </c>
      <c r="G1622" s="37"/>
      <c r="H1622" s="46">
        <v>5</v>
      </c>
      <c r="I1622" s="37"/>
      <c r="J1622" s="37"/>
      <c r="K1622" s="37"/>
      <c r="L1622" s="36" t="s">
        <v>8735</v>
      </c>
      <c r="M1622" s="36" t="str">
        <f>IF(LEFT(NICAP[[#This Row],[Date]],1)=0,"Y","N")</f>
        <v>N</v>
      </c>
      <c r="N1622" s="36"/>
      <c r="O1622" s="36" t="str">
        <f>19&amp;LEFT(NICAP[[#This Row],[Date]],2)</f>
        <v>1954</v>
      </c>
      <c r="P1622" s="36" t="str">
        <f>MID(NICAP[[#This Row],[Date]],3,2)</f>
        <v>00</v>
      </c>
      <c r="Q1622" s="36" t="str">
        <f>RIGHT(NICAP[[#This Row],[Date]],2)</f>
        <v>00</v>
      </c>
      <c r="R1622" s="26">
        <f>DATE(NICAP[[#This Row],[Year]],NICAP[[#This Row],[Month]],NICAP[[#This Row],[Day]])</f>
        <v>19693</v>
      </c>
      <c r="S1622" s="35" t="str">
        <f t="shared" si="50"/>
        <v>NY</v>
      </c>
      <c r="T1622" s="24" t="str">
        <f t="shared" si="51"/>
        <v>US</v>
      </c>
    </row>
    <row r="1623" spans="1:20" ht="12.75" customHeight="1" x14ac:dyDescent="0.2">
      <c r="A1623" s="35">
        <v>1614</v>
      </c>
      <c r="B1623" s="64">
        <v>540000</v>
      </c>
      <c r="C1623" s="39" t="s">
        <v>8734</v>
      </c>
      <c r="D1623" s="39" t="s">
        <v>1694</v>
      </c>
      <c r="E1623" s="39" t="str">
        <f>IF(AND(LEN(NICAP[[#This Row],[State or      Country]])=2,NICAP[[#This Row],[State or      Country]]&lt;&gt;"UK"),"US","Other")</f>
        <v>US</v>
      </c>
      <c r="F1623" s="38">
        <v>1</v>
      </c>
      <c r="G1623" s="37"/>
      <c r="H1623" s="37"/>
      <c r="I1623" s="37"/>
      <c r="J1623" s="37"/>
      <c r="K1623" s="37"/>
      <c r="L1623" s="36" t="s">
        <v>8733</v>
      </c>
      <c r="M1623" s="36" t="str">
        <f>IF(LEFT(NICAP[[#This Row],[Date]],1)=0,"Y","N")</f>
        <v>N</v>
      </c>
      <c r="N1623" s="36"/>
      <c r="O1623" s="36" t="str">
        <f>19&amp;LEFT(NICAP[[#This Row],[Date]],2)</f>
        <v>1954</v>
      </c>
      <c r="P1623" s="36" t="str">
        <f>MID(NICAP[[#This Row],[Date]],3,2)</f>
        <v>00</v>
      </c>
      <c r="Q1623" s="36" t="str">
        <f>RIGHT(NICAP[[#This Row],[Date]],2)</f>
        <v>00</v>
      </c>
      <c r="R1623" s="26">
        <f>DATE(NICAP[[#This Row],[Year]],NICAP[[#This Row],[Month]],NICAP[[#This Row],[Day]])</f>
        <v>19693</v>
      </c>
      <c r="S1623" s="35" t="str">
        <f t="shared" si="50"/>
        <v>OH</v>
      </c>
      <c r="T1623" s="24" t="str">
        <f t="shared" si="51"/>
        <v>US</v>
      </c>
    </row>
    <row r="1624" spans="1:20" ht="12.75" customHeight="1" x14ac:dyDescent="0.2">
      <c r="A1624" s="35">
        <v>1615</v>
      </c>
      <c r="B1624" s="64">
        <v>540101</v>
      </c>
      <c r="C1624" s="39" t="s">
        <v>1980</v>
      </c>
      <c r="D1624" s="39" t="s">
        <v>1793</v>
      </c>
      <c r="E1624" s="39" t="str">
        <f>IF(AND(LEN(NICAP[[#This Row],[State or      Country]])=2,NICAP[[#This Row],[State or      Country]]&lt;&gt;"UK"),"US","Other")</f>
        <v>US</v>
      </c>
      <c r="F1624" s="38">
        <v>11</v>
      </c>
      <c r="G1624" s="37"/>
      <c r="H1624" s="37"/>
      <c r="I1624" s="37"/>
      <c r="J1624" s="37"/>
      <c r="K1624" s="37"/>
      <c r="L1624" s="36" t="s">
        <v>8732</v>
      </c>
      <c r="M1624" s="36" t="str">
        <f>IF(LEFT(NICAP[[#This Row],[Date]],1)=0,"Y","N")</f>
        <v>N</v>
      </c>
      <c r="N1624" s="36"/>
      <c r="O1624" s="36" t="str">
        <f>19&amp;LEFT(NICAP[[#This Row],[Date]],2)</f>
        <v>1954</v>
      </c>
      <c r="P1624" s="36" t="str">
        <f>MID(NICAP[[#This Row],[Date]],3,2)</f>
        <v>01</v>
      </c>
      <c r="Q1624" s="36" t="str">
        <f>RIGHT(NICAP[[#This Row],[Date]],2)</f>
        <v>01</v>
      </c>
      <c r="R1624" s="26">
        <f>DATE(NICAP[[#This Row],[Year]],NICAP[[#This Row],[Month]],NICAP[[#This Row],[Day]])</f>
        <v>19725</v>
      </c>
      <c r="S1624" s="35" t="str">
        <f t="shared" si="50"/>
        <v>AU</v>
      </c>
      <c r="T1624" s="24" t="str">
        <f t="shared" si="51"/>
        <v>US</v>
      </c>
    </row>
    <row r="1625" spans="1:20" ht="27" customHeight="1" x14ac:dyDescent="0.2">
      <c r="A1625" s="35">
        <v>1616</v>
      </c>
      <c r="B1625" s="106">
        <v>540101</v>
      </c>
      <c r="C1625" s="48" t="s">
        <v>8731</v>
      </c>
      <c r="D1625" s="44" t="s">
        <v>1726</v>
      </c>
      <c r="E1625" s="44" t="str">
        <f>IF(AND(LEN(NICAP[[#This Row],[State or      Country]])=2,NICAP[[#This Row],[State or      Country]]&lt;&gt;"UK"),"US","Other")</f>
        <v>US</v>
      </c>
      <c r="F1625" s="43">
        <v>1</v>
      </c>
      <c r="G1625" s="62" t="s">
        <v>6678</v>
      </c>
      <c r="H1625" s="61">
        <v>5</v>
      </c>
      <c r="I1625" s="62" t="s">
        <v>4808</v>
      </c>
      <c r="J1625" s="41"/>
      <c r="K1625" s="41"/>
      <c r="L1625" s="59" t="s">
        <v>8730</v>
      </c>
      <c r="M1625" s="59" t="str">
        <f>IF(LEFT(NICAP[[#This Row],[Date]],1)=0,"Y","N")</f>
        <v>N</v>
      </c>
      <c r="N1625" s="59"/>
      <c r="O1625" s="59" t="str">
        <f>19&amp;LEFT(NICAP[[#This Row],[Date]],2)</f>
        <v>1954</v>
      </c>
      <c r="P1625" s="59" t="str">
        <f>MID(NICAP[[#This Row],[Date]],3,2)</f>
        <v>01</v>
      </c>
      <c r="Q1625" s="59" t="str">
        <f>RIGHT(NICAP[[#This Row],[Date]],2)</f>
        <v>01</v>
      </c>
      <c r="R1625" s="26">
        <f>DATE(NICAP[[#This Row],[Year]],NICAP[[#This Row],[Month]],NICAP[[#This Row],[Day]])</f>
        <v>19725</v>
      </c>
      <c r="S1625" s="35" t="str">
        <f t="shared" si="50"/>
        <v>NJ</v>
      </c>
      <c r="T1625" s="24" t="str">
        <f t="shared" si="51"/>
        <v>US</v>
      </c>
    </row>
    <row r="1626" spans="1:20" ht="27" customHeight="1" x14ac:dyDescent="0.2">
      <c r="A1626" s="35">
        <v>1617</v>
      </c>
      <c r="B1626" s="66">
        <v>540104</v>
      </c>
      <c r="C1626" s="44" t="s">
        <v>8729</v>
      </c>
      <c r="D1626" s="44" t="s">
        <v>2098</v>
      </c>
      <c r="E1626" s="44" t="str">
        <f>IF(AND(LEN(NICAP[[#This Row],[State or      Country]])=2,NICAP[[#This Row],[State or      Country]]&lt;&gt;"UK"),"US","Other")</f>
        <v>US</v>
      </c>
      <c r="F1626" s="43">
        <v>1</v>
      </c>
      <c r="G1626" s="41"/>
      <c r="H1626" s="41"/>
      <c r="I1626" s="41"/>
      <c r="J1626" s="41"/>
      <c r="K1626" s="41"/>
      <c r="L1626" s="42" t="s">
        <v>8728</v>
      </c>
      <c r="M1626" s="42" t="str">
        <f>IF(LEFT(NICAP[[#This Row],[Date]],1)=0,"Y","N")</f>
        <v>N</v>
      </c>
      <c r="N1626" s="42"/>
      <c r="O1626" s="42" t="str">
        <f>19&amp;LEFT(NICAP[[#This Row],[Date]],2)</f>
        <v>1954</v>
      </c>
      <c r="P1626" s="42" t="str">
        <f>MID(NICAP[[#This Row],[Date]],3,2)</f>
        <v>01</v>
      </c>
      <c r="Q1626" s="42" t="str">
        <f>RIGHT(NICAP[[#This Row],[Date]],2)</f>
        <v>04</v>
      </c>
      <c r="R1626" s="26">
        <f>DATE(NICAP[[#This Row],[Year]],NICAP[[#This Row],[Month]],NICAP[[#This Row],[Day]])</f>
        <v>19728</v>
      </c>
      <c r="S1626" s="35" t="str">
        <f t="shared" si="50"/>
        <v>VA</v>
      </c>
      <c r="T1626" s="24" t="str">
        <f t="shared" si="51"/>
        <v>US</v>
      </c>
    </row>
    <row r="1627" spans="1:20" ht="42.75" customHeight="1" x14ac:dyDescent="0.2">
      <c r="A1627" s="35">
        <v>1618</v>
      </c>
      <c r="B1627" s="67">
        <v>540104</v>
      </c>
      <c r="C1627" s="50" t="s">
        <v>8727</v>
      </c>
      <c r="D1627" s="50" t="s">
        <v>1813</v>
      </c>
      <c r="E1627" s="50" t="str">
        <f>IF(AND(LEN(NICAP[[#This Row],[State or      Country]])=2,NICAP[[#This Row],[State or      Country]]&lt;&gt;"UK"),"US","Other")</f>
        <v>Other</v>
      </c>
      <c r="F1627" s="75">
        <v>1</v>
      </c>
      <c r="G1627" s="48"/>
      <c r="H1627" s="48"/>
      <c r="I1627" s="48"/>
      <c r="J1627" s="48"/>
      <c r="K1627" s="48"/>
      <c r="L1627" s="36" t="s">
        <v>8726</v>
      </c>
      <c r="M1627" s="36" t="str">
        <f>IF(LEFT(NICAP[[#This Row],[Date]],1)=0,"Y","N")</f>
        <v>N</v>
      </c>
      <c r="N1627" s="36"/>
      <c r="O1627" s="36" t="str">
        <f>19&amp;LEFT(NICAP[[#This Row],[Date]],2)</f>
        <v>1954</v>
      </c>
      <c r="P1627" s="36" t="str">
        <f>MID(NICAP[[#This Row],[Date]],3,2)</f>
        <v>01</v>
      </c>
      <c r="Q1627" s="36" t="str">
        <f>RIGHT(NICAP[[#This Row],[Date]],2)</f>
        <v>04</v>
      </c>
      <c r="R1627" s="26">
        <f>DATE(NICAP[[#This Row],[Year]],NICAP[[#This Row],[Month]],NICAP[[#This Row],[Day]])</f>
        <v>19728</v>
      </c>
      <c r="S1627" s="35" t="str">
        <f t="shared" si="50"/>
        <v/>
      </c>
      <c r="T1627" s="24" t="str">
        <f t="shared" si="51"/>
        <v>France</v>
      </c>
    </row>
    <row r="1628" spans="1:20" ht="27.75" customHeight="1" x14ac:dyDescent="0.2">
      <c r="A1628" s="35">
        <v>1619</v>
      </c>
      <c r="B1628" s="66">
        <v>540107</v>
      </c>
      <c r="C1628" s="44" t="s">
        <v>8725</v>
      </c>
      <c r="D1628" s="44" t="s">
        <v>1813</v>
      </c>
      <c r="E1628" s="44" t="str">
        <f>IF(AND(LEN(NICAP[[#This Row],[State or      Country]])=2,NICAP[[#This Row],[State or      Country]]&lt;&gt;"UK"),"US","Other")</f>
        <v>Other</v>
      </c>
      <c r="F1628" s="74">
        <v>1</v>
      </c>
      <c r="G1628" s="41"/>
      <c r="H1628" s="41"/>
      <c r="I1628" s="41"/>
      <c r="J1628" s="41"/>
      <c r="K1628" s="41"/>
      <c r="L1628" s="42" t="s">
        <v>8724</v>
      </c>
      <c r="M1628" s="42" t="str">
        <f>IF(LEFT(NICAP[[#This Row],[Date]],1)=0,"Y","N")</f>
        <v>N</v>
      </c>
      <c r="N1628" s="42"/>
      <c r="O1628" s="42" t="str">
        <f>19&amp;LEFT(NICAP[[#This Row],[Date]],2)</f>
        <v>1954</v>
      </c>
      <c r="P1628" s="42" t="str">
        <f>MID(NICAP[[#This Row],[Date]],3,2)</f>
        <v>01</v>
      </c>
      <c r="Q1628" s="42" t="str">
        <f>RIGHT(NICAP[[#This Row],[Date]],2)</f>
        <v>07</v>
      </c>
      <c r="R1628" s="26">
        <f>DATE(NICAP[[#This Row],[Year]],NICAP[[#This Row],[Month]],NICAP[[#This Row],[Day]])</f>
        <v>19731</v>
      </c>
      <c r="S1628" s="35" t="str">
        <f t="shared" si="50"/>
        <v/>
      </c>
      <c r="T1628" s="24" t="str">
        <f t="shared" si="51"/>
        <v>France</v>
      </c>
    </row>
    <row r="1629" spans="1:20" ht="27" customHeight="1" x14ac:dyDescent="0.2">
      <c r="A1629" s="35">
        <v>1620</v>
      </c>
      <c r="B1629" s="66">
        <v>540109</v>
      </c>
      <c r="C1629" s="44" t="s">
        <v>8723</v>
      </c>
      <c r="D1629" s="44" t="s">
        <v>1813</v>
      </c>
      <c r="E1629" s="44" t="str">
        <f>IF(AND(LEN(NICAP[[#This Row],[State or      Country]])=2,NICAP[[#This Row],[State or      Country]]&lt;&gt;"UK"),"US","Other")</f>
        <v>Other</v>
      </c>
      <c r="F1629" s="74">
        <v>1</v>
      </c>
      <c r="G1629" s="41"/>
      <c r="H1629" s="41"/>
      <c r="I1629" s="41"/>
      <c r="J1629" s="41"/>
      <c r="K1629" s="41"/>
      <c r="L1629" s="42" t="s">
        <v>8722</v>
      </c>
      <c r="M1629" s="42" t="str">
        <f>IF(LEFT(NICAP[[#This Row],[Date]],1)=0,"Y","N")</f>
        <v>N</v>
      </c>
      <c r="N1629" s="42"/>
      <c r="O1629" s="42" t="str">
        <f>19&amp;LEFT(NICAP[[#This Row],[Date]],2)</f>
        <v>1954</v>
      </c>
      <c r="P1629" s="42" t="str">
        <f>MID(NICAP[[#This Row],[Date]],3,2)</f>
        <v>01</v>
      </c>
      <c r="Q1629" s="42" t="str">
        <f>RIGHT(NICAP[[#This Row],[Date]],2)</f>
        <v>09</v>
      </c>
      <c r="R1629" s="26">
        <f>DATE(NICAP[[#This Row],[Year]],NICAP[[#This Row],[Month]],NICAP[[#This Row],[Day]])</f>
        <v>19733</v>
      </c>
      <c r="S1629" s="35" t="str">
        <f t="shared" si="50"/>
        <v/>
      </c>
      <c r="T1629" s="24" t="str">
        <f t="shared" si="51"/>
        <v>France</v>
      </c>
    </row>
    <row r="1630" spans="1:20" ht="12.75" customHeight="1" x14ac:dyDescent="0.2">
      <c r="A1630" s="35">
        <v>1621</v>
      </c>
      <c r="B1630" s="64">
        <v>540110</v>
      </c>
      <c r="C1630" s="39" t="s">
        <v>8721</v>
      </c>
      <c r="D1630" s="39" t="s">
        <v>1852</v>
      </c>
      <c r="E1630" s="39" t="str">
        <f>IF(AND(LEN(NICAP[[#This Row],[State or      Country]])=2,NICAP[[#This Row],[State or      Country]]&lt;&gt;"UK"),"US","Other")</f>
        <v>US</v>
      </c>
      <c r="F1630" s="79">
        <v>1</v>
      </c>
      <c r="G1630" s="37"/>
      <c r="H1630" s="37"/>
      <c r="I1630" s="47" t="s">
        <v>4808</v>
      </c>
      <c r="J1630" s="37"/>
      <c r="K1630" s="37"/>
      <c r="L1630" s="36" t="s">
        <v>8720</v>
      </c>
      <c r="M1630" s="36" t="str">
        <f>IF(LEFT(NICAP[[#This Row],[Date]],1)=0,"Y","N")</f>
        <v>N</v>
      </c>
      <c r="N1630" s="36"/>
      <c r="O1630" s="36" t="str">
        <f>19&amp;LEFT(NICAP[[#This Row],[Date]],2)</f>
        <v>1954</v>
      </c>
      <c r="P1630" s="36" t="str">
        <f>MID(NICAP[[#This Row],[Date]],3,2)</f>
        <v>01</v>
      </c>
      <c r="Q1630" s="36" t="str">
        <f>RIGHT(NICAP[[#This Row],[Date]],2)</f>
        <v>10</v>
      </c>
      <c r="R1630" s="26">
        <f>DATE(NICAP[[#This Row],[Year]],NICAP[[#This Row],[Month]],NICAP[[#This Row],[Day]])</f>
        <v>19734</v>
      </c>
      <c r="S1630" s="35" t="str">
        <f t="shared" si="50"/>
        <v>AZ</v>
      </c>
      <c r="T1630" s="24" t="str">
        <f t="shared" si="51"/>
        <v>US</v>
      </c>
    </row>
    <row r="1631" spans="1:20" ht="27" customHeight="1" x14ac:dyDescent="0.2">
      <c r="A1631" s="35">
        <v>1622</v>
      </c>
      <c r="B1631" s="84">
        <v>540114</v>
      </c>
      <c r="C1631" s="44" t="s">
        <v>8719</v>
      </c>
      <c r="D1631" s="44" t="s">
        <v>1667</v>
      </c>
      <c r="E1631" s="44" t="str">
        <f>IF(AND(LEN(NICAP[[#This Row],[State or      Country]])=2,NICAP[[#This Row],[State or      Country]]&lt;&gt;"UK"),"US","Other")</f>
        <v>US</v>
      </c>
      <c r="F1631" s="74">
        <v>9</v>
      </c>
      <c r="G1631" s="62" t="s">
        <v>1666</v>
      </c>
      <c r="H1631" s="61">
        <v>5</v>
      </c>
      <c r="I1631" s="62" t="s">
        <v>4808</v>
      </c>
      <c r="J1631" s="41"/>
      <c r="K1631" s="41"/>
      <c r="L1631" s="42" t="s">
        <v>8718</v>
      </c>
      <c r="M1631" s="42" t="str">
        <f>IF(LEFT(NICAP[[#This Row],[Date]],1)=0,"Y","N")</f>
        <v>N</v>
      </c>
      <c r="N1631" s="42"/>
      <c r="O1631" s="42" t="str">
        <f>19&amp;LEFT(NICAP[[#This Row],[Date]],2)</f>
        <v>1954</v>
      </c>
      <c r="P1631" s="42" t="str">
        <f>MID(NICAP[[#This Row],[Date]],3,2)</f>
        <v>01</v>
      </c>
      <c r="Q1631" s="42" t="str">
        <f>RIGHT(NICAP[[#This Row],[Date]],2)</f>
        <v>14</v>
      </c>
      <c r="R1631" s="26">
        <f>DATE(NICAP[[#This Row],[Year]],NICAP[[#This Row],[Month]],NICAP[[#This Row],[Day]])</f>
        <v>19738</v>
      </c>
      <c r="S1631" s="35" t="str">
        <f t="shared" si="50"/>
        <v>TX</v>
      </c>
      <c r="T1631" s="24" t="str">
        <f t="shared" si="51"/>
        <v>US</v>
      </c>
    </row>
    <row r="1632" spans="1:20" ht="12.75" customHeight="1" x14ac:dyDescent="0.2">
      <c r="A1632" s="35">
        <v>1623</v>
      </c>
      <c r="B1632" s="64">
        <v>540114</v>
      </c>
      <c r="C1632" s="39" t="s">
        <v>1925</v>
      </c>
      <c r="D1632" s="39" t="s">
        <v>1758</v>
      </c>
      <c r="E1632" s="39" t="str">
        <f>IF(AND(LEN(NICAP[[#This Row],[State or      Country]])=2,NICAP[[#This Row],[State or      Country]]&lt;&gt;"UK"),"US","Other")</f>
        <v>US</v>
      </c>
      <c r="F1632" s="79">
        <v>11</v>
      </c>
      <c r="G1632" s="41"/>
      <c r="H1632" s="41"/>
      <c r="I1632" s="47" t="s">
        <v>4808</v>
      </c>
      <c r="J1632" s="41"/>
      <c r="K1632" s="41"/>
      <c r="L1632" s="36" t="s">
        <v>8717</v>
      </c>
      <c r="M1632" s="36" t="str">
        <f>IF(LEFT(NICAP[[#This Row],[Date]],1)=0,"Y","N")</f>
        <v>N</v>
      </c>
      <c r="N1632" s="36"/>
      <c r="O1632" s="36" t="str">
        <f>19&amp;LEFT(NICAP[[#This Row],[Date]],2)</f>
        <v>1954</v>
      </c>
      <c r="P1632" s="36" t="str">
        <f>MID(NICAP[[#This Row],[Date]],3,2)</f>
        <v>01</v>
      </c>
      <c r="Q1632" s="36" t="str">
        <f>RIGHT(NICAP[[#This Row],[Date]],2)</f>
        <v>14</v>
      </c>
      <c r="R1632" s="26">
        <f>DATE(NICAP[[#This Row],[Year]],NICAP[[#This Row],[Month]],NICAP[[#This Row],[Day]])</f>
        <v>19738</v>
      </c>
      <c r="S1632" s="35" t="str">
        <f t="shared" si="50"/>
        <v>NY</v>
      </c>
      <c r="T1632" s="24" t="str">
        <f t="shared" si="51"/>
        <v>US</v>
      </c>
    </row>
    <row r="1633" spans="1:20" ht="72" customHeight="1" x14ac:dyDescent="0.2">
      <c r="A1633" s="35">
        <v>1624</v>
      </c>
      <c r="B1633" s="67">
        <v>540118</v>
      </c>
      <c r="C1633" s="50" t="s">
        <v>8716</v>
      </c>
      <c r="D1633" s="50" t="s">
        <v>4061</v>
      </c>
      <c r="E1633" s="50" t="str">
        <f>IF(AND(LEN(NICAP[[#This Row],[State or      Country]])=2,NICAP[[#This Row],[State or      Country]]&lt;&gt;"UK"),"US","Other")</f>
        <v>Other</v>
      </c>
      <c r="F1633" s="75">
        <v>1</v>
      </c>
      <c r="G1633" s="48"/>
      <c r="H1633" s="48"/>
      <c r="I1633" s="48"/>
      <c r="J1633" s="48"/>
      <c r="K1633" s="48"/>
      <c r="L1633" s="36" t="s">
        <v>8715</v>
      </c>
      <c r="M1633" s="36" t="str">
        <f>IF(LEFT(NICAP[[#This Row],[Date]],1)=0,"Y","N")</f>
        <v>N</v>
      </c>
      <c r="N1633" s="36"/>
      <c r="O1633" s="36" t="str">
        <f>19&amp;LEFT(NICAP[[#This Row],[Date]],2)</f>
        <v>1954</v>
      </c>
      <c r="P1633" s="36" t="str">
        <f>MID(NICAP[[#This Row],[Date]],3,2)</f>
        <v>01</v>
      </c>
      <c r="Q1633" s="36" t="str">
        <f>RIGHT(NICAP[[#This Row],[Date]],2)</f>
        <v>18</v>
      </c>
      <c r="R1633" s="26">
        <f>DATE(NICAP[[#This Row],[Year]],NICAP[[#This Row],[Month]],NICAP[[#This Row],[Day]])</f>
        <v>19742</v>
      </c>
      <c r="S1633" s="35" t="str">
        <f t="shared" si="50"/>
        <v/>
      </c>
      <c r="T1633" s="24" t="str">
        <f t="shared" si="51"/>
        <v>Algeria</v>
      </c>
    </row>
    <row r="1634" spans="1:20" ht="14.25" customHeight="1" x14ac:dyDescent="0.2">
      <c r="A1634" s="35">
        <v>1625</v>
      </c>
      <c r="B1634" s="81">
        <v>540128</v>
      </c>
      <c r="C1634" s="39" t="s">
        <v>8714</v>
      </c>
      <c r="D1634" s="39" t="s">
        <v>2020</v>
      </c>
      <c r="E1634" s="39" t="str">
        <f>IF(AND(LEN(NICAP[[#This Row],[State or      Country]])=2,NICAP[[#This Row],[State or      Country]]&lt;&gt;"UK"),"US","Other")</f>
        <v>US</v>
      </c>
      <c r="F1634" s="79">
        <v>11</v>
      </c>
      <c r="G1634" s="47" t="s">
        <v>1757</v>
      </c>
      <c r="H1634" s="46">
        <v>5</v>
      </c>
      <c r="I1634" s="47" t="s">
        <v>4808</v>
      </c>
      <c r="J1634" s="37"/>
      <c r="K1634" s="37"/>
      <c r="L1634" s="36" t="s">
        <v>8713</v>
      </c>
      <c r="M1634" s="36" t="str">
        <f>IF(LEFT(NICAP[[#This Row],[Date]],1)=0,"Y","N")</f>
        <v>N</v>
      </c>
      <c r="N1634" s="36"/>
      <c r="O1634" s="36" t="str">
        <f>19&amp;LEFT(NICAP[[#This Row],[Date]],2)</f>
        <v>1954</v>
      </c>
      <c r="P1634" s="36" t="str">
        <f>MID(NICAP[[#This Row],[Date]],3,2)</f>
        <v>01</v>
      </c>
      <c r="Q1634" s="36" t="str">
        <f>RIGHT(NICAP[[#This Row],[Date]],2)</f>
        <v>28</v>
      </c>
      <c r="R1634" s="26">
        <f>DATE(NICAP[[#This Row],[Year]],NICAP[[#This Row],[Month]],NICAP[[#This Row],[Day]])</f>
        <v>19752</v>
      </c>
      <c r="S1634" s="35" t="str">
        <f t="shared" si="50"/>
        <v>AK</v>
      </c>
      <c r="T1634" s="24" t="str">
        <f t="shared" si="51"/>
        <v>US</v>
      </c>
    </row>
    <row r="1635" spans="1:20" ht="14.25" customHeight="1" x14ac:dyDescent="0.2">
      <c r="A1635" s="35">
        <v>1626</v>
      </c>
      <c r="B1635" s="81">
        <v>540128</v>
      </c>
      <c r="C1635" s="39" t="s">
        <v>8399</v>
      </c>
      <c r="D1635" s="39" t="s">
        <v>2098</v>
      </c>
      <c r="E1635" s="39" t="str">
        <f>IF(AND(LEN(NICAP[[#This Row],[State or      Country]])=2,NICAP[[#This Row],[State or      Country]]&lt;&gt;"UK"),"US","Other")</f>
        <v>US</v>
      </c>
      <c r="F1635" s="79">
        <v>11</v>
      </c>
      <c r="G1635" s="47" t="s">
        <v>1757</v>
      </c>
      <c r="H1635" s="46">
        <v>5</v>
      </c>
      <c r="I1635" s="41"/>
      <c r="J1635" s="41"/>
      <c r="K1635" s="41"/>
      <c r="L1635" s="36" t="s">
        <v>8712</v>
      </c>
      <c r="M1635" s="36" t="str">
        <f>IF(LEFT(NICAP[[#This Row],[Date]],1)=0,"Y","N")</f>
        <v>N</v>
      </c>
      <c r="N1635" s="36"/>
      <c r="O1635" s="36" t="str">
        <f>19&amp;LEFT(NICAP[[#This Row],[Date]],2)</f>
        <v>1954</v>
      </c>
      <c r="P1635" s="36" t="str">
        <f>MID(NICAP[[#This Row],[Date]],3,2)</f>
        <v>01</v>
      </c>
      <c r="Q1635" s="36" t="str">
        <f>RIGHT(NICAP[[#This Row],[Date]],2)</f>
        <v>28</v>
      </c>
      <c r="R1635" s="26">
        <f>DATE(NICAP[[#This Row],[Year]],NICAP[[#This Row],[Month]],NICAP[[#This Row],[Day]])</f>
        <v>19752</v>
      </c>
      <c r="S1635" s="35" t="str">
        <f t="shared" si="50"/>
        <v>VA</v>
      </c>
      <c r="T1635" s="24" t="str">
        <f t="shared" si="51"/>
        <v>US</v>
      </c>
    </row>
    <row r="1636" spans="1:20" ht="12.75" customHeight="1" x14ac:dyDescent="0.2">
      <c r="A1636" s="35">
        <v>1627</v>
      </c>
      <c r="B1636" s="64">
        <v>540129</v>
      </c>
      <c r="C1636" s="39" t="s">
        <v>8711</v>
      </c>
      <c r="D1636" s="39" t="s">
        <v>1953</v>
      </c>
      <c r="E1636" s="39" t="str">
        <f>IF(AND(LEN(NICAP[[#This Row],[State or      Country]])=2,NICAP[[#This Row],[State or      Country]]&lt;&gt;"UK"),"US","Other")</f>
        <v>US</v>
      </c>
      <c r="F1636" s="79">
        <v>1</v>
      </c>
      <c r="G1636" s="37"/>
      <c r="H1636" s="37"/>
      <c r="I1636" s="37"/>
      <c r="J1636" s="37"/>
      <c r="K1636" s="37"/>
      <c r="L1636" s="36" t="s">
        <v>8710</v>
      </c>
      <c r="M1636" s="36" t="str">
        <f>IF(LEFT(NICAP[[#This Row],[Date]],1)=0,"Y","N")</f>
        <v>N</v>
      </c>
      <c r="N1636" s="36"/>
      <c r="O1636" s="36" t="str">
        <f>19&amp;LEFT(NICAP[[#This Row],[Date]],2)</f>
        <v>1954</v>
      </c>
      <c r="P1636" s="36" t="str">
        <f>MID(NICAP[[#This Row],[Date]],3,2)</f>
        <v>01</v>
      </c>
      <c r="Q1636" s="36" t="str">
        <f>RIGHT(NICAP[[#This Row],[Date]],2)</f>
        <v>29</v>
      </c>
      <c r="R1636" s="26">
        <f>DATE(NICAP[[#This Row],[Year]],NICAP[[#This Row],[Month]],NICAP[[#This Row],[Day]])</f>
        <v>19753</v>
      </c>
      <c r="S1636" s="35" t="str">
        <f t="shared" si="50"/>
        <v>ME</v>
      </c>
      <c r="T1636" s="24" t="str">
        <f t="shared" si="51"/>
        <v>US</v>
      </c>
    </row>
    <row r="1637" spans="1:20" ht="12.75" customHeight="1" x14ac:dyDescent="0.2">
      <c r="A1637" s="35">
        <v>1628</v>
      </c>
      <c r="B1637" s="64">
        <v>540129</v>
      </c>
      <c r="C1637" s="39" t="s">
        <v>8709</v>
      </c>
      <c r="D1637" s="39" t="s">
        <v>1676</v>
      </c>
      <c r="E1637" s="39" t="str">
        <f>IF(AND(LEN(NICAP[[#This Row],[State or      Country]])=2,NICAP[[#This Row],[State or      Country]]&lt;&gt;"UK"),"US","Other")</f>
        <v>US</v>
      </c>
      <c r="F1637" s="79">
        <v>3</v>
      </c>
      <c r="G1637" s="37"/>
      <c r="H1637" s="37"/>
      <c r="I1637" s="37"/>
      <c r="J1637" s="37"/>
      <c r="K1637" s="37"/>
      <c r="L1637" s="36" t="s">
        <v>8708</v>
      </c>
      <c r="M1637" s="36" t="str">
        <f>IF(LEFT(NICAP[[#This Row],[Date]],1)=0,"Y","N")</f>
        <v>N</v>
      </c>
      <c r="N1637" s="36"/>
      <c r="O1637" s="36" t="str">
        <f>19&amp;LEFT(NICAP[[#This Row],[Date]],2)</f>
        <v>1954</v>
      </c>
      <c r="P1637" s="36" t="str">
        <f>MID(NICAP[[#This Row],[Date]],3,2)</f>
        <v>01</v>
      </c>
      <c r="Q1637" s="36" t="str">
        <f>RIGHT(NICAP[[#This Row],[Date]],2)</f>
        <v>29</v>
      </c>
      <c r="R1637" s="26">
        <f>DATE(NICAP[[#This Row],[Year]],NICAP[[#This Row],[Month]],NICAP[[#This Row],[Day]])</f>
        <v>19753</v>
      </c>
      <c r="S1637" s="35" t="str">
        <f t="shared" si="50"/>
        <v>CA</v>
      </c>
      <c r="T1637" s="24" t="str">
        <f t="shared" si="51"/>
        <v>US</v>
      </c>
    </row>
    <row r="1638" spans="1:20" ht="14.25" customHeight="1" x14ac:dyDescent="0.2">
      <c r="A1638" s="35">
        <v>1629</v>
      </c>
      <c r="B1638" s="81">
        <v>540201</v>
      </c>
      <c r="C1638" s="39" t="s">
        <v>8707</v>
      </c>
      <c r="D1638" s="39" t="s">
        <v>2299</v>
      </c>
      <c r="E1638" s="39" t="str">
        <f>IF(AND(LEN(NICAP[[#This Row],[State or      Country]])=2,NICAP[[#This Row],[State or      Country]]&lt;&gt;"UK"),"US","Other")</f>
        <v>US</v>
      </c>
      <c r="F1638" s="79">
        <v>11</v>
      </c>
      <c r="G1638" s="47" t="s">
        <v>1757</v>
      </c>
      <c r="H1638" s="46">
        <v>5</v>
      </c>
      <c r="I1638" s="47" t="s">
        <v>4808</v>
      </c>
      <c r="J1638" s="37"/>
      <c r="K1638" s="37"/>
      <c r="L1638" s="36" t="s">
        <v>8706</v>
      </c>
      <c r="M1638" s="36" t="str">
        <f>IF(LEFT(NICAP[[#This Row],[Date]],1)=0,"Y","N")</f>
        <v>N</v>
      </c>
      <c r="N1638" s="36"/>
      <c r="O1638" s="36" t="str">
        <f>19&amp;LEFT(NICAP[[#This Row],[Date]],2)</f>
        <v>1954</v>
      </c>
      <c r="P1638" s="36" t="str">
        <f>MID(NICAP[[#This Row],[Date]],3,2)</f>
        <v>02</v>
      </c>
      <c r="Q1638" s="36" t="str">
        <f>RIGHT(NICAP[[#This Row],[Date]],2)</f>
        <v>01</v>
      </c>
      <c r="R1638" s="26">
        <f>DATE(NICAP[[#This Row],[Year]],NICAP[[#This Row],[Month]],NICAP[[#This Row],[Day]])</f>
        <v>19756</v>
      </c>
      <c r="S1638" s="35" t="str">
        <f t="shared" si="50"/>
        <v>AL</v>
      </c>
      <c r="T1638" s="24" t="str">
        <f t="shared" si="51"/>
        <v>US</v>
      </c>
    </row>
    <row r="1639" spans="1:20" ht="12.75" customHeight="1" x14ac:dyDescent="0.2">
      <c r="A1639" s="35">
        <v>1630</v>
      </c>
      <c r="B1639" s="68">
        <v>540204</v>
      </c>
      <c r="C1639" s="39" t="s">
        <v>8705</v>
      </c>
      <c r="D1639" s="39" t="s">
        <v>1667</v>
      </c>
      <c r="E1639" s="39" t="str">
        <f>IF(AND(LEN(NICAP[[#This Row],[State or      Country]])=2,NICAP[[#This Row],[State or      Country]]&lt;&gt;"UK"),"US","Other")</f>
        <v>US</v>
      </c>
      <c r="F1639" s="79">
        <v>9</v>
      </c>
      <c r="G1639" s="47" t="s">
        <v>1666</v>
      </c>
      <c r="H1639" s="46">
        <v>5</v>
      </c>
      <c r="I1639" s="47" t="s">
        <v>4808</v>
      </c>
      <c r="J1639" s="37"/>
      <c r="K1639" s="37"/>
      <c r="L1639" s="36" t="s">
        <v>8704</v>
      </c>
      <c r="M1639" s="36" t="str">
        <f>IF(LEFT(NICAP[[#This Row],[Date]],1)=0,"Y","N")</f>
        <v>N</v>
      </c>
      <c r="N1639" s="36"/>
      <c r="O1639" s="36" t="str">
        <f>19&amp;LEFT(NICAP[[#This Row],[Date]],2)</f>
        <v>1954</v>
      </c>
      <c r="P1639" s="36" t="str">
        <f>MID(NICAP[[#This Row],[Date]],3,2)</f>
        <v>02</v>
      </c>
      <c r="Q1639" s="36" t="str">
        <f>RIGHT(NICAP[[#This Row],[Date]],2)</f>
        <v>04</v>
      </c>
      <c r="R1639" s="26">
        <f>DATE(NICAP[[#This Row],[Year]],NICAP[[#This Row],[Month]],NICAP[[#This Row],[Day]])</f>
        <v>19759</v>
      </c>
      <c r="S1639" s="35" t="str">
        <f t="shared" si="50"/>
        <v>TX</v>
      </c>
      <c r="T1639" s="24" t="str">
        <f t="shared" si="51"/>
        <v>US</v>
      </c>
    </row>
    <row r="1640" spans="1:20" ht="12.75" customHeight="1" x14ac:dyDescent="0.2">
      <c r="A1640" s="35">
        <v>1631</v>
      </c>
      <c r="B1640" s="68">
        <v>540215</v>
      </c>
      <c r="C1640" s="39" t="s">
        <v>8703</v>
      </c>
      <c r="D1640" s="39" t="s">
        <v>2211</v>
      </c>
      <c r="E1640" s="39" t="str">
        <f>IF(AND(LEN(NICAP[[#This Row],[State or      Country]])=2,NICAP[[#This Row],[State or      Country]]&lt;&gt;"UK"),"US","Other")</f>
        <v>US</v>
      </c>
      <c r="F1640" s="79">
        <v>9</v>
      </c>
      <c r="G1640" s="47" t="s">
        <v>1666</v>
      </c>
      <c r="H1640" s="46">
        <v>5</v>
      </c>
      <c r="I1640" s="47" t="s">
        <v>4808</v>
      </c>
      <c r="J1640" s="54" t="s">
        <v>1744</v>
      </c>
      <c r="K1640" s="41"/>
      <c r="L1640" s="36" t="s">
        <v>8702</v>
      </c>
      <c r="M1640" s="36" t="str">
        <f>IF(LEFT(NICAP[[#This Row],[Date]],1)=0,"Y","N")</f>
        <v>N</v>
      </c>
      <c r="N1640" s="36"/>
      <c r="O1640" s="36" t="str">
        <f>19&amp;LEFT(NICAP[[#This Row],[Date]],2)</f>
        <v>1954</v>
      </c>
      <c r="P1640" s="36" t="str">
        <f>MID(NICAP[[#This Row],[Date]],3,2)</f>
        <v>02</v>
      </c>
      <c r="Q1640" s="36" t="str">
        <f>RIGHT(NICAP[[#This Row],[Date]],2)</f>
        <v>15</v>
      </c>
      <c r="R1640" s="26">
        <f>DATE(NICAP[[#This Row],[Year]],NICAP[[#This Row],[Month]],NICAP[[#This Row],[Day]])</f>
        <v>19770</v>
      </c>
      <c r="S1640" s="35" t="str">
        <f t="shared" si="50"/>
        <v>SC</v>
      </c>
      <c r="T1640" s="24" t="str">
        <f t="shared" si="51"/>
        <v>US</v>
      </c>
    </row>
    <row r="1641" spans="1:20" ht="12.75" customHeight="1" x14ac:dyDescent="0.2">
      <c r="A1641" s="35">
        <v>1632</v>
      </c>
      <c r="B1641" s="64">
        <v>540222</v>
      </c>
      <c r="C1641" s="39" t="s">
        <v>8701</v>
      </c>
      <c r="D1641" s="39" t="s">
        <v>1686</v>
      </c>
      <c r="E1641" s="39" t="str">
        <f>IF(AND(LEN(NICAP[[#This Row],[State or      Country]])=2,NICAP[[#This Row],[State or      Country]]&lt;&gt;"UK"),"US","Other")</f>
        <v>US</v>
      </c>
      <c r="F1641" s="79">
        <v>1</v>
      </c>
      <c r="G1641" s="37"/>
      <c r="H1641" s="37"/>
      <c r="I1641" s="47" t="s">
        <v>4808</v>
      </c>
      <c r="J1641" s="37"/>
      <c r="K1641" s="37"/>
      <c r="L1641" s="36" t="s">
        <v>8700</v>
      </c>
      <c r="M1641" s="36" t="str">
        <f>IF(LEFT(NICAP[[#This Row],[Date]],1)=0,"Y","N")</f>
        <v>N</v>
      </c>
      <c r="N1641" s="36"/>
      <c r="O1641" s="36" t="str">
        <f>19&amp;LEFT(NICAP[[#This Row],[Date]],2)</f>
        <v>1954</v>
      </c>
      <c r="P1641" s="36" t="str">
        <f>MID(NICAP[[#This Row],[Date]],3,2)</f>
        <v>02</v>
      </c>
      <c r="Q1641" s="36" t="str">
        <f>RIGHT(NICAP[[#This Row],[Date]],2)</f>
        <v>22</v>
      </c>
      <c r="R1641" s="26">
        <f>DATE(NICAP[[#This Row],[Year]],NICAP[[#This Row],[Month]],NICAP[[#This Row],[Day]])</f>
        <v>19777</v>
      </c>
      <c r="S1641" s="35" t="str">
        <f t="shared" si="50"/>
        <v>PA</v>
      </c>
      <c r="T1641" s="24" t="str">
        <f t="shared" si="51"/>
        <v>US</v>
      </c>
    </row>
    <row r="1642" spans="1:20" ht="12.75" customHeight="1" x14ac:dyDescent="0.2">
      <c r="A1642" s="35">
        <v>1633</v>
      </c>
      <c r="B1642" s="64">
        <v>540226</v>
      </c>
      <c r="C1642" s="39" t="s">
        <v>8668</v>
      </c>
      <c r="D1642" s="39" t="s">
        <v>1697</v>
      </c>
      <c r="E1642" s="39" t="str">
        <f>IF(AND(LEN(NICAP[[#This Row],[State or      Country]])=2,NICAP[[#This Row],[State or      Country]]&lt;&gt;"UK"),"US","Other")</f>
        <v>US</v>
      </c>
      <c r="F1642" s="79">
        <v>1</v>
      </c>
      <c r="G1642" s="37"/>
      <c r="H1642" s="37"/>
      <c r="I1642" s="65">
        <v>2913</v>
      </c>
      <c r="J1642" s="37"/>
      <c r="K1642" s="37"/>
      <c r="L1642" s="36" t="s">
        <v>8699</v>
      </c>
      <c r="M1642" s="36" t="str">
        <f>IF(LEFT(NICAP[[#This Row],[Date]],1)=0,"Y","N")</f>
        <v>N</v>
      </c>
      <c r="N1642" s="36"/>
      <c r="O1642" s="36" t="str">
        <f>19&amp;LEFT(NICAP[[#This Row],[Date]],2)</f>
        <v>1954</v>
      </c>
      <c r="P1642" s="36" t="str">
        <f>MID(NICAP[[#This Row],[Date]],3,2)</f>
        <v>02</v>
      </c>
      <c r="Q1642" s="36" t="str">
        <f>RIGHT(NICAP[[#This Row],[Date]],2)</f>
        <v>26</v>
      </c>
      <c r="R1642" s="26">
        <f>DATE(NICAP[[#This Row],[Year]],NICAP[[#This Row],[Month]],NICAP[[#This Row],[Day]])</f>
        <v>19781</v>
      </c>
      <c r="S1642" s="35" t="str">
        <f t="shared" si="50"/>
        <v>MA</v>
      </c>
      <c r="T1642" s="24" t="str">
        <f t="shared" si="51"/>
        <v>US</v>
      </c>
    </row>
    <row r="1643" spans="1:20" ht="12.75" customHeight="1" x14ac:dyDescent="0.2">
      <c r="A1643" s="35">
        <v>1634</v>
      </c>
      <c r="B1643" s="64">
        <v>540300</v>
      </c>
      <c r="C1643" s="39" t="s">
        <v>8095</v>
      </c>
      <c r="D1643" s="39" t="s">
        <v>1813</v>
      </c>
      <c r="E1643" s="39" t="str">
        <f>IF(AND(LEN(NICAP[[#This Row],[State or      Country]])=2,NICAP[[#This Row],[State or      Country]]&lt;&gt;"UK"),"US","Other")</f>
        <v>Other</v>
      </c>
      <c r="F1643" s="79">
        <v>8</v>
      </c>
      <c r="G1643" s="37"/>
      <c r="H1643" s="37"/>
      <c r="I1643" s="37"/>
      <c r="J1643" s="37"/>
      <c r="K1643" s="37"/>
      <c r="L1643" s="36" t="s">
        <v>8698</v>
      </c>
      <c r="M1643" s="36" t="str">
        <f>IF(LEFT(NICAP[[#This Row],[Date]],1)=0,"Y","N")</f>
        <v>N</v>
      </c>
      <c r="N1643" s="36"/>
      <c r="O1643" s="36" t="str">
        <f>19&amp;LEFT(NICAP[[#This Row],[Date]],2)</f>
        <v>1954</v>
      </c>
      <c r="P1643" s="36" t="str">
        <f>MID(NICAP[[#This Row],[Date]],3,2)</f>
        <v>03</v>
      </c>
      <c r="Q1643" s="36" t="str">
        <f>RIGHT(NICAP[[#This Row],[Date]],2)</f>
        <v>00</v>
      </c>
      <c r="R1643" s="26">
        <f>DATE(NICAP[[#This Row],[Year]],NICAP[[#This Row],[Month]],NICAP[[#This Row],[Day]])</f>
        <v>19783</v>
      </c>
      <c r="S1643" s="35" t="str">
        <f t="shared" si="50"/>
        <v/>
      </c>
      <c r="T1643" s="24" t="str">
        <f t="shared" si="51"/>
        <v>France</v>
      </c>
    </row>
    <row r="1644" spans="1:20" ht="42" customHeight="1" x14ac:dyDescent="0.2">
      <c r="A1644" s="35">
        <v>1635</v>
      </c>
      <c r="B1644" s="67">
        <v>540301</v>
      </c>
      <c r="C1644" s="50" t="s">
        <v>5819</v>
      </c>
      <c r="D1644" s="50" t="s">
        <v>2877</v>
      </c>
      <c r="E1644" s="50" t="str">
        <f>IF(AND(LEN(NICAP[[#This Row],[State or      Country]])=2,NICAP[[#This Row],[State or      Country]]&lt;&gt;"UK"),"US","Other")</f>
        <v>Other</v>
      </c>
      <c r="F1644" s="75">
        <v>1</v>
      </c>
      <c r="G1644" s="48"/>
      <c r="H1644" s="48"/>
      <c r="I1644" s="48"/>
      <c r="J1644" s="48"/>
      <c r="K1644" s="48"/>
      <c r="L1644" s="36" t="s">
        <v>8697</v>
      </c>
      <c r="M1644" s="36" t="str">
        <f>IF(LEFT(NICAP[[#This Row],[Date]],1)=0,"Y","N")</f>
        <v>N</v>
      </c>
      <c r="N1644" s="36"/>
      <c r="O1644" s="36" t="str">
        <f>19&amp;LEFT(NICAP[[#This Row],[Date]],2)</f>
        <v>1954</v>
      </c>
      <c r="P1644" s="36" t="str">
        <f>MID(NICAP[[#This Row],[Date]],3,2)</f>
        <v>03</v>
      </c>
      <c r="Q1644" s="36" t="str">
        <f>RIGHT(NICAP[[#This Row],[Date]],2)</f>
        <v>01</v>
      </c>
      <c r="R1644" s="26">
        <f>DATE(NICAP[[#This Row],[Year]],NICAP[[#This Row],[Month]],NICAP[[#This Row],[Day]])</f>
        <v>19784</v>
      </c>
      <c r="S1644" s="35" t="str">
        <f t="shared" si="50"/>
        <v/>
      </c>
      <c r="T1644" s="24" t="str">
        <f t="shared" si="51"/>
        <v>Uruguay</v>
      </c>
    </row>
    <row r="1645" spans="1:20" ht="12.75" customHeight="1" x14ac:dyDescent="0.2">
      <c r="A1645" s="35">
        <v>1636</v>
      </c>
      <c r="B1645" s="64">
        <v>540302</v>
      </c>
      <c r="C1645" s="39" t="s">
        <v>8696</v>
      </c>
      <c r="D1645" s="39" t="s">
        <v>1686</v>
      </c>
      <c r="E1645" s="39" t="str">
        <f>IF(AND(LEN(NICAP[[#This Row],[State or      Country]])=2,NICAP[[#This Row],[State or      Country]]&lt;&gt;"UK"),"US","Other")</f>
        <v>US</v>
      </c>
      <c r="F1645" s="79">
        <v>1</v>
      </c>
      <c r="G1645" s="37"/>
      <c r="H1645" s="37"/>
      <c r="I1645" s="65">
        <v>2923</v>
      </c>
      <c r="J1645" s="37"/>
      <c r="K1645" s="37"/>
      <c r="L1645" s="36" t="s">
        <v>8695</v>
      </c>
      <c r="M1645" s="36" t="str">
        <f>IF(LEFT(NICAP[[#This Row],[Date]],1)=0,"Y","N")</f>
        <v>N</v>
      </c>
      <c r="N1645" s="36"/>
      <c r="O1645" s="36" t="str">
        <f>19&amp;LEFT(NICAP[[#This Row],[Date]],2)</f>
        <v>1954</v>
      </c>
      <c r="P1645" s="36" t="str">
        <f>MID(NICAP[[#This Row],[Date]],3,2)</f>
        <v>03</v>
      </c>
      <c r="Q1645" s="36" t="str">
        <f>RIGHT(NICAP[[#This Row],[Date]],2)</f>
        <v>02</v>
      </c>
      <c r="R1645" s="26">
        <f>DATE(NICAP[[#This Row],[Year]],NICAP[[#This Row],[Month]],NICAP[[#This Row],[Day]])</f>
        <v>19785</v>
      </c>
      <c r="S1645" s="35" t="str">
        <f t="shared" si="50"/>
        <v>PA</v>
      </c>
      <c r="T1645" s="24" t="str">
        <f t="shared" si="51"/>
        <v>US</v>
      </c>
    </row>
    <row r="1646" spans="1:20" ht="14.25" customHeight="1" x14ac:dyDescent="0.2">
      <c r="A1646" s="35">
        <v>1637</v>
      </c>
      <c r="B1646" s="81">
        <v>540305</v>
      </c>
      <c r="C1646" s="39" t="s">
        <v>8497</v>
      </c>
      <c r="D1646" s="39" t="s">
        <v>8496</v>
      </c>
      <c r="E1646" s="39" t="str">
        <f>IF(AND(LEN(NICAP[[#This Row],[State or      Country]])=2,NICAP[[#This Row],[State or      Country]]&lt;&gt;"UK"),"US","Other")</f>
        <v>Other</v>
      </c>
      <c r="F1646" s="79">
        <v>11</v>
      </c>
      <c r="G1646" s="47" t="s">
        <v>1757</v>
      </c>
      <c r="H1646" s="46">
        <v>5</v>
      </c>
      <c r="I1646" s="65">
        <v>2926</v>
      </c>
      <c r="J1646" s="41"/>
      <c r="K1646" s="41"/>
      <c r="L1646" s="36" t="s">
        <v>8694</v>
      </c>
      <c r="M1646" s="36" t="str">
        <f>IF(LEFT(NICAP[[#This Row],[Date]],1)=0,"Y","N")</f>
        <v>N</v>
      </c>
      <c r="N1646" s="36"/>
      <c r="O1646" s="36" t="str">
        <f>19&amp;LEFT(NICAP[[#This Row],[Date]],2)</f>
        <v>1954</v>
      </c>
      <c r="P1646" s="36" t="str">
        <f>MID(NICAP[[#This Row],[Date]],3,2)</f>
        <v>03</v>
      </c>
      <c r="Q1646" s="36" t="str">
        <f>RIGHT(NICAP[[#This Row],[Date]],2)</f>
        <v>05</v>
      </c>
      <c r="R1646" s="26">
        <f>DATE(NICAP[[#This Row],[Year]],NICAP[[#This Row],[Month]],NICAP[[#This Row],[Day]])</f>
        <v>19788</v>
      </c>
      <c r="S1646" s="35" t="str">
        <f t="shared" si="50"/>
        <v/>
      </c>
      <c r="T1646" s="24" t="str">
        <f t="shared" si="51"/>
        <v>Fr. Morocco</v>
      </c>
    </row>
    <row r="1647" spans="1:20" ht="12.75" customHeight="1" x14ac:dyDescent="0.2">
      <c r="A1647" s="35">
        <v>1638</v>
      </c>
      <c r="B1647" s="68">
        <v>540309</v>
      </c>
      <c r="C1647" s="39" t="s">
        <v>3645</v>
      </c>
      <c r="D1647" s="39" t="s">
        <v>1694</v>
      </c>
      <c r="E1647" s="39" t="str">
        <f>IF(AND(LEN(NICAP[[#This Row],[State or      Country]])=2,NICAP[[#This Row],[State or      Country]]&lt;&gt;"UK"),"US","Other")</f>
        <v>US</v>
      </c>
      <c r="F1647" s="79">
        <v>1</v>
      </c>
      <c r="G1647" s="37"/>
      <c r="H1647" s="37"/>
      <c r="I1647" s="47" t="s">
        <v>4808</v>
      </c>
      <c r="J1647" s="37"/>
      <c r="K1647" s="37"/>
      <c r="L1647" s="36" t="s">
        <v>8693</v>
      </c>
      <c r="M1647" s="36" t="str">
        <f>IF(LEFT(NICAP[[#This Row],[Date]],1)=0,"Y","N")</f>
        <v>N</v>
      </c>
      <c r="N1647" s="36"/>
      <c r="O1647" s="36" t="str">
        <f>19&amp;LEFT(NICAP[[#This Row],[Date]],2)</f>
        <v>1954</v>
      </c>
      <c r="P1647" s="36" t="str">
        <f>MID(NICAP[[#This Row],[Date]],3,2)</f>
        <v>03</v>
      </c>
      <c r="Q1647" s="36" t="str">
        <f>RIGHT(NICAP[[#This Row],[Date]],2)</f>
        <v>09</v>
      </c>
      <c r="R1647" s="26">
        <f>DATE(NICAP[[#This Row],[Year]],NICAP[[#This Row],[Month]],NICAP[[#This Row],[Day]])</f>
        <v>19792</v>
      </c>
      <c r="S1647" s="35" t="str">
        <f t="shared" si="50"/>
        <v>OH</v>
      </c>
      <c r="T1647" s="24" t="str">
        <f t="shared" si="51"/>
        <v>US</v>
      </c>
    </row>
    <row r="1648" spans="1:20" ht="12.75" customHeight="1" x14ac:dyDescent="0.2">
      <c r="A1648" s="35">
        <v>1639</v>
      </c>
      <c r="B1648" s="82" t="s">
        <v>8692</v>
      </c>
      <c r="C1648" s="39" t="s">
        <v>1886</v>
      </c>
      <c r="D1648" s="39" t="s">
        <v>1686</v>
      </c>
      <c r="E1648" s="39" t="str">
        <f>IF(AND(LEN(NICAP[[#This Row],[State or      Country]])=2,NICAP[[#This Row],[State or      Country]]&lt;&gt;"UK"),"US","Other")</f>
        <v>US</v>
      </c>
      <c r="F1648" s="79">
        <v>9</v>
      </c>
      <c r="G1648" s="47" t="s">
        <v>1666</v>
      </c>
      <c r="H1648" s="46">
        <v>5</v>
      </c>
      <c r="I1648" s="47" t="s">
        <v>4808</v>
      </c>
      <c r="J1648" s="37"/>
      <c r="K1648" s="37"/>
      <c r="L1648" s="36" t="s">
        <v>8691</v>
      </c>
      <c r="M1648" s="36" t="str">
        <f>IF(LEFT(NICAP[[#This Row],[Date]],1)=0,"Y","N")</f>
        <v>N</v>
      </c>
      <c r="N1648" s="36"/>
      <c r="O1648" s="36" t="str">
        <f>19&amp;LEFT(NICAP[[#This Row],[Date]],2)</f>
        <v>1954</v>
      </c>
      <c r="P1648" s="36" t="str">
        <f>MID(NICAP[[#This Row],[Date]],3,2)</f>
        <v>03</v>
      </c>
      <c r="Q1648" s="36" t="str">
        <f>RIGHT(NICAP[[#This Row],[Date]],2)</f>
        <v>12</v>
      </c>
      <c r="R1648" s="26">
        <f>DATE(NICAP[[#This Row],[Year]],NICAP[[#This Row],[Month]],NICAP[[#This Row],[Day]])</f>
        <v>19795</v>
      </c>
      <c r="S1648" s="35" t="str">
        <f t="shared" si="50"/>
        <v>PA</v>
      </c>
      <c r="T1648" s="24" t="str">
        <f t="shared" si="51"/>
        <v>US</v>
      </c>
    </row>
    <row r="1649" spans="1:20" ht="14.25" customHeight="1" x14ac:dyDescent="0.2">
      <c r="A1649" s="35">
        <v>1640</v>
      </c>
      <c r="B1649" s="81">
        <v>540312</v>
      </c>
      <c r="C1649" s="39" t="s">
        <v>8690</v>
      </c>
      <c r="D1649" s="39" t="s">
        <v>8496</v>
      </c>
      <c r="E1649" s="39" t="str">
        <f>IF(AND(LEN(NICAP[[#This Row],[State or      Country]])=2,NICAP[[#This Row],[State or      Country]]&lt;&gt;"UK"),"US","Other")</f>
        <v>Other</v>
      </c>
      <c r="F1649" s="79">
        <v>11</v>
      </c>
      <c r="G1649" s="47" t="s">
        <v>1757</v>
      </c>
      <c r="H1649" s="46">
        <v>5</v>
      </c>
      <c r="I1649" s="65">
        <v>2937</v>
      </c>
      <c r="J1649" s="37"/>
      <c r="K1649" s="37"/>
      <c r="L1649" s="36" t="s">
        <v>8689</v>
      </c>
      <c r="M1649" s="36" t="str">
        <f>IF(LEFT(NICAP[[#This Row],[Date]],1)=0,"Y","N")</f>
        <v>N</v>
      </c>
      <c r="N1649" s="36"/>
      <c r="O1649" s="36" t="str">
        <f>19&amp;LEFT(NICAP[[#This Row],[Date]],2)</f>
        <v>1954</v>
      </c>
      <c r="P1649" s="36" t="str">
        <f>MID(NICAP[[#This Row],[Date]],3,2)</f>
        <v>03</v>
      </c>
      <c r="Q1649" s="36" t="str">
        <f>RIGHT(NICAP[[#This Row],[Date]],2)</f>
        <v>12</v>
      </c>
      <c r="R1649" s="26">
        <f>DATE(NICAP[[#This Row],[Year]],NICAP[[#This Row],[Month]],NICAP[[#This Row],[Day]])</f>
        <v>19795</v>
      </c>
      <c r="S1649" s="35" t="str">
        <f t="shared" si="50"/>
        <v/>
      </c>
      <c r="T1649" s="24" t="str">
        <f t="shared" si="51"/>
        <v>Fr. Morocco</v>
      </c>
    </row>
    <row r="1650" spans="1:20" ht="27" customHeight="1" x14ac:dyDescent="0.2">
      <c r="A1650" s="35">
        <v>1641</v>
      </c>
      <c r="B1650" s="84">
        <v>540318</v>
      </c>
      <c r="C1650" s="44" t="s">
        <v>7620</v>
      </c>
      <c r="D1650" s="44" t="s">
        <v>2098</v>
      </c>
      <c r="E1650" s="44" t="str">
        <f>IF(AND(LEN(NICAP[[#This Row],[State or      Country]])=2,NICAP[[#This Row],[State or      Country]]&lt;&gt;"UK"),"US","Other")</f>
        <v>US</v>
      </c>
      <c r="F1650" s="74">
        <v>1</v>
      </c>
      <c r="G1650" s="41"/>
      <c r="H1650" s="41"/>
      <c r="I1650" s="41"/>
      <c r="J1650" s="41"/>
      <c r="K1650" s="41"/>
      <c r="L1650" s="42" t="s">
        <v>8688</v>
      </c>
      <c r="M1650" s="42" t="str">
        <f>IF(LEFT(NICAP[[#This Row],[Date]],1)=0,"Y","N")</f>
        <v>N</v>
      </c>
      <c r="N1650" s="42"/>
      <c r="O1650" s="42" t="str">
        <f>19&amp;LEFT(NICAP[[#This Row],[Date]],2)</f>
        <v>1954</v>
      </c>
      <c r="P1650" s="42" t="str">
        <f>MID(NICAP[[#This Row],[Date]],3,2)</f>
        <v>03</v>
      </c>
      <c r="Q1650" s="42" t="str">
        <f>RIGHT(NICAP[[#This Row],[Date]],2)</f>
        <v>18</v>
      </c>
      <c r="R1650" s="26">
        <f>DATE(NICAP[[#This Row],[Year]],NICAP[[#This Row],[Month]],NICAP[[#This Row],[Day]])</f>
        <v>19801</v>
      </c>
      <c r="S1650" s="35" t="str">
        <f t="shared" si="50"/>
        <v>VA</v>
      </c>
      <c r="T1650" s="24" t="str">
        <f t="shared" si="51"/>
        <v>US</v>
      </c>
    </row>
    <row r="1651" spans="1:20" ht="27" customHeight="1" x14ac:dyDescent="0.2">
      <c r="A1651" s="35">
        <v>1642</v>
      </c>
      <c r="B1651" s="66">
        <v>540324</v>
      </c>
      <c r="C1651" s="44" t="s">
        <v>4050</v>
      </c>
      <c r="D1651" s="44" t="s">
        <v>1715</v>
      </c>
      <c r="E1651" s="44" t="str">
        <f>IF(AND(LEN(NICAP[[#This Row],[State or      Country]])=2,NICAP[[#This Row],[State or      Country]]&lt;&gt;"UK"),"US","Other")</f>
        <v>US</v>
      </c>
      <c r="F1651" s="74">
        <v>1</v>
      </c>
      <c r="G1651" s="41"/>
      <c r="H1651" s="41"/>
      <c r="I1651" s="41"/>
      <c r="J1651" s="41"/>
      <c r="K1651" s="41"/>
      <c r="L1651" s="59" t="s">
        <v>8687</v>
      </c>
      <c r="M1651" s="59" t="str">
        <f>IF(LEFT(NICAP[[#This Row],[Date]],1)=0,"Y","N")</f>
        <v>N</v>
      </c>
      <c r="N1651" s="59"/>
      <c r="O1651" s="59" t="str">
        <f>19&amp;LEFT(NICAP[[#This Row],[Date]],2)</f>
        <v>1954</v>
      </c>
      <c r="P1651" s="59" t="str">
        <f>MID(NICAP[[#This Row],[Date]],3,2)</f>
        <v>03</v>
      </c>
      <c r="Q1651" s="59" t="str">
        <f>RIGHT(NICAP[[#This Row],[Date]],2)</f>
        <v>24</v>
      </c>
      <c r="R1651" s="26">
        <f>DATE(NICAP[[#This Row],[Year]],NICAP[[#This Row],[Month]],NICAP[[#This Row],[Day]])</f>
        <v>19807</v>
      </c>
      <c r="S1651" s="35" t="str">
        <f t="shared" si="50"/>
        <v>MD</v>
      </c>
      <c r="T1651" s="24" t="str">
        <f t="shared" si="51"/>
        <v>US</v>
      </c>
    </row>
    <row r="1652" spans="1:20" ht="14.25" customHeight="1" x14ac:dyDescent="0.2">
      <c r="A1652" s="35">
        <v>1643</v>
      </c>
      <c r="B1652" s="81">
        <v>540325</v>
      </c>
      <c r="C1652" s="39" t="s">
        <v>8686</v>
      </c>
      <c r="D1652" s="39" t="s">
        <v>1683</v>
      </c>
      <c r="E1652" s="39" t="str">
        <f>IF(AND(LEN(NICAP[[#This Row],[State or      Country]])=2,NICAP[[#This Row],[State or      Country]]&lt;&gt;"UK"),"US","Other")</f>
        <v>US</v>
      </c>
      <c r="F1652" s="79">
        <v>11</v>
      </c>
      <c r="G1652" s="47" t="s">
        <v>1757</v>
      </c>
      <c r="H1652" s="46">
        <v>5</v>
      </c>
      <c r="I1652" s="47" t="s">
        <v>4808</v>
      </c>
      <c r="J1652" s="37"/>
      <c r="K1652" s="37"/>
      <c r="L1652" s="36" t="s">
        <v>8685</v>
      </c>
      <c r="M1652" s="36" t="str">
        <f>IF(LEFT(NICAP[[#This Row],[Date]],1)=0,"Y","N")</f>
        <v>N</v>
      </c>
      <c r="N1652" s="36"/>
      <c r="O1652" s="36" t="str">
        <f>19&amp;LEFT(NICAP[[#This Row],[Date]],2)</f>
        <v>1954</v>
      </c>
      <c r="P1652" s="36" t="str">
        <f>MID(NICAP[[#This Row],[Date]],3,2)</f>
        <v>03</v>
      </c>
      <c r="Q1652" s="36" t="str">
        <f>RIGHT(NICAP[[#This Row],[Date]],2)</f>
        <v>25</v>
      </c>
      <c r="R1652" s="26">
        <f>DATE(NICAP[[#This Row],[Year]],NICAP[[#This Row],[Month]],NICAP[[#This Row],[Day]])</f>
        <v>19808</v>
      </c>
      <c r="S1652" s="35" t="str">
        <f t="shared" si="50"/>
        <v>FL</v>
      </c>
      <c r="T1652" s="24" t="str">
        <f t="shared" si="51"/>
        <v>US</v>
      </c>
    </row>
    <row r="1653" spans="1:20" ht="14.25" customHeight="1" x14ac:dyDescent="0.2">
      <c r="A1653" s="35">
        <v>1644</v>
      </c>
      <c r="B1653" s="81">
        <v>540407</v>
      </c>
      <c r="C1653" s="39" t="s">
        <v>8684</v>
      </c>
      <c r="D1653" s="39" t="s">
        <v>2098</v>
      </c>
      <c r="E1653" s="39" t="str">
        <f>IF(AND(LEN(NICAP[[#This Row],[State or      Country]])=2,NICAP[[#This Row],[State or      Country]]&lt;&gt;"UK"),"US","Other")</f>
        <v>US</v>
      </c>
      <c r="F1653" s="79">
        <v>11</v>
      </c>
      <c r="G1653" s="47" t="s">
        <v>1757</v>
      </c>
      <c r="H1653" s="46">
        <v>5</v>
      </c>
      <c r="I1653" s="47" t="s">
        <v>4808</v>
      </c>
      <c r="J1653" s="37"/>
      <c r="K1653" s="37"/>
      <c r="L1653" s="36" t="s">
        <v>8683</v>
      </c>
      <c r="M1653" s="36" t="str">
        <f>IF(LEFT(NICAP[[#This Row],[Date]],1)=0,"Y","N")</f>
        <v>N</v>
      </c>
      <c r="N1653" s="36"/>
      <c r="O1653" s="36" t="str">
        <f>19&amp;LEFT(NICAP[[#This Row],[Date]],2)</f>
        <v>1954</v>
      </c>
      <c r="P1653" s="36" t="str">
        <f>MID(NICAP[[#This Row],[Date]],3,2)</f>
        <v>04</v>
      </c>
      <c r="Q1653" s="36" t="str">
        <f>RIGHT(NICAP[[#This Row],[Date]],2)</f>
        <v>07</v>
      </c>
      <c r="R1653" s="26">
        <f>DATE(NICAP[[#This Row],[Year]],NICAP[[#This Row],[Month]],NICAP[[#This Row],[Day]])</f>
        <v>19821</v>
      </c>
      <c r="S1653" s="35" t="str">
        <f t="shared" si="50"/>
        <v>VA</v>
      </c>
      <c r="T1653" s="24" t="str">
        <f t="shared" si="51"/>
        <v>US</v>
      </c>
    </row>
    <row r="1654" spans="1:20" ht="12.75" customHeight="1" x14ac:dyDescent="0.2">
      <c r="A1654" s="35">
        <v>1645</v>
      </c>
      <c r="B1654" s="68">
        <v>540407</v>
      </c>
      <c r="C1654" s="39" t="s">
        <v>8682</v>
      </c>
      <c r="D1654" s="39" t="s">
        <v>2763</v>
      </c>
      <c r="E1654" s="39" t="str">
        <f>IF(AND(LEN(NICAP[[#This Row],[State or      Country]])=2,NICAP[[#This Row],[State or      Country]]&lt;&gt;"UK"),"US","Other")</f>
        <v>Other</v>
      </c>
      <c r="F1654" s="79">
        <v>10</v>
      </c>
      <c r="G1654" s="37"/>
      <c r="H1654" s="37"/>
      <c r="I1654" s="37"/>
      <c r="J1654" s="54" t="s">
        <v>1744</v>
      </c>
      <c r="K1654" s="37"/>
      <c r="L1654" s="36" t="s">
        <v>8681</v>
      </c>
      <c r="M1654" s="36" t="str">
        <f>IF(LEFT(NICAP[[#This Row],[Date]],1)=0,"Y","N")</f>
        <v>N</v>
      </c>
      <c r="N1654" s="36"/>
      <c r="O1654" s="36" t="str">
        <f>19&amp;LEFT(NICAP[[#This Row],[Date]],2)</f>
        <v>1954</v>
      </c>
      <c r="P1654" s="36" t="str">
        <f>MID(NICAP[[#This Row],[Date]],3,2)</f>
        <v>04</v>
      </c>
      <c r="Q1654" s="36" t="str">
        <f>RIGHT(NICAP[[#This Row],[Date]],2)</f>
        <v>07</v>
      </c>
      <c r="R1654" s="26">
        <f>DATE(NICAP[[#This Row],[Year]],NICAP[[#This Row],[Month]],NICAP[[#This Row],[Day]])</f>
        <v>19821</v>
      </c>
      <c r="S1654" s="35" t="str">
        <f t="shared" si="50"/>
        <v/>
      </c>
      <c r="T1654" s="24" t="str">
        <f t="shared" si="51"/>
        <v>At Sea</v>
      </c>
    </row>
    <row r="1655" spans="1:20" ht="14.25" customHeight="1" x14ac:dyDescent="0.2">
      <c r="A1655" s="35">
        <v>1646</v>
      </c>
      <c r="B1655" s="81">
        <v>540408</v>
      </c>
      <c r="C1655" s="39" t="s">
        <v>2790</v>
      </c>
      <c r="D1655" s="39" t="s">
        <v>1670</v>
      </c>
      <c r="E1655" s="39" t="str">
        <f>IF(AND(LEN(NICAP[[#This Row],[State or      Country]])=2,NICAP[[#This Row],[State or      Country]]&lt;&gt;"UK"),"US","Other")</f>
        <v>US</v>
      </c>
      <c r="F1655" s="79">
        <v>7</v>
      </c>
      <c r="G1655" s="47" t="s">
        <v>2090</v>
      </c>
      <c r="H1655" s="46">
        <v>5</v>
      </c>
      <c r="I1655" s="65">
        <v>2962</v>
      </c>
      <c r="J1655" s="41"/>
      <c r="K1655" s="41"/>
      <c r="L1655" s="36" t="s">
        <v>8680</v>
      </c>
      <c r="M1655" s="36" t="str">
        <f>IF(LEFT(NICAP[[#This Row],[Date]],1)=0,"Y","N")</f>
        <v>N</v>
      </c>
      <c r="N1655" s="36"/>
      <c r="O1655" s="36" t="str">
        <f>19&amp;LEFT(NICAP[[#This Row],[Date]],2)</f>
        <v>1954</v>
      </c>
      <c r="P1655" s="36" t="str">
        <f>MID(NICAP[[#This Row],[Date]],3,2)</f>
        <v>04</v>
      </c>
      <c r="Q1655" s="36" t="str">
        <f>RIGHT(NICAP[[#This Row],[Date]],2)</f>
        <v>08</v>
      </c>
      <c r="R1655" s="26">
        <f>DATE(NICAP[[#This Row],[Year]],NICAP[[#This Row],[Month]],NICAP[[#This Row],[Day]])</f>
        <v>19822</v>
      </c>
      <c r="S1655" s="35" t="str">
        <f t="shared" si="50"/>
        <v>IL</v>
      </c>
      <c r="T1655" s="24" t="str">
        <f t="shared" si="51"/>
        <v>US</v>
      </c>
    </row>
    <row r="1656" spans="1:20" ht="42" customHeight="1" x14ac:dyDescent="0.2">
      <c r="A1656" s="35">
        <v>1647</v>
      </c>
      <c r="B1656" s="67">
        <v>540415</v>
      </c>
      <c r="C1656" s="50" t="s">
        <v>8679</v>
      </c>
      <c r="D1656" s="50" t="s">
        <v>1813</v>
      </c>
      <c r="E1656" s="50" t="str">
        <f>IF(AND(LEN(NICAP[[#This Row],[State or      Country]])=2,NICAP[[#This Row],[State or      Country]]&lt;&gt;"UK"),"US","Other")</f>
        <v>Other</v>
      </c>
      <c r="F1656" s="75">
        <v>1</v>
      </c>
      <c r="G1656" s="48"/>
      <c r="H1656" s="48"/>
      <c r="I1656" s="48"/>
      <c r="J1656" s="48"/>
      <c r="K1656" s="48"/>
      <c r="L1656" s="42" t="s">
        <v>8678</v>
      </c>
      <c r="M1656" s="42" t="str">
        <f>IF(LEFT(NICAP[[#This Row],[Date]],1)=0,"Y","N")</f>
        <v>N</v>
      </c>
      <c r="N1656" s="42"/>
      <c r="O1656" s="42" t="str">
        <f>19&amp;LEFT(NICAP[[#This Row],[Date]],2)</f>
        <v>1954</v>
      </c>
      <c r="P1656" s="42" t="str">
        <f>MID(NICAP[[#This Row],[Date]],3,2)</f>
        <v>04</v>
      </c>
      <c r="Q1656" s="42" t="str">
        <f>RIGHT(NICAP[[#This Row],[Date]],2)</f>
        <v>15</v>
      </c>
      <c r="R1656" s="26">
        <f>DATE(NICAP[[#This Row],[Year]],NICAP[[#This Row],[Month]],NICAP[[#This Row],[Day]])</f>
        <v>19829</v>
      </c>
      <c r="S1656" s="35" t="str">
        <f t="shared" si="50"/>
        <v/>
      </c>
      <c r="T1656" s="24" t="str">
        <f t="shared" si="51"/>
        <v>France</v>
      </c>
    </row>
    <row r="1657" spans="1:20" ht="27.75" customHeight="1" x14ac:dyDescent="0.2">
      <c r="A1657" s="35">
        <v>1648</v>
      </c>
      <c r="B1657" s="60">
        <v>540416</v>
      </c>
      <c r="C1657" s="44" t="s">
        <v>8677</v>
      </c>
      <c r="D1657" s="44" t="s">
        <v>1852</v>
      </c>
      <c r="E1657" s="44" t="str">
        <f>IF(AND(LEN(NICAP[[#This Row],[State or      Country]])=2,NICAP[[#This Row],[State or      Country]]&lt;&gt;"UK"),"US","Other")</f>
        <v>US</v>
      </c>
      <c r="F1657" s="43">
        <v>1</v>
      </c>
      <c r="G1657" s="41"/>
      <c r="H1657" s="41"/>
      <c r="I1657" s="41"/>
      <c r="J1657" s="41"/>
      <c r="K1657" s="41"/>
      <c r="L1657" s="42" t="s">
        <v>8676</v>
      </c>
      <c r="M1657" s="42" t="str">
        <f>IF(LEFT(NICAP[[#This Row],[Date]],1)=0,"Y","N")</f>
        <v>N</v>
      </c>
      <c r="N1657" s="42"/>
      <c r="O1657" s="42" t="str">
        <f>19&amp;LEFT(NICAP[[#This Row],[Date]],2)</f>
        <v>1954</v>
      </c>
      <c r="P1657" s="42" t="str">
        <f>MID(NICAP[[#This Row],[Date]],3,2)</f>
        <v>04</v>
      </c>
      <c r="Q1657" s="42" t="str">
        <f>RIGHT(NICAP[[#This Row],[Date]],2)</f>
        <v>16</v>
      </c>
      <c r="R1657" s="26">
        <f>DATE(NICAP[[#This Row],[Year]],NICAP[[#This Row],[Month]],NICAP[[#This Row],[Day]])</f>
        <v>19830</v>
      </c>
      <c r="S1657" s="35" t="str">
        <f t="shared" si="50"/>
        <v>AZ</v>
      </c>
      <c r="T1657" s="24" t="str">
        <f t="shared" si="51"/>
        <v>US</v>
      </c>
    </row>
    <row r="1658" spans="1:20" ht="12.75" customHeight="1" x14ac:dyDescent="0.2">
      <c r="A1658" s="35">
        <v>1649</v>
      </c>
      <c r="B1658" s="55">
        <v>540422</v>
      </c>
      <c r="C1658" s="39" t="s">
        <v>8675</v>
      </c>
      <c r="D1658" s="39" t="s">
        <v>1676</v>
      </c>
      <c r="E1658" s="39" t="str">
        <f>IF(AND(LEN(NICAP[[#This Row],[State or      Country]])=2,NICAP[[#This Row],[State or      Country]]&lt;&gt;"UK"),"US","Other")</f>
        <v>US</v>
      </c>
      <c r="F1658" s="38">
        <v>1</v>
      </c>
      <c r="G1658" s="37"/>
      <c r="H1658" s="37"/>
      <c r="I1658" s="47" t="s">
        <v>4808</v>
      </c>
      <c r="J1658" s="37"/>
      <c r="K1658" s="37"/>
      <c r="L1658" s="36" t="s">
        <v>8674</v>
      </c>
      <c r="M1658" s="36" t="str">
        <f>IF(LEFT(NICAP[[#This Row],[Date]],1)=0,"Y","N")</f>
        <v>N</v>
      </c>
      <c r="N1658" s="36"/>
      <c r="O1658" s="36" t="str">
        <f>19&amp;LEFT(NICAP[[#This Row],[Date]],2)</f>
        <v>1954</v>
      </c>
      <c r="P1658" s="36" t="str">
        <f>MID(NICAP[[#This Row],[Date]],3,2)</f>
        <v>04</v>
      </c>
      <c r="Q1658" s="36" t="str">
        <f>RIGHT(NICAP[[#This Row],[Date]],2)</f>
        <v>22</v>
      </c>
      <c r="R1658" s="26">
        <f>DATE(NICAP[[#This Row],[Year]],NICAP[[#This Row],[Month]],NICAP[[#This Row],[Day]])</f>
        <v>19836</v>
      </c>
      <c r="S1658" s="35" t="str">
        <f t="shared" si="50"/>
        <v>CA</v>
      </c>
      <c r="T1658" s="24" t="str">
        <f t="shared" si="51"/>
        <v>US</v>
      </c>
    </row>
    <row r="1659" spans="1:20" ht="12.75" customHeight="1" x14ac:dyDescent="0.2">
      <c r="A1659" s="35">
        <v>1650</v>
      </c>
      <c r="B1659" s="55">
        <v>540423</v>
      </c>
      <c r="C1659" s="39" t="s">
        <v>8673</v>
      </c>
      <c r="D1659" s="39" t="s">
        <v>1953</v>
      </c>
      <c r="E1659" s="39" t="str">
        <f>IF(AND(LEN(NICAP[[#This Row],[State or      Country]])=2,NICAP[[#This Row],[State or      Country]]&lt;&gt;"UK"),"US","Other")</f>
        <v>US</v>
      </c>
      <c r="F1659" s="38">
        <v>1</v>
      </c>
      <c r="G1659" s="37"/>
      <c r="H1659" s="37"/>
      <c r="I1659" s="65">
        <v>2974</v>
      </c>
      <c r="J1659" s="37"/>
      <c r="K1659" s="37"/>
      <c r="L1659" s="36" t="s">
        <v>8672</v>
      </c>
      <c r="M1659" s="36" t="str">
        <f>IF(LEFT(NICAP[[#This Row],[Date]],1)=0,"Y","N")</f>
        <v>N</v>
      </c>
      <c r="N1659" s="36"/>
      <c r="O1659" s="36" t="str">
        <f>19&amp;LEFT(NICAP[[#This Row],[Date]],2)</f>
        <v>1954</v>
      </c>
      <c r="P1659" s="36" t="str">
        <f>MID(NICAP[[#This Row],[Date]],3,2)</f>
        <v>04</v>
      </c>
      <c r="Q1659" s="36" t="str">
        <f>RIGHT(NICAP[[#This Row],[Date]],2)</f>
        <v>23</v>
      </c>
      <c r="R1659" s="26">
        <f>DATE(NICAP[[#This Row],[Year]],NICAP[[#This Row],[Month]],NICAP[[#This Row],[Day]])</f>
        <v>19837</v>
      </c>
      <c r="S1659" s="35" t="str">
        <f t="shared" si="50"/>
        <v>ME</v>
      </c>
      <c r="T1659" s="24" t="str">
        <f t="shared" si="51"/>
        <v>US</v>
      </c>
    </row>
    <row r="1660" spans="1:20" ht="12.75" customHeight="1" x14ac:dyDescent="0.2">
      <c r="A1660" s="35">
        <v>1651</v>
      </c>
      <c r="B1660" s="55">
        <v>540424</v>
      </c>
      <c r="C1660" s="39" t="s">
        <v>8671</v>
      </c>
      <c r="D1660" s="39" t="s">
        <v>1953</v>
      </c>
      <c r="E1660" s="39" t="str">
        <f>IF(AND(LEN(NICAP[[#This Row],[State or      Country]])=2,NICAP[[#This Row],[State or      Country]]&lt;&gt;"UK"),"US","Other")</f>
        <v>US</v>
      </c>
      <c r="F1660" s="38">
        <v>1</v>
      </c>
      <c r="G1660" s="37"/>
      <c r="H1660" s="37"/>
      <c r="I1660" s="65">
        <v>2976</v>
      </c>
      <c r="J1660" s="37"/>
      <c r="K1660" s="37"/>
      <c r="L1660" s="36" t="s">
        <v>8670</v>
      </c>
      <c r="M1660" s="36" t="str">
        <f>IF(LEFT(NICAP[[#This Row],[Date]],1)=0,"Y","N")</f>
        <v>N</v>
      </c>
      <c r="N1660" s="36"/>
      <c r="O1660" s="36" t="str">
        <f>19&amp;LEFT(NICAP[[#This Row],[Date]],2)</f>
        <v>1954</v>
      </c>
      <c r="P1660" s="36" t="str">
        <f>MID(NICAP[[#This Row],[Date]],3,2)</f>
        <v>04</v>
      </c>
      <c r="Q1660" s="36" t="str">
        <f>RIGHT(NICAP[[#This Row],[Date]],2)</f>
        <v>24</v>
      </c>
      <c r="R1660" s="26">
        <f>DATE(NICAP[[#This Row],[Year]],NICAP[[#This Row],[Month]],NICAP[[#This Row],[Day]])</f>
        <v>19838</v>
      </c>
      <c r="S1660" s="35" t="str">
        <f t="shared" si="50"/>
        <v>ME</v>
      </c>
      <c r="T1660" s="24" t="str">
        <f t="shared" si="51"/>
        <v>US</v>
      </c>
    </row>
    <row r="1661" spans="1:20" ht="12.75" customHeight="1" x14ac:dyDescent="0.2">
      <c r="A1661" s="35">
        <v>1652</v>
      </c>
      <c r="B1661" s="53">
        <v>540426</v>
      </c>
      <c r="C1661" s="39" t="s">
        <v>4457</v>
      </c>
      <c r="D1661" s="39" t="s">
        <v>1689</v>
      </c>
      <c r="E1661" s="39" t="str">
        <f>IF(AND(LEN(NICAP[[#This Row],[State or      Country]])=2,NICAP[[#This Row],[State or      Country]]&lt;&gt;"UK"),"US","Other")</f>
        <v>US</v>
      </c>
      <c r="F1661" s="38">
        <v>1</v>
      </c>
      <c r="G1661" s="37"/>
      <c r="H1661" s="37"/>
      <c r="I1661" s="65">
        <v>2983</v>
      </c>
      <c r="J1661" s="37"/>
      <c r="K1661" s="37"/>
      <c r="L1661" s="36" t="s">
        <v>8669</v>
      </c>
      <c r="M1661" s="36" t="str">
        <f>IF(LEFT(NICAP[[#This Row],[Date]],1)=0,"Y","N")</f>
        <v>N</v>
      </c>
      <c r="N1661" s="36"/>
      <c r="O1661" s="36" t="str">
        <f>19&amp;LEFT(NICAP[[#This Row],[Date]],2)</f>
        <v>1954</v>
      </c>
      <c r="P1661" s="36" t="str">
        <f>MID(NICAP[[#This Row],[Date]],3,2)</f>
        <v>04</v>
      </c>
      <c r="Q1661" s="36" t="str">
        <f>RIGHT(NICAP[[#This Row],[Date]],2)</f>
        <v>26</v>
      </c>
      <c r="R1661" s="26">
        <f>DATE(NICAP[[#This Row],[Year]],NICAP[[#This Row],[Month]],NICAP[[#This Row],[Day]])</f>
        <v>19840</v>
      </c>
      <c r="S1661" s="35" t="str">
        <f t="shared" si="50"/>
        <v>GA</v>
      </c>
      <c r="T1661" s="24" t="str">
        <f t="shared" si="51"/>
        <v>US</v>
      </c>
    </row>
    <row r="1662" spans="1:20" ht="12.75" customHeight="1" x14ac:dyDescent="0.2">
      <c r="A1662" s="35">
        <v>1653</v>
      </c>
      <c r="B1662" s="55">
        <v>540426</v>
      </c>
      <c r="C1662" s="39" t="s">
        <v>8668</v>
      </c>
      <c r="D1662" s="39" t="s">
        <v>1697</v>
      </c>
      <c r="E1662" s="39" t="str">
        <f>IF(AND(LEN(NICAP[[#This Row],[State or      Country]])=2,NICAP[[#This Row],[State or      Country]]&lt;&gt;"UK"),"US","Other")</f>
        <v>US</v>
      </c>
      <c r="F1662" s="38">
        <v>1</v>
      </c>
      <c r="G1662" s="37"/>
      <c r="H1662" s="37"/>
      <c r="I1662" s="37"/>
      <c r="J1662" s="37"/>
      <c r="K1662" s="37"/>
      <c r="L1662" s="36" t="s">
        <v>8667</v>
      </c>
      <c r="M1662" s="36" t="str">
        <f>IF(LEFT(NICAP[[#This Row],[Date]],1)=0,"Y","N")</f>
        <v>N</v>
      </c>
      <c r="N1662" s="36"/>
      <c r="O1662" s="36" t="str">
        <f>19&amp;LEFT(NICAP[[#This Row],[Date]],2)</f>
        <v>1954</v>
      </c>
      <c r="P1662" s="36" t="str">
        <f>MID(NICAP[[#This Row],[Date]],3,2)</f>
        <v>04</v>
      </c>
      <c r="Q1662" s="36" t="str">
        <f>RIGHT(NICAP[[#This Row],[Date]],2)</f>
        <v>26</v>
      </c>
      <c r="R1662" s="26">
        <f>DATE(NICAP[[#This Row],[Year]],NICAP[[#This Row],[Month]],NICAP[[#This Row],[Day]])</f>
        <v>19840</v>
      </c>
      <c r="S1662" s="35" t="str">
        <f t="shared" si="50"/>
        <v>MA</v>
      </c>
      <c r="T1662" s="24" t="str">
        <f t="shared" si="51"/>
        <v>US</v>
      </c>
    </row>
    <row r="1663" spans="1:20" ht="27" customHeight="1" x14ac:dyDescent="0.2">
      <c r="A1663" s="35">
        <v>1654</v>
      </c>
      <c r="B1663" s="60">
        <v>540428</v>
      </c>
      <c r="C1663" s="44" t="s">
        <v>8666</v>
      </c>
      <c r="D1663" s="44" t="s">
        <v>1813</v>
      </c>
      <c r="E1663" s="44" t="str">
        <f>IF(AND(LEN(NICAP[[#This Row],[State or      Country]])=2,NICAP[[#This Row],[State or      Country]]&lt;&gt;"UK"),"US","Other")</f>
        <v>Other</v>
      </c>
      <c r="F1663" s="43">
        <v>1</v>
      </c>
      <c r="G1663" s="41"/>
      <c r="H1663" s="41"/>
      <c r="I1663" s="41"/>
      <c r="J1663" s="41"/>
      <c r="K1663" s="41"/>
      <c r="L1663" s="42" t="s">
        <v>8665</v>
      </c>
      <c r="M1663" s="42" t="str">
        <f>IF(LEFT(NICAP[[#This Row],[Date]],1)=0,"Y","N")</f>
        <v>N</v>
      </c>
      <c r="N1663" s="42"/>
      <c r="O1663" s="42" t="str">
        <f>19&amp;LEFT(NICAP[[#This Row],[Date]],2)</f>
        <v>1954</v>
      </c>
      <c r="P1663" s="42" t="str">
        <f>MID(NICAP[[#This Row],[Date]],3,2)</f>
        <v>04</v>
      </c>
      <c r="Q1663" s="42" t="str">
        <f>RIGHT(NICAP[[#This Row],[Date]],2)</f>
        <v>28</v>
      </c>
      <c r="R1663" s="26">
        <f>DATE(NICAP[[#This Row],[Year]],NICAP[[#This Row],[Month]],NICAP[[#This Row],[Day]])</f>
        <v>19842</v>
      </c>
      <c r="S1663" s="35" t="str">
        <f t="shared" si="50"/>
        <v/>
      </c>
      <c r="T1663" s="24" t="str">
        <f t="shared" si="51"/>
        <v>France</v>
      </c>
    </row>
    <row r="1664" spans="1:20" ht="27" customHeight="1" x14ac:dyDescent="0.2">
      <c r="A1664" s="35">
        <v>1655</v>
      </c>
      <c r="B1664" s="60">
        <v>540500</v>
      </c>
      <c r="C1664" s="44" t="s">
        <v>8648</v>
      </c>
      <c r="D1664" s="44" t="s">
        <v>1787</v>
      </c>
      <c r="E1664" s="44" t="str">
        <f>IF(AND(LEN(NICAP[[#This Row],[State or      Country]])=2,NICAP[[#This Row],[State or      Country]]&lt;&gt;"UK"),"US","Other")</f>
        <v>US</v>
      </c>
      <c r="F1664" s="43">
        <v>3</v>
      </c>
      <c r="G1664" s="41"/>
      <c r="H1664" s="41"/>
      <c r="I1664" s="41"/>
      <c r="J1664" s="41"/>
      <c r="K1664" s="41"/>
      <c r="L1664" s="42" t="s">
        <v>8664</v>
      </c>
      <c r="M1664" s="42" t="str">
        <f>IF(LEFT(NICAP[[#This Row],[Date]],1)=0,"Y","N")</f>
        <v>N</v>
      </c>
      <c r="N1664" s="42"/>
      <c r="O1664" s="42" t="str">
        <f>19&amp;LEFT(NICAP[[#This Row],[Date]],2)</f>
        <v>1954</v>
      </c>
      <c r="P1664" s="42" t="str">
        <f>MID(NICAP[[#This Row],[Date]],3,2)</f>
        <v>05</v>
      </c>
      <c r="Q1664" s="42" t="str">
        <f>RIGHT(NICAP[[#This Row],[Date]],2)</f>
        <v>00</v>
      </c>
      <c r="R1664" s="26">
        <f>DATE(NICAP[[#This Row],[Year]],NICAP[[#This Row],[Month]],NICAP[[#This Row],[Day]])</f>
        <v>19844</v>
      </c>
      <c r="S1664" s="35" t="str">
        <f t="shared" si="50"/>
        <v>IN</v>
      </c>
      <c r="T1664" s="24" t="str">
        <f t="shared" si="51"/>
        <v>US</v>
      </c>
    </row>
    <row r="1665" spans="1:20" ht="12.75" customHeight="1" x14ac:dyDescent="0.2">
      <c r="A1665" s="35">
        <v>1656</v>
      </c>
      <c r="B1665" s="55">
        <v>540501</v>
      </c>
      <c r="C1665" s="39" t="s">
        <v>3625</v>
      </c>
      <c r="D1665" s="39" t="s">
        <v>1956</v>
      </c>
      <c r="E1665" s="39" t="str">
        <f>IF(AND(LEN(NICAP[[#This Row],[State or      Country]])=2,NICAP[[#This Row],[State or      Country]]&lt;&gt;"UK"),"US","Other")</f>
        <v>Other</v>
      </c>
      <c r="F1665" s="38">
        <v>3</v>
      </c>
      <c r="G1665" s="37"/>
      <c r="H1665" s="37"/>
      <c r="I1665" s="37"/>
      <c r="J1665" s="37"/>
      <c r="K1665" s="37"/>
      <c r="L1665" s="36" t="s">
        <v>8663</v>
      </c>
      <c r="M1665" s="36" t="str">
        <f>IF(LEFT(NICAP[[#This Row],[Date]],1)=0,"Y","N")</f>
        <v>N</v>
      </c>
      <c r="N1665" s="36"/>
      <c r="O1665" s="36" t="str">
        <f>19&amp;LEFT(NICAP[[#This Row],[Date]],2)</f>
        <v>1954</v>
      </c>
      <c r="P1665" s="36" t="str">
        <f>MID(NICAP[[#This Row],[Date]],3,2)</f>
        <v>05</v>
      </c>
      <c r="Q1665" s="36" t="str">
        <f>RIGHT(NICAP[[#This Row],[Date]],2)</f>
        <v>01</v>
      </c>
      <c r="R1665" s="26">
        <f>DATE(NICAP[[#This Row],[Year]],NICAP[[#This Row],[Month]],NICAP[[#This Row],[Day]])</f>
        <v>19845</v>
      </c>
      <c r="S1665" s="35" t="str">
        <f t="shared" si="50"/>
        <v/>
      </c>
      <c r="T1665" s="24" t="str">
        <f t="shared" si="51"/>
        <v>Japan</v>
      </c>
    </row>
    <row r="1666" spans="1:20" ht="12.75" customHeight="1" x14ac:dyDescent="0.2">
      <c r="A1666" s="35">
        <v>1657</v>
      </c>
      <c r="B1666" s="55">
        <v>540506</v>
      </c>
      <c r="C1666" s="39" t="s">
        <v>5236</v>
      </c>
      <c r="D1666" s="39" t="s">
        <v>7225</v>
      </c>
      <c r="E1666" s="39" t="str">
        <f>IF(AND(LEN(NICAP[[#This Row],[State or      Country]])=2,NICAP[[#This Row],[State or      Country]]&lt;&gt;"UK"),"US","Other")</f>
        <v>Other</v>
      </c>
      <c r="F1666" s="38">
        <v>9</v>
      </c>
      <c r="G1666" s="37"/>
      <c r="H1666" s="46">
        <v>5</v>
      </c>
      <c r="I1666" s="37"/>
      <c r="J1666" s="37"/>
      <c r="K1666" s="37"/>
      <c r="L1666" s="36" t="s">
        <v>8662</v>
      </c>
      <c r="M1666" s="36" t="str">
        <f>IF(LEFT(NICAP[[#This Row],[Date]],1)=0,"Y","N")</f>
        <v>N</v>
      </c>
      <c r="N1666" s="36"/>
      <c r="O1666" s="36" t="str">
        <f>19&amp;LEFT(NICAP[[#This Row],[Date]],2)</f>
        <v>1954</v>
      </c>
      <c r="P1666" s="36" t="str">
        <f>MID(NICAP[[#This Row],[Date]],3,2)</f>
        <v>05</v>
      </c>
      <c r="Q1666" s="36" t="str">
        <f>RIGHT(NICAP[[#This Row],[Date]],2)</f>
        <v>06</v>
      </c>
      <c r="R1666" s="26">
        <f>DATE(NICAP[[#This Row],[Year]],NICAP[[#This Row],[Month]],NICAP[[#This Row],[Day]])</f>
        <v>19850</v>
      </c>
      <c r="S1666" s="35" t="str">
        <f t="shared" si="50"/>
        <v/>
      </c>
      <c r="T1666" s="24" t="str">
        <f t="shared" si="51"/>
        <v>D.C.</v>
      </c>
    </row>
    <row r="1667" spans="1:20" ht="12.75" customHeight="1" x14ac:dyDescent="0.2">
      <c r="A1667" s="35">
        <v>1658</v>
      </c>
      <c r="B1667" s="55">
        <v>540507</v>
      </c>
      <c r="C1667" s="39" t="s">
        <v>7112</v>
      </c>
      <c r="D1667" s="39" t="s">
        <v>7225</v>
      </c>
      <c r="E1667" s="39" t="str">
        <f>IF(AND(LEN(NICAP[[#This Row],[State or      Country]])=2,NICAP[[#This Row],[State or      Country]]&lt;&gt;"UK"),"US","Other")</f>
        <v>Other</v>
      </c>
      <c r="F1667" s="38">
        <v>9</v>
      </c>
      <c r="G1667" s="37"/>
      <c r="H1667" s="46">
        <v>5</v>
      </c>
      <c r="I1667" s="37"/>
      <c r="J1667" s="37"/>
      <c r="K1667" s="37"/>
      <c r="L1667" s="36" t="s">
        <v>8661</v>
      </c>
      <c r="M1667" s="36" t="str">
        <f>IF(LEFT(NICAP[[#This Row],[Date]],1)=0,"Y","N")</f>
        <v>N</v>
      </c>
      <c r="N1667" s="36"/>
      <c r="O1667" s="36" t="str">
        <f>19&amp;LEFT(NICAP[[#This Row],[Date]],2)</f>
        <v>1954</v>
      </c>
      <c r="P1667" s="36" t="str">
        <f>MID(NICAP[[#This Row],[Date]],3,2)</f>
        <v>05</v>
      </c>
      <c r="Q1667" s="36" t="str">
        <f>RIGHT(NICAP[[#This Row],[Date]],2)</f>
        <v>07</v>
      </c>
      <c r="R1667" s="26">
        <f>DATE(NICAP[[#This Row],[Year]],NICAP[[#This Row],[Month]],NICAP[[#This Row],[Day]])</f>
        <v>19851</v>
      </c>
      <c r="S1667" s="35" t="str">
        <f t="shared" si="50"/>
        <v/>
      </c>
      <c r="T1667" s="24" t="str">
        <f t="shared" si="51"/>
        <v>D.C.</v>
      </c>
    </row>
    <row r="1668" spans="1:20" ht="42" customHeight="1" x14ac:dyDescent="0.2">
      <c r="A1668" s="35">
        <v>1659</v>
      </c>
      <c r="B1668" s="57">
        <v>540510</v>
      </c>
      <c r="C1668" s="50" t="s">
        <v>7383</v>
      </c>
      <c r="D1668" s="50" t="s">
        <v>1805</v>
      </c>
      <c r="E1668" s="50" t="str">
        <f>IF(AND(LEN(NICAP[[#This Row],[State or      Country]])=2,NICAP[[#This Row],[State or      Country]]&lt;&gt;"UK"),"US","Other")</f>
        <v>Other</v>
      </c>
      <c r="F1668" s="49">
        <v>1</v>
      </c>
      <c r="G1668" s="48"/>
      <c r="H1668" s="48"/>
      <c r="I1668" s="48"/>
      <c r="J1668" s="48"/>
      <c r="K1668" s="48"/>
      <c r="L1668" s="36" t="s">
        <v>8660</v>
      </c>
      <c r="M1668" s="36" t="str">
        <f>IF(LEFT(NICAP[[#This Row],[Date]],1)=0,"Y","N")</f>
        <v>N</v>
      </c>
      <c r="N1668" s="36"/>
      <c r="O1668" s="36" t="str">
        <f>19&amp;LEFT(NICAP[[#This Row],[Date]],2)</f>
        <v>1954</v>
      </c>
      <c r="P1668" s="36" t="str">
        <f>MID(NICAP[[#This Row],[Date]],3,2)</f>
        <v>05</v>
      </c>
      <c r="Q1668" s="36" t="str">
        <f>RIGHT(NICAP[[#This Row],[Date]],2)</f>
        <v>10</v>
      </c>
      <c r="R1668" s="26">
        <f>DATE(NICAP[[#This Row],[Year]],NICAP[[#This Row],[Month]],NICAP[[#This Row],[Day]])</f>
        <v>19854</v>
      </c>
      <c r="S1668" s="35" t="str">
        <f t="shared" si="50"/>
        <v/>
      </c>
      <c r="T1668" s="24" t="str">
        <f t="shared" si="51"/>
        <v>Sweden</v>
      </c>
    </row>
    <row r="1669" spans="1:20" ht="12.75" customHeight="1" x14ac:dyDescent="0.2">
      <c r="A1669" s="35">
        <v>1660</v>
      </c>
      <c r="B1669" s="53">
        <v>540511</v>
      </c>
      <c r="C1669" s="39" t="s">
        <v>5236</v>
      </c>
      <c r="D1669" s="39" t="s">
        <v>7225</v>
      </c>
      <c r="E1669" s="39" t="str">
        <f>IF(AND(LEN(NICAP[[#This Row],[State or      Country]])=2,NICAP[[#This Row],[State or      Country]]&lt;&gt;"UK"),"US","Other")</f>
        <v>Other</v>
      </c>
      <c r="F1669" s="38">
        <v>1</v>
      </c>
      <c r="G1669" s="37"/>
      <c r="H1669" s="37"/>
      <c r="I1669" s="65">
        <v>2997</v>
      </c>
      <c r="J1669" s="37"/>
      <c r="K1669" s="37"/>
      <c r="L1669" s="36" t="s">
        <v>8659</v>
      </c>
      <c r="M1669" s="36" t="str">
        <f>IF(LEFT(NICAP[[#This Row],[Date]],1)=0,"Y","N")</f>
        <v>N</v>
      </c>
      <c r="N1669" s="36"/>
      <c r="O1669" s="36" t="str">
        <f>19&amp;LEFT(NICAP[[#This Row],[Date]],2)</f>
        <v>1954</v>
      </c>
      <c r="P1669" s="36" t="str">
        <f>MID(NICAP[[#This Row],[Date]],3,2)</f>
        <v>05</v>
      </c>
      <c r="Q1669" s="36" t="str">
        <f>RIGHT(NICAP[[#This Row],[Date]],2)</f>
        <v>11</v>
      </c>
      <c r="R1669" s="26">
        <f>DATE(NICAP[[#This Row],[Year]],NICAP[[#This Row],[Month]],NICAP[[#This Row],[Day]])</f>
        <v>19855</v>
      </c>
      <c r="S1669" s="35" t="str">
        <f t="shared" si="50"/>
        <v/>
      </c>
      <c r="T1669" s="24" t="str">
        <f t="shared" si="51"/>
        <v>D.C.</v>
      </c>
    </row>
    <row r="1670" spans="1:20" ht="27" customHeight="1" x14ac:dyDescent="0.2">
      <c r="A1670" s="35">
        <v>1661</v>
      </c>
      <c r="B1670" s="60">
        <v>540513</v>
      </c>
      <c r="C1670" s="44" t="s">
        <v>8658</v>
      </c>
      <c r="D1670" s="44" t="s">
        <v>1805</v>
      </c>
      <c r="E1670" s="44" t="str">
        <f>IF(AND(LEN(NICAP[[#This Row],[State or      Country]])=2,NICAP[[#This Row],[State or      Country]]&lt;&gt;"UK"),"US","Other")</f>
        <v>Other</v>
      </c>
      <c r="F1670" s="43">
        <v>1</v>
      </c>
      <c r="G1670" s="41"/>
      <c r="H1670" s="41"/>
      <c r="I1670" s="41"/>
      <c r="J1670" s="41"/>
      <c r="K1670" s="41"/>
      <c r="L1670" s="42" t="s">
        <v>8657</v>
      </c>
      <c r="M1670" s="42" t="str">
        <f>IF(LEFT(NICAP[[#This Row],[Date]],1)=0,"Y","N")</f>
        <v>N</v>
      </c>
      <c r="N1670" s="42"/>
      <c r="O1670" s="42" t="str">
        <f>19&amp;LEFT(NICAP[[#This Row],[Date]],2)</f>
        <v>1954</v>
      </c>
      <c r="P1670" s="42" t="str">
        <f>MID(NICAP[[#This Row],[Date]],3,2)</f>
        <v>05</v>
      </c>
      <c r="Q1670" s="42" t="str">
        <f>RIGHT(NICAP[[#This Row],[Date]],2)</f>
        <v>13</v>
      </c>
      <c r="R1670" s="26">
        <f>DATE(NICAP[[#This Row],[Year]],NICAP[[#This Row],[Month]],NICAP[[#This Row],[Day]])</f>
        <v>19857</v>
      </c>
      <c r="S1670" s="35" t="str">
        <f t="shared" si="50"/>
        <v/>
      </c>
      <c r="T1670" s="24" t="str">
        <f t="shared" si="51"/>
        <v>Sweden</v>
      </c>
    </row>
    <row r="1671" spans="1:20" ht="14.25" customHeight="1" x14ac:dyDescent="0.2">
      <c r="A1671" s="35">
        <v>1662</v>
      </c>
      <c r="B1671" s="56">
        <v>540513</v>
      </c>
      <c r="C1671" s="39" t="s">
        <v>7528</v>
      </c>
      <c r="D1671" s="39" t="s">
        <v>2763</v>
      </c>
      <c r="E1671" s="39" t="str">
        <f>IF(AND(LEN(NICAP[[#This Row],[State or      Country]])=2,NICAP[[#This Row],[State or      Country]]&lt;&gt;"UK"),"US","Other")</f>
        <v>Other</v>
      </c>
      <c r="F1671" s="38">
        <v>11</v>
      </c>
      <c r="G1671" s="47" t="s">
        <v>1757</v>
      </c>
      <c r="H1671" s="46">
        <v>5</v>
      </c>
      <c r="I1671" s="47" t="s">
        <v>4808</v>
      </c>
      <c r="J1671" s="37"/>
      <c r="K1671" s="37"/>
      <c r="L1671" s="104" t="s">
        <v>8656</v>
      </c>
      <c r="M1671" s="104" t="str">
        <f>IF(LEFT(NICAP[[#This Row],[Date]],1)=0,"Y","N")</f>
        <v>N</v>
      </c>
      <c r="N1671" s="104"/>
      <c r="O1671" s="104" t="str">
        <f>19&amp;LEFT(NICAP[[#This Row],[Date]],2)</f>
        <v>1954</v>
      </c>
      <c r="P1671" s="104" t="str">
        <f>MID(NICAP[[#This Row],[Date]],3,2)</f>
        <v>05</v>
      </c>
      <c r="Q1671" s="104" t="str">
        <f>RIGHT(NICAP[[#This Row],[Date]],2)</f>
        <v>13</v>
      </c>
      <c r="R1671" s="26">
        <f>DATE(NICAP[[#This Row],[Year]],NICAP[[#This Row],[Month]],NICAP[[#This Row],[Day]])</f>
        <v>19857</v>
      </c>
      <c r="S1671" s="35" t="str">
        <f t="shared" si="50"/>
        <v/>
      </c>
      <c r="T1671" s="24" t="str">
        <f t="shared" si="51"/>
        <v>At Sea</v>
      </c>
    </row>
    <row r="1672" spans="1:20" ht="14.25" customHeight="1" x14ac:dyDescent="0.2">
      <c r="A1672" s="35">
        <v>1663</v>
      </c>
      <c r="B1672" s="56">
        <v>540513</v>
      </c>
      <c r="C1672" s="39" t="s">
        <v>5236</v>
      </c>
      <c r="D1672" s="39" t="s">
        <v>7225</v>
      </c>
      <c r="E1672" s="39" t="str">
        <f>IF(AND(LEN(NICAP[[#This Row],[State or      Country]])=2,NICAP[[#This Row],[State or      Country]]&lt;&gt;"UK"),"US","Other")</f>
        <v>Other</v>
      </c>
      <c r="F1672" s="38">
        <v>9</v>
      </c>
      <c r="G1672" s="47" t="s">
        <v>1666</v>
      </c>
      <c r="H1672" s="117">
        <v>5</v>
      </c>
      <c r="I1672" s="37"/>
      <c r="J1672" s="37"/>
      <c r="K1672" s="37"/>
      <c r="L1672" s="104" t="s">
        <v>8655</v>
      </c>
      <c r="M1672" s="104" t="str">
        <f>IF(LEFT(NICAP[[#This Row],[Date]],1)=0,"Y","N")</f>
        <v>N</v>
      </c>
      <c r="N1672" s="104"/>
      <c r="O1672" s="104" t="str">
        <f>19&amp;LEFT(NICAP[[#This Row],[Date]],2)</f>
        <v>1954</v>
      </c>
      <c r="P1672" s="104" t="str">
        <f>MID(NICAP[[#This Row],[Date]],3,2)</f>
        <v>05</v>
      </c>
      <c r="Q1672" s="104" t="str">
        <f>RIGHT(NICAP[[#This Row],[Date]],2)</f>
        <v>13</v>
      </c>
      <c r="R1672" s="26">
        <f>DATE(NICAP[[#This Row],[Year]],NICAP[[#This Row],[Month]],NICAP[[#This Row],[Day]])</f>
        <v>19857</v>
      </c>
      <c r="S1672" s="35" t="str">
        <f t="shared" si="50"/>
        <v/>
      </c>
      <c r="T1672" s="24" t="str">
        <f t="shared" si="51"/>
        <v>D.C.</v>
      </c>
    </row>
    <row r="1673" spans="1:20" ht="27" customHeight="1" x14ac:dyDescent="0.2">
      <c r="A1673" s="35">
        <v>1664</v>
      </c>
      <c r="B1673" s="63">
        <v>540514</v>
      </c>
      <c r="C1673" s="44" t="s">
        <v>8654</v>
      </c>
      <c r="D1673" s="44" t="s">
        <v>1802</v>
      </c>
      <c r="E1673" s="44" t="str">
        <f>IF(AND(LEN(NICAP[[#This Row],[State or      Country]])=2,NICAP[[#This Row],[State or      Country]]&lt;&gt;"UK"),"US","Other")</f>
        <v>Other</v>
      </c>
      <c r="F1673" s="43">
        <v>9</v>
      </c>
      <c r="G1673" s="62" t="s">
        <v>1666</v>
      </c>
      <c r="H1673" s="61">
        <v>5</v>
      </c>
      <c r="I1673" s="62" t="s">
        <v>4808</v>
      </c>
      <c r="J1673" s="41"/>
      <c r="K1673" s="41"/>
      <c r="L1673" s="59" t="s">
        <v>8653</v>
      </c>
      <c r="M1673" s="59" t="str">
        <f>IF(LEFT(NICAP[[#This Row],[Date]],1)=0,"Y","N")</f>
        <v>N</v>
      </c>
      <c r="N1673" s="59"/>
      <c r="O1673" s="59" t="str">
        <f>19&amp;LEFT(NICAP[[#This Row],[Date]],2)</f>
        <v>1954</v>
      </c>
      <c r="P1673" s="59" t="str">
        <f>MID(NICAP[[#This Row],[Date]],3,2)</f>
        <v>05</v>
      </c>
      <c r="Q1673" s="59" t="str">
        <f>RIGHT(NICAP[[#This Row],[Date]],2)</f>
        <v>14</v>
      </c>
      <c r="R1673" s="26">
        <f>DATE(NICAP[[#This Row],[Year]],NICAP[[#This Row],[Month]],NICAP[[#This Row],[Day]])</f>
        <v>19858</v>
      </c>
      <c r="S1673" s="35" t="str">
        <f t="shared" si="50"/>
        <v/>
      </c>
      <c r="T1673" s="24" t="str">
        <f t="shared" si="51"/>
        <v>UK</v>
      </c>
    </row>
    <row r="1674" spans="1:20" ht="14.25" customHeight="1" x14ac:dyDescent="0.2">
      <c r="A1674" s="35">
        <v>1665</v>
      </c>
      <c r="B1674" s="56">
        <v>540514</v>
      </c>
      <c r="C1674" s="39" t="s">
        <v>1888</v>
      </c>
      <c r="D1674" s="39" t="s">
        <v>1667</v>
      </c>
      <c r="E1674" s="39" t="str">
        <f>IF(AND(LEN(NICAP[[#This Row],[State or      Country]])=2,NICAP[[#This Row],[State or      Country]]&lt;&gt;"UK"),"US","Other")</f>
        <v>US</v>
      </c>
      <c r="F1674" s="38">
        <v>11</v>
      </c>
      <c r="G1674" s="47" t="s">
        <v>1757</v>
      </c>
      <c r="H1674" s="46">
        <v>5</v>
      </c>
      <c r="I1674" s="47" t="s">
        <v>4808</v>
      </c>
      <c r="J1674" s="41"/>
      <c r="K1674" s="41"/>
      <c r="L1674" s="36" t="s">
        <v>8652</v>
      </c>
      <c r="M1674" s="36" t="str">
        <f>IF(LEFT(NICAP[[#This Row],[Date]],1)=0,"Y","N")</f>
        <v>N</v>
      </c>
      <c r="N1674" s="36"/>
      <c r="O1674" s="36" t="str">
        <f>19&amp;LEFT(NICAP[[#This Row],[Date]],2)</f>
        <v>1954</v>
      </c>
      <c r="P1674" s="36" t="str">
        <f>MID(NICAP[[#This Row],[Date]],3,2)</f>
        <v>05</v>
      </c>
      <c r="Q1674" s="36" t="str">
        <f>RIGHT(NICAP[[#This Row],[Date]],2)</f>
        <v>14</v>
      </c>
      <c r="R1674" s="26">
        <f>DATE(NICAP[[#This Row],[Year]],NICAP[[#This Row],[Month]],NICAP[[#This Row],[Day]])</f>
        <v>19858</v>
      </c>
      <c r="S1674" s="35" t="str">
        <f t="shared" ref="S1674:S1737" si="52">IF(E1674="US",D1674,"")</f>
        <v>TX</v>
      </c>
      <c r="T1674" s="24" t="str">
        <f t="shared" ref="T1674:T1737" si="53">IF(E1674="US","US",D1674)</f>
        <v>US</v>
      </c>
    </row>
    <row r="1675" spans="1:20" ht="12.75" customHeight="1" x14ac:dyDescent="0.2">
      <c r="A1675" s="35">
        <v>1666</v>
      </c>
      <c r="B1675" s="55">
        <v>540515</v>
      </c>
      <c r="C1675" s="39" t="s">
        <v>3442</v>
      </c>
      <c r="D1675" s="39" t="s">
        <v>3161</v>
      </c>
      <c r="E1675" s="39" t="str">
        <f>IF(AND(LEN(NICAP[[#This Row],[State or      Country]])=2,NICAP[[#This Row],[State or      Country]]&lt;&gt;"UK"),"US","Other")</f>
        <v>Other</v>
      </c>
      <c r="F1675" s="38">
        <v>1</v>
      </c>
      <c r="G1675" s="37"/>
      <c r="H1675" s="37"/>
      <c r="I1675" s="37"/>
      <c r="J1675" s="37"/>
      <c r="K1675" s="37"/>
      <c r="L1675" s="36" t="s">
        <v>8651</v>
      </c>
      <c r="M1675" s="36" t="str">
        <f>IF(LEFT(NICAP[[#This Row],[Date]],1)=0,"Y","N")</f>
        <v>N</v>
      </c>
      <c r="N1675" s="36"/>
      <c r="O1675" s="36" t="str">
        <f>19&amp;LEFT(NICAP[[#This Row],[Date]],2)</f>
        <v>1954</v>
      </c>
      <c r="P1675" s="36" t="str">
        <f>MID(NICAP[[#This Row],[Date]],3,2)</f>
        <v>05</v>
      </c>
      <c r="Q1675" s="36" t="str">
        <f>RIGHT(NICAP[[#This Row],[Date]],2)</f>
        <v>15</v>
      </c>
      <c r="R1675" s="26">
        <f>DATE(NICAP[[#This Row],[Year]],NICAP[[#This Row],[Month]],NICAP[[#This Row],[Day]])</f>
        <v>19859</v>
      </c>
      <c r="S1675" s="35" t="str">
        <f t="shared" si="52"/>
        <v/>
      </c>
      <c r="T1675" s="24" t="str">
        <f t="shared" si="53"/>
        <v>Austria</v>
      </c>
    </row>
    <row r="1676" spans="1:20" ht="12.75" customHeight="1" x14ac:dyDescent="0.2">
      <c r="A1676" s="35">
        <v>1667</v>
      </c>
      <c r="B1676" s="55">
        <v>540518</v>
      </c>
      <c r="C1676" s="39" t="s">
        <v>3755</v>
      </c>
      <c r="D1676" s="39" t="s">
        <v>2122</v>
      </c>
      <c r="E1676" s="39" t="str">
        <f>IF(AND(LEN(NICAP[[#This Row],[State or      Country]])=2,NICAP[[#This Row],[State or      Country]]&lt;&gt;"UK"),"US","Other")</f>
        <v>US</v>
      </c>
      <c r="F1676" s="38">
        <v>1</v>
      </c>
      <c r="G1676" s="37"/>
      <c r="H1676" s="37"/>
      <c r="I1676" s="47" t="s">
        <v>4808</v>
      </c>
      <c r="J1676" s="54" t="s">
        <v>1744</v>
      </c>
      <c r="K1676" s="37"/>
      <c r="L1676" s="36" t="s">
        <v>8650</v>
      </c>
      <c r="M1676" s="36" t="str">
        <f>IF(LEFT(NICAP[[#This Row],[Date]],1)=0,"Y","N")</f>
        <v>N</v>
      </c>
      <c r="N1676" s="36"/>
      <c r="O1676" s="36" t="str">
        <f>19&amp;LEFT(NICAP[[#This Row],[Date]],2)</f>
        <v>1954</v>
      </c>
      <c r="P1676" s="36" t="str">
        <f>MID(NICAP[[#This Row],[Date]],3,2)</f>
        <v>05</v>
      </c>
      <c r="Q1676" s="36" t="str">
        <f>RIGHT(NICAP[[#This Row],[Date]],2)</f>
        <v>18</v>
      </c>
      <c r="R1676" s="26">
        <f>DATE(NICAP[[#This Row],[Year]],NICAP[[#This Row],[Month]],NICAP[[#This Row],[Day]])</f>
        <v>19862</v>
      </c>
      <c r="S1676" s="35" t="str">
        <f t="shared" si="52"/>
        <v>NM</v>
      </c>
      <c r="T1676" s="24" t="str">
        <f t="shared" si="53"/>
        <v>US</v>
      </c>
    </row>
    <row r="1677" spans="1:20" ht="14.25" customHeight="1" x14ac:dyDescent="0.2">
      <c r="A1677" s="35">
        <v>1668</v>
      </c>
      <c r="B1677" s="56">
        <v>540518</v>
      </c>
      <c r="C1677" s="39" t="s">
        <v>4572</v>
      </c>
      <c r="D1677" s="39" t="s">
        <v>1676</v>
      </c>
      <c r="E1677" s="39" t="str">
        <f>IF(AND(LEN(NICAP[[#This Row],[State or      Country]])=2,NICAP[[#This Row],[State or      Country]]&lt;&gt;"UK"),"US","Other")</f>
        <v>US</v>
      </c>
      <c r="F1677" s="38">
        <v>11</v>
      </c>
      <c r="G1677" s="47" t="s">
        <v>1757</v>
      </c>
      <c r="H1677" s="46">
        <v>5</v>
      </c>
      <c r="I1677" s="65">
        <v>2994</v>
      </c>
      <c r="J1677" s="37"/>
      <c r="K1677" s="37"/>
      <c r="L1677" s="36" t="s">
        <v>8649</v>
      </c>
      <c r="M1677" s="36" t="str">
        <f>IF(LEFT(NICAP[[#This Row],[Date]],1)=0,"Y","N")</f>
        <v>N</v>
      </c>
      <c r="N1677" s="36"/>
      <c r="O1677" s="36" t="str">
        <f>19&amp;LEFT(NICAP[[#This Row],[Date]],2)</f>
        <v>1954</v>
      </c>
      <c r="P1677" s="36" t="str">
        <f>MID(NICAP[[#This Row],[Date]],3,2)</f>
        <v>05</v>
      </c>
      <c r="Q1677" s="36" t="str">
        <f>RIGHT(NICAP[[#This Row],[Date]],2)</f>
        <v>18</v>
      </c>
      <c r="R1677" s="26">
        <f>DATE(NICAP[[#This Row],[Year]],NICAP[[#This Row],[Month]],NICAP[[#This Row],[Day]])</f>
        <v>19862</v>
      </c>
      <c r="S1677" s="35" t="str">
        <f t="shared" si="52"/>
        <v>CA</v>
      </c>
      <c r="T1677" s="24" t="str">
        <f t="shared" si="53"/>
        <v>US</v>
      </c>
    </row>
    <row r="1678" spans="1:20" ht="12.75" customHeight="1" x14ac:dyDescent="0.2">
      <c r="A1678" s="35">
        <v>1669</v>
      </c>
      <c r="B1678" s="55">
        <v>540522</v>
      </c>
      <c r="C1678" s="39" t="s">
        <v>8648</v>
      </c>
      <c r="D1678" s="39" t="s">
        <v>1787</v>
      </c>
      <c r="E1678" s="39" t="str">
        <f>IF(AND(LEN(NICAP[[#This Row],[State or      Country]])=2,NICAP[[#This Row],[State or      Country]]&lt;&gt;"UK"),"US","Other")</f>
        <v>US</v>
      </c>
      <c r="F1678" s="38">
        <v>1</v>
      </c>
      <c r="G1678" s="41"/>
      <c r="H1678" s="41"/>
      <c r="I1678" s="65">
        <v>3009</v>
      </c>
      <c r="J1678" s="41"/>
      <c r="K1678" s="41"/>
      <c r="L1678" s="36" t="s">
        <v>8647</v>
      </c>
      <c r="M1678" s="36" t="str">
        <f>IF(LEFT(NICAP[[#This Row],[Date]],1)=0,"Y","N")</f>
        <v>N</v>
      </c>
      <c r="N1678" s="36"/>
      <c r="O1678" s="36" t="str">
        <f>19&amp;LEFT(NICAP[[#This Row],[Date]],2)</f>
        <v>1954</v>
      </c>
      <c r="P1678" s="36" t="str">
        <f>MID(NICAP[[#This Row],[Date]],3,2)</f>
        <v>05</v>
      </c>
      <c r="Q1678" s="36" t="str">
        <f>RIGHT(NICAP[[#This Row],[Date]],2)</f>
        <v>22</v>
      </c>
      <c r="R1678" s="26">
        <f>DATE(NICAP[[#This Row],[Year]],NICAP[[#This Row],[Month]],NICAP[[#This Row],[Day]])</f>
        <v>19866</v>
      </c>
      <c r="S1678" s="35" t="str">
        <f t="shared" si="52"/>
        <v>IN</v>
      </c>
      <c r="T1678" s="24" t="str">
        <f t="shared" si="53"/>
        <v>US</v>
      </c>
    </row>
    <row r="1679" spans="1:20" ht="12.75" customHeight="1" x14ac:dyDescent="0.2">
      <c r="A1679" s="35">
        <v>1670</v>
      </c>
      <c r="B1679" s="55">
        <v>540524</v>
      </c>
      <c r="C1679" s="39" t="s">
        <v>8646</v>
      </c>
      <c r="D1679" s="39" t="s">
        <v>1694</v>
      </c>
      <c r="E1679" s="39" t="str">
        <f>IF(AND(LEN(NICAP[[#This Row],[State or      Country]])=2,NICAP[[#This Row],[State or      Country]]&lt;&gt;"UK"),"US","Other")</f>
        <v>US</v>
      </c>
      <c r="F1679" s="38">
        <v>11</v>
      </c>
      <c r="G1679" s="37"/>
      <c r="H1679" s="37"/>
      <c r="I1679" s="47" t="s">
        <v>4808</v>
      </c>
      <c r="J1679" s="37"/>
      <c r="K1679" s="37"/>
      <c r="L1679" s="36" t="s">
        <v>8645</v>
      </c>
      <c r="M1679" s="36" t="str">
        <f>IF(LEFT(NICAP[[#This Row],[Date]],1)=0,"Y","N")</f>
        <v>N</v>
      </c>
      <c r="N1679" s="36"/>
      <c r="O1679" s="36" t="str">
        <f>19&amp;LEFT(NICAP[[#This Row],[Date]],2)</f>
        <v>1954</v>
      </c>
      <c r="P1679" s="36" t="str">
        <f>MID(NICAP[[#This Row],[Date]],3,2)</f>
        <v>05</v>
      </c>
      <c r="Q1679" s="36" t="str">
        <f>RIGHT(NICAP[[#This Row],[Date]],2)</f>
        <v>24</v>
      </c>
      <c r="R1679" s="26">
        <f>DATE(NICAP[[#This Row],[Year]],NICAP[[#This Row],[Month]],NICAP[[#This Row],[Day]])</f>
        <v>19868</v>
      </c>
      <c r="S1679" s="35" t="str">
        <f t="shared" si="52"/>
        <v>OH</v>
      </c>
      <c r="T1679" s="24" t="str">
        <f t="shared" si="53"/>
        <v>US</v>
      </c>
    </row>
    <row r="1680" spans="1:20" ht="14.25" customHeight="1" x14ac:dyDescent="0.2">
      <c r="A1680" s="35">
        <v>1671</v>
      </c>
      <c r="B1680" s="56">
        <v>540524</v>
      </c>
      <c r="C1680" s="39" t="s">
        <v>3039</v>
      </c>
      <c r="D1680" s="39" t="s">
        <v>1787</v>
      </c>
      <c r="E1680" s="39" t="str">
        <f>IF(AND(LEN(NICAP[[#This Row],[State or      Country]])=2,NICAP[[#This Row],[State or      Country]]&lt;&gt;"UK"),"US","Other")</f>
        <v>US</v>
      </c>
      <c r="F1680" s="38">
        <v>8</v>
      </c>
      <c r="G1680" s="47" t="s">
        <v>2113</v>
      </c>
      <c r="H1680" s="70">
        <v>5</v>
      </c>
      <c r="I1680" s="47" t="s">
        <v>4808</v>
      </c>
      <c r="J1680" s="37"/>
      <c r="K1680" s="37"/>
      <c r="L1680" s="36" t="s">
        <v>8644</v>
      </c>
      <c r="M1680" s="36" t="str">
        <f>IF(LEFT(NICAP[[#This Row],[Date]],1)=0,"Y","N")</f>
        <v>N</v>
      </c>
      <c r="N1680" s="36"/>
      <c r="O1680" s="36" t="str">
        <f>19&amp;LEFT(NICAP[[#This Row],[Date]],2)</f>
        <v>1954</v>
      </c>
      <c r="P1680" s="36" t="str">
        <f>MID(NICAP[[#This Row],[Date]],3,2)</f>
        <v>05</v>
      </c>
      <c r="Q1680" s="36" t="str">
        <f>RIGHT(NICAP[[#This Row],[Date]],2)</f>
        <v>24</v>
      </c>
      <c r="R1680" s="26">
        <f>DATE(NICAP[[#This Row],[Year]],NICAP[[#This Row],[Month]],NICAP[[#This Row],[Day]])</f>
        <v>19868</v>
      </c>
      <c r="S1680" s="35" t="str">
        <f t="shared" si="52"/>
        <v>IN</v>
      </c>
      <c r="T1680" s="24" t="str">
        <f t="shared" si="53"/>
        <v>US</v>
      </c>
    </row>
    <row r="1681" spans="1:20" ht="27" customHeight="1" x14ac:dyDescent="0.2">
      <c r="A1681" s="35">
        <v>1672</v>
      </c>
      <c r="B1681" s="60">
        <v>540530</v>
      </c>
      <c r="C1681" s="44" t="s">
        <v>8643</v>
      </c>
      <c r="D1681" s="44" t="s">
        <v>1758</v>
      </c>
      <c r="E1681" s="44" t="str">
        <f>IF(AND(LEN(NICAP[[#This Row],[State or      Country]])=2,NICAP[[#This Row],[State or      Country]]&lt;&gt;"UK"),"US","Other")</f>
        <v>US</v>
      </c>
      <c r="F1681" s="43">
        <v>1</v>
      </c>
      <c r="G1681" s="41"/>
      <c r="H1681" s="41"/>
      <c r="I1681" s="41"/>
      <c r="J1681" s="41"/>
      <c r="K1681" s="41"/>
      <c r="L1681" s="42" t="s">
        <v>8642</v>
      </c>
      <c r="M1681" s="42" t="str">
        <f>IF(LEFT(NICAP[[#This Row],[Date]],1)=0,"Y","N")</f>
        <v>N</v>
      </c>
      <c r="N1681" s="42"/>
      <c r="O1681" s="42" t="str">
        <f>19&amp;LEFT(NICAP[[#This Row],[Date]],2)</f>
        <v>1954</v>
      </c>
      <c r="P1681" s="42" t="str">
        <f>MID(NICAP[[#This Row],[Date]],3,2)</f>
        <v>05</v>
      </c>
      <c r="Q1681" s="42" t="str">
        <f>RIGHT(NICAP[[#This Row],[Date]],2)</f>
        <v>30</v>
      </c>
      <c r="R1681" s="26">
        <f>DATE(NICAP[[#This Row],[Year]],NICAP[[#This Row],[Month]],NICAP[[#This Row],[Day]])</f>
        <v>19874</v>
      </c>
      <c r="S1681" s="35" t="str">
        <f t="shared" si="52"/>
        <v>NY</v>
      </c>
      <c r="T1681" s="24" t="str">
        <f t="shared" si="53"/>
        <v>US</v>
      </c>
    </row>
    <row r="1682" spans="1:20" ht="12.75" customHeight="1" x14ac:dyDescent="0.2">
      <c r="A1682" s="35">
        <v>1673</v>
      </c>
      <c r="B1682" s="55">
        <v>540531</v>
      </c>
      <c r="C1682" s="39" t="s">
        <v>4113</v>
      </c>
      <c r="D1682" s="39" t="s">
        <v>2338</v>
      </c>
      <c r="E1682" s="39" t="str">
        <f>IF(AND(LEN(NICAP[[#This Row],[State or      Country]])=2,NICAP[[#This Row],[State or      Country]]&lt;&gt;"UK"),"US","Other")</f>
        <v>US</v>
      </c>
      <c r="F1682" s="38">
        <v>1</v>
      </c>
      <c r="G1682" s="37"/>
      <c r="H1682" s="37"/>
      <c r="I1682" s="65">
        <v>3020</v>
      </c>
      <c r="J1682" s="37"/>
      <c r="K1682" s="37"/>
      <c r="L1682" s="36" t="s">
        <v>8641</v>
      </c>
      <c r="M1682" s="36" t="str">
        <f>IF(LEFT(NICAP[[#This Row],[Date]],1)=0,"Y","N")</f>
        <v>N</v>
      </c>
      <c r="N1682" s="36"/>
      <c r="O1682" s="36" t="str">
        <f>19&amp;LEFT(NICAP[[#This Row],[Date]],2)</f>
        <v>1954</v>
      </c>
      <c r="P1682" s="36" t="str">
        <f>MID(NICAP[[#This Row],[Date]],3,2)</f>
        <v>05</v>
      </c>
      <c r="Q1682" s="36" t="str">
        <f>RIGHT(NICAP[[#This Row],[Date]],2)</f>
        <v>31</v>
      </c>
      <c r="R1682" s="26">
        <f>DATE(NICAP[[#This Row],[Year]],NICAP[[#This Row],[Month]],NICAP[[#This Row],[Day]])</f>
        <v>19875</v>
      </c>
      <c r="S1682" s="35" t="str">
        <f t="shared" si="52"/>
        <v>NH</v>
      </c>
      <c r="T1682" s="24" t="str">
        <f t="shared" si="53"/>
        <v>US</v>
      </c>
    </row>
    <row r="1683" spans="1:20" ht="14.25" customHeight="1" x14ac:dyDescent="0.2">
      <c r="A1683" s="35">
        <v>1674</v>
      </c>
      <c r="B1683" s="56">
        <v>540601</v>
      </c>
      <c r="C1683" s="39" t="s">
        <v>7950</v>
      </c>
      <c r="D1683" s="39" t="s">
        <v>1697</v>
      </c>
      <c r="E1683" s="39" t="str">
        <f>IF(AND(LEN(NICAP[[#This Row],[State or      Country]])=2,NICAP[[#This Row],[State or      Country]]&lt;&gt;"UK"),"US","Other")</f>
        <v>US</v>
      </c>
      <c r="F1683" s="38">
        <v>1</v>
      </c>
      <c r="G1683" s="47" t="s">
        <v>1757</v>
      </c>
      <c r="H1683" s="46">
        <v>5</v>
      </c>
      <c r="I1683" s="47" t="s">
        <v>4808</v>
      </c>
      <c r="J1683" s="41"/>
      <c r="K1683" s="41"/>
      <c r="L1683" s="36" t="s">
        <v>8640</v>
      </c>
      <c r="M1683" s="36" t="str">
        <f>IF(LEFT(NICAP[[#This Row],[Date]],1)=0,"Y","N")</f>
        <v>N</v>
      </c>
      <c r="N1683" s="36"/>
      <c r="O1683" s="36" t="str">
        <f>19&amp;LEFT(NICAP[[#This Row],[Date]],2)</f>
        <v>1954</v>
      </c>
      <c r="P1683" s="36" t="str">
        <f>MID(NICAP[[#This Row],[Date]],3,2)</f>
        <v>06</v>
      </c>
      <c r="Q1683" s="36" t="str">
        <f>RIGHT(NICAP[[#This Row],[Date]],2)</f>
        <v>01</v>
      </c>
      <c r="R1683" s="26">
        <f>DATE(NICAP[[#This Row],[Year]],NICAP[[#This Row],[Month]],NICAP[[#This Row],[Day]])</f>
        <v>19876</v>
      </c>
      <c r="S1683" s="35" t="str">
        <f t="shared" si="52"/>
        <v>MA</v>
      </c>
      <c r="T1683" s="24" t="str">
        <f t="shared" si="53"/>
        <v>US</v>
      </c>
    </row>
    <row r="1684" spans="1:20" ht="14.25" customHeight="1" x14ac:dyDescent="0.2">
      <c r="A1684" s="35">
        <v>1675</v>
      </c>
      <c r="B1684" s="56">
        <v>540601</v>
      </c>
      <c r="C1684" s="39" t="s">
        <v>5792</v>
      </c>
      <c r="D1684" s="39" t="s">
        <v>1883</v>
      </c>
      <c r="E1684" s="39" t="str">
        <f>IF(AND(LEN(NICAP[[#This Row],[State or      Country]])=2,NICAP[[#This Row],[State or      Country]]&lt;&gt;"UK"),"US","Other")</f>
        <v>US</v>
      </c>
      <c r="F1684" s="38">
        <v>11</v>
      </c>
      <c r="G1684" s="47" t="s">
        <v>1757</v>
      </c>
      <c r="H1684" s="46">
        <v>5</v>
      </c>
      <c r="I1684" s="65">
        <v>3029</v>
      </c>
      <c r="J1684" s="37"/>
      <c r="K1684" s="37"/>
      <c r="L1684" s="36" t="s">
        <v>8639</v>
      </c>
      <c r="M1684" s="36" t="str">
        <f>IF(LEFT(NICAP[[#This Row],[Date]],1)=0,"Y","N")</f>
        <v>N</v>
      </c>
      <c r="N1684" s="36"/>
      <c r="O1684" s="36" t="str">
        <f>19&amp;LEFT(NICAP[[#This Row],[Date]],2)</f>
        <v>1954</v>
      </c>
      <c r="P1684" s="36" t="str">
        <f>MID(NICAP[[#This Row],[Date]],3,2)</f>
        <v>06</v>
      </c>
      <c r="Q1684" s="36" t="str">
        <f>RIGHT(NICAP[[#This Row],[Date]],2)</f>
        <v>01</v>
      </c>
      <c r="R1684" s="26">
        <f>DATE(NICAP[[#This Row],[Year]],NICAP[[#This Row],[Month]],NICAP[[#This Row],[Day]])</f>
        <v>19876</v>
      </c>
      <c r="S1684" s="35" t="str">
        <f t="shared" si="52"/>
        <v>MN</v>
      </c>
      <c r="T1684" s="24" t="str">
        <f t="shared" si="53"/>
        <v>US</v>
      </c>
    </row>
    <row r="1685" spans="1:20" ht="12.75" customHeight="1" x14ac:dyDescent="0.2">
      <c r="A1685" s="35">
        <v>1676</v>
      </c>
      <c r="B1685" s="55">
        <v>540607</v>
      </c>
      <c r="C1685" s="39" t="s">
        <v>8638</v>
      </c>
      <c r="D1685" s="39" t="s">
        <v>6810</v>
      </c>
      <c r="E1685" s="39" t="str">
        <f>IF(AND(LEN(NICAP[[#This Row],[State or      Country]])=2,NICAP[[#This Row],[State or      Country]]&lt;&gt;"UK"),"US","Other")</f>
        <v>Other</v>
      </c>
      <c r="F1685" s="38">
        <v>1</v>
      </c>
      <c r="G1685" s="37"/>
      <c r="H1685" s="37"/>
      <c r="I1685" s="47" t="s">
        <v>4808</v>
      </c>
      <c r="J1685" s="37"/>
      <c r="K1685" s="37"/>
      <c r="L1685" s="36" t="s">
        <v>8637</v>
      </c>
      <c r="M1685" s="36" t="str">
        <f>IF(LEFT(NICAP[[#This Row],[Date]],1)=0,"Y","N")</f>
        <v>N</v>
      </c>
      <c r="N1685" s="36"/>
      <c r="O1685" s="36" t="str">
        <f>19&amp;LEFT(NICAP[[#This Row],[Date]],2)</f>
        <v>1954</v>
      </c>
      <c r="P1685" s="36" t="str">
        <f>MID(NICAP[[#This Row],[Date]],3,2)</f>
        <v>06</v>
      </c>
      <c r="Q1685" s="36" t="str">
        <f>RIGHT(NICAP[[#This Row],[Date]],2)</f>
        <v>07</v>
      </c>
      <c r="R1685" s="26">
        <f>DATE(NICAP[[#This Row],[Year]],NICAP[[#This Row],[Month]],NICAP[[#This Row],[Day]])</f>
        <v>19882</v>
      </c>
      <c r="S1685" s="35" t="str">
        <f t="shared" si="52"/>
        <v/>
      </c>
      <c r="T1685" s="24" t="str">
        <f t="shared" si="53"/>
        <v>West Germany</v>
      </c>
    </row>
    <row r="1686" spans="1:20" ht="12.75" customHeight="1" x14ac:dyDescent="0.2">
      <c r="A1686" s="35">
        <v>1677</v>
      </c>
      <c r="B1686" s="55">
        <v>540609</v>
      </c>
      <c r="C1686" s="39" t="s">
        <v>8636</v>
      </c>
      <c r="D1686" s="39" t="s">
        <v>1667</v>
      </c>
      <c r="E1686" s="39" t="str">
        <f>IF(AND(LEN(NICAP[[#This Row],[State or      Country]])=2,NICAP[[#This Row],[State or      Country]]&lt;&gt;"UK"),"US","Other")</f>
        <v>US</v>
      </c>
      <c r="F1686" s="38">
        <v>1</v>
      </c>
      <c r="G1686" s="37"/>
      <c r="H1686" s="37"/>
      <c r="I1686" s="65">
        <v>3037</v>
      </c>
      <c r="J1686" s="37"/>
      <c r="K1686" s="37"/>
      <c r="L1686" s="36" t="s">
        <v>8635</v>
      </c>
      <c r="M1686" s="36" t="str">
        <f>IF(LEFT(NICAP[[#This Row],[Date]],1)=0,"Y","N")</f>
        <v>N</v>
      </c>
      <c r="N1686" s="36"/>
      <c r="O1686" s="36" t="str">
        <f>19&amp;LEFT(NICAP[[#This Row],[Date]],2)</f>
        <v>1954</v>
      </c>
      <c r="P1686" s="36" t="str">
        <f>MID(NICAP[[#This Row],[Date]],3,2)</f>
        <v>06</v>
      </c>
      <c r="Q1686" s="36" t="str">
        <f>RIGHT(NICAP[[#This Row],[Date]],2)</f>
        <v>09</v>
      </c>
      <c r="R1686" s="26">
        <f>DATE(NICAP[[#This Row],[Year]],NICAP[[#This Row],[Month]],NICAP[[#This Row],[Day]])</f>
        <v>19884</v>
      </c>
      <c r="S1686" s="35" t="str">
        <f t="shared" si="52"/>
        <v>TX</v>
      </c>
      <c r="T1686" s="24" t="str">
        <f t="shared" si="53"/>
        <v>US</v>
      </c>
    </row>
    <row r="1687" spans="1:20" ht="14.25" customHeight="1" x14ac:dyDescent="0.2">
      <c r="A1687" s="35">
        <v>1678</v>
      </c>
      <c r="B1687" s="56">
        <v>540610</v>
      </c>
      <c r="C1687" s="39" t="s">
        <v>8634</v>
      </c>
      <c r="D1687" s="39" t="s">
        <v>1667</v>
      </c>
      <c r="E1687" s="39" t="str">
        <f>IF(AND(LEN(NICAP[[#This Row],[State or      Country]])=2,NICAP[[#This Row],[State or      Country]]&lt;&gt;"UK"),"US","Other")</f>
        <v>US</v>
      </c>
      <c r="F1687" s="38">
        <v>11</v>
      </c>
      <c r="G1687" s="47" t="s">
        <v>1757</v>
      </c>
      <c r="H1687" s="46">
        <v>5</v>
      </c>
      <c r="I1687" s="65">
        <v>3042</v>
      </c>
      <c r="J1687" s="41"/>
      <c r="K1687" s="41"/>
      <c r="L1687" s="36" t="s">
        <v>8633</v>
      </c>
      <c r="M1687" s="36" t="str">
        <f>IF(LEFT(NICAP[[#This Row],[Date]],1)=0,"Y","N")</f>
        <v>N</v>
      </c>
      <c r="N1687" s="36"/>
      <c r="O1687" s="36" t="str">
        <f>19&amp;LEFT(NICAP[[#This Row],[Date]],2)</f>
        <v>1954</v>
      </c>
      <c r="P1687" s="36" t="str">
        <f>MID(NICAP[[#This Row],[Date]],3,2)</f>
        <v>06</v>
      </c>
      <c r="Q1687" s="36" t="str">
        <f>RIGHT(NICAP[[#This Row],[Date]],2)</f>
        <v>10</v>
      </c>
      <c r="R1687" s="26">
        <f>DATE(NICAP[[#This Row],[Year]],NICAP[[#This Row],[Month]],NICAP[[#This Row],[Day]])</f>
        <v>19885</v>
      </c>
      <c r="S1687" s="35" t="str">
        <f t="shared" si="52"/>
        <v>TX</v>
      </c>
      <c r="T1687" s="24" t="str">
        <f t="shared" si="53"/>
        <v>US</v>
      </c>
    </row>
    <row r="1688" spans="1:20" ht="27.75" customHeight="1" x14ac:dyDescent="0.2">
      <c r="A1688" s="35">
        <v>1679</v>
      </c>
      <c r="B1688" s="60">
        <v>540611</v>
      </c>
      <c r="C1688" s="44" t="s">
        <v>4050</v>
      </c>
      <c r="D1688" s="44" t="s">
        <v>1715</v>
      </c>
      <c r="E1688" s="44" t="str">
        <f>IF(AND(LEN(NICAP[[#This Row],[State or      Country]])=2,NICAP[[#This Row],[State or      Country]]&lt;&gt;"UK"),"US","Other")</f>
        <v>US</v>
      </c>
      <c r="F1688" s="43">
        <v>1</v>
      </c>
      <c r="G1688" s="41"/>
      <c r="H1688" s="41"/>
      <c r="I1688" s="41"/>
      <c r="J1688" s="41"/>
      <c r="K1688" s="41"/>
      <c r="L1688" s="42" t="s">
        <v>8632</v>
      </c>
      <c r="M1688" s="42" t="str">
        <f>IF(LEFT(NICAP[[#This Row],[Date]],1)=0,"Y","N")</f>
        <v>N</v>
      </c>
      <c r="N1688" s="42"/>
      <c r="O1688" s="42" t="str">
        <f>19&amp;LEFT(NICAP[[#This Row],[Date]],2)</f>
        <v>1954</v>
      </c>
      <c r="P1688" s="42" t="str">
        <f>MID(NICAP[[#This Row],[Date]],3,2)</f>
        <v>06</v>
      </c>
      <c r="Q1688" s="42" t="str">
        <f>RIGHT(NICAP[[#This Row],[Date]],2)</f>
        <v>11</v>
      </c>
      <c r="R1688" s="26">
        <f>DATE(NICAP[[#This Row],[Year]],NICAP[[#This Row],[Month]],NICAP[[#This Row],[Day]])</f>
        <v>19886</v>
      </c>
      <c r="S1688" s="35" t="str">
        <f t="shared" si="52"/>
        <v>MD</v>
      </c>
      <c r="T1688" s="24" t="str">
        <f t="shared" si="53"/>
        <v>US</v>
      </c>
    </row>
    <row r="1689" spans="1:20" ht="14.25" customHeight="1" x14ac:dyDescent="0.2">
      <c r="A1689" s="35">
        <v>1680</v>
      </c>
      <c r="B1689" s="56">
        <v>540612</v>
      </c>
      <c r="C1689" s="39" t="s">
        <v>8631</v>
      </c>
      <c r="D1689" s="39" t="s">
        <v>1847</v>
      </c>
      <c r="E1689" s="39" t="str">
        <f>IF(AND(LEN(NICAP[[#This Row],[State or      Country]])=2,NICAP[[#This Row],[State or      Country]]&lt;&gt;"UK"),"US","Other")</f>
        <v>Other</v>
      </c>
      <c r="F1689" s="38">
        <v>9</v>
      </c>
      <c r="G1689" s="47" t="s">
        <v>1666</v>
      </c>
      <c r="H1689" s="46">
        <v>5</v>
      </c>
      <c r="I1689" s="37"/>
      <c r="J1689" s="37"/>
      <c r="K1689" s="37"/>
      <c r="L1689" s="36" t="s">
        <v>8630</v>
      </c>
      <c r="M1689" s="36" t="str">
        <f>IF(LEFT(NICAP[[#This Row],[Date]],1)=0,"Y","N")</f>
        <v>N</v>
      </c>
      <c r="N1689" s="36"/>
      <c r="O1689" s="36" t="str">
        <f>19&amp;LEFT(NICAP[[#This Row],[Date]],2)</f>
        <v>1954</v>
      </c>
      <c r="P1689" s="36" t="str">
        <f>MID(NICAP[[#This Row],[Date]],3,2)</f>
        <v>06</v>
      </c>
      <c r="Q1689" s="36" t="str">
        <f>RIGHT(NICAP[[#This Row],[Date]],2)</f>
        <v>12</v>
      </c>
      <c r="R1689" s="26">
        <f>DATE(NICAP[[#This Row],[Year]],NICAP[[#This Row],[Month]],NICAP[[#This Row],[Day]])</f>
        <v>19887</v>
      </c>
      <c r="S1689" s="35" t="str">
        <f t="shared" si="52"/>
        <v/>
      </c>
      <c r="T1689" s="24" t="str">
        <f t="shared" si="53"/>
        <v>Various</v>
      </c>
    </row>
    <row r="1690" spans="1:20" ht="27" customHeight="1" x14ac:dyDescent="0.2">
      <c r="A1690" s="35">
        <v>1681</v>
      </c>
      <c r="B1690" s="60">
        <v>540618</v>
      </c>
      <c r="C1690" s="44" t="s">
        <v>8594</v>
      </c>
      <c r="D1690" s="44" t="s">
        <v>1991</v>
      </c>
      <c r="E1690" s="44" t="str">
        <f>IF(AND(LEN(NICAP[[#This Row],[State or      Country]])=2,NICAP[[#This Row],[State or      Country]]&lt;&gt;"UK"),"US","Other")</f>
        <v>Other</v>
      </c>
      <c r="F1690" s="43">
        <v>1</v>
      </c>
      <c r="G1690" s="41"/>
      <c r="H1690" s="41"/>
      <c r="I1690" s="41"/>
      <c r="J1690" s="41"/>
      <c r="K1690" s="41"/>
      <c r="L1690" s="42" t="s">
        <v>8629</v>
      </c>
      <c r="M1690" s="42" t="str">
        <f>IF(LEFT(NICAP[[#This Row],[Date]],1)=0,"Y","N")</f>
        <v>N</v>
      </c>
      <c r="N1690" s="42"/>
      <c r="O1690" s="42" t="str">
        <f>19&amp;LEFT(NICAP[[#This Row],[Date]],2)</f>
        <v>1954</v>
      </c>
      <c r="P1690" s="42" t="str">
        <f>MID(NICAP[[#This Row],[Date]],3,2)</f>
        <v>06</v>
      </c>
      <c r="Q1690" s="42" t="str">
        <f>RIGHT(NICAP[[#This Row],[Date]],2)</f>
        <v>18</v>
      </c>
      <c r="R1690" s="26">
        <f>DATE(NICAP[[#This Row],[Year]],NICAP[[#This Row],[Month]],NICAP[[#This Row],[Day]])</f>
        <v>19893</v>
      </c>
      <c r="S1690" s="35" t="str">
        <f t="shared" si="52"/>
        <v/>
      </c>
      <c r="T1690" s="24" t="str">
        <f t="shared" si="53"/>
        <v>Africa</v>
      </c>
    </row>
    <row r="1691" spans="1:20" ht="12.75" customHeight="1" x14ac:dyDescent="0.2">
      <c r="A1691" s="35">
        <v>1682</v>
      </c>
      <c r="B1691" s="55">
        <v>540621</v>
      </c>
      <c r="C1691" s="39" t="s">
        <v>8628</v>
      </c>
      <c r="D1691" s="39" t="s">
        <v>1702</v>
      </c>
      <c r="E1691" s="39" t="str">
        <f>IF(AND(LEN(NICAP[[#This Row],[State or      Country]])=2,NICAP[[#This Row],[State or      Country]]&lt;&gt;"UK"),"US","Other")</f>
        <v>Other</v>
      </c>
      <c r="F1691" s="38">
        <v>3</v>
      </c>
      <c r="G1691" s="37"/>
      <c r="H1691" s="37"/>
      <c r="I1691" s="37"/>
      <c r="J1691" s="37"/>
      <c r="K1691" s="37"/>
      <c r="L1691" s="36" t="s">
        <v>8627</v>
      </c>
      <c r="M1691" s="36" t="str">
        <f>IF(LEFT(NICAP[[#This Row],[Date]],1)=0,"Y","N")</f>
        <v>N</v>
      </c>
      <c r="N1691" s="36"/>
      <c r="O1691" s="36" t="str">
        <f>19&amp;LEFT(NICAP[[#This Row],[Date]],2)</f>
        <v>1954</v>
      </c>
      <c r="P1691" s="36" t="str">
        <f>MID(NICAP[[#This Row],[Date]],3,2)</f>
        <v>06</v>
      </c>
      <c r="Q1691" s="36" t="str">
        <f>RIGHT(NICAP[[#This Row],[Date]],2)</f>
        <v>21</v>
      </c>
      <c r="R1691" s="26">
        <f>DATE(NICAP[[#This Row],[Year]],NICAP[[#This Row],[Month]],NICAP[[#This Row],[Day]])</f>
        <v>19896</v>
      </c>
      <c r="S1691" s="35" t="str">
        <f t="shared" si="52"/>
        <v/>
      </c>
      <c r="T1691" s="24" t="str">
        <f t="shared" si="53"/>
        <v>CAN</v>
      </c>
    </row>
    <row r="1692" spans="1:20" ht="42.75" customHeight="1" x14ac:dyDescent="0.2">
      <c r="A1692" s="35">
        <v>1683</v>
      </c>
      <c r="B1692" s="85">
        <v>540621</v>
      </c>
      <c r="C1692" s="50" t="s">
        <v>3805</v>
      </c>
      <c r="D1692" s="50" t="s">
        <v>1689</v>
      </c>
      <c r="E1692" s="50" t="str">
        <f>IF(AND(LEN(NICAP[[#This Row],[State or      Country]])=2,NICAP[[#This Row],[State or      Country]]&lt;&gt;"UK"),"US","Other")</f>
        <v>US</v>
      </c>
      <c r="F1692" s="75">
        <v>1</v>
      </c>
      <c r="G1692" s="48"/>
      <c r="H1692" s="48"/>
      <c r="I1692" s="48"/>
      <c r="J1692" s="48"/>
      <c r="K1692" s="48"/>
      <c r="L1692" s="36" t="s">
        <v>8626</v>
      </c>
      <c r="M1692" s="36" t="str">
        <f>IF(LEFT(NICAP[[#This Row],[Date]],1)=0,"Y","N")</f>
        <v>N</v>
      </c>
      <c r="N1692" s="36"/>
      <c r="O1692" s="36" t="str">
        <f>19&amp;LEFT(NICAP[[#This Row],[Date]],2)</f>
        <v>1954</v>
      </c>
      <c r="P1692" s="36" t="str">
        <f>MID(NICAP[[#This Row],[Date]],3,2)</f>
        <v>06</v>
      </c>
      <c r="Q1692" s="36" t="str">
        <f>RIGHT(NICAP[[#This Row],[Date]],2)</f>
        <v>21</v>
      </c>
      <c r="R1692" s="26">
        <f>DATE(NICAP[[#This Row],[Year]],NICAP[[#This Row],[Month]],NICAP[[#This Row],[Day]])</f>
        <v>19896</v>
      </c>
      <c r="S1692" s="35" t="str">
        <f t="shared" si="52"/>
        <v>GA</v>
      </c>
      <c r="T1692" s="24" t="str">
        <f t="shared" si="53"/>
        <v>US</v>
      </c>
    </row>
    <row r="1693" spans="1:20" ht="12.75" customHeight="1" x14ac:dyDescent="0.2">
      <c r="A1693" s="35">
        <v>1684</v>
      </c>
      <c r="B1693" s="64">
        <v>540621</v>
      </c>
      <c r="C1693" s="39" t="s">
        <v>8625</v>
      </c>
      <c r="D1693" s="39" t="s">
        <v>1683</v>
      </c>
      <c r="E1693" s="39" t="str">
        <f>IF(AND(LEN(NICAP[[#This Row],[State or      Country]])=2,NICAP[[#This Row],[State or      Country]]&lt;&gt;"UK"),"US","Other")</f>
        <v>US</v>
      </c>
      <c r="F1693" s="79">
        <v>1</v>
      </c>
      <c r="G1693" s="37"/>
      <c r="H1693" s="37"/>
      <c r="I1693" s="47" t="s">
        <v>4808</v>
      </c>
      <c r="J1693" s="37"/>
      <c r="K1693" s="37"/>
      <c r="L1693" s="36" t="s">
        <v>8624</v>
      </c>
      <c r="M1693" s="36" t="str">
        <f>IF(LEFT(NICAP[[#This Row],[Date]],1)=0,"Y","N")</f>
        <v>N</v>
      </c>
      <c r="N1693" s="36"/>
      <c r="O1693" s="36" t="str">
        <f>19&amp;LEFT(NICAP[[#This Row],[Date]],2)</f>
        <v>1954</v>
      </c>
      <c r="P1693" s="36" t="str">
        <f>MID(NICAP[[#This Row],[Date]],3,2)</f>
        <v>06</v>
      </c>
      <c r="Q1693" s="36" t="str">
        <f>RIGHT(NICAP[[#This Row],[Date]],2)</f>
        <v>21</v>
      </c>
      <c r="R1693" s="26">
        <f>DATE(NICAP[[#This Row],[Year]],NICAP[[#This Row],[Month]],NICAP[[#This Row],[Day]])</f>
        <v>19896</v>
      </c>
      <c r="S1693" s="35" t="str">
        <f t="shared" si="52"/>
        <v>FL</v>
      </c>
      <c r="T1693" s="24" t="str">
        <f t="shared" si="53"/>
        <v>US</v>
      </c>
    </row>
    <row r="1694" spans="1:20" ht="12.75" customHeight="1" x14ac:dyDescent="0.2">
      <c r="A1694" s="35">
        <v>1685</v>
      </c>
      <c r="B1694" s="64">
        <v>540622</v>
      </c>
      <c r="C1694" s="39" t="s">
        <v>8623</v>
      </c>
      <c r="D1694" s="39" t="s">
        <v>1683</v>
      </c>
      <c r="E1694" s="39" t="str">
        <f>IF(AND(LEN(NICAP[[#This Row],[State or      Country]])=2,NICAP[[#This Row],[State or      Country]]&lt;&gt;"UK"),"US","Other")</f>
        <v>US</v>
      </c>
      <c r="F1694" s="79">
        <v>1</v>
      </c>
      <c r="G1694" s="37"/>
      <c r="H1694" s="37"/>
      <c r="I1694" s="65">
        <v>3062</v>
      </c>
      <c r="J1694" s="37"/>
      <c r="K1694" s="37"/>
      <c r="L1694" s="36" t="s">
        <v>8622</v>
      </c>
      <c r="M1694" s="36" t="str">
        <f>IF(LEFT(NICAP[[#This Row],[Date]],1)=0,"Y","N")</f>
        <v>N</v>
      </c>
      <c r="N1694" s="36"/>
      <c r="O1694" s="36" t="str">
        <f>19&amp;LEFT(NICAP[[#This Row],[Date]],2)</f>
        <v>1954</v>
      </c>
      <c r="P1694" s="36" t="str">
        <f>MID(NICAP[[#This Row],[Date]],3,2)</f>
        <v>06</v>
      </c>
      <c r="Q1694" s="36" t="str">
        <f>RIGHT(NICAP[[#This Row],[Date]],2)</f>
        <v>22</v>
      </c>
      <c r="R1694" s="26">
        <f>DATE(NICAP[[#This Row],[Year]],NICAP[[#This Row],[Month]],NICAP[[#This Row],[Day]])</f>
        <v>19897</v>
      </c>
      <c r="S1694" s="35" t="str">
        <f t="shared" si="52"/>
        <v>FL</v>
      </c>
      <c r="T1694" s="24" t="str">
        <f t="shared" si="53"/>
        <v>US</v>
      </c>
    </row>
    <row r="1695" spans="1:20" ht="14.25" customHeight="1" x14ac:dyDescent="0.2">
      <c r="A1695" s="35">
        <v>1686</v>
      </c>
      <c r="B1695" s="81">
        <v>540623</v>
      </c>
      <c r="C1695" s="39" t="s">
        <v>8615</v>
      </c>
      <c r="D1695" s="39" t="s">
        <v>1694</v>
      </c>
      <c r="E1695" s="39" t="str">
        <f>IF(AND(LEN(NICAP[[#This Row],[State or      Country]])=2,NICAP[[#This Row],[State or      Country]]&lt;&gt;"UK"),"US","Other")</f>
        <v>US</v>
      </c>
      <c r="F1695" s="79">
        <v>11</v>
      </c>
      <c r="G1695" s="47" t="s">
        <v>1757</v>
      </c>
      <c r="H1695" s="46">
        <v>5</v>
      </c>
      <c r="I1695" s="47" t="s">
        <v>4808</v>
      </c>
      <c r="J1695" s="37"/>
      <c r="K1695" s="37"/>
      <c r="L1695" s="36" t="s">
        <v>8621</v>
      </c>
      <c r="M1695" s="36" t="str">
        <f>IF(LEFT(NICAP[[#This Row],[Date]],1)=0,"Y","N")</f>
        <v>N</v>
      </c>
      <c r="N1695" s="36"/>
      <c r="O1695" s="36" t="str">
        <f>19&amp;LEFT(NICAP[[#This Row],[Date]],2)</f>
        <v>1954</v>
      </c>
      <c r="P1695" s="36" t="str">
        <f>MID(NICAP[[#This Row],[Date]],3,2)</f>
        <v>06</v>
      </c>
      <c r="Q1695" s="36" t="str">
        <f>RIGHT(NICAP[[#This Row],[Date]],2)</f>
        <v>23</v>
      </c>
      <c r="R1695" s="26">
        <f>DATE(NICAP[[#This Row],[Year]],NICAP[[#This Row],[Month]],NICAP[[#This Row],[Day]])</f>
        <v>19898</v>
      </c>
      <c r="S1695" s="35" t="str">
        <f t="shared" si="52"/>
        <v>OH</v>
      </c>
      <c r="T1695" s="24" t="str">
        <f t="shared" si="53"/>
        <v>US</v>
      </c>
    </row>
    <row r="1696" spans="1:20" ht="14.25" customHeight="1" x14ac:dyDescent="0.2">
      <c r="A1696" s="35">
        <v>1687</v>
      </c>
      <c r="B1696" s="81">
        <v>540623</v>
      </c>
      <c r="C1696" s="39" t="s">
        <v>8620</v>
      </c>
      <c r="D1696" s="39" t="s">
        <v>1694</v>
      </c>
      <c r="E1696" s="39" t="str">
        <f>IF(AND(LEN(NICAP[[#This Row],[State or      Country]])=2,NICAP[[#This Row],[State or      Country]]&lt;&gt;"UK"),"US","Other")</f>
        <v>US</v>
      </c>
      <c r="F1696" s="79">
        <v>11</v>
      </c>
      <c r="G1696" s="47" t="s">
        <v>1757</v>
      </c>
      <c r="H1696" s="46">
        <v>5</v>
      </c>
      <c r="I1696" s="47" t="s">
        <v>4808</v>
      </c>
      <c r="J1696" s="41"/>
      <c r="K1696" s="41"/>
      <c r="L1696" s="36" t="s">
        <v>8619</v>
      </c>
      <c r="M1696" s="36" t="str">
        <f>IF(LEFT(NICAP[[#This Row],[Date]],1)=0,"Y","N")</f>
        <v>N</v>
      </c>
      <c r="N1696" s="36"/>
      <c r="O1696" s="36" t="str">
        <f>19&amp;LEFT(NICAP[[#This Row],[Date]],2)</f>
        <v>1954</v>
      </c>
      <c r="P1696" s="36" t="str">
        <f>MID(NICAP[[#This Row],[Date]],3,2)</f>
        <v>06</v>
      </c>
      <c r="Q1696" s="36" t="str">
        <f>RIGHT(NICAP[[#This Row],[Date]],2)</f>
        <v>23</v>
      </c>
      <c r="R1696" s="26">
        <f>DATE(NICAP[[#This Row],[Year]],NICAP[[#This Row],[Month]],NICAP[[#This Row],[Day]])</f>
        <v>19898</v>
      </c>
      <c r="S1696" s="35" t="str">
        <f t="shared" si="52"/>
        <v>OH</v>
      </c>
      <c r="T1696" s="24" t="str">
        <f t="shared" si="53"/>
        <v>US</v>
      </c>
    </row>
    <row r="1697" spans="1:20" ht="12.75" customHeight="1" x14ac:dyDescent="0.2">
      <c r="A1697" s="35">
        <v>1688</v>
      </c>
      <c r="B1697" s="64">
        <v>540624</v>
      </c>
      <c r="C1697" s="39" t="s">
        <v>6474</v>
      </c>
      <c r="D1697" s="39" t="s">
        <v>1697</v>
      </c>
      <c r="E1697" s="39" t="str">
        <f>IF(AND(LEN(NICAP[[#This Row],[State or      Country]])=2,NICAP[[#This Row],[State or      Country]]&lt;&gt;"UK"),"US","Other")</f>
        <v>US</v>
      </c>
      <c r="F1697" s="79">
        <v>1</v>
      </c>
      <c r="G1697" s="37"/>
      <c r="H1697" s="37"/>
      <c r="I1697" s="65">
        <v>3067</v>
      </c>
      <c r="J1697" s="37"/>
      <c r="K1697" s="37"/>
      <c r="L1697" s="36" t="s">
        <v>8618</v>
      </c>
      <c r="M1697" s="36" t="str">
        <f>IF(LEFT(NICAP[[#This Row],[Date]],1)=0,"Y","N")</f>
        <v>N</v>
      </c>
      <c r="N1697" s="36"/>
      <c r="O1697" s="36" t="str">
        <f>19&amp;LEFT(NICAP[[#This Row],[Date]],2)</f>
        <v>1954</v>
      </c>
      <c r="P1697" s="36" t="str">
        <f>MID(NICAP[[#This Row],[Date]],3,2)</f>
        <v>06</v>
      </c>
      <c r="Q1697" s="36" t="str">
        <f>RIGHT(NICAP[[#This Row],[Date]],2)</f>
        <v>24</v>
      </c>
      <c r="R1697" s="26">
        <f>DATE(NICAP[[#This Row],[Year]],NICAP[[#This Row],[Month]],NICAP[[#This Row],[Day]])</f>
        <v>19899</v>
      </c>
      <c r="S1697" s="35" t="str">
        <f t="shared" si="52"/>
        <v>MA</v>
      </c>
      <c r="T1697" s="24" t="str">
        <f t="shared" si="53"/>
        <v>US</v>
      </c>
    </row>
    <row r="1698" spans="1:20" ht="14.25" customHeight="1" x14ac:dyDescent="0.2">
      <c r="A1698" s="35">
        <v>1689</v>
      </c>
      <c r="B1698" s="81">
        <v>540625</v>
      </c>
      <c r="C1698" s="39" t="s">
        <v>8617</v>
      </c>
      <c r="D1698" s="39" t="s">
        <v>1694</v>
      </c>
      <c r="E1698" s="39" t="str">
        <f>IF(AND(LEN(NICAP[[#This Row],[State or      Country]])=2,NICAP[[#This Row],[State or      Country]]&lt;&gt;"UK"),"US","Other")</f>
        <v>US</v>
      </c>
      <c r="F1698" s="79">
        <v>11</v>
      </c>
      <c r="G1698" s="47" t="s">
        <v>1757</v>
      </c>
      <c r="H1698" s="46">
        <v>5</v>
      </c>
      <c r="I1698" s="65">
        <v>3072</v>
      </c>
      <c r="J1698" s="37"/>
      <c r="K1698" s="37"/>
      <c r="L1698" s="36" t="s">
        <v>8616</v>
      </c>
      <c r="M1698" s="36" t="str">
        <f>IF(LEFT(NICAP[[#This Row],[Date]],1)=0,"Y","N")</f>
        <v>N</v>
      </c>
      <c r="N1698" s="36"/>
      <c r="O1698" s="36" t="str">
        <f>19&amp;LEFT(NICAP[[#This Row],[Date]],2)</f>
        <v>1954</v>
      </c>
      <c r="P1698" s="36" t="str">
        <f>MID(NICAP[[#This Row],[Date]],3,2)</f>
        <v>06</v>
      </c>
      <c r="Q1698" s="36" t="str">
        <f>RIGHT(NICAP[[#This Row],[Date]],2)</f>
        <v>25</v>
      </c>
      <c r="R1698" s="26">
        <f>DATE(NICAP[[#This Row],[Year]],NICAP[[#This Row],[Month]],NICAP[[#This Row],[Day]])</f>
        <v>19900</v>
      </c>
      <c r="S1698" s="35" t="str">
        <f t="shared" si="52"/>
        <v>OH</v>
      </c>
      <c r="T1698" s="24" t="str">
        <f t="shared" si="53"/>
        <v>US</v>
      </c>
    </row>
    <row r="1699" spans="1:20" ht="14.25" customHeight="1" x14ac:dyDescent="0.2">
      <c r="A1699" s="35">
        <v>1690</v>
      </c>
      <c r="B1699" s="81">
        <v>540626</v>
      </c>
      <c r="C1699" s="39" t="s">
        <v>8615</v>
      </c>
      <c r="D1699" s="39" t="s">
        <v>1694</v>
      </c>
      <c r="E1699" s="39" t="str">
        <f>IF(AND(LEN(NICAP[[#This Row],[State or      Country]])=2,NICAP[[#This Row],[State or      Country]]&lt;&gt;"UK"),"US","Other")</f>
        <v>US</v>
      </c>
      <c r="F1699" s="79">
        <v>11</v>
      </c>
      <c r="G1699" s="47" t="s">
        <v>1757</v>
      </c>
      <c r="H1699" s="46">
        <v>5</v>
      </c>
      <c r="I1699" s="41"/>
      <c r="J1699" s="41"/>
      <c r="K1699" s="41"/>
      <c r="L1699" s="36" t="s">
        <v>8614</v>
      </c>
      <c r="M1699" s="36" t="str">
        <f>IF(LEFT(NICAP[[#This Row],[Date]],1)=0,"Y","N")</f>
        <v>N</v>
      </c>
      <c r="N1699" s="36"/>
      <c r="O1699" s="36" t="str">
        <f>19&amp;LEFT(NICAP[[#This Row],[Date]],2)</f>
        <v>1954</v>
      </c>
      <c r="P1699" s="36" t="str">
        <f>MID(NICAP[[#This Row],[Date]],3,2)</f>
        <v>06</v>
      </c>
      <c r="Q1699" s="36" t="str">
        <f>RIGHT(NICAP[[#This Row],[Date]],2)</f>
        <v>26</v>
      </c>
      <c r="R1699" s="26">
        <f>DATE(NICAP[[#This Row],[Year]],NICAP[[#This Row],[Month]],NICAP[[#This Row],[Day]])</f>
        <v>19901</v>
      </c>
      <c r="S1699" s="35" t="str">
        <f t="shared" si="52"/>
        <v>OH</v>
      </c>
      <c r="T1699" s="24" t="str">
        <f t="shared" si="53"/>
        <v>US</v>
      </c>
    </row>
    <row r="1700" spans="1:20" ht="27.75" customHeight="1" x14ac:dyDescent="0.2">
      <c r="A1700" s="35">
        <v>1691</v>
      </c>
      <c r="B1700" s="83" t="s">
        <v>8613</v>
      </c>
      <c r="C1700" s="44" t="s">
        <v>8612</v>
      </c>
      <c r="D1700" s="44" t="s">
        <v>1702</v>
      </c>
      <c r="E1700" s="44" t="str">
        <f>IF(AND(LEN(NICAP[[#This Row],[State or      Country]])=2,NICAP[[#This Row],[State or      Country]]&lt;&gt;"UK"),"US","Other")</f>
        <v>Other</v>
      </c>
      <c r="F1700" s="74">
        <v>9</v>
      </c>
      <c r="G1700" s="62" t="s">
        <v>1666</v>
      </c>
      <c r="H1700" s="61">
        <v>5</v>
      </c>
      <c r="I1700" s="62" t="s">
        <v>4808</v>
      </c>
      <c r="J1700" s="41"/>
      <c r="K1700" s="41"/>
      <c r="L1700" s="42" t="s">
        <v>8611</v>
      </c>
      <c r="M1700" s="42" t="str">
        <f>IF(LEFT(NICAP[[#This Row],[Date]],1)=0,"Y","N")</f>
        <v>N</v>
      </c>
      <c r="N1700" s="42"/>
      <c r="O1700" s="42" t="str">
        <f>19&amp;LEFT(NICAP[[#This Row],[Date]],2)</f>
        <v>1954</v>
      </c>
      <c r="P1700" s="42" t="str">
        <f>MID(NICAP[[#This Row],[Date]],3,2)</f>
        <v>06</v>
      </c>
      <c r="Q1700" s="42" t="str">
        <f>RIGHT(NICAP[[#This Row],[Date]],2)</f>
        <v>30</v>
      </c>
      <c r="R1700" s="26">
        <f>DATE(NICAP[[#This Row],[Year]],NICAP[[#This Row],[Month]],NICAP[[#This Row],[Day]])</f>
        <v>19905</v>
      </c>
      <c r="S1700" s="35" t="str">
        <f t="shared" si="52"/>
        <v/>
      </c>
      <c r="T1700" s="24" t="str">
        <f t="shared" si="53"/>
        <v>CAN</v>
      </c>
    </row>
    <row r="1701" spans="1:20" ht="14.25" customHeight="1" x14ac:dyDescent="0.2">
      <c r="A1701" s="35">
        <v>1692</v>
      </c>
      <c r="B1701" s="81">
        <v>540630</v>
      </c>
      <c r="C1701" s="39" t="s">
        <v>8610</v>
      </c>
      <c r="D1701" s="39" t="s">
        <v>2299</v>
      </c>
      <c r="E1701" s="39" t="str">
        <f>IF(AND(LEN(NICAP[[#This Row],[State or      Country]])=2,NICAP[[#This Row],[State or      Country]]&lt;&gt;"UK"),"US","Other")</f>
        <v>US</v>
      </c>
      <c r="F1701" s="79">
        <v>9</v>
      </c>
      <c r="G1701" s="47" t="s">
        <v>1666</v>
      </c>
      <c r="H1701" s="46">
        <v>5</v>
      </c>
      <c r="I1701" s="47" t="s">
        <v>4808</v>
      </c>
      <c r="J1701" s="37"/>
      <c r="K1701" s="37"/>
      <c r="L1701" s="36" t="s">
        <v>8609</v>
      </c>
      <c r="M1701" s="36" t="str">
        <f>IF(LEFT(NICAP[[#This Row],[Date]],1)=0,"Y","N")</f>
        <v>N</v>
      </c>
      <c r="N1701" s="36"/>
      <c r="O1701" s="36" t="str">
        <f>19&amp;LEFT(NICAP[[#This Row],[Date]],2)</f>
        <v>1954</v>
      </c>
      <c r="P1701" s="36" t="str">
        <f>MID(NICAP[[#This Row],[Date]],3,2)</f>
        <v>06</v>
      </c>
      <c r="Q1701" s="36" t="str">
        <f>RIGHT(NICAP[[#This Row],[Date]],2)</f>
        <v>30</v>
      </c>
      <c r="R1701" s="26">
        <f>DATE(NICAP[[#This Row],[Year]],NICAP[[#This Row],[Month]],NICAP[[#This Row],[Day]])</f>
        <v>19905</v>
      </c>
      <c r="S1701" s="35" t="str">
        <f t="shared" si="52"/>
        <v>AL</v>
      </c>
      <c r="T1701" s="24" t="str">
        <f t="shared" si="53"/>
        <v>US</v>
      </c>
    </row>
    <row r="1702" spans="1:20" ht="27" customHeight="1" x14ac:dyDescent="0.2">
      <c r="A1702" s="35">
        <v>1693</v>
      </c>
      <c r="B1702" s="66">
        <v>540630</v>
      </c>
      <c r="C1702" s="44" t="s">
        <v>8138</v>
      </c>
      <c r="D1702" s="44" t="s">
        <v>2189</v>
      </c>
      <c r="E1702" s="44" t="str">
        <f>IF(AND(LEN(NICAP[[#This Row],[State or      Country]])=2,NICAP[[#This Row],[State or      Country]]&lt;&gt;"UK"),"US","Other")</f>
        <v>Other</v>
      </c>
      <c r="F1702" s="74">
        <v>1</v>
      </c>
      <c r="G1702" s="41"/>
      <c r="H1702" s="41"/>
      <c r="I1702" s="41"/>
      <c r="J1702" s="41"/>
      <c r="K1702" s="41"/>
      <c r="L1702" s="42" t="s">
        <v>8608</v>
      </c>
      <c r="M1702" s="42" t="str">
        <f>IF(LEFT(NICAP[[#This Row],[Date]],1)=0,"Y","N")</f>
        <v>N</v>
      </c>
      <c r="N1702" s="42"/>
      <c r="O1702" s="42" t="str">
        <f>19&amp;LEFT(NICAP[[#This Row],[Date]],2)</f>
        <v>1954</v>
      </c>
      <c r="P1702" s="42" t="str">
        <f>MID(NICAP[[#This Row],[Date]],3,2)</f>
        <v>06</v>
      </c>
      <c r="Q1702" s="42" t="str">
        <f>RIGHT(NICAP[[#This Row],[Date]],2)</f>
        <v>30</v>
      </c>
      <c r="R1702" s="26">
        <f>DATE(NICAP[[#This Row],[Year]],NICAP[[#This Row],[Month]],NICAP[[#This Row],[Day]])</f>
        <v>19905</v>
      </c>
      <c r="S1702" s="35" t="str">
        <f t="shared" si="52"/>
        <v/>
      </c>
      <c r="T1702" s="24" t="str">
        <f t="shared" si="53"/>
        <v>Norway</v>
      </c>
    </row>
    <row r="1703" spans="1:20" ht="12.75" customHeight="1" x14ac:dyDescent="0.2">
      <c r="A1703" s="35">
        <v>1694</v>
      </c>
      <c r="B1703" s="68">
        <v>540702</v>
      </c>
      <c r="C1703" s="39" t="s">
        <v>8607</v>
      </c>
      <c r="D1703" s="39" t="s">
        <v>1758</v>
      </c>
      <c r="E1703" s="39" t="str">
        <f>IF(AND(LEN(NICAP[[#This Row],[State or      Country]])=2,NICAP[[#This Row],[State or      Country]]&lt;&gt;"UK"),"US","Other")</f>
        <v>US</v>
      </c>
      <c r="F1703" s="79">
        <v>9</v>
      </c>
      <c r="G1703" s="47" t="s">
        <v>1666</v>
      </c>
      <c r="H1703" s="46">
        <v>5</v>
      </c>
      <c r="I1703" s="37"/>
      <c r="J1703" s="54" t="s">
        <v>1744</v>
      </c>
      <c r="K1703" s="37"/>
      <c r="L1703" s="36" t="s">
        <v>8606</v>
      </c>
      <c r="M1703" s="36" t="str">
        <f>IF(LEFT(NICAP[[#This Row],[Date]],1)=0,"Y","N")</f>
        <v>N</v>
      </c>
      <c r="N1703" s="36"/>
      <c r="O1703" s="36" t="str">
        <f>19&amp;LEFT(NICAP[[#This Row],[Date]],2)</f>
        <v>1954</v>
      </c>
      <c r="P1703" s="36" t="str">
        <f>MID(NICAP[[#This Row],[Date]],3,2)</f>
        <v>07</v>
      </c>
      <c r="Q1703" s="36" t="str">
        <f>RIGHT(NICAP[[#This Row],[Date]],2)</f>
        <v>02</v>
      </c>
      <c r="R1703" s="26">
        <f>DATE(NICAP[[#This Row],[Year]],NICAP[[#This Row],[Month]],NICAP[[#This Row],[Day]])</f>
        <v>19907</v>
      </c>
      <c r="S1703" s="35" t="str">
        <f t="shared" si="52"/>
        <v>NY</v>
      </c>
      <c r="T1703" s="24" t="str">
        <f t="shared" si="53"/>
        <v>US</v>
      </c>
    </row>
    <row r="1704" spans="1:20" ht="12.75" customHeight="1" x14ac:dyDescent="0.2">
      <c r="A1704" s="35">
        <v>1695</v>
      </c>
      <c r="B1704" s="68">
        <v>540702</v>
      </c>
      <c r="C1704" s="39" t="s">
        <v>8607</v>
      </c>
      <c r="D1704" s="39" t="s">
        <v>1758</v>
      </c>
      <c r="E1704" s="39" t="str">
        <f>IF(AND(LEN(NICAP[[#This Row],[State or      Country]])=2,NICAP[[#This Row],[State or      Country]]&lt;&gt;"UK"),"US","Other")</f>
        <v>US</v>
      </c>
      <c r="F1704" s="79">
        <v>11</v>
      </c>
      <c r="G1704" s="37"/>
      <c r="H1704" s="37"/>
      <c r="I1704" s="37"/>
      <c r="J1704" s="54" t="s">
        <v>1744</v>
      </c>
      <c r="K1704" s="37"/>
      <c r="L1704" s="36" t="s">
        <v>8606</v>
      </c>
      <c r="M1704" s="36" t="str">
        <f>IF(LEFT(NICAP[[#This Row],[Date]],1)=0,"Y","N")</f>
        <v>N</v>
      </c>
      <c r="N1704" s="36"/>
      <c r="O1704" s="36" t="str">
        <f>19&amp;LEFT(NICAP[[#This Row],[Date]],2)</f>
        <v>1954</v>
      </c>
      <c r="P1704" s="36" t="str">
        <f>MID(NICAP[[#This Row],[Date]],3,2)</f>
        <v>07</v>
      </c>
      <c r="Q1704" s="36" t="str">
        <f>RIGHT(NICAP[[#This Row],[Date]],2)</f>
        <v>02</v>
      </c>
      <c r="R1704" s="26">
        <f>DATE(NICAP[[#This Row],[Year]],NICAP[[#This Row],[Month]],NICAP[[#This Row],[Day]])</f>
        <v>19907</v>
      </c>
      <c r="S1704" s="35" t="str">
        <f t="shared" si="52"/>
        <v>NY</v>
      </c>
      <c r="T1704" s="24" t="str">
        <f t="shared" si="53"/>
        <v>US</v>
      </c>
    </row>
    <row r="1705" spans="1:20" ht="12.75" customHeight="1" x14ac:dyDescent="0.2">
      <c r="A1705" s="35">
        <v>1696</v>
      </c>
      <c r="B1705" s="68">
        <v>540703</v>
      </c>
      <c r="C1705" s="39" t="s">
        <v>2673</v>
      </c>
      <c r="D1705" s="39" t="s">
        <v>2122</v>
      </c>
      <c r="E1705" s="39" t="str">
        <f>IF(AND(LEN(NICAP[[#This Row],[State or      Country]])=2,NICAP[[#This Row],[State or      Country]]&lt;&gt;"UK"),"US","Other")</f>
        <v>US</v>
      </c>
      <c r="F1705" s="79">
        <v>9</v>
      </c>
      <c r="G1705" s="47" t="s">
        <v>1666</v>
      </c>
      <c r="H1705" s="46">
        <v>5</v>
      </c>
      <c r="I1705" s="41"/>
      <c r="J1705" s="54" t="s">
        <v>1744</v>
      </c>
      <c r="K1705" s="41"/>
      <c r="L1705" s="36" t="s">
        <v>8605</v>
      </c>
      <c r="M1705" s="36" t="str">
        <f>IF(LEFT(NICAP[[#This Row],[Date]],1)=0,"Y","N")</f>
        <v>N</v>
      </c>
      <c r="N1705" s="36"/>
      <c r="O1705" s="36" t="str">
        <f>19&amp;LEFT(NICAP[[#This Row],[Date]],2)</f>
        <v>1954</v>
      </c>
      <c r="P1705" s="36" t="str">
        <f>MID(NICAP[[#This Row],[Date]],3,2)</f>
        <v>07</v>
      </c>
      <c r="Q1705" s="36" t="str">
        <f>RIGHT(NICAP[[#This Row],[Date]],2)</f>
        <v>03</v>
      </c>
      <c r="R1705" s="26">
        <f>DATE(NICAP[[#This Row],[Year]],NICAP[[#This Row],[Month]],NICAP[[#This Row],[Day]])</f>
        <v>19908</v>
      </c>
      <c r="S1705" s="35" t="str">
        <f t="shared" si="52"/>
        <v>NM</v>
      </c>
      <c r="T1705" s="24" t="str">
        <f t="shared" si="53"/>
        <v>US</v>
      </c>
    </row>
    <row r="1706" spans="1:20" ht="12.75" customHeight="1" x14ac:dyDescent="0.2">
      <c r="A1706" s="35">
        <v>1697</v>
      </c>
      <c r="B1706" s="68">
        <v>540703</v>
      </c>
      <c r="C1706" s="39" t="s">
        <v>8604</v>
      </c>
      <c r="D1706" s="39" t="s">
        <v>2763</v>
      </c>
      <c r="E1706" s="39" t="str">
        <f>IF(AND(LEN(NICAP[[#This Row],[State or      Country]])=2,NICAP[[#This Row],[State or      Country]]&lt;&gt;"UK"),"US","Other")</f>
        <v>Other</v>
      </c>
      <c r="F1706" s="79">
        <v>9</v>
      </c>
      <c r="G1706" s="47" t="s">
        <v>1666</v>
      </c>
      <c r="H1706" s="46">
        <v>5</v>
      </c>
      <c r="I1706" s="47" t="s">
        <v>4808</v>
      </c>
      <c r="J1706" s="37"/>
      <c r="K1706" s="37"/>
      <c r="L1706" s="36" t="s">
        <v>8603</v>
      </c>
      <c r="M1706" s="36" t="str">
        <f>IF(LEFT(NICAP[[#This Row],[Date]],1)=0,"Y","N")</f>
        <v>N</v>
      </c>
      <c r="N1706" s="36"/>
      <c r="O1706" s="36" t="str">
        <f>19&amp;LEFT(NICAP[[#This Row],[Date]],2)</f>
        <v>1954</v>
      </c>
      <c r="P1706" s="36" t="str">
        <f>MID(NICAP[[#This Row],[Date]],3,2)</f>
        <v>07</v>
      </c>
      <c r="Q1706" s="36" t="str">
        <f>RIGHT(NICAP[[#This Row],[Date]],2)</f>
        <v>03</v>
      </c>
      <c r="R1706" s="26">
        <f>DATE(NICAP[[#This Row],[Year]],NICAP[[#This Row],[Month]],NICAP[[#This Row],[Day]])</f>
        <v>19908</v>
      </c>
      <c r="S1706" s="35" t="str">
        <f t="shared" si="52"/>
        <v/>
      </c>
      <c r="T1706" s="24" t="str">
        <f t="shared" si="53"/>
        <v>At Sea</v>
      </c>
    </row>
    <row r="1707" spans="1:20" ht="12.75" customHeight="1" x14ac:dyDescent="0.2">
      <c r="A1707" s="35">
        <v>1698</v>
      </c>
      <c r="B1707" s="64">
        <v>540705</v>
      </c>
      <c r="C1707" s="39" t="s">
        <v>8602</v>
      </c>
      <c r="D1707" s="39" t="s">
        <v>6810</v>
      </c>
      <c r="E1707" s="39" t="str">
        <f>IF(AND(LEN(NICAP[[#This Row],[State or      Country]])=2,NICAP[[#This Row],[State or      Country]]&lt;&gt;"UK"),"US","Other")</f>
        <v>Other</v>
      </c>
      <c r="F1707" s="79">
        <v>1</v>
      </c>
      <c r="G1707" s="37"/>
      <c r="H1707" s="37"/>
      <c r="I1707" s="47" t="s">
        <v>4808</v>
      </c>
      <c r="J1707" s="37"/>
      <c r="K1707" s="37"/>
      <c r="L1707" s="36" t="s">
        <v>8573</v>
      </c>
      <c r="M1707" s="36" t="str">
        <f>IF(LEFT(NICAP[[#This Row],[Date]],1)=0,"Y","N")</f>
        <v>N</v>
      </c>
      <c r="N1707" s="36"/>
      <c r="O1707" s="36" t="str">
        <f>19&amp;LEFT(NICAP[[#This Row],[Date]],2)</f>
        <v>1954</v>
      </c>
      <c r="P1707" s="36" t="str">
        <f>MID(NICAP[[#This Row],[Date]],3,2)</f>
        <v>07</v>
      </c>
      <c r="Q1707" s="36" t="str">
        <f>RIGHT(NICAP[[#This Row],[Date]],2)</f>
        <v>05</v>
      </c>
      <c r="R1707" s="26">
        <f>DATE(NICAP[[#This Row],[Year]],NICAP[[#This Row],[Month]],NICAP[[#This Row],[Day]])</f>
        <v>19910</v>
      </c>
      <c r="S1707" s="35" t="str">
        <f t="shared" si="52"/>
        <v/>
      </c>
      <c r="T1707" s="24" t="str">
        <f t="shared" si="53"/>
        <v>West Germany</v>
      </c>
    </row>
    <row r="1708" spans="1:20" ht="27.75" customHeight="1" x14ac:dyDescent="0.2">
      <c r="A1708" s="35">
        <v>1699</v>
      </c>
      <c r="B1708" s="66">
        <v>540708</v>
      </c>
      <c r="C1708" s="44" t="s">
        <v>5142</v>
      </c>
      <c r="D1708" s="44" t="s">
        <v>1802</v>
      </c>
      <c r="E1708" s="44" t="str">
        <f>IF(AND(LEN(NICAP[[#This Row],[State or      Country]])=2,NICAP[[#This Row],[State or      Country]]&lt;&gt;"UK"),"US","Other")</f>
        <v>Other</v>
      </c>
      <c r="F1708" s="74">
        <v>1</v>
      </c>
      <c r="G1708" s="41"/>
      <c r="H1708" s="41"/>
      <c r="I1708" s="41"/>
      <c r="J1708" s="41"/>
      <c r="K1708" s="41"/>
      <c r="L1708" s="42" t="s">
        <v>8601</v>
      </c>
      <c r="M1708" s="42" t="str">
        <f>IF(LEFT(NICAP[[#This Row],[Date]],1)=0,"Y","N")</f>
        <v>N</v>
      </c>
      <c r="N1708" s="42"/>
      <c r="O1708" s="42" t="str">
        <f>19&amp;LEFT(NICAP[[#This Row],[Date]],2)</f>
        <v>1954</v>
      </c>
      <c r="P1708" s="42" t="str">
        <f>MID(NICAP[[#This Row],[Date]],3,2)</f>
        <v>07</v>
      </c>
      <c r="Q1708" s="42" t="str">
        <f>RIGHT(NICAP[[#This Row],[Date]],2)</f>
        <v>08</v>
      </c>
      <c r="R1708" s="26">
        <f>DATE(NICAP[[#This Row],[Year]],NICAP[[#This Row],[Month]],NICAP[[#This Row],[Day]])</f>
        <v>19913</v>
      </c>
      <c r="S1708" s="35" t="str">
        <f t="shared" si="52"/>
        <v/>
      </c>
      <c r="T1708" s="24" t="str">
        <f t="shared" si="53"/>
        <v>UK</v>
      </c>
    </row>
    <row r="1709" spans="1:20" ht="12.75" customHeight="1" x14ac:dyDescent="0.2">
      <c r="A1709" s="35">
        <v>1700</v>
      </c>
      <c r="B1709" s="68">
        <v>540709</v>
      </c>
      <c r="C1709" s="39" t="s">
        <v>8600</v>
      </c>
      <c r="D1709" s="39" t="s">
        <v>2640</v>
      </c>
      <c r="E1709" s="39" t="str">
        <f>IF(AND(LEN(NICAP[[#This Row],[State or      Country]])=2,NICAP[[#This Row],[State or      Country]]&lt;&gt;"UK"),"US","Other")</f>
        <v>US</v>
      </c>
      <c r="F1709" s="79">
        <v>1</v>
      </c>
      <c r="G1709" s="37"/>
      <c r="H1709" s="37"/>
      <c r="I1709" s="37"/>
      <c r="J1709" s="37"/>
      <c r="K1709" s="37"/>
      <c r="L1709" s="36" t="s">
        <v>8599</v>
      </c>
      <c r="M1709" s="36" t="str">
        <f>IF(LEFT(NICAP[[#This Row],[Date]],1)=0,"Y","N")</f>
        <v>N</v>
      </c>
      <c r="N1709" s="36"/>
      <c r="O1709" s="36" t="str">
        <f>19&amp;LEFT(NICAP[[#This Row],[Date]],2)</f>
        <v>1954</v>
      </c>
      <c r="P1709" s="36" t="str">
        <f>MID(NICAP[[#This Row],[Date]],3,2)</f>
        <v>07</v>
      </c>
      <c r="Q1709" s="36" t="str">
        <f>RIGHT(NICAP[[#This Row],[Date]],2)</f>
        <v>09</v>
      </c>
      <c r="R1709" s="26">
        <f>DATE(NICAP[[#This Row],[Year]],NICAP[[#This Row],[Month]],NICAP[[#This Row],[Day]])</f>
        <v>19914</v>
      </c>
      <c r="S1709" s="35" t="str">
        <f t="shared" si="52"/>
        <v>CO</v>
      </c>
      <c r="T1709" s="24" t="str">
        <f t="shared" si="53"/>
        <v>US</v>
      </c>
    </row>
    <row r="1710" spans="1:20" ht="12.75" customHeight="1" x14ac:dyDescent="0.2">
      <c r="A1710" s="35">
        <v>1701</v>
      </c>
      <c r="B1710" s="64">
        <v>540711</v>
      </c>
      <c r="C1710" s="39" t="s">
        <v>8598</v>
      </c>
      <c r="D1710" s="39" t="s">
        <v>1726</v>
      </c>
      <c r="E1710" s="39" t="str">
        <f>IF(AND(LEN(NICAP[[#This Row],[State or      Country]])=2,NICAP[[#This Row],[State or      Country]]&lt;&gt;"UK"),"US","Other")</f>
        <v>US</v>
      </c>
      <c r="F1710" s="79">
        <v>11</v>
      </c>
      <c r="G1710" s="37"/>
      <c r="H1710" s="37"/>
      <c r="I1710" s="47" t="s">
        <v>4808</v>
      </c>
      <c r="J1710" s="37"/>
      <c r="K1710" s="37"/>
      <c r="L1710" s="36" t="s">
        <v>8597</v>
      </c>
      <c r="M1710" s="36" t="str">
        <f>IF(LEFT(NICAP[[#This Row],[Date]],1)=0,"Y","N")</f>
        <v>N</v>
      </c>
      <c r="N1710" s="36"/>
      <c r="O1710" s="36" t="str">
        <f>19&amp;LEFT(NICAP[[#This Row],[Date]],2)</f>
        <v>1954</v>
      </c>
      <c r="P1710" s="36" t="str">
        <f>MID(NICAP[[#This Row],[Date]],3,2)</f>
        <v>07</v>
      </c>
      <c r="Q1710" s="36" t="str">
        <f>RIGHT(NICAP[[#This Row],[Date]],2)</f>
        <v>11</v>
      </c>
      <c r="R1710" s="26">
        <f>DATE(NICAP[[#This Row],[Year]],NICAP[[#This Row],[Month]],NICAP[[#This Row],[Day]])</f>
        <v>19916</v>
      </c>
      <c r="S1710" s="35" t="str">
        <f t="shared" si="52"/>
        <v>NJ</v>
      </c>
      <c r="T1710" s="24" t="str">
        <f t="shared" si="53"/>
        <v>US</v>
      </c>
    </row>
    <row r="1711" spans="1:20" ht="12.75" customHeight="1" x14ac:dyDescent="0.2">
      <c r="A1711" s="35">
        <v>1702</v>
      </c>
      <c r="B1711" s="64">
        <v>540714</v>
      </c>
      <c r="C1711" s="39" t="s">
        <v>4635</v>
      </c>
      <c r="D1711" s="39" t="s">
        <v>1844</v>
      </c>
      <c r="E1711" s="39" t="str">
        <f>IF(AND(LEN(NICAP[[#This Row],[State or      Country]])=2,NICAP[[#This Row],[State or      Country]]&lt;&gt;"UK"),"US","Other")</f>
        <v>US</v>
      </c>
      <c r="F1711" s="79">
        <v>1</v>
      </c>
      <c r="G1711" s="37"/>
      <c r="H1711" s="37"/>
      <c r="I1711" s="47" t="s">
        <v>4808</v>
      </c>
      <c r="J1711" s="37"/>
      <c r="K1711" s="37"/>
      <c r="L1711" s="36" t="s">
        <v>8596</v>
      </c>
      <c r="M1711" s="36" t="str">
        <f>IF(LEFT(NICAP[[#This Row],[Date]],1)=0,"Y","N")</f>
        <v>N</v>
      </c>
      <c r="N1711" s="36"/>
      <c r="O1711" s="36" t="str">
        <f>19&amp;LEFT(NICAP[[#This Row],[Date]],2)</f>
        <v>1954</v>
      </c>
      <c r="P1711" s="36" t="str">
        <f>MID(NICAP[[#This Row],[Date]],3,2)</f>
        <v>07</v>
      </c>
      <c r="Q1711" s="36" t="str">
        <f>RIGHT(NICAP[[#This Row],[Date]],2)</f>
        <v>14</v>
      </c>
      <c r="R1711" s="26">
        <f>DATE(NICAP[[#This Row],[Year]],NICAP[[#This Row],[Month]],NICAP[[#This Row],[Day]])</f>
        <v>19919</v>
      </c>
      <c r="S1711" s="35" t="str">
        <f t="shared" si="52"/>
        <v>MO</v>
      </c>
      <c r="T1711" s="24" t="str">
        <f t="shared" si="53"/>
        <v>US</v>
      </c>
    </row>
    <row r="1712" spans="1:20" ht="12.75" customHeight="1" x14ac:dyDescent="0.2">
      <c r="A1712" s="35">
        <v>1703</v>
      </c>
      <c r="B1712" s="64">
        <v>540718</v>
      </c>
      <c r="C1712" s="39" t="s">
        <v>4656</v>
      </c>
      <c r="D1712" s="39" t="s">
        <v>1844</v>
      </c>
      <c r="E1712" s="39" t="str">
        <f>IF(AND(LEN(NICAP[[#This Row],[State or      Country]])=2,NICAP[[#This Row],[State or      Country]]&lt;&gt;"UK"),"US","Other")</f>
        <v>US</v>
      </c>
      <c r="F1712" s="79">
        <v>1</v>
      </c>
      <c r="G1712" s="41"/>
      <c r="H1712" s="41"/>
      <c r="I1712" s="65">
        <v>3116</v>
      </c>
      <c r="J1712" s="41"/>
      <c r="K1712" s="41"/>
      <c r="L1712" s="36" t="s">
        <v>8595</v>
      </c>
      <c r="M1712" s="36" t="str">
        <f>IF(LEFT(NICAP[[#This Row],[Date]],1)=0,"Y","N")</f>
        <v>N</v>
      </c>
      <c r="N1712" s="36"/>
      <c r="O1712" s="36" t="str">
        <f>19&amp;LEFT(NICAP[[#This Row],[Date]],2)</f>
        <v>1954</v>
      </c>
      <c r="P1712" s="36" t="str">
        <f>MID(NICAP[[#This Row],[Date]],3,2)</f>
        <v>07</v>
      </c>
      <c r="Q1712" s="36" t="str">
        <f>RIGHT(NICAP[[#This Row],[Date]],2)</f>
        <v>18</v>
      </c>
      <c r="R1712" s="26">
        <f>DATE(NICAP[[#This Row],[Year]],NICAP[[#This Row],[Month]],NICAP[[#This Row],[Day]])</f>
        <v>19923</v>
      </c>
      <c r="S1712" s="35" t="str">
        <f t="shared" si="52"/>
        <v>MO</v>
      </c>
      <c r="T1712" s="24" t="str">
        <f t="shared" si="53"/>
        <v>US</v>
      </c>
    </row>
    <row r="1713" spans="1:20" ht="12.75" customHeight="1" x14ac:dyDescent="0.2">
      <c r="A1713" s="35">
        <v>1704</v>
      </c>
      <c r="B1713" s="64">
        <v>540719</v>
      </c>
      <c r="C1713" s="39" t="s">
        <v>8594</v>
      </c>
      <c r="D1713" s="39" t="s">
        <v>1991</v>
      </c>
      <c r="E1713" s="39" t="str">
        <f>IF(AND(LEN(NICAP[[#This Row],[State or      Country]])=2,NICAP[[#This Row],[State or      Country]]&lt;&gt;"UK"),"US","Other")</f>
        <v>Other</v>
      </c>
      <c r="F1713" s="79">
        <v>1</v>
      </c>
      <c r="G1713" s="37"/>
      <c r="H1713" s="37"/>
      <c r="I1713" s="47" t="s">
        <v>4808</v>
      </c>
      <c r="J1713" s="37"/>
      <c r="K1713" s="37"/>
      <c r="L1713" s="36" t="s">
        <v>8573</v>
      </c>
      <c r="M1713" s="36" t="str">
        <f>IF(LEFT(NICAP[[#This Row],[Date]],1)=0,"Y","N")</f>
        <v>N</v>
      </c>
      <c r="N1713" s="36"/>
      <c r="O1713" s="36" t="str">
        <f>19&amp;LEFT(NICAP[[#This Row],[Date]],2)</f>
        <v>1954</v>
      </c>
      <c r="P1713" s="36" t="str">
        <f>MID(NICAP[[#This Row],[Date]],3,2)</f>
        <v>07</v>
      </c>
      <c r="Q1713" s="36" t="str">
        <f>RIGHT(NICAP[[#This Row],[Date]],2)</f>
        <v>19</v>
      </c>
      <c r="R1713" s="26">
        <f>DATE(NICAP[[#This Row],[Year]],NICAP[[#This Row],[Month]],NICAP[[#This Row],[Day]])</f>
        <v>19924</v>
      </c>
      <c r="S1713" s="35" t="str">
        <f t="shared" si="52"/>
        <v/>
      </c>
      <c r="T1713" s="24" t="str">
        <f t="shared" si="53"/>
        <v>Africa</v>
      </c>
    </row>
    <row r="1714" spans="1:20" ht="12.75" customHeight="1" x14ac:dyDescent="0.2">
      <c r="A1714" s="35">
        <v>1705</v>
      </c>
      <c r="B1714" s="64">
        <v>540725</v>
      </c>
      <c r="C1714" s="39" t="s">
        <v>8593</v>
      </c>
      <c r="D1714" s="39" t="s">
        <v>1702</v>
      </c>
      <c r="E1714" s="39" t="str">
        <f>IF(AND(LEN(NICAP[[#This Row],[State or      Country]])=2,NICAP[[#This Row],[State or      Country]]&lt;&gt;"UK"),"US","Other")</f>
        <v>Other</v>
      </c>
      <c r="F1714" s="79">
        <v>1</v>
      </c>
      <c r="G1714" s="37"/>
      <c r="H1714" s="37"/>
      <c r="I1714" s="47" t="s">
        <v>4808</v>
      </c>
      <c r="J1714" s="37"/>
      <c r="K1714" s="37"/>
      <c r="L1714" s="36" t="s">
        <v>8592</v>
      </c>
      <c r="M1714" s="36" t="str">
        <f>IF(LEFT(NICAP[[#This Row],[Date]],1)=0,"Y","N")</f>
        <v>N</v>
      </c>
      <c r="N1714" s="36"/>
      <c r="O1714" s="36" t="str">
        <f>19&amp;LEFT(NICAP[[#This Row],[Date]],2)</f>
        <v>1954</v>
      </c>
      <c r="P1714" s="36" t="str">
        <f>MID(NICAP[[#This Row],[Date]],3,2)</f>
        <v>07</v>
      </c>
      <c r="Q1714" s="36" t="str">
        <f>RIGHT(NICAP[[#This Row],[Date]],2)</f>
        <v>25</v>
      </c>
      <c r="R1714" s="26">
        <f>DATE(NICAP[[#This Row],[Year]],NICAP[[#This Row],[Month]],NICAP[[#This Row],[Day]])</f>
        <v>19930</v>
      </c>
      <c r="S1714" s="35" t="str">
        <f t="shared" si="52"/>
        <v/>
      </c>
      <c r="T1714" s="24" t="str">
        <f t="shared" si="53"/>
        <v>CAN</v>
      </c>
    </row>
    <row r="1715" spans="1:20" ht="27.75" customHeight="1" x14ac:dyDescent="0.2">
      <c r="A1715" s="35">
        <v>1706</v>
      </c>
      <c r="B1715" s="66">
        <v>540725</v>
      </c>
      <c r="C1715" s="44" t="s">
        <v>8591</v>
      </c>
      <c r="D1715" s="44" t="s">
        <v>1991</v>
      </c>
      <c r="E1715" s="44" t="str">
        <f>IF(AND(LEN(NICAP[[#This Row],[State or      Country]])=2,NICAP[[#This Row],[State or      Country]]&lt;&gt;"UK"),"US","Other")</f>
        <v>Other</v>
      </c>
      <c r="F1715" s="74">
        <v>1</v>
      </c>
      <c r="G1715" s="41"/>
      <c r="H1715" s="41"/>
      <c r="I1715" s="41"/>
      <c r="J1715" s="41"/>
      <c r="K1715" s="41"/>
      <c r="L1715" s="42" t="s">
        <v>8590</v>
      </c>
      <c r="M1715" s="42" t="str">
        <f>IF(LEFT(NICAP[[#This Row],[Date]],1)=0,"Y","N")</f>
        <v>N</v>
      </c>
      <c r="N1715" s="42"/>
      <c r="O1715" s="42" t="str">
        <f>19&amp;LEFT(NICAP[[#This Row],[Date]],2)</f>
        <v>1954</v>
      </c>
      <c r="P1715" s="42" t="str">
        <f>MID(NICAP[[#This Row],[Date]],3,2)</f>
        <v>07</v>
      </c>
      <c r="Q1715" s="42" t="str">
        <f>RIGHT(NICAP[[#This Row],[Date]],2)</f>
        <v>25</v>
      </c>
      <c r="R1715" s="26">
        <f>DATE(NICAP[[#This Row],[Year]],NICAP[[#This Row],[Month]],NICAP[[#This Row],[Day]])</f>
        <v>19930</v>
      </c>
      <c r="S1715" s="35" t="str">
        <f t="shared" si="52"/>
        <v/>
      </c>
      <c r="T1715" s="24" t="str">
        <f t="shared" si="53"/>
        <v>Africa</v>
      </c>
    </row>
    <row r="1716" spans="1:20" ht="14.25" customHeight="1" x14ac:dyDescent="0.2">
      <c r="A1716" s="35">
        <v>1707</v>
      </c>
      <c r="B1716" s="81">
        <v>540727</v>
      </c>
      <c r="C1716" s="39" t="s">
        <v>7773</v>
      </c>
      <c r="D1716" s="39" t="s">
        <v>1702</v>
      </c>
      <c r="E1716" s="39" t="str">
        <f>IF(AND(LEN(NICAP[[#This Row],[State or      Country]])=2,NICAP[[#This Row],[State or      Country]]&lt;&gt;"UK"),"US","Other")</f>
        <v>Other</v>
      </c>
      <c r="F1716" s="79">
        <v>9</v>
      </c>
      <c r="G1716" s="47" t="s">
        <v>1666</v>
      </c>
      <c r="H1716" s="46">
        <v>5</v>
      </c>
      <c r="I1716" s="47" t="s">
        <v>4808</v>
      </c>
      <c r="J1716" s="37"/>
      <c r="K1716" s="37"/>
      <c r="L1716" s="36" t="s">
        <v>8589</v>
      </c>
      <c r="M1716" s="36" t="str">
        <f>IF(LEFT(NICAP[[#This Row],[Date]],1)=0,"Y","N")</f>
        <v>N</v>
      </c>
      <c r="N1716" s="36"/>
      <c r="O1716" s="36" t="str">
        <f>19&amp;LEFT(NICAP[[#This Row],[Date]],2)</f>
        <v>1954</v>
      </c>
      <c r="P1716" s="36" t="str">
        <f>MID(NICAP[[#This Row],[Date]],3,2)</f>
        <v>07</v>
      </c>
      <c r="Q1716" s="36" t="str">
        <f>RIGHT(NICAP[[#This Row],[Date]],2)</f>
        <v>27</v>
      </c>
      <c r="R1716" s="26">
        <f>DATE(NICAP[[#This Row],[Year]],NICAP[[#This Row],[Month]],NICAP[[#This Row],[Day]])</f>
        <v>19932</v>
      </c>
      <c r="S1716" s="35" t="str">
        <f t="shared" si="52"/>
        <v/>
      </c>
      <c r="T1716" s="24" t="str">
        <f t="shared" si="53"/>
        <v>CAN</v>
      </c>
    </row>
    <row r="1717" spans="1:20" ht="27" customHeight="1" x14ac:dyDescent="0.2">
      <c r="A1717" s="35">
        <v>1708</v>
      </c>
      <c r="B1717" s="66">
        <v>540728</v>
      </c>
      <c r="C1717" s="44" t="s">
        <v>8588</v>
      </c>
      <c r="D1717" s="44" t="s">
        <v>1676</v>
      </c>
      <c r="E1717" s="44" t="str">
        <f>IF(AND(LEN(NICAP[[#This Row],[State or      Country]])=2,NICAP[[#This Row],[State or      Country]]&lt;&gt;"UK"),"US","Other")</f>
        <v>US</v>
      </c>
      <c r="F1717" s="74">
        <v>3</v>
      </c>
      <c r="G1717" s="41"/>
      <c r="H1717" s="41"/>
      <c r="I1717" s="41"/>
      <c r="J1717" s="41"/>
      <c r="K1717" s="41"/>
      <c r="L1717" s="42" t="s">
        <v>8587</v>
      </c>
      <c r="M1717" s="42" t="str">
        <f>IF(LEFT(NICAP[[#This Row],[Date]],1)=0,"Y","N")</f>
        <v>N</v>
      </c>
      <c r="N1717" s="42"/>
      <c r="O1717" s="42" t="str">
        <f>19&amp;LEFT(NICAP[[#This Row],[Date]],2)</f>
        <v>1954</v>
      </c>
      <c r="P1717" s="42" t="str">
        <f>MID(NICAP[[#This Row],[Date]],3,2)</f>
        <v>07</v>
      </c>
      <c r="Q1717" s="42" t="str">
        <f>RIGHT(NICAP[[#This Row],[Date]],2)</f>
        <v>28</v>
      </c>
      <c r="R1717" s="26">
        <f>DATE(NICAP[[#This Row],[Year]],NICAP[[#This Row],[Month]],NICAP[[#This Row],[Day]])</f>
        <v>19933</v>
      </c>
      <c r="S1717" s="35" t="str">
        <f t="shared" si="52"/>
        <v>CA</v>
      </c>
      <c r="T1717" s="24" t="str">
        <f t="shared" si="53"/>
        <v>US</v>
      </c>
    </row>
    <row r="1718" spans="1:20" ht="12.75" customHeight="1" x14ac:dyDescent="0.2">
      <c r="A1718" s="35">
        <v>1709</v>
      </c>
      <c r="B1718" s="64">
        <v>540728</v>
      </c>
      <c r="C1718" s="39" t="s">
        <v>4523</v>
      </c>
      <c r="D1718" s="39" t="s">
        <v>2763</v>
      </c>
      <c r="E1718" s="39" t="str">
        <f>IF(AND(LEN(NICAP[[#This Row],[State or      Country]])=2,NICAP[[#This Row],[State or      Country]]&lt;&gt;"UK"),"US","Other")</f>
        <v>Other</v>
      </c>
      <c r="F1718" s="79">
        <v>1</v>
      </c>
      <c r="G1718" s="41"/>
      <c r="H1718" s="41"/>
      <c r="I1718" s="41"/>
      <c r="J1718" s="41"/>
      <c r="K1718" s="41"/>
      <c r="L1718" s="36" t="s">
        <v>8586</v>
      </c>
      <c r="M1718" s="36" t="str">
        <f>IF(LEFT(NICAP[[#This Row],[Date]],1)=0,"Y","N")</f>
        <v>N</v>
      </c>
      <c r="N1718" s="36"/>
      <c r="O1718" s="36" t="str">
        <f>19&amp;LEFT(NICAP[[#This Row],[Date]],2)</f>
        <v>1954</v>
      </c>
      <c r="P1718" s="36" t="str">
        <f>MID(NICAP[[#This Row],[Date]],3,2)</f>
        <v>07</v>
      </c>
      <c r="Q1718" s="36" t="str">
        <f>RIGHT(NICAP[[#This Row],[Date]],2)</f>
        <v>28</v>
      </c>
      <c r="R1718" s="26">
        <f>DATE(NICAP[[#This Row],[Year]],NICAP[[#This Row],[Month]],NICAP[[#This Row],[Day]])</f>
        <v>19933</v>
      </c>
      <c r="S1718" s="35" t="str">
        <f t="shared" si="52"/>
        <v/>
      </c>
      <c r="T1718" s="24" t="str">
        <f t="shared" si="53"/>
        <v>At Sea</v>
      </c>
    </row>
    <row r="1719" spans="1:20" ht="12.75" customHeight="1" x14ac:dyDescent="0.2">
      <c r="A1719" s="35">
        <v>1710</v>
      </c>
      <c r="B1719" s="64">
        <v>540729</v>
      </c>
      <c r="C1719" s="39" t="s">
        <v>6288</v>
      </c>
      <c r="D1719" s="39" t="s">
        <v>7519</v>
      </c>
      <c r="E1719" s="39" t="str">
        <f>IF(AND(LEN(NICAP[[#This Row],[State or      Country]])=2,NICAP[[#This Row],[State or      Country]]&lt;&gt;"UK"),"US","Other")</f>
        <v>Other</v>
      </c>
      <c r="F1719" s="79">
        <v>1</v>
      </c>
      <c r="G1719" s="37"/>
      <c r="H1719" s="37"/>
      <c r="I1719" s="47" t="s">
        <v>4808</v>
      </c>
      <c r="J1719" s="37"/>
      <c r="K1719" s="37"/>
      <c r="L1719" s="36" t="s">
        <v>6161</v>
      </c>
      <c r="M1719" s="36" t="str">
        <f>IF(LEFT(NICAP[[#This Row],[Date]],1)=0,"Y","N")</f>
        <v>N</v>
      </c>
      <c r="N1719" s="36"/>
      <c r="O1719" s="36" t="str">
        <f>19&amp;LEFT(NICAP[[#This Row],[Date]],2)</f>
        <v>1954</v>
      </c>
      <c r="P1719" s="36" t="str">
        <f>MID(NICAP[[#This Row],[Date]],3,2)</f>
        <v>07</v>
      </c>
      <c r="Q1719" s="36" t="str">
        <f>RIGHT(NICAP[[#This Row],[Date]],2)</f>
        <v>29</v>
      </c>
      <c r="R1719" s="26">
        <f>DATE(NICAP[[#This Row],[Year]],NICAP[[#This Row],[Month]],NICAP[[#This Row],[Day]])</f>
        <v>19934</v>
      </c>
      <c r="S1719" s="35" t="str">
        <f t="shared" si="52"/>
        <v/>
      </c>
      <c r="T1719" s="24" t="str">
        <f t="shared" si="53"/>
        <v>Korea</v>
      </c>
    </row>
    <row r="1720" spans="1:20" ht="27.75" customHeight="1" x14ac:dyDescent="0.2">
      <c r="A1720" s="35">
        <v>1711</v>
      </c>
      <c r="B1720" s="66">
        <v>540729</v>
      </c>
      <c r="C1720" s="44" t="s">
        <v>8585</v>
      </c>
      <c r="D1720" s="44" t="s">
        <v>1683</v>
      </c>
      <c r="E1720" s="44" t="str">
        <f>IF(AND(LEN(NICAP[[#This Row],[State or      Country]])=2,NICAP[[#This Row],[State or      Country]]&lt;&gt;"UK"),"US","Other")</f>
        <v>US</v>
      </c>
      <c r="F1720" s="74">
        <v>1</v>
      </c>
      <c r="G1720" s="41"/>
      <c r="H1720" s="41"/>
      <c r="I1720" s="62" t="s">
        <v>4808</v>
      </c>
      <c r="J1720" s="41"/>
      <c r="K1720" s="41"/>
      <c r="L1720" s="59" t="s">
        <v>8584</v>
      </c>
      <c r="M1720" s="59" t="str">
        <f>IF(LEFT(NICAP[[#This Row],[Date]],1)=0,"Y","N")</f>
        <v>N</v>
      </c>
      <c r="N1720" s="59"/>
      <c r="O1720" s="59" t="str">
        <f>19&amp;LEFT(NICAP[[#This Row],[Date]],2)</f>
        <v>1954</v>
      </c>
      <c r="P1720" s="59" t="str">
        <f>MID(NICAP[[#This Row],[Date]],3,2)</f>
        <v>07</v>
      </c>
      <c r="Q1720" s="59" t="str">
        <f>RIGHT(NICAP[[#This Row],[Date]],2)</f>
        <v>29</v>
      </c>
      <c r="R1720" s="26">
        <f>DATE(NICAP[[#This Row],[Year]],NICAP[[#This Row],[Month]],NICAP[[#This Row],[Day]])</f>
        <v>19934</v>
      </c>
      <c r="S1720" s="35" t="str">
        <f t="shared" si="52"/>
        <v>FL</v>
      </c>
      <c r="T1720" s="24" t="str">
        <f t="shared" si="53"/>
        <v>US</v>
      </c>
    </row>
    <row r="1721" spans="1:20" ht="14.25" customHeight="1" x14ac:dyDescent="0.2">
      <c r="A1721" s="35">
        <v>1712</v>
      </c>
      <c r="B1721" s="81">
        <v>540730</v>
      </c>
      <c r="C1721" s="39" t="s">
        <v>8583</v>
      </c>
      <c r="D1721" s="39" t="s">
        <v>1676</v>
      </c>
      <c r="E1721" s="39" t="str">
        <f>IF(AND(LEN(NICAP[[#This Row],[State or      Country]])=2,NICAP[[#This Row],[State or      Country]]&lt;&gt;"UK"),"US","Other")</f>
        <v>US</v>
      </c>
      <c r="F1721" s="79">
        <v>11</v>
      </c>
      <c r="G1721" s="47" t="s">
        <v>1757</v>
      </c>
      <c r="H1721" s="46">
        <v>5</v>
      </c>
      <c r="I1721" s="65">
        <v>3140</v>
      </c>
      <c r="J1721" s="37"/>
      <c r="K1721" s="37"/>
      <c r="L1721" s="36" t="s">
        <v>8582</v>
      </c>
      <c r="M1721" s="36" t="str">
        <f>IF(LEFT(NICAP[[#This Row],[Date]],1)=0,"Y","N")</f>
        <v>N</v>
      </c>
      <c r="N1721" s="36"/>
      <c r="O1721" s="36" t="str">
        <f>19&amp;LEFT(NICAP[[#This Row],[Date]],2)</f>
        <v>1954</v>
      </c>
      <c r="P1721" s="36" t="str">
        <f>MID(NICAP[[#This Row],[Date]],3,2)</f>
        <v>07</v>
      </c>
      <c r="Q1721" s="36" t="str">
        <f>RIGHT(NICAP[[#This Row],[Date]],2)</f>
        <v>30</v>
      </c>
      <c r="R1721" s="26">
        <f>DATE(NICAP[[#This Row],[Year]],NICAP[[#This Row],[Month]],NICAP[[#This Row],[Day]])</f>
        <v>19935</v>
      </c>
      <c r="S1721" s="35" t="str">
        <f t="shared" si="52"/>
        <v>CA</v>
      </c>
      <c r="T1721" s="24" t="str">
        <f t="shared" si="53"/>
        <v>US</v>
      </c>
    </row>
    <row r="1722" spans="1:20" ht="14.25" customHeight="1" x14ac:dyDescent="0.2">
      <c r="A1722" s="35">
        <v>1713</v>
      </c>
      <c r="B1722" s="114" t="s">
        <v>8581</v>
      </c>
      <c r="C1722" s="39" t="s">
        <v>8580</v>
      </c>
      <c r="D1722" s="39" t="s">
        <v>1758</v>
      </c>
      <c r="E1722" s="39" t="str">
        <f>IF(AND(LEN(NICAP[[#This Row],[State or      Country]])=2,NICAP[[#This Row],[State or      Country]]&lt;&gt;"UK"),"US","Other")</f>
        <v>US</v>
      </c>
      <c r="F1722" s="79">
        <v>9</v>
      </c>
      <c r="G1722" s="47" t="s">
        <v>1666</v>
      </c>
      <c r="H1722" s="46">
        <v>5</v>
      </c>
      <c r="I1722" s="41"/>
      <c r="J1722" s="41"/>
      <c r="K1722" s="41"/>
      <c r="L1722" s="36" t="s">
        <v>8579</v>
      </c>
      <c r="M1722" s="36" t="str">
        <f>IF(LEFT(NICAP[[#This Row],[Date]],1)=0,"Y","N")</f>
        <v>N</v>
      </c>
      <c r="N1722" s="36"/>
      <c r="O1722" s="36" t="str">
        <f>19&amp;LEFT(NICAP[[#This Row],[Date]],2)</f>
        <v>1954</v>
      </c>
      <c r="P1722" s="36" t="str">
        <f>MID(NICAP[[#This Row],[Date]],3,2)</f>
        <v>08</v>
      </c>
      <c r="Q1722" s="36" t="str">
        <f>RIGHT(NICAP[[#This Row],[Date]],2)</f>
        <v>xx</v>
      </c>
      <c r="R1722" s="26" t="e">
        <f>DATE(NICAP[[#This Row],[Year]],NICAP[[#This Row],[Month]],NICAP[[#This Row],[Day]])</f>
        <v>#VALUE!</v>
      </c>
      <c r="S1722" s="35" t="str">
        <f t="shared" si="52"/>
        <v>NY</v>
      </c>
      <c r="T1722" s="24" t="str">
        <f t="shared" si="53"/>
        <v>US</v>
      </c>
    </row>
    <row r="1723" spans="1:20" ht="12.75" customHeight="1" x14ac:dyDescent="0.2">
      <c r="A1723" s="35">
        <v>1714</v>
      </c>
      <c r="B1723" s="64">
        <v>540802</v>
      </c>
      <c r="C1723" s="39" t="s">
        <v>8578</v>
      </c>
      <c r="D1723" s="39" t="s">
        <v>1694</v>
      </c>
      <c r="E1723" s="39" t="str">
        <f>IF(AND(LEN(NICAP[[#This Row],[State or      Country]])=2,NICAP[[#This Row],[State or      Country]]&lt;&gt;"UK"),"US","Other")</f>
        <v>US</v>
      </c>
      <c r="F1723" s="79">
        <v>1</v>
      </c>
      <c r="G1723" s="37"/>
      <c r="H1723" s="37"/>
      <c r="I1723" s="65">
        <v>3149</v>
      </c>
      <c r="J1723" s="37"/>
      <c r="K1723" s="37"/>
      <c r="L1723" s="36" t="s">
        <v>8577</v>
      </c>
      <c r="M1723" s="36" t="str">
        <f>IF(LEFT(NICAP[[#This Row],[Date]],1)=0,"Y","N")</f>
        <v>N</v>
      </c>
      <c r="N1723" s="36"/>
      <c r="O1723" s="36" t="str">
        <f>19&amp;LEFT(NICAP[[#This Row],[Date]],2)</f>
        <v>1954</v>
      </c>
      <c r="P1723" s="36" t="str">
        <f>MID(NICAP[[#This Row],[Date]],3,2)</f>
        <v>08</v>
      </c>
      <c r="Q1723" s="36" t="str">
        <f>RIGHT(NICAP[[#This Row],[Date]],2)</f>
        <v>02</v>
      </c>
      <c r="R1723" s="26">
        <f>DATE(NICAP[[#This Row],[Year]],NICAP[[#This Row],[Month]],NICAP[[#This Row],[Day]])</f>
        <v>19938</v>
      </c>
      <c r="S1723" s="35" t="str">
        <f t="shared" si="52"/>
        <v>OH</v>
      </c>
      <c r="T1723" s="24" t="str">
        <f t="shared" si="53"/>
        <v>US</v>
      </c>
    </row>
    <row r="1724" spans="1:20" ht="27.75" customHeight="1" x14ac:dyDescent="0.2">
      <c r="A1724" s="35">
        <v>1715</v>
      </c>
      <c r="B1724" s="66">
        <v>540804</v>
      </c>
      <c r="C1724" s="44" t="s">
        <v>8576</v>
      </c>
      <c r="D1724" s="44" t="s">
        <v>4421</v>
      </c>
      <c r="E1724" s="44" t="str">
        <f>IF(AND(LEN(NICAP[[#This Row],[State or      Country]])=2,NICAP[[#This Row],[State or      Country]]&lt;&gt;"UK"),"US","Other")</f>
        <v>Other</v>
      </c>
      <c r="F1724" s="74">
        <v>1</v>
      </c>
      <c r="G1724" s="41"/>
      <c r="H1724" s="41"/>
      <c r="I1724" s="41"/>
      <c r="J1724" s="41"/>
      <c r="K1724" s="41"/>
      <c r="L1724" s="42" t="s">
        <v>8575</v>
      </c>
      <c r="M1724" s="42" t="str">
        <f>IF(LEFT(NICAP[[#This Row],[Date]],1)=0,"Y","N")</f>
        <v>N</v>
      </c>
      <c r="N1724" s="42"/>
      <c r="O1724" s="42" t="str">
        <f>19&amp;LEFT(NICAP[[#This Row],[Date]],2)</f>
        <v>1954</v>
      </c>
      <c r="P1724" s="42" t="str">
        <f>MID(NICAP[[#This Row],[Date]],3,2)</f>
        <v>08</v>
      </c>
      <c r="Q1724" s="42" t="str">
        <f>RIGHT(NICAP[[#This Row],[Date]],2)</f>
        <v>04</v>
      </c>
      <c r="R1724" s="26">
        <f>DATE(NICAP[[#This Row],[Year]],NICAP[[#This Row],[Month]],NICAP[[#This Row],[Day]])</f>
        <v>19940</v>
      </c>
      <c r="S1724" s="35" t="str">
        <f t="shared" si="52"/>
        <v/>
      </c>
      <c r="T1724" s="24" t="str">
        <f t="shared" si="53"/>
        <v>Netherlands</v>
      </c>
    </row>
    <row r="1725" spans="1:20" ht="12.75" customHeight="1" x14ac:dyDescent="0.2">
      <c r="A1725" s="35">
        <v>1716</v>
      </c>
      <c r="B1725" s="64">
        <v>540806</v>
      </c>
      <c r="C1725" s="39" t="s">
        <v>3962</v>
      </c>
      <c r="D1725" s="39" t="s">
        <v>1667</v>
      </c>
      <c r="E1725" s="39" t="str">
        <f>IF(AND(LEN(NICAP[[#This Row],[State or      Country]])=2,NICAP[[#This Row],[State or      Country]]&lt;&gt;"UK"),"US","Other")</f>
        <v>US</v>
      </c>
      <c r="F1725" s="79">
        <v>1</v>
      </c>
      <c r="G1725" s="37"/>
      <c r="H1725" s="37"/>
      <c r="I1725" s="65">
        <v>3155</v>
      </c>
      <c r="J1725" s="37"/>
      <c r="K1725" s="37"/>
      <c r="L1725" s="36" t="s">
        <v>8574</v>
      </c>
      <c r="M1725" s="36" t="str">
        <f>IF(LEFT(NICAP[[#This Row],[Date]],1)=0,"Y","N")</f>
        <v>N</v>
      </c>
      <c r="N1725" s="36"/>
      <c r="O1725" s="36" t="str">
        <f>19&amp;LEFT(NICAP[[#This Row],[Date]],2)</f>
        <v>1954</v>
      </c>
      <c r="P1725" s="36" t="str">
        <f>MID(NICAP[[#This Row],[Date]],3,2)</f>
        <v>08</v>
      </c>
      <c r="Q1725" s="36" t="str">
        <f>RIGHT(NICAP[[#This Row],[Date]],2)</f>
        <v>06</v>
      </c>
      <c r="R1725" s="26">
        <f>DATE(NICAP[[#This Row],[Year]],NICAP[[#This Row],[Month]],NICAP[[#This Row],[Day]])</f>
        <v>19942</v>
      </c>
      <c r="S1725" s="35" t="str">
        <f t="shared" si="52"/>
        <v>TX</v>
      </c>
      <c r="T1725" s="24" t="str">
        <f t="shared" si="53"/>
        <v>US</v>
      </c>
    </row>
    <row r="1726" spans="1:20" ht="12.75" customHeight="1" x14ac:dyDescent="0.2">
      <c r="A1726" s="35">
        <v>1717</v>
      </c>
      <c r="B1726" s="64">
        <v>540807</v>
      </c>
      <c r="C1726" s="39" t="s">
        <v>6288</v>
      </c>
      <c r="D1726" s="39" t="s">
        <v>6810</v>
      </c>
      <c r="E1726" s="39" t="str">
        <f>IF(AND(LEN(NICAP[[#This Row],[State or      Country]])=2,NICAP[[#This Row],[State or      Country]]&lt;&gt;"UK"),"US","Other")</f>
        <v>Other</v>
      </c>
      <c r="F1726" s="79">
        <v>1</v>
      </c>
      <c r="G1726" s="37"/>
      <c r="H1726" s="37"/>
      <c r="I1726" s="47" t="s">
        <v>4808</v>
      </c>
      <c r="J1726" s="37"/>
      <c r="K1726" s="37"/>
      <c r="L1726" s="36" t="s">
        <v>8573</v>
      </c>
      <c r="M1726" s="36" t="str">
        <f>IF(LEFT(NICAP[[#This Row],[Date]],1)=0,"Y","N")</f>
        <v>N</v>
      </c>
      <c r="N1726" s="36"/>
      <c r="O1726" s="36" t="str">
        <f>19&amp;LEFT(NICAP[[#This Row],[Date]],2)</f>
        <v>1954</v>
      </c>
      <c r="P1726" s="36" t="str">
        <f>MID(NICAP[[#This Row],[Date]],3,2)</f>
        <v>08</v>
      </c>
      <c r="Q1726" s="36" t="str">
        <f>RIGHT(NICAP[[#This Row],[Date]],2)</f>
        <v>07</v>
      </c>
      <c r="R1726" s="26">
        <f>DATE(NICAP[[#This Row],[Year]],NICAP[[#This Row],[Month]],NICAP[[#This Row],[Day]])</f>
        <v>19943</v>
      </c>
      <c r="S1726" s="35" t="str">
        <f t="shared" si="52"/>
        <v/>
      </c>
      <c r="T1726" s="24" t="str">
        <f t="shared" si="53"/>
        <v>West Germany</v>
      </c>
    </row>
    <row r="1727" spans="1:20" ht="12.75" customHeight="1" x14ac:dyDescent="0.2">
      <c r="A1727" s="35">
        <v>1718</v>
      </c>
      <c r="B1727" s="64">
        <v>540811</v>
      </c>
      <c r="C1727" s="39" t="s">
        <v>8570</v>
      </c>
      <c r="D1727" s="39" t="s">
        <v>7463</v>
      </c>
      <c r="E1727" s="39" t="str">
        <f>IF(AND(LEN(NICAP[[#This Row],[State or      Country]])=2,NICAP[[#This Row],[State or      Country]]&lt;&gt;"UK"),"US","Other")</f>
        <v>Other</v>
      </c>
      <c r="F1727" s="79">
        <v>1</v>
      </c>
      <c r="G1727" s="37"/>
      <c r="H1727" s="37"/>
      <c r="I1727" s="65">
        <v>3162</v>
      </c>
      <c r="J1727" s="37"/>
      <c r="K1727" s="37"/>
      <c r="L1727" s="36" t="s">
        <v>8572</v>
      </c>
      <c r="M1727" s="36" t="str">
        <f>IF(LEFT(NICAP[[#This Row],[Date]],1)=0,"Y","N")</f>
        <v>N</v>
      </c>
      <c r="N1727" s="36"/>
      <c r="O1727" s="36" t="str">
        <f>19&amp;LEFT(NICAP[[#This Row],[Date]],2)</f>
        <v>1954</v>
      </c>
      <c r="P1727" s="36" t="str">
        <f>MID(NICAP[[#This Row],[Date]],3,2)</f>
        <v>08</v>
      </c>
      <c r="Q1727" s="36" t="str">
        <f>RIGHT(NICAP[[#This Row],[Date]],2)</f>
        <v>11</v>
      </c>
      <c r="R1727" s="26">
        <f>DATE(NICAP[[#This Row],[Year]],NICAP[[#This Row],[Month]],NICAP[[#This Row],[Day]])</f>
        <v>19947</v>
      </c>
      <c r="S1727" s="35" t="str">
        <f t="shared" si="52"/>
        <v/>
      </c>
      <c r="T1727" s="24" t="str">
        <f t="shared" si="53"/>
        <v>Okinawa</v>
      </c>
    </row>
    <row r="1728" spans="1:20" ht="14.25" customHeight="1" x14ac:dyDescent="0.2">
      <c r="A1728" s="35">
        <v>1719</v>
      </c>
      <c r="B1728" s="81">
        <v>540811</v>
      </c>
      <c r="C1728" s="39" t="s">
        <v>7283</v>
      </c>
      <c r="D1728" s="39" t="s">
        <v>2299</v>
      </c>
      <c r="E1728" s="39" t="str">
        <f>IF(AND(LEN(NICAP[[#This Row],[State or      Country]])=2,NICAP[[#This Row],[State or      Country]]&lt;&gt;"UK"),"US","Other")</f>
        <v>US</v>
      </c>
      <c r="F1728" s="79">
        <v>11</v>
      </c>
      <c r="G1728" s="47" t="s">
        <v>1757</v>
      </c>
      <c r="H1728" s="46">
        <v>5</v>
      </c>
      <c r="I1728" s="47" t="s">
        <v>4808</v>
      </c>
      <c r="J1728" s="37"/>
      <c r="K1728" s="37"/>
      <c r="L1728" s="36" t="s">
        <v>8571</v>
      </c>
      <c r="M1728" s="36" t="str">
        <f>IF(LEFT(NICAP[[#This Row],[Date]],1)=0,"Y","N")</f>
        <v>N</v>
      </c>
      <c r="N1728" s="36"/>
      <c r="O1728" s="36" t="str">
        <f>19&amp;LEFT(NICAP[[#This Row],[Date]],2)</f>
        <v>1954</v>
      </c>
      <c r="P1728" s="36" t="str">
        <f>MID(NICAP[[#This Row],[Date]],3,2)</f>
        <v>08</v>
      </c>
      <c r="Q1728" s="36" t="str">
        <f>RIGHT(NICAP[[#This Row],[Date]],2)</f>
        <v>11</v>
      </c>
      <c r="R1728" s="26">
        <f>DATE(NICAP[[#This Row],[Year]],NICAP[[#This Row],[Month]],NICAP[[#This Row],[Day]])</f>
        <v>19947</v>
      </c>
      <c r="S1728" s="35" t="str">
        <f t="shared" si="52"/>
        <v>AL</v>
      </c>
      <c r="T1728" s="24" t="str">
        <f t="shared" si="53"/>
        <v>US</v>
      </c>
    </row>
    <row r="1729" spans="1:20" ht="14.25" customHeight="1" x14ac:dyDescent="0.2">
      <c r="A1729" s="35">
        <v>1720</v>
      </c>
      <c r="B1729" s="107">
        <v>540812</v>
      </c>
      <c r="C1729" s="39" t="s">
        <v>8570</v>
      </c>
      <c r="D1729" s="39" t="s">
        <v>7463</v>
      </c>
      <c r="E1729" s="39" t="str">
        <f>IF(AND(LEN(NICAP[[#This Row],[State or      Country]])=2,NICAP[[#This Row],[State or      Country]]&lt;&gt;"UK"),"US","Other")</f>
        <v>Other</v>
      </c>
      <c r="F1729" s="38">
        <v>2</v>
      </c>
      <c r="G1729" s="47" t="s">
        <v>1986</v>
      </c>
      <c r="H1729" s="46">
        <v>5</v>
      </c>
      <c r="I1729" s="47" t="s">
        <v>4808</v>
      </c>
      <c r="J1729" s="37"/>
      <c r="K1729" s="37"/>
      <c r="L1729" s="36" t="s">
        <v>8569</v>
      </c>
      <c r="M1729" s="36" t="str">
        <f>IF(LEFT(NICAP[[#This Row],[Date]],1)=0,"Y","N")</f>
        <v>N</v>
      </c>
      <c r="N1729" s="36"/>
      <c r="O1729" s="36" t="str">
        <f>19&amp;LEFT(NICAP[[#This Row],[Date]],2)</f>
        <v>1954</v>
      </c>
      <c r="P1729" s="36" t="str">
        <f>MID(NICAP[[#This Row],[Date]],3,2)</f>
        <v>08</v>
      </c>
      <c r="Q1729" s="36" t="str">
        <f>RIGHT(NICAP[[#This Row],[Date]],2)</f>
        <v>12</v>
      </c>
      <c r="R1729" s="26">
        <f>DATE(NICAP[[#This Row],[Year]],NICAP[[#This Row],[Month]],NICAP[[#This Row],[Day]])</f>
        <v>19948</v>
      </c>
      <c r="S1729" s="35" t="str">
        <f t="shared" si="52"/>
        <v/>
      </c>
      <c r="T1729" s="24" t="str">
        <f t="shared" si="53"/>
        <v>Okinawa</v>
      </c>
    </row>
    <row r="1730" spans="1:20" ht="14.25" customHeight="1" x14ac:dyDescent="0.2">
      <c r="A1730" s="35">
        <v>1721</v>
      </c>
      <c r="B1730" s="107">
        <v>540815</v>
      </c>
      <c r="C1730" s="39" t="s">
        <v>8568</v>
      </c>
      <c r="D1730" s="39" t="s">
        <v>1667</v>
      </c>
      <c r="E1730" s="39" t="str">
        <f>IF(AND(LEN(NICAP[[#This Row],[State or      Country]])=2,NICAP[[#This Row],[State or      Country]]&lt;&gt;"UK"),"US","Other")</f>
        <v>US</v>
      </c>
      <c r="F1730" s="38">
        <v>11</v>
      </c>
      <c r="G1730" s="47" t="s">
        <v>1757</v>
      </c>
      <c r="H1730" s="46">
        <v>5</v>
      </c>
      <c r="I1730" s="65">
        <v>3166</v>
      </c>
      <c r="J1730" s="37"/>
      <c r="K1730" s="37"/>
      <c r="L1730" s="36" t="s">
        <v>8567</v>
      </c>
      <c r="M1730" s="36" t="str">
        <f>IF(LEFT(NICAP[[#This Row],[Date]],1)=0,"Y","N")</f>
        <v>N</v>
      </c>
      <c r="N1730" s="36"/>
      <c r="O1730" s="36" t="str">
        <f>19&amp;LEFT(NICAP[[#This Row],[Date]],2)</f>
        <v>1954</v>
      </c>
      <c r="P1730" s="36" t="str">
        <f>MID(NICAP[[#This Row],[Date]],3,2)</f>
        <v>08</v>
      </c>
      <c r="Q1730" s="36" t="str">
        <f>RIGHT(NICAP[[#This Row],[Date]],2)</f>
        <v>15</v>
      </c>
      <c r="R1730" s="26">
        <f>DATE(NICAP[[#This Row],[Year]],NICAP[[#This Row],[Month]],NICAP[[#This Row],[Day]])</f>
        <v>19951</v>
      </c>
      <c r="S1730" s="35" t="str">
        <f t="shared" si="52"/>
        <v>TX</v>
      </c>
      <c r="T1730" s="24" t="str">
        <f t="shared" si="53"/>
        <v>US</v>
      </c>
    </row>
    <row r="1731" spans="1:20" ht="12.75" customHeight="1" x14ac:dyDescent="0.2">
      <c r="A1731" s="35">
        <v>1722</v>
      </c>
      <c r="B1731" s="98">
        <v>540822</v>
      </c>
      <c r="C1731" s="39" t="s">
        <v>8566</v>
      </c>
      <c r="D1731" s="39" t="s">
        <v>8565</v>
      </c>
      <c r="E1731" s="39" t="str">
        <f>IF(AND(LEN(NICAP[[#This Row],[State or      Country]])=2,NICAP[[#This Row],[State or      Country]]&lt;&gt;"UK"),"US","Other")</f>
        <v>Other</v>
      </c>
      <c r="F1731" s="38">
        <v>1</v>
      </c>
      <c r="G1731" s="37"/>
      <c r="H1731" s="37"/>
      <c r="I1731" s="47" t="s">
        <v>4808</v>
      </c>
      <c r="J1731" s="37"/>
      <c r="K1731" s="37"/>
      <c r="L1731" s="36" t="s">
        <v>8564</v>
      </c>
      <c r="M1731" s="36" t="str">
        <f>IF(LEFT(NICAP[[#This Row],[Date]],1)=0,"Y","N")</f>
        <v>N</v>
      </c>
      <c r="N1731" s="36"/>
      <c r="O1731" s="36" t="str">
        <f>19&amp;LEFT(NICAP[[#This Row],[Date]],2)</f>
        <v>1954</v>
      </c>
      <c r="P1731" s="36" t="str">
        <f>MID(NICAP[[#This Row],[Date]],3,2)</f>
        <v>08</v>
      </c>
      <c r="Q1731" s="36" t="str">
        <f>RIGHT(NICAP[[#This Row],[Date]],2)</f>
        <v>22</v>
      </c>
      <c r="R1731" s="26">
        <f>DATE(NICAP[[#This Row],[Year]],NICAP[[#This Row],[Month]],NICAP[[#This Row],[Day]])</f>
        <v>19958</v>
      </c>
      <c r="S1731" s="35" t="str">
        <f t="shared" si="52"/>
        <v/>
      </c>
      <c r="T1731" s="24" t="str">
        <f t="shared" si="53"/>
        <v>Europe</v>
      </c>
    </row>
    <row r="1732" spans="1:20" ht="12.75" customHeight="1" x14ac:dyDescent="0.2">
      <c r="A1732" s="35">
        <v>1723</v>
      </c>
      <c r="B1732" s="98">
        <v>540824</v>
      </c>
      <c r="C1732" s="39" t="s">
        <v>8563</v>
      </c>
      <c r="D1732" s="39" t="s">
        <v>8320</v>
      </c>
      <c r="E1732" s="39" t="str">
        <f>IF(AND(LEN(NICAP[[#This Row],[State or      Country]])=2,NICAP[[#This Row],[State or      Country]]&lt;&gt;"UK"),"US","Other")</f>
        <v>Other</v>
      </c>
      <c r="F1732" s="38">
        <v>1</v>
      </c>
      <c r="G1732" s="37"/>
      <c r="H1732" s="37"/>
      <c r="I1732" s="65">
        <v>3180</v>
      </c>
      <c r="J1732" s="37"/>
      <c r="K1732" s="37"/>
      <c r="L1732" s="36" t="s">
        <v>8562</v>
      </c>
      <c r="M1732" s="36" t="str">
        <f>IF(LEFT(NICAP[[#This Row],[Date]],1)=0,"Y","N")</f>
        <v>N</v>
      </c>
      <c r="N1732" s="36"/>
      <c r="O1732" s="36" t="str">
        <f>19&amp;LEFT(NICAP[[#This Row],[Date]],2)</f>
        <v>1954</v>
      </c>
      <c r="P1732" s="36" t="str">
        <f>MID(NICAP[[#This Row],[Date]],3,2)</f>
        <v>08</v>
      </c>
      <c r="Q1732" s="36" t="str">
        <f>RIGHT(NICAP[[#This Row],[Date]],2)</f>
        <v>24</v>
      </c>
      <c r="R1732" s="26">
        <f>DATE(NICAP[[#This Row],[Year]],NICAP[[#This Row],[Month]],NICAP[[#This Row],[Day]])</f>
        <v>19960</v>
      </c>
      <c r="S1732" s="35" t="str">
        <f t="shared" si="52"/>
        <v/>
      </c>
      <c r="T1732" s="24" t="str">
        <f t="shared" si="53"/>
        <v>Iceland</v>
      </c>
    </row>
    <row r="1733" spans="1:20" ht="12.75" customHeight="1" x14ac:dyDescent="0.2">
      <c r="A1733" s="35">
        <v>1724</v>
      </c>
      <c r="B1733" s="98">
        <v>540826</v>
      </c>
      <c r="C1733" s="39" t="s">
        <v>3293</v>
      </c>
      <c r="D1733" s="39" t="s">
        <v>2098</v>
      </c>
      <c r="E1733" s="39" t="str">
        <f>IF(AND(LEN(NICAP[[#This Row],[State or      Country]])=2,NICAP[[#This Row],[State or      Country]]&lt;&gt;"UK"),"US","Other")</f>
        <v>US</v>
      </c>
      <c r="F1733" s="38">
        <v>1</v>
      </c>
      <c r="G1733" s="41"/>
      <c r="H1733" s="41"/>
      <c r="I1733" s="65">
        <v>3182</v>
      </c>
      <c r="J1733" s="41"/>
      <c r="K1733" s="41"/>
      <c r="L1733" s="36" t="s">
        <v>8561</v>
      </c>
      <c r="M1733" s="36" t="str">
        <f>IF(LEFT(NICAP[[#This Row],[Date]],1)=0,"Y","N")</f>
        <v>N</v>
      </c>
      <c r="N1733" s="36"/>
      <c r="O1733" s="36" t="str">
        <f>19&amp;LEFT(NICAP[[#This Row],[Date]],2)</f>
        <v>1954</v>
      </c>
      <c r="P1733" s="36" t="str">
        <f>MID(NICAP[[#This Row],[Date]],3,2)</f>
        <v>08</v>
      </c>
      <c r="Q1733" s="36" t="str">
        <f>RIGHT(NICAP[[#This Row],[Date]],2)</f>
        <v>26</v>
      </c>
      <c r="R1733" s="26">
        <f>DATE(NICAP[[#This Row],[Year]],NICAP[[#This Row],[Month]],NICAP[[#This Row],[Day]])</f>
        <v>19962</v>
      </c>
      <c r="S1733" s="35" t="str">
        <f t="shared" si="52"/>
        <v>VA</v>
      </c>
      <c r="T1733" s="24" t="str">
        <f t="shared" si="53"/>
        <v>US</v>
      </c>
    </row>
    <row r="1734" spans="1:20" ht="12.75" customHeight="1" x14ac:dyDescent="0.2">
      <c r="A1734" s="35">
        <v>1725</v>
      </c>
      <c r="B1734" s="98">
        <v>540827</v>
      </c>
      <c r="C1734" s="39" t="s">
        <v>5911</v>
      </c>
      <c r="D1734" s="39" t="s">
        <v>1697</v>
      </c>
      <c r="E1734" s="39" t="str">
        <f>IF(AND(LEN(NICAP[[#This Row],[State or      Country]])=2,NICAP[[#This Row],[State or      Country]]&lt;&gt;"UK"),"US","Other")</f>
        <v>US</v>
      </c>
      <c r="F1734" s="38">
        <v>1</v>
      </c>
      <c r="G1734" s="37"/>
      <c r="H1734" s="37"/>
      <c r="I1734" s="65">
        <v>3185</v>
      </c>
      <c r="J1734" s="37"/>
      <c r="K1734" s="37"/>
      <c r="L1734" s="36" t="s">
        <v>8560</v>
      </c>
      <c r="M1734" s="36" t="str">
        <f>IF(LEFT(NICAP[[#This Row],[Date]],1)=0,"Y","N")</f>
        <v>N</v>
      </c>
      <c r="N1734" s="36"/>
      <c r="O1734" s="36" t="str">
        <f>19&amp;LEFT(NICAP[[#This Row],[Date]],2)</f>
        <v>1954</v>
      </c>
      <c r="P1734" s="36" t="str">
        <f>MID(NICAP[[#This Row],[Date]],3,2)</f>
        <v>08</v>
      </c>
      <c r="Q1734" s="36" t="str">
        <f>RIGHT(NICAP[[#This Row],[Date]],2)</f>
        <v>27</v>
      </c>
      <c r="R1734" s="26">
        <f>DATE(NICAP[[#This Row],[Year]],NICAP[[#This Row],[Month]],NICAP[[#This Row],[Day]])</f>
        <v>19963</v>
      </c>
      <c r="S1734" s="35" t="str">
        <f t="shared" si="52"/>
        <v>MA</v>
      </c>
      <c r="T1734" s="24" t="str">
        <f t="shared" si="53"/>
        <v>US</v>
      </c>
    </row>
    <row r="1735" spans="1:20" ht="12.75" customHeight="1" x14ac:dyDescent="0.2">
      <c r="A1735" s="35">
        <v>1726</v>
      </c>
      <c r="B1735" s="97">
        <v>540828</v>
      </c>
      <c r="C1735" s="39" t="s">
        <v>6772</v>
      </c>
      <c r="D1735" s="39" t="s">
        <v>1772</v>
      </c>
      <c r="E1735" s="39" t="str">
        <f>IF(AND(LEN(NICAP[[#This Row],[State or      Country]])=2,NICAP[[#This Row],[State or      Country]]&lt;&gt;"UK"),"US","Other")</f>
        <v>US</v>
      </c>
      <c r="F1735" s="38">
        <v>9</v>
      </c>
      <c r="G1735" s="47" t="s">
        <v>1666</v>
      </c>
      <c r="H1735" s="46">
        <v>5</v>
      </c>
      <c r="I1735" s="47" t="s">
        <v>4808</v>
      </c>
      <c r="J1735" s="37"/>
      <c r="K1735" s="37"/>
      <c r="L1735" s="36" t="s">
        <v>8559</v>
      </c>
      <c r="M1735" s="36" t="str">
        <f>IF(LEFT(NICAP[[#This Row],[Date]],1)=0,"Y","N")</f>
        <v>N</v>
      </c>
      <c r="N1735" s="36"/>
      <c r="O1735" s="36" t="str">
        <f>19&amp;LEFT(NICAP[[#This Row],[Date]],2)</f>
        <v>1954</v>
      </c>
      <c r="P1735" s="36" t="str">
        <f>MID(NICAP[[#This Row],[Date]],3,2)</f>
        <v>08</v>
      </c>
      <c r="Q1735" s="36" t="str">
        <f>RIGHT(NICAP[[#This Row],[Date]],2)</f>
        <v>28</v>
      </c>
      <c r="R1735" s="26">
        <f>DATE(NICAP[[#This Row],[Year]],NICAP[[#This Row],[Month]],NICAP[[#This Row],[Day]])</f>
        <v>19964</v>
      </c>
      <c r="S1735" s="35" t="str">
        <f t="shared" si="52"/>
        <v>OK</v>
      </c>
      <c r="T1735" s="24" t="str">
        <f t="shared" si="53"/>
        <v>US</v>
      </c>
    </row>
    <row r="1736" spans="1:20" ht="14.25" customHeight="1" x14ac:dyDescent="0.2">
      <c r="A1736" s="35">
        <v>1727</v>
      </c>
      <c r="B1736" s="107">
        <v>540829</v>
      </c>
      <c r="C1736" s="39" t="s">
        <v>8558</v>
      </c>
      <c r="D1736" s="39" t="s">
        <v>7131</v>
      </c>
      <c r="E1736" s="39" t="str">
        <f>IF(AND(LEN(NICAP[[#This Row],[State or      Country]])=2,NICAP[[#This Row],[State or      Country]]&lt;&gt;"UK"),"US","Other")</f>
        <v>Other</v>
      </c>
      <c r="F1736" s="38">
        <v>11</v>
      </c>
      <c r="G1736" s="47" t="s">
        <v>1757</v>
      </c>
      <c r="H1736" s="46">
        <v>5</v>
      </c>
      <c r="I1736" s="65">
        <v>3189</v>
      </c>
      <c r="J1736" s="37"/>
      <c r="K1736" s="37"/>
      <c r="L1736" s="36" t="s">
        <v>8557</v>
      </c>
      <c r="M1736" s="36" t="str">
        <f>IF(LEFT(NICAP[[#This Row],[Date]],1)=0,"Y","N")</f>
        <v>N</v>
      </c>
      <c r="N1736" s="36"/>
      <c r="O1736" s="36" t="str">
        <f>19&amp;LEFT(NICAP[[#This Row],[Date]],2)</f>
        <v>1954</v>
      </c>
      <c r="P1736" s="36" t="str">
        <f>MID(NICAP[[#This Row],[Date]],3,2)</f>
        <v>08</v>
      </c>
      <c r="Q1736" s="36" t="str">
        <f>RIGHT(NICAP[[#This Row],[Date]],2)</f>
        <v>29</v>
      </c>
      <c r="R1736" s="26">
        <f>DATE(NICAP[[#This Row],[Year]],NICAP[[#This Row],[Month]],NICAP[[#This Row],[Day]])</f>
        <v>19965</v>
      </c>
      <c r="S1736" s="35" t="str">
        <f t="shared" si="52"/>
        <v/>
      </c>
      <c r="T1736" s="24" t="str">
        <f t="shared" si="53"/>
        <v>Greenland</v>
      </c>
    </row>
    <row r="1737" spans="1:20" ht="12.75" customHeight="1" x14ac:dyDescent="0.2">
      <c r="A1737" s="35">
        <v>1728</v>
      </c>
      <c r="B1737" s="98">
        <v>540830</v>
      </c>
      <c r="C1737" s="39" t="s">
        <v>8480</v>
      </c>
      <c r="D1737" s="39" t="s">
        <v>1749</v>
      </c>
      <c r="E1737" s="39" t="str">
        <f>IF(AND(LEN(NICAP[[#This Row],[State or      Country]])=2,NICAP[[#This Row],[State or      Country]]&lt;&gt;"UK"),"US","Other")</f>
        <v>Other</v>
      </c>
      <c r="F1737" s="38">
        <v>3</v>
      </c>
      <c r="G1737" s="37"/>
      <c r="H1737" s="37"/>
      <c r="I1737" s="37"/>
      <c r="J1737" s="37"/>
      <c r="K1737" s="37"/>
      <c r="L1737" s="36" t="s">
        <v>8556</v>
      </c>
      <c r="M1737" s="36" t="str">
        <f>IF(LEFT(NICAP[[#This Row],[Date]],1)=0,"Y","N")</f>
        <v>N</v>
      </c>
      <c r="N1737" s="36"/>
      <c r="O1737" s="36" t="str">
        <f>19&amp;LEFT(NICAP[[#This Row],[Date]],2)</f>
        <v>1954</v>
      </c>
      <c r="P1737" s="36" t="str">
        <f>MID(NICAP[[#This Row],[Date]],3,2)</f>
        <v>08</v>
      </c>
      <c r="Q1737" s="36" t="str">
        <f>RIGHT(NICAP[[#This Row],[Date]],2)</f>
        <v>30</v>
      </c>
      <c r="R1737" s="26">
        <f>DATE(NICAP[[#This Row],[Year]],NICAP[[#This Row],[Month]],NICAP[[#This Row],[Day]])</f>
        <v>19966</v>
      </c>
      <c r="S1737" s="35" t="str">
        <f t="shared" si="52"/>
        <v/>
      </c>
      <c r="T1737" s="24" t="str">
        <f t="shared" si="53"/>
        <v>Brazil</v>
      </c>
    </row>
    <row r="1738" spans="1:20" ht="12.75" customHeight="1" x14ac:dyDescent="0.2">
      <c r="A1738" s="35">
        <v>1729</v>
      </c>
      <c r="B1738" s="97">
        <v>540831</v>
      </c>
      <c r="C1738" s="39" t="s">
        <v>8554</v>
      </c>
      <c r="D1738" s="39" t="s">
        <v>1793</v>
      </c>
      <c r="E1738" s="39" t="str">
        <f>IF(AND(LEN(NICAP[[#This Row],[State or      Country]])=2,NICAP[[#This Row],[State or      Country]]&lt;&gt;"UK"),"US","Other")</f>
        <v>US</v>
      </c>
      <c r="F1738" s="38">
        <v>9</v>
      </c>
      <c r="G1738" s="47" t="s">
        <v>1666</v>
      </c>
      <c r="H1738" s="46">
        <v>5</v>
      </c>
      <c r="I1738" s="37"/>
      <c r="J1738" s="37"/>
      <c r="K1738" s="37"/>
      <c r="L1738" s="36" t="s">
        <v>8555</v>
      </c>
      <c r="M1738" s="36" t="str">
        <f>IF(LEFT(NICAP[[#This Row],[Date]],1)=0,"Y","N")</f>
        <v>N</v>
      </c>
      <c r="N1738" s="36"/>
      <c r="O1738" s="36" t="str">
        <f>19&amp;LEFT(NICAP[[#This Row],[Date]],2)</f>
        <v>1954</v>
      </c>
      <c r="P1738" s="36" t="str">
        <f>MID(NICAP[[#This Row],[Date]],3,2)</f>
        <v>08</v>
      </c>
      <c r="Q1738" s="36" t="str">
        <f>RIGHT(NICAP[[#This Row],[Date]],2)</f>
        <v>31</v>
      </c>
      <c r="R1738" s="26">
        <f>DATE(NICAP[[#This Row],[Year]],NICAP[[#This Row],[Month]],NICAP[[#This Row],[Day]])</f>
        <v>19967</v>
      </c>
      <c r="S1738" s="35" t="str">
        <f t="shared" ref="S1738:S1801" si="54">IF(E1738="US",D1738,"")</f>
        <v>AU</v>
      </c>
      <c r="T1738" s="24" t="str">
        <f t="shared" ref="T1738:T1801" si="55">IF(E1738="US","US",D1738)</f>
        <v>US</v>
      </c>
    </row>
    <row r="1739" spans="1:20" ht="12.75" customHeight="1" x14ac:dyDescent="0.2">
      <c r="A1739" s="35">
        <v>1730</v>
      </c>
      <c r="B1739" s="97">
        <v>540831</v>
      </c>
      <c r="C1739" s="39" t="s">
        <v>8554</v>
      </c>
      <c r="D1739" s="39" t="s">
        <v>1793</v>
      </c>
      <c r="E1739" s="39" t="str">
        <f>IF(AND(LEN(NICAP[[#This Row],[State or      Country]])=2,NICAP[[#This Row],[State or      Country]]&lt;&gt;"UK"),"US","Other")</f>
        <v>US</v>
      </c>
      <c r="F1739" s="38">
        <v>11</v>
      </c>
      <c r="G1739" s="41"/>
      <c r="H1739" s="41"/>
      <c r="I1739" s="41"/>
      <c r="J1739" s="41"/>
      <c r="K1739" s="41"/>
      <c r="L1739" s="36" t="s">
        <v>8553</v>
      </c>
      <c r="M1739" s="36" t="str">
        <f>IF(LEFT(NICAP[[#This Row],[Date]],1)=0,"Y","N")</f>
        <v>N</v>
      </c>
      <c r="N1739" s="36"/>
      <c r="O1739" s="36" t="str">
        <f>19&amp;LEFT(NICAP[[#This Row],[Date]],2)</f>
        <v>1954</v>
      </c>
      <c r="P1739" s="36" t="str">
        <f>MID(NICAP[[#This Row],[Date]],3,2)</f>
        <v>08</v>
      </c>
      <c r="Q1739" s="36" t="str">
        <f>RIGHT(NICAP[[#This Row],[Date]],2)</f>
        <v>31</v>
      </c>
      <c r="R1739" s="26">
        <f>DATE(NICAP[[#This Row],[Year]],NICAP[[#This Row],[Month]],NICAP[[#This Row],[Day]])</f>
        <v>19967</v>
      </c>
      <c r="S1739" s="35" t="str">
        <f t="shared" si="54"/>
        <v>AU</v>
      </c>
      <c r="T1739" s="24" t="str">
        <f t="shared" si="55"/>
        <v>US</v>
      </c>
    </row>
    <row r="1740" spans="1:20" ht="12.75" customHeight="1" x14ac:dyDescent="0.2">
      <c r="A1740" s="35">
        <v>1731</v>
      </c>
      <c r="B1740" s="98">
        <v>540900</v>
      </c>
      <c r="C1740" s="39" t="s">
        <v>4547</v>
      </c>
      <c r="D1740" s="39" t="s">
        <v>1802</v>
      </c>
      <c r="E1740" s="39" t="str">
        <f>IF(AND(LEN(NICAP[[#This Row],[State or      Country]])=2,NICAP[[#This Row],[State or      Country]]&lt;&gt;"UK"),"US","Other")</f>
        <v>Other</v>
      </c>
      <c r="F1740" s="38">
        <v>9</v>
      </c>
      <c r="G1740" s="37"/>
      <c r="H1740" s="46">
        <v>5</v>
      </c>
      <c r="I1740" s="37"/>
      <c r="J1740" s="37"/>
      <c r="K1740" s="37"/>
      <c r="L1740" s="36" t="s">
        <v>8552</v>
      </c>
      <c r="M1740" s="36" t="str">
        <f>IF(LEFT(NICAP[[#This Row],[Date]],1)=0,"Y","N")</f>
        <v>N</v>
      </c>
      <c r="N1740" s="36"/>
      <c r="O1740" s="36" t="str">
        <f>19&amp;LEFT(NICAP[[#This Row],[Date]],2)</f>
        <v>1954</v>
      </c>
      <c r="P1740" s="36" t="str">
        <f>MID(NICAP[[#This Row],[Date]],3,2)</f>
        <v>09</v>
      </c>
      <c r="Q1740" s="36" t="str">
        <f>RIGHT(NICAP[[#This Row],[Date]],2)</f>
        <v>00</v>
      </c>
      <c r="R1740" s="26">
        <f>DATE(NICAP[[#This Row],[Year]],NICAP[[#This Row],[Month]],NICAP[[#This Row],[Day]])</f>
        <v>19967</v>
      </c>
      <c r="S1740" s="35" t="str">
        <f t="shared" si="54"/>
        <v/>
      </c>
      <c r="T1740" s="24" t="str">
        <f t="shared" si="55"/>
        <v>UK</v>
      </c>
    </row>
    <row r="1741" spans="1:20" ht="12.75" customHeight="1" x14ac:dyDescent="0.2">
      <c r="A1741" s="35">
        <v>1732</v>
      </c>
      <c r="B1741" s="98">
        <v>540905</v>
      </c>
      <c r="C1741" s="39" t="s">
        <v>2039</v>
      </c>
      <c r="D1741" s="39" t="s">
        <v>1844</v>
      </c>
      <c r="E1741" s="39" t="str">
        <f>IF(AND(LEN(NICAP[[#This Row],[State or      Country]])=2,NICAP[[#This Row],[State or      Country]]&lt;&gt;"UK"),"US","Other")</f>
        <v>US</v>
      </c>
      <c r="F1741" s="38">
        <v>1</v>
      </c>
      <c r="G1741" s="37"/>
      <c r="H1741" s="37"/>
      <c r="I1741" s="65">
        <v>3196</v>
      </c>
      <c r="J1741" s="37"/>
      <c r="K1741" s="37"/>
      <c r="L1741" s="36" t="s">
        <v>8551</v>
      </c>
      <c r="M1741" s="36" t="str">
        <f>IF(LEFT(NICAP[[#This Row],[Date]],1)=0,"Y","N")</f>
        <v>N</v>
      </c>
      <c r="N1741" s="36"/>
      <c r="O1741" s="36" t="str">
        <f>19&amp;LEFT(NICAP[[#This Row],[Date]],2)</f>
        <v>1954</v>
      </c>
      <c r="P1741" s="36" t="str">
        <f>MID(NICAP[[#This Row],[Date]],3,2)</f>
        <v>09</v>
      </c>
      <c r="Q1741" s="36" t="str">
        <f>RIGHT(NICAP[[#This Row],[Date]],2)</f>
        <v>05</v>
      </c>
      <c r="R1741" s="26">
        <f>DATE(NICAP[[#This Row],[Year]],NICAP[[#This Row],[Month]],NICAP[[#This Row],[Day]])</f>
        <v>19972</v>
      </c>
      <c r="S1741" s="35" t="str">
        <f t="shared" si="54"/>
        <v>MO</v>
      </c>
      <c r="T1741" s="24" t="str">
        <f t="shared" si="55"/>
        <v>US</v>
      </c>
    </row>
    <row r="1742" spans="1:20" ht="27.75" customHeight="1" x14ac:dyDescent="0.2">
      <c r="A1742" s="35">
        <v>1733</v>
      </c>
      <c r="B1742" s="108">
        <v>540905</v>
      </c>
      <c r="C1742" s="44" t="s">
        <v>2039</v>
      </c>
      <c r="D1742" s="44" t="s">
        <v>1844</v>
      </c>
      <c r="E1742" s="44" t="str">
        <f>IF(AND(LEN(NICAP[[#This Row],[State or      Country]])=2,NICAP[[#This Row],[State or      Country]]&lt;&gt;"UK"),"US","Other")</f>
        <v>US</v>
      </c>
      <c r="F1742" s="43">
        <v>1</v>
      </c>
      <c r="G1742" s="41"/>
      <c r="H1742" s="41"/>
      <c r="I1742" s="77">
        <v>3198</v>
      </c>
      <c r="J1742" s="41"/>
      <c r="K1742" s="41"/>
      <c r="L1742" s="59" t="s">
        <v>8550</v>
      </c>
      <c r="M1742" s="59" t="str">
        <f>IF(LEFT(NICAP[[#This Row],[Date]],1)=0,"Y","N")</f>
        <v>N</v>
      </c>
      <c r="N1742" s="59"/>
      <c r="O1742" s="59" t="str">
        <f>19&amp;LEFT(NICAP[[#This Row],[Date]],2)</f>
        <v>1954</v>
      </c>
      <c r="P1742" s="59" t="str">
        <f>MID(NICAP[[#This Row],[Date]],3,2)</f>
        <v>09</v>
      </c>
      <c r="Q1742" s="59" t="str">
        <f>RIGHT(NICAP[[#This Row],[Date]],2)</f>
        <v>05</v>
      </c>
      <c r="R1742" s="26">
        <f>DATE(NICAP[[#This Row],[Year]],NICAP[[#This Row],[Month]],NICAP[[#This Row],[Day]])</f>
        <v>19972</v>
      </c>
      <c r="S1742" s="35" t="str">
        <f t="shared" si="54"/>
        <v>MO</v>
      </c>
      <c r="T1742" s="24" t="str">
        <f t="shared" si="55"/>
        <v>US</v>
      </c>
    </row>
    <row r="1743" spans="1:20" ht="42" customHeight="1" x14ac:dyDescent="0.2">
      <c r="A1743" s="35">
        <v>1734</v>
      </c>
      <c r="B1743" s="95">
        <v>540907</v>
      </c>
      <c r="C1743" s="50" t="s">
        <v>8549</v>
      </c>
      <c r="D1743" s="50" t="s">
        <v>1813</v>
      </c>
      <c r="E1743" s="50" t="str">
        <f>IF(AND(LEN(NICAP[[#This Row],[State or      Country]])=2,NICAP[[#This Row],[State or      Country]]&lt;&gt;"UK"),"US","Other")</f>
        <v>Other</v>
      </c>
      <c r="F1743" s="49">
        <v>2</v>
      </c>
      <c r="G1743" s="48"/>
      <c r="H1743" s="48"/>
      <c r="I1743" s="48"/>
      <c r="J1743" s="48"/>
      <c r="K1743" s="48"/>
      <c r="L1743" s="42" t="s">
        <v>8548</v>
      </c>
      <c r="M1743" s="42" t="str">
        <f>IF(LEFT(NICAP[[#This Row],[Date]],1)=0,"Y","N")</f>
        <v>N</v>
      </c>
      <c r="N1743" s="42"/>
      <c r="O1743" s="42" t="str">
        <f>19&amp;LEFT(NICAP[[#This Row],[Date]],2)</f>
        <v>1954</v>
      </c>
      <c r="P1743" s="42" t="str">
        <f>MID(NICAP[[#This Row],[Date]],3,2)</f>
        <v>09</v>
      </c>
      <c r="Q1743" s="42" t="str">
        <f>RIGHT(NICAP[[#This Row],[Date]],2)</f>
        <v>07</v>
      </c>
      <c r="R1743" s="26">
        <f>DATE(NICAP[[#This Row],[Year]],NICAP[[#This Row],[Month]],NICAP[[#This Row],[Day]])</f>
        <v>19974</v>
      </c>
      <c r="S1743" s="35" t="str">
        <f t="shared" si="54"/>
        <v/>
      </c>
      <c r="T1743" s="24" t="str">
        <f t="shared" si="55"/>
        <v>France</v>
      </c>
    </row>
    <row r="1744" spans="1:20" ht="12.75" customHeight="1" x14ac:dyDescent="0.2">
      <c r="A1744" s="35">
        <v>1735</v>
      </c>
      <c r="B1744" s="98">
        <v>540909</v>
      </c>
      <c r="C1744" s="39" t="s">
        <v>8547</v>
      </c>
      <c r="D1744" s="39" t="s">
        <v>2535</v>
      </c>
      <c r="E1744" s="39" t="str">
        <f>IF(AND(LEN(NICAP[[#This Row],[State or      Country]])=2,NICAP[[#This Row],[State or      Country]]&lt;&gt;"UK"),"US","Other")</f>
        <v>US</v>
      </c>
      <c r="F1744" s="38">
        <v>8</v>
      </c>
      <c r="G1744" s="37"/>
      <c r="H1744" s="37"/>
      <c r="I1744" s="37"/>
      <c r="J1744" s="37"/>
      <c r="K1744" s="37"/>
      <c r="L1744" s="36" t="s">
        <v>8546</v>
      </c>
      <c r="M1744" s="36" t="str">
        <f>IF(LEFT(NICAP[[#This Row],[Date]],1)=0,"Y","N")</f>
        <v>N</v>
      </c>
      <c r="N1744" s="36"/>
      <c r="O1744" s="36" t="str">
        <f>19&amp;LEFT(NICAP[[#This Row],[Date]],2)</f>
        <v>1954</v>
      </c>
      <c r="P1744" s="36" t="str">
        <f>MID(NICAP[[#This Row],[Date]],3,2)</f>
        <v>09</v>
      </c>
      <c r="Q1744" s="36" t="str">
        <f>RIGHT(NICAP[[#This Row],[Date]],2)</f>
        <v>09</v>
      </c>
      <c r="R1744" s="26">
        <f>DATE(NICAP[[#This Row],[Year]],NICAP[[#This Row],[Month]],NICAP[[#This Row],[Day]])</f>
        <v>19976</v>
      </c>
      <c r="S1744" s="35" t="str">
        <f t="shared" si="54"/>
        <v>NZ</v>
      </c>
      <c r="T1744" s="24" t="str">
        <f t="shared" si="55"/>
        <v>US</v>
      </c>
    </row>
    <row r="1745" spans="1:20" ht="41.25" customHeight="1" x14ac:dyDescent="0.2">
      <c r="A1745" s="35">
        <v>1736</v>
      </c>
      <c r="B1745" s="95">
        <v>540914</v>
      </c>
      <c r="C1745" s="50" t="s">
        <v>8545</v>
      </c>
      <c r="D1745" s="50" t="s">
        <v>2522</v>
      </c>
      <c r="E1745" s="50" t="str">
        <f>IF(AND(LEN(NICAP[[#This Row],[State or      Country]])=2,NICAP[[#This Row],[State or      Country]]&lt;&gt;"UK"),"US","Other")</f>
        <v>Other</v>
      </c>
      <c r="F1745" s="49">
        <v>1</v>
      </c>
      <c r="G1745" s="48"/>
      <c r="H1745" s="48"/>
      <c r="I1745" s="48"/>
      <c r="J1745" s="48"/>
      <c r="K1745" s="48"/>
      <c r="L1745" s="42" t="s">
        <v>8544</v>
      </c>
      <c r="M1745" s="42" t="str">
        <f>IF(LEFT(NICAP[[#This Row],[Date]],1)=0,"Y","N")</f>
        <v>N</v>
      </c>
      <c r="N1745" s="42"/>
      <c r="O1745" s="42" t="str">
        <f>19&amp;LEFT(NICAP[[#This Row],[Date]],2)</f>
        <v>1954</v>
      </c>
      <c r="P1745" s="42" t="str">
        <f>MID(NICAP[[#This Row],[Date]],3,2)</f>
        <v>09</v>
      </c>
      <c r="Q1745" s="42" t="str">
        <f>RIGHT(NICAP[[#This Row],[Date]],2)</f>
        <v>14</v>
      </c>
      <c r="R1745" s="26">
        <f>DATE(NICAP[[#This Row],[Year]],NICAP[[#This Row],[Month]],NICAP[[#This Row],[Day]])</f>
        <v>19981</v>
      </c>
      <c r="S1745" s="35" t="str">
        <f t="shared" si="54"/>
        <v/>
      </c>
      <c r="T1745" s="24" t="str">
        <f t="shared" si="55"/>
        <v>Finland</v>
      </c>
    </row>
    <row r="1746" spans="1:20" ht="27.75" customHeight="1" x14ac:dyDescent="0.2">
      <c r="A1746" s="35">
        <v>1737</v>
      </c>
      <c r="B1746" s="108">
        <v>540915</v>
      </c>
      <c r="C1746" s="44" t="s">
        <v>8543</v>
      </c>
      <c r="D1746" s="44" t="s">
        <v>3636</v>
      </c>
      <c r="E1746" s="44" t="str">
        <f>IF(AND(LEN(NICAP[[#This Row],[State or      Country]])=2,NICAP[[#This Row],[State or      Country]]&lt;&gt;"UK"),"US","Other")</f>
        <v>Other</v>
      </c>
      <c r="F1746" s="43">
        <v>1</v>
      </c>
      <c r="G1746" s="41"/>
      <c r="H1746" s="41"/>
      <c r="I1746" s="41"/>
      <c r="J1746" s="41"/>
      <c r="K1746" s="41"/>
      <c r="L1746" s="59" t="s">
        <v>8542</v>
      </c>
      <c r="M1746" s="59" t="str">
        <f>IF(LEFT(NICAP[[#This Row],[Date]],1)=0,"Y","N")</f>
        <v>N</v>
      </c>
      <c r="N1746" s="59"/>
      <c r="O1746" s="59" t="str">
        <f>19&amp;LEFT(NICAP[[#This Row],[Date]],2)</f>
        <v>1954</v>
      </c>
      <c r="P1746" s="59" t="str">
        <f>MID(NICAP[[#This Row],[Date]],3,2)</f>
        <v>09</v>
      </c>
      <c r="Q1746" s="59" t="str">
        <f>RIGHT(NICAP[[#This Row],[Date]],2)</f>
        <v>15</v>
      </c>
      <c r="R1746" s="26">
        <f>DATE(NICAP[[#This Row],[Year]],NICAP[[#This Row],[Month]],NICAP[[#This Row],[Day]])</f>
        <v>19982</v>
      </c>
      <c r="S1746" s="35" t="str">
        <f t="shared" si="54"/>
        <v/>
      </c>
      <c r="T1746" s="24" t="str">
        <f t="shared" si="55"/>
        <v>India</v>
      </c>
    </row>
    <row r="1747" spans="1:20" ht="27.75" customHeight="1" x14ac:dyDescent="0.2">
      <c r="A1747" s="35">
        <v>1738</v>
      </c>
      <c r="B1747" s="108">
        <v>540916</v>
      </c>
      <c r="C1747" s="44" t="s">
        <v>8541</v>
      </c>
      <c r="D1747" s="44" t="s">
        <v>2098</v>
      </c>
      <c r="E1747" s="44" t="str">
        <f>IF(AND(LEN(NICAP[[#This Row],[State or      Country]])=2,NICAP[[#This Row],[State or      Country]]&lt;&gt;"UK"),"US","Other")</f>
        <v>US</v>
      </c>
      <c r="F1747" s="43">
        <v>2</v>
      </c>
      <c r="G1747" s="41"/>
      <c r="H1747" s="41"/>
      <c r="I1747" s="41"/>
      <c r="J1747" s="41"/>
      <c r="K1747" s="41"/>
      <c r="L1747" s="42" t="s">
        <v>8540</v>
      </c>
      <c r="M1747" s="42" t="str">
        <f>IF(LEFT(NICAP[[#This Row],[Date]],1)=0,"Y","N")</f>
        <v>N</v>
      </c>
      <c r="N1747" s="42"/>
      <c r="O1747" s="42" t="str">
        <f>19&amp;LEFT(NICAP[[#This Row],[Date]],2)</f>
        <v>1954</v>
      </c>
      <c r="P1747" s="42" t="str">
        <f>MID(NICAP[[#This Row],[Date]],3,2)</f>
        <v>09</v>
      </c>
      <c r="Q1747" s="42" t="str">
        <f>RIGHT(NICAP[[#This Row],[Date]],2)</f>
        <v>16</v>
      </c>
      <c r="R1747" s="26">
        <f>DATE(NICAP[[#This Row],[Year]],NICAP[[#This Row],[Month]],NICAP[[#This Row],[Day]])</f>
        <v>19983</v>
      </c>
      <c r="S1747" s="35" t="str">
        <f t="shared" si="54"/>
        <v>VA</v>
      </c>
      <c r="T1747" s="24" t="str">
        <f t="shared" si="55"/>
        <v>US</v>
      </c>
    </row>
    <row r="1748" spans="1:20" ht="27" customHeight="1" x14ac:dyDescent="0.2">
      <c r="A1748" s="35">
        <v>1739</v>
      </c>
      <c r="B1748" s="108">
        <v>540916</v>
      </c>
      <c r="C1748" s="44" t="s">
        <v>5975</v>
      </c>
      <c r="D1748" s="44" t="s">
        <v>2098</v>
      </c>
      <c r="E1748" s="44" t="str">
        <f>IF(AND(LEN(NICAP[[#This Row],[State or      Country]])=2,NICAP[[#This Row],[State or      Country]]&lt;&gt;"UK"),"US","Other")</f>
        <v>US</v>
      </c>
      <c r="F1748" s="43">
        <v>3</v>
      </c>
      <c r="G1748" s="41"/>
      <c r="H1748" s="41"/>
      <c r="I1748" s="41"/>
      <c r="J1748" s="41"/>
      <c r="K1748" s="41"/>
      <c r="L1748" s="42" t="s">
        <v>8539</v>
      </c>
      <c r="M1748" s="42" t="str">
        <f>IF(LEFT(NICAP[[#This Row],[Date]],1)=0,"Y","N")</f>
        <v>N</v>
      </c>
      <c r="N1748" s="42"/>
      <c r="O1748" s="42" t="str">
        <f>19&amp;LEFT(NICAP[[#This Row],[Date]],2)</f>
        <v>1954</v>
      </c>
      <c r="P1748" s="42" t="str">
        <f>MID(NICAP[[#This Row],[Date]],3,2)</f>
        <v>09</v>
      </c>
      <c r="Q1748" s="42" t="str">
        <f>RIGHT(NICAP[[#This Row],[Date]],2)</f>
        <v>16</v>
      </c>
      <c r="R1748" s="26">
        <f>DATE(NICAP[[#This Row],[Year]],NICAP[[#This Row],[Month]],NICAP[[#This Row],[Day]])</f>
        <v>19983</v>
      </c>
      <c r="S1748" s="35" t="str">
        <f t="shared" si="54"/>
        <v>VA</v>
      </c>
      <c r="T1748" s="24" t="str">
        <f t="shared" si="55"/>
        <v>US</v>
      </c>
    </row>
    <row r="1749" spans="1:20" ht="12.75" customHeight="1" x14ac:dyDescent="0.2">
      <c r="A1749" s="35">
        <v>1740</v>
      </c>
      <c r="B1749" s="98">
        <v>540917</v>
      </c>
      <c r="C1749" s="39" t="s">
        <v>5415</v>
      </c>
      <c r="D1749" s="39" t="s">
        <v>1810</v>
      </c>
      <c r="E1749" s="39" t="str">
        <f>IF(AND(LEN(NICAP[[#This Row],[State or      Country]])=2,NICAP[[#This Row],[State or      Country]]&lt;&gt;"UK"),"US","Other")</f>
        <v>Other</v>
      </c>
      <c r="F1749" s="38">
        <v>9</v>
      </c>
      <c r="G1749" s="37"/>
      <c r="H1749" s="46">
        <v>5</v>
      </c>
      <c r="I1749" s="37"/>
      <c r="J1749" s="37"/>
      <c r="K1749" s="37"/>
      <c r="L1749" s="36" t="s">
        <v>8538</v>
      </c>
      <c r="M1749" s="36" t="str">
        <f>IF(LEFT(NICAP[[#This Row],[Date]],1)=0,"Y","N")</f>
        <v>N</v>
      </c>
      <c r="N1749" s="36"/>
      <c r="O1749" s="36" t="str">
        <f>19&amp;LEFT(NICAP[[#This Row],[Date]],2)</f>
        <v>1954</v>
      </c>
      <c r="P1749" s="36" t="str">
        <f>MID(NICAP[[#This Row],[Date]],3,2)</f>
        <v>09</v>
      </c>
      <c r="Q1749" s="36" t="str">
        <f>RIGHT(NICAP[[#This Row],[Date]],2)</f>
        <v>17</v>
      </c>
      <c r="R1749" s="26">
        <f>DATE(NICAP[[#This Row],[Year]],NICAP[[#This Row],[Month]],NICAP[[#This Row],[Day]])</f>
        <v>19984</v>
      </c>
      <c r="S1749" s="35" t="str">
        <f t="shared" si="54"/>
        <v/>
      </c>
      <c r="T1749" s="24" t="str">
        <f t="shared" si="55"/>
        <v>Italy</v>
      </c>
    </row>
    <row r="1750" spans="1:20" ht="27" customHeight="1" x14ac:dyDescent="0.2">
      <c r="A1750" s="35">
        <v>1741</v>
      </c>
      <c r="B1750" s="108">
        <v>540918</v>
      </c>
      <c r="C1750" s="44" t="s">
        <v>4547</v>
      </c>
      <c r="D1750" s="44" t="s">
        <v>2122</v>
      </c>
      <c r="E1750" s="44" t="str">
        <f>IF(AND(LEN(NICAP[[#This Row],[State or      Country]])=2,NICAP[[#This Row],[State or      Country]]&lt;&gt;"UK"),"US","Other")</f>
        <v>US</v>
      </c>
      <c r="F1750" s="43">
        <v>3</v>
      </c>
      <c r="G1750" s="41"/>
      <c r="H1750" s="41"/>
      <c r="I1750" s="41"/>
      <c r="J1750" s="76" t="s">
        <v>1744</v>
      </c>
      <c r="K1750" s="41"/>
      <c r="L1750" s="42" t="s">
        <v>8537</v>
      </c>
      <c r="M1750" s="42" t="str">
        <f>IF(LEFT(NICAP[[#This Row],[Date]],1)=0,"Y","N")</f>
        <v>N</v>
      </c>
      <c r="N1750" s="42"/>
      <c r="O1750" s="42" t="str">
        <f>19&amp;LEFT(NICAP[[#This Row],[Date]],2)</f>
        <v>1954</v>
      </c>
      <c r="P1750" s="42" t="str">
        <f>MID(NICAP[[#This Row],[Date]],3,2)</f>
        <v>09</v>
      </c>
      <c r="Q1750" s="42" t="str">
        <f>RIGHT(NICAP[[#This Row],[Date]],2)</f>
        <v>18</v>
      </c>
      <c r="R1750" s="26">
        <f>DATE(NICAP[[#This Row],[Year]],NICAP[[#This Row],[Month]],NICAP[[#This Row],[Day]])</f>
        <v>19985</v>
      </c>
      <c r="S1750" s="35" t="str">
        <f t="shared" si="54"/>
        <v>NM</v>
      </c>
      <c r="T1750" s="24" t="str">
        <f t="shared" si="55"/>
        <v>US</v>
      </c>
    </row>
    <row r="1751" spans="1:20" ht="12.75" customHeight="1" x14ac:dyDescent="0.2">
      <c r="A1751" s="35">
        <v>1742</v>
      </c>
      <c r="B1751" s="98">
        <v>540918</v>
      </c>
      <c r="C1751" s="39" t="s">
        <v>8536</v>
      </c>
      <c r="D1751" s="39" t="s">
        <v>7519</v>
      </c>
      <c r="E1751" s="39" t="str">
        <f>IF(AND(LEN(NICAP[[#This Row],[State or      Country]])=2,NICAP[[#This Row],[State or      Country]]&lt;&gt;"UK"),"US","Other")</f>
        <v>Other</v>
      </c>
      <c r="F1751" s="38">
        <v>1</v>
      </c>
      <c r="G1751" s="41"/>
      <c r="H1751" s="41"/>
      <c r="I1751" s="65">
        <v>3213</v>
      </c>
      <c r="J1751" s="41"/>
      <c r="K1751" s="41"/>
      <c r="L1751" s="36" t="s">
        <v>8535</v>
      </c>
      <c r="M1751" s="36" t="str">
        <f>IF(LEFT(NICAP[[#This Row],[Date]],1)=0,"Y","N")</f>
        <v>N</v>
      </c>
      <c r="N1751" s="36"/>
      <c r="O1751" s="36" t="str">
        <f>19&amp;LEFT(NICAP[[#This Row],[Date]],2)</f>
        <v>1954</v>
      </c>
      <c r="P1751" s="36" t="str">
        <f>MID(NICAP[[#This Row],[Date]],3,2)</f>
        <v>09</v>
      </c>
      <c r="Q1751" s="36" t="str">
        <f>RIGHT(NICAP[[#This Row],[Date]],2)</f>
        <v>18</v>
      </c>
      <c r="R1751" s="26">
        <f>DATE(NICAP[[#This Row],[Year]],NICAP[[#This Row],[Month]],NICAP[[#This Row],[Day]])</f>
        <v>19985</v>
      </c>
      <c r="S1751" s="35" t="str">
        <f t="shared" si="54"/>
        <v/>
      </c>
      <c r="T1751" s="24" t="str">
        <f t="shared" si="55"/>
        <v>Korea</v>
      </c>
    </row>
    <row r="1752" spans="1:20" ht="12.75" customHeight="1" x14ac:dyDescent="0.2">
      <c r="A1752" s="35">
        <v>1743</v>
      </c>
      <c r="B1752" s="98">
        <v>540918</v>
      </c>
      <c r="C1752" s="39" t="s">
        <v>7163</v>
      </c>
      <c r="D1752" s="39" t="s">
        <v>2640</v>
      </c>
      <c r="E1752" s="39" t="str">
        <f>IF(AND(LEN(NICAP[[#This Row],[State or      Country]])=2,NICAP[[#This Row],[State or      Country]]&lt;&gt;"UK"),"US","Other")</f>
        <v>US</v>
      </c>
      <c r="F1752" s="38">
        <v>1</v>
      </c>
      <c r="G1752" s="37"/>
      <c r="H1752" s="37"/>
      <c r="I1752" s="47" t="s">
        <v>4808</v>
      </c>
      <c r="J1752" s="37"/>
      <c r="K1752" s="37"/>
      <c r="L1752" s="36" t="s">
        <v>8534</v>
      </c>
      <c r="M1752" s="36" t="str">
        <f>IF(LEFT(NICAP[[#This Row],[Date]],1)=0,"Y","N")</f>
        <v>N</v>
      </c>
      <c r="N1752" s="36"/>
      <c r="O1752" s="36" t="str">
        <f>19&amp;LEFT(NICAP[[#This Row],[Date]],2)</f>
        <v>1954</v>
      </c>
      <c r="P1752" s="36" t="str">
        <f>MID(NICAP[[#This Row],[Date]],3,2)</f>
        <v>09</v>
      </c>
      <c r="Q1752" s="36" t="str">
        <f>RIGHT(NICAP[[#This Row],[Date]],2)</f>
        <v>18</v>
      </c>
      <c r="R1752" s="26">
        <f>DATE(NICAP[[#This Row],[Year]],NICAP[[#This Row],[Month]],NICAP[[#This Row],[Day]])</f>
        <v>19985</v>
      </c>
      <c r="S1752" s="35" t="str">
        <f t="shared" si="54"/>
        <v>CO</v>
      </c>
      <c r="T1752" s="24" t="str">
        <f t="shared" si="55"/>
        <v>US</v>
      </c>
    </row>
    <row r="1753" spans="1:20" ht="12.75" customHeight="1" x14ac:dyDescent="0.2">
      <c r="A1753" s="35">
        <v>1744</v>
      </c>
      <c r="B1753" s="98">
        <v>540919</v>
      </c>
      <c r="C1753" s="39" t="s">
        <v>8533</v>
      </c>
      <c r="D1753" s="39" t="s">
        <v>8532</v>
      </c>
      <c r="E1753" s="39" t="str">
        <f>IF(AND(LEN(NICAP[[#This Row],[State or      Country]])=2,NICAP[[#This Row],[State or      Country]]&lt;&gt;"UK"),"US","Other")</f>
        <v>Other</v>
      </c>
      <c r="F1753" s="38">
        <v>1</v>
      </c>
      <c r="G1753" s="37"/>
      <c r="H1753" s="37"/>
      <c r="I1753" s="37"/>
      <c r="J1753" s="37"/>
      <c r="K1753" s="37"/>
      <c r="L1753" s="36" t="s">
        <v>8531</v>
      </c>
      <c r="M1753" s="36" t="str">
        <f>IF(LEFT(NICAP[[#This Row],[Date]],1)=0,"Y","N")</f>
        <v>N</v>
      </c>
      <c r="N1753" s="36"/>
      <c r="O1753" s="36" t="str">
        <f>19&amp;LEFT(NICAP[[#This Row],[Date]],2)</f>
        <v>1954</v>
      </c>
      <c r="P1753" s="36" t="str">
        <f>MID(NICAP[[#This Row],[Date]],3,2)</f>
        <v>09</v>
      </c>
      <c r="Q1753" s="36" t="str">
        <f>RIGHT(NICAP[[#This Row],[Date]],2)</f>
        <v>19</v>
      </c>
      <c r="R1753" s="26">
        <f>DATE(NICAP[[#This Row],[Year]],NICAP[[#This Row],[Month]],NICAP[[#This Row],[Day]])</f>
        <v>19986</v>
      </c>
      <c r="S1753" s="35" t="str">
        <f t="shared" si="54"/>
        <v/>
      </c>
      <c r="T1753" s="24" t="str">
        <f t="shared" si="55"/>
        <v>Fr. West Africa</v>
      </c>
    </row>
    <row r="1754" spans="1:20" ht="27.75" customHeight="1" x14ac:dyDescent="0.2">
      <c r="A1754" s="35">
        <v>1745</v>
      </c>
      <c r="B1754" s="108">
        <v>540920</v>
      </c>
      <c r="C1754" s="44" t="s">
        <v>8530</v>
      </c>
      <c r="D1754" s="44" t="s">
        <v>1694</v>
      </c>
      <c r="E1754" s="44" t="str">
        <f>IF(AND(LEN(NICAP[[#This Row],[State or      Country]])=2,NICAP[[#This Row],[State or      Country]]&lt;&gt;"UK"),"US","Other")</f>
        <v>US</v>
      </c>
      <c r="F1754" s="43">
        <v>1</v>
      </c>
      <c r="G1754" s="41"/>
      <c r="H1754" s="41"/>
      <c r="I1754" s="41"/>
      <c r="J1754" s="41"/>
      <c r="K1754" s="41"/>
      <c r="L1754" s="42" t="s">
        <v>8529</v>
      </c>
      <c r="M1754" s="42" t="str">
        <f>IF(LEFT(NICAP[[#This Row],[Date]],1)=0,"Y","N")</f>
        <v>N</v>
      </c>
      <c r="N1754" s="42"/>
      <c r="O1754" s="42" t="str">
        <f>19&amp;LEFT(NICAP[[#This Row],[Date]],2)</f>
        <v>1954</v>
      </c>
      <c r="P1754" s="42" t="str">
        <f>MID(NICAP[[#This Row],[Date]],3,2)</f>
        <v>09</v>
      </c>
      <c r="Q1754" s="42" t="str">
        <f>RIGHT(NICAP[[#This Row],[Date]],2)</f>
        <v>20</v>
      </c>
      <c r="R1754" s="26">
        <f>DATE(NICAP[[#This Row],[Year]],NICAP[[#This Row],[Month]],NICAP[[#This Row],[Day]])</f>
        <v>19987</v>
      </c>
      <c r="S1754" s="35" t="str">
        <f t="shared" si="54"/>
        <v>OH</v>
      </c>
      <c r="T1754" s="24" t="str">
        <f t="shared" si="55"/>
        <v>US</v>
      </c>
    </row>
    <row r="1755" spans="1:20" ht="27" customHeight="1" x14ac:dyDescent="0.2">
      <c r="A1755" s="35">
        <v>1746</v>
      </c>
      <c r="B1755" s="116" t="s">
        <v>8528</v>
      </c>
      <c r="C1755" s="44" t="s">
        <v>1980</v>
      </c>
      <c r="D1755" s="44" t="s">
        <v>7519</v>
      </c>
      <c r="E1755" s="44" t="str">
        <f>IF(AND(LEN(NICAP[[#This Row],[State or      Country]])=2,NICAP[[#This Row],[State or      Country]]&lt;&gt;"UK"),"US","Other")</f>
        <v>Other</v>
      </c>
      <c r="F1755" s="43">
        <v>1</v>
      </c>
      <c r="G1755" s="41"/>
      <c r="H1755" s="41"/>
      <c r="I1755" s="41"/>
      <c r="J1755" s="41"/>
      <c r="K1755" s="41"/>
      <c r="L1755" s="59" t="s">
        <v>8527</v>
      </c>
      <c r="M1755" s="59" t="str">
        <f>IF(LEFT(NICAP[[#This Row],[Date]],1)=0,"Y","N")</f>
        <v>N</v>
      </c>
      <c r="N1755" s="59"/>
      <c r="O1755" s="59" t="str">
        <f>19&amp;LEFT(NICAP[[#This Row],[Date]],2)</f>
        <v>1954</v>
      </c>
      <c r="P1755" s="59" t="str">
        <f>MID(NICAP[[#This Row],[Date]],3,2)</f>
        <v>Fa</v>
      </c>
      <c r="Q1755" s="59" t="str">
        <f>RIGHT(NICAP[[#This Row],[Date]],2)</f>
        <v>ll</v>
      </c>
      <c r="R1755" s="26" t="e">
        <f>DATE(NICAP[[#This Row],[Year]],NICAP[[#This Row],[Month]],NICAP[[#This Row],[Day]])</f>
        <v>#VALUE!</v>
      </c>
      <c r="S1755" s="35" t="str">
        <f t="shared" si="54"/>
        <v/>
      </c>
      <c r="T1755" s="24" t="str">
        <f t="shared" si="55"/>
        <v>Korea</v>
      </c>
    </row>
    <row r="1756" spans="1:20" ht="12.75" customHeight="1" x14ac:dyDescent="0.2">
      <c r="A1756" s="35">
        <v>1747</v>
      </c>
      <c r="B1756" s="98">
        <v>540921</v>
      </c>
      <c r="C1756" s="39" t="s">
        <v>5229</v>
      </c>
      <c r="D1756" s="39" t="s">
        <v>1676</v>
      </c>
      <c r="E1756" s="39" t="str">
        <f>IF(AND(LEN(NICAP[[#This Row],[State or      Country]])=2,NICAP[[#This Row],[State or      Country]]&lt;&gt;"UK"),"US","Other")</f>
        <v>US</v>
      </c>
      <c r="F1756" s="38">
        <v>1</v>
      </c>
      <c r="G1756" s="37"/>
      <c r="H1756" s="37"/>
      <c r="I1756" s="65">
        <v>3222</v>
      </c>
      <c r="J1756" s="37"/>
      <c r="K1756" s="37"/>
      <c r="L1756" s="36" t="s">
        <v>8526</v>
      </c>
      <c r="M1756" s="36" t="str">
        <f>IF(LEFT(NICAP[[#This Row],[Date]],1)=0,"Y","N")</f>
        <v>N</v>
      </c>
      <c r="N1756" s="36"/>
      <c r="O1756" s="36" t="str">
        <f>19&amp;LEFT(NICAP[[#This Row],[Date]],2)</f>
        <v>1954</v>
      </c>
      <c r="P1756" s="36" t="str">
        <f>MID(NICAP[[#This Row],[Date]],3,2)</f>
        <v>09</v>
      </c>
      <c r="Q1756" s="36" t="str">
        <f>RIGHT(NICAP[[#This Row],[Date]],2)</f>
        <v>21</v>
      </c>
      <c r="R1756" s="26">
        <f>DATE(NICAP[[#This Row],[Year]],NICAP[[#This Row],[Month]],NICAP[[#This Row],[Day]])</f>
        <v>19988</v>
      </c>
      <c r="S1756" s="35" t="str">
        <f t="shared" si="54"/>
        <v>CA</v>
      </c>
      <c r="T1756" s="24" t="str">
        <f t="shared" si="55"/>
        <v>US</v>
      </c>
    </row>
    <row r="1757" spans="1:20" ht="12.75" customHeight="1" x14ac:dyDescent="0.2">
      <c r="A1757" s="35">
        <v>1748</v>
      </c>
      <c r="B1757" s="98">
        <v>540921</v>
      </c>
      <c r="C1757" s="39" t="s">
        <v>8525</v>
      </c>
      <c r="D1757" s="39" t="s">
        <v>4982</v>
      </c>
      <c r="E1757" s="39" t="str">
        <f>IF(AND(LEN(NICAP[[#This Row],[State or      Country]])=2,NICAP[[#This Row],[State or      Country]]&lt;&gt;"UK"),"US","Other")</f>
        <v>Other</v>
      </c>
      <c r="F1757" s="38">
        <v>1</v>
      </c>
      <c r="G1757" s="37"/>
      <c r="H1757" s="37"/>
      <c r="I1757" s="65">
        <v>3224</v>
      </c>
      <c r="J1757" s="37"/>
      <c r="K1757" s="37"/>
      <c r="L1757" s="36" t="s">
        <v>8524</v>
      </c>
      <c r="M1757" s="36" t="str">
        <f>IF(LEFT(NICAP[[#This Row],[Date]],1)=0,"Y","N")</f>
        <v>N</v>
      </c>
      <c r="N1757" s="36"/>
      <c r="O1757" s="36" t="str">
        <f>19&amp;LEFT(NICAP[[#This Row],[Date]],2)</f>
        <v>1954</v>
      </c>
      <c r="P1757" s="36" t="str">
        <f>MID(NICAP[[#This Row],[Date]],3,2)</f>
        <v>09</v>
      </c>
      <c r="Q1757" s="36" t="str">
        <f>RIGHT(NICAP[[#This Row],[Date]],2)</f>
        <v>21</v>
      </c>
      <c r="R1757" s="26">
        <f>DATE(NICAP[[#This Row],[Year]],NICAP[[#This Row],[Month]],NICAP[[#This Row],[Day]])</f>
        <v>19988</v>
      </c>
      <c r="S1757" s="35" t="str">
        <f t="shared" si="54"/>
        <v/>
      </c>
      <c r="T1757" s="24" t="str">
        <f t="shared" si="55"/>
        <v>Azores</v>
      </c>
    </row>
    <row r="1758" spans="1:20" ht="12.75" customHeight="1" x14ac:dyDescent="0.2">
      <c r="A1758" s="35">
        <v>1749</v>
      </c>
      <c r="B1758" s="98">
        <v>540922</v>
      </c>
      <c r="C1758" s="39" t="s">
        <v>8523</v>
      </c>
      <c r="D1758" s="39" t="s">
        <v>1844</v>
      </c>
      <c r="E1758" s="39" t="str">
        <f>IF(AND(LEN(NICAP[[#This Row],[State or      Country]])=2,NICAP[[#This Row],[State or      Country]]&lt;&gt;"UK"),"US","Other")</f>
        <v>US</v>
      </c>
      <c r="F1758" s="38">
        <v>1</v>
      </c>
      <c r="G1758" s="41"/>
      <c r="H1758" s="41"/>
      <c r="I1758" s="65">
        <v>3226</v>
      </c>
      <c r="J1758" s="41"/>
      <c r="K1758" s="41"/>
      <c r="L1758" s="36" t="s">
        <v>8522</v>
      </c>
      <c r="M1758" s="36" t="str">
        <f>IF(LEFT(NICAP[[#This Row],[Date]],1)=0,"Y","N")</f>
        <v>N</v>
      </c>
      <c r="N1758" s="36"/>
      <c r="O1758" s="36" t="str">
        <f>19&amp;LEFT(NICAP[[#This Row],[Date]],2)</f>
        <v>1954</v>
      </c>
      <c r="P1758" s="36" t="str">
        <f>MID(NICAP[[#This Row],[Date]],3,2)</f>
        <v>09</v>
      </c>
      <c r="Q1758" s="36" t="str">
        <f>RIGHT(NICAP[[#This Row],[Date]],2)</f>
        <v>22</v>
      </c>
      <c r="R1758" s="26">
        <f>DATE(NICAP[[#This Row],[Year]],NICAP[[#This Row],[Month]],NICAP[[#This Row],[Day]])</f>
        <v>19989</v>
      </c>
      <c r="S1758" s="35" t="str">
        <f t="shared" si="54"/>
        <v>MO</v>
      </c>
      <c r="T1758" s="24" t="str">
        <f t="shared" si="55"/>
        <v>US</v>
      </c>
    </row>
    <row r="1759" spans="1:20" ht="12.75" customHeight="1" x14ac:dyDescent="0.2">
      <c r="A1759" s="35">
        <v>1750</v>
      </c>
      <c r="B1759" s="98">
        <v>540923</v>
      </c>
      <c r="C1759" s="39" t="s">
        <v>8521</v>
      </c>
      <c r="D1759" s="39" t="s">
        <v>1799</v>
      </c>
      <c r="E1759" s="39" t="str">
        <f>IF(AND(LEN(NICAP[[#This Row],[State or      Country]])=2,NICAP[[#This Row],[State or      Country]]&lt;&gt;"UK"),"US","Other")</f>
        <v>US</v>
      </c>
      <c r="F1759" s="38">
        <v>1</v>
      </c>
      <c r="G1759" s="37"/>
      <c r="H1759" s="37"/>
      <c r="I1759" s="65">
        <v>3227</v>
      </c>
      <c r="J1759" s="37"/>
      <c r="K1759" s="37"/>
      <c r="L1759" s="36" t="s">
        <v>8520</v>
      </c>
      <c r="M1759" s="36" t="str">
        <f>IF(LEFT(NICAP[[#This Row],[Date]],1)=0,"Y","N")</f>
        <v>N</v>
      </c>
      <c r="N1759" s="36"/>
      <c r="O1759" s="36" t="str">
        <f>19&amp;LEFT(NICAP[[#This Row],[Date]],2)</f>
        <v>1954</v>
      </c>
      <c r="P1759" s="36" t="str">
        <f>MID(NICAP[[#This Row],[Date]],3,2)</f>
        <v>09</v>
      </c>
      <c r="Q1759" s="36" t="str">
        <f>RIGHT(NICAP[[#This Row],[Date]],2)</f>
        <v>23</v>
      </c>
      <c r="R1759" s="26">
        <f>DATE(NICAP[[#This Row],[Year]],NICAP[[#This Row],[Month]],NICAP[[#This Row],[Day]])</f>
        <v>19990</v>
      </c>
      <c r="S1759" s="35" t="str">
        <f t="shared" si="54"/>
        <v>TN</v>
      </c>
      <c r="T1759" s="24" t="str">
        <f t="shared" si="55"/>
        <v>US</v>
      </c>
    </row>
    <row r="1760" spans="1:20" ht="14.25" customHeight="1" x14ac:dyDescent="0.2">
      <c r="A1760" s="35">
        <v>1751</v>
      </c>
      <c r="B1760" s="107">
        <v>540926</v>
      </c>
      <c r="C1760" s="39" t="s">
        <v>2209</v>
      </c>
      <c r="D1760" s="39" t="s">
        <v>1686</v>
      </c>
      <c r="E1760" s="39" t="str">
        <f>IF(AND(LEN(NICAP[[#This Row],[State or      Country]])=2,NICAP[[#This Row],[State or      Country]]&lt;&gt;"UK"),"US","Other")</f>
        <v>US</v>
      </c>
      <c r="F1760" s="38">
        <v>11</v>
      </c>
      <c r="G1760" s="47" t="s">
        <v>1757</v>
      </c>
      <c r="H1760" s="46">
        <v>5</v>
      </c>
      <c r="I1760" s="47" t="s">
        <v>4808</v>
      </c>
      <c r="J1760" s="37"/>
      <c r="K1760" s="37"/>
      <c r="L1760" s="36" t="s">
        <v>8519</v>
      </c>
      <c r="M1760" s="36" t="str">
        <f>IF(LEFT(NICAP[[#This Row],[Date]],1)=0,"Y","N")</f>
        <v>N</v>
      </c>
      <c r="N1760" s="36"/>
      <c r="O1760" s="36" t="str">
        <f>19&amp;LEFT(NICAP[[#This Row],[Date]],2)</f>
        <v>1954</v>
      </c>
      <c r="P1760" s="36" t="str">
        <f>MID(NICAP[[#This Row],[Date]],3,2)</f>
        <v>09</v>
      </c>
      <c r="Q1760" s="36" t="str">
        <f>RIGHT(NICAP[[#This Row],[Date]],2)</f>
        <v>26</v>
      </c>
      <c r="R1760" s="26">
        <f>DATE(NICAP[[#This Row],[Year]],NICAP[[#This Row],[Month]],NICAP[[#This Row],[Day]])</f>
        <v>19993</v>
      </c>
      <c r="S1760" s="35" t="str">
        <f t="shared" si="54"/>
        <v>PA</v>
      </c>
      <c r="T1760" s="24" t="str">
        <f t="shared" si="55"/>
        <v>US</v>
      </c>
    </row>
    <row r="1761" spans="1:20" ht="12.75" customHeight="1" x14ac:dyDescent="0.2">
      <c r="A1761" s="35">
        <v>1752</v>
      </c>
      <c r="B1761" s="98">
        <v>541000</v>
      </c>
      <c r="C1761" s="39" t="s">
        <v>8518</v>
      </c>
      <c r="D1761" s="39" t="s">
        <v>1758</v>
      </c>
      <c r="E1761" s="39" t="str">
        <f>IF(AND(LEN(NICAP[[#This Row],[State or      Country]])=2,NICAP[[#This Row],[State or      Country]]&lt;&gt;"UK"),"US","Other")</f>
        <v>US</v>
      </c>
      <c r="F1761" s="38">
        <v>1</v>
      </c>
      <c r="G1761" s="37"/>
      <c r="H1761" s="37"/>
      <c r="I1761" s="37"/>
      <c r="J1761" s="37"/>
      <c r="K1761" s="37"/>
      <c r="L1761" s="36" t="s">
        <v>8517</v>
      </c>
      <c r="M1761" s="36" t="str">
        <f>IF(LEFT(NICAP[[#This Row],[Date]],1)=0,"Y","N")</f>
        <v>N</v>
      </c>
      <c r="N1761" s="36"/>
      <c r="O1761" s="36" t="str">
        <f>19&amp;LEFT(NICAP[[#This Row],[Date]],2)</f>
        <v>1954</v>
      </c>
      <c r="P1761" s="36" t="str">
        <f>MID(NICAP[[#This Row],[Date]],3,2)</f>
        <v>10</v>
      </c>
      <c r="Q1761" s="36" t="str">
        <f>RIGHT(NICAP[[#This Row],[Date]],2)</f>
        <v>00</v>
      </c>
      <c r="R1761" s="26">
        <f>DATE(NICAP[[#This Row],[Year]],NICAP[[#This Row],[Month]],NICAP[[#This Row],[Day]])</f>
        <v>19997</v>
      </c>
      <c r="S1761" s="35" t="str">
        <f t="shared" si="54"/>
        <v>NY</v>
      </c>
      <c r="T1761" s="24" t="str">
        <f t="shared" si="55"/>
        <v>US</v>
      </c>
    </row>
    <row r="1762" spans="1:20" ht="12.75" customHeight="1" x14ac:dyDescent="0.2">
      <c r="A1762" s="35">
        <v>1753</v>
      </c>
      <c r="B1762" s="98">
        <v>541003</v>
      </c>
      <c r="C1762" s="39" t="s">
        <v>8516</v>
      </c>
      <c r="D1762" s="39" t="s">
        <v>1813</v>
      </c>
      <c r="E1762" s="39" t="str">
        <f>IF(AND(LEN(NICAP[[#This Row],[State or      Country]])=2,NICAP[[#This Row],[State or      Country]]&lt;&gt;"UK"),"US","Other")</f>
        <v>Other</v>
      </c>
      <c r="F1762" s="38">
        <v>2</v>
      </c>
      <c r="G1762" s="37"/>
      <c r="H1762" s="37"/>
      <c r="I1762" s="37"/>
      <c r="J1762" s="37"/>
      <c r="K1762" s="37"/>
      <c r="L1762" s="36" t="s">
        <v>8515</v>
      </c>
      <c r="M1762" s="36" t="str">
        <f>IF(LEFT(NICAP[[#This Row],[Date]],1)=0,"Y","N")</f>
        <v>N</v>
      </c>
      <c r="N1762" s="36"/>
      <c r="O1762" s="36" t="str">
        <f>19&amp;LEFT(NICAP[[#This Row],[Date]],2)</f>
        <v>1954</v>
      </c>
      <c r="P1762" s="36" t="str">
        <f>MID(NICAP[[#This Row],[Date]],3,2)</f>
        <v>10</v>
      </c>
      <c r="Q1762" s="36" t="str">
        <f>RIGHT(NICAP[[#This Row],[Date]],2)</f>
        <v>03</v>
      </c>
      <c r="R1762" s="26">
        <f>DATE(NICAP[[#This Row],[Year]],NICAP[[#This Row],[Month]],NICAP[[#This Row],[Day]])</f>
        <v>20000</v>
      </c>
      <c r="S1762" s="35" t="str">
        <f t="shared" si="54"/>
        <v/>
      </c>
      <c r="T1762" s="24" t="str">
        <f t="shared" si="55"/>
        <v>France</v>
      </c>
    </row>
    <row r="1763" spans="1:20" ht="14.25" customHeight="1" x14ac:dyDescent="0.2">
      <c r="A1763" s="35">
        <v>1754</v>
      </c>
      <c r="B1763" s="107">
        <v>541004</v>
      </c>
      <c r="C1763" s="39" t="s">
        <v>8514</v>
      </c>
      <c r="D1763" s="39" t="s">
        <v>1802</v>
      </c>
      <c r="E1763" s="39" t="str">
        <f>IF(AND(LEN(NICAP[[#This Row],[State or      Country]])=2,NICAP[[#This Row],[State or      Country]]&lt;&gt;"UK"),"US","Other")</f>
        <v>Other</v>
      </c>
      <c r="F1763" s="38">
        <v>11</v>
      </c>
      <c r="G1763" s="47" t="s">
        <v>1757</v>
      </c>
      <c r="H1763" s="46">
        <v>5</v>
      </c>
      <c r="I1763" s="37"/>
      <c r="J1763" s="37"/>
      <c r="K1763" s="37"/>
      <c r="L1763" s="36" t="s">
        <v>8513</v>
      </c>
      <c r="M1763" s="36" t="str">
        <f>IF(LEFT(NICAP[[#This Row],[Date]],1)=0,"Y","N")</f>
        <v>N</v>
      </c>
      <c r="N1763" s="36"/>
      <c r="O1763" s="36" t="str">
        <f>19&amp;LEFT(NICAP[[#This Row],[Date]],2)</f>
        <v>1954</v>
      </c>
      <c r="P1763" s="36" t="str">
        <f>MID(NICAP[[#This Row],[Date]],3,2)</f>
        <v>10</v>
      </c>
      <c r="Q1763" s="36" t="str">
        <f>RIGHT(NICAP[[#This Row],[Date]],2)</f>
        <v>04</v>
      </c>
      <c r="R1763" s="26">
        <f>DATE(NICAP[[#This Row],[Year]],NICAP[[#This Row],[Month]],NICAP[[#This Row],[Day]])</f>
        <v>20001</v>
      </c>
      <c r="S1763" s="35" t="str">
        <f t="shared" si="54"/>
        <v/>
      </c>
      <c r="T1763" s="24" t="str">
        <f t="shared" si="55"/>
        <v>UK</v>
      </c>
    </row>
    <row r="1764" spans="1:20" ht="12.75" customHeight="1" x14ac:dyDescent="0.2">
      <c r="A1764" s="35">
        <v>1755</v>
      </c>
      <c r="B1764" s="68">
        <v>541005</v>
      </c>
      <c r="C1764" s="39" t="s">
        <v>2235</v>
      </c>
      <c r="D1764" s="39" t="s">
        <v>1667</v>
      </c>
      <c r="E1764" s="39" t="str">
        <f>IF(AND(LEN(NICAP[[#This Row],[State or      Country]])=2,NICAP[[#This Row],[State or      Country]]&lt;&gt;"UK"),"US","Other")</f>
        <v>US</v>
      </c>
      <c r="F1764" s="38">
        <v>9</v>
      </c>
      <c r="G1764" s="47" t="s">
        <v>1666</v>
      </c>
      <c r="H1764" s="46">
        <v>5</v>
      </c>
      <c r="I1764" s="47" t="s">
        <v>4808</v>
      </c>
      <c r="J1764" s="37"/>
      <c r="K1764" s="37"/>
      <c r="L1764" s="36" t="s">
        <v>8512</v>
      </c>
      <c r="M1764" s="36" t="str">
        <f>IF(LEFT(NICAP[[#This Row],[Date]],1)=0,"Y","N")</f>
        <v>N</v>
      </c>
      <c r="N1764" s="36"/>
      <c r="O1764" s="36" t="str">
        <f>19&amp;LEFT(NICAP[[#This Row],[Date]],2)</f>
        <v>1954</v>
      </c>
      <c r="P1764" s="36" t="str">
        <f>MID(NICAP[[#This Row],[Date]],3,2)</f>
        <v>10</v>
      </c>
      <c r="Q1764" s="36" t="str">
        <f>RIGHT(NICAP[[#This Row],[Date]],2)</f>
        <v>05</v>
      </c>
      <c r="R1764" s="26">
        <f>DATE(NICAP[[#This Row],[Year]],NICAP[[#This Row],[Month]],NICAP[[#This Row],[Day]])</f>
        <v>20002</v>
      </c>
      <c r="S1764" s="35" t="str">
        <f t="shared" si="54"/>
        <v>TX</v>
      </c>
      <c r="T1764" s="24" t="str">
        <f t="shared" si="55"/>
        <v>US</v>
      </c>
    </row>
    <row r="1765" spans="1:20" ht="12.75" customHeight="1" x14ac:dyDescent="0.2">
      <c r="A1765" s="35">
        <v>1756</v>
      </c>
      <c r="B1765" s="64">
        <v>541007</v>
      </c>
      <c r="C1765" s="39" t="s">
        <v>8511</v>
      </c>
      <c r="D1765" s="39" t="s">
        <v>1813</v>
      </c>
      <c r="E1765" s="39" t="str">
        <f>IF(AND(LEN(NICAP[[#This Row],[State or      Country]])=2,NICAP[[#This Row],[State or      Country]]&lt;&gt;"UK"),"US","Other")</f>
        <v>Other</v>
      </c>
      <c r="F1765" s="38">
        <v>3</v>
      </c>
      <c r="G1765" s="37"/>
      <c r="H1765" s="37"/>
      <c r="I1765" s="37"/>
      <c r="J1765" s="37"/>
      <c r="K1765" s="37"/>
      <c r="L1765" s="36" t="s">
        <v>8510</v>
      </c>
      <c r="M1765" s="36" t="str">
        <f>IF(LEFT(NICAP[[#This Row],[Date]],1)=0,"Y","N")</f>
        <v>N</v>
      </c>
      <c r="N1765" s="36"/>
      <c r="O1765" s="36" t="str">
        <f>19&amp;LEFT(NICAP[[#This Row],[Date]],2)</f>
        <v>1954</v>
      </c>
      <c r="P1765" s="36" t="str">
        <f>MID(NICAP[[#This Row],[Date]],3,2)</f>
        <v>10</v>
      </c>
      <c r="Q1765" s="36" t="str">
        <f>RIGHT(NICAP[[#This Row],[Date]],2)</f>
        <v>07</v>
      </c>
      <c r="R1765" s="26">
        <f>DATE(NICAP[[#This Row],[Year]],NICAP[[#This Row],[Month]],NICAP[[#This Row],[Day]])</f>
        <v>20004</v>
      </c>
      <c r="S1765" s="35" t="str">
        <f t="shared" si="54"/>
        <v/>
      </c>
      <c r="T1765" s="24" t="str">
        <f t="shared" si="55"/>
        <v>France</v>
      </c>
    </row>
    <row r="1766" spans="1:20" ht="12.75" customHeight="1" x14ac:dyDescent="0.2">
      <c r="A1766" s="35">
        <v>1757</v>
      </c>
      <c r="B1766" s="64">
        <v>541009</v>
      </c>
      <c r="C1766" s="39" t="s">
        <v>8509</v>
      </c>
      <c r="D1766" s="39" t="s">
        <v>1813</v>
      </c>
      <c r="E1766" s="39" t="str">
        <f>IF(AND(LEN(NICAP[[#This Row],[State or      Country]])=2,NICAP[[#This Row],[State or      Country]]&lt;&gt;"UK"),"US","Other")</f>
        <v>Other</v>
      </c>
      <c r="F1766" s="38">
        <v>3</v>
      </c>
      <c r="G1766" s="37"/>
      <c r="H1766" s="37"/>
      <c r="I1766" s="37"/>
      <c r="J1766" s="37"/>
      <c r="K1766" s="37"/>
      <c r="L1766" s="36" t="s">
        <v>8508</v>
      </c>
      <c r="M1766" s="36" t="str">
        <f>IF(LEFT(NICAP[[#This Row],[Date]],1)=0,"Y","N")</f>
        <v>N</v>
      </c>
      <c r="N1766" s="36"/>
      <c r="O1766" s="36" t="str">
        <f>19&amp;LEFT(NICAP[[#This Row],[Date]],2)</f>
        <v>1954</v>
      </c>
      <c r="P1766" s="36" t="str">
        <f>MID(NICAP[[#This Row],[Date]],3,2)</f>
        <v>10</v>
      </c>
      <c r="Q1766" s="36" t="str">
        <f>RIGHT(NICAP[[#This Row],[Date]],2)</f>
        <v>09</v>
      </c>
      <c r="R1766" s="26">
        <f>DATE(NICAP[[#This Row],[Year]],NICAP[[#This Row],[Month]],NICAP[[#This Row],[Day]])</f>
        <v>20006</v>
      </c>
      <c r="S1766" s="35" t="str">
        <f t="shared" si="54"/>
        <v/>
      </c>
      <c r="T1766" s="24" t="str">
        <f t="shared" si="55"/>
        <v>France</v>
      </c>
    </row>
    <row r="1767" spans="1:20" ht="12.75" customHeight="1" x14ac:dyDescent="0.2">
      <c r="A1767" s="35">
        <v>1758</v>
      </c>
      <c r="B1767" s="68">
        <v>531009</v>
      </c>
      <c r="C1767" s="39" t="s">
        <v>8507</v>
      </c>
      <c r="D1767" s="39" t="s">
        <v>1802</v>
      </c>
      <c r="E1767" s="39" t="str">
        <f>IF(AND(LEN(NICAP[[#This Row],[State or      Country]])=2,NICAP[[#This Row],[State or      Country]]&lt;&gt;"UK"),"US","Other")</f>
        <v>Other</v>
      </c>
      <c r="F1767" s="38">
        <v>9</v>
      </c>
      <c r="G1767" s="47" t="s">
        <v>1666</v>
      </c>
      <c r="H1767" s="46">
        <v>5</v>
      </c>
      <c r="I1767" s="37"/>
      <c r="J1767" s="37"/>
      <c r="K1767" s="37"/>
      <c r="L1767" s="36" t="s">
        <v>8506</v>
      </c>
      <c r="M1767" s="36" t="str">
        <f>IF(LEFT(NICAP[[#This Row],[Date]],1)=0,"Y","N")</f>
        <v>N</v>
      </c>
      <c r="N1767" s="36"/>
      <c r="O1767" s="36" t="str">
        <f>19&amp;LEFT(NICAP[[#This Row],[Date]],2)</f>
        <v>1953</v>
      </c>
      <c r="P1767" s="36" t="str">
        <f>MID(NICAP[[#This Row],[Date]],3,2)</f>
        <v>10</v>
      </c>
      <c r="Q1767" s="36" t="str">
        <f>RIGHT(NICAP[[#This Row],[Date]],2)</f>
        <v>09</v>
      </c>
      <c r="R1767" s="26">
        <f>DATE(NICAP[[#This Row],[Year]],NICAP[[#This Row],[Month]],NICAP[[#This Row],[Day]])</f>
        <v>19641</v>
      </c>
      <c r="S1767" s="35" t="str">
        <f t="shared" si="54"/>
        <v/>
      </c>
      <c r="T1767" s="24" t="str">
        <f t="shared" si="55"/>
        <v>UK</v>
      </c>
    </row>
    <row r="1768" spans="1:20" ht="27" customHeight="1" x14ac:dyDescent="0.2">
      <c r="A1768" s="35">
        <v>1759</v>
      </c>
      <c r="B1768" s="66">
        <v>541011</v>
      </c>
      <c r="C1768" s="44" t="s">
        <v>8505</v>
      </c>
      <c r="D1768" s="44" t="s">
        <v>1813</v>
      </c>
      <c r="E1768" s="44" t="str">
        <f>IF(AND(LEN(NICAP[[#This Row],[State or      Country]])=2,NICAP[[#This Row],[State or      Country]]&lt;&gt;"UK"),"US","Other")</f>
        <v>Other</v>
      </c>
      <c r="F1768" s="43">
        <v>3</v>
      </c>
      <c r="G1768" s="41"/>
      <c r="H1768" s="41"/>
      <c r="I1768" s="41"/>
      <c r="J1768" s="41"/>
      <c r="K1768" s="41"/>
      <c r="L1768" s="59" t="s">
        <v>8504</v>
      </c>
      <c r="M1768" s="59" t="str">
        <f>IF(LEFT(NICAP[[#This Row],[Date]],1)=0,"Y","N")</f>
        <v>N</v>
      </c>
      <c r="N1768" s="59"/>
      <c r="O1768" s="59" t="str">
        <f>19&amp;LEFT(NICAP[[#This Row],[Date]],2)</f>
        <v>1954</v>
      </c>
      <c r="P1768" s="59" t="str">
        <f>MID(NICAP[[#This Row],[Date]],3,2)</f>
        <v>10</v>
      </c>
      <c r="Q1768" s="59" t="str">
        <f>RIGHT(NICAP[[#This Row],[Date]],2)</f>
        <v>11</v>
      </c>
      <c r="R1768" s="26">
        <f>DATE(NICAP[[#This Row],[Year]],NICAP[[#This Row],[Month]],NICAP[[#This Row],[Day]])</f>
        <v>20008</v>
      </c>
      <c r="S1768" s="35" t="str">
        <f t="shared" si="54"/>
        <v/>
      </c>
      <c r="T1768" s="24" t="str">
        <f t="shared" si="55"/>
        <v>France</v>
      </c>
    </row>
    <row r="1769" spans="1:20" ht="27" customHeight="1" x14ac:dyDescent="0.2">
      <c r="A1769" s="35">
        <v>1760</v>
      </c>
      <c r="B1769" s="66">
        <v>541011</v>
      </c>
      <c r="C1769" s="44" t="s">
        <v>8503</v>
      </c>
      <c r="D1769" s="44" t="s">
        <v>1813</v>
      </c>
      <c r="E1769" s="44" t="str">
        <f>IF(AND(LEN(NICAP[[#This Row],[State or      Country]])=2,NICAP[[#This Row],[State or      Country]]&lt;&gt;"UK"),"US","Other")</f>
        <v>Other</v>
      </c>
      <c r="F1769" s="43">
        <v>3</v>
      </c>
      <c r="G1769" s="41"/>
      <c r="H1769" s="41"/>
      <c r="I1769" s="41"/>
      <c r="J1769" s="41"/>
      <c r="K1769" s="41"/>
      <c r="L1769" s="59" t="s">
        <v>8502</v>
      </c>
      <c r="M1769" s="59" t="str">
        <f>IF(LEFT(NICAP[[#This Row],[Date]],1)=0,"Y","N")</f>
        <v>N</v>
      </c>
      <c r="N1769" s="59"/>
      <c r="O1769" s="59" t="str">
        <f>19&amp;LEFT(NICAP[[#This Row],[Date]],2)</f>
        <v>1954</v>
      </c>
      <c r="P1769" s="59" t="str">
        <f>MID(NICAP[[#This Row],[Date]],3,2)</f>
        <v>10</v>
      </c>
      <c r="Q1769" s="59" t="str">
        <f>RIGHT(NICAP[[#This Row],[Date]],2)</f>
        <v>11</v>
      </c>
      <c r="R1769" s="26">
        <f>DATE(NICAP[[#This Row],[Year]],NICAP[[#This Row],[Month]],NICAP[[#This Row],[Day]])</f>
        <v>20008</v>
      </c>
      <c r="S1769" s="35" t="str">
        <f t="shared" si="54"/>
        <v/>
      </c>
      <c r="T1769" s="24" t="str">
        <f t="shared" si="55"/>
        <v>France</v>
      </c>
    </row>
    <row r="1770" spans="1:20" ht="27" customHeight="1" x14ac:dyDescent="0.2">
      <c r="A1770" s="35">
        <v>1761</v>
      </c>
      <c r="B1770" s="66">
        <v>541011</v>
      </c>
      <c r="C1770" s="44" t="s">
        <v>8501</v>
      </c>
      <c r="D1770" s="44" t="s">
        <v>1813</v>
      </c>
      <c r="E1770" s="44" t="str">
        <f>IF(AND(LEN(NICAP[[#This Row],[State or      Country]])=2,NICAP[[#This Row],[State or      Country]]&lt;&gt;"UK"),"US","Other")</f>
        <v>Other</v>
      </c>
      <c r="F1770" s="43">
        <v>3</v>
      </c>
      <c r="G1770" s="41"/>
      <c r="H1770" s="41"/>
      <c r="I1770" s="41"/>
      <c r="J1770" s="41"/>
      <c r="K1770" s="41"/>
      <c r="L1770" s="42" t="s">
        <v>8500</v>
      </c>
      <c r="M1770" s="42" t="str">
        <f>IF(LEFT(NICAP[[#This Row],[Date]],1)=0,"Y","N")</f>
        <v>N</v>
      </c>
      <c r="N1770" s="42"/>
      <c r="O1770" s="42" t="str">
        <f>19&amp;LEFT(NICAP[[#This Row],[Date]],2)</f>
        <v>1954</v>
      </c>
      <c r="P1770" s="42" t="str">
        <f>MID(NICAP[[#This Row],[Date]],3,2)</f>
        <v>10</v>
      </c>
      <c r="Q1770" s="42" t="str">
        <f>RIGHT(NICAP[[#This Row],[Date]],2)</f>
        <v>11</v>
      </c>
      <c r="R1770" s="26">
        <f>DATE(NICAP[[#This Row],[Year]],NICAP[[#This Row],[Month]],NICAP[[#This Row],[Day]])</f>
        <v>20008</v>
      </c>
      <c r="S1770" s="35" t="str">
        <f t="shared" si="54"/>
        <v/>
      </c>
      <c r="T1770" s="24" t="str">
        <f t="shared" si="55"/>
        <v>France</v>
      </c>
    </row>
    <row r="1771" spans="1:20" ht="27.75" customHeight="1" x14ac:dyDescent="0.2">
      <c r="A1771" s="35">
        <v>1762</v>
      </c>
      <c r="B1771" s="66">
        <v>541011</v>
      </c>
      <c r="C1771" s="44" t="s">
        <v>8499</v>
      </c>
      <c r="D1771" s="44" t="s">
        <v>1813</v>
      </c>
      <c r="E1771" s="44" t="str">
        <f>IF(AND(LEN(NICAP[[#This Row],[State or      Country]])=2,NICAP[[#This Row],[State or      Country]]&lt;&gt;"UK"),"US","Other")</f>
        <v>Other</v>
      </c>
      <c r="F1771" s="43">
        <v>3</v>
      </c>
      <c r="G1771" s="41"/>
      <c r="H1771" s="41"/>
      <c r="I1771" s="41"/>
      <c r="J1771" s="41"/>
      <c r="K1771" s="41"/>
      <c r="L1771" s="42" t="s">
        <v>8498</v>
      </c>
      <c r="M1771" s="42" t="str">
        <f>IF(LEFT(NICAP[[#This Row],[Date]],1)=0,"Y","N")</f>
        <v>N</v>
      </c>
      <c r="N1771" s="42"/>
      <c r="O1771" s="42" t="str">
        <f>19&amp;LEFT(NICAP[[#This Row],[Date]],2)</f>
        <v>1954</v>
      </c>
      <c r="P1771" s="42" t="str">
        <f>MID(NICAP[[#This Row],[Date]],3,2)</f>
        <v>10</v>
      </c>
      <c r="Q1771" s="42" t="str">
        <f>RIGHT(NICAP[[#This Row],[Date]],2)</f>
        <v>11</v>
      </c>
      <c r="R1771" s="26">
        <f>DATE(NICAP[[#This Row],[Year]],NICAP[[#This Row],[Month]],NICAP[[#This Row],[Day]])</f>
        <v>20008</v>
      </c>
      <c r="S1771" s="35" t="str">
        <f t="shared" si="54"/>
        <v/>
      </c>
      <c r="T1771" s="24" t="str">
        <f t="shared" si="55"/>
        <v>France</v>
      </c>
    </row>
    <row r="1772" spans="1:20" ht="12.75" customHeight="1" x14ac:dyDescent="0.2">
      <c r="A1772" s="35">
        <v>1763</v>
      </c>
      <c r="B1772" s="64">
        <v>541013</v>
      </c>
      <c r="C1772" s="39" t="s">
        <v>8497</v>
      </c>
      <c r="D1772" s="39" t="s">
        <v>8496</v>
      </c>
      <c r="E1772" s="39" t="str">
        <f>IF(AND(LEN(NICAP[[#This Row],[State or      Country]])=2,NICAP[[#This Row],[State or      Country]]&lt;&gt;"UK"),"US","Other")</f>
        <v>Other</v>
      </c>
      <c r="F1772" s="38">
        <v>1</v>
      </c>
      <c r="G1772" s="37"/>
      <c r="H1772" s="37"/>
      <c r="I1772" s="65">
        <v>3260</v>
      </c>
      <c r="J1772" s="37"/>
      <c r="K1772" s="37"/>
      <c r="L1772" s="36" t="s">
        <v>8495</v>
      </c>
      <c r="M1772" s="36" t="str">
        <f>IF(LEFT(NICAP[[#This Row],[Date]],1)=0,"Y","N")</f>
        <v>N</v>
      </c>
      <c r="N1772" s="36"/>
      <c r="O1772" s="36" t="str">
        <f>19&amp;LEFT(NICAP[[#This Row],[Date]],2)</f>
        <v>1954</v>
      </c>
      <c r="P1772" s="36" t="str">
        <f>MID(NICAP[[#This Row],[Date]],3,2)</f>
        <v>10</v>
      </c>
      <c r="Q1772" s="36" t="str">
        <f>RIGHT(NICAP[[#This Row],[Date]],2)</f>
        <v>13</v>
      </c>
      <c r="R1772" s="26">
        <f>DATE(NICAP[[#This Row],[Year]],NICAP[[#This Row],[Month]],NICAP[[#This Row],[Day]])</f>
        <v>20010</v>
      </c>
      <c r="S1772" s="35" t="str">
        <f t="shared" si="54"/>
        <v/>
      </c>
      <c r="T1772" s="24" t="str">
        <f t="shared" si="55"/>
        <v>Fr. Morocco</v>
      </c>
    </row>
    <row r="1773" spans="1:20" ht="12.75" customHeight="1" x14ac:dyDescent="0.2">
      <c r="A1773" s="35">
        <v>1764</v>
      </c>
      <c r="B1773" s="82" t="s">
        <v>8494</v>
      </c>
      <c r="C1773" s="39" t="s">
        <v>8493</v>
      </c>
      <c r="D1773" s="39" t="s">
        <v>1772</v>
      </c>
      <c r="E1773" s="39" t="str">
        <f>IF(AND(LEN(NICAP[[#This Row],[State or      Country]])=2,NICAP[[#This Row],[State or      Country]]&lt;&gt;"UK"),"US","Other")</f>
        <v>US</v>
      </c>
      <c r="F1773" s="38">
        <v>1</v>
      </c>
      <c r="G1773" s="37"/>
      <c r="H1773" s="37"/>
      <c r="I1773" s="65">
        <v>3269</v>
      </c>
      <c r="J1773" s="37"/>
      <c r="K1773" s="37"/>
      <c r="L1773" s="36" t="s">
        <v>8492</v>
      </c>
      <c r="M1773" s="36" t="str">
        <f>IF(LEFT(NICAP[[#This Row],[Date]],1)=0,"Y","N")</f>
        <v>N</v>
      </c>
      <c r="N1773" s="36"/>
      <c r="O1773" s="36" t="str">
        <f>19&amp;LEFT(NICAP[[#This Row],[Date]],2)</f>
        <v>1954</v>
      </c>
      <c r="P1773" s="36" t="str">
        <f>MID(NICAP[[#This Row],[Date]],3,2)</f>
        <v>10</v>
      </c>
      <c r="Q1773" s="36" t="str">
        <f>RIGHT(NICAP[[#This Row],[Date]],2)</f>
        <v>16</v>
      </c>
      <c r="R1773" s="26">
        <f>DATE(NICAP[[#This Row],[Year]],NICAP[[#This Row],[Month]],NICAP[[#This Row],[Day]])</f>
        <v>20013</v>
      </c>
      <c r="S1773" s="35" t="str">
        <f t="shared" si="54"/>
        <v>OK</v>
      </c>
      <c r="T1773" s="24" t="str">
        <f t="shared" si="55"/>
        <v>US</v>
      </c>
    </row>
    <row r="1774" spans="1:20" ht="27" customHeight="1" x14ac:dyDescent="0.2">
      <c r="A1774" s="35">
        <v>1765</v>
      </c>
      <c r="B1774" s="66">
        <v>541016</v>
      </c>
      <c r="C1774" s="44" t="s">
        <v>8491</v>
      </c>
      <c r="D1774" s="44" t="s">
        <v>1813</v>
      </c>
      <c r="E1774" s="44" t="str">
        <f>IF(AND(LEN(NICAP[[#This Row],[State or      Country]])=2,NICAP[[#This Row],[State or      Country]]&lt;&gt;"UK"),"US","Other")</f>
        <v>Other</v>
      </c>
      <c r="F1774" s="43">
        <v>3</v>
      </c>
      <c r="G1774" s="41"/>
      <c r="H1774" s="41"/>
      <c r="I1774" s="41"/>
      <c r="J1774" s="41"/>
      <c r="K1774" s="41"/>
      <c r="L1774" s="42" t="s">
        <v>8490</v>
      </c>
      <c r="M1774" s="42" t="str">
        <f>IF(LEFT(NICAP[[#This Row],[Date]],1)=0,"Y","N")</f>
        <v>N</v>
      </c>
      <c r="N1774" s="42"/>
      <c r="O1774" s="42" t="str">
        <f>19&amp;LEFT(NICAP[[#This Row],[Date]],2)</f>
        <v>1954</v>
      </c>
      <c r="P1774" s="42" t="str">
        <f>MID(NICAP[[#This Row],[Date]],3,2)</f>
        <v>10</v>
      </c>
      <c r="Q1774" s="42" t="str">
        <f>RIGHT(NICAP[[#This Row],[Date]],2)</f>
        <v>16</v>
      </c>
      <c r="R1774" s="26">
        <f>DATE(NICAP[[#This Row],[Year]],NICAP[[#This Row],[Month]],NICAP[[#This Row],[Day]])</f>
        <v>20013</v>
      </c>
      <c r="S1774" s="35" t="str">
        <f t="shared" si="54"/>
        <v/>
      </c>
      <c r="T1774" s="24" t="str">
        <f t="shared" si="55"/>
        <v>France</v>
      </c>
    </row>
    <row r="1775" spans="1:20" ht="27" customHeight="1" x14ac:dyDescent="0.2">
      <c r="A1775" s="35">
        <v>1766</v>
      </c>
      <c r="B1775" s="66">
        <v>541018</v>
      </c>
      <c r="C1775" s="44" t="s">
        <v>8489</v>
      </c>
      <c r="D1775" s="44" t="s">
        <v>1813</v>
      </c>
      <c r="E1775" s="44" t="str">
        <f>IF(AND(LEN(NICAP[[#This Row],[State or      Country]])=2,NICAP[[#This Row],[State or      Country]]&lt;&gt;"UK"),"US","Other")</f>
        <v>Other</v>
      </c>
      <c r="F1775" s="43">
        <v>3</v>
      </c>
      <c r="G1775" s="41"/>
      <c r="H1775" s="41"/>
      <c r="I1775" s="41"/>
      <c r="J1775" s="41"/>
      <c r="K1775" s="41"/>
      <c r="L1775" s="42" t="s">
        <v>8488</v>
      </c>
      <c r="M1775" s="42" t="str">
        <f>IF(LEFT(NICAP[[#This Row],[Date]],1)=0,"Y","N")</f>
        <v>N</v>
      </c>
      <c r="N1775" s="42"/>
      <c r="O1775" s="42" t="str">
        <f>19&amp;LEFT(NICAP[[#This Row],[Date]],2)</f>
        <v>1954</v>
      </c>
      <c r="P1775" s="42" t="str">
        <f>MID(NICAP[[#This Row],[Date]],3,2)</f>
        <v>10</v>
      </c>
      <c r="Q1775" s="42" t="str">
        <f>RIGHT(NICAP[[#This Row],[Date]],2)</f>
        <v>18</v>
      </c>
      <c r="R1775" s="26">
        <f>DATE(NICAP[[#This Row],[Year]],NICAP[[#This Row],[Month]],NICAP[[#This Row],[Day]])</f>
        <v>20015</v>
      </c>
      <c r="S1775" s="35" t="str">
        <f t="shared" si="54"/>
        <v/>
      </c>
      <c r="T1775" s="24" t="str">
        <f t="shared" si="55"/>
        <v>France</v>
      </c>
    </row>
    <row r="1776" spans="1:20" ht="12.75" customHeight="1" x14ac:dyDescent="0.2">
      <c r="A1776" s="35">
        <v>1767</v>
      </c>
      <c r="B1776" s="64">
        <v>541020</v>
      </c>
      <c r="C1776" s="39" t="s">
        <v>8487</v>
      </c>
      <c r="D1776" s="39" t="s">
        <v>1813</v>
      </c>
      <c r="E1776" s="39" t="str">
        <f>IF(AND(LEN(NICAP[[#This Row],[State or      Country]])=2,NICAP[[#This Row],[State or      Country]]&lt;&gt;"UK"),"US","Other")</f>
        <v>Other</v>
      </c>
      <c r="F1776" s="38">
        <v>3</v>
      </c>
      <c r="G1776" s="37"/>
      <c r="H1776" s="37"/>
      <c r="I1776" s="37"/>
      <c r="J1776" s="37"/>
      <c r="K1776" s="37"/>
      <c r="L1776" s="36" t="s">
        <v>8486</v>
      </c>
      <c r="M1776" s="36" t="str">
        <f>IF(LEFT(NICAP[[#This Row],[Date]],1)=0,"Y","N")</f>
        <v>N</v>
      </c>
      <c r="N1776" s="36"/>
      <c r="O1776" s="36" t="str">
        <f>19&amp;LEFT(NICAP[[#This Row],[Date]],2)</f>
        <v>1954</v>
      </c>
      <c r="P1776" s="36" t="str">
        <f>MID(NICAP[[#This Row],[Date]],3,2)</f>
        <v>10</v>
      </c>
      <c r="Q1776" s="36" t="str">
        <f>RIGHT(NICAP[[#This Row],[Date]],2)</f>
        <v>20</v>
      </c>
      <c r="R1776" s="26">
        <f>DATE(NICAP[[#This Row],[Year]],NICAP[[#This Row],[Month]],NICAP[[#This Row],[Day]])</f>
        <v>20017</v>
      </c>
      <c r="S1776" s="35" t="str">
        <f t="shared" si="54"/>
        <v/>
      </c>
      <c r="T1776" s="24" t="str">
        <f t="shared" si="55"/>
        <v>France</v>
      </c>
    </row>
    <row r="1777" spans="1:20" ht="27" customHeight="1" x14ac:dyDescent="0.2">
      <c r="A1777" s="35">
        <v>1768</v>
      </c>
      <c r="B1777" s="66">
        <v>541021</v>
      </c>
      <c r="C1777" s="44" t="s">
        <v>8485</v>
      </c>
      <c r="D1777" s="44" t="s">
        <v>1813</v>
      </c>
      <c r="E1777" s="44" t="str">
        <f>IF(AND(LEN(NICAP[[#This Row],[State or      Country]])=2,NICAP[[#This Row],[State or      Country]]&lt;&gt;"UK"),"US","Other")</f>
        <v>Other</v>
      </c>
      <c r="F1777" s="43">
        <v>3</v>
      </c>
      <c r="G1777" s="41"/>
      <c r="H1777" s="41"/>
      <c r="I1777" s="41"/>
      <c r="J1777" s="41"/>
      <c r="K1777" s="41"/>
      <c r="L1777" s="42" t="s">
        <v>8484</v>
      </c>
      <c r="M1777" s="42" t="str">
        <f>IF(LEFT(NICAP[[#This Row],[Date]],1)=0,"Y","N")</f>
        <v>N</v>
      </c>
      <c r="N1777" s="42"/>
      <c r="O1777" s="42" t="str">
        <f>19&amp;LEFT(NICAP[[#This Row],[Date]],2)</f>
        <v>1954</v>
      </c>
      <c r="P1777" s="42" t="str">
        <f>MID(NICAP[[#This Row],[Date]],3,2)</f>
        <v>10</v>
      </c>
      <c r="Q1777" s="42" t="str">
        <f>RIGHT(NICAP[[#This Row],[Date]],2)</f>
        <v>21</v>
      </c>
      <c r="R1777" s="26">
        <f>DATE(NICAP[[#This Row],[Year]],NICAP[[#This Row],[Month]],NICAP[[#This Row],[Day]])</f>
        <v>20018</v>
      </c>
      <c r="S1777" s="35" t="str">
        <f t="shared" si="54"/>
        <v/>
      </c>
      <c r="T1777" s="24" t="str">
        <f t="shared" si="55"/>
        <v>France</v>
      </c>
    </row>
    <row r="1778" spans="1:20" ht="42.75" customHeight="1" x14ac:dyDescent="0.2">
      <c r="A1778" s="35">
        <v>1769</v>
      </c>
      <c r="B1778" s="67">
        <v>541022</v>
      </c>
      <c r="C1778" s="50" t="s">
        <v>3720</v>
      </c>
      <c r="D1778" s="50" t="s">
        <v>1694</v>
      </c>
      <c r="E1778" s="50" t="str">
        <f>IF(AND(LEN(NICAP[[#This Row],[State or      Country]])=2,NICAP[[#This Row],[State or      Country]]&lt;&gt;"UK"),"US","Other")</f>
        <v>US</v>
      </c>
      <c r="F1778" s="49">
        <v>2</v>
      </c>
      <c r="G1778" s="48"/>
      <c r="H1778" s="48"/>
      <c r="I1778" s="48"/>
      <c r="J1778" s="48"/>
      <c r="K1778" s="48"/>
      <c r="L1778" s="36" t="s">
        <v>8483</v>
      </c>
      <c r="M1778" s="36" t="str">
        <f>IF(LEFT(NICAP[[#This Row],[Date]],1)=0,"Y","N")</f>
        <v>N</v>
      </c>
      <c r="N1778" s="36"/>
      <c r="O1778" s="36" t="str">
        <f>19&amp;LEFT(NICAP[[#This Row],[Date]],2)</f>
        <v>1954</v>
      </c>
      <c r="P1778" s="36" t="str">
        <f>MID(NICAP[[#This Row],[Date]],3,2)</f>
        <v>10</v>
      </c>
      <c r="Q1778" s="36" t="str">
        <f>RIGHT(NICAP[[#This Row],[Date]],2)</f>
        <v>22</v>
      </c>
      <c r="R1778" s="26">
        <f>DATE(NICAP[[#This Row],[Year]],NICAP[[#This Row],[Month]],NICAP[[#This Row],[Day]])</f>
        <v>20019</v>
      </c>
      <c r="S1778" s="35" t="str">
        <f t="shared" si="54"/>
        <v>OH</v>
      </c>
      <c r="T1778" s="24" t="str">
        <f t="shared" si="55"/>
        <v>US</v>
      </c>
    </row>
    <row r="1779" spans="1:20" ht="42" customHeight="1" x14ac:dyDescent="0.2">
      <c r="A1779" s="35">
        <v>1770</v>
      </c>
      <c r="B1779" s="67">
        <v>541022</v>
      </c>
      <c r="C1779" s="50" t="s">
        <v>3720</v>
      </c>
      <c r="D1779" s="50" t="s">
        <v>1694</v>
      </c>
      <c r="E1779" s="50" t="str">
        <f>IF(AND(LEN(NICAP[[#This Row],[State or      Country]])=2,NICAP[[#This Row],[State or      Country]]&lt;&gt;"UK"),"US","Other")</f>
        <v>US</v>
      </c>
      <c r="F1779" s="49">
        <v>6</v>
      </c>
      <c r="G1779" s="48"/>
      <c r="H1779" s="48"/>
      <c r="I1779" s="48"/>
      <c r="J1779" s="48"/>
      <c r="K1779" s="48"/>
      <c r="L1779" s="36" t="s">
        <v>8483</v>
      </c>
      <c r="M1779" s="36" t="str">
        <f>IF(LEFT(NICAP[[#This Row],[Date]],1)=0,"Y","N")</f>
        <v>N</v>
      </c>
      <c r="N1779" s="36"/>
      <c r="O1779" s="36" t="str">
        <f>19&amp;LEFT(NICAP[[#This Row],[Date]],2)</f>
        <v>1954</v>
      </c>
      <c r="P1779" s="36" t="str">
        <f>MID(NICAP[[#This Row],[Date]],3,2)</f>
        <v>10</v>
      </c>
      <c r="Q1779" s="36" t="str">
        <f>RIGHT(NICAP[[#This Row],[Date]],2)</f>
        <v>22</v>
      </c>
      <c r="R1779" s="26">
        <f>DATE(NICAP[[#This Row],[Year]],NICAP[[#This Row],[Month]],NICAP[[#This Row],[Day]])</f>
        <v>20019</v>
      </c>
      <c r="S1779" s="35" t="str">
        <f t="shared" si="54"/>
        <v>OH</v>
      </c>
      <c r="T1779" s="24" t="str">
        <f t="shared" si="55"/>
        <v>US</v>
      </c>
    </row>
    <row r="1780" spans="1:20" ht="27" customHeight="1" x14ac:dyDescent="0.2">
      <c r="A1780" s="35">
        <v>1771</v>
      </c>
      <c r="B1780" s="66">
        <v>541023</v>
      </c>
      <c r="C1780" s="44" t="s">
        <v>3645</v>
      </c>
      <c r="D1780" s="44" t="s">
        <v>1694</v>
      </c>
      <c r="E1780" s="44" t="str">
        <f>IF(AND(LEN(NICAP[[#This Row],[State or      Country]])=2,NICAP[[#This Row],[State or      Country]]&lt;&gt;"UK"),"US","Other")</f>
        <v>US</v>
      </c>
      <c r="F1780" s="43">
        <v>3</v>
      </c>
      <c r="G1780" s="41"/>
      <c r="H1780" s="41"/>
      <c r="I1780" s="41"/>
      <c r="J1780" s="41"/>
      <c r="K1780" s="41"/>
      <c r="L1780" s="42" t="s">
        <v>8482</v>
      </c>
      <c r="M1780" s="42" t="str">
        <f>IF(LEFT(NICAP[[#This Row],[Date]],1)=0,"Y","N")</f>
        <v>N</v>
      </c>
      <c r="N1780" s="42"/>
      <c r="O1780" s="42" t="str">
        <f>19&amp;LEFT(NICAP[[#This Row],[Date]],2)</f>
        <v>1954</v>
      </c>
      <c r="P1780" s="42" t="str">
        <f>MID(NICAP[[#This Row],[Date]],3,2)</f>
        <v>10</v>
      </c>
      <c r="Q1780" s="42" t="str">
        <f>RIGHT(NICAP[[#This Row],[Date]],2)</f>
        <v>23</v>
      </c>
      <c r="R1780" s="26">
        <f>DATE(NICAP[[#This Row],[Year]],NICAP[[#This Row],[Month]],NICAP[[#This Row],[Day]])</f>
        <v>20020</v>
      </c>
      <c r="S1780" s="35" t="str">
        <f t="shared" si="54"/>
        <v>OH</v>
      </c>
      <c r="T1780" s="24" t="str">
        <f t="shared" si="55"/>
        <v>US</v>
      </c>
    </row>
    <row r="1781" spans="1:20" ht="12.75" customHeight="1" x14ac:dyDescent="0.2">
      <c r="A1781" s="35">
        <v>1772</v>
      </c>
      <c r="B1781" s="68">
        <v>541023</v>
      </c>
      <c r="C1781" s="39" t="s">
        <v>6772</v>
      </c>
      <c r="D1781" s="39" t="s">
        <v>1772</v>
      </c>
      <c r="E1781" s="39" t="str">
        <f>IF(AND(LEN(NICAP[[#This Row],[State or      Country]])=2,NICAP[[#This Row],[State or      Country]]&lt;&gt;"UK"),"US","Other")</f>
        <v>US</v>
      </c>
      <c r="F1781" s="38">
        <v>9</v>
      </c>
      <c r="G1781" s="47" t="s">
        <v>1666</v>
      </c>
      <c r="H1781" s="46">
        <v>5</v>
      </c>
      <c r="I1781" s="47" t="s">
        <v>4808</v>
      </c>
      <c r="J1781" s="41"/>
      <c r="K1781" s="41"/>
      <c r="L1781" s="36" t="s">
        <v>8481</v>
      </c>
      <c r="M1781" s="36" t="str">
        <f>IF(LEFT(NICAP[[#This Row],[Date]],1)=0,"Y","N")</f>
        <v>N</v>
      </c>
      <c r="N1781" s="36"/>
      <c r="O1781" s="36" t="str">
        <f>19&amp;LEFT(NICAP[[#This Row],[Date]],2)</f>
        <v>1954</v>
      </c>
      <c r="P1781" s="36" t="str">
        <f>MID(NICAP[[#This Row],[Date]],3,2)</f>
        <v>10</v>
      </c>
      <c r="Q1781" s="36" t="str">
        <f>RIGHT(NICAP[[#This Row],[Date]],2)</f>
        <v>23</v>
      </c>
      <c r="R1781" s="26">
        <f>DATE(NICAP[[#This Row],[Year]],NICAP[[#This Row],[Month]],NICAP[[#This Row],[Day]])</f>
        <v>20020</v>
      </c>
      <c r="S1781" s="35" t="str">
        <f t="shared" si="54"/>
        <v>OK</v>
      </c>
      <c r="T1781" s="24" t="str">
        <f t="shared" si="55"/>
        <v>US</v>
      </c>
    </row>
    <row r="1782" spans="1:20" ht="27.75" customHeight="1" x14ac:dyDescent="0.2">
      <c r="A1782" s="35">
        <v>1773</v>
      </c>
      <c r="B1782" s="66">
        <v>541024</v>
      </c>
      <c r="C1782" s="44" t="s">
        <v>8480</v>
      </c>
      <c r="D1782" s="44" t="s">
        <v>1749</v>
      </c>
      <c r="E1782" s="44" t="str">
        <f>IF(AND(LEN(NICAP[[#This Row],[State or      Country]])=2,NICAP[[#This Row],[State or      Country]]&lt;&gt;"UK"),"US","Other")</f>
        <v>Other</v>
      </c>
      <c r="F1782" s="43">
        <v>1</v>
      </c>
      <c r="G1782" s="41"/>
      <c r="H1782" s="41"/>
      <c r="I1782" s="41"/>
      <c r="J1782" s="41"/>
      <c r="K1782" s="41"/>
      <c r="L1782" s="59" t="s">
        <v>8479</v>
      </c>
      <c r="M1782" s="59" t="str">
        <f>IF(LEFT(NICAP[[#This Row],[Date]],1)=0,"Y","N")</f>
        <v>N</v>
      </c>
      <c r="N1782" s="59"/>
      <c r="O1782" s="59" t="str">
        <f>19&amp;LEFT(NICAP[[#This Row],[Date]],2)</f>
        <v>1954</v>
      </c>
      <c r="P1782" s="59" t="str">
        <f>MID(NICAP[[#This Row],[Date]],3,2)</f>
        <v>10</v>
      </c>
      <c r="Q1782" s="59" t="str">
        <f>RIGHT(NICAP[[#This Row],[Date]],2)</f>
        <v>24</v>
      </c>
      <c r="R1782" s="26">
        <f>DATE(NICAP[[#This Row],[Year]],NICAP[[#This Row],[Month]],NICAP[[#This Row],[Day]])</f>
        <v>20021</v>
      </c>
      <c r="S1782" s="35" t="str">
        <f t="shared" si="54"/>
        <v/>
      </c>
      <c r="T1782" s="24" t="str">
        <f t="shared" si="55"/>
        <v>Brazil</v>
      </c>
    </row>
    <row r="1783" spans="1:20" ht="12.75" customHeight="1" x14ac:dyDescent="0.2">
      <c r="A1783" s="35">
        <v>1774</v>
      </c>
      <c r="B1783" s="64">
        <v>541025</v>
      </c>
      <c r="C1783" s="39" t="s">
        <v>3873</v>
      </c>
      <c r="D1783" s="39" t="s">
        <v>1869</v>
      </c>
      <c r="E1783" s="39" t="str">
        <f>IF(AND(LEN(NICAP[[#This Row],[State or      Country]])=2,NICAP[[#This Row],[State or      Country]]&lt;&gt;"UK"),"US","Other")</f>
        <v>Other</v>
      </c>
      <c r="F1783" s="38">
        <v>1</v>
      </c>
      <c r="G1783" s="37"/>
      <c r="H1783" s="37"/>
      <c r="I1783" s="37"/>
      <c r="J1783" s="37"/>
      <c r="K1783" s="37"/>
      <c r="L1783" s="36" t="s">
        <v>8478</v>
      </c>
      <c r="M1783" s="36" t="str">
        <f>IF(LEFT(NICAP[[#This Row],[Date]],1)=0,"Y","N")</f>
        <v>N</v>
      </c>
      <c r="N1783" s="36"/>
      <c r="O1783" s="36" t="str">
        <f>19&amp;LEFT(NICAP[[#This Row],[Date]],2)</f>
        <v>1954</v>
      </c>
      <c r="P1783" s="36" t="str">
        <f>MID(NICAP[[#This Row],[Date]],3,2)</f>
        <v>10</v>
      </c>
      <c r="Q1783" s="36" t="str">
        <f>RIGHT(NICAP[[#This Row],[Date]],2)</f>
        <v>25</v>
      </c>
      <c r="R1783" s="26">
        <f>DATE(NICAP[[#This Row],[Year]],NICAP[[#This Row],[Month]],NICAP[[#This Row],[Day]])</f>
        <v>20022</v>
      </c>
      <c r="S1783" s="35" t="str">
        <f t="shared" si="54"/>
        <v/>
      </c>
      <c r="T1783" s="24" t="str">
        <f t="shared" si="55"/>
        <v>Yugoslavia</v>
      </c>
    </row>
    <row r="1784" spans="1:20" ht="27.75" customHeight="1" x14ac:dyDescent="0.2">
      <c r="A1784" s="35">
        <v>1775</v>
      </c>
      <c r="B1784" s="66">
        <v>541027</v>
      </c>
      <c r="C1784" s="44" t="s">
        <v>8477</v>
      </c>
      <c r="D1784" s="44" t="s">
        <v>1813</v>
      </c>
      <c r="E1784" s="44" t="str">
        <f>IF(AND(LEN(NICAP[[#This Row],[State or      Country]])=2,NICAP[[#This Row],[State or      Country]]&lt;&gt;"UK"),"US","Other")</f>
        <v>Other</v>
      </c>
      <c r="F1784" s="43">
        <v>3</v>
      </c>
      <c r="G1784" s="41"/>
      <c r="H1784" s="41"/>
      <c r="I1784" s="41"/>
      <c r="J1784" s="41"/>
      <c r="K1784" s="41"/>
      <c r="L1784" s="42" t="s">
        <v>8476</v>
      </c>
      <c r="M1784" s="42" t="str">
        <f>IF(LEFT(NICAP[[#This Row],[Date]],1)=0,"Y","N")</f>
        <v>N</v>
      </c>
      <c r="N1784" s="42"/>
      <c r="O1784" s="42" t="str">
        <f>19&amp;LEFT(NICAP[[#This Row],[Date]],2)</f>
        <v>1954</v>
      </c>
      <c r="P1784" s="42" t="str">
        <f>MID(NICAP[[#This Row],[Date]],3,2)</f>
        <v>10</v>
      </c>
      <c r="Q1784" s="42" t="str">
        <f>RIGHT(NICAP[[#This Row],[Date]],2)</f>
        <v>27</v>
      </c>
      <c r="R1784" s="26">
        <f>DATE(NICAP[[#This Row],[Year]],NICAP[[#This Row],[Month]],NICAP[[#This Row],[Day]])</f>
        <v>20024</v>
      </c>
      <c r="S1784" s="35" t="str">
        <f t="shared" si="54"/>
        <v/>
      </c>
      <c r="T1784" s="24" t="str">
        <f t="shared" si="55"/>
        <v>France</v>
      </c>
    </row>
    <row r="1785" spans="1:20" ht="27" customHeight="1" x14ac:dyDescent="0.2">
      <c r="A1785" s="35">
        <v>1776</v>
      </c>
      <c r="B1785" s="66">
        <v>541028</v>
      </c>
      <c r="C1785" s="44" t="s">
        <v>5415</v>
      </c>
      <c r="D1785" s="44" t="s">
        <v>1810</v>
      </c>
      <c r="E1785" s="44" t="str">
        <f>IF(AND(LEN(NICAP[[#This Row],[State or      Country]])=2,NICAP[[#This Row],[State or      Country]]&lt;&gt;"UK"),"US","Other")</f>
        <v>Other</v>
      </c>
      <c r="F1785" s="43">
        <v>1</v>
      </c>
      <c r="G1785" s="41"/>
      <c r="H1785" s="41"/>
      <c r="I1785" s="41"/>
      <c r="J1785" s="41"/>
      <c r="K1785" s="41"/>
      <c r="L1785" s="42" t="s">
        <v>8475</v>
      </c>
      <c r="M1785" s="42" t="str">
        <f>IF(LEFT(NICAP[[#This Row],[Date]],1)=0,"Y","N")</f>
        <v>N</v>
      </c>
      <c r="N1785" s="42"/>
      <c r="O1785" s="42" t="str">
        <f>19&amp;LEFT(NICAP[[#This Row],[Date]],2)</f>
        <v>1954</v>
      </c>
      <c r="P1785" s="42" t="str">
        <f>MID(NICAP[[#This Row],[Date]],3,2)</f>
        <v>10</v>
      </c>
      <c r="Q1785" s="42" t="str">
        <f>RIGHT(NICAP[[#This Row],[Date]],2)</f>
        <v>28</v>
      </c>
      <c r="R1785" s="26">
        <f>DATE(NICAP[[#This Row],[Year]],NICAP[[#This Row],[Month]],NICAP[[#This Row],[Day]])</f>
        <v>20025</v>
      </c>
      <c r="S1785" s="35" t="str">
        <f t="shared" si="54"/>
        <v/>
      </c>
      <c r="T1785" s="24" t="str">
        <f t="shared" si="55"/>
        <v>Italy</v>
      </c>
    </row>
    <row r="1786" spans="1:20" ht="12.75" customHeight="1" x14ac:dyDescent="0.2">
      <c r="A1786" s="35">
        <v>1777</v>
      </c>
      <c r="B1786" s="64">
        <v>541028</v>
      </c>
      <c r="C1786" s="39" t="s">
        <v>8474</v>
      </c>
      <c r="D1786" s="39" t="s">
        <v>1956</v>
      </c>
      <c r="E1786" s="39" t="str">
        <f>IF(AND(LEN(NICAP[[#This Row],[State or      Country]])=2,NICAP[[#This Row],[State or      Country]]&lt;&gt;"UK"),"US","Other")</f>
        <v>Other</v>
      </c>
      <c r="F1786" s="38">
        <v>1</v>
      </c>
      <c r="G1786" s="37"/>
      <c r="H1786" s="37"/>
      <c r="I1786" s="65">
        <v>3281</v>
      </c>
      <c r="J1786" s="37"/>
      <c r="K1786" s="37"/>
      <c r="L1786" s="36" t="s">
        <v>8473</v>
      </c>
      <c r="M1786" s="36" t="str">
        <f>IF(LEFT(NICAP[[#This Row],[Date]],1)=0,"Y","N")</f>
        <v>N</v>
      </c>
      <c r="N1786" s="36"/>
      <c r="O1786" s="36" t="str">
        <f>19&amp;LEFT(NICAP[[#This Row],[Date]],2)</f>
        <v>1954</v>
      </c>
      <c r="P1786" s="36" t="str">
        <f>MID(NICAP[[#This Row],[Date]],3,2)</f>
        <v>10</v>
      </c>
      <c r="Q1786" s="36" t="str">
        <f>RIGHT(NICAP[[#This Row],[Date]],2)</f>
        <v>28</v>
      </c>
      <c r="R1786" s="26">
        <f>DATE(NICAP[[#This Row],[Year]],NICAP[[#This Row],[Month]],NICAP[[#This Row],[Day]])</f>
        <v>20025</v>
      </c>
      <c r="S1786" s="35" t="str">
        <f t="shared" si="54"/>
        <v/>
      </c>
      <c r="T1786" s="24" t="str">
        <f t="shared" si="55"/>
        <v>Japan</v>
      </c>
    </row>
    <row r="1787" spans="1:20" ht="12.75" customHeight="1" x14ac:dyDescent="0.2">
      <c r="A1787" s="35">
        <v>1778</v>
      </c>
      <c r="B1787" s="64">
        <v>541029</v>
      </c>
      <c r="C1787" s="39" t="s">
        <v>8472</v>
      </c>
      <c r="D1787" s="39" t="s">
        <v>2542</v>
      </c>
      <c r="E1787" s="39" t="str">
        <f>IF(AND(LEN(NICAP[[#This Row],[State or      Country]])=2,NICAP[[#This Row],[State or      Country]]&lt;&gt;"UK"),"US","Other")</f>
        <v>Other</v>
      </c>
      <c r="F1787" s="38">
        <v>1</v>
      </c>
      <c r="G1787" s="37"/>
      <c r="H1787" s="37"/>
      <c r="I1787" s="47" t="s">
        <v>4808</v>
      </c>
      <c r="J1787" s="37"/>
      <c r="K1787" s="37"/>
      <c r="L1787" s="36" t="s">
        <v>8471</v>
      </c>
      <c r="M1787" s="36" t="str">
        <f>IF(LEFT(NICAP[[#This Row],[Date]],1)=0,"Y","N")</f>
        <v>N</v>
      </c>
      <c r="N1787" s="36"/>
      <c r="O1787" s="36" t="str">
        <f>19&amp;LEFT(NICAP[[#This Row],[Date]],2)</f>
        <v>1954</v>
      </c>
      <c r="P1787" s="36" t="str">
        <f>MID(NICAP[[#This Row],[Date]],3,2)</f>
        <v>10</v>
      </c>
      <c r="Q1787" s="36" t="str">
        <f>RIGHT(NICAP[[#This Row],[Date]],2)</f>
        <v>29</v>
      </c>
      <c r="R1787" s="26">
        <f>DATE(NICAP[[#This Row],[Year]],NICAP[[#This Row],[Month]],NICAP[[#This Row],[Day]])</f>
        <v>20026</v>
      </c>
      <c r="S1787" s="35" t="str">
        <f t="shared" si="54"/>
        <v/>
      </c>
      <c r="T1787" s="24" t="str">
        <f t="shared" si="55"/>
        <v>Taiwan</v>
      </c>
    </row>
    <row r="1788" spans="1:20" ht="12.75" customHeight="1" x14ac:dyDescent="0.2">
      <c r="A1788" s="35">
        <v>1779</v>
      </c>
      <c r="B1788" s="64">
        <v>541029</v>
      </c>
      <c r="C1788" s="39" t="s">
        <v>8470</v>
      </c>
      <c r="D1788" s="39" t="s">
        <v>4982</v>
      </c>
      <c r="E1788" s="39" t="str">
        <f>IF(AND(LEN(NICAP[[#This Row],[State or      Country]])=2,NICAP[[#This Row],[State or      Country]]&lt;&gt;"UK"),"US","Other")</f>
        <v>Other</v>
      </c>
      <c r="F1788" s="38">
        <v>1</v>
      </c>
      <c r="G1788" s="41"/>
      <c r="H1788" s="41"/>
      <c r="I1788" s="65">
        <v>3287</v>
      </c>
      <c r="J1788" s="41"/>
      <c r="K1788" s="41"/>
      <c r="L1788" s="36" t="s">
        <v>8469</v>
      </c>
      <c r="M1788" s="36" t="str">
        <f>IF(LEFT(NICAP[[#This Row],[Date]],1)=0,"Y","N")</f>
        <v>N</v>
      </c>
      <c r="N1788" s="36"/>
      <c r="O1788" s="36" t="str">
        <f>19&amp;LEFT(NICAP[[#This Row],[Date]],2)</f>
        <v>1954</v>
      </c>
      <c r="P1788" s="36" t="str">
        <f>MID(NICAP[[#This Row],[Date]],3,2)</f>
        <v>10</v>
      </c>
      <c r="Q1788" s="36" t="str">
        <f>RIGHT(NICAP[[#This Row],[Date]],2)</f>
        <v>29</v>
      </c>
      <c r="R1788" s="26">
        <f>DATE(NICAP[[#This Row],[Year]],NICAP[[#This Row],[Month]],NICAP[[#This Row],[Day]])</f>
        <v>20026</v>
      </c>
      <c r="S1788" s="35" t="str">
        <f t="shared" si="54"/>
        <v/>
      </c>
      <c r="T1788" s="24" t="str">
        <f t="shared" si="55"/>
        <v>Azores</v>
      </c>
    </row>
    <row r="1789" spans="1:20" ht="12.75" customHeight="1" x14ac:dyDescent="0.2">
      <c r="A1789" s="35">
        <v>1780</v>
      </c>
      <c r="B1789" s="64">
        <v>541105</v>
      </c>
      <c r="C1789" s="39" t="s">
        <v>8468</v>
      </c>
      <c r="D1789" s="39" t="s">
        <v>2535</v>
      </c>
      <c r="E1789" s="39" t="str">
        <f>IF(AND(LEN(NICAP[[#This Row],[State or      Country]])=2,NICAP[[#This Row],[State or      Country]]&lt;&gt;"UK"),"US","Other")</f>
        <v>US</v>
      </c>
      <c r="F1789" s="38">
        <v>1</v>
      </c>
      <c r="G1789" s="37"/>
      <c r="H1789" s="37"/>
      <c r="I1789" s="37"/>
      <c r="J1789" s="37"/>
      <c r="K1789" s="37"/>
      <c r="L1789" s="36" t="s">
        <v>8467</v>
      </c>
      <c r="M1789" s="36" t="str">
        <f>IF(LEFT(NICAP[[#This Row],[Date]],1)=0,"Y","N")</f>
        <v>N</v>
      </c>
      <c r="N1789" s="36"/>
      <c r="O1789" s="36" t="str">
        <f>19&amp;LEFT(NICAP[[#This Row],[Date]],2)</f>
        <v>1954</v>
      </c>
      <c r="P1789" s="36" t="str">
        <f>MID(NICAP[[#This Row],[Date]],3,2)</f>
        <v>11</v>
      </c>
      <c r="Q1789" s="36" t="str">
        <f>RIGHT(NICAP[[#This Row],[Date]],2)</f>
        <v>05</v>
      </c>
      <c r="R1789" s="26">
        <f>DATE(NICAP[[#This Row],[Year]],NICAP[[#This Row],[Month]],NICAP[[#This Row],[Day]])</f>
        <v>20033</v>
      </c>
      <c r="S1789" s="35" t="str">
        <f t="shared" si="54"/>
        <v>NZ</v>
      </c>
      <c r="T1789" s="24" t="str">
        <f t="shared" si="55"/>
        <v>US</v>
      </c>
    </row>
    <row r="1790" spans="1:20" ht="12.75" customHeight="1" x14ac:dyDescent="0.2">
      <c r="A1790" s="35">
        <v>1781</v>
      </c>
      <c r="B1790" s="64">
        <v>541112</v>
      </c>
      <c r="C1790" s="39" t="s">
        <v>8466</v>
      </c>
      <c r="D1790" s="39" t="s">
        <v>1847</v>
      </c>
      <c r="E1790" s="39" t="str">
        <f>IF(AND(LEN(NICAP[[#This Row],[State or      Country]])=2,NICAP[[#This Row],[State or      Country]]&lt;&gt;"UK"),"US","Other")</f>
        <v>Other</v>
      </c>
      <c r="F1790" s="38">
        <v>9</v>
      </c>
      <c r="G1790" s="37"/>
      <c r="H1790" s="46">
        <v>5</v>
      </c>
      <c r="I1790" s="37"/>
      <c r="J1790" s="37"/>
      <c r="K1790" s="37"/>
      <c r="L1790" s="36" t="s">
        <v>8465</v>
      </c>
      <c r="M1790" s="36" t="str">
        <f>IF(LEFT(NICAP[[#This Row],[Date]],1)=0,"Y","N")</f>
        <v>N</v>
      </c>
      <c r="N1790" s="36"/>
      <c r="O1790" s="36" t="str">
        <f>19&amp;LEFT(NICAP[[#This Row],[Date]],2)</f>
        <v>1954</v>
      </c>
      <c r="P1790" s="36" t="str">
        <f>MID(NICAP[[#This Row],[Date]],3,2)</f>
        <v>11</v>
      </c>
      <c r="Q1790" s="36" t="str">
        <f>RIGHT(NICAP[[#This Row],[Date]],2)</f>
        <v>12</v>
      </c>
      <c r="R1790" s="26">
        <f>DATE(NICAP[[#This Row],[Year]],NICAP[[#This Row],[Month]],NICAP[[#This Row],[Day]])</f>
        <v>20040</v>
      </c>
      <c r="S1790" s="35" t="str">
        <f t="shared" si="54"/>
        <v/>
      </c>
      <c r="T1790" s="24" t="str">
        <f t="shared" si="55"/>
        <v>Various</v>
      </c>
    </row>
    <row r="1791" spans="1:20" ht="14.25" customHeight="1" x14ac:dyDescent="0.2">
      <c r="A1791" s="35">
        <v>1782</v>
      </c>
      <c r="B1791" s="81">
        <v>541114</v>
      </c>
      <c r="C1791" s="39" t="s">
        <v>8464</v>
      </c>
      <c r="D1791" s="39" t="s">
        <v>1810</v>
      </c>
      <c r="E1791" s="39" t="str">
        <f>IF(AND(LEN(NICAP[[#This Row],[State or      Country]])=2,NICAP[[#This Row],[State or      Country]]&lt;&gt;"UK"),"US","Other")</f>
        <v>Other</v>
      </c>
      <c r="F1791" s="38">
        <v>3</v>
      </c>
      <c r="G1791" s="47" t="s">
        <v>2090</v>
      </c>
      <c r="H1791" s="70">
        <v>5</v>
      </c>
      <c r="I1791" s="37"/>
      <c r="J1791" s="37"/>
      <c r="K1791" s="37"/>
      <c r="L1791" s="36" t="s">
        <v>8463</v>
      </c>
      <c r="M1791" s="36" t="str">
        <f>IF(LEFT(NICAP[[#This Row],[Date]],1)=0,"Y","N")</f>
        <v>N</v>
      </c>
      <c r="N1791" s="36"/>
      <c r="O1791" s="36" t="str">
        <f>19&amp;LEFT(NICAP[[#This Row],[Date]],2)</f>
        <v>1954</v>
      </c>
      <c r="P1791" s="36" t="str">
        <f>MID(NICAP[[#This Row],[Date]],3,2)</f>
        <v>11</v>
      </c>
      <c r="Q1791" s="36" t="str">
        <f>RIGHT(NICAP[[#This Row],[Date]],2)</f>
        <v>14</v>
      </c>
      <c r="R1791" s="26">
        <f>DATE(NICAP[[#This Row],[Year]],NICAP[[#This Row],[Month]],NICAP[[#This Row],[Day]])</f>
        <v>20042</v>
      </c>
      <c r="S1791" s="35" t="str">
        <f t="shared" si="54"/>
        <v/>
      </c>
      <c r="T1791" s="24" t="str">
        <f t="shared" si="55"/>
        <v>Italy</v>
      </c>
    </row>
    <row r="1792" spans="1:20" ht="12.75" customHeight="1" x14ac:dyDescent="0.2">
      <c r="A1792" s="35">
        <v>1783</v>
      </c>
      <c r="B1792" s="64">
        <v>541115</v>
      </c>
      <c r="C1792" s="39" t="s">
        <v>6021</v>
      </c>
      <c r="D1792" s="39" t="s">
        <v>1953</v>
      </c>
      <c r="E1792" s="39" t="str">
        <f>IF(AND(LEN(NICAP[[#This Row],[State or      Country]])=2,NICAP[[#This Row],[State or      Country]]&lt;&gt;"UK"),"US","Other")</f>
        <v>US</v>
      </c>
      <c r="F1792" s="38">
        <v>1</v>
      </c>
      <c r="G1792" s="37"/>
      <c r="H1792" s="37"/>
      <c r="I1792" s="65">
        <v>3326</v>
      </c>
      <c r="J1792" s="37"/>
      <c r="K1792" s="37"/>
      <c r="L1792" s="36" t="s">
        <v>8462</v>
      </c>
      <c r="M1792" s="36" t="str">
        <f>IF(LEFT(NICAP[[#This Row],[Date]],1)=0,"Y","N")</f>
        <v>N</v>
      </c>
      <c r="N1792" s="36"/>
      <c r="O1792" s="36" t="str">
        <f>19&amp;LEFT(NICAP[[#This Row],[Date]],2)</f>
        <v>1954</v>
      </c>
      <c r="P1792" s="36" t="str">
        <f>MID(NICAP[[#This Row],[Date]],3,2)</f>
        <v>11</v>
      </c>
      <c r="Q1792" s="36" t="str">
        <f>RIGHT(NICAP[[#This Row],[Date]],2)</f>
        <v>15</v>
      </c>
      <c r="R1792" s="26">
        <f>DATE(NICAP[[#This Row],[Year]],NICAP[[#This Row],[Month]],NICAP[[#This Row],[Day]])</f>
        <v>20043</v>
      </c>
      <c r="S1792" s="35" t="str">
        <f t="shared" si="54"/>
        <v>ME</v>
      </c>
      <c r="T1792" s="24" t="str">
        <f t="shared" si="55"/>
        <v>US</v>
      </c>
    </row>
    <row r="1793" spans="1:20" ht="14.25" customHeight="1" x14ac:dyDescent="0.2">
      <c r="A1793" s="35">
        <v>1784</v>
      </c>
      <c r="B1793" s="81">
        <v>541119</v>
      </c>
      <c r="C1793" s="39" t="s">
        <v>8461</v>
      </c>
      <c r="D1793" s="39" t="s">
        <v>1947</v>
      </c>
      <c r="E1793" s="39" t="str">
        <f>IF(AND(LEN(NICAP[[#This Row],[State or      Country]])=2,NICAP[[#This Row],[State or      Country]]&lt;&gt;"UK"),"US","Other")</f>
        <v>US</v>
      </c>
      <c r="F1793" s="38">
        <v>11</v>
      </c>
      <c r="G1793" s="47" t="s">
        <v>1757</v>
      </c>
      <c r="H1793" s="46">
        <v>5</v>
      </c>
      <c r="I1793" s="47" t="s">
        <v>4808</v>
      </c>
      <c r="J1793" s="41"/>
      <c r="K1793" s="41"/>
      <c r="L1793" s="36" t="s">
        <v>8460</v>
      </c>
      <c r="M1793" s="36" t="str">
        <f>IF(LEFT(NICAP[[#This Row],[Date]],1)=0,"Y","N")</f>
        <v>N</v>
      </c>
      <c r="N1793" s="36"/>
      <c r="O1793" s="36" t="str">
        <f>19&amp;LEFT(NICAP[[#This Row],[Date]],2)</f>
        <v>1954</v>
      </c>
      <c r="P1793" s="36" t="str">
        <f>MID(NICAP[[#This Row],[Date]],3,2)</f>
        <v>11</v>
      </c>
      <c r="Q1793" s="36" t="str">
        <f>RIGHT(NICAP[[#This Row],[Date]],2)</f>
        <v>19</v>
      </c>
      <c r="R1793" s="26">
        <f>DATE(NICAP[[#This Row],[Year]],NICAP[[#This Row],[Month]],NICAP[[#This Row],[Day]])</f>
        <v>20047</v>
      </c>
      <c r="S1793" s="35" t="str">
        <f t="shared" si="54"/>
        <v>LA</v>
      </c>
      <c r="T1793" s="24" t="str">
        <f t="shared" si="55"/>
        <v>US</v>
      </c>
    </row>
    <row r="1794" spans="1:20" ht="12.75" customHeight="1" x14ac:dyDescent="0.2">
      <c r="A1794" s="35">
        <v>1785</v>
      </c>
      <c r="B1794" s="64">
        <v>541119</v>
      </c>
      <c r="C1794" s="39" t="s">
        <v>6850</v>
      </c>
      <c r="D1794" s="39" t="s">
        <v>1826</v>
      </c>
      <c r="E1794" s="39" t="str">
        <f>IF(AND(LEN(NICAP[[#This Row],[State or      Country]])=2,NICAP[[#This Row],[State or      Country]]&lt;&gt;"UK"),"US","Other")</f>
        <v>US</v>
      </c>
      <c r="F1794" s="38">
        <v>1</v>
      </c>
      <c r="G1794" s="37"/>
      <c r="H1794" s="37"/>
      <c r="I1794" s="65">
        <v>3331</v>
      </c>
      <c r="J1794" s="37"/>
      <c r="K1794" s="37"/>
      <c r="L1794" s="36" t="s">
        <v>8459</v>
      </c>
      <c r="M1794" s="36" t="str">
        <f>IF(LEFT(NICAP[[#This Row],[Date]],1)=0,"Y","N")</f>
        <v>N</v>
      </c>
      <c r="N1794" s="36"/>
      <c r="O1794" s="36" t="str">
        <f>19&amp;LEFT(NICAP[[#This Row],[Date]],2)</f>
        <v>1954</v>
      </c>
      <c r="P1794" s="36" t="str">
        <f>MID(NICAP[[#This Row],[Date]],3,2)</f>
        <v>11</v>
      </c>
      <c r="Q1794" s="36" t="str">
        <f>RIGHT(NICAP[[#This Row],[Date]],2)</f>
        <v>19</v>
      </c>
      <c r="R1794" s="26">
        <f>DATE(NICAP[[#This Row],[Year]],NICAP[[#This Row],[Month]],NICAP[[#This Row],[Day]])</f>
        <v>20047</v>
      </c>
      <c r="S1794" s="35" t="str">
        <f t="shared" si="54"/>
        <v>OR</v>
      </c>
      <c r="T1794" s="24" t="str">
        <f t="shared" si="55"/>
        <v>US</v>
      </c>
    </row>
    <row r="1795" spans="1:20" ht="14.25" customHeight="1" x14ac:dyDescent="0.2">
      <c r="A1795" s="35">
        <v>1786</v>
      </c>
      <c r="B1795" s="56">
        <v>541121</v>
      </c>
      <c r="C1795" s="39" t="s">
        <v>2205</v>
      </c>
      <c r="D1795" s="39" t="s">
        <v>1749</v>
      </c>
      <c r="E1795" s="39" t="str">
        <f>IF(AND(LEN(NICAP[[#This Row],[State or      Country]])=2,NICAP[[#This Row],[State or      Country]]&lt;&gt;"UK"),"US","Other")</f>
        <v>Other</v>
      </c>
      <c r="F1795" s="38">
        <v>11</v>
      </c>
      <c r="G1795" s="47" t="s">
        <v>1757</v>
      </c>
      <c r="H1795" s="46">
        <v>5</v>
      </c>
      <c r="I1795" s="37"/>
      <c r="J1795" s="37"/>
      <c r="K1795" s="37"/>
      <c r="L1795" s="36" t="s">
        <v>8458</v>
      </c>
      <c r="M1795" s="36" t="str">
        <f>IF(LEFT(NICAP[[#This Row],[Date]],1)=0,"Y","N")</f>
        <v>N</v>
      </c>
      <c r="N1795" s="36"/>
      <c r="O1795" s="36" t="str">
        <f>19&amp;LEFT(NICAP[[#This Row],[Date]],2)</f>
        <v>1954</v>
      </c>
      <c r="P1795" s="36" t="str">
        <f>MID(NICAP[[#This Row],[Date]],3,2)</f>
        <v>11</v>
      </c>
      <c r="Q1795" s="36" t="str">
        <f>RIGHT(NICAP[[#This Row],[Date]],2)</f>
        <v>21</v>
      </c>
      <c r="R1795" s="26">
        <f>DATE(NICAP[[#This Row],[Year]],NICAP[[#This Row],[Month]],NICAP[[#This Row],[Day]])</f>
        <v>20049</v>
      </c>
      <c r="S1795" s="35" t="str">
        <f t="shared" si="54"/>
        <v/>
      </c>
      <c r="T1795" s="24" t="str">
        <f t="shared" si="55"/>
        <v>Brazil</v>
      </c>
    </row>
    <row r="1796" spans="1:20" ht="27.75" customHeight="1" x14ac:dyDescent="0.2">
      <c r="A1796" s="35">
        <v>1787</v>
      </c>
      <c r="B1796" s="60">
        <v>541125</v>
      </c>
      <c r="C1796" s="44" t="s">
        <v>3093</v>
      </c>
      <c r="D1796" s="44" t="s">
        <v>2067</v>
      </c>
      <c r="E1796" s="44" t="str">
        <f>IF(AND(LEN(NICAP[[#This Row],[State or      Country]])=2,NICAP[[#This Row],[State or      Country]]&lt;&gt;"UK"),"US","Other")</f>
        <v>Other</v>
      </c>
      <c r="F1796" s="43">
        <v>1</v>
      </c>
      <c r="G1796" s="41"/>
      <c r="H1796" s="41"/>
      <c r="I1796" s="41"/>
      <c r="J1796" s="41"/>
      <c r="K1796" s="41"/>
      <c r="L1796" s="42" t="s">
        <v>8457</v>
      </c>
      <c r="M1796" s="42" t="str">
        <f>IF(LEFT(NICAP[[#This Row],[Date]],1)=0,"Y","N")</f>
        <v>N</v>
      </c>
      <c r="N1796" s="42"/>
      <c r="O1796" s="42" t="str">
        <f>19&amp;LEFT(NICAP[[#This Row],[Date]],2)</f>
        <v>1954</v>
      </c>
      <c r="P1796" s="42" t="str">
        <f>MID(NICAP[[#This Row],[Date]],3,2)</f>
        <v>11</v>
      </c>
      <c r="Q1796" s="42" t="str">
        <f>RIGHT(NICAP[[#This Row],[Date]],2)</f>
        <v>25</v>
      </c>
      <c r="R1796" s="26">
        <f>DATE(NICAP[[#This Row],[Year]],NICAP[[#This Row],[Month]],NICAP[[#This Row],[Day]])</f>
        <v>20053</v>
      </c>
      <c r="S1796" s="35" t="str">
        <f t="shared" si="54"/>
        <v/>
      </c>
      <c r="T1796" s="24" t="str">
        <f t="shared" si="55"/>
        <v>Argentina</v>
      </c>
    </row>
    <row r="1797" spans="1:20" ht="42" customHeight="1" x14ac:dyDescent="0.2">
      <c r="A1797" s="35">
        <v>1788</v>
      </c>
      <c r="B1797" s="57">
        <v>541126</v>
      </c>
      <c r="C1797" s="50" t="s">
        <v>8456</v>
      </c>
      <c r="D1797" s="50" t="s">
        <v>1726</v>
      </c>
      <c r="E1797" s="50" t="str">
        <f>IF(AND(LEN(NICAP[[#This Row],[State or      Country]])=2,NICAP[[#This Row],[State or      Country]]&lt;&gt;"UK"),"US","Other")</f>
        <v>US</v>
      </c>
      <c r="F1797" s="49">
        <v>1</v>
      </c>
      <c r="G1797" s="48"/>
      <c r="H1797" s="48"/>
      <c r="I1797" s="48"/>
      <c r="J1797" s="48"/>
      <c r="K1797" s="48"/>
      <c r="L1797" s="36" t="s">
        <v>8455</v>
      </c>
      <c r="M1797" s="36" t="str">
        <f>IF(LEFT(NICAP[[#This Row],[Date]],1)=0,"Y","N")</f>
        <v>N</v>
      </c>
      <c r="N1797" s="36"/>
      <c r="O1797" s="36" t="str">
        <f>19&amp;LEFT(NICAP[[#This Row],[Date]],2)</f>
        <v>1954</v>
      </c>
      <c r="P1797" s="36" t="str">
        <f>MID(NICAP[[#This Row],[Date]],3,2)</f>
        <v>11</v>
      </c>
      <c r="Q1797" s="36" t="str">
        <f>RIGHT(NICAP[[#This Row],[Date]],2)</f>
        <v>26</v>
      </c>
      <c r="R1797" s="26">
        <f>DATE(NICAP[[#This Row],[Year]],NICAP[[#This Row],[Month]],NICAP[[#This Row],[Day]])</f>
        <v>20054</v>
      </c>
      <c r="S1797" s="35" t="str">
        <f t="shared" si="54"/>
        <v>NJ</v>
      </c>
      <c r="T1797" s="24" t="str">
        <f t="shared" si="55"/>
        <v>US</v>
      </c>
    </row>
    <row r="1798" spans="1:20" ht="12.75" customHeight="1" x14ac:dyDescent="0.2">
      <c r="A1798" s="35">
        <v>1789</v>
      </c>
      <c r="B1798" s="55">
        <v>541128</v>
      </c>
      <c r="C1798" s="39" t="s">
        <v>2843</v>
      </c>
      <c r="D1798" s="39" t="s">
        <v>2842</v>
      </c>
      <c r="E1798" s="39" t="str">
        <f>IF(AND(LEN(NICAP[[#This Row],[State or      Country]])=2,NICAP[[#This Row],[State or      Country]]&lt;&gt;"UK"),"US","Other")</f>
        <v>Other</v>
      </c>
      <c r="F1798" s="38">
        <v>1</v>
      </c>
      <c r="G1798" s="37"/>
      <c r="H1798" s="37"/>
      <c r="I1798" s="65">
        <v>3341</v>
      </c>
      <c r="J1798" s="37"/>
      <c r="K1798" s="37"/>
      <c r="L1798" s="36" t="s">
        <v>8454</v>
      </c>
      <c r="M1798" s="36" t="str">
        <f>IF(LEFT(NICAP[[#This Row],[Date]],1)=0,"Y","N")</f>
        <v>N</v>
      </c>
      <c r="N1798" s="36"/>
      <c r="O1798" s="36" t="str">
        <f>19&amp;LEFT(NICAP[[#This Row],[Date]],2)</f>
        <v>1954</v>
      </c>
      <c r="P1798" s="36" t="str">
        <f>MID(NICAP[[#This Row],[Date]],3,2)</f>
        <v>11</v>
      </c>
      <c r="Q1798" s="36" t="str">
        <f>RIGHT(NICAP[[#This Row],[Date]],2)</f>
        <v>28</v>
      </c>
      <c r="R1798" s="26">
        <f>DATE(NICAP[[#This Row],[Year]],NICAP[[#This Row],[Month]],NICAP[[#This Row],[Day]])</f>
        <v>20056</v>
      </c>
      <c r="S1798" s="35" t="str">
        <f t="shared" si="54"/>
        <v/>
      </c>
      <c r="T1798" s="24" t="str">
        <f t="shared" si="55"/>
        <v>Philippines</v>
      </c>
    </row>
    <row r="1799" spans="1:20" ht="14.25" customHeight="1" x14ac:dyDescent="0.2">
      <c r="A1799" s="35">
        <v>1790</v>
      </c>
      <c r="B1799" s="56">
        <v>541202</v>
      </c>
      <c r="C1799" s="39" t="s">
        <v>8453</v>
      </c>
      <c r="D1799" s="39" t="s">
        <v>8452</v>
      </c>
      <c r="E1799" s="39" t="str">
        <f>IF(AND(LEN(NICAP[[#This Row],[State or      Country]])=2,NICAP[[#This Row],[State or      Country]]&lt;&gt;"UK"),"US","Other")</f>
        <v>Other</v>
      </c>
      <c r="F1799" s="38">
        <v>9</v>
      </c>
      <c r="G1799" s="47" t="s">
        <v>1666</v>
      </c>
      <c r="H1799" s="46">
        <v>5</v>
      </c>
      <c r="I1799" s="47" t="s">
        <v>4808</v>
      </c>
      <c r="J1799" s="41"/>
      <c r="K1799" s="41"/>
      <c r="L1799" s="36" t="s">
        <v>8451</v>
      </c>
      <c r="M1799" s="36" t="str">
        <f>IF(LEFT(NICAP[[#This Row],[Date]],1)=0,"Y","N")</f>
        <v>N</v>
      </c>
      <c r="N1799" s="36"/>
      <c r="O1799" s="36" t="str">
        <f>19&amp;LEFT(NICAP[[#This Row],[Date]],2)</f>
        <v>1954</v>
      </c>
      <c r="P1799" s="36" t="str">
        <f>MID(NICAP[[#This Row],[Date]],3,2)</f>
        <v>12</v>
      </c>
      <c r="Q1799" s="36" t="str">
        <f>RIGHT(NICAP[[#This Row],[Date]],2)</f>
        <v>02</v>
      </c>
      <c r="R1799" s="26">
        <f>DATE(NICAP[[#This Row],[Year]],NICAP[[#This Row],[Month]],NICAP[[#This Row],[Day]])</f>
        <v>20060</v>
      </c>
      <c r="S1799" s="35" t="str">
        <f t="shared" si="54"/>
        <v/>
      </c>
      <c r="T1799" s="24" t="str">
        <f t="shared" si="55"/>
        <v>Sp. Morocco</v>
      </c>
    </row>
    <row r="1800" spans="1:20" ht="12.75" customHeight="1" x14ac:dyDescent="0.2">
      <c r="A1800" s="35">
        <v>1791</v>
      </c>
      <c r="B1800" s="55">
        <v>541203</v>
      </c>
      <c r="C1800" s="39" t="s">
        <v>8017</v>
      </c>
      <c r="D1800" s="39" t="s">
        <v>1920</v>
      </c>
      <c r="E1800" s="39" t="str">
        <f>IF(AND(LEN(NICAP[[#This Row],[State or      Country]])=2,NICAP[[#This Row],[State or      Country]]&lt;&gt;"UK"),"US","Other")</f>
        <v>US</v>
      </c>
      <c r="F1800" s="38">
        <v>1</v>
      </c>
      <c r="G1800" s="37"/>
      <c r="H1800" s="37"/>
      <c r="I1800" s="65">
        <v>3352</v>
      </c>
      <c r="J1800" s="37"/>
      <c r="K1800" s="37"/>
      <c r="L1800" s="36" t="s">
        <v>8450</v>
      </c>
      <c r="M1800" s="36" t="str">
        <f>IF(LEFT(NICAP[[#This Row],[Date]],1)=0,"Y","N")</f>
        <v>N</v>
      </c>
      <c r="N1800" s="36"/>
      <c r="O1800" s="36" t="str">
        <f>19&amp;LEFT(NICAP[[#This Row],[Date]],2)</f>
        <v>1954</v>
      </c>
      <c r="P1800" s="36" t="str">
        <f>MID(NICAP[[#This Row],[Date]],3,2)</f>
        <v>12</v>
      </c>
      <c r="Q1800" s="36" t="str">
        <f>RIGHT(NICAP[[#This Row],[Date]],2)</f>
        <v>03</v>
      </c>
      <c r="R1800" s="26">
        <f>DATE(NICAP[[#This Row],[Year]],NICAP[[#This Row],[Month]],NICAP[[#This Row],[Day]])</f>
        <v>20061</v>
      </c>
      <c r="S1800" s="35" t="str">
        <f t="shared" si="54"/>
        <v>MS</v>
      </c>
      <c r="T1800" s="24" t="str">
        <f t="shared" si="55"/>
        <v>US</v>
      </c>
    </row>
    <row r="1801" spans="1:20" ht="27" customHeight="1" x14ac:dyDescent="0.2">
      <c r="A1801" s="35">
        <v>1792</v>
      </c>
      <c r="B1801" s="60">
        <v>541203</v>
      </c>
      <c r="C1801" s="44" t="s">
        <v>2723</v>
      </c>
      <c r="D1801" s="44" t="s">
        <v>1673</v>
      </c>
      <c r="E1801" s="44" t="str">
        <f>IF(AND(LEN(NICAP[[#This Row],[State or      Country]])=2,NICAP[[#This Row],[State or      Country]]&lt;&gt;"UK"),"US","Other")</f>
        <v>US</v>
      </c>
      <c r="F1801" s="43">
        <v>1</v>
      </c>
      <c r="G1801" s="41"/>
      <c r="H1801" s="41"/>
      <c r="I1801" s="41"/>
      <c r="J1801" s="41"/>
      <c r="K1801" s="41"/>
      <c r="L1801" s="42" t="s">
        <v>8449</v>
      </c>
      <c r="M1801" s="42" t="str">
        <f>IF(LEFT(NICAP[[#This Row],[Date]],1)=0,"Y","N")</f>
        <v>N</v>
      </c>
      <c r="N1801" s="42"/>
      <c r="O1801" s="42" t="str">
        <f>19&amp;LEFT(NICAP[[#This Row],[Date]],2)</f>
        <v>1954</v>
      </c>
      <c r="P1801" s="42" t="str">
        <f>MID(NICAP[[#This Row],[Date]],3,2)</f>
        <v>12</v>
      </c>
      <c r="Q1801" s="42" t="str">
        <f>RIGHT(NICAP[[#This Row],[Date]],2)</f>
        <v>03</v>
      </c>
      <c r="R1801" s="26">
        <f>DATE(NICAP[[#This Row],[Year]],NICAP[[#This Row],[Month]],NICAP[[#This Row],[Day]])</f>
        <v>20061</v>
      </c>
      <c r="S1801" s="35" t="str">
        <f t="shared" si="54"/>
        <v>NC</v>
      </c>
      <c r="T1801" s="24" t="str">
        <f t="shared" si="55"/>
        <v>US</v>
      </c>
    </row>
    <row r="1802" spans="1:20" ht="12.75" customHeight="1" x14ac:dyDescent="0.2">
      <c r="A1802" s="35">
        <v>1793</v>
      </c>
      <c r="B1802" s="55">
        <v>541205</v>
      </c>
      <c r="C1802" s="39" t="s">
        <v>8448</v>
      </c>
      <c r="D1802" s="39" t="s">
        <v>1686</v>
      </c>
      <c r="E1802" s="39" t="str">
        <f>IF(AND(LEN(NICAP[[#This Row],[State or      Country]])=2,NICAP[[#This Row],[State or      Country]]&lt;&gt;"UK"),"US","Other")</f>
        <v>US</v>
      </c>
      <c r="F1802" s="38">
        <v>3</v>
      </c>
      <c r="G1802" s="37"/>
      <c r="H1802" s="37"/>
      <c r="I1802" s="37"/>
      <c r="J1802" s="37"/>
      <c r="K1802" s="37"/>
      <c r="L1802" s="36" t="s">
        <v>8447</v>
      </c>
      <c r="M1802" s="36" t="str">
        <f>IF(LEFT(NICAP[[#This Row],[Date]],1)=0,"Y","N")</f>
        <v>N</v>
      </c>
      <c r="N1802" s="36"/>
      <c r="O1802" s="36" t="str">
        <f>19&amp;LEFT(NICAP[[#This Row],[Date]],2)</f>
        <v>1954</v>
      </c>
      <c r="P1802" s="36" t="str">
        <f>MID(NICAP[[#This Row],[Date]],3,2)</f>
        <v>12</v>
      </c>
      <c r="Q1802" s="36" t="str">
        <f>RIGHT(NICAP[[#This Row],[Date]],2)</f>
        <v>05</v>
      </c>
      <c r="R1802" s="26">
        <f>DATE(NICAP[[#This Row],[Year]],NICAP[[#This Row],[Month]],NICAP[[#This Row],[Day]])</f>
        <v>20063</v>
      </c>
      <c r="S1802" s="35" t="str">
        <f t="shared" ref="S1802:S1865" si="56">IF(E1802="US",D1802,"")</f>
        <v>PA</v>
      </c>
      <c r="T1802" s="24" t="str">
        <f t="shared" ref="T1802:T1865" si="57">IF(E1802="US","US",D1802)</f>
        <v>US</v>
      </c>
    </row>
    <row r="1803" spans="1:20" ht="12.75" customHeight="1" x14ac:dyDescent="0.2">
      <c r="A1803" s="35">
        <v>1794</v>
      </c>
      <c r="B1803" s="55">
        <v>541207</v>
      </c>
      <c r="C1803" s="39" t="s">
        <v>8446</v>
      </c>
      <c r="D1803" s="39" t="s">
        <v>3431</v>
      </c>
      <c r="E1803" s="39" t="str">
        <f>IF(AND(LEN(NICAP[[#This Row],[State or      Country]])=2,NICAP[[#This Row],[State or      Country]]&lt;&gt;"UK"),"US","Other")</f>
        <v>Other</v>
      </c>
      <c r="F1803" s="38">
        <v>1</v>
      </c>
      <c r="G1803" s="37"/>
      <c r="H1803" s="37"/>
      <c r="I1803" s="65">
        <v>3356</v>
      </c>
      <c r="J1803" s="37"/>
      <c r="K1803" s="37"/>
      <c r="L1803" s="36" t="s">
        <v>8445</v>
      </c>
      <c r="M1803" s="36" t="str">
        <f>IF(LEFT(NICAP[[#This Row],[Date]],1)=0,"Y","N")</f>
        <v>N</v>
      </c>
      <c r="N1803" s="36"/>
      <c r="O1803" s="36" t="str">
        <f>19&amp;LEFT(NICAP[[#This Row],[Date]],2)</f>
        <v>1954</v>
      </c>
      <c r="P1803" s="36" t="str">
        <f>MID(NICAP[[#This Row],[Date]],3,2)</f>
        <v>12</v>
      </c>
      <c r="Q1803" s="36" t="str">
        <f>RIGHT(NICAP[[#This Row],[Date]],2)</f>
        <v>07</v>
      </c>
      <c r="R1803" s="26">
        <f>DATE(NICAP[[#This Row],[Year]],NICAP[[#This Row],[Month]],NICAP[[#This Row],[Day]])</f>
        <v>20065</v>
      </c>
      <c r="S1803" s="35" t="str">
        <f t="shared" si="56"/>
        <v/>
      </c>
      <c r="T1803" s="24" t="str">
        <f t="shared" si="57"/>
        <v>S. Africa</v>
      </c>
    </row>
    <row r="1804" spans="1:20" ht="14.25" customHeight="1" x14ac:dyDescent="0.2">
      <c r="A1804" s="35">
        <v>1795</v>
      </c>
      <c r="B1804" s="56">
        <v>541207</v>
      </c>
      <c r="C1804" s="39" t="s">
        <v>8444</v>
      </c>
      <c r="D1804" s="39" t="s">
        <v>1673</v>
      </c>
      <c r="E1804" s="39" t="str">
        <f>IF(AND(LEN(NICAP[[#This Row],[State or      Country]])=2,NICAP[[#This Row],[State or      Country]]&lt;&gt;"UK"),"US","Other")</f>
        <v>US</v>
      </c>
      <c r="F1804" s="38">
        <v>11</v>
      </c>
      <c r="G1804" s="47" t="s">
        <v>1757</v>
      </c>
      <c r="H1804" s="46">
        <v>5</v>
      </c>
      <c r="I1804" s="41"/>
      <c r="J1804" s="41"/>
      <c r="K1804" s="41"/>
      <c r="L1804" s="36" t="s">
        <v>8443</v>
      </c>
      <c r="M1804" s="36" t="str">
        <f>IF(LEFT(NICAP[[#This Row],[Date]],1)=0,"Y","N")</f>
        <v>N</v>
      </c>
      <c r="N1804" s="36"/>
      <c r="O1804" s="36" t="str">
        <f>19&amp;LEFT(NICAP[[#This Row],[Date]],2)</f>
        <v>1954</v>
      </c>
      <c r="P1804" s="36" t="str">
        <f>MID(NICAP[[#This Row],[Date]],3,2)</f>
        <v>12</v>
      </c>
      <c r="Q1804" s="36" t="str">
        <f>RIGHT(NICAP[[#This Row],[Date]],2)</f>
        <v>07</v>
      </c>
      <c r="R1804" s="26">
        <f>DATE(NICAP[[#This Row],[Year]],NICAP[[#This Row],[Month]],NICAP[[#This Row],[Day]])</f>
        <v>20065</v>
      </c>
      <c r="S1804" s="35" t="str">
        <f t="shared" si="56"/>
        <v>NC</v>
      </c>
      <c r="T1804" s="24" t="str">
        <f t="shared" si="57"/>
        <v>US</v>
      </c>
    </row>
    <row r="1805" spans="1:20" ht="12.75" customHeight="1" x14ac:dyDescent="0.2">
      <c r="A1805" s="35">
        <v>1796</v>
      </c>
      <c r="B1805" s="55">
        <v>541219</v>
      </c>
      <c r="C1805" s="39" t="s">
        <v>3442</v>
      </c>
      <c r="D1805" s="39" t="s">
        <v>3161</v>
      </c>
      <c r="E1805" s="39" t="str">
        <f>IF(AND(LEN(NICAP[[#This Row],[State or      Country]])=2,NICAP[[#This Row],[State or      Country]]&lt;&gt;"UK"),"US","Other")</f>
        <v>Other</v>
      </c>
      <c r="F1805" s="38">
        <v>1</v>
      </c>
      <c r="G1805" s="37"/>
      <c r="H1805" s="37"/>
      <c r="I1805" s="37"/>
      <c r="J1805" s="37"/>
      <c r="K1805" s="37"/>
      <c r="L1805" s="36" t="s">
        <v>8442</v>
      </c>
      <c r="M1805" s="36" t="str">
        <f>IF(LEFT(NICAP[[#This Row],[Date]],1)=0,"Y","N")</f>
        <v>N</v>
      </c>
      <c r="N1805" s="36"/>
      <c r="O1805" s="36" t="str">
        <f>19&amp;LEFT(NICAP[[#This Row],[Date]],2)</f>
        <v>1954</v>
      </c>
      <c r="P1805" s="36" t="str">
        <f>MID(NICAP[[#This Row],[Date]],3,2)</f>
        <v>12</v>
      </c>
      <c r="Q1805" s="36" t="str">
        <f>RIGHT(NICAP[[#This Row],[Date]],2)</f>
        <v>19</v>
      </c>
      <c r="R1805" s="26">
        <f>DATE(NICAP[[#This Row],[Year]],NICAP[[#This Row],[Month]],NICAP[[#This Row],[Day]])</f>
        <v>20077</v>
      </c>
      <c r="S1805" s="35" t="str">
        <f t="shared" si="56"/>
        <v/>
      </c>
      <c r="T1805" s="24" t="str">
        <f t="shared" si="57"/>
        <v>Austria</v>
      </c>
    </row>
    <row r="1806" spans="1:20" ht="27.75" customHeight="1" x14ac:dyDescent="0.2">
      <c r="A1806" s="35">
        <v>1797</v>
      </c>
      <c r="B1806" s="60">
        <v>541220</v>
      </c>
      <c r="C1806" s="44" t="s">
        <v>8441</v>
      </c>
      <c r="D1806" s="44" t="s">
        <v>1734</v>
      </c>
      <c r="E1806" s="44" t="str">
        <f>IF(AND(LEN(NICAP[[#This Row],[State or      Country]])=2,NICAP[[#This Row],[State or      Country]]&lt;&gt;"UK"),"US","Other")</f>
        <v>US</v>
      </c>
      <c r="F1806" s="43">
        <v>1</v>
      </c>
      <c r="G1806" s="41"/>
      <c r="H1806" s="41"/>
      <c r="I1806" s="41"/>
      <c r="J1806" s="41"/>
      <c r="K1806" s="41"/>
      <c r="L1806" s="42" t="s">
        <v>8440</v>
      </c>
      <c r="M1806" s="42" t="str">
        <f>IF(LEFT(NICAP[[#This Row],[Date]],1)=0,"Y","N")</f>
        <v>N</v>
      </c>
      <c r="N1806" s="42"/>
      <c r="O1806" s="42" t="str">
        <f>19&amp;LEFT(NICAP[[#This Row],[Date]],2)</f>
        <v>1954</v>
      </c>
      <c r="P1806" s="42" t="str">
        <f>MID(NICAP[[#This Row],[Date]],3,2)</f>
        <v>12</v>
      </c>
      <c r="Q1806" s="42" t="str">
        <f>RIGHT(NICAP[[#This Row],[Date]],2)</f>
        <v>20</v>
      </c>
      <c r="R1806" s="26">
        <f>DATE(NICAP[[#This Row],[Year]],NICAP[[#This Row],[Month]],NICAP[[#This Row],[Day]])</f>
        <v>20078</v>
      </c>
      <c r="S1806" s="35" t="str">
        <f t="shared" si="56"/>
        <v>MI</v>
      </c>
      <c r="T1806" s="24" t="str">
        <f t="shared" si="57"/>
        <v>US</v>
      </c>
    </row>
    <row r="1807" spans="1:20" ht="12.75" customHeight="1" x14ac:dyDescent="0.2">
      <c r="A1807" s="35">
        <v>1798</v>
      </c>
      <c r="B1807" s="53">
        <v>541223</v>
      </c>
      <c r="C1807" s="39" t="s">
        <v>8439</v>
      </c>
      <c r="D1807" s="39" t="s">
        <v>1852</v>
      </c>
      <c r="E1807" s="39" t="str">
        <f>IF(AND(LEN(NICAP[[#This Row],[State or      Country]])=2,NICAP[[#This Row],[State or      Country]]&lt;&gt;"UK"),"US","Other")</f>
        <v>US</v>
      </c>
      <c r="F1807" s="38">
        <v>9</v>
      </c>
      <c r="G1807" s="47" t="s">
        <v>1666</v>
      </c>
      <c r="H1807" s="46">
        <v>5</v>
      </c>
      <c r="I1807" s="47" t="s">
        <v>4808</v>
      </c>
      <c r="J1807" s="37"/>
      <c r="K1807" s="37"/>
      <c r="L1807" s="36" t="s">
        <v>8438</v>
      </c>
      <c r="M1807" s="36" t="str">
        <f>IF(LEFT(NICAP[[#This Row],[Date]],1)=0,"Y","N")</f>
        <v>N</v>
      </c>
      <c r="N1807" s="36"/>
      <c r="O1807" s="36" t="str">
        <f>19&amp;LEFT(NICAP[[#This Row],[Date]],2)</f>
        <v>1954</v>
      </c>
      <c r="P1807" s="36" t="str">
        <f>MID(NICAP[[#This Row],[Date]],3,2)</f>
        <v>12</v>
      </c>
      <c r="Q1807" s="36" t="str">
        <f>RIGHT(NICAP[[#This Row],[Date]],2)</f>
        <v>23</v>
      </c>
      <c r="R1807" s="26">
        <f>DATE(NICAP[[#This Row],[Year]],NICAP[[#This Row],[Month]],NICAP[[#This Row],[Day]])</f>
        <v>20081</v>
      </c>
      <c r="S1807" s="35" t="str">
        <f t="shared" si="56"/>
        <v>AZ</v>
      </c>
      <c r="T1807" s="24" t="str">
        <f t="shared" si="57"/>
        <v>US</v>
      </c>
    </row>
    <row r="1808" spans="1:20" ht="12.75" customHeight="1" x14ac:dyDescent="0.2">
      <c r="A1808" s="35">
        <v>1799</v>
      </c>
      <c r="B1808" s="55">
        <v>541229</v>
      </c>
      <c r="C1808" s="39" t="s">
        <v>8437</v>
      </c>
      <c r="D1808" s="39" t="s">
        <v>1676</v>
      </c>
      <c r="E1808" s="39" t="str">
        <f>IF(AND(LEN(NICAP[[#This Row],[State or      Country]])=2,NICAP[[#This Row],[State or      Country]]&lt;&gt;"UK"),"US","Other")</f>
        <v>US</v>
      </c>
      <c r="F1808" s="38">
        <v>11</v>
      </c>
      <c r="G1808" s="37"/>
      <c r="H1808" s="37"/>
      <c r="I1808" s="47" t="s">
        <v>4808</v>
      </c>
      <c r="J1808" s="37"/>
      <c r="K1808" s="37"/>
      <c r="L1808" s="36" t="s">
        <v>8436</v>
      </c>
      <c r="M1808" s="36" t="str">
        <f>IF(LEFT(NICAP[[#This Row],[Date]],1)=0,"Y","N")</f>
        <v>N</v>
      </c>
      <c r="N1808" s="36"/>
      <c r="O1808" s="36" t="str">
        <f>19&amp;LEFT(NICAP[[#This Row],[Date]],2)</f>
        <v>1954</v>
      </c>
      <c r="P1808" s="36" t="str">
        <f>MID(NICAP[[#This Row],[Date]],3,2)</f>
        <v>12</v>
      </c>
      <c r="Q1808" s="36" t="str">
        <f>RIGHT(NICAP[[#This Row],[Date]],2)</f>
        <v>29</v>
      </c>
      <c r="R1808" s="26">
        <f>DATE(NICAP[[#This Row],[Year]],NICAP[[#This Row],[Month]],NICAP[[#This Row],[Day]])</f>
        <v>20087</v>
      </c>
      <c r="S1808" s="35" t="str">
        <f t="shared" si="56"/>
        <v>CA</v>
      </c>
      <c r="T1808" s="24" t="str">
        <f t="shared" si="57"/>
        <v>US</v>
      </c>
    </row>
    <row r="1809" spans="1:20" ht="27" customHeight="1" x14ac:dyDescent="0.2">
      <c r="A1809" s="35">
        <v>1800</v>
      </c>
      <c r="B1809" s="60">
        <v>550000</v>
      </c>
      <c r="C1809" s="44" t="s">
        <v>8435</v>
      </c>
      <c r="D1809" s="44" t="s">
        <v>2530</v>
      </c>
      <c r="E1809" s="44" t="str">
        <f>IF(AND(LEN(NICAP[[#This Row],[State or      Country]])=2,NICAP[[#This Row],[State or      Country]]&lt;&gt;"UK"),"US","Other")</f>
        <v>Other</v>
      </c>
      <c r="F1809" s="43">
        <v>3</v>
      </c>
      <c r="G1809" s="41"/>
      <c r="H1809" s="41"/>
      <c r="I1809" s="41"/>
      <c r="J1809" s="41"/>
      <c r="K1809" s="41"/>
      <c r="L1809" s="42" t="s">
        <v>8434</v>
      </c>
      <c r="M1809" s="42" t="str">
        <f>IF(LEFT(NICAP[[#This Row],[Date]],1)=0,"Y","N")</f>
        <v>N</v>
      </c>
      <c r="N1809" s="42"/>
      <c r="O1809" s="42" t="str">
        <f>19&amp;LEFT(NICAP[[#This Row],[Date]],2)</f>
        <v>1955</v>
      </c>
      <c r="P1809" s="42" t="str">
        <f>MID(NICAP[[#This Row],[Date]],3,2)</f>
        <v>00</v>
      </c>
      <c r="Q1809" s="42" t="str">
        <f>RIGHT(NICAP[[#This Row],[Date]],2)</f>
        <v>00</v>
      </c>
      <c r="R1809" s="26">
        <f>DATE(NICAP[[#This Row],[Year]],NICAP[[#This Row],[Month]],NICAP[[#This Row],[Day]])</f>
        <v>20058</v>
      </c>
      <c r="S1809" s="35" t="str">
        <f t="shared" si="56"/>
        <v/>
      </c>
      <c r="T1809" s="24" t="str">
        <f t="shared" si="57"/>
        <v>Greece</v>
      </c>
    </row>
    <row r="1810" spans="1:20" ht="12.75" customHeight="1" x14ac:dyDescent="0.2">
      <c r="A1810" s="35">
        <v>1801</v>
      </c>
      <c r="B1810" s="55">
        <v>550000</v>
      </c>
      <c r="C1810" s="39" t="s">
        <v>8433</v>
      </c>
      <c r="D1810" s="39" t="s">
        <v>2098</v>
      </c>
      <c r="E1810" s="39" t="str">
        <f>IF(AND(LEN(NICAP[[#This Row],[State or      Country]])=2,NICAP[[#This Row],[State or      Country]]&lt;&gt;"UK"),"US","Other")</f>
        <v>US</v>
      </c>
      <c r="F1810" s="38">
        <v>11</v>
      </c>
      <c r="G1810" s="41"/>
      <c r="H1810" s="41"/>
      <c r="I1810" s="41"/>
      <c r="J1810" s="41"/>
      <c r="K1810" s="41"/>
      <c r="L1810" s="36" t="s">
        <v>8432</v>
      </c>
      <c r="M1810" s="36" t="str">
        <f>IF(LEFT(NICAP[[#This Row],[Date]],1)=0,"Y","N")</f>
        <v>N</v>
      </c>
      <c r="N1810" s="36"/>
      <c r="O1810" s="36" t="str">
        <f>19&amp;LEFT(NICAP[[#This Row],[Date]],2)</f>
        <v>1955</v>
      </c>
      <c r="P1810" s="36" t="str">
        <f>MID(NICAP[[#This Row],[Date]],3,2)</f>
        <v>00</v>
      </c>
      <c r="Q1810" s="36" t="str">
        <f>RIGHT(NICAP[[#This Row],[Date]],2)</f>
        <v>00</v>
      </c>
      <c r="R1810" s="26">
        <f>DATE(NICAP[[#This Row],[Year]],NICAP[[#This Row],[Month]],NICAP[[#This Row],[Day]])</f>
        <v>20058</v>
      </c>
      <c r="S1810" s="35" t="str">
        <f t="shared" si="56"/>
        <v>VA</v>
      </c>
      <c r="T1810" s="24" t="str">
        <f t="shared" si="57"/>
        <v>US</v>
      </c>
    </row>
    <row r="1811" spans="1:20" ht="14.25" customHeight="1" x14ac:dyDescent="0.2">
      <c r="A1811" s="35">
        <v>1802</v>
      </c>
      <c r="B1811" s="56">
        <v>550101</v>
      </c>
      <c r="C1811" s="39" t="s">
        <v>8431</v>
      </c>
      <c r="D1811" s="39" t="s">
        <v>2122</v>
      </c>
      <c r="E1811" s="39" t="str">
        <f>IF(AND(LEN(NICAP[[#This Row],[State or      Country]])=2,NICAP[[#This Row],[State or      Country]]&lt;&gt;"UK"),"US","Other")</f>
        <v>US</v>
      </c>
      <c r="F1811" s="38">
        <v>11</v>
      </c>
      <c r="G1811" s="47" t="s">
        <v>1757</v>
      </c>
      <c r="H1811" s="46">
        <v>5</v>
      </c>
      <c r="I1811" s="65">
        <v>3382</v>
      </c>
      <c r="J1811" s="54" t="s">
        <v>1744</v>
      </c>
      <c r="K1811" s="37"/>
      <c r="L1811" s="36" t="s">
        <v>8430</v>
      </c>
      <c r="M1811" s="36" t="str">
        <f>IF(LEFT(NICAP[[#This Row],[Date]],1)=0,"Y","N")</f>
        <v>N</v>
      </c>
      <c r="N1811" s="36"/>
      <c r="O1811" s="36" t="str">
        <f>19&amp;LEFT(NICAP[[#This Row],[Date]],2)</f>
        <v>1955</v>
      </c>
      <c r="P1811" s="36" t="str">
        <f>MID(NICAP[[#This Row],[Date]],3,2)</f>
        <v>01</v>
      </c>
      <c r="Q1811" s="36" t="str">
        <f>RIGHT(NICAP[[#This Row],[Date]],2)</f>
        <v>01</v>
      </c>
      <c r="R1811" s="26">
        <f>DATE(NICAP[[#This Row],[Year]],NICAP[[#This Row],[Month]],NICAP[[#This Row],[Day]])</f>
        <v>20090</v>
      </c>
      <c r="S1811" s="35" t="str">
        <f t="shared" si="56"/>
        <v>NM</v>
      </c>
      <c r="T1811" s="24" t="str">
        <f t="shared" si="57"/>
        <v>US</v>
      </c>
    </row>
    <row r="1812" spans="1:20" ht="27.75" customHeight="1" x14ac:dyDescent="0.2">
      <c r="A1812" s="35">
        <v>1803</v>
      </c>
      <c r="B1812" s="60">
        <v>550102</v>
      </c>
      <c r="C1812" s="44" t="s">
        <v>8429</v>
      </c>
      <c r="D1812" s="44" t="s">
        <v>8047</v>
      </c>
      <c r="E1812" s="44" t="str">
        <f>IF(AND(LEN(NICAP[[#This Row],[State or      Country]])=2,NICAP[[#This Row],[State or      Country]]&lt;&gt;"UK"),"US","Other")</f>
        <v>Other</v>
      </c>
      <c r="F1812" s="43">
        <v>11</v>
      </c>
      <c r="G1812" s="41"/>
      <c r="H1812" s="41"/>
      <c r="I1812" s="41"/>
      <c r="J1812" s="41"/>
      <c r="K1812" s="41"/>
      <c r="L1812" s="59" t="s">
        <v>8428</v>
      </c>
      <c r="M1812" s="59" t="str">
        <f>IF(LEFT(NICAP[[#This Row],[Date]],1)=0,"Y","N")</f>
        <v>N</v>
      </c>
      <c r="N1812" s="59"/>
      <c r="O1812" s="59" t="str">
        <f>19&amp;LEFT(NICAP[[#This Row],[Date]],2)</f>
        <v>1955</v>
      </c>
      <c r="P1812" s="59" t="str">
        <f>MID(NICAP[[#This Row],[Date]],3,2)</f>
        <v>01</v>
      </c>
      <c r="Q1812" s="59" t="str">
        <f>RIGHT(NICAP[[#This Row],[Date]],2)</f>
        <v>02</v>
      </c>
      <c r="R1812" s="26">
        <f>DATE(NICAP[[#This Row],[Year]],NICAP[[#This Row],[Month]],NICAP[[#This Row],[Day]])</f>
        <v>20091</v>
      </c>
      <c r="S1812" s="35" t="str">
        <f t="shared" si="56"/>
        <v/>
      </c>
      <c r="T1812" s="24" t="str">
        <f t="shared" si="57"/>
        <v>Venezula</v>
      </c>
    </row>
    <row r="1813" spans="1:20" ht="12.75" customHeight="1" x14ac:dyDescent="0.2">
      <c r="A1813" s="35">
        <v>1804</v>
      </c>
      <c r="B1813" s="55">
        <v>550114</v>
      </c>
      <c r="C1813" s="39" t="s">
        <v>8427</v>
      </c>
      <c r="D1813" s="39" t="s">
        <v>8426</v>
      </c>
      <c r="E1813" s="39" t="str">
        <f>IF(AND(LEN(NICAP[[#This Row],[State or      Country]])=2,NICAP[[#This Row],[State or      Country]]&lt;&gt;"UK"),"US","Other")</f>
        <v>Other</v>
      </c>
      <c r="F1813" s="38">
        <v>11</v>
      </c>
      <c r="G1813" s="37"/>
      <c r="H1813" s="37"/>
      <c r="I1813" s="47" t="s">
        <v>4808</v>
      </c>
      <c r="J1813" s="37"/>
      <c r="K1813" s="37"/>
      <c r="L1813" s="36" t="s">
        <v>8425</v>
      </c>
      <c r="M1813" s="36" t="str">
        <f>IF(LEFT(NICAP[[#This Row],[Date]],1)=0,"Y","N")</f>
        <v>N</v>
      </c>
      <c r="N1813" s="36"/>
      <c r="O1813" s="36" t="str">
        <f>19&amp;LEFT(NICAP[[#This Row],[Date]],2)</f>
        <v>1955</v>
      </c>
      <c r="P1813" s="36" t="str">
        <f>MID(NICAP[[#This Row],[Date]],3,2)</f>
        <v>01</v>
      </c>
      <c r="Q1813" s="36" t="str">
        <f>RIGHT(NICAP[[#This Row],[Date]],2)</f>
        <v>14</v>
      </c>
      <c r="R1813" s="26">
        <f>DATE(NICAP[[#This Row],[Year]],NICAP[[#This Row],[Month]],NICAP[[#This Row],[Day]])</f>
        <v>20103</v>
      </c>
      <c r="S1813" s="35" t="str">
        <f t="shared" si="56"/>
        <v/>
      </c>
      <c r="T1813" s="24" t="str">
        <f t="shared" si="57"/>
        <v>air space</v>
      </c>
    </row>
    <row r="1814" spans="1:20" ht="12.75" customHeight="1" x14ac:dyDescent="0.2">
      <c r="A1814" s="35">
        <v>1805</v>
      </c>
      <c r="B1814" s="55">
        <v>550119</v>
      </c>
      <c r="C1814" s="39" t="s">
        <v>3497</v>
      </c>
      <c r="D1814" s="39" t="s">
        <v>2763</v>
      </c>
      <c r="E1814" s="39" t="str">
        <f>IF(AND(LEN(NICAP[[#This Row],[State or      Country]])=2,NICAP[[#This Row],[State or      Country]]&lt;&gt;"UK"),"US","Other")</f>
        <v>Other</v>
      </c>
      <c r="F1814" s="38">
        <v>11</v>
      </c>
      <c r="G1814" s="37"/>
      <c r="H1814" s="37"/>
      <c r="I1814" s="47" t="s">
        <v>4808</v>
      </c>
      <c r="J1814" s="37"/>
      <c r="K1814" s="37"/>
      <c r="L1814" s="36" t="s">
        <v>8424</v>
      </c>
      <c r="M1814" s="36" t="str">
        <f>IF(LEFT(NICAP[[#This Row],[Date]],1)=0,"Y","N")</f>
        <v>N</v>
      </c>
      <c r="N1814" s="36"/>
      <c r="O1814" s="36" t="str">
        <f>19&amp;LEFT(NICAP[[#This Row],[Date]],2)</f>
        <v>1955</v>
      </c>
      <c r="P1814" s="36" t="str">
        <f>MID(NICAP[[#This Row],[Date]],3,2)</f>
        <v>01</v>
      </c>
      <c r="Q1814" s="36" t="str">
        <f>RIGHT(NICAP[[#This Row],[Date]],2)</f>
        <v>19</v>
      </c>
      <c r="R1814" s="26">
        <f>DATE(NICAP[[#This Row],[Year]],NICAP[[#This Row],[Month]],NICAP[[#This Row],[Day]])</f>
        <v>20108</v>
      </c>
      <c r="S1814" s="35" t="str">
        <f t="shared" si="56"/>
        <v/>
      </c>
      <c r="T1814" s="24" t="str">
        <f t="shared" si="57"/>
        <v>At Sea</v>
      </c>
    </row>
    <row r="1815" spans="1:20" ht="12.75" customHeight="1" x14ac:dyDescent="0.2">
      <c r="A1815" s="35">
        <v>1806</v>
      </c>
      <c r="B1815" s="55">
        <v>550126</v>
      </c>
      <c r="C1815" s="39" t="s">
        <v>8423</v>
      </c>
      <c r="D1815" s="39" t="s">
        <v>1683</v>
      </c>
      <c r="E1815" s="39" t="str">
        <f>IF(AND(LEN(NICAP[[#This Row],[State or      Country]])=2,NICAP[[#This Row],[State or      Country]]&lt;&gt;"UK"),"US","Other")</f>
        <v>US</v>
      </c>
      <c r="F1815" s="38">
        <v>1</v>
      </c>
      <c r="G1815" s="37"/>
      <c r="H1815" s="37"/>
      <c r="I1815" s="65">
        <v>3401</v>
      </c>
      <c r="J1815" s="37"/>
      <c r="K1815" s="37"/>
      <c r="L1815" s="36" t="s">
        <v>8422</v>
      </c>
      <c r="M1815" s="36" t="str">
        <f>IF(LEFT(NICAP[[#This Row],[Date]],1)=0,"Y","N")</f>
        <v>N</v>
      </c>
      <c r="N1815" s="36"/>
      <c r="O1815" s="36" t="str">
        <f>19&amp;LEFT(NICAP[[#This Row],[Date]],2)</f>
        <v>1955</v>
      </c>
      <c r="P1815" s="36" t="str">
        <f>MID(NICAP[[#This Row],[Date]],3,2)</f>
        <v>01</v>
      </c>
      <c r="Q1815" s="36" t="str">
        <f>RIGHT(NICAP[[#This Row],[Date]],2)</f>
        <v>26</v>
      </c>
      <c r="R1815" s="26">
        <f>DATE(NICAP[[#This Row],[Year]],NICAP[[#This Row],[Month]],NICAP[[#This Row],[Day]])</f>
        <v>20115</v>
      </c>
      <c r="S1815" s="35" t="str">
        <f t="shared" si="56"/>
        <v>FL</v>
      </c>
      <c r="T1815" s="24" t="str">
        <f t="shared" si="57"/>
        <v>US</v>
      </c>
    </row>
    <row r="1816" spans="1:20" ht="12.75" customHeight="1" x14ac:dyDescent="0.2">
      <c r="A1816" s="35">
        <v>1807</v>
      </c>
      <c r="B1816" s="53">
        <v>550128</v>
      </c>
      <c r="C1816" s="39" t="s">
        <v>8421</v>
      </c>
      <c r="D1816" s="39" t="s">
        <v>2020</v>
      </c>
      <c r="E1816" s="39" t="str">
        <f>IF(AND(LEN(NICAP[[#This Row],[State or      Country]])=2,NICAP[[#This Row],[State or      Country]]&lt;&gt;"UK"),"US","Other")</f>
        <v>US</v>
      </c>
      <c r="F1816" s="38">
        <v>9</v>
      </c>
      <c r="G1816" s="47" t="s">
        <v>1666</v>
      </c>
      <c r="H1816" s="46">
        <v>5</v>
      </c>
      <c r="I1816" s="41"/>
      <c r="J1816" s="41"/>
      <c r="K1816" s="41"/>
      <c r="L1816" s="36" t="s">
        <v>8420</v>
      </c>
      <c r="M1816" s="36" t="str">
        <f>IF(LEFT(NICAP[[#This Row],[Date]],1)=0,"Y","N")</f>
        <v>N</v>
      </c>
      <c r="N1816" s="36"/>
      <c r="O1816" s="36" t="str">
        <f>19&amp;LEFT(NICAP[[#This Row],[Date]],2)</f>
        <v>1955</v>
      </c>
      <c r="P1816" s="36" t="str">
        <f>MID(NICAP[[#This Row],[Date]],3,2)</f>
        <v>01</v>
      </c>
      <c r="Q1816" s="36" t="str">
        <f>RIGHT(NICAP[[#This Row],[Date]],2)</f>
        <v>28</v>
      </c>
      <c r="R1816" s="26">
        <f>DATE(NICAP[[#This Row],[Year]],NICAP[[#This Row],[Month]],NICAP[[#This Row],[Day]])</f>
        <v>20117</v>
      </c>
      <c r="S1816" s="35" t="str">
        <f t="shared" si="56"/>
        <v>AK</v>
      </c>
      <c r="T1816" s="24" t="str">
        <f t="shared" si="57"/>
        <v>US</v>
      </c>
    </row>
    <row r="1817" spans="1:20" ht="14.25" customHeight="1" x14ac:dyDescent="0.2">
      <c r="A1817" s="35">
        <v>1808</v>
      </c>
      <c r="B1817" s="56">
        <v>550129</v>
      </c>
      <c r="C1817" s="39" t="s">
        <v>8419</v>
      </c>
      <c r="D1817" s="39" t="s">
        <v>1752</v>
      </c>
      <c r="E1817" s="39" t="str">
        <f>IF(AND(LEN(NICAP[[#This Row],[State or      Country]])=2,NICAP[[#This Row],[State or      Country]]&lt;&gt;"UK"),"US","Other")</f>
        <v>US</v>
      </c>
      <c r="F1817" s="38">
        <v>11</v>
      </c>
      <c r="G1817" s="47" t="s">
        <v>1757</v>
      </c>
      <c r="H1817" s="46">
        <v>5</v>
      </c>
      <c r="I1817" s="47" t="s">
        <v>4808</v>
      </c>
      <c r="J1817" s="37"/>
      <c r="K1817" s="37"/>
      <c r="L1817" s="36" t="s">
        <v>8418</v>
      </c>
      <c r="M1817" s="36" t="str">
        <f>IF(LEFT(NICAP[[#This Row],[Date]],1)=0,"Y","N")</f>
        <v>N</v>
      </c>
      <c r="N1817" s="36"/>
      <c r="O1817" s="36" t="str">
        <f>19&amp;LEFT(NICAP[[#This Row],[Date]],2)</f>
        <v>1955</v>
      </c>
      <c r="P1817" s="36" t="str">
        <f>MID(NICAP[[#This Row],[Date]],3,2)</f>
        <v>01</v>
      </c>
      <c r="Q1817" s="36" t="str">
        <f>RIGHT(NICAP[[#This Row],[Date]],2)</f>
        <v>29</v>
      </c>
      <c r="R1817" s="26">
        <f>DATE(NICAP[[#This Row],[Year]],NICAP[[#This Row],[Month]],NICAP[[#This Row],[Day]])</f>
        <v>20118</v>
      </c>
      <c r="S1817" s="35" t="str">
        <f t="shared" si="56"/>
        <v>IA</v>
      </c>
      <c r="T1817" s="24" t="str">
        <f t="shared" si="57"/>
        <v>US</v>
      </c>
    </row>
    <row r="1818" spans="1:20" ht="12.75" customHeight="1" x14ac:dyDescent="0.2">
      <c r="A1818" s="35">
        <v>1809</v>
      </c>
      <c r="B1818" s="55">
        <v>550131</v>
      </c>
      <c r="C1818" s="39" t="s">
        <v>8417</v>
      </c>
      <c r="D1818" s="39" t="s">
        <v>1956</v>
      </c>
      <c r="E1818" s="39" t="str">
        <f>IF(AND(LEN(NICAP[[#This Row],[State or      Country]])=2,NICAP[[#This Row],[State or      Country]]&lt;&gt;"UK"),"US","Other")</f>
        <v>Other</v>
      </c>
      <c r="F1818" s="38">
        <v>11</v>
      </c>
      <c r="G1818" s="37"/>
      <c r="H1818" s="37"/>
      <c r="I1818" s="47" t="s">
        <v>4808</v>
      </c>
      <c r="J1818" s="37"/>
      <c r="K1818" s="37"/>
      <c r="L1818" s="36" t="s">
        <v>8416</v>
      </c>
      <c r="M1818" s="36" t="str">
        <f>IF(LEFT(NICAP[[#This Row],[Date]],1)=0,"Y","N")</f>
        <v>N</v>
      </c>
      <c r="N1818" s="36"/>
      <c r="O1818" s="36" t="str">
        <f>19&amp;LEFT(NICAP[[#This Row],[Date]],2)</f>
        <v>1955</v>
      </c>
      <c r="P1818" s="36" t="str">
        <f>MID(NICAP[[#This Row],[Date]],3,2)</f>
        <v>01</v>
      </c>
      <c r="Q1818" s="36" t="str">
        <f>RIGHT(NICAP[[#This Row],[Date]],2)</f>
        <v>31</v>
      </c>
      <c r="R1818" s="26">
        <f>DATE(NICAP[[#This Row],[Year]],NICAP[[#This Row],[Month]],NICAP[[#This Row],[Day]])</f>
        <v>20120</v>
      </c>
      <c r="S1818" s="35" t="str">
        <f t="shared" si="56"/>
        <v/>
      </c>
      <c r="T1818" s="24" t="str">
        <f t="shared" si="57"/>
        <v>Japan</v>
      </c>
    </row>
    <row r="1819" spans="1:20" ht="12.75" customHeight="1" x14ac:dyDescent="0.2">
      <c r="A1819" s="35">
        <v>1810</v>
      </c>
      <c r="B1819" s="55">
        <v>550201</v>
      </c>
      <c r="C1819" s="39" t="s">
        <v>8415</v>
      </c>
      <c r="D1819" s="39" t="s">
        <v>2122</v>
      </c>
      <c r="E1819" s="39" t="str">
        <f>IF(AND(LEN(NICAP[[#This Row],[State or      Country]])=2,NICAP[[#This Row],[State or      Country]]&lt;&gt;"UK"),"US","Other")</f>
        <v>US</v>
      </c>
      <c r="F1819" s="38">
        <v>1</v>
      </c>
      <c r="G1819" s="37"/>
      <c r="H1819" s="37"/>
      <c r="I1819" s="65">
        <v>3414</v>
      </c>
      <c r="J1819" s="54" t="s">
        <v>1744</v>
      </c>
      <c r="K1819" s="37"/>
      <c r="L1819" s="36" t="s">
        <v>8414</v>
      </c>
      <c r="M1819" s="36" t="str">
        <f>IF(LEFT(NICAP[[#This Row],[Date]],1)=0,"Y","N")</f>
        <v>N</v>
      </c>
      <c r="N1819" s="36"/>
      <c r="O1819" s="36" t="str">
        <f>19&amp;LEFT(NICAP[[#This Row],[Date]],2)</f>
        <v>1955</v>
      </c>
      <c r="P1819" s="36" t="str">
        <f>MID(NICAP[[#This Row],[Date]],3,2)</f>
        <v>02</v>
      </c>
      <c r="Q1819" s="36" t="str">
        <f>RIGHT(NICAP[[#This Row],[Date]],2)</f>
        <v>01</v>
      </c>
      <c r="R1819" s="26">
        <f>DATE(NICAP[[#This Row],[Year]],NICAP[[#This Row],[Month]],NICAP[[#This Row],[Day]])</f>
        <v>20121</v>
      </c>
      <c r="S1819" s="35" t="str">
        <f t="shared" si="56"/>
        <v>NM</v>
      </c>
      <c r="T1819" s="24" t="str">
        <f t="shared" si="57"/>
        <v>US</v>
      </c>
    </row>
    <row r="1820" spans="1:20" ht="12.75" customHeight="1" x14ac:dyDescent="0.2">
      <c r="A1820" s="35">
        <v>1811</v>
      </c>
      <c r="B1820" s="55">
        <v>550202</v>
      </c>
      <c r="C1820" s="39" t="s">
        <v>8413</v>
      </c>
      <c r="D1820" s="39" t="s">
        <v>1676</v>
      </c>
      <c r="E1820" s="39" t="str">
        <f>IF(AND(LEN(NICAP[[#This Row],[State or      Country]])=2,NICAP[[#This Row],[State or      Country]]&lt;&gt;"UK"),"US","Other")</f>
        <v>US</v>
      </c>
      <c r="F1820" s="38">
        <v>1</v>
      </c>
      <c r="G1820" s="37"/>
      <c r="H1820" s="37"/>
      <c r="I1820" s="65">
        <v>3416</v>
      </c>
      <c r="J1820" s="37"/>
      <c r="K1820" s="37"/>
      <c r="L1820" s="36" t="s">
        <v>8412</v>
      </c>
      <c r="M1820" s="36" t="str">
        <f>IF(LEFT(NICAP[[#This Row],[Date]],1)=0,"Y","N")</f>
        <v>N</v>
      </c>
      <c r="N1820" s="36"/>
      <c r="O1820" s="36" t="str">
        <f>19&amp;LEFT(NICAP[[#This Row],[Date]],2)</f>
        <v>1955</v>
      </c>
      <c r="P1820" s="36" t="str">
        <f>MID(NICAP[[#This Row],[Date]],3,2)</f>
        <v>02</v>
      </c>
      <c r="Q1820" s="36" t="str">
        <f>RIGHT(NICAP[[#This Row],[Date]],2)</f>
        <v>02</v>
      </c>
      <c r="R1820" s="26">
        <f>DATE(NICAP[[#This Row],[Year]],NICAP[[#This Row],[Month]],NICAP[[#This Row],[Day]])</f>
        <v>20122</v>
      </c>
      <c r="S1820" s="35" t="str">
        <f t="shared" si="56"/>
        <v>CA</v>
      </c>
      <c r="T1820" s="24" t="str">
        <f t="shared" si="57"/>
        <v>US</v>
      </c>
    </row>
    <row r="1821" spans="1:20" ht="27" customHeight="1" x14ac:dyDescent="0.2">
      <c r="A1821" s="35">
        <v>1812</v>
      </c>
      <c r="B1821" s="60">
        <v>550202</v>
      </c>
      <c r="C1821" s="44" t="s">
        <v>8411</v>
      </c>
      <c r="D1821" s="44" t="s">
        <v>8047</v>
      </c>
      <c r="E1821" s="44" t="str">
        <f>IF(AND(LEN(NICAP[[#This Row],[State or      Country]])=2,NICAP[[#This Row],[State or      Country]]&lt;&gt;"UK"),"US","Other")</f>
        <v>Other</v>
      </c>
      <c r="F1821" s="43">
        <v>3</v>
      </c>
      <c r="G1821" s="41"/>
      <c r="H1821" s="41"/>
      <c r="I1821" s="41"/>
      <c r="J1821" s="41"/>
      <c r="K1821" s="41"/>
      <c r="L1821" s="42" t="s">
        <v>8410</v>
      </c>
      <c r="M1821" s="42" t="str">
        <f>IF(LEFT(NICAP[[#This Row],[Date]],1)=0,"Y","N")</f>
        <v>N</v>
      </c>
      <c r="N1821" s="42"/>
      <c r="O1821" s="42" t="str">
        <f>19&amp;LEFT(NICAP[[#This Row],[Date]],2)</f>
        <v>1955</v>
      </c>
      <c r="P1821" s="42" t="str">
        <f>MID(NICAP[[#This Row],[Date]],3,2)</f>
        <v>02</v>
      </c>
      <c r="Q1821" s="42" t="str">
        <f>RIGHT(NICAP[[#This Row],[Date]],2)</f>
        <v>02</v>
      </c>
      <c r="R1821" s="26">
        <f>DATE(NICAP[[#This Row],[Year]],NICAP[[#This Row],[Month]],NICAP[[#This Row],[Day]])</f>
        <v>20122</v>
      </c>
      <c r="S1821" s="35" t="str">
        <f t="shared" si="56"/>
        <v/>
      </c>
      <c r="T1821" s="24" t="str">
        <f t="shared" si="57"/>
        <v>Venezula</v>
      </c>
    </row>
    <row r="1822" spans="1:20" ht="14.25" customHeight="1" x14ac:dyDescent="0.2">
      <c r="A1822" s="35">
        <v>1813</v>
      </c>
      <c r="B1822" s="56">
        <v>550207</v>
      </c>
      <c r="C1822" s="39" t="s">
        <v>8409</v>
      </c>
      <c r="D1822" s="39" t="s">
        <v>1676</v>
      </c>
      <c r="E1822" s="39" t="str">
        <f>IF(AND(LEN(NICAP[[#This Row],[State or      Country]])=2,NICAP[[#This Row],[State or      Country]]&lt;&gt;"UK"),"US","Other")</f>
        <v>US</v>
      </c>
      <c r="F1822" s="38">
        <v>1</v>
      </c>
      <c r="G1822" s="47" t="s">
        <v>6678</v>
      </c>
      <c r="H1822" s="46">
        <v>5</v>
      </c>
      <c r="I1822" s="41"/>
      <c r="J1822" s="41"/>
      <c r="K1822" s="41"/>
      <c r="L1822" s="36" t="s">
        <v>8408</v>
      </c>
      <c r="M1822" s="36" t="str">
        <f>IF(LEFT(NICAP[[#This Row],[Date]],1)=0,"Y","N")</f>
        <v>N</v>
      </c>
      <c r="N1822" s="36"/>
      <c r="O1822" s="36" t="str">
        <f>19&amp;LEFT(NICAP[[#This Row],[Date]],2)</f>
        <v>1955</v>
      </c>
      <c r="P1822" s="36" t="str">
        <f>MID(NICAP[[#This Row],[Date]],3,2)</f>
        <v>02</v>
      </c>
      <c r="Q1822" s="36" t="str">
        <f>RIGHT(NICAP[[#This Row],[Date]],2)</f>
        <v>07</v>
      </c>
      <c r="R1822" s="26">
        <f>DATE(NICAP[[#This Row],[Year]],NICAP[[#This Row],[Month]],NICAP[[#This Row],[Day]])</f>
        <v>20127</v>
      </c>
      <c r="S1822" s="35" t="str">
        <f t="shared" si="56"/>
        <v>CA</v>
      </c>
      <c r="T1822" s="24" t="str">
        <f t="shared" si="57"/>
        <v>US</v>
      </c>
    </row>
    <row r="1823" spans="1:20" ht="14.25" customHeight="1" x14ac:dyDescent="0.2">
      <c r="A1823" s="35">
        <v>1814</v>
      </c>
      <c r="B1823" s="56">
        <v>550207</v>
      </c>
      <c r="C1823" s="39" t="s">
        <v>1971</v>
      </c>
      <c r="D1823" s="39" t="s">
        <v>1686</v>
      </c>
      <c r="E1823" s="39" t="str">
        <f>IF(AND(LEN(NICAP[[#This Row],[State or      Country]])=2,NICAP[[#This Row],[State or      Country]]&lt;&gt;"UK"),"US","Other")</f>
        <v>US</v>
      </c>
      <c r="F1823" s="38">
        <v>11</v>
      </c>
      <c r="G1823" s="47" t="s">
        <v>1757</v>
      </c>
      <c r="H1823" s="46">
        <v>5</v>
      </c>
      <c r="I1823" s="47" t="s">
        <v>4808</v>
      </c>
      <c r="J1823" s="37"/>
      <c r="K1823" s="37"/>
      <c r="L1823" s="36" t="s">
        <v>8407</v>
      </c>
      <c r="M1823" s="36" t="str">
        <f>IF(LEFT(NICAP[[#This Row],[Date]],1)=0,"Y","N")</f>
        <v>N</v>
      </c>
      <c r="N1823" s="36"/>
      <c r="O1823" s="36" t="str">
        <f>19&amp;LEFT(NICAP[[#This Row],[Date]],2)</f>
        <v>1955</v>
      </c>
      <c r="P1823" s="36" t="str">
        <f>MID(NICAP[[#This Row],[Date]],3,2)</f>
        <v>02</v>
      </c>
      <c r="Q1823" s="36" t="str">
        <f>RIGHT(NICAP[[#This Row],[Date]],2)</f>
        <v>07</v>
      </c>
      <c r="R1823" s="26">
        <f>DATE(NICAP[[#This Row],[Year]],NICAP[[#This Row],[Month]],NICAP[[#This Row],[Day]])</f>
        <v>20127</v>
      </c>
      <c r="S1823" s="35" t="str">
        <f t="shared" si="56"/>
        <v>PA</v>
      </c>
      <c r="T1823" s="24" t="str">
        <f t="shared" si="57"/>
        <v>US</v>
      </c>
    </row>
    <row r="1824" spans="1:20" ht="14.25" customHeight="1" x14ac:dyDescent="0.2">
      <c r="A1824" s="35">
        <v>1815</v>
      </c>
      <c r="B1824" s="56">
        <v>550207</v>
      </c>
      <c r="C1824" s="39" t="s">
        <v>2399</v>
      </c>
      <c r="D1824" s="39" t="s">
        <v>1787</v>
      </c>
      <c r="E1824" s="39" t="str">
        <f>IF(AND(LEN(NICAP[[#This Row],[State or      Country]])=2,NICAP[[#This Row],[State or      Country]]&lt;&gt;"UK"),"US","Other")</f>
        <v>US</v>
      </c>
      <c r="F1824" s="38">
        <v>11</v>
      </c>
      <c r="G1824" s="47" t="s">
        <v>1757</v>
      </c>
      <c r="H1824" s="46">
        <v>5</v>
      </c>
      <c r="I1824" s="47" t="s">
        <v>4808</v>
      </c>
      <c r="J1824" s="37"/>
      <c r="K1824" s="37"/>
      <c r="L1824" s="36" t="s">
        <v>8406</v>
      </c>
      <c r="M1824" s="36" t="str">
        <f>IF(LEFT(NICAP[[#This Row],[Date]],1)=0,"Y","N")</f>
        <v>N</v>
      </c>
      <c r="N1824" s="36"/>
      <c r="O1824" s="36" t="str">
        <f>19&amp;LEFT(NICAP[[#This Row],[Date]],2)</f>
        <v>1955</v>
      </c>
      <c r="P1824" s="36" t="str">
        <f>MID(NICAP[[#This Row],[Date]],3,2)</f>
        <v>02</v>
      </c>
      <c r="Q1824" s="36" t="str">
        <f>RIGHT(NICAP[[#This Row],[Date]],2)</f>
        <v>07</v>
      </c>
      <c r="R1824" s="26">
        <f>DATE(NICAP[[#This Row],[Year]],NICAP[[#This Row],[Month]],NICAP[[#This Row],[Day]])</f>
        <v>20127</v>
      </c>
      <c r="S1824" s="35" t="str">
        <f t="shared" si="56"/>
        <v>IN</v>
      </c>
      <c r="T1824" s="24" t="str">
        <f t="shared" si="57"/>
        <v>US</v>
      </c>
    </row>
    <row r="1825" spans="1:20" ht="12.75" customHeight="1" x14ac:dyDescent="0.2">
      <c r="A1825" s="35">
        <v>1816</v>
      </c>
      <c r="B1825" s="55">
        <v>550210</v>
      </c>
      <c r="C1825" s="39" t="s">
        <v>6606</v>
      </c>
      <c r="D1825" s="39" t="s">
        <v>1715</v>
      </c>
      <c r="E1825" s="39" t="str">
        <f>IF(AND(LEN(NICAP[[#This Row],[State or      Country]])=2,NICAP[[#This Row],[State or      Country]]&lt;&gt;"UK"),"US","Other")</f>
        <v>US</v>
      </c>
      <c r="F1825" s="38">
        <v>1</v>
      </c>
      <c r="G1825" s="41"/>
      <c r="H1825" s="41"/>
      <c r="I1825" s="65">
        <v>3427</v>
      </c>
      <c r="J1825" s="41"/>
      <c r="K1825" s="41"/>
      <c r="L1825" s="36" t="s">
        <v>8405</v>
      </c>
      <c r="M1825" s="36" t="str">
        <f>IF(LEFT(NICAP[[#This Row],[Date]],1)=0,"Y","N")</f>
        <v>N</v>
      </c>
      <c r="N1825" s="36"/>
      <c r="O1825" s="36" t="str">
        <f>19&amp;LEFT(NICAP[[#This Row],[Date]],2)</f>
        <v>1955</v>
      </c>
      <c r="P1825" s="36" t="str">
        <f>MID(NICAP[[#This Row],[Date]],3,2)</f>
        <v>02</v>
      </c>
      <c r="Q1825" s="36" t="str">
        <f>RIGHT(NICAP[[#This Row],[Date]],2)</f>
        <v>10</v>
      </c>
      <c r="R1825" s="26">
        <f>DATE(NICAP[[#This Row],[Year]],NICAP[[#This Row],[Month]],NICAP[[#This Row],[Day]])</f>
        <v>20130</v>
      </c>
      <c r="S1825" s="35" t="str">
        <f t="shared" si="56"/>
        <v>MD</v>
      </c>
      <c r="T1825" s="24" t="str">
        <f t="shared" si="57"/>
        <v>US</v>
      </c>
    </row>
    <row r="1826" spans="1:20" ht="14.25" customHeight="1" x14ac:dyDescent="0.2">
      <c r="A1826" s="35">
        <v>1817</v>
      </c>
      <c r="B1826" s="56">
        <v>550211</v>
      </c>
      <c r="C1826" s="39" t="s">
        <v>8390</v>
      </c>
      <c r="D1826" s="39" t="s">
        <v>8389</v>
      </c>
      <c r="E1826" s="39" t="str">
        <f>IF(AND(LEN(NICAP[[#This Row],[State or      Country]])=2,NICAP[[#This Row],[State or      Country]]&lt;&gt;"UK"),"US","Other")</f>
        <v>Other</v>
      </c>
      <c r="F1826" s="38">
        <v>11</v>
      </c>
      <c r="G1826" s="47" t="s">
        <v>1757</v>
      </c>
      <c r="H1826" s="46">
        <v>5</v>
      </c>
      <c r="I1826" s="47" t="s">
        <v>4808</v>
      </c>
      <c r="J1826" s="37"/>
      <c r="K1826" s="37"/>
      <c r="L1826" s="36" t="s">
        <v>8404</v>
      </c>
      <c r="M1826" s="36" t="str">
        <f>IF(LEFT(NICAP[[#This Row],[Date]],1)=0,"Y","N")</f>
        <v>N</v>
      </c>
      <c r="N1826" s="36"/>
      <c r="O1826" s="36" t="str">
        <f>19&amp;LEFT(NICAP[[#This Row],[Date]],2)</f>
        <v>1955</v>
      </c>
      <c r="P1826" s="36" t="str">
        <f>MID(NICAP[[#This Row],[Date]],3,2)</f>
        <v>02</v>
      </c>
      <c r="Q1826" s="36" t="str">
        <f>RIGHT(NICAP[[#This Row],[Date]],2)</f>
        <v>11</v>
      </c>
      <c r="R1826" s="26">
        <f>DATE(NICAP[[#This Row],[Year]],NICAP[[#This Row],[Month]],NICAP[[#This Row],[Day]])</f>
        <v>20131</v>
      </c>
      <c r="S1826" s="35" t="str">
        <f t="shared" si="56"/>
        <v/>
      </c>
      <c r="T1826" s="24" t="str">
        <f t="shared" si="57"/>
        <v>South Japan</v>
      </c>
    </row>
    <row r="1827" spans="1:20" ht="27.75" customHeight="1" x14ac:dyDescent="0.2">
      <c r="A1827" s="35">
        <v>1818</v>
      </c>
      <c r="B1827" s="60">
        <v>550211</v>
      </c>
      <c r="C1827" s="44" t="s">
        <v>8403</v>
      </c>
      <c r="D1827" s="44" t="s">
        <v>7667</v>
      </c>
      <c r="E1827" s="44" t="str">
        <f>IF(AND(LEN(NICAP[[#This Row],[State or      Country]])=2,NICAP[[#This Row],[State or      Country]]&lt;&gt;"UK"),"US","Other")</f>
        <v>Other</v>
      </c>
      <c r="F1827" s="43">
        <v>11</v>
      </c>
      <c r="G1827" s="41"/>
      <c r="H1827" s="41"/>
      <c r="I1827" s="41"/>
      <c r="J1827" s="41"/>
      <c r="K1827" s="41"/>
      <c r="L1827" s="42" t="s">
        <v>8402</v>
      </c>
      <c r="M1827" s="42" t="str">
        <f>IF(LEFT(NICAP[[#This Row],[Date]],1)=0,"Y","N")</f>
        <v>N</v>
      </c>
      <c r="N1827" s="42"/>
      <c r="O1827" s="42" t="str">
        <f>19&amp;LEFT(NICAP[[#This Row],[Date]],2)</f>
        <v>1955</v>
      </c>
      <c r="P1827" s="42" t="str">
        <f>MID(NICAP[[#This Row],[Date]],3,2)</f>
        <v>02</v>
      </c>
      <c r="Q1827" s="42" t="str">
        <f>RIGHT(NICAP[[#This Row],[Date]],2)</f>
        <v>11</v>
      </c>
      <c r="R1827" s="26">
        <f>DATE(NICAP[[#This Row],[Year]],NICAP[[#This Row],[Month]],NICAP[[#This Row],[Day]])</f>
        <v>20131</v>
      </c>
      <c r="S1827" s="35" t="str">
        <f t="shared" si="56"/>
        <v/>
      </c>
      <c r="T1827" s="24" t="str">
        <f t="shared" si="57"/>
        <v>In Airspace</v>
      </c>
    </row>
    <row r="1828" spans="1:20" ht="14.25" customHeight="1" x14ac:dyDescent="0.2">
      <c r="A1828" s="35">
        <v>1819</v>
      </c>
      <c r="B1828" s="56">
        <v>550214</v>
      </c>
      <c r="C1828" s="39" t="s">
        <v>8401</v>
      </c>
      <c r="D1828" s="39" t="s">
        <v>1844</v>
      </c>
      <c r="E1828" s="39" t="str">
        <f>IF(AND(LEN(NICAP[[#This Row],[State or      Country]])=2,NICAP[[#This Row],[State or      Country]]&lt;&gt;"UK"),"US","Other")</f>
        <v>US</v>
      </c>
      <c r="F1828" s="38">
        <v>1</v>
      </c>
      <c r="G1828" s="47" t="s">
        <v>6678</v>
      </c>
      <c r="H1828" s="46">
        <v>5</v>
      </c>
      <c r="I1828" s="37"/>
      <c r="J1828" s="37"/>
      <c r="K1828" s="37"/>
      <c r="L1828" s="36" t="s">
        <v>8400</v>
      </c>
      <c r="M1828" s="36" t="str">
        <f>IF(LEFT(NICAP[[#This Row],[Date]],1)=0,"Y","N")</f>
        <v>N</v>
      </c>
      <c r="N1828" s="36"/>
      <c r="O1828" s="36" t="str">
        <f>19&amp;LEFT(NICAP[[#This Row],[Date]],2)</f>
        <v>1955</v>
      </c>
      <c r="P1828" s="36" t="str">
        <f>MID(NICAP[[#This Row],[Date]],3,2)</f>
        <v>02</v>
      </c>
      <c r="Q1828" s="36" t="str">
        <f>RIGHT(NICAP[[#This Row],[Date]],2)</f>
        <v>14</v>
      </c>
      <c r="R1828" s="26">
        <f>DATE(NICAP[[#This Row],[Year]],NICAP[[#This Row],[Month]],NICAP[[#This Row],[Day]])</f>
        <v>20134</v>
      </c>
      <c r="S1828" s="35" t="str">
        <f t="shared" si="56"/>
        <v>MO</v>
      </c>
      <c r="T1828" s="24" t="str">
        <f t="shared" si="57"/>
        <v>US</v>
      </c>
    </row>
    <row r="1829" spans="1:20" ht="12.75" customHeight="1" x14ac:dyDescent="0.2">
      <c r="A1829" s="35">
        <v>1820</v>
      </c>
      <c r="B1829" s="55">
        <v>550217</v>
      </c>
      <c r="C1829" s="39" t="s">
        <v>8399</v>
      </c>
      <c r="D1829" s="39" t="s">
        <v>2098</v>
      </c>
      <c r="E1829" s="39" t="str">
        <f>IF(AND(LEN(NICAP[[#This Row],[State or      Country]])=2,NICAP[[#This Row],[State or      Country]]&lt;&gt;"UK"),"US","Other")</f>
        <v>US</v>
      </c>
      <c r="F1829" s="38">
        <v>11</v>
      </c>
      <c r="G1829" s="41"/>
      <c r="H1829" s="41"/>
      <c r="I1829" s="47" t="s">
        <v>4808</v>
      </c>
      <c r="J1829" s="41"/>
      <c r="K1829" s="41"/>
      <c r="L1829" s="36" t="s">
        <v>8398</v>
      </c>
      <c r="M1829" s="36" t="str">
        <f>IF(LEFT(NICAP[[#This Row],[Date]],1)=0,"Y","N")</f>
        <v>N</v>
      </c>
      <c r="N1829" s="36"/>
      <c r="O1829" s="36" t="str">
        <f>19&amp;LEFT(NICAP[[#This Row],[Date]],2)</f>
        <v>1955</v>
      </c>
      <c r="P1829" s="36" t="str">
        <f>MID(NICAP[[#This Row],[Date]],3,2)</f>
        <v>02</v>
      </c>
      <c r="Q1829" s="36" t="str">
        <f>RIGHT(NICAP[[#This Row],[Date]],2)</f>
        <v>17</v>
      </c>
      <c r="R1829" s="26">
        <f>DATE(NICAP[[#This Row],[Year]],NICAP[[#This Row],[Month]],NICAP[[#This Row],[Day]])</f>
        <v>20137</v>
      </c>
      <c r="S1829" s="35" t="str">
        <f t="shared" si="56"/>
        <v>VA</v>
      </c>
      <c r="T1829" s="24" t="str">
        <f t="shared" si="57"/>
        <v>US</v>
      </c>
    </row>
    <row r="1830" spans="1:20" ht="12.75" customHeight="1" x14ac:dyDescent="0.2">
      <c r="A1830" s="35">
        <v>1821</v>
      </c>
      <c r="B1830" s="53">
        <v>550300</v>
      </c>
      <c r="C1830" s="39" t="s">
        <v>8397</v>
      </c>
      <c r="D1830" s="39" t="s">
        <v>1676</v>
      </c>
      <c r="E1830" s="39" t="str">
        <f>IF(AND(LEN(NICAP[[#This Row],[State or      Country]])=2,NICAP[[#This Row],[State or      Country]]&lt;&gt;"UK"),"US","Other")</f>
        <v>US</v>
      </c>
      <c r="F1830" s="38">
        <v>9</v>
      </c>
      <c r="G1830" s="47" t="s">
        <v>1666</v>
      </c>
      <c r="H1830" s="46">
        <v>5</v>
      </c>
      <c r="I1830" s="37"/>
      <c r="J1830" s="37"/>
      <c r="K1830" s="37"/>
      <c r="L1830" s="36" t="s">
        <v>8396</v>
      </c>
      <c r="M1830" s="36" t="str">
        <f>IF(LEFT(NICAP[[#This Row],[Date]],1)=0,"Y","N")</f>
        <v>N</v>
      </c>
      <c r="N1830" s="36"/>
      <c r="O1830" s="36" t="str">
        <f>19&amp;LEFT(NICAP[[#This Row],[Date]],2)</f>
        <v>1955</v>
      </c>
      <c r="P1830" s="36" t="str">
        <f>MID(NICAP[[#This Row],[Date]],3,2)</f>
        <v>03</v>
      </c>
      <c r="Q1830" s="36" t="str">
        <f>RIGHT(NICAP[[#This Row],[Date]],2)</f>
        <v>00</v>
      </c>
      <c r="R1830" s="26">
        <f>DATE(NICAP[[#This Row],[Year]],NICAP[[#This Row],[Month]],NICAP[[#This Row],[Day]])</f>
        <v>20148</v>
      </c>
      <c r="S1830" s="35" t="str">
        <f t="shared" si="56"/>
        <v>CA</v>
      </c>
      <c r="T1830" s="24" t="str">
        <f t="shared" si="57"/>
        <v>US</v>
      </c>
    </row>
    <row r="1831" spans="1:20" ht="14.25" customHeight="1" x14ac:dyDescent="0.2">
      <c r="A1831" s="35">
        <v>1822</v>
      </c>
      <c r="B1831" s="56">
        <v>550302</v>
      </c>
      <c r="C1831" s="39" t="s">
        <v>8395</v>
      </c>
      <c r="D1831" s="39" t="s">
        <v>1670</v>
      </c>
      <c r="E1831" s="39" t="str">
        <f>IF(AND(LEN(NICAP[[#This Row],[State or      Country]])=2,NICAP[[#This Row],[State or      Country]]&lt;&gt;"UK"),"US","Other")</f>
        <v>US</v>
      </c>
      <c r="F1831" s="38">
        <v>2</v>
      </c>
      <c r="G1831" s="47" t="s">
        <v>1986</v>
      </c>
      <c r="H1831" s="46">
        <v>5</v>
      </c>
      <c r="I1831" s="47" t="s">
        <v>4808</v>
      </c>
      <c r="J1831" s="37"/>
      <c r="K1831" s="37"/>
      <c r="L1831" s="36" t="s">
        <v>8394</v>
      </c>
      <c r="M1831" s="36" t="str">
        <f>IF(LEFT(NICAP[[#This Row],[Date]],1)=0,"Y","N")</f>
        <v>N</v>
      </c>
      <c r="N1831" s="36"/>
      <c r="O1831" s="36" t="str">
        <f>19&amp;LEFT(NICAP[[#This Row],[Date]],2)</f>
        <v>1955</v>
      </c>
      <c r="P1831" s="36" t="str">
        <f>MID(NICAP[[#This Row],[Date]],3,2)</f>
        <v>03</v>
      </c>
      <c r="Q1831" s="36" t="str">
        <f>RIGHT(NICAP[[#This Row],[Date]],2)</f>
        <v>02</v>
      </c>
      <c r="R1831" s="26">
        <f>DATE(NICAP[[#This Row],[Year]],NICAP[[#This Row],[Month]],NICAP[[#This Row],[Day]])</f>
        <v>20150</v>
      </c>
      <c r="S1831" s="35" t="str">
        <f t="shared" si="56"/>
        <v>IL</v>
      </c>
      <c r="T1831" s="24" t="str">
        <f t="shared" si="57"/>
        <v>US</v>
      </c>
    </row>
    <row r="1832" spans="1:20" ht="14.25" customHeight="1" x14ac:dyDescent="0.2">
      <c r="A1832" s="35">
        <v>1823</v>
      </c>
      <c r="B1832" s="56">
        <v>550316</v>
      </c>
      <c r="C1832" s="39" t="s">
        <v>8393</v>
      </c>
      <c r="D1832" s="39" t="s">
        <v>1676</v>
      </c>
      <c r="E1832" s="39" t="str">
        <f>IF(AND(LEN(NICAP[[#This Row],[State or      Country]])=2,NICAP[[#This Row],[State or      Country]]&lt;&gt;"UK"),"US","Other")</f>
        <v>US</v>
      </c>
      <c r="F1832" s="38">
        <v>11</v>
      </c>
      <c r="G1832" s="47" t="s">
        <v>1757</v>
      </c>
      <c r="H1832" s="46">
        <v>5</v>
      </c>
      <c r="I1832" s="47" t="s">
        <v>4808</v>
      </c>
      <c r="J1832" s="37"/>
      <c r="K1832" s="37"/>
      <c r="L1832" s="36" t="s">
        <v>8392</v>
      </c>
      <c r="M1832" s="36" t="str">
        <f>IF(LEFT(NICAP[[#This Row],[Date]],1)=0,"Y","N")</f>
        <v>N</v>
      </c>
      <c r="N1832" s="36"/>
      <c r="O1832" s="36" t="str">
        <f>19&amp;LEFT(NICAP[[#This Row],[Date]],2)</f>
        <v>1955</v>
      </c>
      <c r="P1832" s="36" t="str">
        <f>MID(NICAP[[#This Row],[Date]],3,2)</f>
        <v>03</v>
      </c>
      <c r="Q1832" s="36" t="str">
        <f>RIGHT(NICAP[[#This Row],[Date]],2)</f>
        <v>16</v>
      </c>
      <c r="R1832" s="26">
        <f>DATE(NICAP[[#This Row],[Year]],NICAP[[#This Row],[Month]],NICAP[[#This Row],[Day]])</f>
        <v>20164</v>
      </c>
      <c r="S1832" s="35" t="str">
        <f t="shared" si="56"/>
        <v>CA</v>
      </c>
      <c r="T1832" s="24" t="str">
        <f t="shared" si="57"/>
        <v>US</v>
      </c>
    </row>
    <row r="1833" spans="1:20" ht="12.75" customHeight="1" x14ac:dyDescent="0.2">
      <c r="A1833" s="35">
        <v>1824</v>
      </c>
      <c r="B1833" s="53">
        <v>550320</v>
      </c>
      <c r="C1833" s="39" t="s">
        <v>3625</v>
      </c>
      <c r="D1833" s="39" t="s">
        <v>1956</v>
      </c>
      <c r="E1833" s="39" t="str">
        <f>IF(AND(LEN(NICAP[[#This Row],[State or      Country]])=2,NICAP[[#This Row],[State or      Country]]&lt;&gt;"UK"),"US","Other")</f>
        <v>Other</v>
      </c>
      <c r="F1833" s="38">
        <v>9</v>
      </c>
      <c r="G1833" s="47" t="s">
        <v>1666</v>
      </c>
      <c r="H1833" s="46">
        <v>5</v>
      </c>
      <c r="I1833" s="47" t="s">
        <v>4808</v>
      </c>
      <c r="J1833" s="37"/>
      <c r="K1833" s="37"/>
      <c r="L1833" s="36" t="s">
        <v>8391</v>
      </c>
      <c r="M1833" s="36" t="str">
        <f>IF(LEFT(NICAP[[#This Row],[Date]],1)=0,"Y","N")</f>
        <v>N</v>
      </c>
      <c r="N1833" s="36"/>
      <c r="O1833" s="36" t="str">
        <f>19&amp;LEFT(NICAP[[#This Row],[Date]],2)</f>
        <v>1955</v>
      </c>
      <c r="P1833" s="36" t="str">
        <f>MID(NICAP[[#This Row],[Date]],3,2)</f>
        <v>03</v>
      </c>
      <c r="Q1833" s="36" t="str">
        <f>RIGHT(NICAP[[#This Row],[Date]],2)</f>
        <v>20</v>
      </c>
      <c r="R1833" s="26">
        <f>DATE(NICAP[[#This Row],[Year]],NICAP[[#This Row],[Month]],NICAP[[#This Row],[Day]])</f>
        <v>20168</v>
      </c>
      <c r="S1833" s="35" t="str">
        <f t="shared" si="56"/>
        <v/>
      </c>
      <c r="T1833" s="24" t="str">
        <f t="shared" si="57"/>
        <v>Japan</v>
      </c>
    </row>
    <row r="1834" spans="1:20" ht="12.75" customHeight="1" x14ac:dyDescent="0.2">
      <c r="A1834" s="35">
        <v>1825</v>
      </c>
      <c r="B1834" s="55">
        <v>550324</v>
      </c>
      <c r="C1834" s="39" t="s">
        <v>8390</v>
      </c>
      <c r="D1834" s="39" t="s">
        <v>8389</v>
      </c>
      <c r="E1834" s="39" t="str">
        <f>IF(AND(LEN(NICAP[[#This Row],[State or      Country]])=2,NICAP[[#This Row],[State or      Country]]&lt;&gt;"UK"),"US","Other")</f>
        <v>Other</v>
      </c>
      <c r="F1834" s="38">
        <v>1</v>
      </c>
      <c r="G1834" s="37"/>
      <c r="H1834" s="37"/>
      <c r="I1834" s="47" t="s">
        <v>4808</v>
      </c>
      <c r="J1834" s="37"/>
      <c r="K1834" s="37"/>
      <c r="L1834" s="36" t="s">
        <v>8388</v>
      </c>
      <c r="M1834" s="36" t="str">
        <f>IF(LEFT(NICAP[[#This Row],[Date]],1)=0,"Y","N")</f>
        <v>N</v>
      </c>
      <c r="N1834" s="36"/>
      <c r="O1834" s="36" t="str">
        <f>19&amp;LEFT(NICAP[[#This Row],[Date]],2)</f>
        <v>1955</v>
      </c>
      <c r="P1834" s="36" t="str">
        <f>MID(NICAP[[#This Row],[Date]],3,2)</f>
        <v>03</v>
      </c>
      <c r="Q1834" s="36" t="str">
        <f>RIGHT(NICAP[[#This Row],[Date]],2)</f>
        <v>24</v>
      </c>
      <c r="R1834" s="26">
        <f>DATE(NICAP[[#This Row],[Year]],NICAP[[#This Row],[Month]],NICAP[[#This Row],[Day]])</f>
        <v>20172</v>
      </c>
      <c r="S1834" s="35" t="str">
        <f t="shared" si="56"/>
        <v/>
      </c>
      <c r="T1834" s="24" t="str">
        <f t="shared" si="57"/>
        <v>South Japan</v>
      </c>
    </row>
    <row r="1835" spans="1:20" ht="27" customHeight="1" x14ac:dyDescent="0.2">
      <c r="A1835" s="35">
        <v>1826</v>
      </c>
      <c r="B1835" s="58">
        <v>550329</v>
      </c>
      <c r="C1835" s="44" t="s">
        <v>8387</v>
      </c>
      <c r="D1835" s="44" t="s">
        <v>1676</v>
      </c>
      <c r="E1835" s="44" t="str">
        <f>IF(AND(LEN(NICAP[[#This Row],[State or      Country]])=2,NICAP[[#This Row],[State or      Country]]&lt;&gt;"UK"),"US","Other")</f>
        <v>US</v>
      </c>
      <c r="F1835" s="43">
        <v>9</v>
      </c>
      <c r="G1835" s="62" t="s">
        <v>1666</v>
      </c>
      <c r="H1835" s="61">
        <v>5</v>
      </c>
      <c r="I1835" s="62" t="s">
        <v>4808</v>
      </c>
      <c r="J1835" s="41"/>
      <c r="K1835" s="41"/>
      <c r="L1835" s="59" t="s">
        <v>8386</v>
      </c>
      <c r="M1835" s="59" t="str">
        <f>IF(LEFT(NICAP[[#This Row],[Date]],1)=0,"Y","N")</f>
        <v>N</v>
      </c>
      <c r="N1835" s="59"/>
      <c r="O1835" s="59" t="str">
        <f>19&amp;LEFT(NICAP[[#This Row],[Date]],2)</f>
        <v>1955</v>
      </c>
      <c r="P1835" s="59" t="str">
        <f>MID(NICAP[[#This Row],[Date]],3,2)</f>
        <v>03</v>
      </c>
      <c r="Q1835" s="59" t="str">
        <f>RIGHT(NICAP[[#This Row],[Date]],2)</f>
        <v>29</v>
      </c>
      <c r="R1835" s="26">
        <f>DATE(NICAP[[#This Row],[Year]],NICAP[[#This Row],[Month]],NICAP[[#This Row],[Day]])</f>
        <v>20177</v>
      </c>
      <c r="S1835" s="35" t="str">
        <f t="shared" si="56"/>
        <v>CA</v>
      </c>
      <c r="T1835" s="24" t="str">
        <f t="shared" si="57"/>
        <v>US</v>
      </c>
    </row>
    <row r="1836" spans="1:20" ht="12.75" customHeight="1" x14ac:dyDescent="0.2">
      <c r="A1836" s="35">
        <v>1827</v>
      </c>
      <c r="B1836" s="55">
        <v>550406</v>
      </c>
      <c r="C1836" s="39" t="s">
        <v>8385</v>
      </c>
      <c r="D1836" s="39" t="s">
        <v>1676</v>
      </c>
      <c r="E1836" s="39" t="str">
        <f>IF(AND(LEN(NICAP[[#This Row],[State or      Country]])=2,NICAP[[#This Row],[State or      Country]]&lt;&gt;"UK"),"US","Other")</f>
        <v>US</v>
      </c>
      <c r="F1836" s="38">
        <v>1</v>
      </c>
      <c r="G1836" s="37"/>
      <c r="H1836" s="37"/>
      <c r="I1836" s="47" t="s">
        <v>4808</v>
      </c>
      <c r="J1836" s="37"/>
      <c r="K1836" s="37"/>
      <c r="L1836" s="36" t="s">
        <v>8384</v>
      </c>
      <c r="M1836" s="36" t="str">
        <f>IF(LEFT(NICAP[[#This Row],[Date]],1)=0,"Y","N")</f>
        <v>N</v>
      </c>
      <c r="N1836" s="36"/>
      <c r="O1836" s="36" t="str">
        <f>19&amp;LEFT(NICAP[[#This Row],[Date]],2)</f>
        <v>1955</v>
      </c>
      <c r="P1836" s="36" t="str">
        <f>MID(NICAP[[#This Row],[Date]],3,2)</f>
        <v>04</v>
      </c>
      <c r="Q1836" s="36" t="str">
        <f>RIGHT(NICAP[[#This Row],[Date]],2)</f>
        <v>06</v>
      </c>
      <c r="R1836" s="26">
        <f>DATE(NICAP[[#This Row],[Year]],NICAP[[#This Row],[Month]],NICAP[[#This Row],[Day]])</f>
        <v>20185</v>
      </c>
      <c r="S1836" s="35" t="str">
        <f t="shared" si="56"/>
        <v>CA</v>
      </c>
      <c r="T1836" s="24" t="str">
        <f t="shared" si="57"/>
        <v>US</v>
      </c>
    </row>
    <row r="1837" spans="1:20" ht="14.25" customHeight="1" x14ac:dyDescent="0.2">
      <c r="A1837" s="35">
        <v>1828</v>
      </c>
      <c r="B1837" s="56">
        <v>550408</v>
      </c>
      <c r="C1837" s="39" t="s">
        <v>5193</v>
      </c>
      <c r="D1837" s="39" t="s">
        <v>1670</v>
      </c>
      <c r="E1837" s="39" t="str">
        <f>IF(AND(LEN(NICAP[[#This Row],[State or      Country]])=2,NICAP[[#This Row],[State or      Country]]&lt;&gt;"UK"),"US","Other")</f>
        <v>US</v>
      </c>
      <c r="F1837" s="38">
        <v>11</v>
      </c>
      <c r="G1837" s="47" t="s">
        <v>1757</v>
      </c>
      <c r="H1837" s="46">
        <v>5</v>
      </c>
      <c r="I1837" s="41"/>
      <c r="J1837" s="41"/>
      <c r="K1837" s="41"/>
      <c r="L1837" s="36" t="s">
        <v>8383</v>
      </c>
      <c r="M1837" s="36" t="str">
        <f>IF(LEFT(NICAP[[#This Row],[Date]],1)=0,"Y","N")</f>
        <v>N</v>
      </c>
      <c r="N1837" s="36"/>
      <c r="O1837" s="36" t="str">
        <f>19&amp;LEFT(NICAP[[#This Row],[Date]],2)</f>
        <v>1955</v>
      </c>
      <c r="P1837" s="36" t="str">
        <f>MID(NICAP[[#This Row],[Date]],3,2)</f>
        <v>04</v>
      </c>
      <c r="Q1837" s="36" t="str">
        <f>RIGHT(NICAP[[#This Row],[Date]],2)</f>
        <v>08</v>
      </c>
      <c r="R1837" s="26">
        <f>DATE(NICAP[[#This Row],[Year]],NICAP[[#This Row],[Month]],NICAP[[#This Row],[Day]])</f>
        <v>20187</v>
      </c>
      <c r="S1837" s="35" t="str">
        <f t="shared" si="56"/>
        <v>IL</v>
      </c>
      <c r="T1837" s="24" t="str">
        <f t="shared" si="57"/>
        <v>US</v>
      </c>
    </row>
    <row r="1838" spans="1:20" ht="27.75" customHeight="1" x14ac:dyDescent="0.2">
      <c r="A1838" s="35">
        <v>1829</v>
      </c>
      <c r="B1838" s="63">
        <v>550421</v>
      </c>
      <c r="C1838" s="48" t="s">
        <v>8382</v>
      </c>
      <c r="D1838" s="44" t="s">
        <v>1947</v>
      </c>
      <c r="E1838" s="44" t="str">
        <f>IF(AND(LEN(NICAP[[#This Row],[State or      Country]])=2,NICAP[[#This Row],[State or      Country]]&lt;&gt;"UK"),"US","Other")</f>
        <v>US</v>
      </c>
      <c r="F1838" s="43">
        <v>11</v>
      </c>
      <c r="G1838" s="62" t="s">
        <v>1757</v>
      </c>
      <c r="H1838" s="61">
        <v>5</v>
      </c>
      <c r="I1838" s="62" t="s">
        <v>4808</v>
      </c>
      <c r="J1838" s="41"/>
      <c r="K1838" s="41"/>
      <c r="L1838" s="59" t="s">
        <v>8381</v>
      </c>
      <c r="M1838" s="59" t="str">
        <f>IF(LEFT(NICAP[[#This Row],[Date]],1)=0,"Y","N")</f>
        <v>N</v>
      </c>
      <c r="N1838" s="59"/>
      <c r="O1838" s="59" t="str">
        <f>19&amp;LEFT(NICAP[[#This Row],[Date]],2)</f>
        <v>1955</v>
      </c>
      <c r="P1838" s="59" t="str">
        <f>MID(NICAP[[#This Row],[Date]],3,2)</f>
        <v>04</v>
      </c>
      <c r="Q1838" s="59" t="str">
        <f>RIGHT(NICAP[[#This Row],[Date]],2)</f>
        <v>21</v>
      </c>
      <c r="R1838" s="26">
        <f>DATE(NICAP[[#This Row],[Year]],NICAP[[#This Row],[Month]],NICAP[[#This Row],[Day]])</f>
        <v>20200</v>
      </c>
      <c r="S1838" s="35" t="str">
        <f t="shared" si="56"/>
        <v>LA</v>
      </c>
      <c r="T1838" s="24" t="str">
        <f t="shared" si="57"/>
        <v>US</v>
      </c>
    </row>
    <row r="1839" spans="1:20" ht="12.75" customHeight="1" x14ac:dyDescent="0.2">
      <c r="A1839" s="35">
        <v>1830</v>
      </c>
      <c r="B1839" s="55">
        <v>550422</v>
      </c>
      <c r="C1839" s="39" t="s">
        <v>8380</v>
      </c>
      <c r="D1839" s="39" t="s">
        <v>1793</v>
      </c>
      <c r="E1839" s="39" t="str">
        <f>IF(AND(LEN(NICAP[[#This Row],[State or      Country]])=2,NICAP[[#This Row],[State or      Country]]&lt;&gt;"UK"),"US","Other")</f>
        <v>US</v>
      </c>
      <c r="F1839" s="38">
        <v>1</v>
      </c>
      <c r="G1839" s="37"/>
      <c r="H1839" s="37"/>
      <c r="I1839" s="37"/>
      <c r="J1839" s="37"/>
      <c r="K1839" s="37"/>
      <c r="L1839" s="36" t="s">
        <v>8379</v>
      </c>
      <c r="M1839" s="36" t="str">
        <f>IF(LEFT(NICAP[[#This Row],[Date]],1)=0,"Y","N")</f>
        <v>N</v>
      </c>
      <c r="N1839" s="36"/>
      <c r="O1839" s="36" t="str">
        <f>19&amp;LEFT(NICAP[[#This Row],[Date]],2)</f>
        <v>1955</v>
      </c>
      <c r="P1839" s="36" t="str">
        <f>MID(NICAP[[#This Row],[Date]],3,2)</f>
        <v>04</v>
      </c>
      <c r="Q1839" s="36" t="str">
        <f>RIGHT(NICAP[[#This Row],[Date]],2)</f>
        <v>22</v>
      </c>
      <c r="R1839" s="26">
        <f>DATE(NICAP[[#This Row],[Year]],NICAP[[#This Row],[Month]],NICAP[[#This Row],[Day]])</f>
        <v>20201</v>
      </c>
      <c r="S1839" s="35" t="str">
        <f t="shared" si="56"/>
        <v>AU</v>
      </c>
      <c r="T1839" s="24" t="str">
        <f t="shared" si="57"/>
        <v>US</v>
      </c>
    </row>
    <row r="1840" spans="1:20" ht="12.75" customHeight="1" x14ac:dyDescent="0.2">
      <c r="A1840" s="35">
        <v>1831</v>
      </c>
      <c r="B1840" s="53">
        <v>550428</v>
      </c>
      <c r="C1840" s="39" t="s">
        <v>8378</v>
      </c>
      <c r="D1840" s="39" t="s">
        <v>2098</v>
      </c>
      <c r="E1840" s="39" t="str">
        <f>IF(AND(LEN(NICAP[[#This Row],[State or      Country]])=2,NICAP[[#This Row],[State or      Country]]&lt;&gt;"UK"),"US","Other")</f>
        <v>US</v>
      </c>
      <c r="F1840" s="38">
        <v>9</v>
      </c>
      <c r="G1840" s="47" t="s">
        <v>1666</v>
      </c>
      <c r="H1840" s="46">
        <v>5</v>
      </c>
      <c r="I1840" s="47" t="s">
        <v>4808</v>
      </c>
      <c r="J1840" s="37"/>
      <c r="K1840" s="37"/>
      <c r="L1840" s="36" t="s">
        <v>8377</v>
      </c>
      <c r="M1840" s="36" t="str">
        <f>IF(LEFT(NICAP[[#This Row],[Date]],1)=0,"Y","N")</f>
        <v>N</v>
      </c>
      <c r="N1840" s="36"/>
      <c r="O1840" s="36" t="str">
        <f>19&amp;LEFT(NICAP[[#This Row],[Date]],2)</f>
        <v>1955</v>
      </c>
      <c r="P1840" s="36" t="str">
        <f>MID(NICAP[[#This Row],[Date]],3,2)</f>
        <v>04</v>
      </c>
      <c r="Q1840" s="36" t="str">
        <f>RIGHT(NICAP[[#This Row],[Date]],2)</f>
        <v>28</v>
      </c>
      <c r="R1840" s="26">
        <f>DATE(NICAP[[#This Row],[Year]],NICAP[[#This Row],[Month]],NICAP[[#This Row],[Day]])</f>
        <v>20207</v>
      </c>
      <c r="S1840" s="35" t="str">
        <f t="shared" si="56"/>
        <v>VA</v>
      </c>
      <c r="T1840" s="24" t="str">
        <f t="shared" si="57"/>
        <v>US</v>
      </c>
    </row>
    <row r="1841" spans="1:20" ht="12.75" customHeight="1" x14ac:dyDescent="0.2">
      <c r="A1841" s="35">
        <v>1832</v>
      </c>
      <c r="B1841" s="55">
        <v>550430</v>
      </c>
      <c r="C1841" s="39" t="s">
        <v>8376</v>
      </c>
      <c r="D1841" s="39" t="s">
        <v>1667</v>
      </c>
      <c r="E1841" s="39" t="str">
        <f>IF(AND(LEN(NICAP[[#This Row],[State or      Country]])=2,NICAP[[#This Row],[State or      Country]]&lt;&gt;"UK"),"US","Other")</f>
        <v>US</v>
      </c>
      <c r="F1841" s="38">
        <v>1</v>
      </c>
      <c r="G1841" s="37"/>
      <c r="H1841" s="37"/>
      <c r="I1841" s="65">
        <v>3517</v>
      </c>
      <c r="J1841" s="37"/>
      <c r="K1841" s="37"/>
      <c r="L1841" s="36" t="s">
        <v>8375</v>
      </c>
      <c r="M1841" s="36" t="str">
        <f>IF(LEFT(NICAP[[#This Row],[Date]],1)=0,"Y","N")</f>
        <v>N</v>
      </c>
      <c r="N1841" s="36"/>
      <c r="O1841" s="36" t="str">
        <f>19&amp;LEFT(NICAP[[#This Row],[Date]],2)</f>
        <v>1955</v>
      </c>
      <c r="P1841" s="36" t="str">
        <f>MID(NICAP[[#This Row],[Date]],3,2)</f>
        <v>04</v>
      </c>
      <c r="Q1841" s="36" t="str">
        <f>RIGHT(NICAP[[#This Row],[Date]],2)</f>
        <v>30</v>
      </c>
      <c r="R1841" s="26">
        <f>DATE(NICAP[[#This Row],[Year]],NICAP[[#This Row],[Month]],NICAP[[#This Row],[Day]])</f>
        <v>20209</v>
      </c>
      <c r="S1841" s="35" t="str">
        <f t="shared" si="56"/>
        <v>TX</v>
      </c>
      <c r="T1841" s="24" t="str">
        <f t="shared" si="57"/>
        <v>US</v>
      </c>
    </row>
    <row r="1842" spans="1:20" ht="12.75" customHeight="1" x14ac:dyDescent="0.2">
      <c r="A1842" s="35">
        <v>1833</v>
      </c>
      <c r="B1842" s="55">
        <v>550504</v>
      </c>
      <c r="C1842" s="39" t="s">
        <v>8374</v>
      </c>
      <c r="D1842" s="39" t="s">
        <v>8320</v>
      </c>
      <c r="E1842" s="39" t="str">
        <f>IF(AND(LEN(NICAP[[#This Row],[State or      Country]])=2,NICAP[[#This Row],[State or      Country]]&lt;&gt;"UK"),"US","Other")</f>
        <v>Other</v>
      </c>
      <c r="F1842" s="38">
        <v>1</v>
      </c>
      <c r="G1842" s="37"/>
      <c r="H1842" s="37"/>
      <c r="I1842" s="65">
        <v>3523</v>
      </c>
      <c r="J1842" s="37"/>
      <c r="K1842" s="37"/>
      <c r="L1842" s="36" t="s">
        <v>8373</v>
      </c>
      <c r="M1842" s="36" t="str">
        <f>IF(LEFT(NICAP[[#This Row],[Date]],1)=0,"Y","N")</f>
        <v>N</v>
      </c>
      <c r="N1842" s="36"/>
      <c r="O1842" s="36" t="str">
        <f>19&amp;LEFT(NICAP[[#This Row],[Date]],2)</f>
        <v>1955</v>
      </c>
      <c r="P1842" s="36" t="str">
        <f>MID(NICAP[[#This Row],[Date]],3,2)</f>
        <v>05</v>
      </c>
      <c r="Q1842" s="36" t="str">
        <f>RIGHT(NICAP[[#This Row],[Date]],2)</f>
        <v>04</v>
      </c>
      <c r="R1842" s="26">
        <f>DATE(NICAP[[#This Row],[Year]],NICAP[[#This Row],[Month]],NICAP[[#This Row],[Day]])</f>
        <v>20213</v>
      </c>
      <c r="S1842" s="35" t="str">
        <f t="shared" si="56"/>
        <v/>
      </c>
      <c r="T1842" s="24" t="str">
        <f t="shared" si="57"/>
        <v>Iceland</v>
      </c>
    </row>
    <row r="1843" spans="1:20" ht="14.25" customHeight="1" x14ac:dyDescent="0.2">
      <c r="A1843" s="35">
        <v>1834</v>
      </c>
      <c r="B1843" s="56">
        <v>550512</v>
      </c>
      <c r="C1843" s="39" t="s">
        <v>8372</v>
      </c>
      <c r="D1843" s="39" t="s">
        <v>2640</v>
      </c>
      <c r="E1843" s="39" t="str">
        <f>IF(AND(LEN(NICAP[[#This Row],[State or      Country]])=2,NICAP[[#This Row],[State or      Country]]&lt;&gt;"UK"),"US","Other")</f>
        <v>US</v>
      </c>
      <c r="F1843" s="38">
        <v>11</v>
      </c>
      <c r="G1843" s="47" t="s">
        <v>1757</v>
      </c>
      <c r="H1843" s="46">
        <v>5</v>
      </c>
      <c r="I1843" s="47" t="s">
        <v>4808</v>
      </c>
      <c r="J1843" s="41"/>
      <c r="K1843" s="41"/>
      <c r="L1843" s="36" t="s">
        <v>8371</v>
      </c>
      <c r="M1843" s="36" t="str">
        <f>IF(LEFT(NICAP[[#This Row],[Date]],1)=0,"Y","N")</f>
        <v>N</v>
      </c>
      <c r="N1843" s="36"/>
      <c r="O1843" s="36" t="str">
        <f>19&amp;LEFT(NICAP[[#This Row],[Date]],2)</f>
        <v>1955</v>
      </c>
      <c r="P1843" s="36" t="str">
        <f>MID(NICAP[[#This Row],[Date]],3,2)</f>
        <v>05</v>
      </c>
      <c r="Q1843" s="36" t="str">
        <f>RIGHT(NICAP[[#This Row],[Date]],2)</f>
        <v>12</v>
      </c>
      <c r="R1843" s="26">
        <f>DATE(NICAP[[#This Row],[Year]],NICAP[[#This Row],[Month]],NICAP[[#This Row],[Day]])</f>
        <v>20221</v>
      </c>
      <c r="S1843" s="35" t="str">
        <f t="shared" si="56"/>
        <v>CO</v>
      </c>
      <c r="T1843" s="24" t="str">
        <f t="shared" si="57"/>
        <v>US</v>
      </c>
    </row>
    <row r="1844" spans="1:20" ht="12.75" customHeight="1" x14ac:dyDescent="0.2">
      <c r="A1844" s="35">
        <v>1835</v>
      </c>
      <c r="B1844" s="53">
        <v>550513</v>
      </c>
      <c r="C1844" s="39" t="s">
        <v>6323</v>
      </c>
      <c r="D1844" s="39" t="s">
        <v>1883</v>
      </c>
      <c r="E1844" s="39" t="str">
        <f>IF(AND(LEN(NICAP[[#This Row],[State or      Country]])=2,NICAP[[#This Row],[State or      Country]]&lt;&gt;"UK"),"US","Other")</f>
        <v>US</v>
      </c>
      <c r="F1844" s="38">
        <v>9</v>
      </c>
      <c r="G1844" s="47" t="s">
        <v>1666</v>
      </c>
      <c r="H1844" s="46">
        <v>5</v>
      </c>
      <c r="I1844" s="47" t="s">
        <v>4808</v>
      </c>
      <c r="J1844" s="37"/>
      <c r="K1844" s="37"/>
      <c r="L1844" s="36" t="s">
        <v>8370</v>
      </c>
      <c r="M1844" s="36" t="str">
        <f>IF(LEFT(NICAP[[#This Row],[Date]],1)=0,"Y","N")</f>
        <v>N</v>
      </c>
      <c r="N1844" s="36"/>
      <c r="O1844" s="36" t="str">
        <f>19&amp;LEFT(NICAP[[#This Row],[Date]],2)</f>
        <v>1955</v>
      </c>
      <c r="P1844" s="36" t="str">
        <f>MID(NICAP[[#This Row],[Date]],3,2)</f>
        <v>05</v>
      </c>
      <c r="Q1844" s="36" t="str">
        <f>RIGHT(NICAP[[#This Row],[Date]],2)</f>
        <v>13</v>
      </c>
      <c r="R1844" s="26">
        <f>DATE(NICAP[[#This Row],[Year]],NICAP[[#This Row],[Month]],NICAP[[#This Row],[Day]])</f>
        <v>20222</v>
      </c>
      <c r="S1844" s="35" t="str">
        <f t="shared" si="56"/>
        <v>MN</v>
      </c>
      <c r="T1844" s="24" t="str">
        <f t="shared" si="57"/>
        <v>US</v>
      </c>
    </row>
    <row r="1845" spans="1:20" ht="14.25" customHeight="1" x14ac:dyDescent="0.2">
      <c r="A1845" s="35">
        <v>1836</v>
      </c>
      <c r="B1845" s="56">
        <v>550517</v>
      </c>
      <c r="C1845" s="39" t="s">
        <v>8369</v>
      </c>
      <c r="D1845" s="39" t="s">
        <v>1676</v>
      </c>
      <c r="E1845" s="39" t="str">
        <f>IF(AND(LEN(NICAP[[#This Row],[State or      Country]])=2,NICAP[[#This Row],[State or      Country]]&lt;&gt;"UK"),"US","Other")</f>
        <v>US</v>
      </c>
      <c r="F1845" s="38">
        <v>3</v>
      </c>
      <c r="G1845" s="47" t="s">
        <v>2090</v>
      </c>
      <c r="H1845" s="46">
        <v>5</v>
      </c>
      <c r="I1845" s="37"/>
      <c r="J1845" s="37"/>
      <c r="K1845" s="37"/>
      <c r="L1845" s="36" t="s">
        <v>8368</v>
      </c>
      <c r="M1845" s="36" t="str">
        <f>IF(LEFT(NICAP[[#This Row],[Date]],1)=0,"Y","N")</f>
        <v>N</v>
      </c>
      <c r="N1845" s="36"/>
      <c r="O1845" s="36" t="str">
        <f>19&amp;LEFT(NICAP[[#This Row],[Date]],2)</f>
        <v>1955</v>
      </c>
      <c r="P1845" s="36" t="str">
        <f>MID(NICAP[[#This Row],[Date]],3,2)</f>
        <v>05</v>
      </c>
      <c r="Q1845" s="36" t="str">
        <f>RIGHT(NICAP[[#This Row],[Date]],2)</f>
        <v>17</v>
      </c>
      <c r="R1845" s="26">
        <f>DATE(NICAP[[#This Row],[Year]],NICAP[[#This Row],[Month]],NICAP[[#This Row],[Day]])</f>
        <v>20226</v>
      </c>
      <c r="S1845" s="35" t="str">
        <f t="shared" si="56"/>
        <v>CA</v>
      </c>
      <c r="T1845" s="24" t="str">
        <f t="shared" si="57"/>
        <v>US</v>
      </c>
    </row>
    <row r="1846" spans="1:20" ht="14.25" customHeight="1" x14ac:dyDescent="0.2">
      <c r="A1846" s="35">
        <v>1837</v>
      </c>
      <c r="B1846" s="56">
        <v>550518</v>
      </c>
      <c r="C1846" s="39" t="s">
        <v>7082</v>
      </c>
      <c r="D1846" s="39" t="s">
        <v>1758</v>
      </c>
      <c r="E1846" s="39" t="str">
        <f>IF(AND(LEN(NICAP[[#This Row],[State or      Country]])=2,NICAP[[#This Row],[State or      Country]]&lt;&gt;"UK"),"US","Other")</f>
        <v>US</v>
      </c>
      <c r="F1846" s="38">
        <v>11</v>
      </c>
      <c r="G1846" s="47" t="s">
        <v>1757</v>
      </c>
      <c r="H1846" s="46">
        <v>5</v>
      </c>
      <c r="I1846" s="41"/>
      <c r="J1846" s="41"/>
      <c r="K1846" s="41"/>
      <c r="L1846" s="36" t="s">
        <v>8367</v>
      </c>
      <c r="M1846" s="36" t="str">
        <f>IF(LEFT(NICAP[[#This Row],[Date]],1)=0,"Y","N")</f>
        <v>N</v>
      </c>
      <c r="N1846" s="36"/>
      <c r="O1846" s="36" t="str">
        <f>19&amp;LEFT(NICAP[[#This Row],[Date]],2)</f>
        <v>1955</v>
      </c>
      <c r="P1846" s="36" t="str">
        <f>MID(NICAP[[#This Row],[Date]],3,2)</f>
        <v>05</v>
      </c>
      <c r="Q1846" s="36" t="str">
        <f>RIGHT(NICAP[[#This Row],[Date]],2)</f>
        <v>18</v>
      </c>
      <c r="R1846" s="26">
        <f>DATE(NICAP[[#This Row],[Year]],NICAP[[#This Row],[Month]],NICAP[[#This Row],[Day]])</f>
        <v>20227</v>
      </c>
      <c r="S1846" s="35" t="str">
        <f t="shared" si="56"/>
        <v>NY</v>
      </c>
      <c r="T1846" s="24" t="str">
        <f t="shared" si="57"/>
        <v>US</v>
      </c>
    </row>
    <row r="1847" spans="1:20" ht="14.25" customHeight="1" x14ac:dyDescent="0.2">
      <c r="A1847" s="35">
        <v>1838</v>
      </c>
      <c r="B1847" s="56">
        <v>550520</v>
      </c>
      <c r="C1847" s="39" t="s">
        <v>3625</v>
      </c>
      <c r="D1847" s="39" t="s">
        <v>1956</v>
      </c>
      <c r="E1847" s="39" t="str">
        <f>IF(AND(LEN(NICAP[[#This Row],[State or      Country]])=2,NICAP[[#This Row],[State or      Country]]&lt;&gt;"UK"),"US","Other")</f>
        <v>Other</v>
      </c>
      <c r="F1847" s="38">
        <v>11</v>
      </c>
      <c r="G1847" s="47" t="s">
        <v>1757</v>
      </c>
      <c r="H1847" s="46">
        <v>5</v>
      </c>
      <c r="I1847" s="37"/>
      <c r="J1847" s="37"/>
      <c r="K1847" s="37"/>
      <c r="L1847" s="36" t="s">
        <v>8366</v>
      </c>
      <c r="M1847" s="36" t="str">
        <f>IF(LEFT(NICAP[[#This Row],[Date]],1)=0,"Y","N")</f>
        <v>N</v>
      </c>
      <c r="N1847" s="36"/>
      <c r="O1847" s="36" t="str">
        <f>19&amp;LEFT(NICAP[[#This Row],[Date]],2)</f>
        <v>1955</v>
      </c>
      <c r="P1847" s="36" t="str">
        <f>MID(NICAP[[#This Row],[Date]],3,2)</f>
        <v>05</v>
      </c>
      <c r="Q1847" s="36" t="str">
        <f>RIGHT(NICAP[[#This Row],[Date]],2)</f>
        <v>20</v>
      </c>
      <c r="R1847" s="26">
        <f>DATE(NICAP[[#This Row],[Year]],NICAP[[#This Row],[Month]],NICAP[[#This Row],[Day]])</f>
        <v>20229</v>
      </c>
      <c r="S1847" s="35" t="str">
        <f t="shared" si="56"/>
        <v/>
      </c>
      <c r="T1847" s="24" t="str">
        <f t="shared" si="57"/>
        <v>Japan</v>
      </c>
    </row>
    <row r="1848" spans="1:20" ht="12.75" customHeight="1" x14ac:dyDescent="0.2">
      <c r="A1848" s="35">
        <v>1839</v>
      </c>
      <c r="B1848" s="55">
        <v>550523</v>
      </c>
      <c r="C1848" s="39" t="s">
        <v>8365</v>
      </c>
      <c r="D1848" s="39" t="s">
        <v>3750</v>
      </c>
      <c r="E1848" s="39" t="str">
        <f>IF(AND(LEN(NICAP[[#This Row],[State or      Country]])=2,NICAP[[#This Row],[State or      Country]]&lt;&gt;"UK"),"US","Other")</f>
        <v>US</v>
      </c>
      <c r="F1848" s="38">
        <v>1</v>
      </c>
      <c r="G1848" s="37"/>
      <c r="H1848" s="37"/>
      <c r="I1848" s="65">
        <v>3565</v>
      </c>
      <c r="J1848" s="37"/>
      <c r="K1848" s="37"/>
      <c r="L1848" s="36" t="s">
        <v>8364</v>
      </c>
      <c r="M1848" s="36" t="str">
        <f>IF(LEFT(NICAP[[#This Row],[Date]],1)=0,"Y","N")</f>
        <v>N</v>
      </c>
      <c r="N1848" s="36"/>
      <c r="O1848" s="36" t="str">
        <f>19&amp;LEFT(NICAP[[#This Row],[Date]],2)</f>
        <v>1955</v>
      </c>
      <c r="P1848" s="36" t="str">
        <f>MID(NICAP[[#This Row],[Date]],3,2)</f>
        <v>05</v>
      </c>
      <c r="Q1848" s="36" t="str">
        <f>RIGHT(NICAP[[#This Row],[Date]],2)</f>
        <v>23</v>
      </c>
      <c r="R1848" s="26">
        <f>DATE(NICAP[[#This Row],[Year]],NICAP[[#This Row],[Month]],NICAP[[#This Row],[Day]])</f>
        <v>20232</v>
      </c>
      <c r="S1848" s="35" t="str">
        <f t="shared" si="56"/>
        <v>WY</v>
      </c>
      <c r="T1848" s="24" t="str">
        <f t="shared" si="57"/>
        <v>US</v>
      </c>
    </row>
    <row r="1849" spans="1:20" ht="27" customHeight="1" x14ac:dyDescent="0.2">
      <c r="A1849" s="35">
        <v>1840</v>
      </c>
      <c r="B1849" s="60">
        <v>550525</v>
      </c>
      <c r="C1849" s="44" t="s">
        <v>8363</v>
      </c>
      <c r="D1849" s="44" t="s">
        <v>1802</v>
      </c>
      <c r="E1849" s="44" t="str">
        <f>IF(AND(LEN(NICAP[[#This Row],[State or      Country]])=2,NICAP[[#This Row],[State or      Country]]&lt;&gt;"UK"),"US","Other")</f>
        <v>Other</v>
      </c>
      <c r="F1849" s="43">
        <v>11</v>
      </c>
      <c r="G1849" s="41"/>
      <c r="H1849" s="41"/>
      <c r="I1849" s="41"/>
      <c r="J1849" s="41"/>
      <c r="K1849" s="41"/>
      <c r="L1849" s="42" t="s">
        <v>8362</v>
      </c>
      <c r="M1849" s="42" t="str">
        <f>IF(LEFT(NICAP[[#This Row],[Date]],1)=0,"Y","N")</f>
        <v>N</v>
      </c>
      <c r="N1849" s="42"/>
      <c r="O1849" s="42" t="str">
        <f>19&amp;LEFT(NICAP[[#This Row],[Date]],2)</f>
        <v>1955</v>
      </c>
      <c r="P1849" s="42" t="str">
        <f>MID(NICAP[[#This Row],[Date]],3,2)</f>
        <v>05</v>
      </c>
      <c r="Q1849" s="42" t="str">
        <f>RIGHT(NICAP[[#This Row],[Date]],2)</f>
        <v>25</v>
      </c>
      <c r="R1849" s="26">
        <f>DATE(NICAP[[#This Row],[Year]],NICAP[[#This Row],[Month]],NICAP[[#This Row],[Day]])</f>
        <v>20234</v>
      </c>
      <c r="S1849" s="35" t="str">
        <f t="shared" si="56"/>
        <v/>
      </c>
      <c r="T1849" s="24" t="str">
        <f t="shared" si="57"/>
        <v>UK</v>
      </c>
    </row>
    <row r="1850" spans="1:20" ht="14.25" customHeight="1" x14ac:dyDescent="0.2">
      <c r="A1850" s="35">
        <v>1841</v>
      </c>
      <c r="B1850" s="56">
        <v>550604</v>
      </c>
      <c r="C1850" s="39" t="s">
        <v>8361</v>
      </c>
      <c r="D1850" s="39" t="s">
        <v>1852</v>
      </c>
      <c r="E1850" s="39" t="str">
        <f>IF(AND(LEN(NICAP[[#This Row],[State or      Country]])=2,NICAP[[#This Row],[State or      Country]]&lt;&gt;"UK"),"US","Other")</f>
        <v>US</v>
      </c>
      <c r="F1850" s="38">
        <v>11</v>
      </c>
      <c r="G1850" s="47" t="s">
        <v>1757</v>
      </c>
      <c r="H1850" s="46">
        <v>5</v>
      </c>
      <c r="I1850" s="47" t="s">
        <v>4808</v>
      </c>
      <c r="J1850" s="41"/>
      <c r="K1850" s="41"/>
      <c r="L1850" s="36" t="s">
        <v>8360</v>
      </c>
      <c r="M1850" s="36" t="str">
        <f>IF(LEFT(NICAP[[#This Row],[Date]],1)=0,"Y","N")</f>
        <v>N</v>
      </c>
      <c r="N1850" s="36"/>
      <c r="O1850" s="36" t="str">
        <f>19&amp;LEFT(NICAP[[#This Row],[Date]],2)</f>
        <v>1955</v>
      </c>
      <c r="P1850" s="36" t="str">
        <f>MID(NICAP[[#This Row],[Date]],3,2)</f>
        <v>06</v>
      </c>
      <c r="Q1850" s="36" t="str">
        <f>RIGHT(NICAP[[#This Row],[Date]],2)</f>
        <v>04</v>
      </c>
      <c r="R1850" s="26">
        <f>DATE(NICAP[[#This Row],[Year]],NICAP[[#This Row],[Month]],NICAP[[#This Row],[Day]])</f>
        <v>20244</v>
      </c>
      <c r="S1850" s="35" t="str">
        <f t="shared" si="56"/>
        <v>AZ</v>
      </c>
      <c r="T1850" s="24" t="str">
        <f t="shared" si="57"/>
        <v>US</v>
      </c>
    </row>
    <row r="1851" spans="1:20" ht="12.75" customHeight="1" x14ac:dyDescent="0.2">
      <c r="A1851" s="35">
        <v>1842</v>
      </c>
      <c r="B1851" s="53">
        <v>550605</v>
      </c>
      <c r="C1851" s="39" t="s">
        <v>8359</v>
      </c>
      <c r="D1851" s="39" t="s">
        <v>1902</v>
      </c>
      <c r="E1851" s="39" t="str">
        <f>IF(AND(LEN(NICAP[[#This Row],[State or      Country]])=2,NICAP[[#This Row],[State or      Country]]&lt;&gt;"UK"),"US","Other")</f>
        <v>Other</v>
      </c>
      <c r="F1851" s="38">
        <v>8</v>
      </c>
      <c r="G1851" s="37"/>
      <c r="H1851" s="37"/>
      <c r="I1851" s="37"/>
      <c r="J1851" s="37"/>
      <c r="K1851" s="37"/>
      <c r="L1851" s="36" t="s">
        <v>8358</v>
      </c>
      <c r="M1851" s="36" t="str">
        <f>IF(LEFT(NICAP[[#This Row],[Date]],1)=0,"Y","N")</f>
        <v>N</v>
      </c>
      <c r="N1851" s="36"/>
      <c r="O1851" s="36" t="str">
        <f>19&amp;LEFT(NICAP[[#This Row],[Date]],2)</f>
        <v>1955</v>
      </c>
      <c r="P1851" s="36" t="str">
        <f>MID(NICAP[[#This Row],[Date]],3,2)</f>
        <v>06</v>
      </c>
      <c r="Q1851" s="36" t="str">
        <f>RIGHT(NICAP[[#This Row],[Date]],2)</f>
        <v>05</v>
      </c>
      <c r="R1851" s="26">
        <f>DATE(NICAP[[#This Row],[Year]],NICAP[[#This Row],[Month]],NICAP[[#This Row],[Day]])</f>
        <v>20245</v>
      </c>
      <c r="S1851" s="35" t="str">
        <f t="shared" si="56"/>
        <v/>
      </c>
      <c r="T1851" s="24" t="str">
        <f t="shared" si="57"/>
        <v>Belgium</v>
      </c>
    </row>
    <row r="1852" spans="1:20" ht="27.75" customHeight="1" x14ac:dyDescent="0.2">
      <c r="A1852" s="35">
        <v>1843</v>
      </c>
      <c r="B1852" s="60">
        <v>550606</v>
      </c>
      <c r="C1852" s="44" t="s">
        <v>4547</v>
      </c>
      <c r="D1852" s="44" t="s">
        <v>2122</v>
      </c>
      <c r="E1852" s="44" t="str">
        <f>IF(AND(LEN(NICAP[[#This Row],[State or      Country]])=2,NICAP[[#This Row],[State or      Country]]&lt;&gt;"UK"),"US","Other")</f>
        <v>US</v>
      </c>
      <c r="F1852" s="43">
        <v>3</v>
      </c>
      <c r="G1852" s="41"/>
      <c r="H1852" s="41"/>
      <c r="I1852" s="41"/>
      <c r="J1852" s="76" t="s">
        <v>1744</v>
      </c>
      <c r="K1852" s="41"/>
      <c r="L1852" s="59" t="s">
        <v>8357</v>
      </c>
      <c r="M1852" s="59" t="str">
        <f>IF(LEFT(NICAP[[#This Row],[Date]],1)=0,"Y","N")</f>
        <v>N</v>
      </c>
      <c r="N1852" s="59"/>
      <c r="O1852" s="59" t="str">
        <f>19&amp;LEFT(NICAP[[#This Row],[Date]],2)</f>
        <v>1955</v>
      </c>
      <c r="P1852" s="59" t="str">
        <f>MID(NICAP[[#This Row],[Date]],3,2)</f>
        <v>06</v>
      </c>
      <c r="Q1852" s="59" t="str">
        <f>RIGHT(NICAP[[#This Row],[Date]],2)</f>
        <v>06</v>
      </c>
      <c r="R1852" s="26">
        <f>DATE(NICAP[[#This Row],[Year]],NICAP[[#This Row],[Month]],NICAP[[#This Row],[Day]])</f>
        <v>20246</v>
      </c>
      <c r="S1852" s="35" t="str">
        <f t="shared" si="56"/>
        <v>NM</v>
      </c>
      <c r="T1852" s="24" t="str">
        <f t="shared" si="57"/>
        <v>US</v>
      </c>
    </row>
    <row r="1853" spans="1:20" ht="27.75" customHeight="1" x14ac:dyDescent="0.2">
      <c r="A1853" s="35">
        <v>1844</v>
      </c>
      <c r="B1853" s="60">
        <v>550617</v>
      </c>
      <c r="C1853" s="44" t="s">
        <v>8356</v>
      </c>
      <c r="D1853" s="44" t="s">
        <v>1793</v>
      </c>
      <c r="E1853" s="44" t="str">
        <f>IF(AND(LEN(NICAP[[#This Row],[State or      Country]])=2,NICAP[[#This Row],[State or      Country]]&lt;&gt;"UK"),"US","Other")</f>
        <v>US</v>
      </c>
      <c r="F1853" s="43">
        <v>1</v>
      </c>
      <c r="G1853" s="41"/>
      <c r="H1853" s="41"/>
      <c r="I1853" s="41"/>
      <c r="J1853" s="41"/>
      <c r="K1853" s="41"/>
      <c r="L1853" s="42" t="s">
        <v>8334</v>
      </c>
      <c r="M1853" s="42" t="str">
        <f>IF(LEFT(NICAP[[#This Row],[Date]],1)=0,"Y","N")</f>
        <v>N</v>
      </c>
      <c r="N1853" s="42"/>
      <c r="O1853" s="42" t="str">
        <f>19&amp;LEFT(NICAP[[#This Row],[Date]],2)</f>
        <v>1955</v>
      </c>
      <c r="P1853" s="42" t="str">
        <f>MID(NICAP[[#This Row],[Date]],3,2)</f>
        <v>06</v>
      </c>
      <c r="Q1853" s="42" t="str">
        <f>RIGHT(NICAP[[#This Row],[Date]],2)</f>
        <v>17</v>
      </c>
      <c r="R1853" s="26">
        <f>DATE(NICAP[[#This Row],[Year]],NICAP[[#This Row],[Month]],NICAP[[#This Row],[Day]])</f>
        <v>20257</v>
      </c>
      <c r="S1853" s="35" t="str">
        <f t="shared" si="56"/>
        <v>AU</v>
      </c>
      <c r="T1853" s="24" t="str">
        <f t="shared" si="57"/>
        <v>US</v>
      </c>
    </row>
    <row r="1854" spans="1:20" ht="14.25" customHeight="1" x14ac:dyDescent="0.2">
      <c r="A1854" s="35">
        <v>1845</v>
      </c>
      <c r="B1854" s="56">
        <v>550623</v>
      </c>
      <c r="C1854" s="39" t="s">
        <v>8355</v>
      </c>
      <c r="D1854" s="39" t="s">
        <v>1847</v>
      </c>
      <c r="E1854" s="39" t="str">
        <f>IF(AND(LEN(NICAP[[#This Row],[State or      Country]])=2,NICAP[[#This Row],[State or      Country]]&lt;&gt;"UK"),"US","Other")</f>
        <v>Other</v>
      </c>
      <c r="F1854" s="38">
        <v>9</v>
      </c>
      <c r="G1854" s="47" t="s">
        <v>1666</v>
      </c>
      <c r="H1854" s="46">
        <v>5</v>
      </c>
      <c r="I1854" s="37"/>
      <c r="J1854" s="37"/>
      <c r="K1854" s="37"/>
      <c r="L1854" s="36" t="s">
        <v>8354</v>
      </c>
      <c r="M1854" s="36" t="str">
        <f>IF(LEFT(NICAP[[#This Row],[Date]],1)=0,"Y","N")</f>
        <v>N</v>
      </c>
      <c r="N1854" s="36"/>
      <c r="O1854" s="36" t="str">
        <f>19&amp;LEFT(NICAP[[#This Row],[Date]],2)</f>
        <v>1955</v>
      </c>
      <c r="P1854" s="36" t="str">
        <f>MID(NICAP[[#This Row],[Date]],3,2)</f>
        <v>06</v>
      </c>
      <c r="Q1854" s="36" t="str">
        <f>RIGHT(NICAP[[#This Row],[Date]],2)</f>
        <v>23</v>
      </c>
      <c r="R1854" s="26">
        <f>DATE(NICAP[[#This Row],[Year]],NICAP[[#This Row],[Month]],NICAP[[#This Row],[Day]])</f>
        <v>20263</v>
      </c>
      <c r="S1854" s="35" t="str">
        <f t="shared" si="56"/>
        <v/>
      </c>
      <c r="T1854" s="24" t="str">
        <f t="shared" si="57"/>
        <v>Various</v>
      </c>
    </row>
    <row r="1855" spans="1:20" ht="56.25" customHeight="1" x14ac:dyDescent="0.2">
      <c r="A1855" s="35">
        <v>1846</v>
      </c>
      <c r="B1855" s="57">
        <v>550626</v>
      </c>
      <c r="C1855" s="50" t="s">
        <v>5236</v>
      </c>
      <c r="D1855" s="50" t="s">
        <v>7225</v>
      </c>
      <c r="E1855" s="50" t="str">
        <f>IF(AND(LEN(NICAP[[#This Row],[State or      Country]])=2,NICAP[[#This Row],[State or      Country]]&lt;&gt;"UK"),"US","Other")</f>
        <v>Other</v>
      </c>
      <c r="F1855" s="49">
        <v>3</v>
      </c>
      <c r="G1855" s="48"/>
      <c r="H1855" s="48"/>
      <c r="I1855" s="48"/>
      <c r="J1855" s="48"/>
      <c r="K1855" s="48"/>
      <c r="L1855" s="42" t="s">
        <v>8353</v>
      </c>
      <c r="M1855" s="42" t="str">
        <f>IF(LEFT(NICAP[[#This Row],[Date]],1)=0,"Y","N")</f>
        <v>N</v>
      </c>
      <c r="N1855" s="42"/>
      <c r="O1855" s="42" t="str">
        <f>19&amp;LEFT(NICAP[[#This Row],[Date]],2)</f>
        <v>1955</v>
      </c>
      <c r="P1855" s="42" t="str">
        <f>MID(NICAP[[#This Row],[Date]],3,2)</f>
        <v>06</v>
      </c>
      <c r="Q1855" s="42" t="str">
        <f>RIGHT(NICAP[[#This Row],[Date]],2)</f>
        <v>26</v>
      </c>
      <c r="R1855" s="26">
        <f>DATE(NICAP[[#This Row],[Year]],NICAP[[#This Row],[Month]],NICAP[[#This Row],[Day]])</f>
        <v>20266</v>
      </c>
      <c r="S1855" s="35" t="str">
        <f t="shared" si="56"/>
        <v/>
      </c>
      <c r="T1855" s="24" t="str">
        <f t="shared" si="57"/>
        <v>D.C.</v>
      </c>
    </row>
    <row r="1856" spans="1:20" ht="12.75" customHeight="1" x14ac:dyDescent="0.2">
      <c r="A1856" s="35">
        <v>1847</v>
      </c>
      <c r="B1856" s="55">
        <v>550626</v>
      </c>
      <c r="C1856" s="39" t="s">
        <v>8352</v>
      </c>
      <c r="D1856" s="39" t="s">
        <v>1683</v>
      </c>
      <c r="E1856" s="39" t="str">
        <f>IF(AND(LEN(NICAP[[#This Row],[State or      Country]])=2,NICAP[[#This Row],[State or      Country]]&lt;&gt;"UK"),"US","Other")</f>
        <v>US</v>
      </c>
      <c r="F1856" s="38">
        <v>1</v>
      </c>
      <c r="G1856" s="37"/>
      <c r="H1856" s="37"/>
      <c r="I1856" s="47" t="s">
        <v>4808</v>
      </c>
      <c r="J1856" s="37"/>
      <c r="K1856" s="37"/>
      <c r="L1856" s="36" t="s">
        <v>8351</v>
      </c>
      <c r="M1856" s="36" t="str">
        <f>IF(LEFT(NICAP[[#This Row],[Date]],1)=0,"Y","N")</f>
        <v>N</v>
      </c>
      <c r="N1856" s="36"/>
      <c r="O1856" s="36" t="str">
        <f>19&amp;LEFT(NICAP[[#This Row],[Date]],2)</f>
        <v>1955</v>
      </c>
      <c r="P1856" s="36" t="str">
        <f>MID(NICAP[[#This Row],[Date]],3,2)</f>
        <v>06</v>
      </c>
      <c r="Q1856" s="36" t="str">
        <f>RIGHT(NICAP[[#This Row],[Date]],2)</f>
        <v>26</v>
      </c>
      <c r="R1856" s="26">
        <f>DATE(NICAP[[#This Row],[Year]],NICAP[[#This Row],[Month]],NICAP[[#This Row],[Day]])</f>
        <v>20266</v>
      </c>
      <c r="S1856" s="35" t="str">
        <f t="shared" si="56"/>
        <v>FL</v>
      </c>
      <c r="T1856" s="24" t="str">
        <f t="shared" si="57"/>
        <v>US</v>
      </c>
    </row>
    <row r="1857" spans="1:20" ht="14.25" customHeight="1" x14ac:dyDescent="0.2">
      <c r="A1857" s="35">
        <v>1848</v>
      </c>
      <c r="B1857" s="56">
        <v>550700</v>
      </c>
      <c r="C1857" s="39" t="s">
        <v>8350</v>
      </c>
      <c r="D1857" s="39" t="s">
        <v>2299</v>
      </c>
      <c r="E1857" s="39" t="str">
        <f>IF(AND(LEN(NICAP[[#This Row],[State or      Country]])=2,NICAP[[#This Row],[State or      Country]]&lt;&gt;"UK"),"US","Other")</f>
        <v>US</v>
      </c>
      <c r="F1857" s="38">
        <v>11</v>
      </c>
      <c r="G1857" s="47" t="s">
        <v>1757</v>
      </c>
      <c r="H1857" s="46">
        <v>5</v>
      </c>
      <c r="I1857" s="37"/>
      <c r="J1857" s="37"/>
      <c r="K1857" s="37"/>
      <c r="L1857" s="36" t="s">
        <v>8349</v>
      </c>
      <c r="M1857" s="36" t="str">
        <f>IF(LEFT(NICAP[[#This Row],[Date]],1)=0,"Y","N")</f>
        <v>N</v>
      </c>
      <c r="N1857" s="36"/>
      <c r="O1857" s="36" t="str">
        <f>19&amp;LEFT(NICAP[[#This Row],[Date]],2)</f>
        <v>1955</v>
      </c>
      <c r="P1857" s="36" t="str">
        <f>MID(NICAP[[#This Row],[Date]],3,2)</f>
        <v>07</v>
      </c>
      <c r="Q1857" s="36" t="str">
        <f>RIGHT(NICAP[[#This Row],[Date]],2)</f>
        <v>00</v>
      </c>
      <c r="R1857" s="26">
        <f>DATE(NICAP[[#This Row],[Year]],NICAP[[#This Row],[Month]],NICAP[[#This Row],[Day]])</f>
        <v>20270</v>
      </c>
      <c r="S1857" s="35" t="str">
        <f t="shared" si="56"/>
        <v>AL</v>
      </c>
      <c r="T1857" s="24" t="str">
        <f t="shared" si="57"/>
        <v>US</v>
      </c>
    </row>
    <row r="1858" spans="1:20" ht="12.75" customHeight="1" x14ac:dyDescent="0.2">
      <c r="A1858" s="35">
        <v>1849</v>
      </c>
      <c r="B1858" s="53">
        <v>550701</v>
      </c>
      <c r="C1858" s="39" t="s">
        <v>6423</v>
      </c>
      <c r="D1858" s="39" t="s">
        <v>1676</v>
      </c>
      <c r="E1858" s="39" t="str">
        <f>IF(AND(LEN(NICAP[[#This Row],[State or      Country]])=2,NICAP[[#This Row],[State or      Country]]&lt;&gt;"UK"),"US","Other")</f>
        <v>US</v>
      </c>
      <c r="F1858" s="38">
        <v>9</v>
      </c>
      <c r="G1858" s="47" t="s">
        <v>1666</v>
      </c>
      <c r="H1858" s="46">
        <v>5</v>
      </c>
      <c r="I1858" s="37"/>
      <c r="J1858" s="37"/>
      <c r="K1858" s="37"/>
      <c r="L1858" s="36" t="s">
        <v>8348</v>
      </c>
      <c r="M1858" s="36" t="str">
        <f>IF(LEFT(NICAP[[#This Row],[Date]],1)=0,"Y","N")</f>
        <v>N</v>
      </c>
      <c r="N1858" s="36"/>
      <c r="O1858" s="36" t="str">
        <f>19&amp;LEFT(NICAP[[#This Row],[Date]],2)</f>
        <v>1955</v>
      </c>
      <c r="P1858" s="36" t="str">
        <f>MID(NICAP[[#This Row],[Date]],3,2)</f>
        <v>07</v>
      </c>
      <c r="Q1858" s="36" t="str">
        <f>RIGHT(NICAP[[#This Row],[Date]],2)</f>
        <v>01</v>
      </c>
      <c r="R1858" s="26">
        <f>DATE(NICAP[[#This Row],[Year]],NICAP[[#This Row],[Month]],NICAP[[#This Row],[Day]])</f>
        <v>20271</v>
      </c>
      <c r="S1858" s="35" t="str">
        <f t="shared" si="56"/>
        <v>CA</v>
      </c>
      <c r="T1858" s="24" t="str">
        <f t="shared" si="57"/>
        <v>US</v>
      </c>
    </row>
    <row r="1859" spans="1:20" ht="12.75" customHeight="1" x14ac:dyDescent="0.2">
      <c r="A1859" s="35">
        <v>1850</v>
      </c>
      <c r="B1859" s="55">
        <v>550701</v>
      </c>
      <c r="C1859" s="39" t="s">
        <v>8341</v>
      </c>
      <c r="D1859" s="39" t="s">
        <v>1676</v>
      </c>
      <c r="E1859" s="39" t="str">
        <f>IF(AND(LEN(NICAP[[#This Row],[State or      Country]])=2,NICAP[[#This Row],[State or      Country]]&lt;&gt;"UK"),"US","Other")</f>
        <v>US</v>
      </c>
      <c r="F1859" s="38">
        <v>1</v>
      </c>
      <c r="G1859" s="37"/>
      <c r="H1859" s="37"/>
      <c r="I1859" s="47" t="s">
        <v>4808</v>
      </c>
      <c r="J1859" s="37"/>
      <c r="K1859" s="37"/>
      <c r="L1859" s="36" t="s">
        <v>6161</v>
      </c>
      <c r="M1859" s="36" t="str">
        <f>IF(LEFT(NICAP[[#This Row],[Date]],1)=0,"Y","N")</f>
        <v>N</v>
      </c>
      <c r="N1859" s="36"/>
      <c r="O1859" s="36" t="str">
        <f>19&amp;LEFT(NICAP[[#This Row],[Date]],2)</f>
        <v>1955</v>
      </c>
      <c r="P1859" s="36" t="str">
        <f>MID(NICAP[[#This Row],[Date]],3,2)</f>
        <v>07</v>
      </c>
      <c r="Q1859" s="36" t="str">
        <f>RIGHT(NICAP[[#This Row],[Date]],2)</f>
        <v>01</v>
      </c>
      <c r="R1859" s="26">
        <f>DATE(NICAP[[#This Row],[Year]],NICAP[[#This Row],[Month]],NICAP[[#This Row],[Day]])</f>
        <v>20271</v>
      </c>
      <c r="S1859" s="35" t="str">
        <f t="shared" si="56"/>
        <v>CA</v>
      </c>
      <c r="T1859" s="24" t="str">
        <f t="shared" si="57"/>
        <v>US</v>
      </c>
    </row>
    <row r="1860" spans="1:20" ht="12.75" customHeight="1" x14ac:dyDescent="0.2">
      <c r="A1860" s="35">
        <v>1851</v>
      </c>
      <c r="B1860" s="55">
        <v>550705</v>
      </c>
      <c r="C1860" s="39" t="s">
        <v>8347</v>
      </c>
      <c r="D1860" s="39" t="s">
        <v>1702</v>
      </c>
      <c r="E1860" s="39" t="str">
        <f>IF(AND(LEN(NICAP[[#This Row],[State or      Country]])=2,NICAP[[#This Row],[State or      Country]]&lt;&gt;"UK"),"US","Other")</f>
        <v>Other</v>
      </c>
      <c r="F1860" s="38">
        <v>11</v>
      </c>
      <c r="G1860" s="41"/>
      <c r="H1860" s="41"/>
      <c r="I1860" s="47" t="s">
        <v>4808</v>
      </c>
      <c r="J1860" s="41"/>
      <c r="K1860" s="41"/>
      <c r="L1860" s="36" t="s">
        <v>8346</v>
      </c>
      <c r="M1860" s="36" t="str">
        <f>IF(LEFT(NICAP[[#This Row],[Date]],1)=0,"Y","N")</f>
        <v>N</v>
      </c>
      <c r="N1860" s="36"/>
      <c r="O1860" s="36" t="str">
        <f>19&amp;LEFT(NICAP[[#This Row],[Date]],2)</f>
        <v>1955</v>
      </c>
      <c r="P1860" s="36" t="str">
        <f>MID(NICAP[[#This Row],[Date]],3,2)</f>
        <v>07</v>
      </c>
      <c r="Q1860" s="36" t="str">
        <f>RIGHT(NICAP[[#This Row],[Date]],2)</f>
        <v>05</v>
      </c>
      <c r="R1860" s="26">
        <f>DATE(NICAP[[#This Row],[Year]],NICAP[[#This Row],[Month]],NICAP[[#This Row],[Day]])</f>
        <v>20275</v>
      </c>
      <c r="S1860" s="35" t="str">
        <f t="shared" si="56"/>
        <v/>
      </c>
      <c r="T1860" s="24" t="str">
        <f t="shared" si="57"/>
        <v>CAN</v>
      </c>
    </row>
    <row r="1861" spans="1:20" ht="12.75" customHeight="1" x14ac:dyDescent="0.2">
      <c r="A1861" s="35">
        <v>1852</v>
      </c>
      <c r="B1861" s="53">
        <v>550705</v>
      </c>
      <c r="C1861" s="39" t="s">
        <v>7773</v>
      </c>
      <c r="D1861" s="39" t="s">
        <v>1702</v>
      </c>
      <c r="E1861" s="39" t="str">
        <f>IF(AND(LEN(NICAP[[#This Row],[State or      Country]])=2,NICAP[[#This Row],[State or      Country]]&lt;&gt;"UK"),"US","Other")</f>
        <v>Other</v>
      </c>
      <c r="F1861" s="38">
        <v>9</v>
      </c>
      <c r="G1861" s="47" t="s">
        <v>1666</v>
      </c>
      <c r="H1861" s="46">
        <v>5</v>
      </c>
      <c r="I1861" s="47" t="s">
        <v>4808</v>
      </c>
      <c r="J1861" s="37"/>
      <c r="K1861" s="37"/>
      <c r="L1861" s="36" t="s">
        <v>8345</v>
      </c>
      <c r="M1861" s="36" t="str">
        <f>IF(LEFT(NICAP[[#This Row],[Date]],1)=0,"Y","N")</f>
        <v>N</v>
      </c>
      <c r="N1861" s="36"/>
      <c r="O1861" s="36" t="str">
        <f>19&amp;LEFT(NICAP[[#This Row],[Date]],2)</f>
        <v>1955</v>
      </c>
      <c r="P1861" s="36" t="str">
        <f>MID(NICAP[[#This Row],[Date]],3,2)</f>
        <v>07</v>
      </c>
      <c r="Q1861" s="36" t="str">
        <f>RIGHT(NICAP[[#This Row],[Date]],2)</f>
        <v>05</v>
      </c>
      <c r="R1861" s="26">
        <f>DATE(NICAP[[#This Row],[Year]],NICAP[[#This Row],[Month]],NICAP[[#This Row],[Day]])</f>
        <v>20275</v>
      </c>
      <c r="S1861" s="35" t="str">
        <f t="shared" si="56"/>
        <v/>
      </c>
      <c r="T1861" s="24" t="str">
        <f t="shared" si="57"/>
        <v>CAN</v>
      </c>
    </row>
    <row r="1862" spans="1:20" ht="12.75" customHeight="1" x14ac:dyDescent="0.2">
      <c r="A1862" s="35">
        <v>1853</v>
      </c>
      <c r="B1862" s="53">
        <v>550705</v>
      </c>
      <c r="C1862" s="39" t="s">
        <v>7773</v>
      </c>
      <c r="D1862" s="39" t="s">
        <v>1702</v>
      </c>
      <c r="E1862" s="39" t="str">
        <f>IF(AND(LEN(NICAP[[#This Row],[State or      Country]])=2,NICAP[[#This Row],[State or      Country]]&lt;&gt;"UK"),"US","Other")</f>
        <v>Other</v>
      </c>
      <c r="F1862" s="38">
        <v>11</v>
      </c>
      <c r="G1862" s="37"/>
      <c r="H1862" s="37"/>
      <c r="I1862" s="47" t="s">
        <v>4808</v>
      </c>
      <c r="J1862" s="37"/>
      <c r="K1862" s="37"/>
      <c r="L1862" s="36" t="s">
        <v>8345</v>
      </c>
      <c r="M1862" s="36" t="str">
        <f>IF(LEFT(NICAP[[#This Row],[Date]],1)=0,"Y","N")</f>
        <v>N</v>
      </c>
      <c r="N1862" s="36"/>
      <c r="O1862" s="36" t="str">
        <f>19&amp;LEFT(NICAP[[#This Row],[Date]],2)</f>
        <v>1955</v>
      </c>
      <c r="P1862" s="36" t="str">
        <f>MID(NICAP[[#This Row],[Date]],3,2)</f>
        <v>07</v>
      </c>
      <c r="Q1862" s="36" t="str">
        <f>RIGHT(NICAP[[#This Row],[Date]],2)</f>
        <v>05</v>
      </c>
      <c r="R1862" s="26">
        <f>DATE(NICAP[[#This Row],[Year]],NICAP[[#This Row],[Month]],NICAP[[#This Row],[Day]])</f>
        <v>20275</v>
      </c>
      <c r="S1862" s="35" t="str">
        <f t="shared" si="56"/>
        <v/>
      </c>
      <c r="T1862" s="24" t="str">
        <f t="shared" si="57"/>
        <v>CAN</v>
      </c>
    </row>
    <row r="1863" spans="1:20" ht="12.75" customHeight="1" x14ac:dyDescent="0.2">
      <c r="A1863" s="35">
        <v>1854</v>
      </c>
      <c r="B1863" s="53">
        <v>550708</v>
      </c>
      <c r="C1863" s="39" t="s">
        <v>6021</v>
      </c>
      <c r="D1863" s="39" t="s">
        <v>1953</v>
      </c>
      <c r="E1863" s="39" t="str">
        <f>IF(AND(LEN(NICAP[[#This Row],[State or      Country]])=2,NICAP[[#This Row],[State or      Country]]&lt;&gt;"UK"),"US","Other")</f>
        <v>US</v>
      </c>
      <c r="F1863" s="38">
        <v>9</v>
      </c>
      <c r="G1863" s="47" t="s">
        <v>1666</v>
      </c>
      <c r="H1863" s="46">
        <v>5</v>
      </c>
      <c r="I1863" s="37"/>
      <c r="J1863" s="37"/>
      <c r="K1863" s="37"/>
      <c r="L1863" s="36" t="s">
        <v>8344</v>
      </c>
      <c r="M1863" s="36" t="str">
        <f>IF(LEFT(NICAP[[#This Row],[Date]],1)=0,"Y","N")</f>
        <v>N</v>
      </c>
      <c r="N1863" s="36"/>
      <c r="O1863" s="36" t="str">
        <f>19&amp;LEFT(NICAP[[#This Row],[Date]],2)</f>
        <v>1955</v>
      </c>
      <c r="P1863" s="36" t="str">
        <f>MID(NICAP[[#This Row],[Date]],3,2)</f>
        <v>07</v>
      </c>
      <c r="Q1863" s="36" t="str">
        <f>RIGHT(NICAP[[#This Row],[Date]],2)</f>
        <v>08</v>
      </c>
      <c r="R1863" s="26">
        <f>DATE(NICAP[[#This Row],[Year]],NICAP[[#This Row],[Month]],NICAP[[#This Row],[Day]])</f>
        <v>20278</v>
      </c>
      <c r="S1863" s="35" t="str">
        <f t="shared" si="56"/>
        <v>ME</v>
      </c>
      <c r="T1863" s="24" t="str">
        <f t="shared" si="57"/>
        <v>US</v>
      </c>
    </row>
    <row r="1864" spans="1:20" ht="42" customHeight="1" x14ac:dyDescent="0.2">
      <c r="A1864" s="35">
        <v>1855</v>
      </c>
      <c r="B1864" s="57">
        <v>550709</v>
      </c>
      <c r="C1864" s="50" t="s">
        <v>8343</v>
      </c>
      <c r="D1864" s="50" t="s">
        <v>1676</v>
      </c>
      <c r="E1864" s="50" t="str">
        <f>IF(AND(LEN(NICAP[[#This Row],[State or      Country]])=2,NICAP[[#This Row],[State or      Country]]&lt;&gt;"UK"),"US","Other")</f>
        <v>US</v>
      </c>
      <c r="F1864" s="49">
        <v>1</v>
      </c>
      <c r="G1864" s="48"/>
      <c r="H1864" s="48"/>
      <c r="I1864" s="48"/>
      <c r="J1864" s="48"/>
      <c r="K1864" s="48"/>
      <c r="L1864" s="36" t="s">
        <v>8342</v>
      </c>
      <c r="M1864" s="36" t="str">
        <f>IF(LEFT(NICAP[[#This Row],[Date]],1)=0,"Y","N")</f>
        <v>N</v>
      </c>
      <c r="N1864" s="36"/>
      <c r="O1864" s="36" t="str">
        <f>19&amp;LEFT(NICAP[[#This Row],[Date]],2)</f>
        <v>1955</v>
      </c>
      <c r="P1864" s="36" t="str">
        <f>MID(NICAP[[#This Row],[Date]],3,2)</f>
        <v>07</v>
      </c>
      <c r="Q1864" s="36" t="str">
        <f>RIGHT(NICAP[[#This Row],[Date]],2)</f>
        <v>09</v>
      </c>
      <c r="R1864" s="26">
        <f>DATE(NICAP[[#This Row],[Year]],NICAP[[#This Row],[Month]],NICAP[[#This Row],[Day]])</f>
        <v>20279</v>
      </c>
      <c r="S1864" s="35" t="str">
        <f t="shared" si="56"/>
        <v>CA</v>
      </c>
      <c r="T1864" s="24" t="str">
        <f t="shared" si="57"/>
        <v>US</v>
      </c>
    </row>
    <row r="1865" spans="1:20" ht="12.75" customHeight="1" x14ac:dyDescent="0.2">
      <c r="A1865" s="35">
        <v>1856</v>
      </c>
      <c r="B1865" s="53">
        <v>550711</v>
      </c>
      <c r="C1865" s="39" t="s">
        <v>8341</v>
      </c>
      <c r="D1865" s="39" t="s">
        <v>1676</v>
      </c>
      <c r="E1865" s="39" t="str">
        <f>IF(AND(LEN(NICAP[[#This Row],[State or      Country]])=2,NICAP[[#This Row],[State or      Country]]&lt;&gt;"UK"),"US","Other")</f>
        <v>US</v>
      </c>
      <c r="F1865" s="38">
        <v>9</v>
      </c>
      <c r="G1865" s="47" t="s">
        <v>1666</v>
      </c>
      <c r="H1865" s="46">
        <v>5</v>
      </c>
      <c r="I1865" s="37"/>
      <c r="J1865" s="37"/>
      <c r="K1865" s="37"/>
      <c r="L1865" s="36" t="s">
        <v>8340</v>
      </c>
      <c r="M1865" s="36" t="str">
        <f>IF(LEFT(NICAP[[#This Row],[Date]],1)=0,"Y","N")</f>
        <v>N</v>
      </c>
      <c r="N1865" s="36"/>
      <c r="O1865" s="36" t="str">
        <f>19&amp;LEFT(NICAP[[#This Row],[Date]],2)</f>
        <v>1955</v>
      </c>
      <c r="P1865" s="36" t="str">
        <f>MID(NICAP[[#This Row],[Date]],3,2)</f>
        <v>07</v>
      </c>
      <c r="Q1865" s="36" t="str">
        <f>RIGHT(NICAP[[#This Row],[Date]],2)</f>
        <v>11</v>
      </c>
      <c r="R1865" s="26">
        <f>DATE(NICAP[[#This Row],[Year]],NICAP[[#This Row],[Month]],NICAP[[#This Row],[Day]])</f>
        <v>20281</v>
      </c>
      <c r="S1865" s="35" t="str">
        <f t="shared" si="56"/>
        <v>CA</v>
      </c>
      <c r="T1865" s="24" t="str">
        <f t="shared" si="57"/>
        <v>US</v>
      </c>
    </row>
    <row r="1866" spans="1:20" ht="14.25" customHeight="1" x14ac:dyDescent="0.2">
      <c r="A1866" s="35">
        <v>1857</v>
      </c>
      <c r="B1866" s="56">
        <v>550711</v>
      </c>
      <c r="C1866" s="39" t="s">
        <v>8339</v>
      </c>
      <c r="D1866" s="39" t="s">
        <v>1813</v>
      </c>
      <c r="E1866" s="39" t="str">
        <f>IF(AND(LEN(NICAP[[#This Row],[State or      Country]])=2,NICAP[[#This Row],[State or      Country]]&lt;&gt;"UK"),"US","Other")</f>
        <v>Other</v>
      </c>
      <c r="F1866" s="38">
        <v>1</v>
      </c>
      <c r="G1866" s="47" t="s">
        <v>1757</v>
      </c>
      <c r="H1866" s="46">
        <v>5</v>
      </c>
      <c r="I1866" s="47" t="s">
        <v>4808</v>
      </c>
      <c r="J1866" s="41"/>
      <c r="K1866" s="41"/>
      <c r="L1866" s="36" t="s">
        <v>8338</v>
      </c>
      <c r="M1866" s="36" t="str">
        <f>IF(LEFT(NICAP[[#This Row],[Date]],1)=0,"Y","N")</f>
        <v>N</v>
      </c>
      <c r="N1866" s="36"/>
      <c r="O1866" s="36" t="str">
        <f>19&amp;LEFT(NICAP[[#This Row],[Date]],2)</f>
        <v>1955</v>
      </c>
      <c r="P1866" s="36" t="str">
        <f>MID(NICAP[[#This Row],[Date]],3,2)</f>
        <v>07</v>
      </c>
      <c r="Q1866" s="36" t="str">
        <f>RIGHT(NICAP[[#This Row],[Date]],2)</f>
        <v>11</v>
      </c>
      <c r="R1866" s="26">
        <f>DATE(NICAP[[#This Row],[Year]],NICAP[[#This Row],[Month]],NICAP[[#This Row],[Day]])</f>
        <v>20281</v>
      </c>
      <c r="S1866" s="35" t="str">
        <f t="shared" ref="S1866:S1929" si="58">IF(E1866="US",D1866,"")</f>
        <v/>
      </c>
      <c r="T1866" s="24" t="str">
        <f t="shared" ref="T1866:T1929" si="59">IF(E1866="US","US",D1866)</f>
        <v>France</v>
      </c>
    </row>
    <row r="1867" spans="1:20" ht="12.75" customHeight="1" x14ac:dyDescent="0.2">
      <c r="A1867" s="35">
        <v>1858</v>
      </c>
      <c r="B1867" s="55">
        <v>550716</v>
      </c>
      <c r="C1867" s="39" t="s">
        <v>8337</v>
      </c>
      <c r="D1867" s="39" t="s">
        <v>4848</v>
      </c>
      <c r="E1867" s="39" t="str">
        <f>IF(AND(LEN(NICAP[[#This Row],[State or      Country]])=2,NICAP[[#This Row],[State or      Country]]&lt;&gt;"UK"),"US","Other")</f>
        <v>Other</v>
      </c>
      <c r="F1867" s="38">
        <v>1</v>
      </c>
      <c r="G1867" s="37"/>
      <c r="H1867" s="37"/>
      <c r="I1867" s="37"/>
      <c r="J1867" s="37"/>
      <c r="K1867" s="37"/>
      <c r="L1867" s="36" t="s">
        <v>8336</v>
      </c>
      <c r="M1867" s="36" t="str">
        <f>IF(LEFT(NICAP[[#This Row],[Date]],1)=0,"Y","N")</f>
        <v>N</v>
      </c>
      <c r="N1867" s="36"/>
      <c r="O1867" s="36" t="str">
        <f>19&amp;LEFT(NICAP[[#This Row],[Date]],2)</f>
        <v>1955</v>
      </c>
      <c r="P1867" s="36" t="str">
        <f>MID(NICAP[[#This Row],[Date]],3,2)</f>
        <v>07</v>
      </c>
      <c r="Q1867" s="36" t="str">
        <f>RIGHT(NICAP[[#This Row],[Date]],2)</f>
        <v>16</v>
      </c>
      <c r="R1867" s="26">
        <f>DATE(NICAP[[#This Row],[Year]],NICAP[[#This Row],[Month]],NICAP[[#This Row],[Day]])</f>
        <v>20286</v>
      </c>
      <c r="S1867" s="35" t="str">
        <f t="shared" si="58"/>
        <v/>
      </c>
      <c r="T1867" s="24" t="str">
        <f t="shared" si="59"/>
        <v>various</v>
      </c>
    </row>
    <row r="1868" spans="1:20" ht="27.75" customHeight="1" x14ac:dyDescent="0.2">
      <c r="A1868" s="35">
        <v>1859</v>
      </c>
      <c r="B1868" s="66">
        <v>550717</v>
      </c>
      <c r="C1868" s="44" t="s">
        <v>8335</v>
      </c>
      <c r="D1868" s="44" t="s">
        <v>1793</v>
      </c>
      <c r="E1868" s="44" t="str">
        <f>IF(AND(LEN(NICAP[[#This Row],[State or      Country]])=2,NICAP[[#This Row],[State or      Country]]&lt;&gt;"UK"),"US","Other")</f>
        <v>US</v>
      </c>
      <c r="F1868" s="43">
        <v>1</v>
      </c>
      <c r="G1868" s="41"/>
      <c r="H1868" s="41"/>
      <c r="I1868" s="41"/>
      <c r="J1868" s="41"/>
      <c r="K1868" s="41"/>
      <c r="L1868" s="42" t="s">
        <v>8334</v>
      </c>
      <c r="M1868" s="42" t="str">
        <f>IF(LEFT(NICAP[[#This Row],[Date]],1)=0,"Y","N")</f>
        <v>N</v>
      </c>
      <c r="N1868" s="42"/>
      <c r="O1868" s="42" t="str">
        <f>19&amp;LEFT(NICAP[[#This Row],[Date]],2)</f>
        <v>1955</v>
      </c>
      <c r="P1868" s="42" t="str">
        <f>MID(NICAP[[#This Row],[Date]],3,2)</f>
        <v>07</v>
      </c>
      <c r="Q1868" s="42" t="str">
        <f>RIGHT(NICAP[[#This Row],[Date]],2)</f>
        <v>17</v>
      </c>
      <c r="R1868" s="26">
        <f>DATE(NICAP[[#This Row],[Year]],NICAP[[#This Row],[Month]],NICAP[[#This Row],[Day]])</f>
        <v>20287</v>
      </c>
      <c r="S1868" s="35" t="str">
        <f t="shared" si="58"/>
        <v>AU</v>
      </c>
      <c r="T1868" s="24" t="str">
        <f t="shared" si="59"/>
        <v>US</v>
      </c>
    </row>
    <row r="1869" spans="1:20" ht="12.75" customHeight="1" x14ac:dyDescent="0.2">
      <c r="A1869" s="35">
        <v>1860</v>
      </c>
      <c r="B1869" s="64">
        <v>550717</v>
      </c>
      <c r="C1869" s="39" t="s">
        <v>1850</v>
      </c>
      <c r="D1869" s="39" t="s">
        <v>1694</v>
      </c>
      <c r="E1869" s="39" t="str">
        <f>IF(AND(LEN(NICAP[[#This Row],[State or      Country]])=2,NICAP[[#This Row],[State or      Country]]&lt;&gt;"UK"),"US","Other")</f>
        <v>US</v>
      </c>
      <c r="F1869" s="38">
        <v>1</v>
      </c>
      <c r="G1869" s="37"/>
      <c r="H1869" s="37"/>
      <c r="I1869" s="37"/>
      <c r="J1869" s="37"/>
      <c r="K1869" s="37"/>
      <c r="L1869" s="36" t="s">
        <v>8333</v>
      </c>
      <c r="M1869" s="36" t="str">
        <f>IF(LEFT(NICAP[[#This Row],[Date]],1)=0,"Y","N")</f>
        <v>N</v>
      </c>
      <c r="N1869" s="36"/>
      <c r="O1869" s="36" t="str">
        <f>19&amp;LEFT(NICAP[[#This Row],[Date]],2)</f>
        <v>1955</v>
      </c>
      <c r="P1869" s="36" t="str">
        <f>MID(NICAP[[#This Row],[Date]],3,2)</f>
        <v>07</v>
      </c>
      <c r="Q1869" s="36" t="str">
        <f>RIGHT(NICAP[[#This Row],[Date]],2)</f>
        <v>17</v>
      </c>
      <c r="R1869" s="26">
        <f>DATE(NICAP[[#This Row],[Year]],NICAP[[#This Row],[Month]],NICAP[[#This Row],[Day]])</f>
        <v>20287</v>
      </c>
      <c r="S1869" s="35" t="str">
        <f t="shared" si="58"/>
        <v>OH</v>
      </c>
      <c r="T1869" s="24" t="str">
        <f t="shared" si="59"/>
        <v>US</v>
      </c>
    </row>
    <row r="1870" spans="1:20" ht="27.75" customHeight="1" x14ac:dyDescent="0.2">
      <c r="A1870" s="35">
        <v>1861</v>
      </c>
      <c r="B1870" s="66">
        <v>550720</v>
      </c>
      <c r="C1870" s="44" t="s">
        <v>4617</v>
      </c>
      <c r="D1870" s="44" t="s">
        <v>1826</v>
      </c>
      <c r="E1870" s="44" t="str">
        <f>IF(AND(LEN(NICAP[[#This Row],[State or      Country]])=2,NICAP[[#This Row],[State or      Country]]&lt;&gt;"UK"),"US","Other")</f>
        <v>US</v>
      </c>
      <c r="F1870" s="43">
        <v>11</v>
      </c>
      <c r="G1870" s="41"/>
      <c r="H1870" s="41"/>
      <c r="I1870" s="62" t="s">
        <v>4808</v>
      </c>
      <c r="J1870" s="41"/>
      <c r="K1870" s="41"/>
      <c r="L1870" s="59" t="s">
        <v>8332</v>
      </c>
      <c r="M1870" s="59" t="str">
        <f>IF(LEFT(NICAP[[#This Row],[Date]],1)=0,"Y","N")</f>
        <v>N</v>
      </c>
      <c r="N1870" s="59"/>
      <c r="O1870" s="59" t="str">
        <f>19&amp;LEFT(NICAP[[#This Row],[Date]],2)</f>
        <v>1955</v>
      </c>
      <c r="P1870" s="59" t="str">
        <f>MID(NICAP[[#This Row],[Date]],3,2)</f>
        <v>07</v>
      </c>
      <c r="Q1870" s="59" t="str">
        <f>RIGHT(NICAP[[#This Row],[Date]],2)</f>
        <v>20</v>
      </c>
      <c r="R1870" s="26">
        <f>DATE(NICAP[[#This Row],[Year]],NICAP[[#This Row],[Month]],NICAP[[#This Row],[Day]])</f>
        <v>20290</v>
      </c>
      <c r="S1870" s="35" t="str">
        <f t="shared" si="58"/>
        <v>OR</v>
      </c>
      <c r="T1870" s="24" t="str">
        <f t="shared" si="59"/>
        <v>US</v>
      </c>
    </row>
    <row r="1871" spans="1:20" ht="12.75" customHeight="1" x14ac:dyDescent="0.2">
      <c r="A1871" s="35">
        <v>1862</v>
      </c>
      <c r="B1871" s="64">
        <v>550725</v>
      </c>
      <c r="C1871" s="39" t="s">
        <v>8331</v>
      </c>
      <c r="D1871" s="39" t="s">
        <v>1758</v>
      </c>
      <c r="E1871" s="39" t="str">
        <f>IF(AND(LEN(NICAP[[#This Row],[State or      Country]])=2,NICAP[[#This Row],[State or      Country]]&lt;&gt;"UK"),"US","Other")</f>
        <v>US</v>
      </c>
      <c r="F1871" s="38">
        <v>11</v>
      </c>
      <c r="G1871" s="37"/>
      <c r="H1871" s="37"/>
      <c r="I1871" s="47" t="s">
        <v>4808</v>
      </c>
      <c r="J1871" s="37"/>
      <c r="K1871" s="37"/>
      <c r="L1871" s="36" t="s">
        <v>8330</v>
      </c>
      <c r="M1871" s="36" t="str">
        <f>IF(LEFT(NICAP[[#This Row],[Date]],1)=0,"Y","N")</f>
        <v>N</v>
      </c>
      <c r="N1871" s="36"/>
      <c r="O1871" s="36" t="str">
        <f>19&amp;LEFT(NICAP[[#This Row],[Date]],2)</f>
        <v>1955</v>
      </c>
      <c r="P1871" s="36" t="str">
        <f>MID(NICAP[[#This Row],[Date]],3,2)</f>
        <v>07</v>
      </c>
      <c r="Q1871" s="36" t="str">
        <f>RIGHT(NICAP[[#This Row],[Date]],2)</f>
        <v>25</v>
      </c>
      <c r="R1871" s="26">
        <f>DATE(NICAP[[#This Row],[Year]],NICAP[[#This Row],[Month]],NICAP[[#This Row],[Day]])</f>
        <v>20295</v>
      </c>
      <c r="S1871" s="35" t="str">
        <f t="shared" si="58"/>
        <v>NY</v>
      </c>
      <c r="T1871" s="24" t="str">
        <f t="shared" si="59"/>
        <v>US</v>
      </c>
    </row>
    <row r="1872" spans="1:20" ht="42" customHeight="1" x14ac:dyDescent="0.2">
      <c r="A1872" s="35">
        <v>1863</v>
      </c>
      <c r="B1872" s="67">
        <v>550726</v>
      </c>
      <c r="C1872" s="50" t="s">
        <v>8329</v>
      </c>
      <c r="D1872" s="50" t="s">
        <v>1802</v>
      </c>
      <c r="E1872" s="50" t="str">
        <f>IF(AND(LEN(NICAP[[#This Row],[State or      Country]])=2,NICAP[[#This Row],[State or      Country]]&lt;&gt;"UK"),"US","Other")</f>
        <v>Other</v>
      </c>
      <c r="F1872" s="49">
        <v>1</v>
      </c>
      <c r="G1872" s="48"/>
      <c r="H1872" s="48"/>
      <c r="I1872" s="48"/>
      <c r="J1872" s="48"/>
      <c r="K1872" s="48"/>
      <c r="L1872" s="36" t="s">
        <v>8328</v>
      </c>
      <c r="M1872" s="36" t="str">
        <f>IF(LEFT(NICAP[[#This Row],[Date]],1)=0,"Y","N")</f>
        <v>N</v>
      </c>
      <c r="N1872" s="36"/>
      <c r="O1872" s="36" t="str">
        <f>19&amp;LEFT(NICAP[[#This Row],[Date]],2)</f>
        <v>1955</v>
      </c>
      <c r="P1872" s="36" t="str">
        <f>MID(NICAP[[#This Row],[Date]],3,2)</f>
        <v>07</v>
      </c>
      <c r="Q1872" s="36" t="str">
        <f>RIGHT(NICAP[[#This Row],[Date]],2)</f>
        <v>26</v>
      </c>
      <c r="R1872" s="26">
        <f>DATE(NICAP[[#This Row],[Year]],NICAP[[#This Row],[Month]],NICAP[[#This Row],[Day]])</f>
        <v>20296</v>
      </c>
      <c r="S1872" s="35" t="str">
        <f t="shared" si="58"/>
        <v/>
      </c>
      <c r="T1872" s="24" t="str">
        <f t="shared" si="59"/>
        <v>UK</v>
      </c>
    </row>
    <row r="1873" spans="1:20" ht="14.25" customHeight="1" x14ac:dyDescent="0.2">
      <c r="A1873" s="35">
        <v>1864</v>
      </c>
      <c r="B1873" s="81">
        <v>550726</v>
      </c>
      <c r="C1873" s="39" t="s">
        <v>7255</v>
      </c>
      <c r="D1873" s="39" t="s">
        <v>2260</v>
      </c>
      <c r="E1873" s="39" t="str">
        <f>IF(AND(LEN(NICAP[[#This Row],[State or      Country]])=2,NICAP[[#This Row],[State or      Country]]&lt;&gt;"UK"),"US","Other")</f>
        <v>US</v>
      </c>
      <c r="F1873" s="38">
        <v>11</v>
      </c>
      <c r="G1873" s="39" t="s">
        <v>1757</v>
      </c>
      <c r="H1873" s="46">
        <v>5</v>
      </c>
      <c r="I1873" s="47" t="s">
        <v>4808</v>
      </c>
      <c r="J1873" s="41"/>
      <c r="K1873" s="41"/>
      <c r="L1873" s="36" t="s">
        <v>8327</v>
      </c>
      <c r="M1873" s="36" t="str">
        <f>IF(LEFT(NICAP[[#This Row],[Date]],1)=0,"Y","N")</f>
        <v>N</v>
      </c>
      <c r="N1873" s="36"/>
      <c r="O1873" s="36" t="str">
        <f>19&amp;LEFT(NICAP[[#This Row],[Date]],2)</f>
        <v>1955</v>
      </c>
      <c r="P1873" s="36" t="str">
        <f>MID(NICAP[[#This Row],[Date]],3,2)</f>
        <v>07</v>
      </c>
      <c r="Q1873" s="36" t="str">
        <f>RIGHT(NICAP[[#This Row],[Date]],2)</f>
        <v>26</v>
      </c>
      <c r="R1873" s="26">
        <f>DATE(NICAP[[#This Row],[Year]],NICAP[[#This Row],[Month]],NICAP[[#This Row],[Day]])</f>
        <v>20296</v>
      </c>
      <c r="S1873" s="35" t="str">
        <f t="shared" si="58"/>
        <v>KS</v>
      </c>
      <c r="T1873" s="24" t="str">
        <f t="shared" si="59"/>
        <v>US</v>
      </c>
    </row>
    <row r="1874" spans="1:20" ht="12.75" customHeight="1" x14ac:dyDescent="0.2">
      <c r="A1874" s="35">
        <v>1865</v>
      </c>
      <c r="B1874" s="64">
        <v>550729</v>
      </c>
      <c r="C1874" s="39" t="s">
        <v>3645</v>
      </c>
      <c r="D1874" s="39" t="s">
        <v>1694</v>
      </c>
      <c r="E1874" s="39" t="str">
        <f>IF(AND(LEN(NICAP[[#This Row],[State or      Country]])=2,NICAP[[#This Row],[State or      Country]]&lt;&gt;"UK"),"US","Other")</f>
        <v>US</v>
      </c>
      <c r="F1874" s="38">
        <v>1</v>
      </c>
      <c r="G1874" s="37"/>
      <c r="H1874" s="37"/>
      <c r="I1874" s="37"/>
      <c r="J1874" s="37"/>
      <c r="K1874" s="37"/>
      <c r="L1874" s="36" t="s">
        <v>8326</v>
      </c>
      <c r="M1874" s="36" t="str">
        <f>IF(LEFT(NICAP[[#This Row],[Date]],1)=0,"Y","N")</f>
        <v>N</v>
      </c>
      <c r="N1874" s="36"/>
      <c r="O1874" s="36" t="str">
        <f>19&amp;LEFT(NICAP[[#This Row],[Date]],2)</f>
        <v>1955</v>
      </c>
      <c r="P1874" s="36" t="str">
        <f>MID(NICAP[[#This Row],[Date]],3,2)</f>
        <v>07</v>
      </c>
      <c r="Q1874" s="36" t="str">
        <f>RIGHT(NICAP[[#This Row],[Date]],2)</f>
        <v>29</v>
      </c>
      <c r="R1874" s="26">
        <f>DATE(NICAP[[#This Row],[Year]],NICAP[[#This Row],[Month]],NICAP[[#This Row],[Day]])</f>
        <v>20299</v>
      </c>
      <c r="S1874" s="35" t="str">
        <f t="shared" si="58"/>
        <v>OH</v>
      </c>
      <c r="T1874" s="24" t="str">
        <f t="shared" si="59"/>
        <v>US</v>
      </c>
    </row>
    <row r="1875" spans="1:20" ht="12.75" customHeight="1" x14ac:dyDescent="0.2">
      <c r="A1875" s="35">
        <v>1866</v>
      </c>
      <c r="B1875" s="64">
        <v>550729</v>
      </c>
      <c r="C1875" s="39" t="s">
        <v>2145</v>
      </c>
      <c r="D1875" s="39" t="s">
        <v>2180</v>
      </c>
      <c r="E1875" s="39" t="str">
        <f>IF(AND(LEN(NICAP[[#This Row],[State or      Country]])=2,NICAP[[#This Row],[State or      Country]]&lt;&gt;"UK"),"US","Other")</f>
        <v>US</v>
      </c>
      <c r="F1875" s="38">
        <v>1</v>
      </c>
      <c r="G1875" s="37"/>
      <c r="H1875" s="37"/>
      <c r="I1875" s="65">
        <v>3673</v>
      </c>
      <c r="J1875" s="37"/>
      <c r="K1875" s="37"/>
      <c r="L1875" s="36" t="s">
        <v>8325</v>
      </c>
      <c r="M1875" s="36" t="str">
        <f>IF(LEFT(NICAP[[#This Row],[Date]],1)=0,"Y","N")</f>
        <v>N</v>
      </c>
      <c r="N1875" s="36"/>
      <c r="O1875" s="36" t="str">
        <f>19&amp;LEFT(NICAP[[#This Row],[Date]],2)</f>
        <v>1955</v>
      </c>
      <c r="P1875" s="36" t="str">
        <f>MID(NICAP[[#This Row],[Date]],3,2)</f>
        <v>07</v>
      </c>
      <c r="Q1875" s="36" t="str">
        <f>RIGHT(NICAP[[#This Row],[Date]],2)</f>
        <v>29</v>
      </c>
      <c r="R1875" s="26">
        <f>DATE(NICAP[[#This Row],[Year]],NICAP[[#This Row],[Month]],NICAP[[#This Row],[Day]])</f>
        <v>20299</v>
      </c>
      <c r="S1875" s="35" t="str">
        <f t="shared" si="58"/>
        <v>NE</v>
      </c>
      <c r="T1875" s="24" t="str">
        <f t="shared" si="59"/>
        <v>US</v>
      </c>
    </row>
    <row r="1876" spans="1:20" ht="12.75" customHeight="1" x14ac:dyDescent="0.2">
      <c r="A1876" s="35">
        <v>1867</v>
      </c>
      <c r="B1876" s="68">
        <v>550800</v>
      </c>
      <c r="C1876" s="39" t="s">
        <v>8324</v>
      </c>
      <c r="D1876" s="39" t="s">
        <v>1802</v>
      </c>
      <c r="E1876" s="39" t="str">
        <f>IF(AND(LEN(NICAP[[#This Row],[State or      Country]])=2,NICAP[[#This Row],[State or      Country]]&lt;&gt;"UK"),"US","Other")</f>
        <v>Other</v>
      </c>
      <c r="F1876" s="38">
        <v>4</v>
      </c>
      <c r="G1876" s="37"/>
      <c r="H1876" s="37"/>
      <c r="I1876" s="37"/>
      <c r="J1876" s="37"/>
      <c r="K1876" s="37"/>
      <c r="L1876" s="36" t="s">
        <v>8323</v>
      </c>
      <c r="M1876" s="36" t="str">
        <f>IF(LEFT(NICAP[[#This Row],[Date]],1)=0,"Y","N")</f>
        <v>N</v>
      </c>
      <c r="N1876" s="36"/>
      <c r="O1876" s="36" t="str">
        <f>19&amp;LEFT(NICAP[[#This Row],[Date]],2)</f>
        <v>1955</v>
      </c>
      <c r="P1876" s="36" t="str">
        <f>MID(NICAP[[#This Row],[Date]],3,2)</f>
        <v>08</v>
      </c>
      <c r="Q1876" s="36" t="str">
        <f>RIGHT(NICAP[[#This Row],[Date]],2)</f>
        <v>00</v>
      </c>
      <c r="R1876" s="26">
        <f>DATE(NICAP[[#This Row],[Year]],NICAP[[#This Row],[Month]],NICAP[[#This Row],[Day]])</f>
        <v>20301</v>
      </c>
      <c r="S1876" s="35" t="str">
        <f t="shared" si="58"/>
        <v/>
      </c>
      <c r="T1876" s="24" t="str">
        <f t="shared" si="59"/>
        <v>UK</v>
      </c>
    </row>
    <row r="1877" spans="1:20" ht="12.75" customHeight="1" x14ac:dyDescent="0.2">
      <c r="A1877" s="35">
        <v>1868</v>
      </c>
      <c r="B1877" s="64">
        <v>550806</v>
      </c>
      <c r="C1877" s="39" t="s">
        <v>3645</v>
      </c>
      <c r="D1877" s="39" t="s">
        <v>1694</v>
      </c>
      <c r="E1877" s="39" t="str">
        <f>IF(AND(LEN(NICAP[[#This Row],[State or      Country]])=2,NICAP[[#This Row],[State or      Country]]&lt;&gt;"UK"),"US","Other")</f>
        <v>US</v>
      </c>
      <c r="F1877" s="38">
        <v>1</v>
      </c>
      <c r="G1877" s="37"/>
      <c r="H1877" s="37"/>
      <c r="I1877" s="37"/>
      <c r="J1877" s="37"/>
      <c r="K1877" s="37"/>
      <c r="L1877" s="36" t="s">
        <v>8322</v>
      </c>
      <c r="M1877" s="36" t="str">
        <f>IF(LEFT(NICAP[[#This Row],[Date]],1)=0,"Y","N")</f>
        <v>N</v>
      </c>
      <c r="N1877" s="36"/>
      <c r="O1877" s="36" t="str">
        <f>19&amp;LEFT(NICAP[[#This Row],[Date]],2)</f>
        <v>1955</v>
      </c>
      <c r="P1877" s="36" t="str">
        <f>MID(NICAP[[#This Row],[Date]],3,2)</f>
        <v>08</v>
      </c>
      <c r="Q1877" s="36" t="str">
        <f>RIGHT(NICAP[[#This Row],[Date]],2)</f>
        <v>06</v>
      </c>
      <c r="R1877" s="26">
        <f>DATE(NICAP[[#This Row],[Year]],NICAP[[#This Row],[Month]],NICAP[[#This Row],[Day]])</f>
        <v>20307</v>
      </c>
      <c r="S1877" s="35" t="str">
        <f t="shared" si="58"/>
        <v>OH</v>
      </c>
      <c r="T1877" s="24" t="str">
        <f t="shared" si="59"/>
        <v>US</v>
      </c>
    </row>
    <row r="1878" spans="1:20" ht="14.25" customHeight="1" x14ac:dyDescent="0.2">
      <c r="A1878" s="35">
        <v>1869</v>
      </c>
      <c r="B1878" s="81">
        <v>550811</v>
      </c>
      <c r="C1878" s="39" t="s">
        <v>8321</v>
      </c>
      <c r="D1878" s="39" t="s">
        <v>8320</v>
      </c>
      <c r="E1878" s="39" t="str">
        <f>IF(AND(LEN(NICAP[[#This Row],[State or      Country]])=2,NICAP[[#This Row],[State or      Country]]&lt;&gt;"UK"),"US","Other")</f>
        <v>Other</v>
      </c>
      <c r="F1878" s="38">
        <v>1</v>
      </c>
      <c r="G1878" s="39" t="s">
        <v>6678</v>
      </c>
      <c r="H1878" s="46">
        <v>5</v>
      </c>
      <c r="I1878" s="65">
        <v>3699</v>
      </c>
      <c r="J1878" s="41"/>
      <c r="K1878" s="41"/>
      <c r="L1878" s="36" t="s">
        <v>8319</v>
      </c>
      <c r="M1878" s="36" t="str">
        <f>IF(LEFT(NICAP[[#This Row],[Date]],1)=0,"Y","N")</f>
        <v>N</v>
      </c>
      <c r="N1878" s="36"/>
      <c r="O1878" s="36" t="str">
        <f>19&amp;LEFT(NICAP[[#This Row],[Date]],2)</f>
        <v>1955</v>
      </c>
      <c r="P1878" s="36" t="str">
        <f>MID(NICAP[[#This Row],[Date]],3,2)</f>
        <v>08</v>
      </c>
      <c r="Q1878" s="36" t="str">
        <f>RIGHT(NICAP[[#This Row],[Date]],2)</f>
        <v>11</v>
      </c>
      <c r="R1878" s="26">
        <f>DATE(NICAP[[#This Row],[Year]],NICAP[[#This Row],[Month]],NICAP[[#This Row],[Day]])</f>
        <v>20312</v>
      </c>
      <c r="S1878" s="35" t="str">
        <f t="shared" si="58"/>
        <v/>
      </c>
      <c r="T1878" s="24" t="str">
        <f t="shared" si="59"/>
        <v>Iceland</v>
      </c>
    </row>
    <row r="1879" spans="1:20" ht="12.75" customHeight="1" x14ac:dyDescent="0.2">
      <c r="A1879" s="35">
        <v>1870</v>
      </c>
      <c r="B1879" s="82" t="s">
        <v>8318</v>
      </c>
      <c r="C1879" s="39" t="s">
        <v>8317</v>
      </c>
      <c r="D1879" s="39" t="s">
        <v>2013</v>
      </c>
      <c r="E1879" s="39" t="str">
        <f>IF(AND(LEN(NICAP[[#This Row],[State or      Country]])=2,NICAP[[#This Row],[State or      Country]]&lt;&gt;"UK"),"US","Other")</f>
        <v>US</v>
      </c>
      <c r="F1879" s="38">
        <v>7</v>
      </c>
      <c r="G1879" s="39" t="s">
        <v>6688</v>
      </c>
      <c r="H1879" s="70">
        <v>5</v>
      </c>
      <c r="I1879" s="47" t="s">
        <v>4808</v>
      </c>
      <c r="J1879" s="37"/>
      <c r="K1879" s="37"/>
      <c r="L1879" s="36" t="s">
        <v>8316</v>
      </c>
      <c r="M1879" s="36" t="str">
        <f>IF(LEFT(NICAP[[#This Row],[Date]],1)=0,"Y","N")</f>
        <v>N</v>
      </c>
      <c r="N1879" s="36"/>
      <c r="O1879" s="36" t="str">
        <f>19&amp;LEFT(NICAP[[#This Row],[Date]],2)</f>
        <v>1955</v>
      </c>
      <c r="P1879" s="36" t="str">
        <f>MID(NICAP[[#This Row],[Date]],3,2)</f>
        <v>08</v>
      </c>
      <c r="Q1879" s="36" t="str">
        <f>RIGHT(NICAP[[#This Row],[Date]],2)</f>
        <v>22</v>
      </c>
      <c r="R1879" s="26">
        <f>DATE(NICAP[[#This Row],[Year]],NICAP[[#This Row],[Month]],NICAP[[#This Row],[Day]])</f>
        <v>20323</v>
      </c>
      <c r="S1879" s="35" t="str">
        <f t="shared" si="58"/>
        <v>KY</v>
      </c>
      <c r="T1879" s="24" t="str">
        <f t="shared" si="59"/>
        <v>US</v>
      </c>
    </row>
    <row r="1880" spans="1:20" ht="27.75" customHeight="1" x14ac:dyDescent="0.2">
      <c r="A1880" s="35">
        <v>1871</v>
      </c>
      <c r="B1880" s="66">
        <v>550821</v>
      </c>
      <c r="C1880" s="44" t="s">
        <v>8315</v>
      </c>
      <c r="D1880" s="44" t="s">
        <v>1947</v>
      </c>
      <c r="E1880" s="44" t="str">
        <f>IF(AND(LEN(NICAP[[#This Row],[State or      Country]])=2,NICAP[[#This Row],[State or      Country]]&lt;&gt;"UK"),"US","Other")</f>
        <v>US</v>
      </c>
      <c r="F1880" s="43">
        <v>1</v>
      </c>
      <c r="G1880" s="41"/>
      <c r="H1880" s="41"/>
      <c r="I1880" s="41"/>
      <c r="J1880" s="41"/>
      <c r="K1880" s="41"/>
      <c r="L1880" s="42" t="s">
        <v>8314</v>
      </c>
      <c r="M1880" s="42" t="str">
        <f>IF(LEFT(NICAP[[#This Row],[Date]],1)=0,"Y","N")</f>
        <v>N</v>
      </c>
      <c r="N1880" s="42"/>
      <c r="O1880" s="42" t="str">
        <f>19&amp;LEFT(NICAP[[#This Row],[Date]],2)</f>
        <v>1955</v>
      </c>
      <c r="P1880" s="42" t="str">
        <f>MID(NICAP[[#This Row],[Date]],3,2)</f>
        <v>08</v>
      </c>
      <c r="Q1880" s="42" t="str">
        <f>RIGHT(NICAP[[#This Row],[Date]],2)</f>
        <v>21</v>
      </c>
      <c r="R1880" s="26">
        <f>DATE(NICAP[[#This Row],[Year]],NICAP[[#This Row],[Month]],NICAP[[#This Row],[Day]])</f>
        <v>20322</v>
      </c>
      <c r="S1880" s="35" t="str">
        <f t="shared" si="58"/>
        <v>LA</v>
      </c>
      <c r="T1880" s="24" t="str">
        <f t="shared" si="59"/>
        <v>US</v>
      </c>
    </row>
    <row r="1881" spans="1:20" ht="14.25" customHeight="1" x14ac:dyDescent="0.2">
      <c r="A1881" s="35">
        <v>1872</v>
      </c>
      <c r="B1881" s="81">
        <v>550823</v>
      </c>
      <c r="C1881" s="39" t="s">
        <v>3645</v>
      </c>
      <c r="D1881" s="39" t="s">
        <v>1694</v>
      </c>
      <c r="E1881" s="39" t="str">
        <f>IF(AND(LEN(NICAP[[#This Row],[State or      Country]])=2,NICAP[[#This Row],[State or      Country]]&lt;&gt;"UK"),"US","Other")</f>
        <v>US</v>
      </c>
      <c r="F1881" s="38">
        <v>9</v>
      </c>
      <c r="G1881" s="71" t="s">
        <v>1666</v>
      </c>
      <c r="H1881" s="46">
        <v>5</v>
      </c>
      <c r="I1881" s="47" t="s">
        <v>4808</v>
      </c>
      <c r="J1881" s="37"/>
      <c r="K1881" s="37"/>
      <c r="L1881" s="36" t="s">
        <v>8313</v>
      </c>
      <c r="M1881" s="36" t="str">
        <f>IF(LEFT(NICAP[[#This Row],[Date]],1)=0,"Y","N")</f>
        <v>N</v>
      </c>
      <c r="N1881" s="36"/>
      <c r="O1881" s="36" t="str">
        <f>19&amp;LEFT(NICAP[[#This Row],[Date]],2)</f>
        <v>1955</v>
      </c>
      <c r="P1881" s="36" t="str">
        <f>MID(NICAP[[#This Row],[Date]],3,2)</f>
        <v>08</v>
      </c>
      <c r="Q1881" s="36" t="str">
        <f>RIGHT(NICAP[[#This Row],[Date]],2)</f>
        <v>23</v>
      </c>
      <c r="R1881" s="26">
        <f>DATE(NICAP[[#This Row],[Year]],NICAP[[#This Row],[Month]],NICAP[[#This Row],[Day]])</f>
        <v>20324</v>
      </c>
      <c r="S1881" s="35" t="str">
        <f t="shared" si="58"/>
        <v>OH</v>
      </c>
      <c r="T1881" s="24" t="str">
        <f t="shared" si="59"/>
        <v>US</v>
      </c>
    </row>
    <row r="1882" spans="1:20" ht="14.25" customHeight="1" x14ac:dyDescent="0.2">
      <c r="A1882" s="35">
        <v>1873</v>
      </c>
      <c r="B1882" s="81">
        <v>550823</v>
      </c>
      <c r="C1882" s="39" t="s">
        <v>3645</v>
      </c>
      <c r="D1882" s="39" t="s">
        <v>1694</v>
      </c>
      <c r="E1882" s="39" t="str">
        <f>IF(AND(LEN(NICAP[[#This Row],[State or      Country]])=2,NICAP[[#This Row],[State or      Country]]&lt;&gt;"UK"),"US","Other")</f>
        <v>US</v>
      </c>
      <c r="F1882" s="38">
        <v>11</v>
      </c>
      <c r="G1882" s="39" t="s">
        <v>1757</v>
      </c>
      <c r="H1882" s="46">
        <v>5</v>
      </c>
      <c r="I1882" s="47" t="s">
        <v>4808</v>
      </c>
      <c r="J1882" s="41"/>
      <c r="K1882" s="41"/>
      <c r="L1882" s="36" t="s">
        <v>8313</v>
      </c>
      <c r="M1882" s="36" t="str">
        <f>IF(LEFT(NICAP[[#This Row],[Date]],1)=0,"Y","N")</f>
        <v>N</v>
      </c>
      <c r="N1882" s="36"/>
      <c r="O1882" s="36" t="str">
        <f>19&amp;LEFT(NICAP[[#This Row],[Date]],2)</f>
        <v>1955</v>
      </c>
      <c r="P1882" s="36" t="str">
        <f>MID(NICAP[[#This Row],[Date]],3,2)</f>
        <v>08</v>
      </c>
      <c r="Q1882" s="36" t="str">
        <f>RIGHT(NICAP[[#This Row],[Date]],2)</f>
        <v>23</v>
      </c>
      <c r="R1882" s="26">
        <f>DATE(NICAP[[#This Row],[Year]],NICAP[[#This Row],[Month]],NICAP[[#This Row],[Day]])</f>
        <v>20324</v>
      </c>
      <c r="S1882" s="35" t="str">
        <f t="shared" si="58"/>
        <v>OH</v>
      </c>
      <c r="T1882" s="24" t="str">
        <f t="shared" si="59"/>
        <v>US</v>
      </c>
    </row>
    <row r="1883" spans="1:20" ht="12.75" customHeight="1" x14ac:dyDescent="0.2">
      <c r="A1883" s="35">
        <v>1874</v>
      </c>
      <c r="B1883" s="64">
        <v>550823</v>
      </c>
      <c r="C1883" s="39" t="s">
        <v>3409</v>
      </c>
      <c r="D1883" s="39" t="s">
        <v>2098</v>
      </c>
      <c r="E1883" s="39" t="str">
        <f>IF(AND(LEN(NICAP[[#This Row],[State or      Country]])=2,NICAP[[#This Row],[State or      Country]]&lt;&gt;"UK"),"US","Other")</f>
        <v>US</v>
      </c>
      <c r="F1883" s="38">
        <v>1</v>
      </c>
      <c r="G1883" s="37"/>
      <c r="H1883" s="37"/>
      <c r="I1883" s="65">
        <v>3720</v>
      </c>
      <c r="J1883" s="37"/>
      <c r="K1883" s="37"/>
      <c r="L1883" s="36" t="s">
        <v>8312</v>
      </c>
      <c r="M1883" s="36" t="str">
        <f>IF(LEFT(NICAP[[#This Row],[Date]],1)=0,"Y","N")</f>
        <v>N</v>
      </c>
      <c r="N1883" s="36"/>
      <c r="O1883" s="36" t="str">
        <f>19&amp;LEFT(NICAP[[#This Row],[Date]],2)</f>
        <v>1955</v>
      </c>
      <c r="P1883" s="36" t="str">
        <f>MID(NICAP[[#This Row],[Date]],3,2)</f>
        <v>08</v>
      </c>
      <c r="Q1883" s="36" t="str">
        <f>RIGHT(NICAP[[#This Row],[Date]],2)</f>
        <v>23</v>
      </c>
      <c r="R1883" s="26">
        <f>DATE(NICAP[[#This Row],[Year]],NICAP[[#This Row],[Month]],NICAP[[#This Row],[Day]])</f>
        <v>20324</v>
      </c>
      <c r="S1883" s="35" t="str">
        <f t="shared" si="58"/>
        <v>VA</v>
      </c>
      <c r="T1883" s="24" t="str">
        <f t="shared" si="59"/>
        <v>US</v>
      </c>
    </row>
    <row r="1884" spans="1:20" ht="12.75" customHeight="1" x14ac:dyDescent="0.2">
      <c r="A1884" s="35">
        <v>1875</v>
      </c>
      <c r="B1884" s="64">
        <v>550825</v>
      </c>
      <c r="C1884" s="39" t="s">
        <v>2283</v>
      </c>
      <c r="D1884" s="39" t="s">
        <v>1787</v>
      </c>
      <c r="E1884" s="39" t="str">
        <f>IF(AND(LEN(NICAP[[#This Row],[State or      Country]])=2,NICAP[[#This Row],[State or      Country]]&lt;&gt;"UK"),"US","Other")</f>
        <v>US</v>
      </c>
      <c r="F1884" s="38">
        <v>3</v>
      </c>
      <c r="G1884" s="37"/>
      <c r="H1884" s="37"/>
      <c r="I1884" s="37"/>
      <c r="J1884" s="37"/>
      <c r="K1884" s="37"/>
      <c r="L1884" s="36" t="s">
        <v>8311</v>
      </c>
      <c r="M1884" s="36" t="str">
        <f>IF(LEFT(NICAP[[#This Row],[Date]],1)=0,"Y","N")</f>
        <v>N</v>
      </c>
      <c r="N1884" s="36"/>
      <c r="O1884" s="36" t="str">
        <f>19&amp;LEFT(NICAP[[#This Row],[Date]],2)</f>
        <v>1955</v>
      </c>
      <c r="P1884" s="36" t="str">
        <f>MID(NICAP[[#This Row],[Date]],3,2)</f>
        <v>08</v>
      </c>
      <c r="Q1884" s="36" t="str">
        <f>RIGHT(NICAP[[#This Row],[Date]],2)</f>
        <v>25</v>
      </c>
      <c r="R1884" s="26">
        <f>DATE(NICAP[[#This Row],[Year]],NICAP[[#This Row],[Month]],NICAP[[#This Row],[Day]])</f>
        <v>20326</v>
      </c>
      <c r="S1884" s="35" t="str">
        <f t="shared" si="58"/>
        <v>IN</v>
      </c>
      <c r="T1884" s="24" t="str">
        <f t="shared" si="59"/>
        <v>US</v>
      </c>
    </row>
    <row r="1885" spans="1:20" ht="12.75" customHeight="1" x14ac:dyDescent="0.2">
      <c r="A1885" s="35">
        <v>1876</v>
      </c>
      <c r="B1885" s="68">
        <v>550825</v>
      </c>
      <c r="C1885" s="39" t="s">
        <v>8310</v>
      </c>
      <c r="D1885" s="39" t="s">
        <v>1844</v>
      </c>
      <c r="E1885" s="39" t="str">
        <f>IF(AND(LEN(NICAP[[#This Row],[State or      Country]])=2,NICAP[[#This Row],[State or      Country]]&lt;&gt;"UK"),"US","Other")</f>
        <v>US</v>
      </c>
      <c r="F1885" s="38">
        <v>9</v>
      </c>
      <c r="G1885" s="71" t="s">
        <v>1666</v>
      </c>
      <c r="H1885" s="46">
        <v>5</v>
      </c>
      <c r="I1885" s="47" t="s">
        <v>4808</v>
      </c>
      <c r="J1885" s="37"/>
      <c r="K1885" s="37"/>
      <c r="L1885" s="36" t="s">
        <v>8309</v>
      </c>
      <c r="M1885" s="36" t="str">
        <f>IF(LEFT(NICAP[[#This Row],[Date]],1)=0,"Y","N")</f>
        <v>N</v>
      </c>
      <c r="N1885" s="36"/>
      <c r="O1885" s="36" t="str">
        <f>19&amp;LEFT(NICAP[[#This Row],[Date]],2)</f>
        <v>1955</v>
      </c>
      <c r="P1885" s="36" t="str">
        <f>MID(NICAP[[#This Row],[Date]],3,2)</f>
        <v>08</v>
      </c>
      <c r="Q1885" s="36" t="str">
        <f>RIGHT(NICAP[[#This Row],[Date]],2)</f>
        <v>25</v>
      </c>
      <c r="R1885" s="26">
        <f>DATE(NICAP[[#This Row],[Year]],NICAP[[#This Row],[Month]],NICAP[[#This Row],[Day]])</f>
        <v>20326</v>
      </c>
      <c r="S1885" s="35" t="str">
        <f t="shared" si="58"/>
        <v>MO</v>
      </c>
      <c r="T1885" s="24" t="str">
        <f t="shared" si="59"/>
        <v>US</v>
      </c>
    </row>
    <row r="1886" spans="1:20" ht="27" customHeight="1" x14ac:dyDescent="0.2">
      <c r="A1886" s="35">
        <v>1877</v>
      </c>
      <c r="B1886" s="66">
        <v>550828</v>
      </c>
      <c r="C1886" s="44" t="s">
        <v>8308</v>
      </c>
      <c r="D1886" s="44" t="s">
        <v>1758</v>
      </c>
      <c r="E1886" s="44" t="str">
        <f>IF(AND(LEN(NICAP[[#This Row],[State or      Country]])=2,NICAP[[#This Row],[State or      Country]]&lt;&gt;"UK"),"US","Other")</f>
        <v>US</v>
      </c>
      <c r="F1886" s="43">
        <v>1</v>
      </c>
      <c r="G1886" s="41"/>
      <c r="H1886" s="41"/>
      <c r="I1886" s="41"/>
      <c r="J1886" s="41"/>
      <c r="K1886" s="41"/>
      <c r="L1886" s="42" t="s">
        <v>8307</v>
      </c>
      <c r="M1886" s="42" t="str">
        <f>IF(LEFT(NICAP[[#This Row],[Date]],1)=0,"Y","N")</f>
        <v>N</v>
      </c>
      <c r="N1886" s="42"/>
      <c r="O1886" s="42" t="str">
        <f>19&amp;LEFT(NICAP[[#This Row],[Date]],2)</f>
        <v>1955</v>
      </c>
      <c r="P1886" s="42" t="str">
        <f>MID(NICAP[[#This Row],[Date]],3,2)</f>
        <v>08</v>
      </c>
      <c r="Q1886" s="42" t="str">
        <f>RIGHT(NICAP[[#This Row],[Date]],2)</f>
        <v>28</v>
      </c>
      <c r="R1886" s="26">
        <f>DATE(NICAP[[#This Row],[Year]],NICAP[[#This Row],[Month]],NICAP[[#This Row],[Day]])</f>
        <v>20329</v>
      </c>
      <c r="S1886" s="35" t="str">
        <f t="shared" si="58"/>
        <v>NY</v>
      </c>
      <c r="T1886" s="24" t="str">
        <f t="shared" si="59"/>
        <v>US</v>
      </c>
    </row>
    <row r="1887" spans="1:20" ht="12.75" customHeight="1" x14ac:dyDescent="0.2">
      <c r="A1887" s="35">
        <v>1878</v>
      </c>
      <c r="B1887" s="64">
        <v>550903</v>
      </c>
      <c r="C1887" s="39" t="s">
        <v>1708</v>
      </c>
      <c r="D1887" s="39" t="s">
        <v>1707</v>
      </c>
      <c r="E1887" s="39" t="str">
        <f>IF(AND(LEN(NICAP[[#This Row],[State or      Country]])=2,NICAP[[#This Row],[State or      Country]]&lt;&gt;"UK"),"US","Other")</f>
        <v>US</v>
      </c>
      <c r="F1887" s="38">
        <v>1</v>
      </c>
      <c r="G1887" s="37"/>
      <c r="H1887" s="37"/>
      <c r="I1887" s="65">
        <v>3743</v>
      </c>
      <c r="J1887" s="37"/>
      <c r="K1887" s="37"/>
      <c r="L1887" s="36" t="s">
        <v>8306</v>
      </c>
      <c r="M1887" s="36" t="str">
        <f>IF(LEFT(NICAP[[#This Row],[Date]],1)=0,"Y","N")</f>
        <v>N</v>
      </c>
      <c r="N1887" s="36"/>
      <c r="O1887" s="36" t="str">
        <f>19&amp;LEFT(NICAP[[#This Row],[Date]],2)</f>
        <v>1955</v>
      </c>
      <c r="P1887" s="36" t="str">
        <f>MID(NICAP[[#This Row],[Date]],3,2)</f>
        <v>09</v>
      </c>
      <c r="Q1887" s="36" t="str">
        <f>RIGHT(NICAP[[#This Row],[Date]],2)</f>
        <v>03</v>
      </c>
      <c r="R1887" s="26">
        <f>DATE(NICAP[[#This Row],[Year]],NICAP[[#This Row],[Month]],NICAP[[#This Row],[Day]])</f>
        <v>20335</v>
      </c>
      <c r="S1887" s="35" t="str">
        <f t="shared" si="58"/>
        <v>WA</v>
      </c>
      <c r="T1887" s="24" t="str">
        <f t="shared" si="59"/>
        <v>US</v>
      </c>
    </row>
    <row r="1888" spans="1:20" ht="12.75" customHeight="1" x14ac:dyDescent="0.2">
      <c r="A1888" s="35">
        <v>1879</v>
      </c>
      <c r="B1888" s="64">
        <v>550907</v>
      </c>
      <c r="C1888" s="39" t="s">
        <v>5236</v>
      </c>
      <c r="D1888" s="39" t="s">
        <v>7225</v>
      </c>
      <c r="E1888" s="39" t="str">
        <f>IF(AND(LEN(NICAP[[#This Row],[State or      Country]])=2,NICAP[[#This Row],[State or      Country]]&lt;&gt;"UK"),"US","Other")</f>
        <v>Other</v>
      </c>
      <c r="F1888" s="38">
        <v>1</v>
      </c>
      <c r="G1888" s="37"/>
      <c r="H1888" s="37"/>
      <c r="I1888" s="65">
        <v>3750</v>
      </c>
      <c r="J1888" s="37"/>
      <c r="K1888" s="37"/>
      <c r="L1888" s="36" t="s">
        <v>8305</v>
      </c>
      <c r="M1888" s="36" t="str">
        <f>IF(LEFT(NICAP[[#This Row],[Date]],1)=0,"Y","N")</f>
        <v>N</v>
      </c>
      <c r="N1888" s="36"/>
      <c r="O1888" s="36" t="str">
        <f>19&amp;LEFT(NICAP[[#This Row],[Date]],2)</f>
        <v>1955</v>
      </c>
      <c r="P1888" s="36" t="str">
        <f>MID(NICAP[[#This Row],[Date]],3,2)</f>
        <v>09</v>
      </c>
      <c r="Q1888" s="36" t="str">
        <f>RIGHT(NICAP[[#This Row],[Date]],2)</f>
        <v>07</v>
      </c>
      <c r="R1888" s="26">
        <f>DATE(NICAP[[#This Row],[Year]],NICAP[[#This Row],[Month]],NICAP[[#This Row],[Day]])</f>
        <v>20339</v>
      </c>
      <c r="S1888" s="35" t="str">
        <f t="shared" si="58"/>
        <v/>
      </c>
      <c r="T1888" s="24" t="str">
        <f t="shared" si="59"/>
        <v>D.C.</v>
      </c>
    </row>
    <row r="1889" spans="1:20" ht="12.75" customHeight="1" x14ac:dyDescent="0.2">
      <c r="A1889" s="35">
        <v>1880</v>
      </c>
      <c r="B1889" s="64">
        <v>550909</v>
      </c>
      <c r="C1889" s="39" t="s">
        <v>8304</v>
      </c>
      <c r="D1889" s="39" t="s">
        <v>1799</v>
      </c>
      <c r="E1889" s="39" t="str">
        <f>IF(AND(LEN(NICAP[[#This Row],[State or      Country]])=2,NICAP[[#This Row],[State or      Country]]&lt;&gt;"UK"),"US","Other")</f>
        <v>US</v>
      </c>
      <c r="F1889" s="38">
        <v>1</v>
      </c>
      <c r="G1889" s="37"/>
      <c r="H1889" s="37"/>
      <c r="I1889" s="65">
        <v>3757</v>
      </c>
      <c r="J1889" s="37"/>
      <c r="K1889" s="37"/>
      <c r="L1889" s="36" t="s">
        <v>8303</v>
      </c>
      <c r="M1889" s="36" t="str">
        <f>IF(LEFT(NICAP[[#This Row],[Date]],1)=0,"Y","N")</f>
        <v>N</v>
      </c>
      <c r="N1889" s="36"/>
      <c r="O1889" s="36" t="str">
        <f>19&amp;LEFT(NICAP[[#This Row],[Date]],2)</f>
        <v>1955</v>
      </c>
      <c r="P1889" s="36" t="str">
        <f>MID(NICAP[[#This Row],[Date]],3,2)</f>
        <v>09</v>
      </c>
      <c r="Q1889" s="36" t="str">
        <f>RIGHT(NICAP[[#This Row],[Date]],2)</f>
        <v>09</v>
      </c>
      <c r="R1889" s="26">
        <f>DATE(NICAP[[#This Row],[Year]],NICAP[[#This Row],[Month]],NICAP[[#This Row],[Day]])</f>
        <v>20341</v>
      </c>
      <c r="S1889" s="35" t="str">
        <f t="shared" si="58"/>
        <v>TN</v>
      </c>
      <c r="T1889" s="24" t="str">
        <f t="shared" si="59"/>
        <v>US</v>
      </c>
    </row>
    <row r="1890" spans="1:20" ht="12.75" customHeight="1" x14ac:dyDescent="0.2">
      <c r="A1890" s="35">
        <v>1881</v>
      </c>
      <c r="B1890" s="64">
        <v>551002</v>
      </c>
      <c r="C1890" s="39" t="s">
        <v>8302</v>
      </c>
      <c r="D1890" s="39" t="s">
        <v>1694</v>
      </c>
      <c r="E1890" s="39" t="str">
        <f>IF(AND(LEN(NICAP[[#This Row],[State or      Country]])=2,NICAP[[#This Row],[State or      Country]]&lt;&gt;"UK"),"US","Other")</f>
        <v>US</v>
      </c>
      <c r="F1890" s="38">
        <v>1</v>
      </c>
      <c r="G1890" s="41"/>
      <c r="H1890" s="41"/>
      <c r="I1890" s="41"/>
      <c r="J1890" s="41"/>
      <c r="K1890" s="41"/>
      <c r="L1890" s="36" t="s">
        <v>8301</v>
      </c>
      <c r="M1890" s="36" t="str">
        <f>IF(LEFT(NICAP[[#This Row],[Date]],1)=0,"Y","N")</f>
        <v>N</v>
      </c>
      <c r="N1890" s="36"/>
      <c r="O1890" s="36" t="str">
        <f>19&amp;LEFT(NICAP[[#This Row],[Date]],2)</f>
        <v>1955</v>
      </c>
      <c r="P1890" s="36" t="str">
        <f>MID(NICAP[[#This Row],[Date]],3,2)</f>
        <v>10</v>
      </c>
      <c r="Q1890" s="36" t="str">
        <f>RIGHT(NICAP[[#This Row],[Date]],2)</f>
        <v>02</v>
      </c>
      <c r="R1890" s="26">
        <f>DATE(NICAP[[#This Row],[Year]],NICAP[[#This Row],[Month]],NICAP[[#This Row],[Day]])</f>
        <v>20364</v>
      </c>
      <c r="S1890" s="35" t="str">
        <f t="shared" si="58"/>
        <v>OH</v>
      </c>
      <c r="T1890" s="24" t="str">
        <f t="shared" si="59"/>
        <v>US</v>
      </c>
    </row>
    <row r="1891" spans="1:20" ht="14.25" customHeight="1" x14ac:dyDescent="0.2">
      <c r="A1891" s="35">
        <v>1882</v>
      </c>
      <c r="B1891" s="81">
        <v>551002</v>
      </c>
      <c r="C1891" s="39" t="s">
        <v>8300</v>
      </c>
      <c r="D1891" s="39" t="s">
        <v>1758</v>
      </c>
      <c r="E1891" s="39" t="str">
        <f>IF(AND(LEN(NICAP[[#This Row],[State or      Country]])=2,NICAP[[#This Row],[State or      Country]]&lt;&gt;"UK"),"US","Other")</f>
        <v>US</v>
      </c>
      <c r="F1891" s="38">
        <v>11</v>
      </c>
      <c r="G1891" s="39" t="s">
        <v>1757</v>
      </c>
      <c r="H1891" s="46">
        <v>5</v>
      </c>
      <c r="I1891" s="37"/>
      <c r="J1891" s="37"/>
      <c r="K1891" s="37"/>
      <c r="L1891" s="36" t="s">
        <v>8299</v>
      </c>
      <c r="M1891" s="36" t="str">
        <f>IF(LEFT(NICAP[[#This Row],[Date]],1)=0,"Y","N")</f>
        <v>N</v>
      </c>
      <c r="N1891" s="36"/>
      <c r="O1891" s="36" t="str">
        <f>19&amp;LEFT(NICAP[[#This Row],[Date]],2)</f>
        <v>1955</v>
      </c>
      <c r="P1891" s="36" t="str">
        <f>MID(NICAP[[#This Row],[Date]],3,2)</f>
        <v>10</v>
      </c>
      <c r="Q1891" s="36" t="str">
        <f>RIGHT(NICAP[[#This Row],[Date]],2)</f>
        <v>02</v>
      </c>
      <c r="R1891" s="26">
        <f>DATE(NICAP[[#This Row],[Year]],NICAP[[#This Row],[Month]],NICAP[[#This Row],[Day]])</f>
        <v>20364</v>
      </c>
      <c r="S1891" s="35" t="str">
        <f t="shared" si="58"/>
        <v>NY</v>
      </c>
      <c r="T1891" s="24" t="str">
        <f t="shared" si="59"/>
        <v>US</v>
      </c>
    </row>
    <row r="1892" spans="1:20" ht="12.75" customHeight="1" x14ac:dyDescent="0.2">
      <c r="A1892" s="35">
        <v>1883</v>
      </c>
      <c r="B1892" s="64">
        <v>551008</v>
      </c>
      <c r="C1892" s="39" t="s">
        <v>8298</v>
      </c>
      <c r="D1892" s="39" t="s">
        <v>1787</v>
      </c>
      <c r="E1892" s="39" t="str">
        <f>IF(AND(LEN(NICAP[[#This Row],[State or      Country]])=2,NICAP[[#This Row],[State or      Country]]&lt;&gt;"UK"),"US","Other")</f>
        <v>US</v>
      </c>
      <c r="F1892" s="38">
        <v>1</v>
      </c>
      <c r="G1892" s="37"/>
      <c r="H1892" s="37"/>
      <c r="I1892" s="65">
        <v>3800</v>
      </c>
      <c r="J1892" s="37"/>
      <c r="K1892" s="37"/>
      <c r="L1892" s="36" t="s">
        <v>8297</v>
      </c>
      <c r="M1892" s="36" t="str">
        <f>IF(LEFT(NICAP[[#This Row],[Date]],1)=0,"Y","N")</f>
        <v>N</v>
      </c>
      <c r="N1892" s="36"/>
      <c r="O1892" s="36" t="str">
        <f>19&amp;LEFT(NICAP[[#This Row],[Date]],2)</f>
        <v>1955</v>
      </c>
      <c r="P1892" s="36" t="str">
        <f>MID(NICAP[[#This Row],[Date]],3,2)</f>
        <v>10</v>
      </c>
      <c r="Q1892" s="36" t="str">
        <f>RIGHT(NICAP[[#This Row],[Date]],2)</f>
        <v>08</v>
      </c>
      <c r="R1892" s="26">
        <f>DATE(NICAP[[#This Row],[Year]],NICAP[[#This Row],[Month]],NICAP[[#This Row],[Day]])</f>
        <v>20370</v>
      </c>
      <c r="S1892" s="35" t="str">
        <f t="shared" si="58"/>
        <v>IN</v>
      </c>
      <c r="T1892" s="24" t="str">
        <f t="shared" si="59"/>
        <v>US</v>
      </c>
    </row>
    <row r="1893" spans="1:20" ht="12.75" customHeight="1" x14ac:dyDescent="0.2">
      <c r="A1893" s="35">
        <v>1884</v>
      </c>
      <c r="B1893" s="64">
        <v>551011</v>
      </c>
      <c r="C1893" s="39" t="s">
        <v>8296</v>
      </c>
      <c r="D1893" s="39" t="s">
        <v>1715</v>
      </c>
      <c r="E1893" s="39" t="str">
        <f>IF(AND(LEN(NICAP[[#This Row],[State or      Country]])=2,NICAP[[#This Row],[State or      Country]]&lt;&gt;"UK"),"US","Other")</f>
        <v>US</v>
      </c>
      <c r="F1893" s="38">
        <v>1</v>
      </c>
      <c r="G1893" s="37"/>
      <c r="H1893" s="37"/>
      <c r="I1893" s="65">
        <v>3810</v>
      </c>
      <c r="J1893" s="37"/>
      <c r="K1893" s="37"/>
      <c r="L1893" s="36" t="s">
        <v>8295</v>
      </c>
      <c r="M1893" s="36" t="str">
        <f>IF(LEFT(NICAP[[#This Row],[Date]],1)=0,"Y","N")</f>
        <v>N</v>
      </c>
      <c r="N1893" s="36"/>
      <c r="O1893" s="36" t="str">
        <f>19&amp;LEFT(NICAP[[#This Row],[Date]],2)</f>
        <v>1955</v>
      </c>
      <c r="P1893" s="36" t="str">
        <f>MID(NICAP[[#This Row],[Date]],3,2)</f>
        <v>10</v>
      </c>
      <c r="Q1893" s="36" t="str">
        <f>RIGHT(NICAP[[#This Row],[Date]],2)</f>
        <v>11</v>
      </c>
      <c r="R1893" s="26">
        <f>DATE(NICAP[[#This Row],[Year]],NICAP[[#This Row],[Month]],NICAP[[#This Row],[Day]])</f>
        <v>20373</v>
      </c>
      <c r="S1893" s="35" t="str">
        <f t="shared" si="58"/>
        <v>MD</v>
      </c>
      <c r="T1893" s="24" t="str">
        <f t="shared" si="59"/>
        <v>US</v>
      </c>
    </row>
    <row r="1894" spans="1:20" ht="42" customHeight="1" x14ac:dyDescent="0.2">
      <c r="A1894" s="35">
        <v>1885</v>
      </c>
      <c r="B1894" s="85">
        <v>551014</v>
      </c>
      <c r="C1894" s="50" t="s">
        <v>8294</v>
      </c>
      <c r="D1894" s="50" t="s">
        <v>1933</v>
      </c>
      <c r="E1894" s="50" t="str">
        <f>IF(AND(LEN(NICAP[[#This Row],[State or      Country]])=2,NICAP[[#This Row],[State or      Country]]&lt;&gt;"UK"),"US","Other")</f>
        <v>Other</v>
      </c>
      <c r="F1894" s="49">
        <v>1</v>
      </c>
      <c r="G1894" s="48"/>
      <c r="H1894" s="48"/>
      <c r="I1894" s="48"/>
      <c r="J1894" s="48"/>
      <c r="K1894" s="48"/>
      <c r="L1894" s="42" t="s">
        <v>8293</v>
      </c>
      <c r="M1894" s="42" t="str">
        <f>IF(LEFT(NICAP[[#This Row],[Date]],1)=0,"Y","N")</f>
        <v>N</v>
      </c>
      <c r="N1894" s="42"/>
      <c r="O1894" s="42" t="str">
        <f>19&amp;LEFT(NICAP[[#This Row],[Date]],2)</f>
        <v>1955</v>
      </c>
      <c r="P1894" s="42" t="str">
        <f>MID(NICAP[[#This Row],[Date]],3,2)</f>
        <v>10</v>
      </c>
      <c r="Q1894" s="42" t="str">
        <f>RIGHT(NICAP[[#This Row],[Date]],2)</f>
        <v>14</v>
      </c>
      <c r="R1894" s="26">
        <f>DATE(NICAP[[#This Row],[Year]],NICAP[[#This Row],[Month]],NICAP[[#This Row],[Day]])</f>
        <v>20376</v>
      </c>
      <c r="S1894" s="35" t="str">
        <f t="shared" si="58"/>
        <v/>
      </c>
      <c r="T1894" s="24" t="str">
        <f t="shared" si="59"/>
        <v>Russia</v>
      </c>
    </row>
    <row r="1895" spans="1:20" ht="27" customHeight="1" x14ac:dyDescent="0.2">
      <c r="A1895" s="35">
        <v>1886</v>
      </c>
      <c r="B1895" s="84">
        <v>551019</v>
      </c>
      <c r="C1895" s="44" t="s">
        <v>8292</v>
      </c>
      <c r="D1895" s="44" t="s">
        <v>1799</v>
      </c>
      <c r="E1895" s="44" t="str">
        <f>IF(AND(LEN(NICAP[[#This Row],[State or      Country]])=2,NICAP[[#This Row],[State or      Country]]&lt;&gt;"UK"),"US","Other")</f>
        <v>US</v>
      </c>
      <c r="F1895" s="43">
        <v>9</v>
      </c>
      <c r="G1895" s="88" t="s">
        <v>1666</v>
      </c>
      <c r="H1895" s="61">
        <v>5</v>
      </c>
      <c r="I1895" s="62" t="s">
        <v>4808</v>
      </c>
      <c r="J1895" s="41"/>
      <c r="K1895" s="41"/>
      <c r="L1895" s="59" t="s">
        <v>8291</v>
      </c>
      <c r="M1895" s="59" t="str">
        <f>IF(LEFT(NICAP[[#This Row],[Date]],1)=0,"Y","N")</f>
        <v>N</v>
      </c>
      <c r="N1895" s="59"/>
      <c r="O1895" s="59" t="str">
        <f>19&amp;LEFT(NICAP[[#This Row],[Date]],2)</f>
        <v>1955</v>
      </c>
      <c r="P1895" s="59" t="str">
        <f>MID(NICAP[[#This Row],[Date]],3,2)</f>
        <v>10</v>
      </c>
      <c r="Q1895" s="59" t="str">
        <f>RIGHT(NICAP[[#This Row],[Date]],2)</f>
        <v>19</v>
      </c>
      <c r="R1895" s="26">
        <f>DATE(NICAP[[#This Row],[Year]],NICAP[[#This Row],[Month]],NICAP[[#This Row],[Day]])</f>
        <v>20381</v>
      </c>
      <c r="S1895" s="35" t="str">
        <f t="shared" si="58"/>
        <v>TN</v>
      </c>
      <c r="T1895" s="24" t="str">
        <f t="shared" si="59"/>
        <v>US</v>
      </c>
    </row>
    <row r="1896" spans="1:20" ht="12.75" customHeight="1" x14ac:dyDescent="0.2">
      <c r="A1896" s="35">
        <v>1887</v>
      </c>
      <c r="B1896" s="68">
        <v>551020</v>
      </c>
      <c r="C1896" s="39" t="s">
        <v>5792</v>
      </c>
      <c r="D1896" s="39" t="s">
        <v>1883</v>
      </c>
      <c r="E1896" s="39" t="str">
        <f>IF(AND(LEN(NICAP[[#This Row],[State or      Country]])=2,NICAP[[#This Row],[State or      Country]]&lt;&gt;"UK"),"US","Other")</f>
        <v>US</v>
      </c>
      <c r="F1896" s="38">
        <v>9</v>
      </c>
      <c r="G1896" s="71" t="s">
        <v>1666</v>
      </c>
      <c r="H1896" s="46">
        <v>5</v>
      </c>
      <c r="I1896" s="47" t="s">
        <v>4808</v>
      </c>
      <c r="J1896" s="37"/>
      <c r="K1896" s="37"/>
      <c r="L1896" s="36" t="s">
        <v>8290</v>
      </c>
      <c r="M1896" s="36" t="str">
        <f>IF(LEFT(NICAP[[#This Row],[Date]],1)=0,"Y","N")</f>
        <v>N</v>
      </c>
      <c r="N1896" s="36"/>
      <c r="O1896" s="36" t="str">
        <f>19&amp;LEFT(NICAP[[#This Row],[Date]],2)</f>
        <v>1955</v>
      </c>
      <c r="P1896" s="36" t="str">
        <f>MID(NICAP[[#This Row],[Date]],3,2)</f>
        <v>10</v>
      </c>
      <c r="Q1896" s="36" t="str">
        <f>RIGHT(NICAP[[#This Row],[Date]],2)</f>
        <v>20</v>
      </c>
      <c r="R1896" s="26">
        <f>DATE(NICAP[[#This Row],[Year]],NICAP[[#This Row],[Month]],NICAP[[#This Row],[Day]])</f>
        <v>20382</v>
      </c>
      <c r="S1896" s="35" t="str">
        <f t="shared" si="58"/>
        <v>MN</v>
      </c>
      <c r="T1896" s="24" t="str">
        <f t="shared" si="59"/>
        <v>US</v>
      </c>
    </row>
    <row r="1897" spans="1:20" ht="12.75" customHeight="1" x14ac:dyDescent="0.2">
      <c r="A1897" s="35">
        <v>1888</v>
      </c>
      <c r="B1897" s="64">
        <v>551026</v>
      </c>
      <c r="C1897" s="39" t="s">
        <v>5792</v>
      </c>
      <c r="D1897" s="39" t="s">
        <v>1883</v>
      </c>
      <c r="E1897" s="39" t="str">
        <f>IF(AND(LEN(NICAP[[#This Row],[State or      Country]])=2,NICAP[[#This Row],[State or      Country]]&lt;&gt;"UK"),"US","Other")</f>
        <v>US</v>
      </c>
      <c r="F1897" s="38">
        <v>1</v>
      </c>
      <c r="G1897" s="37"/>
      <c r="H1897" s="37"/>
      <c r="I1897" s="47" t="s">
        <v>4808</v>
      </c>
      <c r="J1897" s="37"/>
      <c r="K1897" s="37"/>
      <c r="L1897" s="36" t="s">
        <v>8289</v>
      </c>
      <c r="M1897" s="36" t="str">
        <f>IF(LEFT(NICAP[[#This Row],[Date]],1)=0,"Y","N")</f>
        <v>N</v>
      </c>
      <c r="N1897" s="36"/>
      <c r="O1897" s="36" t="str">
        <f>19&amp;LEFT(NICAP[[#This Row],[Date]],2)</f>
        <v>1955</v>
      </c>
      <c r="P1897" s="36" t="str">
        <f>MID(NICAP[[#This Row],[Date]],3,2)</f>
        <v>10</v>
      </c>
      <c r="Q1897" s="36" t="str">
        <f>RIGHT(NICAP[[#This Row],[Date]],2)</f>
        <v>26</v>
      </c>
      <c r="R1897" s="26">
        <f>DATE(NICAP[[#This Row],[Year]],NICAP[[#This Row],[Month]],NICAP[[#This Row],[Day]])</f>
        <v>20388</v>
      </c>
      <c r="S1897" s="35" t="str">
        <f t="shared" si="58"/>
        <v>MN</v>
      </c>
      <c r="T1897" s="24" t="str">
        <f t="shared" si="59"/>
        <v>US</v>
      </c>
    </row>
    <row r="1898" spans="1:20" ht="27.75" customHeight="1" x14ac:dyDescent="0.2">
      <c r="A1898" s="35">
        <v>1889</v>
      </c>
      <c r="B1898" s="66">
        <v>551028</v>
      </c>
      <c r="C1898" s="44" t="s">
        <v>8288</v>
      </c>
      <c r="D1898" s="44" t="s">
        <v>1802</v>
      </c>
      <c r="E1898" s="44" t="str">
        <f>IF(AND(LEN(NICAP[[#This Row],[State or      Country]])=2,NICAP[[#This Row],[State or      Country]]&lt;&gt;"UK"),"US","Other")</f>
        <v>Other</v>
      </c>
      <c r="F1898" s="43">
        <v>2</v>
      </c>
      <c r="G1898" s="41"/>
      <c r="H1898" s="41"/>
      <c r="I1898" s="41"/>
      <c r="J1898" s="41"/>
      <c r="K1898" s="41"/>
      <c r="L1898" s="42" t="s">
        <v>8287</v>
      </c>
      <c r="M1898" s="42" t="str">
        <f>IF(LEFT(NICAP[[#This Row],[Date]],1)=0,"Y","N")</f>
        <v>N</v>
      </c>
      <c r="N1898" s="42"/>
      <c r="O1898" s="42" t="str">
        <f>19&amp;LEFT(NICAP[[#This Row],[Date]],2)</f>
        <v>1955</v>
      </c>
      <c r="P1898" s="42" t="str">
        <f>MID(NICAP[[#This Row],[Date]],3,2)</f>
        <v>10</v>
      </c>
      <c r="Q1898" s="42" t="str">
        <f>RIGHT(NICAP[[#This Row],[Date]],2)</f>
        <v>28</v>
      </c>
      <c r="R1898" s="26">
        <f>DATE(NICAP[[#This Row],[Year]],NICAP[[#This Row],[Month]],NICAP[[#This Row],[Day]])</f>
        <v>20390</v>
      </c>
      <c r="S1898" s="35" t="str">
        <f t="shared" si="58"/>
        <v/>
      </c>
      <c r="T1898" s="24" t="str">
        <f t="shared" si="59"/>
        <v>UK</v>
      </c>
    </row>
    <row r="1899" spans="1:20" ht="12.75" customHeight="1" x14ac:dyDescent="0.2">
      <c r="A1899" s="35">
        <v>1890</v>
      </c>
      <c r="B1899" s="64">
        <v>551031</v>
      </c>
      <c r="C1899" s="39" t="s">
        <v>8286</v>
      </c>
      <c r="D1899" s="39" t="s">
        <v>2535</v>
      </c>
      <c r="E1899" s="39" t="str">
        <f>IF(AND(LEN(NICAP[[#This Row],[State or      Country]])=2,NICAP[[#This Row],[State or      Country]]&lt;&gt;"UK"),"US","Other")</f>
        <v>US</v>
      </c>
      <c r="F1899" s="38">
        <v>11</v>
      </c>
      <c r="G1899" s="37"/>
      <c r="H1899" s="37"/>
      <c r="I1899" s="37"/>
      <c r="J1899" s="37"/>
      <c r="K1899" s="37"/>
      <c r="L1899" s="36" t="s">
        <v>8285</v>
      </c>
      <c r="M1899" s="36" t="str">
        <f>IF(LEFT(NICAP[[#This Row],[Date]],1)=0,"Y","N")</f>
        <v>N</v>
      </c>
      <c r="N1899" s="36"/>
      <c r="O1899" s="36" t="str">
        <f>19&amp;LEFT(NICAP[[#This Row],[Date]],2)</f>
        <v>1955</v>
      </c>
      <c r="P1899" s="36" t="str">
        <f>MID(NICAP[[#This Row],[Date]],3,2)</f>
        <v>10</v>
      </c>
      <c r="Q1899" s="36" t="str">
        <f>RIGHT(NICAP[[#This Row],[Date]],2)</f>
        <v>31</v>
      </c>
      <c r="R1899" s="26">
        <f>DATE(NICAP[[#This Row],[Year]],NICAP[[#This Row],[Month]],NICAP[[#This Row],[Day]])</f>
        <v>20393</v>
      </c>
      <c r="S1899" s="35" t="str">
        <f t="shared" si="58"/>
        <v>NZ</v>
      </c>
      <c r="T1899" s="24" t="str">
        <f t="shared" si="59"/>
        <v>US</v>
      </c>
    </row>
    <row r="1900" spans="1:20" ht="12.75" customHeight="1" x14ac:dyDescent="0.2">
      <c r="A1900" s="35">
        <v>1891</v>
      </c>
      <c r="B1900" s="64">
        <v>551101</v>
      </c>
      <c r="C1900" s="39" t="s">
        <v>8284</v>
      </c>
      <c r="D1900" s="39" t="s">
        <v>1676</v>
      </c>
      <c r="E1900" s="39" t="str">
        <f>IF(AND(LEN(NICAP[[#This Row],[State or      Country]])=2,NICAP[[#This Row],[State or      Country]]&lt;&gt;"UK"),"US","Other")</f>
        <v>US</v>
      </c>
      <c r="F1900" s="38">
        <v>1</v>
      </c>
      <c r="G1900" s="37"/>
      <c r="H1900" s="37"/>
      <c r="I1900" s="37"/>
      <c r="J1900" s="37"/>
      <c r="K1900" s="37"/>
      <c r="L1900" s="36" t="s">
        <v>8283</v>
      </c>
      <c r="M1900" s="36" t="str">
        <f>IF(LEFT(NICAP[[#This Row],[Date]],1)=0,"Y","N")</f>
        <v>N</v>
      </c>
      <c r="N1900" s="36"/>
      <c r="O1900" s="36" t="str">
        <f>19&amp;LEFT(NICAP[[#This Row],[Date]],2)</f>
        <v>1955</v>
      </c>
      <c r="P1900" s="36" t="str">
        <f>MID(NICAP[[#This Row],[Date]],3,2)</f>
        <v>11</v>
      </c>
      <c r="Q1900" s="36" t="str">
        <f>RIGHT(NICAP[[#This Row],[Date]],2)</f>
        <v>01</v>
      </c>
      <c r="R1900" s="26">
        <f>DATE(NICAP[[#This Row],[Year]],NICAP[[#This Row],[Month]],NICAP[[#This Row],[Day]])</f>
        <v>20394</v>
      </c>
      <c r="S1900" s="35" t="str">
        <f t="shared" si="58"/>
        <v>CA</v>
      </c>
      <c r="T1900" s="24" t="str">
        <f t="shared" si="59"/>
        <v>US</v>
      </c>
    </row>
    <row r="1901" spans="1:20" ht="27" customHeight="1" x14ac:dyDescent="0.2">
      <c r="A1901" s="35">
        <v>1892</v>
      </c>
      <c r="B1901" s="66">
        <v>551102</v>
      </c>
      <c r="C1901" s="44" t="s">
        <v>2108</v>
      </c>
      <c r="D1901" s="44" t="s">
        <v>1683</v>
      </c>
      <c r="E1901" s="44" t="str">
        <f>IF(AND(LEN(NICAP[[#This Row],[State or      Country]])=2,NICAP[[#This Row],[State or      Country]]&lt;&gt;"UK"),"US","Other")</f>
        <v>US</v>
      </c>
      <c r="F1901" s="43">
        <v>1</v>
      </c>
      <c r="G1901" s="41"/>
      <c r="H1901" s="41"/>
      <c r="I1901" s="41"/>
      <c r="J1901" s="41"/>
      <c r="K1901" s="41"/>
      <c r="L1901" s="59" t="s">
        <v>8282</v>
      </c>
      <c r="M1901" s="59" t="str">
        <f>IF(LEFT(NICAP[[#This Row],[Date]],1)=0,"Y","N")</f>
        <v>N</v>
      </c>
      <c r="N1901" s="59"/>
      <c r="O1901" s="59" t="str">
        <f>19&amp;LEFT(NICAP[[#This Row],[Date]],2)</f>
        <v>1955</v>
      </c>
      <c r="P1901" s="59" t="str">
        <f>MID(NICAP[[#This Row],[Date]],3,2)</f>
        <v>11</v>
      </c>
      <c r="Q1901" s="59" t="str">
        <f>RIGHT(NICAP[[#This Row],[Date]],2)</f>
        <v>02</v>
      </c>
      <c r="R1901" s="26">
        <f>DATE(NICAP[[#This Row],[Year]],NICAP[[#This Row],[Month]],NICAP[[#This Row],[Day]])</f>
        <v>20395</v>
      </c>
      <c r="S1901" s="35" t="str">
        <f t="shared" si="58"/>
        <v>FL</v>
      </c>
      <c r="T1901" s="24" t="str">
        <f t="shared" si="59"/>
        <v>US</v>
      </c>
    </row>
    <row r="1902" spans="1:20" ht="27.75" customHeight="1" x14ac:dyDescent="0.2">
      <c r="A1902" s="35">
        <v>1893</v>
      </c>
      <c r="B1902" s="66">
        <v>551105</v>
      </c>
      <c r="C1902" s="44" t="s">
        <v>2384</v>
      </c>
      <c r="D1902" s="44" t="s">
        <v>1694</v>
      </c>
      <c r="E1902" s="44" t="str">
        <f>IF(AND(LEN(NICAP[[#This Row],[State or      Country]])=2,NICAP[[#This Row],[State or      Country]]&lt;&gt;"UK"),"US","Other")</f>
        <v>US</v>
      </c>
      <c r="F1902" s="43">
        <v>1</v>
      </c>
      <c r="G1902" s="41"/>
      <c r="H1902" s="41"/>
      <c r="I1902" s="41"/>
      <c r="J1902" s="41"/>
      <c r="K1902" s="41"/>
      <c r="L1902" s="59" t="s">
        <v>8281</v>
      </c>
      <c r="M1902" s="59" t="str">
        <f>IF(LEFT(NICAP[[#This Row],[Date]],1)=0,"Y","N")</f>
        <v>N</v>
      </c>
      <c r="N1902" s="59"/>
      <c r="O1902" s="59" t="str">
        <f>19&amp;LEFT(NICAP[[#This Row],[Date]],2)</f>
        <v>1955</v>
      </c>
      <c r="P1902" s="59" t="str">
        <f>MID(NICAP[[#This Row],[Date]],3,2)</f>
        <v>11</v>
      </c>
      <c r="Q1902" s="59" t="str">
        <f>RIGHT(NICAP[[#This Row],[Date]],2)</f>
        <v>05</v>
      </c>
      <c r="R1902" s="26">
        <f>DATE(NICAP[[#This Row],[Year]],NICAP[[#This Row],[Month]],NICAP[[#This Row],[Day]])</f>
        <v>20398</v>
      </c>
      <c r="S1902" s="35" t="str">
        <f t="shared" si="58"/>
        <v>OH</v>
      </c>
      <c r="T1902" s="24" t="str">
        <f t="shared" si="59"/>
        <v>US</v>
      </c>
    </row>
    <row r="1903" spans="1:20" ht="27.75" customHeight="1" x14ac:dyDescent="0.2">
      <c r="A1903" s="35">
        <v>1894</v>
      </c>
      <c r="B1903" s="66">
        <v>551109</v>
      </c>
      <c r="C1903" s="44" t="s">
        <v>5536</v>
      </c>
      <c r="D1903" s="44" t="s">
        <v>1686</v>
      </c>
      <c r="E1903" s="44" t="str">
        <f>IF(AND(LEN(NICAP[[#This Row],[State or      Country]])=2,NICAP[[#This Row],[State or      Country]]&lt;&gt;"UK"),"US","Other")</f>
        <v>US</v>
      </c>
      <c r="F1903" s="43">
        <v>1</v>
      </c>
      <c r="G1903" s="41"/>
      <c r="H1903" s="41"/>
      <c r="I1903" s="41"/>
      <c r="J1903" s="41"/>
      <c r="K1903" s="41"/>
      <c r="L1903" s="42" t="s">
        <v>8280</v>
      </c>
      <c r="M1903" s="42" t="str">
        <f>IF(LEFT(NICAP[[#This Row],[Date]],1)=0,"Y","N")</f>
        <v>N</v>
      </c>
      <c r="N1903" s="42"/>
      <c r="O1903" s="42" t="str">
        <f>19&amp;LEFT(NICAP[[#This Row],[Date]],2)</f>
        <v>1955</v>
      </c>
      <c r="P1903" s="42" t="str">
        <f>MID(NICAP[[#This Row],[Date]],3,2)</f>
        <v>11</v>
      </c>
      <c r="Q1903" s="42" t="str">
        <f>RIGHT(NICAP[[#This Row],[Date]],2)</f>
        <v>09</v>
      </c>
      <c r="R1903" s="26">
        <f>DATE(NICAP[[#This Row],[Year]],NICAP[[#This Row],[Month]],NICAP[[#This Row],[Day]])</f>
        <v>20402</v>
      </c>
      <c r="S1903" s="35" t="str">
        <f t="shared" si="58"/>
        <v>PA</v>
      </c>
      <c r="T1903" s="24" t="str">
        <f t="shared" si="59"/>
        <v>US</v>
      </c>
    </row>
    <row r="1904" spans="1:20" ht="27.75" customHeight="1" x14ac:dyDescent="0.2">
      <c r="A1904" s="35">
        <v>1895</v>
      </c>
      <c r="B1904" s="66">
        <v>551114</v>
      </c>
      <c r="C1904" s="44" t="s">
        <v>8279</v>
      </c>
      <c r="D1904" s="44" t="s">
        <v>1676</v>
      </c>
      <c r="E1904" s="44" t="str">
        <f>IF(AND(LEN(NICAP[[#This Row],[State or      Country]])=2,NICAP[[#This Row],[State or      Country]]&lt;&gt;"UK"),"US","Other")</f>
        <v>US</v>
      </c>
      <c r="F1904" s="43">
        <v>11</v>
      </c>
      <c r="G1904" s="41"/>
      <c r="H1904" s="41"/>
      <c r="I1904" s="41"/>
      <c r="J1904" s="41"/>
      <c r="K1904" s="41"/>
      <c r="L1904" s="42" t="s">
        <v>8278</v>
      </c>
      <c r="M1904" s="42" t="str">
        <f>IF(LEFT(NICAP[[#This Row],[Date]],1)=0,"Y","N")</f>
        <v>N</v>
      </c>
      <c r="N1904" s="42"/>
      <c r="O1904" s="42" t="str">
        <f>19&amp;LEFT(NICAP[[#This Row],[Date]],2)</f>
        <v>1955</v>
      </c>
      <c r="P1904" s="42" t="str">
        <f>MID(NICAP[[#This Row],[Date]],3,2)</f>
        <v>11</v>
      </c>
      <c r="Q1904" s="42" t="str">
        <f>RIGHT(NICAP[[#This Row],[Date]],2)</f>
        <v>14</v>
      </c>
      <c r="R1904" s="26">
        <f>DATE(NICAP[[#This Row],[Year]],NICAP[[#This Row],[Month]],NICAP[[#This Row],[Day]])</f>
        <v>20407</v>
      </c>
      <c r="S1904" s="35" t="str">
        <f t="shared" si="58"/>
        <v>CA</v>
      </c>
      <c r="T1904" s="24" t="str">
        <f t="shared" si="59"/>
        <v>US</v>
      </c>
    </row>
    <row r="1905" spans="1:20" ht="14.25" customHeight="1" x14ac:dyDescent="0.2">
      <c r="A1905" s="35">
        <v>1896</v>
      </c>
      <c r="B1905" s="81">
        <v>551114</v>
      </c>
      <c r="C1905" s="39" t="s">
        <v>6096</v>
      </c>
      <c r="D1905" s="39" t="s">
        <v>2122</v>
      </c>
      <c r="E1905" s="39" t="str">
        <f>IF(AND(LEN(NICAP[[#This Row],[State or      Country]])=2,NICAP[[#This Row],[State or      Country]]&lt;&gt;"UK"),"US","Other")</f>
        <v>US</v>
      </c>
      <c r="F1905" s="38">
        <v>11</v>
      </c>
      <c r="G1905" s="47" t="s">
        <v>1757</v>
      </c>
      <c r="H1905" s="46">
        <v>5</v>
      </c>
      <c r="I1905" s="47" t="s">
        <v>4808</v>
      </c>
      <c r="J1905" s="54" t="s">
        <v>1744</v>
      </c>
      <c r="K1905" s="37"/>
      <c r="L1905" s="36" t="s">
        <v>8277</v>
      </c>
      <c r="M1905" s="36" t="str">
        <f>IF(LEFT(NICAP[[#This Row],[Date]],1)=0,"Y","N")</f>
        <v>N</v>
      </c>
      <c r="N1905" s="36"/>
      <c r="O1905" s="36" t="str">
        <f>19&amp;LEFT(NICAP[[#This Row],[Date]],2)</f>
        <v>1955</v>
      </c>
      <c r="P1905" s="36" t="str">
        <f>MID(NICAP[[#This Row],[Date]],3,2)</f>
        <v>11</v>
      </c>
      <c r="Q1905" s="36" t="str">
        <f>RIGHT(NICAP[[#This Row],[Date]],2)</f>
        <v>14</v>
      </c>
      <c r="R1905" s="26">
        <f>DATE(NICAP[[#This Row],[Year]],NICAP[[#This Row],[Month]],NICAP[[#This Row],[Day]])</f>
        <v>20407</v>
      </c>
      <c r="S1905" s="35" t="str">
        <f t="shared" si="58"/>
        <v>NM</v>
      </c>
      <c r="T1905" s="24" t="str">
        <f t="shared" si="59"/>
        <v>US</v>
      </c>
    </row>
    <row r="1906" spans="1:20" ht="12.75" customHeight="1" x14ac:dyDescent="0.2">
      <c r="A1906" s="35">
        <v>1897</v>
      </c>
      <c r="B1906" s="64">
        <v>551117</v>
      </c>
      <c r="C1906" s="39" t="s">
        <v>4635</v>
      </c>
      <c r="D1906" s="39" t="s">
        <v>1844</v>
      </c>
      <c r="E1906" s="39" t="str">
        <f>IF(AND(LEN(NICAP[[#This Row],[State or      Country]])=2,NICAP[[#This Row],[State or      Country]]&lt;&gt;"UK"),"US","Other")</f>
        <v>US</v>
      </c>
      <c r="F1906" s="38">
        <v>1</v>
      </c>
      <c r="G1906" s="41"/>
      <c r="H1906" s="41"/>
      <c r="I1906" s="65">
        <v>3860</v>
      </c>
      <c r="J1906" s="41"/>
      <c r="K1906" s="41"/>
      <c r="L1906" s="36" t="s">
        <v>8276</v>
      </c>
      <c r="M1906" s="36" t="str">
        <f>IF(LEFT(NICAP[[#This Row],[Date]],1)=0,"Y","N")</f>
        <v>N</v>
      </c>
      <c r="N1906" s="36"/>
      <c r="O1906" s="36" t="str">
        <f>19&amp;LEFT(NICAP[[#This Row],[Date]],2)</f>
        <v>1955</v>
      </c>
      <c r="P1906" s="36" t="str">
        <f>MID(NICAP[[#This Row],[Date]],3,2)</f>
        <v>11</v>
      </c>
      <c r="Q1906" s="36" t="str">
        <f>RIGHT(NICAP[[#This Row],[Date]],2)</f>
        <v>17</v>
      </c>
      <c r="R1906" s="26">
        <f>DATE(NICAP[[#This Row],[Year]],NICAP[[#This Row],[Month]],NICAP[[#This Row],[Day]])</f>
        <v>20410</v>
      </c>
      <c r="S1906" s="35" t="str">
        <f t="shared" si="58"/>
        <v>MO</v>
      </c>
      <c r="T1906" s="24" t="str">
        <f t="shared" si="59"/>
        <v>US</v>
      </c>
    </row>
    <row r="1907" spans="1:20" ht="12.75" customHeight="1" x14ac:dyDescent="0.2">
      <c r="A1907" s="35">
        <v>1898</v>
      </c>
      <c r="B1907" s="64">
        <v>551120</v>
      </c>
      <c r="C1907" s="39" t="s">
        <v>7843</v>
      </c>
      <c r="D1907" s="39" t="s">
        <v>1799</v>
      </c>
      <c r="E1907" s="39" t="str">
        <f>IF(AND(LEN(NICAP[[#This Row],[State or      Country]])=2,NICAP[[#This Row],[State or      Country]]&lt;&gt;"UK"),"US","Other")</f>
        <v>US</v>
      </c>
      <c r="F1907" s="38">
        <v>1</v>
      </c>
      <c r="G1907" s="37"/>
      <c r="H1907" s="37"/>
      <c r="I1907" s="65">
        <v>3862</v>
      </c>
      <c r="J1907" s="37"/>
      <c r="K1907" s="37"/>
      <c r="L1907" s="36" t="s">
        <v>8275</v>
      </c>
      <c r="M1907" s="36" t="str">
        <f>IF(LEFT(NICAP[[#This Row],[Date]],1)=0,"Y","N")</f>
        <v>N</v>
      </c>
      <c r="N1907" s="36"/>
      <c r="O1907" s="36" t="str">
        <f>19&amp;LEFT(NICAP[[#This Row],[Date]],2)</f>
        <v>1955</v>
      </c>
      <c r="P1907" s="36" t="str">
        <f>MID(NICAP[[#This Row],[Date]],3,2)</f>
        <v>11</v>
      </c>
      <c r="Q1907" s="36" t="str">
        <f>RIGHT(NICAP[[#This Row],[Date]],2)</f>
        <v>20</v>
      </c>
      <c r="R1907" s="26">
        <f>DATE(NICAP[[#This Row],[Year]],NICAP[[#This Row],[Month]],NICAP[[#This Row],[Day]])</f>
        <v>20413</v>
      </c>
      <c r="S1907" s="35" t="str">
        <f t="shared" si="58"/>
        <v>TN</v>
      </c>
      <c r="T1907" s="24" t="str">
        <f t="shared" si="59"/>
        <v>US</v>
      </c>
    </row>
    <row r="1908" spans="1:20" ht="27.75" customHeight="1" x14ac:dyDescent="0.2">
      <c r="A1908" s="35">
        <v>1899</v>
      </c>
      <c r="B1908" s="66">
        <v>551123</v>
      </c>
      <c r="C1908" s="44" t="s">
        <v>8274</v>
      </c>
      <c r="D1908" s="44" t="s">
        <v>1752</v>
      </c>
      <c r="E1908" s="44" t="str">
        <f>IF(AND(LEN(NICAP[[#This Row],[State or      Country]])=2,NICAP[[#This Row],[State or      Country]]&lt;&gt;"UK"),"US","Other")</f>
        <v>US</v>
      </c>
      <c r="F1908" s="43">
        <v>1</v>
      </c>
      <c r="G1908" s="41"/>
      <c r="H1908" s="41"/>
      <c r="I1908" s="41"/>
      <c r="J1908" s="41"/>
      <c r="K1908" s="41"/>
      <c r="L1908" s="42" t="s">
        <v>8273</v>
      </c>
      <c r="M1908" s="42" t="str">
        <f>IF(LEFT(NICAP[[#This Row],[Date]],1)=0,"Y","N")</f>
        <v>N</v>
      </c>
      <c r="N1908" s="42"/>
      <c r="O1908" s="42" t="str">
        <f>19&amp;LEFT(NICAP[[#This Row],[Date]],2)</f>
        <v>1955</v>
      </c>
      <c r="P1908" s="42" t="str">
        <f>MID(NICAP[[#This Row],[Date]],3,2)</f>
        <v>11</v>
      </c>
      <c r="Q1908" s="42" t="str">
        <f>RIGHT(NICAP[[#This Row],[Date]],2)</f>
        <v>23</v>
      </c>
      <c r="R1908" s="26">
        <f>DATE(NICAP[[#This Row],[Year]],NICAP[[#This Row],[Month]],NICAP[[#This Row],[Day]])</f>
        <v>20416</v>
      </c>
      <c r="S1908" s="35" t="str">
        <f t="shared" si="58"/>
        <v>IA</v>
      </c>
      <c r="T1908" s="24" t="str">
        <f t="shared" si="59"/>
        <v>US</v>
      </c>
    </row>
    <row r="1909" spans="1:20" ht="12.75" customHeight="1" x14ac:dyDescent="0.2">
      <c r="A1909" s="35">
        <v>1900</v>
      </c>
      <c r="B1909" s="64">
        <v>551125</v>
      </c>
      <c r="C1909" s="39" t="s">
        <v>8272</v>
      </c>
      <c r="D1909" s="39" t="s">
        <v>2640</v>
      </c>
      <c r="E1909" s="39" t="str">
        <f>IF(AND(LEN(NICAP[[#This Row],[State or      Country]])=2,NICAP[[#This Row],[State or      Country]]&lt;&gt;"UK"),"US","Other")</f>
        <v>US</v>
      </c>
      <c r="F1909" s="38">
        <v>1</v>
      </c>
      <c r="G1909" s="37"/>
      <c r="H1909" s="37"/>
      <c r="I1909" s="65">
        <v>3869</v>
      </c>
      <c r="J1909" s="37"/>
      <c r="K1909" s="37"/>
      <c r="L1909" s="36" t="s">
        <v>8271</v>
      </c>
      <c r="M1909" s="36" t="str">
        <f>IF(LEFT(NICAP[[#This Row],[Date]],1)=0,"Y","N")</f>
        <v>N</v>
      </c>
      <c r="N1909" s="36"/>
      <c r="O1909" s="36" t="str">
        <f>19&amp;LEFT(NICAP[[#This Row],[Date]],2)</f>
        <v>1955</v>
      </c>
      <c r="P1909" s="36" t="str">
        <f>MID(NICAP[[#This Row],[Date]],3,2)</f>
        <v>11</v>
      </c>
      <c r="Q1909" s="36" t="str">
        <f>RIGHT(NICAP[[#This Row],[Date]],2)</f>
        <v>25</v>
      </c>
      <c r="R1909" s="26">
        <f>DATE(NICAP[[#This Row],[Year]],NICAP[[#This Row],[Month]],NICAP[[#This Row],[Day]])</f>
        <v>20418</v>
      </c>
      <c r="S1909" s="35" t="str">
        <f t="shared" si="58"/>
        <v>CO</v>
      </c>
      <c r="T1909" s="24" t="str">
        <f t="shared" si="59"/>
        <v>US</v>
      </c>
    </row>
    <row r="1910" spans="1:20" ht="27" customHeight="1" x14ac:dyDescent="0.2">
      <c r="A1910" s="35">
        <v>1901</v>
      </c>
      <c r="B1910" s="66">
        <v>551206</v>
      </c>
      <c r="C1910" s="44" t="s">
        <v>8270</v>
      </c>
      <c r="D1910" s="44" t="s">
        <v>1697</v>
      </c>
      <c r="E1910" s="44" t="str">
        <f>IF(AND(LEN(NICAP[[#This Row],[State or      Country]])=2,NICAP[[#This Row],[State or      Country]]&lt;&gt;"UK"),"US","Other")</f>
        <v>US</v>
      </c>
      <c r="F1910" s="43">
        <v>1</v>
      </c>
      <c r="G1910" s="41"/>
      <c r="H1910" s="41"/>
      <c r="I1910" s="41"/>
      <c r="J1910" s="41"/>
      <c r="K1910" s="41"/>
      <c r="L1910" s="42" t="s">
        <v>8269</v>
      </c>
      <c r="M1910" s="42" t="str">
        <f>IF(LEFT(NICAP[[#This Row],[Date]],1)=0,"Y","N")</f>
        <v>N</v>
      </c>
      <c r="N1910" s="42"/>
      <c r="O1910" s="42" t="str">
        <f>19&amp;LEFT(NICAP[[#This Row],[Date]],2)</f>
        <v>1955</v>
      </c>
      <c r="P1910" s="42" t="str">
        <f>MID(NICAP[[#This Row],[Date]],3,2)</f>
        <v>12</v>
      </c>
      <c r="Q1910" s="42" t="str">
        <f>RIGHT(NICAP[[#This Row],[Date]],2)</f>
        <v>06</v>
      </c>
      <c r="R1910" s="26">
        <f>DATE(NICAP[[#This Row],[Year]],NICAP[[#This Row],[Month]],NICAP[[#This Row],[Day]])</f>
        <v>20429</v>
      </c>
      <c r="S1910" s="35" t="str">
        <f t="shared" si="58"/>
        <v>MA</v>
      </c>
      <c r="T1910" s="24" t="str">
        <f t="shared" si="59"/>
        <v>US</v>
      </c>
    </row>
    <row r="1911" spans="1:20" ht="12.75" customHeight="1" x14ac:dyDescent="0.2">
      <c r="A1911" s="35">
        <v>1902</v>
      </c>
      <c r="B1911" s="68">
        <v>551206</v>
      </c>
      <c r="C1911" s="39" t="s">
        <v>8268</v>
      </c>
      <c r="D1911" s="39" t="s">
        <v>1683</v>
      </c>
      <c r="E1911" s="39" t="str">
        <f>IF(AND(LEN(NICAP[[#This Row],[State or      Country]])=2,NICAP[[#This Row],[State or      Country]]&lt;&gt;"UK"),"US","Other")</f>
        <v>US</v>
      </c>
      <c r="F1911" s="38">
        <v>9</v>
      </c>
      <c r="G1911" s="47" t="s">
        <v>1666</v>
      </c>
      <c r="H1911" s="46">
        <v>5</v>
      </c>
      <c r="I1911" s="47" t="s">
        <v>4808</v>
      </c>
      <c r="J1911" s="37"/>
      <c r="K1911" s="37"/>
      <c r="L1911" s="36" t="s">
        <v>8267</v>
      </c>
      <c r="M1911" s="36" t="str">
        <f>IF(LEFT(NICAP[[#This Row],[Date]],1)=0,"Y","N")</f>
        <v>N</v>
      </c>
      <c r="N1911" s="36"/>
      <c r="O1911" s="36" t="str">
        <f>19&amp;LEFT(NICAP[[#This Row],[Date]],2)</f>
        <v>1955</v>
      </c>
      <c r="P1911" s="36" t="str">
        <f>MID(NICAP[[#This Row],[Date]],3,2)</f>
        <v>12</v>
      </c>
      <c r="Q1911" s="36" t="str">
        <f>RIGHT(NICAP[[#This Row],[Date]],2)</f>
        <v>06</v>
      </c>
      <c r="R1911" s="26">
        <f>DATE(NICAP[[#This Row],[Year]],NICAP[[#This Row],[Month]],NICAP[[#This Row],[Day]])</f>
        <v>20429</v>
      </c>
      <c r="S1911" s="35" t="str">
        <f t="shared" si="58"/>
        <v>FL</v>
      </c>
      <c r="T1911" s="24" t="str">
        <f t="shared" si="59"/>
        <v>US</v>
      </c>
    </row>
    <row r="1912" spans="1:20" ht="12.75" customHeight="1" x14ac:dyDescent="0.2">
      <c r="A1912" s="35">
        <v>1903</v>
      </c>
      <c r="B1912" s="64">
        <v>551211</v>
      </c>
      <c r="C1912" s="39" t="s">
        <v>8266</v>
      </c>
      <c r="D1912" s="39" t="s">
        <v>1683</v>
      </c>
      <c r="E1912" s="39" t="str">
        <f>IF(AND(LEN(NICAP[[#This Row],[State or      Country]])=2,NICAP[[#This Row],[State or      Country]]&lt;&gt;"UK"),"US","Other")</f>
        <v>US</v>
      </c>
      <c r="F1912" s="38">
        <v>9</v>
      </c>
      <c r="G1912" s="37"/>
      <c r="H1912" s="46">
        <v>5</v>
      </c>
      <c r="I1912" s="47" t="s">
        <v>4808</v>
      </c>
      <c r="J1912" s="37"/>
      <c r="K1912" s="37"/>
      <c r="L1912" s="36" t="s">
        <v>8265</v>
      </c>
      <c r="M1912" s="36" t="str">
        <f>IF(LEFT(NICAP[[#This Row],[Date]],1)=0,"Y","N")</f>
        <v>N</v>
      </c>
      <c r="N1912" s="36"/>
      <c r="O1912" s="36" t="str">
        <f>19&amp;LEFT(NICAP[[#This Row],[Date]],2)</f>
        <v>1955</v>
      </c>
      <c r="P1912" s="36" t="str">
        <f>MID(NICAP[[#This Row],[Date]],3,2)</f>
        <v>12</v>
      </c>
      <c r="Q1912" s="36" t="str">
        <f>RIGHT(NICAP[[#This Row],[Date]],2)</f>
        <v>11</v>
      </c>
      <c r="R1912" s="26">
        <f>DATE(NICAP[[#This Row],[Year]],NICAP[[#This Row],[Month]],NICAP[[#This Row],[Day]])</f>
        <v>20434</v>
      </c>
      <c r="S1912" s="35" t="str">
        <f t="shared" si="58"/>
        <v>FL</v>
      </c>
      <c r="T1912" s="24" t="str">
        <f t="shared" si="59"/>
        <v>US</v>
      </c>
    </row>
    <row r="1913" spans="1:20" ht="14.25" customHeight="1" x14ac:dyDescent="0.2">
      <c r="A1913" s="35">
        <v>1904</v>
      </c>
      <c r="B1913" s="81">
        <v>551213</v>
      </c>
      <c r="C1913" s="39" t="s">
        <v>8264</v>
      </c>
      <c r="D1913" s="39" t="s">
        <v>1947</v>
      </c>
      <c r="E1913" s="39" t="str">
        <f>IF(AND(LEN(NICAP[[#This Row],[State or      Country]])=2,NICAP[[#This Row],[State or      Country]]&lt;&gt;"UK"),"US","Other")</f>
        <v>US</v>
      </c>
      <c r="F1913" s="38">
        <v>9</v>
      </c>
      <c r="G1913" s="47" t="s">
        <v>1666</v>
      </c>
      <c r="H1913" s="46">
        <v>5</v>
      </c>
      <c r="I1913" s="47" t="s">
        <v>4808</v>
      </c>
      <c r="J1913" s="41"/>
      <c r="K1913" s="41"/>
      <c r="L1913" s="36" t="s">
        <v>8263</v>
      </c>
      <c r="M1913" s="36" t="str">
        <f>IF(LEFT(NICAP[[#This Row],[Date]],1)=0,"Y","N")</f>
        <v>N</v>
      </c>
      <c r="N1913" s="36"/>
      <c r="O1913" s="36" t="str">
        <f>19&amp;LEFT(NICAP[[#This Row],[Date]],2)</f>
        <v>1955</v>
      </c>
      <c r="P1913" s="36" t="str">
        <f>MID(NICAP[[#This Row],[Date]],3,2)</f>
        <v>12</v>
      </c>
      <c r="Q1913" s="36" t="str">
        <f>RIGHT(NICAP[[#This Row],[Date]],2)</f>
        <v>13</v>
      </c>
      <c r="R1913" s="26">
        <f>DATE(NICAP[[#This Row],[Year]],NICAP[[#This Row],[Month]],NICAP[[#This Row],[Day]])</f>
        <v>20436</v>
      </c>
      <c r="S1913" s="35" t="str">
        <f t="shared" si="58"/>
        <v>LA</v>
      </c>
      <c r="T1913" s="24" t="str">
        <f t="shared" si="59"/>
        <v>US</v>
      </c>
    </row>
    <row r="1914" spans="1:20" ht="27.75" customHeight="1" x14ac:dyDescent="0.2">
      <c r="A1914" s="35">
        <v>1905</v>
      </c>
      <c r="B1914" s="84">
        <v>551217</v>
      </c>
      <c r="C1914" s="44" t="s">
        <v>8262</v>
      </c>
      <c r="D1914" s="44" t="s">
        <v>1676</v>
      </c>
      <c r="E1914" s="44" t="str">
        <f>IF(AND(LEN(NICAP[[#This Row],[State or      Country]])=2,NICAP[[#This Row],[State or      Country]]&lt;&gt;"UK"),"US","Other")</f>
        <v>US</v>
      </c>
      <c r="F1914" s="43">
        <v>9</v>
      </c>
      <c r="G1914" s="62" t="s">
        <v>1666</v>
      </c>
      <c r="H1914" s="61">
        <v>5</v>
      </c>
      <c r="I1914" s="62" t="s">
        <v>4808</v>
      </c>
      <c r="J1914" s="41"/>
      <c r="K1914" s="41"/>
      <c r="L1914" s="59" t="s">
        <v>8261</v>
      </c>
      <c r="M1914" s="59" t="str">
        <f>IF(LEFT(NICAP[[#This Row],[Date]],1)=0,"Y","N")</f>
        <v>N</v>
      </c>
      <c r="N1914" s="59"/>
      <c r="O1914" s="59" t="str">
        <f>19&amp;LEFT(NICAP[[#This Row],[Date]],2)</f>
        <v>1955</v>
      </c>
      <c r="P1914" s="59" t="str">
        <f>MID(NICAP[[#This Row],[Date]],3,2)</f>
        <v>12</v>
      </c>
      <c r="Q1914" s="59" t="str">
        <f>RIGHT(NICAP[[#This Row],[Date]],2)</f>
        <v>17</v>
      </c>
      <c r="R1914" s="26">
        <f>DATE(NICAP[[#This Row],[Year]],NICAP[[#This Row],[Month]],NICAP[[#This Row],[Day]])</f>
        <v>20440</v>
      </c>
      <c r="S1914" s="35" t="str">
        <f t="shared" si="58"/>
        <v>CA</v>
      </c>
      <c r="T1914" s="24" t="str">
        <f t="shared" si="59"/>
        <v>US</v>
      </c>
    </row>
    <row r="1915" spans="1:20" ht="12.75" customHeight="1" x14ac:dyDescent="0.2">
      <c r="A1915" s="35">
        <v>1906</v>
      </c>
      <c r="B1915" s="64">
        <v>551221</v>
      </c>
      <c r="C1915" s="39" t="s">
        <v>8260</v>
      </c>
      <c r="D1915" s="39" t="s">
        <v>1953</v>
      </c>
      <c r="E1915" s="39" t="str">
        <f>IF(AND(LEN(NICAP[[#This Row],[State or      Country]])=2,NICAP[[#This Row],[State or      Country]]&lt;&gt;"UK"),"US","Other")</f>
        <v>US</v>
      </c>
      <c r="F1915" s="38">
        <v>1</v>
      </c>
      <c r="G1915" s="37"/>
      <c r="H1915" s="37"/>
      <c r="I1915" s="65">
        <v>3893</v>
      </c>
      <c r="J1915" s="37"/>
      <c r="K1915" s="37"/>
      <c r="L1915" s="36" t="s">
        <v>8259</v>
      </c>
      <c r="M1915" s="36" t="str">
        <f>IF(LEFT(NICAP[[#This Row],[Date]],1)=0,"Y","N")</f>
        <v>N</v>
      </c>
      <c r="N1915" s="36"/>
      <c r="O1915" s="36" t="str">
        <f>19&amp;LEFT(NICAP[[#This Row],[Date]],2)</f>
        <v>1955</v>
      </c>
      <c r="P1915" s="36" t="str">
        <f>MID(NICAP[[#This Row],[Date]],3,2)</f>
        <v>12</v>
      </c>
      <c r="Q1915" s="36" t="str">
        <f>RIGHT(NICAP[[#This Row],[Date]],2)</f>
        <v>21</v>
      </c>
      <c r="R1915" s="26">
        <f>DATE(NICAP[[#This Row],[Year]],NICAP[[#This Row],[Month]],NICAP[[#This Row],[Day]])</f>
        <v>20444</v>
      </c>
      <c r="S1915" s="35" t="str">
        <f t="shared" si="58"/>
        <v>ME</v>
      </c>
      <c r="T1915" s="24" t="str">
        <f t="shared" si="59"/>
        <v>US</v>
      </c>
    </row>
    <row r="1916" spans="1:20" ht="12.75" customHeight="1" x14ac:dyDescent="0.2">
      <c r="A1916" s="35">
        <v>1907</v>
      </c>
      <c r="B1916" s="64">
        <v>551229</v>
      </c>
      <c r="C1916" s="39" t="s">
        <v>6656</v>
      </c>
      <c r="D1916" s="39" t="s">
        <v>1775</v>
      </c>
      <c r="E1916" s="39" t="str">
        <f>IF(AND(LEN(NICAP[[#This Row],[State or      Country]])=2,NICAP[[#This Row],[State or      Country]]&lt;&gt;"UK"),"US","Other")</f>
        <v>US</v>
      </c>
      <c r="F1916" s="38">
        <v>1</v>
      </c>
      <c r="G1916" s="37"/>
      <c r="H1916" s="37"/>
      <c r="I1916" s="37"/>
      <c r="J1916" s="37"/>
      <c r="K1916" s="37"/>
      <c r="L1916" s="36" t="s">
        <v>8258</v>
      </c>
      <c r="M1916" s="36" t="str">
        <f>IF(LEFT(NICAP[[#This Row],[Date]],1)=0,"Y","N")</f>
        <v>N</v>
      </c>
      <c r="N1916" s="36"/>
      <c r="O1916" s="36" t="str">
        <f>19&amp;LEFT(NICAP[[#This Row],[Date]],2)</f>
        <v>1955</v>
      </c>
      <c r="P1916" s="36" t="str">
        <f>MID(NICAP[[#This Row],[Date]],3,2)</f>
        <v>12</v>
      </c>
      <c r="Q1916" s="36" t="str">
        <f>RIGHT(NICAP[[#This Row],[Date]],2)</f>
        <v>29</v>
      </c>
      <c r="R1916" s="26">
        <f>DATE(NICAP[[#This Row],[Year]],NICAP[[#This Row],[Month]],NICAP[[#This Row],[Day]])</f>
        <v>20452</v>
      </c>
      <c r="S1916" s="35" t="str">
        <f t="shared" si="58"/>
        <v>CT</v>
      </c>
      <c r="T1916" s="24" t="str">
        <f t="shared" si="59"/>
        <v>US</v>
      </c>
    </row>
    <row r="1917" spans="1:20" ht="27" customHeight="1" x14ac:dyDescent="0.2">
      <c r="A1917" s="35">
        <v>1908</v>
      </c>
      <c r="B1917" s="84">
        <v>560000</v>
      </c>
      <c r="C1917" s="44" t="s">
        <v>8080</v>
      </c>
      <c r="D1917" s="44" t="s">
        <v>1676</v>
      </c>
      <c r="E1917" s="44" t="str">
        <f>IF(AND(LEN(NICAP[[#This Row],[State or      Country]])=2,NICAP[[#This Row],[State or      Country]]&lt;&gt;"UK"),"US","Other")</f>
        <v>US</v>
      </c>
      <c r="F1917" s="43">
        <v>9</v>
      </c>
      <c r="G1917" s="41"/>
      <c r="H1917" s="41"/>
      <c r="I1917" s="41"/>
      <c r="J1917" s="41"/>
      <c r="K1917" s="41"/>
      <c r="L1917" s="59" t="s">
        <v>8257</v>
      </c>
      <c r="M1917" s="59" t="str">
        <f>IF(LEFT(NICAP[[#This Row],[Date]],1)=0,"Y","N")</f>
        <v>N</v>
      </c>
      <c r="N1917" s="59"/>
      <c r="O1917" s="59" t="str">
        <f>19&amp;LEFT(NICAP[[#This Row],[Date]],2)</f>
        <v>1956</v>
      </c>
      <c r="P1917" s="59" t="str">
        <f>MID(NICAP[[#This Row],[Date]],3,2)</f>
        <v>00</v>
      </c>
      <c r="Q1917" s="59" t="str">
        <f>RIGHT(NICAP[[#This Row],[Date]],2)</f>
        <v>00</v>
      </c>
      <c r="R1917" s="26">
        <f>DATE(NICAP[[#This Row],[Year]],NICAP[[#This Row],[Month]],NICAP[[#This Row],[Day]])</f>
        <v>20423</v>
      </c>
      <c r="S1917" s="35" t="str">
        <f t="shared" si="58"/>
        <v>CA</v>
      </c>
      <c r="T1917" s="24" t="str">
        <f t="shared" si="59"/>
        <v>US</v>
      </c>
    </row>
    <row r="1918" spans="1:20" ht="12.75" customHeight="1" x14ac:dyDescent="0.2">
      <c r="A1918" s="35">
        <v>1909</v>
      </c>
      <c r="B1918" s="68">
        <v>560000</v>
      </c>
      <c r="C1918" s="39" t="s">
        <v>8256</v>
      </c>
      <c r="D1918" s="39" t="s">
        <v>1676</v>
      </c>
      <c r="E1918" s="39" t="str">
        <f>IF(AND(LEN(NICAP[[#This Row],[State or      Country]])=2,NICAP[[#This Row],[State or      Country]]&lt;&gt;"UK"),"US","Other")</f>
        <v>US</v>
      </c>
      <c r="F1918" s="38">
        <v>9</v>
      </c>
      <c r="G1918" s="37"/>
      <c r="H1918" s="37"/>
      <c r="I1918" s="37"/>
      <c r="J1918" s="37"/>
      <c r="K1918" s="37"/>
      <c r="L1918" s="36" t="s">
        <v>8255</v>
      </c>
      <c r="M1918" s="36" t="str">
        <f>IF(LEFT(NICAP[[#This Row],[Date]],1)=0,"Y","N")</f>
        <v>N</v>
      </c>
      <c r="N1918" s="36"/>
      <c r="O1918" s="36" t="str">
        <f>19&amp;LEFT(NICAP[[#This Row],[Date]],2)</f>
        <v>1956</v>
      </c>
      <c r="P1918" s="36" t="str">
        <f>MID(NICAP[[#This Row],[Date]],3,2)</f>
        <v>00</v>
      </c>
      <c r="Q1918" s="36" t="str">
        <f>RIGHT(NICAP[[#This Row],[Date]],2)</f>
        <v>00</v>
      </c>
      <c r="R1918" s="26">
        <f>DATE(NICAP[[#This Row],[Year]],NICAP[[#This Row],[Month]],NICAP[[#This Row],[Day]])</f>
        <v>20423</v>
      </c>
      <c r="S1918" s="35" t="str">
        <f t="shared" si="58"/>
        <v>CA</v>
      </c>
      <c r="T1918" s="24" t="str">
        <f t="shared" si="59"/>
        <v>US</v>
      </c>
    </row>
    <row r="1919" spans="1:20" ht="12.75" customHeight="1" x14ac:dyDescent="0.2">
      <c r="A1919" s="35">
        <v>1910</v>
      </c>
      <c r="B1919" s="68">
        <v>560000</v>
      </c>
      <c r="C1919" s="39" t="s">
        <v>8252</v>
      </c>
      <c r="D1919" s="39" t="s">
        <v>1847</v>
      </c>
      <c r="E1919" s="39" t="str">
        <f>IF(AND(LEN(NICAP[[#This Row],[State or      Country]])=2,NICAP[[#This Row],[State or      Country]]&lt;&gt;"UK"),"US","Other")</f>
        <v>Other</v>
      </c>
      <c r="F1919" s="38">
        <v>8</v>
      </c>
      <c r="G1919" s="41"/>
      <c r="H1919" s="41"/>
      <c r="I1919" s="41"/>
      <c r="J1919" s="41"/>
      <c r="K1919" s="41"/>
      <c r="L1919" s="36" t="s">
        <v>8254</v>
      </c>
      <c r="M1919" s="36" t="str">
        <f>IF(LEFT(NICAP[[#This Row],[Date]],1)=0,"Y","N")</f>
        <v>N</v>
      </c>
      <c r="N1919" s="36"/>
      <c r="O1919" s="36" t="str">
        <f>19&amp;LEFT(NICAP[[#This Row],[Date]],2)</f>
        <v>1956</v>
      </c>
      <c r="P1919" s="36" t="str">
        <f>MID(NICAP[[#This Row],[Date]],3,2)</f>
        <v>00</v>
      </c>
      <c r="Q1919" s="36" t="str">
        <f>RIGHT(NICAP[[#This Row],[Date]],2)</f>
        <v>00</v>
      </c>
      <c r="R1919" s="26">
        <f>DATE(NICAP[[#This Row],[Year]],NICAP[[#This Row],[Month]],NICAP[[#This Row],[Day]])</f>
        <v>20423</v>
      </c>
      <c r="S1919" s="35" t="str">
        <f t="shared" si="58"/>
        <v/>
      </c>
      <c r="T1919" s="24" t="str">
        <f t="shared" si="59"/>
        <v>Various</v>
      </c>
    </row>
    <row r="1920" spans="1:20" ht="12.75" customHeight="1" x14ac:dyDescent="0.2">
      <c r="A1920" s="35">
        <v>1911</v>
      </c>
      <c r="B1920" s="68">
        <v>560000</v>
      </c>
      <c r="C1920" s="39" t="s">
        <v>8252</v>
      </c>
      <c r="D1920" s="39" t="s">
        <v>1847</v>
      </c>
      <c r="E1920" s="39" t="str">
        <f>IF(AND(LEN(NICAP[[#This Row],[State or      Country]])=2,NICAP[[#This Row],[State or      Country]]&lt;&gt;"UK"),"US","Other")</f>
        <v>Other</v>
      </c>
      <c r="F1920" s="38">
        <v>9</v>
      </c>
      <c r="G1920" s="47" t="s">
        <v>1666</v>
      </c>
      <c r="H1920" s="46">
        <v>5</v>
      </c>
      <c r="I1920" s="37"/>
      <c r="J1920" s="37"/>
      <c r="K1920" s="37"/>
      <c r="L1920" s="36" t="s">
        <v>8253</v>
      </c>
      <c r="M1920" s="36" t="str">
        <f>IF(LEFT(NICAP[[#This Row],[Date]],1)=0,"Y","N")</f>
        <v>N</v>
      </c>
      <c r="N1920" s="36"/>
      <c r="O1920" s="36" t="str">
        <f>19&amp;LEFT(NICAP[[#This Row],[Date]],2)</f>
        <v>1956</v>
      </c>
      <c r="P1920" s="36" t="str">
        <f>MID(NICAP[[#This Row],[Date]],3,2)</f>
        <v>00</v>
      </c>
      <c r="Q1920" s="36" t="str">
        <f>RIGHT(NICAP[[#This Row],[Date]],2)</f>
        <v>00</v>
      </c>
      <c r="R1920" s="26">
        <f>DATE(NICAP[[#This Row],[Year]],NICAP[[#This Row],[Month]],NICAP[[#This Row],[Day]])</f>
        <v>20423</v>
      </c>
      <c r="S1920" s="35" t="str">
        <f t="shared" si="58"/>
        <v/>
      </c>
      <c r="T1920" s="24" t="str">
        <f t="shared" si="59"/>
        <v>Various</v>
      </c>
    </row>
    <row r="1921" spans="1:20" ht="12.75" customHeight="1" x14ac:dyDescent="0.2">
      <c r="A1921" s="35">
        <v>1912</v>
      </c>
      <c r="B1921" s="68">
        <v>560000</v>
      </c>
      <c r="C1921" s="39" t="s">
        <v>8252</v>
      </c>
      <c r="D1921" s="39" t="s">
        <v>1847</v>
      </c>
      <c r="E1921" s="39" t="str">
        <f>IF(AND(LEN(NICAP[[#This Row],[State or      Country]])=2,NICAP[[#This Row],[State or      Country]]&lt;&gt;"UK"),"US","Other")</f>
        <v>Other</v>
      </c>
      <c r="F1921" s="38">
        <v>11</v>
      </c>
      <c r="G1921" s="37"/>
      <c r="H1921" s="37"/>
      <c r="I1921" s="37"/>
      <c r="J1921" s="37"/>
      <c r="K1921" s="37"/>
      <c r="L1921" s="36" t="s">
        <v>8251</v>
      </c>
      <c r="M1921" s="36" t="str">
        <f>IF(LEFT(NICAP[[#This Row],[Date]],1)=0,"Y","N")</f>
        <v>N</v>
      </c>
      <c r="N1921" s="36"/>
      <c r="O1921" s="36" t="str">
        <f>19&amp;LEFT(NICAP[[#This Row],[Date]],2)</f>
        <v>1956</v>
      </c>
      <c r="P1921" s="36" t="str">
        <f>MID(NICAP[[#This Row],[Date]],3,2)</f>
        <v>00</v>
      </c>
      <c r="Q1921" s="36" t="str">
        <f>RIGHT(NICAP[[#This Row],[Date]],2)</f>
        <v>00</v>
      </c>
      <c r="R1921" s="26">
        <f>DATE(NICAP[[#This Row],[Year]],NICAP[[#This Row],[Month]],NICAP[[#This Row],[Day]])</f>
        <v>20423</v>
      </c>
      <c r="S1921" s="35" t="str">
        <f t="shared" si="58"/>
        <v/>
      </c>
      <c r="T1921" s="24" t="str">
        <f t="shared" si="59"/>
        <v>Various</v>
      </c>
    </row>
    <row r="1922" spans="1:20" ht="27.75" customHeight="1" x14ac:dyDescent="0.2">
      <c r="A1922" s="35">
        <v>1913</v>
      </c>
      <c r="B1922" s="84">
        <v>560111</v>
      </c>
      <c r="C1922" s="44" t="s">
        <v>1735</v>
      </c>
      <c r="D1922" s="44" t="s">
        <v>1734</v>
      </c>
      <c r="E1922" s="44" t="str">
        <f>IF(AND(LEN(NICAP[[#This Row],[State or      Country]])=2,NICAP[[#This Row],[State or      Country]]&lt;&gt;"UK"),"US","Other")</f>
        <v>US</v>
      </c>
      <c r="F1922" s="43">
        <v>9</v>
      </c>
      <c r="G1922" s="62" t="s">
        <v>1666</v>
      </c>
      <c r="H1922" s="61">
        <v>5</v>
      </c>
      <c r="I1922" s="62" t="s">
        <v>4808</v>
      </c>
      <c r="J1922" s="41"/>
      <c r="K1922" s="41"/>
      <c r="L1922" s="42" t="s">
        <v>8250</v>
      </c>
      <c r="M1922" s="42" t="str">
        <f>IF(LEFT(NICAP[[#This Row],[Date]],1)=0,"Y","N")</f>
        <v>N</v>
      </c>
      <c r="N1922" s="42"/>
      <c r="O1922" s="42" t="str">
        <f>19&amp;LEFT(NICAP[[#This Row],[Date]],2)</f>
        <v>1956</v>
      </c>
      <c r="P1922" s="42" t="str">
        <f>MID(NICAP[[#This Row],[Date]],3,2)</f>
        <v>01</v>
      </c>
      <c r="Q1922" s="42" t="str">
        <f>RIGHT(NICAP[[#This Row],[Date]],2)</f>
        <v>11</v>
      </c>
      <c r="R1922" s="26">
        <f>DATE(NICAP[[#This Row],[Year]],NICAP[[#This Row],[Month]],NICAP[[#This Row],[Day]])</f>
        <v>20465</v>
      </c>
      <c r="S1922" s="35" t="str">
        <f t="shared" si="58"/>
        <v>MI</v>
      </c>
      <c r="T1922" s="24" t="str">
        <f t="shared" si="59"/>
        <v>US</v>
      </c>
    </row>
    <row r="1923" spans="1:20" ht="27" customHeight="1" x14ac:dyDescent="0.2">
      <c r="A1923" s="35">
        <v>1914</v>
      </c>
      <c r="B1923" s="66">
        <v>560117</v>
      </c>
      <c r="C1923" s="44" t="s">
        <v>8249</v>
      </c>
      <c r="D1923" s="44" t="s">
        <v>1702</v>
      </c>
      <c r="E1923" s="44" t="str">
        <f>IF(AND(LEN(NICAP[[#This Row],[State or      Country]])=2,NICAP[[#This Row],[State or      Country]]&lt;&gt;"UK"),"US","Other")</f>
        <v>Other</v>
      </c>
      <c r="F1923" s="43">
        <v>2</v>
      </c>
      <c r="G1923" s="41"/>
      <c r="H1923" s="41"/>
      <c r="I1923" s="41"/>
      <c r="J1923" s="41"/>
      <c r="K1923" s="41"/>
      <c r="L1923" s="42" t="s">
        <v>8248</v>
      </c>
      <c r="M1923" s="42" t="str">
        <f>IF(LEFT(NICAP[[#This Row],[Date]],1)=0,"Y","N")</f>
        <v>N</v>
      </c>
      <c r="N1923" s="42"/>
      <c r="O1923" s="42" t="str">
        <f>19&amp;LEFT(NICAP[[#This Row],[Date]],2)</f>
        <v>1956</v>
      </c>
      <c r="P1923" s="42" t="str">
        <f>MID(NICAP[[#This Row],[Date]],3,2)</f>
        <v>01</v>
      </c>
      <c r="Q1923" s="42" t="str">
        <f>RIGHT(NICAP[[#This Row],[Date]],2)</f>
        <v>17</v>
      </c>
      <c r="R1923" s="26">
        <f>DATE(NICAP[[#This Row],[Year]],NICAP[[#This Row],[Month]],NICAP[[#This Row],[Day]])</f>
        <v>20471</v>
      </c>
      <c r="S1923" s="35" t="str">
        <f t="shared" si="58"/>
        <v/>
      </c>
      <c r="T1923" s="24" t="str">
        <f t="shared" si="59"/>
        <v>CAN</v>
      </c>
    </row>
    <row r="1924" spans="1:20" ht="14.25" customHeight="1" x14ac:dyDescent="0.2">
      <c r="A1924" s="35">
        <v>1915</v>
      </c>
      <c r="B1924" s="81">
        <v>560118</v>
      </c>
      <c r="C1924" s="39" t="s">
        <v>8106</v>
      </c>
      <c r="D1924" s="39" t="s">
        <v>1956</v>
      </c>
      <c r="E1924" s="39" t="str">
        <f>IF(AND(LEN(NICAP[[#This Row],[State or      Country]])=2,NICAP[[#This Row],[State or      Country]]&lt;&gt;"UK"),"US","Other")</f>
        <v>Other</v>
      </c>
      <c r="F1924" s="38">
        <v>11</v>
      </c>
      <c r="G1924" s="47" t="s">
        <v>1757</v>
      </c>
      <c r="H1924" s="46">
        <v>1</v>
      </c>
      <c r="I1924" s="47" t="s">
        <v>4808</v>
      </c>
      <c r="J1924" s="37"/>
      <c r="K1924" s="37"/>
      <c r="L1924" s="36" t="s">
        <v>8247</v>
      </c>
      <c r="M1924" s="36" t="str">
        <f>IF(LEFT(NICAP[[#This Row],[Date]],1)=0,"Y","N")</f>
        <v>N</v>
      </c>
      <c r="N1924" s="36"/>
      <c r="O1924" s="36" t="str">
        <f>19&amp;LEFT(NICAP[[#This Row],[Date]],2)</f>
        <v>1956</v>
      </c>
      <c r="P1924" s="36" t="str">
        <f>MID(NICAP[[#This Row],[Date]],3,2)</f>
        <v>01</v>
      </c>
      <c r="Q1924" s="36" t="str">
        <f>RIGHT(NICAP[[#This Row],[Date]],2)</f>
        <v>18</v>
      </c>
      <c r="R1924" s="26">
        <f>DATE(NICAP[[#This Row],[Year]],NICAP[[#This Row],[Month]],NICAP[[#This Row],[Day]])</f>
        <v>20472</v>
      </c>
      <c r="S1924" s="35" t="str">
        <f t="shared" si="58"/>
        <v/>
      </c>
      <c r="T1924" s="24" t="str">
        <f t="shared" si="59"/>
        <v>Japan</v>
      </c>
    </row>
    <row r="1925" spans="1:20" ht="27" customHeight="1" x14ac:dyDescent="0.2">
      <c r="A1925" s="35">
        <v>1916</v>
      </c>
      <c r="B1925" s="66">
        <v>560122</v>
      </c>
      <c r="C1925" s="44" t="s">
        <v>8246</v>
      </c>
      <c r="D1925" s="44" t="s">
        <v>2763</v>
      </c>
      <c r="E1925" s="44" t="str">
        <f>IF(AND(LEN(NICAP[[#This Row],[State or      Country]])=2,NICAP[[#This Row],[State or      Country]]&lt;&gt;"UK"),"US","Other")</f>
        <v>Other</v>
      </c>
      <c r="F1925" s="43">
        <v>1</v>
      </c>
      <c r="G1925" s="41"/>
      <c r="H1925" s="41"/>
      <c r="I1925" s="41"/>
      <c r="J1925" s="41"/>
      <c r="K1925" s="41"/>
      <c r="L1925" s="59" t="s">
        <v>8245</v>
      </c>
      <c r="M1925" s="59" t="str">
        <f>IF(LEFT(NICAP[[#This Row],[Date]],1)=0,"Y","N")</f>
        <v>N</v>
      </c>
      <c r="N1925" s="59"/>
      <c r="O1925" s="59" t="str">
        <f>19&amp;LEFT(NICAP[[#This Row],[Date]],2)</f>
        <v>1956</v>
      </c>
      <c r="P1925" s="59" t="str">
        <f>MID(NICAP[[#This Row],[Date]],3,2)</f>
        <v>01</v>
      </c>
      <c r="Q1925" s="59" t="str">
        <f>RIGHT(NICAP[[#This Row],[Date]],2)</f>
        <v>22</v>
      </c>
      <c r="R1925" s="26">
        <f>DATE(NICAP[[#This Row],[Year]],NICAP[[#This Row],[Month]],NICAP[[#This Row],[Day]])</f>
        <v>20476</v>
      </c>
      <c r="S1925" s="35" t="str">
        <f t="shared" si="58"/>
        <v/>
      </c>
      <c r="T1925" s="24" t="str">
        <f t="shared" si="59"/>
        <v>At Sea</v>
      </c>
    </row>
    <row r="1926" spans="1:20" ht="12.75" customHeight="1" x14ac:dyDescent="0.2">
      <c r="A1926" s="35">
        <v>1917</v>
      </c>
      <c r="B1926" s="68">
        <v>560124</v>
      </c>
      <c r="C1926" s="39" t="s">
        <v>7636</v>
      </c>
      <c r="D1926" s="39" t="s">
        <v>7567</v>
      </c>
      <c r="E1926" s="39" t="str">
        <f>IF(AND(LEN(NICAP[[#This Row],[State or      Country]])=2,NICAP[[#This Row],[State or      Country]]&lt;&gt;"UK"),"US","Other")</f>
        <v>Other</v>
      </c>
      <c r="F1926" s="38">
        <v>9</v>
      </c>
      <c r="G1926" s="47" t="s">
        <v>1666</v>
      </c>
      <c r="H1926" s="46">
        <v>5</v>
      </c>
      <c r="I1926" s="47" t="s">
        <v>4808</v>
      </c>
      <c r="J1926" s="37"/>
      <c r="K1926" s="37"/>
      <c r="L1926" s="36" t="s">
        <v>8244</v>
      </c>
      <c r="M1926" s="36" t="str">
        <f>IF(LEFT(NICAP[[#This Row],[Date]],1)=0,"Y","N")</f>
        <v>N</v>
      </c>
      <c r="N1926" s="36"/>
      <c r="O1926" s="36" t="str">
        <f>19&amp;LEFT(NICAP[[#This Row],[Date]],2)</f>
        <v>1956</v>
      </c>
      <c r="P1926" s="36" t="str">
        <f>MID(NICAP[[#This Row],[Date]],3,2)</f>
        <v>01</v>
      </c>
      <c r="Q1926" s="36" t="str">
        <f>RIGHT(NICAP[[#This Row],[Date]],2)</f>
        <v>24</v>
      </c>
      <c r="R1926" s="26">
        <f>DATE(NICAP[[#This Row],[Year]],NICAP[[#This Row],[Month]],NICAP[[#This Row],[Day]])</f>
        <v>20478</v>
      </c>
      <c r="S1926" s="35" t="str">
        <f t="shared" si="58"/>
        <v/>
      </c>
      <c r="T1926" s="24" t="str">
        <f t="shared" si="59"/>
        <v>Libya</v>
      </c>
    </row>
    <row r="1927" spans="1:20" ht="14.25" customHeight="1" x14ac:dyDescent="0.2">
      <c r="A1927" s="35">
        <v>1918</v>
      </c>
      <c r="B1927" s="81">
        <v>560202</v>
      </c>
      <c r="C1927" s="39" t="s">
        <v>8243</v>
      </c>
      <c r="D1927" s="39" t="s">
        <v>1676</v>
      </c>
      <c r="E1927" s="39" t="str">
        <f>IF(AND(LEN(NICAP[[#This Row],[State or      Country]])=2,NICAP[[#This Row],[State or      Country]]&lt;&gt;"UK"),"US","Other")</f>
        <v>US</v>
      </c>
      <c r="F1927" s="38">
        <v>1</v>
      </c>
      <c r="G1927" s="47" t="s">
        <v>6678</v>
      </c>
      <c r="H1927" s="46">
        <v>5</v>
      </c>
      <c r="I1927" s="47" t="s">
        <v>4808</v>
      </c>
      <c r="J1927" s="37"/>
      <c r="K1927" s="37"/>
      <c r="L1927" s="36" t="s">
        <v>8242</v>
      </c>
      <c r="M1927" s="36" t="str">
        <f>IF(LEFT(NICAP[[#This Row],[Date]],1)=0,"Y","N")</f>
        <v>N</v>
      </c>
      <c r="N1927" s="36"/>
      <c r="O1927" s="36" t="str">
        <f>19&amp;LEFT(NICAP[[#This Row],[Date]],2)</f>
        <v>1956</v>
      </c>
      <c r="P1927" s="36" t="str">
        <f>MID(NICAP[[#This Row],[Date]],3,2)</f>
        <v>02</v>
      </c>
      <c r="Q1927" s="36" t="str">
        <f>RIGHT(NICAP[[#This Row],[Date]],2)</f>
        <v>02</v>
      </c>
      <c r="R1927" s="26">
        <f>DATE(NICAP[[#This Row],[Year]],NICAP[[#This Row],[Month]],NICAP[[#This Row],[Day]])</f>
        <v>20487</v>
      </c>
      <c r="S1927" s="35" t="str">
        <f t="shared" si="58"/>
        <v>CA</v>
      </c>
      <c r="T1927" s="24" t="str">
        <f t="shared" si="59"/>
        <v>US</v>
      </c>
    </row>
    <row r="1928" spans="1:20" ht="14.25" customHeight="1" x14ac:dyDescent="0.2">
      <c r="A1928" s="35">
        <v>1919</v>
      </c>
      <c r="B1928" s="81">
        <v>560202</v>
      </c>
      <c r="C1928" s="39" t="s">
        <v>8243</v>
      </c>
      <c r="D1928" s="39" t="s">
        <v>1676</v>
      </c>
      <c r="E1928" s="39" t="str">
        <f>IF(AND(LEN(NICAP[[#This Row],[State or      Country]])=2,NICAP[[#This Row],[State or      Country]]&lt;&gt;"UK"),"US","Other")</f>
        <v>US</v>
      </c>
      <c r="F1928" s="38">
        <v>9</v>
      </c>
      <c r="G1928" s="47" t="s">
        <v>1666</v>
      </c>
      <c r="H1928" s="46">
        <v>5</v>
      </c>
      <c r="I1928" s="47" t="s">
        <v>4808</v>
      </c>
      <c r="J1928" s="37"/>
      <c r="K1928" s="37"/>
      <c r="L1928" s="36" t="s">
        <v>8242</v>
      </c>
      <c r="M1928" s="36" t="str">
        <f>IF(LEFT(NICAP[[#This Row],[Date]],1)=0,"Y","N")</f>
        <v>N</v>
      </c>
      <c r="N1928" s="36"/>
      <c r="O1928" s="36" t="str">
        <f>19&amp;LEFT(NICAP[[#This Row],[Date]],2)</f>
        <v>1956</v>
      </c>
      <c r="P1928" s="36" t="str">
        <f>MID(NICAP[[#This Row],[Date]],3,2)</f>
        <v>02</v>
      </c>
      <c r="Q1928" s="36" t="str">
        <f>RIGHT(NICAP[[#This Row],[Date]],2)</f>
        <v>02</v>
      </c>
      <c r="R1928" s="26">
        <f>DATE(NICAP[[#This Row],[Year]],NICAP[[#This Row],[Month]],NICAP[[#This Row],[Day]])</f>
        <v>20487</v>
      </c>
      <c r="S1928" s="35" t="str">
        <f t="shared" si="58"/>
        <v>CA</v>
      </c>
      <c r="T1928" s="24" t="str">
        <f t="shared" si="59"/>
        <v>US</v>
      </c>
    </row>
    <row r="1929" spans="1:20" ht="14.25" customHeight="1" x14ac:dyDescent="0.2">
      <c r="A1929" s="35">
        <v>1920</v>
      </c>
      <c r="B1929" s="114" t="s">
        <v>8241</v>
      </c>
      <c r="C1929" s="39" t="s">
        <v>8240</v>
      </c>
      <c r="D1929" s="39" t="s">
        <v>8239</v>
      </c>
      <c r="E1929" s="39" t="str">
        <f>IF(AND(LEN(NICAP[[#This Row],[State or      Country]])=2,NICAP[[#This Row],[State or      Country]]&lt;&gt;"UK"),"US","Other")</f>
        <v>Other</v>
      </c>
      <c r="F1929" s="38">
        <v>11</v>
      </c>
      <c r="G1929" s="47" t="s">
        <v>1757</v>
      </c>
      <c r="H1929" s="46">
        <v>5</v>
      </c>
      <c r="I1929" s="41"/>
      <c r="J1929" s="41"/>
      <c r="K1929" s="41"/>
      <c r="L1929" s="36" t="s">
        <v>8238</v>
      </c>
      <c r="M1929" s="36" t="str">
        <f>IF(LEFT(NICAP[[#This Row],[Date]],1)=0,"Y","N")</f>
        <v>N</v>
      </c>
      <c r="N1929" s="36"/>
      <c r="O1929" s="36" t="str">
        <f>19&amp;LEFT(NICAP[[#This Row],[Date]],2)</f>
        <v>1956</v>
      </c>
      <c r="P1929" s="36" t="str">
        <f>MID(NICAP[[#This Row],[Date]],3,2)</f>
        <v>02</v>
      </c>
      <c r="Q1929" s="36" t="str">
        <f>RIGHT(NICAP[[#This Row],[Date]],2)</f>
        <v>XX</v>
      </c>
      <c r="R1929" s="26" t="e">
        <f>DATE(NICAP[[#This Row],[Year]],NICAP[[#This Row],[Month]],NICAP[[#This Row],[Day]])</f>
        <v>#VALUE!</v>
      </c>
      <c r="S1929" s="35" t="str">
        <f t="shared" si="58"/>
        <v/>
      </c>
      <c r="T1929" s="24" t="str">
        <f t="shared" si="59"/>
        <v>S. Wales</v>
      </c>
    </row>
    <row r="1930" spans="1:20" ht="12.75" customHeight="1" x14ac:dyDescent="0.2">
      <c r="A1930" s="35">
        <v>1921</v>
      </c>
      <c r="B1930" s="64">
        <v>560207</v>
      </c>
      <c r="C1930" s="39" t="s">
        <v>8237</v>
      </c>
      <c r="D1930" s="39" t="s">
        <v>1920</v>
      </c>
      <c r="E1930" s="39" t="str">
        <f>IF(AND(LEN(NICAP[[#This Row],[State or      Country]])=2,NICAP[[#This Row],[State or      Country]]&lt;&gt;"UK"),"US","Other")</f>
        <v>US</v>
      </c>
      <c r="F1930" s="38">
        <v>1</v>
      </c>
      <c r="G1930" s="37"/>
      <c r="H1930" s="37"/>
      <c r="I1930" s="47" t="s">
        <v>4808</v>
      </c>
      <c r="J1930" s="37"/>
      <c r="K1930" s="37"/>
      <c r="L1930" s="36" t="s">
        <v>4962</v>
      </c>
      <c r="M1930" s="36" t="str">
        <f>IF(LEFT(NICAP[[#This Row],[Date]],1)=0,"Y","N")</f>
        <v>N</v>
      </c>
      <c r="N1930" s="36"/>
      <c r="O1930" s="36" t="str">
        <f>19&amp;LEFT(NICAP[[#This Row],[Date]],2)</f>
        <v>1956</v>
      </c>
      <c r="P1930" s="36" t="str">
        <f>MID(NICAP[[#This Row],[Date]],3,2)</f>
        <v>02</v>
      </c>
      <c r="Q1930" s="36" t="str">
        <f>RIGHT(NICAP[[#This Row],[Date]],2)</f>
        <v>07</v>
      </c>
      <c r="R1930" s="26">
        <f>DATE(NICAP[[#This Row],[Year]],NICAP[[#This Row],[Month]],NICAP[[#This Row],[Day]])</f>
        <v>20492</v>
      </c>
      <c r="S1930" s="35" t="str">
        <f t="shared" ref="S1930:S1993" si="60">IF(E1930="US",D1930,"")</f>
        <v>MS</v>
      </c>
      <c r="T1930" s="24" t="str">
        <f t="shared" ref="T1930:T1993" si="61">IF(E1930="US","US",D1930)</f>
        <v>US</v>
      </c>
    </row>
    <row r="1931" spans="1:20" ht="14.25" customHeight="1" x14ac:dyDescent="0.2">
      <c r="A1931" s="35">
        <v>1922</v>
      </c>
      <c r="B1931" s="81">
        <v>560211</v>
      </c>
      <c r="C1931" s="39" t="s">
        <v>8236</v>
      </c>
      <c r="D1931" s="39" t="s">
        <v>2763</v>
      </c>
      <c r="E1931" s="39" t="str">
        <f>IF(AND(LEN(NICAP[[#This Row],[State or      Country]])=2,NICAP[[#This Row],[State or      Country]]&lt;&gt;"UK"),"US","Other")</f>
        <v>Other</v>
      </c>
      <c r="F1931" s="38">
        <v>11</v>
      </c>
      <c r="G1931" s="47" t="s">
        <v>1757</v>
      </c>
      <c r="H1931" s="46">
        <v>5</v>
      </c>
      <c r="I1931" s="47" t="s">
        <v>4808</v>
      </c>
      <c r="J1931" s="37"/>
      <c r="K1931" s="37"/>
      <c r="L1931" s="36" t="s">
        <v>8235</v>
      </c>
      <c r="M1931" s="36" t="str">
        <f>IF(LEFT(NICAP[[#This Row],[Date]],1)=0,"Y","N")</f>
        <v>N</v>
      </c>
      <c r="N1931" s="36"/>
      <c r="O1931" s="36" t="str">
        <f>19&amp;LEFT(NICAP[[#This Row],[Date]],2)</f>
        <v>1956</v>
      </c>
      <c r="P1931" s="36" t="str">
        <f>MID(NICAP[[#This Row],[Date]],3,2)</f>
        <v>02</v>
      </c>
      <c r="Q1931" s="36" t="str">
        <f>RIGHT(NICAP[[#This Row],[Date]],2)</f>
        <v>11</v>
      </c>
      <c r="R1931" s="26">
        <f>DATE(NICAP[[#This Row],[Year]],NICAP[[#This Row],[Month]],NICAP[[#This Row],[Day]])</f>
        <v>20496</v>
      </c>
      <c r="S1931" s="35" t="str">
        <f t="shared" si="60"/>
        <v/>
      </c>
      <c r="T1931" s="24" t="str">
        <f t="shared" si="61"/>
        <v>At Sea</v>
      </c>
    </row>
    <row r="1932" spans="1:20" ht="12.75" customHeight="1" x14ac:dyDescent="0.2">
      <c r="A1932" s="35">
        <v>1923</v>
      </c>
      <c r="B1932" s="68">
        <v>560212</v>
      </c>
      <c r="C1932" s="39" t="s">
        <v>7202</v>
      </c>
      <c r="D1932" s="39" t="s">
        <v>1702</v>
      </c>
      <c r="E1932" s="39" t="str">
        <f>IF(AND(LEN(NICAP[[#This Row],[State or      Country]])=2,NICAP[[#This Row],[State or      Country]]&lt;&gt;"UK"),"US","Other")</f>
        <v>Other</v>
      </c>
      <c r="F1932" s="38">
        <v>9</v>
      </c>
      <c r="G1932" s="47" t="s">
        <v>1666</v>
      </c>
      <c r="H1932" s="46">
        <v>5</v>
      </c>
      <c r="I1932" s="65">
        <v>3969</v>
      </c>
      <c r="J1932" s="37"/>
      <c r="K1932" s="37"/>
      <c r="L1932" s="36" t="s">
        <v>8234</v>
      </c>
      <c r="M1932" s="36" t="str">
        <f>IF(LEFT(NICAP[[#This Row],[Date]],1)=0,"Y","N")</f>
        <v>N</v>
      </c>
      <c r="N1932" s="36"/>
      <c r="O1932" s="36" t="str">
        <f>19&amp;LEFT(NICAP[[#This Row],[Date]],2)</f>
        <v>1956</v>
      </c>
      <c r="P1932" s="36" t="str">
        <f>MID(NICAP[[#This Row],[Date]],3,2)</f>
        <v>02</v>
      </c>
      <c r="Q1932" s="36" t="str">
        <f>RIGHT(NICAP[[#This Row],[Date]],2)</f>
        <v>12</v>
      </c>
      <c r="R1932" s="26">
        <f>DATE(NICAP[[#This Row],[Year]],NICAP[[#This Row],[Month]],NICAP[[#This Row],[Day]])</f>
        <v>20497</v>
      </c>
      <c r="S1932" s="35" t="str">
        <f t="shared" si="60"/>
        <v/>
      </c>
      <c r="T1932" s="24" t="str">
        <f t="shared" si="61"/>
        <v>CAN</v>
      </c>
    </row>
    <row r="1933" spans="1:20" ht="12.75" customHeight="1" x14ac:dyDescent="0.2">
      <c r="A1933" s="35">
        <v>1924</v>
      </c>
      <c r="B1933" s="68">
        <v>560212</v>
      </c>
      <c r="C1933" s="39" t="s">
        <v>7202</v>
      </c>
      <c r="D1933" s="39" t="s">
        <v>1702</v>
      </c>
      <c r="E1933" s="39" t="str">
        <f>IF(AND(LEN(NICAP[[#This Row],[State or      Country]])=2,NICAP[[#This Row],[State or      Country]]&lt;&gt;"UK"),"US","Other")</f>
        <v>Other</v>
      </c>
      <c r="F1933" s="38">
        <v>11</v>
      </c>
      <c r="G1933" s="41"/>
      <c r="H1933" s="41"/>
      <c r="I1933" s="65">
        <v>3969</v>
      </c>
      <c r="J1933" s="41"/>
      <c r="K1933" s="41"/>
      <c r="L1933" s="36" t="s">
        <v>8234</v>
      </c>
      <c r="M1933" s="36" t="str">
        <f>IF(LEFT(NICAP[[#This Row],[Date]],1)=0,"Y","N")</f>
        <v>N</v>
      </c>
      <c r="N1933" s="36"/>
      <c r="O1933" s="36" t="str">
        <f>19&amp;LEFT(NICAP[[#This Row],[Date]],2)</f>
        <v>1956</v>
      </c>
      <c r="P1933" s="36" t="str">
        <f>MID(NICAP[[#This Row],[Date]],3,2)</f>
        <v>02</v>
      </c>
      <c r="Q1933" s="36" t="str">
        <f>RIGHT(NICAP[[#This Row],[Date]],2)</f>
        <v>12</v>
      </c>
      <c r="R1933" s="26">
        <f>DATE(NICAP[[#This Row],[Year]],NICAP[[#This Row],[Month]],NICAP[[#This Row],[Day]])</f>
        <v>20497</v>
      </c>
      <c r="S1933" s="35" t="str">
        <f t="shared" si="60"/>
        <v/>
      </c>
      <c r="T1933" s="24" t="str">
        <f t="shared" si="61"/>
        <v>CAN</v>
      </c>
    </row>
    <row r="1934" spans="1:20" ht="14.25" customHeight="1" x14ac:dyDescent="0.2">
      <c r="A1934" s="35">
        <v>1925</v>
      </c>
      <c r="B1934" s="81">
        <v>560215</v>
      </c>
      <c r="C1934" s="39" t="s">
        <v>2194</v>
      </c>
      <c r="D1934" s="39" t="s">
        <v>1676</v>
      </c>
      <c r="E1934" s="39" t="str">
        <f>IF(AND(LEN(NICAP[[#This Row],[State or      Country]])=2,NICAP[[#This Row],[State or      Country]]&lt;&gt;"UK"),"US","Other")</f>
        <v>US</v>
      </c>
      <c r="F1934" s="38">
        <v>11</v>
      </c>
      <c r="G1934" s="47" t="s">
        <v>1757</v>
      </c>
      <c r="H1934" s="46">
        <v>5</v>
      </c>
      <c r="I1934" s="47" t="s">
        <v>4808</v>
      </c>
      <c r="J1934" s="37"/>
      <c r="K1934" s="37"/>
      <c r="L1934" s="36" t="s">
        <v>8233</v>
      </c>
      <c r="M1934" s="36" t="str">
        <f>IF(LEFT(NICAP[[#This Row],[Date]],1)=0,"Y","N")</f>
        <v>N</v>
      </c>
      <c r="N1934" s="36"/>
      <c r="O1934" s="36" t="str">
        <f>19&amp;LEFT(NICAP[[#This Row],[Date]],2)</f>
        <v>1956</v>
      </c>
      <c r="P1934" s="36" t="str">
        <f>MID(NICAP[[#This Row],[Date]],3,2)</f>
        <v>02</v>
      </c>
      <c r="Q1934" s="36" t="str">
        <f>RIGHT(NICAP[[#This Row],[Date]],2)</f>
        <v>15</v>
      </c>
      <c r="R1934" s="26">
        <f>DATE(NICAP[[#This Row],[Year]],NICAP[[#This Row],[Month]],NICAP[[#This Row],[Day]])</f>
        <v>20500</v>
      </c>
      <c r="S1934" s="35" t="str">
        <f t="shared" si="60"/>
        <v>CA</v>
      </c>
      <c r="T1934" s="24" t="str">
        <f t="shared" si="61"/>
        <v>US</v>
      </c>
    </row>
    <row r="1935" spans="1:20" ht="12.75" customHeight="1" x14ac:dyDescent="0.2">
      <c r="A1935" s="35">
        <v>1926</v>
      </c>
      <c r="B1935" s="64">
        <v>560217</v>
      </c>
      <c r="C1935" s="39" t="s">
        <v>1814</v>
      </c>
      <c r="D1935" s="39" t="s">
        <v>1813</v>
      </c>
      <c r="E1935" s="39" t="str">
        <f>IF(AND(LEN(NICAP[[#This Row],[State or      Country]])=2,NICAP[[#This Row],[State or      Country]]&lt;&gt;"UK"),"US","Other")</f>
        <v>Other</v>
      </c>
      <c r="F1935" s="38">
        <v>9</v>
      </c>
      <c r="G1935" s="37"/>
      <c r="H1935" s="46">
        <v>5</v>
      </c>
      <c r="I1935" s="37"/>
      <c r="J1935" s="37"/>
      <c r="K1935" s="37"/>
      <c r="L1935" s="36" t="s">
        <v>8232</v>
      </c>
      <c r="M1935" s="36" t="str">
        <f>IF(LEFT(NICAP[[#This Row],[Date]],1)=0,"Y","N")</f>
        <v>N</v>
      </c>
      <c r="N1935" s="36"/>
      <c r="O1935" s="36" t="str">
        <f>19&amp;LEFT(NICAP[[#This Row],[Date]],2)</f>
        <v>1956</v>
      </c>
      <c r="P1935" s="36" t="str">
        <f>MID(NICAP[[#This Row],[Date]],3,2)</f>
        <v>02</v>
      </c>
      <c r="Q1935" s="36" t="str">
        <f>RIGHT(NICAP[[#This Row],[Date]],2)</f>
        <v>17</v>
      </c>
      <c r="R1935" s="26">
        <f>DATE(NICAP[[#This Row],[Year]],NICAP[[#This Row],[Month]],NICAP[[#This Row],[Day]])</f>
        <v>20502</v>
      </c>
      <c r="S1935" s="35" t="str">
        <f t="shared" si="60"/>
        <v/>
      </c>
      <c r="T1935" s="24" t="str">
        <f t="shared" si="61"/>
        <v>France</v>
      </c>
    </row>
    <row r="1936" spans="1:20" ht="12.75" customHeight="1" x14ac:dyDescent="0.2">
      <c r="A1936" s="35">
        <v>1927</v>
      </c>
      <c r="B1936" s="64">
        <v>560218</v>
      </c>
      <c r="C1936" s="39" t="s">
        <v>8231</v>
      </c>
      <c r="D1936" s="39" t="s">
        <v>1813</v>
      </c>
      <c r="E1936" s="39" t="str">
        <f>IF(AND(LEN(NICAP[[#This Row],[State or      Country]])=2,NICAP[[#This Row],[State or      Country]]&lt;&gt;"UK"),"US","Other")</f>
        <v>Other</v>
      </c>
      <c r="F1936" s="38">
        <v>1</v>
      </c>
      <c r="G1936" s="37"/>
      <c r="H1936" s="37"/>
      <c r="I1936" s="47" t="s">
        <v>4808</v>
      </c>
      <c r="J1936" s="37"/>
      <c r="K1936" s="37"/>
      <c r="L1936" s="36" t="s">
        <v>8230</v>
      </c>
      <c r="M1936" s="36" t="str">
        <f>IF(LEFT(NICAP[[#This Row],[Date]],1)=0,"Y","N")</f>
        <v>N</v>
      </c>
      <c r="N1936" s="36"/>
      <c r="O1936" s="36" t="str">
        <f>19&amp;LEFT(NICAP[[#This Row],[Date]],2)</f>
        <v>1956</v>
      </c>
      <c r="P1936" s="36" t="str">
        <f>MID(NICAP[[#This Row],[Date]],3,2)</f>
        <v>02</v>
      </c>
      <c r="Q1936" s="36" t="str">
        <f>RIGHT(NICAP[[#This Row],[Date]],2)</f>
        <v>18</v>
      </c>
      <c r="R1936" s="26">
        <f>DATE(NICAP[[#This Row],[Year]],NICAP[[#This Row],[Month]],NICAP[[#This Row],[Day]])</f>
        <v>20503</v>
      </c>
      <c r="S1936" s="35" t="str">
        <f t="shared" si="60"/>
        <v/>
      </c>
      <c r="T1936" s="24" t="str">
        <f t="shared" si="61"/>
        <v>France</v>
      </c>
    </row>
    <row r="1937" spans="1:20" ht="12.75" customHeight="1" x14ac:dyDescent="0.2">
      <c r="A1937" s="35">
        <v>1928</v>
      </c>
      <c r="B1937" s="68">
        <v>560218</v>
      </c>
      <c r="C1937" s="39" t="s">
        <v>8229</v>
      </c>
      <c r="D1937" s="39" t="s">
        <v>1813</v>
      </c>
      <c r="E1937" s="39" t="str">
        <f>IF(AND(LEN(NICAP[[#This Row],[State or      Country]])=2,NICAP[[#This Row],[State or      Country]]&lt;&gt;"UK"),"US","Other")</f>
        <v>Other</v>
      </c>
      <c r="F1937" s="38">
        <v>9</v>
      </c>
      <c r="G1937" s="47" t="s">
        <v>1666</v>
      </c>
      <c r="H1937" s="46">
        <v>5</v>
      </c>
      <c r="I1937" s="47" t="s">
        <v>4808</v>
      </c>
      <c r="J1937" s="37"/>
      <c r="K1937" s="37"/>
      <c r="L1937" s="36" t="s">
        <v>8228</v>
      </c>
      <c r="M1937" s="36" t="str">
        <f>IF(LEFT(NICAP[[#This Row],[Date]],1)=0,"Y","N")</f>
        <v>N</v>
      </c>
      <c r="N1937" s="36"/>
      <c r="O1937" s="36" t="str">
        <f>19&amp;LEFT(NICAP[[#This Row],[Date]],2)</f>
        <v>1956</v>
      </c>
      <c r="P1937" s="36" t="str">
        <f>MID(NICAP[[#This Row],[Date]],3,2)</f>
        <v>02</v>
      </c>
      <c r="Q1937" s="36" t="str">
        <f>RIGHT(NICAP[[#This Row],[Date]],2)</f>
        <v>18</v>
      </c>
      <c r="R1937" s="26">
        <f>DATE(NICAP[[#This Row],[Year]],NICAP[[#This Row],[Month]],NICAP[[#This Row],[Day]])</f>
        <v>20503</v>
      </c>
      <c r="S1937" s="35" t="str">
        <f t="shared" si="60"/>
        <v/>
      </c>
      <c r="T1937" s="24" t="str">
        <f t="shared" si="61"/>
        <v>France</v>
      </c>
    </row>
    <row r="1938" spans="1:20" ht="14.25" customHeight="1" x14ac:dyDescent="0.2">
      <c r="A1938" s="35">
        <v>1929</v>
      </c>
      <c r="B1938" s="81">
        <v>560219</v>
      </c>
      <c r="C1938" s="39" t="s">
        <v>2235</v>
      </c>
      <c r="D1938" s="39" t="s">
        <v>1667</v>
      </c>
      <c r="E1938" s="39" t="str">
        <f>IF(AND(LEN(NICAP[[#This Row],[State or      Country]])=2,NICAP[[#This Row],[State or      Country]]&lt;&gt;"UK"),"US","Other")</f>
        <v>US</v>
      </c>
      <c r="F1938" s="38">
        <v>11</v>
      </c>
      <c r="G1938" s="47" t="s">
        <v>1757</v>
      </c>
      <c r="H1938" s="46">
        <v>5</v>
      </c>
      <c r="I1938" s="65">
        <v>3977</v>
      </c>
      <c r="J1938" s="37"/>
      <c r="K1938" s="37"/>
      <c r="L1938" s="36" t="s">
        <v>8227</v>
      </c>
      <c r="M1938" s="36" t="str">
        <f>IF(LEFT(NICAP[[#This Row],[Date]],1)=0,"Y","N")</f>
        <v>N</v>
      </c>
      <c r="N1938" s="36"/>
      <c r="O1938" s="36" t="str">
        <f>19&amp;LEFT(NICAP[[#This Row],[Date]],2)</f>
        <v>1956</v>
      </c>
      <c r="P1938" s="36" t="str">
        <f>MID(NICAP[[#This Row],[Date]],3,2)</f>
        <v>02</v>
      </c>
      <c r="Q1938" s="36" t="str">
        <f>RIGHT(NICAP[[#This Row],[Date]],2)</f>
        <v>19</v>
      </c>
      <c r="R1938" s="26">
        <f>DATE(NICAP[[#This Row],[Year]],NICAP[[#This Row],[Month]],NICAP[[#This Row],[Day]])</f>
        <v>20504</v>
      </c>
      <c r="S1938" s="35" t="str">
        <f t="shared" si="60"/>
        <v>TX</v>
      </c>
      <c r="T1938" s="24" t="str">
        <f t="shared" si="61"/>
        <v>US</v>
      </c>
    </row>
    <row r="1939" spans="1:20" ht="12.75" customHeight="1" x14ac:dyDescent="0.2">
      <c r="A1939" s="35">
        <v>1930</v>
      </c>
      <c r="B1939" s="68">
        <v>560303</v>
      </c>
      <c r="C1939" s="39" t="s">
        <v>8226</v>
      </c>
      <c r="D1939" s="39" t="s">
        <v>1707</v>
      </c>
      <c r="E1939" s="39" t="str">
        <f>IF(AND(LEN(NICAP[[#This Row],[State or      Country]])=2,NICAP[[#This Row],[State or      Country]]&lt;&gt;"UK"),"US","Other")</f>
        <v>US</v>
      </c>
      <c r="F1939" s="38">
        <v>1</v>
      </c>
      <c r="G1939" s="37"/>
      <c r="H1939" s="37"/>
      <c r="I1939" s="47" t="s">
        <v>4808</v>
      </c>
      <c r="J1939" s="37"/>
      <c r="K1939" s="37"/>
      <c r="L1939" s="36" t="s">
        <v>4962</v>
      </c>
      <c r="M1939" s="36" t="str">
        <f>IF(LEFT(NICAP[[#This Row],[Date]],1)=0,"Y","N")</f>
        <v>N</v>
      </c>
      <c r="N1939" s="36"/>
      <c r="O1939" s="36" t="str">
        <f>19&amp;LEFT(NICAP[[#This Row],[Date]],2)</f>
        <v>1956</v>
      </c>
      <c r="P1939" s="36" t="str">
        <f>MID(NICAP[[#This Row],[Date]],3,2)</f>
        <v>03</v>
      </c>
      <c r="Q1939" s="36" t="str">
        <f>RIGHT(NICAP[[#This Row],[Date]],2)</f>
        <v>03</v>
      </c>
      <c r="R1939" s="26">
        <f>DATE(NICAP[[#This Row],[Year]],NICAP[[#This Row],[Month]],NICAP[[#This Row],[Day]])</f>
        <v>20517</v>
      </c>
      <c r="S1939" s="35" t="str">
        <f t="shared" si="60"/>
        <v>WA</v>
      </c>
      <c r="T1939" s="24" t="str">
        <f t="shared" si="61"/>
        <v>US</v>
      </c>
    </row>
    <row r="1940" spans="1:20" ht="42" customHeight="1" x14ac:dyDescent="0.2">
      <c r="A1940" s="35">
        <v>1931</v>
      </c>
      <c r="B1940" s="85">
        <v>560303</v>
      </c>
      <c r="C1940" s="50" t="s">
        <v>8226</v>
      </c>
      <c r="D1940" s="50" t="s">
        <v>1707</v>
      </c>
      <c r="E1940" s="50" t="str">
        <f>IF(AND(LEN(NICAP[[#This Row],[State or      Country]])=2,NICAP[[#This Row],[State or      Country]]&lt;&gt;"UK"),"US","Other")</f>
        <v>US</v>
      </c>
      <c r="F1940" s="49">
        <v>9</v>
      </c>
      <c r="G1940" s="90" t="s">
        <v>1666</v>
      </c>
      <c r="H1940" s="80">
        <v>5</v>
      </c>
      <c r="I1940" s="90" t="s">
        <v>4808</v>
      </c>
      <c r="J1940" s="48"/>
      <c r="K1940" s="48"/>
      <c r="L1940" s="42" t="s">
        <v>8225</v>
      </c>
      <c r="M1940" s="42" t="str">
        <f>IF(LEFT(NICAP[[#This Row],[Date]],1)=0,"Y","N")</f>
        <v>N</v>
      </c>
      <c r="N1940" s="42"/>
      <c r="O1940" s="42" t="str">
        <f>19&amp;LEFT(NICAP[[#This Row],[Date]],2)</f>
        <v>1956</v>
      </c>
      <c r="P1940" s="42" t="str">
        <f>MID(NICAP[[#This Row],[Date]],3,2)</f>
        <v>03</v>
      </c>
      <c r="Q1940" s="42" t="str">
        <f>RIGHT(NICAP[[#This Row],[Date]],2)</f>
        <v>03</v>
      </c>
      <c r="R1940" s="26">
        <f>DATE(NICAP[[#This Row],[Year]],NICAP[[#This Row],[Month]],NICAP[[#This Row],[Day]])</f>
        <v>20517</v>
      </c>
      <c r="S1940" s="35" t="str">
        <f t="shared" si="60"/>
        <v>WA</v>
      </c>
      <c r="T1940" s="24" t="str">
        <f t="shared" si="61"/>
        <v>US</v>
      </c>
    </row>
    <row r="1941" spans="1:20" ht="12.75" customHeight="1" x14ac:dyDescent="0.2">
      <c r="A1941" s="35">
        <v>1932</v>
      </c>
      <c r="B1941" s="64">
        <v>560305</v>
      </c>
      <c r="C1941" s="39" t="s">
        <v>7050</v>
      </c>
      <c r="D1941" s="39" t="s">
        <v>2861</v>
      </c>
      <c r="E1941" s="39" t="str">
        <f>IF(AND(LEN(NICAP[[#This Row],[State or      Country]])=2,NICAP[[#This Row],[State or      Country]]&lt;&gt;"UK"),"US","Other")</f>
        <v>US</v>
      </c>
      <c r="F1941" s="38">
        <v>8</v>
      </c>
      <c r="G1941" s="37"/>
      <c r="H1941" s="37"/>
      <c r="I1941" s="37"/>
      <c r="J1941" s="37"/>
      <c r="K1941" s="37"/>
      <c r="L1941" s="36" t="s">
        <v>8224</v>
      </c>
      <c r="M1941" s="36" t="str">
        <f>IF(LEFT(NICAP[[#This Row],[Date]],1)=0,"Y","N")</f>
        <v>N</v>
      </c>
      <c r="N1941" s="36"/>
      <c r="O1941" s="36" t="str">
        <f>19&amp;LEFT(NICAP[[#This Row],[Date]],2)</f>
        <v>1956</v>
      </c>
      <c r="P1941" s="36" t="str">
        <f>MID(NICAP[[#This Row],[Date]],3,2)</f>
        <v>03</v>
      </c>
      <c r="Q1941" s="36" t="str">
        <f>RIGHT(NICAP[[#This Row],[Date]],2)</f>
        <v>05</v>
      </c>
      <c r="R1941" s="26">
        <f>DATE(NICAP[[#This Row],[Year]],NICAP[[#This Row],[Month]],NICAP[[#This Row],[Day]])</f>
        <v>20519</v>
      </c>
      <c r="S1941" s="35" t="str">
        <f t="shared" si="60"/>
        <v>HI</v>
      </c>
      <c r="T1941" s="24" t="str">
        <f t="shared" si="61"/>
        <v>US</v>
      </c>
    </row>
    <row r="1942" spans="1:20" ht="14.25" customHeight="1" x14ac:dyDescent="0.2">
      <c r="A1942" s="35">
        <v>1933</v>
      </c>
      <c r="B1942" s="81">
        <v>560323</v>
      </c>
      <c r="C1942" s="39" t="s">
        <v>6186</v>
      </c>
      <c r="D1942" s="39" t="s">
        <v>1676</v>
      </c>
      <c r="E1942" s="39" t="str">
        <f>IF(AND(LEN(NICAP[[#This Row],[State or      Country]])=2,NICAP[[#This Row],[State or      Country]]&lt;&gt;"UK"),"US","Other")</f>
        <v>US</v>
      </c>
      <c r="F1942" s="38">
        <v>11</v>
      </c>
      <c r="G1942" s="47" t="s">
        <v>1757</v>
      </c>
      <c r="H1942" s="46">
        <v>5</v>
      </c>
      <c r="I1942" s="41"/>
      <c r="J1942" s="41"/>
      <c r="K1942" s="41"/>
      <c r="L1942" s="36" t="s">
        <v>8223</v>
      </c>
      <c r="M1942" s="36" t="str">
        <f>IF(LEFT(NICAP[[#This Row],[Date]],1)=0,"Y","N")</f>
        <v>N</v>
      </c>
      <c r="N1942" s="36"/>
      <c r="O1942" s="36" t="str">
        <f>19&amp;LEFT(NICAP[[#This Row],[Date]],2)</f>
        <v>1956</v>
      </c>
      <c r="P1942" s="36" t="str">
        <f>MID(NICAP[[#This Row],[Date]],3,2)</f>
        <v>03</v>
      </c>
      <c r="Q1942" s="36" t="str">
        <f>RIGHT(NICAP[[#This Row],[Date]],2)</f>
        <v>23</v>
      </c>
      <c r="R1942" s="26">
        <f>DATE(NICAP[[#This Row],[Year]],NICAP[[#This Row],[Month]],NICAP[[#This Row],[Day]])</f>
        <v>20537</v>
      </c>
      <c r="S1942" s="35" t="str">
        <f t="shared" si="60"/>
        <v>CA</v>
      </c>
      <c r="T1942" s="24" t="str">
        <f t="shared" si="61"/>
        <v>US</v>
      </c>
    </row>
    <row r="1943" spans="1:20" ht="27.75" customHeight="1" x14ac:dyDescent="0.2">
      <c r="A1943" s="35">
        <v>1934</v>
      </c>
      <c r="B1943" s="84">
        <v>560326</v>
      </c>
      <c r="C1943" s="44" t="s">
        <v>7473</v>
      </c>
      <c r="D1943" s="44" t="s">
        <v>1697</v>
      </c>
      <c r="E1943" s="44" t="str">
        <f>IF(AND(LEN(NICAP[[#This Row],[State or      Country]])=2,NICAP[[#This Row],[State or      Country]]&lt;&gt;"UK"),"US","Other")</f>
        <v>US</v>
      </c>
      <c r="F1943" s="43">
        <v>9</v>
      </c>
      <c r="G1943" s="62" t="s">
        <v>1666</v>
      </c>
      <c r="H1943" s="61">
        <v>5</v>
      </c>
      <c r="I1943" s="41"/>
      <c r="J1943" s="41"/>
      <c r="K1943" s="41"/>
      <c r="L1943" s="42" t="s">
        <v>8222</v>
      </c>
      <c r="M1943" s="42" t="str">
        <f>IF(LEFT(NICAP[[#This Row],[Date]],1)=0,"Y","N")</f>
        <v>N</v>
      </c>
      <c r="N1943" s="42"/>
      <c r="O1943" s="42" t="str">
        <f>19&amp;LEFT(NICAP[[#This Row],[Date]],2)</f>
        <v>1956</v>
      </c>
      <c r="P1943" s="42" t="str">
        <f>MID(NICAP[[#This Row],[Date]],3,2)</f>
        <v>03</v>
      </c>
      <c r="Q1943" s="42" t="str">
        <f>RIGHT(NICAP[[#This Row],[Date]],2)</f>
        <v>26</v>
      </c>
      <c r="R1943" s="26">
        <f>DATE(NICAP[[#This Row],[Year]],NICAP[[#This Row],[Month]],NICAP[[#This Row],[Day]])</f>
        <v>20540</v>
      </c>
      <c r="S1943" s="35" t="str">
        <f t="shared" si="60"/>
        <v>MA</v>
      </c>
      <c r="T1943" s="24" t="str">
        <f t="shared" si="61"/>
        <v>US</v>
      </c>
    </row>
    <row r="1944" spans="1:20" ht="12.75" customHeight="1" x14ac:dyDescent="0.2">
      <c r="A1944" s="35">
        <v>1935</v>
      </c>
      <c r="B1944" s="64">
        <v>560404</v>
      </c>
      <c r="C1944" s="39" t="s">
        <v>8221</v>
      </c>
      <c r="D1944" s="39" t="s">
        <v>1667</v>
      </c>
      <c r="E1944" s="39" t="str">
        <f>IF(AND(LEN(NICAP[[#This Row],[State or      Country]])=2,NICAP[[#This Row],[State or      Country]]&lt;&gt;"UK"),"US","Other")</f>
        <v>US</v>
      </c>
      <c r="F1944" s="38">
        <v>1</v>
      </c>
      <c r="G1944" s="37"/>
      <c r="H1944" s="37"/>
      <c r="I1944" s="65">
        <v>4050</v>
      </c>
      <c r="J1944" s="37"/>
      <c r="K1944" s="37"/>
      <c r="L1944" s="36" t="s">
        <v>8220</v>
      </c>
      <c r="M1944" s="36" t="str">
        <f>IF(LEFT(NICAP[[#This Row],[Date]],1)=0,"Y","N")</f>
        <v>N</v>
      </c>
      <c r="N1944" s="36"/>
      <c r="O1944" s="36" t="str">
        <f>19&amp;LEFT(NICAP[[#This Row],[Date]],2)</f>
        <v>1956</v>
      </c>
      <c r="P1944" s="36" t="str">
        <f>MID(NICAP[[#This Row],[Date]],3,2)</f>
        <v>04</v>
      </c>
      <c r="Q1944" s="36" t="str">
        <f>RIGHT(NICAP[[#This Row],[Date]],2)</f>
        <v>04</v>
      </c>
      <c r="R1944" s="26">
        <f>DATE(NICAP[[#This Row],[Year]],NICAP[[#This Row],[Month]],NICAP[[#This Row],[Day]])</f>
        <v>20549</v>
      </c>
      <c r="S1944" s="35" t="str">
        <f t="shared" si="60"/>
        <v>TX</v>
      </c>
      <c r="T1944" s="24" t="str">
        <f t="shared" si="61"/>
        <v>US</v>
      </c>
    </row>
    <row r="1945" spans="1:20" ht="27" customHeight="1" x14ac:dyDescent="0.2">
      <c r="A1945" s="35">
        <v>1936</v>
      </c>
      <c r="B1945" s="66">
        <v>560405</v>
      </c>
      <c r="C1945" s="44" t="s">
        <v>8219</v>
      </c>
      <c r="D1945" s="44" t="s">
        <v>3268</v>
      </c>
      <c r="E1945" s="44" t="str">
        <f>IF(AND(LEN(NICAP[[#This Row],[State or      Country]])=2,NICAP[[#This Row],[State or      Country]]&lt;&gt;"UK"),"US","Other")</f>
        <v>US</v>
      </c>
      <c r="F1945" s="43">
        <v>1</v>
      </c>
      <c r="G1945" s="41"/>
      <c r="H1945" s="41"/>
      <c r="I1945" s="62" t="s">
        <v>4808</v>
      </c>
      <c r="J1945" s="41"/>
      <c r="K1945" s="41"/>
      <c r="L1945" s="59" t="s">
        <v>8218</v>
      </c>
      <c r="M1945" s="59" t="str">
        <f>IF(LEFT(NICAP[[#This Row],[Date]],1)=0,"Y","N")</f>
        <v>N</v>
      </c>
      <c r="N1945" s="59"/>
      <c r="O1945" s="59" t="str">
        <f>19&amp;LEFT(NICAP[[#This Row],[Date]],2)</f>
        <v>1956</v>
      </c>
      <c r="P1945" s="59" t="str">
        <f>MID(NICAP[[#This Row],[Date]],3,2)</f>
        <v>04</v>
      </c>
      <c r="Q1945" s="59" t="str">
        <f>RIGHT(NICAP[[#This Row],[Date]],2)</f>
        <v>05</v>
      </c>
      <c r="R1945" s="26">
        <f>DATE(NICAP[[#This Row],[Year]],NICAP[[#This Row],[Month]],NICAP[[#This Row],[Day]])</f>
        <v>20550</v>
      </c>
      <c r="S1945" s="35" t="str">
        <f t="shared" si="60"/>
        <v>RI</v>
      </c>
      <c r="T1945" s="24" t="str">
        <f t="shared" si="61"/>
        <v>US</v>
      </c>
    </row>
    <row r="1946" spans="1:20" ht="12.75" customHeight="1" x14ac:dyDescent="0.2">
      <c r="A1946" s="35">
        <v>1937</v>
      </c>
      <c r="B1946" s="64">
        <v>560406</v>
      </c>
      <c r="C1946" s="39" t="s">
        <v>8217</v>
      </c>
      <c r="D1946" s="39" t="s">
        <v>1667</v>
      </c>
      <c r="E1946" s="39" t="str">
        <f>IF(AND(LEN(NICAP[[#This Row],[State or      Country]])=2,NICAP[[#This Row],[State or      Country]]&lt;&gt;"UK"),"US","Other")</f>
        <v>US</v>
      </c>
      <c r="F1946" s="38">
        <v>1</v>
      </c>
      <c r="G1946" s="37"/>
      <c r="H1946" s="37"/>
      <c r="I1946" s="47" t="s">
        <v>4808</v>
      </c>
      <c r="J1946" s="37"/>
      <c r="K1946" s="37"/>
      <c r="L1946" s="36" t="s">
        <v>8216</v>
      </c>
      <c r="M1946" s="36" t="str">
        <f>IF(LEFT(NICAP[[#This Row],[Date]],1)=0,"Y","N")</f>
        <v>N</v>
      </c>
      <c r="N1946" s="36"/>
      <c r="O1946" s="36" t="str">
        <f>19&amp;LEFT(NICAP[[#This Row],[Date]],2)</f>
        <v>1956</v>
      </c>
      <c r="P1946" s="36" t="str">
        <f>MID(NICAP[[#This Row],[Date]],3,2)</f>
        <v>04</v>
      </c>
      <c r="Q1946" s="36" t="str">
        <f>RIGHT(NICAP[[#This Row],[Date]],2)</f>
        <v>06</v>
      </c>
      <c r="R1946" s="26">
        <f>DATE(NICAP[[#This Row],[Year]],NICAP[[#This Row],[Month]],NICAP[[#This Row],[Day]])</f>
        <v>20551</v>
      </c>
      <c r="S1946" s="35" t="str">
        <f t="shared" si="60"/>
        <v>TX</v>
      </c>
      <c r="T1946" s="24" t="str">
        <f t="shared" si="61"/>
        <v>US</v>
      </c>
    </row>
    <row r="1947" spans="1:20" ht="14.25" customHeight="1" x14ac:dyDescent="0.2">
      <c r="A1947" s="35">
        <v>1938</v>
      </c>
      <c r="B1947" s="81">
        <v>560408</v>
      </c>
      <c r="C1947" s="39" t="s">
        <v>8215</v>
      </c>
      <c r="D1947" s="39" t="s">
        <v>1758</v>
      </c>
      <c r="E1947" s="39" t="str">
        <f>IF(AND(LEN(NICAP[[#This Row],[State or      Country]])=2,NICAP[[#This Row],[State or      Country]]&lt;&gt;"UK"),"US","Other")</f>
        <v>US</v>
      </c>
      <c r="F1947" s="38">
        <v>11</v>
      </c>
      <c r="G1947" s="47" t="s">
        <v>1757</v>
      </c>
      <c r="H1947" s="46">
        <v>5</v>
      </c>
      <c r="I1947" s="47" t="s">
        <v>4808</v>
      </c>
      <c r="J1947" s="41"/>
      <c r="K1947" s="41"/>
      <c r="L1947" s="36" t="s">
        <v>8214</v>
      </c>
      <c r="M1947" s="36" t="str">
        <f>IF(LEFT(NICAP[[#This Row],[Date]],1)=0,"Y","N")</f>
        <v>N</v>
      </c>
      <c r="N1947" s="36"/>
      <c r="O1947" s="36" t="str">
        <f>19&amp;LEFT(NICAP[[#This Row],[Date]],2)</f>
        <v>1956</v>
      </c>
      <c r="P1947" s="36" t="str">
        <f>MID(NICAP[[#This Row],[Date]],3,2)</f>
        <v>04</v>
      </c>
      <c r="Q1947" s="36" t="str">
        <f>RIGHT(NICAP[[#This Row],[Date]],2)</f>
        <v>08</v>
      </c>
      <c r="R1947" s="26">
        <f>DATE(NICAP[[#This Row],[Year]],NICAP[[#This Row],[Month]],NICAP[[#This Row],[Day]])</f>
        <v>20553</v>
      </c>
      <c r="S1947" s="35" t="str">
        <f t="shared" si="60"/>
        <v>NY</v>
      </c>
      <c r="T1947" s="24" t="str">
        <f t="shared" si="61"/>
        <v>US</v>
      </c>
    </row>
    <row r="1948" spans="1:20" ht="12.75" customHeight="1" x14ac:dyDescent="0.2">
      <c r="A1948" s="35">
        <v>1939</v>
      </c>
      <c r="B1948" s="64">
        <v>560416</v>
      </c>
      <c r="C1948" s="39" t="s">
        <v>3371</v>
      </c>
      <c r="D1948" s="39" t="s">
        <v>1673</v>
      </c>
      <c r="E1948" s="39" t="str">
        <f>IF(AND(LEN(NICAP[[#This Row],[State or      Country]])=2,NICAP[[#This Row],[State or      Country]]&lt;&gt;"UK"),"US","Other")</f>
        <v>US</v>
      </c>
      <c r="F1948" s="38">
        <v>1</v>
      </c>
      <c r="G1948" s="37"/>
      <c r="H1948" s="37"/>
      <c r="I1948" s="47" t="s">
        <v>4808</v>
      </c>
      <c r="J1948" s="37"/>
      <c r="K1948" s="37"/>
      <c r="L1948" s="36" t="s">
        <v>8213</v>
      </c>
      <c r="M1948" s="36" t="str">
        <f>IF(LEFT(NICAP[[#This Row],[Date]],1)=0,"Y","N")</f>
        <v>N</v>
      </c>
      <c r="N1948" s="36"/>
      <c r="O1948" s="36" t="str">
        <f>19&amp;LEFT(NICAP[[#This Row],[Date]],2)</f>
        <v>1956</v>
      </c>
      <c r="P1948" s="36" t="str">
        <f>MID(NICAP[[#This Row],[Date]],3,2)</f>
        <v>04</v>
      </c>
      <c r="Q1948" s="36" t="str">
        <f>RIGHT(NICAP[[#This Row],[Date]],2)</f>
        <v>16</v>
      </c>
      <c r="R1948" s="26">
        <f>DATE(NICAP[[#This Row],[Year]],NICAP[[#This Row],[Month]],NICAP[[#This Row],[Day]])</f>
        <v>20561</v>
      </c>
      <c r="S1948" s="35" t="str">
        <f t="shared" si="60"/>
        <v>NC</v>
      </c>
      <c r="T1948" s="24" t="str">
        <f t="shared" si="61"/>
        <v>US</v>
      </c>
    </row>
    <row r="1949" spans="1:20" ht="12.75" customHeight="1" x14ac:dyDescent="0.2">
      <c r="A1949" s="35">
        <v>1940</v>
      </c>
      <c r="B1949" s="64">
        <v>560428</v>
      </c>
      <c r="C1949" s="39" t="s">
        <v>8212</v>
      </c>
      <c r="D1949" s="39" t="s">
        <v>1802</v>
      </c>
      <c r="E1949" s="39" t="str">
        <f>IF(AND(LEN(NICAP[[#This Row],[State or      Country]])=2,NICAP[[#This Row],[State or      Country]]&lt;&gt;"UK"),"US","Other")</f>
        <v>Other</v>
      </c>
      <c r="F1949" s="38">
        <v>1</v>
      </c>
      <c r="G1949" s="37"/>
      <c r="H1949" s="37"/>
      <c r="I1949" s="47" t="s">
        <v>4808</v>
      </c>
      <c r="J1949" s="37"/>
      <c r="K1949" s="37"/>
      <c r="L1949" s="36" t="s">
        <v>8211</v>
      </c>
      <c r="M1949" s="36" t="str">
        <f>IF(LEFT(NICAP[[#This Row],[Date]],1)=0,"Y","N")</f>
        <v>N</v>
      </c>
      <c r="N1949" s="36"/>
      <c r="O1949" s="36" t="str">
        <f>19&amp;LEFT(NICAP[[#This Row],[Date]],2)</f>
        <v>1956</v>
      </c>
      <c r="P1949" s="36" t="str">
        <f>MID(NICAP[[#This Row],[Date]],3,2)</f>
        <v>04</v>
      </c>
      <c r="Q1949" s="36" t="str">
        <f>RIGHT(NICAP[[#This Row],[Date]],2)</f>
        <v>28</v>
      </c>
      <c r="R1949" s="26">
        <f>DATE(NICAP[[#This Row],[Year]],NICAP[[#This Row],[Month]],NICAP[[#This Row],[Day]])</f>
        <v>20573</v>
      </c>
      <c r="S1949" s="35" t="str">
        <f t="shared" si="60"/>
        <v/>
      </c>
      <c r="T1949" s="24" t="str">
        <f t="shared" si="61"/>
        <v>UK</v>
      </c>
    </row>
    <row r="1950" spans="1:20" ht="12.75" customHeight="1" x14ac:dyDescent="0.2">
      <c r="A1950" s="35">
        <v>1941</v>
      </c>
      <c r="B1950" s="68">
        <v>560508</v>
      </c>
      <c r="C1950" s="39" t="s">
        <v>8210</v>
      </c>
      <c r="D1950" s="39" t="s">
        <v>1686</v>
      </c>
      <c r="E1950" s="39" t="str">
        <f>IF(AND(LEN(NICAP[[#This Row],[State or      Country]])=2,NICAP[[#This Row],[State or      Country]]&lt;&gt;"UK"),"US","Other")</f>
        <v>US</v>
      </c>
      <c r="F1950" s="38">
        <v>9</v>
      </c>
      <c r="G1950" s="47" t="s">
        <v>1666</v>
      </c>
      <c r="H1950" s="46">
        <v>5</v>
      </c>
      <c r="I1950" s="47" t="s">
        <v>4808</v>
      </c>
      <c r="J1950" s="37"/>
      <c r="K1950" s="37"/>
      <c r="L1950" s="36" t="s">
        <v>8209</v>
      </c>
      <c r="M1950" s="36" t="str">
        <f>IF(LEFT(NICAP[[#This Row],[Date]],1)=0,"Y","N")</f>
        <v>N</v>
      </c>
      <c r="N1950" s="36"/>
      <c r="O1950" s="36" t="str">
        <f>19&amp;LEFT(NICAP[[#This Row],[Date]],2)</f>
        <v>1956</v>
      </c>
      <c r="P1950" s="36" t="str">
        <f>MID(NICAP[[#This Row],[Date]],3,2)</f>
        <v>05</v>
      </c>
      <c r="Q1950" s="36" t="str">
        <f>RIGHT(NICAP[[#This Row],[Date]],2)</f>
        <v>08</v>
      </c>
      <c r="R1950" s="26">
        <f>DATE(NICAP[[#This Row],[Year]],NICAP[[#This Row],[Month]],NICAP[[#This Row],[Day]])</f>
        <v>20583</v>
      </c>
      <c r="S1950" s="35" t="str">
        <f t="shared" si="60"/>
        <v>PA</v>
      </c>
      <c r="T1950" s="24" t="str">
        <f t="shared" si="61"/>
        <v>US</v>
      </c>
    </row>
    <row r="1951" spans="1:20" ht="14.25" customHeight="1" x14ac:dyDescent="0.2">
      <c r="A1951" s="35">
        <v>1942</v>
      </c>
      <c r="B1951" s="81">
        <v>560522</v>
      </c>
      <c r="C1951" s="39" t="s">
        <v>8208</v>
      </c>
      <c r="D1951" s="39" t="s">
        <v>1947</v>
      </c>
      <c r="E1951" s="39" t="str">
        <f>IF(AND(LEN(NICAP[[#This Row],[State or      Country]])=2,NICAP[[#This Row],[State or      Country]]&lt;&gt;"UK"),"US","Other")</f>
        <v>US</v>
      </c>
      <c r="F1951" s="38">
        <v>11</v>
      </c>
      <c r="G1951" s="47" t="s">
        <v>1757</v>
      </c>
      <c r="H1951" s="46">
        <v>5</v>
      </c>
      <c r="I1951" s="47" t="s">
        <v>4808</v>
      </c>
      <c r="J1951" s="37"/>
      <c r="K1951" s="37"/>
      <c r="L1951" s="36" t="s">
        <v>8207</v>
      </c>
      <c r="M1951" s="36" t="str">
        <f>IF(LEFT(NICAP[[#This Row],[Date]],1)=0,"Y","N")</f>
        <v>N</v>
      </c>
      <c r="N1951" s="36"/>
      <c r="O1951" s="36" t="str">
        <f>19&amp;LEFT(NICAP[[#This Row],[Date]],2)</f>
        <v>1956</v>
      </c>
      <c r="P1951" s="36" t="str">
        <f>MID(NICAP[[#This Row],[Date]],3,2)</f>
        <v>05</v>
      </c>
      <c r="Q1951" s="36" t="str">
        <f>RIGHT(NICAP[[#This Row],[Date]],2)</f>
        <v>22</v>
      </c>
      <c r="R1951" s="26">
        <f>DATE(NICAP[[#This Row],[Year]],NICAP[[#This Row],[Month]],NICAP[[#This Row],[Day]])</f>
        <v>20597</v>
      </c>
      <c r="S1951" s="35" t="str">
        <f t="shared" si="60"/>
        <v>LA</v>
      </c>
      <c r="T1951" s="24" t="str">
        <f t="shared" si="61"/>
        <v>US</v>
      </c>
    </row>
    <row r="1952" spans="1:20" ht="12.75" customHeight="1" x14ac:dyDescent="0.2">
      <c r="A1952" s="35">
        <v>1943</v>
      </c>
      <c r="B1952" s="64">
        <v>560602</v>
      </c>
      <c r="C1952" s="39" t="s">
        <v>4844</v>
      </c>
      <c r="D1952" s="39" t="s">
        <v>1920</v>
      </c>
      <c r="E1952" s="39" t="str">
        <f>IF(AND(LEN(NICAP[[#This Row],[State or      Country]])=2,NICAP[[#This Row],[State or      Country]]&lt;&gt;"UK"),"US","Other")</f>
        <v>US</v>
      </c>
      <c r="F1952" s="38">
        <v>11</v>
      </c>
      <c r="G1952" s="41"/>
      <c r="H1952" s="41"/>
      <c r="I1952" s="47" t="s">
        <v>4808</v>
      </c>
      <c r="J1952" s="41"/>
      <c r="K1952" s="41"/>
      <c r="L1952" s="36" t="s">
        <v>8206</v>
      </c>
      <c r="M1952" s="36" t="str">
        <f>IF(LEFT(NICAP[[#This Row],[Date]],1)=0,"Y","N")</f>
        <v>N</v>
      </c>
      <c r="N1952" s="36"/>
      <c r="O1952" s="36" t="str">
        <f>19&amp;LEFT(NICAP[[#This Row],[Date]],2)</f>
        <v>1956</v>
      </c>
      <c r="P1952" s="36" t="str">
        <f>MID(NICAP[[#This Row],[Date]],3,2)</f>
        <v>06</v>
      </c>
      <c r="Q1952" s="36" t="str">
        <f>RIGHT(NICAP[[#This Row],[Date]],2)</f>
        <v>02</v>
      </c>
      <c r="R1952" s="26">
        <f>DATE(NICAP[[#This Row],[Year]],NICAP[[#This Row],[Month]],NICAP[[#This Row],[Day]])</f>
        <v>20608</v>
      </c>
      <c r="S1952" s="35" t="str">
        <f t="shared" si="60"/>
        <v>MS</v>
      </c>
      <c r="T1952" s="24" t="str">
        <f t="shared" si="61"/>
        <v>US</v>
      </c>
    </row>
    <row r="1953" spans="1:20" ht="12.75" customHeight="1" x14ac:dyDescent="0.2">
      <c r="A1953" s="35">
        <v>1944</v>
      </c>
      <c r="B1953" s="64">
        <v>560606</v>
      </c>
      <c r="C1953" s="39" t="s">
        <v>8205</v>
      </c>
      <c r="D1953" s="39" t="s">
        <v>1676</v>
      </c>
      <c r="E1953" s="39" t="str">
        <f>IF(AND(LEN(NICAP[[#This Row],[State or      Country]])=2,NICAP[[#This Row],[State or      Country]]&lt;&gt;"UK"),"US","Other")</f>
        <v>US</v>
      </c>
      <c r="F1953" s="38">
        <v>1</v>
      </c>
      <c r="G1953" s="37"/>
      <c r="H1953" s="37"/>
      <c r="I1953" s="65">
        <v>4127</v>
      </c>
      <c r="J1953" s="37"/>
      <c r="K1953" s="37"/>
      <c r="L1953" s="36" t="s">
        <v>8204</v>
      </c>
      <c r="M1953" s="36" t="str">
        <f>IF(LEFT(NICAP[[#This Row],[Date]],1)=0,"Y","N")</f>
        <v>N</v>
      </c>
      <c r="N1953" s="36"/>
      <c r="O1953" s="36" t="str">
        <f>19&amp;LEFT(NICAP[[#This Row],[Date]],2)</f>
        <v>1956</v>
      </c>
      <c r="P1953" s="36" t="str">
        <f>MID(NICAP[[#This Row],[Date]],3,2)</f>
        <v>06</v>
      </c>
      <c r="Q1953" s="36" t="str">
        <f>RIGHT(NICAP[[#This Row],[Date]],2)</f>
        <v>06</v>
      </c>
      <c r="R1953" s="26">
        <f>DATE(NICAP[[#This Row],[Year]],NICAP[[#This Row],[Month]],NICAP[[#This Row],[Day]])</f>
        <v>20612</v>
      </c>
      <c r="S1953" s="35" t="str">
        <f t="shared" si="60"/>
        <v>CA</v>
      </c>
      <c r="T1953" s="24" t="str">
        <f t="shared" si="61"/>
        <v>US</v>
      </c>
    </row>
    <row r="1954" spans="1:20" ht="12.75" customHeight="1" x14ac:dyDescent="0.2">
      <c r="A1954" s="35">
        <v>1945</v>
      </c>
      <c r="B1954" s="64">
        <v>560627</v>
      </c>
      <c r="C1954" s="39" t="s">
        <v>8203</v>
      </c>
      <c r="D1954" s="39" t="s">
        <v>8202</v>
      </c>
      <c r="E1954" s="39" t="str">
        <f>IF(AND(LEN(NICAP[[#This Row],[State or      Country]])=2,NICAP[[#This Row],[State or      Country]]&lt;&gt;"UK"),"US","Other")</f>
        <v>US</v>
      </c>
      <c r="F1954" s="38">
        <v>1</v>
      </c>
      <c r="G1954" s="37"/>
      <c r="H1954" s="37"/>
      <c r="I1954" s="37"/>
      <c r="J1954" s="37"/>
      <c r="K1954" s="37"/>
      <c r="L1954" s="36" t="s">
        <v>8201</v>
      </c>
      <c r="M1954" s="36" t="str">
        <f>IF(LEFT(NICAP[[#This Row],[Date]],1)=0,"Y","N")</f>
        <v>N</v>
      </c>
      <c r="N1954" s="36"/>
      <c r="O1954" s="36" t="str">
        <f>19&amp;LEFT(NICAP[[#This Row],[Date]],2)</f>
        <v>1956</v>
      </c>
      <c r="P1954" s="36" t="str">
        <f>MID(NICAP[[#This Row],[Date]],3,2)</f>
        <v>06</v>
      </c>
      <c r="Q1954" s="36" t="str">
        <f>RIGHT(NICAP[[#This Row],[Date]],2)</f>
        <v>27</v>
      </c>
      <c r="R1954" s="26">
        <f>DATE(NICAP[[#This Row],[Year]],NICAP[[#This Row],[Month]],NICAP[[#This Row],[Day]])</f>
        <v>20633</v>
      </c>
      <c r="S1954" s="35" t="str">
        <f t="shared" si="60"/>
        <v>IT</v>
      </c>
      <c r="T1954" s="24" t="str">
        <f t="shared" si="61"/>
        <v>US</v>
      </c>
    </row>
    <row r="1955" spans="1:20" ht="12.75" customHeight="1" x14ac:dyDescent="0.2">
      <c r="A1955" s="35">
        <v>1946</v>
      </c>
      <c r="B1955" s="68">
        <v>560629</v>
      </c>
      <c r="C1955" s="39" t="s">
        <v>8200</v>
      </c>
      <c r="D1955" s="39" t="s">
        <v>1676</v>
      </c>
      <c r="E1955" s="39" t="str">
        <f>IF(AND(LEN(NICAP[[#This Row],[State or      Country]])=2,NICAP[[#This Row],[State or      Country]]&lt;&gt;"UK"),"US","Other")</f>
        <v>US</v>
      </c>
      <c r="F1955" s="38">
        <v>9</v>
      </c>
      <c r="G1955" s="47" t="s">
        <v>1666</v>
      </c>
      <c r="H1955" s="46">
        <v>5</v>
      </c>
      <c r="I1955" s="47" t="s">
        <v>4808</v>
      </c>
      <c r="J1955" s="37"/>
      <c r="K1955" s="37"/>
      <c r="L1955" s="36" t="s">
        <v>8199</v>
      </c>
      <c r="M1955" s="36" t="str">
        <f>IF(LEFT(NICAP[[#This Row],[Date]],1)=0,"Y","N")</f>
        <v>N</v>
      </c>
      <c r="N1955" s="36"/>
      <c r="O1955" s="36" t="str">
        <f>19&amp;LEFT(NICAP[[#This Row],[Date]],2)</f>
        <v>1956</v>
      </c>
      <c r="P1955" s="36" t="str">
        <f>MID(NICAP[[#This Row],[Date]],3,2)</f>
        <v>06</v>
      </c>
      <c r="Q1955" s="36" t="str">
        <f>RIGHT(NICAP[[#This Row],[Date]],2)</f>
        <v>29</v>
      </c>
      <c r="R1955" s="26">
        <f>DATE(NICAP[[#This Row],[Year]],NICAP[[#This Row],[Month]],NICAP[[#This Row],[Day]])</f>
        <v>20635</v>
      </c>
      <c r="S1955" s="35" t="str">
        <f t="shared" si="60"/>
        <v>CA</v>
      </c>
      <c r="T1955" s="24" t="str">
        <f t="shared" si="61"/>
        <v>US</v>
      </c>
    </row>
    <row r="1956" spans="1:20" ht="42" customHeight="1" x14ac:dyDescent="0.2">
      <c r="A1956" s="35">
        <v>1947</v>
      </c>
      <c r="B1956" s="85">
        <v>560706</v>
      </c>
      <c r="C1956" s="50" t="s">
        <v>8198</v>
      </c>
      <c r="D1956" s="50" t="s">
        <v>1694</v>
      </c>
      <c r="E1956" s="50" t="str">
        <f>IF(AND(LEN(NICAP[[#This Row],[State or      Country]])=2,NICAP[[#This Row],[State or      Country]]&lt;&gt;"UK"),"US","Other")</f>
        <v>US</v>
      </c>
      <c r="F1956" s="49">
        <v>9</v>
      </c>
      <c r="G1956" s="90" t="s">
        <v>1666</v>
      </c>
      <c r="H1956" s="80">
        <v>5</v>
      </c>
      <c r="I1956" s="90" t="s">
        <v>4808</v>
      </c>
      <c r="J1956" s="48"/>
      <c r="K1956" s="48"/>
      <c r="L1956" s="36" t="s">
        <v>8197</v>
      </c>
      <c r="M1956" s="36" t="str">
        <f>IF(LEFT(NICAP[[#This Row],[Date]],1)=0,"Y","N")</f>
        <v>N</v>
      </c>
      <c r="N1956" s="36"/>
      <c r="O1956" s="36" t="str">
        <f>19&amp;LEFT(NICAP[[#This Row],[Date]],2)</f>
        <v>1956</v>
      </c>
      <c r="P1956" s="36" t="str">
        <f>MID(NICAP[[#This Row],[Date]],3,2)</f>
        <v>07</v>
      </c>
      <c r="Q1956" s="36" t="str">
        <f>RIGHT(NICAP[[#This Row],[Date]],2)</f>
        <v>06</v>
      </c>
      <c r="R1956" s="26">
        <f>DATE(NICAP[[#This Row],[Year]],NICAP[[#This Row],[Month]],NICAP[[#This Row],[Day]])</f>
        <v>20642</v>
      </c>
      <c r="S1956" s="35" t="str">
        <f t="shared" si="60"/>
        <v>OH</v>
      </c>
      <c r="T1956" s="24" t="str">
        <f t="shared" si="61"/>
        <v>US</v>
      </c>
    </row>
    <row r="1957" spans="1:20" ht="14.25" customHeight="1" x14ac:dyDescent="0.2">
      <c r="A1957" s="35">
        <v>1948</v>
      </c>
      <c r="B1957" s="81">
        <v>560717</v>
      </c>
      <c r="C1957" s="39" t="s">
        <v>8195</v>
      </c>
      <c r="D1957" s="39" t="s">
        <v>1697</v>
      </c>
      <c r="E1957" s="39" t="str">
        <f>IF(AND(LEN(NICAP[[#This Row],[State or      Country]])=2,NICAP[[#This Row],[State or      Country]]&lt;&gt;"UK"),"US","Other")</f>
        <v>US</v>
      </c>
      <c r="F1957" s="38">
        <v>9</v>
      </c>
      <c r="G1957" s="47" t="s">
        <v>1666</v>
      </c>
      <c r="H1957" s="46">
        <v>5</v>
      </c>
      <c r="I1957" s="47" t="s">
        <v>4808</v>
      </c>
      <c r="J1957" s="41"/>
      <c r="K1957" s="41"/>
      <c r="L1957" s="36" t="s">
        <v>8196</v>
      </c>
      <c r="M1957" s="36" t="str">
        <f>IF(LEFT(NICAP[[#This Row],[Date]],1)=0,"Y","N")</f>
        <v>N</v>
      </c>
      <c r="N1957" s="36"/>
      <c r="O1957" s="36" t="str">
        <f>19&amp;LEFT(NICAP[[#This Row],[Date]],2)</f>
        <v>1956</v>
      </c>
      <c r="P1957" s="36" t="str">
        <f>MID(NICAP[[#This Row],[Date]],3,2)</f>
        <v>07</v>
      </c>
      <c r="Q1957" s="36" t="str">
        <f>RIGHT(NICAP[[#This Row],[Date]],2)</f>
        <v>17</v>
      </c>
      <c r="R1957" s="26">
        <f>DATE(NICAP[[#This Row],[Year]],NICAP[[#This Row],[Month]],NICAP[[#This Row],[Day]])</f>
        <v>20653</v>
      </c>
      <c r="S1957" s="35" t="str">
        <f t="shared" si="60"/>
        <v>MA</v>
      </c>
      <c r="T1957" s="24" t="str">
        <f t="shared" si="61"/>
        <v>US</v>
      </c>
    </row>
    <row r="1958" spans="1:20" ht="14.25" customHeight="1" x14ac:dyDescent="0.2">
      <c r="A1958" s="35">
        <v>1949</v>
      </c>
      <c r="B1958" s="81">
        <v>560717</v>
      </c>
      <c r="C1958" s="39" t="s">
        <v>8195</v>
      </c>
      <c r="D1958" s="39" t="s">
        <v>1697</v>
      </c>
      <c r="E1958" s="39" t="str">
        <f>IF(AND(LEN(NICAP[[#This Row],[State or      Country]])=2,NICAP[[#This Row],[State or      Country]]&lt;&gt;"UK"),"US","Other")</f>
        <v>US</v>
      </c>
      <c r="F1958" s="38">
        <v>11</v>
      </c>
      <c r="G1958" s="47" t="s">
        <v>1757</v>
      </c>
      <c r="H1958" s="46">
        <v>5</v>
      </c>
      <c r="I1958" s="47" t="s">
        <v>4808</v>
      </c>
      <c r="J1958" s="37"/>
      <c r="K1958" s="37"/>
      <c r="L1958" s="36" t="s">
        <v>8194</v>
      </c>
      <c r="M1958" s="36" t="str">
        <f>IF(LEFT(NICAP[[#This Row],[Date]],1)=0,"Y","N")</f>
        <v>N</v>
      </c>
      <c r="N1958" s="36"/>
      <c r="O1958" s="36" t="str">
        <f>19&amp;LEFT(NICAP[[#This Row],[Date]],2)</f>
        <v>1956</v>
      </c>
      <c r="P1958" s="36" t="str">
        <f>MID(NICAP[[#This Row],[Date]],3,2)</f>
        <v>07</v>
      </c>
      <c r="Q1958" s="36" t="str">
        <f>RIGHT(NICAP[[#This Row],[Date]],2)</f>
        <v>17</v>
      </c>
      <c r="R1958" s="26">
        <f>DATE(NICAP[[#This Row],[Year]],NICAP[[#This Row],[Month]],NICAP[[#This Row],[Day]])</f>
        <v>20653</v>
      </c>
      <c r="S1958" s="35" t="str">
        <f t="shared" si="60"/>
        <v>MA</v>
      </c>
      <c r="T1958" s="24" t="str">
        <f t="shared" si="61"/>
        <v>US</v>
      </c>
    </row>
    <row r="1959" spans="1:20" ht="14.25" customHeight="1" x14ac:dyDescent="0.2">
      <c r="A1959" s="35">
        <v>1950</v>
      </c>
      <c r="B1959" s="81">
        <v>560717</v>
      </c>
      <c r="C1959" s="39" t="s">
        <v>8193</v>
      </c>
      <c r="D1959" s="39" t="s">
        <v>1758</v>
      </c>
      <c r="E1959" s="39" t="str">
        <f>IF(AND(LEN(NICAP[[#This Row],[State or      Country]])=2,NICAP[[#This Row],[State or      Country]]&lt;&gt;"UK"),"US","Other")</f>
        <v>US</v>
      </c>
      <c r="F1959" s="38">
        <v>11</v>
      </c>
      <c r="G1959" s="47" t="s">
        <v>1757</v>
      </c>
      <c r="H1959" s="46">
        <v>2</v>
      </c>
      <c r="I1959" s="37"/>
      <c r="J1959" s="37"/>
      <c r="K1959" s="37"/>
      <c r="L1959" s="36" t="s">
        <v>8192</v>
      </c>
      <c r="M1959" s="36" t="str">
        <f>IF(LEFT(NICAP[[#This Row],[Date]],1)=0,"Y","N")</f>
        <v>N</v>
      </c>
      <c r="N1959" s="36"/>
      <c r="O1959" s="36" t="str">
        <f>19&amp;LEFT(NICAP[[#This Row],[Date]],2)</f>
        <v>1956</v>
      </c>
      <c r="P1959" s="36" t="str">
        <f>MID(NICAP[[#This Row],[Date]],3,2)</f>
        <v>07</v>
      </c>
      <c r="Q1959" s="36" t="str">
        <f>RIGHT(NICAP[[#This Row],[Date]],2)</f>
        <v>17</v>
      </c>
      <c r="R1959" s="26">
        <f>DATE(NICAP[[#This Row],[Year]],NICAP[[#This Row],[Month]],NICAP[[#This Row],[Day]])</f>
        <v>20653</v>
      </c>
      <c r="S1959" s="35" t="str">
        <f t="shared" si="60"/>
        <v>NY</v>
      </c>
      <c r="T1959" s="24" t="str">
        <f t="shared" si="61"/>
        <v>US</v>
      </c>
    </row>
    <row r="1960" spans="1:20" ht="12.75" customHeight="1" x14ac:dyDescent="0.2">
      <c r="A1960" s="35">
        <v>1951</v>
      </c>
      <c r="B1960" s="64">
        <v>560719</v>
      </c>
      <c r="C1960" s="39" t="s">
        <v>5697</v>
      </c>
      <c r="D1960" s="39" t="s">
        <v>1852</v>
      </c>
      <c r="E1960" s="39" t="str">
        <f>IF(AND(LEN(NICAP[[#This Row],[State or      Country]])=2,NICAP[[#This Row],[State or      Country]]&lt;&gt;"UK"),"US","Other")</f>
        <v>US</v>
      </c>
      <c r="F1960" s="38">
        <v>1</v>
      </c>
      <c r="G1960" s="37"/>
      <c r="H1960" s="37"/>
      <c r="I1960" s="37"/>
      <c r="J1960" s="37"/>
      <c r="K1960" s="37"/>
      <c r="L1960" s="36" t="s">
        <v>8191</v>
      </c>
      <c r="M1960" s="36" t="str">
        <f>IF(LEFT(NICAP[[#This Row],[Date]],1)=0,"Y","N")</f>
        <v>N</v>
      </c>
      <c r="N1960" s="36"/>
      <c r="O1960" s="36" t="str">
        <f>19&amp;LEFT(NICAP[[#This Row],[Date]],2)</f>
        <v>1956</v>
      </c>
      <c r="P1960" s="36" t="str">
        <f>MID(NICAP[[#This Row],[Date]],3,2)</f>
        <v>07</v>
      </c>
      <c r="Q1960" s="36" t="str">
        <f>RIGHT(NICAP[[#This Row],[Date]],2)</f>
        <v>19</v>
      </c>
      <c r="R1960" s="26">
        <f>DATE(NICAP[[#This Row],[Year]],NICAP[[#This Row],[Month]],NICAP[[#This Row],[Day]])</f>
        <v>20655</v>
      </c>
      <c r="S1960" s="35" t="str">
        <f t="shared" si="60"/>
        <v>AZ</v>
      </c>
      <c r="T1960" s="24" t="str">
        <f t="shared" si="61"/>
        <v>US</v>
      </c>
    </row>
    <row r="1961" spans="1:20" ht="12.75" customHeight="1" x14ac:dyDescent="0.2">
      <c r="A1961" s="35">
        <v>1952</v>
      </c>
      <c r="B1961" s="68">
        <v>560719</v>
      </c>
      <c r="C1961" s="39" t="s">
        <v>8190</v>
      </c>
      <c r="D1961" s="39" t="s">
        <v>2260</v>
      </c>
      <c r="E1961" s="39" t="str">
        <f>IF(AND(LEN(NICAP[[#This Row],[State or      Country]])=2,NICAP[[#This Row],[State or      Country]]&lt;&gt;"UK"),"US","Other")</f>
        <v>US</v>
      </c>
      <c r="F1961" s="38">
        <v>9</v>
      </c>
      <c r="G1961" s="47" t="s">
        <v>1666</v>
      </c>
      <c r="H1961" s="46">
        <v>5</v>
      </c>
      <c r="I1961" s="37"/>
      <c r="J1961" s="37"/>
      <c r="K1961" s="37"/>
      <c r="L1961" s="36" t="s">
        <v>8189</v>
      </c>
      <c r="M1961" s="36" t="str">
        <f>IF(LEFT(NICAP[[#This Row],[Date]],1)=0,"Y","N")</f>
        <v>N</v>
      </c>
      <c r="N1961" s="36"/>
      <c r="O1961" s="36" t="str">
        <f>19&amp;LEFT(NICAP[[#This Row],[Date]],2)</f>
        <v>1956</v>
      </c>
      <c r="P1961" s="36" t="str">
        <f>MID(NICAP[[#This Row],[Date]],3,2)</f>
        <v>07</v>
      </c>
      <c r="Q1961" s="36" t="str">
        <f>RIGHT(NICAP[[#This Row],[Date]],2)</f>
        <v>19</v>
      </c>
      <c r="R1961" s="26">
        <f>DATE(NICAP[[#This Row],[Year]],NICAP[[#This Row],[Month]],NICAP[[#This Row],[Day]])</f>
        <v>20655</v>
      </c>
      <c r="S1961" s="35" t="str">
        <f t="shared" si="60"/>
        <v>KS</v>
      </c>
      <c r="T1961" s="24" t="str">
        <f t="shared" si="61"/>
        <v>US</v>
      </c>
    </row>
    <row r="1962" spans="1:20" ht="12.75" customHeight="1" x14ac:dyDescent="0.2">
      <c r="A1962" s="35">
        <v>1953</v>
      </c>
      <c r="B1962" s="68">
        <v>560726</v>
      </c>
      <c r="C1962" s="39" t="s">
        <v>8188</v>
      </c>
      <c r="D1962" s="39" t="s">
        <v>1749</v>
      </c>
      <c r="E1962" s="39" t="str">
        <f>IF(AND(LEN(NICAP[[#This Row],[State or      Country]])=2,NICAP[[#This Row],[State or      Country]]&lt;&gt;"UK"),"US","Other")</f>
        <v>Other</v>
      </c>
      <c r="F1962" s="38">
        <v>9</v>
      </c>
      <c r="G1962" s="47" t="s">
        <v>1666</v>
      </c>
      <c r="H1962" s="46">
        <v>5</v>
      </c>
      <c r="I1962" s="41"/>
      <c r="J1962" s="41"/>
      <c r="K1962" s="41"/>
      <c r="L1962" s="36" t="s">
        <v>8187</v>
      </c>
      <c r="M1962" s="36" t="str">
        <f>IF(LEFT(NICAP[[#This Row],[Date]],1)=0,"Y","N")</f>
        <v>N</v>
      </c>
      <c r="N1962" s="36"/>
      <c r="O1962" s="36" t="str">
        <f>19&amp;LEFT(NICAP[[#This Row],[Date]],2)</f>
        <v>1956</v>
      </c>
      <c r="P1962" s="36" t="str">
        <f>MID(NICAP[[#This Row],[Date]],3,2)</f>
        <v>07</v>
      </c>
      <c r="Q1962" s="36" t="str">
        <f>RIGHT(NICAP[[#This Row],[Date]],2)</f>
        <v>26</v>
      </c>
      <c r="R1962" s="26">
        <f>DATE(NICAP[[#This Row],[Year]],NICAP[[#This Row],[Month]],NICAP[[#This Row],[Day]])</f>
        <v>20662</v>
      </c>
      <c r="S1962" s="35" t="str">
        <f t="shared" si="60"/>
        <v/>
      </c>
      <c r="T1962" s="24" t="str">
        <f t="shared" si="61"/>
        <v>Brazil</v>
      </c>
    </row>
    <row r="1963" spans="1:20" ht="14.25" customHeight="1" x14ac:dyDescent="0.2">
      <c r="A1963" s="35">
        <v>1954</v>
      </c>
      <c r="B1963" s="81">
        <v>560726</v>
      </c>
      <c r="C1963" s="39" t="s">
        <v>8186</v>
      </c>
      <c r="D1963" s="39" t="s">
        <v>2763</v>
      </c>
      <c r="E1963" s="39" t="str">
        <f>IF(AND(LEN(NICAP[[#This Row],[State or      Country]])=2,NICAP[[#This Row],[State or      Country]]&lt;&gt;"UK"),"US","Other")</f>
        <v>Other</v>
      </c>
      <c r="F1963" s="38">
        <v>11</v>
      </c>
      <c r="G1963" s="47" t="s">
        <v>1757</v>
      </c>
      <c r="H1963" s="46">
        <v>5</v>
      </c>
      <c r="I1963" s="37"/>
      <c r="J1963" s="37"/>
      <c r="K1963" s="37"/>
      <c r="L1963" s="36" t="s">
        <v>8185</v>
      </c>
      <c r="M1963" s="36" t="str">
        <f>IF(LEFT(NICAP[[#This Row],[Date]],1)=0,"Y","N")</f>
        <v>N</v>
      </c>
      <c r="N1963" s="36"/>
      <c r="O1963" s="36" t="str">
        <f>19&amp;LEFT(NICAP[[#This Row],[Date]],2)</f>
        <v>1956</v>
      </c>
      <c r="P1963" s="36" t="str">
        <f>MID(NICAP[[#This Row],[Date]],3,2)</f>
        <v>07</v>
      </c>
      <c r="Q1963" s="36" t="str">
        <f>RIGHT(NICAP[[#This Row],[Date]],2)</f>
        <v>26</v>
      </c>
      <c r="R1963" s="26">
        <f>DATE(NICAP[[#This Row],[Year]],NICAP[[#This Row],[Month]],NICAP[[#This Row],[Day]])</f>
        <v>20662</v>
      </c>
      <c r="S1963" s="35" t="str">
        <f t="shared" si="60"/>
        <v/>
      </c>
      <c r="T1963" s="24" t="str">
        <f t="shared" si="61"/>
        <v>At Sea</v>
      </c>
    </row>
    <row r="1964" spans="1:20" ht="12.75" customHeight="1" x14ac:dyDescent="0.2">
      <c r="A1964" s="35">
        <v>1955</v>
      </c>
      <c r="B1964" s="68">
        <v>560729</v>
      </c>
      <c r="C1964" s="39" t="s">
        <v>8184</v>
      </c>
      <c r="D1964" s="39" t="s">
        <v>1676</v>
      </c>
      <c r="E1964" s="39" t="str">
        <f>IF(AND(LEN(NICAP[[#This Row],[State or      Country]])=2,NICAP[[#This Row],[State or      Country]]&lt;&gt;"UK"),"US","Other")</f>
        <v>US</v>
      </c>
      <c r="F1964" s="38">
        <v>9</v>
      </c>
      <c r="G1964" s="37"/>
      <c r="H1964" s="46">
        <v>5</v>
      </c>
      <c r="I1964" s="37"/>
      <c r="J1964" s="37"/>
      <c r="K1964" s="37"/>
      <c r="L1964" s="36" t="s">
        <v>8183</v>
      </c>
      <c r="M1964" s="36" t="str">
        <f>IF(LEFT(NICAP[[#This Row],[Date]],1)=0,"Y","N")</f>
        <v>N</v>
      </c>
      <c r="N1964" s="36"/>
      <c r="O1964" s="36" t="str">
        <f>19&amp;LEFT(NICAP[[#This Row],[Date]],2)</f>
        <v>1956</v>
      </c>
      <c r="P1964" s="36" t="str">
        <f>MID(NICAP[[#This Row],[Date]],3,2)</f>
        <v>07</v>
      </c>
      <c r="Q1964" s="36" t="str">
        <f>RIGHT(NICAP[[#This Row],[Date]],2)</f>
        <v>29</v>
      </c>
      <c r="R1964" s="26">
        <f>DATE(NICAP[[#This Row],[Year]],NICAP[[#This Row],[Month]],NICAP[[#This Row],[Day]])</f>
        <v>20665</v>
      </c>
      <c r="S1964" s="35" t="str">
        <f t="shared" si="60"/>
        <v>CA</v>
      </c>
      <c r="T1964" s="24" t="str">
        <f t="shared" si="61"/>
        <v>US</v>
      </c>
    </row>
    <row r="1965" spans="1:20" ht="12.75" customHeight="1" x14ac:dyDescent="0.2">
      <c r="A1965" s="35">
        <v>1956</v>
      </c>
      <c r="B1965" s="64">
        <v>560800</v>
      </c>
      <c r="C1965" s="39" t="s">
        <v>8154</v>
      </c>
      <c r="D1965" s="39" t="s">
        <v>4006</v>
      </c>
      <c r="E1965" s="39" t="str">
        <f>IF(AND(LEN(NICAP[[#This Row],[State or      Country]])=2,NICAP[[#This Row],[State or      Country]]&lt;&gt;"UK"),"US","Other")</f>
        <v>Other</v>
      </c>
      <c r="F1965" s="38">
        <v>9</v>
      </c>
      <c r="G1965" s="37"/>
      <c r="H1965" s="46">
        <v>5</v>
      </c>
      <c r="I1965" s="37"/>
      <c r="J1965" s="37"/>
      <c r="K1965" s="37"/>
      <c r="L1965" s="36" t="s">
        <v>8182</v>
      </c>
      <c r="M1965" s="36" t="str">
        <f>IF(LEFT(NICAP[[#This Row],[Date]],1)=0,"Y","N")</f>
        <v>N</v>
      </c>
      <c r="N1965" s="36"/>
      <c r="O1965" s="36" t="str">
        <f>19&amp;LEFT(NICAP[[#This Row],[Date]],2)</f>
        <v>1956</v>
      </c>
      <c r="P1965" s="36" t="str">
        <f>MID(NICAP[[#This Row],[Date]],3,2)</f>
        <v>08</v>
      </c>
      <c r="Q1965" s="36" t="str">
        <f>RIGHT(NICAP[[#This Row],[Date]],2)</f>
        <v>00</v>
      </c>
      <c r="R1965" s="26">
        <f>DATE(NICAP[[#This Row],[Year]],NICAP[[#This Row],[Month]],NICAP[[#This Row],[Day]])</f>
        <v>20667</v>
      </c>
      <c r="S1965" s="35" t="str">
        <f t="shared" si="60"/>
        <v/>
      </c>
      <c r="T1965" s="24" t="str">
        <f t="shared" si="61"/>
        <v>Den</v>
      </c>
    </row>
    <row r="1966" spans="1:20" ht="27" customHeight="1" x14ac:dyDescent="0.2">
      <c r="A1966" s="35">
        <v>1957</v>
      </c>
      <c r="B1966" s="66">
        <v>560800</v>
      </c>
      <c r="C1966" s="44" t="s">
        <v>8181</v>
      </c>
      <c r="D1966" s="44" t="s">
        <v>1819</v>
      </c>
      <c r="E1966" s="44" t="str">
        <f>IF(AND(LEN(NICAP[[#This Row],[State or      Country]])=2,NICAP[[#This Row],[State or      Country]]&lt;&gt;"UK"),"US","Other")</f>
        <v>US</v>
      </c>
      <c r="F1966" s="43">
        <v>1</v>
      </c>
      <c r="G1966" s="41"/>
      <c r="H1966" s="41"/>
      <c r="I1966" s="41"/>
      <c r="J1966" s="41"/>
      <c r="K1966" s="41"/>
      <c r="L1966" s="59" t="s">
        <v>8180</v>
      </c>
      <c r="M1966" s="59" t="str">
        <f>IF(LEFT(NICAP[[#This Row],[Date]],1)=0,"Y","N")</f>
        <v>N</v>
      </c>
      <c r="N1966" s="59"/>
      <c r="O1966" s="59" t="str">
        <f>19&amp;LEFT(NICAP[[#This Row],[Date]],2)</f>
        <v>1956</v>
      </c>
      <c r="P1966" s="59" t="str">
        <f>MID(NICAP[[#This Row],[Date]],3,2)</f>
        <v>08</v>
      </c>
      <c r="Q1966" s="59" t="str">
        <f>RIGHT(NICAP[[#This Row],[Date]],2)</f>
        <v>00</v>
      </c>
      <c r="R1966" s="26">
        <f>DATE(NICAP[[#This Row],[Year]],NICAP[[#This Row],[Month]],NICAP[[#This Row],[Day]])</f>
        <v>20667</v>
      </c>
      <c r="S1966" s="35" t="str">
        <f t="shared" si="60"/>
        <v>NV</v>
      </c>
      <c r="T1966" s="24" t="str">
        <f t="shared" si="61"/>
        <v>US</v>
      </c>
    </row>
    <row r="1967" spans="1:20" ht="12.75" customHeight="1" x14ac:dyDescent="0.2">
      <c r="A1967" s="35">
        <v>1958</v>
      </c>
      <c r="B1967" s="64">
        <v>560804</v>
      </c>
      <c r="C1967" s="39" t="s">
        <v>8147</v>
      </c>
      <c r="D1967" s="39" t="s">
        <v>4006</v>
      </c>
      <c r="E1967" s="39" t="str">
        <f>IF(AND(LEN(NICAP[[#This Row],[State or      Country]])=2,NICAP[[#This Row],[State or      Country]]&lt;&gt;"UK"),"US","Other")</f>
        <v>Other</v>
      </c>
      <c r="F1967" s="38">
        <v>9</v>
      </c>
      <c r="G1967" s="37"/>
      <c r="H1967" s="46">
        <v>5</v>
      </c>
      <c r="I1967" s="37"/>
      <c r="J1967" s="37"/>
      <c r="K1967" s="37"/>
      <c r="L1967" s="36" t="s">
        <v>8179</v>
      </c>
      <c r="M1967" s="36" t="str">
        <f>IF(LEFT(NICAP[[#This Row],[Date]],1)=0,"Y","N")</f>
        <v>N</v>
      </c>
      <c r="N1967" s="36"/>
      <c r="O1967" s="36" t="str">
        <f>19&amp;LEFT(NICAP[[#This Row],[Date]],2)</f>
        <v>1956</v>
      </c>
      <c r="P1967" s="36" t="str">
        <f>MID(NICAP[[#This Row],[Date]],3,2)</f>
        <v>08</v>
      </c>
      <c r="Q1967" s="36" t="str">
        <f>RIGHT(NICAP[[#This Row],[Date]],2)</f>
        <v>04</v>
      </c>
      <c r="R1967" s="26">
        <f>DATE(NICAP[[#This Row],[Year]],NICAP[[#This Row],[Month]],NICAP[[#This Row],[Day]])</f>
        <v>20671</v>
      </c>
      <c r="S1967" s="35" t="str">
        <f t="shared" si="60"/>
        <v/>
      </c>
      <c r="T1967" s="24" t="str">
        <f t="shared" si="61"/>
        <v>Den</v>
      </c>
    </row>
    <row r="1968" spans="1:20" ht="12.75" customHeight="1" x14ac:dyDescent="0.2">
      <c r="A1968" s="35">
        <v>1959</v>
      </c>
      <c r="B1968" s="64">
        <v>560808</v>
      </c>
      <c r="C1968" s="39" t="s">
        <v>8178</v>
      </c>
      <c r="D1968" s="39" t="s">
        <v>1852</v>
      </c>
      <c r="E1968" s="39" t="str">
        <f>IF(AND(LEN(NICAP[[#This Row],[State or      Country]])=2,NICAP[[#This Row],[State or      Country]]&lt;&gt;"UK"),"US","Other")</f>
        <v>US</v>
      </c>
      <c r="F1968" s="38">
        <v>11</v>
      </c>
      <c r="G1968" s="41"/>
      <c r="H1968" s="41"/>
      <c r="I1968" s="65">
        <v>4270</v>
      </c>
      <c r="J1968" s="41"/>
      <c r="K1968" s="41"/>
      <c r="L1968" s="36" t="s">
        <v>8177</v>
      </c>
      <c r="M1968" s="36" t="str">
        <f>IF(LEFT(NICAP[[#This Row],[Date]],1)=0,"Y","N")</f>
        <v>N</v>
      </c>
      <c r="N1968" s="36"/>
      <c r="O1968" s="36" t="str">
        <f>19&amp;LEFT(NICAP[[#This Row],[Date]],2)</f>
        <v>1956</v>
      </c>
      <c r="P1968" s="36" t="str">
        <f>MID(NICAP[[#This Row],[Date]],3,2)</f>
        <v>08</v>
      </c>
      <c r="Q1968" s="36" t="str">
        <f>RIGHT(NICAP[[#This Row],[Date]],2)</f>
        <v>08</v>
      </c>
      <c r="R1968" s="26">
        <f>DATE(NICAP[[#This Row],[Year]],NICAP[[#This Row],[Month]],NICAP[[#This Row],[Day]])</f>
        <v>20675</v>
      </c>
      <c r="S1968" s="35" t="str">
        <f t="shared" si="60"/>
        <v>AZ</v>
      </c>
      <c r="T1968" s="24" t="str">
        <f t="shared" si="61"/>
        <v>US</v>
      </c>
    </row>
    <row r="1969" spans="1:20" ht="72" customHeight="1" x14ac:dyDescent="0.2">
      <c r="A1969" s="35">
        <v>1960</v>
      </c>
      <c r="B1969" s="69" t="s">
        <v>8176</v>
      </c>
      <c r="C1969" s="50" t="s">
        <v>3576</v>
      </c>
      <c r="D1969" s="50" t="s">
        <v>1775</v>
      </c>
      <c r="E1969" s="50" t="str">
        <f>IF(AND(LEN(NICAP[[#This Row],[State or      Country]])=2,NICAP[[#This Row],[State or      Country]]&lt;&gt;"UK"),"US","Other")</f>
        <v>US</v>
      </c>
      <c r="F1969" s="49">
        <v>1</v>
      </c>
      <c r="G1969" s="48"/>
      <c r="H1969" s="48"/>
      <c r="I1969" s="48"/>
      <c r="J1969" s="48"/>
      <c r="K1969" s="48"/>
      <c r="L1969" s="36" t="s">
        <v>8175</v>
      </c>
      <c r="M1969" s="36" t="str">
        <f>IF(LEFT(NICAP[[#This Row],[Date]],1)=0,"Y","N")</f>
        <v>N</v>
      </c>
      <c r="N1969" s="36"/>
      <c r="O1969" s="36" t="str">
        <f>19&amp;LEFT(NICAP[[#This Row],[Date]],2)</f>
        <v>1956</v>
      </c>
      <c r="P1969" s="36" t="str">
        <f>MID(NICAP[[#This Row],[Date]],3,2)</f>
        <v>08</v>
      </c>
      <c r="Q1969" s="36" t="str">
        <f>RIGHT(NICAP[[#This Row],[Date]],2)</f>
        <v>19</v>
      </c>
      <c r="R1969" s="26">
        <f>DATE(NICAP[[#This Row],[Year]],NICAP[[#This Row],[Month]],NICAP[[#This Row],[Day]])</f>
        <v>20686</v>
      </c>
      <c r="S1969" s="35" t="str">
        <f t="shared" si="60"/>
        <v>CT</v>
      </c>
      <c r="T1969" s="24" t="str">
        <f t="shared" si="61"/>
        <v>US</v>
      </c>
    </row>
    <row r="1970" spans="1:20" ht="27" customHeight="1" x14ac:dyDescent="0.2">
      <c r="A1970" s="35">
        <v>1961</v>
      </c>
      <c r="B1970" s="83" t="s">
        <v>8174</v>
      </c>
      <c r="C1970" s="44" t="s">
        <v>8173</v>
      </c>
      <c r="D1970" s="44" t="s">
        <v>1667</v>
      </c>
      <c r="E1970" s="44" t="str">
        <f>IF(AND(LEN(NICAP[[#This Row],[State or      Country]])=2,NICAP[[#This Row],[State or      Country]]&lt;&gt;"UK"),"US","Other")</f>
        <v>US</v>
      </c>
      <c r="F1970" s="43">
        <v>9</v>
      </c>
      <c r="G1970" s="62" t="s">
        <v>1666</v>
      </c>
      <c r="H1970" s="61">
        <v>5</v>
      </c>
      <c r="I1970" s="62" t="s">
        <v>4808</v>
      </c>
      <c r="J1970" s="41"/>
      <c r="K1970" s="41"/>
      <c r="L1970" s="42" t="s">
        <v>8172</v>
      </c>
      <c r="M1970" s="42" t="str">
        <f>IF(LEFT(NICAP[[#This Row],[Date]],1)=0,"Y","N")</f>
        <v>N</v>
      </c>
      <c r="N1970" s="42"/>
      <c r="O1970" s="42" t="str">
        <f>19&amp;LEFT(NICAP[[#This Row],[Date]],2)</f>
        <v>1956</v>
      </c>
      <c r="P1970" s="42" t="str">
        <f>MID(NICAP[[#This Row],[Date]],3,2)</f>
        <v>08</v>
      </c>
      <c r="Q1970" s="42" t="str">
        <f>RIGHT(NICAP[[#This Row],[Date]],2)</f>
        <v>11</v>
      </c>
      <c r="R1970" s="26">
        <f>DATE(NICAP[[#This Row],[Year]],NICAP[[#This Row],[Month]],NICAP[[#This Row],[Day]])</f>
        <v>20678</v>
      </c>
      <c r="S1970" s="35" t="str">
        <f t="shared" si="60"/>
        <v>TX</v>
      </c>
      <c r="T1970" s="24" t="str">
        <f t="shared" si="61"/>
        <v>US</v>
      </c>
    </row>
    <row r="1971" spans="1:20" ht="12.75" customHeight="1" x14ac:dyDescent="0.2">
      <c r="A1971" s="35">
        <v>1962</v>
      </c>
      <c r="B1971" s="68">
        <v>560813</v>
      </c>
      <c r="C1971" s="39" t="s">
        <v>8170</v>
      </c>
      <c r="D1971" s="39" t="s">
        <v>1802</v>
      </c>
      <c r="E1971" s="39" t="str">
        <f>IF(AND(LEN(NICAP[[#This Row],[State or      Country]])=2,NICAP[[#This Row],[State or      Country]]&lt;&gt;"UK"),"US","Other")</f>
        <v>Other</v>
      </c>
      <c r="F1971" s="38">
        <v>9</v>
      </c>
      <c r="G1971" s="47" t="s">
        <v>1666</v>
      </c>
      <c r="H1971" s="46">
        <v>5</v>
      </c>
      <c r="I1971" s="47" t="s">
        <v>4808</v>
      </c>
      <c r="J1971" s="37"/>
      <c r="K1971" s="37"/>
      <c r="L1971" s="36" t="s">
        <v>8171</v>
      </c>
      <c r="M1971" s="36" t="str">
        <f>IF(LEFT(NICAP[[#This Row],[Date]],1)=0,"Y","N")</f>
        <v>N</v>
      </c>
      <c r="N1971" s="36"/>
      <c r="O1971" s="36" t="str">
        <f>19&amp;LEFT(NICAP[[#This Row],[Date]],2)</f>
        <v>1956</v>
      </c>
      <c r="P1971" s="36" t="str">
        <f>MID(NICAP[[#This Row],[Date]],3,2)</f>
        <v>08</v>
      </c>
      <c r="Q1971" s="36" t="str">
        <f>RIGHT(NICAP[[#This Row],[Date]],2)</f>
        <v>13</v>
      </c>
      <c r="R1971" s="26">
        <f>DATE(NICAP[[#This Row],[Year]],NICAP[[#This Row],[Month]],NICAP[[#This Row],[Day]])</f>
        <v>20680</v>
      </c>
      <c r="S1971" s="35" t="str">
        <f t="shared" si="60"/>
        <v/>
      </c>
      <c r="T1971" s="24" t="str">
        <f t="shared" si="61"/>
        <v>UK</v>
      </c>
    </row>
    <row r="1972" spans="1:20" ht="12.75" customHeight="1" x14ac:dyDescent="0.2">
      <c r="A1972" s="35">
        <v>1963</v>
      </c>
      <c r="B1972" s="53">
        <v>560813</v>
      </c>
      <c r="C1972" s="39" t="s">
        <v>8170</v>
      </c>
      <c r="D1972" s="39" t="s">
        <v>1802</v>
      </c>
      <c r="E1972" s="39" t="str">
        <f>IF(AND(LEN(NICAP[[#This Row],[State or      Country]])=2,NICAP[[#This Row],[State or      Country]]&lt;&gt;"UK"),"US","Other")</f>
        <v>Other</v>
      </c>
      <c r="F1972" s="38">
        <v>11</v>
      </c>
      <c r="G1972" s="37"/>
      <c r="H1972" s="37"/>
      <c r="I1972" s="47" t="s">
        <v>4808</v>
      </c>
      <c r="J1972" s="37"/>
      <c r="K1972" s="37"/>
      <c r="L1972" s="36" t="s">
        <v>8169</v>
      </c>
      <c r="M1972" s="36" t="str">
        <f>IF(LEFT(NICAP[[#This Row],[Date]],1)=0,"Y","N")</f>
        <v>N</v>
      </c>
      <c r="N1972" s="36"/>
      <c r="O1972" s="36" t="str">
        <f>19&amp;LEFT(NICAP[[#This Row],[Date]],2)</f>
        <v>1956</v>
      </c>
      <c r="P1972" s="36" t="str">
        <f>MID(NICAP[[#This Row],[Date]],3,2)</f>
        <v>08</v>
      </c>
      <c r="Q1972" s="36" t="str">
        <f>RIGHT(NICAP[[#This Row],[Date]],2)</f>
        <v>13</v>
      </c>
      <c r="R1972" s="26">
        <f>DATE(NICAP[[#This Row],[Year]],NICAP[[#This Row],[Month]],NICAP[[#This Row],[Day]])</f>
        <v>20680</v>
      </c>
      <c r="S1972" s="35" t="str">
        <f t="shared" si="60"/>
        <v/>
      </c>
      <c r="T1972" s="24" t="str">
        <f t="shared" si="61"/>
        <v>UK</v>
      </c>
    </row>
    <row r="1973" spans="1:20" ht="14.25" customHeight="1" x14ac:dyDescent="0.2">
      <c r="A1973" s="35">
        <v>1964</v>
      </c>
      <c r="B1973" s="56">
        <v>560816</v>
      </c>
      <c r="C1973" s="39" t="s">
        <v>8168</v>
      </c>
      <c r="D1973" s="39" t="s">
        <v>2763</v>
      </c>
      <c r="E1973" s="39" t="str">
        <f>IF(AND(LEN(NICAP[[#This Row],[State or      Country]])=2,NICAP[[#This Row],[State or      Country]]&lt;&gt;"UK"),"US","Other")</f>
        <v>Other</v>
      </c>
      <c r="F1973" s="38">
        <v>11</v>
      </c>
      <c r="G1973" s="47" t="s">
        <v>1757</v>
      </c>
      <c r="H1973" s="46">
        <v>5</v>
      </c>
      <c r="I1973" s="47" t="s">
        <v>4808</v>
      </c>
      <c r="J1973" s="37"/>
      <c r="K1973" s="37"/>
      <c r="L1973" s="36" t="s">
        <v>8167</v>
      </c>
      <c r="M1973" s="36" t="str">
        <f>IF(LEFT(NICAP[[#This Row],[Date]],1)=0,"Y","N")</f>
        <v>N</v>
      </c>
      <c r="N1973" s="36"/>
      <c r="O1973" s="36" t="str">
        <f>19&amp;LEFT(NICAP[[#This Row],[Date]],2)</f>
        <v>1956</v>
      </c>
      <c r="P1973" s="36" t="str">
        <f>MID(NICAP[[#This Row],[Date]],3,2)</f>
        <v>08</v>
      </c>
      <c r="Q1973" s="36" t="str">
        <f>RIGHT(NICAP[[#This Row],[Date]],2)</f>
        <v>16</v>
      </c>
      <c r="R1973" s="26">
        <f>DATE(NICAP[[#This Row],[Year]],NICAP[[#This Row],[Month]],NICAP[[#This Row],[Day]])</f>
        <v>20683</v>
      </c>
      <c r="S1973" s="35" t="str">
        <f t="shared" si="60"/>
        <v/>
      </c>
      <c r="T1973" s="24" t="str">
        <f t="shared" si="61"/>
        <v>At Sea</v>
      </c>
    </row>
    <row r="1974" spans="1:20" ht="12.75" customHeight="1" x14ac:dyDescent="0.2">
      <c r="A1974" s="35">
        <v>1965</v>
      </c>
      <c r="B1974" s="53">
        <v>560817</v>
      </c>
      <c r="C1974" s="39" t="s">
        <v>8166</v>
      </c>
      <c r="D1974" s="39" t="s">
        <v>1953</v>
      </c>
      <c r="E1974" s="39" t="str">
        <f>IF(AND(LEN(NICAP[[#This Row],[State or      Country]])=2,NICAP[[#This Row],[State or      Country]]&lt;&gt;"UK"),"US","Other")</f>
        <v>US</v>
      </c>
      <c r="F1974" s="38">
        <v>9</v>
      </c>
      <c r="G1974" s="47" t="s">
        <v>1666</v>
      </c>
      <c r="H1974" s="46">
        <v>5</v>
      </c>
      <c r="I1974" s="47" t="s">
        <v>4808</v>
      </c>
      <c r="J1974" s="37"/>
      <c r="K1974" s="37"/>
      <c r="L1974" s="36" t="s">
        <v>8165</v>
      </c>
      <c r="M1974" s="36" t="str">
        <f>IF(LEFT(NICAP[[#This Row],[Date]],1)=0,"Y","N")</f>
        <v>N</v>
      </c>
      <c r="N1974" s="36"/>
      <c r="O1974" s="36" t="str">
        <f>19&amp;LEFT(NICAP[[#This Row],[Date]],2)</f>
        <v>1956</v>
      </c>
      <c r="P1974" s="36" t="str">
        <f>MID(NICAP[[#This Row],[Date]],3,2)</f>
        <v>08</v>
      </c>
      <c r="Q1974" s="36" t="str">
        <f>RIGHT(NICAP[[#This Row],[Date]],2)</f>
        <v>17</v>
      </c>
      <c r="R1974" s="26">
        <f>DATE(NICAP[[#This Row],[Year]],NICAP[[#This Row],[Month]],NICAP[[#This Row],[Day]])</f>
        <v>20684</v>
      </c>
      <c r="S1974" s="35" t="str">
        <f t="shared" si="60"/>
        <v>ME</v>
      </c>
      <c r="T1974" s="24" t="str">
        <f t="shared" si="61"/>
        <v>US</v>
      </c>
    </row>
    <row r="1975" spans="1:20" ht="27" customHeight="1" x14ac:dyDescent="0.2">
      <c r="A1975" s="35">
        <v>1966</v>
      </c>
      <c r="B1975" s="60">
        <v>560819</v>
      </c>
      <c r="C1975" s="44" t="s">
        <v>5477</v>
      </c>
      <c r="D1975" s="44" t="s">
        <v>1775</v>
      </c>
      <c r="E1975" s="44" t="str">
        <f>IF(AND(LEN(NICAP[[#This Row],[State or      Country]])=2,NICAP[[#This Row],[State or      Country]]&lt;&gt;"UK"),"US","Other")</f>
        <v>US</v>
      </c>
      <c r="F1975" s="43">
        <v>1</v>
      </c>
      <c r="G1975" s="41"/>
      <c r="H1975" s="41"/>
      <c r="I1975" s="41"/>
      <c r="J1975" s="41"/>
      <c r="K1975" s="41"/>
      <c r="L1975" s="42" t="s">
        <v>8164</v>
      </c>
      <c r="M1975" s="42" t="str">
        <f>IF(LEFT(NICAP[[#This Row],[Date]],1)=0,"Y","N")</f>
        <v>N</v>
      </c>
      <c r="N1975" s="42"/>
      <c r="O1975" s="42" t="str">
        <f>19&amp;LEFT(NICAP[[#This Row],[Date]],2)</f>
        <v>1956</v>
      </c>
      <c r="P1975" s="42" t="str">
        <f>MID(NICAP[[#This Row],[Date]],3,2)</f>
        <v>08</v>
      </c>
      <c r="Q1975" s="42" t="str">
        <f>RIGHT(NICAP[[#This Row],[Date]],2)</f>
        <v>19</v>
      </c>
      <c r="R1975" s="26">
        <f>DATE(NICAP[[#This Row],[Year]],NICAP[[#This Row],[Month]],NICAP[[#This Row],[Day]])</f>
        <v>20686</v>
      </c>
      <c r="S1975" s="35" t="str">
        <f t="shared" si="60"/>
        <v>CT</v>
      </c>
      <c r="T1975" s="24" t="str">
        <f t="shared" si="61"/>
        <v>US</v>
      </c>
    </row>
    <row r="1976" spans="1:20" ht="27" customHeight="1" x14ac:dyDescent="0.2">
      <c r="A1976" s="35">
        <v>1967</v>
      </c>
      <c r="B1976" s="60">
        <v>560820</v>
      </c>
      <c r="C1976" s="44" t="s">
        <v>8163</v>
      </c>
      <c r="D1976" s="44" t="s">
        <v>1676</v>
      </c>
      <c r="E1976" s="44" t="str">
        <f>IF(AND(LEN(NICAP[[#This Row],[State or      Country]])=2,NICAP[[#This Row],[State or      Country]]&lt;&gt;"UK"),"US","Other")</f>
        <v>US</v>
      </c>
      <c r="F1976" s="43">
        <v>1</v>
      </c>
      <c r="G1976" s="41"/>
      <c r="H1976" s="41"/>
      <c r="I1976" s="41"/>
      <c r="J1976" s="41"/>
      <c r="K1976" s="41"/>
      <c r="L1976" s="42" t="s">
        <v>8162</v>
      </c>
      <c r="M1976" s="42" t="str">
        <f>IF(LEFT(NICAP[[#This Row],[Date]],1)=0,"Y","N")</f>
        <v>N</v>
      </c>
      <c r="N1976" s="42"/>
      <c r="O1976" s="42" t="str">
        <f>19&amp;LEFT(NICAP[[#This Row],[Date]],2)</f>
        <v>1956</v>
      </c>
      <c r="P1976" s="42" t="str">
        <f>MID(NICAP[[#This Row],[Date]],3,2)</f>
        <v>08</v>
      </c>
      <c r="Q1976" s="42" t="str">
        <f>RIGHT(NICAP[[#This Row],[Date]],2)</f>
        <v>20</v>
      </c>
      <c r="R1976" s="26">
        <f>DATE(NICAP[[#This Row],[Year]],NICAP[[#This Row],[Month]],NICAP[[#This Row],[Day]])</f>
        <v>20687</v>
      </c>
      <c r="S1976" s="35" t="str">
        <f t="shared" si="60"/>
        <v>CA</v>
      </c>
      <c r="T1976" s="24" t="str">
        <f t="shared" si="61"/>
        <v>US</v>
      </c>
    </row>
    <row r="1977" spans="1:20" ht="27" customHeight="1" x14ac:dyDescent="0.2">
      <c r="A1977" s="35">
        <v>1968</v>
      </c>
      <c r="B1977" s="58">
        <v>560820</v>
      </c>
      <c r="C1977" s="44" t="s">
        <v>8161</v>
      </c>
      <c r="D1977" s="44" t="s">
        <v>1826</v>
      </c>
      <c r="E1977" s="44" t="str">
        <f>IF(AND(LEN(NICAP[[#This Row],[State or      Country]])=2,NICAP[[#This Row],[State or      Country]]&lt;&gt;"UK"),"US","Other")</f>
        <v>US</v>
      </c>
      <c r="F1977" s="43">
        <v>9</v>
      </c>
      <c r="G1977" s="62" t="s">
        <v>1666</v>
      </c>
      <c r="H1977" s="61">
        <v>5</v>
      </c>
      <c r="I1977" s="62" t="s">
        <v>4808</v>
      </c>
      <c r="J1977" s="41"/>
      <c r="K1977" s="41"/>
      <c r="L1977" s="59" t="s">
        <v>8160</v>
      </c>
      <c r="M1977" s="59" t="str">
        <f>IF(LEFT(NICAP[[#This Row],[Date]],1)=0,"Y","N")</f>
        <v>N</v>
      </c>
      <c r="N1977" s="59"/>
      <c r="O1977" s="59" t="str">
        <f>19&amp;LEFT(NICAP[[#This Row],[Date]],2)</f>
        <v>1956</v>
      </c>
      <c r="P1977" s="59" t="str">
        <f>MID(NICAP[[#This Row],[Date]],3,2)</f>
        <v>08</v>
      </c>
      <c r="Q1977" s="59" t="str">
        <f>RIGHT(NICAP[[#This Row],[Date]],2)</f>
        <v>20</v>
      </c>
      <c r="R1977" s="26">
        <f>DATE(NICAP[[#This Row],[Year]],NICAP[[#This Row],[Month]],NICAP[[#This Row],[Day]])</f>
        <v>20687</v>
      </c>
      <c r="S1977" s="35" t="str">
        <f t="shared" si="60"/>
        <v>OR</v>
      </c>
      <c r="T1977" s="24" t="str">
        <f t="shared" si="61"/>
        <v>US</v>
      </c>
    </row>
    <row r="1978" spans="1:20" ht="12.75" customHeight="1" x14ac:dyDescent="0.2">
      <c r="A1978" s="35">
        <v>1969</v>
      </c>
      <c r="B1978" s="55">
        <v>560821</v>
      </c>
      <c r="C1978" s="39" t="s">
        <v>8159</v>
      </c>
      <c r="D1978" s="39" t="s">
        <v>8158</v>
      </c>
      <c r="E1978" s="39" t="str">
        <f>IF(AND(LEN(NICAP[[#This Row],[State or      Country]])=2,NICAP[[#This Row],[State or      Country]]&lt;&gt;"UK"),"US","Other")</f>
        <v>Other</v>
      </c>
      <c r="F1978" s="38">
        <v>11</v>
      </c>
      <c r="G1978" s="37"/>
      <c r="H1978" s="37"/>
      <c r="I1978" s="37"/>
      <c r="J1978" s="37"/>
      <c r="K1978" s="37"/>
      <c r="L1978" s="36" t="s">
        <v>8157</v>
      </c>
      <c r="M1978" s="36" t="str">
        <f>IF(LEFT(NICAP[[#This Row],[Date]],1)=0,"Y","N")</f>
        <v>N</v>
      </c>
      <c r="N1978" s="36"/>
      <c r="O1978" s="36" t="str">
        <f>19&amp;LEFT(NICAP[[#This Row],[Date]],2)</f>
        <v>1956</v>
      </c>
      <c r="P1978" s="36" t="str">
        <f>MID(NICAP[[#This Row],[Date]],3,2)</f>
        <v>08</v>
      </c>
      <c r="Q1978" s="36" t="str">
        <f>RIGHT(NICAP[[#This Row],[Date]],2)</f>
        <v>21</v>
      </c>
      <c r="R1978" s="26">
        <f>DATE(NICAP[[#This Row],[Year]],NICAP[[#This Row],[Month]],NICAP[[#This Row],[Day]])</f>
        <v>20688</v>
      </c>
      <c r="S1978" s="35" t="str">
        <f t="shared" si="60"/>
        <v/>
      </c>
      <c r="T1978" s="24" t="str">
        <f t="shared" si="61"/>
        <v>In Air</v>
      </c>
    </row>
    <row r="1979" spans="1:20" ht="14.25" customHeight="1" x14ac:dyDescent="0.2">
      <c r="A1979" s="35">
        <v>1970</v>
      </c>
      <c r="B1979" s="56">
        <v>560821</v>
      </c>
      <c r="C1979" s="39" t="s">
        <v>8156</v>
      </c>
      <c r="D1979" s="39" t="s">
        <v>1676</v>
      </c>
      <c r="E1979" s="39" t="str">
        <f>IF(AND(LEN(NICAP[[#This Row],[State or      Country]])=2,NICAP[[#This Row],[State or      Country]]&lt;&gt;"UK"),"US","Other")</f>
        <v>US</v>
      </c>
      <c r="F1979" s="38">
        <v>11</v>
      </c>
      <c r="G1979" s="47" t="s">
        <v>1757</v>
      </c>
      <c r="H1979" s="46">
        <v>3</v>
      </c>
      <c r="I1979" s="37"/>
      <c r="J1979" s="37"/>
      <c r="K1979" s="37"/>
      <c r="L1979" s="36" t="s">
        <v>8155</v>
      </c>
      <c r="M1979" s="36" t="str">
        <f>IF(LEFT(NICAP[[#This Row],[Date]],1)=0,"Y","N")</f>
        <v>N</v>
      </c>
      <c r="N1979" s="36"/>
      <c r="O1979" s="36" t="str">
        <f>19&amp;LEFT(NICAP[[#This Row],[Date]],2)</f>
        <v>1956</v>
      </c>
      <c r="P1979" s="36" t="str">
        <f>MID(NICAP[[#This Row],[Date]],3,2)</f>
        <v>08</v>
      </c>
      <c r="Q1979" s="36" t="str">
        <f>RIGHT(NICAP[[#This Row],[Date]],2)</f>
        <v>21</v>
      </c>
      <c r="R1979" s="26">
        <f>DATE(NICAP[[#This Row],[Year]],NICAP[[#This Row],[Month]],NICAP[[#This Row],[Day]])</f>
        <v>20688</v>
      </c>
      <c r="S1979" s="35" t="str">
        <f t="shared" si="60"/>
        <v>CA</v>
      </c>
      <c r="T1979" s="24" t="str">
        <f t="shared" si="61"/>
        <v>US</v>
      </c>
    </row>
    <row r="1980" spans="1:20" ht="27" customHeight="1" x14ac:dyDescent="0.2">
      <c r="A1980" s="35">
        <v>1971</v>
      </c>
      <c r="B1980" s="58">
        <v>560822</v>
      </c>
      <c r="C1980" s="44" t="s">
        <v>8154</v>
      </c>
      <c r="D1980" s="44" t="s">
        <v>4006</v>
      </c>
      <c r="E1980" s="44" t="str">
        <f>IF(AND(LEN(NICAP[[#This Row],[State or      Country]])=2,NICAP[[#This Row],[State or      Country]]&lt;&gt;"UK"),"US","Other")</f>
        <v>Other</v>
      </c>
      <c r="F1980" s="43">
        <v>9</v>
      </c>
      <c r="G1980" s="62" t="s">
        <v>1666</v>
      </c>
      <c r="H1980" s="61">
        <v>5</v>
      </c>
      <c r="I1980" s="62" t="s">
        <v>4808</v>
      </c>
      <c r="J1980" s="41"/>
      <c r="K1980" s="41"/>
      <c r="L1980" s="59" t="s">
        <v>8153</v>
      </c>
      <c r="M1980" s="59" t="str">
        <f>IF(LEFT(NICAP[[#This Row],[Date]],1)=0,"Y","N")</f>
        <v>N</v>
      </c>
      <c r="N1980" s="59"/>
      <c r="O1980" s="59" t="str">
        <f>19&amp;LEFT(NICAP[[#This Row],[Date]],2)</f>
        <v>1956</v>
      </c>
      <c r="P1980" s="59" t="str">
        <f>MID(NICAP[[#This Row],[Date]],3,2)</f>
        <v>08</v>
      </c>
      <c r="Q1980" s="59" t="str">
        <f>RIGHT(NICAP[[#This Row],[Date]],2)</f>
        <v>22</v>
      </c>
      <c r="R1980" s="26">
        <f>DATE(NICAP[[#This Row],[Year]],NICAP[[#This Row],[Month]],NICAP[[#This Row],[Day]])</f>
        <v>20689</v>
      </c>
      <c r="S1980" s="35" t="str">
        <f t="shared" si="60"/>
        <v/>
      </c>
      <c r="T1980" s="24" t="str">
        <f t="shared" si="61"/>
        <v>Den</v>
      </c>
    </row>
    <row r="1981" spans="1:20" ht="12.75" customHeight="1" x14ac:dyDescent="0.2">
      <c r="A1981" s="35">
        <v>1972</v>
      </c>
      <c r="B1981" s="55">
        <v>560827</v>
      </c>
      <c r="C1981" s="39" t="s">
        <v>8152</v>
      </c>
      <c r="D1981" s="39" t="s">
        <v>1686</v>
      </c>
      <c r="E1981" s="39" t="str">
        <f>IF(AND(LEN(NICAP[[#This Row],[State or      Country]])=2,NICAP[[#This Row],[State or      Country]]&lt;&gt;"UK"),"US","Other")</f>
        <v>US</v>
      </c>
      <c r="F1981" s="38">
        <v>1</v>
      </c>
      <c r="G1981" s="37"/>
      <c r="H1981" s="37"/>
      <c r="I1981" s="65">
        <v>4348</v>
      </c>
      <c r="J1981" s="37"/>
      <c r="K1981" s="37"/>
      <c r="L1981" s="36" t="s">
        <v>8151</v>
      </c>
      <c r="M1981" s="36" t="str">
        <f>IF(LEFT(NICAP[[#This Row],[Date]],1)=0,"Y","N")</f>
        <v>N</v>
      </c>
      <c r="N1981" s="36"/>
      <c r="O1981" s="36" t="str">
        <f>19&amp;LEFT(NICAP[[#This Row],[Date]],2)</f>
        <v>1956</v>
      </c>
      <c r="P1981" s="36" t="str">
        <f>MID(NICAP[[#This Row],[Date]],3,2)</f>
        <v>08</v>
      </c>
      <c r="Q1981" s="36" t="str">
        <f>RIGHT(NICAP[[#This Row],[Date]],2)</f>
        <v>27</v>
      </c>
      <c r="R1981" s="26">
        <f>DATE(NICAP[[#This Row],[Year]],NICAP[[#This Row],[Month]],NICAP[[#This Row],[Day]])</f>
        <v>20694</v>
      </c>
      <c r="S1981" s="35" t="str">
        <f t="shared" si="60"/>
        <v>PA</v>
      </c>
      <c r="T1981" s="24" t="str">
        <f t="shared" si="61"/>
        <v>US</v>
      </c>
    </row>
    <row r="1982" spans="1:20" ht="14.25" customHeight="1" x14ac:dyDescent="0.2">
      <c r="A1982" s="35">
        <v>1973</v>
      </c>
      <c r="B1982" s="56">
        <v>560827</v>
      </c>
      <c r="C1982" s="39" t="s">
        <v>8150</v>
      </c>
      <c r="D1982" s="39" t="s">
        <v>1702</v>
      </c>
      <c r="E1982" s="39" t="str">
        <f>IF(AND(LEN(NICAP[[#This Row],[State or      Country]])=2,NICAP[[#This Row],[State or      Country]]&lt;&gt;"UK"),"US","Other")</f>
        <v>Other</v>
      </c>
      <c r="F1982" s="38">
        <v>11</v>
      </c>
      <c r="G1982" s="47" t="s">
        <v>1757</v>
      </c>
      <c r="H1982" s="46">
        <v>5</v>
      </c>
      <c r="I1982" s="41"/>
      <c r="J1982" s="41"/>
      <c r="K1982" s="41"/>
      <c r="L1982" s="36" t="s">
        <v>8149</v>
      </c>
      <c r="M1982" s="36" t="str">
        <f>IF(LEFT(NICAP[[#This Row],[Date]],1)=0,"Y","N")</f>
        <v>N</v>
      </c>
      <c r="N1982" s="36"/>
      <c r="O1982" s="36" t="str">
        <f>19&amp;LEFT(NICAP[[#This Row],[Date]],2)</f>
        <v>1956</v>
      </c>
      <c r="P1982" s="36" t="str">
        <f>MID(NICAP[[#This Row],[Date]],3,2)</f>
        <v>08</v>
      </c>
      <c r="Q1982" s="36" t="str">
        <f>RIGHT(NICAP[[#This Row],[Date]],2)</f>
        <v>27</v>
      </c>
      <c r="R1982" s="26">
        <f>DATE(NICAP[[#This Row],[Year]],NICAP[[#This Row],[Month]],NICAP[[#This Row],[Day]])</f>
        <v>20694</v>
      </c>
      <c r="S1982" s="35" t="str">
        <f t="shared" si="60"/>
        <v/>
      </c>
      <c r="T1982" s="24" t="str">
        <f t="shared" si="61"/>
        <v>CAN</v>
      </c>
    </row>
    <row r="1983" spans="1:20" ht="12.75" customHeight="1" x14ac:dyDescent="0.2">
      <c r="A1983" s="35">
        <v>1974</v>
      </c>
      <c r="B1983" s="55">
        <v>560904</v>
      </c>
      <c r="C1983" s="39" t="s">
        <v>1888</v>
      </c>
      <c r="D1983" s="39" t="s">
        <v>1667</v>
      </c>
      <c r="E1983" s="39" t="str">
        <f>IF(AND(LEN(NICAP[[#This Row],[State or      Country]])=2,NICAP[[#This Row],[State or      Country]]&lt;&gt;"UK"),"US","Other")</f>
        <v>US</v>
      </c>
      <c r="F1983" s="38">
        <v>1</v>
      </c>
      <c r="G1983" s="37"/>
      <c r="H1983" s="37"/>
      <c r="I1983" s="65">
        <v>4379</v>
      </c>
      <c r="J1983" s="37"/>
      <c r="K1983" s="37"/>
      <c r="L1983" s="36" t="s">
        <v>8148</v>
      </c>
      <c r="M1983" s="36" t="str">
        <f>IF(LEFT(NICAP[[#This Row],[Date]],1)=0,"Y","N")</f>
        <v>N</v>
      </c>
      <c r="N1983" s="36"/>
      <c r="O1983" s="36" t="str">
        <f>19&amp;LEFT(NICAP[[#This Row],[Date]],2)</f>
        <v>1956</v>
      </c>
      <c r="P1983" s="36" t="str">
        <f>MID(NICAP[[#This Row],[Date]],3,2)</f>
        <v>09</v>
      </c>
      <c r="Q1983" s="36" t="str">
        <f>RIGHT(NICAP[[#This Row],[Date]],2)</f>
        <v>04</v>
      </c>
      <c r="R1983" s="26">
        <f>DATE(NICAP[[#This Row],[Year]],NICAP[[#This Row],[Month]],NICAP[[#This Row],[Day]])</f>
        <v>20702</v>
      </c>
      <c r="S1983" s="35" t="str">
        <f t="shared" si="60"/>
        <v>TX</v>
      </c>
      <c r="T1983" s="24" t="str">
        <f t="shared" si="61"/>
        <v>US</v>
      </c>
    </row>
    <row r="1984" spans="1:20" ht="12.75" customHeight="1" x14ac:dyDescent="0.2">
      <c r="A1984" s="35">
        <v>1975</v>
      </c>
      <c r="B1984" s="55">
        <v>560904</v>
      </c>
      <c r="C1984" s="39" t="s">
        <v>8147</v>
      </c>
      <c r="D1984" s="39" t="s">
        <v>2405</v>
      </c>
      <c r="E1984" s="39" t="str">
        <f>IF(AND(LEN(NICAP[[#This Row],[State or      Country]])=2,NICAP[[#This Row],[State or      Country]]&lt;&gt;"UK"),"US","Other")</f>
        <v>Other</v>
      </c>
      <c r="F1984" s="38">
        <v>9</v>
      </c>
      <c r="G1984" s="37"/>
      <c r="H1984" s="46">
        <v>5</v>
      </c>
      <c r="I1984" s="37"/>
      <c r="J1984" s="37"/>
      <c r="K1984" s="37"/>
      <c r="L1984" s="36" t="s">
        <v>8146</v>
      </c>
      <c r="M1984" s="36" t="str">
        <f>IF(LEFT(NICAP[[#This Row],[Date]],1)=0,"Y","N")</f>
        <v>N</v>
      </c>
      <c r="N1984" s="36"/>
      <c r="O1984" s="36" t="str">
        <f>19&amp;LEFT(NICAP[[#This Row],[Date]],2)</f>
        <v>1956</v>
      </c>
      <c r="P1984" s="36" t="str">
        <f>MID(NICAP[[#This Row],[Date]],3,2)</f>
        <v>09</v>
      </c>
      <c r="Q1984" s="36" t="str">
        <f>RIGHT(NICAP[[#This Row],[Date]],2)</f>
        <v>04</v>
      </c>
      <c r="R1984" s="26">
        <f>DATE(NICAP[[#This Row],[Year]],NICAP[[#This Row],[Month]],NICAP[[#This Row],[Day]])</f>
        <v>20702</v>
      </c>
      <c r="S1984" s="35" t="str">
        <f t="shared" si="60"/>
        <v/>
      </c>
      <c r="T1984" s="24" t="str">
        <f t="shared" si="61"/>
        <v>Denmark</v>
      </c>
    </row>
    <row r="1985" spans="1:20" ht="14.25" customHeight="1" x14ac:dyDescent="0.2">
      <c r="A1985" s="35">
        <v>1976</v>
      </c>
      <c r="B1985" s="56">
        <v>560906</v>
      </c>
      <c r="C1985" s="39" t="s">
        <v>6421</v>
      </c>
      <c r="D1985" s="39" t="s">
        <v>1676</v>
      </c>
      <c r="E1985" s="39" t="str">
        <f>IF(AND(LEN(NICAP[[#This Row],[State or      Country]])=2,NICAP[[#This Row],[State or      Country]]&lt;&gt;"UK"),"US","Other")</f>
        <v>US</v>
      </c>
      <c r="F1985" s="38">
        <v>11</v>
      </c>
      <c r="G1985" s="47" t="s">
        <v>1757</v>
      </c>
      <c r="H1985" s="46">
        <v>5</v>
      </c>
      <c r="I1985" s="37"/>
      <c r="J1985" s="37"/>
      <c r="K1985" s="37"/>
      <c r="L1985" s="36" t="s">
        <v>8145</v>
      </c>
      <c r="M1985" s="36" t="str">
        <f>IF(LEFT(NICAP[[#This Row],[Date]],1)=0,"Y","N")</f>
        <v>N</v>
      </c>
      <c r="N1985" s="36"/>
      <c r="O1985" s="36" t="str">
        <f>19&amp;LEFT(NICAP[[#This Row],[Date]],2)</f>
        <v>1956</v>
      </c>
      <c r="P1985" s="36" t="str">
        <f>MID(NICAP[[#This Row],[Date]],3,2)</f>
        <v>09</v>
      </c>
      <c r="Q1985" s="36" t="str">
        <f>RIGHT(NICAP[[#This Row],[Date]],2)</f>
        <v>06</v>
      </c>
      <c r="R1985" s="26">
        <f>DATE(NICAP[[#This Row],[Year]],NICAP[[#This Row],[Month]],NICAP[[#This Row],[Day]])</f>
        <v>20704</v>
      </c>
      <c r="S1985" s="35" t="str">
        <f t="shared" si="60"/>
        <v>CA</v>
      </c>
      <c r="T1985" s="24" t="str">
        <f t="shared" si="61"/>
        <v>US</v>
      </c>
    </row>
    <row r="1986" spans="1:20" ht="27" customHeight="1" x14ac:dyDescent="0.2">
      <c r="A1986" s="35">
        <v>1977</v>
      </c>
      <c r="B1986" s="60">
        <v>560911</v>
      </c>
      <c r="C1986" s="44" t="s">
        <v>8144</v>
      </c>
      <c r="D1986" s="44" t="s">
        <v>2763</v>
      </c>
      <c r="E1986" s="44" t="str">
        <f>IF(AND(LEN(NICAP[[#This Row],[State or      Country]])=2,NICAP[[#This Row],[State or      Country]]&lt;&gt;"UK"),"US","Other")</f>
        <v>Other</v>
      </c>
      <c r="F1986" s="43">
        <v>9</v>
      </c>
      <c r="G1986" s="41"/>
      <c r="H1986" s="61">
        <v>5</v>
      </c>
      <c r="I1986" s="41"/>
      <c r="J1986" s="41"/>
      <c r="K1986" s="41"/>
      <c r="L1986" s="42" t="s">
        <v>8143</v>
      </c>
      <c r="M1986" s="42" t="str">
        <f>IF(LEFT(NICAP[[#This Row],[Date]],1)=0,"Y","N")</f>
        <v>N</v>
      </c>
      <c r="N1986" s="42"/>
      <c r="O1986" s="42" t="str">
        <f>19&amp;LEFT(NICAP[[#This Row],[Date]],2)</f>
        <v>1956</v>
      </c>
      <c r="P1986" s="42" t="str">
        <f>MID(NICAP[[#This Row],[Date]],3,2)</f>
        <v>09</v>
      </c>
      <c r="Q1986" s="42" t="str">
        <f>RIGHT(NICAP[[#This Row],[Date]],2)</f>
        <v>11</v>
      </c>
      <c r="R1986" s="26">
        <f>DATE(NICAP[[#This Row],[Year]],NICAP[[#This Row],[Month]],NICAP[[#This Row],[Day]])</f>
        <v>20709</v>
      </c>
      <c r="S1986" s="35" t="str">
        <f t="shared" si="60"/>
        <v/>
      </c>
      <c r="T1986" s="24" t="str">
        <f t="shared" si="61"/>
        <v>At Sea</v>
      </c>
    </row>
    <row r="1987" spans="1:20" ht="14.25" customHeight="1" x14ac:dyDescent="0.2">
      <c r="A1987" s="35">
        <v>1978</v>
      </c>
      <c r="B1987" s="56">
        <v>560913</v>
      </c>
      <c r="C1987" s="39" t="s">
        <v>3918</v>
      </c>
      <c r="D1987" s="39" t="s">
        <v>1676</v>
      </c>
      <c r="E1987" s="39" t="str">
        <f>IF(AND(LEN(NICAP[[#This Row],[State or      Country]])=2,NICAP[[#This Row],[State or      Country]]&lt;&gt;"UK"),"US","Other")</f>
        <v>US</v>
      </c>
      <c r="F1987" s="38">
        <v>11</v>
      </c>
      <c r="G1987" s="47" t="s">
        <v>1757</v>
      </c>
      <c r="H1987" s="46">
        <v>5</v>
      </c>
      <c r="I1987" s="47" t="s">
        <v>4808</v>
      </c>
      <c r="J1987" s="37"/>
      <c r="K1987" s="37"/>
      <c r="L1987" s="36" t="s">
        <v>8142</v>
      </c>
      <c r="M1987" s="36" t="str">
        <f>IF(LEFT(NICAP[[#This Row],[Date]],1)=0,"Y","N")</f>
        <v>N</v>
      </c>
      <c r="N1987" s="36"/>
      <c r="O1987" s="36" t="str">
        <f>19&amp;LEFT(NICAP[[#This Row],[Date]],2)</f>
        <v>1956</v>
      </c>
      <c r="P1987" s="36" t="str">
        <f>MID(NICAP[[#This Row],[Date]],3,2)</f>
        <v>09</v>
      </c>
      <c r="Q1987" s="36" t="str">
        <f>RIGHT(NICAP[[#This Row],[Date]],2)</f>
        <v>13</v>
      </c>
      <c r="R1987" s="26">
        <f>DATE(NICAP[[#This Row],[Year]],NICAP[[#This Row],[Month]],NICAP[[#This Row],[Day]])</f>
        <v>20711</v>
      </c>
      <c r="S1987" s="35" t="str">
        <f t="shared" si="60"/>
        <v>CA</v>
      </c>
      <c r="T1987" s="24" t="str">
        <f t="shared" si="61"/>
        <v>US</v>
      </c>
    </row>
    <row r="1988" spans="1:20" ht="12.75" customHeight="1" x14ac:dyDescent="0.2">
      <c r="A1988" s="35">
        <v>1979</v>
      </c>
      <c r="B1988" s="55">
        <v>560914</v>
      </c>
      <c r="C1988" s="39" t="s">
        <v>8141</v>
      </c>
      <c r="D1988" s="39" t="s">
        <v>1673</v>
      </c>
      <c r="E1988" s="39" t="str">
        <f>IF(AND(LEN(NICAP[[#This Row],[State or      Country]])=2,NICAP[[#This Row],[State or      Country]]&lt;&gt;"UK"),"US","Other")</f>
        <v>US</v>
      </c>
      <c r="F1988" s="38">
        <v>1</v>
      </c>
      <c r="G1988" s="37"/>
      <c r="H1988" s="37"/>
      <c r="I1988" s="65">
        <v>4399</v>
      </c>
      <c r="J1988" s="37"/>
      <c r="K1988" s="37"/>
      <c r="L1988" s="36" t="s">
        <v>8140</v>
      </c>
      <c r="M1988" s="36" t="str">
        <f>IF(LEFT(NICAP[[#This Row],[Date]],1)=0,"Y","N")</f>
        <v>N</v>
      </c>
      <c r="N1988" s="36"/>
      <c r="O1988" s="36" t="str">
        <f>19&amp;LEFT(NICAP[[#This Row],[Date]],2)</f>
        <v>1956</v>
      </c>
      <c r="P1988" s="36" t="str">
        <f>MID(NICAP[[#This Row],[Date]],3,2)</f>
        <v>09</v>
      </c>
      <c r="Q1988" s="36" t="str">
        <f>RIGHT(NICAP[[#This Row],[Date]],2)</f>
        <v>14</v>
      </c>
      <c r="R1988" s="26">
        <f>DATE(NICAP[[#This Row],[Year]],NICAP[[#This Row],[Month]],NICAP[[#This Row],[Day]])</f>
        <v>20712</v>
      </c>
      <c r="S1988" s="35" t="str">
        <f t="shared" si="60"/>
        <v>NC</v>
      </c>
      <c r="T1988" s="24" t="str">
        <f t="shared" si="61"/>
        <v>US</v>
      </c>
    </row>
    <row r="1989" spans="1:20" ht="12.75" customHeight="1" x14ac:dyDescent="0.2">
      <c r="A1989" s="35">
        <v>1980</v>
      </c>
      <c r="B1989" s="55">
        <v>560925</v>
      </c>
      <c r="C1989" s="39" t="s">
        <v>5007</v>
      </c>
      <c r="D1989" s="39" t="s">
        <v>1734</v>
      </c>
      <c r="E1989" s="39" t="str">
        <f>IF(AND(LEN(NICAP[[#This Row],[State or      Country]])=2,NICAP[[#This Row],[State or      Country]]&lt;&gt;"UK"),"US","Other")</f>
        <v>US</v>
      </c>
      <c r="F1989" s="38">
        <v>11</v>
      </c>
      <c r="G1989" s="37"/>
      <c r="H1989" s="37"/>
      <c r="I1989" s="47" t="s">
        <v>4808</v>
      </c>
      <c r="J1989" s="37"/>
      <c r="K1989" s="37"/>
      <c r="L1989" s="36" t="s">
        <v>8139</v>
      </c>
      <c r="M1989" s="36" t="str">
        <f>IF(LEFT(NICAP[[#This Row],[Date]],1)=0,"Y","N")</f>
        <v>N</v>
      </c>
      <c r="N1989" s="36"/>
      <c r="O1989" s="36" t="str">
        <f>19&amp;LEFT(NICAP[[#This Row],[Date]],2)</f>
        <v>1956</v>
      </c>
      <c r="P1989" s="36" t="str">
        <f>MID(NICAP[[#This Row],[Date]],3,2)</f>
        <v>09</v>
      </c>
      <c r="Q1989" s="36" t="str">
        <f>RIGHT(NICAP[[#This Row],[Date]],2)</f>
        <v>25</v>
      </c>
      <c r="R1989" s="26">
        <f>DATE(NICAP[[#This Row],[Year]],NICAP[[#This Row],[Month]],NICAP[[#This Row],[Day]])</f>
        <v>20723</v>
      </c>
      <c r="S1989" s="35" t="str">
        <f t="shared" si="60"/>
        <v>MI</v>
      </c>
      <c r="T1989" s="24" t="str">
        <f t="shared" si="61"/>
        <v>US</v>
      </c>
    </row>
    <row r="1990" spans="1:20" ht="42" customHeight="1" x14ac:dyDescent="0.2">
      <c r="A1990" s="35">
        <v>1981</v>
      </c>
      <c r="B1990" s="57">
        <v>561000</v>
      </c>
      <c r="C1990" s="50" t="s">
        <v>8138</v>
      </c>
      <c r="D1990" s="50" t="s">
        <v>2189</v>
      </c>
      <c r="E1990" s="50" t="str">
        <f>IF(AND(LEN(NICAP[[#This Row],[State or      Country]])=2,NICAP[[#This Row],[State or      Country]]&lt;&gt;"UK"),"US","Other")</f>
        <v>Other</v>
      </c>
      <c r="F1990" s="49">
        <v>3</v>
      </c>
      <c r="G1990" s="48"/>
      <c r="H1990" s="48"/>
      <c r="I1990" s="48"/>
      <c r="J1990" s="48"/>
      <c r="K1990" s="48"/>
      <c r="L1990" s="36" t="s">
        <v>8137</v>
      </c>
      <c r="M1990" s="36" t="str">
        <f>IF(LEFT(NICAP[[#This Row],[Date]],1)=0,"Y","N")</f>
        <v>N</v>
      </c>
      <c r="N1990" s="36"/>
      <c r="O1990" s="36" t="str">
        <f>19&amp;LEFT(NICAP[[#This Row],[Date]],2)</f>
        <v>1956</v>
      </c>
      <c r="P1990" s="36" t="str">
        <f>MID(NICAP[[#This Row],[Date]],3,2)</f>
        <v>10</v>
      </c>
      <c r="Q1990" s="36" t="str">
        <f>RIGHT(NICAP[[#This Row],[Date]],2)</f>
        <v>00</v>
      </c>
      <c r="R1990" s="26">
        <f>DATE(NICAP[[#This Row],[Year]],NICAP[[#This Row],[Month]],NICAP[[#This Row],[Day]])</f>
        <v>20728</v>
      </c>
      <c r="S1990" s="35" t="str">
        <f t="shared" si="60"/>
        <v/>
      </c>
      <c r="T1990" s="24" t="str">
        <f t="shared" si="61"/>
        <v>Norway</v>
      </c>
    </row>
    <row r="1991" spans="1:20" ht="27" customHeight="1" x14ac:dyDescent="0.2">
      <c r="A1991" s="35">
        <v>1982</v>
      </c>
      <c r="B1991" s="58">
        <v>561006</v>
      </c>
      <c r="C1991" s="44" t="s">
        <v>8136</v>
      </c>
      <c r="D1991" s="44" t="s">
        <v>1802</v>
      </c>
      <c r="E1991" s="44" t="str">
        <f>IF(AND(LEN(NICAP[[#This Row],[State or      Country]])=2,NICAP[[#This Row],[State or      Country]]&lt;&gt;"UK"),"US","Other")</f>
        <v>Other</v>
      </c>
      <c r="F1991" s="43">
        <v>9</v>
      </c>
      <c r="G1991" s="62" t="s">
        <v>1666</v>
      </c>
      <c r="H1991" s="61">
        <v>5</v>
      </c>
      <c r="I1991" s="62" t="s">
        <v>4808</v>
      </c>
      <c r="J1991" s="41"/>
      <c r="K1991" s="41"/>
      <c r="L1991" s="42" t="s">
        <v>8135</v>
      </c>
      <c r="M1991" s="42" t="str">
        <f>IF(LEFT(NICAP[[#This Row],[Date]],1)=0,"Y","N")</f>
        <v>N</v>
      </c>
      <c r="N1991" s="42"/>
      <c r="O1991" s="42" t="str">
        <f>19&amp;LEFT(NICAP[[#This Row],[Date]],2)</f>
        <v>1956</v>
      </c>
      <c r="P1991" s="42" t="str">
        <f>MID(NICAP[[#This Row],[Date]],3,2)</f>
        <v>10</v>
      </c>
      <c r="Q1991" s="42" t="str">
        <f>RIGHT(NICAP[[#This Row],[Date]],2)</f>
        <v>06</v>
      </c>
      <c r="R1991" s="26">
        <f>DATE(NICAP[[#This Row],[Year]],NICAP[[#This Row],[Month]],NICAP[[#This Row],[Day]])</f>
        <v>20734</v>
      </c>
      <c r="S1991" s="35" t="str">
        <f t="shared" si="60"/>
        <v/>
      </c>
      <c r="T1991" s="24" t="str">
        <f t="shared" si="61"/>
        <v>UK</v>
      </c>
    </row>
    <row r="1992" spans="1:20" ht="27.75" customHeight="1" x14ac:dyDescent="0.2">
      <c r="A1992" s="35">
        <v>1983</v>
      </c>
      <c r="B1992" s="58">
        <v>561017</v>
      </c>
      <c r="C1992" s="44" t="s">
        <v>7636</v>
      </c>
      <c r="D1992" s="44" t="s">
        <v>7567</v>
      </c>
      <c r="E1992" s="44" t="str">
        <f>IF(AND(LEN(NICAP[[#This Row],[State or      Country]])=2,NICAP[[#This Row],[State or      Country]]&lt;&gt;"UK"),"US","Other")</f>
        <v>Other</v>
      </c>
      <c r="F1992" s="43">
        <v>9</v>
      </c>
      <c r="G1992" s="62" t="s">
        <v>1666</v>
      </c>
      <c r="H1992" s="61">
        <v>5</v>
      </c>
      <c r="I1992" s="62" t="s">
        <v>4808</v>
      </c>
      <c r="J1992" s="41"/>
      <c r="K1992" s="41"/>
      <c r="L1992" s="42" t="s">
        <v>8134</v>
      </c>
      <c r="M1992" s="42" t="str">
        <f>IF(LEFT(NICAP[[#This Row],[Date]],1)=0,"Y","N")</f>
        <v>N</v>
      </c>
      <c r="N1992" s="42"/>
      <c r="O1992" s="42" t="str">
        <f>19&amp;LEFT(NICAP[[#This Row],[Date]],2)</f>
        <v>1956</v>
      </c>
      <c r="P1992" s="42" t="str">
        <f>MID(NICAP[[#This Row],[Date]],3,2)</f>
        <v>10</v>
      </c>
      <c r="Q1992" s="42" t="str">
        <f>RIGHT(NICAP[[#This Row],[Date]],2)</f>
        <v>17</v>
      </c>
      <c r="R1992" s="26">
        <f>DATE(NICAP[[#This Row],[Year]],NICAP[[#This Row],[Month]],NICAP[[#This Row],[Day]])</f>
        <v>20745</v>
      </c>
      <c r="S1992" s="35" t="str">
        <f t="shared" si="60"/>
        <v/>
      </c>
      <c r="T1992" s="24" t="str">
        <f t="shared" si="61"/>
        <v>Libya</v>
      </c>
    </row>
    <row r="1993" spans="1:20" ht="12.75" customHeight="1" x14ac:dyDescent="0.2">
      <c r="A1993" s="35">
        <v>1984</v>
      </c>
      <c r="B1993" s="55">
        <v>561028</v>
      </c>
      <c r="C1993" s="39" t="s">
        <v>4861</v>
      </c>
      <c r="D1993" s="39" t="s">
        <v>2139</v>
      </c>
      <c r="E1993" s="39" t="str">
        <f>IF(AND(LEN(NICAP[[#This Row],[State or      Country]])=2,NICAP[[#This Row],[State or      Country]]&lt;&gt;"UK"),"US","Other")</f>
        <v>US</v>
      </c>
      <c r="F1993" s="38">
        <v>3</v>
      </c>
      <c r="G1993" s="37"/>
      <c r="H1993" s="37"/>
      <c r="I1993" s="37"/>
      <c r="J1993" s="37"/>
      <c r="K1993" s="37"/>
      <c r="L1993" s="36" t="s">
        <v>8133</v>
      </c>
      <c r="M1993" s="36" t="str">
        <f>IF(LEFT(NICAP[[#This Row],[Date]],1)=0,"Y","N")</f>
        <v>N</v>
      </c>
      <c r="N1993" s="36"/>
      <c r="O1993" s="36" t="str">
        <f>19&amp;LEFT(NICAP[[#This Row],[Date]],2)</f>
        <v>1956</v>
      </c>
      <c r="P1993" s="36" t="str">
        <f>MID(NICAP[[#This Row],[Date]],3,2)</f>
        <v>10</v>
      </c>
      <c r="Q1993" s="36" t="str">
        <f>RIGHT(NICAP[[#This Row],[Date]],2)</f>
        <v>28</v>
      </c>
      <c r="R1993" s="26">
        <f>DATE(NICAP[[#This Row],[Year]],NICAP[[#This Row],[Month]],NICAP[[#This Row],[Day]])</f>
        <v>20756</v>
      </c>
      <c r="S1993" s="35" t="str">
        <f t="shared" si="60"/>
        <v>ND</v>
      </c>
      <c r="T1993" s="24" t="str">
        <f t="shared" si="61"/>
        <v>US</v>
      </c>
    </row>
    <row r="1994" spans="1:20" ht="12.75" customHeight="1" x14ac:dyDescent="0.2">
      <c r="A1994" s="35">
        <v>1985</v>
      </c>
      <c r="B1994" s="55">
        <v>561028</v>
      </c>
      <c r="C1994" s="39" t="s">
        <v>4861</v>
      </c>
      <c r="D1994" s="39" t="s">
        <v>2139</v>
      </c>
      <c r="E1994" s="39" t="str">
        <f>IF(AND(LEN(NICAP[[#This Row],[State or      Country]])=2,NICAP[[#This Row],[State or      Country]]&lt;&gt;"UK"),"US","Other")</f>
        <v>US</v>
      </c>
      <c r="F1994" s="38">
        <v>8</v>
      </c>
      <c r="G1994" s="37"/>
      <c r="H1994" s="37"/>
      <c r="I1994" s="37"/>
      <c r="J1994" s="37"/>
      <c r="K1994" s="37"/>
      <c r="L1994" s="36" t="s">
        <v>8132</v>
      </c>
      <c r="M1994" s="36" t="str">
        <f>IF(LEFT(NICAP[[#This Row],[Date]],1)=0,"Y","N")</f>
        <v>N</v>
      </c>
      <c r="N1994" s="36"/>
      <c r="O1994" s="36" t="str">
        <f>19&amp;LEFT(NICAP[[#This Row],[Date]],2)</f>
        <v>1956</v>
      </c>
      <c r="P1994" s="36" t="str">
        <f>MID(NICAP[[#This Row],[Date]],3,2)</f>
        <v>10</v>
      </c>
      <c r="Q1994" s="36" t="str">
        <f>RIGHT(NICAP[[#This Row],[Date]],2)</f>
        <v>28</v>
      </c>
      <c r="R1994" s="26">
        <f>DATE(NICAP[[#This Row],[Year]],NICAP[[#This Row],[Month]],NICAP[[#This Row],[Day]])</f>
        <v>20756</v>
      </c>
      <c r="S1994" s="35" t="str">
        <f t="shared" ref="S1994:S2057" si="62">IF(E1994="US",D1994,"")</f>
        <v>ND</v>
      </c>
      <c r="T1994" s="24" t="str">
        <f t="shared" ref="T1994:T2057" si="63">IF(E1994="US","US",D1994)</f>
        <v>US</v>
      </c>
    </row>
    <row r="1995" spans="1:20" ht="12.75" customHeight="1" x14ac:dyDescent="0.2">
      <c r="A1995" s="35">
        <v>1986</v>
      </c>
      <c r="B1995" s="55">
        <v>561028</v>
      </c>
      <c r="C1995" s="39" t="s">
        <v>4861</v>
      </c>
      <c r="D1995" s="39" t="s">
        <v>2139</v>
      </c>
      <c r="E1995" s="39" t="str">
        <f>IF(AND(LEN(NICAP[[#This Row],[State or      Country]])=2,NICAP[[#This Row],[State or      Country]]&lt;&gt;"UK"),"US","Other")</f>
        <v>US</v>
      </c>
      <c r="F1995" s="38">
        <v>9</v>
      </c>
      <c r="G1995" s="37"/>
      <c r="H1995" s="46">
        <v>5</v>
      </c>
      <c r="I1995" s="37"/>
      <c r="J1995" s="37"/>
      <c r="K1995" s="37"/>
      <c r="L1995" s="36" t="s">
        <v>8131</v>
      </c>
      <c r="M1995" s="36" t="str">
        <f>IF(LEFT(NICAP[[#This Row],[Date]],1)=0,"Y","N")</f>
        <v>N</v>
      </c>
      <c r="N1995" s="36"/>
      <c r="O1995" s="36" t="str">
        <f>19&amp;LEFT(NICAP[[#This Row],[Date]],2)</f>
        <v>1956</v>
      </c>
      <c r="P1995" s="36" t="str">
        <f>MID(NICAP[[#This Row],[Date]],3,2)</f>
        <v>10</v>
      </c>
      <c r="Q1995" s="36" t="str">
        <f>RIGHT(NICAP[[#This Row],[Date]],2)</f>
        <v>28</v>
      </c>
      <c r="R1995" s="26">
        <f>DATE(NICAP[[#This Row],[Year]],NICAP[[#This Row],[Month]],NICAP[[#This Row],[Day]])</f>
        <v>20756</v>
      </c>
      <c r="S1995" s="35" t="str">
        <f t="shared" si="62"/>
        <v>ND</v>
      </c>
      <c r="T1995" s="24" t="str">
        <f t="shared" si="63"/>
        <v>US</v>
      </c>
    </row>
    <row r="1996" spans="1:20" ht="27" customHeight="1" x14ac:dyDescent="0.2">
      <c r="A1996" s="35">
        <v>1987</v>
      </c>
      <c r="B1996" s="60">
        <v>561100</v>
      </c>
      <c r="C1996" s="44" t="s">
        <v>6303</v>
      </c>
      <c r="D1996" s="44" t="s">
        <v>1676</v>
      </c>
      <c r="E1996" s="44" t="str">
        <f>IF(AND(LEN(NICAP[[#This Row],[State or      Country]])=2,NICAP[[#This Row],[State or      Country]]&lt;&gt;"UK"),"US","Other")</f>
        <v>US</v>
      </c>
      <c r="F1996" s="43">
        <v>2</v>
      </c>
      <c r="G1996" s="41"/>
      <c r="H1996" s="41"/>
      <c r="I1996" s="41"/>
      <c r="J1996" s="41"/>
      <c r="K1996" s="41"/>
      <c r="L1996" s="42" t="s">
        <v>8130</v>
      </c>
      <c r="M1996" s="42" t="str">
        <f>IF(LEFT(NICAP[[#This Row],[Date]],1)=0,"Y","N")</f>
        <v>N</v>
      </c>
      <c r="N1996" s="42"/>
      <c r="O1996" s="42" t="str">
        <f>19&amp;LEFT(NICAP[[#This Row],[Date]],2)</f>
        <v>1956</v>
      </c>
      <c r="P1996" s="42" t="str">
        <f>MID(NICAP[[#This Row],[Date]],3,2)</f>
        <v>11</v>
      </c>
      <c r="Q1996" s="42" t="str">
        <f>RIGHT(NICAP[[#This Row],[Date]],2)</f>
        <v>00</v>
      </c>
      <c r="R1996" s="26">
        <f>DATE(NICAP[[#This Row],[Year]],NICAP[[#This Row],[Month]],NICAP[[#This Row],[Day]])</f>
        <v>20759</v>
      </c>
      <c r="S1996" s="35" t="str">
        <f t="shared" si="62"/>
        <v>CA</v>
      </c>
      <c r="T1996" s="24" t="str">
        <f t="shared" si="63"/>
        <v>US</v>
      </c>
    </row>
    <row r="1997" spans="1:20" ht="14.25" customHeight="1" x14ac:dyDescent="0.2">
      <c r="A1997" s="35">
        <v>1988</v>
      </c>
      <c r="B1997" s="56">
        <v>561101</v>
      </c>
      <c r="C1997" s="39" t="s">
        <v>8129</v>
      </c>
      <c r="D1997" s="39" t="s">
        <v>1844</v>
      </c>
      <c r="E1997" s="39" t="str">
        <f>IF(AND(LEN(NICAP[[#This Row],[State or      Country]])=2,NICAP[[#This Row],[State or      Country]]&lt;&gt;"UK"),"US","Other")</f>
        <v>US</v>
      </c>
      <c r="F1997" s="38">
        <v>11</v>
      </c>
      <c r="G1997" s="47" t="s">
        <v>1757</v>
      </c>
      <c r="H1997" s="46">
        <v>5</v>
      </c>
      <c r="I1997" s="65">
        <v>4489</v>
      </c>
      <c r="J1997" s="41"/>
      <c r="K1997" s="41"/>
      <c r="L1997" s="36" t="s">
        <v>8128</v>
      </c>
      <c r="M1997" s="36" t="str">
        <f>IF(LEFT(NICAP[[#This Row],[Date]],1)=0,"Y","N")</f>
        <v>N</v>
      </c>
      <c r="N1997" s="36"/>
      <c r="O1997" s="36" t="str">
        <f>19&amp;LEFT(NICAP[[#This Row],[Date]],2)</f>
        <v>1956</v>
      </c>
      <c r="P1997" s="36" t="str">
        <f>MID(NICAP[[#This Row],[Date]],3,2)</f>
        <v>11</v>
      </c>
      <c r="Q1997" s="36" t="str">
        <f>RIGHT(NICAP[[#This Row],[Date]],2)</f>
        <v>01</v>
      </c>
      <c r="R1997" s="26">
        <f>DATE(NICAP[[#This Row],[Year]],NICAP[[#This Row],[Month]],NICAP[[#This Row],[Day]])</f>
        <v>20760</v>
      </c>
      <c r="S1997" s="35" t="str">
        <f t="shared" si="62"/>
        <v>MO</v>
      </c>
      <c r="T1997" s="24" t="str">
        <f t="shared" si="63"/>
        <v>US</v>
      </c>
    </row>
    <row r="1998" spans="1:20" ht="27.75" customHeight="1" x14ac:dyDescent="0.2">
      <c r="A1998" s="35">
        <v>1989</v>
      </c>
      <c r="B1998" s="58">
        <v>561104</v>
      </c>
      <c r="C1998" s="44" t="s">
        <v>8127</v>
      </c>
      <c r="D1998" s="44" t="s">
        <v>1676</v>
      </c>
      <c r="E1998" s="44" t="str">
        <f>IF(AND(LEN(NICAP[[#This Row],[State or      Country]])=2,NICAP[[#This Row],[State or      Country]]&lt;&gt;"UK"),"US","Other")</f>
        <v>US</v>
      </c>
      <c r="F1998" s="43">
        <v>9</v>
      </c>
      <c r="G1998" s="62" t="s">
        <v>1666</v>
      </c>
      <c r="H1998" s="61">
        <v>5</v>
      </c>
      <c r="I1998" s="62" t="s">
        <v>4808</v>
      </c>
      <c r="J1998" s="41"/>
      <c r="K1998" s="41"/>
      <c r="L1998" s="59" t="s">
        <v>8126</v>
      </c>
      <c r="M1998" s="59" t="str">
        <f>IF(LEFT(NICAP[[#This Row],[Date]],1)=0,"Y","N")</f>
        <v>N</v>
      </c>
      <c r="N1998" s="59"/>
      <c r="O1998" s="59" t="str">
        <f>19&amp;LEFT(NICAP[[#This Row],[Date]],2)</f>
        <v>1956</v>
      </c>
      <c r="P1998" s="59" t="str">
        <f>MID(NICAP[[#This Row],[Date]],3,2)</f>
        <v>11</v>
      </c>
      <c r="Q1998" s="59" t="str">
        <f>RIGHT(NICAP[[#This Row],[Date]],2)</f>
        <v>04</v>
      </c>
      <c r="R1998" s="26">
        <f>DATE(NICAP[[#This Row],[Year]],NICAP[[#This Row],[Month]],NICAP[[#This Row],[Day]])</f>
        <v>20763</v>
      </c>
      <c r="S1998" s="35" t="str">
        <f t="shared" si="62"/>
        <v>CA</v>
      </c>
      <c r="T1998" s="24" t="str">
        <f t="shared" si="63"/>
        <v>US</v>
      </c>
    </row>
    <row r="1999" spans="1:20" ht="12.75" customHeight="1" x14ac:dyDescent="0.2">
      <c r="A1999" s="35">
        <v>1990</v>
      </c>
      <c r="B1999" s="55">
        <v>561108</v>
      </c>
      <c r="C1999" s="39" t="s">
        <v>2935</v>
      </c>
      <c r="D1999" s="39" t="s">
        <v>1683</v>
      </c>
      <c r="E1999" s="39" t="str">
        <f>IF(AND(LEN(NICAP[[#This Row],[State or      Country]])=2,NICAP[[#This Row],[State or      Country]]&lt;&gt;"UK"),"US","Other")</f>
        <v>US</v>
      </c>
      <c r="F1999" s="38">
        <v>9</v>
      </c>
      <c r="G1999" s="37"/>
      <c r="H1999" s="46">
        <v>5</v>
      </c>
      <c r="I1999" s="37"/>
      <c r="J1999" s="37"/>
      <c r="K1999" s="37"/>
      <c r="L1999" s="36" t="s">
        <v>8125</v>
      </c>
      <c r="M1999" s="36" t="str">
        <f>IF(LEFT(NICAP[[#This Row],[Date]],1)=0,"Y","N")</f>
        <v>N</v>
      </c>
      <c r="N1999" s="36"/>
      <c r="O1999" s="36" t="str">
        <f>19&amp;LEFT(NICAP[[#This Row],[Date]],2)</f>
        <v>1956</v>
      </c>
      <c r="P1999" s="36" t="str">
        <f>MID(NICAP[[#This Row],[Date]],3,2)</f>
        <v>11</v>
      </c>
      <c r="Q1999" s="36" t="str">
        <f>RIGHT(NICAP[[#This Row],[Date]],2)</f>
        <v>08</v>
      </c>
      <c r="R1999" s="26">
        <f>DATE(NICAP[[#This Row],[Year]],NICAP[[#This Row],[Month]],NICAP[[#This Row],[Day]])</f>
        <v>20767</v>
      </c>
      <c r="S1999" s="35" t="str">
        <f t="shared" si="62"/>
        <v>FL</v>
      </c>
      <c r="T1999" s="24" t="str">
        <f t="shared" si="63"/>
        <v>US</v>
      </c>
    </row>
    <row r="2000" spans="1:20" ht="12.75" customHeight="1" x14ac:dyDescent="0.2">
      <c r="A2000" s="35">
        <v>1991</v>
      </c>
      <c r="B2000" s="55">
        <v>561109</v>
      </c>
      <c r="C2000" s="39" t="s">
        <v>8124</v>
      </c>
      <c r="D2000" s="39" t="s">
        <v>1683</v>
      </c>
      <c r="E2000" s="39" t="str">
        <f>IF(AND(LEN(NICAP[[#This Row],[State or      Country]])=2,NICAP[[#This Row],[State or      Country]]&lt;&gt;"UK"),"US","Other")</f>
        <v>US</v>
      </c>
      <c r="F2000" s="38">
        <v>11</v>
      </c>
      <c r="G2000" s="37"/>
      <c r="H2000" s="37"/>
      <c r="I2000" s="47" t="s">
        <v>4808</v>
      </c>
      <c r="J2000" s="37"/>
      <c r="K2000" s="37"/>
      <c r="L2000" s="36" t="s">
        <v>8123</v>
      </c>
      <c r="M2000" s="36" t="str">
        <f>IF(LEFT(NICAP[[#This Row],[Date]],1)=0,"Y","N")</f>
        <v>N</v>
      </c>
      <c r="N2000" s="36"/>
      <c r="O2000" s="36" t="str">
        <f>19&amp;LEFT(NICAP[[#This Row],[Date]],2)</f>
        <v>1956</v>
      </c>
      <c r="P2000" s="36" t="str">
        <f>MID(NICAP[[#This Row],[Date]],3,2)</f>
        <v>11</v>
      </c>
      <c r="Q2000" s="36" t="str">
        <f>RIGHT(NICAP[[#This Row],[Date]],2)</f>
        <v>09</v>
      </c>
      <c r="R2000" s="26">
        <f>DATE(NICAP[[#This Row],[Year]],NICAP[[#This Row],[Month]],NICAP[[#This Row],[Day]])</f>
        <v>20768</v>
      </c>
      <c r="S2000" s="35" t="str">
        <f t="shared" si="62"/>
        <v>FL</v>
      </c>
      <c r="T2000" s="24" t="str">
        <f t="shared" si="63"/>
        <v>US</v>
      </c>
    </row>
    <row r="2001" spans="1:20" ht="12.75" customHeight="1" x14ac:dyDescent="0.2">
      <c r="A2001" s="35">
        <v>1992</v>
      </c>
      <c r="B2001" s="53">
        <v>561111</v>
      </c>
      <c r="C2001" s="39" t="s">
        <v>8122</v>
      </c>
      <c r="D2001" s="39" t="s">
        <v>1676</v>
      </c>
      <c r="E2001" s="39" t="str">
        <f>IF(AND(LEN(NICAP[[#This Row],[State or      Country]])=2,NICAP[[#This Row],[State or      Country]]&lt;&gt;"UK"),"US","Other")</f>
        <v>US</v>
      </c>
      <c r="F2001" s="38">
        <v>9</v>
      </c>
      <c r="G2001" s="47" t="s">
        <v>1666</v>
      </c>
      <c r="H2001" s="46">
        <v>5</v>
      </c>
      <c r="I2001" s="47" t="s">
        <v>4808</v>
      </c>
      <c r="J2001" s="37"/>
      <c r="K2001" s="37"/>
      <c r="L2001" s="36" t="s">
        <v>8121</v>
      </c>
      <c r="M2001" s="36" t="str">
        <f>IF(LEFT(NICAP[[#This Row],[Date]],1)=0,"Y","N")</f>
        <v>N</v>
      </c>
      <c r="N2001" s="36"/>
      <c r="O2001" s="36" t="str">
        <f>19&amp;LEFT(NICAP[[#This Row],[Date]],2)</f>
        <v>1956</v>
      </c>
      <c r="P2001" s="36" t="str">
        <f>MID(NICAP[[#This Row],[Date]],3,2)</f>
        <v>11</v>
      </c>
      <c r="Q2001" s="36" t="str">
        <f>RIGHT(NICAP[[#This Row],[Date]],2)</f>
        <v>11</v>
      </c>
      <c r="R2001" s="26">
        <f>DATE(NICAP[[#This Row],[Year]],NICAP[[#This Row],[Month]],NICAP[[#This Row],[Day]])</f>
        <v>20770</v>
      </c>
      <c r="S2001" s="35" t="str">
        <f t="shared" si="62"/>
        <v>CA</v>
      </c>
      <c r="T2001" s="24" t="str">
        <f t="shared" si="63"/>
        <v>US</v>
      </c>
    </row>
    <row r="2002" spans="1:20" ht="14.25" customHeight="1" x14ac:dyDescent="0.2">
      <c r="A2002" s="35">
        <v>1993</v>
      </c>
      <c r="B2002" s="56">
        <v>561114</v>
      </c>
      <c r="C2002" s="39" t="s">
        <v>4407</v>
      </c>
      <c r="D2002" s="39" t="s">
        <v>2299</v>
      </c>
      <c r="E2002" s="39" t="str">
        <f>IF(AND(LEN(NICAP[[#This Row],[State or      Country]])=2,NICAP[[#This Row],[State or      Country]]&lt;&gt;"UK"),"US","Other")</f>
        <v>US</v>
      </c>
      <c r="F2002" s="38">
        <v>11</v>
      </c>
      <c r="G2002" s="47" t="s">
        <v>1757</v>
      </c>
      <c r="H2002" s="46">
        <v>5</v>
      </c>
      <c r="I2002" s="47" t="s">
        <v>4808</v>
      </c>
      <c r="J2002" s="41"/>
      <c r="K2002" s="41"/>
      <c r="L2002" s="36" t="s">
        <v>8120</v>
      </c>
      <c r="M2002" s="36" t="str">
        <f>IF(LEFT(NICAP[[#This Row],[Date]],1)=0,"Y","N")</f>
        <v>N</v>
      </c>
      <c r="N2002" s="36"/>
      <c r="O2002" s="36" t="str">
        <f>19&amp;LEFT(NICAP[[#This Row],[Date]],2)</f>
        <v>1956</v>
      </c>
      <c r="P2002" s="36" t="str">
        <f>MID(NICAP[[#This Row],[Date]],3,2)</f>
        <v>11</v>
      </c>
      <c r="Q2002" s="36" t="str">
        <f>RIGHT(NICAP[[#This Row],[Date]],2)</f>
        <v>14</v>
      </c>
      <c r="R2002" s="26">
        <f>DATE(NICAP[[#This Row],[Year]],NICAP[[#This Row],[Month]],NICAP[[#This Row],[Day]])</f>
        <v>20773</v>
      </c>
      <c r="S2002" s="35" t="str">
        <f t="shared" si="62"/>
        <v>AL</v>
      </c>
      <c r="T2002" s="24" t="str">
        <f t="shared" si="63"/>
        <v>US</v>
      </c>
    </row>
    <row r="2003" spans="1:20" ht="27.75" customHeight="1" x14ac:dyDescent="0.2">
      <c r="A2003" s="35">
        <v>1994</v>
      </c>
      <c r="B2003" s="60">
        <v>561116</v>
      </c>
      <c r="C2003" s="44" t="s">
        <v>8119</v>
      </c>
      <c r="D2003" s="44" t="s">
        <v>1784</v>
      </c>
      <c r="E2003" s="44" t="str">
        <f>IF(AND(LEN(NICAP[[#This Row],[State or      Country]])=2,NICAP[[#This Row],[State or      Country]]&lt;&gt;"UK"),"US","Other")</f>
        <v>US</v>
      </c>
      <c r="F2003" s="43">
        <v>3</v>
      </c>
      <c r="G2003" s="41"/>
      <c r="H2003" s="41"/>
      <c r="I2003" s="41"/>
      <c r="J2003" s="41"/>
      <c r="K2003" s="41"/>
      <c r="L2003" s="42" t="s">
        <v>8118</v>
      </c>
      <c r="M2003" s="42" t="str">
        <f>IF(LEFT(NICAP[[#This Row],[Date]],1)=0,"Y","N")</f>
        <v>N</v>
      </c>
      <c r="N2003" s="42"/>
      <c r="O2003" s="42" t="str">
        <f>19&amp;LEFT(NICAP[[#This Row],[Date]],2)</f>
        <v>1956</v>
      </c>
      <c r="P2003" s="42" t="str">
        <f>MID(NICAP[[#This Row],[Date]],3,2)</f>
        <v>11</v>
      </c>
      <c r="Q2003" s="42" t="str">
        <f>RIGHT(NICAP[[#This Row],[Date]],2)</f>
        <v>16</v>
      </c>
      <c r="R2003" s="26">
        <f>DATE(NICAP[[#This Row],[Year]],NICAP[[#This Row],[Month]],NICAP[[#This Row],[Day]])</f>
        <v>20775</v>
      </c>
      <c r="S2003" s="35" t="str">
        <f t="shared" si="62"/>
        <v>SD</v>
      </c>
      <c r="T2003" s="24" t="str">
        <f t="shared" si="63"/>
        <v>US</v>
      </c>
    </row>
    <row r="2004" spans="1:20" ht="12.75" customHeight="1" x14ac:dyDescent="0.2">
      <c r="A2004" s="35">
        <v>1995</v>
      </c>
      <c r="B2004" s="53">
        <v>561119</v>
      </c>
      <c r="C2004" s="39" t="s">
        <v>6811</v>
      </c>
      <c r="D2004" s="39" t="s">
        <v>2422</v>
      </c>
      <c r="E2004" s="39" t="str">
        <f>IF(AND(LEN(NICAP[[#This Row],[State or      Country]])=2,NICAP[[#This Row],[State or      Country]]&lt;&gt;"UK"),"US","Other")</f>
        <v>Other</v>
      </c>
      <c r="F2004" s="38">
        <v>1</v>
      </c>
      <c r="G2004" s="37"/>
      <c r="H2004" s="37"/>
      <c r="I2004" s="37"/>
      <c r="J2004" s="37"/>
      <c r="K2004" s="37"/>
      <c r="L2004" s="36" t="s">
        <v>8117</v>
      </c>
      <c r="M2004" s="36" t="str">
        <f>IF(LEFT(NICAP[[#This Row],[Date]],1)=0,"Y","N")</f>
        <v>N</v>
      </c>
      <c r="N2004" s="36"/>
      <c r="O2004" s="36" t="str">
        <f>19&amp;LEFT(NICAP[[#This Row],[Date]],2)</f>
        <v>1956</v>
      </c>
      <c r="P2004" s="36" t="str">
        <f>MID(NICAP[[#This Row],[Date]],3,2)</f>
        <v>11</v>
      </c>
      <c r="Q2004" s="36" t="str">
        <f>RIGHT(NICAP[[#This Row],[Date]],2)</f>
        <v>19</v>
      </c>
      <c r="R2004" s="26">
        <f>DATE(NICAP[[#This Row],[Year]],NICAP[[#This Row],[Month]],NICAP[[#This Row],[Day]])</f>
        <v>20778</v>
      </c>
      <c r="S2004" s="35" t="str">
        <f t="shared" si="62"/>
        <v/>
      </c>
      <c r="T2004" s="24" t="str">
        <f t="shared" si="63"/>
        <v>Germany</v>
      </c>
    </row>
    <row r="2005" spans="1:20" ht="27.75" customHeight="1" x14ac:dyDescent="0.2">
      <c r="A2005" s="35">
        <v>1996</v>
      </c>
      <c r="B2005" s="83" t="s">
        <v>8116</v>
      </c>
      <c r="C2005" s="44" t="s">
        <v>8115</v>
      </c>
      <c r="D2005" s="44" t="s">
        <v>1784</v>
      </c>
      <c r="E2005" s="44" t="str">
        <f>IF(AND(LEN(NICAP[[#This Row],[State or      Country]])=2,NICAP[[#This Row],[State or      Country]]&lt;&gt;"UK"),"US","Other")</f>
        <v>US</v>
      </c>
      <c r="F2005" s="43">
        <v>9</v>
      </c>
      <c r="G2005" s="62" t="s">
        <v>1666</v>
      </c>
      <c r="H2005" s="61">
        <v>5</v>
      </c>
      <c r="I2005" s="41"/>
      <c r="J2005" s="41"/>
      <c r="K2005" s="41"/>
      <c r="L2005" s="42" t="s">
        <v>8114</v>
      </c>
      <c r="M2005" s="42" t="str">
        <f>IF(LEFT(NICAP[[#This Row],[Date]],1)=0,"Y","N")</f>
        <v>N</v>
      </c>
      <c r="N2005" s="42"/>
      <c r="O2005" s="42" t="str">
        <f>19&amp;LEFT(NICAP[[#This Row],[Date]],2)</f>
        <v>1956</v>
      </c>
      <c r="P2005" s="42" t="str">
        <f>MID(NICAP[[#This Row],[Date]],3,2)</f>
        <v>11</v>
      </c>
      <c r="Q2005" s="42" t="str">
        <f>RIGHT(NICAP[[#This Row],[Date]],2)</f>
        <v>25</v>
      </c>
      <c r="R2005" s="26">
        <f>DATE(NICAP[[#This Row],[Year]],NICAP[[#This Row],[Month]],NICAP[[#This Row],[Day]])</f>
        <v>20784</v>
      </c>
      <c r="S2005" s="35" t="str">
        <f t="shared" si="62"/>
        <v>SD</v>
      </c>
      <c r="T2005" s="24" t="str">
        <f t="shared" si="63"/>
        <v>US</v>
      </c>
    </row>
    <row r="2006" spans="1:20" ht="12.75" customHeight="1" x14ac:dyDescent="0.2">
      <c r="A2006" s="35">
        <v>1997</v>
      </c>
      <c r="B2006" s="64">
        <v>561125</v>
      </c>
      <c r="C2006" s="39" t="s">
        <v>8113</v>
      </c>
      <c r="D2006" s="39" t="s">
        <v>1784</v>
      </c>
      <c r="E2006" s="39" t="str">
        <f>IF(AND(LEN(NICAP[[#This Row],[State or      Country]])=2,NICAP[[#This Row],[State or      Country]]&lt;&gt;"UK"),"US","Other")</f>
        <v>US</v>
      </c>
      <c r="F2006" s="38">
        <v>9</v>
      </c>
      <c r="G2006" s="37"/>
      <c r="H2006" s="46">
        <v>5</v>
      </c>
      <c r="I2006" s="37"/>
      <c r="J2006" s="37"/>
      <c r="K2006" s="37"/>
      <c r="L2006" s="36" t="s">
        <v>8112</v>
      </c>
      <c r="M2006" s="36" t="str">
        <f>IF(LEFT(NICAP[[#This Row],[Date]],1)=0,"Y","N")</f>
        <v>N</v>
      </c>
      <c r="N2006" s="36"/>
      <c r="O2006" s="36" t="str">
        <f>19&amp;LEFT(NICAP[[#This Row],[Date]],2)</f>
        <v>1956</v>
      </c>
      <c r="P2006" s="36" t="str">
        <f>MID(NICAP[[#This Row],[Date]],3,2)</f>
        <v>11</v>
      </c>
      <c r="Q2006" s="36" t="str">
        <f>RIGHT(NICAP[[#This Row],[Date]],2)</f>
        <v>25</v>
      </c>
      <c r="R2006" s="26">
        <f>DATE(NICAP[[#This Row],[Year]],NICAP[[#This Row],[Month]],NICAP[[#This Row],[Day]])</f>
        <v>20784</v>
      </c>
      <c r="S2006" s="35" t="str">
        <f t="shared" si="62"/>
        <v>SD</v>
      </c>
      <c r="T2006" s="24" t="str">
        <f t="shared" si="63"/>
        <v>US</v>
      </c>
    </row>
    <row r="2007" spans="1:20" ht="12.75" customHeight="1" x14ac:dyDescent="0.2">
      <c r="A2007" s="35">
        <v>1998</v>
      </c>
      <c r="B2007" s="64">
        <v>561130</v>
      </c>
      <c r="C2007" s="39" t="s">
        <v>8111</v>
      </c>
      <c r="D2007" s="39" t="s">
        <v>2211</v>
      </c>
      <c r="E2007" s="39" t="str">
        <f>IF(AND(LEN(NICAP[[#This Row],[State or      Country]])=2,NICAP[[#This Row],[State or      Country]]&lt;&gt;"UK"),"US","Other")</f>
        <v>US</v>
      </c>
      <c r="F2007" s="38">
        <v>1</v>
      </c>
      <c r="G2007" s="37"/>
      <c r="H2007" s="37"/>
      <c r="I2007" s="65">
        <v>4543</v>
      </c>
      <c r="J2007" s="37"/>
      <c r="K2007" s="37"/>
      <c r="L2007" s="36" t="s">
        <v>8110</v>
      </c>
      <c r="M2007" s="36" t="str">
        <f>IF(LEFT(NICAP[[#This Row],[Date]],1)=0,"Y","N")</f>
        <v>N</v>
      </c>
      <c r="N2007" s="36"/>
      <c r="O2007" s="36" t="str">
        <f>19&amp;LEFT(NICAP[[#This Row],[Date]],2)</f>
        <v>1956</v>
      </c>
      <c r="P2007" s="36" t="str">
        <f>MID(NICAP[[#This Row],[Date]],3,2)</f>
        <v>11</v>
      </c>
      <c r="Q2007" s="36" t="str">
        <f>RIGHT(NICAP[[#This Row],[Date]],2)</f>
        <v>30</v>
      </c>
      <c r="R2007" s="26">
        <f>DATE(NICAP[[#This Row],[Year]],NICAP[[#This Row],[Month]],NICAP[[#This Row],[Day]])</f>
        <v>20789</v>
      </c>
      <c r="S2007" s="35" t="str">
        <f t="shared" si="62"/>
        <v>SC</v>
      </c>
      <c r="T2007" s="24" t="str">
        <f t="shared" si="63"/>
        <v>US</v>
      </c>
    </row>
    <row r="2008" spans="1:20" ht="27" customHeight="1" x14ac:dyDescent="0.2">
      <c r="A2008" s="35">
        <v>1999</v>
      </c>
      <c r="B2008" s="66">
        <v>561200</v>
      </c>
      <c r="C2008" s="44" t="s">
        <v>8108</v>
      </c>
      <c r="D2008" s="44" t="s">
        <v>5829</v>
      </c>
      <c r="E2008" s="44" t="str">
        <f>IF(AND(LEN(NICAP[[#This Row],[State or      Country]])=2,NICAP[[#This Row],[State or      Country]]&lt;&gt;"UK"),"US","Other")</f>
        <v>Other</v>
      </c>
      <c r="F2008" s="43">
        <v>3</v>
      </c>
      <c r="G2008" s="41"/>
      <c r="H2008" s="41"/>
      <c r="I2008" s="41"/>
      <c r="J2008" s="41"/>
      <c r="K2008" s="41"/>
      <c r="L2008" s="42" t="s">
        <v>8109</v>
      </c>
      <c r="M2008" s="42" t="str">
        <f>IF(LEFT(NICAP[[#This Row],[Date]],1)=0,"Y","N")</f>
        <v>N</v>
      </c>
      <c r="N2008" s="42"/>
      <c r="O2008" s="42" t="str">
        <f>19&amp;LEFT(NICAP[[#This Row],[Date]],2)</f>
        <v>1956</v>
      </c>
      <c r="P2008" s="42" t="str">
        <f>MID(NICAP[[#This Row],[Date]],3,2)</f>
        <v>12</v>
      </c>
      <c r="Q2008" s="42" t="str">
        <f>RIGHT(NICAP[[#This Row],[Date]],2)</f>
        <v>00</v>
      </c>
      <c r="R2008" s="26">
        <f>DATE(NICAP[[#This Row],[Year]],NICAP[[#This Row],[Month]],NICAP[[#This Row],[Day]])</f>
        <v>20789</v>
      </c>
      <c r="S2008" s="35" t="str">
        <f t="shared" si="62"/>
        <v/>
      </c>
      <c r="T2008" s="24" t="str">
        <f t="shared" si="63"/>
        <v>Asia</v>
      </c>
    </row>
    <row r="2009" spans="1:20" ht="12.75" customHeight="1" x14ac:dyDescent="0.2">
      <c r="A2009" s="35">
        <v>2000</v>
      </c>
      <c r="B2009" s="64">
        <v>561200</v>
      </c>
      <c r="C2009" s="39" t="s">
        <v>8108</v>
      </c>
      <c r="D2009" s="39" t="s">
        <v>5829</v>
      </c>
      <c r="E2009" s="39" t="str">
        <f>IF(AND(LEN(NICAP[[#This Row],[State or      Country]])=2,NICAP[[#This Row],[State or      Country]]&lt;&gt;"UK"),"US","Other")</f>
        <v>Other</v>
      </c>
      <c r="F2009" s="38">
        <v>9</v>
      </c>
      <c r="G2009" s="37"/>
      <c r="H2009" s="46">
        <v>5</v>
      </c>
      <c r="I2009" s="37"/>
      <c r="J2009" s="37"/>
      <c r="K2009" s="37"/>
      <c r="L2009" s="36" t="s">
        <v>8107</v>
      </c>
      <c r="M2009" s="36" t="str">
        <f>IF(LEFT(NICAP[[#This Row],[Date]],1)=0,"Y","N")</f>
        <v>N</v>
      </c>
      <c r="N2009" s="36"/>
      <c r="O2009" s="36" t="str">
        <f>19&amp;LEFT(NICAP[[#This Row],[Date]],2)</f>
        <v>1956</v>
      </c>
      <c r="P2009" s="36" t="str">
        <f>MID(NICAP[[#This Row],[Date]],3,2)</f>
        <v>12</v>
      </c>
      <c r="Q2009" s="36" t="str">
        <f>RIGHT(NICAP[[#This Row],[Date]],2)</f>
        <v>00</v>
      </c>
      <c r="R2009" s="26">
        <f>DATE(NICAP[[#This Row],[Year]],NICAP[[#This Row],[Month]],NICAP[[#This Row],[Day]])</f>
        <v>20789</v>
      </c>
      <c r="S2009" s="35" t="str">
        <f t="shared" si="62"/>
        <v/>
      </c>
      <c r="T2009" s="24" t="str">
        <f t="shared" si="63"/>
        <v>Asia</v>
      </c>
    </row>
    <row r="2010" spans="1:20" ht="14.25" customHeight="1" x14ac:dyDescent="0.2">
      <c r="A2010" s="35">
        <v>2001</v>
      </c>
      <c r="B2010" s="81">
        <v>561217</v>
      </c>
      <c r="C2010" s="39" t="s">
        <v>8106</v>
      </c>
      <c r="D2010" s="39" t="s">
        <v>1956</v>
      </c>
      <c r="E2010" s="39" t="str">
        <f>IF(AND(LEN(NICAP[[#This Row],[State or      Country]])=2,NICAP[[#This Row],[State or      Country]]&lt;&gt;"UK"),"US","Other")</f>
        <v>Other</v>
      </c>
      <c r="F2010" s="38">
        <v>9</v>
      </c>
      <c r="G2010" s="47" t="s">
        <v>1666</v>
      </c>
      <c r="H2010" s="46">
        <v>5</v>
      </c>
      <c r="I2010" s="47" t="s">
        <v>4808</v>
      </c>
      <c r="J2010" s="41"/>
      <c r="K2010" s="41"/>
      <c r="L2010" s="36" t="s">
        <v>8105</v>
      </c>
      <c r="M2010" s="36" t="str">
        <f>IF(LEFT(NICAP[[#This Row],[Date]],1)=0,"Y","N")</f>
        <v>N</v>
      </c>
      <c r="N2010" s="36"/>
      <c r="O2010" s="36" t="str">
        <f>19&amp;LEFT(NICAP[[#This Row],[Date]],2)</f>
        <v>1956</v>
      </c>
      <c r="P2010" s="36" t="str">
        <f>MID(NICAP[[#This Row],[Date]],3,2)</f>
        <v>12</v>
      </c>
      <c r="Q2010" s="36" t="str">
        <f>RIGHT(NICAP[[#This Row],[Date]],2)</f>
        <v>17</v>
      </c>
      <c r="R2010" s="26">
        <f>DATE(NICAP[[#This Row],[Year]],NICAP[[#This Row],[Month]],NICAP[[#This Row],[Day]])</f>
        <v>20806</v>
      </c>
      <c r="S2010" s="35" t="str">
        <f t="shared" si="62"/>
        <v/>
      </c>
      <c r="T2010" s="24" t="str">
        <f t="shared" si="63"/>
        <v>Japan</v>
      </c>
    </row>
    <row r="2011" spans="1:20" ht="27.75" customHeight="1" x14ac:dyDescent="0.2">
      <c r="A2011" s="35">
        <v>2002</v>
      </c>
      <c r="B2011" s="66">
        <v>561227</v>
      </c>
      <c r="C2011" s="44" t="s">
        <v>3175</v>
      </c>
      <c r="D2011" s="44" t="s">
        <v>1676</v>
      </c>
      <c r="E2011" s="44" t="str">
        <f>IF(AND(LEN(NICAP[[#This Row],[State or      Country]])=2,NICAP[[#This Row],[State or      Country]]&lt;&gt;"UK"),"US","Other")</f>
        <v>US</v>
      </c>
      <c r="F2011" s="43">
        <v>1</v>
      </c>
      <c r="G2011" s="41"/>
      <c r="H2011" s="41"/>
      <c r="I2011" s="41"/>
      <c r="J2011" s="41"/>
      <c r="K2011" s="41"/>
      <c r="L2011" s="59" t="s">
        <v>8104</v>
      </c>
      <c r="M2011" s="59" t="str">
        <f>IF(LEFT(NICAP[[#This Row],[Date]],1)=0,"Y","N")</f>
        <v>N</v>
      </c>
      <c r="N2011" s="59"/>
      <c r="O2011" s="59" t="str">
        <f>19&amp;LEFT(NICAP[[#This Row],[Date]],2)</f>
        <v>1956</v>
      </c>
      <c r="P2011" s="59" t="str">
        <f>MID(NICAP[[#This Row],[Date]],3,2)</f>
        <v>12</v>
      </c>
      <c r="Q2011" s="59" t="str">
        <f>RIGHT(NICAP[[#This Row],[Date]],2)</f>
        <v>27</v>
      </c>
      <c r="R2011" s="26">
        <f>DATE(NICAP[[#This Row],[Year]],NICAP[[#This Row],[Month]],NICAP[[#This Row],[Day]])</f>
        <v>20816</v>
      </c>
      <c r="S2011" s="35" t="str">
        <f t="shared" si="62"/>
        <v>CA</v>
      </c>
      <c r="T2011" s="24" t="str">
        <f t="shared" si="63"/>
        <v>US</v>
      </c>
    </row>
    <row r="2012" spans="1:20" ht="12.75" customHeight="1" x14ac:dyDescent="0.2">
      <c r="A2012" s="35">
        <v>2003</v>
      </c>
      <c r="B2012" s="64">
        <v>561231</v>
      </c>
      <c r="C2012" s="39" t="s">
        <v>8103</v>
      </c>
      <c r="D2012" s="39" t="s">
        <v>4107</v>
      </c>
      <c r="E2012" s="39" t="str">
        <f>IF(AND(LEN(NICAP[[#This Row],[State or      Country]])=2,NICAP[[#This Row],[State or      Country]]&lt;&gt;"UK"),"US","Other")</f>
        <v>Other</v>
      </c>
      <c r="F2012" s="38">
        <v>11</v>
      </c>
      <c r="G2012" s="37"/>
      <c r="H2012" s="37"/>
      <c r="I2012" s="65">
        <v>4577</v>
      </c>
      <c r="J2012" s="37"/>
      <c r="K2012" s="37"/>
      <c r="L2012" s="36" t="s">
        <v>8102</v>
      </c>
      <c r="M2012" s="36" t="str">
        <f>IF(LEFT(NICAP[[#This Row],[Date]],1)=0,"Y","N")</f>
        <v>N</v>
      </c>
      <c r="N2012" s="36"/>
      <c r="O2012" s="36" t="str">
        <f>19&amp;LEFT(NICAP[[#This Row],[Date]],2)</f>
        <v>1956</v>
      </c>
      <c r="P2012" s="36" t="str">
        <f>MID(NICAP[[#This Row],[Date]],3,2)</f>
        <v>12</v>
      </c>
      <c r="Q2012" s="36" t="str">
        <f>RIGHT(NICAP[[#This Row],[Date]],2)</f>
        <v>31</v>
      </c>
      <c r="R2012" s="26">
        <f>DATE(NICAP[[#This Row],[Year]],NICAP[[#This Row],[Month]],NICAP[[#This Row],[Day]])</f>
        <v>20820</v>
      </c>
      <c r="S2012" s="35" t="str">
        <f t="shared" si="62"/>
        <v/>
      </c>
      <c r="T2012" s="24" t="str">
        <f t="shared" si="63"/>
        <v>Guam</v>
      </c>
    </row>
    <row r="2013" spans="1:20" ht="12.75" customHeight="1" x14ac:dyDescent="0.2">
      <c r="A2013" s="35">
        <v>2004</v>
      </c>
      <c r="B2013" s="82" t="s">
        <v>8099</v>
      </c>
      <c r="C2013" s="39" t="s">
        <v>8101</v>
      </c>
      <c r="D2013" s="39" t="s">
        <v>1676</v>
      </c>
      <c r="E2013" s="39" t="str">
        <f>IF(AND(LEN(NICAP[[#This Row],[State or      Country]])=2,NICAP[[#This Row],[State or      Country]]&lt;&gt;"UK"),"US","Other")</f>
        <v>US</v>
      </c>
      <c r="F2013" s="38">
        <v>9</v>
      </c>
      <c r="G2013" s="37"/>
      <c r="H2013" s="46">
        <v>5</v>
      </c>
      <c r="I2013" s="37"/>
      <c r="J2013" s="37"/>
      <c r="K2013" s="37"/>
      <c r="L2013" s="36" t="s">
        <v>8100</v>
      </c>
      <c r="M2013" s="36" t="str">
        <f>IF(LEFT(NICAP[[#This Row],[Date]],1)=0,"Y","N")</f>
        <v>N</v>
      </c>
      <c r="N2013" s="36"/>
      <c r="O2013" s="36" t="str">
        <f>19&amp;LEFT(NICAP[[#This Row],[Date]],2)</f>
        <v>1956</v>
      </c>
      <c r="P2013" s="36" t="str">
        <f>MID(NICAP[[#This Row],[Date]],3,2)</f>
        <v>La</v>
      </c>
      <c r="Q2013" s="36" t="str">
        <f>RIGHT(NICAP[[#This Row],[Date]],2)</f>
        <v>te</v>
      </c>
      <c r="R2013" s="26" t="e">
        <f>DATE(NICAP[[#This Row],[Year]],NICAP[[#This Row],[Month]],NICAP[[#This Row],[Day]])</f>
        <v>#VALUE!</v>
      </c>
      <c r="S2013" s="35" t="str">
        <f t="shared" si="62"/>
        <v>CA</v>
      </c>
      <c r="T2013" s="24" t="str">
        <f t="shared" si="63"/>
        <v>US</v>
      </c>
    </row>
    <row r="2014" spans="1:20" ht="12.75" customHeight="1" x14ac:dyDescent="0.2">
      <c r="A2014" s="35">
        <v>2005</v>
      </c>
      <c r="B2014" s="82" t="s">
        <v>8099</v>
      </c>
      <c r="C2014" s="39" t="s">
        <v>8098</v>
      </c>
      <c r="D2014" s="39" t="s">
        <v>4848</v>
      </c>
      <c r="E2014" s="39" t="str">
        <f>IF(AND(LEN(NICAP[[#This Row],[State or      Country]])=2,NICAP[[#This Row],[State or      Country]]&lt;&gt;"UK"),"US","Other")</f>
        <v>Other</v>
      </c>
      <c r="F2014" s="38">
        <v>8</v>
      </c>
      <c r="G2014" s="37"/>
      <c r="H2014" s="37"/>
      <c r="I2014" s="37"/>
      <c r="J2014" s="37"/>
      <c r="K2014" s="37"/>
      <c r="L2014" s="36" t="s">
        <v>8097</v>
      </c>
      <c r="M2014" s="36" t="str">
        <f>IF(LEFT(NICAP[[#This Row],[Date]],1)=0,"Y","N")</f>
        <v>N</v>
      </c>
      <c r="N2014" s="36"/>
      <c r="O2014" s="36" t="str">
        <f>19&amp;LEFT(NICAP[[#This Row],[Date]],2)</f>
        <v>1956</v>
      </c>
      <c r="P2014" s="36" t="str">
        <f>MID(NICAP[[#This Row],[Date]],3,2)</f>
        <v>La</v>
      </c>
      <c r="Q2014" s="36" t="str">
        <f>RIGHT(NICAP[[#This Row],[Date]],2)</f>
        <v>te</v>
      </c>
      <c r="R2014" s="26" t="e">
        <f>DATE(NICAP[[#This Row],[Year]],NICAP[[#This Row],[Month]],NICAP[[#This Row],[Day]])</f>
        <v>#VALUE!</v>
      </c>
      <c r="S2014" s="35" t="str">
        <f t="shared" si="62"/>
        <v/>
      </c>
      <c r="T2014" s="24" t="str">
        <f t="shared" si="63"/>
        <v>various</v>
      </c>
    </row>
    <row r="2015" spans="1:20" ht="12.75" customHeight="1" x14ac:dyDescent="0.2">
      <c r="A2015" s="35">
        <v>2006</v>
      </c>
      <c r="B2015" s="82" t="s">
        <v>8099</v>
      </c>
      <c r="C2015" s="39" t="s">
        <v>8098</v>
      </c>
      <c r="D2015" s="39" t="s">
        <v>4848</v>
      </c>
      <c r="E2015" s="39" t="str">
        <f>IF(AND(LEN(NICAP[[#This Row],[State or      Country]])=2,NICAP[[#This Row],[State or      Country]]&lt;&gt;"UK"),"US","Other")</f>
        <v>Other</v>
      </c>
      <c r="F2015" s="38">
        <v>9</v>
      </c>
      <c r="G2015" s="37"/>
      <c r="H2015" s="46">
        <v>5</v>
      </c>
      <c r="I2015" s="37"/>
      <c r="J2015" s="37"/>
      <c r="K2015" s="37"/>
      <c r="L2015" s="36" t="s">
        <v>8097</v>
      </c>
      <c r="M2015" s="36" t="str">
        <f>IF(LEFT(NICAP[[#This Row],[Date]],1)=0,"Y","N")</f>
        <v>N</v>
      </c>
      <c r="N2015" s="36"/>
      <c r="O2015" s="36" t="str">
        <f>19&amp;LEFT(NICAP[[#This Row],[Date]],2)</f>
        <v>1956</v>
      </c>
      <c r="P2015" s="36" t="str">
        <f>MID(NICAP[[#This Row],[Date]],3,2)</f>
        <v>La</v>
      </c>
      <c r="Q2015" s="36" t="str">
        <f>RIGHT(NICAP[[#This Row],[Date]],2)</f>
        <v>te</v>
      </c>
      <c r="R2015" s="26" t="e">
        <f>DATE(NICAP[[#This Row],[Year]],NICAP[[#This Row],[Month]],NICAP[[#This Row],[Day]])</f>
        <v>#VALUE!</v>
      </c>
      <c r="S2015" s="35" t="str">
        <f t="shared" si="62"/>
        <v/>
      </c>
      <c r="T2015" s="24" t="str">
        <f t="shared" si="63"/>
        <v>various</v>
      </c>
    </row>
    <row r="2016" spans="1:20" ht="12.75" customHeight="1" x14ac:dyDescent="0.2">
      <c r="A2016" s="35">
        <v>2007</v>
      </c>
      <c r="B2016" s="82" t="s">
        <v>8099</v>
      </c>
      <c r="C2016" s="39" t="s">
        <v>8098</v>
      </c>
      <c r="D2016" s="39" t="s">
        <v>4848</v>
      </c>
      <c r="E2016" s="39" t="str">
        <f>IF(AND(LEN(NICAP[[#This Row],[State or      Country]])=2,NICAP[[#This Row],[State or      Country]]&lt;&gt;"UK"),"US","Other")</f>
        <v>Other</v>
      </c>
      <c r="F2016" s="38">
        <v>11</v>
      </c>
      <c r="G2016" s="37"/>
      <c r="H2016" s="37"/>
      <c r="I2016" s="37"/>
      <c r="J2016" s="37"/>
      <c r="K2016" s="37"/>
      <c r="L2016" s="36" t="s">
        <v>8097</v>
      </c>
      <c r="M2016" s="36" t="str">
        <f>IF(LEFT(NICAP[[#This Row],[Date]],1)=0,"Y","N")</f>
        <v>N</v>
      </c>
      <c r="N2016" s="36"/>
      <c r="O2016" s="36" t="str">
        <f>19&amp;LEFT(NICAP[[#This Row],[Date]],2)</f>
        <v>1956</v>
      </c>
      <c r="P2016" s="36" t="str">
        <f>MID(NICAP[[#This Row],[Date]],3,2)</f>
        <v>La</v>
      </c>
      <c r="Q2016" s="36" t="str">
        <f>RIGHT(NICAP[[#This Row],[Date]],2)</f>
        <v>te</v>
      </c>
      <c r="R2016" s="26" t="e">
        <f>DATE(NICAP[[#This Row],[Year]],NICAP[[#This Row],[Month]],NICAP[[#This Row],[Day]])</f>
        <v>#VALUE!</v>
      </c>
      <c r="S2016" s="35" t="str">
        <f t="shared" si="62"/>
        <v/>
      </c>
      <c r="T2016" s="24" t="str">
        <f t="shared" si="63"/>
        <v>various</v>
      </c>
    </row>
    <row r="2017" spans="1:20" ht="41.25" customHeight="1" x14ac:dyDescent="0.2">
      <c r="A2017" s="35">
        <v>2008</v>
      </c>
      <c r="B2017" s="67">
        <v>570000</v>
      </c>
      <c r="C2017" s="50" t="s">
        <v>8039</v>
      </c>
      <c r="D2017" s="50" t="s">
        <v>1758</v>
      </c>
      <c r="E2017" s="50" t="str">
        <f>IF(AND(LEN(NICAP[[#This Row],[State or      Country]])=2,NICAP[[#This Row],[State or      Country]]&lt;&gt;"UK"),"US","Other")</f>
        <v>US</v>
      </c>
      <c r="F2017" s="49">
        <v>3</v>
      </c>
      <c r="G2017" s="48"/>
      <c r="H2017" s="48"/>
      <c r="I2017" s="48"/>
      <c r="J2017" s="48"/>
      <c r="K2017" s="48"/>
      <c r="L2017" s="36" t="s">
        <v>8096</v>
      </c>
      <c r="M2017" s="36" t="str">
        <f>IF(LEFT(NICAP[[#This Row],[Date]],1)=0,"Y","N")</f>
        <v>N</v>
      </c>
      <c r="N2017" s="36"/>
      <c r="O2017" s="36" t="str">
        <f>19&amp;LEFT(NICAP[[#This Row],[Date]],2)</f>
        <v>1957</v>
      </c>
      <c r="P2017" s="36" t="str">
        <f>MID(NICAP[[#This Row],[Date]],3,2)</f>
        <v>00</v>
      </c>
      <c r="Q2017" s="36" t="str">
        <f>RIGHT(NICAP[[#This Row],[Date]],2)</f>
        <v>00</v>
      </c>
      <c r="R2017" s="26">
        <f>DATE(NICAP[[#This Row],[Year]],NICAP[[#This Row],[Month]],NICAP[[#This Row],[Day]])</f>
        <v>20789</v>
      </c>
      <c r="S2017" s="35" t="str">
        <f t="shared" si="62"/>
        <v>NY</v>
      </c>
      <c r="T2017" s="24" t="str">
        <f t="shared" si="63"/>
        <v>US</v>
      </c>
    </row>
    <row r="2018" spans="1:20" ht="12.75" customHeight="1" x14ac:dyDescent="0.2">
      <c r="A2018" s="35">
        <v>2009</v>
      </c>
      <c r="B2018" s="68">
        <v>570000</v>
      </c>
      <c r="C2018" s="39" t="s">
        <v>8095</v>
      </c>
      <c r="D2018" s="39" t="s">
        <v>1813</v>
      </c>
      <c r="E2018" s="39" t="str">
        <f>IF(AND(LEN(NICAP[[#This Row],[State or      Country]])=2,NICAP[[#This Row],[State or      Country]]&lt;&gt;"UK"),"US","Other")</f>
        <v>Other</v>
      </c>
      <c r="F2018" s="38">
        <v>8</v>
      </c>
      <c r="G2018" s="37"/>
      <c r="H2018" s="37"/>
      <c r="I2018" s="37"/>
      <c r="J2018" s="37"/>
      <c r="K2018" s="37"/>
      <c r="L2018" s="36" t="s">
        <v>8094</v>
      </c>
      <c r="M2018" s="36" t="str">
        <f>IF(LEFT(NICAP[[#This Row],[Date]],1)=0,"Y","N")</f>
        <v>N</v>
      </c>
      <c r="N2018" s="36"/>
      <c r="O2018" s="36" t="str">
        <f>19&amp;LEFT(NICAP[[#This Row],[Date]],2)</f>
        <v>1957</v>
      </c>
      <c r="P2018" s="36" t="str">
        <f>MID(NICAP[[#This Row],[Date]],3,2)</f>
        <v>00</v>
      </c>
      <c r="Q2018" s="36" t="str">
        <f>RIGHT(NICAP[[#This Row],[Date]],2)</f>
        <v>00</v>
      </c>
      <c r="R2018" s="26">
        <f>DATE(NICAP[[#This Row],[Year]],NICAP[[#This Row],[Month]],NICAP[[#This Row],[Day]])</f>
        <v>20789</v>
      </c>
      <c r="S2018" s="35" t="str">
        <f t="shared" si="62"/>
        <v/>
      </c>
      <c r="T2018" s="24" t="str">
        <f t="shared" si="63"/>
        <v>France</v>
      </c>
    </row>
    <row r="2019" spans="1:20" ht="14.25" customHeight="1" x14ac:dyDescent="0.2">
      <c r="A2019" s="35">
        <v>2010</v>
      </c>
      <c r="B2019" s="81">
        <v>570116</v>
      </c>
      <c r="C2019" s="39" t="s">
        <v>8093</v>
      </c>
      <c r="D2019" s="39" t="s">
        <v>1667</v>
      </c>
      <c r="E2019" s="39" t="str">
        <f>IF(AND(LEN(NICAP[[#This Row],[State or      Country]])=2,NICAP[[#This Row],[State or      Country]]&lt;&gt;"UK"),"US","Other")</f>
        <v>US</v>
      </c>
      <c r="F2019" s="38">
        <v>11</v>
      </c>
      <c r="G2019" s="47" t="s">
        <v>1757</v>
      </c>
      <c r="H2019" s="46">
        <v>5</v>
      </c>
      <c r="I2019" s="47" t="s">
        <v>4808</v>
      </c>
      <c r="J2019" s="37"/>
      <c r="K2019" s="37"/>
      <c r="L2019" s="36" t="s">
        <v>8092</v>
      </c>
      <c r="M2019" s="36" t="str">
        <f>IF(LEFT(NICAP[[#This Row],[Date]],1)=0,"Y","N")</f>
        <v>N</v>
      </c>
      <c r="N2019" s="36"/>
      <c r="O2019" s="36" t="str">
        <f>19&amp;LEFT(NICAP[[#This Row],[Date]],2)</f>
        <v>1957</v>
      </c>
      <c r="P2019" s="36" t="str">
        <f>MID(NICAP[[#This Row],[Date]],3,2)</f>
        <v>01</v>
      </c>
      <c r="Q2019" s="36" t="str">
        <f>RIGHT(NICAP[[#This Row],[Date]],2)</f>
        <v>16</v>
      </c>
      <c r="R2019" s="26">
        <f>DATE(NICAP[[#This Row],[Year]],NICAP[[#This Row],[Month]],NICAP[[#This Row],[Day]])</f>
        <v>20836</v>
      </c>
      <c r="S2019" s="35" t="str">
        <f t="shared" si="62"/>
        <v>TX</v>
      </c>
      <c r="T2019" s="24" t="str">
        <f t="shared" si="63"/>
        <v>US</v>
      </c>
    </row>
    <row r="2020" spans="1:20" ht="42" customHeight="1" x14ac:dyDescent="0.2">
      <c r="A2020" s="35">
        <v>2011</v>
      </c>
      <c r="B2020" s="67">
        <v>570124</v>
      </c>
      <c r="C2020" s="50" t="s">
        <v>1980</v>
      </c>
      <c r="D2020" s="50" t="s">
        <v>1787</v>
      </c>
      <c r="E2020" s="50" t="str">
        <f>IF(AND(LEN(NICAP[[#This Row],[State or      Country]])=2,NICAP[[#This Row],[State or      Country]]&lt;&gt;"UK"),"US","Other")</f>
        <v>US</v>
      </c>
      <c r="F2020" s="49">
        <v>11</v>
      </c>
      <c r="G2020" s="48"/>
      <c r="H2020" s="48"/>
      <c r="I2020" s="48"/>
      <c r="J2020" s="48"/>
      <c r="K2020" s="48"/>
      <c r="L2020" s="36" t="s">
        <v>8091</v>
      </c>
      <c r="M2020" s="36" t="str">
        <f>IF(LEFT(NICAP[[#This Row],[Date]],1)=0,"Y","N")</f>
        <v>N</v>
      </c>
      <c r="N2020" s="36"/>
      <c r="O2020" s="36" t="str">
        <f>19&amp;LEFT(NICAP[[#This Row],[Date]],2)</f>
        <v>1957</v>
      </c>
      <c r="P2020" s="36" t="str">
        <f>MID(NICAP[[#This Row],[Date]],3,2)</f>
        <v>01</v>
      </c>
      <c r="Q2020" s="36" t="str">
        <f>RIGHT(NICAP[[#This Row],[Date]],2)</f>
        <v>24</v>
      </c>
      <c r="R2020" s="26">
        <f>DATE(NICAP[[#This Row],[Year]],NICAP[[#This Row],[Month]],NICAP[[#This Row],[Day]])</f>
        <v>20844</v>
      </c>
      <c r="S2020" s="35" t="str">
        <f t="shared" si="62"/>
        <v>IN</v>
      </c>
      <c r="T2020" s="24" t="str">
        <f t="shared" si="63"/>
        <v>US</v>
      </c>
    </row>
    <row r="2021" spans="1:20" ht="27" customHeight="1" x14ac:dyDescent="0.2">
      <c r="A2021" s="35">
        <v>2012</v>
      </c>
      <c r="B2021" s="84">
        <v>570207</v>
      </c>
      <c r="C2021" s="44" t="s">
        <v>5859</v>
      </c>
      <c r="D2021" s="44" t="s">
        <v>2122</v>
      </c>
      <c r="E2021" s="44" t="str">
        <f>IF(AND(LEN(NICAP[[#This Row],[State or      Country]])=2,NICAP[[#This Row],[State or      Country]]&lt;&gt;"UK"),"US","Other")</f>
        <v>US</v>
      </c>
      <c r="F2021" s="43">
        <v>9</v>
      </c>
      <c r="G2021" s="62" t="s">
        <v>1666</v>
      </c>
      <c r="H2021" s="61">
        <v>5</v>
      </c>
      <c r="I2021" s="62" t="s">
        <v>4808</v>
      </c>
      <c r="J2021" s="76" t="s">
        <v>1744</v>
      </c>
      <c r="K2021" s="41"/>
      <c r="L2021" s="59" t="s">
        <v>8090</v>
      </c>
      <c r="M2021" s="59" t="str">
        <f>IF(LEFT(NICAP[[#This Row],[Date]],1)=0,"Y","N")</f>
        <v>N</v>
      </c>
      <c r="N2021" s="59"/>
      <c r="O2021" s="59" t="str">
        <f>19&amp;LEFT(NICAP[[#This Row],[Date]],2)</f>
        <v>1957</v>
      </c>
      <c r="P2021" s="59" t="str">
        <f>MID(NICAP[[#This Row],[Date]],3,2)</f>
        <v>02</v>
      </c>
      <c r="Q2021" s="59" t="str">
        <f>RIGHT(NICAP[[#This Row],[Date]],2)</f>
        <v>07</v>
      </c>
      <c r="R2021" s="26">
        <f>DATE(NICAP[[#This Row],[Year]],NICAP[[#This Row],[Month]],NICAP[[#This Row],[Day]])</f>
        <v>20858</v>
      </c>
      <c r="S2021" s="35" t="str">
        <f t="shared" si="62"/>
        <v>NM</v>
      </c>
      <c r="T2021" s="24" t="str">
        <f t="shared" si="63"/>
        <v>US</v>
      </c>
    </row>
    <row r="2022" spans="1:20" ht="12.75" customHeight="1" x14ac:dyDescent="0.2">
      <c r="A2022" s="35">
        <v>2013</v>
      </c>
      <c r="B2022" s="68">
        <v>570213</v>
      </c>
      <c r="C2022" s="39" t="s">
        <v>8089</v>
      </c>
      <c r="D2022" s="39" t="s">
        <v>2180</v>
      </c>
      <c r="E2022" s="39" t="str">
        <f>IF(AND(LEN(NICAP[[#This Row],[State or      Country]])=2,NICAP[[#This Row],[State or      Country]]&lt;&gt;"UK"),"US","Other")</f>
        <v>US</v>
      </c>
      <c r="F2022" s="38">
        <v>9</v>
      </c>
      <c r="G2022" s="47" t="s">
        <v>1666</v>
      </c>
      <c r="H2022" s="46">
        <v>5</v>
      </c>
      <c r="I2022" s="47" t="s">
        <v>4808</v>
      </c>
      <c r="J2022" s="37"/>
      <c r="K2022" s="37"/>
      <c r="L2022" s="36" t="s">
        <v>8088</v>
      </c>
      <c r="M2022" s="36" t="str">
        <f>IF(LEFT(NICAP[[#This Row],[Date]],1)=0,"Y","N")</f>
        <v>N</v>
      </c>
      <c r="N2022" s="36"/>
      <c r="O2022" s="36" t="str">
        <f>19&amp;LEFT(NICAP[[#This Row],[Date]],2)</f>
        <v>1957</v>
      </c>
      <c r="P2022" s="36" t="str">
        <f>MID(NICAP[[#This Row],[Date]],3,2)</f>
        <v>02</v>
      </c>
      <c r="Q2022" s="36" t="str">
        <f>RIGHT(NICAP[[#This Row],[Date]],2)</f>
        <v>13</v>
      </c>
      <c r="R2022" s="26">
        <f>DATE(NICAP[[#This Row],[Year]],NICAP[[#This Row],[Month]],NICAP[[#This Row],[Day]])</f>
        <v>20864</v>
      </c>
      <c r="S2022" s="35" t="str">
        <f t="shared" si="62"/>
        <v>NE</v>
      </c>
      <c r="T2022" s="24" t="str">
        <f t="shared" si="63"/>
        <v>US</v>
      </c>
    </row>
    <row r="2023" spans="1:20" ht="27.75" customHeight="1" x14ac:dyDescent="0.2">
      <c r="A2023" s="35">
        <v>2014</v>
      </c>
      <c r="B2023" s="84">
        <v>570213</v>
      </c>
      <c r="C2023" s="44" t="s">
        <v>8087</v>
      </c>
      <c r="D2023" s="44" t="s">
        <v>1947</v>
      </c>
      <c r="E2023" s="44" t="str">
        <f>IF(AND(LEN(NICAP[[#This Row],[State or      Country]])=2,NICAP[[#This Row],[State or      Country]]&lt;&gt;"UK"),"US","Other")</f>
        <v>US</v>
      </c>
      <c r="F2023" s="43">
        <v>9</v>
      </c>
      <c r="G2023" s="62" t="s">
        <v>1666</v>
      </c>
      <c r="H2023" s="61">
        <v>5</v>
      </c>
      <c r="I2023" s="62" t="s">
        <v>4808</v>
      </c>
      <c r="J2023" s="41"/>
      <c r="K2023" s="41"/>
      <c r="L2023" s="59" t="s">
        <v>8086</v>
      </c>
      <c r="M2023" s="59" t="str">
        <f>IF(LEFT(NICAP[[#This Row],[Date]],1)=0,"Y","N")</f>
        <v>N</v>
      </c>
      <c r="N2023" s="59"/>
      <c r="O2023" s="59" t="str">
        <f>19&amp;LEFT(NICAP[[#This Row],[Date]],2)</f>
        <v>1957</v>
      </c>
      <c r="P2023" s="59" t="str">
        <f>MID(NICAP[[#This Row],[Date]],3,2)</f>
        <v>02</v>
      </c>
      <c r="Q2023" s="59" t="str">
        <f>RIGHT(NICAP[[#This Row],[Date]],2)</f>
        <v>13</v>
      </c>
      <c r="R2023" s="26">
        <f>DATE(NICAP[[#This Row],[Year]],NICAP[[#This Row],[Month]],NICAP[[#This Row],[Day]])</f>
        <v>20864</v>
      </c>
      <c r="S2023" s="35" t="str">
        <f t="shared" si="62"/>
        <v>LA</v>
      </c>
      <c r="T2023" s="24" t="str">
        <f t="shared" si="63"/>
        <v>US</v>
      </c>
    </row>
    <row r="2024" spans="1:20" ht="12.75" customHeight="1" x14ac:dyDescent="0.2">
      <c r="A2024" s="35">
        <v>2015</v>
      </c>
      <c r="B2024" s="68">
        <v>570213</v>
      </c>
      <c r="C2024" s="39" t="s">
        <v>8085</v>
      </c>
      <c r="D2024" s="39" t="s">
        <v>2122</v>
      </c>
      <c r="E2024" s="39" t="str">
        <f>IF(AND(LEN(NICAP[[#This Row],[State or      Country]])=2,NICAP[[#This Row],[State or      Country]]&lt;&gt;"UK"),"US","Other")</f>
        <v>US</v>
      </c>
      <c r="F2024" s="38">
        <v>9</v>
      </c>
      <c r="G2024" s="47" t="s">
        <v>1666</v>
      </c>
      <c r="H2024" s="46">
        <v>5</v>
      </c>
      <c r="I2024" s="47" t="s">
        <v>4808</v>
      </c>
      <c r="J2024" s="54" t="s">
        <v>1744</v>
      </c>
      <c r="K2024" s="37"/>
      <c r="L2024" s="36" t="s">
        <v>8084</v>
      </c>
      <c r="M2024" s="36" t="str">
        <f>IF(LEFT(NICAP[[#This Row],[Date]],1)=0,"Y","N")</f>
        <v>N</v>
      </c>
      <c r="N2024" s="36"/>
      <c r="O2024" s="36" t="str">
        <f>19&amp;LEFT(NICAP[[#This Row],[Date]],2)</f>
        <v>1957</v>
      </c>
      <c r="P2024" s="36" t="str">
        <f>MID(NICAP[[#This Row],[Date]],3,2)</f>
        <v>02</v>
      </c>
      <c r="Q2024" s="36" t="str">
        <f>RIGHT(NICAP[[#This Row],[Date]],2)</f>
        <v>13</v>
      </c>
      <c r="R2024" s="26">
        <f>DATE(NICAP[[#This Row],[Year]],NICAP[[#This Row],[Month]],NICAP[[#This Row],[Day]])</f>
        <v>20864</v>
      </c>
      <c r="S2024" s="35" t="str">
        <f t="shared" si="62"/>
        <v>NM</v>
      </c>
      <c r="T2024" s="24" t="str">
        <f t="shared" si="63"/>
        <v>US</v>
      </c>
    </row>
    <row r="2025" spans="1:20" ht="42" customHeight="1" x14ac:dyDescent="0.2">
      <c r="A2025" s="35">
        <v>2016</v>
      </c>
      <c r="B2025" s="67">
        <v>570213</v>
      </c>
      <c r="C2025" s="50" t="s">
        <v>4339</v>
      </c>
      <c r="D2025" s="50" t="s">
        <v>1676</v>
      </c>
      <c r="E2025" s="50" t="str">
        <f>IF(AND(LEN(NICAP[[#This Row],[State or      Country]])=2,NICAP[[#This Row],[State or      Country]]&lt;&gt;"UK"),"US","Other")</f>
        <v>US</v>
      </c>
      <c r="F2025" s="49">
        <v>1</v>
      </c>
      <c r="G2025" s="48"/>
      <c r="H2025" s="48"/>
      <c r="I2025" s="48"/>
      <c r="J2025" s="48"/>
      <c r="K2025" s="48"/>
      <c r="L2025" s="36" t="s">
        <v>8083</v>
      </c>
      <c r="M2025" s="36" t="str">
        <f>IF(LEFT(NICAP[[#This Row],[Date]],1)=0,"Y","N")</f>
        <v>N</v>
      </c>
      <c r="N2025" s="36"/>
      <c r="O2025" s="36" t="str">
        <f>19&amp;LEFT(NICAP[[#This Row],[Date]],2)</f>
        <v>1957</v>
      </c>
      <c r="P2025" s="36" t="str">
        <f>MID(NICAP[[#This Row],[Date]],3,2)</f>
        <v>02</v>
      </c>
      <c r="Q2025" s="36" t="str">
        <f>RIGHT(NICAP[[#This Row],[Date]],2)</f>
        <v>13</v>
      </c>
      <c r="R2025" s="26">
        <f>DATE(NICAP[[#This Row],[Year]],NICAP[[#This Row],[Month]],NICAP[[#This Row],[Day]])</f>
        <v>20864</v>
      </c>
      <c r="S2025" s="35" t="str">
        <f t="shared" si="62"/>
        <v>CA</v>
      </c>
      <c r="T2025" s="24" t="str">
        <f t="shared" si="63"/>
        <v>US</v>
      </c>
    </row>
    <row r="2026" spans="1:20" ht="12.75" customHeight="1" x14ac:dyDescent="0.2">
      <c r="A2026" s="35">
        <v>2017</v>
      </c>
      <c r="B2026" s="68">
        <v>570214</v>
      </c>
      <c r="C2026" s="39" t="s">
        <v>8082</v>
      </c>
      <c r="D2026" s="39" t="s">
        <v>1819</v>
      </c>
      <c r="E2026" s="39" t="str">
        <f>IF(AND(LEN(NICAP[[#This Row],[State or      Country]])=2,NICAP[[#This Row],[State or      Country]]&lt;&gt;"UK"),"US","Other")</f>
        <v>US</v>
      </c>
      <c r="F2026" s="38">
        <v>9</v>
      </c>
      <c r="G2026" s="47" t="s">
        <v>1666</v>
      </c>
      <c r="H2026" s="46">
        <v>5</v>
      </c>
      <c r="I2026" s="37"/>
      <c r="J2026" s="37"/>
      <c r="K2026" s="37"/>
      <c r="L2026" s="36" t="s">
        <v>8081</v>
      </c>
      <c r="M2026" s="36" t="str">
        <f>IF(LEFT(NICAP[[#This Row],[Date]],1)=0,"Y","N")</f>
        <v>N</v>
      </c>
      <c r="N2026" s="36"/>
      <c r="O2026" s="36" t="str">
        <f>19&amp;LEFT(NICAP[[#This Row],[Date]],2)</f>
        <v>1957</v>
      </c>
      <c r="P2026" s="36" t="str">
        <f>MID(NICAP[[#This Row],[Date]],3,2)</f>
        <v>02</v>
      </c>
      <c r="Q2026" s="36" t="str">
        <f>RIGHT(NICAP[[#This Row],[Date]],2)</f>
        <v>14</v>
      </c>
      <c r="R2026" s="26">
        <f>DATE(NICAP[[#This Row],[Year]],NICAP[[#This Row],[Month]],NICAP[[#This Row],[Day]])</f>
        <v>20865</v>
      </c>
      <c r="S2026" s="35" t="str">
        <f t="shared" si="62"/>
        <v>NV</v>
      </c>
      <c r="T2026" s="24" t="str">
        <f t="shared" si="63"/>
        <v>US</v>
      </c>
    </row>
    <row r="2027" spans="1:20" ht="27" customHeight="1" x14ac:dyDescent="0.2">
      <c r="A2027" s="35">
        <v>2018</v>
      </c>
      <c r="B2027" s="84">
        <v>570227</v>
      </c>
      <c r="C2027" s="44" t="s">
        <v>8080</v>
      </c>
      <c r="D2027" s="44" t="s">
        <v>1676</v>
      </c>
      <c r="E2027" s="44" t="str">
        <f>IF(AND(LEN(NICAP[[#This Row],[State or      Country]])=2,NICAP[[#This Row],[State or      Country]]&lt;&gt;"UK"),"US","Other")</f>
        <v>US</v>
      </c>
      <c r="F2027" s="43">
        <v>9</v>
      </c>
      <c r="G2027" s="62" t="s">
        <v>1666</v>
      </c>
      <c r="H2027" s="61">
        <v>5</v>
      </c>
      <c r="I2027" s="62" t="s">
        <v>4808</v>
      </c>
      <c r="J2027" s="41"/>
      <c r="K2027" s="41"/>
      <c r="L2027" s="59" t="s">
        <v>8079</v>
      </c>
      <c r="M2027" s="59" t="str">
        <f>IF(LEFT(NICAP[[#This Row],[Date]],1)=0,"Y","N")</f>
        <v>N</v>
      </c>
      <c r="N2027" s="59"/>
      <c r="O2027" s="59" t="str">
        <f>19&amp;LEFT(NICAP[[#This Row],[Date]],2)</f>
        <v>1957</v>
      </c>
      <c r="P2027" s="59" t="str">
        <f>MID(NICAP[[#This Row],[Date]],3,2)</f>
        <v>02</v>
      </c>
      <c r="Q2027" s="59" t="str">
        <f>RIGHT(NICAP[[#This Row],[Date]],2)</f>
        <v>27</v>
      </c>
      <c r="R2027" s="26">
        <f>DATE(NICAP[[#This Row],[Year]],NICAP[[#This Row],[Month]],NICAP[[#This Row],[Day]])</f>
        <v>20878</v>
      </c>
      <c r="S2027" s="35" t="str">
        <f t="shared" si="62"/>
        <v>CA</v>
      </c>
      <c r="T2027" s="24" t="str">
        <f t="shared" si="63"/>
        <v>US</v>
      </c>
    </row>
    <row r="2028" spans="1:20" ht="12.75" customHeight="1" x14ac:dyDescent="0.2">
      <c r="A2028" s="35">
        <v>2019</v>
      </c>
      <c r="B2028" s="68">
        <v>570306</v>
      </c>
      <c r="C2028" s="39" t="s">
        <v>8078</v>
      </c>
      <c r="D2028" s="39" t="s">
        <v>1726</v>
      </c>
      <c r="E2028" s="39" t="str">
        <f>IF(AND(LEN(NICAP[[#This Row],[State or      Country]])=2,NICAP[[#This Row],[State or      Country]]&lt;&gt;"UK"),"US","Other")</f>
        <v>US</v>
      </c>
      <c r="F2028" s="38">
        <v>4</v>
      </c>
      <c r="G2028" s="37"/>
      <c r="H2028" s="37"/>
      <c r="I2028" s="47" t="s">
        <v>4808</v>
      </c>
      <c r="J2028" s="37"/>
      <c r="K2028" s="37"/>
      <c r="L2028" s="36" t="s">
        <v>8077</v>
      </c>
      <c r="M2028" s="36" t="str">
        <f>IF(LEFT(NICAP[[#This Row],[Date]],1)=0,"Y","N")</f>
        <v>N</v>
      </c>
      <c r="N2028" s="36"/>
      <c r="O2028" s="36" t="str">
        <f>19&amp;LEFT(NICAP[[#This Row],[Date]],2)</f>
        <v>1957</v>
      </c>
      <c r="P2028" s="36" t="str">
        <f>MID(NICAP[[#This Row],[Date]],3,2)</f>
        <v>03</v>
      </c>
      <c r="Q2028" s="36" t="str">
        <f>RIGHT(NICAP[[#This Row],[Date]],2)</f>
        <v>06</v>
      </c>
      <c r="R2028" s="26">
        <f>DATE(NICAP[[#This Row],[Year]],NICAP[[#This Row],[Month]],NICAP[[#This Row],[Day]])</f>
        <v>20885</v>
      </c>
      <c r="S2028" s="35" t="str">
        <f t="shared" si="62"/>
        <v>NJ</v>
      </c>
      <c r="T2028" s="24" t="str">
        <f t="shared" si="63"/>
        <v>US</v>
      </c>
    </row>
    <row r="2029" spans="1:20" ht="14.25" customHeight="1" x14ac:dyDescent="0.2">
      <c r="A2029" s="35">
        <v>2020</v>
      </c>
      <c r="B2029" s="81">
        <v>570308</v>
      </c>
      <c r="C2029" s="39" t="s">
        <v>8076</v>
      </c>
      <c r="D2029" s="39" t="s">
        <v>1667</v>
      </c>
      <c r="E2029" s="39" t="str">
        <f>IF(AND(LEN(NICAP[[#This Row],[State or      Country]])=2,NICAP[[#This Row],[State or      Country]]&lt;&gt;"UK"),"US","Other")</f>
        <v>US</v>
      </c>
      <c r="F2029" s="38">
        <v>11</v>
      </c>
      <c r="G2029" s="47" t="s">
        <v>1757</v>
      </c>
      <c r="H2029" s="46">
        <v>5</v>
      </c>
      <c r="I2029" s="37"/>
      <c r="J2029" s="37"/>
      <c r="K2029" s="37"/>
      <c r="L2029" s="36" t="s">
        <v>8075</v>
      </c>
      <c r="M2029" s="36" t="str">
        <f>IF(LEFT(NICAP[[#This Row],[Date]],1)=0,"Y","N")</f>
        <v>N</v>
      </c>
      <c r="N2029" s="36"/>
      <c r="O2029" s="36" t="str">
        <f>19&amp;LEFT(NICAP[[#This Row],[Date]],2)</f>
        <v>1957</v>
      </c>
      <c r="P2029" s="36" t="str">
        <f>MID(NICAP[[#This Row],[Date]],3,2)</f>
        <v>03</v>
      </c>
      <c r="Q2029" s="36" t="str">
        <f>RIGHT(NICAP[[#This Row],[Date]],2)</f>
        <v>08</v>
      </c>
      <c r="R2029" s="26">
        <f>DATE(NICAP[[#This Row],[Year]],NICAP[[#This Row],[Month]],NICAP[[#This Row],[Day]])</f>
        <v>20887</v>
      </c>
      <c r="S2029" s="35" t="str">
        <f t="shared" si="62"/>
        <v>TX</v>
      </c>
      <c r="T2029" s="24" t="str">
        <f t="shared" si="63"/>
        <v>US</v>
      </c>
    </row>
    <row r="2030" spans="1:20" ht="14.25" customHeight="1" x14ac:dyDescent="0.2">
      <c r="A2030" s="35">
        <v>2021</v>
      </c>
      <c r="B2030" s="81">
        <v>570308</v>
      </c>
      <c r="C2030" s="39" t="s">
        <v>8074</v>
      </c>
      <c r="D2030" s="39" t="s">
        <v>1673</v>
      </c>
      <c r="E2030" s="39" t="str">
        <f>IF(AND(LEN(NICAP[[#This Row],[State or      Country]])=2,NICAP[[#This Row],[State or      Country]]&lt;&gt;"UK"),"US","Other")</f>
        <v>US</v>
      </c>
      <c r="F2030" s="38">
        <v>1</v>
      </c>
      <c r="G2030" s="47" t="s">
        <v>6678</v>
      </c>
      <c r="H2030" s="46">
        <v>5</v>
      </c>
      <c r="I2030" s="37"/>
      <c r="J2030" s="37"/>
      <c r="K2030" s="37"/>
      <c r="L2030" s="36" t="s">
        <v>8073</v>
      </c>
      <c r="M2030" s="36" t="str">
        <f>IF(LEFT(NICAP[[#This Row],[Date]],1)=0,"Y","N")</f>
        <v>N</v>
      </c>
      <c r="N2030" s="36"/>
      <c r="O2030" s="36" t="str">
        <f>19&amp;LEFT(NICAP[[#This Row],[Date]],2)</f>
        <v>1957</v>
      </c>
      <c r="P2030" s="36" t="str">
        <f>MID(NICAP[[#This Row],[Date]],3,2)</f>
        <v>03</v>
      </c>
      <c r="Q2030" s="36" t="str">
        <f>RIGHT(NICAP[[#This Row],[Date]],2)</f>
        <v>08</v>
      </c>
      <c r="R2030" s="26">
        <f>DATE(NICAP[[#This Row],[Year]],NICAP[[#This Row],[Month]],NICAP[[#This Row],[Day]])</f>
        <v>20887</v>
      </c>
      <c r="S2030" s="35" t="str">
        <f t="shared" si="62"/>
        <v>NC</v>
      </c>
      <c r="T2030" s="24" t="str">
        <f t="shared" si="63"/>
        <v>US</v>
      </c>
    </row>
    <row r="2031" spans="1:20" ht="27" customHeight="1" x14ac:dyDescent="0.2">
      <c r="A2031" s="35">
        <v>2022</v>
      </c>
      <c r="B2031" s="66">
        <v>570309</v>
      </c>
      <c r="C2031" s="44" t="s">
        <v>8072</v>
      </c>
      <c r="D2031" s="44" t="s">
        <v>3341</v>
      </c>
      <c r="E2031" s="44" t="str">
        <f>IF(AND(LEN(NICAP[[#This Row],[State or      Country]])=2,NICAP[[#This Row],[State or      Country]]&lt;&gt;"UK"),"US","Other")</f>
        <v>US</v>
      </c>
      <c r="F2031" s="43">
        <v>11</v>
      </c>
      <c r="G2031" s="41"/>
      <c r="H2031" s="41"/>
      <c r="I2031" s="41"/>
      <c r="J2031" s="41"/>
      <c r="K2031" s="41"/>
      <c r="L2031" s="42" t="s">
        <v>8071</v>
      </c>
      <c r="M2031" s="42" t="str">
        <f>IF(LEFT(NICAP[[#This Row],[Date]],1)=0,"Y","N")</f>
        <v>N</v>
      </c>
      <c r="N2031" s="42"/>
      <c r="O2031" s="42" t="str">
        <f>19&amp;LEFT(NICAP[[#This Row],[Date]],2)</f>
        <v>1957</v>
      </c>
      <c r="P2031" s="42" t="str">
        <f>MID(NICAP[[#This Row],[Date]],3,2)</f>
        <v>03</v>
      </c>
      <c r="Q2031" s="42" t="str">
        <f>RIGHT(NICAP[[#This Row],[Date]],2)</f>
        <v>09</v>
      </c>
      <c r="R2031" s="26">
        <f>DATE(NICAP[[#This Row],[Year]],NICAP[[#This Row],[Month]],NICAP[[#This Row],[Day]])</f>
        <v>20888</v>
      </c>
      <c r="S2031" s="35" t="str">
        <f t="shared" si="62"/>
        <v>PR</v>
      </c>
      <c r="T2031" s="24" t="str">
        <f t="shared" si="63"/>
        <v>US</v>
      </c>
    </row>
    <row r="2032" spans="1:20" ht="14.25" customHeight="1" x14ac:dyDescent="0.2">
      <c r="A2032" s="35">
        <v>2023</v>
      </c>
      <c r="B2032" s="81">
        <v>570309</v>
      </c>
      <c r="C2032" s="39" t="s">
        <v>8070</v>
      </c>
      <c r="D2032" s="39" t="s">
        <v>1683</v>
      </c>
      <c r="E2032" s="39" t="str">
        <f>IF(AND(LEN(NICAP[[#This Row],[State or      Country]])=2,NICAP[[#This Row],[State or      Country]]&lt;&gt;"UK"),"US","Other")</f>
        <v>US</v>
      </c>
      <c r="F2032" s="38">
        <v>11</v>
      </c>
      <c r="G2032" s="47" t="s">
        <v>1757</v>
      </c>
      <c r="H2032" s="46">
        <v>5</v>
      </c>
      <c r="I2032" s="37"/>
      <c r="J2032" s="37"/>
      <c r="K2032" s="37"/>
      <c r="L2032" s="36" t="s">
        <v>8069</v>
      </c>
      <c r="M2032" s="36" t="str">
        <f>IF(LEFT(NICAP[[#This Row],[Date]],1)=0,"Y","N")</f>
        <v>N</v>
      </c>
      <c r="N2032" s="36"/>
      <c r="O2032" s="36" t="str">
        <f>19&amp;LEFT(NICAP[[#This Row],[Date]],2)</f>
        <v>1957</v>
      </c>
      <c r="P2032" s="36" t="str">
        <f>MID(NICAP[[#This Row],[Date]],3,2)</f>
        <v>03</v>
      </c>
      <c r="Q2032" s="36" t="str">
        <f>RIGHT(NICAP[[#This Row],[Date]],2)</f>
        <v>09</v>
      </c>
      <c r="R2032" s="26">
        <f>DATE(NICAP[[#This Row],[Year]],NICAP[[#This Row],[Month]],NICAP[[#This Row],[Day]])</f>
        <v>20888</v>
      </c>
      <c r="S2032" s="35" t="str">
        <f t="shared" si="62"/>
        <v>FL</v>
      </c>
      <c r="T2032" s="24" t="str">
        <f t="shared" si="63"/>
        <v>US</v>
      </c>
    </row>
    <row r="2033" spans="1:20" ht="14.25" customHeight="1" x14ac:dyDescent="0.2">
      <c r="A2033" s="35">
        <v>2024</v>
      </c>
      <c r="B2033" s="81">
        <v>570309</v>
      </c>
      <c r="C2033" s="39" t="s">
        <v>8068</v>
      </c>
      <c r="D2033" s="39" t="s">
        <v>2763</v>
      </c>
      <c r="E2033" s="39" t="str">
        <f>IF(AND(LEN(NICAP[[#This Row],[State or      Country]])=2,NICAP[[#This Row],[State or      Country]]&lt;&gt;"UK"),"US","Other")</f>
        <v>Other</v>
      </c>
      <c r="F2033" s="38">
        <v>11</v>
      </c>
      <c r="G2033" s="47" t="s">
        <v>1757</v>
      </c>
      <c r="H2033" s="46">
        <v>3</v>
      </c>
      <c r="I2033" s="37"/>
      <c r="J2033" s="37"/>
      <c r="K2033" s="37"/>
      <c r="L2033" s="36" t="s">
        <v>8067</v>
      </c>
      <c r="M2033" s="36" t="str">
        <f>IF(LEFT(NICAP[[#This Row],[Date]],1)=0,"Y","N")</f>
        <v>N</v>
      </c>
      <c r="N2033" s="36"/>
      <c r="O2033" s="36" t="str">
        <f>19&amp;LEFT(NICAP[[#This Row],[Date]],2)</f>
        <v>1957</v>
      </c>
      <c r="P2033" s="36" t="str">
        <f>MID(NICAP[[#This Row],[Date]],3,2)</f>
        <v>03</v>
      </c>
      <c r="Q2033" s="36" t="str">
        <f>RIGHT(NICAP[[#This Row],[Date]],2)</f>
        <v>09</v>
      </c>
      <c r="R2033" s="26">
        <f>DATE(NICAP[[#This Row],[Year]],NICAP[[#This Row],[Month]],NICAP[[#This Row],[Day]])</f>
        <v>20888</v>
      </c>
      <c r="S2033" s="35" t="str">
        <f t="shared" si="62"/>
        <v/>
      </c>
      <c r="T2033" s="24" t="str">
        <f t="shared" si="63"/>
        <v>At Sea</v>
      </c>
    </row>
    <row r="2034" spans="1:20" ht="14.25" customHeight="1" x14ac:dyDescent="0.2">
      <c r="A2034" s="35">
        <v>2025</v>
      </c>
      <c r="B2034" s="81">
        <v>570309</v>
      </c>
      <c r="C2034" s="39" t="s">
        <v>3069</v>
      </c>
      <c r="D2034" s="39" t="s">
        <v>2211</v>
      </c>
      <c r="E2034" s="39" t="str">
        <f>IF(AND(LEN(NICAP[[#This Row],[State or      Country]])=2,NICAP[[#This Row],[State or      Country]]&lt;&gt;"UK"),"US","Other")</f>
        <v>US</v>
      </c>
      <c r="F2034" s="38">
        <v>11</v>
      </c>
      <c r="G2034" s="47" t="s">
        <v>1757</v>
      </c>
      <c r="H2034" s="46">
        <v>2</v>
      </c>
      <c r="I2034" s="41"/>
      <c r="J2034" s="41"/>
      <c r="K2034" s="41"/>
      <c r="L2034" s="36" t="s">
        <v>8066</v>
      </c>
      <c r="M2034" s="36" t="str">
        <f>IF(LEFT(NICAP[[#This Row],[Date]],1)=0,"Y","N")</f>
        <v>N</v>
      </c>
      <c r="N2034" s="36"/>
      <c r="O2034" s="36" t="str">
        <f>19&amp;LEFT(NICAP[[#This Row],[Date]],2)</f>
        <v>1957</v>
      </c>
      <c r="P2034" s="36" t="str">
        <f>MID(NICAP[[#This Row],[Date]],3,2)</f>
        <v>03</v>
      </c>
      <c r="Q2034" s="36" t="str">
        <f>RIGHT(NICAP[[#This Row],[Date]],2)</f>
        <v>09</v>
      </c>
      <c r="R2034" s="26">
        <f>DATE(NICAP[[#This Row],[Year]],NICAP[[#This Row],[Month]],NICAP[[#This Row],[Day]])</f>
        <v>20888</v>
      </c>
      <c r="S2034" s="35" t="str">
        <f t="shared" si="62"/>
        <v>SC</v>
      </c>
      <c r="T2034" s="24" t="str">
        <f t="shared" si="63"/>
        <v>US</v>
      </c>
    </row>
    <row r="2035" spans="1:20" ht="14.25" customHeight="1" x14ac:dyDescent="0.2">
      <c r="A2035" s="35">
        <v>2026</v>
      </c>
      <c r="B2035" s="81">
        <v>570311</v>
      </c>
      <c r="C2035" s="39" t="s">
        <v>8065</v>
      </c>
      <c r="D2035" s="39" t="s">
        <v>1689</v>
      </c>
      <c r="E2035" s="39" t="str">
        <f>IF(AND(LEN(NICAP[[#This Row],[State or      Country]])=2,NICAP[[#This Row],[State or      Country]]&lt;&gt;"UK"),"US","Other")</f>
        <v>US</v>
      </c>
      <c r="F2035" s="38">
        <v>11</v>
      </c>
      <c r="G2035" s="47" t="s">
        <v>1757</v>
      </c>
      <c r="H2035" s="46">
        <v>5</v>
      </c>
      <c r="I2035" s="37"/>
      <c r="J2035" s="37"/>
      <c r="K2035" s="37"/>
      <c r="L2035" s="36" t="s">
        <v>8064</v>
      </c>
      <c r="M2035" s="36" t="str">
        <f>IF(LEFT(NICAP[[#This Row],[Date]],1)=0,"Y","N")</f>
        <v>N</v>
      </c>
      <c r="N2035" s="36"/>
      <c r="O2035" s="36" t="str">
        <f>19&amp;LEFT(NICAP[[#This Row],[Date]],2)</f>
        <v>1957</v>
      </c>
      <c r="P2035" s="36" t="str">
        <f>MID(NICAP[[#This Row],[Date]],3,2)</f>
        <v>03</v>
      </c>
      <c r="Q2035" s="36" t="str">
        <f>RIGHT(NICAP[[#This Row],[Date]],2)</f>
        <v>11</v>
      </c>
      <c r="R2035" s="26">
        <f>DATE(NICAP[[#This Row],[Year]],NICAP[[#This Row],[Month]],NICAP[[#This Row],[Day]])</f>
        <v>20890</v>
      </c>
      <c r="S2035" s="35" t="str">
        <f t="shared" si="62"/>
        <v>GA</v>
      </c>
      <c r="T2035" s="24" t="str">
        <f t="shared" si="63"/>
        <v>US</v>
      </c>
    </row>
    <row r="2036" spans="1:20" ht="12.75" customHeight="1" x14ac:dyDescent="0.2">
      <c r="A2036" s="35">
        <v>2027</v>
      </c>
      <c r="B2036" s="64">
        <v>570322</v>
      </c>
      <c r="C2036" s="39" t="s">
        <v>8063</v>
      </c>
      <c r="D2036" s="39" t="s">
        <v>1676</v>
      </c>
      <c r="E2036" s="39" t="str">
        <f>IF(AND(LEN(NICAP[[#This Row],[State or      Country]])=2,NICAP[[#This Row],[State or      Country]]&lt;&gt;"UK"),"US","Other")</f>
        <v>US</v>
      </c>
      <c r="F2036" s="38">
        <v>1</v>
      </c>
      <c r="G2036" s="37"/>
      <c r="H2036" s="37"/>
      <c r="I2036" s="47" t="s">
        <v>4808</v>
      </c>
      <c r="J2036" s="37"/>
      <c r="K2036" s="37"/>
      <c r="L2036" s="36" t="s">
        <v>6161</v>
      </c>
      <c r="M2036" s="36" t="str">
        <f>IF(LEFT(NICAP[[#This Row],[Date]],1)=0,"Y","N")</f>
        <v>N</v>
      </c>
      <c r="N2036" s="36"/>
      <c r="O2036" s="36" t="str">
        <f>19&amp;LEFT(NICAP[[#This Row],[Date]],2)</f>
        <v>1957</v>
      </c>
      <c r="P2036" s="36" t="str">
        <f>MID(NICAP[[#This Row],[Date]],3,2)</f>
        <v>03</v>
      </c>
      <c r="Q2036" s="36" t="str">
        <f>RIGHT(NICAP[[#This Row],[Date]],2)</f>
        <v>22</v>
      </c>
      <c r="R2036" s="26">
        <f>DATE(NICAP[[#This Row],[Year]],NICAP[[#This Row],[Month]],NICAP[[#This Row],[Day]])</f>
        <v>20901</v>
      </c>
      <c r="S2036" s="35" t="str">
        <f t="shared" si="62"/>
        <v>CA</v>
      </c>
      <c r="T2036" s="24" t="str">
        <f t="shared" si="63"/>
        <v>US</v>
      </c>
    </row>
    <row r="2037" spans="1:20" ht="27.75" customHeight="1" x14ac:dyDescent="0.2">
      <c r="A2037" s="35">
        <v>2028</v>
      </c>
      <c r="B2037" s="84">
        <v>570322</v>
      </c>
      <c r="C2037" s="44" t="s">
        <v>8059</v>
      </c>
      <c r="D2037" s="44" t="s">
        <v>1676</v>
      </c>
      <c r="E2037" s="44" t="str">
        <f>IF(AND(LEN(NICAP[[#This Row],[State or      Country]])=2,NICAP[[#This Row],[State or      Country]]&lt;&gt;"UK"),"US","Other")</f>
        <v>US</v>
      </c>
      <c r="F2037" s="43">
        <v>9</v>
      </c>
      <c r="G2037" s="62" t="s">
        <v>1666</v>
      </c>
      <c r="H2037" s="61">
        <v>5</v>
      </c>
      <c r="I2037" s="62" t="s">
        <v>4808</v>
      </c>
      <c r="J2037" s="41"/>
      <c r="K2037" s="41"/>
      <c r="L2037" s="42" t="s">
        <v>8062</v>
      </c>
      <c r="M2037" s="42" t="str">
        <f>IF(LEFT(NICAP[[#This Row],[Date]],1)=0,"Y","N")</f>
        <v>N</v>
      </c>
      <c r="N2037" s="42"/>
      <c r="O2037" s="42" t="str">
        <f>19&amp;LEFT(NICAP[[#This Row],[Date]],2)</f>
        <v>1957</v>
      </c>
      <c r="P2037" s="42" t="str">
        <f>MID(NICAP[[#This Row],[Date]],3,2)</f>
        <v>03</v>
      </c>
      <c r="Q2037" s="42" t="str">
        <f>RIGHT(NICAP[[#This Row],[Date]],2)</f>
        <v>22</v>
      </c>
      <c r="R2037" s="26">
        <f>DATE(NICAP[[#This Row],[Year]],NICAP[[#This Row],[Month]],NICAP[[#This Row],[Day]])</f>
        <v>20901</v>
      </c>
      <c r="S2037" s="35" t="str">
        <f t="shared" si="62"/>
        <v>CA</v>
      </c>
      <c r="T2037" s="24" t="str">
        <f t="shared" si="63"/>
        <v>US</v>
      </c>
    </row>
    <row r="2038" spans="1:20" ht="12.75" customHeight="1" x14ac:dyDescent="0.2">
      <c r="A2038" s="35">
        <v>2029</v>
      </c>
      <c r="B2038" s="64">
        <v>570322</v>
      </c>
      <c r="C2038" s="39" t="s">
        <v>8061</v>
      </c>
      <c r="D2038" s="39" t="s">
        <v>1676</v>
      </c>
      <c r="E2038" s="39" t="str">
        <f>IF(AND(LEN(NICAP[[#This Row],[State or      Country]])=2,NICAP[[#This Row],[State or      Country]]&lt;&gt;"UK"),"US","Other")</f>
        <v>US</v>
      </c>
      <c r="F2038" s="38">
        <v>1</v>
      </c>
      <c r="G2038" s="37"/>
      <c r="H2038" s="37"/>
      <c r="I2038" s="47" t="s">
        <v>4808</v>
      </c>
      <c r="J2038" s="37"/>
      <c r="K2038" s="37"/>
      <c r="L2038" s="36" t="s">
        <v>8060</v>
      </c>
      <c r="M2038" s="36" t="str">
        <f>IF(LEFT(NICAP[[#This Row],[Date]],1)=0,"Y","N")</f>
        <v>N</v>
      </c>
      <c r="N2038" s="36"/>
      <c r="O2038" s="36" t="str">
        <f>19&amp;LEFT(NICAP[[#This Row],[Date]],2)</f>
        <v>1957</v>
      </c>
      <c r="P2038" s="36" t="str">
        <f>MID(NICAP[[#This Row],[Date]],3,2)</f>
        <v>03</v>
      </c>
      <c r="Q2038" s="36" t="str">
        <f>RIGHT(NICAP[[#This Row],[Date]],2)</f>
        <v>22</v>
      </c>
      <c r="R2038" s="26">
        <f>DATE(NICAP[[#This Row],[Year]],NICAP[[#This Row],[Month]],NICAP[[#This Row],[Day]])</f>
        <v>20901</v>
      </c>
      <c r="S2038" s="35" t="str">
        <f t="shared" si="62"/>
        <v>CA</v>
      </c>
      <c r="T2038" s="24" t="str">
        <f t="shared" si="63"/>
        <v>US</v>
      </c>
    </row>
    <row r="2039" spans="1:20" ht="42" customHeight="1" x14ac:dyDescent="0.2">
      <c r="A2039" s="35">
        <v>2030</v>
      </c>
      <c r="B2039" s="85">
        <v>570322</v>
      </c>
      <c r="C2039" s="50" t="s">
        <v>8059</v>
      </c>
      <c r="D2039" s="50" t="s">
        <v>1676</v>
      </c>
      <c r="E2039" s="50" t="str">
        <f>IF(AND(LEN(NICAP[[#This Row],[State or      Country]])=2,NICAP[[#This Row],[State or      Country]]&lt;&gt;"UK"),"US","Other")</f>
        <v>US</v>
      </c>
      <c r="F2039" s="49">
        <v>9</v>
      </c>
      <c r="G2039" s="48"/>
      <c r="H2039" s="80">
        <v>5</v>
      </c>
      <c r="I2039" s="90" t="s">
        <v>4808</v>
      </c>
      <c r="J2039" s="48"/>
      <c r="K2039" s="48"/>
      <c r="L2039" s="42" t="s">
        <v>8058</v>
      </c>
      <c r="M2039" s="42" t="str">
        <f>IF(LEFT(NICAP[[#This Row],[Date]],1)=0,"Y","N")</f>
        <v>N</v>
      </c>
      <c r="N2039" s="42"/>
      <c r="O2039" s="42" t="str">
        <f>19&amp;LEFT(NICAP[[#This Row],[Date]],2)</f>
        <v>1957</v>
      </c>
      <c r="P2039" s="42" t="str">
        <f>MID(NICAP[[#This Row],[Date]],3,2)</f>
        <v>03</v>
      </c>
      <c r="Q2039" s="42" t="str">
        <f>RIGHT(NICAP[[#This Row],[Date]],2)</f>
        <v>22</v>
      </c>
      <c r="R2039" s="26">
        <f>DATE(NICAP[[#This Row],[Year]],NICAP[[#This Row],[Month]],NICAP[[#This Row],[Day]])</f>
        <v>20901</v>
      </c>
      <c r="S2039" s="35" t="str">
        <f t="shared" si="62"/>
        <v>CA</v>
      </c>
      <c r="T2039" s="24" t="str">
        <f t="shared" si="63"/>
        <v>US</v>
      </c>
    </row>
    <row r="2040" spans="1:20" ht="14.25" customHeight="1" x14ac:dyDescent="0.2">
      <c r="A2040" s="35">
        <v>2031</v>
      </c>
      <c r="B2040" s="81">
        <v>570327</v>
      </c>
      <c r="C2040" s="39" t="s">
        <v>5302</v>
      </c>
      <c r="D2040" s="39" t="s">
        <v>2122</v>
      </c>
      <c r="E2040" s="39" t="str">
        <f>IF(AND(LEN(NICAP[[#This Row],[State or      Country]])=2,NICAP[[#This Row],[State or      Country]]&lt;&gt;"UK"),"US","Other")</f>
        <v>US</v>
      </c>
      <c r="F2040" s="38">
        <v>11</v>
      </c>
      <c r="G2040" s="47" t="s">
        <v>1757</v>
      </c>
      <c r="H2040" s="46">
        <v>5</v>
      </c>
      <c r="I2040" s="47" t="s">
        <v>4808</v>
      </c>
      <c r="J2040" s="54" t="s">
        <v>1744</v>
      </c>
      <c r="K2040" s="37"/>
      <c r="L2040" s="36" t="s">
        <v>8057</v>
      </c>
      <c r="M2040" s="36" t="str">
        <f>IF(LEFT(NICAP[[#This Row],[Date]],1)=0,"Y","N")</f>
        <v>N</v>
      </c>
      <c r="N2040" s="36"/>
      <c r="O2040" s="36" t="str">
        <f>19&amp;LEFT(NICAP[[#This Row],[Date]],2)</f>
        <v>1957</v>
      </c>
      <c r="P2040" s="36" t="str">
        <f>MID(NICAP[[#This Row],[Date]],3,2)</f>
        <v>03</v>
      </c>
      <c r="Q2040" s="36" t="str">
        <f>RIGHT(NICAP[[#This Row],[Date]],2)</f>
        <v>27</v>
      </c>
      <c r="R2040" s="26">
        <f>DATE(NICAP[[#This Row],[Year]],NICAP[[#This Row],[Month]],NICAP[[#This Row],[Day]])</f>
        <v>20906</v>
      </c>
      <c r="S2040" s="35" t="str">
        <f t="shared" si="62"/>
        <v>NM</v>
      </c>
      <c r="T2040" s="24" t="str">
        <f t="shared" si="63"/>
        <v>US</v>
      </c>
    </row>
    <row r="2041" spans="1:20" ht="27" customHeight="1" x14ac:dyDescent="0.2">
      <c r="A2041" s="35">
        <v>2032</v>
      </c>
      <c r="B2041" s="84">
        <v>570328</v>
      </c>
      <c r="C2041" s="44" t="s">
        <v>8056</v>
      </c>
      <c r="D2041" s="44" t="s">
        <v>1676</v>
      </c>
      <c r="E2041" s="44" t="str">
        <f>IF(AND(LEN(NICAP[[#This Row],[State or      Country]])=2,NICAP[[#This Row],[State or      Country]]&lt;&gt;"UK"),"US","Other")</f>
        <v>US</v>
      </c>
      <c r="F2041" s="43">
        <v>1</v>
      </c>
      <c r="G2041" s="41"/>
      <c r="H2041" s="41"/>
      <c r="I2041" s="41"/>
      <c r="J2041" s="41"/>
      <c r="K2041" s="41"/>
      <c r="L2041" s="42" t="s">
        <v>8055</v>
      </c>
      <c r="M2041" s="42" t="str">
        <f>IF(LEFT(NICAP[[#This Row],[Date]],1)=0,"Y","N")</f>
        <v>N</v>
      </c>
      <c r="N2041" s="42"/>
      <c r="O2041" s="42" t="str">
        <f>19&amp;LEFT(NICAP[[#This Row],[Date]],2)</f>
        <v>1957</v>
      </c>
      <c r="P2041" s="42" t="str">
        <f>MID(NICAP[[#This Row],[Date]],3,2)</f>
        <v>03</v>
      </c>
      <c r="Q2041" s="42" t="str">
        <f>RIGHT(NICAP[[#This Row],[Date]],2)</f>
        <v>28</v>
      </c>
      <c r="R2041" s="26">
        <f>DATE(NICAP[[#This Row],[Year]],NICAP[[#This Row],[Month]],NICAP[[#This Row],[Day]])</f>
        <v>20907</v>
      </c>
      <c r="S2041" s="35" t="str">
        <f t="shared" si="62"/>
        <v>CA</v>
      </c>
      <c r="T2041" s="24" t="str">
        <f t="shared" si="63"/>
        <v>US</v>
      </c>
    </row>
    <row r="2042" spans="1:20" ht="27.75" customHeight="1" x14ac:dyDescent="0.2">
      <c r="A2042" s="35">
        <v>2033</v>
      </c>
      <c r="B2042" s="66">
        <v>570329</v>
      </c>
      <c r="C2042" s="44" t="s">
        <v>8054</v>
      </c>
      <c r="D2042" s="44" t="s">
        <v>1683</v>
      </c>
      <c r="E2042" s="44" t="str">
        <f>IF(AND(LEN(NICAP[[#This Row],[State or      Country]])=2,NICAP[[#This Row],[State or      Country]]&lt;&gt;"UK"),"US","Other")</f>
        <v>US</v>
      </c>
      <c r="F2042" s="43">
        <v>11</v>
      </c>
      <c r="G2042" s="41"/>
      <c r="H2042" s="41"/>
      <c r="I2042" s="41"/>
      <c r="J2042" s="41"/>
      <c r="K2042" s="41"/>
      <c r="L2042" s="42" t="s">
        <v>8053</v>
      </c>
      <c r="M2042" s="42" t="str">
        <f>IF(LEFT(NICAP[[#This Row],[Date]],1)=0,"Y","N")</f>
        <v>N</v>
      </c>
      <c r="N2042" s="42"/>
      <c r="O2042" s="42" t="str">
        <f>19&amp;LEFT(NICAP[[#This Row],[Date]],2)</f>
        <v>1957</v>
      </c>
      <c r="P2042" s="42" t="str">
        <f>MID(NICAP[[#This Row],[Date]],3,2)</f>
        <v>03</v>
      </c>
      <c r="Q2042" s="42" t="str">
        <f>RIGHT(NICAP[[#This Row],[Date]],2)</f>
        <v>29</v>
      </c>
      <c r="R2042" s="26">
        <f>DATE(NICAP[[#This Row],[Year]],NICAP[[#This Row],[Month]],NICAP[[#This Row],[Day]])</f>
        <v>20908</v>
      </c>
      <c r="S2042" s="35" t="str">
        <f t="shared" si="62"/>
        <v>FL</v>
      </c>
      <c r="T2042" s="24" t="str">
        <f t="shared" si="63"/>
        <v>US</v>
      </c>
    </row>
    <row r="2043" spans="1:20" ht="12.75" customHeight="1" x14ac:dyDescent="0.2">
      <c r="A2043" s="35">
        <v>2034</v>
      </c>
      <c r="B2043" s="68">
        <v>570404</v>
      </c>
      <c r="C2043" s="39" t="s">
        <v>8052</v>
      </c>
      <c r="D2043" s="39" t="s">
        <v>1802</v>
      </c>
      <c r="E2043" s="39" t="str">
        <f>IF(AND(LEN(NICAP[[#This Row],[State or      Country]])=2,NICAP[[#This Row],[State or      Country]]&lt;&gt;"UK"),"US","Other")</f>
        <v>Other</v>
      </c>
      <c r="F2043" s="38">
        <v>9</v>
      </c>
      <c r="G2043" s="47" t="s">
        <v>1666</v>
      </c>
      <c r="H2043" s="46">
        <v>5</v>
      </c>
      <c r="I2043" s="37"/>
      <c r="J2043" s="37"/>
      <c r="K2043" s="37"/>
      <c r="L2043" s="36" t="s">
        <v>8051</v>
      </c>
      <c r="M2043" s="36" t="str">
        <f>IF(LEFT(NICAP[[#This Row],[Date]],1)=0,"Y","N")</f>
        <v>N</v>
      </c>
      <c r="N2043" s="36"/>
      <c r="O2043" s="36" t="str">
        <f>19&amp;LEFT(NICAP[[#This Row],[Date]],2)</f>
        <v>1957</v>
      </c>
      <c r="P2043" s="36" t="str">
        <f>MID(NICAP[[#This Row],[Date]],3,2)</f>
        <v>04</v>
      </c>
      <c r="Q2043" s="36" t="str">
        <f>RIGHT(NICAP[[#This Row],[Date]],2)</f>
        <v>04</v>
      </c>
      <c r="R2043" s="26">
        <f>DATE(NICAP[[#This Row],[Year]],NICAP[[#This Row],[Month]],NICAP[[#This Row],[Day]])</f>
        <v>20914</v>
      </c>
      <c r="S2043" s="35" t="str">
        <f t="shared" si="62"/>
        <v/>
      </c>
      <c r="T2043" s="24" t="str">
        <f t="shared" si="63"/>
        <v>UK</v>
      </c>
    </row>
    <row r="2044" spans="1:20" ht="27" customHeight="1" x14ac:dyDescent="0.2">
      <c r="A2044" s="35">
        <v>2035</v>
      </c>
      <c r="B2044" s="66">
        <v>570414</v>
      </c>
      <c r="C2044" s="44" t="s">
        <v>8050</v>
      </c>
      <c r="D2044" s="44" t="s">
        <v>1813</v>
      </c>
      <c r="E2044" s="44" t="str">
        <f>IF(AND(LEN(NICAP[[#This Row],[State or      Country]])=2,NICAP[[#This Row],[State or      Country]]&lt;&gt;"UK"),"US","Other")</f>
        <v>Other</v>
      </c>
      <c r="F2044" s="43">
        <v>3</v>
      </c>
      <c r="G2044" s="41"/>
      <c r="H2044" s="41"/>
      <c r="I2044" s="62" t="s">
        <v>4808</v>
      </c>
      <c r="J2044" s="41"/>
      <c r="K2044" s="41"/>
      <c r="L2044" s="59" t="s">
        <v>8049</v>
      </c>
      <c r="M2044" s="59" t="str">
        <f>IF(LEFT(NICAP[[#This Row],[Date]],1)=0,"Y","N")</f>
        <v>N</v>
      </c>
      <c r="N2044" s="59"/>
      <c r="O2044" s="59" t="str">
        <f>19&amp;LEFT(NICAP[[#This Row],[Date]],2)</f>
        <v>1957</v>
      </c>
      <c r="P2044" s="59" t="str">
        <f>MID(NICAP[[#This Row],[Date]],3,2)</f>
        <v>04</v>
      </c>
      <c r="Q2044" s="59" t="str">
        <f>RIGHT(NICAP[[#This Row],[Date]],2)</f>
        <v>14</v>
      </c>
      <c r="R2044" s="26">
        <f>DATE(NICAP[[#This Row],[Year]],NICAP[[#This Row],[Month]],NICAP[[#This Row],[Day]])</f>
        <v>20924</v>
      </c>
      <c r="S2044" s="35" t="str">
        <f t="shared" si="62"/>
        <v/>
      </c>
      <c r="T2044" s="24" t="str">
        <f t="shared" si="63"/>
        <v>France</v>
      </c>
    </row>
    <row r="2045" spans="1:20" ht="27" customHeight="1" x14ac:dyDescent="0.2">
      <c r="A2045" s="35">
        <v>2036</v>
      </c>
      <c r="B2045" s="66">
        <v>570419</v>
      </c>
      <c r="C2045" s="44" t="s">
        <v>8048</v>
      </c>
      <c r="D2045" s="44" t="s">
        <v>8047</v>
      </c>
      <c r="E2045" s="44" t="str">
        <f>IF(AND(LEN(NICAP[[#This Row],[State or      Country]])=2,NICAP[[#This Row],[State or      Country]]&lt;&gt;"UK"),"US","Other")</f>
        <v>Other</v>
      </c>
      <c r="F2045" s="43">
        <v>3</v>
      </c>
      <c r="G2045" s="41"/>
      <c r="H2045" s="41"/>
      <c r="I2045" s="41"/>
      <c r="J2045" s="41"/>
      <c r="K2045" s="41"/>
      <c r="L2045" s="42" t="s">
        <v>8046</v>
      </c>
      <c r="M2045" s="42" t="str">
        <f>IF(LEFT(NICAP[[#This Row],[Date]],1)=0,"Y","N")</f>
        <v>N</v>
      </c>
      <c r="N2045" s="42"/>
      <c r="O2045" s="42" t="str">
        <f>19&amp;LEFT(NICAP[[#This Row],[Date]],2)</f>
        <v>1957</v>
      </c>
      <c r="P2045" s="42" t="str">
        <f>MID(NICAP[[#This Row],[Date]],3,2)</f>
        <v>04</v>
      </c>
      <c r="Q2045" s="42" t="str">
        <f>RIGHT(NICAP[[#This Row],[Date]],2)</f>
        <v>19</v>
      </c>
      <c r="R2045" s="26">
        <f>DATE(NICAP[[#This Row],[Year]],NICAP[[#This Row],[Month]],NICAP[[#This Row],[Day]])</f>
        <v>20929</v>
      </c>
      <c r="S2045" s="35" t="str">
        <f t="shared" si="62"/>
        <v/>
      </c>
      <c r="T2045" s="24" t="str">
        <f t="shared" si="63"/>
        <v>Venezula</v>
      </c>
    </row>
    <row r="2046" spans="1:20" ht="12.75" customHeight="1" x14ac:dyDescent="0.2">
      <c r="A2046" s="35">
        <v>2037</v>
      </c>
      <c r="B2046" s="64">
        <v>570425</v>
      </c>
      <c r="C2046" s="39" t="s">
        <v>8045</v>
      </c>
      <c r="D2046" s="39" t="s">
        <v>1947</v>
      </c>
      <c r="E2046" s="39" t="str">
        <f>IF(AND(LEN(NICAP[[#This Row],[State or      Country]])=2,NICAP[[#This Row],[State or      Country]]&lt;&gt;"UK"),"US","Other")</f>
        <v>US</v>
      </c>
      <c r="F2046" s="38">
        <v>1</v>
      </c>
      <c r="G2046" s="37"/>
      <c r="H2046" s="37"/>
      <c r="I2046" s="65">
        <v>4706</v>
      </c>
      <c r="J2046" s="37"/>
      <c r="K2046" s="37"/>
      <c r="L2046" s="36" t="s">
        <v>8044</v>
      </c>
      <c r="M2046" s="36" t="str">
        <f>IF(LEFT(NICAP[[#This Row],[Date]],1)=0,"Y","N")</f>
        <v>N</v>
      </c>
      <c r="N2046" s="36"/>
      <c r="O2046" s="36" t="str">
        <f>19&amp;LEFT(NICAP[[#This Row],[Date]],2)</f>
        <v>1957</v>
      </c>
      <c r="P2046" s="36" t="str">
        <f>MID(NICAP[[#This Row],[Date]],3,2)</f>
        <v>04</v>
      </c>
      <c r="Q2046" s="36" t="str">
        <f>RIGHT(NICAP[[#This Row],[Date]],2)</f>
        <v>25</v>
      </c>
      <c r="R2046" s="26">
        <f>DATE(NICAP[[#This Row],[Year]],NICAP[[#This Row],[Month]],NICAP[[#This Row],[Day]])</f>
        <v>20935</v>
      </c>
      <c r="S2046" s="35" t="str">
        <f t="shared" si="62"/>
        <v>LA</v>
      </c>
      <c r="T2046" s="24" t="str">
        <f t="shared" si="63"/>
        <v>US</v>
      </c>
    </row>
    <row r="2047" spans="1:20" ht="41.25" customHeight="1" x14ac:dyDescent="0.2">
      <c r="A2047" s="35">
        <v>2038</v>
      </c>
      <c r="B2047" s="67">
        <v>570429</v>
      </c>
      <c r="C2047" s="50" t="s">
        <v>5840</v>
      </c>
      <c r="D2047" s="50" t="s">
        <v>1883</v>
      </c>
      <c r="E2047" s="50" t="str">
        <f>IF(AND(LEN(NICAP[[#This Row],[State or      Country]])=2,NICAP[[#This Row],[State or      Country]]&lt;&gt;"UK"),"US","Other")</f>
        <v>US</v>
      </c>
      <c r="F2047" s="49">
        <v>1</v>
      </c>
      <c r="G2047" s="48"/>
      <c r="H2047" s="48"/>
      <c r="I2047" s="48"/>
      <c r="J2047" s="48"/>
      <c r="K2047" s="48"/>
      <c r="L2047" s="36" t="s">
        <v>8043</v>
      </c>
      <c r="M2047" s="36" t="str">
        <f>IF(LEFT(NICAP[[#This Row],[Date]],1)=0,"Y","N")</f>
        <v>N</v>
      </c>
      <c r="N2047" s="36"/>
      <c r="O2047" s="36" t="str">
        <f>19&amp;LEFT(NICAP[[#This Row],[Date]],2)</f>
        <v>1957</v>
      </c>
      <c r="P2047" s="36" t="str">
        <f>MID(NICAP[[#This Row],[Date]],3,2)</f>
        <v>04</v>
      </c>
      <c r="Q2047" s="36" t="str">
        <f>RIGHT(NICAP[[#This Row],[Date]],2)</f>
        <v>29</v>
      </c>
      <c r="R2047" s="26">
        <f>DATE(NICAP[[#This Row],[Year]],NICAP[[#This Row],[Month]],NICAP[[#This Row],[Day]])</f>
        <v>20939</v>
      </c>
      <c r="S2047" s="35" t="str">
        <f t="shared" si="62"/>
        <v>MN</v>
      </c>
      <c r="T2047" s="24" t="str">
        <f t="shared" si="63"/>
        <v>US</v>
      </c>
    </row>
    <row r="2048" spans="1:20" ht="12.75" customHeight="1" x14ac:dyDescent="0.2">
      <c r="A2048" s="35">
        <v>2039</v>
      </c>
      <c r="B2048" s="68">
        <v>570429</v>
      </c>
      <c r="C2048" s="39" t="s">
        <v>8042</v>
      </c>
      <c r="D2048" s="39" t="s">
        <v>1802</v>
      </c>
      <c r="E2048" s="39" t="str">
        <f>IF(AND(LEN(NICAP[[#This Row],[State or      Country]])=2,NICAP[[#This Row],[State or      Country]]&lt;&gt;"UK"),"US","Other")</f>
        <v>Other</v>
      </c>
      <c r="F2048" s="38">
        <v>9</v>
      </c>
      <c r="G2048" s="47" t="s">
        <v>1666</v>
      </c>
      <c r="H2048" s="46">
        <v>5</v>
      </c>
      <c r="I2048" s="37"/>
      <c r="J2048" s="37"/>
      <c r="K2048" s="37"/>
      <c r="L2048" s="36" t="s">
        <v>8041</v>
      </c>
      <c r="M2048" s="36" t="str">
        <f>IF(LEFT(NICAP[[#This Row],[Date]],1)=0,"Y","N")</f>
        <v>N</v>
      </c>
      <c r="N2048" s="36"/>
      <c r="O2048" s="36" t="str">
        <f>19&amp;LEFT(NICAP[[#This Row],[Date]],2)</f>
        <v>1957</v>
      </c>
      <c r="P2048" s="36" t="str">
        <f>MID(NICAP[[#This Row],[Date]],3,2)</f>
        <v>04</v>
      </c>
      <c r="Q2048" s="36" t="str">
        <f>RIGHT(NICAP[[#This Row],[Date]],2)</f>
        <v>29</v>
      </c>
      <c r="R2048" s="26">
        <f>DATE(NICAP[[#This Row],[Year]],NICAP[[#This Row],[Month]],NICAP[[#This Row],[Day]])</f>
        <v>20939</v>
      </c>
      <c r="S2048" s="35" t="str">
        <f t="shared" si="62"/>
        <v/>
      </c>
      <c r="T2048" s="24" t="str">
        <f t="shared" si="63"/>
        <v>UK</v>
      </c>
    </row>
    <row r="2049" spans="1:20" ht="27.75" customHeight="1" x14ac:dyDescent="0.2">
      <c r="A2049" s="35">
        <v>2040</v>
      </c>
      <c r="B2049" s="83" t="s">
        <v>8040</v>
      </c>
      <c r="C2049" s="44" t="s">
        <v>8039</v>
      </c>
      <c r="D2049" s="44" t="s">
        <v>1758</v>
      </c>
      <c r="E2049" s="44" t="str">
        <f>IF(AND(LEN(NICAP[[#This Row],[State or      Country]])=2,NICAP[[#This Row],[State or      Country]]&lt;&gt;"UK"),"US","Other")</f>
        <v>US</v>
      </c>
      <c r="F2049" s="43">
        <v>1</v>
      </c>
      <c r="G2049" s="41"/>
      <c r="H2049" s="41"/>
      <c r="I2049" s="41"/>
      <c r="J2049" s="41"/>
      <c r="K2049" s="41"/>
      <c r="L2049" s="42" t="s">
        <v>8038</v>
      </c>
      <c r="M2049" s="42" t="str">
        <f>IF(LEFT(NICAP[[#This Row],[Date]],1)=0,"Y","N")</f>
        <v>N</v>
      </c>
      <c r="N2049" s="42"/>
      <c r="O2049" s="42" t="str">
        <f>19&amp;LEFT(NICAP[[#This Row],[Date]],2)</f>
        <v>1957</v>
      </c>
      <c r="P2049" s="42" t="str">
        <f>MID(NICAP[[#This Row],[Date]],3,2)</f>
        <v>Ap</v>
      </c>
      <c r="Q2049" s="42" t="str">
        <f>RIGHT(NICAP[[#This Row],[Date]],2)</f>
        <v>ay</v>
      </c>
      <c r="R2049" s="26" t="e">
        <f>DATE(NICAP[[#This Row],[Year]],NICAP[[#This Row],[Month]],NICAP[[#This Row],[Day]])</f>
        <v>#VALUE!</v>
      </c>
      <c r="S2049" s="35" t="str">
        <f t="shared" si="62"/>
        <v>NY</v>
      </c>
      <c r="T2049" s="24" t="str">
        <f t="shared" si="63"/>
        <v>US</v>
      </c>
    </row>
    <row r="2050" spans="1:20" ht="14.25" customHeight="1" x14ac:dyDescent="0.2">
      <c r="A2050" s="35">
        <v>2041</v>
      </c>
      <c r="B2050" s="81">
        <v>570502</v>
      </c>
      <c r="C2050" s="39" t="s">
        <v>6693</v>
      </c>
      <c r="D2050" s="39" t="s">
        <v>1676</v>
      </c>
      <c r="E2050" s="39" t="str">
        <f>IF(AND(LEN(NICAP[[#This Row],[State or      Country]])=2,NICAP[[#This Row],[State or      Country]]&lt;&gt;"UK"),"US","Other")</f>
        <v>US</v>
      </c>
      <c r="F2050" s="38">
        <v>8</v>
      </c>
      <c r="G2050" s="47" t="s">
        <v>2113</v>
      </c>
      <c r="H2050" s="70">
        <v>5</v>
      </c>
      <c r="I2050" s="37"/>
      <c r="J2050" s="37"/>
      <c r="K2050" s="37"/>
      <c r="L2050" s="36" t="s">
        <v>8037</v>
      </c>
      <c r="M2050" s="36" t="str">
        <f>IF(LEFT(NICAP[[#This Row],[Date]],1)=0,"Y","N")</f>
        <v>N</v>
      </c>
      <c r="N2050" s="36"/>
      <c r="O2050" s="36" t="str">
        <f>19&amp;LEFT(NICAP[[#This Row],[Date]],2)</f>
        <v>1957</v>
      </c>
      <c r="P2050" s="36" t="str">
        <f>MID(NICAP[[#This Row],[Date]],3,2)</f>
        <v>05</v>
      </c>
      <c r="Q2050" s="36" t="str">
        <f>RIGHT(NICAP[[#This Row],[Date]],2)</f>
        <v>02</v>
      </c>
      <c r="R2050" s="26">
        <f>DATE(NICAP[[#This Row],[Year]],NICAP[[#This Row],[Month]],NICAP[[#This Row],[Day]])</f>
        <v>20942</v>
      </c>
      <c r="S2050" s="35" t="str">
        <f t="shared" si="62"/>
        <v>CA</v>
      </c>
      <c r="T2050" s="24" t="str">
        <f t="shared" si="63"/>
        <v>US</v>
      </c>
    </row>
    <row r="2051" spans="1:20" ht="14.25" customHeight="1" x14ac:dyDescent="0.2">
      <c r="A2051" s="35">
        <v>2042</v>
      </c>
      <c r="B2051" s="81">
        <v>570504</v>
      </c>
      <c r="C2051" s="39" t="s">
        <v>8036</v>
      </c>
      <c r="D2051" s="39" t="s">
        <v>1676</v>
      </c>
      <c r="E2051" s="39" t="str">
        <f>IF(AND(LEN(NICAP[[#This Row],[State or      Country]])=2,NICAP[[#This Row],[State or      Country]]&lt;&gt;"UK"),"US","Other")</f>
        <v>US</v>
      </c>
      <c r="F2051" s="38">
        <v>11</v>
      </c>
      <c r="G2051" s="47" t="s">
        <v>1757</v>
      </c>
      <c r="H2051" s="46">
        <v>5</v>
      </c>
      <c r="I2051" s="47" t="s">
        <v>4808</v>
      </c>
      <c r="J2051" s="41"/>
      <c r="K2051" s="41"/>
      <c r="L2051" s="36" t="s">
        <v>8035</v>
      </c>
      <c r="M2051" s="36" t="str">
        <f>IF(LEFT(NICAP[[#This Row],[Date]],1)=0,"Y","N")</f>
        <v>N</v>
      </c>
      <c r="N2051" s="36"/>
      <c r="O2051" s="36" t="str">
        <f>19&amp;LEFT(NICAP[[#This Row],[Date]],2)</f>
        <v>1957</v>
      </c>
      <c r="P2051" s="36" t="str">
        <f>MID(NICAP[[#This Row],[Date]],3,2)</f>
        <v>05</v>
      </c>
      <c r="Q2051" s="36" t="str">
        <f>RIGHT(NICAP[[#This Row],[Date]],2)</f>
        <v>04</v>
      </c>
      <c r="R2051" s="26">
        <f>DATE(NICAP[[#This Row],[Year]],NICAP[[#This Row],[Month]],NICAP[[#This Row],[Day]])</f>
        <v>20944</v>
      </c>
      <c r="S2051" s="35" t="str">
        <f t="shared" si="62"/>
        <v>CA</v>
      </c>
      <c r="T2051" s="24" t="str">
        <f t="shared" si="63"/>
        <v>US</v>
      </c>
    </row>
    <row r="2052" spans="1:20" ht="14.25" customHeight="1" x14ac:dyDescent="0.2">
      <c r="A2052" s="35">
        <v>2043</v>
      </c>
      <c r="B2052" s="81">
        <v>570505</v>
      </c>
      <c r="C2052" s="39" t="s">
        <v>8034</v>
      </c>
      <c r="D2052" s="39" t="s">
        <v>1676</v>
      </c>
      <c r="E2052" s="39" t="str">
        <f>IF(AND(LEN(NICAP[[#This Row],[State or      Country]])=2,NICAP[[#This Row],[State or      Country]]&lt;&gt;"UK"),"US","Other")</f>
        <v>US</v>
      </c>
      <c r="F2052" s="38">
        <v>11</v>
      </c>
      <c r="G2052" s="47" t="s">
        <v>1757</v>
      </c>
      <c r="H2052" s="46">
        <v>5</v>
      </c>
      <c r="I2052" s="47" t="s">
        <v>4808</v>
      </c>
      <c r="J2052" s="37"/>
      <c r="K2052" s="37"/>
      <c r="L2052" s="36" t="s">
        <v>8033</v>
      </c>
      <c r="M2052" s="36" t="str">
        <f>IF(LEFT(NICAP[[#This Row],[Date]],1)=0,"Y","N")</f>
        <v>N</v>
      </c>
      <c r="N2052" s="36"/>
      <c r="O2052" s="36" t="str">
        <f>19&amp;LEFT(NICAP[[#This Row],[Date]],2)</f>
        <v>1957</v>
      </c>
      <c r="P2052" s="36" t="str">
        <f>MID(NICAP[[#This Row],[Date]],3,2)</f>
        <v>05</v>
      </c>
      <c r="Q2052" s="36" t="str">
        <f>RIGHT(NICAP[[#This Row],[Date]],2)</f>
        <v>05</v>
      </c>
      <c r="R2052" s="26">
        <f>DATE(NICAP[[#This Row],[Year]],NICAP[[#This Row],[Month]],NICAP[[#This Row],[Day]])</f>
        <v>20945</v>
      </c>
      <c r="S2052" s="35" t="str">
        <f t="shared" si="62"/>
        <v>CA</v>
      </c>
      <c r="T2052" s="24" t="str">
        <f t="shared" si="63"/>
        <v>US</v>
      </c>
    </row>
    <row r="2053" spans="1:20" ht="27" customHeight="1" x14ac:dyDescent="0.2">
      <c r="A2053" s="35">
        <v>2044</v>
      </c>
      <c r="B2053" s="66">
        <v>570512</v>
      </c>
      <c r="C2053" s="44" t="s">
        <v>8032</v>
      </c>
      <c r="D2053" s="44" t="s">
        <v>3132</v>
      </c>
      <c r="E2053" s="44" t="str">
        <f>IF(AND(LEN(NICAP[[#This Row],[State or      Country]])=2,NICAP[[#This Row],[State or      Country]]&lt;&gt;"UK"),"US","Other")</f>
        <v>US</v>
      </c>
      <c r="F2053" s="43">
        <v>1</v>
      </c>
      <c r="G2053" s="41"/>
      <c r="H2053" s="41"/>
      <c r="I2053" s="41"/>
      <c r="J2053" s="41"/>
      <c r="K2053" s="41"/>
      <c r="L2053" s="59" t="s">
        <v>8031</v>
      </c>
      <c r="M2053" s="59" t="str">
        <f>IF(LEFT(NICAP[[#This Row],[Date]],1)=0,"Y","N")</f>
        <v>N</v>
      </c>
      <c r="N2053" s="59"/>
      <c r="O2053" s="59" t="str">
        <f>19&amp;LEFT(NICAP[[#This Row],[Date]],2)</f>
        <v>1957</v>
      </c>
      <c r="P2053" s="59" t="str">
        <f>MID(NICAP[[#This Row],[Date]],3,2)</f>
        <v>05</v>
      </c>
      <c r="Q2053" s="59" t="str">
        <f>RIGHT(NICAP[[#This Row],[Date]],2)</f>
        <v>12</v>
      </c>
      <c r="R2053" s="26">
        <f>DATE(NICAP[[#This Row],[Year]],NICAP[[#This Row],[Month]],NICAP[[#This Row],[Day]])</f>
        <v>20952</v>
      </c>
      <c r="S2053" s="35" t="str">
        <f t="shared" si="62"/>
        <v>UT</v>
      </c>
      <c r="T2053" s="24" t="str">
        <f t="shared" si="63"/>
        <v>US</v>
      </c>
    </row>
    <row r="2054" spans="1:20" ht="14.25" customHeight="1" x14ac:dyDescent="0.2">
      <c r="A2054" s="35">
        <v>2045</v>
      </c>
      <c r="B2054" s="81">
        <v>570520</v>
      </c>
      <c r="C2054" s="39" t="s">
        <v>8030</v>
      </c>
      <c r="D2054" s="39" t="s">
        <v>1802</v>
      </c>
      <c r="E2054" s="39" t="str">
        <f>IF(AND(LEN(NICAP[[#This Row],[State or      Country]])=2,NICAP[[#This Row],[State or      Country]]&lt;&gt;"UK"),"US","Other")</f>
        <v>Other</v>
      </c>
      <c r="F2054" s="38">
        <v>9</v>
      </c>
      <c r="G2054" s="47" t="s">
        <v>1666</v>
      </c>
      <c r="H2054" s="46">
        <v>5</v>
      </c>
      <c r="I2054" s="41"/>
      <c r="J2054" s="41"/>
      <c r="K2054" s="41"/>
      <c r="L2054" s="36" t="s">
        <v>8029</v>
      </c>
      <c r="M2054" s="36" t="str">
        <f>IF(LEFT(NICAP[[#This Row],[Date]],1)=0,"Y","N")</f>
        <v>N</v>
      </c>
      <c r="N2054" s="36"/>
      <c r="O2054" s="36" t="str">
        <f>19&amp;LEFT(NICAP[[#This Row],[Date]],2)</f>
        <v>1957</v>
      </c>
      <c r="P2054" s="36" t="str">
        <f>MID(NICAP[[#This Row],[Date]],3,2)</f>
        <v>05</v>
      </c>
      <c r="Q2054" s="36" t="str">
        <f>RIGHT(NICAP[[#This Row],[Date]],2)</f>
        <v>20</v>
      </c>
      <c r="R2054" s="26">
        <f>DATE(NICAP[[#This Row],[Year]],NICAP[[#This Row],[Month]],NICAP[[#This Row],[Day]])</f>
        <v>20960</v>
      </c>
      <c r="S2054" s="35" t="str">
        <f t="shared" si="62"/>
        <v/>
      </c>
      <c r="T2054" s="24" t="str">
        <f t="shared" si="63"/>
        <v>UK</v>
      </c>
    </row>
    <row r="2055" spans="1:20" ht="12.75" customHeight="1" x14ac:dyDescent="0.2">
      <c r="A2055" s="35">
        <v>2046</v>
      </c>
      <c r="B2055" s="68">
        <v>570529</v>
      </c>
      <c r="C2055" s="39" t="s">
        <v>5713</v>
      </c>
      <c r="D2055" s="39" t="s">
        <v>1947</v>
      </c>
      <c r="E2055" s="39" t="str">
        <f>IF(AND(LEN(NICAP[[#This Row],[State or      Country]])=2,NICAP[[#This Row],[State or      Country]]&lt;&gt;"UK"),"US","Other")</f>
        <v>US</v>
      </c>
      <c r="F2055" s="38">
        <v>9</v>
      </c>
      <c r="G2055" s="47" t="s">
        <v>1666</v>
      </c>
      <c r="H2055" s="46">
        <v>5</v>
      </c>
      <c r="I2055" s="47" t="s">
        <v>4808</v>
      </c>
      <c r="J2055" s="37"/>
      <c r="K2055" s="37"/>
      <c r="L2055" s="36" t="s">
        <v>8028</v>
      </c>
      <c r="M2055" s="36" t="str">
        <f>IF(LEFT(NICAP[[#This Row],[Date]],1)=0,"Y","N")</f>
        <v>N</v>
      </c>
      <c r="N2055" s="36"/>
      <c r="O2055" s="36" t="str">
        <f>19&amp;LEFT(NICAP[[#This Row],[Date]],2)</f>
        <v>1957</v>
      </c>
      <c r="P2055" s="36" t="str">
        <f>MID(NICAP[[#This Row],[Date]],3,2)</f>
        <v>05</v>
      </c>
      <c r="Q2055" s="36" t="str">
        <f>RIGHT(NICAP[[#This Row],[Date]],2)</f>
        <v>29</v>
      </c>
      <c r="R2055" s="26">
        <f>DATE(NICAP[[#This Row],[Year]],NICAP[[#This Row],[Month]],NICAP[[#This Row],[Day]])</f>
        <v>20969</v>
      </c>
      <c r="S2055" s="35" t="str">
        <f t="shared" si="62"/>
        <v>LA</v>
      </c>
      <c r="T2055" s="24" t="str">
        <f t="shared" si="63"/>
        <v>US</v>
      </c>
    </row>
    <row r="2056" spans="1:20" ht="12.75" customHeight="1" x14ac:dyDescent="0.2">
      <c r="A2056" s="35">
        <v>2047</v>
      </c>
      <c r="B2056" s="68">
        <v>570530</v>
      </c>
      <c r="C2056" s="39" t="s">
        <v>2080</v>
      </c>
      <c r="D2056" s="39" t="s">
        <v>1734</v>
      </c>
      <c r="E2056" s="39" t="str">
        <f>IF(AND(LEN(NICAP[[#This Row],[State or      Country]])=2,NICAP[[#This Row],[State or      Country]]&lt;&gt;"UK"),"US","Other")</f>
        <v>US</v>
      </c>
      <c r="F2056" s="38">
        <v>9</v>
      </c>
      <c r="G2056" s="47" t="s">
        <v>1666</v>
      </c>
      <c r="H2056" s="46">
        <v>5</v>
      </c>
      <c r="I2056" s="47" t="s">
        <v>4808</v>
      </c>
      <c r="J2056" s="37"/>
      <c r="K2056" s="37"/>
      <c r="L2056" s="36" t="s">
        <v>8027</v>
      </c>
      <c r="M2056" s="36" t="str">
        <f>IF(LEFT(NICAP[[#This Row],[Date]],1)=0,"Y","N")</f>
        <v>N</v>
      </c>
      <c r="N2056" s="36"/>
      <c r="O2056" s="36" t="str">
        <f>19&amp;LEFT(NICAP[[#This Row],[Date]],2)</f>
        <v>1957</v>
      </c>
      <c r="P2056" s="36" t="str">
        <f>MID(NICAP[[#This Row],[Date]],3,2)</f>
        <v>05</v>
      </c>
      <c r="Q2056" s="36" t="str">
        <f>RIGHT(NICAP[[#This Row],[Date]],2)</f>
        <v>30</v>
      </c>
      <c r="R2056" s="26">
        <f>DATE(NICAP[[#This Row],[Year]],NICAP[[#This Row],[Month]],NICAP[[#This Row],[Day]])</f>
        <v>20970</v>
      </c>
      <c r="S2056" s="35" t="str">
        <f t="shared" si="62"/>
        <v>MI</v>
      </c>
      <c r="T2056" s="24" t="str">
        <f t="shared" si="63"/>
        <v>US</v>
      </c>
    </row>
    <row r="2057" spans="1:20" ht="27.75" customHeight="1" x14ac:dyDescent="0.2">
      <c r="A2057" s="35">
        <v>2048</v>
      </c>
      <c r="B2057" s="66">
        <v>570531</v>
      </c>
      <c r="C2057" s="44" t="s">
        <v>4859</v>
      </c>
      <c r="D2057" s="44" t="s">
        <v>1802</v>
      </c>
      <c r="E2057" s="44" t="str">
        <f>IF(AND(LEN(NICAP[[#This Row],[State or      Country]])=2,NICAP[[#This Row],[State or      Country]]&lt;&gt;"UK"),"US","Other")</f>
        <v>Other</v>
      </c>
      <c r="F2057" s="43">
        <v>3</v>
      </c>
      <c r="G2057" s="41"/>
      <c r="H2057" s="41"/>
      <c r="I2057" s="41"/>
      <c r="J2057" s="41"/>
      <c r="K2057" s="41"/>
      <c r="L2057" s="42" t="s">
        <v>8026</v>
      </c>
      <c r="M2057" s="42" t="str">
        <f>IF(LEFT(NICAP[[#This Row],[Date]],1)=0,"Y","N")</f>
        <v>N</v>
      </c>
      <c r="N2057" s="42"/>
      <c r="O2057" s="42" t="str">
        <f>19&amp;LEFT(NICAP[[#This Row],[Date]],2)</f>
        <v>1957</v>
      </c>
      <c r="P2057" s="42" t="str">
        <f>MID(NICAP[[#This Row],[Date]],3,2)</f>
        <v>05</v>
      </c>
      <c r="Q2057" s="42" t="str">
        <f>RIGHT(NICAP[[#This Row],[Date]],2)</f>
        <v>31</v>
      </c>
      <c r="R2057" s="26">
        <f>DATE(NICAP[[#This Row],[Year]],NICAP[[#This Row],[Month]],NICAP[[#This Row],[Day]])</f>
        <v>20971</v>
      </c>
      <c r="S2057" s="35" t="str">
        <f t="shared" si="62"/>
        <v/>
      </c>
      <c r="T2057" s="24" t="str">
        <f t="shared" si="63"/>
        <v>UK</v>
      </c>
    </row>
    <row r="2058" spans="1:20" ht="27" customHeight="1" x14ac:dyDescent="0.2">
      <c r="A2058" s="35">
        <v>2049</v>
      </c>
      <c r="B2058" s="84">
        <v>570603</v>
      </c>
      <c r="C2058" s="44" t="s">
        <v>8025</v>
      </c>
      <c r="D2058" s="44" t="s">
        <v>1947</v>
      </c>
      <c r="E2058" s="44" t="str">
        <f>IF(AND(LEN(NICAP[[#This Row],[State or      Country]])=2,NICAP[[#This Row],[State or      Country]]&lt;&gt;"UK"),"US","Other")</f>
        <v>US</v>
      </c>
      <c r="F2058" s="43">
        <v>9</v>
      </c>
      <c r="G2058" s="41"/>
      <c r="H2058" s="61">
        <v>5</v>
      </c>
      <c r="I2058" s="62" t="s">
        <v>4808</v>
      </c>
      <c r="J2058" s="41"/>
      <c r="K2058" s="41"/>
      <c r="L2058" s="59" t="s">
        <v>8024</v>
      </c>
      <c r="M2058" s="59" t="str">
        <f>IF(LEFT(NICAP[[#This Row],[Date]],1)=0,"Y","N")</f>
        <v>N</v>
      </c>
      <c r="N2058" s="59"/>
      <c r="O2058" s="59" t="str">
        <f>19&amp;LEFT(NICAP[[#This Row],[Date]],2)</f>
        <v>1957</v>
      </c>
      <c r="P2058" s="59" t="str">
        <f>MID(NICAP[[#This Row],[Date]],3,2)</f>
        <v>06</v>
      </c>
      <c r="Q2058" s="59" t="str">
        <f>RIGHT(NICAP[[#This Row],[Date]],2)</f>
        <v>03</v>
      </c>
      <c r="R2058" s="26">
        <f>DATE(NICAP[[#This Row],[Year]],NICAP[[#This Row],[Month]],NICAP[[#This Row],[Day]])</f>
        <v>20974</v>
      </c>
      <c r="S2058" s="35" t="str">
        <f t="shared" ref="S2058:S2121" si="64">IF(E2058="US",D2058,"")</f>
        <v>LA</v>
      </c>
      <c r="T2058" s="24" t="str">
        <f t="shared" ref="T2058:T2121" si="65">IF(E2058="US","US",D2058)</f>
        <v>US</v>
      </c>
    </row>
    <row r="2059" spans="1:20" ht="12.75" customHeight="1" x14ac:dyDescent="0.2">
      <c r="A2059" s="35">
        <v>2050</v>
      </c>
      <c r="B2059" s="64">
        <v>570607</v>
      </c>
      <c r="C2059" s="39" t="s">
        <v>8023</v>
      </c>
      <c r="D2059" s="39" t="s">
        <v>4848</v>
      </c>
      <c r="E2059" s="39" t="str">
        <f>IF(AND(LEN(NICAP[[#This Row],[State or      Country]])=2,NICAP[[#This Row],[State or      Country]]&lt;&gt;"UK"),"US","Other")</f>
        <v>Other</v>
      </c>
      <c r="F2059" s="38">
        <v>9</v>
      </c>
      <c r="G2059" s="37"/>
      <c r="H2059" s="46">
        <v>5</v>
      </c>
      <c r="I2059" s="37"/>
      <c r="J2059" s="37"/>
      <c r="K2059" s="37"/>
      <c r="L2059" s="36" t="s">
        <v>8022</v>
      </c>
      <c r="M2059" s="36" t="str">
        <f>IF(LEFT(NICAP[[#This Row],[Date]],1)=0,"Y","N")</f>
        <v>N</v>
      </c>
      <c r="N2059" s="36"/>
      <c r="O2059" s="36" t="str">
        <f>19&amp;LEFT(NICAP[[#This Row],[Date]],2)</f>
        <v>1957</v>
      </c>
      <c r="P2059" s="36" t="str">
        <f>MID(NICAP[[#This Row],[Date]],3,2)</f>
        <v>06</v>
      </c>
      <c r="Q2059" s="36" t="str">
        <f>RIGHT(NICAP[[#This Row],[Date]],2)</f>
        <v>07</v>
      </c>
      <c r="R2059" s="26">
        <f>DATE(NICAP[[#This Row],[Year]],NICAP[[#This Row],[Month]],NICAP[[#This Row],[Day]])</f>
        <v>20978</v>
      </c>
      <c r="S2059" s="35" t="str">
        <f t="shared" si="64"/>
        <v/>
      </c>
      <c r="T2059" s="24" t="str">
        <f t="shared" si="65"/>
        <v>various</v>
      </c>
    </row>
    <row r="2060" spans="1:20" ht="14.25" customHeight="1" x14ac:dyDescent="0.2">
      <c r="A2060" s="35">
        <v>2051</v>
      </c>
      <c r="B2060" s="81">
        <v>570612</v>
      </c>
      <c r="C2060" s="39" t="s">
        <v>4158</v>
      </c>
      <c r="D2060" s="39" t="s">
        <v>1810</v>
      </c>
      <c r="E2060" s="39" t="str">
        <f>IF(AND(LEN(NICAP[[#This Row],[State or      Country]])=2,NICAP[[#This Row],[State or      Country]]&lt;&gt;"UK"),"US","Other")</f>
        <v>Other</v>
      </c>
      <c r="F2060" s="38">
        <v>1</v>
      </c>
      <c r="G2060" s="47" t="s">
        <v>6678</v>
      </c>
      <c r="H2060" s="46">
        <v>5</v>
      </c>
      <c r="I2060" s="65">
        <v>4760</v>
      </c>
      <c r="J2060" s="41"/>
      <c r="K2060" s="41"/>
      <c r="L2060" s="36" t="s">
        <v>8021</v>
      </c>
      <c r="M2060" s="36" t="str">
        <f>IF(LEFT(NICAP[[#This Row],[Date]],1)=0,"Y","N")</f>
        <v>N</v>
      </c>
      <c r="N2060" s="36"/>
      <c r="O2060" s="36" t="str">
        <f>19&amp;LEFT(NICAP[[#This Row],[Date]],2)</f>
        <v>1957</v>
      </c>
      <c r="P2060" s="36" t="str">
        <f>MID(NICAP[[#This Row],[Date]],3,2)</f>
        <v>06</v>
      </c>
      <c r="Q2060" s="36" t="str">
        <f>RIGHT(NICAP[[#This Row],[Date]],2)</f>
        <v>12</v>
      </c>
      <c r="R2060" s="26">
        <f>DATE(NICAP[[#This Row],[Year]],NICAP[[#This Row],[Month]],NICAP[[#This Row],[Day]])</f>
        <v>20983</v>
      </c>
      <c r="S2060" s="35" t="str">
        <f t="shared" si="64"/>
        <v/>
      </c>
      <c r="T2060" s="24" t="str">
        <f t="shared" si="65"/>
        <v>Italy</v>
      </c>
    </row>
    <row r="2061" spans="1:20" ht="12.75" customHeight="1" x14ac:dyDescent="0.2">
      <c r="A2061" s="35">
        <v>2052</v>
      </c>
      <c r="B2061" s="68">
        <v>570614</v>
      </c>
      <c r="C2061" s="39" t="s">
        <v>4600</v>
      </c>
      <c r="D2061" s="39" t="s">
        <v>1707</v>
      </c>
      <c r="E2061" s="39" t="str">
        <f>IF(AND(LEN(NICAP[[#This Row],[State or      Country]])=2,NICAP[[#This Row],[State or      Country]]&lt;&gt;"UK"),"US","Other")</f>
        <v>US</v>
      </c>
      <c r="F2061" s="38">
        <v>9</v>
      </c>
      <c r="G2061" s="47" t="s">
        <v>1666</v>
      </c>
      <c r="H2061" s="46">
        <v>0</v>
      </c>
      <c r="I2061" s="47" t="s">
        <v>4808</v>
      </c>
      <c r="J2061" s="37"/>
      <c r="K2061" s="37"/>
      <c r="L2061" s="36" t="s">
        <v>8020</v>
      </c>
      <c r="M2061" s="36" t="str">
        <f>IF(LEFT(NICAP[[#This Row],[Date]],1)=0,"Y","N")</f>
        <v>N</v>
      </c>
      <c r="N2061" s="36"/>
      <c r="O2061" s="36" t="str">
        <f>19&amp;LEFT(NICAP[[#This Row],[Date]],2)</f>
        <v>1957</v>
      </c>
      <c r="P2061" s="36" t="str">
        <f>MID(NICAP[[#This Row],[Date]],3,2)</f>
        <v>06</v>
      </c>
      <c r="Q2061" s="36" t="str">
        <f>RIGHT(NICAP[[#This Row],[Date]],2)</f>
        <v>14</v>
      </c>
      <c r="R2061" s="26">
        <f>DATE(NICAP[[#This Row],[Year]],NICAP[[#This Row],[Month]],NICAP[[#This Row],[Day]])</f>
        <v>20985</v>
      </c>
      <c r="S2061" s="35" t="str">
        <f t="shared" si="64"/>
        <v>WA</v>
      </c>
      <c r="T2061" s="24" t="str">
        <f t="shared" si="65"/>
        <v>US</v>
      </c>
    </row>
    <row r="2062" spans="1:20" ht="27.75" customHeight="1" x14ac:dyDescent="0.2">
      <c r="A2062" s="35">
        <v>2053</v>
      </c>
      <c r="B2062" s="66">
        <v>570615</v>
      </c>
      <c r="C2062" s="44" t="s">
        <v>5142</v>
      </c>
      <c r="D2062" s="44" t="s">
        <v>1802</v>
      </c>
      <c r="E2062" s="44" t="str">
        <f>IF(AND(LEN(NICAP[[#This Row],[State or      Country]])=2,NICAP[[#This Row],[State or      Country]]&lt;&gt;"UK"),"US","Other")</f>
        <v>Other</v>
      </c>
      <c r="F2062" s="43">
        <v>1</v>
      </c>
      <c r="G2062" s="41"/>
      <c r="H2062" s="41"/>
      <c r="I2062" s="41"/>
      <c r="J2062" s="41"/>
      <c r="K2062" s="41"/>
      <c r="L2062" s="42" t="s">
        <v>8019</v>
      </c>
      <c r="M2062" s="42" t="str">
        <f>IF(LEFT(NICAP[[#This Row],[Date]],1)=0,"Y","N")</f>
        <v>N</v>
      </c>
      <c r="N2062" s="42"/>
      <c r="O2062" s="42" t="str">
        <f>19&amp;LEFT(NICAP[[#This Row],[Date]],2)</f>
        <v>1957</v>
      </c>
      <c r="P2062" s="42" t="str">
        <f>MID(NICAP[[#This Row],[Date]],3,2)</f>
        <v>06</v>
      </c>
      <c r="Q2062" s="42" t="str">
        <f>RIGHT(NICAP[[#This Row],[Date]],2)</f>
        <v>15</v>
      </c>
      <c r="R2062" s="26">
        <f>DATE(NICAP[[#This Row],[Year]],NICAP[[#This Row],[Month]],NICAP[[#This Row],[Day]])</f>
        <v>20986</v>
      </c>
      <c r="S2062" s="35" t="str">
        <f t="shared" si="64"/>
        <v/>
      </c>
      <c r="T2062" s="24" t="str">
        <f t="shared" si="65"/>
        <v>UK</v>
      </c>
    </row>
    <row r="2063" spans="1:20" ht="27" customHeight="1" x14ac:dyDescent="0.2">
      <c r="A2063" s="35">
        <v>2054</v>
      </c>
      <c r="B2063" s="66">
        <v>570616</v>
      </c>
      <c r="C2063" s="44" t="s">
        <v>2988</v>
      </c>
      <c r="D2063" s="44" t="s">
        <v>1819</v>
      </c>
      <c r="E2063" s="44" t="str">
        <f>IF(AND(LEN(NICAP[[#This Row],[State or      Country]])=2,NICAP[[#This Row],[State or      Country]]&lt;&gt;"UK"),"US","Other")</f>
        <v>US</v>
      </c>
      <c r="F2063" s="43">
        <v>9</v>
      </c>
      <c r="G2063" s="41"/>
      <c r="H2063" s="61">
        <v>5</v>
      </c>
      <c r="I2063" s="62" t="s">
        <v>4808</v>
      </c>
      <c r="J2063" s="41"/>
      <c r="K2063" s="41"/>
      <c r="L2063" s="59" t="s">
        <v>8018</v>
      </c>
      <c r="M2063" s="59" t="str">
        <f>IF(LEFT(NICAP[[#This Row],[Date]],1)=0,"Y","N")</f>
        <v>N</v>
      </c>
      <c r="N2063" s="59"/>
      <c r="O2063" s="59" t="str">
        <f>19&amp;LEFT(NICAP[[#This Row],[Date]],2)</f>
        <v>1957</v>
      </c>
      <c r="P2063" s="59" t="str">
        <f>MID(NICAP[[#This Row],[Date]],3,2)</f>
        <v>06</v>
      </c>
      <c r="Q2063" s="59" t="str">
        <f>RIGHT(NICAP[[#This Row],[Date]],2)</f>
        <v>16</v>
      </c>
      <c r="R2063" s="26">
        <f>DATE(NICAP[[#This Row],[Year]],NICAP[[#This Row],[Month]],NICAP[[#This Row],[Day]])</f>
        <v>20987</v>
      </c>
      <c r="S2063" s="35" t="str">
        <f t="shared" si="64"/>
        <v>NV</v>
      </c>
      <c r="T2063" s="24" t="str">
        <f t="shared" si="65"/>
        <v>US</v>
      </c>
    </row>
    <row r="2064" spans="1:20" ht="27" customHeight="1" x14ac:dyDescent="0.2">
      <c r="A2064" s="35">
        <v>2055</v>
      </c>
      <c r="B2064" s="66">
        <v>570617</v>
      </c>
      <c r="C2064" s="44" t="s">
        <v>8017</v>
      </c>
      <c r="D2064" s="44" t="s">
        <v>1920</v>
      </c>
      <c r="E2064" s="44" t="str">
        <f>IF(AND(LEN(NICAP[[#This Row],[State or      Country]])=2,NICAP[[#This Row],[State or      Country]]&lt;&gt;"UK"),"US","Other")</f>
        <v>US</v>
      </c>
      <c r="F2064" s="43">
        <v>9</v>
      </c>
      <c r="G2064" s="41"/>
      <c r="H2064" s="61">
        <v>5</v>
      </c>
      <c r="I2064" s="62" t="s">
        <v>4808</v>
      </c>
      <c r="J2064" s="41"/>
      <c r="K2064" s="41"/>
      <c r="L2064" s="59" t="s">
        <v>8016</v>
      </c>
      <c r="M2064" s="59" t="str">
        <f>IF(LEFT(NICAP[[#This Row],[Date]],1)=0,"Y","N")</f>
        <v>N</v>
      </c>
      <c r="N2064" s="59"/>
      <c r="O2064" s="59" t="str">
        <f>19&amp;LEFT(NICAP[[#This Row],[Date]],2)</f>
        <v>1957</v>
      </c>
      <c r="P2064" s="59" t="str">
        <f>MID(NICAP[[#This Row],[Date]],3,2)</f>
        <v>06</v>
      </c>
      <c r="Q2064" s="59" t="str">
        <f>RIGHT(NICAP[[#This Row],[Date]],2)</f>
        <v>17</v>
      </c>
      <c r="R2064" s="26">
        <f>DATE(NICAP[[#This Row],[Year]],NICAP[[#This Row],[Month]],NICAP[[#This Row],[Day]])</f>
        <v>20988</v>
      </c>
      <c r="S2064" s="35" t="str">
        <f t="shared" si="64"/>
        <v>MS</v>
      </c>
      <c r="T2064" s="24" t="str">
        <f t="shared" si="65"/>
        <v>US</v>
      </c>
    </row>
    <row r="2065" spans="1:20" ht="27" customHeight="1" x14ac:dyDescent="0.2">
      <c r="A2065" s="35">
        <v>2056</v>
      </c>
      <c r="B2065" s="66">
        <v>570618</v>
      </c>
      <c r="C2065" s="44" t="s">
        <v>4407</v>
      </c>
      <c r="D2065" s="44" t="s">
        <v>1920</v>
      </c>
      <c r="E2065" s="44" t="str">
        <f>IF(AND(LEN(NICAP[[#This Row],[State or      Country]])=2,NICAP[[#This Row],[State or      Country]]&lt;&gt;"UK"),"US","Other")</f>
        <v>US</v>
      </c>
      <c r="F2065" s="43">
        <v>1</v>
      </c>
      <c r="G2065" s="41"/>
      <c r="H2065" s="41"/>
      <c r="I2065" s="41"/>
      <c r="J2065" s="41"/>
      <c r="K2065" s="41"/>
      <c r="L2065" s="42" t="s">
        <v>8015</v>
      </c>
      <c r="M2065" s="42" t="str">
        <f>IF(LEFT(NICAP[[#This Row],[Date]],1)=0,"Y","N")</f>
        <v>N</v>
      </c>
      <c r="N2065" s="42"/>
      <c r="O2065" s="42" t="str">
        <f>19&amp;LEFT(NICAP[[#This Row],[Date]],2)</f>
        <v>1957</v>
      </c>
      <c r="P2065" s="42" t="str">
        <f>MID(NICAP[[#This Row],[Date]],3,2)</f>
        <v>06</v>
      </c>
      <c r="Q2065" s="42" t="str">
        <f>RIGHT(NICAP[[#This Row],[Date]],2)</f>
        <v>18</v>
      </c>
      <c r="R2065" s="26">
        <f>DATE(NICAP[[#This Row],[Year]],NICAP[[#This Row],[Month]],NICAP[[#This Row],[Day]])</f>
        <v>20989</v>
      </c>
      <c r="S2065" s="35" t="str">
        <f t="shared" si="64"/>
        <v>MS</v>
      </c>
      <c r="T2065" s="24" t="str">
        <f t="shared" si="65"/>
        <v>US</v>
      </c>
    </row>
    <row r="2066" spans="1:20" ht="27.75" customHeight="1" x14ac:dyDescent="0.2">
      <c r="A2066" s="35">
        <v>2057</v>
      </c>
      <c r="B2066" s="66">
        <v>570618</v>
      </c>
      <c r="C2066" s="48" t="s">
        <v>8014</v>
      </c>
      <c r="D2066" s="44" t="s">
        <v>7572</v>
      </c>
      <c r="E2066" s="44" t="str">
        <f>IF(AND(LEN(NICAP[[#This Row],[State or      Country]])=2,NICAP[[#This Row],[State or      Country]]&lt;&gt;"UK"),"US","Other")</f>
        <v>Other</v>
      </c>
      <c r="F2066" s="43">
        <v>1</v>
      </c>
      <c r="G2066" s="41"/>
      <c r="H2066" s="41"/>
      <c r="I2066" s="41"/>
      <c r="J2066" s="41"/>
      <c r="K2066" s="41"/>
      <c r="L2066" s="42" t="s">
        <v>8013</v>
      </c>
      <c r="M2066" s="42" t="str">
        <f>IF(LEFT(NICAP[[#This Row],[Date]],1)=0,"Y","N")</f>
        <v>N</v>
      </c>
      <c r="N2066" s="42"/>
      <c r="O2066" s="42" t="str">
        <f>19&amp;LEFT(NICAP[[#This Row],[Date]],2)</f>
        <v>1957</v>
      </c>
      <c r="P2066" s="42" t="str">
        <f>MID(NICAP[[#This Row],[Date]],3,2)</f>
        <v>06</v>
      </c>
      <c r="Q2066" s="42" t="str">
        <f>RIGHT(NICAP[[#This Row],[Date]],2)</f>
        <v>18</v>
      </c>
      <c r="R2066" s="26">
        <f>DATE(NICAP[[#This Row],[Year]],NICAP[[#This Row],[Month]],NICAP[[#This Row],[Day]])</f>
        <v>20989</v>
      </c>
      <c r="S2066" s="35" t="str">
        <f t="shared" si="64"/>
        <v/>
      </c>
      <c r="T2066" s="24" t="str">
        <f t="shared" si="65"/>
        <v>at Sea</v>
      </c>
    </row>
    <row r="2067" spans="1:20" ht="27.75" customHeight="1" x14ac:dyDescent="0.2">
      <c r="A2067" s="35">
        <v>2058</v>
      </c>
      <c r="B2067" s="66">
        <v>570625</v>
      </c>
      <c r="C2067" s="44" t="s">
        <v>4050</v>
      </c>
      <c r="D2067" s="44" t="s">
        <v>1715</v>
      </c>
      <c r="E2067" s="44" t="str">
        <f>IF(AND(LEN(NICAP[[#This Row],[State or      Country]])=2,NICAP[[#This Row],[State or      Country]]&lt;&gt;"UK"),"US","Other")</f>
        <v>US</v>
      </c>
      <c r="F2067" s="43">
        <v>3</v>
      </c>
      <c r="G2067" s="41"/>
      <c r="H2067" s="41"/>
      <c r="I2067" s="41"/>
      <c r="J2067" s="41"/>
      <c r="K2067" s="41"/>
      <c r="L2067" s="42" t="s">
        <v>8012</v>
      </c>
      <c r="M2067" s="42" t="str">
        <f>IF(LEFT(NICAP[[#This Row],[Date]],1)=0,"Y","N")</f>
        <v>N</v>
      </c>
      <c r="N2067" s="42"/>
      <c r="O2067" s="42" t="str">
        <f>19&amp;LEFT(NICAP[[#This Row],[Date]],2)</f>
        <v>1957</v>
      </c>
      <c r="P2067" s="42" t="str">
        <f>MID(NICAP[[#This Row],[Date]],3,2)</f>
        <v>06</v>
      </c>
      <c r="Q2067" s="42" t="str">
        <f>RIGHT(NICAP[[#This Row],[Date]],2)</f>
        <v>25</v>
      </c>
      <c r="R2067" s="26">
        <f>DATE(NICAP[[#This Row],[Year]],NICAP[[#This Row],[Month]],NICAP[[#This Row],[Day]])</f>
        <v>20996</v>
      </c>
      <c r="S2067" s="35" t="str">
        <f t="shared" si="64"/>
        <v>MD</v>
      </c>
      <c r="T2067" s="24" t="str">
        <f t="shared" si="65"/>
        <v>US</v>
      </c>
    </row>
    <row r="2068" spans="1:20" ht="12.75" customHeight="1" x14ac:dyDescent="0.2">
      <c r="A2068" s="35">
        <v>2059</v>
      </c>
      <c r="B2068" s="64">
        <v>570630</v>
      </c>
      <c r="C2068" s="39" t="s">
        <v>8011</v>
      </c>
      <c r="D2068" s="39" t="s">
        <v>1749</v>
      </c>
      <c r="E2068" s="39" t="str">
        <f>IF(AND(LEN(NICAP[[#This Row],[State or      Country]])=2,NICAP[[#This Row],[State or      Country]]&lt;&gt;"UK"),"US","Other")</f>
        <v>Other</v>
      </c>
      <c r="F2068" s="38">
        <v>11</v>
      </c>
      <c r="G2068" s="37"/>
      <c r="H2068" s="37"/>
      <c r="I2068" s="37"/>
      <c r="J2068" s="37"/>
      <c r="K2068" s="37"/>
      <c r="L2068" s="36" t="s">
        <v>8010</v>
      </c>
      <c r="M2068" s="36" t="str">
        <f>IF(LEFT(NICAP[[#This Row],[Date]],1)=0,"Y","N")</f>
        <v>N</v>
      </c>
      <c r="N2068" s="36"/>
      <c r="O2068" s="36" t="str">
        <f>19&amp;LEFT(NICAP[[#This Row],[Date]],2)</f>
        <v>1957</v>
      </c>
      <c r="P2068" s="36" t="str">
        <f>MID(NICAP[[#This Row],[Date]],3,2)</f>
        <v>06</v>
      </c>
      <c r="Q2068" s="36" t="str">
        <f>RIGHT(NICAP[[#This Row],[Date]],2)</f>
        <v>30</v>
      </c>
      <c r="R2068" s="26">
        <f>DATE(NICAP[[#This Row],[Year]],NICAP[[#This Row],[Month]],NICAP[[#This Row],[Day]])</f>
        <v>21001</v>
      </c>
      <c r="S2068" s="35" t="str">
        <f t="shared" si="64"/>
        <v/>
      </c>
      <c r="T2068" s="24" t="str">
        <f t="shared" si="65"/>
        <v>Brazil</v>
      </c>
    </row>
    <row r="2069" spans="1:20" ht="27" customHeight="1" x14ac:dyDescent="0.2">
      <c r="A2069" s="35">
        <v>2060</v>
      </c>
      <c r="B2069" s="66">
        <v>570701</v>
      </c>
      <c r="C2069" s="44" t="s">
        <v>8009</v>
      </c>
      <c r="D2069" s="44" t="s">
        <v>1676</v>
      </c>
      <c r="E2069" s="44" t="str">
        <f>IF(AND(LEN(NICAP[[#This Row],[State or      Country]])=2,NICAP[[#This Row],[State or      Country]]&lt;&gt;"UK"),"US","Other")</f>
        <v>US</v>
      </c>
      <c r="F2069" s="43">
        <v>1</v>
      </c>
      <c r="G2069" s="41"/>
      <c r="H2069" s="41"/>
      <c r="I2069" s="41"/>
      <c r="J2069" s="41"/>
      <c r="K2069" s="41"/>
      <c r="L2069" s="59" t="s">
        <v>8008</v>
      </c>
      <c r="M2069" s="59" t="str">
        <f>IF(LEFT(NICAP[[#This Row],[Date]],1)=0,"Y","N")</f>
        <v>N</v>
      </c>
      <c r="N2069" s="59"/>
      <c r="O2069" s="59" t="str">
        <f>19&amp;LEFT(NICAP[[#This Row],[Date]],2)</f>
        <v>1957</v>
      </c>
      <c r="P2069" s="59" t="str">
        <f>MID(NICAP[[#This Row],[Date]],3,2)</f>
        <v>07</v>
      </c>
      <c r="Q2069" s="59" t="str">
        <f>RIGHT(NICAP[[#This Row],[Date]],2)</f>
        <v>01</v>
      </c>
      <c r="R2069" s="26">
        <f>DATE(NICAP[[#This Row],[Year]],NICAP[[#This Row],[Month]],NICAP[[#This Row],[Day]])</f>
        <v>21002</v>
      </c>
      <c r="S2069" s="35" t="str">
        <f t="shared" si="64"/>
        <v>CA</v>
      </c>
      <c r="T2069" s="24" t="str">
        <f t="shared" si="65"/>
        <v>US</v>
      </c>
    </row>
    <row r="2070" spans="1:20" ht="12.75" customHeight="1" x14ac:dyDescent="0.2">
      <c r="A2070" s="35">
        <v>2061</v>
      </c>
      <c r="B2070" s="64">
        <v>570701</v>
      </c>
      <c r="C2070" s="39" t="s">
        <v>8007</v>
      </c>
      <c r="D2070" s="39" t="s">
        <v>1697</v>
      </c>
      <c r="E2070" s="39" t="str">
        <f>IF(AND(LEN(NICAP[[#This Row],[State or      Country]])=2,NICAP[[#This Row],[State or      Country]]&lt;&gt;"UK"),"US","Other")</f>
        <v>US</v>
      </c>
      <c r="F2070" s="38">
        <v>1</v>
      </c>
      <c r="G2070" s="37"/>
      <c r="H2070" s="37"/>
      <c r="I2070" s="37"/>
      <c r="J2070" s="37"/>
      <c r="K2070" s="37"/>
      <c r="L2070" s="36" t="s">
        <v>8006</v>
      </c>
      <c r="M2070" s="36" t="str">
        <f>IF(LEFT(NICAP[[#This Row],[Date]],1)=0,"Y","N")</f>
        <v>N</v>
      </c>
      <c r="N2070" s="36"/>
      <c r="O2070" s="36" t="str">
        <f>19&amp;LEFT(NICAP[[#This Row],[Date]],2)</f>
        <v>1957</v>
      </c>
      <c r="P2070" s="36" t="str">
        <f>MID(NICAP[[#This Row],[Date]],3,2)</f>
        <v>07</v>
      </c>
      <c r="Q2070" s="36" t="str">
        <f>RIGHT(NICAP[[#This Row],[Date]],2)</f>
        <v>01</v>
      </c>
      <c r="R2070" s="26">
        <f>DATE(NICAP[[#This Row],[Year]],NICAP[[#This Row],[Month]],NICAP[[#This Row],[Day]])</f>
        <v>21002</v>
      </c>
      <c r="S2070" s="35" t="str">
        <f t="shared" si="64"/>
        <v>MA</v>
      </c>
      <c r="T2070" s="24" t="str">
        <f t="shared" si="65"/>
        <v>US</v>
      </c>
    </row>
    <row r="2071" spans="1:20" ht="12.75" customHeight="1" x14ac:dyDescent="0.2">
      <c r="A2071" s="35">
        <v>2062</v>
      </c>
      <c r="B2071" s="64">
        <v>570704</v>
      </c>
      <c r="C2071" s="39" t="s">
        <v>8005</v>
      </c>
      <c r="D2071" s="39" t="s">
        <v>1749</v>
      </c>
      <c r="E2071" s="39" t="str">
        <f>IF(AND(LEN(NICAP[[#This Row],[State or      Country]])=2,NICAP[[#This Row],[State or      Country]]&lt;&gt;"UK"),"US","Other")</f>
        <v>Other</v>
      </c>
      <c r="F2071" s="38">
        <v>11</v>
      </c>
      <c r="G2071" s="37"/>
      <c r="H2071" s="37"/>
      <c r="I2071" s="37"/>
      <c r="J2071" s="37"/>
      <c r="K2071" s="37"/>
      <c r="L2071" s="36" t="s">
        <v>8004</v>
      </c>
      <c r="M2071" s="36" t="str">
        <f>IF(LEFT(NICAP[[#This Row],[Date]],1)=0,"Y","N")</f>
        <v>N</v>
      </c>
      <c r="N2071" s="36"/>
      <c r="O2071" s="36" t="str">
        <f>19&amp;LEFT(NICAP[[#This Row],[Date]],2)</f>
        <v>1957</v>
      </c>
      <c r="P2071" s="36" t="str">
        <f>MID(NICAP[[#This Row],[Date]],3,2)</f>
        <v>07</v>
      </c>
      <c r="Q2071" s="36" t="str">
        <f>RIGHT(NICAP[[#This Row],[Date]],2)</f>
        <v>04</v>
      </c>
      <c r="R2071" s="26">
        <f>DATE(NICAP[[#This Row],[Year]],NICAP[[#This Row],[Month]],NICAP[[#This Row],[Day]])</f>
        <v>21005</v>
      </c>
      <c r="S2071" s="35" t="str">
        <f t="shared" si="64"/>
        <v/>
      </c>
      <c r="T2071" s="24" t="str">
        <f t="shared" si="65"/>
        <v>Brazil</v>
      </c>
    </row>
    <row r="2072" spans="1:20" ht="12.75" customHeight="1" x14ac:dyDescent="0.2">
      <c r="A2072" s="35">
        <v>2063</v>
      </c>
      <c r="B2072" s="64">
        <v>570709</v>
      </c>
      <c r="C2072" s="39" t="s">
        <v>8003</v>
      </c>
      <c r="D2072" s="39" t="s">
        <v>1702</v>
      </c>
      <c r="E2072" s="39" t="str">
        <f>IF(AND(LEN(NICAP[[#This Row],[State or      Country]])=2,NICAP[[#This Row],[State or      Country]]&lt;&gt;"UK"),"US","Other")</f>
        <v>Other</v>
      </c>
      <c r="F2072" s="38">
        <v>1</v>
      </c>
      <c r="G2072" s="41"/>
      <c r="H2072" s="41"/>
      <c r="I2072" s="41"/>
      <c r="J2072" s="41"/>
      <c r="K2072" s="41"/>
      <c r="L2072" s="36" t="s">
        <v>8002</v>
      </c>
      <c r="M2072" s="36" t="str">
        <f>IF(LEFT(NICAP[[#This Row],[Date]],1)=0,"Y","N")</f>
        <v>N</v>
      </c>
      <c r="N2072" s="36"/>
      <c r="O2072" s="36" t="str">
        <f>19&amp;LEFT(NICAP[[#This Row],[Date]],2)</f>
        <v>1957</v>
      </c>
      <c r="P2072" s="36" t="str">
        <f>MID(NICAP[[#This Row],[Date]],3,2)</f>
        <v>07</v>
      </c>
      <c r="Q2072" s="36" t="str">
        <f>RIGHT(NICAP[[#This Row],[Date]],2)</f>
        <v>09</v>
      </c>
      <c r="R2072" s="26">
        <f>DATE(NICAP[[#This Row],[Year]],NICAP[[#This Row],[Month]],NICAP[[#This Row],[Day]])</f>
        <v>21010</v>
      </c>
      <c r="S2072" s="35" t="str">
        <f t="shared" si="64"/>
        <v/>
      </c>
      <c r="T2072" s="24" t="str">
        <f t="shared" si="65"/>
        <v>CAN</v>
      </c>
    </row>
    <row r="2073" spans="1:20" ht="42.75" customHeight="1" x14ac:dyDescent="0.2">
      <c r="A2073" s="35">
        <v>2064</v>
      </c>
      <c r="B2073" s="85">
        <v>570716</v>
      </c>
      <c r="C2073" s="50" t="s">
        <v>2988</v>
      </c>
      <c r="D2073" s="50" t="s">
        <v>1819</v>
      </c>
      <c r="E2073" s="50" t="str">
        <f>IF(AND(LEN(NICAP[[#This Row],[State or      Country]])=2,NICAP[[#This Row],[State or      Country]]&lt;&gt;"UK"),"US","Other")</f>
        <v>US</v>
      </c>
      <c r="F2073" s="49">
        <v>9</v>
      </c>
      <c r="G2073" s="90" t="s">
        <v>1666</v>
      </c>
      <c r="H2073" s="80">
        <v>5</v>
      </c>
      <c r="I2073" s="90" t="s">
        <v>4808</v>
      </c>
      <c r="J2073" s="48"/>
      <c r="K2073" s="48"/>
      <c r="L2073" s="36" t="s">
        <v>8001</v>
      </c>
      <c r="M2073" s="36" t="str">
        <f>IF(LEFT(NICAP[[#This Row],[Date]],1)=0,"Y","N")</f>
        <v>N</v>
      </c>
      <c r="N2073" s="36"/>
      <c r="O2073" s="36" t="str">
        <f>19&amp;LEFT(NICAP[[#This Row],[Date]],2)</f>
        <v>1957</v>
      </c>
      <c r="P2073" s="36" t="str">
        <f>MID(NICAP[[#This Row],[Date]],3,2)</f>
        <v>07</v>
      </c>
      <c r="Q2073" s="36" t="str">
        <f>RIGHT(NICAP[[#This Row],[Date]],2)</f>
        <v>16</v>
      </c>
      <c r="R2073" s="26">
        <f>DATE(NICAP[[#This Row],[Year]],NICAP[[#This Row],[Month]],NICAP[[#This Row],[Day]])</f>
        <v>21017</v>
      </c>
      <c r="S2073" s="35" t="str">
        <f t="shared" si="64"/>
        <v>NV</v>
      </c>
      <c r="T2073" s="24" t="str">
        <f t="shared" si="65"/>
        <v>US</v>
      </c>
    </row>
    <row r="2074" spans="1:20" ht="27.75" customHeight="1" x14ac:dyDescent="0.2">
      <c r="A2074" s="35">
        <v>2065</v>
      </c>
      <c r="B2074" s="84">
        <v>570717</v>
      </c>
      <c r="C2074" s="48" t="s">
        <v>8000</v>
      </c>
      <c r="D2074" s="44" t="s">
        <v>1847</v>
      </c>
      <c r="E2074" s="44" t="str">
        <f>IF(AND(LEN(NICAP[[#This Row],[State or      Country]])=2,NICAP[[#This Row],[State or      Country]]&lt;&gt;"UK"),"US","Other")</f>
        <v>Other</v>
      </c>
      <c r="F2074" s="43">
        <v>9</v>
      </c>
      <c r="G2074" s="62" t="s">
        <v>1666</v>
      </c>
      <c r="H2074" s="61">
        <v>5</v>
      </c>
      <c r="I2074" s="41"/>
      <c r="J2074" s="41"/>
      <c r="K2074" s="41"/>
      <c r="L2074" s="59" t="s">
        <v>7999</v>
      </c>
      <c r="M2074" s="59" t="str">
        <f>IF(LEFT(NICAP[[#This Row],[Date]],1)=0,"Y","N")</f>
        <v>N</v>
      </c>
      <c r="N2074" s="59"/>
      <c r="O2074" s="59" t="str">
        <f>19&amp;LEFT(NICAP[[#This Row],[Date]],2)</f>
        <v>1957</v>
      </c>
      <c r="P2074" s="59" t="str">
        <f>MID(NICAP[[#This Row],[Date]],3,2)</f>
        <v>07</v>
      </c>
      <c r="Q2074" s="59" t="str">
        <f>RIGHT(NICAP[[#This Row],[Date]],2)</f>
        <v>17</v>
      </c>
      <c r="R2074" s="26">
        <f>DATE(NICAP[[#This Row],[Year]],NICAP[[#This Row],[Month]],NICAP[[#This Row],[Day]])</f>
        <v>21018</v>
      </c>
      <c r="S2074" s="35" t="str">
        <f t="shared" si="64"/>
        <v/>
      </c>
      <c r="T2074" s="24" t="str">
        <f t="shared" si="65"/>
        <v>Various</v>
      </c>
    </row>
    <row r="2075" spans="1:20" ht="27" customHeight="1" x14ac:dyDescent="0.2">
      <c r="A2075" s="35">
        <v>2066</v>
      </c>
      <c r="B2075" s="84">
        <v>570717</v>
      </c>
      <c r="C2075" s="48" t="s">
        <v>8000</v>
      </c>
      <c r="D2075" s="44" t="s">
        <v>1847</v>
      </c>
      <c r="E2075" s="44" t="str">
        <f>IF(AND(LEN(NICAP[[#This Row],[State or      Country]])=2,NICAP[[#This Row],[State or      Country]]&lt;&gt;"UK"),"US","Other")</f>
        <v>Other</v>
      </c>
      <c r="F2075" s="43">
        <v>11</v>
      </c>
      <c r="G2075" s="41"/>
      <c r="H2075" s="41"/>
      <c r="I2075" s="41"/>
      <c r="J2075" s="41"/>
      <c r="K2075" s="41"/>
      <c r="L2075" s="59" t="s">
        <v>7999</v>
      </c>
      <c r="M2075" s="59" t="str">
        <f>IF(LEFT(NICAP[[#This Row],[Date]],1)=0,"Y","N")</f>
        <v>N</v>
      </c>
      <c r="N2075" s="59"/>
      <c r="O2075" s="59" t="str">
        <f>19&amp;LEFT(NICAP[[#This Row],[Date]],2)</f>
        <v>1957</v>
      </c>
      <c r="P2075" s="59" t="str">
        <f>MID(NICAP[[#This Row],[Date]],3,2)</f>
        <v>07</v>
      </c>
      <c r="Q2075" s="59" t="str">
        <f>RIGHT(NICAP[[#This Row],[Date]],2)</f>
        <v>17</v>
      </c>
      <c r="R2075" s="26">
        <f>DATE(NICAP[[#This Row],[Year]],NICAP[[#This Row],[Month]],NICAP[[#This Row],[Day]])</f>
        <v>21018</v>
      </c>
      <c r="S2075" s="35" t="str">
        <f t="shared" si="64"/>
        <v/>
      </c>
      <c r="T2075" s="24" t="str">
        <f t="shared" si="65"/>
        <v>Various</v>
      </c>
    </row>
    <row r="2076" spans="1:20" ht="12.75" customHeight="1" x14ac:dyDescent="0.2">
      <c r="A2076" s="35">
        <v>2067</v>
      </c>
      <c r="B2076" s="68">
        <v>570718</v>
      </c>
      <c r="C2076" s="39" t="s">
        <v>7998</v>
      </c>
      <c r="D2076" s="39" t="s">
        <v>1852</v>
      </c>
      <c r="E2076" s="39" t="str">
        <f>IF(AND(LEN(NICAP[[#This Row],[State or      Country]])=2,NICAP[[#This Row],[State or      Country]]&lt;&gt;"UK"),"US","Other")</f>
        <v>US</v>
      </c>
      <c r="F2076" s="38">
        <v>9</v>
      </c>
      <c r="G2076" s="47" t="s">
        <v>1666</v>
      </c>
      <c r="H2076" s="46">
        <v>5</v>
      </c>
      <c r="I2076" s="47" t="s">
        <v>4808</v>
      </c>
      <c r="J2076" s="37"/>
      <c r="K2076" s="37"/>
      <c r="L2076" s="36" t="s">
        <v>7997</v>
      </c>
      <c r="M2076" s="36" t="str">
        <f>IF(LEFT(NICAP[[#This Row],[Date]],1)=0,"Y","N")</f>
        <v>N</v>
      </c>
      <c r="N2076" s="36"/>
      <c r="O2076" s="36" t="str">
        <f>19&amp;LEFT(NICAP[[#This Row],[Date]],2)</f>
        <v>1957</v>
      </c>
      <c r="P2076" s="36" t="str">
        <f>MID(NICAP[[#This Row],[Date]],3,2)</f>
        <v>07</v>
      </c>
      <c r="Q2076" s="36" t="str">
        <f>RIGHT(NICAP[[#This Row],[Date]],2)</f>
        <v>18</v>
      </c>
      <c r="R2076" s="26">
        <f>DATE(NICAP[[#This Row],[Year]],NICAP[[#This Row],[Month]],NICAP[[#This Row],[Day]])</f>
        <v>21019</v>
      </c>
      <c r="S2076" s="35" t="str">
        <f t="shared" si="64"/>
        <v>AZ</v>
      </c>
      <c r="T2076" s="24" t="str">
        <f t="shared" si="65"/>
        <v>US</v>
      </c>
    </row>
    <row r="2077" spans="1:20" ht="12.75" customHeight="1" x14ac:dyDescent="0.2">
      <c r="A2077" s="35">
        <v>2068</v>
      </c>
      <c r="B2077" s="64">
        <v>570724</v>
      </c>
      <c r="C2077" s="39" t="s">
        <v>7996</v>
      </c>
      <c r="D2077" s="39" t="s">
        <v>1956</v>
      </c>
      <c r="E2077" s="39" t="str">
        <f>IF(AND(LEN(NICAP[[#This Row],[State or      Country]])=2,NICAP[[#This Row],[State or      Country]]&lt;&gt;"UK"),"US","Other")</f>
        <v>Other</v>
      </c>
      <c r="F2077" s="38">
        <v>11</v>
      </c>
      <c r="G2077" s="37"/>
      <c r="H2077" s="37"/>
      <c r="I2077" s="47" t="s">
        <v>4808</v>
      </c>
      <c r="J2077" s="37"/>
      <c r="K2077" s="37"/>
      <c r="L2077" s="36" t="s">
        <v>7995</v>
      </c>
      <c r="M2077" s="36" t="str">
        <f>IF(LEFT(NICAP[[#This Row],[Date]],1)=0,"Y","N")</f>
        <v>N</v>
      </c>
      <c r="N2077" s="36"/>
      <c r="O2077" s="36" t="str">
        <f>19&amp;LEFT(NICAP[[#This Row],[Date]],2)</f>
        <v>1957</v>
      </c>
      <c r="P2077" s="36" t="str">
        <f>MID(NICAP[[#This Row],[Date]],3,2)</f>
        <v>07</v>
      </c>
      <c r="Q2077" s="36" t="str">
        <f>RIGHT(NICAP[[#This Row],[Date]],2)</f>
        <v>24</v>
      </c>
      <c r="R2077" s="26">
        <f>DATE(NICAP[[#This Row],[Year]],NICAP[[#This Row],[Month]],NICAP[[#This Row],[Day]])</f>
        <v>21025</v>
      </c>
      <c r="S2077" s="35" t="str">
        <f t="shared" si="64"/>
        <v/>
      </c>
      <c r="T2077" s="24" t="str">
        <f t="shared" si="65"/>
        <v>Japan</v>
      </c>
    </row>
    <row r="2078" spans="1:20" ht="12.75" customHeight="1" x14ac:dyDescent="0.2">
      <c r="A2078" s="35">
        <v>2069</v>
      </c>
      <c r="B2078" s="68">
        <v>570725</v>
      </c>
      <c r="C2078" s="39" t="s">
        <v>7082</v>
      </c>
      <c r="D2078" s="39" t="s">
        <v>1758</v>
      </c>
      <c r="E2078" s="39" t="str">
        <f>IF(AND(LEN(NICAP[[#This Row],[State or      Country]])=2,NICAP[[#This Row],[State or      Country]]&lt;&gt;"UK"),"US","Other")</f>
        <v>US</v>
      </c>
      <c r="F2078" s="38">
        <v>9</v>
      </c>
      <c r="G2078" s="47" t="s">
        <v>1666</v>
      </c>
      <c r="H2078" s="46">
        <v>5</v>
      </c>
      <c r="I2078" s="47" t="s">
        <v>4808</v>
      </c>
      <c r="J2078" s="41"/>
      <c r="K2078" s="41"/>
      <c r="L2078" s="36" t="s">
        <v>7994</v>
      </c>
      <c r="M2078" s="36" t="str">
        <f>IF(LEFT(NICAP[[#This Row],[Date]],1)=0,"Y","N")</f>
        <v>N</v>
      </c>
      <c r="N2078" s="36"/>
      <c r="O2078" s="36" t="str">
        <f>19&amp;LEFT(NICAP[[#This Row],[Date]],2)</f>
        <v>1957</v>
      </c>
      <c r="P2078" s="36" t="str">
        <f>MID(NICAP[[#This Row],[Date]],3,2)</f>
        <v>07</v>
      </c>
      <c r="Q2078" s="36" t="str">
        <f>RIGHT(NICAP[[#This Row],[Date]],2)</f>
        <v>25</v>
      </c>
      <c r="R2078" s="26">
        <f>DATE(NICAP[[#This Row],[Year]],NICAP[[#This Row],[Month]],NICAP[[#This Row],[Day]])</f>
        <v>21026</v>
      </c>
      <c r="S2078" s="35" t="str">
        <f t="shared" si="64"/>
        <v>NY</v>
      </c>
      <c r="T2078" s="24" t="str">
        <f t="shared" si="65"/>
        <v>US</v>
      </c>
    </row>
    <row r="2079" spans="1:20" ht="12.75" customHeight="1" x14ac:dyDescent="0.2">
      <c r="A2079" s="35">
        <v>2070</v>
      </c>
      <c r="B2079" s="64">
        <v>570727</v>
      </c>
      <c r="C2079" s="39" t="s">
        <v>2641</v>
      </c>
      <c r="D2079" s="39" t="s">
        <v>2640</v>
      </c>
      <c r="E2079" s="39" t="str">
        <f>IF(AND(LEN(NICAP[[#This Row],[State or      Country]])=2,NICAP[[#This Row],[State or      Country]]&lt;&gt;"UK"),"US","Other")</f>
        <v>US</v>
      </c>
      <c r="F2079" s="38">
        <v>1</v>
      </c>
      <c r="G2079" s="37"/>
      <c r="H2079" s="37"/>
      <c r="I2079" s="65">
        <v>4841</v>
      </c>
      <c r="J2079" s="37"/>
      <c r="K2079" s="37"/>
      <c r="L2079" s="36" t="s">
        <v>7993</v>
      </c>
      <c r="M2079" s="36" t="str">
        <f>IF(LEFT(NICAP[[#This Row],[Date]],1)=0,"Y","N")</f>
        <v>N</v>
      </c>
      <c r="N2079" s="36"/>
      <c r="O2079" s="36" t="str">
        <f>19&amp;LEFT(NICAP[[#This Row],[Date]],2)</f>
        <v>1957</v>
      </c>
      <c r="P2079" s="36" t="str">
        <f>MID(NICAP[[#This Row],[Date]],3,2)</f>
        <v>07</v>
      </c>
      <c r="Q2079" s="36" t="str">
        <f>RIGHT(NICAP[[#This Row],[Date]],2)</f>
        <v>27</v>
      </c>
      <c r="R2079" s="26">
        <f>DATE(NICAP[[#This Row],[Year]],NICAP[[#This Row],[Month]],NICAP[[#This Row],[Day]])</f>
        <v>21028</v>
      </c>
      <c r="S2079" s="35" t="str">
        <f t="shared" si="64"/>
        <v>CO</v>
      </c>
      <c r="T2079" s="24" t="str">
        <f t="shared" si="65"/>
        <v>US</v>
      </c>
    </row>
    <row r="2080" spans="1:20" ht="14.25" customHeight="1" x14ac:dyDescent="0.2">
      <c r="A2080" s="35">
        <v>2071</v>
      </c>
      <c r="B2080" s="81">
        <v>570729</v>
      </c>
      <c r="C2080" s="39" t="s">
        <v>2384</v>
      </c>
      <c r="D2080" s="39" t="s">
        <v>1694</v>
      </c>
      <c r="E2080" s="39" t="str">
        <f>IF(AND(LEN(NICAP[[#This Row],[State or      Country]])=2,NICAP[[#This Row],[State or      Country]]&lt;&gt;"UK"),"US","Other")</f>
        <v>US</v>
      </c>
      <c r="F2080" s="38">
        <v>11</v>
      </c>
      <c r="G2080" s="47" t="s">
        <v>1757</v>
      </c>
      <c r="H2080" s="46">
        <v>5</v>
      </c>
      <c r="I2080" s="65">
        <v>4847</v>
      </c>
      <c r="J2080" s="37"/>
      <c r="K2080" s="37"/>
      <c r="L2080" s="36" t="s">
        <v>7992</v>
      </c>
      <c r="M2080" s="36" t="str">
        <f>IF(LEFT(NICAP[[#This Row],[Date]],1)=0,"Y","N")</f>
        <v>N</v>
      </c>
      <c r="N2080" s="36"/>
      <c r="O2080" s="36" t="str">
        <f>19&amp;LEFT(NICAP[[#This Row],[Date]],2)</f>
        <v>1957</v>
      </c>
      <c r="P2080" s="36" t="str">
        <f>MID(NICAP[[#This Row],[Date]],3,2)</f>
        <v>07</v>
      </c>
      <c r="Q2080" s="36" t="str">
        <f>RIGHT(NICAP[[#This Row],[Date]],2)</f>
        <v>29</v>
      </c>
      <c r="R2080" s="26">
        <f>DATE(NICAP[[#This Row],[Year]],NICAP[[#This Row],[Month]],NICAP[[#This Row],[Day]])</f>
        <v>21030</v>
      </c>
      <c r="S2080" s="35" t="str">
        <f t="shared" si="64"/>
        <v>OH</v>
      </c>
      <c r="T2080" s="24" t="str">
        <f t="shared" si="65"/>
        <v>US</v>
      </c>
    </row>
    <row r="2081" spans="1:20" ht="12.75" customHeight="1" x14ac:dyDescent="0.2">
      <c r="A2081" s="35">
        <v>2072</v>
      </c>
      <c r="B2081" s="64">
        <v>570729</v>
      </c>
      <c r="C2081" s="39" t="s">
        <v>7991</v>
      </c>
      <c r="D2081" s="39" t="s">
        <v>1683</v>
      </c>
      <c r="E2081" s="39" t="str">
        <f>IF(AND(LEN(NICAP[[#This Row],[State or      Country]])=2,NICAP[[#This Row],[State or      Country]]&lt;&gt;"UK"),"US","Other")</f>
        <v>US</v>
      </c>
      <c r="F2081" s="38">
        <v>1</v>
      </c>
      <c r="G2081" s="37"/>
      <c r="H2081" s="37"/>
      <c r="I2081" s="65">
        <v>4848</v>
      </c>
      <c r="J2081" s="37"/>
      <c r="K2081" s="37"/>
      <c r="L2081" s="36" t="s">
        <v>7990</v>
      </c>
      <c r="M2081" s="36" t="str">
        <f>IF(LEFT(NICAP[[#This Row],[Date]],1)=0,"Y","N")</f>
        <v>N</v>
      </c>
      <c r="N2081" s="36"/>
      <c r="O2081" s="36" t="str">
        <f>19&amp;LEFT(NICAP[[#This Row],[Date]],2)</f>
        <v>1957</v>
      </c>
      <c r="P2081" s="36" t="str">
        <f>MID(NICAP[[#This Row],[Date]],3,2)</f>
        <v>07</v>
      </c>
      <c r="Q2081" s="36" t="str">
        <f>RIGHT(NICAP[[#This Row],[Date]],2)</f>
        <v>29</v>
      </c>
      <c r="R2081" s="26">
        <f>DATE(NICAP[[#This Row],[Year]],NICAP[[#This Row],[Month]],NICAP[[#This Row],[Day]])</f>
        <v>21030</v>
      </c>
      <c r="S2081" s="35" t="str">
        <f t="shared" si="64"/>
        <v>FL</v>
      </c>
      <c r="T2081" s="24" t="str">
        <f t="shared" si="65"/>
        <v>US</v>
      </c>
    </row>
    <row r="2082" spans="1:20" ht="12.75" customHeight="1" x14ac:dyDescent="0.2">
      <c r="A2082" s="35">
        <v>2073</v>
      </c>
      <c r="B2082" s="68">
        <v>570730</v>
      </c>
      <c r="C2082" s="39" t="s">
        <v>7989</v>
      </c>
      <c r="D2082" s="39" t="s">
        <v>1702</v>
      </c>
      <c r="E2082" s="39" t="str">
        <f>IF(AND(LEN(NICAP[[#This Row],[State or      Country]])=2,NICAP[[#This Row],[State or      Country]]&lt;&gt;"UK"),"US","Other")</f>
        <v>Other</v>
      </c>
      <c r="F2082" s="38">
        <v>4</v>
      </c>
      <c r="G2082" s="37"/>
      <c r="H2082" s="37"/>
      <c r="I2082" s="37"/>
      <c r="J2082" s="37"/>
      <c r="K2082" s="37"/>
      <c r="L2082" s="36" t="s">
        <v>7988</v>
      </c>
      <c r="M2082" s="36" t="str">
        <f>IF(LEFT(NICAP[[#This Row],[Date]],1)=0,"Y","N")</f>
        <v>N</v>
      </c>
      <c r="N2082" s="36"/>
      <c r="O2082" s="36" t="str">
        <f>19&amp;LEFT(NICAP[[#This Row],[Date]],2)</f>
        <v>1957</v>
      </c>
      <c r="P2082" s="36" t="str">
        <f>MID(NICAP[[#This Row],[Date]],3,2)</f>
        <v>07</v>
      </c>
      <c r="Q2082" s="36" t="str">
        <f>RIGHT(NICAP[[#This Row],[Date]],2)</f>
        <v>30</v>
      </c>
      <c r="R2082" s="26">
        <f>DATE(NICAP[[#This Row],[Year]],NICAP[[#This Row],[Month]],NICAP[[#This Row],[Day]])</f>
        <v>21031</v>
      </c>
      <c r="S2082" s="35" t="str">
        <f t="shared" si="64"/>
        <v/>
      </c>
      <c r="T2082" s="24" t="str">
        <f t="shared" si="65"/>
        <v>CAN</v>
      </c>
    </row>
    <row r="2083" spans="1:20" ht="27" customHeight="1" x14ac:dyDescent="0.2">
      <c r="A2083" s="35">
        <v>2074</v>
      </c>
      <c r="B2083" s="66">
        <v>570731</v>
      </c>
      <c r="C2083" s="44" t="s">
        <v>7987</v>
      </c>
      <c r="D2083" s="44" t="s">
        <v>1676</v>
      </c>
      <c r="E2083" s="44" t="str">
        <f>IF(AND(LEN(NICAP[[#This Row],[State or      Country]])=2,NICAP[[#This Row],[State or      Country]]&lt;&gt;"UK"),"US","Other")</f>
        <v>US</v>
      </c>
      <c r="F2083" s="43">
        <v>1</v>
      </c>
      <c r="G2083" s="41"/>
      <c r="H2083" s="41"/>
      <c r="I2083" s="41"/>
      <c r="J2083" s="41"/>
      <c r="K2083" s="41"/>
      <c r="L2083" s="59" t="s">
        <v>7986</v>
      </c>
      <c r="M2083" s="59" t="str">
        <f>IF(LEFT(NICAP[[#This Row],[Date]],1)=0,"Y","N")</f>
        <v>N</v>
      </c>
      <c r="N2083" s="59"/>
      <c r="O2083" s="59" t="str">
        <f>19&amp;LEFT(NICAP[[#This Row],[Date]],2)</f>
        <v>1957</v>
      </c>
      <c r="P2083" s="59" t="str">
        <f>MID(NICAP[[#This Row],[Date]],3,2)</f>
        <v>07</v>
      </c>
      <c r="Q2083" s="59" t="str">
        <f>RIGHT(NICAP[[#This Row],[Date]],2)</f>
        <v>31</v>
      </c>
      <c r="R2083" s="26">
        <f>DATE(NICAP[[#This Row],[Year]],NICAP[[#This Row],[Month]],NICAP[[#This Row],[Day]])</f>
        <v>21032</v>
      </c>
      <c r="S2083" s="35" t="str">
        <f t="shared" si="64"/>
        <v>CA</v>
      </c>
      <c r="T2083" s="24" t="str">
        <f t="shared" si="65"/>
        <v>US</v>
      </c>
    </row>
    <row r="2084" spans="1:20" ht="12.75" customHeight="1" x14ac:dyDescent="0.2">
      <c r="A2084" s="35">
        <v>2075</v>
      </c>
      <c r="B2084" s="64">
        <v>570801</v>
      </c>
      <c r="C2084" s="39" t="s">
        <v>5204</v>
      </c>
      <c r="D2084" s="39" t="s">
        <v>1702</v>
      </c>
      <c r="E2084" s="39" t="str">
        <f>IF(AND(LEN(NICAP[[#This Row],[State or      Country]])=2,NICAP[[#This Row],[State or      Country]]&lt;&gt;"UK"),"US","Other")</f>
        <v>Other</v>
      </c>
      <c r="F2084" s="38">
        <v>1</v>
      </c>
      <c r="G2084" s="41"/>
      <c r="H2084" s="41"/>
      <c r="I2084" s="41"/>
      <c r="J2084" s="41"/>
      <c r="K2084" s="41"/>
      <c r="L2084" s="36" t="s">
        <v>7985</v>
      </c>
      <c r="M2084" s="36" t="str">
        <f>IF(LEFT(NICAP[[#This Row],[Date]],1)=0,"Y","N")</f>
        <v>N</v>
      </c>
      <c r="N2084" s="36"/>
      <c r="O2084" s="36" t="str">
        <f>19&amp;LEFT(NICAP[[#This Row],[Date]],2)</f>
        <v>1957</v>
      </c>
      <c r="P2084" s="36" t="str">
        <f>MID(NICAP[[#This Row],[Date]],3,2)</f>
        <v>08</v>
      </c>
      <c r="Q2084" s="36" t="str">
        <f>RIGHT(NICAP[[#This Row],[Date]],2)</f>
        <v>01</v>
      </c>
      <c r="R2084" s="26">
        <f>DATE(NICAP[[#This Row],[Year]],NICAP[[#This Row],[Month]],NICAP[[#This Row],[Day]])</f>
        <v>21033</v>
      </c>
      <c r="S2084" s="35" t="str">
        <f t="shared" si="64"/>
        <v/>
      </c>
      <c r="T2084" s="24" t="str">
        <f t="shared" si="65"/>
        <v>CAN</v>
      </c>
    </row>
    <row r="2085" spans="1:20" ht="12.75" customHeight="1" x14ac:dyDescent="0.2">
      <c r="A2085" s="35">
        <v>2076</v>
      </c>
      <c r="B2085" s="68">
        <v>570803</v>
      </c>
      <c r="C2085" s="39" t="s">
        <v>7021</v>
      </c>
      <c r="D2085" s="39" t="s">
        <v>1676</v>
      </c>
      <c r="E2085" s="39" t="str">
        <f>IF(AND(LEN(NICAP[[#This Row],[State or      Country]])=2,NICAP[[#This Row],[State or      Country]]&lt;&gt;"UK"),"US","Other")</f>
        <v>US</v>
      </c>
      <c r="F2085" s="38">
        <v>9</v>
      </c>
      <c r="G2085" s="47" t="s">
        <v>1666</v>
      </c>
      <c r="H2085" s="46">
        <v>5</v>
      </c>
      <c r="I2085" s="47" t="s">
        <v>4808</v>
      </c>
      <c r="J2085" s="37"/>
      <c r="K2085" s="37"/>
      <c r="L2085" s="36" t="s">
        <v>7984</v>
      </c>
      <c r="M2085" s="36" t="str">
        <f>IF(LEFT(NICAP[[#This Row],[Date]],1)=0,"Y","N")</f>
        <v>N</v>
      </c>
      <c r="N2085" s="36"/>
      <c r="O2085" s="36" t="str">
        <f>19&amp;LEFT(NICAP[[#This Row],[Date]],2)</f>
        <v>1957</v>
      </c>
      <c r="P2085" s="36" t="str">
        <f>MID(NICAP[[#This Row],[Date]],3,2)</f>
        <v>08</v>
      </c>
      <c r="Q2085" s="36" t="str">
        <f>RIGHT(NICAP[[#This Row],[Date]],2)</f>
        <v>03</v>
      </c>
      <c r="R2085" s="26">
        <f>DATE(NICAP[[#This Row],[Year]],NICAP[[#This Row],[Month]],NICAP[[#This Row],[Day]])</f>
        <v>21035</v>
      </c>
      <c r="S2085" s="35" t="str">
        <f t="shared" si="64"/>
        <v>CA</v>
      </c>
      <c r="T2085" s="24" t="str">
        <f t="shared" si="65"/>
        <v>US</v>
      </c>
    </row>
    <row r="2086" spans="1:20" ht="14.25" customHeight="1" x14ac:dyDescent="0.2">
      <c r="A2086" s="35">
        <v>2077</v>
      </c>
      <c r="B2086" s="81">
        <v>570807</v>
      </c>
      <c r="C2086" s="39" t="s">
        <v>7983</v>
      </c>
      <c r="D2086" s="39" t="s">
        <v>1694</v>
      </c>
      <c r="E2086" s="39" t="str">
        <f>IF(AND(LEN(NICAP[[#This Row],[State or      Country]])=2,NICAP[[#This Row],[State or      Country]]&lt;&gt;"UK"),"US","Other")</f>
        <v>US</v>
      </c>
      <c r="F2086" s="38">
        <v>9</v>
      </c>
      <c r="G2086" s="47" t="s">
        <v>1666</v>
      </c>
      <c r="H2086" s="46">
        <v>5</v>
      </c>
      <c r="I2086" s="37"/>
      <c r="J2086" s="37"/>
      <c r="K2086" s="37"/>
      <c r="L2086" s="36" t="s">
        <v>7982</v>
      </c>
      <c r="M2086" s="36" t="str">
        <f>IF(LEFT(NICAP[[#This Row],[Date]],1)=0,"Y","N")</f>
        <v>N</v>
      </c>
      <c r="N2086" s="36"/>
      <c r="O2086" s="36" t="str">
        <f>19&amp;LEFT(NICAP[[#This Row],[Date]],2)</f>
        <v>1957</v>
      </c>
      <c r="P2086" s="36" t="str">
        <f>MID(NICAP[[#This Row],[Date]],3,2)</f>
        <v>08</v>
      </c>
      <c r="Q2086" s="36" t="str">
        <f>RIGHT(NICAP[[#This Row],[Date]],2)</f>
        <v>07</v>
      </c>
      <c r="R2086" s="26">
        <f>DATE(NICAP[[#This Row],[Year]],NICAP[[#This Row],[Month]],NICAP[[#This Row],[Day]])</f>
        <v>21039</v>
      </c>
      <c r="S2086" s="35" t="str">
        <f t="shared" si="64"/>
        <v>OH</v>
      </c>
      <c r="T2086" s="24" t="str">
        <f t="shared" si="65"/>
        <v>US</v>
      </c>
    </row>
    <row r="2087" spans="1:20" ht="12.75" customHeight="1" x14ac:dyDescent="0.2">
      <c r="A2087" s="35">
        <v>2078</v>
      </c>
      <c r="B2087" s="64">
        <v>570814</v>
      </c>
      <c r="C2087" s="39" t="s">
        <v>7981</v>
      </c>
      <c r="D2087" s="39" t="s">
        <v>1749</v>
      </c>
      <c r="E2087" s="39" t="str">
        <f>IF(AND(LEN(NICAP[[#This Row],[State or      Country]])=2,NICAP[[#This Row],[State or      Country]]&lt;&gt;"UK"),"US","Other")</f>
        <v>Other</v>
      </c>
      <c r="F2087" s="38">
        <v>3</v>
      </c>
      <c r="G2087" s="37"/>
      <c r="H2087" s="37"/>
      <c r="I2087" s="37"/>
      <c r="J2087" s="37"/>
      <c r="K2087" s="37"/>
      <c r="L2087" s="36" t="s">
        <v>7980</v>
      </c>
      <c r="M2087" s="36" t="str">
        <f>IF(LEFT(NICAP[[#This Row],[Date]],1)=0,"Y","N")</f>
        <v>N</v>
      </c>
      <c r="N2087" s="36"/>
      <c r="O2087" s="36" t="str">
        <f>19&amp;LEFT(NICAP[[#This Row],[Date]],2)</f>
        <v>1957</v>
      </c>
      <c r="P2087" s="36" t="str">
        <f>MID(NICAP[[#This Row],[Date]],3,2)</f>
        <v>08</v>
      </c>
      <c r="Q2087" s="36" t="str">
        <f>RIGHT(NICAP[[#This Row],[Date]],2)</f>
        <v>14</v>
      </c>
      <c r="R2087" s="26">
        <f>DATE(NICAP[[#This Row],[Year]],NICAP[[#This Row],[Month]],NICAP[[#This Row],[Day]])</f>
        <v>21046</v>
      </c>
      <c r="S2087" s="35" t="str">
        <f t="shared" si="64"/>
        <v/>
      </c>
      <c r="T2087" s="24" t="str">
        <f t="shared" si="65"/>
        <v>Brazil</v>
      </c>
    </row>
    <row r="2088" spans="1:20" ht="12.75" customHeight="1" x14ac:dyDescent="0.2">
      <c r="A2088" s="35">
        <v>2079</v>
      </c>
      <c r="B2088" s="64">
        <v>570815</v>
      </c>
      <c r="C2088" s="39" t="s">
        <v>7979</v>
      </c>
      <c r="D2088" s="39" t="s">
        <v>1676</v>
      </c>
      <c r="E2088" s="39" t="str">
        <f>IF(AND(LEN(NICAP[[#This Row],[State or      Country]])=2,NICAP[[#This Row],[State or      Country]]&lt;&gt;"UK"),"US","Other")</f>
        <v>US</v>
      </c>
      <c r="F2088" s="38">
        <v>1</v>
      </c>
      <c r="G2088" s="37"/>
      <c r="H2088" s="37"/>
      <c r="I2088" s="37"/>
      <c r="J2088" s="37"/>
      <c r="K2088" s="37"/>
      <c r="L2088" s="36" t="s">
        <v>7978</v>
      </c>
      <c r="M2088" s="36" t="str">
        <f>IF(LEFT(NICAP[[#This Row],[Date]],1)=0,"Y","N")</f>
        <v>N</v>
      </c>
      <c r="N2088" s="36"/>
      <c r="O2088" s="36" t="str">
        <f>19&amp;LEFT(NICAP[[#This Row],[Date]],2)</f>
        <v>1957</v>
      </c>
      <c r="P2088" s="36" t="str">
        <f>MID(NICAP[[#This Row],[Date]],3,2)</f>
        <v>08</v>
      </c>
      <c r="Q2088" s="36" t="str">
        <f>RIGHT(NICAP[[#This Row],[Date]],2)</f>
        <v>15</v>
      </c>
      <c r="R2088" s="26">
        <f>DATE(NICAP[[#This Row],[Year]],NICAP[[#This Row],[Month]],NICAP[[#This Row],[Day]])</f>
        <v>21047</v>
      </c>
      <c r="S2088" s="35" t="str">
        <f t="shared" si="64"/>
        <v>CA</v>
      </c>
      <c r="T2088" s="24" t="str">
        <f t="shared" si="65"/>
        <v>US</v>
      </c>
    </row>
    <row r="2089" spans="1:20" ht="12.75" customHeight="1" x14ac:dyDescent="0.2">
      <c r="A2089" s="35">
        <v>2080</v>
      </c>
      <c r="B2089" s="64">
        <v>570820</v>
      </c>
      <c r="C2089" s="39" t="s">
        <v>7977</v>
      </c>
      <c r="D2089" s="39" t="s">
        <v>1956</v>
      </c>
      <c r="E2089" s="39" t="str">
        <f>IF(AND(LEN(NICAP[[#This Row],[State or      Country]])=2,NICAP[[#This Row],[State or      Country]]&lt;&gt;"UK"),"US","Other")</f>
        <v>Other</v>
      </c>
      <c r="F2089" s="38">
        <v>8</v>
      </c>
      <c r="G2089" s="37"/>
      <c r="H2089" s="37"/>
      <c r="I2089" s="37"/>
      <c r="J2089" s="37"/>
      <c r="K2089" s="37"/>
      <c r="L2089" s="36" t="s">
        <v>7976</v>
      </c>
      <c r="M2089" s="36" t="str">
        <f>IF(LEFT(NICAP[[#This Row],[Date]],1)=0,"Y","N")</f>
        <v>N</v>
      </c>
      <c r="N2089" s="36"/>
      <c r="O2089" s="36" t="str">
        <f>19&amp;LEFT(NICAP[[#This Row],[Date]],2)</f>
        <v>1957</v>
      </c>
      <c r="P2089" s="36" t="str">
        <f>MID(NICAP[[#This Row],[Date]],3,2)</f>
        <v>08</v>
      </c>
      <c r="Q2089" s="36" t="str">
        <f>RIGHT(NICAP[[#This Row],[Date]],2)</f>
        <v>20</v>
      </c>
      <c r="R2089" s="26">
        <f>DATE(NICAP[[#This Row],[Year]],NICAP[[#This Row],[Month]],NICAP[[#This Row],[Day]])</f>
        <v>21052</v>
      </c>
      <c r="S2089" s="35" t="str">
        <f t="shared" si="64"/>
        <v/>
      </c>
      <c r="T2089" s="24" t="str">
        <f t="shared" si="65"/>
        <v>Japan</v>
      </c>
    </row>
    <row r="2090" spans="1:20" ht="12.75" customHeight="1" x14ac:dyDescent="0.2">
      <c r="A2090" s="35">
        <v>2081</v>
      </c>
      <c r="B2090" s="64">
        <v>570822</v>
      </c>
      <c r="C2090" s="39" t="s">
        <v>7975</v>
      </c>
      <c r="D2090" s="39" t="s">
        <v>1683</v>
      </c>
      <c r="E2090" s="39" t="str">
        <f>IF(AND(LEN(NICAP[[#This Row],[State or      Country]])=2,NICAP[[#This Row],[State or      Country]]&lt;&gt;"UK"),"US","Other")</f>
        <v>US</v>
      </c>
      <c r="F2090" s="38">
        <v>1</v>
      </c>
      <c r="G2090" s="41"/>
      <c r="H2090" s="41"/>
      <c r="I2090" s="47" t="s">
        <v>4808</v>
      </c>
      <c r="J2090" s="41"/>
      <c r="K2090" s="41"/>
      <c r="L2090" s="36" t="s">
        <v>7974</v>
      </c>
      <c r="M2090" s="36" t="str">
        <f>IF(LEFT(NICAP[[#This Row],[Date]],1)=0,"Y","N")</f>
        <v>N</v>
      </c>
      <c r="N2090" s="36"/>
      <c r="O2090" s="36" t="str">
        <f>19&amp;LEFT(NICAP[[#This Row],[Date]],2)</f>
        <v>1957</v>
      </c>
      <c r="P2090" s="36" t="str">
        <f>MID(NICAP[[#This Row],[Date]],3,2)</f>
        <v>08</v>
      </c>
      <c r="Q2090" s="36" t="str">
        <f>RIGHT(NICAP[[#This Row],[Date]],2)</f>
        <v>22</v>
      </c>
      <c r="R2090" s="26">
        <f>DATE(NICAP[[#This Row],[Year]],NICAP[[#This Row],[Month]],NICAP[[#This Row],[Day]])</f>
        <v>21054</v>
      </c>
      <c r="S2090" s="35" t="str">
        <f t="shared" si="64"/>
        <v>FL</v>
      </c>
      <c r="T2090" s="24" t="str">
        <f t="shared" si="65"/>
        <v>US</v>
      </c>
    </row>
    <row r="2091" spans="1:20" ht="27.75" customHeight="1" x14ac:dyDescent="0.2">
      <c r="A2091" s="35">
        <v>2082</v>
      </c>
      <c r="B2091" s="83" t="s">
        <v>7973</v>
      </c>
      <c r="C2091" s="44" t="s">
        <v>7972</v>
      </c>
      <c r="D2091" s="44" t="s">
        <v>1676</v>
      </c>
      <c r="E2091" s="44" t="str">
        <f>IF(AND(LEN(NICAP[[#This Row],[State or      Country]])=2,NICAP[[#This Row],[State or      Country]]&lt;&gt;"UK"),"US","Other")</f>
        <v>US</v>
      </c>
      <c r="F2091" s="43">
        <v>9</v>
      </c>
      <c r="G2091" s="62" t="s">
        <v>1666</v>
      </c>
      <c r="H2091" s="61">
        <v>5</v>
      </c>
      <c r="I2091" s="62" t="s">
        <v>4808</v>
      </c>
      <c r="J2091" s="41"/>
      <c r="K2091" s="41"/>
      <c r="L2091" s="59" t="s">
        <v>7971</v>
      </c>
      <c r="M2091" s="59" t="str">
        <f>IF(LEFT(NICAP[[#This Row],[Date]],1)=0,"Y","N")</f>
        <v>N</v>
      </c>
      <c r="N2091" s="59"/>
      <c r="O2091" s="59" t="str">
        <f>19&amp;LEFT(NICAP[[#This Row],[Date]],2)</f>
        <v>1957</v>
      </c>
      <c r="P2091" s="59" t="str">
        <f>MID(NICAP[[#This Row],[Date]],3,2)</f>
        <v>08</v>
      </c>
      <c r="Q2091" s="59" t="str">
        <f>RIGHT(NICAP[[#This Row],[Date]],2)</f>
        <v>23</v>
      </c>
      <c r="R2091" s="26">
        <f>DATE(NICAP[[#This Row],[Year]],NICAP[[#This Row],[Month]],NICAP[[#This Row],[Day]])</f>
        <v>21055</v>
      </c>
      <c r="S2091" s="35" t="str">
        <f t="shared" si="64"/>
        <v>CA</v>
      </c>
      <c r="T2091" s="24" t="str">
        <f t="shared" si="65"/>
        <v>US</v>
      </c>
    </row>
    <row r="2092" spans="1:20" ht="12.75" customHeight="1" x14ac:dyDescent="0.2">
      <c r="A2092" s="35">
        <v>2083</v>
      </c>
      <c r="B2092" s="68">
        <v>570827</v>
      </c>
      <c r="C2092" s="39" t="s">
        <v>7970</v>
      </c>
      <c r="D2092" s="39" t="s">
        <v>1683</v>
      </c>
      <c r="E2092" s="39" t="str">
        <f>IF(AND(LEN(NICAP[[#This Row],[State or      Country]])=2,NICAP[[#This Row],[State or      Country]]&lt;&gt;"UK"),"US","Other")</f>
        <v>US</v>
      </c>
      <c r="F2092" s="38">
        <v>9</v>
      </c>
      <c r="G2092" s="47" t="s">
        <v>1666</v>
      </c>
      <c r="H2092" s="46">
        <v>5</v>
      </c>
      <c r="I2092" s="47" t="s">
        <v>4808</v>
      </c>
      <c r="J2092" s="37"/>
      <c r="K2092" s="37"/>
      <c r="L2092" s="36" t="s">
        <v>7969</v>
      </c>
      <c r="M2092" s="36" t="str">
        <f>IF(LEFT(NICAP[[#This Row],[Date]],1)=0,"Y","N")</f>
        <v>N</v>
      </c>
      <c r="N2092" s="36"/>
      <c r="O2092" s="36" t="str">
        <f>19&amp;LEFT(NICAP[[#This Row],[Date]],2)</f>
        <v>1957</v>
      </c>
      <c r="P2092" s="36" t="str">
        <f>MID(NICAP[[#This Row],[Date]],3,2)</f>
        <v>08</v>
      </c>
      <c r="Q2092" s="36" t="str">
        <f>RIGHT(NICAP[[#This Row],[Date]],2)</f>
        <v>27</v>
      </c>
      <c r="R2092" s="26">
        <f>DATE(NICAP[[#This Row],[Year]],NICAP[[#This Row],[Month]],NICAP[[#This Row],[Day]])</f>
        <v>21059</v>
      </c>
      <c r="S2092" s="35" t="str">
        <f t="shared" si="64"/>
        <v>FL</v>
      </c>
      <c r="T2092" s="24" t="str">
        <f t="shared" si="65"/>
        <v>US</v>
      </c>
    </row>
    <row r="2093" spans="1:20" ht="12.75" customHeight="1" x14ac:dyDescent="0.2">
      <c r="A2093" s="35">
        <v>2084</v>
      </c>
      <c r="B2093" s="68">
        <v>570827</v>
      </c>
      <c r="C2093" s="39" t="s">
        <v>7970</v>
      </c>
      <c r="D2093" s="39" t="s">
        <v>1683</v>
      </c>
      <c r="E2093" s="39" t="str">
        <f>IF(AND(LEN(NICAP[[#This Row],[State or      Country]])=2,NICAP[[#This Row],[State or      Country]]&lt;&gt;"UK"),"US","Other")</f>
        <v>US</v>
      </c>
      <c r="F2093" s="38">
        <v>11</v>
      </c>
      <c r="G2093" s="37"/>
      <c r="H2093" s="37"/>
      <c r="I2093" s="47" t="s">
        <v>4808</v>
      </c>
      <c r="J2093" s="37"/>
      <c r="K2093" s="37"/>
      <c r="L2093" s="36" t="s">
        <v>7969</v>
      </c>
      <c r="M2093" s="36" t="str">
        <f>IF(LEFT(NICAP[[#This Row],[Date]],1)=0,"Y","N")</f>
        <v>N</v>
      </c>
      <c r="N2093" s="36"/>
      <c r="O2093" s="36" t="str">
        <f>19&amp;LEFT(NICAP[[#This Row],[Date]],2)</f>
        <v>1957</v>
      </c>
      <c r="P2093" s="36" t="str">
        <f>MID(NICAP[[#This Row],[Date]],3,2)</f>
        <v>08</v>
      </c>
      <c r="Q2093" s="36" t="str">
        <f>RIGHT(NICAP[[#This Row],[Date]],2)</f>
        <v>27</v>
      </c>
      <c r="R2093" s="26">
        <f>DATE(NICAP[[#This Row],[Year]],NICAP[[#This Row],[Month]],NICAP[[#This Row],[Day]])</f>
        <v>21059</v>
      </c>
      <c r="S2093" s="35" t="str">
        <f t="shared" si="64"/>
        <v>FL</v>
      </c>
      <c r="T2093" s="24" t="str">
        <f t="shared" si="65"/>
        <v>US</v>
      </c>
    </row>
    <row r="2094" spans="1:20" ht="12.75" customHeight="1" x14ac:dyDescent="0.2">
      <c r="A2094" s="35">
        <v>2085</v>
      </c>
      <c r="B2094" s="64">
        <v>570829</v>
      </c>
      <c r="C2094" s="39" t="s">
        <v>7968</v>
      </c>
      <c r="D2094" s="39" t="s">
        <v>1676</v>
      </c>
      <c r="E2094" s="39" t="str">
        <f>IF(AND(LEN(NICAP[[#This Row],[State or      Country]])=2,NICAP[[#This Row],[State or      Country]]&lt;&gt;"UK"),"US","Other")</f>
        <v>US</v>
      </c>
      <c r="F2094" s="38">
        <v>1</v>
      </c>
      <c r="G2094" s="37"/>
      <c r="H2094" s="37"/>
      <c r="I2094" s="47" t="s">
        <v>4808</v>
      </c>
      <c r="J2094" s="37"/>
      <c r="K2094" s="37"/>
      <c r="L2094" s="36" t="s">
        <v>7967</v>
      </c>
      <c r="M2094" s="36" t="str">
        <f>IF(LEFT(NICAP[[#This Row],[Date]],1)=0,"Y","N")</f>
        <v>N</v>
      </c>
      <c r="N2094" s="36"/>
      <c r="O2094" s="36" t="str">
        <f>19&amp;LEFT(NICAP[[#This Row],[Date]],2)</f>
        <v>1957</v>
      </c>
      <c r="P2094" s="36" t="str">
        <f>MID(NICAP[[#This Row],[Date]],3,2)</f>
        <v>08</v>
      </c>
      <c r="Q2094" s="36" t="str">
        <f>RIGHT(NICAP[[#This Row],[Date]],2)</f>
        <v>29</v>
      </c>
      <c r="R2094" s="26">
        <f>DATE(NICAP[[#This Row],[Year]],NICAP[[#This Row],[Month]],NICAP[[#This Row],[Day]])</f>
        <v>21061</v>
      </c>
      <c r="S2094" s="35" t="str">
        <f t="shared" si="64"/>
        <v>CA</v>
      </c>
      <c r="T2094" s="24" t="str">
        <f t="shared" si="65"/>
        <v>US</v>
      </c>
    </row>
    <row r="2095" spans="1:20" ht="14.25" customHeight="1" x14ac:dyDescent="0.2">
      <c r="A2095" s="35">
        <v>2086</v>
      </c>
      <c r="B2095" s="81">
        <v>570830</v>
      </c>
      <c r="C2095" s="39" t="s">
        <v>7966</v>
      </c>
      <c r="D2095" s="39" t="s">
        <v>2098</v>
      </c>
      <c r="E2095" s="39" t="str">
        <f>IF(AND(LEN(NICAP[[#This Row],[State or      Country]])=2,NICAP[[#This Row],[State or      Country]]&lt;&gt;"UK"),"US","Other")</f>
        <v>US</v>
      </c>
      <c r="F2095" s="38">
        <v>9</v>
      </c>
      <c r="G2095" s="47" t="s">
        <v>1666</v>
      </c>
      <c r="H2095" s="46">
        <v>5</v>
      </c>
      <c r="I2095" s="37"/>
      <c r="J2095" s="37"/>
      <c r="K2095" s="37"/>
      <c r="L2095" s="36" t="s">
        <v>7965</v>
      </c>
      <c r="M2095" s="36" t="str">
        <f>IF(LEFT(NICAP[[#This Row],[Date]],1)=0,"Y","N")</f>
        <v>N</v>
      </c>
      <c r="N2095" s="36"/>
      <c r="O2095" s="36" t="str">
        <f>19&amp;LEFT(NICAP[[#This Row],[Date]],2)</f>
        <v>1957</v>
      </c>
      <c r="P2095" s="36" t="str">
        <f>MID(NICAP[[#This Row],[Date]],3,2)</f>
        <v>08</v>
      </c>
      <c r="Q2095" s="36" t="str">
        <f>RIGHT(NICAP[[#This Row],[Date]],2)</f>
        <v>30</v>
      </c>
      <c r="R2095" s="26">
        <f>DATE(NICAP[[#This Row],[Year]],NICAP[[#This Row],[Month]],NICAP[[#This Row],[Day]])</f>
        <v>21062</v>
      </c>
      <c r="S2095" s="35" t="str">
        <f t="shared" si="64"/>
        <v>VA</v>
      </c>
      <c r="T2095" s="24" t="str">
        <f t="shared" si="65"/>
        <v>US</v>
      </c>
    </row>
    <row r="2096" spans="1:20" ht="14.25" customHeight="1" x14ac:dyDescent="0.2">
      <c r="A2096" s="35">
        <v>2087</v>
      </c>
      <c r="B2096" s="81">
        <v>570904</v>
      </c>
      <c r="C2096" s="39" t="s">
        <v>1980</v>
      </c>
      <c r="D2096" s="39" t="s">
        <v>2326</v>
      </c>
      <c r="E2096" s="39" t="str">
        <f>IF(AND(LEN(NICAP[[#This Row],[State or      Country]])=2,NICAP[[#This Row],[State or      Country]]&lt;&gt;"UK"),"US","Other")</f>
        <v>Other</v>
      </c>
      <c r="F2096" s="38">
        <v>11</v>
      </c>
      <c r="G2096" s="47" t="s">
        <v>1757</v>
      </c>
      <c r="H2096" s="46">
        <v>5</v>
      </c>
      <c r="I2096" s="41"/>
      <c r="J2096" s="41"/>
      <c r="K2096" s="41"/>
      <c r="L2096" s="36" t="s">
        <v>7964</v>
      </c>
      <c r="M2096" s="36" t="str">
        <f>IF(LEFT(NICAP[[#This Row],[Date]],1)=0,"Y","N")</f>
        <v>N</v>
      </c>
      <c r="N2096" s="36"/>
      <c r="O2096" s="36" t="str">
        <f>19&amp;LEFT(NICAP[[#This Row],[Date]],2)</f>
        <v>1957</v>
      </c>
      <c r="P2096" s="36" t="str">
        <f>MID(NICAP[[#This Row],[Date]],3,2)</f>
        <v>09</v>
      </c>
      <c r="Q2096" s="36" t="str">
        <f>RIGHT(NICAP[[#This Row],[Date]],2)</f>
        <v>04</v>
      </c>
      <c r="R2096" s="26">
        <f>DATE(NICAP[[#This Row],[Year]],NICAP[[#This Row],[Month]],NICAP[[#This Row],[Day]])</f>
        <v>21067</v>
      </c>
      <c r="S2096" s="35" t="str">
        <f t="shared" si="64"/>
        <v/>
      </c>
      <c r="T2096" s="24" t="str">
        <f t="shared" si="65"/>
        <v>Portugal</v>
      </c>
    </row>
    <row r="2097" spans="1:20" ht="27.75" customHeight="1" x14ac:dyDescent="0.2">
      <c r="A2097" s="35">
        <v>2088</v>
      </c>
      <c r="B2097" s="84">
        <v>570912</v>
      </c>
      <c r="C2097" s="44" t="s">
        <v>6763</v>
      </c>
      <c r="D2097" s="44" t="s">
        <v>1772</v>
      </c>
      <c r="E2097" s="44" t="str">
        <f>IF(AND(LEN(NICAP[[#This Row],[State or      Country]])=2,NICAP[[#This Row],[State or      Country]]&lt;&gt;"UK"),"US","Other")</f>
        <v>US</v>
      </c>
      <c r="F2097" s="43">
        <v>9</v>
      </c>
      <c r="G2097" s="62" t="s">
        <v>1666</v>
      </c>
      <c r="H2097" s="61">
        <v>0</v>
      </c>
      <c r="I2097" s="62" t="s">
        <v>4808</v>
      </c>
      <c r="J2097" s="41"/>
      <c r="K2097" s="41"/>
      <c r="L2097" s="59" t="s">
        <v>7963</v>
      </c>
      <c r="M2097" s="59" t="str">
        <f>IF(LEFT(NICAP[[#This Row],[Date]],1)=0,"Y","N")</f>
        <v>N</v>
      </c>
      <c r="N2097" s="59"/>
      <c r="O2097" s="59" t="str">
        <f>19&amp;LEFT(NICAP[[#This Row],[Date]],2)</f>
        <v>1957</v>
      </c>
      <c r="P2097" s="59" t="str">
        <f>MID(NICAP[[#This Row],[Date]],3,2)</f>
        <v>09</v>
      </c>
      <c r="Q2097" s="59" t="str">
        <f>RIGHT(NICAP[[#This Row],[Date]],2)</f>
        <v>12</v>
      </c>
      <c r="R2097" s="26">
        <f>DATE(NICAP[[#This Row],[Year]],NICAP[[#This Row],[Month]],NICAP[[#This Row],[Day]])</f>
        <v>21075</v>
      </c>
      <c r="S2097" s="35" t="str">
        <f t="shared" si="64"/>
        <v>OK</v>
      </c>
      <c r="T2097" s="24" t="str">
        <f t="shared" si="65"/>
        <v>US</v>
      </c>
    </row>
    <row r="2098" spans="1:20" ht="12.75" customHeight="1" x14ac:dyDescent="0.2">
      <c r="A2098" s="35">
        <v>2089</v>
      </c>
      <c r="B2098" s="68">
        <v>570914</v>
      </c>
      <c r="C2098" s="39" t="s">
        <v>7962</v>
      </c>
      <c r="D2098" s="39" t="s">
        <v>1749</v>
      </c>
      <c r="E2098" s="39" t="str">
        <f>IF(AND(LEN(NICAP[[#This Row],[State or      Country]])=2,NICAP[[#This Row],[State or      Country]]&lt;&gt;"UK"),"US","Other")</f>
        <v>Other</v>
      </c>
      <c r="F2098" s="38">
        <v>6</v>
      </c>
      <c r="G2098" s="37"/>
      <c r="H2098" s="37"/>
      <c r="I2098" s="37"/>
      <c r="J2098" s="37"/>
      <c r="K2098" s="37"/>
      <c r="L2098" s="36" t="s">
        <v>7961</v>
      </c>
      <c r="M2098" s="36" t="str">
        <f>IF(LEFT(NICAP[[#This Row],[Date]],1)=0,"Y","N")</f>
        <v>N</v>
      </c>
      <c r="N2098" s="36"/>
      <c r="O2098" s="36" t="str">
        <f>19&amp;LEFT(NICAP[[#This Row],[Date]],2)</f>
        <v>1957</v>
      </c>
      <c r="P2098" s="36" t="str">
        <f>MID(NICAP[[#This Row],[Date]],3,2)</f>
        <v>09</v>
      </c>
      <c r="Q2098" s="36" t="str">
        <f>RIGHT(NICAP[[#This Row],[Date]],2)</f>
        <v>14</v>
      </c>
      <c r="R2098" s="26">
        <f>DATE(NICAP[[#This Row],[Year]],NICAP[[#This Row],[Month]],NICAP[[#This Row],[Day]])</f>
        <v>21077</v>
      </c>
      <c r="S2098" s="35" t="str">
        <f t="shared" si="64"/>
        <v/>
      </c>
      <c r="T2098" s="24" t="str">
        <f t="shared" si="65"/>
        <v>Brazil</v>
      </c>
    </row>
    <row r="2099" spans="1:20" ht="27" customHeight="1" x14ac:dyDescent="0.2">
      <c r="A2099" s="35">
        <v>2090</v>
      </c>
      <c r="B2099" s="66">
        <v>570917</v>
      </c>
      <c r="C2099" s="44" t="s">
        <v>7960</v>
      </c>
      <c r="D2099" s="44" t="s">
        <v>1697</v>
      </c>
      <c r="E2099" s="44" t="str">
        <f>IF(AND(LEN(NICAP[[#This Row],[State or      Country]])=2,NICAP[[#This Row],[State or      Country]]&lt;&gt;"UK"),"US","Other")</f>
        <v>US</v>
      </c>
      <c r="F2099" s="43">
        <v>1</v>
      </c>
      <c r="G2099" s="41"/>
      <c r="H2099" s="41"/>
      <c r="I2099" s="41"/>
      <c r="J2099" s="41"/>
      <c r="K2099" s="41"/>
      <c r="L2099" s="42" t="s">
        <v>7959</v>
      </c>
      <c r="M2099" s="42" t="str">
        <f>IF(LEFT(NICAP[[#This Row],[Date]],1)=0,"Y","N")</f>
        <v>N</v>
      </c>
      <c r="N2099" s="42"/>
      <c r="O2099" s="42" t="str">
        <f>19&amp;LEFT(NICAP[[#This Row],[Date]],2)</f>
        <v>1957</v>
      </c>
      <c r="P2099" s="42" t="str">
        <f>MID(NICAP[[#This Row],[Date]],3,2)</f>
        <v>09</v>
      </c>
      <c r="Q2099" s="42" t="str">
        <f>RIGHT(NICAP[[#This Row],[Date]],2)</f>
        <v>17</v>
      </c>
      <c r="R2099" s="26">
        <f>DATE(NICAP[[#This Row],[Year]],NICAP[[#This Row],[Month]],NICAP[[#This Row],[Day]])</f>
        <v>21080</v>
      </c>
      <c r="S2099" s="35" t="str">
        <f t="shared" si="64"/>
        <v>MA</v>
      </c>
      <c r="T2099" s="24" t="str">
        <f t="shared" si="65"/>
        <v>US</v>
      </c>
    </row>
    <row r="2100" spans="1:20" ht="12.75" customHeight="1" x14ac:dyDescent="0.2">
      <c r="A2100" s="35">
        <v>2091</v>
      </c>
      <c r="B2100" s="64">
        <v>570919</v>
      </c>
      <c r="C2100" s="39" t="s">
        <v>5680</v>
      </c>
      <c r="D2100" s="39" t="s">
        <v>1726</v>
      </c>
      <c r="E2100" s="39" t="str">
        <f>IF(AND(LEN(NICAP[[#This Row],[State or      Country]])=2,NICAP[[#This Row],[State or      Country]]&lt;&gt;"UK"),"US","Other")</f>
        <v>US</v>
      </c>
      <c r="F2100" s="38">
        <v>1</v>
      </c>
      <c r="G2100" s="37"/>
      <c r="H2100" s="37"/>
      <c r="I2100" s="47" t="s">
        <v>4808</v>
      </c>
      <c r="J2100" s="37"/>
      <c r="K2100" s="37"/>
      <c r="L2100" s="36" t="s">
        <v>7958</v>
      </c>
      <c r="M2100" s="36" t="str">
        <f>IF(LEFT(NICAP[[#This Row],[Date]],1)=0,"Y","N")</f>
        <v>N</v>
      </c>
      <c r="N2100" s="36"/>
      <c r="O2100" s="36" t="str">
        <f>19&amp;LEFT(NICAP[[#This Row],[Date]],2)</f>
        <v>1957</v>
      </c>
      <c r="P2100" s="36" t="str">
        <f>MID(NICAP[[#This Row],[Date]],3,2)</f>
        <v>09</v>
      </c>
      <c r="Q2100" s="36" t="str">
        <f>RIGHT(NICAP[[#This Row],[Date]],2)</f>
        <v>19</v>
      </c>
      <c r="R2100" s="26">
        <f>DATE(NICAP[[#This Row],[Year]],NICAP[[#This Row],[Month]],NICAP[[#This Row],[Day]])</f>
        <v>21082</v>
      </c>
      <c r="S2100" s="35" t="str">
        <f t="shared" si="64"/>
        <v>NJ</v>
      </c>
      <c r="T2100" s="24" t="str">
        <f t="shared" si="65"/>
        <v>US</v>
      </c>
    </row>
    <row r="2101" spans="1:20" ht="12.75" customHeight="1" x14ac:dyDescent="0.2">
      <c r="A2101" s="35">
        <v>2092</v>
      </c>
      <c r="B2101" s="55">
        <v>570920</v>
      </c>
      <c r="C2101" s="39" t="s">
        <v>7464</v>
      </c>
      <c r="D2101" s="39" t="s">
        <v>7463</v>
      </c>
      <c r="E2101" s="39" t="str">
        <f>IF(AND(LEN(NICAP[[#This Row],[State or      Country]])=2,NICAP[[#This Row],[State or      Country]]&lt;&gt;"UK"),"US","Other")</f>
        <v>Other</v>
      </c>
      <c r="F2101" s="38">
        <v>1</v>
      </c>
      <c r="G2101" s="37"/>
      <c r="H2101" s="37"/>
      <c r="I2101" s="65">
        <v>4959</v>
      </c>
      <c r="J2101" s="37"/>
      <c r="K2101" s="37"/>
      <c r="L2101" s="36" t="s">
        <v>7957</v>
      </c>
      <c r="M2101" s="36" t="str">
        <f>IF(LEFT(NICAP[[#This Row],[Date]],1)=0,"Y","N")</f>
        <v>N</v>
      </c>
      <c r="N2101" s="36"/>
      <c r="O2101" s="36" t="str">
        <f>19&amp;LEFT(NICAP[[#This Row],[Date]],2)</f>
        <v>1957</v>
      </c>
      <c r="P2101" s="36" t="str">
        <f>MID(NICAP[[#This Row],[Date]],3,2)</f>
        <v>09</v>
      </c>
      <c r="Q2101" s="36" t="str">
        <f>RIGHT(NICAP[[#This Row],[Date]],2)</f>
        <v>20</v>
      </c>
      <c r="R2101" s="26">
        <f>DATE(NICAP[[#This Row],[Year]],NICAP[[#This Row],[Month]],NICAP[[#This Row],[Day]])</f>
        <v>21083</v>
      </c>
      <c r="S2101" s="35" t="str">
        <f t="shared" si="64"/>
        <v/>
      </c>
      <c r="T2101" s="24" t="str">
        <f t="shared" si="65"/>
        <v>Okinawa</v>
      </c>
    </row>
    <row r="2102" spans="1:20" ht="27.75" customHeight="1" x14ac:dyDescent="0.2">
      <c r="A2102" s="35">
        <v>2093</v>
      </c>
      <c r="B2102" s="58">
        <v>570920</v>
      </c>
      <c r="C2102" s="44" t="s">
        <v>7956</v>
      </c>
      <c r="D2102" s="44" t="s">
        <v>1758</v>
      </c>
      <c r="E2102" s="44" t="str">
        <f>IF(AND(LEN(NICAP[[#This Row],[State or      Country]])=2,NICAP[[#This Row],[State or      Country]]&lt;&gt;"UK"),"US","Other")</f>
        <v>US</v>
      </c>
      <c r="F2102" s="43">
        <v>9</v>
      </c>
      <c r="G2102" s="88" t="s">
        <v>1666</v>
      </c>
      <c r="H2102" s="61">
        <v>5</v>
      </c>
      <c r="I2102" s="62" t="s">
        <v>4808</v>
      </c>
      <c r="J2102" s="41"/>
      <c r="K2102" s="41"/>
      <c r="L2102" s="59" t="s">
        <v>7955</v>
      </c>
      <c r="M2102" s="59" t="str">
        <f>IF(LEFT(NICAP[[#This Row],[Date]],1)=0,"Y","N")</f>
        <v>N</v>
      </c>
      <c r="N2102" s="59"/>
      <c r="O2102" s="59" t="str">
        <f>19&amp;LEFT(NICAP[[#This Row],[Date]],2)</f>
        <v>1957</v>
      </c>
      <c r="P2102" s="59" t="str">
        <f>MID(NICAP[[#This Row],[Date]],3,2)</f>
        <v>09</v>
      </c>
      <c r="Q2102" s="59" t="str">
        <f>RIGHT(NICAP[[#This Row],[Date]],2)</f>
        <v>20</v>
      </c>
      <c r="R2102" s="26">
        <f>DATE(NICAP[[#This Row],[Year]],NICAP[[#This Row],[Month]],NICAP[[#This Row],[Day]])</f>
        <v>21083</v>
      </c>
      <c r="S2102" s="35" t="str">
        <f t="shared" si="64"/>
        <v>NY</v>
      </c>
      <c r="T2102" s="24" t="str">
        <f t="shared" si="65"/>
        <v>US</v>
      </c>
    </row>
    <row r="2103" spans="1:20" ht="27.75" customHeight="1" x14ac:dyDescent="0.2">
      <c r="A2103" s="35">
        <v>2094</v>
      </c>
      <c r="B2103" s="60">
        <v>570926</v>
      </c>
      <c r="C2103" s="44" t="s">
        <v>1814</v>
      </c>
      <c r="D2103" s="44" t="s">
        <v>1813</v>
      </c>
      <c r="E2103" s="44" t="str">
        <f>IF(AND(LEN(NICAP[[#This Row],[State or      Country]])=2,NICAP[[#This Row],[State or      Country]]&lt;&gt;"UK"),"US","Other")</f>
        <v>Other</v>
      </c>
      <c r="F2103" s="43">
        <v>1</v>
      </c>
      <c r="G2103" s="41"/>
      <c r="H2103" s="41"/>
      <c r="I2103" s="41"/>
      <c r="J2103" s="41"/>
      <c r="K2103" s="41"/>
      <c r="L2103" s="42" t="s">
        <v>7954</v>
      </c>
      <c r="M2103" s="42" t="str">
        <f>IF(LEFT(NICAP[[#This Row],[Date]],1)=0,"Y","N")</f>
        <v>N</v>
      </c>
      <c r="N2103" s="42"/>
      <c r="O2103" s="42" t="str">
        <f>19&amp;LEFT(NICAP[[#This Row],[Date]],2)</f>
        <v>1957</v>
      </c>
      <c r="P2103" s="42" t="str">
        <f>MID(NICAP[[#This Row],[Date]],3,2)</f>
        <v>09</v>
      </c>
      <c r="Q2103" s="42" t="str">
        <f>RIGHT(NICAP[[#This Row],[Date]],2)</f>
        <v>26</v>
      </c>
      <c r="R2103" s="26">
        <f>DATE(NICAP[[#This Row],[Year]],NICAP[[#This Row],[Month]],NICAP[[#This Row],[Day]])</f>
        <v>21089</v>
      </c>
      <c r="S2103" s="35" t="str">
        <f t="shared" si="64"/>
        <v/>
      </c>
      <c r="T2103" s="24" t="str">
        <f t="shared" si="65"/>
        <v>France</v>
      </c>
    </row>
    <row r="2104" spans="1:20" ht="12.75" customHeight="1" x14ac:dyDescent="0.2">
      <c r="A2104" s="35">
        <v>2095</v>
      </c>
      <c r="B2104" s="53">
        <v>571001</v>
      </c>
      <c r="C2104" s="39" t="s">
        <v>7953</v>
      </c>
      <c r="D2104" s="39" t="s">
        <v>1686</v>
      </c>
      <c r="E2104" s="39" t="str">
        <f>IF(AND(LEN(NICAP[[#This Row],[State or      Country]])=2,NICAP[[#This Row],[State or      Country]]&lt;&gt;"UK"),"US","Other")</f>
        <v>US</v>
      </c>
      <c r="F2104" s="38">
        <v>1</v>
      </c>
      <c r="G2104" s="37"/>
      <c r="H2104" s="37"/>
      <c r="I2104" s="37"/>
      <c r="J2104" s="54" t="s">
        <v>1744</v>
      </c>
      <c r="K2104" s="37"/>
      <c r="L2104" s="36" t="s">
        <v>7952</v>
      </c>
      <c r="M2104" s="36" t="str">
        <f>IF(LEFT(NICAP[[#This Row],[Date]],1)=0,"Y","N")</f>
        <v>N</v>
      </c>
      <c r="N2104" s="36"/>
      <c r="O2104" s="36" t="str">
        <f>19&amp;LEFT(NICAP[[#This Row],[Date]],2)</f>
        <v>1957</v>
      </c>
      <c r="P2104" s="36" t="str">
        <f>MID(NICAP[[#This Row],[Date]],3,2)</f>
        <v>10</v>
      </c>
      <c r="Q2104" s="36" t="str">
        <f>RIGHT(NICAP[[#This Row],[Date]],2)</f>
        <v>01</v>
      </c>
      <c r="R2104" s="26">
        <f>DATE(NICAP[[#This Row],[Year]],NICAP[[#This Row],[Month]],NICAP[[#This Row],[Day]])</f>
        <v>21094</v>
      </c>
      <c r="S2104" s="35" t="str">
        <f t="shared" si="64"/>
        <v>PA</v>
      </c>
      <c r="T2104" s="24" t="str">
        <f t="shared" si="65"/>
        <v>US</v>
      </c>
    </row>
    <row r="2105" spans="1:20" ht="27" customHeight="1" x14ac:dyDescent="0.2">
      <c r="A2105" s="35">
        <v>2096</v>
      </c>
      <c r="B2105" s="60">
        <v>571007</v>
      </c>
      <c r="C2105" s="44" t="s">
        <v>7098</v>
      </c>
      <c r="D2105" s="44" t="s">
        <v>1683</v>
      </c>
      <c r="E2105" s="44" t="str">
        <f>IF(AND(LEN(NICAP[[#This Row],[State or      Country]])=2,NICAP[[#This Row],[State or      Country]]&lt;&gt;"UK"),"US","Other")</f>
        <v>US</v>
      </c>
      <c r="F2105" s="43">
        <v>1</v>
      </c>
      <c r="G2105" s="41"/>
      <c r="H2105" s="41"/>
      <c r="I2105" s="41"/>
      <c r="J2105" s="41"/>
      <c r="K2105" s="41"/>
      <c r="L2105" s="59" t="s">
        <v>7951</v>
      </c>
      <c r="M2105" s="59" t="str">
        <f>IF(LEFT(NICAP[[#This Row],[Date]],1)=0,"Y","N")</f>
        <v>N</v>
      </c>
      <c r="N2105" s="59"/>
      <c r="O2105" s="59" t="str">
        <f>19&amp;LEFT(NICAP[[#This Row],[Date]],2)</f>
        <v>1957</v>
      </c>
      <c r="P2105" s="59" t="str">
        <f>MID(NICAP[[#This Row],[Date]],3,2)</f>
        <v>10</v>
      </c>
      <c r="Q2105" s="59" t="str">
        <f>RIGHT(NICAP[[#This Row],[Date]],2)</f>
        <v>07</v>
      </c>
      <c r="R2105" s="26">
        <f>DATE(NICAP[[#This Row],[Year]],NICAP[[#This Row],[Month]],NICAP[[#This Row],[Day]])</f>
        <v>21100</v>
      </c>
      <c r="S2105" s="35" t="str">
        <f t="shared" si="64"/>
        <v>FL</v>
      </c>
      <c r="T2105" s="24" t="str">
        <f t="shared" si="65"/>
        <v>US</v>
      </c>
    </row>
    <row r="2106" spans="1:20" ht="27" customHeight="1" x14ac:dyDescent="0.2">
      <c r="A2106" s="35">
        <v>2097</v>
      </c>
      <c r="B2106" s="60">
        <v>571008</v>
      </c>
      <c r="C2106" s="44" t="s">
        <v>7950</v>
      </c>
      <c r="D2106" s="44" t="s">
        <v>1697</v>
      </c>
      <c r="E2106" s="44" t="str">
        <f>IF(AND(LEN(NICAP[[#This Row],[State or      Country]])=2,NICAP[[#This Row],[State or      Country]]&lt;&gt;"UK"),"US","Other")</f>
        <v>US</v>
      </c>
      <c r="F2106" s="43">
        <v>11</v>
      </c>
      <c r="G2106" s="41"/>
      <c r="H2106" s="41"/>
      <c r="I2106" s="41"/>
      <c r="J2106" s="41"/>
      <c r="K2106" s="41"/>
      <c r="L2106" s="42" t="s">
        <v>7949</v>
      </c>
      <c r="M2106" s="42" t="str">
        <f>IF(LEFT(NICAP[[#This Row],[Date]],1)=0,"Y","N")</f>
        <v>N</v>
      </c>
      <c r="N2106" s="42"/>
      <c r="O2106" s="42" t="str">
        <f>19&amp;LEFT(NICAP[[#This Row],[Date]],2)</f>
        <v>1957</v>
      </c>
      <c r="P2106" s="42" t="str">
        <f>MID(NICAP[[#This Row],[Date]],3,2)</f>
        <v>10</v>
      </c>
      <c r="Q2106" s="42" t="str">
        <f>RIGHT(NICAP[[#This Row],[Date]],2)</f>
        <v>08</v>
      </c>
      <c r="R2106" s="26">
        <f>DATE(NICAP[[#This Row],[Year]],NICAP[[#This Row],[Month]],NICAP[[#This Row],[Day]])</f>
        <v>21101</v>
      </c>
      <c r="S2106" s="35" t="str">
        <f t="shared" si="64"/>
        <v>MA</v>
      </c>
      <c r="T2106" s="24" t="str">
        <f t="shared" si="65"/>
        <v>US</v>
      </c>
    </row>
    <row r="2107" spans="1:20" ht="27" customHeight="1" x14ac:dyDescent="0.2">
      <c r="A2107" s="35">
        <v>2098</v>
      </c>
      <c r="B2107" s="60">
        <v>571008</v>
      </c>
      <c r="C2107" s="44" t="s">
        <v>7948</v>
      </c>
      <c r="D2107" s="44" t="s">
        <v>7947</v>
      </c>
      <c r="E2107" s="44" t="str">
        <f>IF(AND(LEN(NICAP[[#This Row],[State or      Country]])=2,NICAP[[#This Row],[State or      Country]]&lt;&gt;"UK"),"US","Other")</f>
        <v>Other</v>
      </c>
      <c r="F2107" s="43">
        <v>2</v>
      </c>
      <c r="G2107" s="41"/>
      <c r="H2107" s="41"/>
      <c r="I2107" s="41"/>
      <c r="J2107" s="41"/>
      <c r="K2107" s="41"/>
      <c r="L2107" s="59" t="s">
        <v>7946</v>
      </c>
      <c r="M2107" s="59" t="str">
        <f>IF(LEFT(NICAP[[#This Row],[Date]],1)=0,"Y","N")</f>
        <v>N</v>
      </c>
      <c r="N2107" s="59"/>
      <c r="O2107" s="59" t="str">
        <f>19&amp;LEFT(NICAP[[#This Row],[Date]],2)</f>
        <v>1957</v>
      </c>
      <c r="P2107" s="59" t="str">
        <f>MID(NICAP[[#This Row],[Date]],3,2)</f>
        <v>10</v>
      </c>
      <c r="Q2107" s="59" t="str">
        <f>RIGHT(NICAP[[#This Row],[Date]],2)</f>
        <v>08</v>
      </c>
      <c r="R2107" s="26">
        <f>DATE(NICAP[[#This Row],[Year]],NICAP[[#This Row],[Month]],NICAP[[#This Row],[Day]])</f>
        <v>21101</v>
      </c>
      <c r="S2107" s="35" t="str">
        <f t="shared" si="64"/>
        <v/>
      </c>
      <c r="T2107" s="24" t="str">
        <f t="shared" si="65"/>
        <v>Fiji Islands</v>
      </c>
    </row>
    <row r="2108" spans="1:20" ht="12.75" customHeight="1" x14ac:dyDescent="0.2">
      <c r="A2108" s="35">
        <v>2099</v>
      </c>
      <c r="B2108" s="55">
        <v>571008</v>
      </c>
      <c r="C2108" s="39" t="s">
        <v>4920</v>
      </c>
      <c r="D2108" s="39" t="s">
        <v>1707</v>
      </c>
      <c r="E2108" s="39" t="str">
        <f>IF(AND(LEN(NICAP[[#This Row],[State or      Country]])=2,NICAP[[#This Row],[State or      Country]]&lt;&gt;"UK"),"US","Other")</f>
        <v>US</v>
      </c>
      <c r="F2108" s="38">
        <v>1</v>
      </c>
      <c r="G2108" s="37"/>
      <c r="H2108" s="37"/>
      <c r="I2108" s="65">
        <v>5003</v>
      </c>
      <c r="J2108" s="37"/>
      <c r="K2108" s="37"/>
      <c r="L2108" s="36" t="s">
        <v>7945</v>
      </c>
      <c r="M2108" s="36" t="str">
        <f>IF(LEFT(NICAP[[#This Row],[Date]],1)=0,"Y","N")</f>
        <v>N</v>
      </c>
      <c r="N2108" s="36"/>
      <c r="O2108" s="36" t="str">
        <f>19&amp;LEFT(NICAP[[#This Row],[Date]],2)</f>
        <v>1957</v>
      </c>
      <c r="P2108" s="36" t="str">
        <f>MID(NICAP[[#This Row],[Date]],3,2)</f>
        <v>10</v>
      </c>
      <c r="Q2108" s="36" t="str">
        <f>RIGHT(NICAP[[#This Row],[Date]],2)</f>
        <v>08</v>
      </c>
      <c r="R2108" s="26">
        <f>DATE(NICAP[[#This Row],[Year]],NICAP[[#This Row],[Month]],NICAP[[#This Row],[Day]])</f>
        <v>21101</v>
      </c>
      <c r="S2108" s="35" t="str">
        <f t="shared" si="64"/>
        <v>WA</v>
      </c>
      <c r="T2108" s="24" t="str">
        <f t="shared" si="65"/>
        <v>US</v>
      </c>
    </row>
    <row r="2109" spans="1:20" ht="27.75" customHeight="1" x14ac:dyDescent="0.2">
      <c r="A2109" s="35">
        <v>2100</v>
      </c>
      <c r="B2109" s="58">
        <v>571012</v>
      </c>
      <c r="C2109" s="44" t="s">
        <v>7944</v>
      </c>
      <c r="D2109" s="44" t="s">
        <v>1697</v>
      </c>
      <c r="E2109" s="44" t="str">
        <f>IF(AND(LEN(NICAP[[#This Row],[State or      Country]])=2,NICAP[[#This Row],[State or      Country]]&lt;&gt;"UK"),"US","Other")</f>
        <v>US</v>
      </c>
      <c r="F2109" s="43">
        <v>1</v>
      </c>
      <c r="G2109" s="41"/>
      <c r="H2109" s="41"/>
      <c r="I2109" s="41"/>
      <c r="J2109" s="41"/>
      <c r="K2109" s="41"/>
      <c r="L2109" s="42" t="s">
        <v>7943</v>
      </c>
      <c r="M2109" s="42" t="str">
        <f>IF(LEFT(NICAP[[#This Row],[Date]],1)=0,"Y","N")</f>
        <v>N</v>
      </c>
      <c r="N2109" s="42"/>
      <c r="O2109" s="42" t="str">
        <f>19&amp;LEFT(NICAP[[#This Row],[Date]],2)</f>
        <v>1957</v>
      </c>
      <c r="P2109" s="42" t="str">
        <f>MID(NICAP[[#This Row],[Date]],3,2)</f>
        <v>10</v>
      </c>
      <c r="Q2109" s="42" t="str">
        <f>RIGHT(NICAP[[#This Row],[Date]],2)</f>
        <v>12</v>
      </c>
      <c r="R2109" s="26">
        <f>DATE(NICAP[[#This Row],[Year]],NICAP[[#This Row],[Month]],NICAP[[#This Row],[Day]])</f>
        <v>21105</v>
      </c>
      <c r="S2109" s="35" t="str">
        <f t="shared" si="64"/>
        <v>MA</v>
      </c>
      <c r="T2109" s="24" t="str">
        <f t="shared" si="65"/>
        <v>US</v>
      </c>
    </row>
    <row r="2110" spans="1:20" ht="12.75" customHeight="1" x14ac:dyDescent="0.2">
      <c r="A2110" s="35">
        <v>2101</v>
      </c>
      <c r="B2110" s="55">
        <v>571015</v>
      </c>
      <c r="C2110" s="39" t="s">
        <v>7942</v>
      </c>
      <c r="D2110" s="39" t="s">
        <v>1749</v>
      </c>
      <c r="E2110" s="39" t="str">
        <f>IF(AND(LEN(NICAP[[#This Row],[State or      Country]])=2,NICAP[[#This Row],[State or      Country]]&lt;&gt;"UK"),"US","Other")</f>
        <v>Other</v>
      </c>
      <c r="F2110" s="38">
        <v>7</v>
      </c>
      <c r="G2110" s="37"/>
      <c r="H2110" s="37"/>
      <c r="I2110" s="37"/>
      <c r="J2110" s="37"/>
      <c r="K2110" s="37"/>
      <c r="L2110" s="36" t="s">
        <v>7941</v>
      </c>
      <c r="M2110" s="36" t="str">
        <f>IF(LEFT(NICAP[[#This Row],[Date]],1)=0,"Y","N")</f>
        <v>N</v>
      </c>
      <c r="N2110" s="36"/>
      <c r="O2110" s="36" t="str">
        <f>19&amp;LEFT(NICAP[[#This Row],[Date]],2)</f>
        <v>1957</v>
      </c>
      <c r="P2110" s="36" t="str">
        <f>MID(NICAP[[#This Row],[Date]],3,2)</f>
        <v>10</v>
      </c>
      <c r="Q2110" s="36" t="str">
        <f>RIGHT(NICAP[[#This Row],[Date]],2)</f>
        <v>15</v>
      </c>
      <c r="R2110" s="26">
        <f>DATE(NICAP[[#This Row],[Year]],NICAP[[#This Row],[Month]],NICAP[[#This Row],[Day]])</f>
        <v>21108</v>
      </c>
      <c r="S2110" s="35" t="str">
        <f t="shared" si="64"/>
        <v/>
      </c>
      <c r="T2110" s="24" t="str">
        <f t="shared" si="65"/>
        <v>Brazil</v>
      </c>
    </row>
    <row r="2111" spans="1:20" ht="12.75" customHeight="1" x14ac:dyDescent="0.2">
      <c r="A2111" s="35">
        <v>2102</v>
      </c>
      <c r="B2111" s="55">
        <v>571015</v>
      </c>
      <c r="C2111" s="39" t="s">
        <v>7940</v>
      </c>
      <c r="D2111" s="39" t="s">
        <v>1787</v>
      </c>
      <c r="E2111" s="39" t="str">
        <f>IF(AND(LEN(NICAP[[#This Row],[State or      Country]])=2,NICAP[[#This Row],[State or      Country]]&lt;&gt;"UK"),"US","Other")</f>
        <v>US</v>
      </c>
      <c r="F2111" s="38">
        <v>3</v>
      </c>
      <c r="G2111" s="37"/>
      <c r="H2111" s="37"/>
      <c r="I2111" s="37"/>
      <c r="J2111" s="37"/>
      <c r="K2111" s="37"/>
      <c r="L2111" s="36" t="s">
        <v>7939</v>
      </c>
      <c r="M2111" s="36" t="str">
        <f>IF(LEFT(NICAP[[#This Row],[Date]],1)=0,"Y","N")</f>
        <v>N</v>
      </c>
      <c r="N2111" s="36"/>
      <c r="O2111" s="36" t="str">
        <f>19&amp;LEFT(NICAP[[#This Row],[Date]],2)</f>
        <v>1957</v>
      </c>
      <c r="P2111" s="36" t="str">
        <f>MID(NICAP[[#This Row],[Date]],3,2)</f>
        <v>10</v>
      </c>
      <c r="Q2111" s="36" t="str">
        <f>RIGHT(NICAP[[#This Row],[Date]],2)</f>
        <v>15</v>
      </c>
      <c r="R2111" s="26">
        <f>DATE(NICAP[[#This Row],[Year]],NICAP[[#This Row],[Month]],NICAP[[#This Row],[Day]])</f>
        <v>21108</v>
      </c>
      <c r="S2111" s="35" t="str">
        <f t="shared" si="64"/>
        <v>IN</v>
      </c>
      <c r="T2111" s="24" t="str">
        <f t="shared" si="65"/>
        <v>US</v>
      </c>
    </row>
    <row r="2112" spans="1:20" ht="27" customHeight="1" x14ac:dyDescent="0.2">
      <c r="A2112" s="35">
        <v>2103</v>
      </c>
      <c r="B2112" s="60">
        <v>571016</v>
      </c>
      <c r="C2112" s="44" t="s">
        <v>1980</v>
      </c>
      <c r="D2112" s="44" t="s">
        <v>1793</v>
      </c>
      <c r="E2112" s="44" t="str">
        <f>IF(AND(LEN(NICAP[[#This Row],[State or      Country]])=2,NICAP[[#This Row],[State or      Country]]&lt;&gt;"UK"),"US","Other")</f>
        <v>US</v>
      </c>
      <c r="F2112" s="43">
        <v>1</v>
      </c>
      <c r="G2112" s="41"/>
      <c r="H2112" s="41"/>
      <c r="I2112" s="41"/>
      <c r="J2112" s="41"/>
      <c r="K2112" s="41"/>
      <c r="L2112" s="42" t="s">
        <v>7938</v>
      </c>
      <c r="M2112" s="42" t="str">
        <f>IF(LEFT(NICAP[[#This Row],[Date]],1)=0,"Y","N")</f>
        <v>N</v>
      </c>
      <c r="N2112" s="42"/>
      <c r="O2112" s="42" t="str">
        <f>19&amp;LEFT(NICAP[[#This Row],[Date]],2)</f>
        <v>1957</v>
      </c>
      <c r="P2112" s="42" t="str">
        <f>MID(NICAP[[#This Row],[Date]],3,2)</f>
        <v>10</v>
      </c>
      <c r="Q2112" s="42" t="str">
        <f>RIGHT(NICAP[[#This Row],[Date]],2)</f>
        <v>16</v>
      </c>
      <c r="R2112" s="26">
        <f>DATE(NICAP[[#This Row],[Year]],NICAP[[#This Row],[Month]],NICAP[[#This Row],[Day]])</f>
        <v>21109</v>
      </c>
      <c r="S2112" s="35" t="str">
        <f t="shared" si="64"/>
        <v>AU</v>
      </c>
      <c r="T2112" s="24" t="str">
        <f t="shared" si="65"/>
        <v>US</v>
      </c>
    </row>
    <row r="2113" spans="1:20" ht="12.75" customHeight="1" x14ac:dyDescent="0.2">
      <c r="A2113" s="35">
        <v>2104</v>
      </c>
      <c r="B2113" s="53">
        <v>571019</v>
      </c>
      <c r="C2113" s="39" t="s">
        <v>7937</v>
      </c>
      <c r="D2113" s="39" t="s">
        <v>1802</v>
      </c>
      <c r="E2113" s="39" t="str">
        <f>IF(AND(LEN(NICAP[[#This Row],[State or      Country]])=2,NICAP[[#This Row],[State or      Country]]&lt;&gt;"UK"),"US","Other")</f>
        <v>Other</v>
      </c>
      <c r="F2113" s="38">
        <v>9</v>
      </c>
      <c r="G2113" s="71" t="s">
        <v>1666</v>
      </c>
      <c r="H2113" s="46">
        <v>5</v>
      </c>
      <c r="I2113" s="47" t="s">
        <v>4808</v>
      </c>
      <c r="J2113" s="41"/>
      <c r="K2113" s="41"/>
      <c r="L2113" s="36" t="s">
        <v>7936</v>
      </c>
      <c r="M2113" s="36" t="str">
        <f>IF(LEFT(NICAP[[#This Row],[Date]],1)=0,"Y","N")</f>
        <v>N</v>
      </c>
      <c r="N2113" s="36"/>
      <c r="O2113" s="36" t="str">
        <f>19&amp;LEFT(NICAP[[#This Row],[Date]],2)</f>
        <v>1957</v>
      </c>
      <c r="P2113" s="36" t="str">
        <f>MID(NICAP[[#This Row],[Date]],3,2)</f>
        <v>10</v>
      </c>
      <c r="Q2113" s="36" t="str">
        <f>RIGHT(NICAP[[#This Row],[Date]],2)</f>
        <v>19</v>
      </c>
      <c r="R2113" s="26">
        <f>DATE(NICAP[[#This Row],[Year]],NICAP[[#This Row],[Month]],NICAP[[#This Row],[Day]])</f>
        <v>21112</v>
      </c>
      <c r="S2113" s="35" t="str">
        <f t="shared" si="64"/>
        <v/>
      </c>
      <c r="T2113" s="24" t="str">
        <f t="shared" si="65"/>
        <v>UK</v>
      </c>
    </row>
    <row r="2114" spans="1:20" ht="14.25" customHeight="1" x14ac:dyDescent="0.2">
      <c r="A2114" s="35">
        <v>2105</v>
      </c>
      <c r="B2114" s="56">
        <v>571021</v>
      </c>
      <c r="C2114" s="39" t="s">
        <v>7935</v>
      </c>
      <c r="D2114" s="39" t="s">
        <v>1802</v>
      </c>
      <c r="E2114" s="39" t="str">
        <f>IF(AND(LEN(NICAP[[#This Row],[State or      Country]])=2,NICAP[[#This Row],[State or      Country]]&lt;&gt;"UK"),"US","Other")</f>
        <v>Other</v>
      </c>
      <c r="F2114" s="38">
        <v>9</v>
      </c>
      <c r="G2114" s="71" t="s">
        <v>1666</v>
      </c>
      <c r="H2114" s="46">
        <v>5</v>
      </c>
      <c r="I2114" s="47" t="s">
        <v>4808</v>
      </c>
      <c r="J2114" s="37"/>
      <c r="K2114" s="37"/>
      <c r="L2114" s="36" t="s">
        <v>7934</v>
      </c>
      <c r="M2114" s="36" t="str">
        <f>IF(LEFT(NICAP[[#This Row],[Date]],1)=0,"Y","N")</f>
        <v>N</v>
      </c>
      <c r="N2114" s="36"/>
      <c r="O2114" s="36" t="str">
        <f>19&amp;LEFT(NICAP[[#This Row],[Date]],2)</f>
        <v>1957</v>
      </c>
      <c r="P2114" s="36" t="str">
        <f>MID(NICAP[[#This Row],[Date]],3,2)</f>
        <v>10</v>
      </c>
      <c r="Q2114" s="36" t="str">
        <f>RIGHT(NICAP[[#This Row],[Date]],2)</f>
        <v>21</v>
      </c>
      <c r="R2114" s="26">
        <f>DATE(NICAP[[#This Row],[Year]],NICAP[[#This Row],[Month]],NICAP[[#This Row],[Day]])</f>
        <v>21114</v>
      </c>
      <c r="S2114" s="35" t="str">
        <f t="shared" si="64"/>
        <v/>
      </c>
      <c r="T2114" s="24" t="str">
        <f t="shared" si="65"/>
        <v>UK</v>
      </c>
    </row>
    <row r="2115" spans="1:20" ht="14.25" customHeight="1" x14ac:dyDescent="0.2">
      <c r="A2115" s="35">
        <v>2106</v>
      </c>
      <c r="B2115" s="56">
        <v>571021</v>
      </c>
      <c r="C2115" s="39" t="s">
        <v>7935</v>
      </c>
      <c r="D2115" s="39" t="s">
        <v>1802</v>
      </c>
      <c r="E2115" s="39" t="str">
        <f>IF(AND(LEN(NICAP[[#This Row],[State or      Country]])=2,NICAP[[#This Row],[State or      Country]]&lt;&gt;"UK"),"US","Other")</f>
        <v>Other</v>
      </c>
      <c r="F2115" s="38">
        <v>10</v>
      </c>
      <c r="G2115" s="39" t="s">
        <v>5576</v>
      </c>
      <c r="H2115" s="46">
        <v>5</v>
      </c>
      <c r="I2115" s="47" t="s">
        <v>4808</v>
      </c>
      <c r="J2115" s="37"/>
      <c r="K2115" s="37"/>
      <c r="L2115" s="36" t="s">
        <v>7934</v>
      </c>
      <c r="M2115" s="36" t="str">
        <f>IF(LEFT(NICAP[[#This Row],[Date]],1)=0,"Y","N")</f>
        <v>N</v>
      </c>
      <c r="N2115" s="36"/>
      <c r="O2115" s="36" t="str">
        <f>19&amp;LEFT(NICAP[[#This Row],[Date]],2)</f>
        <v>1957</v>
      </c>
      <c r="P2115" s="36" t="str">
        <f>MID(NICAP[[#This Row],[Date]],3,2)</f>
        <v>10</v>
      </c>
      <c r="Q2115" s="36" t="str">
        <f>RIGHT(NICAP[[#This Row],[Date]],2)</f>
        <v>21</v>
      </c>
      <c r="R2115" s="26">
        <f>DATE(NICAP[[#This Row],[Year]],NICAP[[#This Row],[Month]],NICAP[[#This Row],[Day]])</f>
        <v>21114</v>
      </c>
      <c r="S2115" s="35" t="str">
        <f t="shared" si="64"/>
        <v/>
      </c>
      <c r="T2115" s="24" t="str">
        <f t="shared" si="65"/>
        <v>UK</v>
      </c>
    </row>
    <row r="2116" spans="1:20" ht="14.25" customHeight="1" x14ac:dyDescent="0.2">
      <c r="A2116" s="35">
        <v>2107</v>
      </c>
      <c r="B2116" s="56">
        <v>571021</v>
      </c>
      <c r="C2116" s="39" t="s">
        <v>7935</v>
      </c>
      <c r="D2116" s="39" t="s">
        <v>1802</v>
      </c>
      <c r="E2116" s="39" t="str">
        <f>IF(AND(LEN(NICAP[[#This Row],[State or      Country]])=2,NICAP[[#This Row],[State or      Country]]&lt;&gt;"UK"),"US","Other")</f>
        <v>Other</v>
      </c>
      <c r="F2116" s="38">
        <v>11</v>
      </c>
      <c r="G2116" s="39" t="s">
        <v>1757</v>
      </c>
      <c r="H2116" s="46">
        <v>5</v>
      </c>
      <c r="I2116" s="47" t="s">
        <v>4808</v>
      </c>
      <c r="J2116" s="41"/>
      <c r="K2116" s="41"/>
      <c r="L2116" s="36" t="s">
        <v>7934</v>
      </c>
      <c r="M2116" s="36" t="str">
        <f>IF(LEFT(NICAP[[#This Row],[Date]],1)=0,"Y","N")</f>
        <v>N</v>
      </c>
      <c r="N2116" s="36"/>
      <c r="O2116" s="36" t="str">
        <f>19&amp;LEFT(NICAP[[#This Row],[Date]],2)</f>
        <v>1957</v>
      </c>
      <c r="P2116" s="36" t="str">
        <f>MID(NICAP[[#This Row],[Date]],3,2)</f>
        <v>10</v>
      </c>
      <c r="Q2116" s="36" t="str">
        <f>RIGHT(NICAP[[#This Row],[Date]],2)</f>
        <v>21</v>
      </c>
      <c r="R2116" s="26">
        <f>DATE(NICAP[[#This Row],[Year]],NICAP[[#This Row],[Month]],NICAP[[#This Row],[Day]])</f>
        <v>21114</v>
      </c>
      <c r="S2116" s="35" t="str">
        <f t="shared" si="64"/>
        <v/>
      </c>
      <c r="T2116" s="24" t="str">
        <f t="shared" si="65"/>
        <v>UK</v>
      </c>
    </row>
    <row r="2117" spans="1:20" ht="27.75" customHeight="1" x14ac:dyDescent="0.2">
      <c r="A2117" s="35">
        <v>2108</v>
      </c>
      <c r="B2117" s="60">
        <v>571022</v>
      </c>
      <c r="C2117" s="44" t="s">
        <v>1886</v>
      </c>
      <c r="D2117" s="44" t="s">
        <v>1686</v>
      </c>
      <c r="E2117" s="44" t="str">
        <f>IF(AND(LEN(NICAP[[#This Row],[State or      Country]])=2,NICAP[[#This Row],[State or      Country]]&lt;&gt;"UK"),"US","Other")</f>
        <v>US</v>
      </c>
      <c r="F2117" s="43">
        <v>1</v>
      </c>
      <c r="G2117" s="41"/>
      <c r="H2117" s="41"/>
      <c r="I2117" s="41"/>
      <c r="J2117" s="41"/>
      <c r="K2117" s="41"/>
      <c r="L2117" s="42" t="s">
        <v>7933</v>
      </c>
      <c r="M2117" s="42" t="str">
        <f>IF(LEFT(NICAP[[#This Row],[Date]],1)=0,"Y","N")</f>
        <v>N</v>
      </c>
      <c r="N2117" s="42"/>
      <c r="O2117" s="42" t="str">
        <f>19&amp;LEFT(NICAP[[#This Row],[Date]],2)</f>
        <v>1957</v>
      </c>
      <c r="P2117" s="42" t="str">
        <f>MID(NICAP[[#This Row],[Date]],3,2)</f>
        <v>10</v>
      </c>
      <c r="Q2117" s="42" t="str">
        <f>RIGHT(NICAP[[#This Row],[Date]],2)</f>
        <v>22</v>
      </c>
      <c r="R2117" s="26">
        <f>DATE(NICAP[[#This Row],[Year]],NICAP[[#This Row],[Month]],NICAP[[#This Row],[Day]])</f>
        <v>21115</v>
      </c>
      <c r="S2117" s="35" t="str">
        <f t="shared" si="64"/>
        <v>PA</v>
      </c>
      <c r="T2117" s="24" t="str">
        <f t="shared" si="65"/>
        <v>US</v>
      </c>
    </row>
    <row r="2118" spans="1:20" ht="27.75" customHeight="1" x14ac:dyDescent="0.2">
      <c r="A2118" s="35">
        <v>2109</v>
      </c>
      <c r="B2118" s="58">
        <v>571022</v>
      </c>
      <c r="C2118" s="44" t="s">
        <v>7932</v>
      </c>
      <c r="D2118" s="44" t="s">
        <v>2422</v>
      </c>
      <c r="E2118" s="44" t="str">
        <f>IF(AND(LEN(NICAP[[#This Row],[State or      Country]])=2,NICAP[[#This Row],[State or      Country]]&lt;&gt;"UK"),"US","Other")</f>
        <v>Other</v>
      </c>
      <c r="F2118" s="43">
        <v>9</v>
      </c>
      <c r="G2118" s="88" t="s">
        <v>1666</v>
      </c>
      <c r="H2118" s="61">
        <v>0</v>
      </c>
      <c r="I2118" s="62" t="s">
        <v>4808</v>
      </c>
      <c r="J2118" s="41"/>
      <c r="K2118" s="41"/>
      <c r="L2118" s="59" t="s">
        <v>7931</v>
      </c>
      <c r="M2118" s="59" t="str">
        <f>IF(LEFT(NICAP[[#This Row],[Date]],1)=0,"Y","N")</f>
        <v>N</v>
      </c>
      <c r="N2118" s="59"/>
      <c r="O2118" s="59" t="str">
        <f>19&amp;LEFT(NICAP[[#This Row],[Date]],2)</f>
        <v>1957</v>
      </c>
      <c r="P2118" s="59" t="str">
        <f>MID(NICAP[[#This Row],[Date]],3,2)</f>
        <v>10</v>
      </c>
      <c r="Q2118" s="59" t="str">
        <f>RIGHT(NICAP[[#This Row],[Date]],2)</f>
        <v>22</v>
      </c>
      <c r="R2118" s="26">
        <f>DATE(NICAP[[#This Row],[Year]],NICAP[[#This Row],[Month]],NICAP[[#This Row],[Day]])</f>
        <v>21115</v>
      </c>
      <c r="S2118" s="35" t="str">
        <f t="shared" si="64"/>
        <v/>
      </c>
      <c r="T2118" s="24" t="str">
        <f t="shared" si="65"/>
        <v>Germany</v>
      </c>
    </row>
    <row r="2119" spans="1:20" ht="12.75" customHeight="1" x14ac:dyDescent="0.2">
      <c r="A2119" s="35">
        <v>2110</v>
      </c>
      <c r="B2119" s="55">
        <v>571023</v>
      </c>
      <c r="C2119" s="39" t="s">
        <v>1876</v>
      </c>
      <c r="D2119" s="39" t="s">
        <v>1802</v>
      </c>
      <c r="E2119" s="39" t="str">
        <f>IF(AND(LEN(NICAP[[#This Row],[State or      Country]])=2,NICAP[[#This Row],[State or      Country]]&lt;&gt;"UK"),"US","Other")</f>
        <v>Other</v>
      </c>
      <c r="F2119" s="38">
        <v>1</v>
      </c>
      <c r="G2119" s="37"/>
      <c r="H2119" s="37"/>
      <c r="I2119" s="37"/>
      <c r="J2119" s="37"/>
      <c r="K2119" s="37"/>
      <c r="L2119" s="36" t="s">
        <v>7930</v>
      </c>
      <c r="M2119" s="36" t="str">
        <f>IF(LEFT(NICAP[[#This Row],[Date]],1)=0,"Y","N")</f>
        <v>N</v>
      </c>
      <c r="N2119" s="36"/>
      <c r="O2119" s="36" t="str">
        <f>19&amp;LEFT(NICAP[[#This Row],[Date]],2)</f>
        <v>1957</v>
      </c>
      <c r="P2119" s="36" t="str">
        <f>MID(NICAP[[#This Row],[Date]],3,2)</f>
        <v>10</v>
      </c>
      <c r="Q2119" s="36" t="str">
        <f>RIGHT(NICAP[[#This Row],[Date]],2)</f>
        <v>23</v>
      </c>
      <c r="R2119" s="26">
        <f>DATE(NICAP[[#This Row],[Year]],NICAP[[#This Row],[Month]],NICAP[[#This Row],[Day]])</f>
        <v>21116</v>
      </c>
      <c r="S2119" s="35" t="str">
        <f t="shared" si="64"/>
        <v/>
      </c>
      <c r="T2119" s="24" t="str">
        <f t="shared" si="65"/>
        <v>UK</v>
      </c>
    </row>
    <row r="2120" spans="1:20" ht="27" customHeight="1" x14ac:dyDescent="0.2">
      <c r="A2120" s="35">
        <v>2111</v>
      </c>
      <c r="B2120" s="60">
        <v>571030</v>
      </c>
      <c r="C2120" s="44" t="s">
        <v>7929</v>
      </c>
      <c r="D2120" s="44" t="s">
        <v>3750</v>
      </c>
      <c r="E2120" s="44" t="str">
        <f>IF(AND(LEN(NICAP[[#This Row],[State or      Country]])=2,NICAP[[#This Row],[State or      Country]]&lt;&gt;"UK"),"US","Other")</f>
        <v>US</v>
      </c>
      <c r="F2120" s="43">
        <v>3</v>
      </c>
      <c r="G2120" s="41"/>
      <c r="H2120" s="41"/>
      <c r="I2120" s="41"/>
      <c r="J2120" s="41"/>
      <c r="K2120" s="41"/>
      <c r="L2120" s="42" t="s">
        <v>7928</v>
      </c>
      <c r="M2120" s="42" t="str">
        <f>IF(LEFT(NICAP[[#This Row],[Date]],1)=0,"Y","N")</f>
        <v>N</v>
      </c>
      <c r="N2120" s="42"/>
      <c r="O2120" s="42" t="str">
        <f>19&amp;LEFT(NICAP[[#This Row],[Date]],2)</f>
        <v>1957</v>
      </c>
      <c r="P2120" s="42" t="str">
        <f>MID(NICAP[[#This Row],[Date]],3,2)</f>
        <v>10</v>
      </c>
      <c r="Q2120" s="42" t="str">
        <f>RIGHT(NICAP[[#This Row],[Date]],2)</f>
        <v>30</v>
      </c>
      <c r="R2120" s="26">
        <f>DATE(NICAP[[#This Row],[Year]],NICAP[[#This Row],[Month]],NICAP[[#This Row],[Day]])</f>
        <v>21123</v>
      </c>
      <c r="S2120" s="35" t="str">
        <f t="shared" si="64"/>
        <v>WY</v>
      </c>
      <c r="T2120" s="24" t="str">
        <f t="shared" si="65"/>
        <v>US</v>
      </c>
    </row>
    <row r="2121" spans="1:20" ht="12.75" customHeight="1" x14ac:dyDescent="0.2">
      <c r="A2121" s="35">
        <v>2112</v>
      </c>
      <c r="B2121" s="55">
        <v>571031</v>
      </c>
      <c r="C2121" s="39" t="s">
        <v>3528</v>
      </c>
      <c r="D2121" s="39" t="s">
        <v>1673</v>
      </c>
      <c r="E2121" s="39" t="str">
        <f>IF(AND(LEN(NICAP[[#This Row],[State or      Country]])=2,NICAP[[#This Row],[State or      Country]]&lt;&gt;"UK"),"US","Other")</f>
        <v>US</v>
      </c>
      <c r="F2121" s="38">
        <v>3</v>
      </c>
      <c r="G2121" s="37"/>
      <c r="H2121" s="37"/>
      <c r="I2121" s="37"/>
      <c r="J2121" s="37"/>
      <c r="K2121" s="37"/>
      <c r="L2121" s="36" t="s">
        <v>7927</v>
      </c>
      <c r="M2121" s="36" t="str">
        <f>IF(LEFT(NICAP[[#This Row],[Date]],1)=0,"Y","N")</f>
        <v>N</v>
      </c>
      <c r="N2121" s="36"/>
      <c r="O2121" s="36" t="str">
        <f>19&amp;LEFT(NICAP[[#This Row],[Date]],2)</f>
        <v>1957</v>
      </c>
      <c r="P2121" s="36" t="str">
        <f>MID(NICAP[[#This Row],[Date]],3,2)</f>
        <v>10</v>
      </c>
      <c r="Q2121" s="36" t="str">
        <f>RIGHT(NICAP[[#This Row],[Date]],2)</f>
        <v>31</v>
      </c>
      <c r="R2121" s="26">
        <f>DATE(NICAP[[#This Row],[Year]],NICAP[[#This Row],[Month]],NICAP[[#This Row],[Day]])</f>
        <v>21124</v>
      </c>
      <c r="S2121" s="35" t="str">
        <f t="shared" si="64"/>
        <v>NC</v>
      </c>
      <c r="T2121" s="24" t="str">
        <f t="shared" si="65"/>
        <v>US</v>
      </c>
    </row>
    <row r="2122" spans="1:20" ht="27" customHeight="1" x14ac:dyDescent="0.2">
      <c r="A2122" s="35">
        <v>2113</v>
      </c>
      <c r="B2122" s="63">
        <v>571102</v>
      </c>
      <c r="C2122" s="44" t="s">
        <v>7926</v>
      </c>
      <c r="D2122" s="44" t="s">
        <v>1667</v>
      </c>
      <c r="E2122" s="44" t="str">
        <f>IF(AND(LEN(NICAP[[#This Row],[State or      Country]])=2,NICAP[[#This Row],[State or      Country]]&lt;&gt;"UK"),"US","Other")</f>
        <v>US</v>
      </c>
      <c r="F2122" s="43">
        <v>3</v>
      </c>
      <c r="G2122" s="88" t="s">
        <v>2090</v>
      </c>
      <c r="H2122" s="61">
        <v>5</v>
      </c>
      <c r="I2122" s="62" t="s">
        <v>4808</v>
      </c>
      <c r="J2122" s="41"/>
      <c r="K2122" s="41"/>
      <c r="L2122" s="42" t="s">
        <v>7925</v>
      </c>
      <c r="M2122" s="42" t="str">
        <f>IF(LEFT(NICAP[[#This Row],[Date]],1)=0,"Y","N")</f>
        <v>N</v>
      </c>
      <c r="N2122" s="42"/>
      <c r="O2122" s="42" t="str">
        <f>19&amp;LEFT(NICAP[[#This Row],[Date]],2)</f>
        <v>1957</v>
      </c>
      <c r="P2122" s="42" t="str">
        <f>MID(NICAP[[#This Row],[Date]],3,2)</f>
        <v>11</v>
      </c>
      <c r="Q2122" s="42" t="str">
        <f>RIGHT(NICAP[[#This Row],[Date]],2)</f>
        <v>02</v>
      </c>
      <c r="R2122" s="26">
        <f>DATE(NICAP[[#This Row],[Year]],NICAP[[#This Row],[Month]],NICAP[[#This Row],[Day]])</f>
        <v>21126</v>
      </c>
      <c r="S2122" s="35" t="str">
        <f t="shared" ref="S2122:S2185" si="66">IF(E2122="US",D2122,"")</f>
        <v>TX</v>
      </c>
      <c r="T2122" s="24" t="str">
        <f t="shared" ref="T2122:T2185" si="67">IF(E2122="US","US",D2122)</f>
        <v>US</v>
      </c>
    </row>
    <row r="2123" spans="1:20" ht="12.75" customHeight="1" x14ac:dyDescent="0.2">
      <c r="A2123" s="35">
        <v>2114</v>
      </c>
      <c r="B2123" s="55">
        <v>571102</v>
      </c>
      <c r="C2123" s="39" t="s">
        <v>7924</v>
      </c>
      <c r="D2123" s="39" t="s">
        <v>1667</v>
      </c>
      <c r="E2123" s="39" t="str">
        <f>IF(AND(LEN(NICAP[[#This Row],[State or      Country]])=2,NICAP[[#This Row],[State or      Country]]&lt;&gt;"UK"),"US","Other")</f>
        <v>US</v>
      </c>
      <c r="F2123" s="38">
        <v>3</v>
      </c>
      <c r="G2123" s="41"/>
      <c r="H2123" s="41"/>
      <c r="I2123" s="41"/>
      <c r="J2123" s="41"/>
      <c r="K2123" s="41"/>
      <c r="L2123" s="36" t="s">
        <v>7923</v>
      </c>
      <c r="M2123" s="36" t="str">
        <f>IF(LEFT(NICAP[[#This Row],[Date]],1)=0,"Y","N")</f>
        <v>N</v>
      </c>
      <c r="N2123" s="36"/>
      <c r="O2123" s="36" t="str">
        <f>19&amp;LEFT(NICAP[[#This Row],[Date]],2)</f>
        <v>1957</v>
      </c>
      <c r="P2123" s="36" t="str">
        <f>MID(NICAP[[#This Row],[Date]],3,2)</f>
        <v>11</v>
      </c>
      <c r="Q2123" s="36" t="str">
        <f>RIGHT(NICAP[[#This Row],[Date]],2)</f>
        <v>02</v>
      </c>
      <c r="R2123" s="26">
        <f>DATE(NICAP[[#This Row],[Year]],NICAP[[#This Row],[Month]],NICAP[[#This Row],[Day]])</f>
        <v>21126</v>
      </c>
      <c r="S2123" s="35" t="str">
        <f t="shared" si="66"/>
        <v>TX</v>
      </c>
      <c r="T2123" s="24" t="str">
        <f t="shared" si="67"/>
        <v>US</v>
      </c>
    </row>
    <row r="2124" spans="1:20" ht="12.75" customHeight="1" x14ac:dyDescent="0.2">
      <c r="A2124" s="35">
        <v>2115</v>
      </c>
      <c r="B2124" s="55">
        <v>571102</v>
      </c>
      <c r="C2124" s="39" t="s">
        <v>7922</v>
      </c>
      <c r="D2124" s="39" t="s">
        <v>1667</v>
      </c>
      <c r="E2124" s="39" t="str">
        <f>IF(AND(LEN(NICAP[[#This Row],[State or      Country]])=2,NICAP[[#This Row],[State or      Country]]&lt;&gt;"UK"),"US","Other")</f>
        <v>US</v>
      </c>
      <c r="F2124" s="38">
        <v>3</v>
      </c>
      <c r="G2124" s="37"/>
      <c r="H2124" s="37"/>
      <c r="I2124" s="47" t="s">
        <v>4808</v>
      </c>
      <c r="J2124" s="37"/>
      <c r="K2124" s="37"/>
      <c r="L2124" s="36" t="s">
        <v>7921</v>
      </c>
      <c r="M2124" s="36" t="str">
        <f>IF(LEFT(NICAP[[#This Row],[Date]],1)=0,"Y","N")</f>
        <v>N</v>
      </c>
      <c r="N2124" s="36"/>
      <c r="O2124" s="36" t="str">
        <f>19&amp;LEFT(NICAP[[#This Row],[Date]],2)</f>
        <v>1957</v>
      </c>
      <c r="P2124" s="36" t="str">
        <f>MID(NICAP[[#This Row],[Date]],3,2)</f>
        <v>11</v>
      </c>
      <c r="Q2124" s="36" t="str">
        <f>RIGHT(NICAP[[#This Row],[Date]],2)</f>
        <v>02</v>
      </c>
      <c r="R2124" s="26">
        <f>DATE(NICAP[[#This Row],[Year]],NICAP[[#This Row],[Month]],NICAP[[#This Row],[Day]])</f>
        <v>21126</v>
      </c>
      <c r="S2124" s="35" t="str">
        <f t="shared" si="66"/>
        <v>TX</v>
      </c>
      <c r="T2124" s="24" t="str">
        <f t="shared" si="67"/>
        <v>US</v>
      </c>
    </row>
    <row r="2125" spans="1:20" ht="12.75" customHeight="1" x14ac:dyDescent="0.2">
      <c r="A2125" s="35">
        <v>2116</v>
      </c>
      <c r="B2125" s="55">
        <v>571103</v>
      </c>
      <c r="C2125" s="39" t="s">
        <v>7920</v>
      </c>
      <c r="D2125" s="39" t="s">
        <v>1667</v>
      </c>
      <c r="E2125" s="39" t="str">
        <f>IF(AND(LEN(NICAP[[#This Row],[State or      Country]])=2,NICAP[[#This Row],[State or      Country]]&lt;&gt;"UK"),"US","Other")</f>
        <v>US</v>
      </c>
      <c r="F2125" s="38">
        <v>1</v>
      </c>
      <c r="G2125" s="37"/>
      <c r="H2125" s="37"/>
      <c r="I2125" s="47" t="s">
        <v>4808</v>
      </c>
      <c r="J2125" s="37"/>
      <c r="K2125" s="37"/>
      <c r="L2125" s="36" t="s">
        <v>7919</v>
      </c>
      <c r="M2125" s="36" t="str">
        <f>IF(LEFT(NICAP[[#This Row],[Date]],1)=0,"Y","N")</f>
        <v>N</v>
      </c>
      <c r="N2125" s="36"/>
      <c r="O2125" s="36" t="str">
        <f>19&amp;LEFT(NICAP[[#This Row],[Date]],2)</f>
        <v>1957</v>
      </c>
      <c r="P2125" s="36" t="str">
        <f>MID(NICAP[[#This Row],[Date]],3,2)</f>
        <v>11</v>
      </c>
      <c r="Q2125" s="36" t="str">
        <f>RIGHT(NICAP[[#This Row],[Date]],2)</f>
        <v>03</v>
      </c>
      <c r="R2125" s="26">
        <f>DATE(NICAP[[#This Row],[Year]],NICAP[[#This Row],[Month]],NICAP[[#This Row],[Day]])</f>
        <v>21127</v>
      </c>
      <c r="S2125" s="35" t="str">
        <f t="shared" si="66"/>
        <v>TX</v>
      </c>
      <c r="T2125" s="24" t="str">
        <f t="shared" si="67"/>
        <v>US</v>
      </c>
    </row>
    <row r="2126" spans="1:20" ht="12.75" customHeight="1" x14ac:dyDescent="0.2">
      <c r="A2126" s="35">
        <v>2117</v>
      </c>
      <c r="B2126" s="53">
        <v>571103</v>
      </c>
      <c r="C2126" s="39" t="s">
        <v>5920</v>
      </c>
      <c r="D2126" s="39" t="s">
        <v>2122</v>
      </c>
      <c r="E2126" s="39" t="str">
        <f>IF(AND(LEN(NICAP[[#This Row],[State or      Country]])=2,NICAP[[#This Row],[State or      Country]]&lt;&gt;"UK"),"US","Other")</f>
        <v>US</v>
      </c>
      <c r="F2126" s="38">
        <v>10</v>
      </c>
      <c r="G2126" s="37"/>
      <c r="H2126" s="37"/>
      <c r="I2126" s="47" t="s">
        <v>4808</v>
      </c>
      <c r="J2126" s="54" t="s">
        <v>1744</v>
      </c>
      <c r="K2126" s="37"/>
      <c r="L2126" s="36" t="s">
        <v>7918</v>
      </c>
      <c r="M2126" s="36" t="str">
        <f>IF(LEFT(NICAP[[#This Row],[Date]],1)=0,"Y","N")</f>
        <v>N</v>
      </c>
      <c r="N2126" s="36"/>
      <c r="O2126" s="36" t="str">
        <f>19&amp;LEFT(NICAP[[#This Row],[Date]],2)</f>
        <v>1957</v>
      </c>
      <c r="P2126" s="36" t="str">
        <f>MID(NICAP[[#This Row],[Date]],3,2)</f>
        <v>11</v>
      </c>
      <c r="Q2126" s="36" t="str">
        <f>RIGHT(NICAP[[#This Row],[Date]],2)</f>
        <v>03</v>
      </c>
      <c r="R2126" s="26">
        <f>DATE(NICAP[[#This Row],[Year]],NICAP[[#This Row],[Month]],NICAP[[#This Row],[Day]])</f>
        <v>21127</v>
      </c>
      <c r="S2126" s="35" t="str">
        <f t="shared" si="66"/>
        <v>NM</v>
      </c>
      <c r="T2126" s="24" t="str">
        <f t="shared" si="67"/>
        <v>US</v>
      </c>
    </row>
    <row r="2127" spans="1:20" ht="27" customHeight="1" x14ac:dyDescent="0.2">
      <c r="A2127" s="35">
        <v>2118</v>
      </c>
      <c r="B2127" s="60">
        <v>571103</v>
      </c>
      <c r="C2127" s="44" t="s">
        <v>7917</v>
      </c>
      <c r="D2127" s="44" t="s">
        <v>1749</v>
      </c>
      <c r="E2127" s="44" t="str">
        <f>IF(AND(LEN(NICAP[[#This Row],[State or      Country]])=2,NICAP[[#This Row],[State or      Country]]&lt;&gt;"UK"),"US","Other")</f>
        <v>Other</v>
      </c>
      <c r="F2127" s="43">
        <v>3</v>
      </c>
      <c r="G2127" s="41"/>
      <c r="H2127" s="41"/>
      <c r="I2127" s="41"/>
      <c r="J2127" s="41"/>
      <c r="K2127" s="41"/>
      <c r="L2127" s="59" t="s">
        <v>7916</v>
      </c>
      <c r="M2127" s="59" t="str">
        <f>IF(LEFT(NICAP[[#This Row],[Date]],1)=0,"Y","N")</f>
        <v>N</v>
      </c>
      <c r="N2127" s="59"/>
      <c r="O2127" s="59" t="str">
        <f>19&amp;LEFT(NICAP[[#This Row],[Date]],2)</f>
        <v>1957</v>
      </c>
      <c r="P2127" s="59" t="str">
        <f>MID(NICAP[[#This Row],[Date]],3,2)</f>
        <v>11</v>
      </c>
      <c r="Q2127" s="59" t="str">
        <f>RIGHT(NICAP[[#This Row],[Date]],2)</f>
        <v>03</v>
      </c>
      <c r="R2127" s="26">
        <f>DATE(NICAP[[#This Row],[Year]],NICAP[[#This Row],[Month]],NICAP[[#This Row],[Day]])</f>
        <v>21127</v>
      </c>
      <c r="S2127" s="35" t="str">
        <f t="shared" si="66"/>
        <v/>
      </c>
      <c r="T2127" s="24" t="str">
        <f t="shared" si="67"/>
        <v>Brazil</v>
      </c>
    </row>
    <row r="2128" spans="1:20" ht="27" customHeight="1" x14ac:dyDescent="0.2">
      <c r="A2128" s="35">
        <v>2119</v>
      </c>
      <c r="B2128" s="60">
        <v>571103</v>
      </c>
      <c r="C2128" s="44" t="s">
        <v>7917</v>
      </c>
      <c r="D2128" s="44" t="s">
        <v>1749</v>
      </c>
      <c r="E2128" s="44" t="str">
        <f>IF(AND(LEN(NICAP[[#This Row],[State or      Country]])=2,NICAP[[#This Row],[State or      Country]]&lt;&gt;"UK"),"US","Other")</f>
        <v>Other</v>
      </c>
      <c r="F2128" s="43">
        <v>11</v>
      </c>
      <c r="G2128" s="41"/>
      <c r="H2128" s="41"/>
      <c r="I2128" s="41"/>
      <c r="J2128" s="41"/>
      <c r="K2128" s="41"/>
      <c r="L2128" s="59" t="s">
        <v>7916</v>
      </c>
      <c r="M2128" s="59" t="str">
        <f>IF(LEFT(NICAP[[#This Row],[Date]],1)=0,"Y","N")</f>
        <v>N</v>
      </c>
      <c r="N2128" s="59"/>
      <c r="O2128" s="59" t="str">
        <f>19&amp;LEFT(NICAP[[#This Row],[Date]],2)</f>
        <v>1957</v>
      </c>
      <c r="P2128" s="59" t="str">
        <f>MID(NICAP[[#This Row],[Date]],3,2)</f>
        <v>11</v>
      </c>
      <c r="Q2128" s="59" t="str">
        <f>RIGHT(NICAP[[#This Row],[Date]],2)</f>
        <v>03</v>
      </c>
      <c r="R2128" s="26">
        <f>DATE(NICAP[[#This Row],[Year]],NICAP[[#This Row],[Month]],NICAP[[#This Row],[Day]])</f>
        <v>21127</v>
      </c>
      <c r="S2128" s="35" t="str">
        <f t="shared" si="66"/>
        <v/>
      </c>
      <c r="T2128" s="24" t="str">
        <f t="shared" si="67"/>
        <v>Brazil</v>
      </c>
    </row>
    <row r="2129" spans="1:20" ht="27" customHeight="1" x14ac:dyDescent="0.2">
      <c r="A2129" s="35">
        <v>2120</v>
      </c>
      <c r="B2129" s="60">
        <v>571103</v>
      </c>
      <c r="C2129" s="44" t="s">
        <v>7915</v>
      </c>
      <c r="D2129" s="44" t="s">
        <v>1749</v>
      </c>
      <c r="E2129" s="44" t="str">
        <f>IF(AND(LEN(NICAP[[#This Row],[State or      Country]])=2,NICAP[[#This Row],[State or      Country]]&lt;&gt;"UK"),"US","Other")</f>
        <v>Other</v>
      </c>
      <c r="F2129" s="43">
        <v>3</v>
      </c>
      <c r="G2129" s="41"/>
      <c r="H2129" s="41"/>
      <c r="I2129" s="41"/>
      <c r="J2129" s="41"/>
      <c r="K2129" s="41"/>
      <c r="L2129" s="42" t="s">
        <v>7914</v>
      </c>
      <c r="M2129" s="42" t="str">
        <f>IF(LEFT(NICAP[[#This Row],[Date]],1)=0,"Y","N")</f>
        <v>N</v>
      </c>
      <c r="N2129" s="42"/>
      <c r="O2129" s="42" t="str">
        <f>19&amp;LEFT(NICAP[[#This Row],[Date]],2)</f>
        <v>1957</v>
      </c>
      <c r="P2129" s="42" t="str">
        <f>MID(NICAP[[#This Row],[Date]],3,2)</f>
        <v>11</v>
      </c>
      <c r="Q2129" s="42" t="str">
        <f>RIGHT(NICAP[[#This Row],[Date]],2)</f>
        <v>03</v>
      </c>
      <c r="R2129" s="26">
        <f>DATE(NICAP[[#This Row],[Year]],NICAP[[#This Row],[Month]],NICAP[[#This Row],[Day]])</f>
        <v>21127</v>
      </c>
      <c r="S2129" s="35" t="str">
        <f t="shared" si="66"/>
        <v/>
      </c>
      <c r="T2129" s="24" t="str">
        <f t="shared" si="67"/>
        <v>Brazil</v>
      </c>
    </row>
    <row r="2130" spans="1:20" ht="12.75" customHeight="1" x14ac:dyDescent="0.2">
      <c r="A2130" s="35">
        <v>2121</v>
      </c>
      <c r="B2130" s="55">
        <v>571103</v>
      </c>
      <c r="C2130" s="39" t="s">
        <v>7913</v>
      </c>
      <c r="D2130" s="39" t="s">
        <v>1702</v>
      </c>
      <c r="E2130" s="39" t="str">
        <f>IF(AND(LEN(NICAP[[#This Row],[State or      Country]])=2,NICAP[[#This Row],[State or      Country]]&lt;&gt;"UK"),"US","Other")</f>
        <v>Other</v>
      </c>
      <c r="F2130" s="38">
        <v>3</v>
      </c>
      <c r="G2130" s="37"/>
      <c r="H2130" s="37"/>
      <c r="I2130" s="37"/>
      <c r="J2130" s="37"/>
      <c r="K2130" s="37"/>
      <c r="L2130" s="36" t="s">
        <v>7912</v>
      </c>
      <c r="M2130" s="36" t="str">
        <f>IF(LEFT(NICAP[[#This Row],[Date]],1)=0,"Y","N")</f>
        <v>N</v>
      </c>
      <c r="N2130" s="36"/>
      <c r="O2130" s="36" t="str">
        <f>19&amp;LEFT(NICAP[[#This Row],[Date]],2)</f>
        <v>1957</v>
      </c>
      <c r="P2130" s="36" t="str">
        <f>MID(NICAP[[#This Row],[Date]],3,2)</f>
        <v>11</v>
      </c>
      <c r="Q2130" s="36" t="str">
        <f>RIGHT(NICAP[[#This Row],[Date]],2)</f>
        <v>03</v>
      </c>
      <c r="R2130" s="26">
        <f>DATE(NICAP[[#This Row],[Year]],NICAP[[#This Row],[Month]],NICAP[[#This Row],[Day]])</f>
        <v>21127</v>
      </c>
      <c r="S2130" s="35" t="str">
        <f t="shared" si="66"/>
        <v/>
      </c>
      <c r="T2130" s="24" t="str">
        <f t="shared" si="67"/>
        <v>CAN</v>
      </c>
    </row>
    <row r="2131" spans="1:20" ht="27.75" customHeight="1" x14ac:dyDescent="0.2">
      <c r="A2131" s="35">
        <v>2122</v>
      </c>
      <c r="B2131" s="60">
        <v>571104</v>
      </c>
      <c r="C2131" s="44" t="s">
        <v>7902</v>
      </c>
      <c r="D2131" s="44" t="s">
        <v>1670</v>
      </c>
      <c r="E2131" s="44" t="str">
        <f>IF(AND(LEN(NICAP[[#This Row],[State or      Country]])=2,NICAP[[#This Row],[State or      Country]]&lt;&gt;"UK"),"US","Other")</f>
        <v>US</v>
      </c>
      <c r="F2131" s="43">
        <v>3</v>
      </c>
      <c r="G2131" s="41"/>
      <c r="H2131" s="41"/>
      <c r="I2131" s="41"/>
      <c r="J2131" s="41"/>
      <c r="K2131" s="41"/>
      <c r="L2131" s="59" t="s">
        <v>7911</v>
      </c>
      <c r="M2131" s="59" t="str">
        <f>IF(LEFT(NICAP[[#This Row],[Date]],1)=0,"Y","N")</f>
        <v>N</v>
      </c>
      <c r="N2131" s="59"/>
      <c r="O2131" s="59" t="str">
        <f>19&amp;LEFT(NICAP[[#This Row],[Date]],2)</f>
        <v>1957</v>
      </c>
      <c r="P2131" s="59" t="str">
        <f>MID(NICAP[[#This Row],[Date]],3,2)</f>
        <v>11</v>
      </c>
      <c r="Q2131" s="59" t="str">
        <f>RIGHT(NICAP[[#This Row],[Date]],2)</f>
        <v>04</v>
      </c>
      <c r="R2131" s="26">
        <f>DATE(NICAP[[#This Row],[Year]],NICAP[[#This Row],[Month]],NICAP[[#This Row],[Day]])</f>
        <v>21128</v>
      </c>
      <c r="S2131" s="35" t="str">
        <f t="shared" si="66"/>
        <v>IL</v>
      </c>
      <c r="T2131" s="24" t="str">
        <f t="shared" si="67"/>
        <v>US</v>
      </c>
    </row>
    <row r="2132" spans="1:20" ht="12.75" customHeight="1" x14ac:dyDescent="0.2">
      <c r="A2132" s="35">
        <v>2123</v>
      </c>
      <c r="B2132" s="53">
        <v>571104</v>
      </c>
      <c r="C2132" s="39" t="s">
        <v>7910</v>
      </c>
      <c r="D2132" s="39" t="s">
        <v>2122</v>
      </c>
      <c r="E2132" s="39" t="str">
        <f>IF(AND(LEN(NICAP[[#This Row],[State or      Country]])=2,NICAP[[#This Row],[State or      Country]]&lt;&gt;"UK"),"US","Other")</f>
        <v>US</v>
      </c>
      <c r="F2132" s="38">
        <v>9</v>
      </c>
      <c r="G2132" s="47" t="s">
        <v>1666</v>
      </c>
      <c r="H2132" s="46">
        <v>5</v>
      </c>
      <c r="I2132" s="37"/>
      <c r="J2132" s="54" t="s">
        <v>1744</v>
      </c>
      <c r="K2132" s="37"/>
      <c r="L2132" s="36" t="s">
        <v>7909</v>
      </c>
      <c r="M2132" s="36" t="str">
        <f>IF(LEFT(NICAP[[#This Row],[Date]],1)=0,"Y","N")</f>
        <v>N</v>
      </c>
      <c r="N2132" s="36"/>
      <c r="O2132" s="36" t="str">
        <f>19&amp;LEFT(NICAP[[#This Row],[Date]],2)</f>
        <v>1957</v>
      </c>
      <c r="P2132" s="36" t="str">
        <f>MID(NICAP[[#This Row],[Date]],3,2)</f>
        <v>11</v>
      </c>
      <c r="Q2132" s="36" t="str">
        <f>RIGHT(NICAP[[#This Row],[Date]],2)</f>
        <v>04</v>
      </c>
      <c r="R2132" s="26">
        <f>DATE(NICAP[[#This Row],[Year]],NICAP[[#This Row],[Month]],NICAP[[#This Row],[Day]])</f>
        <v>21128</v>
      </c>
      <c r="S2132" s="35" t="str">
        <f t="shared" si="66"/>
        <v>NM</v>
      </c>
      <c r="T2132" s="24" t="str">
        <f t="shared" si="67"/>
        <v>US</v>
      </c>
    </row>
    <row r="2133" spans="1:20" ht="12.75" customHeight="1" x14ac:dyDescent="0.2">
      <c r="A2133" s="35">
        <v>2124</v>
      </c>
      <c r="B2133" s="55">
        <v>571104</v>
      </c>
      <c r="C2133" s="39" t="s">
        <v>7908</v>
      </c>
      <c r="D2133" s="39" t="s">
        <v>2020</v>
      </c>
      <c r="E2133" s="39" t="str">
        <f>IF(AND(LEN(NICAP[[#This Row],[State or      Country]])=2,NICAP[[#This Row],[State or      Country]]&lt;&gt;"UK"),"US","Other")</f>
        <v>US</v>
      </c>
      <c r="F2133" s="38">
        <v>3</v>
      </c>
      <c r="G2133" s="37"/>
      <c r="H2133" s="37"/>
      <c r="I2133" s="37"/>
      <c r="J2133" s="37"/>
      <c r="K2133" s="37"/>
      <c r="L2133" s="36" t="s">
        <v>7907</v>
      </c>
      <c r="M2133" s="36" t="str">
        <f>IF(LEFT(NICAP[[#This Row],[Date]],1)=0,"Y","N")</f>
        <v>N</v>
      </c>
      <c r="N2133" s="36"/>
      <c r="O2133" s="36" t="str">
        <f>19&amp;LEFT(NICAP[[#This Row],[Date]],2)</f>
        <v>1957</v>
      </c>
      <c r="P2133" s="36" t="str">
        <f>MID(NICAP[[#This Row],[Date]],3,2)</f>
        <v>11</v>
      </c>
      <c r="Q2133" s="36" t="str">
        <f>RIGHT(NICAP[[#This Row],[Date]],2)</f>
        <v>04</v>
      </c>
      <c r="R2133" s="26">
        <f>DATE(NICAP[[#This Row],[Year]],NICAP[[#This Row],[Month]],NICAP[[#This Row],[Day]])</f>
        <v>21128</v>
      </c>
      <c r="S2133" s="35" t="str">
        <f t="shared" si="66"/>
        <v>AK</v>
      </c>
      <c r="T2133" s="24" t="str">
        <f t="shared" si="67"/>
        <v>US</v>
      </c>
    </row>
    <row r="2134" spans="1:20" ht="14.25" customHeight="1" x14ac:dyDescent="0.2">
      <c r="A2134" s="35">
        <v>2125</v>
      </c>
      <c r="B2134" s="56">
        <v>571104</v>
      </c>
      <c r="C2134" s="39" t="s">
        <v>7906</v>
      </c>
      <c r="D2134" s="39" t="s">
        <v>2122</v>
      </c>
      <c r="E2134" s="39" t="str">
        <f>IF(AND(LEN(NICAP[[#This Row],[State or      Country]])=2,NICAP[[#This Row],[State or      Country]]&lt;&gt;"UK"),"US","Other")</f>
        <v>US</v>
      </c>
      <c r="F2134" s="38">
        <v>10</v>
      </c>
      <c r="G2134" s="47" t="s">
        <v>2090</v>
      </c>
      <c r="H2134" s="46">
        <v>5</v>
      </c>
      <c r="I2134" s="47" t="s">
        <v>4808</v>
      </c>
      <c r="J2134" s="54" t="s">
        <v>1744</v>
      </c>
      <c r="K2134" s="37"/>
      <c r="L2134" s="36" t="s">
        <v>7905</v>
      </c>
      <c r="M2134" s="36" t="str">
        <f>IF(LEFT(NICAP[[#This Row],[Date]],1)=0,"Y","N")</f>
        <v>N</v>
      </c>
      <c r="N2134" s="36"/>
      <c r="O2134" s="36" t="str">
        <f>19&amp;LEFT(NICAP[[#This Row],[Date]],2)</f>
        <v>1957</v>
      </c>
      <c r="P2134" s="36" t="str">
        <f>MID(NICAP[[#This Row],[Date]],3,2)</f>
        <v>11</v>
      </c>
      <c r="Q2134" s="36" t="str">
        <f>RIGHT(NICAP[[#This Row],[Date]],2)</f>
        <v>04</v>
      </c>
      <c r="R2134" s="26">
        <f>DATE(NICAP[[#This Row],[Year]],NICAP[[#This Row],[Month]],NICAP[[#This Row],[Day]])</f>
        <v>21128</v>
      </c>
      <c r="S2134" s="35" t="str">
        <f t="shared" si="66"/>
        <v>NM</v>
      </c>
      <c r="T2134" s="24" t="str">
        <f t="shared" si="67"/>
        <v>US</v>
      </c>
    </row>
    <row r="2135" spans="1:20" ht="12.75" customHeight="1" x14ac:dyDescent="0.2">
      <c r="A2135" s="35">
        <v>2126</v>
      </c>
      <c r="B2135" s="55">
        <v>571104</v>
      </c>
      <c r="C2135" s="39" t="s">
        <v>7904</v>
      </c>
      <c r="D2135" s="39" t="s">
        <v>1702</v>
      </c>
      <c r="E2135" s="39" t="str">
        <f>IF(AND(LEN(NICAP[[#This Row],[State or      Country]])=2,NICAP[[#This Row],[State or      Country]]&lt;&gt;"UK"),"US","Other")</f>
        <v>Other</v>
      </c>
      <c r="F2135" s="38">
        <v>3</v>
      </c>
      <c r="G2135" s="37"/>
      <c r="H2135" s="37"/>
      <c r="I2135" s="37"/>
      <c r="J2135" s="37"/>
      <c r="K2135" s="37"/>
      <c r="L2135" s="36" t="s">
        <v>7903</v>
      </c>
      <c r="M2135" s="36" t="str">
        <f>IF(LEFT(NICAP[[#This Row],[Date]],1)=0,"Y","N")</f>
        <v>N</v>
      </c>
      <c r="N2135" s="36"/>
      <c r="O2135" s="36" t="str">
        <f>19&amp;LEFT(NICAP[[#This Row],[Date]],2)</f>
        <v>1957</v>
      </c>
      <c r="P2135" s="36" t="str">
        <f>MID(NICAP[[#This Row],[Date]],3,2)</f>
        <v>11</v>
      </c>
      <c r="Q2135" s="36" t="str">
        <f>RIGHT(NICAP[[#This Row],[Date]],2)</f>
        <v>04</v>
      </c>
      <c r="R2135" s="26">
        <f>DATE(NICAP[[#This Row],[Year]],NICAP[[#This Row],[Month]],NICAP[[#This Row],[Day]])</f>
        <v>21128</v>
      </c>
      <c r="S2135" s="35" t="str">
        <f t="shared" si="66"/>
        <v/>
      </c>
      <c r="T2135" s="24" t="str">
        <f t="shared" si="67"/>
        <v>CAN</v>
      </c>
    </row>
    <row r="2136" spans="1:20" ht="12.75" customHeight="1" x14ac:dyDescent="0.2">
      <c r="A2136" s="35">
        <v>2127</v>
      </c>
      <c r="B2136" s="55">
        <v>571104</v>
      </c>
      <c r="C2136" s="39" t="s">
        <v>7902</v>
      </c>
      <c r="D2136" s="39" t="s">
        <v>1670</v>
      </c>
      <c r="E2136" s="39" t="str">
        <f>IF(AND(LEN(NICAP[[#This Row],[State or      Country]])=2,NICAP[[#This Row],[State or      Country]]&lt;&gt;"UK"),"US","Other")</f>
        <v>US</v>
      </c>
      <c r="F2136" s="38">
        <v>1</v>
      </c>
      <c r="G2136" s="37"/>
      <c r="H2136" s="37"/>
      <c r="I2136" s="47" t="s">
        <v>4808</v>
      </c>
      <c r="J2136" s="37"/>
      <c r="K2136" s="37"/>
      <c r="L2136" s="36" t="s">
        <v>7901</v>
      </c>
      <c r="M2136" s="36" t="str">
        <f>IF(LEFT(NICAP[[#This Row],[Date]],1)=0,"Y","N")</f>
        <v>N</v>
      </c>
      <c r="N2136" s="36"/>
      <c r="O2136" s="36" t="str">
        <f>19&amp;LEFT(NICAP[[#This Row],[Date]],2)</f>
        <v>1957</v>
      </c>
      <c r="P2136" s="36" t="str">
        <f>MID(NICAP[[#This Row],[Date]],3,2)</f>
        <v>11</v>
      </c>
      <c r="Q2136" s="36" t="str">
        <f>RIGHT(NICAP[[#This Row],[Date]],2)</f>
        <v>04</v>
      </c>
      <c r="R2136" s="26">
        <f>DATE(NICAP[[#This Row],[Year]],NICAP[[#This Row],[Month]],NICAP[[#This Row],[Day]])</f>
        <v>21128</v>
      </c>
      <c r="S2136" s="35" t="str">
        <f t="shared" si="66"/>
        <v>IL</v>
      </c>
      <c r="T2136" s="24" t="str">
        <f t="shared" si="67"/>
        <v>US</v>
      </c>
    </row>
    <row r="2137" spans="1:20" ht="12.75" customHeight="1" x14ac:dyDescent="0.2">
      <c r="A2137" s="35">
        <v>2128</v>
      </c>
      <c r="B2137" s="55">
        <v>571104</v>
      </c>
      <c r="C2137" s="39" t="s">
        <v>7900</v>
      </c>
      <c r="D2137" s="39" t="s">
        <v>1667</v>
      </c>
      <c r="E2137" s="39" t="str">
        <f>IF(AND(LEN(NICAP[[#This Row],[State or      Country]])=2,NICAP[[#This Row],[State or      Country]]&lt;&gt;"UK"),"US","Other")</f>
        <v>US</v>
      </c>
      <c r="F2137" s="38">
        <v>1</v>
      </c>
      <c r="G2137" s="37"/>
      <c r="H2137" s="37"/>
      <c r="I2137" s="47" t="s">
        <v>4808</v>
      </c>
      <c r="J2137" s="37"/>
      <c r="K2137" s="37"/>
      <c r="L2137" s="36" t="s">
        <v>7899</v>
      </c>
      <c r="M2137" s="36" t="str">
        <f>IF(LEFT(NICAP[[#This Row],[Date]],1)=0,"Y","N")</f>
        <v>N</v>
      </c>
      <c r="N2137" s="36"/>
      <c r="O2137" s="36" t="str">
        <f>19&amp;LEFT(NICAP[[#This Row],[Date]],2)</f>
        <v>1957</v>
      </c>
      <c r="P2137" s="36" t="str">
        <f>MID(NICAP[[#This Row],[Date]],3,2)</f>
        <v>11</v>
      </c>
      <c r="Q2137" s="36" t="str">
        <f>RIGHT(NICAP[[#This Row],[Date]],2)</f>
        <v>04</v>
      </c>
      <c r="R2137" s="26">
        <f>DATE(NICAP[[#This Row],[Year]],NICAP[[#This Row],[Month]],NICAP[[#This Row],[Day]])</f>
        <v>21128</v>
      </c>
      <c r="S2137" s="35" t="str">
        <f t="shared" si="66"/>
        <v>TX</v>
      </c>
      <c r="T2137" s="24" t="str">
        <f t="shared" si="67"/>
        <v>US</v>
      </c>
    </row>
    <row r="2138" spans="1:20" ht="27" customHeight="1" x14ac:dyDescent="0.2">
      <c r="A2138" s="35">
        <v>2129</v>
      </c>
      <c r="B2138" s="60">
        <v>571104</v>
      </c>
      <c r="C2138" s="44" t="s">
        <v>7898</v>
      </c>
      <c r="D2138" s="44" t="s">
        <v>2122</v>
      </c>
      <c r="E2138" s="44" t="str">
        <f>IF(AND(LEN(NICAP[[#This Row],[State or      Country]])=2,NICAP[[#This Row],[State or      Country]]&lt;&gt;"UK"),"US","Other")</f>
        <v>US</v>
      </c>
      <c r="F2138" s="43">
        <v>1</v>
      </c>
      <c r="G2138" s="41"/>
      <c r="H2138" s="41"/>
      <c r="I2138" s="62" t="s">
        <v>4808</v>
      </c>
      <c r="J2138" s="76" t="s">
        <v>1744</v>
      </c>
      <c r="K2138" s="41"/>
      <c r="L2138" s="59" t="s">
        <v>7897</v>
      </c>
      <c r="M2138" s="59" t="str">
        <f>IF(LEFT(NICAP[[#This Row],[Date]],1)=0,"Y","N")</f>
        <v>N</v>
      </c>
      <c r="N2138" s="59"/>
      <c r="O2138" s="59" t="str">
        <f>19&amp;LEFT(NICAP[[#This Row],[Date]],2)</f>
        <v>1957</v>
      </c>
      <c r="P2138" s="59" t="str">
        <f>MID(NICAP[[#This Row],[Date]],3,2)</f>
        <v>11</v>
      </c>
      <c r="Q2138" s="59" t="str">
        <f>RIGHT(NICAP[[#This Row],[Date]],2)</f>
        <v>04</v>
      </c>
      <c r="R2138" s="26">
        <f>DATE(NICAP[[#This Row],[Year]],NICAP[[#This Row],[Month]],NICAP[[#This Row],[Day]])</f>
        <v>21128</v>
      </c>
      <c r="S2138" s="35" t="str">
        <f t="shared" si="66"/>
        <v>NM</v>
      </c>
      <c r="T2138" s="24" t="str">
        <f t="shared" si="67"/>
        <v>US</v>
      </c>
    </row>
    <row r="2139" spans="1:20" ht="12.75" customHeight="1" x14ac:dyDescent="0.2">
      <c r="A2139" s="35">
        <v>2130</v>
      </c>
      <c r="B2139" s="55">
        <v>571105</v>
      </c>
      <c r="C2139" s="39" t="s">
        <v>7896</v>
      </c>
      <c r="D2139" s="39" t="s">
        <v>1676</v>
      </c>
      <c r="E2139" s="39" t="str">
        <f>IF(AND(LEN(NICAP[[#This Row],[State or      Country]])=2,NICAP[[#This Row],[State or      Country]]&lt;&gt;"UK"),"US","Other")</f>
        <v>US</v>
      </c>
      <c r="F2139" s="38">
        <v>1</v>
      </c>
      <c r="G2139" s="37"/>
      <c r="H2139" s="37"/>
      <c r="I2139" s="47" t="s">
        <v>4808</v>
      </c>
      <c r="J2139" s="37"/>
      <c r="K2139" s="37"/>
      <c r="L2139" s="36" t="s">
        <v>7895</v>
      </c>
      <c r="M2139" s="36" t="str">
        <f>IF(LEFT(NICAP[[#This Row],[Date]],1)=0,"Y","N")</f>
        <v>N</v>
      </c>
      <c r="N2139" s="36"/>
      <c r="O2139" s="36" t="str">
        <f>19&amp;LEFT(NICAP[[#This Row],[Date]],2)</f>
        <v>1957</v>
      </c>
      <c r="P2139" s="36" t="str">
        <f>MID(NICAP[[#This Row],[Date]],3,2)</f>
        <v>11</v>
      </c>
      <c r="Q2139" s="36" t="str">
        <f>RIGHT(NICAP[[#This Row],[Date]],2)</f>
        <v>05</v>
      </c>
      <c r="R2139" s="26">
        <f>DATE(NICAP[[#This Row],[Year]],NICAP[[#This Row],[Month]],NICAP[[#This Row],[Day]])</f>
        <v>21129</v>
      </c>
      <c r="S2139" s="35" t="str">
        <f t="shared" si="66"/>
        <v>CA</v>
      </c>
      <c r="T2139" s="24" t="str">
        <f t="shared" si="67"/>
        <v>US</v>
      </c>
    </row>
    <row r="2140" spans="1:20" ht="12.75" customHeight="1" x14ac:dyDescent="0.2">
      <c r="A2140" s="35">
        <v>2131</v>
      </c>
      <c r="B2140" s="53">
        <v>571105</v>
      </c>
      <c r="C2140" s="39" t="s">
        <v>3746</v>
      </c>
      <c r="D2140" s="39" t="s">
        <v>1683</v>
      </c>
      <c r="E2140" s="39" t="str">
        <f>IF(AND(LEN(NICAP[[#This Row],[State or      Country]])=2,NICAP[[#This Row],[State or      Country]]&lt;&gt;"UK"),"US","Other")</f>
        <v>US</v>
      </c>
      <c r="F2140" s="38">
        <v>9</v>
      </c>
      <c r="G2140" s="47" t="s">
        <v>1666</v>
      </c>
      <c r="H2140" s="46">
        <v>5</v>
      </c>
      <c r="I2140" s="47" t="s">
        <v>4808</v>
      </c>
      <c r="J2140" s="37"/>
      <c r="K2140" s="37"/>
      <c r="L2140" s="36" t="s">
        <v>7894</v>
      </c>
      <c r="M2140" s="36" t="str">
        <f>IF(LEFT(NICAP[[#This Row],[Date]],1)=0,"Y","N")</f>
        <v>N</v>
      </c>
      <c r="N2140" s="36"/>
      <c r="O2140" s="36" t="str">
        <f>19&amp;LEFT(NICAP[[#This Row],[Date]],2)</f>
        <v>1957</v>
      </c>
      <c r="P2140" s="36" t="str">
        <f>MID(NICAP[[#This Row],[Date]],3,2)</f>
        <v>11</v>
      </c>
      <c r="Q2140" s="36" t="str">
        <f>RIGHT(NICAP[[#This Row],[Date]],2)</f>
        <v>05</v>
      </c>
      <c r="R2140" s="26">
        <f>DATE(NICAP[[#This Row],[Year]],NICAP[[#This Row],[Month]],NICAP[[#This Row],[Day]])</f>
        <v>21129</v>
      </c>
      <c r="S2140" s="35" t="str">
        <f t="shared" si="66"/>
        <v>FL</v>
      </c>
      <c r="T2140" s="24" t="str">
        <f t="shared" si="67"/>
        <v>US</v>
      </c>
    </row>
    <row r="2141" spans="1:20" ht="27.75" customHeight="1" x14ac:dyDescent="0.2">
      <c r="A2141" s="35">
        <v>2132</v>
      </c>
      <c r="B2141" s="58">
        <v>571105</v>
      </c>
      <c r="C2141" s="44" t="s">
        <v>2230</v>
      </c>
      <c r="D2141" s="44" t="s">
        <v>2299</v>
      </c>
      <c r="E2141" s="44" t="str">
        <f>IF(AND(LEN(NICAP[[#This Row],[State or      Country]])=2,NICAP[[#This Row],[State or      Country]]&lt;&gt;"UK"),"US","Other")</f>
        <v>US</v>
      </c>
      <c r="F2141" s="43">
        <v>9</v>
      </c>
      <c r="G2141" s="62" t="s">
        <v>1666</v>
      </c>
      <c r="H2141" s="61">
        <v>5</v>
      </c>
      <c r="I2141" s="62" t="s">
        <v>4808</v>
      </c>
      <c r="J2141" s="41"/>
      <c r="K2141" s="41"/>
      <c r="L2141" s="42" t="s">
        <v>7893</v>
      </c>
      <c r="M2141" s="42" t="str">
        <f>IF(LEFT(NICAP[[#This Row],[Date]],1)=0,"Y","N")</f>
        <v>N</v>
      </c>
      <c r="N2141" s="42"/>
      <c r="O2141" s="42" t="str">
        <f>19&amp;LEFT(NICAP[[#This Row],[Date]],2)</f>
        <v>1957</v>
      </c>
      <c r="P2141" s="42" t="str">
        <f>MID(NICAP[[#This Row],[Date]],3,2)</f>
        <v>11</v>
      </c>
      <c r="Q2141" s="42" t="str">
        <f>RIGHT(NICAP[[#This Row],[Date]],2)</f>
        <v>05</v>
      </c>
      <c r="R2141" s="26">
        <f>DATE(NICAP[[#This Row],[Year]],NICAP[[#This Row],[Month]],NICAP[[#This Row],[Day]])</f>
        <v>21129</v>
      </c>
      <c r="S2141" s="35" t="str">
        <f t="shared" si="66"/>
        <v>AL</v>
      </c>
      <c r="T2141" s="24" t="str">
        <f t="shared" si="67"/>
        <v>US</v>
      </c>
    </row>
    <row r="2142" spans="1:20" ht="27" customHeight="1" x14ac:dyDescent="0.2">
      <c r="A2142" s="35">
        <v>2133</v>
      </c>
      <c r="B2142" s="60">
        <v>571105</v>
      </c>
      <c r="C2142" s="44" t="s">
        <v>7892</v>
      </c>
      <c r="D2142" s="44" t="s">
        <v>2180</v>
      </c>
      <c r="E2142" s="44" t="str">
        <f>IF(AND(LEN(NICAP[[#This Row],[State or      Country]])=2,NICAP[[#This Row],[State or      Country]]&lt;&gt;"UK"),"US","Other")</f>
        <v>US</v>
      </c>
      <c r="F2142" s="43">
        <v>1</v>
      </c>
      <c r="G2142" s="41"/>
      <c r="H2142" s="41"/>
      <c r="I2142" s="62" t="s">
        <v>4808</v>
      </c>
      <c r="J2142" s="41"/>
      <c r="K2142" s="41"/>
      <c r="L2142" s="59" t="s">
        <v>7891</v>
      </c>
      <c r="M2142" s="59" t="str">
        <f>IF(LEFT(NICAP[[#This Row],[Date]],1)=0,"Y","N")</f>
        <v>N</v>
      </c>
      <c r="N2142" s="59"/>
      <c r="O2142" s="59" t="str">
        <f>19&amp;LEFT(NICAP[[#This Row],[Date]],2)</f>
        <v>1957</v>
      </c>
      <c r="P2142" s="59" t="str">
        <f>MID(NICAP[[#This Row],[Date]],3,2)</f>
        <v>11</v>
      </c>
      <c r="Q2142" s="59" t="str">
        <f>RIGHT(NICAP[[#This Row],[Date]],2)</f>
        <v>05</v>
      </c>
      <c r="R2142" s="26">
        <f>DATE(NICAP[[#This Row],[Year]],NICAP[[#This Row],[Month]],NICAP[[#This Row],[Day]])</f>
        <v>21129</v>
      </c>
      <c r="S2142" s="35" t="str">
        <f t="shared" si="66"/>
        <v>NE</v>
      </c>
      <c r="T2142" s="24" t="str">
        <f t="shared" si="67"/>
        <v>US</v>
      </c>
    </row>
    <row r="2143" spans="1:20" ht="12.75" customHeight="1" x14ac:dyDescent="0.2">
      <c r="A2143" s="35">
        <v>2134</v>
      </c>
      <c r="B2143" s="55">
        <v>571105</v>
      </c>
      <c r="C2143" s="39" t="s">
        <v>7890</v>
      </c>
      <c r="D2143" s="39" t="s">
        <v>1689</v>
      </c>
      <c r="E2143" s="39" t="str">
        <f>IF(AND(LEN(NICAP[[#This Row],[State or      Country]])=2,NICAP[[#This Row],[State or      Country]]&lt;&gt;"UK"),"US","Other")</f>
        <v>US</v>
      </c>
      <c r="F2143" s="38">
        <v>3</v>
      </c>
      <c r="G2143" s="37"/>
      <c r="H2143" s="37"/>
      <c r="I2143" s="37"/>
      <c r="J2143" s="37"/>
      <c r="K2143" s="37"/>
      <c r="L2143" s="36" t="s">
        <v>7889</v>
      </c>
      <c r="M2143" s="36" t="str">
        <f>IF(LEFT(NICAP[[#This Row],[Date]],1)=0,"Y","N")</f>
        <v>N</v>
      </c>
      <c r="N2143" s="36"/>
      <c r="O2143" s="36" t="str">
        <f>19&amp;LEFT(NICAP[[#This Row],[Date]],2)</f>
        <v>1957</v>
      </c>
      <c r="P2143" s="36" t="str">
        <f>MID(NICAP[[#This Row],[Date]],3,2)</f>
        <v>11</v>
      </c>
      <c r="Q2143" s="36" t="str">
        <f>RIGHT(NICAP[[#This Row],[Date]],2)</f>
        <v>05</v>
      </c>
      <c r="R2143" s="26">
        <f>DATE(NICAP[[#This Row],[Year]],NICAP[[#This Row],[Month]],NICAP[[#This Row],[Day]])</f>
        <v>21129</v>
      </c>
      <c r="S2143" s="35" t="str">
        <f t="shared" si="66"/>
        <v>GA</v>
      </c>
      <c r="T2143" s="24" t="str">
        <f t="shared" si="67"/>
        <v>US</v>
      </c>
    </row>
    <row r="2144" spans="1:20" ht="12.75" customHeight="1" x14ac:dyDescent="0.2">
      <c r="A2144" s="35">
        <v>2135</v>
      </c>
      <c r="B2144" s="53">
        <v>571105</v>
      </c>
      <c r="C2144" s="39" t="s">
        <v>4803</v>
      </c>
      <c r="D2144" s="39" t="s">
        <v>2763</v>
      </c>
      <c r="E2144" s="39" t="str">
        <f>IF(AND(LEN(NICAP[[#This Row],[State or      Country]])=2,NICAP[[#This Row],[State or      Country]]&lt;&gt;"UK"),"US","Other")</f>
        <v>Other</v>
      </c>
      <c r="F2144" s="38">
        <v>9</v>
      </c>
      <c r="G2144" s="47" t="s">
        <v>1666</v>
      </c>
      <c r="H2144" s="46">
        <v>5</v>
      </c>
      <c r="I2144" s="37"/>
      <c r="J2144" s="37"/>
      <c r="K2144" s="37"/>
      <c r="L2144" s="36" t="s">
        <v>7888</v>
      </c>
      <c r="M2144" s="36" t="str">
        <f>IF(LEFT(NICAP[[#This Row],[Date]],1)=0,"Y","N")</f>
        <v>N</v>
      </c>
      <c r="N2144" s="36"/>
      <c r="O2144" s="36" t="str">
        <f>19&amp;LEFT(NICAP[[#This Row],[Date]],2)</f>
        <v>1957</v>
      </c>
      <c r="P2144" s="36" t="str">
        <f>MID(NICAP[[#This Row],[Date]],3,2)</f>
        <v>11</v>
      </c>
      <c r="Q2144" s="36" t="str">
        <f>RIGHT(NICAP[[#This Row],[Date]],2)</f>
        <v>05</v>
      </c>
      <c r="R2144" s="26">
        <f>DATE(NICAP[[#This Row],[Year]],NICAP[[#This Row],[Month]],NICAP[[#This Row],[Day]])</f>
        <v>21129</v>
      </c>
      <c r="S2144" s="35" t="str">
        <f t="shared" si="66"/>
        <v/>
      </c>
      <c r="T2144" s="24" t="str">
        <f t="shared" si="67"/>
        <v>At Sea</v>
      </c>
    </row>
    <row r="2145" spans="1:20" ht="12.75" customHeight="1" x14ac:dyDescent="0.2">
      <c r="A2145" s="35">
        <v>2136</v>
      </c>
      <c r="B2145" s="55">
        <v>571105</v>
      </c>
      <c r="C2145" s="39" t="s">
        <v>7887</v>
      </c>
      <c r="D2145" s="39" t="s">
        <v>1667</v>
      </c>
      <c r="E2145" s="39" t="str">
        <f>IF(AND(LEN(NICAP[[#This Row],[State or      Country]])=2,NICAP[[#This Row],[State or      Country]]&lt;&gt;"UK"),"US","Other")</f>
        <v>US</v>
      </c>
      <c r="F2145" s="38">
        <v>3</v>
      </c>
      <c r="G2145" s="41"/>
      <c r="H2145" s="41"/>
      <c r="I2145" s="41"/>
      <c r="J2145" s="41"/>
      <c r="K2145" s="41"/>
      <c r="L2145" s="36" t="s">
        <v>7886</v>
      </c>
      <c r="M2145" s="36" t="str">
        <f>IF(LEFT(NICAP[[#This Row],[Date]],1)=0,"Y","N")</f>
        <v>N</v>
      </c>
      <c r="N2145" s="36"/>
      <c r="O2145" s="36" t="str">
        <f>19&amp;LEFT(NICAP[[#This Row],[Date]],2)</f>
        <v>1957</v>
      </c>
      <c r="P2145" s="36" t="str">
        <f>MID(NICAP[[#This Row],[Date]],3,2)</f>
        <v>11</v>
      </c>
      <c r="Q2145" s="36" t="str">
        <f>RIGHT(NICAP[[#This Row],[Date]],2)</f>
        <v>05</v>
      </c>
      <c r="R2145" s="26">
        <f>DATE(NICAP[[#This Row],[Year]],NICAP[[#This Row],[Month]],NICAP[[#This Row],[Day]])</f>
        <v>21129</v>
      </c>
      <c r="S2145" s="35" t="str">
        <f t="shared" si="66"/>
        <v>TX</v>
      </c>
      <c r="T2145" s="24" t="str">
        <f t="shared" si="67"/>
        <v>US</v>
      </c>
    </row>
    <row r="2146" spans="1:20" ht="12.75" customHeight="1" x14ac:dyDescent="0.2">
      <c r="A2146" s="35">
        <v>2137</v>
      </c>
      <c r="B2146" s="55">
        <v>571105</v>
      </c>
      <c r="C2146" s="39" t="s">
        <v>7561</v>
      </c>
      <c r="D2146" s="39" t="s">
        <v>2122</v>
      </c>
      <c r="E2146" s="39" t="str">
        <f>IF(AND(LEN(NICAP[[#This Row],[State or      Country]])=2,NICAP[[#This Row],[State or      Country]]&lt;&gt;"UK"),"US","Other")</f>
        <v>US</v>
      </c>
      <c r="F2146" s="38">
        <v>3</v>
      </c>
      <c r="G2146" s="37"/>
      <c r="H2146" s="37"/>
      <c r="I2146" s="37"/>
      <c r="J2146" s="54" t="s">
        <v>1744</v>
      </c>
      <c r="K2146" s="37"/>
      <c r="L2146" s="36" t="s">
        <v>7885</v>
      </c>
      <c r="M2146" s="36" t="str">
        <f>IF(LEFT(NICAP[[#This Row],[Date]],1)=0,"Y","N")</f>
        <v>N</v>
      </c>
      <c r="N2146" s="36"/>
      <c r="O2146" s="36" t="str">
        <f>19&amp;LEFT(NICAP[[#This Row],[Date]],2)</f>
        <v>1957</v>
      </c>
      <c r="P2146" s="36" t="str">
        <f>MID(NICAP[[#This Row],[Date]],3,2)</f>
        <v>11</v>
      </c>
      <c r="Q2146" s="36" t="str">
        <f>RIGHT(NICAP[[#This Row],[Date]],2)</f>
        <v>05</v>
      </c>
      <c r="R2146" s="26">
        <f>DATE(NICAP[[#This Row],[Year]],NICAP[[#This Row],[Month]],NICAP[[#This Row],[Day]])</f>
        <v>21129</v>
      </c>
      <c r="S2146" s="35" t="str">
        <f t="shared" si="66"/>
        <v>NM</v>
      </c>
      <c r="T2146" s="24" t="str">
        <f t="shared" si="67"/>
        <v>US</v>
      </c>
    </row>
    <row r="2147" spans="1:20" ht="27.75" customHeight="1" x14ac:dyDescent="0.2">
      <c r="A2147" s="35">
        <v>2138</v>
      </c>
      <c r="B2147" s="60">
        <v>571105</v>
      </c>
      <c r="C2147" s="44" t="s">
        <v>5536</v>
      </c>
      <c r="D2147" s="44" t="s">
        <v>1686</v>
      </c>
      <c r="E2147" s="44" t="str">
        <f>IF(AND(LEN(NICAP[[#This Row],[State or      Country]])=2,NICAP[[#This Row],[State or      Country]]&lt;&gt;"UK"),"US","Other")</f>
        <v>US</v>
      </c>
      <c r="F2147" s="43">
        <v>3</v>
      </c>
      <c r="G2147" s="41"/>
      <c r="H2147" s="41"/>
      <c r="I2147" s="41"/>
      <c r="J2147" s="41"/>
      <c r="K2147" s="41"/>
      <c r="L2147" s="42" t="s">
        <v>7884</v>
      </c>
      <c r="M2147" s="42" t="str">
        <f>IF(LEFT(NICAP[[#This Row],[Date]],1)=0,"Y","N")</f>
        <v>N</v>
      </c>
      <c r="N2147" s="42"/>
      <c r="O2147" s="42" t="str">
        <f>19&amp;LEFT(NICAP[[#This Row],[Date]],2)</f>
        <v>1957</v>
      </c>
      <c r="P2147" s="42" t="str">
        <f>MID(NICAP[[#This Row],[Date]],3,2)</f>
        <v>11</v>
      </c>
      <c r="Q2147" s="42" t="str">
        <f>RIGHT(NICAP[[#This Row],[Date]],2)</f>
        <v>05</v>
      </c>
      <c r="R2147" s="26">
        <f>DATE(NICAP[[#This Row],[Year]],NICAP[[#This Row],[Month]],NICAP[[#This Row],[Day]])</f>
        <v>21129</v>
      </c>
      <c r="S2147" s="35" t="str">
        <f t="shared" si="66"/>
        <v>PA</v>
      </c>
      <c r="T2147" s="24" t="str">
        <f t="shared" si="67"/>
        <v>US</v>
      </c>
    </row>
    <row r="2148" spans="1:20" ht="27.75" customHeight="1" x14ac:dyDescent="0.2">
      <c r="A2148" s="35">
        <v>2139</v>
      </c>
      <c r="B2148" s="60">
        <v>571105</v>
      </c>
      <c r="C2148" s="44" t="s">
        <v>6629</v>
      </c>
      <c r="D2148" s="44" t="s">
        <v>1670</v>
      </c>
      <c r="E2148" s="44" t="str">
        <f>IF(AND(LEN(NICAP[[#This Row],[State or      Country]])=2,NICAP[[#This Row],[State or      Country]]&lt;&gt;"UK"),"US","Other")</f>
        <v>US</v>
      </c>
      <c r="F2148" s="43">
        <v>3</v>
      </c>
      <c r="G2148" s="41"/>
      <c r="H2148" s="41"/>
      <c r="I2148" s="41"/>
      <c r="J2148" s="41"/>
      <c r="K2148" s="41"/>
      <c r="L2148" s="42" t="s">
        <v>7883</v>
      </c>
      <c r="M2148" s="42" t="str">
        <f>IF(LEFT(NICAP[[#This Row],[Date]],1)=0,"Y","N")</f>
        <v>N</v>
      </c>
      <c r="N2148" s="42"/>
      <c r="O2148" s="42" t="str">
        <f>19&amp;LEFT(NICAP[[#This Row],[Date]],2)</f>
        <v>1957</v>
      </c>
      <c r="P2148" s="42" t="str">
        <f>MID(NICAP[[#This Row],[Date]],3,2)</f>
        <v>11</v>
      </c>
      <c r="Q2148" s="42" t="str">
        <f>RIGHT(NICAP[[#This Row],[Date]],2)</f>
        <v>05</v>
      </c>
      <c r="R2148" s="26">
        <f>DATE(NICAP[[#This Row],[Year]],NICAP[[#This Row],[Month]],NICAP[[#This Row],[Day]])</f>
        <v>21129</v>
      </c>
      <c r="S2148" s="35" t="str">
        <f t="shared" si="66"/>
        <v>IL</v>
      </c>
      <c r="T2148" s="24" t="str">
        <f t="shared" si="67"/>
        <v>US</v>
      </c>
    </row>
    <row r="2149" spans="1:20" ht="27" customHeight="1" x14ac:dyDescent="0.2">
      <c r="A2149" s="35">
        <v>2140</v>
      </c>
      <c r="B2149" s="60">
        <v>571105</v>
      </c>
      <c r="C2149" s="44" t="s">
        <v>7882</v>
      </c>
      <c r="D2149" s="44" t="s">
        <v>1667</v>
      </c>
      <c r="E2149" s="44" t="str">
        <f>IF(AND(LEN(NICAP[[#This Row],[State or      Country]])=2,NICAP[[#This Row],[State or      Country]]&lt;&gt;"UK"),"US","Other")</f>
        <v>US</v>
      </c>
      <c r="F2149" s="43">
        <v>3</v>
      </c>
      <c r="G2149" s="41"/>
      <c r="H2149" s="41"/>
      <c r="I2149" s="41"/>
      <c r="J2149" s="41"/>
      <c r="K2149" s="41"/>
      <c r="L2149" s="42" t="s">
        <v>7881</v>
      </c>
      <c r="M2149" s="42" t="str">
        <f>IF(LEFT(NICAP[[#This Row],[Date]],1)=0,"Y","N")</f>
        <v>N</v>
      </c>
      <c r="N2149" s="42"/>
      <c r="O2149" s="42" t="str">
        <f>19&amp;LEFT(NICAP[[#This Row],[Date]],2)</f>
        <v>1957</v>
      </c>
      <c r="P2149" s="42" t="str">
        <f>MID(NICAP[[#This Row],[Date]],3,2)</f>
        <v>11</v>
      </c>
      <c r="Q2149" s="42" t="str">
        <f>RIGHT(NICAP[[#This Row],[Date]],2)</f>
        <v>05</v>
      </c>
      <c r="R2149" s="26">
        <f>DATE(NICAP[[#This Row],[Year]],NICAP[[#This Row],[Month]],NICAP[[#This Row],[Day]])</f>
        <v>21129</v>
      </c>
      <c r="S2149" s="35" t="str">
        <f t="shared" si="66"/>
        <v>TX</v>
      </c>
      <c r="T2149" s="24" t="str">
        <f t="shared" si="67"/>
        <v>US</v>
      </c>
    </row>
    <row r="2150" spans="1:20" ht="12.75" customHeight="1" x14ac:dyDescent="0.2">
      <c r="A2150" s="35">
        <v>2141</v>
      </c>
      <c r="B2150" s="55">
        <v>571105</v>
      </c>
      <c r="C2150" s="39" t="s">
        <v>2344</v>
      </c>
      <c r="D2150" s="39" t="s">
        <v>1694</v>
      </c>
      <c r="E2150" s="39" t="str">
        <f>IF(AND(LEN(NICAP[[#This Row],[State or      Country]])=2,NICAP[[#This Row],[State or      Country]]&lt;&gt;"UK"),"US","Other")</f>
        <v>US</v>
      </c>
      <c r="F2150" s="38">
        <v>3</v>
      </c>
      <c r="G2150" s="37"/>
      <c r="H2150" s="37"/>
      <c r="I2150" s="37"/>
      <c r="J2150" s="37"/>
      <c r="K2150" s="37"/>
      <c r="L2150" s="36" t="s">
        <v>7880</v>
      </c>
      <c r="M2150" s="36" t="str">
        <f>IF(LEFT(NICAP[[#This Row],[Date]],1)=0,"Y","N")</f>
        <v>N</v>
      </c>
      <c r="N2150" s="36"/>
      <c r="O2150" s="36" t="str">
        <f>19&amp;LEFT(NICAP[[#This Row],[Date]],2)</f>
        <v>1957</v>
      </c>
      <c r="P2150" s="36" t="str">
        <f>MID(NICAP[[#This Row],[Date]],3,2)</f>
        <v>11</v>
      </c>
      <c r="Q2150" s="36" t="str">
        <f>RIGHT(NICAP[[#This Row],[Date]],2)</f>
        <v>05</v>
      </c>
      <c r="R2150" s="26">
        <f>DATE(NICAP[[#This Row],[Year]],NICAP[[#This Row],[Month]],NICAP[[#This Row],[Day]])</f>
        <v>21129</v>
      </c>
      <c r="S2150" s="35" t="str">
        <f t="shared" si="66"/>
        <v>OH</v>
      </c>
      <c r="T2150" s="24" t="str">
        <f t="shared" si="67"/>
        <v>US</v>
      </c>
    </row>
    <row r="2151" spans="1:20" ht="27" customHeight="1" x14ac:dyDescent="0.2">
      <c r="A2151" s="35">
        <v>2142</v>
      </c>
      <c r="B2151" s="60">
        <v>571105</v>
      </c>
      <c r="C2151" s="44" t="s">
        <v>7879</v>
      </c>
      <c r="D2151" s="44" t="s">
        <v>1670</v>
      </c>
      <c r="E2151" s="44" t="str">
        <f>IF(AND(LEN(NICAP[[#This Row],[State or      Country]])=2,NICAP[[#This Row],[State or      Country]]&lt;&gt;"UK"),"US","Other")</f>
        <v>US</v>
      </c>
      <c r="F2151" s="43">
        <v>1</v>
      </c>
      <c r="G2151" s="41"/>
      <c r="H2151" s="41"/>
      <c r="I2151" s="41"/>
      <c r="J2151" s="41"/>
      <c r="K2151" s="41"/>
      <c r="L2151" s="42" t="s">
        <v>7878</v>
      </c>
      <c r="M2151" s="42" t="str">
        <f>IF(LEFT(NICAP[[#This Row],[Date]],1)=0,"Y","N")</f>
        <v>N</v>
      </c>
      <c r="N2151" s="42"/>
      <c r="O2151" s="42" t="str">
        <f>19&amp;LEFT(NICAP[[#This Row],[Date]],2)</f>
        <v>1957</v>
      </c>
      <c r="P2151" s="42" t="str">
        <f>MID(NICAP[[#This Row],[Date]],3,2)</f>
        <v>11</v>
      </c>
      <c r="Q2151" s="42" t="str">
        <f>RIGHT(NICAP[[#This Row],[Date]],2)</f>
        <v>05</v>
      </c>
      <c r="R2151" s="26">
        <f>DATE(NICAP[[#This Row],[Year]],NICAP[[#This Row],[Month]],NICAP[[#This Row],[Day]])</f>
        <v>21129</v>
      </c>
      <c r="S2151" s="35" t="str">
        <f t="shared" si="66"/>
        <v>IL</v>
      </c>
      <c r="T2151" s="24" t="str">
        <f t="shared" si="67"/>
        <v>US</v>
      </c>
    </row>
    <row r="2152" spans="1:20" ht="42.75" customHeight="1" x14ac:dyDescent="0.2">
      <c r="A2152" s="35">
        <v>2143</v>
      </c>
      <c r="B2152" s="57">
        <v>571105</v>
      </c>
      <c r="C2152" s="50" t="s">
        <v>7877</v>
      </c>
      <c r="D2152" s="50" t="s">
        <v>1697</v>
      </c>
      <c r="E2152" s="50" t="str">
        <f>IF(AND(LEN(NICAP[[#This Row],[State or      Country]])=2,NICAP[[#This Row],[State or      Country]]&lt;&gt;"UK"),"US","Other")</f>
        <v>US</v>
      </c>
      <c r="F2152" s="49">
        <v>1</v>
      </c>
      <c r="G2152" s="48"/>
      <c r="H2152" s="48"/>
      <c r="I2152" s="48"/>
      <c r="J2152" s="48"/>
      <c r="K2152" s="48"/>
      <c r="L2152" s="36" t="s">
        <v>7876</v>
      </c>
      <c r="M2152" s="36" t="str">
        <f>IF(LEFT(NICAP[[#This Row],[Date]],1)=0,"Y","N")</f>
        <v>N</v>
      </c>
      <c r="N2152" s="36"/>
      <c r="O2152" s="36" t="str">
        <f>19&amp;LEFT(NICAP[[#This Row],[Date]],2)</f>
        <v>1957</v>
      </c>
      <c r="P2152" s="36" t="str">
        <f>MID(NICAP[[#This Row],[Date]],3,2)</f>
        <v>11</v>
      </c>
      <c r="Q2152" s="36" t="str">
        <f>RIGHT(NICAP[[#This Row],[Date]],2)</f>
        <v>05</v>
      </c>
      <c r="R2152" s="26">
        <f>DATE(NICAP[[#This Row],[Year]],NICAP[[#This Row],[Month]],NICAP[[#This Row],[Day]])</f>
        <v>21129</v>
      </c>
      <c r="S2152" s="35" t="str">
        <f t="shared" si="66"/>
        <v>MA</v>
      </c>
      <c r="T2152" s="24" t="str">
        <f t="shared" si="67"/>
        <v>US</v>
      </c>
    </row>
    <row r="2153" spans="1:20" ht="27.75" customHeight="1" x14ac:dyDescent="0.2">
      <c r="A2153" s="35">
        <v>2144</v>
      </c>
      <c r="B2153" s="60">
        <v>571106</v>
      </c>
      <c r="C2153" s="44" t="s">
        <v>7875</v>
      </c>
      <c r="D2153" s="44" t="s">
        <v>1689</v>
      </c>
      <c r="E2153" s="44" t="str">
        <f>IF(AND(LEN(NICAP[[#This Row],[State or      Country]])=2,NICAP[[#This Row],[State or      Country]]&lt;&gt;"UK"),"US","Other")</f>
        <v>US</v>
      </c>
      <c r="F2153" s="43">
        <v>2</v>
      </c>
      <c r="G2153" s="41"/>
      <c r="H2153" s="41"/>
      <c r="I2153" s="41"/>
      <c r="J2153" s="41"/>
      <c r="K2153" s="41"/>
      <c r="L2153" s="42" t="s">
        <v>7874</v>
      </c>
      <c r="M2153" s="42" t="str">
        <f>IF(LEFT(NICAP[[#This Row],[Date]],1)=0,"Y","N")</f>
        <v>N</v>
      </c>
      <c r="N2153" s="42"/>
      <c r="O2153" s="42" t="str">
        <f>19&amp;LEFT(NICAP[[#This Row],[Date]],2)</f>
        <v>1957</v>
      </c>
      <c r="P2153" s="42" t="str">
        <f>MID(NICAP[[#This Row],[Date]],3,2)</f>
        <v>11</v>
      </c>
      <c r="Q2153" s="42" t="str">
        <f>RIGHT(NICAP[[#This Row],[Date]],2)</f>
        <v>06</v>
      </c>
      <c r="R2153" s="26">
        <f>DATE(NICAP[[#This Row],[Year]],NICAP[[#This Row],[Month]],NICAP[[#This Row],[Day]])</f>
        <v>21130</v>
      </c>
      <c r="S2153" s="35" t="str">
        <f t="shared" si="66"/>
        <v>GA</v>
      </c>
      <c r="T2153" s="24" t="str">
        <f t="shared" si="67"/>
        <v>US</v>
      </c>
    </row>
    <row r="2154" spans="1:20" ht="12.75" customHeight="1" x14ac:dyDescent="0.2">
      <c r="A2154" s="35">
        <v>2145</v>
      </c>
      <c r="B2154" s="55">
        <v>571106</v>
      </c>
      <c r="C2154" s="39" t="s">
        <v>7873</v>
      </c>
      <c r="D2154" s="39" t="s">
        <v>1667</v>
      </c>
      <c r="E2154" s="39" t="str">
        <f>IF(AND(LEN(NICAP[[#This Row],[State or      Country]])=2,NICAP[[#This Row],[State or      Country]]&lt;&gt;"UK"),"US","Other")</f>
        <v>US</v>
      </c>
      <c r="F2154" s="38">
        <v>1</v>
      </c>
      <c r="G2154" s="37"/>
      <c r="H2154" s="37"/>
      <c r="I2154" s="65">
        <v>5205</v>
      </c>
      <c r="J2154" s="37"/>
      <c r="K2154" s="37"/>
      <c r="L2154" s="36" t="s">
        <v>7872</v>
      </c>
      <c r="M2154" s="36" t="str">
        <f>IF(LEFT(NICAP[[#This Row],[Date]],1)=0,"Y","N")</f>
        <v>N</v>
      </c>
      <c r="N2154" s="36"/>
      <c r="O2154" s="36" t="str">
        <f>19&amp;LEFT(NICAP[[#This Row],[Date]],2)</f>
        <v>1957</v>
      </c>
      <c r="P2154" s="36" t="str">
        <f>MID(NICAP[[#This Row],[Date]],3,2)</f>
        <v>11</v>
      </c>
      <c r="Q2154" s="36" t="str">
        <f>RIGHT(NICAP[[#This Row],[Date]],2)</f>
        <v>06</v>
      </c>
      <c r="R2154" s="26">
        <f>DATE(NICAP[[#This Row],[Year]],NICAP[[#This Row],[Month]],NICAP[[#This Row],[Day]])</f>
        <v>21130</v>
      </c>
      <c r="S2154" s="35" t="str">
        <f t="shared" si="66"/>
        <v>TX</v>
      </c>
      <c r="T2154" s="24" t="str">
        <f t="shared" si="67"/>
        <v>US</v>
      </c>
    </row>
    <row r="2155" spans="1:20" ht="14.25" customHeight="1" x14ac:dyDescent="0.2">
      <c r="A2155" s="35">
        <v>2146</v>
      </c>
      <c r="B2155" s="56">
        <v>571106</v>
      </c>
      <c r="C2155" s="39" t="s">
        <v>3755</v>
      </c>
      <c r="D2155" s="39" t="s">
        <v>2122</v>
      </c>
      <c r="E2155" s="39" t="str">
        <f>IF(AND(LEN(NICAP[[#This Row],[State or      Country]])=2,NICAP[[#This Row],[State or      Country]]&lt;&gt;"UK"),"US","Other")</f>
        <v>US</v>
      </c>
      <c r="F2155" s="38">
        <v>9</v>
      </c>
      <c r="G2155" s="47" t="s">
        <v>1666</v>
      </c>
      <c r="H2155" s="46">
        <v>5</v>
      </c>
      <c r="I2155" s="41"/>
      <c r="J2155" s="41"/>
      <c r="K2155" s="41"/>
      <c r="L2155" s="36" t="s">
        <v>7871</v>
      </c>
      <c r="M2155" s="36" t="str">
        <f>IF(LEFT(NICAP[[#This Row],[Date]],1)=0,"Y","N")</f>
        <v>N</v>
      </c>
      <c r="N2155" s="36"/>
      <c r="O2155" s="36" t="str">
        <f>19&amp;LEFT(NICAP[[#This Row],[Date]],2)</f>
        <v>1957</v>
      </c>
      <c r="P2155" s="36" t="str">
        <f>MID(NICAP[[#This Row],[Date]],3,2)</f>
        <v>11</v>
      </c>
      <c r="Q2155" s="36" t="str">
        <f>RIGHT(NICAP[[#This Row],[Date]],2)</f>
        <v>06</v>
      </c>
      <c r="R2155" s="26">
        <f>DATE(NICAP[[#This Row],[Year]],NICAP[[#This Row],[Month]],NICAP[[#This Row],[Day]])</f>
        <v>21130</v>
      </c>
      <c r="S2155" s="35" t="str">
        <f t="shared" si="66"/>
        <v>NM</v>
      </c>
      <c r="T2155" s="24" t="str">
        <f t="shared" si="67"/>
        <v>US</v>
      </c>
    </row>
    <row r="2156" spans="1:20" ht="27.75" customHeight="1" x14ac:dyDescent="0.2">
      <c r="A2156" s="35">
        <v>2147</v>
      </c>
      <c r="B2156" s="60">
        <v>571106</v>
      </c>
      <c r="C2156" s="44" t="s">
        <v>3293</v>
      </c>
      <c r="D2156" s="44" t="s">
        <v>1670</v>
      </c>
      <c r="E2156" s="44" t="str">
        <f>IF(AND(LEN(NICAP[[#This Row],[State or      Country]])=2,NICAP[[#This Row],[State or      Country]]&lt;&gt;"UK"),"US","Other")</f>
        <v>US</v>
      </c>
      <c r="F2156" s="43">
        <v>3</v>
      </c>
      <c r="G2156" s="41"/>
      <c r="H2156" s="41"/>
      <c r="I2156" s="41"/>
      <c r="J2156" s="41"/>
      <c r="K2156" s="41"/>
      <c r="L2156" s="42" t="s">
        <v>7870</v>
      </c>
      <c r="M2156" s="42" t="str">
        <f>IF(LEFT(NICAP[[#This Row],[Date]],1)=0,"Y","N")</f>
        <v>N</v>
      </c>
      <c r="N2156" s="42"/>
      <c r="O2156" s="42" t="str">
        <f>19&amp;LEFT(NICAP[[#This Row],[Date]],2)</f>
        <v>1957</v>
      </c>
      <c r="P2156" s="42" t="str">
        <f>MID(NICAP[[#This Row],[Date]],3,2)</f>
        <v>11</v>
      </c>
      <c r="Q2156" s="42" t="str">
        <f>RIGHT(NICAP[[#This Row],[Date]],2)</f>
        <v>06</v>
      </c>
      <c r="R2156" s="26">
        <f>DATE(NICAP[[#This Row],[Year]],NICAP[[#This Row],[Month]],NICAP[[#This Row],[Day]])</f>
        <v>21130</v>
      </c>
      <c r="S2156" s="35" t="str">
        <f t="shared" si="66"/>
        <v>IL</v>
      </c>
      <c r="T2156" s="24" t="str">
        <f t="shared" si="67"/>
        <v>US</v>
      </c>
    </row>
    <row r="2157" spans="1:20" ht="12.75" customHeight="1" x14ac:dyDescent="0.2">
      <c r="A2157" s="35">
        <v>2148</v>
      </c>
      <c r="B2157" s="55">
        <v>571106</v>
      </c>
      <c r="C2157" s="39" t="s">
        <v>2235</v>
      </c>
      <c r="D2157" s="39" t="s">
        <v>1667</v>
      </c>
      <c r="E2157" s="39" t="str">
        <f>IF(AND(LEN(NICAP[[#This Row],[State or      Country]])=2,NICAP[[#This Row],[State or      Country]]&lt;&gt;"UK"),"US","Other")</f>
        <v>US</v>
      </c>
      <c r="F2157" s="38">
        <v>3</v>
      </c>
      <c r="G2157" s="37"/>
      <c r="H2157" s="37"/>
      <c r="I2157" s="37"/>
      <c r="J2157" s="37"/>
      <c r="K2157" s="37"/>
      <c r="L2157" s="36" t="s">
        <v>7869</v>
      </c>
      <c r="M2157" s="36" t="str">
        <f>IF(LEFT(NICAP[[#This Row],[Date]],1)=0,"Y","N")</f>
        <v>N</v>
      </c>
      <c r="N2157" s="36"/>
      <c r="O2157" s="36" t="str">
        <f>19&amp;LEFT(NICAP[[#This Row],[Date]],2)</f>
        <v>1957</v>
      </c>
      <c r="P2157" s="36" t="str">
        <f>MID(NICAP[[#This Row],[Date]],3,2)</f>
        <v>11</v>
      </c>
      <c r="Q2157" s="36" t="str">
        <f>RIGHT(NICAP[[#This Row],[Date]],2)</f>
        <v>06</v>
      </c>
      <c r="R2157" s="26">
        <f>DATE(NICAP[[#This Row],[Year]],NICAP[[#This Row],[Month]],NICAP[[#This Row],[Day]])</f>
        <v>21130</v>
      </c>
      <c r="S2157" s="35" t="str">
        <f t="shared" si="66"/>
        <v>TX</v>
      </c>
      <c r="T2157" s="24" t="str">
        <f t="shared" si="67"/>
        <v>US</v>
      </c>
    </row>
    <row r="2158" spans="1:20" ht="12.75" customHeight="1" x14ac:dyDescent="0.2">
      <c r="A2158" s="35">
        <v>2149</v>
      </c>
      <c r="B2158" s="55">
        <v>571106</v>
      </c>
      <c r="C2158" s="39" t="s">
        <v>7868</v>
      </c>
      <c r="D2158" s="39" t="s">
        <v>1956</v>
      </c>
      <c r="E2158" s="39" t="str">
        <f>IF(AND(LEN(NICAP[[#This Row],[State or      Country]])=2,NICAP[[#This Row],[State or      Country]]&lt;&gt;"UK"),"US","Other")</f>
        <v>Other</v>
      </c>
      <c r="F2158" s="38">
        <v>1</v>
      </c>
      <c r="G2158" s="37"/>
      <c r="H2158" s="37"/>
      <c r="I2158" s="47" t="s">
        <v>4808</v>
      </c>
      <c r="J2158" s="37"/>
      <c r="K2158" s="37"/>
      <c r="L2158" s="36" t="s">
        <v>6161</v>
      </c>
      <c r="M2158" s="36" t="str">
        <f>IF(LEFT(NICAP[[#This Row],[Date]],1)=0,"Y","N")</f>
        <v>N</v>
      </c>
      <c r="N2158" s="36"/>
      <c r="O2158" s="36" t="str">
        <f>19&amp;LEFT(NICAP[[#This Row],[Date]],2)</f>
        <v>1957</v>
      </c>
      <c r="P2158" s="36" t="str">
        <f>MID(NICAP[[#This Row],[Date]],3,2)</f>
        <v>11</v>
      </c>
      <c r="Q2158" s="36" t="str">
        <f>RIGHT(NICAP[[#This Row],[Date]],2)</f>
        <v>06</v>
      </c>
      <c r="R2158" s="26">
        <f>DATE(NICAP[[#This Row],[Year]],NICAP[[#This Row],[Month]],NICAP[[#This Row],[Day]])</f>
        <v>21130</v>
      </c>
      <c r="S2158" s="35" t="str">
        <f t="shared" si="66"/>
        <v/>
      </c>
      <c r="T2158" s="24" t="str">
        <f t="shared" si="67"/>
        <v>Japan</v>
      </c>
    </row>
    <row r="2159" spans="1:20" ht="12.75" customHeight="1" x14ac:dyDescent="0.2">
      <c r="A2159" s="35">
        <v>2150</v>
      </c>
      <c r="B2159" s="55">
        <v>571106</v>
      </c>
      <c r="C2159" s="39" t="s">
        <v>7867</v>
      </c>
      <c r="D2159" s="39" t="s">
        <v>1694</v>
      </c>
      <c r="E2159" s="39" t="str">
        <f>IF(AND(LEN(NICAP[[#This Row],[State or      Country]])=2,NICAP[[#This Row],[State or      Country]]&lt;&gt;"UK"),"US","Other")</f>
        <v>US</v>
      </c>
      <c r="F2159" s="38">
        <v>1</v>
      </c>
      <c r="G2159" s="37"/>
      <c r="H2159" s="37"/>
      <c r="I2159" s="47" t="s">
        <v>4808</v>
      </c>
      <c r="J2159" s="37"/>
      <c r="K2159" s="37"/>
      <c r="L2159" s="36" t="s">
        <v>7866</v>
      </c>
      <c r="M2159" s="36" t="str">
        <f>IF(LEFT(NICAP[[#This Row],[Date]],1)=0,"Y","N")</f>
        <v>N</v>
      </c>
      <c r="N2159" s="36"/>
      <c r="O2159" s="36" t="str">
        <f>19&amp;LEFT(NICAP[[#This Row],[Date]],2)</f>
        <v>1957</v>
      </c>
      <c r="P2159" s="36" t="str">
        <f>MID(NICAP[[#This Row],[Date]],3,2)</f>
        <v>11</v>
      </c>
      <c r="Q2159" s="36" t="str">
        <f>RIGHT(NICAP[[#This Row],[Date]],2)</f>
        <v>06</v>
      </c>
      <c r="R2159" s="26">
        <f>DATE(NICAP[[#This Row],[Year]],NICAP[[#This Row],[Month]],NICAP[[#This Row],[Day]])</f>
        <v>21130</v>
      </c>
      <c r="S2159" s="35" t="str">
        <f t="shared" si="66"/>
        <v>OH</v>
      </c>
      <c r="T2159" s="24" t="str">
        <f t="shared" si="67"/>
        <v>US</v>
      </c>
    </row>
    <row r="2160" spans="1:20" ht="12.75" customHeight="1" x14ac:dyDescent="0.2">
      <c r="A2160" s="35">
        <v>2151</v>
      </c>
      <c r="B2160" s="53">
        <v>571106</v>
      </c>
      <c r="C2160" s="39" t="s">
        <v>7865</v>
      </c>
      <c r="D2160" s="39" t="s">
        <v>1667</v>
      </c>
      <c r="E2160" s="39" t="str">
        <f>IF(AND(LEN(NICAP[[#This Row],[State or      Country]])=2,NICAP[[#This Row],[State or      Country]]&lt;&gt;"UK"),"US","Other")</f>
        <v>US</v>
      </c>
      <c r="F2160" s="38">
        <v>9</v>
      </c>
      <c r="G2160" s="47" t="s">
        <v>1666</v>
      </c>
      <c r="H2160" s="46">
        <v>5</v>
      </c>
      <c r="I2160" s="47" t="s">
        <v>4808</v>
      </c>
      <c r="J2160" s="37"/>
      <c r="K2160" s="37"/>
      <c r="L2160" s="36" t="s">
        <v>7864</v>
      </c>
      <c r="M2160" s="36" t="str">
        <f>IF(LEFT(NICAP[[#This Row],[Date]],1)=0,"Y","N")</f>
        <v>N</v>
      </c>
      <c r="N2160" s="36"/>
      <c r="O2160" s="36" t="str">
        <f>19&amp;LEFT(NICAP[[#This Row],[Date]],2)</f>
        <v>1957</v>
      </c>
      <c r="P2160" s="36" t="str">
        <f>MID(NICAP[[#This Row],[Date]],3,2)</f>
        <v>11</v>
      </c>
      <c r="Q2160" s="36" t="str">
        <f>RIGHT(NICAP[[#This Row],[Date]],2)</f>
        <v>06</v>
      </c>
      <c r="R2160" s="26">
        <f>DATE(NICAP[[#This Row],[Year]],NICAP[[#This Row],[Month]],NICAP[[#This Row],[Day]])</f>
        <v>21130</v>
      </c>
      <c r="S2160" s="35" t="str">
        <f t="shared" si="66"/>
        <v>TX</v>
      </c>
      <c r="T2160" s="24" t="str">
        <f t="shared" si="67"/>
        <v>US</v>
      </c>
    </row>
    <row r="2161" spans="1:20" ht="27" customHeight="1" x14ac:dyDescent="0.2">
      <c r="A2161" s="35">
        <v>2152</v>
      </c>
      <c r="B2161" s="58">
        <v>571106</v>
      </c>
      <c r="C2161" s="44" t="s">
        <v>2814</v>
      </c>
      <c r="D2161" s="44" t="s">
        <v>1787</v>
      </c>
      <c r="E2161" s="44" t="str">
        <f>IF(AND(LEN(NICAP[[#This Row],[State or      Country]])=2,NICAP[[#This Row],[State or      Country]]&lt;&gt;"UK"),"US","Other")</f>
        <v>US</v>
      </c>
      <c r="F2161" s="43">
        <v>2</v>
      </c>
      <c r="G2161" s="41"/>
      <c r="H2161" s="41"/>
      <c r="I2161" s="41"/>
      <c r="J2161" s="41"/>
      <c r="K2161" s="41"/>
      <c r="L2161" s="42" t="s">
        <v>7863</v>
      </c>
      <c r="M2161" s="42" t="str">
        <f>IF(LEFT(NICAP[[#This Row],[Date]],1)=0,"Y","N")</f>
        <v>N</v>
      </c>
      <c r="N2161" s="42"/>
      <c r="O2161" s="42" t="str">
        <f>19&amp;LEFT(NICAP[[#This Row],[Date]],2)</f>
        <v>1957</v>
      </c>
      <c r="P2161" s="42" t="str">
        <f>MID(NICAP[[#This Row],[Date]],3,2)</f>
        <v>11</v>
      </c>
      <c r="Q2161" s="42" t="str">
        <f>RIGHT(NICAP[[#This Row],[Date]],2)</f>
        <v>06</v>
      </c>
      <c r="R2161" s="26">
        <f>DATE(NICAP[[#This Row],[Year]],NICAP[[#This Row],[Month]],NICAP[[#This Row],[Day]])</f>
        <v>21130</v>
      </c>
      <c r="S2161" s="35" t="str">
        <f t="shared" si="66"/>
        <v>IN</v>
      </c>
      <c r="T2161" s="24" t="str">
        <f t="shared" si="67"/>
        <v>US</v>
      </c>
    </row>
    <row r="2162" spans="1:20" ht="12.75" customHeight="1" x14ac:dyDescent="0.2">
      <c r="A2162" s="35">
        <v>2153</v>
      </c>
      <c r="B2162" s="53">
        <v>571106</v>
      </c>
      <c r="C2162" s="39" t="s">
        <v>2814</v>
      </c>
      <c r="D2162" s="39" t="s">
        <v>1787</v>
      </c>
      <c r="E2162" s="39" t="str">
        <f>IF(AND(LEN(NICAP[[#This Row],[State or      Country]])=2,NICAP[[#This Row],[State or      Country]]&lt;&gt;"UK"),"US","Other")</f>
        <v>US</v>
      </c>
      <c r="F2162" s="38">
        <v>10</v>
      </c>
      <c r="G2162" s="37"/>
      <c r="H2162" s="37"/>
      <c r="I2162" s="37"/>
      <c r="J2162" s="37"/>
      <c r="K2162" s="37"/>
      <c r="L2162" s="36" t="s">
        <v>7862</v>
      </c>
      <c r="M2162" s="36" t="str">
        <f>IF(LEFT(NICAP[[#This Row],[Date]],1)=0,"Y","N")</f>
        <v>N</v>
      </c>
      <c r="N2162" s="36"/>
      <c r="O2162" s="36" t="str">
        <f>19&amp;LEFT(NICAP[[#This Row],[Date]],2)</f>
        <v>1957</v>
      </c>
      <c r="P2162" s="36" t="str">
        <f>MID(NICAP[[#This Row],[Date]],3,2)</f>
        <v>11</v>
      </c>
      <c r="Q2162" s="36" t="str">
        <f>RIGHT(NICAP[[#This Row],[Date]],2)</f>
        <v>06</v>
      </c>
      <c r="R2162" s="26">
        <f>DATE(NICAP[[#This Row],[Year]],NICAP[[#This Row],[Month]],NICAP[[#This Row],[Day]])</f>
        <v>21130</v>
      </c>
      <c r="S2162" s="35" t="str">
        <f t="shared" si="66"/>
        <v>IN</v>
      </c>
      <c r="T2162" s="24" t="str">
        <f t="shared" si="67"/>
        <v>US</v>
      </c>
    </row>
    <row r="2163" spans="1:20" ht="14.25" customHeight="1" x14ac:dyDescent="0.2">
      <c r="A2163" s="35">
        <v>2154</v>
      </c>
      <c r="B2163" s="56">
        <v>571106</v>
      </c>
      <c r="C2163" s="39" t="s">
        <v>3798</v>
      </c>
      <c r="D2163" s="39" t="s">
        <v>1694</v>
      </c>
      <c r="E2163" s="39" t="str">
        <f>IF(AND(LEN(NICAP[[#This Row],[State or      Country]])=2,NICAP[[#This Row],[State or      Country]]&lt;&gt;"UK"),"US","Other")</f>
        <v>US</v>
      </c>
      <c r="F2163" s="38">
        <v>6</v>
      </c>
      <c r="G2163" s="47" t="s">
        <v>2618</v>
      </c>
      <c r="H2163" s="46">
        <v>5</v>
      </c>
      <c r="I2163" s="47" t="s">
        <v>4808</v>
      </c>
      <c r="J2163" s="41"/>
      <c r="K2163" s="41"/>
      <c r="L2163" s="36" t="s">
        <v>7861</v>
      </c>
      <c r="M2163" s="36" t="str">
        <f>IF(LEFT(NICAP[[#This Row],[Date]],1)=0,"Y","N")</f>
        <v>N</v>
      </c>
      <c r="N2163" s="36"/>
      <c r="O2163" s="36" t="str">
        <f>19&amp;LEFT(NICAP[[#This Row],[Date]],2)</f>
        <v>1957</v>
      </c>
      <c r="P2163" s="36" t="str">
        <f>MID(NICAP[[#This Row],[Date]],3,2)</f>
        <v>11</v>
      </c>
      <c r="Q2163" s="36" t="str">
        <f>RIGHT(NICAP[[#This Row],[Date]],2)</f>
        <v>06</v>
      </c>
      <c r="R2163" s="26">
        <f>DATE(NICAP[[#This Row],[Year]],NICAP[[#This Row],[Month]],NICAP[[#This Row],[Day]])</f>
        <v>21130</v>
      </c>
      <c r="S2163" s="35" t="str">
        <f t="shared" si="66"/>
        <v>OH</v>
      </c>
      <c r="T2163" s="24" t="str">
        <f t="shared" si="67"/>
        <v>US</v>
      </c>
    </row>
    <row r="2164" spans="1:20" ht="27.75" customHeight="1" x14ac:dyDescent="0.2">
      <c r="A2164" s="35">
        <v>2155</v>
      </c>
      <c r="B2164" s="60">
        <v>571106</v>
      </c>
      <c r="C2164" s="44" t="s">
        <v>7860</v>
      </c>
      <c r="D2164" s="44" t="s">
        <v>1702</v>
      </c>
      <c r="E2164" s="44" t="str">
        <f>IF(AND(LEN(NICAP[[#This Row],[State or      Country]])=2,NICAP[[#This Row],[State or      Country]]&lt;&gt;"UK"),"US","Other")</f>
        <v>Other</v>
      </c>
      <c r="F2164" s="43">
        <v>3</v>
      </c>
      <c r="G2164" s="41"/>
      <c r="H2164" s="41"/>
      <c r="I2164" s="41"/>
      <c r="J2164" s="41"/>
      <c r="K2164" s="41"/>
      <c r="L2164" s="42" t="s">
        <v>7859</v>
      </c>
      <c r="M2164" s="42" t="str">
        <f>IF(LEFT(NICAP[[#This Row],[Date]],1)=0,"Y","N")</f>
        <v>N</v>
      </c>
      <c r="N2164" s="42"/>
      <c r="O2164" s="42" t="str">
        <f>19&amp;LEFT(NICAP[[#This Row],[Date]],2)</f>
        <v>1957</v>
      </c>
      <c r="P2164" s="42" t="str">
        <f>MID(NICAP[[#This Row],[Date]],3,2)</f>
        <v>11</v>
      </c>
      <c r="Q2164" s="42" t="str">
        <f>RIGHT(NICAP[[#This Row],[Date]],2)</f>
        <v>06</v>
      </c>
      <c r="R2164" s="26">
        <f>DATE(NICAP[[#This Row],[Year]],NICAP[[#This Row],[Month]],NICAP[[#This Row],[Day]])</f>
        <v>21130</v>
      </c>
      <c r="S2164" s="35" t="str">
        <f t="shared" si="66"/>
        <v/>
      </c>
      <c r="T2164" s="24" t="str">
        <f t="shared" si="67"/>
        <v>CAN</v>
      </c>
    </row>
    <row r="2165" spans="1:20" ht="27.75" customHeight="1" x14ac:dyDescent="0.2">
      <c r="A2165" s="35">
        <v>2156</v>
      </c>
      <c r="B2165" s="60">
        <v>571106</v>
      </c>
      <c r="C2165" s="44" t="s">
        <v>7858</v>
      </c>
      <c r="D2165" s="44" t="s">
        <v>2299</v>
      </c>
      <c r="E2165" s="44" t="str">
        <f>IF(AND(LEN(NICAP[[#This Row],[State or      Country]])=2,NICAP[[#This Row],[State or      Country]]&lt;&gt;"UK"),"US","Other")</f>
        <v>US</v>
      </c>
      <c r="F2165" s="43">
        <v>3</v>
      </c>
      <c r="G2165" s="41"/>
      <c r="H2165" s="41"/>
      <c r="I2165" s="41"/>
      <c r="J2165" s="41"/>
      <c r="K2165" s="41"/>
      <c r="L2165" s="59" t="s">
        <v>7857</v>
      </c>
      <c r="M2165" s="59" t="str">
        <f>IF(LEFT(NICAP[[#This Row],[Date]],1)=0,"Y","N")</f>
        <v>N</v>
      </c>
      <c r="N2165" s="59"/>
      <c r="O2165" s="59" t="str">
        <f>19&amp;LEFT(NICAP[[#This Row],[Date]],2)</f>
        <v>1957</v>
      </c>
      <c r="P2165" s="59" t="str">
        <f>MID(NICAP[[#This Row],[Date]],3,2)</f>
        <v>11</v>
      </c>
      <c r="Q2165" s="59" t="str">
        <f>RIGHT(NICAP[[#This Row],[Date]],2)</f>
        <v>06</v>
      </c>
      <c r="R2165" s="26">
        <f>DATE(NICAP[[#This Row],[Year]],NICAP[[#This Row],[Month]],NICAP[[#This Row],[Day]])</f>
        <v>21130</v>
      </c>
      <c r="S2165" s="35" t="str">
        <f t="shared" si="66"/>
        <v>AL</v>
      </c>
      <c r="T2165" s="24" t="str">
        <f t="shared" si="67"/>
        <v>US</v>
      </c>
    </row>
    <row r="2166" spans="1:20" ht="12.75" customHeight="1" x14ac:dyDescent="0.2">
      <c r="A2166" s="35">
        <v>2157</v>
      </c>
      <c r="B2166" s="53">
        <v>571106</v>
      </c>
      <c r="C2166" s="39" t="s">
        <v>7856</v>
      </c>
      <c r="D2166" s="39" t="s">
        <v>2122</v>
      </c>
      <c r="E2166" s="39" t="str">
        <f>IF(AND(LEN(NICAP[[#This Row],[State or      Country]])=2,NICAP[[#This Row],[State or      Country]]&lt;&gt;"UK"),"US","Other")</f>
        <v>US</v>
      </c>
      <c r="F2166" s="38">
        <v>1</v>
      </c>
      <c r="G2166" s="37"/>
      <c r="H2166" s="37"/>
      <c r="I2166" s="65">
        <v>5227</v>
      </c>
      <c r="J2166" s="54" t="s">
        <v>1744</v>
      </c>
      <c r="K2166" s="37"/>
      <c r="L2166" s="36" t="s">
        <v>7855</v>
      </c>
      <c r="M2166" s="36" t="str">
        <f>IF(LEFT(NICAP[[#This Row],[Date]],1)=0,"Y","N")</f>
        <v>N</v>
      </c>
      <c r="N2166" s="36"/>
      <c r="O2166" s="36" t="str">
        <f>19&amp;LEFT(NICAP[[#This Row],[Date]],2)</f>
        <v>1957</v>
      </c>
      <c r="P2166" s="36" t="str">
        <f>MID(NICAP[[#This Row],[Date]],3,2)</f>
        <v>11</v>
      </c>
      <c r="Q2166" s="36" t="str">
        <f>RIGHT(NICAP[[#This Row],[Date]],2)</f>
        <v>06</v>
      </c>
      <c r="R2166" s="26">
        <f>DATE(NICAP[[#This Row],[Year]],NICAP[[#This Row],[Month]],NICAP[[#This Row],[Day]])</f>
        <v>21130</v>
      </c>
      <c r="S2166" s="35" t="str">
        <f t="shared" si="66"/>
        <v>NM</v>
      </c>
      <c r="T2166" s="24" t="str">
        <f t="shared" si="67"/>
        <v>US</v>
      </c>
    </row>
    <row r="2167" spans="1:20" ht="27.75" customHeight="1" x14ac:dyDescent="0.2">
      <c r="A2167" s="35">
        <v>2158</v>
      </c>
      <c r="B2167" s="60">
        <v>571106</v>
      </c>
      <c r="C2167" s="44" t="s">
        <v>2979</v>
      </c>
      <c r="D2167" s="44" t="s">
        <v>2122</v>
      </c>
      <c r="E2167" s="44" t="str">
        <f>IF(AND(LEN(NICAP[[#This Row],[State or      Country]])=2,NICAP[[#This Row],[State or      Country]]&lt;&gt;"UK"),"US","Other")</f>
        <v>US</v>
      </c>
      <c r="F2167" s="43">
        <v>3</v>
      </c>
      <c r="G2167" s="41"/>
      <c r="H2167" s="41"/>
      <c r="I2167" s="62" t="s">
        <v>4808</v>
      </c>
      <c r="J2167" s="76" t="s">
        <v>1744</v>
      </c>
      <c r="K2167" s="41"/>
      <c r="L2167" s="59" t="s">
        <v>7854</v>
      </c>
      <c r="M2167" s="59" t="str">
        <f>IF(LEFT(NICAP[[#This Row],[Date]],1)=0,"Y","N")</f>
        <v>N</v>
      </c>
      <c r="N2167" s="59"/>
      <c r="O2167" s="59" t="str">
        <f>19&amp;LEFT(NICAP[[#This Row],[Date]],2)</f>
        <v>1957</v>
      </c>
      <c r="P2167" s="59" t="str">
        <f>MID(NICAP[[#This Row],[Date]],3,2)</f>
        <v>11</v>
      </c>
      <c r="Q2167" s="59" t="str">
        <f>RIGHT(NICAP[[#This Row],[Date]],2)</f>
        <v>06</v>
      </c>
      <c r="R2167" s="26">
        <f>DATE(NICAP[[#This Row],[Year]],NICAP[[#This Row],[Month]],NICAP[[#This Row],[Day]])</f>
        <v>21130</v>
      </c>
      <c r="S2167" s="35" t="str">
        <f t="shared" si="66"/>
        <v>NM</v>
      </c>
      <c r="T2167" s="24" t="str">
        <f t="shared" si="67"/>
        <v>US</v>
      </c>
    </row>
    <row r="2168" spans="1:20" ht="12.75" customHeight="1" x14ac:dyDescent="0.2">
      <c r="A2168" s="35">
        <v>2159</v>
      </c>
      <c r="B2168" s="55">
        <v>571106</v>
      </c>
      <c r="C2168" s="39" t="s">
        <v>7853</v>
      </c>
      <c r="D2168" s="39" t="s">
        <v>7852</v>
      </c>
      <c r="E2168" s="39" t="str">
        <f>IF(AND(LEN(NICAP[[#This Row],[State or      Country]])=2,NICAP[[#This Row],[State or      Country]]&lt;&gt;"UK"),"US","Other")</f>
        <v>Other</v>
      </c>
      <c r="F2168" s="38">
        <v>1</v>
      </c>
      <c r="G2168" s="37"/>
      <c r="H2168" s="37"/>
      <c r="I2168" s="47" t="s">
        <v>4808</v>
      </c>
      <c r="J2168" s="37"/>
      <c r="K2168" s="37"/>
      <c r="L2168" s="36" t="s">
        <v>7851</v>
      </c>
      <c r="M2168" s="36" t="str">
        <f>IF(LEFT(NICAP[[#This Row],[Date]],1)=0,"Y","N")</f>
        <v>N</v>
      </c>
      <c r="N2168" s="36"/>
      <c r="O2168" s="36" t="str">
        <f>19&amp;LEFT(NICAP[[#This Row],[Date]],2)</f>
        <v>1957</v>
      </c>
      <c r="P2168" s="36" t="str">
        <f>MID(NICAP[[#This Row],[Date]],3,2)</f>
        <v>11</v>
      </c>
      <c r="Q2168" s="36" t="str">
        <f>RIGHT(NICAP[[#This Row],[Date]],2)</f>
        <v>06</v>
      </c>
      <c r="R2168" s="26">
        <f>DATE(NICAP[[#This Row],[Year]],NICAP[[#This Row],[Month]],NICAP[[#This Row],[Day]])</f>
        <v>21130</v>
      </c>
      <c r="S2168" s="35" t="str">
        <f t="shared" si="66"/>
        <v/>
      </c>
      <c r="T2168" s="24" t="str">
        <f t="shared" si="67"/>
        <v>S. Korea</v>
      </c>
    </row>
    <row r="2169" spans="1:20" ht="12.75" customHeight="1" x14ac:dyDescent="0.2">
      <c r="A2169" s="35">
        <v>2160</v>
      </c>
      <c r="B2169" s="53">
        <v>571106</v>
      </c>
      <c r="C2169" s="39" t="s">
        <v>6385</v>
      </c>
      <c r="D2169" s="39" t="s">
        <v>1844</v>
      </c>
      <c r="E2169" s="39" t="str">
        <f>IF(AND(LEN(NICAP[[#This Row],[State or      Country]])=2,NICAP[[#This Row],[State or      Country]]&lt;&gt;"UK"),"US","Other")</f>
        <v>US</v>
      </c>
      <c r="F2169" s="38">
        <v>9</v>
      </c>
      <c r="G2169" s="47" t="s">
        <v>1666</v>
      </c>
      <c r="H2169" s="46">
        <v>5</v>
      </c>
      <c r="I2169" s="47" t="s">
        <v>4808</v>
      </c>
      <c r="J2169" s="37"/>
      <c r="K2169" s="37"/>
      <c r="L2169" s="36" t="s">
        <v>7850</v>
      </c>
      <c r="M2169" s="36" t="str">
        <f>IF(LEFT(NICAP[[#This Row],[Date]],1)=0,"Y","N")</f>
        <v>N</v>
      </c>
      <c r="N2169" s="36"/>
      <c r="O2169" s="36" t="str">
        <f>19&amp;LEFT(NICAP[[#This Row],[Date]],2)</f>
        <v>1957</v>
      </c>
      <c r="P2169" s="36" t="str">
        <f>MID(NICAP[[#This Row],[Date]],3,2)</f>
        <v>11</v>
      </c>
      <c r="Q2169" s="36" t="str">
        <f>RIGHT(NICAP[[#This Row],[Date]],2)</f>
        <v>06</v>
      </c>
      <c r="R2169" s="26">
        <f>DATE(NICAP[[#This Row],[Year]],NICAP[[#This Row],[Month]],NICAP[[#This Row],[Day]])</f>
        <v>21130</v>
      </c>
      <c r="S2169" s="35" t="str">
        <f t="shared" si="66"/>
        <v>MO</v>
      </c>
      <c r="T2169" s="24" t="str">
        <f t="shared" si="67"/>
        <v>US</v>
      </c>
    </row>
    <row r="2170" spans="1:20" ht="12.75" customHeight="1" x14ac:dyDescent="0.2">
      <c r="A2170" s="35">
        <v>2161</v>
      </c>
      <c r="B2170" s="55">
        <v>571107</v>
      </c>
      <c r="C2170" s="39" t="s">
        <v>7849</v>
      </c>
      <c r="D2170" s="39" t="s">
        <v>1667</v>
      </c>
      <c r="E2170" s="39" t="str">
        <f>IF(AND(LEN(NICAP[[#This Row],[State or      Country]])=2,NICAP[[#This Row],[State or      Country]]&lt;&gt;"UK"),"US","Other")</f>
        <v>US</v>
      </c>
      <c r="F2170" s="38">
        <v>1</v>
      </c>
      <c r="G2170" s="37"/>
      <c r="H2170" s="37"/>
      <c r="I2170" s="47" t="s">
        <v>4808</v>
      </c>
      <c r="J2170" s="37"/>
      <c r="K2170" s="37"/>
      <c r="L2170" s="36" t="s">
        <v>4962</v>
      </c>
      <c r="M2170" s="36" t="str">
        <f>IF(LEFT(NICAP[[#This Row],[Date]],1)=0,"Y","N")</f>
        <v>N</v>
      </c>
      <c r="N2170" s="36"/>
      <c r="O2170" s="36" t="str">
        <f>19&amp;LEFT(NICAP[[#This Row],[Date]],2)</f>
        <v>1957</v>
      </c>
      <c r="P2170" s="36" t="str">
        <f>MID(NICAP[[#This Row],[Date]],3,2)</f>
        <v>11</v>
      </c>
      <c r="Q2170" s="36" t="str">
        <f>RIGHT(NICAP[[#This Row],[Date]],2)</f>
        <v>07</v>
      </c>
      <c r="R2170" s="26">
        <f>DATE(NICAP[[#This Row],[Year]],NICAP[[#This Row],[Month]],NICAP[[#This Row],[Day]])</f>
        <v>21131</v>
      </c>
      <c r="S2170" s="35" t="str">
        <f t="shared" si="66"/>
        <v>TX</v>
      </c>
      <c r="T2170" s="24" t="str">
        <f t="shared" si="67"/>
        <v>US</v>
      </c>
    </row>
    <row r="2171" spans="1:20" ht="27" customHeight="1" x14ac:dyDescent="0.2">
      <c r="A2171" s="35">
        <v>2162</v>
      </c>
      <c r="B2171" s="60">
        <v>571107</v>
      </c>
      <c r="C2171" s="44" t="s">
        <v>7848</v>
      </c>
      <c r="D2171" s="44" t="s">
        <v>2122</v>
      </c>
      <c r="E2171" s="44" t="str">
        <f>IF(AND(LEN(NICAP[[#This Row],[State or      Country]])=2,NICAP[[#This Row],[State or      Country]]&lt;&gt;"UK"),"US","Other")</f>
        <v>US</v>
      </c>
      <c r="F2171" s="43">
        <v>3</v>
      </c>
      <c r="G2171" s="41"/>
      <c r="H2171" s="41"/>
      <c r="I2171" s="41"/>
      <c r="J2171" s="76" t="s">
        <v>1744</v>
      </c>
      <c r="K2171" s="41"/>
      <c r="L2171" s="42" t="s">
        <v>7847</v>
      </c>
      <c r="M2171" s="42" t="str">
        <f>IF(LEFT(NICAP[[#This Row],[Date]],1)=0,"Y","N")</f>
        <v>N</v>
      </c>
      <c r="N2171" s="42"/>
      <c r="O2171" s="42" t="str">
        <f>19&amp;LEFT(NICAP[[#This Row],[Date]],2)</f>
        <v>1957</v>
      </c>
      <c r="P2171" s="42" t="str">
        <f>MID(NICAP[[#This Row],[Date]],3,2)</f>
        <v>11</v>
      </c>
      <c r="Q2171" s="42" t="str">
        <f>RIGHT(NICAP[[#This Row],[Date]],2)</f>
        <v>07</v>
      </c>
      <c r="R2171" s="26">
        <f>DATE(NICAP[[#This Row],[Year]],NICAP[[#This Row],[Month]],NICAP[[#This Row],[Day]])</f>
        <v>21131</v>
      </c>
      <c r="S2171" s="35" t="str">
        <f t="shared" si="66"/>
        <v>NM</v>
      </c>
      <c r="T2171" s="24" t="str">
        <f t="shared" si="67"/>
        <v>US</v>
      </c>
    </row>
    <row r="2172" spans="1:20" ht="12.75" customHeight="1" x14ac:dyDescent="0.2">
      <c r="A2172" s="35">
        <v>2163</v>
      </c>
      <c r="B2172" s="55">
        <v>571107</v>
      </c>
      <c r="C2172" s="39" t="s">
        <v>5160</v>
      </c>
      <c r="D2172" s="39" t="s">
        <v>1947</v>
      </c>
      <c r="E2172" s="39" t="str">
        <f>IF(AND(LEN(NICAP[[#This Row],[State or      Country]])=2,NICAP[[#This Row],[State or      Country]]&lt;&gt;"UK"),"US","Other")</f>
        <v>US</v>
      </c>
      <c r="F2172" s="38">
        <v>3</v>
      </c>
      <c r="G2172" s="37"/>
      <c r="H2172" s="37"/>
      <c r="I2172" s="37"/>
      <c r="J2172" s="37"/>
      <c r="K2172" s="37"/>
      <c r="L2172" s="36" t="s">
        <v>7846</v>
      </c>
      <c r="M2172" s="36" t="str">
        <f>IF(LEFT(NICAP[[#This Row],[Date]],1)=0,"Y","N")</f>
        <v>N</v>
      </c>
      <c r="N2172" s="36"/>
      <c r="O2172" s="36" t="str">
        <f>19&amp;LEFT(NICAP[[#This Row],[Date]],2)</f>
        <v>1957</v>
      </c>
      <c r="P2172" s="36" t="str">
        <f>MID(NICAP[[#This Row],[Date]],3,2)</f>
        <v>11</v>
      </c>
      <c r="Q2172" s="36" t="str">
        <f>RIGHT(NICAP[[#This Row],[Date]],2)</f>
        <v>07</v>
      </c>
      <c r="R2172" s="26">
        <f>DATE(NICAP[[#This Row],[Year]],NICAP[[#This Row],[Month]],NICAP[[#This Row],[Day]])</f>
        <v>21131</v>
      </c>
      <c r="S2172" s="35" t="str">
        <f t="shared" si="66"/>
        <v>LA</v>
      </c>
      <c r="T2172" s="24" t="str">
        <f t="shared" si="67"/>
        <v>US</v>
      </c>
    </row>
    <row r="2173" spans="1:20" ht="12.75" customHeight="1" x14ac:dyDescent="0.2">
      <c r="A2173" s="35">
        <v>2164</v>
      </c>
      <c r="B2173" s="55">
        <v>571108</v>
      </c>
      <c r="C2173" s="39" t="s">
        <v>7845</v>
      </c>
      <c r="D2173" s="39" t="s">
        <v>1758</v>
      </c>
      <c r="E2173" s="39" t="str">
        <f>IF(AND(LEN(NICAP[[#This Row],[State or      Country]])=2,NICAP[[#This Row],[State or      Country]]&lt;&gt;"UK"),"US","Other")</f>
        <v>US</v>
      </c>
      <c r="F2173" s="38">
        <v>1</v>
      </c>
      <c r="G2173" s="37"/>
      <c r="H2173" s="37"/>
      <c r="I2173" s="65">
        <v>5254</v>
      </c>
      <c r="J2173" s="37"/>
      <c r="K2173" s="37"/>
      <c r="L2173" s="36" t="s">
        <v>7844</v>
      </c>
      <c r="M2173" s="36" t="str">
        <f>IF(LEFT(NICAP[[#This Row],[Date]],1)=0,"Y","N")</f>
        <v>N</v>
      </c>
      <c r="N2173" s="36"/>
      <c r="O2173" s="36" t="str">
        <f>19&amp;LEFT(NICAP[[#This Row],[Date]],2)</f>
        <v>1957</v>
      </c>
      <c r="P2173" s="36" t="str">
        <f>MID(NICAP[[#This Row],[Date]],3,2)</f>
        <v>11</v>
      </c>
      <c r="Q2173" s="36" t="str">
        <f>RIGHT(NICAP[[#This Row],[Date]],2)</f>
        <v>08</v>
      </c>
      <c r="R2173" s="26">
        <f>DATE(NICAP[[#This Row],[Year]],NICAP[[#This Row],[Month]],NICAP[[#This Row],[Day]])</f>
        <v>21132</v>
      </c>
      <c r="S2173" s="35" t="str">
        <f t="shared" si="66"/>
        <v>NY</v>
      </c>
      <c r="T2173" s="24" t="str">
        <f t="shared" si="67"/>
        <v>US</v>
      </c>
    </row>
    <row r="2174" spans="1:20" ht="12.75" customHeight="1" x14ac:dyDescent="0.2">
      <c r="A2174" s="35">
        <v>2165</v>
      </c>
      <c r="B2174" s="55">
        <v>571109</v>
      </c>
      <c r="C2174" s="39" t="s">
        <v>7843</v>
      </c>
      <c r="D2174" s="39" t="s">
        <v>1844</v>
      </c>
      <c r="E2174" s="39" t="str">
        <f>IF(AND(LEN(NICAP[[#This Row],[State or      Country]])=2,NICAP[[#This Row],[State or      Country]]&lt;&gt;"UK"),"US","Other")</f>
        <v>US</v>
      </c>
      <c r="F2174" s="38">
        <v>1</v>
      </c>
      <c r="G2174" s="37"/>
      <c r="H2174" s="37"/>
      <c r="I2174" s="47" t="s">
        <v>4808</v>
      </c>
      <c r="J2174" s="37"/>
      <c r="K2174" s="37"/>
      <c r="L2174" s="36" t="s">
        <v>7842</v>
      </c>
      <c r="M2174" s="36" t="str">
        <f>IF(LEFT(NICAP[[#This Row],[Date]],1)=0,"Y","N")</f>
        <v>N</v>
      </c>
      <c r="N2174" s="36"/>
      <c r="O2174" s="36" t="str">
        <f>19&amp;LEFT(NICAP[[#This Row],[Date]],2)</f>
        <v>1957</v>
      </c>
      <c r="P2174" s="36" t="str">
        <f>MID(NICAP[[#This Row],[Date]],3,2)</f>
        <v>11</v>
      </c>
      <c r="Q2174" s="36" t="str">
        <f>RIGHT(NICAP[[#This Row],[Date]],2)</f>
        <v>09</v>
      </c>
      <c r="R2174" s="26">
        <f>DATE(NICAP[[#This Row],[Year]],NICAP[[#This Row],[Month]],NICAP[[#This Row],[Day]])</f>
        <v>21133</v>
      </c>
      <c r="S2174" s="35" t="str">
        <f t="shared" si="66"/>
        <v>MO</v>
      </c>
      <c r="T2174" s="24" t="str">
        <f t="shared" si="67"/>
        <v>US</v>
      </c>
    </row>
    <row r="2175" spans="1:20" ht="12.75" customHeight="1" x14ac:dyDescent="0.2">
      <c r="A2175" s="35">
        <v>2166</v>
      </c>
      <c r="B2175" s="55">
        <v>571109</v>
      </c>
      <c r="C2175" s="39" t="s">
        <v>7841</v>
      </c>
      <c r="D2175" s="39" t="s">
        <v>2122</v>
      </c>
      <c r="E2175" s="39" t="str">
        <f>IF(AND(LEN(NICAP[[#This Row],[State or      Country]])=2,NICAP[[#This Row],[State or      Country]]&lt;&gt;"UK"),"US","Other")</f>
        <v>US</v>
      </c>
      <c r="F2175" s="38">
        <v>3</v>
      </c>
      <c r="G2175" s="37"/>
      <c r="H2175" s="37"/>
      <c r="I2175" s="37"/>
      <c r="J2175" s="54" t="s">
        <v>1744</v>
      </c>
      <c r="K2175" s="37"/>
      <c r="L2175" s="36" t="s">
        <v>7840</v>
      </c>
      <c r="M2175" s="36" t="str">
        <f>IF(LEFT(NICAP[[#This Row],[Date]],1)=0,"Y","N")</f>
        <v>N</v>
      </c>
      <c r="N2175" s="36"/>
      <c r="O2175" s="36" t="str">
        <f>19&amp;LEFT(NICAP[[#This Row],[Date]],2)</f>
        <v>1957</v>
      </c>
      <c r="P2175" s="36" t="str">
        <f>MID(NICAP[[#This Row],[Date]],3,2)</f>
        <v>11</v>
      </c>
      <c r="Q2175" s="36" t="str">
        <f>RIGHT(NICAP[[#This Row],[Date]],2)</f>
        <v>09</v>
      </c>
      <c r="R2175" s="26">
        <f>DATE(NICAP[[#This Row],[Year]],NICAP[[#This Row],[Month]],NICAP[[#This Row],[Day]])</f>
        <v>21133</v>
      </c>
      <c r="S2175" s="35" t="str">
        <f t="shared" si="66"/>
        <v>NM</v>
      </c>
      <c r="T2175" s="24" t="str">
        <f t="shared" si="67"/>
        <v>US</v>
      </c>
    </row>
    <row r="2176" spans="1:20" ht="27" customHeight="1" x14ac:dyDescent="0.2">
      <c r="A2176" s="35">
        <v>2167</v>
      </c>
      <c r="B2176" s="60">
        <v>571110</v>
      </c>
      <c r="C2176" s="44" t="s">
        <v>7839</v>
      </c>
      <c r="D2176" s="44" t="s">
        <v>1787</v>
      </c>
      <c r="E2176" s="44" t="str">
        <f>IF(AND(LEN(NICAP[[#This Row],[State or      Country]])=2,NICAP[[#This Row],[State or      Country]]&lt;&gt;"UK"),"US","Other")</f>
        <v>US</v>
      </c>
      <c r="F2176" s="43">
        <v>3</v>
      </c>
      <c r="G2176" s="41"/>
      <c r="H2176" s="41"/>
      <c r="I2176" s="41"/>
      <c r="J2176" s="41"/>
      <c r="K2176" s="41"/>
      <c r="L2176" s="42" t="s">
        <v>7838</v>
      </c>
      <c r="M2176" s="42" t="str">
        <f>IF(LEFT(NICAP[[#This Row],[Date]],1)=0,"Y","N")</f>
        <v>N</v>
      </c>
      <c r="N2176" s="42"/>
      <c r="O2176" s="42" t="str">
        <f>19&amp;LEFT(NICAP[[#This Row],[Date]],2)</f>
        <v>1957</v>
      </c>
      <c r="P2176" s="42" t="str">
        <f>MID(NICAP[[#This Row],[Date]],3,2)</f>
        <v>11</v>
      </c>
      <c r="Q2176" s="42" t="str">
        <f>RIGHT(NICAP[[#This Row],[Date]],2)</f>
        <v>10</v>
      </c>
      <c r="R2176" s="26">
        <f>DATE(NICAP[[#This Row],[Year]],NICAP[[#This Row],[Month]],NICAP[[#This Row],[Day]])</f>
        <v>21134</v>
      </c>
      <c r="S2176" s="35" t="str">
        <f t="shared" si="66"/>
        <v>IN</v>
      </c>
      <c r="T2176" s="24" t="str">
        <f t="shared" si="67"/>
        <v>US</v>
      </c>
    </row>
    <row r="2177" spans="1:20" ht="12.75" customHeight="1" x14ac:dyDescent="0.2">
      <c r="A2177" s="35">
        <v>2168</v>
      </c>
      <c r="B2177" s="53">
        <v>571110</v>
      </c>
      <c r="C2177" s="39" t="s">
        <v>1740</v>
      </c>
      <c r="D2177" s="39" t="s">
        <v>1694</v>
      </c>
      <c r="E2177" s="39" t="str">
        <f>IF(AND(LEN(NICAP[[#This Row],[State or      Country]])=2,NICAP[[#This Row],[State or      Country]]&lt;&gt;"UK"),"US","Other")</f>
        <v>US</v>
      </c>
      <c r="F2177" s="38">
        <v>2</v>
      </c>
      <c r="G2177" s="37"/>
      <c r="H2177" s="37"/>
      <c r="I2177" s="37"/>
      <c r="J2177" s="37"/>
      <c r="K2177" s="37"/>
      <c r="L2177" s="36" t="s">
        <v>7837</v>
      </c>
      <c r="M2177" s="36" t="str">
        <f>IF(LEFT(NICAP[[#This Row],[Date]],1)=0,"Y","N")</f>
        <v>N</v>
      </c>
      <c r="N2177" s="36"/>
      <c r="O2177" s="36" t="str">
        <f>19&amp;LEFT(NICAP[[#This Row],[Date]],2)</f>
        <v>1957</v>
      </c>
      <c r="P2177" s="36" t="str">
        <f>MID(NICAP[[#This Row],[Date]],3,2)</f>
        <v>11</v>
      </c>
      <c r="Q2177" s="36" t="str">
        <f>RIGHT(NICAP[[#This Row],[Date]],2)</f>
        <v>10</v>
      </c>
      <c r="R2177" s="26">
        <f>DATE(NICAP[[#This Row],[Year]],NICAP[[#This Row],[Month]],NICAP[[#This Row],[Day]])</f>
        <v>21134</v>
      </c>
      <c r="S2177" s="35" t="str">
        <f t="shared" si="66"/>
        <v>OH</v>
      </c>
      <c r="T2177" s="24" t="str">
        <f t="shared" si="67"/>
        <v>US</v>
      </c>
    </row>
    <row r="2178" spans="1:20" ht="12.75" customHeight="1" x14ac:dyDescent="0.2">
      <c r="A2178" s="35">
        <v>2169</v>
      </c>
      <c r="B2178" s="53">
        <v>571110</v>
      </c>
      <c r="C2178" s="39" t="s">
        <v>1740</v>
      </c>
      <c r="D2178" s="39" t="s">
        <v>1694</v>
      </c>
      <c r="E2178" s="39" t="str">
        <f>IF(AND(LEN(NICAP[[#This Row],[State or      Country]])=2,NICAP[[#This Row],[State or      Country]]&lt;&gt;"UK"),"US","Other")</f>
        <v>US</v>
      </c>
      <c r="F2178" s="38">
        <v>4</v>
      </c>
      <c r="G2178" s="37"/>
      <c r="H2178" s="37"/>
      <c r="I2178" s="37"/>
      <c r="J2178" s="37"/>
      <c r="K2178" s="37"/>
      <c r="L2178" s="36" t="s">
        <v>7837</v>
      </c>
      <c r="M2178" s="36" t="str">
        <f>IF(LEFT(NICAP[[#This Row],[Date]],1)=0,"Y","N")</f>
        <v>N</v>
      </c>
      <c r="N2178" s="36"/>
      <c r="O2178" s="36" t="str">
        <f>19&amp;LEFT(NICAP[[#This Row],[Date]],2)</f>
        <v>1957</v>
      </c>
      <c r="P2178" s="36" t="str">
        <f>MID(NICAP[[#This Row],[Date]],3,2)</f>
        <v>11</v>
      </c>
      <c r="Q2178" s="36" t="str">
        <f>RIGHT(NICAP[[#This Row],[Date]],2)</f>
        <v>10</v>
      </c>
      <c r="R2178" s="26">
        <f>DATE(NICAP[[#This Row],[Year]],NICAP[[#This Row],[Month]],NICAP[[#This Row],[Day]])</f>
        <v>21134</v>
      </c>
      <c r="S2178" s="35" t="str">
        <f t="shared" si="66"/>
        <v>OH</v>
      </c>
      <c r="T2178" s="24" t="str">
        <f t="shared" si="67"/>
        <v>US</v>
      </c>
    </row>
    <row r="2179" spans="1:20" ht="12.75" customHeight="1" x14ac:dyDescent="0.2">
      <c r="A2179" s="35">
        <v>2170</v>
      </c>
      <c r="B2179" s="53">
        <v>571110</v>
      </c>
      <c r="C2179" s="39" t="s">
        <v>1740</v>
      </c>
      <c r="D2179" s="39" t="s">
        <v>1694</v>
      </c>
      <c r="E2179" s="39" t="str">
        <f>IF(AND(LEN(NICAP[[#This Row],[State or      Country]])=2,NICAP[[#This Row],[State or      Country]]&lt;&gt;"UK"),"US","Other")</f>
        <v>US</v>
      </c>
      <c r="F2179" s="38">
        <v>5</v>
      </c>
      <c r="G2179" s="41"/>
      <c r="H2179" s="41"/>
      <c r="I2179" s="41"/>
      <c r="J2179" s="41"/>
      <c r="K2179" s="41"/>
      <c r="L2179" s="36" t="s">
        <v>7837</v>
      </c>
      <c r="M2179" s="36" t="str">
        <f>IF(LEFT(NICAP[[#This Row],[Date]],1)=0,"Y","N")</f>
        <v>N</v>
      </c>
      <c r="N2179" s="36"/>
      <c r="O2179" s="36" t="str">
        <f>19&amp;LEFT(NICAP[[#This Row],[Date]],2)</f>
        <v>1957</v>
      </c>
      <c r="P2179" s="36" t="str">
        <f>MID(NICAP[[#This Row],[Date]],3,2)</f>
        <v>11</v>
      </c>
      <c r="Q2179" s="36" t="str">
        <f>RIGHT(NICAP[[#This Row],[Date]],2)</f>
        <v>10</v>
      </c>
      <c r="R2179" s="26">
        <f>DATE(NICAP[[#This Row],[Year]],NICAP[[#This Row],[Month]],NICAP[[#This Row],[Day]])</f>
        <v>21134</v>
      </c>
      <c r="S2179" s="35" t="str">
        <f t="shared" si="66"/>
        <v>OH</v>
      </c>
      <c r="T2179" s="24" t="str">
        <f t="shared" si="67"/>
        <v>US</v>
      </c>
    </row>
    <row r="2180" spans="1:20" ht="27.75" customHeight="1" x14ac:dyDescent="0.2">
      <c r="A2180" s="35">
        <v>2171</v>
      </c>
      <c r="B2180" s="58">
        <v>571111</v>
      </c>
      <c r="C2180" s="44" t="s">
        <v>2788</v>
      </c>
      <c r="D2180" s="44" t="s">
        <v>1676</v>
      </c>
      <c r="E2180" s="44" t="str">
        <f>IF(AND(LEN(NICAP[[#This Row],[State or      Country]])=2,NICAP[[#This Row],[State or      Country]]&lt;&gt;"UK"),"US","Other")</f>
        <v>US</v>
      </c>
      <c r="F2180" s="43">
        <v>1</v>
      </c>
      <c r="G2180" s="41"/>
      <c r="H2180" s="41"/>
      <c r="I2180" s="41"/>
      <c r="J2180" s="41"/>
      <c r="K2180" s="41"/>
      <c r="L2180" s="59" t="s">
        <v>7836</v>
      </c>
      <c r="M2180" s="59" t="str">
        <f>IF(LEFT(NICAP[[#This Row],[Date]],1)=0,"Y","N")</f>
        <v>N</v>
      </c>
      <c r="N2180" s="59"/>
      <c r="O2180" s="59" t="str">
        <f>19&amp;LEFT(NICAP[[#This Row],[Date]],2)</f>
        <v>1957</v>
      </c>
      <c r="P2180" s="59" t="str">
        <f>MID(NICAP[[#This Row],[Date]],3,2)</f>
        <v>11</v>
      </c>
      <c r="Q2180" s="59" t="str">
        <f>RIGHT(NICAP[[#This Row],[Date]],2)</f>
        <v>11</v>
      </c>
      <c r="R2180" s="26">
        <f>DATE(NICAP[[#This Row],[Year]],NICAP[[#This Row],[Month]],NICAP[[#This Row],[Day]])</f>
        <v>21135</v>
      </c>
      <c r="S2180" s="35" t="str">
        <f t="shared" si="66"/>
        <v>CA</v>
      </c>
      <c r="T2180" s="24" t="str">
        <f t="shared" si="67"/>
        <v>US</v>
      </c>
    </row>
    <row r="2181" spans="1:20" ht="27.75" customHeight="1" x14ac:dyDescent="0.2">
      <c r="A2181" s="35">
        <v>2172</v>
      </c>
      <c r="B2181" s="60">
        <v>571111</v>
      </c>
      <c r="C2181" s="44" t="s">
        <v>7835</v>
      </c>
      <c r="D2181" s="44" t="s">
        <v>1676</v>
      </c>
      <c r="E2181" s="44" t="str">
        <f>IF(AND(LEN(NICAP[[#This Row],[State or      Country]])=2,NICAP[[#This Row],[State or      Country]]&lt;&gt;"UK"),"US","Other")</f>
        <v>US</v>
      </c>
      <c r="F2181" s="43">
        <v>11</v>
      </c>
      <c r="G2181" s="41"/>
      <c r="H2181" s="41"/>
      <c r="I2181" s="41"/>
      <c r="J2181" s="41"/>
      <c r="K2181" s="41"/>
      <c r="L2181" s="42" t="s">
        <v>7834</v>
      </c>
      <c r="M2181" s="42" t="str">
        <f>IF(LEFT(NICAP[[#This Row],[Date]],1)=0,"Y","N")</f>
        <v>N</v>
      </c>
      <c r="N2181" s="42"/>
      <c r="O2181" s="42" t="str">
        <f>19&amp;LEFT(NICAP[[#This Row],[Date]],2)</f>
        <v>1957</v>
      </c>
      <c r="P2181" s="42" t="str">
        <f>MID(NICAP[[#This Row],[Date]],3,2)</f>
        <v>11</v>
      </c>
      <c r="Q2181" s="42" t="str">
        <f>RIGHT(NICAP[[#This Row],[Date]],2)</f>
        <v>11</v>
      </c>
      <c r="R2181" s="26">
        <f>DATE(NICAP[[#This Row],[Year]],NICAP[[#This Row],[Month]],NICAP[[#This Row],[Day]])</f>
        <v>21135</v>
      </c>
      <c r="S2181" s="35" t="str">
        <f t="shared" si="66"/>
        <v>CA</v>
      </c>
      <c r="T2181" s="24" t="str">
        <f t="shared" si="67"/>
        <v>US</v>
      </c>
    </row>
    <row r="2182" spans="1:20" ht="27" customHeight="1" x14ac:dyDescent="0.2">
      <c r="A2182" s="35">
        <v>2173</v>
      </c>
      <c r="B2182" s="58">
        <v>571111</v>
      </c>
      <c r="C2182" s="44" t="s">
        <v>7833</v>
      </c>
      <c r="D2182" s="44" t="s">
        <v>1676</v>
      </c>
      <c r="E2182" s="44" t="str">
        <f>IF(AND(LEN(NICAP[[#This Row],[State or      Country]])=2,NICAP[[#This Row],[State or      Country]]&lt;&gt;"UK"),"US","Other")</f>
        <v>US</v>
      </c>
      <c r="F2182" s="43">
        <v>1</v>
      </c>
      <c r="G2182" s="41"/>
      <c r="H2182" s="41"/>
      <c r="I2182" s="41"/>
      <c r="J2182" s="41"/>
      <c r="K2182" s="41"/>
      <c r="L2182" s="59" t="s">
        <v>7832</v>
      </c>
      <c r="M2182" s="59" t="str">
        <f>IF(LEFT(NICAP[[#This Row],[Date]],1)=0,"Y","N")</f>
        <v>N</v>
      </c>
      <c r="N2182" s="59"/>
      <c r="O2182" s="59" t="str">
        <f>19&amp;LEFT(NICAP[[#This Row],[Date]],2)</f>
        <v>1957</v>
      </c>
      <c r="P2182" s="59" t="str">
        <f>MID(NICAP[[#This Row],[Date]],3,2)</f>
        <v>11</v>
      </c>
      <c r="Q2182" s="59" t="str">
        <f>RIGHT(NICAP[[#This Row],[Date]],2)</f>
        <v>11</v>
      </c>
      <c r="R2182" s="26">
        <f>DATE(NICAP[[#This Row],[Year]],NICAP[[#This Row],[Month]],NICAP[[#This Row],[Day]])</f>
        <v>21135</v>
      </c>
      <c r="S2182" s="35" t="str">
        <f t="shared" si="66"/>
        <v>CA</v>
      </c>
      <c r="T2182" s="24" t="str">
        <f t="shared" si="67"/>
        <v>US</v>
      </c>
    </row>
    <row r="2183" spans="1:20" ht="12.75" customHeight="1" x14ac:dyDescent="0.2">
      <c r="A2183" s="35">
        <v>2174</v>
      </c>
      <c r="B2183" s="55">
        <v>571112</v>
      </c>
      <c r="C2183" s="39" t="s">
        <v>7831</v>
      </c>
      <c r="D2183" s="39" t="s">
        <v>1686</v>
      </c>
      <c r="E2183" s="39" t="str">
        <f>IF(AND(LEN(NICAP[[#This Row],[State or      Country]])=2,NICAP[[#This Row],[State or      Country]]&lt;&gt;"UK"),"US","Other")</f>
        <v>US</v>
      </c>
      <c r="F2183" s="38">
        <v>3</v>
      </c>
      <c r="G2183" s="37"/>
      <c r="H2183" s="37"/>
      <c r="I2183" s="37"/>
      <c r="J2183" s="37"/>
      <c r="K2183" s="37"/>
      <c r="L2183" s="36" t="s">
        <v>7830</v>
      </c>
      <c r="M2183" s="36" t="str">
        <f>IF(LEFT(NICAP[[#This Row],[Date]],1)=0,"Y","N")</f>
        <v>N</v>
      </c>
      <c r="N2183" s="36"/>
      <c r="O2183" s="36" t="str">
        <f>19&amp;LEFT(NICAP[[#This Row],[Date]],2)</f>
        <v>1957</v>
      </c>
      <c r="P2183" s="36" t="str">
        <f>MID(NICAP[[#This Row],[Date]],3,2)</f>
        <v>11</v>
      </c>
      <c r="Q2183" s="36" t="str">
        <f>RIGHT(NICAP[[#This Row],[Date]],2)</f>
        <v>12</v>
      </c>
      <c r="R2183" s="26">
        <f>DATE(NICAP[[#This Row],[Year]],NICAP[[#This Row],[Month]],NICAP[[#This Row],[Day]])</f>
        <v>21136</v>
      </c>
      <c r="S2183" s="35" t="str">
        <f t="shared" si="66"/>
        <v>PA</v>
      </c>
      <c r="T2183" s="24" t="str">
        <f t="shared" si="67"/>
        <v>US</v>
      </c>
    </row>
    <row r="2184" spans="1:20" ht="27" customHeight="1" x14ac:dyDescent="0.2">
      <c r="A2184" s="35">
        <v>2175</v>
      </c>
      <c r="B2184" s="60">
        <v>571112</v>
      </c>
      <c r="C2184" s="44" t="s">
        <v>7829</v>
      </c>
      <c r="D2184" s="44" t="s">
        <v>2338</v>
      </c>
      <c r="E2184" s="44" t="str">
        <f>IF(AND(LEN(NICAP[[#This Row],[State or      Country]])=2,NICAP[[#This Row],[State or      Country]]&lt;&gt;"UK"),"US","Other")</f>
        <v>US</v>
      </c>
      <c r="F2184" s="43">
        <v>3</v>
      </c>
      <c r="G2184" s="41"/>
      <c r="H2184" s="41"/>
      <c r="I2184" s="41"/>
      <c r="J2184" s="41"/>
      <c r="K2184" s="41"/>
      <c r="L2184" s="59" t="s">
        <v>7828</v>
      </c>
      <c r="M2184" s="59" t="str">
        <f>IF(LEFT(NICAP[[#This Row],[Date]],1)=0,"Y","N")</f>
        <v>N</v>
      </c>
      <c r="N2184" s="59"/>
      <c r="O2184" s="59" t="str">
        <f>19&amp;LEFT(NICAP[[#This Row],[Date]],2)</f>
        <v>1957</v>
      </c>
      <c r="P2184" s="59" t="str">
        <f>MID(NICAP[[#This Row],[Date]],3,2)</f>
        <v>11</v>
      </c>
      <c r="Q2184" s="59" t="str">
        <f>RIGHT(NICAP[[#This Row],[Date]],2)</f>
        <v>12</v>
      </c>
      <c r="R2184" s="26">
        <f>DATE(NICAP[[#This Row],[Year]],NICAP[[#This Row],[Month]],NICAP[[#This Row],[Day]])</f>
        <v>21136</v>
      </c>
      <c r="S2184" s="35" t="str">
        <f t="shared" si="66"/>
        <v>NH</v>
      </c>
      <c r="T2184" s="24" t="str">
        <f t="shared" si="67"/>
        <v>US</v>
      </c>
    </row>
    <row r="2185" spans="1:20" ht="12.75" customHeight="1" x14ac:dyDescent="0.2">
      <c r="A2185" s="35">
        <v>2176</v>
      </c>
      <c r="B2185" s="53">
        <v>571114</v>
      </c>
      <c r="C2185" s="39" t="s">
        <v>7827</v>
      </c>
      <c r="D2185" s="39" t="s">
        <v>6810</v>
      </c>
      <c r="E2185" s="39" t="str">
        <f>IF(AND(LEN(NICAP[[#This Row],[State or      Country]])=2,NICAP[[#This Row],[State or      Country]]&lt;&gt;"UK"),"US","Other")</f>
        <v>Other</v>
      </c>
      <c r="F2185" s="38">
        <v>9</v>
      </c>
      <c r="G2185" s="47" t="s">
        <v>1666</v>
      </c>
      <c r="H2185" s="46">
        <v>5</v>
      </c>
      <c r="I2185" s="47" t="s">
        <v>4808</v>
      </c>
      <c r="J2185" s="41"/>
      <c r="K2185" s="41"/>
      <c r="L2185" s="36" t="s">
        <v>7826</v>
      </c>
      <c r="M2185" s="36" t="str">
        <f>IF(LEFT(NICAP[[#This Row],[Date]],1)=0,"Y","N")</f>
        <v>N</v>
      </c>
      <c r="N2185" s="36"/>
      <c r="O2185" s="36" t="str">
        <f>19&amp;LEFT(NICAP[[#This Row],[Date]],2)</f>
        <v>1957</v>
      </c>
      <c r="P2185" s="36" t="str">
        <f>MID(NICAP[[#This Row],[Date]],3,2)</f>
        <v>11</v>
      </c>
      <c r="Q2185" s="36" t="str">
        <f>RIGHT(NICAP[[#This Row],[Date]],2)</f>
        <v>14</v>
      </c>
      <c r="R2185" s="26">
        <f>DATE(NICAP[[#This Row],[Year]],NICAP[[#This Row],[Month]],NICAP[[#This Row],[Day]])</f>
        <v>21138</v>
      </c>
      <c r="S2185" s="35" t="str">
        <f t="shared" si="66"/>
        <v/>
      </c>
      <c r="T2185" s="24" t="str">
        <f t="shared" si="67"/>
        <v>West Germany</v>
      </c>
    </row>
    <row r="2186" spans="1:20" ht="27.75" customHeight="1" x14ac:dyDescent="0.2">
      <c r="A2186" s="35">
        <v>2177</v>
      </c>
      <c r="B2186" s="60">
        <v>571114</v>
      </c>
      <c r="C2186" s="44" t="s">
        <v>7825</v>
      </c>
      <c r="D2186" s="44" t="s">
        <v>1670</v>
      </c>
      <c r="E2186" s="44" t="str">
        <f>IF(AND(LEN(NICAP[[#This Row],[State or      Country]])=2,NICAP[[#This Row],[State or      Country]]&lt;&gt;"UK"),"US","Other")</f>
        <v>US</v>
      </c>
      <c r="F2186" s="43">
        <v>3</v>
      </c>
      <c r="G2186" s="41"/>
      <c r="H2186" s="41"/>
      <c r="I2186" s="41"/>
      <c r="J2186" s="41"/>
      <c r="K2186" s="41"/>
      <c r="L2186" s="59" t="s">
        <v>7824</v>
      </c>
      <c r="M2186" s="59" t="str">
        <f>IF(LEFT(NICAP[[#This Row],[Date]],1)=0,"Y","N")</f>
        <v>N</v>
      </c>
      <c r="N2186" s="59"/>
      <c r="O2186" s="59" t="str">
        <f>19&amp;LEFT(NICAP[[#This Row],[Date]],2)</f>
        <v>1957</v>
      </c>
      <c r="P2186" s="59" t="str">
        <f>MID(NICAP[[#This Row],[Date]],3,2)</f>
        <v>11</v>
      </c>
      <c r="Q2186" s="59" t="str">
        <f>RIGHT(NICAP[[#This Row],[Date]],2)</f>
        <v>14</v>
      </c>
      <c r="R2186" s="26">
        <f>DATE(NICAP[[#This Row],[Year]],NICAP[[#This Row],[Month]],NICAP[[#This Row],[Day]])</f>
        <v>21138</v>
      </c>
      <c r="S2186" s="35" t="str">
        <f t="shared" ref="S2186:S2249" si="68">IF(E2186="US",D2186,"")</f>
        <v>IL</v>
      </c>
      <c r="T2186" s="24" t="str">
        <f t="shared" ref="T2186:T2249" si="69">IF(E2186="US","US",D2186)</f>
        <v>US</v>
      </c>
    </row>
    <row r="2187" spans="1:20" ht="27.75" customHeight="1" x14ac:dyDescent="0.2">
      <c r="A2187" s="35">
        <v>2178</v>
      </c>
      <c r="B2187" s="60">
        <v>571115</v>
      </c>
      <c r="C2187" s="44" t="s">
        <v>7823</v>
      </c>
      <c r="D2187" s="44" t="s">
        <v>1749</v>
      </c>
      <c r="E2187" s="44" t="str">
        <f>IF(AND(LEN(NICAP[[#This Row],[State or      Country]])=2,NICAP[[#This Row],[State or      Country]]&lt;&gt;"UK"),"US","Other")</f>
        <v>Other</v>
      </c>
      <c r="F2187" s="43">
        <v>3</v>
      </c>
      <c r="G2187" s="41"/>
      <c r="H2187" s="41"/>
      <c r="I2187" s="41"/>
      <c r="J2187" s="41"/>
      <c r="K2187" s="41"/>
      <c r="L2187" s="42" t="s">
        <v>7822</v>
      </c>
      <c r="M2187" s="42" t="str">
        <f>IF(LEFT(NICAP[[#This Row],[Date]],1)=0,"Y","N")</f>
        <v>N</v>
      </c>
      <c r="N2187" s="42"/>
      <c r="O2187" s="42" t="str">
        <f>19&amp;LEFT(NICAP[[#This Row],[Date]],2)</f>
        <v>1957</v>
      </c>
      <c r="P2187" s="42" t="str">
        <f>MID(NICAP[[#This Row],[Date]],3,2)</f>
        <v>11</v>
      </c>
      <c r="Q2187" s="42" t="str">
        <f>RIGHT(NICAP[[#This Row],[Date]],2)</f>
        <v>15</v>
      </c>
      <c r="R2187" s="26">
        <f>DATE(NICAP[[#This Row],[Year]],NICAP[[#This Row],[Month]],NICAP[[#This Row],[Day]])</f>
        <v>21139</v>
      </c>
      <c r="S2187" s="35" t="str">
        <f t="shared" si="68"/>
        <v/>
      </c>
      <c r="T2187" s="24" t="str">
        <f t="shared" si="69"/>
        <v>Brazil</v>
      </c>
    </row>
    <row r="2188" spans="1:20" ht="27.75" customHeight="1" x14ac:dyDescent="0.2">
      <c r="A2188" s="35">
        <v>2179</v>
      </c>
      <c r="B2188" s="60">
        <v>571115</v>
      </c>
      <c r="C2188" s="44" t="s">
        <v>7821</v>
      </c>
      <c r="D2188" s="44" t="s">
        <v>1799</v>
      </c>
      <c r="E2188" s="44" t="str">
        <f>IF(AND(LEN(NICAP[[#This Row],[State or      Country]])=2,NICAP[[#This Row],[State or      Country]]&lt;&gt;"UK"),"US","Other")</f>
        <v>US</v>
      </c>
      <c r="F2188" s="43">
        <v>1</v>
      </c>
      <c r="G2188" s="41"/>
      <c r="H2188" s="41"/>
      <c r="I2188" s="41"/>
      <c r="J2188" s="41"/>
      <c r="K2188" s="41"/>
      <c r="L2188" s="42" t="s">
        <v>7820</v>
      </c>
      <c r="M2188" s="42" t="str">
        <f>IF(LEFT(NICAP[[#This Row],[Date]],1)=0,"Y","N")</f>
        <v>N</v>
      </c>
      <c r="N2188" s="42"/>
      <c r="O2188" s="42" t="str">
        <f>19&amp;LEFT(NICAP[[#This Row],[Date]],2)</f>
        <v>1957</v>
      </c>
      <c r="P2188" s="42" t="str">
        <f>MID(NICAP[[#This Row],[Date]],3,2)</f>
        <v>11</v>
      </c>
      <c r="Q2188" s="42" t="str">
        <f>RIGHT(NICAP[[#This Row],[Date]],2)</f>
        <v>15</v>
      </c>
      <c r="R2188" s="26">
        <f>DATE(NICAP[[#This Row],[Year]],NICAP[[#This Row],[Month]],NICAP[[#This Row],[Day]])</f>
        <v>21139</v>
      </c>
      <c r="S2188" s="35" t="str">
        <f t="shared" si="68"/>
        <v>TN</v>
      </c>
      <c r="T2188" s="24" t="str">
        <f t="shared" si="69"/>
        <v>US</v>
      </c>
    </row>
    <row r="2189" spans="1:20" ht="12.75" customHeight="1" x14ac:dyDescent="0.2">
      <c r="A2189" s="35">
        <v>2180</v>
      </c>
      <c r="B2189" s="53">
        <v>571121</v>
      </c>
      <c r="C2189" s="39" t="s">
        <v>5713</v>
      </c>
      <c r="D2189" s="39" t="s">
        <v>1947</v>
      </c>
      <c r="E2189" s="39" t="str">
        <f>IF(AND(LEN(NICAP[[#This Row],[State or      Country]])=2,NICAP[[#This Row],[State or      Country]]&lt;&gt;"UK"),"US","Other")</f>
        <v>US</v>
      </c>
      <c r="F2189" s="38">
        <v>9</v>
      </c>
      <c r="G2189" s="47" t="s">
        <v>1666</v>
      </c>
      <c r="H2189" s="46">
        <v>5</v>
      </c>
      <c r="I2189" s="47" t="s">
        <v>4808</v>
      </c>
      <c r="J2189" s="37"/>
      <c r="K2189" s="37"/>
      <c r="L2189" s="36" t="s">
        <v>7819</v>
      </c>
      <c r="M2189" s="36" t="str">
        <f>IF(LEFT(NICAP[[#This Row],[Date]],1)=0,"Y","N")</f>
        <v>N</v>
      </c>
      <c r="N2189" s="36"/>
      <c r="O2189" s="36" t="str">
        <f>19&amp;LEFT(NICAP[[#This Row],[Date]],2)</f>
        <v>1957</v>
      </c>
      <c r="P2189" s="36" t="str">
        <f>MID(NICAP[[#This Row],[Date]],3,2)</f>
        <v>11</v>
      </c>
      <c r="Q2189" s="36" t="str">
        <f>RIGHT(NICAP[[#This Row],[Date]],2)</f>
        <v>21</v>
      </c>
      <c r="R2189" s="26">
        <f>DATE(NICAP[[#This Row],[Year]],NICAP[[#This Row],[Month]],NICAP[[#This Row],[Day]])</f>
        <v>21145</v>
      </c>
      <c r="S2189" s="35" t="str">
        <f t="shared" si="68"/>
        <v>LA</v>
      </c>
      <c r="T2189" s="24" t="str">
        <f t="shared" si="69"/>
        <v>US</v>
      </c>
    </row>
    <row r="2190" spans="1:20" ht="12.75" customHeight="1" x14ac:dyDescent="0.2">
      <c r="A2190" s="35">
        <v>2181</v>
      </c>
      <c r="B2190" s="55">
        <v>571122</v>
      </c>
      <c r="C2190" s="39" t="s">
        <v>7818</v>
      </c>
      <c r="D2190" s="39" t="s">
        <v>2371</v>
      </c>
      <c r="E2190" s="39" t="str">
        <f>IF(AND(LEN(NICAP[[#This Row],[State or      Country]])=2,NICAP[[#This Row],[State or      Country]]&lt;&gt;"UK"),"US","Other")</f>
        <v>Other</v>
      </c>
      <c r="F2190" s="38">
        <v>11</v>
      </c>
      <c r="G2190" s="37"/>
      <c r="H2190" s="37"/>
      <c r="I2190" s="47" t="s">
        <v>4808</v>
      </c>
      <c r="J2190" s="37"/>
      <c r="K2190" s="37"/>
      <c r="L2190" s="36" t="s">
        <v>7817</v>
      </c>
      <c r="M2190" s="36" t="str">
        <f>IF(LEFT(NICAP[[#This Row],[Date]],1)=0,"Y","N")</f>
        <v>N</v>
      </c>
      <c r="N2190" s="36"/>
      <c r="O2190" s="36" t="str">
        <f>19&amp;LEFT(NICAP[[#This Row],[Date]],2)</f>
        <v>1957</v>
      </c>
      <c r="P2190" s="36" t="str">
        <f>MID(NICAP[[#This Row],[Date]],3,2)</f>
        <v>11</v>
      </c>
      <c r="Q2190" s="36" t="str">
        <f>RIGHT(NICAP[[#This Row],[Date]],2)</f>
        <v>22</v>
      </c>
      <c r="R2190" s="26">
        <f>DATE(NICAP[[#This Row],[Year]],NICAP[[#This Row],[Month]],NICAP[[#This Row],[Day]])</f>
        <v>21146</v>
      </c>
      <c r="S2190" s="35" t="str">
        <f t="shared" si="68"/>
        <v/>
      </c>
      <c r="T2190" s="24" t="str">
        <f t="shared" si="69"/>
        <v>Turkey</v>
      </c>
    </row>
    <row r="2191" spans="1:20" ht="12.75" customHeight="1" x14ac:dyDescent="0.2">
      <c r="A2191" s="35">
        <v>2182</v>
      </c>
      <c r="B2191" s="55">
        <v>571122</v>
      </c>
      <c r="C2191" s="39" t="s">
        <v>7816</v>
      </c>
      <c r="D2191" s="39" t="s">
        <v>1667</v>
      </c>
      <c r="E2191" s="39" t="str">
        <f>IF(AND(LEN(NICAP[[#This Row],[State or      Country]])=2,NICAP[[#This Row],[State or      Country]]&lt;&gt;"UK"),"US","Other")</f>
        <v>US</v>
      </c>
      <c r="F2191" s="38">
        <v>1</v>
      </c>
      <c r="G2191" s="37"/>
      <c r="H2191" s="37"/>
      <c r="I2191" s="37"/>
      <c r="J2191" s="37"/>
      <c r="K2191" s="37"/>
      <c r="L2191" s="36" t="s">
        <v>7815</v>
      </c>
      <c r="M2191" s="36" t="str">
        <f>IF(LEFT(NICAP[[#This Row],[Date]],1)=0,"Y","N")</f>
        <v>N</v>
      </c>
      <c r="N2191" s="36"/>
      <c r="O2191" s="36" t="str">
        <f>19&amp;LEFT(NICAP[[#This Row],[Date]],2)</f>
        <v>1957</v>
      </c>
      <c r="P2191" s="36" t="str">
        <f>MID(NICAP[[#This Row],[Date]],3,2)</f>
        <v>11</v>
      </c>
      <c r="Q2191" s="36" t="str">
        <f>RIGHT(NICAP[[#This Row],[Date]],2)</f>
        <v>22</v>
      </c>
      <c r="R2191" s="26">
        <f>DATE(NICAP[[#This Row],[Year]],NICAP[[#This Row],[Month]],NICAP[[#This Row],[Day]])</f>
        <v>21146</v>
      </c>
      <c r="S2191" s="35" t="str">
        <f t="shared" si="68"/>
        <v>TX</v>
      </c>
      <c r="T2191" s="24" t="str">
        <f t="shared" si="69"/>
        <v>US</v>
      </c>
    </row>
    <row r="2192" spans="1:20" ht="27" customHeight="1" x14ac:dyDescent="0.2">
      <c r="A2192" s="35">
        <v>2183</v>
      </c>
      <c r="B2192" s="58">
        <v>571123</v>
      </c>
      <c r="C2192" s="44" t="s">
        <v>3459</v>
      </c>
      <c r="D2192" s="44" t="s">
        <v>1670</v>
      </c>
      <c r="E2192" s="44" t="str">
        <f>IF(AND(LEN(NICAP[[#This Row],[State or      Country]])=2,NICAP[[#This Row],[State or      Country]]&lt;&gt;"UK"),"US","Other")</f>
        <v>US</v>
      </c>
      <c r="F2192" s="43">
        <v>9</v>
      </c>
      <c r="G2192" s="62" t="s">
        <v>1666</v>
      </c>
      <c r="H2192" s="61">
        <v>5</v>
      </c>
      <c r="I2192" s="62" t="s">
        <v>4808</v>
      </c>
      <c r="J2192" s="41"/>
      <c r="K2192" s="41"/>
      <c r="L2192" s="59" t="s">
        <v>7814</v>
      </c>
      <c r="M2192" s="59" t="str">
        <f>IF(LEFT(NICAP[[#This Row],[Date]],1)=0,"Y","N")</f>
        <v>N</v>
      </c>
      <c r="N2192" s="59"/>
      <c r="O2192" s="59" t="str">
        <f>19&amp;LEFT(NICAP[[#This Row],[Date]],2)</f>
        <v>1957</v>
      </c>
      <c r="P2192" s="59" t="str">
        <f>MID(NICAP[[#This Row],[Date]],3,2)</f>
        <v>11</v>
      </c>
      <c r="Q2192" s="59" t="str">
        <f>RIGHT(NICAP[[#This Row],[Date]],2)</f>
        <v>23</v>
      </c>
      <c r="R2192" s="26">
        <f>DATE(NICAP[[#This Row],[Year]],NICAP[[#This Row],[Month]],NICAP[[#This Row],[Day]])</f>
        <v>21147</v>
      </c>
      <c r="S2192" s="35" t="str">
        <f t="shared" si="68"/>
        <v>IL</v>
      </c>
      <c r="T2192" s="24" t="str">
        <f t="shared" si="69"/>
        <v>US</v>
      </c>
    </row>
    <row r="2193" spans="1:20" ht="12.75" customHeight="1" x14ac:dyDescent="0.2">
      <c r="A2193" s="35">
        <v>2184</v>
      </c>
      <c r="B2193" s="55">
        <v>571123</v>
      </c>
      <c r="C2193" s="39" t="s">
        <v>7813</v>
      </c>
      <c r="D2193" s="39" t="s">
        <v>1819</v>
      </c>
      <c r="E2193" s="39" t="str">
        <f>IF(AND(LEN(NICAP[[#This Row],[State or      Country]])=2,NICAP[[#This Row],[State or      Country]]&lt;&gt;"UK"),"US","Other")</f>
        <v>US</v>
      </c>
      <c r="F2193" s="38">
        <v>3</v>
      </c>
      <c r="G2193" s="37"/>
      <c r="H2193" s="37"/>
      <c r="I2193" s="47" t="s">
        <v>4808</v>
      </c>
      <c r="J2193" s="37"/>
      <c r="K2193" s="37"/>
      <c r="L2193" s="36" t="s">
        <v>7812</v>
      </c>
      <c r="M2193" s="36" t="str">
        <f>IF(LEFT(NICAP[[#This Row],[Date]],1)=0,"Y","N")</f>
        <v>N</v>
      </c>
      <c r="N2193" s="36"/>
      <c r="O2193" s="36" t="str">
        <f>19&amp;LEFT(NICAP[[#This Row],[Date]],2)</f>
        <v>1957</v>
      </c>
      <c r="P2193" s="36" t="str">
        <f>MID(NICAP[[#This Row],[Date]],3,2)</f>
        <v>11</v>
      </c>
      <c r="Q2193" s="36" t="str">
        <f>RIGHT(NICAP[[#This Row],[Date]],2)</f>
        <v>23</v>
      </c>
      <c r="R2193" s="26">
        <f>DATE(NICAP[[#This Row],[Year]],NICAP[[#This Row],[Month]],NICAP[[#This Row],[Day]])</f>
        <v>21147</v>
      </c>
      <c r="S2193" s="35" t="str">
        <f t="shared" si="68"/>
        <v>NV</v>
      </c>
      <c r="T2193" s="24" t="str">
        <f t="shared" si="69"/>
        <v>US</v>
      </c>
    </row>
    <row r="2194" spans="1:20" ht="12.75" customHeight="1" x14ac:dyDescent="0.2">
      <c r="A2194" s="35">
        <v>2185</v>
      </c>
      <c r="B2194" s="53">
        <v>571125</v>
      </c>
      <c r="C2194" s="39" t="s">
        <v>3746</v>
      </c>
      <c r="D2194" s="39" t="s">
        <v>1683</v>
      </c>
      <c r="E2194" s="39" t="str">
        <f>IF(AND(LEN(NICAP[[#This Row],[State or      Country]])=2,NICAP[[#This Row],[State or      Country]]&lt;&gt;"UK"),"US","Other")</f>
        <v>US</v>
      </c>
      <c r="F2194" s="38">
        <v>9</v>
      </c>
      <c r="G2194" s="47" t="s">
        <v>1666</v>
      </c>
      <c r="H2194" s="46">
        <v>5</v>
      </c>
      <c r="I2194" s="47" t="s">
        <v>4808</v>
      </c>
      <c r="J2194" s="37"/>
      <c r="K2194" s="37"/>
      <c r="L2194" s="36" t="s">
        <v>7811</v>
      </c>
      <c r="M2194" s="36" t="str">
        <f>IF(LEFT(NICAP[[#This Row],[Date]],1)=0,"Y","N")</f>
        <v>N</v>
      </c>
      <c r="N2194" s="36"/>
      <c r="O2194" s="36" t="str">
        <f>19&amp;LEFT(NICAP[[#This Row],[Date]],2)</f>
        <v>1957</v>
      </c>
      <c r="P2194" s="36" t="str">
        <f>MID(NICAP[[#This Row],[Date]],3,2)</f>
        <v>11</v>
      </c>
      <c r="Q2194" s="36" t="str">
        <f>RIGHT(NICAP[[#This Row],[Date]],2)</f>
        <v>25</v>
      </c>
      <c r="R2194" s="26">
        <f>DATE(NICAP[[#This Row],[Year]],NICAP[[#This Row],[Month]],NICAP[[#This Row],[Day]])</f>
        <v>21149</v>
      </c>
      <c r="S2194" s="35" t="str">
        <f t="shared" si="68"/>
        <v>FL</v>
      </c>
      <c r="T2194" s="24" t="str">
        <f t="shared" si="69"/>
        <v>US</v>
      </c>
    </row>
    <row r="2195" spans="1:20" ht="12.75" customHeight="1" x14ac:dyDescent="0.2">
      <c r="A2195" s="35">
        <v>2186</v>
      </c>
      <c r="B2195" s="53">
        <v>571125</v>
      </c>
      <c r="C2195" s="39" t="s">
        <v>3746</v>
      </c>
      <c r="D2195" s="39" t="s">
        <v>1683</v>
      </c>
      <c r="E2195" s="39" t="str">
        <f>IF(AND(LEN(NICAP[[#This Row],[State or      Country]])=2,NICAP[[#This Row],[State or      Country]]&lt;&gt;"UK"),"US","Other")</f>
        <v>US</v>
      </c>
      <c r="F2195" s="38">
        <v>11</v>
      </c>
      <c r="G2195" s="37"/>
      <c r="H2195" s="37"/>
      <c r="I2195" s="47" t="s">
        <v>4808</v>
      </c>
      <c r="J2195" s="37"/>
      <c r="K2195" s="37"/>
      <c r="L2195" s="36" t="s">
        <v>7811</v>
      </c>
      <c r="M2195" s="36" t="str">
        <f>IF(LEFT(NICAP[[#This Row],[Date]],1)=0,"Y","N")</f>
        <v>N</v>
      </c>
      <c r="N2195" s="36"/>
      <c r="O2195" s="36" t="str">
        <f>19&amp;LEFT(NICAP[[#This Row],[Date]],2)</f>
        <v>1957</v>
      </c>
      <c r="P2195" s="36" t="str">
        <f>MID(NICAP[[#This Row],[Date]],3,2)</f>
        <v>11</v>
      </c>
      <c r="Q2195" s="36" t="str">
        <f>RIGHT(NICAP[[#This Row],[Date]],2)</f>
        <v>25</v>
      </c>
      <c r="R2195" s="26">
        <f>DATE(NICAP[[#This Row],[Year]],NICAP[[#This Row],[Month]],NICAP[[#This Row],[Day]])</f>
        <v>21149</v>
      </c>
      <c r="S2195" s="35" t="str">
        <f t="shared" si="68"/>
        <v>FL</v>
      </c>
      <c r="T2195" s="24" t="str">
        <f t="shared" si="69"/>
        <v>US</v>
      </c>
    </row>
    <row r="2196" spans="1:20" ht="12.75" customHeight="1" x14ac:dyDescent="0.2">
      <c r="A2196" s="35">
        <v>2187</v>
      </c>
      <c r="B2196" s="55">
        <v>571125</v>
      </c>
      <c r="C2196" s="39" t="s">
        <v>7810</v>
      </c>
      <c r="D2196" s="39" t="s">
        <v>1749</v>
      </c>
      <c r="E2196" s="39" t="str">
        <f>IF(AND(LEN(NICAP[[#This Row],[State or      Country]])=2,NICAP[[#This Row],[State or      Country]]&lt;&gt;"UK"),"US","Other")</f>
        <v>Other</v>
      </c>
      <c r="F2196" s="38">
        <v>3</v>
      </c>
      <c r="G2196" s="37"/>
      <c r="H2196" s="37"/>
      <c r="I2196" s="37"/>
      <c r="J2196" s="37"/>
      <c r="K2196" s="37"/>
      <c r="L2196" s="36" t="s">
        <v>7809</v>
      </c>
      <c r="M2196" s="36" t="str">
        <f>IF(LEFT(NICAP[[#This Row],[Date]],1)=0,"Y","N")</f>
        <v>N</v>
      </c>
      <c r="N2196" s="36"/>
      <c r="O2196" s="36" t="str">
        <f>19&amp;LEFT(NICAP[[#This Row],[Date]],2)</f>
        <v>1957</v>
      </c>
      <c r="P2196" s="36" t="str">
        <f>MID(NICAP[[#This Row],[Date]],3,2)</f>
        <v>11</v>
      </c>
      <c r="Q2196" s="36" t="str">
        <f>RIGHT(NICAP[[#This Row],[Date]],2)</f>
        <v>25</v>
      </c>
      <c r="R2196" s="26">
        <f>DATE(NICAP[[#This Row],[Year]],NICAP[[#This Row],[Month]],NICAP[[#This Row],[Day]])</f>
        <v>21149</v>
      </c>
      <c r="S2196" s="35" t="str">
        <f t="shared" si="68"/>
        <v/>
      </c>
      <c r="T2196" s="24" t="str">
        <f t="shared" si="69"/>
        <v>Brazil</v>
      </c>
    </row>
    <row r="2197" spans="1:20" ht="14.25" customHeight="1" x14ac:dyDescent="0.2">
      <c r="A2197" s="35">
        <v>2188</v>
      </c>
      <c r="B2197" s="56">
        <v>571126</v>
      </c>
      <c r="C2197" s="39" t="s">
        <v>7808</v>
      </c>
      <c r="D2197" s="39" t="s">
        <v>2122</v>
      </c>
      <c r="E2197" s="39" t="str">
        <f>IF(AND(LEN(NICAP[[#This Row],[State or      Country]])=2,NICAP[[#This Row],[State or      Country]]&lt;&gt;"UK"),"US","Other")</f>
        <v>US</v>
      </c>
      <c r="F2197" s="38">
        <v>9</v>
      </c>
      <c r="G2197" s="47" t="s">
        <v>1666</v>
      </c>
      <c r="H2197" s="46">
        <v>5</v>
      </c>
      <c r="I2197" s="47" t="s">
        <v>4808</v>
      </c>
      <c r="J2197" s="54" t="s">
        <v>1744</v>
      </c>
      <c r="K2197" s="37"/>
      <c r="L2197" s="36" t="s">
        <v>4962</v>
      </c>
      <c r="M2197" s="36" t="str">
        <f>IF(LEFT(NICAP[[#This Row],[Date]],1)=0,"Y","N")</f>
        <v>N</v>
      </c>
      <c r="N2197" s="36"/>
      <c r="O2197" s="36" t="str">
        <f>19&amp;LEFT(NICAP[[#This Row],[Date]],2)</f>
        <v>1957</v>
      </c>
      <c r="P2197" s="36" t="str">
        <f>MID(NICAP[[#This Row],[Date]],3,2)</f>
        <v>11</v>
      </c>
      <c r="Q2197" s="36" t="str">
        <f>RIGHT(NICAP[[#This Row],[Date]],2)</f>
        <v>26</v>
      </c>
      <c r="R2197" s="26">
        <f>DATE(NICAP[[#This Row],[Year]],NICAP[[#This Row],[Month]],NICAP[[#This Row],[Day]])</f>
        <v>21150</v>
      </c>
      <c r="S2197" s="35" t="str">
        <f t="shared" si="68"/>
        <v>NM</v>
      </c>
      <c r="T2197" s="24" t="str">
        <f t="shared" si="69"/>
        <v>US</v>
      </c>
    </row>
    <row r="2198" spans="1:20" ht="12.75" customHeight="1" x14ac:dyDescent="0.2">
      <c r="A2198" s="35">
        <v>2189</v>
      </c>
      <c r="B2198" s="55">
        <v>571126</v>
      </c>
      <c r="C2198" s="39" t="s">
        <v>7807</v>
      </c>
      <c r="D2198" s="39" t="s">
        <v>1816</v>
      </c>
      <c r="E2198" s="39" t="str">
        <f>IF(AND(LEN(NICAP[[#This Row],[State or      Country]])=2,NICAP[[#This Row],[State or      Country]]&lt;&gt;"UK"),"US","Other")</f>
        <v>Other</v>
      </c>
      <c r="F2198" s="38">
        <v>11</v>
      </c>
      <c r="G2198" s="37"/>
      <c r="H2198" s="37"/>
      <c r="I2198" s="47" t="s">
        <v>4808</v>
      </c>
      <c r="J2198" s="37"/>
      <c r="K2198" s="37"/>
      <c r="L2198" s="36" t="s">
        <v>7806</v>
      </c>
      <c r="M2198" s="36" t="str">
        <f>IF(LEFT(NICAP[[#This Row],[Date]],1)=0,"Y","N")</f>
        <v>N</v>
      </c>
      <c r="N2198" s="36"/>
      <c r="O2198" s="36" t="str">
        <f>19&amp;LEFT(NICAP[[#This Row],[Date]],2)</f>
        <v>1957</v>
      </c>
      <c r="P2198" s="36" t="str">
        <f>MID(NICAP[[#This Row],[Date]],3,2)</f>
        <v>11</v>
      </c>
      <c r="Q2198" s="36" t="str">
        <f>RIGHT(NICAP[[#This Row],[Date]],2)</f>
        <v>26</v>
      </c>
      <c r="R2198" s="26">
        <f>DATE(NICAP[[#This Row],[Year]],NICAP[[#This Row],[Month]],NICAP[[#This Row],[Day]])</f>
        <v>21150</v>
      </c>
      <c r="S2198" s="35" t="str">
        <f t="shared" si="68"/>
        <v/>
      </c>
      <c r="T2198" s="24" t="str">
        <f t="shared" si="69"/>
        <v>USSR</v>
      </c>
    </row>
    <row r="2199" spans="1:20" ht="12.75" customHeight="1" x14ac:dyDescent="0.2">
      <c r="A2199" s="35">
        <v>2190</v>
      </c>
      <c r="B2199" s="64">
        <v>571126</v>
      </c>
      <c r="C2199" s="39" t="s">
        <v>3459</v>
      </c>
      <c r="D2199" s="39" t="s">
        <v>1670</v>
      </c>
      <c r="E2199" s="39" t="str">
        <f>IF(AND(LEN(NICAP[[#This Row],[State or      Country]])=2,NICAP[[#This Row],[State or      Country]]&lt;&gt;"UK"),"US","Other")</f>
        <v>US</v>
      </c>
      <c r="F2199" s="38">
        <v>11</v>
      </c>
      <c r="G2199" s="37"/>
      <c r="H2199" s="37"/>
      <c r="I2199" s="47" t="s">
        <v>4808</v>
      </c>
      <c r="J2199" s="37"/>
      <c r="K2199" s="37"/>
      <c r="L2199" s="36" t="s">
        <v>7805</v>
      </c>
      <c r="M2199" s="36" t="str">
        <f>IF(LEFT(NICAP[[#This Row],[Date]],1)=0,"Y","N")</f>
        <v>N</v>
      </c>
      <c r="N2199" s="36"/>
      <c r="O2199" s="36" t="str">
        <f>19&amp;LEFT(NICAP[[#This Row],[Date]],2)</f>
        <v>1957</v>
      </c>
      <c r="P2199" s="36" t="str">
        <f>MID(NICAP[[#This Row],[Date]],3,2)</f>
        <v>11</v>
      </c>
      <c r="Q2199" s="36" t="str">
        <f>RIGHT(NICAP[[#This Row],[Date]],2)</f>
        <v>26</v>
      </c>
      <c r="R2199" s="26">
        <f>DATE(NICAP[[#This Row],[Year]],NICAP[[#This Row],[Month]],NICAP[[#This Row],[Day]])</f>
        <v>21150</v>
      </c>
      <c r="S2199" s="35" t="str">
        <f t="shared" si="68"/>
        <v>IL</v>
      </c>
      <c r="T2199" s="24" t="str">
        <f t="shared" si="69"/>
        <v>US</v>
      </c>
    </row>
    <row r="2200" spans="1:20" ht="12.75" customHeight="1" x14ac:dyDescent="0.2">
      <c r="A2200" s="35">
        <v>2191</v>
      </c>
      <c r="B2200" s="64">
        <v>571126</v>
      </c>
      <c r="C2200" s="39" t="s">
        <v>7804</v>
      </c>
      <c r="D2200" s="39" t="s">
        <v>1689</v>
      </c>
      <c r="E2200" s="39" t="str">
        <f>IF(AND(LEN(NICAP[[#This Row],[State or      Country]])=2,NICAP[[#This Row],[State or      Country]]&lt;&gt;"UK"),"US","Other")</f>
        <v>US</v>
      </c>
      <c r="F2200" s="38">
        <v>1</v>
      </c>
      <c r="G2200" s="37"/>
      <c r="H2200" s="37"/>
      <c r="I2200" s="65">
        <v>5419</v>
      </c>
      <c r="J2200" s="37"/>
      <c r="K2200" s="37"/>
      <c r="L2200" s="36" t="s">
        <v>7803</v>
      </c>
      <c r="M2200" s="36" t="str">
        <f>IF(LEFT(NICAP[[#This Row],[Date]],1)=0,"Y","N")</f>
        <v>N</v>
      </c>
      <c r="N2200" s="36"/>
      <c r="O2200" s="36" t="str">
        <f>19&amp;LEFT(NICAP[[#This Row],[Date]],2)</f>
        <v>1957</v>
      </c>
      <c r="P2200" s="36" t="str">
        <f>MID(NICAP[[#This Row],[Date]],3,2)</f>
        <v>11</v>
      </c>
      <c r="Q2200" s="36" t="str">
        <f>RIGHT(NICAP[[#This Row],[Date]],2)</f>
        <v>26</v>
      </c>
      <c r="R2200" s="26">
        <f>DATE(NICAP[[#This Row],[Year]],NICAP[[#This Row],[Month]],NICAP[[#This Row],[Day]])</f>
        <v>21150</v>
      </c>
      <c r="S2200" s="35" t="str">
        <f t="shared" si="68"/>
        <v>GA</v>
      </c>
      <c r="T2200" s="24" t="str">
        <f t="shared" si="69"/>
        <v>US</v>
      </c>
    </row>
    <row r="2201" spans="1:20" ht="12.75" customHeight="1" x14ac:dyDescent="0.2">
      <c r="A2201" s="35">
        <v>2192</v>
      </c>
      <c r="B2201" s="64">
        <v>571127</v>
      </c>
      <c r="C2201" s="39" t="s">
        <v>2564</v>
      </c>
      <c r="D2201" s="39" t="s">
        <v>1707</v>
      </c>
      <c r="E2201" s="39" t="str">
        <f>IF(AND(LEN(NICAP[[#This Row],[State or      Country]])=2,NICAP[[#This Row],[State or      Country]]&lt;&gt;"UK"),"US","Other")</f>
        <v>US</v>
      </c>
      <c r="F2201" s="38">
        <v>1</v>
      </c>
      <c r="G2201" s="37"/>
      <c r="H2201" s="37"/>
      <c r="I2201" s="47" t="s">
        <v>4808</v>
      </c>
      <c r="J2201" s="37"/>
      <c r="K2201" s="37"/>
      <c r="L2201" s="36" t="s">
        <v>7802</v>
      </c>
      <c r="M2201" s="36" t="str">
        <f>IF(LEFT(NICAP[[#This Row],[Date]],1)=0,"Y","N")</f>
        <v>N</v>
      </c>
      <c r="N2201" s="36"/>
      <c r="O2201" s="36" t="str">
        <f>19&amp;LEFT(NICAP[[#This Row],[Date]],2)</f>
        <v>1957</v>
      </c>
      <c r="P2201" s="36" t="str">
        <f>MID(NICAP[[#This Row],[Date]],3,2)</f>
        <v>11</v>
      </c>
      <c r="Q2201" s="36" t="str">
        <f>RIGHT(NICAP[[#This Row],[Date]],2)</f>
        <v>27</v>
      </c>
      <c r="R2201" s="26">
        <f>DATE(NICAP[[#This Row],[Year]],NICAP[[#This Row],[Month]],NICAP[[#This Row],[Day]])</f>
        <v>21151</v>
      </c>
      <c r="S2201" s="35" t="str">
        <f t="shared" si="68"/>
        <v>WA</v>
      </c>
      <c r="T2201" s="24" t="str">
        <f t="shared" si="69"/>
        <v>US</v>
      </c>
    </row>
    <row r="2202" spans="1:20" ht="12.75" customHeight="1" x14ac:dyDescent="0.2">
      <c r="A2202" s="35">
        <v>2193</v>
      </c>
      <c r="B2202" s="64">
        <v>571127</v>
      </c>
      <c r="C2202" s="39" t="s">
        <v>2415</v>
      </c>
      <c r="D2202" s="39" t="s">
        <v>1694</v>
      </c>
      <c r="E2202" s="39" t="str">
        <f>IF(AND(LEN(NICAP[[#This Row],[State or      Country]])=2,NICAP[[#This Row],[State or      Country]]&lt;&gt;"UK"),"US","Other")</f>
        <v>US</v>
      </c>
      <c r="F2202" s="38">
        <v>11</v>
      </c>
      <c r="G2202" s="37"/>
      <c r="H2202" s="37"/>
      <c r="I2202" s="47" t="s">
        <v>4808</v>
      </c>
      <c r="J2202" s="37"/>
      <c r="K2202" s="37"/>
      <c r="L2202" s="36" t="s">
        <v>7801</v>
      </c>
      <c r="M2202" s="36" t="str">
        <f>IF(LEFT(NICAP[[#This Row],[Date]],1)=0,"Y","N")</f>
        <v>N</v>
      </c>
      <c r="N2202" s="36"/>
      <c r="O2202" s="36" t="str">
        <f>19&amp;LEFT(NICAP[[#This Row],[Date]],2)</f>
        <v>1957</v>
      </c>
      <c r="P2202" s="36" t="str">
        <f>MID(NICAP[[#This Row],[Date]],3,2)</f>
        <v>11</v>
      </c>
      <c r="Q2202" s="36" t="str">
        <f>RIGHT(NICAP[[#This Row],[Date]],2)</f>
        <v>27</v>
      </c>
      <c r="R2202" s="26">
        <f>DATE(NICAP[[#This Row],[Year]],NICAP[[#This Row],[Month]],NICAP[[#This Row],[Day]])</f>
        <v>21151</v>
      </c>
      <c r="S2202" s="35" t="str">
        <f t="shared" si="68"/>
        <v>OH</v>
      </c>
      <c r="T2202" s="24" t="str">
        <f t="shared" si="69"/>
        <v>US</v>
      </c>
    </row>
    <row r="2203" spans="1:20" ht="27" customHeight="1" x14ac:dyDescent="0.2">
      <c r="A2203" s="35">
        <v>2194</v>
      </c>
      <c r="B2203" s="84">
        <v>571130</v>
      </c>
      <c r="C2203" s="44" t="s">
        <v>4861</v>
      </c>
      <c r="D2203" s="44" t="s">
        <v>2139</v>
      </c>
      <c r="E2203" s="44" t="str">
        <f>IF(AND(LEN(NICAP[[#This Row],[State or      Country]])=2,NICAP[[#This Row],[State or      Country]]&lt;&gt;"UK"),"US","Other")</f>
        <v>US</v>
      </c>
      <c r="F2203" s="43">
        <v>9</v>
      </c>
      <c r="G2203" s="62" t="s">
        <v>1666</v>
      </c>
      <c r="H2203" s="61">
        <v>5</v>
      </c>
      <c r="I2203" s="62" t="s">
        <v>4808</v>
      </c>
      <c r="J2203" s="41"/>
      <c r="K2203" s="41"/>
      <c r="L2203" s="59" t="s">
        <v>7800</v>
      </c>
      <c r="M2203" s="59" t="str">
        <f>IF(LEFT(NICAP[[#This Row],[Date]],1)=0,"Y","N")</f>
        <v>N</v>
      </c>
      <c r="N2203" s="59"/>
      <c r="O2203" s="59" t="str">
        <f>19&amp;LEFT(NICAP[[#This Row],[Date]],2)</f>
        <v>1957</v>
      </c>
      <c r="P2203" s="59" t="str">
        <f>MID(NICAP[[#This Row],[Date]],3,2)</f>
        <v>11</v>
      </c>
      <c r="Q2203" s="59" t="str">
        <f>RIGHT(NICAP[[#This Row],[Date]],2)</f>
        <v>30</v>
      </c>
      <c r="R2203" s="26">
        <f>DATE(NICAP[[#This Row],[Year]],NICAP[[#This Row],[Month]],NICAP[[#This Row],[Day]])</f>
        <v>21154</v>
      </c>
      <c r="S2203" s="35" t="str">
        <f t="shared" si="68"/>
        <v>ND</v>
      </c>
      <c r="T2203" s="24" t="str">
        <f t="shared" si="69"/>
        <v>US</v>
      </c>
    </row>
    <row r="2204" spans="1:20" ht="12.75" customHeight="1" x14ac:dyDescent="0.2">
      <c r="A2204" s="35">
        <v>2195</v>
      </c>
      <c r="B2204" s="64">
        <v>571130</v>
      </c>
      <c r="C2204" s="39" t="s">
        <v>6406</v>
      </c>
      <c r="D2204" s="39" t="s">
        <v>1947</v>
      </c>
      <c r="E2204" s="39" t="str">
        <f>IF(AND(LEN(NICAP[[#This Row],[State or      Country]])=2,NICAP[[#This Row],[State or      Country]]&lt;&gt;"UK"),"US","Other")</f>
        <v>US</v>
      </c>
      <c r="F2204" s="38">
        <v>1</v>
      </c>
      <c r="G2204" s="37"/>
      <c r="H2204" s="37"/>
      <c r="I2204" s="65">
        <v>5445</v>
      </c>
      <c r="J2204" s="37"/>
      <c r="K2204" s="37"/>
      <c r="L2204" s="36" t="s">
        <v>7799</v>
      </c>
      <c r="M2204" s="36" t="str">
        <f>IF(LEFT(NICAP[[#This Row],[Date]],1)=0,"Y","N")</f>
        <v>N</v>
      </c>
      <c r="N2204" s="36"/>
      <c r="O2204" s="36" t="str">
        <f>19&amp;LEFT(NICAP[[#This Row],[Date]],2)</f>
        <v>1957</v>
      </c>
      <c r="P2204" s="36" t="str">
        <f>MID(NICAP[[#This Row],[Date]],3,2)</f>
        <v>11</v>
      </c>
      <c r="Q2204" s="36" t="str">
        <f>RIGHT(NICAP[[#This Row],[Date]],2)</f>
        <v>30</v>
      </c>
      <c r="R2204" s="26">
        <f>DATE(NICAP[[#This Row],[Year]],NICAP[[#This Row],[Month]],NICAP[[#This Row],[Day]])</f>
        <v>21154</v>
      </c>
      <c r="S2204" s="35" t="str">
        <f t="shared" si="68"/>
        <v>LA</v>
      </c>
      <c r="T2204" s="24" t="str">
        <f t="shared" si="69"/>
        <v>US</v>
      </c>
    </row>
    <row r="2205" spans="1:20" ht="12.75" customHeight="1" x14ac:dyDescent="0.2">
      <c r="A2205" s="35">
        <v>2196</v>
      </c>
      <c r="B2205" s="64">
        <v>571200</v>
      </c>
      <c r="C2205" s="39" t="s">
        <v>3497</v>
      </c>
      <c r="D2205" s="39" t="s">
        <v>2763</v>
      </c>
      <c r="E2205" s="39" t="str">
        <f>IF(AND(LEN(NICAP[[#This Row],[State or      Country]])=2,NICAP[[#This Row],[State or      Country]]&lt;&gt;"UK"),"US","Other")</f>
        <v>Other</v>
      </c>
      <c r="F2205" s="38">
        <v>8</v>
      </c>
      <c r="G2205" s="37"/>
      <c r="H2205" s="37"/>
      <c r="I2205" s="37"/>
      <c r="J2205" s="37"/>
      <c r="K2205" s="37"/>
      <c r="L2205" s="36" t="s">
        <v>7798</v>
      </c>
      <c r="M2205" s="36" t="str">
        <f>IF(LEFT(NICAP[[#This Row],[Date]],1)=0,"Y","N")</f>
        <v>N</v>
      </c>
      <c r="N2205" s="36"/>
      <c r="O2205" s="36" t="str">
        <f>19&amp;LEFT(NICAP[[#This Row],[Date]],2)</f>
        <v>1957</v>
      </c>
      <c r="P2205" s="36" t="str">
        <f>MID(NICAP[[#This Row],[Date]],3,2)</f>
        <v>12</v>
      </c>
      <c r="Q2205" s="36" t="str">
        <f>RIGHT(NICAP[[#This Row],[Date]],2)</f>
        <v>00</v>
      </c>
      <c r="R2205" s="26">
        <f>DATE(NICAP[[#This Row],[Year]],NICAP[[#This Row],[Month]],NICAP[[#This Row],[Day]])</f>
        <v>21154</v>
      </c>
      <c r="S2205" s="35" t="str">
        <f t="shared" si="68"/>
        <v/>
      </c>
      <c r="T2205" s="24" t="str">
        <f t="shared" si="69"/>
        <v>At Sea</v>
      </c>
    </row>
    <row r="2206" spans="1:20" ht="12.75" customHeight="1" x14ac:dyDescent="0.2">
      <c r="A2206" s="35">
        <v>2197</v>
      </c>
      <c r="B2206" s="64">
        <v>571201</v>
      </c>
      <c r="C2206" s="39" t="s">
        <v>3175</v>
      </c>
      <c r="D2206" s="39" t="s">
        <v>1676</v>
      </c>
      <c r="E2206" s="39" t="str">
        <f>IF(AND(LEN(NICAP[[#This Row],[State or      Country]])=2,NICAP[[#This Row],[State or      Country]]&lt;&gt;"UK"),"US","Other")</f>
        <v>US</v>
      </c>
      <c r="F2206" s="38">
        <v>8</v>
      </c>
      <c r="G2206" s="41"/>
      <c r="H2206" s="41"/>
      <c r="I2206" s="41"/>
      <c r="J2206" s="41"/>
      <c r="K2206" s="41"/>
      <c r="L2206" s="36" t="s">
        <v>7797</v>
      </c>
      <c r="M2206" s="36" t="str">
        <f>IF(LEFT(NICAP[[#This Row],[Date]],1)=0,"Y","N")</f>
        <v>N</v>
      </c>
      <c r="N2206" s="36"/>
      <c r="O2206" s="36" t="str">
        <f>19&amp;LEFT(NICAP[[#This Row],[Date]],2)</f>
        <v>1957</v>
      </c>
      <c r="P2206" s="36" t="str">
        <f>MID(NICAP[[#This Row],[Date]],3,2)</f>
        <v>12</v>
      </c>
      <c r="Q2206" s="36" t="str">
        <f>RIGHT(NICAP[[#This Row],[Date]],2)</f>
        <v>01</v>
      </c>
      <c r="R2206" s="26">
        <f>DATE(NICAP[[#This Row],[Year]],NICAP[[#This Row],[Month]],NICAP[[#This Row],[Day]])</f>
        <v>21155</v>
      </c>
      <c r="S2206" s="35" t="str">
        <f t="shared" si="68"/>
        <v>CA</v>
      </c>
      <c r="T2206" s="24" t="str">
        <f t="shared" si="69"/>
        <v>US</v>
      </c>
    </row>
    <row r="2207" spans="1:20" ht="12.75" customHeight="1" x14ac:dyDescent="0.2">
      <c r="A2207" s="35">
        <v>2198</v>
      </c>
      <c r="B2207" s="64">
        <v>571203</v>
      </c>
      <c r="C2207" s="39" t="s">
        <v>7796</v>
      </c>
      <c r="D2207" s="39" t="s">
        <v>1702</v>
      </c>
      <c r="E2207" s="39" t="str">
        <f>IF(AND(LEN(NICAP[[#This Row],[State or      Country]])=2,NICAP[[#This Row],[State or      Country]]&lt;&gt;"UK"),"US","Other")</f>
        <v>Other</v>
      </c>
      <c r="F2207" s="38">
        <v>3</v>
      </c>
      <c r="G2207" s="37"/>
      <c r="H2207" s="37"/>
      <c r="I2207" s="37"/>
      <c r="J2207" s="37"/>
      <c r="K2207" s="37"/>
      <c r="L2207" s="36" t="s">
        <v>7795</v>
      </c>
      <c r="M2207" s="36" t="str">
        <f>IF(LEFT(NICAP[[#This Row],[Date]],1)=0,"Y","N")</f>
        <v>N</v>
      </c>
      <c r="N2207" s="36"/>
      <c r="O2207" s="36" t="str">
        <f>19&amp;LEFT(NICAP[[#This Row],[Date]],2)</f>
        <v>1957</v>
      </c>
      <c r="P2207" s="36" t="str">
        <f>MID(NICAP[[#This Row],[Date]],3,2)</f>
        <v>12</v>
      </c>
      <c r="Q2207" s="36" t="str">
        <f>RIGHT(NICAP[[#This Row],[Date]],2)</f>
        <v>03</v>
      </c>
      <c r="R2207" s="26">
        <f>DATE(NICAP[[#This Row],[Year]],NICAP[[#This Row],[Month]],NICAP[[#This Row],[Day]])</f>
        <v>21157</v>
      </c>
      <c r="S2207" s="35" t="str">
        <f t="shared" si="68"/>
        <v/>
      </c>
      <c r="T2207" s="24" t="str">
        <f t="shared" si="69"/>
        <v>CAN</v>
      </c>
    </row>
    <row r="2208" spans="1:20" ht="27.75" customHeight="1" x14ac:dyDescent="0.2">
      <c r="A2208" s="35">
        <v>2199</v>
      </c>
      <c r="B2208" s="66">
        <v>571203</v>
      </c>
      <c r="C2208" s="44" t="s">
        <v>7794</v>
      </c>
      <c r="D2208" s="44" t="s">
        <v>1707</v>
      </c>
      <c r="E2208" s="44" t="str">
        <f>IF(AND(LEN(NICAP[[#This Row],[State or      Country]])=2,NICAP[[#This Row],[State or      Country]]&lt;&gt;"UK"),"US","Other")</f>
        <v>US</v>
      </c>
      <c r="F2208" s="43">
        <v>3</v>
      </c>
      <c r="G2208" s="41"/>
      <c r="H2208" s="41"/>
      <c r="I2208" s="41"/>
      <c r="J2208" s="41"/>
      <c r="K2208" s="41"/>
      <c r="L2208" s="42" t="s">
        <v>7793</v>
      </c>
      <c r="M2208" s="42" t="str">
        <f>IF(LEFT(NICAP[[#This Row],[Date]],1)=0,"Y","N")</f>
        <v>N</v>
      </c>
      <c r="N2208" s="42"/>
      <c r="O2208" s="42" t="str">
        <f>19&amp;LEFT(NICAP[[#This Row],[Date]],2)</f>
        <v>1957</v>
      </c>
      <c r="P2208" s="42" t="str">
        <f>MID(NICAP[[#This Row],[Date]],3,2)</f>
        <v>12</v>
      </c>
      <c r="Q2208" s="42" t="str">
        <f>RIGHT(NICAP[[#This Row],[Date]],2)</f>
        <v>03</v>
      </c>
      <c r="R2208" s="26">
        <f>DATE(NICAP[[#This Row],[Year]],NICAP[[#This Row],[Month]],NICAP[[#This Row],[Day]])</f>
        <v>21157</v>
      </c>
      <c r="S2208" s="35" t="str">
        <f t="shared" si="68"/>
        <v>WA</v>
      </c>
      <c r="T2208" s="24" t="str">
        <f t="shared" si="69"/>
        <v>US</v>
      </c>
    </row>
    <row r="2209" spans="1:20" ht="27.75" customHeight="1" x14ac:dyDescent="0.2">
      <c r="A2209" s="35">
        <v>2200</v>
      </c>
      <c r="B2209" s="66">
        <v>571208</v>
      </c>
      <c r="C2209" s="44" t="s">
        <v>7792</v>
      </c>
      <c r="D2209" s="44" t="s">
        <v>1707</v>
      </c>
      <c r="E2209" s="44" t="str">
        <f>IF(AND(LEN(NICAP[[#This Row],[State or      Country]])=2,NICAP[[#This Row],[State or      Country]]&lt;&gt;"UK"),"US","Other")</f>
        <v>US</v>
      </c>
      <c r="F2209" s="43">
        <v>3</v>
      </c>
      <c r="G2209" s="41"/>
      <c r="H2209" s="41"/>
      <c r="I2209" s="41"/>
      <c r="J2209" s="41"/>
      <c r="K2209" s="41"/>
      <c r="L2209" s="42" t="s">
        <v>7791</v>
      </c>
      <c r="M2209" s="42" t="str">
        <f>IF(LEFT(NICAP[[#This Row],[Date]],1)=0,"Y","N")</f>
        <v>N</v>
      </c>
      <c r="N2209" s="42"/>
      <c r="O2209" s="42" t="str">
        <f>19&amp;LEFT(NICAP[[#This Row],[Date]],2)</f>
        <v>1957</v>
      </c>
      <c r="P2209" s="42" t="str">
        <f>MID(NICAP[[#This Row],[Date]],3,2)</f>
        <v>12</v>
      </c>
      <c r="Q2209" s="42" t="str">
        <f>RIGHT(NICAP[[#This Row],[Date]],2)</f>
        <v>08</v>
      </c>
      <c r="R2209" s="26">
        <f>DATE(NICAP[[#This Row],[Year]],NICAP[[#This Row],[Month]],NICAP[[#This Row],[Day]])</f>
        <v>21162</v>
      </c>
      <c r="S2209" s="35" t="str">
        <f t="shared" si="68"/>
        <v>WA</v>
      </c>
      <c r="T2209" s="24" t="str">
        <f t="shared" si="69"/>
        <v>US</v>
      </c>
    </row>
    <row r="2210" spans="1:20" ht="12.75" customHeight="1" x14ac:dyDescent="0.2">
      <c r="A2210" s="35">
        <v>2201</v>
      </c>
      <c r="B2210" s="68">
        <v>571211</v>
      </c>
      <c r="C2210" s="39" t="s">
        <v>7790</v>
      </c>
      <c r="D2210" s="39" t="s">
        <v>1686</v>
      </c>
      <c r="E2210" s="39" t="str">
        <f>IF(AND(LEN(NICAP[[#This Row],[State or      Country]])=2,NICAP[[#This Row],[State or      Country]]&lt;&gt;"UK"),"US","Other")</f>
        <v>US</v>
      </c>
      <c r="F2210" s="38">
        <v>9</v>
      </c>
      <c r="G2210" s="47" t="s">
        <v>1666</v>
      </c>
      <c r="H2210" s="46">
        <v>5</v>
      </c>
      <c r="I2210" s="47" t="s">
        <v>4808</v>
      </c>
      <c r="J2210" s="37"/>
      <c r="K2210" s="37"/>
      <c r="L2210" s="36" t="s">
        <v>7789</v>
      </c>
      <c r="M2210" s="36" t="str">
        <f>IF(LEFT(NICAP[[#This Row],[Date]],1)=0,"Y","N")</f>
        <v>N</v>
      </c>
      <c r="N2210" s="36"/>
      <c r="O2210" s="36" t="str">
        <f>19&amp;LEFT(NICAP[[#This Row],[Date]],2)</f>
        <v>1957</v>
      </c>
      <c r="P2210" s="36" t="str">
        <f>MID(NICAP[[#This Row],[Date]],3,2)</f>
        <v>12</v>
      </c>
      <c r="Q2210" s="36" t="str">
        <f>RIGHT(NICAP[[#This Row],[Date]],2)</f>
        <v>11</v>
      </c>
      <c r="R2210" s="26">
        <f>DATE(NICAP[[#This Row],[Year]],NICAP[[#This Row],[Month]],NICAP[[#This Row],[Day]])</f>
        <v>21165</v>
      </c>
      <c r="S2210" s="35" t="str">
        <f t="shared" si="68"/>
        <v>PA</v>
      </c>
      <c r="T2210" s="24" t="str">
        <f t="shared" si="69"/>
        <v>US</v>
      </c>
    </row>
    <row r="2211" spans="1:20" ht="12.75" customHeight="1" x14ac:dyDescent="0.2">
      <c r="A2211" s="35">
        <v>2202</v>
      </c>
      <c r="B2211" s="68">
        <v>571211</v>
      </c>
      <c r="C2211" s="39" t="s">
        <v>7790</v>
      </c>
      <c r="D2211" s="39" t="s">
        <v>1686</v>
      </c>
      <c r="E2211" s="39" t="str">
        <f>IF(AND(LEN(NICAP[[#This Row],[State or      Country]])=2,NICAP[[#This Row],[State or      Country]]&lt;&gt;"UK"),"US","Other")</f>
        <v>US</v>
      </c>
      <c r="F2211" s="38">
        <v>11</v>
      </c>
      <c r="G2211" s="37"/>
      <c r="H2211" s="37"/>
      <c r="I2211" s="47" t="s">
        <v>4808</v>
      </c>
      <c r="J2211" s="37"/>
      <c r="K2211" s="37"/>
      <c r="L2211" s="36" t="s">
        <v>7789</v>
      </c>
      <c r="M2211" s="36" t="str">
        <f>IF(LEFT(NICAP[[#This Row],[Date]],1)=0,"Y","N")</f>
        <v>N</v>
      </c>
      <c r="N2211" s="36"/>
      <c r="O2211" s="36" t="str">
        <f>19&amp;LEFT(NICAP[[#This Row],[Date]],2)</f>
        <v>1957</v>
      </c>
      <c r="P2211" s="36" t="str">
        <f>MID(NICAP[[#This Row],[Date]],3,2)</f>
        <v>12</v>
      </c>
      <c r="Q2211" s="36" t="str">
        <f>RIGHT(NICAP[[#This Row],[Date]],2)</f>
        <v>11</v>
      </c>
      <c r="R2211" s="26">
        <f>DATE(NICAP[[#This Row],[Year]],NICAP[[#This Row],[Month]],NICAP[[#This Row],[Day]])</f>
        <v>21165</v>
      </c>
      <c r="S2211" s="35" t="str">
        <f t="shared" si="68"/>
        <v>PA</v>
      </c>
      <c r="T2211" s="24" t="str">
        <f t="shared" si="69"/>
        <v>US</v>
      </c>
    </row>
    <row r="2212" spans="1:20" ht="12.75" customHeight="1" x14ac:dyDescent="0.2">
      <c r="A2212" s="35">
        <v>2203</v>
      </c>
      <c r="B2212" s="68">
        <v>571211</v>
      </c>
      <c r="C2212" s="39" t="s">
        <v>7788</v>
      </c>
      <c r="D2212" s="39" t="s">
        <v>1799</v>
      </c>
      <c r="E2212" s="39" t="str">
        <f>IF(AND(LEN(NICAP[[#This Row],[State or      Country]])=2,NICAP[[#This Row],[State or      Country]]&lt;&gt;"UK"),"US","Other")</f>
        <v>US</v>
      </c>
      <c r="F2212" s="38">
        <v>9</v>
      </c>
      <c r="G2212" s="47" t="s">
        <v>1666</v>
      </c>
      <c r="H2212" s="46">
        <v>5</v>
      </c>
      <c r="I2212" s="47" t="s">
        <v>4808</v>
      </c>
      <c r="J2212" s="37"/>
      <c r="K2212" s="37"/>
      <c r="L2212" s="36" t="s">
        <v>7787</v>
      </c>
      <c r="M2212" s="36" t="str">
        <f>IF(LEFT(NICAP[[#This Row],[Date]],1)=0,"Y","N")</f>
        <v>N</v>
      </c>
      <c r="N2212" s="36"/>
      <c r="O2212" s="36" t="str">
        <f>19&amp;LEFT(NICAP[[#This Row],[Date]],2)</f>
        <v>1957</v>
      </c>
      <c r="P2212" s="36" t="str">
        <f>MID(NICAP[[#This Row],[Date]],3,2)</f>
        <v>12</v>
      </c>
      <c r="Q2212" s="36" t="str">
        <f>RIGHT(NICAP[[#This Row],[Date]],2)</f>
        <v>11</v>
      </c>
      <c r="R2212" s="26">
        <f>DATE(NICAP[[#This Row],[Year]],NICAP[[#This Row],[Month]],NICAP[[#This Row],[Day]])</f>
        <v>21165</v>
      </c>
      <c r="S2212" s="35" t="str">
        <f t="shared" si="68"/>
        <v>TN</v>
      </c>
      <c r="T2212" s="24" t="str">
        <f t="shared" si="69"/>
        <v>US</v>
      </c>
    </row>
    <row r="2213" spans="1:20" ht="27" customHeight="1" x14ac:dyDescent="0.2">
      <c r="A2213" s="35">
        <v>2204</v>
      </c>
      <c r="B2213" s="83" t="s">
        <v>7786</v>
      </c>
      <c r="C2213" s="44" t="s">
        <v>7785</v>
      </c>
      <c r="D2213" s="44" t="s">
        <v>1956</v>
      </c>
      <c r="E2213" s="44" t="str">
        <f>IF(AND(LEN(NICAP[[#This Row],[State or      Country]])=2,NICAP[[#This Row],[State or      Country]]&lt;&gt;"UK"),"US","Other")</f>
        <v>Other</v>
      </c>
      <c r="F2213" s="43">
        <v>9</v>
      </c>
      <c r="G2213" s="62" t="s">
        <v>1666</v>
      </c>
      <c r="H2213" s="61">
        <v>5</v>
      </c>
      <c r="I2213" s="62" t="s">
        <v>4808</v>
      </c>
      <c r="J2213" s="41"/>
      <c r="K2213" s="41"/>
      <c r="L2213" s="59" t="s">
        <v>7784</v>
      </c>
      <c r="M2213" s="59" t="str">
        <f>IF(LEFT(NICAP[[#This Row],[Date]],1)=0,"Y","N")</f>
        <v>N</v>
      </c>
      <c r="N2213" s="59"/>
      <c r="O2213" s="59" t="str">
        <f>19&amp;LEFT(NICAP[[#This Row],[Date]],2)</f>
        <v>1957</v>
      </c>
      <c r="P2213" s="59" t="str">
        <f>MID(NICAP[[#This Row],[Date]],3,2)</f>
        <v>12</v>
      </c>
      <c r="Q2213" s="59" t="str">
        <f>RIGHT(NICAP[[#This Row],[Date]],2)</f>
        <v>15</v>
      </c>
      <c r="R2213" s="26">
        <f>DATE(NICAP[[#This Row],[Year]],NICAP[[#This Row],[Month]],NICAP[[#This Row],[Day]])</f>
        <v>21169</v>
      </c>
      <c r="S2213" s="35" t="str">
        <f t="shared" si="68"/>
        <v/>
      </c>
      <c r="T2213" s="24" t="str">
        <f t="shared" si="69"/>
        <v>Japan</v>
      </c>
    </row>
    <row r="2214" spans="1:20" ht="12.75" customHeight="1" x14ac:dyDescent="0.2">
      <c r="A2214" s="35">
        <v>2205</v>
      </c>
      <c r="B2214" s="64">
        <v>571212</v>
      </c>
      <c r="C2214" s="39" t="s">
        <v>3625</v>
      </c>
      <c r="D2214" s="39" t="s">
        <v>1956</v>
      </c>
      <c r="E2214" s="39" t="str">
        <f>IF(AND(LEN(NICAP[[#This Row],[State or      Country]])=2,NICAP[[#This Row],[State or      Country]]&lt;&gt;"UK"),"US","Other")</f>
        <v>Other</v>
      </c>
      <c r="F2214" s="38">
        <v>9</v>
      </c>
      <c r="G2214" s="37"/>
      <c r="H2214" s="46">
        <v>5</v>
      </c>
      <c r="I2214" s="37"/>
      <c r="J2214" s="37"/>
      <c r="K2214" s="37"/>
      <c r="L2214" s="36" t="s">
        <v>7783</v>
      </c>
      <c r="M2214" s="36" t="str">
        <f>IF(LEFT(NICAP[[#This Row],[Date]],1)=0,"Y","N")</f>
        <v>N</v>
      </c>
      <c r="N2214" s="36"/>
      <c r="O2214" s="36" t="str">
        <f>19&amp;LEFT(NICAP[[#This Row],[Date]],2)</f>
        <v>1957</v>
      </c>
      <c r="P2214" s="36" t="str">
        <f>MID(NICAP[[#This Row],[Date]],3,2)</f>
        <v>12</v>
      </c>
      <c r="Q2214" s="36" t="str">
        <f>RIGHT(NICAP[[#This Row],[Date]],2)</f>
        <v>12</v>
      </c>
      <c r="R2214" s="26">
        <f>DATE(NICAP[[#This Row],[Year]],NICAP[[#This Row],[Month]],NICAP[[#This Row],[Day]])</f>
        <v>21166</v>
      </c>
      <c r="S2214" s="35" t="str">
        <f t="shared" si="68"/>
        <v/>
      </c>
      <c r="T2214" s="24" t="str">
        <f t="shared" si="69"/>
        <v>Japan</v>
      </c>
    </row>
    <row r="2215" spans="1:20" ht="27.75" customHeight="1" x14ac:dyDescent="0.2">
      <c r="A2215" s="35">
        <v>2206</v>
      </c>
      <c r="B2215" s="66">
        <v>571212</v>
      </c>
      <c r="C2215" s="44" t="s">
        <v>7782</v>
      </c>
      <c r="D2215" s="44" t="s">
        <v>1702</v>
      </c>
      <c r="E2215" s="44" t="str">
        <f>IF(AND(LEN(NICAP[[#This Row],[State or      Country]])=2,NICAP[[#This Row],[State or      Country]]&lt;&gt;"UK"),"US","Other")</f>
        <v>Other</v>
      </c>
      <c r="F2215" s="43">
        <v>11</v>
      </c>
      <c r="G2215" s="41"/>
      <c r="H2215" s="41"/>
      <c r="I2215" s="41"/>
      <c r="J2215" s="41"/>
      <c r="K2215" s="41"/>
      <c r="L2215" s="42" t="s">
        <v>7781</v>
      </c>
      <c r="M2215" s="42" t="str">
        <f>IF(LEFT(NICAP[[#This Row],[Date]],1)=0,"Y","N")</f>
        <v>N</v>
      </c>
      <c r="N2215" s="42"/>
      <c r="O2215" s="42" t="str">
        <f>19&amp;LEFT(NICAP[[#This Row],[Date]],2)</f>
        <v>1957</v>
      </c>
      <c r="P2215" s="42" t="str">
        <f>MID(NICAP[[#This Row],[Date]],3,2)</f>
        <v>12</v>
      </c>
      <c r="Q2215" s="42" t="str">
        <f>RIGHT(NICAP[[#This Row],[Date]],2)</f>
        <v>12</v>
      </c>
      <c r="R2215" s="26">
        <f>DATE(NICAP[[#This Row],[Year]],NICAP[[#This Row],[Month]],NICAP[[#This Row],[Day]])</f>
        <v>21166</v>
      </c>
      <c r="S2215" s="35" t="str">
        <f t="shared" si="68"/>
        <v/>
      </c>
      <c r="T2215" s="24" t="str">
        <f t="shared" si="69"/>
        <v>CAN</v>
      </c>
    </row>
    <row r="2216" spans="1:20" ht="12.75" customHeight="1" x14ac:dyDescent="0.2">
      <c r="A2216" s="35">
        <v>2207</v>
      </c>
      <c r="B2216" s="64">
        <v>571213</v>
      </c>
      <c r="C2216" s="39" t="s">
        <v>7780</v>
      </c>
      <c r="D2216" s="39" t="s">
        <v>1761</v>
      </c>
      <c r="E2216" s="39" t="str">
        <f>IF(AND(LEN(NICAP[[#This Row],[State or      Country]])=2,NICAP[[#This Row],[State or      Country]]&lt;&gt;"UK"),"US","Other")</f>
        <v>Other</v>
      </c>
      <c r="F2216" s="38">
        <v>1</v>
      </c>
      <c r="G2216" s="37"/>
      <c r="H2216" s="37"/>
      <c r="I2216" s="65">
        <v>5545</v>
      </c>
      <c r="J2216" s="37"/>
      <c r="K2216" s="37"/>
      <c r="L2216" s="36" t="s">
        <v>7779</v>
      </c>
      <c r="M2216" s="36" t="str">
        <f>IF(LEFT(NICAP[[#This Row],[Date]],1)=0,"Y","N")</f>
        <v>N</v>
      </c>
      <c r="N2216" s="36"/>
      <c r="O2216" s="36" t="str">
        <f>19&amp;LEFT(NICAP[[#This Row],[Date]],2)</f>
        <v>1957</v>
      </c>
      <c r="P2216" s="36" t="str">
        <f>MID(NICAP[[#This Row],[Date]],3,2)</f>
        <v>12</v>
      </c>
      <c r="Q2216" s="36" t="str">
        <f>RIGHT(NICAP[[#This Row],[Date]],2)</f>
        <v>13</v>
      </c>
      <c r="R2216" s="26">
        <f>DATE(NICAP[[#This Row],[Year]],NICAP[[#This Row],[Month]],NICAP[[#This Row],[Day]])</f>
        <v>21167</v>
      </c>
      <c r="S2216" s="35" t="str">
        <f t="shared" si="68"/>
        <v/>
      </c>
      <c r="T2216" s="24" t="str">
        <f t="shared" si="69"/>
        <v>Mexico</v>
      </c>
    </row>
    <row r="2217" spans="1:20" ht="12.75" customHeight="1" x14ac:dyDescent="0.2">
      <c r="A2217" s="35">
        <v>2208</v>
      </c>
      <c r="B2217" s="64">
        <v>571216</v>
      </c>
      <c r="C2217" s="39" t="s">
        <v>7778</v>
      </c>
      <c r="D2217" s="39" t="s">
        <v>6138</v>
      </c>
      <c r="E2217" s="39" t="str">
        <f>IF(AND(LEN(NICAP[[#This Row],[State or      Country]])=2,NICAP[[#This Row],[State or      Country]]&lt;&gt;"UK"),"US","Other")</f>
        <v>US</v>
      </c>
      <c r="F2217" s="38">
        <v>1</v>
      </c>
      <c r="G2217" s="37"/>
      <c r="H2217" s="37"/>
      <c r="I2217" s="37"/>
      <c r="J2217" s="37"/>
      <c r="K2217" s="37"/>
      <c r="L2217" s="36" t="s">
        <v>7777</v>
      </c>
      <c r="M2217" s="36" t="str">
        <f>IF(LEFT(NICAP[[#This Row],[Date]],1)=0,"Y","N")</f>
        <v>N</v>
      </c>
      <c r="N2217" s="36"/>
      <c r="O2217" s="36" t="str">
        <f>19&amp;LEFT(NICAP[[#This Row],[Date]],2)</f>
        <v>1957</v>
      </c>
      <c r="P2217" s="36" t="str">
        <f>MID(NICAP[[#This Row],[Date]],3,2)</f>
        <v>12</v>
      </c>
      <c r="Q2217" s="36" t="str">
        <f>RIGHT(NICAP[[#This Row],[Date]],2)</f>
        <v>16</v>
      </c>
      <c r="R2217" s="26">
        <f>DATE(NICAP[[#This Row],[Year]],NICAP[[#This Row],[Month]],NICAP[[#This Row],[Day]])</f>
        <v>21170</v>
      </c>
      <c r="S2217" s="35" t="str">
        <f t="shared" si="68"/>
        <v>CN</v>
      </c>
      <c r="T2217" s="24" t="str">
        <f t="shared" si="69"/>
        <v>US</v>
      </c>
    </row>
    <row r="2218" spans="1:20" ht="12.75" customHeight="1" x14ac:dyDescent="0.2">
      <c r="A2218" s="35">
        <v>2209</v>
      </c>
      <c r="B2218" s="64">
        <v>571217</v>
      </c>
      <c r="C2218" s="39" t="s">
        <v>7776</v>
      </c>
      <c r="D2218" s="39" t="s">
        <v>2640</v>
      </c>
      <c r="E2218" s="39" t="str">
        <f>IF(AND(LEN(NICAP[[#This Row],[State or      Country]])=2,NICAP[[#This Row],[State or      Country]]&lt;&gt;"UK"),"US","Other")</f>
        <v>US</v>
      </c>
      <c r="F2218" s="38">
        <v>1</v>
      </c>
      <c r="G2218" s="37"/>
      <c r="H2218" s="37"/>
      <c r="I2218" s="65">
        <v>5559</v>
      </c>
      <c r="J2218" s="37"/>
      <c r="K2218" s="37"/>
      <c r="L2218" s="36" t="s">
        <v>7775</v>
      </c>
      <c r="M2218" s="36" t="str">
        <f>IF(LEFT(NICAP[[#This Row],[Date]],1)=0,"Y","N")</f>
        <v>N</v>
      </c>
      <c r="N2218" s="36"/>
      <c r="O2218" s="36" t="str">
        <f>19&amp;LEFT(NICAP[[#This Row],[Date]],2)</f>
        <v>1957</v>
      </c>
      <c r="P2218" s="36" t="str">
        <f>MID(NICAP[[#This Row],[Date]],3,2)</f>
        <v>12</v>
      </c>
      <c r="Q2218" s="36" t="str">
        <f>RIGHT(NICAP[[#This Row],[Date]],2)</f>
        <v>17</v>
      </c>
      <c r="R2218" s="26">
        <f>DATE(NICAP[[#This Row],[Year]],NICAP[[#This Row],[Month]],NICAP[[#This Row],[Day]])</f>
        <v>21171</v>
      </c>
      <c r="S2218" s="35" t="str">
        <f t="shared" si="68"/>
        <v>CO</v>
      </c>
      <c r="T2218" s="24" t="str">
        <f t="shared" si="69"/>
        <v>US</v>
      </c>
    </row>
    <row r="2219" spans="1:20" ht="12.75" customHeight="1" x14ac:dyDescent="0.2">
      <c r="A2219" s="35">
        <v>2210</v>
      </c>
      <c r="B2219" s="64">
        <v>571218</v>
      </c>
      <c r="C2219" s="39" t="s">
        <v>7405</v>
      </c>
      <c r="D2219" s="39" t="s">
        <v>1683</v>
      </c>
      <c r="E2219" s="39" t="str">
        <f>IF(AND(LEN(NICAP[[#This Row],[State or      Country]])=2,NICAP[[#This Row],[State or      Country]]&lt;&gt;"UK"),"US","Other")</f>
        <v>US</v>
      </c>
      <c r="F2219" s="38">
        <v>3</v>
      </c>
      <c r="G2219" s="37"/>
      <c r="H2219" s="37"/>
      <c r="I2219" s="37"/>
      <c r="J2219" s="37"/>
      <c r="K2219" s="37"/>
      <c r="L2219" s="36" t="s">
        <v>7774</v>
      </c>
      <c r="M2219" s="36" t="str">
        <f>IF(LEFT(NICAP[[#This Row],[Date]],1)=0,"Y","N")</f>
        <v>N</v>
      </c>
      <c r="N2219" s="36"/>
      <c r="O2219" s="36" t="str">
        <f>19&amp;LEFT(NICAP[[#This Row],[Date]],2)</f>
        <v>1957</v>
      </c>
      <c r="P2219" s="36" t="str">
        <f>MID(NICAP[[#This Row],[Date]],3,2)</f>
        <v>12</v>
      </c>
      <c r="Q2219" s="36" t="str">
        <f>RIGHT(NICAP[[#This Row],[Date]],2)</f>
        <v>18</v>
      </c>
      <c r="R2219" s="26">
        <f>DATE(NICAP[[#This Row],[Year]],NICAP[[#This Row],[Month]],NICAP[[#This Row],[Day]])</f>
        <v>21172</v>
      </c>
      <c r="S2219" s="35" t="str">
        <f t="shared" si="68"/>
        <v>FL</v>
      </c>
      <c r="T2219" s="24" t="str">
        <f t="shared" si="69"/>
        <v>US</v>
      </c>
    </row>
    <row r="2220" spans="1:20" ht="14.25" customHeight="1" x14ac:dyDescent="0.2">
      <c r="A2220" s="35">
        <v>2211</v>
      </c>
      <c r="B2220" s="81">
        <v>571219</v>
      </c>
      <c r="C2220" s="39" t="s">
        <v>7773</v>
      </c>
      <c r="D2220" s="39" t="s">
        <v>1702</v>
      </c>
      <c r="E2220" s="39" t="str">
        <f>IF(AND(LEN(NICAP[[#This Row],[State or      Country]])=2,NICAP[[#This Row],[State or      Country]]&lt;&gt;"UK"),"US","Other")</f>
        <v>Other</v>
      </c>
      <c r="F2220" s="38">
        <v>9</v>
      </c>
      <c r="G2220" s="47" t="s">
        <v>1666</v>
      </c>
      <c r="H2220" s="46">
        <v>5</v>
      </c>
      <c r="I2220" s="47" t="s">
        <v>4808</v>
      </c>
      <c r="J2220" s="41"/>
      <c r="K2220" s="41"/>
      <c r="L2220" s="36" t="s">
        <v>7772</v>
      </c>
      <c r="M2220" s="36" t="str">
        <f>IF(LEFT(NICAP[[#This Row],[Date]],1)=0,"Y","N")</f>
        <v>N</v>
      </c>
      <c r="N2220" s="36"/>
      <c r="O2220" s="36" t="str">
        <f>19&amp;LEFT(NICAP[[#This Row],[Date]],2)</f>
        <v>1957</v>
      </c>
      <c r="P2220" s="36" t="str">
        <f>MID(NICAP[[#This Row],[Date]],3,2)</f>
        <v>12</v>
      </c>
      <c r="Q2220" s="36" t="str">
        <f>RIGHT(NICAP[[#This Row],[Date]],2)</f>
        <v>19</v>
      </c>
      <c r="R2220" s="26">
        <f>DATE(NICAP[[#This Row],[Year]],NICAP[[#This Row],[Month]],NICAP[[#This Row],[Day]])</f>
        <v>21173</v>
      </c>
      <c r="S2220" s="35" t="str">
        <f t="shared" si="68"/>
        <v/>
      </c>
      <c r="T2220" s="24" t="str">
        <f t="shared" si="69"/>
        <v>CAN</v>
      </c>
    </row>
    <row r="2221" spans="1:20" ht="14.25" customHeight="1" x14ac:dyDescent="0.2">
      <c r="A2221" s="35">
        <v>2212</v>
      </c>
      <c r="B2221" s="81">
        <v>571223</v>
      </c>
      <c r="C2221" s="39" t="s">
        <v>7771</v>
      </c>
      <c r="D2221" s="39" t="s">
        <v>2763</v>
      </c>
      <c r="E2221" s="39" t="str">
        <f>IF(AND(LEN(NICAP[[#This Row],[State or      Country]])=2,NICAP[[#This Row],[State or      Country]]&lt;&gt;"UK"),"US","Other")</f>
        <v>Other</v>
      </c>
      <c r="F2221" s="38">
        <v>9</v>
      </c>
      <c r="G2221" s="47" t="s">
        <v>1666</v>
      </c>
      <c r="H2221" s="46">
        <v>5</v>
      </c>
      <c r="I2221" s="47" t="s">
        <v>4808</v>
      </c>
      <c r="J2221" s="37"/>
      <c r="K2221" s="37"/>
      <c r="L2221" s="36" t="s">
        <v>7770</v>
      </c>
      <c r="M2221" s="36" t="str">
        <f>IF(LEFT(NICAP[[#This Row],[Date]],1)=0,"Y","N")</f>
        <v>N</v>
      </c>
      <c r="N2221" s="36"/>
      <c r="O2221" s="36" t="str">
        <f>19&amp;LEFT(NICAP[[#This Row],[Date]],2)</f>
        <v>1957</v>
      </c>
      <c r="P2221" s="36" t="str">
        <f>MID(NICAP[[#This Row],[Date]],3,2)</f>
        <v>12</v>
      </c>
      <c r="Q2221" s="36" t="str">
        <f>RIGHT(NICAP[[#This Row],[Date]],2)</f>
        <v>23</v>
      </c>
      <c r="R2221" s="26">
        <f>DATE(NICAP[[#This Row],[Year]],NICAP[[#This Row],[Month]],NICAP[[#This Row],[Day]])</f>
        <v>21177</v>
      </c>
      <c r="S2221" s="35" t="str">
        <f t="shared" si="68"/>
        <v/>
      </c>
      <c r="T2221" s="24" t="str">
        <f t="shared" si="69"/>
        <v>At Sea</v>
      </c>
    </row>
    <row r="2222" spans="1:20" ht="14.25" customHeight="1" x14ac:dyDescent="0.2">
      <c r="A2222" s="35">
        <v>2213</v>
      </c>
      <c r="B2222" s="81">
        <v>571223</v>
      </c>
      <c r="C2222" s="39" t="s">
        <v>7771</v>
      </c>
      <c r="D2222" s="39" t="s">
        <v>2763</v>
      </c>
      <c r="E2222" s="39" t="str">
        <f>IF(AND(LEN(NICAP[[#This Row],[State or      Country]])=2,NICAP[[#This Row],[State or      Country]]&lt;&gt;"UK"),"US","Other")</f>
        <v>Other</v>
      </c>
      <c r="F2222" s="38">
        <v>11</v>
      </c>
      <c r="G2222" s="47" t="s">
        <v>1757</v>
      </c>
      <c r="H2222" s="46">
        <v>5</v>
      </c>
      <c r="I2222" s="47" t="s">
        <v>4808</v>
      </c>
      <c r="J2222" s="37"/>
      <c r="K2222" s="37"/>
      <c r="L2222" s="36" t="s">
        <v>7770</v>
      </c>
      <c r="M2222" s="36" t="str">
        <f>IF(LEFT(NICAP[[#This Row],[Date]],1)=0,"Y","N")</f>
        <v>N</v>
      </c>
      <c r="N2222" s="36"/>
      <c r="O2222" s="36" t="str">
        <f>19&amp;LEFT(NICAP[[#This Row],[Date]],2)</f>
        <v>1957</v>
      </c>
      <c r="P2222" s="36" t="str">
        <f>MID(NICAP[[#This Row],[Date]],3,2)</f>
        <v>12</v>
      </c>
      <c r="Q2222" s="36" t="str">
        <f>RIGHT(NICAP[[#This Row],[Date]],2)</f>
        <v>23</v>
      </c>
      <c r="R2222" s="26">
        <f>DATE(NICAP[[#This Row],[Year]],NICAP[[#This Row],[Month]],NICAP[[#This Row],[Day]])</f>
        <v>21177</v>
      </c>
      <c r="S2222" s="35" t="str">
        <f t="shared" si="68"/>
        <v/>
      </c>
      <c r="T2222" s="24" t="str">
        <f t="shared" si="69"/>
        <v>At Sea</v>
      </c>
    </row>
    <row r="2223" spans="1:20" ht="12.75" customHeight="1" x14ac:dyDescent="0.2">
      <c r="A2223" s="35">
        <v>2214</v>
      </c>
      <c r="B2223" s="64">
        <v>580000</v>
      </c>
      <c r="C2223" s="39" t="s">
        <v>3704</v>
      </c>
      <c r="D2223" s="39" t="s">
        <v>7769</v>
      </c>
      <c r="E2223" s="39" t="str">
        <f>IF(AND(LEN(NICAP[[#This Row],[State or      Country]])=2,NICAP[[#This Row],[State or      Country]]&lt;&gt;"UK"),"US","Other")</f>
        <v>Other</v>
      </c>
      <c r="F2223" s="38">
        <v>9</v>
      </c>
      <c r="G2223" s="37"/>
      <c r="H2223" s="46">
        <v>5</v>
      </c>
      <c r="I2223" s="37"/>
      <c r="J2223" s="37"/>
      <c r="K2223" s="37"/>
      <c r="L2223" s="36" t="s">
        <v>7768</v>
      </c>
      <c r="M2223" s="36" t="str">
        <f>IF(LEFT(NICAP[[#This Row],[Date]],1)=0,"Y","N")</f>
        <v>N</v>
      </c>
      <c r="N2223" s="36"/>
      <c r="O2223" s="36" t="str">
        <f>19&amp;LEFT(NICAP[[#This Row],[Date]],2)</f>
        <v>1958</v>
      </c>
      <c r="P2223" s="36" t="str">
        <f>MID(NICAP[[#This Row],[Date]],3,2)</f>
        <v>00</v>
      </c>
      <c r="Q2223" s="36" t="str">
        <f>RIGHT(NICAP[[#This Row],[Date]],2)</f>
        <v>00</v>
      </c>
      <c r="R2223" s="26">
        <f>DATE(NICAP[[#This Row],[Year]],NICAP[[#This Row],[Month]],NICAP[[#This Row],[Day]])</f>
        <v>21154</v>
      </c>
      <c r="S2223" s="35" t="str">
        <f t="shared" si="68"/>
        <v/>
      </c>
      <c r="T2223" s="24" t="str">
        <f t="shared" si="69"/>
        <v>unknown</v>
      </c>
    </row>
    <row r="2224" spans="1:20" ht="12.75" customHeight="1" x14ac:dyDescent="0.2">
      <c r="A2224" s="35">
        <v>2215</v>
      </c>
      <c r="B2224" s="64">
        <v>580000</v>
      </c>
      <c r="C2224" s="39" t="s">
        <v>7767</v>
      </c>
      <c r="D2224" s="39" t="s">
        <v>4848</v>
      </c>
      <c r="E2224" s="39" t="str">
        <f>IF(AND(LEN(NICAP[[#This Row],[State or      Country]])=2,NICAP[[#This Row],[State or      Country]]&lt;&gt;"UK"),"US","Other")</f>
        <v>Other</v>
      </c>
      <c r="F2224" s="38">
        <v>9</v>
      </c>
      <c r="G2224" s="41"/>
      <c r="H2224" s="46">
        <v>5</v>
      </c>
      <c r="I2224" s="41"/>
      <c r="J2224" s="41"/>
      <c r="K2224" s="41"/>
      <c r="L2224" s="36" t="s">
        <v>7766</v>
      </c>
      <c r="M2224" s="36" t="str">
        <f>IF(LEFT(NICAP[[#This Row],[Date]],1)=0,"Y","N")</f>
        <v>N</v>
      </c>
      <c r="N2224" s="36"/>
      <c r="O2224" s="36" t="str">
        <f>19&amp;LEFT(NICAP[[#This Row],[Date]],2)</f>
        <v>1958</v>
      </c>
      <c r="P2224" s="36" t="str">
        <f>MID(NICAP[[#This Row],[Date]],3,2)</f>
        <v>00</v>
      </c>
      <c r="Q2224" s="36" t="str">
        <f>RIGHT(NICAP[[#This Row],[Date]],2)</f>
        <v>00</v>
      </c>
      <c r="R2224" s="26">
        <f>DATE(NICAP[[#This Row],[Year]],NICAP[[#This Row],[Month]],NICAP[[#This Row],[Day]])</f>
        <v>21154</v>
      </c>
      <c r="S2224" s="35" t="str">
        <f t="shared" si="68"/>
        <v/>
      </c>
      <c r="T2224" s="24" t="str">
        <f t="shared" si="69"/>
        <v>various</v>
      </c>
    </row>
    <row r="2225" spans="1:20" ht="14.25" customHeight="1" x14ac:dyDescent="0.2">
      <c r="A2225" s="35">
        <v>2216</v>
      </c>
      <c r="B2225" s="114" t="s">
        <v>7765</v>
      </c>
      <c r="C2225" s="39" t="s">
        <v>7764</v>
      </c>
      <c r="D2225" s="39" t="s">
        <v>2763</v>
      </c>
      <c r="E2225" s="39" t="str">
        <f>IF(AND(LEN(NICAP[[#This Row],[State or      Country]])=2,NICAP[[#This Row],[State or      Country]]&lt;&gt;"UK"),"US","Other")</f>
        <v>Other</v>
      </c>
      <c r="F2225" s="38">
        <v>7</v>
      </c>
      <c r="G2225" s="47" t="s">
        <v>2090</v>
      </c>
      <c r="H2225" s="46">
        <v>5</v>
      </c>
      <c r="I2225" s="37"/>
      <c r="J2225" s="37"/>
      <c r="K2225" s="37"/>
      <c r="L2225" s="36" t="s">
        <v>7763</v>
      </c>
      <c r="M2225" s="36" t="str">
        <f>IF(LEFT(NICAP[[#This Row],[Date]],1)=0,"Y","N")</f>
        <v>N</v>
      </c>
      <c r="N2225" s="36"/>
      <c r="O2225" s="36" t="str">
        <f>19&amp;LEFT(NICAP[[#This Row],[Date]],2)</f>
        <v>1958</v>
      </c>
      <c r="P2225" s="36" t="str">
        <f>MID(NICAP[[#This Row],[Date]],3,2)</f>
        <v>XX</v>
      </c>
      <c r="Q2225" s="36" t="str">
        <f>RIGHT(NICAP[[#This Row],[Date]],2)</f>
        <v>XX</v>
      </c>
      <c r="R2225" s="26" t="e">
        <f>DATE(NICAP[[#This Row],[Year]],NICAP[[#This Row],[Month]],NICAP[[#This Row],[Day]])</f>
        <v>#VALUE!</v>
      </c>
      <c r="S2225" s="35" t="str">
        <f t="shared" si="68"/>
        <v/>
      </c>
      <c r="T2225" s="24" t="str">
        <f t="shared" si="69"/>
        <v>At Sea</v>
      </c>
    </row>
    <row r="2226" spans="1:20" ht="12.75" customHeight="1" x14ac:dyDescent="0.2">
      <c r="A2226" s="35">
        <v>2217</v>
      </c>
      <c r="B2226" s="64">
        <v>580103</v>
      </c>
      <c r="C2226" s="39" t="s">
        <v>1980</v>
      </c>
      <c r="D2226" s="39" t="s">
        <v>2861</v>
      </c>
      <c r="E2226" s="39" t="str">
        <f>IF(AND(LEN(NICAP[[#This Row],[State or      Country]])=2,NICAP[[#This Row],[State or      Country]]&lt;&gt;"UK"),"US","Other")</f>
        <v>US</v>
      </c>
      <c r="F2226" s="38">
        <v>8</v>
      </c>
      <c r="G2226" s="37"/>
      <c r="H2226" s="37"/>
      <c r="I2226" s="37"/>
      <c r="J2226" s="37"/>
      <c r="K2226" s="37"/>
      <c r="L2226" s="36" t="s">
        <v>7762</v>
      </c>
      <c r="M2226" s="36" t="str">
        <f>IF(LEFT(NICAP[[#This Row],[Date]],1)=0,"Y","N")</f>
        <v>N</v>
      </c>
      <c r="N2226" s="36"/>
      <c r="O2226" s="36" t="str">
        <f>19&amp;LEFT(NICAP[[#This Row],[Date]],2)</f>
        <v>1958</v>
      </c>
      <c r="P2226" s="36" t="str">
        <f>MID(NICAP[[#This Row],[Date]],3,2)</f>
        <v>01</v>
      </c>
      <c r="Q2226" s="36" t="str">
        <f>RIGHT(NICAP[[#This Row],[Date]],2)</f>
        <v>03</v>
      </c>
      <c r="R2226" s="26">
        <f>DATE(NICAP[[#This Row],[Year]],NICAP[[#This Row],[Month]],NICAP[[#This Row],[Day]])</f>
        <v>21188</v>
      </c>
      <c r="S2226" s="35" t="str">
        <f t="shared" si="68"/>
        <v>HI</v>
      </c>
      <c r="T2226" s="24" t="str">
        <f t="shared" si="69"/>
        <v>US</v>
      </c>
    </row>
    <row r="2227" spans="1:20" ht="12.75" customHeight="1" x14ac:dyDescent="0.2">
      <c r="A2227" s="35">
        <v>2218</v>
      </c>
      <c r="B2227" s="64">
        <v>580103</v>
      </c>
      <c r="C2227" s="39" t="s">
        <v>7761</v>
      </c>
      <c r="D2227" s="39" t="s">
        <v>1758</v>
      </c>
      <c r="E2227" s="39" t="str">
        <f>IF(AND(LEN(NICAP[[#This Row],[State or      Country]])=2,NICAP[[#This Row],[State or      Country]]&lt;&gt;"UK"),"US","Other")</f>
        <v>US</v>
      </c>
      <c r="F2227" s="38">
        <v>1</v>
      </c>
      <c r="G2227" s="37"/>
      <c r="H2227" s="37"/>
      <c r="I2227" s="47" t="s">
        <v>4808</v>
      </c>
      <c r="J2227" s="37"/>
      <c r="K2227" s="37"/>
      <c r="L2227" s="36" t="s">
        <v>7760</v>
      </c>
      <c r="M2227" s="36" t="str">
        <f>IF(LEFT(NICAP[[#This Row],[Date]],1)=0,"Y","N")</f>
        <v>N</v>
      </c>
      <c r="N2227" s="36"/>
      <c r="O2227" s="36" t="str">
        <f>19&amp;LEFT(NICAP[[#This Row],[Date]],2)</f>
        <v>1958</v>
      </c>
      <c r="P2227" s="36" t="str">
        <f>MID(NICAP[[#This Row],[Date]],3,2)</f>
        <v>01</v>
      </c>
      <c r="Q2227" s="36" t="str">
        <f>RIGHT(NICAP[[#This Row],[Date]],2)</f>
        <v>03</v>
      </c>
      <c r="R2227" s="26">
        <f>DATE(NICAP[[#This Row],[Year]],NICAP[[#This Row],[Month]],NICAP[[#This Row],[Day]])</f>
        <v>21188</v>
      </c>
      <c r="S2227" s="35" t="str">
        <f t="shared" si="68"/>
        <v>NY</v>
      </c>
      <c r="T2227" s="24" t="str">
        <f t="shared" si="69"/>
        <v>US</v>
      </c>
    </row>
    <row r="2228" spans="1:20" ht="12.75" customHeight="1" x14ac:dyDescent="0.2">
      <c r="A2228" s="35">
        <v>2219</v>
      </c>
      <c r="B2228" s="68">
        <v>580104</v>
      </c>
      <c r="C2228" s="39" t="s">
        <v>7759</v>
      </c>
      <c r="D2228" s="39" t="s">
        <v>7567</v>
      </c>
      <c r="E2228" s="39" t="str">
        <f>IF(AND(LEN(NICAP[[#This Row],[State or      Country]])=2,NICAP[[#This Row],[State or      Country]]&lt;&gt;"UK"),"US","Other")</f>
        <v>Other</v>
      </c>
      <c r="F2228" s="38">
        <v>9</v>
      </c>
      <c r="G2228" s="47" t="s">
        <v>1666</v>
      </c>
      <c r="H2228" s="37"/>
      <c r="I2228" s="47" t="s">
        <v>4808</v>
      </c>
      <c r="J2228" s="37"/>
      <c r="K2228" s="37"/>
      <c r="L2228" s="36" t="s">
        <v>7758</v>
      </c>
      <c r="M2228" s="36" t="str">
        <f>IF(LEFT(NICAP[[#This Row],[Date]],1)=0,"Y","N")</f>
        <v>N</v>
      </c>
      <c r="N2228" s="36"/>
      <c r="O2228" s="36" t="str">
        <f>19&amp;LEFT(NICAP[[#This Row],[Date]],2)</f>
        <v>1958</v>
      </c>
      <c r="P2228" s="36" t="str">
        <f>MID(NICAP[[#This Row],[Date]],3,2)</f>
        <v>01</v>
      </c>
      <c r="Q2228" s="36" t="str">
        <f>RIGHT(NICAP[[#This Row],[Date]],2)</f>
        <v>04</v>
      </c>
      <c r="R2228" s="26">
        <f>DATE(NICAP[[#This Row],[Year]],NICAP[[#This Row],[Month]],NICAP[[#This Row],[Day]])</f>
        <v>21189</v>
      </c>
      <c r="S2228" s="35" t="str">
        <f t="shared" si="68"/>
        <v/>
      </c>
      <c r="T2228" s="24" t="str">
        <f t="shared" si="69"/>
        <v>Libya</v>
      </c>
    </row>
    <row r="2229" spans="1:20" ht="12.75" customHeight="1" x14ac:dyDescent="0.2">
      <c r="A2229" s="35">
        <v>2220</v>
      </c>
      <c r="B2229" s="68">
        <v>580104</v>
      </c>
      <c r="C2229" s="39" t="s">
        <v>7759</v>
      </c>
      <c r="D2229" s="39" t="s">
        <v>7567</v>
      </c>
      <c r="E2229" s="39" t="str">
        <f>IF(AND(LEN(NICAP[[#This Row],[State or      Country]])=2,NICAP[[#This Row],[State or      Country]]&lt;&gt;"UK"),"US","Other")</f>
        <v>Other</v>
      </c>
      <c r="F2229" s="38">
        <v>11</v>
      </c>
      <c r="G2229" s="37"/>
      <c r="H2229" s="37"/>
      <c r="I2229" s="47" t="s">
        <v>4808</v>
      </c>
      <c r="J2229" s="37"/>
      <c r="K2229" s="37"/>
      <c r="L2229" s="36" t="s">
        <v>7758</v>
      </c>
      <c r="M2229" s="36" t="str">
        <f>IF(LEFT(NICAP[[#This Row],[Date]],1)=0,"Y","N")</f>
        <v>N</v>
      </c>
      <c r="N2229" s="36"/>
      <c r="O2229" s="36" t="str">
        <f>19&amp;LEFT(NICAP[[#This Row],[Date]],2)</f>
        <v>1958</v>
      </c>
      <c r="P2229" s="36" t="str">
        <f>MID(NICAP[[#This Row],[Date]],3,2)</f>
        <v>01</v>
      </c>
      <c r="Q2229" s="36" t="str">
        <f>RIGHT(NICAP[[#This Row],[Date]],2)</f>
        <v>04</v>
      </c>
      <c r="R2229" s="26">
        <f>DATE(NICAP[[#This Row],[Year]],NICAP[[#This Row],[Month]],NICAP[[#This Row],[Day]])</f>
        <v>21189</v>
      </c>
      <c r="S2229" s="35" t="str">
        <f t="shared" si="68"/>
        <v/>
      </c>
      <c r="T2229" s="24" t="str">
        <f t="shared" si="69"/>
        <v>Libya</v>
      </c>
    </row>
    <row r="2230" spans="1:20" ht="12.75" customHeight="1" x14ac:dyDescent="0.2">
      <c r="A2230" s="35">
        <v>2221</v>
      </c>
      <c r="B2230" s="68">
        <v>580109</v>
      </c>
      <c r="C2230" s="39" t="s">
        <v>7757</v>
      </c>
      <c r="D2230" s="39" t="s">
        <v>1667</v>
      </c>
      <c r="E2230" s="39" t="str">
        <f>IF(AND(LEN(NICAP[[#This Row],[State or      Country]])=2,NICAP[[#This Row],[State or      Country]]&lt;&gt;"UK"),"US","Other")</f>
        <v>US</v>
      </c>
      <c r="F2230" s="38">
        <v>9</v>
      </c>
      <c r="G2230" s="47" t="s">
        <v>1666</v>
      </c>
      <c r="H2230" s="46">
        <v>5</v>
      </c>
      <c r="I2230" s="47" t="s">
        <v>4808</v>
      </c>
      <c r="J2230" s="41"/>
      <c r="K2230" s="41"/>
      <c r="L2230" s="36" t="s">
        <v>7756</v>
      </c>
      <c r="M2230" s="36" t="str">
        <f>IF(LEFT(NICAP[[#This Row],[Date]],1)=0,"Y","N")</f>
        <v>N</v>
      </c>
      <c r="N2230" s="36"/>
      <c r="O2230" s="36" t="str">
        <f>19&amp;LEFT(NICAP[[#This Row],[Date]],2)</f>
        <v>1958</v>
      </c>
      <c r="P2230" s="36" t="str">
        <f>MID(NICAP[[#This Row],[Date]],3,2)</f>
        <v>01</v>
      </c>
      <c r="Q2230" s="36" t="str">
        <f>RIGHT(NICAP[[#This Row],[Date]],2)</f>
        <v>09</v>
      </c>
      <c r="R2230" s="26">
        <f>DATE(NICAP[[#This Row],[Year]],NICAP[[#This Row],[Month]],NICAP[[#This Row],[Day]])</f>
        <v>21194</v>
      </c>
      <c r="S2230" s="35" t="str">
        <f t="shared" si="68"/>
        <v>TX</v>
      </c>
      <c r="T2230" s="24" t="str">
        <f t="shared" si="69"/>
        <v>US</v>
      </c>
    </row>
    <row r="2231" spans="1:20" ht="27.75" customHeight="1" x14ac:dyDescent="0.2">
      <c r="A2231" s="35">
        <v>2222</v>
      </c>
      <c r="B2231" s="66">
        <v>580109</v>
      </c>
      <c r="C2231" s="44" t="s">
        <v>5975</v>
      </c>
      <c r="D2231" s="44" t="s">
        <v>1670</v>
      </c>
      <c r="E2231" s="44" t="str">
        <f>IF(AND(LEN(NICAP[[#This Row],[State or      Country]])=2,NICAP[[#This Row],[State or      Country]]&lt;&gt;"UK"),"US","Other")</f>
        <v>US</v>
      </c>
      <c r="F2231" s="43">
        <v>1</v>
      </c>
      <c r="G2231" s="41"/>
      <c r="H2231" s="41"/>
      <c r="I2231" s="41"/>
      <c r="J2231" s="41"/>
      <c r="K2231" s="41"/>
      <c r="L2231" s="59" t="s">
        <v>7755</v>
      </c>
      <c r="M2231" s="59" t="str">
        <f>IF(LEFT(NICAP[[#This Row],[Date]],1)=0,"Y","N")</f>
        <v>N</v>
      </c>
      <c r="N2231" s="59"/>
      <c r="O2231" s="59" t="str">
        <f>19&amp;LEFT(NICAP[[#This Row],[Date]],2)</f>
        <v>1958</v>
      </c>
      <c r="P2231" s="59" t="str">
        <f>MID(NICAP[[#This Row],[Date]],3,2)</f>
        <v>01</v>
      </c>
      <c r="Q2231" s="59" t="str">
        <f>RIGHT(NICAP[[#This Row],[Date]],2)</f>
        <v>09</v>
      </c>
      <c r="R2231" s="26">
        <f>DATE(NICAP[[#This Row],[Year]],NICAP[[#This Row],[Month]],NICAP[[#This Row],[Day]])</f>
        <v>21194</v>
      </c>
      <c r="S2231" s="35" t="str">
        <f t="shared" si="68"/>
        <v>IL</v>
      </c>
      <c r="T2231" s="24" t="str">
        <f t="shared" si="69"/>
        <v>US</v>
      </c>
    </row>
    <row r="2232" spans="1:20" ht="12.75" customHeight="1" x14ac:dyDescent="0.2">
      <c r="A2232" s="35">
        <v>2223</v>
      </c>
      <c r="B2232" s="68">
        <v>580109</v>
      </c>
      <c r="C2232" s="39" t="s">
        <v>3298</v>
      </c>
      <c r="D2232" s="39" t="s">
        <v>1734</v>
      </c>
      <c r="E2232" s="39" t="str">
        <f>IF(AND(LEN(NICAP[[#This Row],[State or      Country]])=2,NICAP[[#This Row],[State or      Country]]&lt;&gt;"UK"),"US","Other")</f>
        <v>US</v>
      </c>
      <c r="F2232" s="38">
        <v>8</v>
      </c>
      <c r="G2232" s="37"/>
      <c r="H2232" s="37"/>
      <c r="I2232" s="37"/>
      <c r="J2232" s="37"/>
      <c r="K2232" s="37"/>
      <c r="L2232" s="36" t="s">
        <v>7737</v>
      </c>
      <c r="M2232" s="36" t="str">
        <f>IF(LEFT(NICAP[[#This Row],[Date]],1)=0,"Y","N")</f>
        <v>N</v>
      </c>
      <c r="N2232" s="36"/>
      <c r="O2232" s="36" t="str">
        <f>19&amp;LEFT(NICAP[[#This Row],[Date]],2)</f>
        <v>1958</v>
      </c>
      <c r="P2232" s="36" t="str">
        <f>MID(NICAP[[#This Row],[Date]],3,2)</f>
        <v>01</v>
      </c>
      <c r="Q2232" s="36" t="str">
        <f>RIGHT(NICAP[[#This Row],[Date]],2)</f>
        <v>09</v>
      </c>
      <c r="R2232" s="26">
        <f>DATE(NICAP[[#This Row],[Year]],NICAP[[#This Row],[Month]],NICAP[[#This Row],[Day]])</f>
        <v>21194</v>
      </c>
      <c r="S2232" s="35" t="str">
        <f t="shared" si="68"/>
        <v>MI</v>
      </c>
      <c r="T2232" s="24" t="str">
        <f t="shared" si="69"/>
        <v>US</v>
      </c>
    </row>
    <row r="2233" spans="1:20" ht="12.75" customHeight="1" x14ac:dyDescent="0.2">
      <c r="A2233" s="35">
        <v>2224</v>
      </c>
      <c r="B2233" s="68">
        <v>580111</v>
      </c>
      <c r="C2233" s="39" t="s">
        <v>7754</v>
      </c>
      <c r="D2233" s="39" t="s">
        <v>2020</v>
      </c>
      <c r="E2233" s="39" t="str">
        <f>IF(AND(LEN(NICAP[[#This Row],[State or      Country]])=2,NICAP[[#This Row],[State or      Country]]&lt;&gt;"UK"),"US","Other")</f>
        <v>US</v>
      </c>
      <c r="F2233" s="38">
        <v>9</v>
      </c>
      <c r="G2233" s="47" t="s">
        <v>1666</v>
      </c>
      <c r="H2233" s="46">
        <v>5</v>
      </c>
      <c r="I2233" s="47" t="s">
        <v>4808</v>
      </c>
      <c r="J2233" s="37"/>
      <c r="K2233" s="37"/>
      <c r="L2233" s="36" t="s">
        <v>7753</v>
      </c>
      <c r="M2233" s="36" t="str">
        <f>IF(LEFT(NICAP[[#This Row],[Date]],1)=0,"Y","N")</f>
        <v>N</v>
      </c>
      <c r="N2233" s="36"/>
      <c r="O2233" s="36" t="str">
        <f>19&amp;LEFT(NICAP[[#This Row],[Date]],2)</f>
        <v>1958</v>
      </c>
      <c r="P2233" s="36" t="str">
        <f>MID(NICAP[[#This Row],[Date]],3,2)</f>
        <v>01</v>
      </c>
      <c r="Q2233" s="36" t="str">
        <f>RIGHT(NICAP[[#This Row],[Date]],2)</f>
        <v>11</v>
      </c>
      <c r="R2233" s="26">
        <f>DATE(NICAP[[#This Row],[Year]],NICAP[[#This Row],[Month]],NICAP[[#This Row],[Day]])</f>
        <v>21196</v>
      </c>
      <c r="S2233" s="35" t="str">
        <f t="shared" si="68"/>
        <v>AK</v>
      </c>
      <c r="T2233" s="24" t="str">
        <f t="shared" si="69"/>
        <v>US</v>
      </c>
    </row>
    <row r="2234" spans="1:20" ht="12.75" customHeight="1" x14ac:dyDescent="0.2">
      <c r="A2234" s="35">
        <v>2225</v>
      </c>
      <c r="B2234" s="64">
        <v>580113</v>
      </c>
      <c r="C2234" s="39" t="s">
        <v>7752</v>
      </c>
      <c r="D2234" s="39" t="s">
        <v>1793</v>
      </c>
      <c r="E2234" s="39" t="str">
        <f>IF(AND(LEN(NICAP[[#This Row],[State or      Country]])=2,NICAP[[#This Row],[State or      Country]]&lt;&gt;"UK"),"US","Other")</f>
        <v>US</v>
      </c>
      <c r="F2234" s="38">
        <v>3</v>
      </c>
      <c r="G2234" s="37"/>
      <c r="H2234" s="37"/>
      <c r="I2234" s="37"/>
      <c r="J2234" s="37"/>
      <c r="K2234" s="37"/>
      <c r="L2234" s="36" t="s">
        <v>7751</v>
      </c>
      <c r="M2234" s="36" t="str">
        <f>IF(LEFT(NICAP[[#This Row],[Date]],1)=0,"Y","N")</f>
        <v>N</v>
      </c>
      <c r="N2234" s="36"/>
      <c r="O2234" s="36" t="str">
        <f>19&amp;LEFT(NICAP[[#This Row],[Date]],2)</f>
        <v>1958</v>
      </c>
      <c r="P2234" s="36" t="str">
        <f>MID(NICAP[[#This Row],[Date]],3,2)</f>
        <v>01</v>
      </c>
      <c r="Q2234" s="36" t="str">
        <f>RIGHT(NICAP[[#This Row],[Date]],2)</f>
        <v>13</v>
      </c>
      <c r="R2234" s="26">
        <f>DATE(NICAP[[#This Row],[Year]],NICAP[[#This Row],[Month]],NICAP[[#This Row],[Day]])</f>
        <v>21198</v>
      </c>
      <c r="S2234" s="35" t="str">
        <f t="shared" si="68"/>
        <v>AU</v>
      </c>
      <c r="T2234" s="24" t="str">
        <f t="shared" si="69"/>
        <v>US</v>
      </c>
    </row>
    <row r="2235" spans="1:20" ht="12.75" customHeight="1" x14ac:dyDescent="0.2">
      <c r="A2235" s="35">
        <v>2226</v>
      </c>
      <c r="B2235" s="68">
        <v>580114</v>
      </c>
      <c r="C2235" s="39" t="s">
        <v>7750</v>
      </c>
      <c r="D2235" s="39" t="s">
        <v>2763</v>
      </c>
      <c r="E2235" s="39" t="str">
        <f>IF(AND(LEN(NICAP[[#This Row],[State or      Country]])=2,NICAP[[#This Row],[State or      Country]]&lt;&gt;"UK"),"US","Other")</f>
        <v>Other</v>
      </c>
      <c r="F2235" s="38">
        <v>9</v>
      </c>
      <c r="G2235" s="47" t="s">
        <v>1666</v>
      </c>
      <c r="H2235" s="46">
        <v>5</v>
      </c>
      <c r="I2235" s="47" t="s">
        <v>4808</v>
      </c>
      <c r="J2235" s="37"/>
      <c r="K2235" s="37"/>
      <c r="L2235" s="36" t="s">
        <v>7749</v>
      </c>
      <c r="M2235" s="36" t="str">
        <f>IF(LEFT(NICAP[[#This Row],[Date]],1)=0,"Y","N")</f>
        <v>N</v>
      </c>
      <c r="N2235" s="36"/>
      <c r="O2235" s="36" t="str">
        <f>19&amp;LEFT(NICAP[[#This Row],[Date]],2)</f>
        <v>1958</v>
      </c>
      <c r="P2235" s="36" t="str">
        <f>MID(NICAP[[#This Row],[Date]],3,2)</f>
        <v>01</v>
      </c>
      <c r="Q2235" s="36" t="str">
        <f>RIGHT(NICAP[[#This Row],[Date]],2)</f>
        <v>14</v>
      </c>
      <c r="R2235" s="26">
        <f>DATE(NICAP[[#This Row],[Year]],NICAP[[#This Row],[Month]],NICAP[[#This Row],[Day]])</f>
        <v>21199</v>
      </c>
      <c r="S2235" s="35" t="str">
        <f t="shared" si="68"/>
        <v/>
      </c>
      <c r="T2235" s="24" t="str">
        <f t="shared" si="69"/>
        <v>At Sea</v>
      </c>
    </row>
    <row r="2236" spans="1:20" ht="12.75" customHeight="1" x14ac:dyDescent="0.2">
      <c r="A2236" s="35">
        <v>2227</v>
      </c>
      <c r="B2236" s="68">
        <v>580114</v>
      </c>
      <c r="C2236" s="39" t="s">
        <v>7750</v>
      </c>
      <c r="D2236" s="39" t="s">
        <v>2763</v>
      </c>
      <c r="E2236" s="39" t="str">
        <f>IF(AND(LEN(NICAP[[#This Row],[State or      Country]])=2,NICAP[[#This Row],[State or      Country]]&lt;&gt;"UK"),"US","Other")</f>
        <v>Other</v>
      </c>
      <c r="F2236" s="38">
        <v>11</v>
      </c>
      <c r="G2236" s="37"/>
      <c r="H2236" s="37"/>
      <c r="I2236" s="47" t="s">
        <v>4808</v>
      </c>
      <c r="J2236" s="37"/>
      <c r="K2236" s="37"/>
      <c r="L2236" s="36" t="s">
        <v>7749</v>
      </c>
      <c r="M2236" s="36" t="str">
        <f>IF(LEFT(NICAP[[#This Row],[Date]],1)=0,"Y","N")</f>
        <v>N</v>
      </c>
      <c r="N2236" s="36"/>
      <c r="O2236" s="36" t="str">
        <f>19&amp;LEFT(NICAP[[#This Row],[Date]],2)</f>
        <v>1958</v>
      </c>
      <c r="P2236" s="36" t="str">
        <f>MID(NICAP[[#This Row],[Date]],3,2)</f>
        <v>01</v>
      </c>
      <c r="Q2236" s="36" t="str">
        <f>RIGHT(NICAP[[#This Row],[Date]],2)</f>
        <v>14</v>
      </c>
      <c r="R2236" s="26">
        <f>DATE(NICAP[[#This Row],[Year]],NICAP[[#This Row],[Month]],NICAP[[#This Row],[Day]])</f>
        <v>21199</v>
      </c>
      <c r="S2236" s="35" t="str">
        <f t="shared" si="68"/>
        <v/>
      </c>
      <c r="T2236" s="24" t="str">
        <f t="shared" si="69"/>
        <v>At Sea</v>
      </c>
    </row>
    <row r="2237" spans="1:20" ht="14.25" customHeight="1" x14ac:dyDescent="0.2">
      <c r="A2237" s="35">
        <v>2228</v>
      </c>
      <c r="B2237" s="81">
        <v>580116</v>
      </c>
      <c r="C2237" s="39" t="s">
        <v>7748</v>
      </c>
      <c r="D2237" s="39" t="s">
        <v>2763</v>
      </c>
      <c r="E2237" s="39" t="str">
        <f>IF(AND(LEN(NICAP[[#This Row],[State or      Country]])=2,NICAP[[#This Row],[State or      Country]]&lt;&gt;"UK"),"US","Other")</f>
        <v>Other</v>
      </c>
      <c r="F2237" s="38">
        <v>8</v>
      </c>
      <c r="G2237" s="47" t="s">
        <v>2113</v>
      </c>
      <c r="H2237" s="70">
        <v>5</v>
      </c>
      <c r="I2237" s="47" t="s">
        <v>4808</v>
      </c>
      <c r="J2237" s="37"/>
      <c r="K2237" s="37"/>
      <c r="L2237" s="36" t="s">
        <v>7747</v>
      </c>
      <c r="M2237" s="36" t="str">
        <f>IF(LEFT(NICAP[[#This Row],[Date]],1)=0,"Y","N")</f>
        <v>N</v>
      </c>
      <c r="N2237" s="36"/>
      <c r="O2237" s="36" t="str">
        <f>19&amp;LEFT(NICAP[[#This Row],[Date]],2)</f>
        <v>1958</v>
      </c>
      <c r="P2237" s="36" t="str">
        <f>MID(NICAP[[#This Row],[Date]],3,2)</f>
        <v>01</v>
      </c>
      <c r="Q2237" s="36" t="str">
        <f>RIGHT(NICAP[[#This Row],[Date]],2)</f>
        <v>16</v>
      </c>
      <c r="R2237" s="26">
        <f>DATE(NICAP[[#This Row],[Year]],NICAP[[#This Row],[Month]],NICAP[[#This Row],[Day]])</f>
        <v>21201</v>
      </c>
      <c r="S2237" s="35" t="str">
        <f t="shared" si="68"/>
        <v/>
      </c>
      <c r="T2237" s="24" t="str">
        <f t="shared" si="69"/>
        <v>At Sea</v>
      </c>
    </row>
    <row r="2238" spans="1:20" ht="27.75" customHeight="1" x14ac:dyDescent="0.2">
      <c r="A2238" s="35">
        <v>2229</v>
      </c>
      <c r="B2238" s="60">
        <v>580130</v>
      </c>
      <c r="C2238" s="44" t="s">
        <v>7746</v>
      </c>
      <c r="D2238" s="44" t="s">
        <v>7745</v>
      </c>
      <c r="E2238" s="44" t="str">
        <f>IF(AND(LEN(NICAP[[#This Row],[State or      Country]])=2,NICAP[[#This Row],[State or      Country]]&lt;&gt;"UK"),"US","Other")</f>
        <v>Other</v>
      </c>
      <c r="F2238" s="43">
        <v>3</v>
      </c>
      <c r="G2238" s="41"/>
      <c r="H2238" s="41"/>
      <c r="I2238" s="41"/>
      <c r="J2238" s="41"/>
      <c r="K2238" s="41"/>
      <c r="L2238" s="42" t="s">
        <v>7744</v>
      </c>
      <c r="M2238" s="42" t="str">
        <f>IF(LEFT(NICAP[[#This Row],[Date]],1)=0,"Y","N")</f>
        <v>N</v>
      </c>
      <c r="N2238" s="42"/>
      <c r="O2238" s="42" t="str">
        <f>19&amp;LEFT(NICAP[[#This Row],[Date]],2)</f>
        <v>1958</v>
      </c>
      <c r="P2238" s="42" t="str">
        <f>MID(NICAP[[#This Row],[Date]],3,2)</f>
        <v>01</v>
      </c>
      <c r="Q2238" s="42" t="str">
        <f>RIGHT(NICAP[[#This Row],[Date]],2)</f>
        <v>30</v>
      </c>
      <c r="R2238" s="26">
        <f>DATE(NICAP[[#This Row],[Year]],NICAP[[#This Row],[Month]],NICAP[[#This Row],[Day]])</f>
        <v>21215</v>
      </c>
      <c r="S2238" s="35" t="str">
        <f t="shared" si="68"/>
        <v/>
      </c>
      <c r="T2238" s="24" t="str">
        <f t="shared" si="69"/>
        <v>Ohio</v>
      </c>
    </row>
    <row r="2239" spans="1:20" ht="12.75" customHeight="1" x14ac:dyDescent="0.2">
      <c r="A2239" s="35">
        <v>2230</v>
      </c>
      <c r="B2239" s="55">
        <v>580131</v>
      </c>
      <c r="C2239" s="39" t="s">
        <v>7743</v>
      </c>
      <c r="D2239" s="39" t="s">
        <v>1956</v>
      </c>
      <c r="E2239" s="39" t="str">
        <f>IF(AND(LEN(NICAP[[#This Row],[State or      Country]])=2,NICAP[[#This Row],[State or      Country]]&lt;&gt;"UK"),"US","Other")</f>
        <v>Other</v>
      </c>
      <c r="F2239" s="38">
        <v>11</v>
      </c>
      <c r="G2239" s="37"/>
      <c r="H2239" s="37"/>
      <c r="I2239" s="47" t="s">
        <v>4808</v>
      </c>
      <c r="J2239" s="37"/>
      <c r="K2239" s="37"/>
      <c r="L2239" s="36" t="s">
        <v>7742</v>
      </c>
      <c r="M2239" s="36" t="str">
        <f>IF(LEFT(NICAP[[#This Row],[Date]],1)=0,"Y","N")</f>
        <v>N</v>
      </c>
      <c r="N2239" s="36"/>
      <c r="O2239" s="36" t="str">
        <f>19&amp;LEFT(NICAP[[#This Row],[Date]],2)</f>
        <v>1958</v>
      </c>
      <c r="P2239" s="36" t="str">
        <f>MID(NICAP[[#This Row],[Date]],3,2)</f>
        <v>01</v>
      </c>
      <c r="Q2239" s="36" t="str">
        <f>RIGHT(NICAP[[#This Row],[Date]],2)</f>
        <v>31</v>
      </c>
      <c r="R2239" s="26">
        <f>DATE(NICAP[[#This Row],[Year]],NICAP[[#This Row],[Month]],NICAP[[#This Row],[Day]])</f>
        <v>21216</v>
      </c>
      <c r="S2239" s="35" t="str">
        <f t="shared" si="68"/>
        <v/>
      </c>
      <c r="T2239" s="24" t="str">
        <f t="shared" si="69"/>
        <v>Japan</v>
      </c>
    </row>
    <row r="2240" spans="1:20" ht="12.75" customHeight="1" x14ac:dyDescent="0.2">
      <c r="A2240" s="35">
        <v>2231</v>
      </c>
      <c r="B2240" s="55">
        <v>580112</v>
      </c>
      <c r="C2240" s="39" t="s">
        <v>7741</v>
      </c>
      <c r="D2240" s="39" t="s">
        <v>2763</v>
      </c>
      <c r="E2240" s="39" t="str">
        <f>IF(AND(LEN(NICAP[[#This Row],[State or      Country]])=2,NICAP[[#This Row],[State or      Country]]&lt;&gt;"UK"),"US","Other")</f>
        <v>Other</v>
      </c>
      <c r="F2240" s="38">
        <v>11</v>
      </c>
      <c r="G2240" s="37"/>
      <c r="H2240" s="37"/>
      <c r="I2240" s="47" t="s">
        <v>4808</v>
      </c>
      <c r="J2240" s="37"/>
      <c r="K2240" s="37"/>
      <c r="L2240" s="36" t="s">
        <v>7740</v>
      </c>
      <c r="M2240" s="36" t="str">
        <f>IF(LEFT(NICAP[[#This Row],[Date]],1)=0,"Y","N")</f>
        <v>N</v>
      </c>
      <c r="N2240" s="36"/>
      <c r="O2240" s="36" t="str">
        <f>19&amp;LEFT(NICAP[[#This Row],[Date]],2)</f>
        <v>1958</v>
      </c>
      <c r="P2240" s="36" t="str">
        <f>MID(NICAP[[#This Row],[Date]],3,2)</f>
        <v>01</v>
      </c>
      <c r="Q2240" s="36" t="str">
        <f>RIGHT(NICAP[[#This Row],[Date]],2)</f>
        <v>12</v>
      </c>
      <c r="R2240" s="26">
        <f>DATE(NICAP[[#This Row],[Year]],NICAP[[#This Row],[Month]],NICAP[[#This Row],[Day]])</f>
        <v>21197</v>
      </c>
      <c r="S2240" s="35" t="str">
        <f t="shared" si="68"/>
        <v/>
      </c>
      <c r="T2240" s="24" t="str">
        <f t="shared" si="69"/>
        <v>At Sea</v>
      </c>
    </row>
    <row r="2241" spans="1:20" ht="12.75" customHeight="1" x14ac:dyDescent="0.2">
      <c r="A2241" s="35">
        <v>2232</v>
      </c>
      <c r="B2241" s="55">
        <v>580202</v>
      </c>
      <c r="C2241" s="39" t="s">
        <v>7739</v>
      </c>
      <c r="D2241" s="39" t="s">
        <v>1793</v>
      </c>
      <c r="E2241" s="39" t="str">
        <f>IF(AND(LEN(NICAP[[#This Row],[State or      Country]])=2,NICAP[[#This Row],[State or      Country]]&lt;&gt;"UK"),"US","Other")</f>
        <v>US</v>
      </c>
      <c r="F2241" s="38">
        <v>1</v>
      </c>
      <c r="G2241" s="37"/>
      <c r="H2241" s="37"/>
      <c r="I2241" s="37"/>
      <c r="J2241" s="37"/>
      <c r="K2241" s="37"/>
      <c r="L2241" s="36" t="s">
        <v>7738</v>
      </c>
      <c r="M2241" s="36" t="str">
        <f>IF(LEFT(NICAP[[#This Row],[Date]],1)=0,"Y","N")</f>
        <v>N</v>
      </c>
      <c r="N2241" s="36"/>
      <c r="O2241" s="36" t="str">
        <f>19&amp;LEFT(NICAP[[#This Row],[Date]],2)</f>
        <v>1958</v>
      </c>
      <c r="P2241" s="36" t="str">
        <f>MID(NICAP[[#This Row],[Date]],3,2)</f>
        <v>02</v>
      </c>
      <c r="Q2241" s="36" t="str">
        <f>RIGHT(NICAP[[#This Row],[Date]],2)</f>
        <v>02</v>
      </c>
      <c r="R2241" s="26">
        <f>DATE(NICAP[[#This Row],[Year]],NICAP[[#This Row],[Month]],NICAP[[#This Row],[Day]])</f>
        <v>21218</v>
      </c>
      <c r="S2241" s="35" t="str">
        <f t="shared" si="68"/>
        <v>AU</v>
      </c>
      <c r="T2241" s="24" t="str">
        <f t="shared" si="69"/>
        <v>US</v>
      </c>
    </row>
    <row r="2242" spans="1:20" ht="12.75" customHeight="1" x14ac:dyDescent="0.2">
      <c r="A2242" s="35">
        <v>2233</v>
      </c>
      <c r="B2242" s="53">
        <v>580209</v>
      </c>
      <c r="C2242" s="39" t="s">
        <v>3298</v>
      </c>
      <c r="D2242" s="39" t="s">
        <v>1734</v>
      </c>
      <c r="E2242" s="39" t="str">
        <f>IF(AND(LEN(NICAP[[#This Row],[State or      Country]])=2,NICAP[[#This Row],[State or      Country]]&lt;&gt;"UK"),"US","Other")</f>
        <v>US</v>
      </c>
      <c r="F2242" s="38">
        <v>8</v>
      </c>
      <c r="G2242" s="37"/>
      <c r="H2242" s="37"/>
      <c r="I2242" s="37"/>
      <c r="J2242" s="37"/>
      <c r="K2242" s="37"/>
      <c r="L2242" s="36" t="s">
        <v>7737</v>
      </c>
      <c r="M2242" s="36" t="str">
        <f>IF(LEFT(NICAP[[#This Row],[Date]],1)=0,"Y","N")</f>
        <v>N</v>
      </c>
      <c r="N2242" s="36"/>
      <c r="O2242" s="36" t="str">
        <f>19&amp;LEFT(NICAP[[#This Row],[Date]],2)</f>
        <v>1958</v>
      </c>
      <c r="P2242" s="36" t="str">
        <f>MID(NICAP[[#This Row],[Date]],3,2)</f>
        <v>02</v>
      </c>
      <c r="Q2242" s="36" t="str">
        <f>RIGHT(NICAP[[#This Row],[Date]],2)</f>
        <v>09</v>
      </c>
      <c r="R2242" s="26">
        <f>DATE(NICAP[[#This Row],[Year]],NICAP[[#This Row],[Month]],NICAP[[#This Row],[Day]])</f>
        <v>21225</v>
      </c>
      <c r="S2242" s="35" t="str">
        <f t="shared" si="68"/>
        <v>MI</v>
      </c>
      <c r="T2242" s="24" t="str">
        <f t="shared" si="69"/>
        <v>US</v>
      </c>
    </row>
    <row r="2243" spans="1:20" ht="12.75" customHeight="1" x14ac:dyDescent="0.2">
      <c r="A2243" s="35">
        <v>2234</v>
      </c>
      <c r="B2243" s="53">
        <v>580213</v>
      </c>
      <c r="C2243" s="39" t="s">
        <v>7736</v>
      </c>
      <c r="D2243" s="39" t="s">
        <v>2763</v>
      </c>
      <c r="E2243" s="39" t="str">
        <f>IF(AND(LEN(NICAP[[#This Row],[State or      Country]])=2,NICAP[[#This Row],[State or      Country]]&lt;&gt;"UK"),"US","Other")</f>
        <v>Other</v>
      </c>
      <c r="F2243" s="38">
        <v>9</v>
      </c>
      <c r="G2243" s="47" t="s">
        <v>1666</v>
      </c>
      <c r="H2243" s="46">
        <v>5</v>
      </c>
      <c r="I2243" s="37"/>
      <c r="J2243" s="37"/>
      <c r="K2243" s="37"/>
      <c r="L2243" s="36" t="s">
        <v>7735</v>
      </c>
      <c r="M2243" s="36" t="str">
        <f>IF(LEFT(NICAP[[#This Row],[Date]],1)=0,"Y","N")</f>
        <v>N</v>
      </c>
      <c r="N2243" s="36"/>
      <c r="O2243" s="36" t="str">
        <f>19&amp;LEFT(NICAP[[#This Row],[Date]],2)</f>
        <v>1958</v>
      </c>
      <c r="P2243" s="36" t="str">
        <f>MID(NICAP[[#This Row],[Date]],3,2)</f>
        <v>02</v>
      </c>
      <c r="Q2243" s="36" t="str">
        <f>RIGHT(NICAP[[#This Row],[Date]],2)</f>
        <v>13</v>
      </c>
      <c r="R2243" s="26">
        <f>DATE(NICAP[[#This Row],[Year]],NICAP[[#This Row],[Month]],NICAP[[#This Row],[Day]])</f>
        <v>21229</v>
      </c>
      <c r="S2243" s="35" t="str">
        <f t="shared" si="68"/>
        <v/>
      </c>
      <c r="T2243" s="24" t="str">
        <f t="shared" si="69"/>
        <v>At Sea</v>
      </c>
    </row>
    <row r="2244" spans="1:20" ht="14.25" customHeight="1" x14ac:dyDescent="0.2">
      <c r="A2244" s="35">
        <v>2235</v>
      </c>
      <c r="B2244" s="56">
        <v>580219</v>
      </c>
      <c r="C2244" s="39" t="s">
        <v>7734</v>
      </c>
      <c r="D2244" s="39" t="s">
        <v>1956</v>
      </c>
      <c r="E2244" s="39" t="str">
        <f>IF(AND(LEN(NICAP[[#This Row],[State or      Country]])=2,NICAP[[#This Row],[State or      Country]]&lt;&gt;"UK"),"US","Other")</f>
        <v>Other</v>
      </c>
      <c r="F2244" s="38">
        <v>9</v>
      </c>
      <c r="G2244" s="47" t="s">
        <v>1666</v>
      </c>
      <c r="H2244" s="70">
        <v>5</v>
      </c>
      <c r="I2244" s="47" t="s">
        <v>6674</v>
      </c>
      <c r="J2244" s="41"/>
      <c r="K2244" s="41"/>
      <c r="L2244" s="36" t="s">
        <v>7733</v>
      </c>
      <c r="M2244" s="36" t="str">
        <f>IF(LEFT(NICAP[[#This Row],[Date]],1)=0,"Y","N")</f>
        <v>N</v>
      </c>
      <c r="N2244" s="36"/>
      <c r="O2244" s="36" t="str">
        <f>19&amp;LEFT(NICAP[[#This Row],[Date]],2)</f>
        <v>1958</v>
      </c>
      <c r="P2244" s="36" t="str">
        <f>MID(NICAP[[#This Row],[Date]],3,2)</f>
        <v>02</v>
      </c>
      <c r="Q2244" s="36" t="str">
        <f>RIGHT(NICAP[[#This Row],[Date]],2)</f>
        <v>19</v>
      </c>
      <c r="R2244" s="26">
        <f>DATE(NICAP[[#This Row],[Year]],NICAP[[#This Row],[Month]],NICAP[[#This Row],[Day]])</f>
        <v>21235</v>
      </c>
      <c r="S2244" s="35" t="str">
        <f t="shared" si="68"/>
        <v/>
      </c>
      <c r="T2244" s="24" t="str">
        <f t="shared" si="69"/>
        <v>Japan</v>
      </c>
    </row>
    <row r="2245" spans="1:20" ht="12.75" customHeight="1" x14ac:dyDescent="0.2">
      <c r="A2245" s="35">
        <v>2236</v>
      </c>
      <c r="B2245" s="55">
        <v>580220</v>
      </c>
      <c r="C2245" s="39" t="s">
        <v>7732</v>
      </c>
      <c r="D2245" s="39" t="s">
        <v>1852</v>
      </c>
      <c r="E2245" s="39" t="str">
        <f>IF(AND(LEN(NICAP[[#This Row],[State or      Country]])=2,NICAP[[#This Row],[State or      Country]]&lt;&gt;"UK"),"US","Other")</f>
        <v>US</v>
      </c>
      <c r="F2245" s="38">
        <v>1</v>
      </c>
      <c r="G2245" s="37"/>
      <c r="H2245" s="37"/>
      <c r="I2245" s="47" t="s">
        <v>4808</v>
      </c>
      <c r="J2245" s="37"/>
      <c r="K2245" s="37"/>
      <c r="L2245" s="36" t="s">
        <v>7731</v>
      </c>
      <c r="M2245" s="36" t="str">
        <f>IF(LEFT(NICAP[[#This Row],[Date]],1)=0,"Y","N")</f>
        <v>N</v>
      </c>
      <c r="N2245" s="36"/>
      <c r="O2245" s="36" t="str">
        <f>19&amp;LEFT(NICAP[[#This Row],[Date]],2)</f>
        <v>1958</v>
      </c>
      <c r="P2245" s="36" t="str">
        <f>MID(NICAP[[#This Row],[Date]],3,2)</f>
        <v>02</v>
      </c>
      <c r="Q2245" s="36" t="str">
        <f>RIGHT(NICAP[[#This Row],[Date]],2)</f>
        <v>20</v>
      </c>
      <c r="R2245" s="26">
        <f>DATE(NICAP[[#This Row],[Year]],NICAP[[#This Row],[Month]],NICAP[[#This Row],[Day]])</f>
        <v>21236</v>
      </c>
      <c r="S2245" s="35" t="str">
        <f t="shared" si="68"/>
        <v>AZ</v>
      </c>
      <c r="T2245" s="24" t="str">
        <f t="shared" si="69"/>
        <v>US</v>
      </c>
    </row>
    <row r="2246" spans="1:20" ht="27.75" customHeight="1" x14ac:dyDescent="0.2">
      <c r="A2246" s="35">
        <v>2237</v>
      </c>
      <c r="B2246" s="60">
        <v>580224</v>
      </c>
      <c r="C2246" s="44" t="s">
        <v>7730</v>
      </c>
      <c r="D2246" s="44" t="s">
        <v>1749</v>
      </c>
      <c r="E2246" s="44" t="str">
        <f>IF(AND(LEN(NICAP[[#This Row],[State or      Country]])=2,NICAP[[#This Row],[State or      Country]]&lt;&gt;"UK"),"US","Other")</f>
        <v>Other</v>
      </c>
      <c r="F2246" s="43">
        <v>3</v>
      </c>
      <c r="G2246" s="41"/>
      <c r="H2246" s="41"/>
      <c r="I2246" s="41"/>
      <c r="J2246" s="41"/>
      <c r="K2246" s="41"/>
      <c r="L2246" s="59" t="s">
        <v>7729</v>
      </c>
      <c r="M2246" s="59" t="str">
        <f>IF(LEFT(NICAP[[#This Row],[Date]],1)=0,"Y","N")</f>
        <v>N</v>
      </c>
      <c r="N2246" s="59"/>
      <c r="O2246" s="59" t="str">
        <f>19&amp;LEFT(NICAP[[#This Row],[Date]],2)</f>
        <v>1958</v>
      </c>
      <c r="P2246" s="59" t="str">
        <f>MID(NICAP[[#This Row],[Date]],3,2)</f>
        <v>02</v>
      </c>
      <c r="Q2246" s="59" t="str">
        <f>RIGHT(NICAP[[#This Row],[Date]],2)</f>
        <v>24</v>
      </c>
      <c r="R2246" s="26">
        <f>DATE(NICAP[[#This Row],[Year]],NICAP[[#This Row],[Month]],NICAP[[#This Row],[Day]])</f>
        <v>21240</v>
      </c>
      <c r="S2246" s="35" t="str">
        <f t="shared" si="68"/>
        <v/>
      </c>
      <c r="T2246" s="24" t="str">
        <f t="shared" si="69"/>
        <v>Brazil</v>
      </c>
    </row>
    <row r="2247" spans="1:20" ht="12.75" customHeight="1" x14ac:dyDescent="0.2">
      <c r="A2247" s="35">
        <v>2238</v>
      </c>
      <c r="B2247" s="55">
        <v>580225</v>
      </c>
      <c r="C2247" s="39" t="s">
        <v>7728</v>
      </c>
      <c r="D2247" s="39" t="s">
        <v>1702</v>
      </c>
      <c r="E2247" s="39" t="str">
        <f>IF(AND(LEN(NICAP[[#This Row],[State or      Country]])=2,NICAP[[#This Row],[State or      Country]]&lt;&gt;"UK"),"US","Other")</f>
        <v>Other</v>
      </c>
      <c r="F2247" s="38">
        <v>1</v>
      </c>
      <c r="G2247" s="37"/>
      <c r="H2247" s="37"/>
      <c r="I2247" s="47" t="s">
        <v>4808</v>
      </c>
      <c r="J2247" s="37"/>
      <c r="K2247" s="37"/>
      <c r="L2247" s="36" t="s">
        <v>4962</v>
      </c>
      <c r="M2247" s="36" t="str">
        <f>IF(LEFT(NICAP[[#This Row],[Date]],1)=0,"Y","N")</f>
        <v>N</v>
      </c>
      <c r="N2247" s="36"/>
      <c r="O2247" s="36" t="str">
        <f>19&amp;LEFT(NICAP[[#This Row],[Date]],2)</f>
        <v>1958</v>
      </c>
      <c r="P2247" s="36" t="str">
        <f>MID(NICAP[[#This Row],[Date]],3,2)</f>
        <v>02</v>
      </c>
      <c r="Q2247" s="36" t="str">
        <f>RIGHT(NICAP[[#This Row],[Date]],2)</f>
        <v>25</v>
      </c>
      <c r="R2247" s="26">
        <f>DATE(NICAP[[#This Row],[Year]],NICAP[[#This Row],[Month]],NICAP[[#This Row],[Day]])</f>
        <v>21241</v>
      </c>
      <c r="S2247" s="35" t="str">
        <f t="shared" si="68"/>
        <v/>
      </c>
      <c r="T2247" s="24" t="str">
        <f t="shared" si="69"/>
        <v>CAN</v>
      </c>
    </row>
    <row r="2248" spans="1:20" ht="12.75" customHeight="1" x14ac:dyDescent="0.2">
      <c r="A2248" s="35">
        <v>2239</v>
      </c>
      <c r="B2248" s="53">
        <v>580225</v>
      </c>
      <c r="C2248" s="39" t="s">
        <v>7727</v>
      </c>
      <c r="D2248" s="39" t="s">
        <v>1702</v>
      </c>
      <c r="E2248" s="39" t="str">
        <f>IF(AND(LEN(NICAP[[#This Row],[State or      Country]])=2,NICAP[[#This Row],[State or      Country]]&lt;&gt;"UK"),"US","Other")</f>
        <v>Other</v>
      </c>
      <c r="F2248" s="38">
        <v>9</v>
      </c>
      <c r="G2248" s="47" t="s">
        <v>1666</v>
      </c>
      <c r="H2248" s="46">
        <v>5</v>
      </c>
      <c r="I2248" s="47" t="s">
        <v>4808</v>
      </c>
      <c r="J2248" s="37"/>
      <c r="K2248" s="37"/>
      <c r="L2248" s="36" t="s">
        <v>7726</v>
      </c>
      <c r="M2248" s="36" t="str">
        <f>IF(LEFT(NICAP[[#This Row],[Date]],1)=0,"Y","N")</f>
        <v>N</v>
      </c>
      <c r="N2248" s="36"/>
      <c r="O2248" s="36" t="str">
        <f>19&amp;LEFT(NICAP[[#This Row],[Date]],2)</f>
        <v>1958</v>
      </c>
      <c r="P2248" s="36" t="str">
        <f>MID(NICAP[[#This Row],[Date]],3,2)</f>
        <v>02</v>
      </c>
      <c r="Q2248" s="36" t="str">
        <f>RIGHT(NICAP[[#This Row],[Date]],2)</f>
        <v>25</v>
      </c>
      <c r="R2248" s="26">
        <f>DATE(NICAP[[#This Row],[Year]],NICAP[[#This Row],[Month]],NICAP[[#This Row],[Day]])</f>
        <v>21241</v>
      </c>
      <c r="S2248" s="35" t="str">
        <f t="shared" si="68"/>
        <v/>
      </c>
      <c r="T2248" s="24" t="str">
        <f t="shared" si="69"/>
        <v>CAN</v>
      </c>
    </row>
    <row r="2249" spans="1:20" ht="12.75" customHeight="1" x14ac:dyDescent="0.2">
      <c r="A2249" s="35">
        <v>2240</v>
      </c>
      <c r="B2249" s="55">
        <v>580302</v>
      </c>
      <c r="C2249" s="39" t="s">
        <v>7129</v>
      </c>
      <c r="D2249" s="39" t="s">
        <v>1683</v>
      </c>
      <c r="E2249" s="39" t="str">
        <f>IF(AND(LEN(NICAP[[#This Row],[State or      Country]])=2,NICAP[[#This Row],[State or      Country]]&lt;&gt;"UK"),"US","Other")</f>
        <v>US</v>
      </c>
      <c r="F2249" s="38">
        <v>1</v>
      </c>
      <c r="G2249" s="37"/>
      <c r="H2249" s="37"/>
      <c r="I2249" s="47" t="s">
        <v>4808</v>
      </c>
      <c r="J2249" s="37"/>
      <c r="K2249" s="37"/>
      <c r="L2249" s="36" t="s">
        <v>7725</v>
      </c>
      <c r="M2249" s="36" t="str">
        <f>IF(LEFT(NICAP[[#This Row],[Date]],1)=0,"Y","N")</f>
        <v>N</v>
      </c>
      <c r="N2249" s="36"/>
      <c r="O2249" s="36" t="str">
        <f>19&amp;LEFT(NICAP[[#This Row],[Date]],2)</f>
        <v>1958</v>
      </c>
      <c r="P2249" s="36" t="str">
        <f>MID(NICAP[[#This Row],[Date]],3,2)</f>
        <v>03</v>
      </c>
      <c r="Q2249" s="36" t="str">
        <f>RIGHT(NICAP[[#This Row],[Date]],2)</f>
        <v>02</v>
      </c>
      <c r="R2249" s="26">
        <f>DATE(NICAP[[#This Row],[Year]],NICAP[[#This Row],[Month]],NICAP[[#This Row],[Day]])</f>
        <v>21246</v>
      </c>
      <c r="S2249" s="35" t="str">
        <f t="shared" si="68"/>
        <v>FL</v>
      </c>
      <c r="T2249" s="24" t="str">
        <f t="shared" si="69"/>
        <v>US</v>
      </c>
    </row>
    <row r="2250" spans="1:20" ht="27" customHeight="1" x14ac:dyDescent="0.2">
      <c r="A2250" s="35">
        <v>2241</v>
      </c>
      <c r="B2250" s="60">
        <v>580303</v>
      </c>
      <c r="C2250" s="44" t="s">
        <v>7724</v>
      </c>
      <c r="D2250" s="44" t="s">
        <v>1667</v>
      </c>
      <c r="E2250" s="44" t="str">
        <f>IF(AND(LEN(NICAP[[#This Row],[State or      Country]])=2,NICAP[[#This Row],[State or      Country]]&lt;&gt;"UK"),"US","Other")</f>
        <v>US</v>
      </c>
      <c r="F2250" s="43">
        <v>1</v>
      </c>
      <c r="G2250" s="41"/>
      <c r="H2250" s="41"/>
      <c r="I2250" s="41"/>
      <c r="J2250" s="41"/>
      <c r="K2250" s="41"/>
      <c r="L2250" s="42" t="s">
        <v>7723</v>
      </c>
      <c r="M2250" s="42" t="str">
        <f>IF(LEFT(NICAP[[#This Row],[Date]],1)=0,"Y","N")</f>
        <v>N</v>
      </c>
      <c r="N2250" s="42"/>
      <c r="O2250" s="42" t="str">
        <f>19&amp;LEFT(NICAP[[#This Row],[Date]],2)</f>
        <v>1958</v>
      </c>
      <c r="P2250" s="42" t="str">
        <f>MID(NICAP[[#This Row],[Date]],3,2)</f>
        <v>03</v>
      </c>
      <c r="Q2250" s="42" t="str">
        <f>RIGHT(NICAP[[#This Row],[Date]],2)</f>
        <v>03</v>
      </c>
      <c r="R2250" s="26">
        <f>DATE(NICAP[[#This Row],[Year]],NICAP[[#This Row],[Month]],NICAP[[#This Row],[Day]])</f>
        <v>21247</v>
      </c>
      <c r="S2250" s="35" t="str">
        <f t="shared" ref="S2250:S2313" si="70">IF(E2250="US",D2250,"")</f>
        <v>TX</v>
      </c>
      <c r="T2250" s="24" t="str">
        <f t="shared" ref="T2250:T2313" si="71">IF(E2250="US","US",D2250)</f>
        <v>US</v>
      </c>
    </row>
    <row r="2251" spans="1:20" ht="12.75" customHeight="1" x14ac:dyDescent="0.2">
      <c r="A2251" s="35">
        <v>2242</v>
      </c>
      <c r="B2251" s="55">
        <v>580308</v>
      </c>
      <c r="C2251" s="39" t="s">
        <v>7519</v>
      </c>
      <c r="D2251" s="39" t="s">
        <v>7519</v>
      </c>
      <c r="E2251" s="39" t="str">
        <f>IF(AND(LEN(NICAP[[#This Row],[State or      Country]])=2,NICAP[[#This Row],[State or      Country]]&lt;&gt;"UK"),"US","Other")</f>
        <v>Other</v>
      </c>
      <c r="F2251" s="38">
        <v>9</v>
      </c>
      <c r="G2251" s="41"/>
      <c r="H2251" s="46">
        <v>5</v>
      </c>
      <c r="I2251" s="41"/>
      <c r="J2251" s="41"/>
      <c r="K2251" s="41"/>
      <c r="L2251" s="36" t="s">
        <v>7722</v>
      </c>
      <c r="M2251" s="36" t="str">
        <f>IF(LEFT(NICAP[[#This Row],[Date]],1)=0,"Y","N")</f>
        <v>N</v>
      </c>
      <c r="N2251" s="36"/>
      <c r="O2251" s="36" t="str">
        <f>19&amp;LEFT(NICAP[[#This Row],[Date]],2)</f>
        <v>1958</v>
      </c>
      <c r="P2251" s="36" t="str">
        <f>MID(NICAP[[#This Row],[Date]],3,2)</f>
        <v>03</v>
      </c>
      <c r="Q2251" s="36" t="str">
        <f>RIGHT(NICAP[[#This Row],[Date]],2)</f>
        <v>08</v>
      </c>
      <c r="R2251" s="26">
        <f>DATE(NICAP[[#This Row],[Year]],NICAP[[#This Row],[Month]],NICAP[[#This Row],[Day]])</f>
        <v>21252</v>
      </c>
      <c r="S2251" s="35" t="str">
        <f t="shared" si="70"/>
        <v/>
      </c>
      <c r="T2251" s="24" t="str">
        <f t="shared" si="71"/>
        <v>Korea</v>
      </c>
    </row>
    <row r="2252" spans="1:20" ht="12.75" customHeight="1" x14ac:dyDescent="0.2">
      <c r="A2252" s="35">
        <v>2243</v>
      </c>
      <c r="B2252" s="53">
        <v>580309</v>
      </c>
      <c r="C2252" s="39" t="s">
        <v>7721</v>
      </c>
      <c r="D2252" s="39" t="s">
        <v>2917</v>
      </c>
      <c r="E2252" s="39" t="str">
        <f>IF(AND(LEN(NICAP[[#This Row],[State or      Country]])=2,NICAP[[#This Row],[State or      Country]]&lt;&gt;"UK"),"US","Other")</f>
        <v>Other</v>
      </c>
      <c r="F2252" s="38">
        <v>9</v>
      </c>
      <c r="G2252" s="47" t="s">
        <v>1666</v>
      </c>
      <c r="H2252" s="46">
        <v>5</v>
      </c>
      <c r="I2252" s="37"/>
      <c r="J2252" s="37"/>
      <c r="K2252" s="37"/>
      <c r="L2252" s="36" t="s">
        <v>7720</v>
      </c>
      <c r="M2252" s="36" t="str">
        <f>IF(LEFT(NICAP[[#This Row],[Date]],1)=0,"Y","N")</f>
        <v>N</v>
      </c>
      <c r="N2252" s="36"/>
      <c r="O2252" s="36" t="str">
        <f>19&amp;LEFT(NICAP[[#This Row],[Date]],2)</f>
        <v>1958</v>
      </c>
      <c r="P2252" s="36" t="str">
        <f>MID(NICAP[[#This Row],[Date]],3,2)</f>
        <v>03</v>
      </c>
      <c r="Q2252" s="36" t="str">
        <f>RIGHT(NICAP[[#This Row],[Date]],2)</f>
        <v>09</v>
      </c>
      <c r="R2252" s="26">
        <f>DATE(NICAP[[#This Row],[Year]],NICAP[[#This Row],[Month]],NICAP[[#This Row],[Day]])</f>
        <v>21253</v>
      </c>
      <c r="S2252" s="35" t="str">
        <f t="shared" si="70"/>
        <v/>
      </c>
      <c r="T2252" s="24" t="str">
        <f t="shared" si="71"/>
        <v>Panama</v>
      </c>
    </row>
    <row r="2253" spans="1:20" ht="12.75" customHeight="1" x14ac:dyDescent="0.2">
      <c r="A2253" s="35">
        <v>2244</v>
      </c>
      <c r="B2253" s="55">
        <v>580314</v>
      </c>
      <c r="C2253" s="39" t="s">
        <v>7719</v>
      </c>
      <c r="D2253" s="39" t="s">
        <v>1676</v>
      </c>
      <c r="E2253" s="39" t="str">
        <f>IF(AND(LEN(NICAP[[#This Row],[State or      Country]])=2,NICAP[[#This Row],[State or      Country]]&lt;&gt;"UK"),"US","Other")</f>
        <v>US</v>
      </c>
      <c r="F2253" s="38">
        <v>1</v>
      </c>
      <c r="G2253" s="37"/>
      <c r="H2253" s="37"/>
      <c r="I2253" s="65">
        <v>5716</v>
      </c>
      <c r="J2253" s="37"/>
      <c r="K2253" s="37"/>
      <c r="L2253" s="36" t="s">
        <v>7718</v>
      </c>
      <c r="M2253" s="36" t="str">
        <f>IF(LEFT(NICAP[[#This Row],[Date]],1)=0,"Y","N")</f>
        <v>N</v>
      </c>
      <c r="N2253" s="36"/>
      <c r="O2253" s="36" t="str">
        <f>19&amp;LEFT(NICAP[[#This Row],[Date]],2)</f>
        <v>1958</v>
      </c>
      <c r="P2253" s="36" t="str">
        <f>MID(NICAP[[#This Row],[Date]],3,2)</f>
        <v>03</v>
      </c>
      <c r="Q2253" s="36" t="str">
        <f>RIGHT(NICAP[[#This Row],[Date]],2)</f>
        <v>14</v>
      </c>
      <c r="R2253" s="26">
        <f>DATE(NICAP[[#This Row],[Year]],NICAP[[#This Row],[Month]],NICAP[[#This Row],[Day]])</f>
        <v>21258</v>
      </c>
      <c r="S2253" s="35" t="str">
        <f t="shared" si="70"/>
        <v>CA</v>
      </c>
      <c r="T2253" s="24" t="str">
        <f t="shared" si="71"/>
        <v>US</v>
      </c>
    </row>
    <row r="2254" spans="1:20" ht="12.75" customHeight="1" x14ac:dyDescent="0.2">
      <c r="A2254" s="35">
        <v>2245</v>
      </c>
      <c r="B2254" s="55">
        <v>580320</v>
      </c>
      <c r="C2254" s="39" t="s">
        <v>7717</v>
      </c>
      <c r="D2254" s="39" t="s">
        <v>1844</v>
      </c>
      <c r="E2254" s="39" t="str">
        <f>IF(AND(LEN(NICAP[[#This Row],[State or      Country]])=2,NICAP[[#This Row],[State or      Country]]&lt;&gt;"UK"),"US","Other")</f>
        <v>US</v>
      </c>
      <c r="F2254" s="38">
        <v>1</v>
      </c>
      <c r="G2254" s="37"/>
      <c r="H2254" s="37"/>
      <c r="I2254" s="37"/>
      <c r="J2254" s="37"/>
      <c r="K2254" s="37"/>
      <c r="L2254" s="36" t="s">
        <v>7716</v>
      </c>
      <c r="M2254" s="36" t="str">
        <f>IF(LEFT(NICAP[[#This Row],[Date]],1)=0,"Y","N")</f>
        <v>N</v>
      </c>
      <c r="N2254" s="36"/>
      <c r="O2254" s="36" t="str">
        <f>19&amp;LEFT(NICAP[[#This Row],[Date]],2)</f>
        <v>1958</v>
      </c>
      <c r="P2254" s="36" t="str">
        <f>MID(NICAP[[#This Row],[Date]],3,2)</f>
        <v>03</v>
      </c>
      <c r="Q2254" s="36" t="str">
        <f>RIGHT(NICAP[[#This Row],[Date]],2)</f>
        <v>20</v>
      </c>
      <c r="R2254" s="26">
        <f>DATE(NICAP[[#This Row],[Year]],NICAP[[#This Row],[Month]],NICAP[[#This Row],[Day]])</f>
        <v>21264</v>
      </c>
      <c r="S2254" s="35" t="str">
        <f t="shared" si="70"/>
        <v>MO</v>
      </c>
      <c r="T2254" s="24" t="str">
        <f t="shared" si="71"/>
        <v>US</v>
      </c>
    </row>
    <row r="2255" spans="1:20" ht="12.75" customHeight="1" x14ac:dyDescent="0.2">
      <c r="A2255" s="35">
        <v>2246</v>
      </c>
      <c r="B2255" s="53">
        <v>580331</v>
      </c>
      <c r="C2255" s="39" t="s">
        <v>7715</v>
      </c>
      <c r="D2255" s="39" t="s">
        <v>1998</v>
      </c>
      <c r="E2255" s="39" t="str">
        <f>IF(AND(LEN(NICAP[[#This Row],[State or      Country]])=2,NICAP[[#This Row],[State or      Country]]&lt;&gt;"UK"),"US","Other")</f>
        <v>US</v>
      </c>
      <c r="F2255" s="38">
        <v>9</v>
      </c>
      <c r="G2255" s="47" t="s">
        <v>1666</v>
      </c>
      <c r="H2255" s="46">
        <v>5</v>
      </c>
      <c r="I2255" s="37"/>
      <c r="J2255" s="37"/>
      <c r="K2255" s="37"/>
      <c r="L2255" s="36" t="s">
        <v>7714</v>
      </c>
      <c r="M2255" s="36" t="str">
        <f>IF(LEFT(NICAP[[#This Row],[Date]],1)=0,"Y","N")</f>
        <v>N</v>
      </c>
      <c r="N2255" s="36"/>
      <c r="O2255" s="36" t="str">
        <f>19&amp;LEFT(NICAP[[#This Row],[Date]],2)</f>
        <v>1958</v>
      </c>
      <c r="P2255" s="36" t="str">
        <f>MID(NICAP[[#This Row],[Date]],3,2)</f>
        <v>03</v>
      </c>
      <c r="Q2255" s="36" t="str">
        <f>RIGHT(NICAP[[#This Row],[Date]],2)</f>
        <v>31</v>
      </c>
      <c r="R2255" s="26">
        <f>DATE(NICAP[[#This Row],[Year]],NICAP[[#This Row],[Month]],NICAP[[#This Row],[Day]])</f>
        <v>21275</v>
      </c>
      <c r="S2255" s="35" t="str">
        <f t="shared" si="70"/>
        <v>AR</v>
      </c>
      <c r="T2255" s="24" t="str">
        <f t="shared" si="71"/>
        <v>US</v>
      </c>
    </row>
    <row r="2256" spans="1:20" ht="27" customHeight="1" x14ac:dyDescent="0.2">
      <c r="A2256" s="35">
        <v>2247</v>
      </c>
      <c r="B2256" s="60">
        <v>580402</v>
      </c>
      <c r="C2256" s="44" t="s">
        <v>2145</v>
      </c>
      <c r="D2256" s="44" t="s">
        <v>1694</v>
      </c>
      <c r="E2256" s="44" t="str">
        <f>IF(AND(LEN(NICAP[[#This Row],[State or      Country]])=2,NICAP[[#This Row],[State or      Country]]&lt;&gt;"UK"),"US","Other")</f>
        <v>US</v>
      </c>
      <c r="F2256" s="43">
        <v>1</v>
      </c>
      <c r="G2256" s="41"/>
      <c r="H2256" s="41"/>
      <c r="I2256" s="41"/>
      <c r="J2256" s="41"/>
      <c r="K2256" s="41"/>
      <c r="L2256" s="59" t="s">
        <v>7713</v>
      </c>
      <c r="M2256" s="59" t="str">
        <f>IF(LEFT(NICAP[[#This Row],[Date]],1)=0,"Y","N")</f>
        <v>N</v>
      </c>
      <c r="N2256" s="59"/>
      <c r="O2256" s="59" t="str">
        <f>19&amp;LEFT(NICAP[[#This Row],[Date]],2)</f>
        <v>1958</v>
      </c>
      <c r="P2256" s="59" t="str">
        <f>MID(NICAP[[#This Row],[Date]],3,2)</f>
        <v>04</v>
      </c>
      <c r="Q2256" s="59" t="str">
        <f>RIGHT(NICAP[[#This Row],[Date]],2)</f>
        <v>02</v>
      </c>
      <c r="R2256" s="26">
        <f>DATE(NICAP[[#This Row],[Year]],NICAP[[#This Row],[Month]],NICAP[[#This Row],[Day]])</f>
        <v>21277</v>
      </c>
      <c r="S2256" s="35" t="str">
        <f t="shared" si="70"/>
        <v>OH</v>
      </c>
      <c r="T2256" s="24" t="str">
        <f t="shared" si="71"/>
        <v>US</v>
      </c>
    </row>
    <row r="2257" spans="1:20" ht="27" customHeight="1" x14ac:dyDescent="0.2">
      <c r="A2257" s="35">
        <v>2248</v>
      </c>
      <c r="B2257" s="60">
        <v>580404</v>
      </c>
      <c r="C2257" s="44" t="s">
        <v>3253</v>
      </c>
      <c r="D2257" s="44" t="s">
        <v>1676</v>
      </c>
      <c r="E2257" s="44" t="str">
        <f>IF(AND(LEN(NICAP[[#This Row],[State or      Country]])=2,NICAP[[#This Row],[State or      Country]]&lt;&gt;"UK"),"US","Other")</f>
        <v>US</v>
      </c>
      <c r="F2257" s="43">
        <v>1</v>
      </c>
      <c r="G2257" s="41"/>
      <c r="H2257" s="41"/>
      <c r="I2257" s="41"/>
      <c r="J2257" s="41"/>
      <c r="K2257" s="41"/>
      <c r="L2257" s="59" t="s">
        <v>7712</v>
      </c>
      <c r="M2257" s="59" t="str">
        <f>IF(LEFT(NICAP[[#This Row],[Date]],1)=0,"Y","N")</f>
        <v>N</v>
      </c>
      <c r="N2257" s="59"/>
      <c r="O2257" s="59" t="str">
        <f>19&amp;LEFT(NICAP[[#This Row],[Date]],2)</f>
        <v>1958</v>
      </c>
      <c r="P2257" s="59" t="str">
        <f>MID(NICAP[[#This Row],[Date]],3,2)</f>
        <v>04</v>
      </c>
      <c r="Q2257" s="59" t="str">
        <f>RIGHT(NICAP[[#This Row],[Date]],2)</f>
        <v>04</v>
      </c>
      <c r="R2257" s="26">
        <f>DATE(NICAP[[#This Row],[Year]],NICAP[[#This Row],[Month]],NICAP[[#This Row],[Day]])</f>
        <v>21279</v>
      </c>
      <c r="S2257" s="35" t="str">
        <f t="shared" si="70"/>
        <v>CA</v>
      </c>
      <c r="T2257" s="24" t="str">
        <f t="shared" si="71"/>
        <v>US</v>
      </c>
    </row>
    <row r="2258" spans="1:20" ht="41.25" customHeight="1" x14ac:dyDescent="0.2">
      <c r="A2258" s="35">
        <v>2249</v>
      </c>
      <c r="B2258" s="57">
        <v>580407</v>
      </c>
      <c r="C2258" s="50" t="s">
        <v>7588</v>
      </c>
      <c r="D2258" s="50" t="s">
        <v>1676</v>
      </c>
      <c r="E2258" s="50" t="str">
        <f>IF(AND(LEN(NICAP[[#This Row],[State or      Country]])=2,NICAP[[#This Row],[State or      Country]]&lt;&gt;"UK"),"US","Other")</f>
        <v>US</v>
      </c>
      <c r="F2258" s="49">
        <v>2</v>
      </c>
      <c r="G2258" s="48"/>
      <c r="H2258" s="48"/>
      <c r="I2258" s="48"/>
      <c r="J2258" s="48"/>
      <c r="K2258" s="48"/>
      <c r="L2258" s="36" t="s">
        <v>7711</v>
      </c>
      <c r="M2258" s="36" t="str">
        <f>IF(LEFT(NICAP[[#This Row],[Date]],1)=0,"Y","N")</f>
        <v>N</v>
      </c>
      <c r="N2258" s="36"/>
      <c r="O2258" s="36" t="str">
        <f>19&amp;LEFT(NICAP[[#This Row],[Date]],2)</f>
        <v>1958</v>
      </c>
      <c r="P2258" s="36" t="str">
        <f>MID(NICAP[[#This Row],[Date]],3,2)</f>
        <v>04</v>
      </c>
      <c r="Q2258" s="36" t="str">
        <f>RIGHT(NICAP[[#This Row],[Date]],2)</f>
        <v>07</v>
      </c>
      <c r="R2258" s="26">
        <f>DATE(NICAP[[#This Row],[Year]],NICAP[[#This Row],[Month]],NICAP[[#This Row],[Day]])</f>
        <v>21282</v>
      </c>
      <c r="S2258" s="35" t="str">
        <f t="shared" si="70"/>
        <v>CA</v>
      </c>
      <c r="T2258" s="24" t="str">
        <f t="shared" si="71"/>
        <v>US</v>
      </c>
    </row>
    <row r="2259" spans="1:20" ht="12.75" customHeight="1" x14ac:dyDescent="0.2">
      <c r="A2259" s="35">
        <v>2250</v>
      </c>
      <c r="B2259" s="55">
        <v>580407</v>
      </c>
      <c r="C2259" s="39" t="s">
        <v>7710</v>
      </c>
      <c r="D2259" s="39" t="s">
        <v>1694</v>
      </c>
      <c r="E2259" s="39" t="str">
        <f>IF(AND(LEN(NICAP[[#This Row],[State or      Country]])=2,NICAP[[#This Row],[State or      Country]]&lt;&gt;"UK"),"US","Other")</f>
        <v>US</v>
      </c>
      <c r="F2259" s="38">
        <v>11</v>
      </c>
      <c r="G2259" s="37"/>
      <c r="H2259" s="37"/>
      <c r="I2259" s="47" t="s">
        <v>4808</v>
      </c>
      <c r="J2259" s="37"/>
      <c r="K2259" s="37"/>
      <c r="L2259" s="36" t="s">
        <v>7709</v>
      </c>
      <c r="M2259" s="36" t="str">
        <f>IF(LEFT(NICAP[[#This Row],[Date]],1)=0,"Y","N")</f>
        <v>N</v>
      </c>
      <c r="N2259" s="36"/>
      <c r="O2259" s="36" t="str">
        <f>19&amp;LEFT(NICAP[[#This Row],[Date]],2)</f>
        <v>1958</v>
      </c>
      <c r="P2259" s="36" t="str">
        <f>MID(NICAP[[#This Row],[Date]],3,2)</f>
        <v>04</v>
      </c>
      <c r="Q2259" s="36" t="str">
        <f>RIGHT(NICAP[[#This Row],[Date]],2)</f>
        <v>07</v>
      </c>
      <c r="R2259" s="26">
        <f>DATE(NICAP[[#This Row],[Year]],NICAP[[#This Row],[Month]],NICAP[[#This Row],[Day]])</f>
        <v>21282</v>
      </c>
      <c r="S2259" s="35" t="str">
        <f t="shared" si="70"/>
        <v>OH</v>
      </c>
      <c r="T2259" s="24" t="str">
        <f t="shared" si="71"/>
        <v>US</v>
      </c>
    </row>
    <row r="2260" spans="1:20" ht="27.75" customHeight="1" x14ac:dyDescent="0.2">
      <c r="A2260" s="35">
        <v>2251</v>
      </c>
      <c r="B2260" s="60">
        <v>580409</v>
      </c>
      <c r="C2260" s="44" t="s">
        <v>2384</v>
      </c>
      <c r="D2260" s="44" t="s">
        <v>1694</v>
      </c>
      <c r="E2260" s="44" t="str">
        <f>IF(AND(LEN(NICAP[[#This Row],[State or      Country]])=2,NICAP[[#This Row],[State or      Country]]&lt;&gt;"UK"),"US","Other")</f>
        <v>US</v>
      </c>
      <c r="F2260" s="43">
        <v>1</v>
      </c>
      <c r="G2260" s="41"/>
      <c r="H2260" s="41"/>
      <c r="I2260" s="41"/>
      <c r="J2260" s="41"/>
      <c r="K2260" s="41"/>
      <c r="L2260" s="59" t="s">
        <v>7708</v>
      </c>
      <c r="M2260" s="59" t="str">
        <f>IF(LEFT(NICAP[[#This Row],[Date]],1)=0,"Y","N")</f>
        <v>N</v>
      </c>
      <c r="N2260" s="59"/>
      <c r="O2260" s="59" t="str">
        <f>19&amp;LEFT(NICAP[[#This Row],[Date]],2)</f>
        <v>1958</v>
      </c>
      <c r="P2260" s="59" t="str">
        <f>MID(NICAP[[#This Row],[Date]],3,2)</f>
        <v>04</v>
      </c>
      <c r="Q2260" s="59" t="str">
        <f>RIGHT(NICAP[[#This Row],[Date]],2)</f>
        <v>09</v>
      </c>
      <c r="R2260" s="26">
        <f>DATE(NICAP[[#This Row],[Year]],NICAP[[#This Row],[Month]],NICAP[[#This Row],[Day]])</f>
        <v>21284</v>
      </c>
      <c r="S2260" s="35" t="str">
        <f t="shared" si="70"/>
        <v>OH</v>
      </c>
      <c r="T2260" s="24" t="str">
        <f t="shared" si="71"/>
        <v>US</v>
      </c>
    </row>
    <row r="2261" spans="1:20" ht="27" customHeight="1" x14ac:dyDescent="0.2">
      <c r="A2261" s="35">
        <v>2252</v>
      </c>
      <c r="B2261" s="60">
        <v>580411</v>
      </c>
      <c r="C2261" s="44" t="s">
        <v>7707</v>
      </c>
      <c r="D2261" s="44" t="s">
        <v>3431</v>
      </c>
      <c r="E2261" s="44" t="str">
        <f>IF(AND(LEN(NICAP[[#This Row],[State or      Country]])=2,NICAP[[#This Row],[State or      Country]]&lt;&gt;"UK"),"US","Other")</f>
        <v>Other</v>
      </c>
      <c r="F2261" s="43">
        <v>1</v>
      </c>
      <c r="G2261" s="41"/>
      <c r="H2261" s="41"/>
      <c r="I2261" s="41"/>
      <c r="J2261" s="41"/>
      <c r="K2261" s="41"/>
      <c r="L2261" s="42" t="s">
        <v>7706</v>
      </c>
      <c r="M2261" s="42" t="str">
        <f>IF(LEFT(NICAP[[#This Row],[Date]],1)=0,"Y","N")</f>
        <v>N</v>
      </c>
      <c r="N2261" s="42"/>
      <c r="O2261" s="42" t="str">
        <f>19&amp;LEFT(NICAP[[#This Row],[Date]],2)</f>
        <v>1958</v>
      </c>
      <c r="P2261" s="42" t="str">
        <f>MID(NICAP[[#This Row],[Date]],3,2)</f>
        <v>04</v>
      </c>
      <c r="Q2261" s="42" t="str">
        <f>RIGHT(NICAP[[#This Row],[Date]],2)</f>
        <v>11</v>
      </c>
      <c r="R2261" s="26">
        <f>DATE(NICAP[[#This Row],[Year]],NICAP[[#This Row],[Month]],NICAP[[#This Row],[Day]])</f>
        <v>21286</v>
      </c>
      <c r="S2261" s="35" t="str">
        <f t="shared" si="70"/>
        <v/>
      </c>
      <c r="T2261" s="24" t="str">
        <f t="shared" si="71"/>
        <v>S. Africa</v>
      </c>
    </row>
    <row r="2262" spans="1:20" ht="27" customHeight="1" x14ac:dyDescent="0.2">
      <c r="A2262" s="35">
        <v>2253</v>
      </c>
      <c r="B2262" s="60">
        <v>580414</v>
      </c>
      <c r="C2262" s="44" t="s">
        <v>2673</v>
      </c>
      <c r="D2262" s="44" t="s">
        <v>2122</v>
      </c>
      <c r="E2262" s="44" t="str">
        <f>IF(AND(LEN(NICAP[[#This Row],[State or      Country]])=2,NICAP[[#This Row],[State or      Country]]&lt;&gt;"UK"),"US","Other")</f>
        <v>US</v>
      </c>
      <c r="F2262" s="43">
        <v>11</v>
      </c>
      <c r="G2262" s="41"/>
      <c r="H2262" s="41"/>
      <c r="I2262" s="41"/>
      <c r="J2262" s="41"/>
      <c r="K2262" s="41"/>
      <c r="L2262" s="59" t="s">
        <v>7705</v>
      </c>
      <c r="M2262" s="59" t="str">
        <f>IF(LEFT(NICAP[[#This Row],[Date]],1)=0,"Y","N")</f>
        <v>N</v>
      </c>
      <c r="N2262" s="59"/>
      <c r="O2262" s="59" t="str">
        <f>19&amp;LEFT(NICAP[[#This Row],[Date]],2)</f>
        <v>1958</v>
      </c>
      <c r="P2262" s="59" t="str">
        <f>MID(NICAP[[#This Row],[Date]],3,2)</f>
        <v>04</v>
      </c>
      <c r="Q2262" s="59" t="str">
        <f>RIGHT(NICAP[[#This Row],[Date]],2)</f>
        <v>14</v>
      </c>
      <c r="R2262" s="26">
        <f>DATE(NICAP[[#This Row],[Year]],NICAP[[#This Row],[Month]],NICAP[[#This Row],[Day]])</f>
        <v>21289</v>
      </c>
      <c r="S2262" s="35" t="str">
        <f t="shared" si="70"/>
        <v>NM</v>
      </c>
      <c r="T2262" s="24" t="str">
        <f t="shared" si="71"/>
        <v>US</v>
      </c>
    </row>
    <row r="2263" spans="1:20" ht="14.25" customHeight="1" x14ac:dyDescent="0.2">
      <c r="A2263" s="35">
        <v>2254</v>
      </c>
      <c r="B2263" s="56">
        <v>580414</v>
      </c>
      <c r="C2263" s="39" t="s">
        <v>7704</v>
      </c>
      <c r="D2263" s="39" t="s">
        <v>2098</v>
      </c>
      <c r="E2263" s="39" t="str">
        <f>IF(AND(LEN(NICAP[[#This Row],[State or      Country]])=2,NICAP[[#This Row],[State or      Country]]&lt;&gt;"UK"),"US","Other")</f>
        <v>US</v>
      </c>
      <c r="F2263" s="38">
        <v>11</v>
      </c>
      <c r="G2263" s="47" t="s">
        <v>1757</v>
      </c>
      <c r="H2263" s="46">
        <v>2</v>
      </c>
      <c r="I2263" s="65">
        <v>5763</v>
      </c>
      <c r="J2263" s="41"/>
      <c r="K2263" s="41"/>
      <c r="L2263" s="36" t="s">
        <v>7703</v>
      </c>
      <c r="M2263" s="36" t="str">
        <f>IF(LEFT(NICAP[[#This Row],[Date]],1)=0,"Y","N")</f>
        <v>N</v>
      </c>
      <c r="N2263" s="36"/>
      <c r="O2263" s="36" t="str">
        <f>19&amp;LEFT(NICAP[[#This Row],[Date]],2)</f>
        <v>1958</v>
      </c>
      <c r="P2263" s="36" t="str">
        <f>MID(NICAP[[#This Row],[Date]],3,2)</f>
        <v>04</v>
      </c>
      <c r="Q2263" s="36" t="str">
        <f>RIGHT(NICAP[[#This Row],[Date]],2)</f>
        <v>14</v>
      </c>
      <c r="R2263" s="26">
        <f>DATE(NICAP[[#This Row],[Year]],NICAP[[#This Row],[Month]],NICAP[[#This Row],[Day]])</f>
        <v>21289</v>
      </c>
      <c r="S2263" s="35" t="str">
        <f t="shared" si="70"/>
        <v>VA</v>
      </c>
      <c r="T2263" s="24" t="str">
        <f t="shared" si="71"/>
        <v>US</v>
      </c>
    </row>
    <row r="2264" spans="1:20" ht="27.75" customHeight="1" x14ac:dyDescent="0.2">
      <c r="A2264" s="35">
        <v>2255</v>
      </c>
      <c r="B2264" s="60">
        <v>580500</v>
      </c>
      <c r="C2264" s="44" t="s">
        <v>7702</v>
      </c>
      <c r="D2264" s="44" t="s">
        <v>2098</v>
      </c>
      <c r="E2264" s="44" t="str">
        <f>IF(AND(LEN(NICAP[[#This Row],[State or      Country]])=2,NICAP[[#This Row],[State or      Country]]&lt;&gt;"UK"),"US","Other")</f>
        <v>US</v>
      </c>
      <c r="F2264" s="43">
        <v>3</v>
      </c>
      <c r="G2264" s="41"/>
      <c r="H2264" s="41"/>
      <c r="I2264" s="41"/>
      <c r="J2264" s="41"/>
      <c r="K2264" s="41"/>
      <c r="L2264" s="59" t="s">
        <v>7701</v>
      </c>
      <c r="M2264" s="59" t="str">
        <f>IF(LEFT(NICAP[[#This Row],[Date]],1)=0,"Y","N")</f>
        <v>N</v>
      </c>
      <c r="N2264" s="59"/>
      <c r="O2264" s="59" t="str">
        <f>19&amp;LEFT(NICAP[[#This Row],[Date]],2)</f>
        <v>1958</v>
      </c>
      <c r="P2264" s="59" t="str">
        <f>MID(NICAP[[#This Row],[Date]],3,2)</f>
        <v>05</v>
      </c>
      <c r="Q2264" s="59" t="str">
        <f>RIGHT(NICAP[[#This Row],[Date]],2)</f>
        <v>00</v>
      </c>
      <c r="R2264" s="26">
        <f>DATE(NICAP[[#This Row],[Year]],NICAP[[#This Row],[Month]],NICAP[[#This Row],[Day]])</f>
        <v>21305</v>
      </c>
      <c r="S2264" s="35" t="str">
        <f t="shared" si="70"/>
        <v>VA</v>
      </c>
      <c r="T2264" s="24" t="str">
        <f t="shared" si="71"/>
        <v>US</v>
      </c>
    </row>
    <row r="2265" spans="1:20" ht="27" customHeight="1" x14ac:dyDescent="0.2">
      <c r="A2265" s="35">
        <v>2256</v>
      </c>
      <c r="B2265" s="58">
        <v>580503</v>
      </c>
      <c r="C2265" s="44" t="s">
        <v>7700</v>
      </c>
      <c r="D2265" s="44" t="s">
        <v>1852</v>
      </c>
      <c r="E2265" s="44" t="str">
        <f>IF(AND(LEN(NICAP[[#This Row],[State or      Country]])=2,NICAP[[#This Row],[State or      Country]]&lt;&gt;"UK"),"US","Other")</f>
        <v>US</v>
      </c>
      <c r="F2265" s="43">
        <v>9</v>
      </c>
      <c r="G2265" s="62" t="s">
        <v>1666</v>
      </c>
      <c r="H2265" s="61">
        <v>5</v>
      </c>
      <c r="I2265" s="62" t="s">
        <v>4808</v>
      </c>
      <c r="J2265" s="41"/>
      <c r="K2265" s="41"/>
      <c r="L2265" s="42" t="s">
        <v>7699</v>
      </c>
      <c r="M2265" s="42" t="str">
        <f>IF(LEFT(NICAP[[#This Row],[Date]],1)=0,"Y","N")</f>
        <v>N</v>
      </c>
      <c r="N2265" s="42"/>
      <c r="O2265" s="42" t="str">
        <f>19&amp;LEFT(NICAP[[#This Row],[Date]],2)</f>
        <v>1958</v>
      </c>
      <c r="P2265" s="42" t="str">
        <f>MID(NICAP[[#This Row],[Date]],3,2)</f>
        <v>05</v>
      </c>
      <c r="Q2265" s="42" t="str">
        <f>RIGHT(NICAP[[#This Row],[Date]],2)</f>
        <v>03</v>
      </c>
      <c r="R2265" s="26">
        <f>DATE(NICAP[[#This Row],[Year]],NICAP[[#This Row],[Month]],NICAP[[#This Row],[Day]])</f>
        <v>21308</v>
      </c>
      <c r="S2265" s="35" t="str">
        <f t="shared" si="70"/>
        <v>AZ</v>
      </c>
      <c r="T2265" s="24" t="str">
        <f t="shared" si="71"/>
        <v>US</v>
      </c>
    </row>
    <row r="2266" spans="1:20" ht="12.75" customHeight="1" x14ac:dyDescent="0.2">
      <c r="A2266" s="35">
        <v>2257</v>
      </c>
      <c r="B2266" s="53">
        <v>580505</v>
      </c>
      <c r="C2266" s="39" t="s">
        <v>7697</v>
      </c>
      <c r="D2266" s="39" t="s">
        <v>2877</v>
      </c>
      <c r="E2266" s="39" t="str">
        <f>IF(AND(LEN(NICAP[[#This Row],[State or      Country]])=2,NICAP[[#This Row],[State or      Country]]&lt;&gt;"UK"),"US","Other")</f>
        <v>Other</v>
      </c>
      <c r="F2266" s="38">
        <v>3</v>
      </c>
      <c r="G2266" s="37"/>
      <c r="H2266" s="37"/>
      <c r="I2266" s="37"/>
      <c r="J2266" s="37"/>
      <c r="K2266" s="37"/>
      <c r="L2266" s="36" t="s">
        <v>7698</v>
      </c>
      <c r="M2266" s="36" t="str">
        <f>IF(LEFT(NICAP[[#This Row],[Date]],1)=0,"Y","N")</f>
        <v>N</v>
      </c>
      <c r="N2266" s="36"/>
      <c r="O2266" s="36" t="str">
        <f>19&amp;LEFT(NICAP[[#This Row],[Date]],2)</f>
        <v>1958</v>
      </c>
      <c r="P2266" s="36" t="str">
        <f>MID(NICAP[[#This Row],[Date]],3,2)</f>
        <v>05</v>
      </c>
      <c r="Q2266" s="36" t="str">
        <f>RIGHT(NICAP[[#This Row],[Date]],2)</f>
        <v>05</v>
      </c>
      <c r="R2266" s="26">
        <f>DATE(NICAP[[#This Row],[Year]],NICAP[[#This Row],[Month]],NICAP[[#This Row],[Day]])</f>
        <v>21310</v>
      </c>
      <c r="S2266" s="35" t="str">
        <f t="shared" si="70"/>
        <v/>
      </c>
      <c r="T2266" s="24" t="str">
        <f t="shared" si="71"/>
        <v>Uruguay</v>
      </c>
    </row>
    <row r="2267" spans="1:20" ht="14.25" customHeight="1" x14ac:dyDescent="0.2">
      <c r="A2267" s="35">
        <v>2258</v>
      </c>
      <c r="B2267" s="56">
        <v>580505</v>
      </c>
      <c r="C2267" s="39" t="s">
        <v>7697</v>
      </c>
      <c r="D2267" s="39" t="s">
        <v>2877</v>
      </c>
      <c r="E2267" s="39" t="str">
        <f>IF(AND(LEN(NICAP[[#This Row],[State or      Country]])=2,NICAP[[#This Row],[State or      Country]]&lt;&gt;"UK"),"US","Other")</f>
        <v>Other</v>
      </c>
      <c r="F2267" s="38">
        <v>11</v>
      </c>
      <c r="G2267" s="47" t="s">
        <v>1757</v>
      </c>
      <c r="H2267" s="46">
        <v>5</v>
      </c>
      <c r="I2267" s="41"/>
      <c r="J2267" s="41"/>
      <c r="K2267" s="41"/>
      <c r="L2267" s="36" t="s">
        <v>7696</v>
      </c>
      <c r="M2267" s="36" t="str">
        <f>IF(LEFT(NICAP[[#This Row],[Date]],1)=0,"Y","N")</f>
        <v>N</v>
      </c>
      <c r="N2267" s="36"/>
      <c r="O2267" s="36" t="str">
        <f>19&amp;LEFT(NICAP[[#This Row],[Date]],2)</f>
        <v>1958</v>
      </c>
      <c r="P2267" s="36" t="str">
        <f>MID(NICAP[[#This Row],[Date]],3,2)</f>
        <v>05</v>
      </c>
      <c r="Q2267" s="36" t="str">
        <f>RIGHT(NICAP[[#This Row],[Date]],2)</f>
        <v>05</v>
      </c>
      <c r="R2267" s="26">
        <f>DATE(NICAP[[#This Row],[Year]],NICAP[[#This Row],[Month]],NICAP[[#This Row],[Day]])</f>
        <v>21310</v>
      </c>
      <c r="S2267" s="35" t="str">
        <f t="shared" si="70"/>
        <v/>
      </c>
      <c r="T2267" s="24" t="str">
        <f t="shared" si="71"/>
        <v>Uruguay</v>
      </c>
    </row>
    <row r="2268" spans="1:20" ht="12.75" customHeight="1" x14ac:dyDescent="0.2">
      <c r="A2268" s="35">
        <v>2259</v>
      </c>
      <c r="B2268" s="55">
        <v>580509</v>
      </c>
      <c r="C2268" s="39" t="s">
        <v>7695</v>
      </c>
      <c r="D2268" s="39" t="s">
        <v>2842</v>
      </c>
      <c r="E2268" s="39" t="str">
        <f>IF(AND(LEN(NICAP[[#This Row],[State or      Country]])=2,NICAP[[#This Row],[State or      Country]]&lt;&gt;"UK"),"US","Other")</f>
        <v>Other</v>
      </c>
      <c r="F2268" s="38">
        <v>11</v>
      </c>
      <c r="G2268" s="37"/>
      <c r="H2268" s="37"/>
      <c r="I2268" s="65">
        <v>5800</v>
      </c>
      <c r="J2268" s="37"/>
      <c r="K2268" s="37"/>
      <c r="L2268" s="36" t="s">
        <v>7694</v>
      </c>
      <c r="M2268" s="36" t="str">
        <f>IF(LEFT(NICAP[[#This Row],[Date]],1)=0,"Y","N")</f>
        <v>N</v>
      </c>
      <c r="N2268" s="36"/>
      <c r="O2268" s="36" t="str">
        <f>19&amp;LEFT(NICAP[[#This Row],[Date]],2)</f>
        <v>1958</v>
      </c>
      <c r="P2268" s="36" t="str">
        <f>MID(NICAP[[#This Row],[Date]],3,2)</f>
        <v>05</v>
      </c>
      <c r="Q2268" s="36" t="str">
        <f>RIGHT(NICAP[[#This Row],[Date]],2)</f>
        <v>09</v>
      </c>
      <c r="R2268" s="26">
        <f>DATE(NICAP[[#This Row],[Year]],NICAP[[#This Row],[Month]],NICAP[[#This Row],[Day]])</f>
        <v>21314</v>
      </c>
      <c r="S2268" s="35" t="str">
        <f t="shared" si="70"/>
        <v/>
      </c>
      <c r="T2268" s="24" t="str">
        <f t="shared" si="71"/>
        <v>Philippines</v>
      </c>
    </row>
    <row r="2269" spans="1:20" ht="14.25" customHeight="1" x14ac:dyDescent="0.2">
      <c r="A2269" s="35">
        <v>2260</v>
      </c>
      <c r="B2269" s="56">
        <v>580515</v>
      </c>
      <c r="C2269" s="39" t="s">
        <v>2991</v>
      </c>
      <c r="D2269" s="39" t="s">
        <v>2990</v>
      </c>
      <c r="E2269" s="39" t="str">
        <f>IF(AND(LEN(NICAP[[#This Row],[State or      Country]])=2,NICAP[[#This Row],[State or      Country]]&lt;&gt;"UK"),"US","Other")</f>
        <v>Other</v>
      </c>
      <c r="F2269" s="38">
        <v>11</v>
      </c>
      <c r="G2269" s="47" t="s">
        <v>1757</v>
      </c>
      <c r="H2269" s="46">
        <v>5</v>
      </c>
      <c r="I2269" s="47" t="s">
        <v>4808</v>
      </c>
      <c r="J2269" s="37"/>
      <c r="K2269" s="37"/>
      <c r="L2269" s="36" t="s">
        <v>7693</v>
      </c>
      <c r="M2269" s="36" t="str">
        <f>IF(LEFT(NICAP[[#This Row],[Date]],1)=0,"Y","N")</f>
        <v>N</v>
      </c>
      <c r="N2269" s="36"/>
      <c r="O2269" s="36" t="str">
        <f>19&amp;LEFT(NICAP[[#This Row],[Date]],2)</f>
        <v>1958</v>
      </c>
      <c r="P2269" s="36" t="str">
        <f>MID(NICAP[[#This Row],[Date]],3,2)</f>
        <v>05</v>
      </c>
      <c r="Q2269" s="36" t="str">
        <f>RIGHT(NICAP[[#This Row],[Date]],2)</f>
        <v>15</v>
      </c>
      <c r="R2269" s="26">
        <f>DATE(NICAP[[#This Row],[Year]],NICAP[[#This Row],[Month]],NICAP[[#This Row],[Day]])</f>
        <v>21320</v>
      </c>
      <c r="S2269" s="35" t="str">
        <f t="shared" si="70"/>
        <v/>
      </c>
      <c r="T2269" s="24" t="str">
        <f t="shared" si="71"/>
        <v>Venezuela</v>
      </c>
    </row>
    <row r="2270" spans="1:20" ht="12.75" customHeight="1" x14ac:dyDescent="0.2">
      <c r="A2270" s="35">
        <v>2261</v>
      </c>
      <c r="B2270" s="53">
        <v>580515</v>
      </c>
      <c r="C2270" s="39" t="s">
        <v>3844</v>
      </c>
      <c r="D2270" s="39" t="s">
        <v>3335</v>
      </c>
      <c r="E2270" s="39" t="str">
        <f>IF(AND(LEN(NICAP[[#This Row],[State or      Country]])=2,NICAP[[#This Row],[State or      Country]]&lt;&gt;"UK"),"US","Other")</f>
        <v>US</v>
      </c>
      <c r="F2270" s="38">
        <v>9</v>
      </c>
      <c r="G2270" s="47" t="s">
        <v>1666</v>
      </c>
      <c r="H2270" s="46">
        <v>5</v>
      </c>
      <c r="I2270" s="37"/>
      <c r="J2270" s="37"/>
      <c r="K2270" s="37"/>
      <c r="L2270" s="36" t="s">
        <v>7692</v>
      </c>
      <c r="M2270" s="36" t="str">
        <f>IF(LEFT(NICAP[[#This Row],[Date]],1)=0,"Y","N")</f>
        <v>N</v>
      </c>
      <c r="N2270" s="36"/>
      <c r="O2270" s="36" t="str">
        <f>19&amp;LEFT(NICAP[[#This Row],[Date]],2)</f>
        <v>1958</v>
      </c>
      <c r="P2270" s="36" t="str">
        <f>MID(NICAP[[#This Row],[Date]],3,2)</f>
        <v>05</v>
      </c>
      <c r="Q2270" s="36" t="str">
        <f>RIGHT(NICAP[[#This Row],[Date]],2)</f>
        <v>15</v>
      </c>
      <c r="R2270" s="26">
        <f>DATE(NICAP[[#This Row],[Year]],NICAP[[#This Row],[Month]],NICAP[[#This Row],[Day]])</f>
        <v>21320</v>
      </c>
      <c r="S2270" s="35" t="str">
        <f t="shared" si="70"/>
        <v>MT</v>
      </c>
      <c r="T2270" s="24" t="str">
        <f t="shared" si="71"/>
        <v>US</v>
      </c>
    </row>
    <row r="2271" spans="1:20" ht="12.75" customHeight="1" x14ac:dyDescent="0.2">
      <c r="A2271" s="35">
        <v>2262</v>
      </c>
      <c r="B2271" s="55">
        <v>580515</v>
      </c>
      <c r="C2271" s="39" t="s">
        <v>7676</v>
      </c>
      <c r="D2271" s="39" t="s">
        <v>1673</v>
      </c>
      <c r="E2271" s="39" t="str">
        <f>IF(AND(LEN(NICAP[[#This Row],[State or      Country]])=2,NICAP[[#This Row],[State or      Country]]&lt;&gt;"UK"),"US","Other")</f>
        <v>US</v>
      </c>
      <c r="F2271" s="38">
        <v>11</v>
      </c>
      <c r="G2271" s="37"/>
      <c r="H2271" s="37"/>
      <c r="I2271" s="47" t="s">
        <v>4808</v>
      </c>
      <c r="J2271" s="37"/>
      <c r="K2271" s="37"/>
      <c r="L2271" s="36" t="s">
        <v>7691</v>
      </c>
      <c r="M2271" s="36" t="str">
        <f>IF(LEFT(NICAP[[#This Row],[Date]],1)=0,"Y","N")</f>
        <v>N</v>
      </c>
      <c r="N2271" s="36"/>
      <c r="O2271" s="36" t="str">
        <f>19&amp;LEFT(NICAP[[#This Row],[Date]],2)</f>
        <v>1958</v>
      </c>
      <c r="P2271" s="36" t="str">
        <f>MID(NICAP[[#This Row],[Date]],3,2)</f>
        <v>05</v>
      </c>
      <c r="Q2271" s="36" t="str">
        <f>RIGHT(NICAP[[#This Row],[Date]],2)</f>
        <v>15</v>
      </c>
      <c r="R2271" s="26">
        <f>DATE(NICAP[[#This Row],[Year]],NICAP[[#This Row],[Month]],NICAP[[#This Row],[Day]])</f>
        <v>21320</v>
      </c>
      <c r="S2271" s="35" t="str">
        <f t="shared" si="70"/>
        <v>NC</v>
      </c>
      <c r="T2271" s="24" t="str">
        <f t="shared" si="71"/>
        <v>US</v>
      </c>
    </row>
    <row r="2272" spans="1:20" ht="12.75" customHeight="1" x14ac:dyDescent="0.2">
      <c r="A2272" s="35">
        <v>2263</v>
      </c>
      <c r="B2272" s="64">
        <v>580517</v>
      </c>
      <c r="C2272" s="39" t="s">
        <v>7690</v>
      </c>
      <c r="D2272" s="39" t="s">
        <v>1683</v>
      </c>
      <c r="E2272" s="39" t="str">
        <f>IF(AND(LEN(NICAP[[#This Row],[State or      Country]])=2,NICAP[[#This Row],[State or      Country]]&lt;&gt;"UK"),"US","Other")</f>
        <v>US</v>
      </c>
      <c r="F2272" s="38">
        <v>1</v>
      </c>
      <c r="G2272" s="37"/>
      <c r="H2272" s="37"/>
      <c r="I2272" s="37"/>
      <c r="J2272" s="37"/>
      <c r="K2272" s="37"/>
      <c r="L2272" s="36" t="s">
        <v>7689</v>
      </c>
      <c r="M2272" s="36" t="str">
        <f>IF(LEFT(NICAP[[#This Row],[Date]],1)=0,"Y","N")</f>
        <v>N</v>
      </c>
      <c r="N2272" s="36"/>
      <c r="O2272" s="36" t="str">
        <f>19&amp;LEFT(NICAP[[#This Row],[Date]],2)</f>
        <v>1958</v>
      </c>
      <c r="P2272" s="36" t="str">
        <f>MID(NICAP[[#This Row],[Date]],3,2)</f>
        <v>05</v>
      </c>
      <c r="Q2272" s="36" t="str">
        <f>RIGHT(NICAP[[#This Row],[Date]],2)</f>
        <v>17</v>
      </c>
      <c r="R2272" s="26">
        <f>DATE(NICAP[[#This Row],[Year]],NICAP[[#This Row],[Month]],NICAP[[#This Row],[Day]])</f>
        <v>21322</v>
      </c>
      <c r="S2272" s="35" t="str">
        <f t="shared" si="70"/>
        <v>FL</v>
      </c>
      <c r="T2272" s="24" t="str">
        <f t="shared" si="71"/>
        <v>US</v>
      </c>
    </row>
    <row r="2273" spans="1:20" ht="12.75" customHeight="1" x14ac:dyDescent="0.2">
      <c r="A2273" s="35">
        <v>2264</v>
      </c>
      <c r="B2273" s="64">
        <v>580525</v>
      </c>
      <c r="C2273" s="39" t="s">
        <v>7688</v>
      </c>
      <c r="D2273" s="39" t="s">
        <v>2422</v>
      </c>
      <c r="E2273" s="39" t="str">
        <f>IF(AND(LEN(NICAP[[#This Row],[State or      Country]])=2,NICAP[[#This Row],[State or      Country]]&lt;&gt;"UK"),"US","Other")</f>
        <v>Other</v>
      </c>
      <c r="F2273" s="38">
        <v>1</v>
      </c>
      <c r="G2273" s="37"/>
      <c r="H2273" s="37"/>
      <c r="I2273" s="37"/>
      <c r="J2273" s="37"/>
      <c r="K2273" s="37"/>
      <c r="L2273" s="36" t="s">
        <v>7687</v>
      </c>
      <c r="M2273" s="36" t="str">
        <f>IF(LEFT(NICAP[[#This Row],[Date]],1)=0,"Y","N")</f>
        <v>N</v>
      </c>
      <c r="N2273" s="36"/>
      <c r="O2273" s="36" t="str">
        <f>19&amp;LEFT(NICAP[[#This Row],[Date]],2)</f>
        <v>1958</v>
      </c>
      <c r="P2273" s="36" t="str">
        <f>MID(NICAP[[#This Row],[Date]],3,2)</f>
        <v>05</v>
      </c>
      <c r="Q2273" s="36" t="str">
        <f>RIGHT(NICAP[[#This Row],[Date]],2)</f>
        <v>25</v>
      </c>
      <c r="R2273" s="26">
        <f>DATE(NICAP[[#This Row],[Year]],NICAP[[#This Row],[Month]],NICAP[[#This Row],[Day]])</f>
        <v>21330</v>
      </c>
      <c r="S2273" s="35" t="str">
        <f t="shared" si="70"/>
        <v/>
      </c>
      <c r="T2273" s="24" t="str">
        <f t="shared" si="71"/>
        <v>Germany</v>
      </c>
    </row>
    <row r="2274" spans="1:20" ht="27.75" customHeight="1" x14ac:dyDescent="0.2">
      <c r="A2274" s="35">
        <v>2265</v>
      </c>
      <c r="B2274" s="66">
        <v>580527</v>
      </c>
      <c r="C2274" s="44" t="s">
        <v>7686</v>
      </c>
      <c r="D2274" s="44" t="s">
        <v>1749</v>
      </c>
      <c r="E2274" s="44" t="str">
        <f>IF(AND(LEN(NICAP[[#This Row],[State or      Country]])=2,NICAP[[#This Row],[State or      Country]]&lt;&gt;"UK"),"US","Other")</f>
        <v>Other</v>
      </c>
      <c r="F2274" s="43">
        <v>11</v>
      </c>
      <c r="G2274" s="41"/>
      <c r="H2274" s="41"/>
      <c r="I2274" s="41"/>
      <c r="J2274" s="41"/>
      <c r="K2274" s="41"/>
      <c r="L2274" s="42" t="s">
        <v>7685</v>
      </c>
      <c r="M2274" s="42" t="str">
        <f>IF(LEFT(NICAP[[#This Row],[Date]],1)=0,"Y","N")</f>
        <v>N</v>
      </c>
      <c r="N2274" s="42"/>
      <c r="O2274" s="42" t="str">
        <f>19&amp;LEFT(NICAP[[#This Row],[Date]],2)</f>
        <v>1958</v>
      </c>
      <c r="P2274" s="42" t="str">
        <f>MID(NICAP[[#This Row],[Date]],3,2)</f>
        <v>05</v>
      </c>
      <c r="Q2274" s="42" t="str">
        <f>RIGHT(NICAP[[#This Row],[Date]],2)</f>
        <v>27</v>
      </c>
      <c r="R2274" s="26">
        <f>DATE(NICAP[[#This Row],[Year]],NICAP[[#This Row],[Month]],NICAP[[#This Row],[Day]])</f>
        <v>21332</v>
      </c>
      <c r="S2274" s="35" t="str">
        <f t="shared" si="70"/>
        <v/>
      </c>
      <c r="T2274" s="24" t="str">
        <f t="shared" si="71"/>
        <v>Brazil</v>
      </c>
    </row>
    <row r="2275" spans="1:20" ht="12.75" customHeight="1" x14ac:dyDescent="0.2">
      <c r="A2275" s="35">
        <v>2266</v>
      </c>
      <c r="B2275" s="64">
        <v>580528</v>
      </c>
      <c r="C2275" s="39" t="s">
        <v>7684</v>
      </c>
      <c r="D2275" s="39" t="s">
        <v>2422</v>
      </c>
      <c r="E2275" s="39" t="str">
        <f>IF(AND(LEN(NICAP[[#This Row],[State or      Country]])=2,NICAP[[#This Row],[State or      Country]]&lt;&gt;"UK"),"US","Other")</f>
        <v>Other</v>
      </c>
      <c r="F2275" s="38">
        <v>1</v>
      </c>
      <c r="G2275" s="37"/>
      <c r="H2275" s="37"/>
      <c r="I2275" s="47" t="s">
        <v>4808</v>
      </c>
      <c r="J2275" s="37"/>
      <c r="K2275" s="37"/>
      <c r="L2275" s="36" t="s">
        <v>4962</v>
      </c>
      <c r="M2275" s="36" t="str">
        <f>IF(LEFT(NICAP[[#This Row],[Date]],1)=0,"Y","N")</f>
        <v>N</v>
      </c>
      <c r="N2275" s="36"/>
      <c r="O2275" s="36" t="str">
        <f>19&amp;LEFT(NICAP[[#This Row],[Date]],2)</f>
        <v>1958</v>
      </c>
      <c r="P2275" s="36" t="str">
        <f>MID(NICAP[[#This Row],[Date]],3,2)</f>
        <v>05</v>
      </c>
      <c r="Q2275" s="36" t="str">
        <f>RIGHT(NICAP[[#This Row],[Date]],2)</f>
        <v>28</v>
      </c>
      <c r="R2275" s="26">
        <f>DATE(NICAP[[#This Row],[Year]],NICAP[[#This Row],[Month]],NICAP[[#This Row],[Day]])</f>
        <v>21333</v>
      </c>
      <c r="S2275" s="35" t="str">
        <f t="shared" si="70"/>
        <v/>
      </c>
      <c r="T2275" s="24" t="str">
        <f t="shared" si="71"/>
        <v>Germany</v>
      </c>
    </row>
    <row r="2276" spans="1:20" ht="12.75" customHeight="1" x14ac:dyDescent="0.2">
      <c r="A2276" s="35">
        <v>2267</v>
      </c>
      <c r="B2276" s="64">
        <v>580604</v>
      </c>
      <c r="C2276" s="39" t="s">
        <v>7405</v>
      </c>
      <c r="D2276" s="39" t="s">
        <v>1683</v>
      </c>
      <c r="E2276" s="39" t="str">
        <f>IF(AND(LEN(NICAP[[#This Row],[State or      Country]])=2,NICAP[[#This Row],[State or      Country]]&lt;&gt;"UK"),"US","Other")</f>
        <v>US</v>
      </c>
      <c r="F2276" s="38">
        <v>1</v>
      </c>
      <c r="G2276" s="37"/>
      <c r="H2276" s="37"/>
      <c r="I2276" s="37"/>
      <c r="J2276" s="37"/>
      <c r="K2276" s="37"/>
      <c r="L2276" s="36" t="s">
        <v>7683</v>
      </c>
      <c r="M2276" s="36" t="str">
        <f>IF(LEFT(NICAP[[#This Row],[Date]],1)=0,"Y","N")</f>
        <v>N</v>
      </c>
      <c r="N2276" s="36"/>
      <c r="O2276" s="36" t="str">
        <f>19&amp;LEFT(NICAP[[#This Row],[Date]],2)</f>
        <v>1958</v>
      </c>
      <c r="P2276" s="36" t="str">
        <f>MID(NICAP[[#This Row],[Date]],3,2)</f>
        <v>06</v>
      </c>
      <c r="Q2276" s="36" t="str">
        <f>RIGHT(NICAP[[#This Row],[Date]],2)</f>
        <v>04</v>
      </c>
      <c r="R2276" s="26">
        <f>DATE(NICAP[[#This Row],[Year]],NICAP[[#This Row],[Month]],NICAP[[#This Row],[Day]])</f>
        <v>21340</v>
      </c>
      <c r="S2276" s="35" t="str">
        <f t="shared" si="70"/>
        <v>FL</v>
      </c>
      <c r="T2276" s="24" t="str">
        <f t="shared" si="71"/>
        <v>US</v>
      </c>
    </row>
    <row r="2277" spans="1:20" ht="14.25" customHeight="1" x14ac:dyDescent="0.2">
      <c r="A2277" s="35">
        <v>2268</v>
      </c>
      <c r="B2277" s="81">
        <v>580609</v>
      </c>
      <c r="C2277" s="39" t="s">
        <v>7682</v>
      </c>
      <c r="D2277" s="39" t="s">
        <v>1707</v>
      </c>
      <c r="E2277" s="39" t="str">
        <f>IF(AND(LEN(NICAP[[#This Row],[State or      Country]])=2,NICAP[[#This Row],[State or      Country]]&lt;&gt;"UK"),"US","Other")</f>
        <v>US</v>
      </c>
      <c r="F2277" s="38">
        <v>11</v>
      </c>
      <c r="G2277" s="47" t="s">
        <v>1757</v>
      </c>
      <c r="H2277" s="46">
        <v>5</v>
      </c>
      <c r="I2277" s="47" t="s">
        <v>4808</v>
      </c>
      <c r="J2277" s="41"/>
      <c r="K2277" s="41"/>
      <c r="L2277" s="36" t="s">
        <v>7681</v>
      </c>
      <c r="M2277" s="36" t="str">
        <f>IF(LEFT(NICAP[[#This Row],[Date]],1)=0,"Y","N")</f>
        <v>N</v>
      </c>
      <c r="N2277" s="36"/>
      <c r="O2277" s="36" t="str">
        <f>19&amp;LEFT(NICAP[[#This Row],[Date]],2)</f>
        <v>1958</v>
      </c>
      <c r="P2277" s="36" t="str">
        <f>MID(NICAP[[#This Row],[Date]],3,2)</f>
        <v>06</v>
      </c>
      <c r="Q2277" s="36" t="str">
        <f>RIGHT(NICAP[[#This Row],[Date]],2)</f>
        <v>09</v>
      </c>
      <c r="R2277" s="26">
        <f>DATE(NICAP[[#This Row],[Year]],NICAP[[#This Row],[Month]],NICAP[[#This Row],[Day]])</f>
        <v>21345</v>
      </c>
      <c r="S2277" s="35" t="str">
        <f t="shared" si="70"/>
        <v>WA</v>
      </c>
      <c r="T2277" s="24" t="str">
        <f t="shared" si="71"/>
        <v>US</v>
      </c>
    </row>
    <row r="2278" spans="1:20" ht="14.25" customHeight="1" x14ac:dyDescent="0.2">
      <c r="A2278" s="35">
        <v>2269</v>
      </c>
      <c r="B2278" s="81">
        <v>580612</v>
      </c>
      <c r="C2278" s="39" t="s">
        <v>7680</v>
      </c>
      <c r="D2278" s="39" t="s">
        <v>1667</v>
      </c>
      <c r="E2278" s="39" t="str">
        <f>IF(AND(LEN(NICAP[[#This Row],[State or      Country]])=2,NICAP[[#This Row],[State or      Country]]&lt;&gt;"UK"),"US","Other")</f>
        <v>US</v>
      </c>
      <c r="F2278" s="38">
        <v>11</v>
      </c>
      <c r="G2278" s="47" t="s">
        <v>1757</v>
      </c>
      <c r="H2278" s="46">
        <v>2</v>
      </c>
      <c r="I2278" s="47" t="s">
        <v>4808</v>
      </c>
      <c r="J2278" s="37"/>
      <c r="K2278" s="37"/>
      <c r="L2278" s="36" t="s">
        <v>7679</v>
      </c>
      <c r="M2278" s="36" t="str">
        <f>IF(LEFT(NICAP[[#This Row],[Date]],1)=0,"Y","N")</f>
        <v>N</v>
      </c>
      <c r="N2278" s="36"/>
      <c r="O2278" s="36" t="str">
        <f>19&amp;LEFT(NICAP[[#This Row],[Date]],2)</f>
        <v>1958</v>
      </c>
      <c r="P2278" s="36" t="str">
        <f>MID(NICAP[[#This Row],[Date]],3,2)</f>
        <v>06</v>
      </c>
      <c r="Q2278" s="36" t="str">
        <f>RIGHT(NICAP[[#This Row],[Date]],2)</f>
        <v>12</v>
      </c>
      <c r="R2278" s="26">
        <f>DATE(NICAP[[#This Row],[Year]],NICAP[[#This Row],[Month]],NICAP[[#This Row],[Day]])</f>
        <v>21348</v>
      </c>
      <c r="S2278" s="35" t="str">
        <f t="shared" si="70"/>
        <v>TX</v>
      </c>
      <c r="T2278" s="24" t="str">
        <f t="shared" si="71"/>
        <v>US</v>
      </c>
    </row>
    <row r="2279" spans="1:20" ht="12.75" customHeight="1" x14ac:dyDescent="0.2">
      <c r="A2279" s="35">
        <v>2270</v>
      </c>
      <c r="B2279" s="64">
        <v>580614</v>
      </c>
      <c r="C2279" s="39" t="s">
        <v>7678</v>
      </c>
      <c r="D2279" s="39" t="s">
        <v>2640</v>
      </c>
      <c r="E2279" s="39" t="str">
        <f>IF(AND(LEN(NICAP[[#This Row],[State or      Country]])=2,NICAP[[#This Row],[State or      Country]]&lt;&gt;"UK"),"US","Other")</f>
        <v>US</v>
      </c>
      <c r="F2279" s="38">
        <v>1</v>
      </c>
      <c r="G2279" s="37"/>
      <c r="H2279" s="37"/>
      <c r="I2279" s="65">
        <v>5852</v>
      </c>
      <c r="J2279" s="37"/>
      <c r="K2279" s="37"/>
      <c r="L2279" s="36" t="s">
        <v>7677</v>
      </c>
      <c r="M2279" s="36" t="str">
        <f>IF(LEFT(NICAP[[#This Row],[Date]],1)=0,"Y","N")</f>
        <v>N</v>
      </c>
      <c r="N2279" s="36"/>
      <c r="O2279" s="36" t="str">
        <f>19&amp;LEFT(NICAP[[#This Row],[Date]],2)</f>
        <v>1958</v>
      </c>
      <c r="P2279" s="36" t="str">
        <f>MID(NICAP[[#This Row],[Date]],3,2)</f>
        <v>06</v>
      </c>
      <c r="Q2279" s="36" t="str">
        <f>RIGHT(NICAP[[#This Row],[Date]],2)</f>
        <v>14</v>
      </c>
      <c r="R2279" s="26">
        <f>DATE(NICAP[[#This Row],[Year]],NICAP[[#This Row],[Month]],NICAP[[#This Row],[Day]])</f>
        <v>21350</v>
      </c>
      <c r="S2279" s="35" t="str">
        <f t="shared" si="70"/>
        <v>CO</v>
      </c>
      <c r="T2279" s="24" t="str">
        <f t="shared" si="71"/>
        <v>US</v>
      </c>
    </row>
    <row r="2280" spans="1:20" ht="12.75" customHeight="1" x14ac:dyDescent="0.2">
      <c r="A2280" s="35">
        <v>2271</v>
      </c>
      <c r="B2280" s="64">
        <v>580620</v>
      </c>
      <c r="C2280" s="39" t="s">
        <v>7676</v>
      </c>
      <c r="D2280" s="39" t="s">
        <v>1673</v>
      </c>
      <c r="E2280" s="39" t="str">
        <f>IF(AND(LEN(NICAP[[#This Row],[State or      Country]])=2,NICAP[[#This Row],[State or      Country]]&lt;&gt;"UK"),"US","Other")</f>
        <v>US</v>
      </c>
      <c r="F2280" s="38">
        <v>1</v>
      </c>
      <c r="G2280" s="37"/>
      <c r="H2280" s="37"/>
      <c r="I2280" s="65">
        <v>5857</v>
      </c>
      <c r="J2280" s="37"/>
      <c r="K2280" s="37"/>
      <c r="L2280" s="36" t="s">
        <v>7675</v>
      </c>
      <c r="M2280" s="36" t="str">
        <f>IF(LEFT(NICAP[[#This Row],[Date]],1)=0,"Y","N")</f>
        <v>N</v>
      </c>
      <c r="N2280" s="36"/>
      <c r="O2280" s="36" t="str">
        <f>19&amp;LEFT(NICAP[[#This Row],[Date]],2)</f>
        <v>1958</v>
      </c>
      <c r="P2280" s="36" t="str">
        <f>MID(NICAP[[#This Row],[Date]],3,2)</f>
        <v>06</v>
      </c>
      <c r="Q2280" s="36" t="str">
        <f>RIGHT(NICAP[[#This Row],[Date]],2)</f>
        <v>20</v>
      </c>
      <c r="R2280" s="26">
        <f>DATE(NICAP[[#This Row],[Year]],NICAP[[#This Row],[Month]],NICAP[[#This Row],[Day]])</f>
        <v>21356</v>
      </c>
      <c r="S2280" s="35" t="str">
        <f t="shared" si="70"/>
        <v>NC</v>
      </c>
      <c r="T2280" s="24" t="str">
        <f t="shared" si="71"/>
        <v>US</v>
      </c>
    </row>
    <row r="2281" spans="1:20" ht="12.75" customHeight="1" x14ac:dyDescent="0.2">
      <c r="A2281" s="35">
        <v>2272</v>
      </c>
      <c r="B2281" s="64">
        <v>580620</v>
      </c>
      <c r="C2281" s="39" t="s">
        <v>7674</v>
      </c>
      <c r="D2281" s="39" t="s">
        <v>1734</v>
      </c>
      <c r="E2281" s="39" t="str">
        <f>IF(AND(LEN(NICAP[[#This Row],[State or      Country]])=2,NICAP[[#This Row],[State or      Country]]&lt;&gt;"UK"),"US","Other")</f>
        <v>US</v>
      </c>
      <c r="F2281" s="38">
        <v>1</v>
      </c>
      <c r="G2281" s="37"/>
      <c r="H2281" s="37"/>
      <c r="I2281" s="47" t="s">
        <v>4808</v>
      </c>
      <c r="J2281" s="37"/>
      <c r="K2281" s="37"/>
      <c r="L2281" s="36" t="s">
        <v>7673</v>
      </c>
      <c r="M2281" s="36" t="str">
        <f>IF(LEFT(NICAP[[#This Row],[Date]],1)=0,"Y","N")</f>
        <v>N</v>
      </c>
      <c r="N2281" s="36"/>
      <c r="O2281" s="36" t="str">
        <f>19&amp;LEFT(NICAP[[#This Row],[Date]],2)</f>
        <v>1958</v>
      </c>
      <c r="P2281" s="36" t="str">
        <f>MID(NICAP[[#This Row],[Date]],3,2)</f>
        <v>06</v>
      </c>
      <c r="Q2281" s="36" t="str">
        <f>RIGHT(NICAP[[#This Row],[Date]],2)</f>
        <v>20</v>
      </c>
      <c r="R2281" s="26">
        <f>DATE(NICAP[[#This Row],[Year]],NICAP[[#This Row],[Month]],NICAP[[#This Row],[Day]])</f>
        <v>21356</v>
      </c>
      <c r="S2281" s="35" t="str">
        <f t="shared" si="70"/>
        <v>MI</v>
      </c>
      <c r="T2281" s="24" t="str">
        <f t="shared" si="71"/>
        <v>US</v>
      </c>
    </row>
    <row r="2282" spans="1:20" ht="12.75" customHeight="1" x14ac:dyDescent="0.2">
      <c r="A2282" s="35">
        <v>2273</v>
      </c>
      <c r="B2282" s="64">
        <v>580620</v>
      </c>
      <c r="C2282" s="39" t="s">
        <v>3434</v>
      </c>
      <c r="D2282" s="39" t="s">
        <v>1670</v>
      </c>
      <c r="E2282" s="39" t="str">
        <f>IF(AND(LEN(NICAP[[#This Row],[State or      Country]])=2,NICAP[[#This Row],[State or      Country]]&lt;&gt;"UK"),"US","Other")</f>
        <v>US</v>
      </c>
      <c r="F2282" s="38">
        <v>11</v>
      </c>
      <c r="G2282" s="37"/>
      <c r="H2282" s="37"/>
      <c r="I2282" s="47" t="s">
        <v>4808</v>
      </c>
      <c r="J2282" s="37"/>
      <c r="K2282" s="37"/>
      <c r="L2282" s="36" t="s">
        <v>7672</v>
      </c>
      <c r="M2282" s="36" t="str">
        <f>IF(LEFT(NICAP[[#This Row],[Date]],1)=0,"Y","N")</f>
        <v>N</v>
      </c>
      <c r="N2282" s="36"/>
      <c r="O2282" s="36" t="str">
        <f>19&amp;LEFT(NICAP[[#This Row],[Date]],2)</f>
        <v>1958</v>
      </c>
      <c r="P2282" s="36" t="str">
        <f>MID(NICAP[[#This Row],[Date]],3,2)</f>
        <v>06</v>
      </c>
      <c r="Q2282" s="36" t="str">
        <f>RIGHT(NICAP[[#This Row],[Date]],2)</f>
        <v>20</v>
      </c>
      <c r="R2282" s="26">
        <f>DATE(NICAP[[#This Row],[Year]],NICAP[[#This Row],[Month]],NICAP[[#This Row],[Day]])</f>
        <v>21356</v>
      </c>
      <c r="S2282" s="35" t="str">
        <f t="shared" si="70"/>
        <v>IL</v>
      </c>
      <c r="T2282" s="24" t="str">
        <f t="shared" si="71"/>
        <v>US</v>
      </c>
    </row>
    <row r="2283" spans="1:20" ht="12.75" customHeight="1" x14ac:dyDescent="0.2">
      <c r="A2283" s="35">
        <v>2274</v>
      </c>
      <c r="B2283" s="64">
        <v>580623</v>
      </c>
      <c r="C2283" s="39" t="s">
        <v>7671</v>
      </c>
      <c r="D2283" s="39" t="s">
        <v>1947</v>
      </c>
      <c r="E2283" s="39" t="str">
        <f>IF(AND(LEN(NICAP[[#This Row],[State or      Country]])=2,NICAP[[#This Row],[State or      Country]]&lt;&gt;"UK"),"US","Other")</f>
        <v>US</v>
      </c>
      <c r="F2283" s="38">
        <v>8</v>
      </c>
      <c r="G2283" s="37"/>
      <c r="H2283" s="37"/>
      <c r="I2283" s="37"/>
      <c r="J2283" s="37"/>
      <c r="K2283" s="37"/>
      <c r="L2283" s="36" t="s">
        <v>7670</v>
      </c>
      <c r="M2283" s="36" t="str">
        <f>IF(LEFT(NICAP[[#This Row],[Date]],1)=0,"Y","N")</f>
        <v>N</v>
      </c>
      <c r="N2283" s="36"/>
      <c r="O2283" s="36" t="str">
        <f>19&amp;LEFT(NICAP[[#This Row],[Date]],2)</f>
        <v>1958</v>
      </c>
      <c r="P2283" s="36" t="str">
        <f>MID(NICAP[[#This Row],[Date]],3,2)</f>
        <v>06</v>
      </c>
      <c r="Q2283" s="36" t="str">
        <f>RIGHT(NICAP[[#This Row],[Date]],2)</f>
        <v>23</v>
      </c>
      <c r="R2283" s="26">
        <f>DATE(NICAP[[#This Row],[Year]],NICAP[[#This Row],[Month]],NICAP[[#This Row],[Day]])</f>
        <v>21359</v>
      </c>
      <c r="S2283" s="35" t="str">
        <f t="shared" si="70"/>
        <v>LA</v>
      </c>
      <c r="T2283" s="24" t="str">
        <f t="shared" si="71"/>
        <v>US</v>
      </c>
    </row>
    <row r="2284" spans="1:20" ht="27" customHeight="1" x14ac:dyDescent="0.2">
      <c r="A2284" s="35">
        <v>2275</v>
      </c>
      <c r="B2284" s="115" t="s">
        <v>7669</v>
      </c>
      <c r="C2284" s="44" t="s">
        <v>7668</v>
      </c>
      <c r="D2284" s="44" t="s">
        <v>7667</v>
      </c>
      <c r="E2284" s="44" t="str">
        <f>IF(AND(LEN(NICAP[[#This Row],[State or      Country]])=2,NICAP[[#This Row],[State or      Country]]&lt;&gt;"UK"),"US","Other")</f>
        <v>Other</v>
      </c>
      <c r="F2284" s="43">
        <v>9</v>
      </c>
      <c r="G2284" s="62" t="s">
        <v>1666</v>
      </c>
      <c r="H2284" s="61">
        <v>5</v>
      </c>
      <c r="I2284" s="41"/>
      <c r="J2284" s="41"/>
      <c r="K2284" s="41"/>
      <c r="L2284" s="36" t="s">
        <v>7666</v>
      </c>
      <c r="M2284" s="36" t="str">
        <f>IF(LEFT(NICAP[[#This Row],[Date]],1)=0,"Y","N")</f>
        <v>N</v>
      </c>
      <c r="N2284" s="36"/>
      <c r="O2284" s="36" t="str">
        <f>19&amp;LEFT(NICAP[[#This Row],[Date]],2)</f>
        <v>1958</v>
      </c>
      <c r="P2284" s="36" t="str">
        <f>MID(NICAP[[#This Row],[Date]],3,2)</f>
        <v>Su</v>
      </c>
      <c r="Q2284" s="36" t="str">
        <f>RIGHT(NICAP[[#This Row],[Date]],2)</f>
        <v>er</v>
      </c>
      <c r="R2284" s="26" t="e">
        <f>DATE(NICAP[[#This Row],[Year]],NICAP[[#This Row],[Month]],NICAP[[#This Row],[Day]])</f>
        <v>#VALUE!</v>
      </c>
      <c r="S2284" s="35" t="str">
        <f t="shared" si="70"/>
        <v/>
      </c>
      <c r="T2284" s="24" t="str">
        <f t="shared" si="71"/>
        <v>In Airspace</v>
      </c>
    </row>
    <row r="2285" spans="1:20" ht="12.75" customHeight="1" x14ac:dyDescent="0.2">
      <c r="A2285" s="35">
        <v>2276</v>
      </c>
      <c r="B2285" s="64">
        <v>580717</v>
      </c>
      <c r="C2285" s="39" t="s">
        <v>7665</v>
      </c>
      <c r="D2285" s="39" t="s">
        <v>1956</v>
      </c>
      <c r="E2285" s="39" t="str">
        <f>IF(AND(LEN(NICAP[[#This Row],[State or      Country]])=2,NICAP[[#This Row],[State or      Country]]&lt;&gt;"UK"),"US","Other")</f>
        <v>Other</v>
      </c>
      <c r="F2285" s="38">
        <v>9</v>
      </c>
      <c r="G2285" s="37"/>
      <c r="H2285" s="46">
        <v>5</v>
      </c>
      <c r="I2285" s="37"/>
      <c r="J2285" s="37"/>
      <c r="K2285" s="37"/>
      <c r="L2285" s="36" t="s">
        <v>7664</v>
      </c>
      <c r="M2285" s="36" t="str">
        <f>IF(LEFT(NICAP[[#This Row],[Date]],1)=0,"Y","N")</f>
        <v>N</v>
      </c>
      <c r="N2285" s="36"/>
      <c r="O2285" s="36" t="str">
        <f>19&amp;LEFT(NICAP[[#This Row],[Date]],2)</f>
        <v>1958</v>
      </c>
      <c r="P2285" s="36" t="str">
        <f>MID(NICAP[[#This Row],[Date]],3,2)</f>
        <v>07</v>
      </c>
      <c r="Q2285" s="36" t="str">
        <f>RIGHT(NICAP[[#This Row],[Date]],2)</f>
        <v>17</v>
      </c>
      <c r="R2285" s="26">
        <f>DATE(NICAP[[#This Row],[Year]],NICAP[[#This Row],[Month]],NICAP[[#This Row],[Day]])</f>
        <v>21383</v>
      </c>
      <c r="S2285" s="35" t="str">
        <f t="shared" si="70"/>
        <v/>
      </c>
      <c r="T2285" s="24" t="str">
        <f t="shared" si="71"/>
        <v>Japan</v>
      </c>
    </row>
    <row r="2286" spans="1:20" ht="14.25" customHeight="1" x14ac:dyDescent="0.2">
      <c r="A2286" s="35">
        <v>2277</v>
      </c>
      <c r="B2286" s="81">
        <v>580720</v>
      </c>
      <c r="C2286" s="39" t="s">
        <v>7663</v>
      </c>
      <c r="D2286" s="39" t="s">
        <v>2189</v>
      </c>
      <c r="E2286" s="39" t="str">
        <f>IF(AND(LEN(NICAP[[#This Row],[State or      Country]])=2,NICAP[[#This Row],[State or      Country]]&lt;&gt;"UK"),"US","Other")</f>
        <v>Other</v>
      </c>
      <c r="F2286" s="38">
        <v>11</v>
      </c>
      <c r="G2286" s="47" t="s">
        <v>1757</v>
      </c>
      <c r="H2286" s="46">
        <v>2</v>
      </c>
      <c r="I2286" s="37"/>
      <c r="J2286" s="37"/>
      <c r="K2286" s="37"/>
      <c r="L2286" s="36" t="s">
        <v>7662</v>
      </c>
      <c r="M2286" s="36" t="str">
        <f>IF(LEFT(NICAP[[#This Row],[Date]],1)=0,"Y","N")</f>
        <v>N</v>
      </c>
      <c r="N2286" s="36"/>
      <c r="O2286" s="36" t="str">
        <f>19&amp;LEFT(NICAP[[#This Row],[Date]],2)</f>
        <v>1958</v>
      </c>
      <c r="P2286" s="36" t="str">
        <f>MID(NICAP[[#This Row],[Date]],3,2)</f>
        <v>07</v>
      </c>
      <c r="Q2286" s="36" t="str">
        <f>RIGHT(NICAP[[#This Row],[Date]],2)</f>
        <v>20</v>
      </c>
      <c r="R2286" s="26">
        <f>DATE(NICAP[[#This Row],[Year]],NICAP[[#This Row],[Month]],NICAP[[#This Row],[Day]])</f>
        <v>21386</v>
      </c>
      <c r="S2286" s="35" t="str">
        <f t="shared" si="70"/>
        <v/>
      </c>
      <c r="T2286" s="24" t="str">
        <f t="shared" si="71"/>
        <v>Norway</v>
      </c>
    </row>
    <row r="2287" spans="1:20" ht="27" customHeight="1" x14ac:dyDescent="0.2">
      <c r="A2287" s="35">
        <v>2278</v>
      </c>
      <c r="B2287" s="66">
        <v>580726</v>
      </c>
      <c r="C2287" s="44" t="s">
        <v>7661</v>
      </c>
      <c r="D2287" s="44" t="s">
        <v>2640</v>
      </c>
      <c r="E2287" s="44" t="str">
        <f>IF(AND(LEN(NICAP[[#This Row],[State or      Country]])=2,NICAP[[#This Row],[State or      Country]]&lt;&gt;"UK"),"US","Other")</f>
        <v>US</v>
      </c>
      <c r="F2287" s="43">
        <v>1</v>
      </c>
      <c r="G2287" s="41"/>
      <c r="H2287" s="41"/>
      <c r="I2287" s="41"/>
      <c r="J2287" s="41"/>
      <c r="K2287" s="41"/>
      <c r="L2287" s="42" t="s">
        <v>7660</v>
      </c>
      <c r="M2287" s="42" t="str">
        <f>IF(LEFT(NICAP[[#This Row],[Date]],1)=0,"Y","N")</f>
        <v>N</v>
      </c>
      <c r="N2287" s="42"/>
      <c r="O2287" s="42" t="str">
        <f>19&amp;LEFT(NICAP[[#This Row],[Date]],2)</f>
        <v>1958</v>
      </c>
      <c r="P2287" s="42" t="str">
        <f>MID(NICAP[[#This Row],[Date]],3,2)</f>
        <v>07</v>
      </c>
      <c r="Q2287" s="42" t="str">
        <f>RIGHT(NICAP[[#This Row],[Date]],2)</f>
        <v>26</v>
      </c>
      <c r="R2287" s="26">
        <f>DATE(NICAP[[#This Row],[Year]],NICAP[[#This Row],[Month]],NICAP[[#This Row],[Day]])</f>
        <v>21392</v>
      </c>
      <c r="S2287" s="35" t="str">
        <f t="shared" si="70"/>
        <v>CO</v>
      </c>
      <c r="T2287" s="24" t="str">
        <f t="shared" si="71"/>
        <v>US</v>
      </c>
    </row>
    <row r="2288" spans="1:20" ht="27" customHeight="1" x14ac:dyDescent="0.2">
      <c r="A2288" s="35">
        <v>2279</v>
      </c>
      <c r="B2288" s="66">
        <v>580803</v>
      </c>
      <c r="C2288" s="44" t="s">
        <v>5415</v>
      </c>
      <c r="D2288" s="44" t="s">
        <v>1810</v>
      </c>
      <c r="E2288" s="44" t="str">
        <f>IF(AND(LEN(NICAP[[#This Row],[State or      Country]])=2,NICAP[[#This Row],[State or      Country]]&lt;&gt;"UK"),"US","Other")</f>
        <v>Other</v>
      </c>
      <c r="F2288" s="43">
        <v>3</v>
      </c>
      <c r="G2288" s="41"/>
      <c r="H2288" s="41"/>
      <c r="I2288" s="41"/>
      <c r="J2288" s="41"/>
      <c r="K2288" s="41"/>
      <c r="L2288" s="42" t="s">
        <v>7659</v>
      </c>
      <c r="M2288" s="42" t="str">
        <f>IF(LEFT(NICAP[[#This Row],[Date]],1)=0,"Y","N")</f>
        <v>N</v>
      </c>
      <c r="N2288" s="42"/>
      <c r="O2288" s="42" t="str">
        <f>19&amp;LEFT(NICAP[[#This Row],[Date]],2)</f>
        <v>1958</v>
      </c>
      <c r="P2288" s="42" t="str">
        <f>MID(NICAP[[#This Row],[Date]],3,2)</f>
        <v>08</v>
      </c>
      <c r="Q2288" s="42" t="str">
        <f>RIGHT(NICAP[[#This Row],[Date]],2)</f>
        <v>03</v>
      </c>
      <c r="R2288" s="26">
        <f>DATE(NICAP[[#This Row],[Year]],NICAP[[#This Row],[Month]],NICAP[[#This Row],[Day]])</f>
        <v>21400</v>
      </c>
      <c r="S2288" s="35" t="str">
        <f t="shared" si="70"/>
        <v/>
      </c>
      <c r="T2288" s="24" t="str">
        <f t="shared" si="71"/>
        <v>Italy</v>
      </c>
    </row>
    <row r="2289" spans="1:20" ht="27" customHeight="1" x14ac:dyDescent="0.2">
      <c r="A2289" s="35">
        <v>2280</v>
      </c>
      <c r="B2289" s="84">
        <v>580804</v>
      </c>
      <c r="C2289" s="44" t="s">
        <v>3844</v>
      </c>
      <c r="D2289" s="44" t="s">
        <v>3335</v>
      </c>
      <c r="E2289" s="44" t="str">
        <f>IF(AND(LEN(NICAP[[#This Row],[State or      Country]])=2,NICAP[[#This Row],[State or      Country]]&lt;&gt;"UK"),"US","Other")</f>
        <v>US</v>
      </c>
      <c r="F2289" s="43">
        <v>9</v>
      </c>
      <c r="G2289" s="62" t="s">
        <v>1666</v>
      </c>
      <c r="H2289" s="61">
        <v>5</v>
      </c>
      <c r="I2289" s="62" t="s">
        <v>4808</v>
      </c>
      <c r="J2289" s="41"/>
      <c r="K2289" s="41"/>
      <c r="L2289" s="59" t="s">
        <v>7658</v>
      </c>
      <c r="M2289" s="59" t="str">
        <f>IF(LEFT(NICAP[[#This Row],[Date]],1)=0,"Y","N")</f>
        <v>N</v>
      </c>
      <c r="N2289" s="59"/>
      <c r="O2289" s="59" t="str">
        <f>19&amp;LEFT(NICAP[[#This Row],[Date]],2)</f>
        <v>1958</v>
      </c>
      <c r="P2289" s="59" t="str">
        <f>MID(NICAP[[#This Row],[Date]],3,2)</f>
        <v>08</v>
      </c>
      <c r="Q2289" s="59" t="str">
        <f>RIGHT(NICAP[[#This Row],[Date]],2)</f>
        <v>04</v>
      </c>
      <c r="R2289" s="26">
        <f>DATE(NICAP[[#This Row],[Year]],NICAP[[#This Row],[Month]],NICAP[[#This Row],[Day]])</f>
        <v>21401</v>
      </c>
      <c r="S2289" s="35" t="str">
        <f t="shared" si="70"/>
        <v>MT</v>
      </c>
      <c r="T2289" s="24" t="str">
        <f t="shared" si="71"/>
        <v>US</v>
      </c>
    </row>
    <row r="2290" spans="1:20" ht="12.75" customHeight="1" x14ac:dyDescent="0.2">
      <c r="A2290" s="35">
        <v>2281</v>
      </c>
      <c r="B2290" s="64">
        <v>580811</v>
      </c>
      <c r="C2290" s="39" t="s">
        <v>7657</v>
      </c>
      <c r="D2290" s="39" t="s">
        <v>2763</v>
      </c>
      <c r="E2290" s="39" t="str">
        <f>IF(AND(LEN(NICAP[[#This Row],[State or      Country]])=2,NICAP[[#This Row],[State or      Country]]&lt;&gt;"UK"),"US","Other")</f>
        <v>Other</v>
      </c>
      <c r="F2290" s="38">
        <v>1</v>
      </c>
      <c r="G2290" s="37"/>
      <c r="H2290" s="37"/>
      <c r="I2290" s="47" t="s">
        <v>4808</v>
      </c>
      <c r="J2290" s="37"/>
      <c r="K2290" s="37"/>
      <c r="L2290" s="36" t="s">
        <v>6161</v>
      </c>
      <c r="M2290" s="36" t="str">
        <f>IF(LEFT(NICAP[[#This Row],[Date]],1)=0,"Y","N")</f>
        <v>N</v>
      </c>
      <c r="N2290" s="36"/>
      <c r="O2290" s="36" t="str">
        <f>19&amp;LEFT(NICAP[[#This Row],[Date]],2)</f>
        <v>1958</v>
      </c>
      <c r="P2290" s="36" t="str">
        <f>MID(NICAP[[#This Row],[Date]],3,2)</f>
        <v>08</v>
      </c>
      <c r="Q2290" s="36" t="str">
        <f>RIGHT(NICAP[[#This Row],[Date]],2)</f>
        <v>11</v>
      </c>
      <c r="R2290" s="26">
        <f>DATE(NICAP[[#This Row],[Year]],NICAP[[#This Row],[Month]],NICAP[[#This Row],[Day]])</f>
        <v>21408</v>
      </c>
      <c r="S2290" s="35" t="str">
        <f t="shared" si="70"/>
        <v/>
      </c>
      <c r="T2290" s="24" t="str">
        <f t="shared" si="71"/>
        <v>At Sea</v>
      </c>
    </row>
    <row r="2291" spans="1:20" ht="27.75" customHeight="1" x14ac:dyDescent="0.2">
      <c r="A2291" s="35">
        <v>2282</v>
      </c>
      <c r="B2291" s="66">
        <v>580811</v>
      </c>
      <c r="C2291" s="44" t="s">
        <v>7656</v>
      </c>
      <c r="D2291" s="44" t="s">
        <v>1758</v>
      </c>
      <c r="E2291" s="44" t="str">
        <f>IF(AND(LEN(NICAP[[#This Row],[State or      Country]])=2,NICAP[[#This Row],[State or      Country]]&lt;&gt;"UK"),"US","Other")</f>
        <v>US</v>
      </c>
      <c r="F2291" s="43">
        <v>1</v>
      </c>
      <c r="G2291" s="41"/>
      <c r="H2291" s="41"/>
      <c r="I2291" s="41"/>
      <c r="J2291" s="41"/>
      <c r="K2291" s="41"/>
      <c r="L2291" s="42" t="s">
        <v>7655</v>
      </c>
      <c r="M2291" s="42" t="str">
        <f>IF(LEFT(NICAP[[#This Row],[Date]],1)=0,"Y","N")</f>
        <v>N</v>
      </c>
      <c r="N2291" s="42"/>
      <c r="O2291" s="42" t="str">
        <f>19&amp;LEFT(NICAP[[#This Row],[Date]],2)</f>
        <v>1958</v>
      </c>
      <c r="P2291" s="42" t="str">
        <f>MID(NICAP[[#This Row],[Date]],3,2)</f>
        <v>08</v>
      </c>
      <c r="Q2291" s="42" t="str">
        <f>RIGHT(NICAP[[#This Row],[Date]],2)</f>
        <v>11</v>
      </c>
      <c r="R2291" s="26">
        <f>DATE(NICAP[[#This Row],[Year]],NICAP[[#This Row],[Month]],NICAP[[#This Row],[Day]])</f>
        <v>21408</v>
      </c>
      <c r="S2291" s="35" t="str">
        <f t="shared" si="70"/>
        <v>NY</v>
      </c>
      <c r="T2291" s="24" t="str">
        <f t="shared" si="71"/>
        <v>US</v>
      </c>
    </row>
    <row r="2292" spans="1:20" ht="12.75" customHeight="1" x14ac:dyDescent="0.2">
      <c r="A2292" s="35">
        <v>2283</v>
      </c>
      <c r="B2292" s="64">
        <v>580812</v>
      </c>
      <c r="C2292" s="39" t="s">
        <v>7654</v>
      </c>
      <c r="D2292" s="39" t="s">
        <v>1819</v>
      </c>
      <c r="E2292" s="39" t="str">
        <f>IF(AND(LEN(NICAP[[#This Row],[State or      Country]])=2,NICAP[[#This Row],[State or      Country]]&lt;&gt;"UK"),"US","Other")</f>
        <v>US</v>
      </c>
      <c r="F2292" s="38">
        <v>1</v>
      </c>
      <c r="G2292" s="37"/>
      <c r="H2292" s="37"/>
      <c r="I2292" s="47" t="s">
        <v>4808</v>
      </c>
      <c r="J2292" s="37"/>
      <c r="K2292" s="37"/>
      <c r="L2292" s="36" t="s">
        <v>6161</v>
      </c>
      <c r="M2292" s="36" t="str">
        <f>IF(LEFT(NICAP[[#This Row],[Date]],1)=0,"Y","N")</f>
        <v>N</v>
      </c>
      <c r="N2292" s="36"/>
      <c r="O2292" s="36" t="str">
        <f>19&amp;LEFT(NICAP[[#This Row],[Date]],2)</f>
        <v>1958</v>
      </c>
      <c r="P2292" s="36" t="str">
        <f>MID(NICAP[[#This Row],[Date]],3,2)</f>
        <v>08</v>
      </c>
      <c r="Q2292" s="36" t="str">
        <f>RIGHT(NICAP[[#This Row],[Date]],2)</f>
        <v>12</v>
      </c>
      <c r="R2292" s="26">
        <f>DATE(NICAP[[#This Row],[Year]],NICAP[[#This Row],[Month]],NICAP[[#This Row],[Day]])</f>
        <v>21409</v>
      </c>
      <c r="S2292" s="35" t="str">
        <f t="shared" si="70"/>
        <v>NV</v>
      </c>
      <c r="T2292" s="24" t="str">
        <f t="shared" si="71"/>
        <v>US</v>
      </c>
    </row>
    <row r="2293" spans="1:20" ht="27" customHeight="1" x14ac:dyDescent="0.2">
      <c r="A2293" s="35">
        <v>2284</v>
      </c>
      <c r="B2293" s="66">
        <v>580817</v>
      </c>
      <c r="C2293" s="44" t="s">
        <v>7255</v>
      </c>
      <c r="D2293" s="44" t="s">
        <v>2260</v>
      </c>
      <c r="E2293" s="44" t="str">
        <f>IF(AND(LEN(NICAP[[#This Row],[State or      Country]])=2,NICAP[[#This Row],[State or      Country]]&lt;&gt;"UK"),"US","Other")</f>
        <v>US</v>
      </c>
      <c r="F2293" s="43">
        <v>11</v>
      </c>
      <c r="G2293" s="41"/>
      <c r="H2293" s="41"/>
      <c r="I2293" s="41"/>
      <c r="J2293" s="41"/>
      <c r="K2293" s="41"/>
      <c r="L2293" s="59" t="s">
        <v>7653</v>
      </c>
      <c r="M2293" s="59" t="str">
        <f>IF(LEFT(NICAP[[#This Row],[Date]],1)=0,"Y","N")</f>
        <v>N</v>
      </c>
      <c r="N2293" s="59"/>
      <c r="O2293" s="59" t="str">
        <f>19&amp;LEFT(NICAP[[#This Row],[Date]],2)</f>
        <v>1958</v>
      </c>
      <c r="P2293" s="59" t="str">
        <f>MID(NICAP[[#This Row],[Date]],3,2)</f>
        <v>08</v>
      </c>
      <c r="Q2293" s="59" t="str">
        <f>RIGHT(NICAP[[#This Row],[Date]],2)</f>
        <v>17</v>
      </c>
      <c r="R2293" s="26">
        <f>DATE(NICAP[[#This Row],[Year]],NICAP[[#This Row],[Month]],NICAP[[#This Row],[Day]])</f>
        <v>21414</v>
      </c>
      <c r="S2293" s="35" t="str">
        <f t="shared" si="70"/>
        <v>KS</v>
      </c>
      <c r="T2293" s="24" t="str">
        <f t="shared" si="71"/>
        <v>US</v>
      </c>
    </row>
    <row r="2294" spans="1:20" ht="12.75" customHeight="1" x14ac:dyDescent="0.2">
      <c r="A2294" s="35">
        <v>2285</v>
      </c>
      <c r="B2294" s="64">
        <v>580817</v>
      </c>
      <c r="C2294" s="39" t="s">
        <v>2728</v>
      </c>
      <c r="D2294" s="39" t="s">
        <v>1734</v>
      </c>
      <c r="E2294" s="39" t="str">
        <f>IF(AND(LEN(NICAP[[#This Row],[State or      Country]])=2,NICAP[[#This Row],[State or      Country]]&lt;&gt;"UK"),"US","Other")</f>
        <v>US</v>
      </c>
      <c r="F2294" s="38">
        <v>1</v>
      </c>
      <c r="G2294" s="37"/>
      <c r="H2294" s="37"/>
      <c r="I2294" s="65">
        <v>5999</v>
      </c>
      <c r="J2294" s="37"/>
      <c r="K2294" s="37"/>
      <c r="L2294" s="36" t="s">
        <v>7652</v>
      </c>
      <c r="M2294" s="36" t="str">
        <f>IF(LEFT(NICAP[[#This Row],[Date]],1)=0,"Y","N")</f>
        <v>N</v>
      </c>
      <c r="N2294" s="36"/>
      <c r="O2294" s="36" t="str">
        <f>19&amp;LEFT(NICAP[[#This Row],[Date]],2)</f>
        <v>1958</v>
      </c>
      <c r="P2294" s="36" t="str">
        <f>MID(NICAP[[#This Row],[Date]],3,2)</f>
        <v>08</v>
      </c>
      <c r="Q2294" s="36" t="str">
        <f>RIGHT(NICAP[[#This Row],[Date]],2)</f>
        <v>17</v>
      </c>
      <c r="R2294" s="26">
        <f>DATE(NICAP[[#This Row],[Year]],NICAP[[#This Row],[Month]],NICAP[[#This Row],[Day]])</f>
        <v>21414</v>
      </c>
      <c r="S2294" s="35" t="str">
        <f t="shared" si="70"/>
        <v>MI</v>
      </c>
      <c r="T2294" s="24" t="str">
        <f t="shared" si="71"/>
        <v>US</v>
      </c>
    </row>
    <row r="2295" spans="1:20" ht="27" customHeight="1" x14ac:dyDescent="0.2">
      <c r="A2295" s="35">
        <v>2286</v>
      </c>
      <c r="B2295" s="66">
        <v>580824</v>
      </c>
      <c r="C2295" s="44" t="s">
        <v>7153</v>
      </c>
      <c r="D2295" s="44" t="s">
        <v>1726</v>
      </c>
      <c r="E2295" s="44" t="str">
        <f>IF(AND(LEN(NICAP[[#This Row],[State or      Country]])=2,NICAP[[#This Row],[State or      Country]]&lt;&gt;"UK"),"US","Other")</f>
        <v>US</v>
      </c>
      <c r="F2295" s="43">
        <v>1</v>
      </c>
      <c r="G2295" s="41"/>
      <c r="H2295" s="41"/>
      <c r="I2295" s="41"/>
      <c r="J2295" s="41"/>
      <c r="K2295" s="41"/>
      <c r="L2295" s="59" t="s">
        <v>7651</v>
      </c>
      <c r="M2295" s="59" t="str">
        <f>IF(LEFT(NICAP[[#This Row],[Date]],1)=0,"Y","N")</f>
        <v>N</v>
      </c>
      <c r="N2295" s="59"/>
      <c r="O2295" s="59" t="str">
        <f>19&amp;LEFT(NICAP[[#This Row],[Date]],2)</f>
        <v>1958</v>
      </c>
      <c r="P2295" s="59" t="str">
        <f>MID(NICAP[[#This Row],[Date]],3,2)</f>
        <v>08</v>
      </c>
      <c r="Q2295" s="59" t="str">
        <f>RIGHT(NICAP[[#This Row],[Date]],2)</f>
        <v>24</v>
      </c>
      <c r="R2295" s="26">
        <f>DATE(NICAP[[#This Row],[Year]],NICAP[[#This Row],[Month]],NICAP[[#This Row],[Day]])</f>
        <v>21421</v>
      </c>
      <c r="S2295" s="35" t="str">
        <f t="shared" si="70"/>
        <v>NJ</v>
      </c>
      <c r="T2295" s="24" t="str">
        <f t="shared" si="71"/>
        <v>US</v>
      </c>
    </row>
    <row r="2296" spans="1:20" ht="12.75" customHeight="1" x14ac:dyDescent="0.2">
      <c r="A2296" s="35">
        <v>2287</v>
      </c>
      <c r="B2296" s="68">
        <v>580830</v>
      </c>
      <c r="C2296" s="39" t="s">
        <v>7650</v>
      </c>
      <c r="D2296" s="39" t="s">
        <v>1667</v>
      </c>
      <c r="E2296" s="39" t="str">
        <f>IF(AND(LEN(NICAP[[#This Row],[State or      Country]])=2,NICAP[[#This Row],[State or      Country]]&lt;&gt;"UK"),"US","Other")</f>
        <v>US</v>
      </c>
      <c r="F2296" s="38">
        <v>9</v>
      </c>
      <c r="G2296" s="47" t="s">
        <v>1666</v>
      </c>
      <c r="H2296" s="46">
        <v>5</v>
      </c>
      <c r="I2296" s="47" t="s">
        <v>4808</v>
      </c>
      <c r="J2296" s="37"/>
      <c r="K2296" s="37"/>
      <c r="L2296" s="36" t="s">
        <v>7649</v>
      </c>
      <c r="M2296" s="36" t="str">
        <f>IF(LEFT(NICAP[[#This Row],[Date]],1)=0,"Y","N")</f>
        <v>N</v>
      </c>
      <c r="N2296" s="36"/>
      <c r="O2296" s="36" t="str">
        <f>19&amp;LEFT(NICAP[[#This Row],[Date]],2)</f>
        <v>1958</v>
      </c>
      <c r="P2296" s="36" t="str">
        <f>MID(NICAP[[#This Row],[Date]],3,2)</f>
        <v>08</v>
      </c>
      <c r="Q2296" s="36" t="str">
        <f>RIGHT(NICAP[[#This Row],[Date]],2)</f>
        <v>30</v>
      </c>
      <c r="R2296" s="26">
        <f>DATE(NICAP[[#This Row],[Year]],NICAP[[#This Row],[Month]],NICAP[[#This Row],[Day]])</f>
        <v>21427</v>
      </c>
      <c r="S2296" s="35" t="str">
        <f t="shared" si="70"/>
        <v>TX</v>
      </c>
      <c r="T2296" s="24" t="str">
        <f t="shared" si="71"/>
        <v>US</v>
      </c>
    </row>
    <row r="2297" spans="1:20" ht="27.75" customHeight="1" x14ac:dyDescent="0.2">
      <c r="A2297" s="35">
        <v>2288</v>
      </c>
      <c r="B2297" s="66">
        <v>580831</v>
      </c>
      <c r="C2297" s="44" t="s">
        <v>7648</v>
      </c>
      <c r="D2297" s="44" t="s">
        <v>2232</v>
      </c>
      <c r="E2297" s="44" t="str">
        <f>IF(AND(LEN(NICAP[[#This Row],[State or      Country]])=2,NICAP[[#This Row],[State or      Country]]&lt;&gt;"UK"),"US","Other")</f>
        <v>Other</v>
      </c>
      <c r="F2297" s="43">
        <v>3</v>
      </c>
      <c r="G2297" s="41"/>
      <c r="H2297" s="41"/>
      <c r="I2297" s="41"/>
      <c r="J2297" s="41"/>
      <c r="K2297" s="41"/>
      <c r="L2297" s="42" t="s">
        <v>7647</v>
      </c>
      <c r="M2297" s="42" t="str">
        <f>IF(LEFT(NICAP[[#This Row],[Date]],1)=0,"Y","N")</f>
        <v>N</v>
      </c>
      <c r="N2297" s="42"/>
      <c r="O2297" s="42" t="str">
        <f>19&amp;LEFT(NICAP[[#This Row],[Date]],2)</f>
        <v>1958</v>
      </c>
      <c r="P2297" s="42" t="str">
        <f>MID(NICAP[[#This Row],[Date]],3,2)</f>
        <v>08</v>
      </c>
      <c r="Q2297" s="42" t="str">
        <f>RIGHT(NICAP[[#This Row],[Date]],2)</f>
        <v>31</v>
      </c>
      <c r="R2297" s="26">
        <f>DATE(NICAP[[#This Row],[Year]],NICAP[[#This Row],[Month]],NICAP[[#This Row],[Day]])</f>
        <v>21428</v>
      </c>
      <c r="S2297" s="35" t="str">
        <f t="shared" si="70"/>
        <v/>
      </c>
      <c r="T2297" s="24" t="str">
        <f t="shared" si="71"/>
        <v>Arg</v>
      </c>
    </row>
    <row r="2298" spans="1:20" ht="12.75" customHeight="1" x14ac:dyDescent="0.2">
      <c r="A2298" s="35">
        <v>2289</v>
      </c>
      <c r="B2298" s="64">
        <v>580901</v>
      </c>
      <c r="C2298" s="39" t="s">
        <v>7636</v>
      </c>
      <c r="D2298" s="39" t="s">
        <v>7646</v>
      </c>
      <c r="E2298" s="39" t="str">
        <f>IF(AND(LEN(NICAP[[#This Row],[State or      Country]])=2,NICAP[[#This Row],[State or      Country]]&lt;&gt;"UK"),"US","Other")</f>
        <v>Other</v>
      </c>
      <c r="F2298" s="38">
        <v>1</v>
      </c>
      <c r="G2298" s="37"/>
      <c r="H2298" s="37"/>
      <c r="I2298" s="65">
        <v>6027</v>
      </c>
      <c r="J2298" s="37"/>
      <c r="K2298" s="37"/>
      <c r="L2298" s="36" t="s">
        <v>7645</v>
      </c>
      <c r="M2298" s="36" t="str">
        <f>IF(LEFT(NICAP[[#This Row],[Date]],1)=0,"Y","N")</f>
        <v>N</v>
      </c>
      <c r="N2298" s="36"/>
      <c r="O2298" s="36" t="str">
        <f>19&amp;LEFT(NICAP[[#This Row],[Date]],2)</f>
        <v>1958</v>
      </c>
      <c r="P2298" s="36" t="str">
        <f>MID(NICAP[[#This Row],[Date]],3,2)</f>
        <v>09</v>
      </c>
      <c r="Q2298" s="36" t="str">
        <f>RIGHT(NICAP[[#This Row],[Date]],2)</f>
        <v>01</v>
      </c>
      <c r="R2298" s="26">
        <f>DATE(NICAP[[#This Row],[Year]],NICAP[[#This Row],[Month]],NICAP[[#This Row],[Day]])</f>
        <v>21429</v>
      </c>
      <c r="S2298" s="35" t="str">
        <f t="shared" si="70"/>
        <v/>
      </c>
      <c r="T2298" s="24" t="str">
        <f t="shared" si="71"/>
        <v>N. Africa</v>
      </c>
    </row>
    <row r="2299" spans="1:20" ht="12.75" customHeight="1" x14ac:dyDescent="0.2">
      <c r="A2299" s="35">
        <v>2290</v>
      </c>
      <c r="B2299" s="68">
        <v>580905</v>
      </c>
      <c r="C2299" s="39" t="s">
        <v>7644</v>
      </c>
      <c r="D2299" s="39" t="s">
        <v>2763</v>
      </c>
      <c r="E2299" s="39" t="str">
        <f>IF(AND(LEN(NICAP[[#This Row],[State or      Country]])=2,NICAP[[#This Row],[State or      Country]]&lt;&gt;"UK"),"US","Other")</f>
        <v>Other</v>
      </c>
      <c r="F2299" s="38">
        <v>9</v>
      </c>
      <c r="G2299" s="47" t="s">
        <v>1666</v>
      </c>
      <c r="H2299" s="46">
        <v>5</v>
      </c>
      <c r="I2299" s="47" t="s">
        <v>4808</v>
      </c>
      <c r="J2299" s="37"/>
      <c r="K2299" s="37"/>
      <c r="L2299" s="36" t="s">
        <v>7643</v>
      </c>
      <c r="M2299" s="36" t="str">
        <f>IF(LEFT(NICAP[[#This Row],[Date]],1)=0,"Y","N")</f>
        <v>N</v>
      </c>
      <c r="N2299" s="36"/>
      <c r="O2299" s="36" t="str">
        <f>19&amp;LEFT(NICAP[[#This Row],[Date]],2)</f>
        <v>1958</v>
      </c>
      <c r="P2299" s="36" t="str">
        <f>MID(NICAP[[#This Row],[Date]],3,2)</f>
        <v>09</v>
      </c>
      <c r="Q2299" s="36" t="str">
        <f>RIGHT(NICAP[[#This Row],[Date]],2)</f>
        <v>05</v>
      </c>
      <c r="R2299" s="26">
        <f>DATE(NICAP[[#This Row],[Year]],NICAP[[#This Row],[Month]],NICAP[[#This Row],[Day]])</f>
        <v>21433</v>
      </c>
      <c r="S2299" s="35" t="str">
        <f t="shared" si="70"/>
        <v/>
      </c>
      <c r="T2299" s="24" t="str">
        <f t="shared" si="71"/>
        <v>At Sea</v>
      </c>
    </row>
    <row r="2300" spans="1:20" ht="27" customHeight="1" x14ac:dyDescent="0.2">
      <c r="A2300" s="35">
        <v>2291</v>
      </c>
      <c r="B2300" s="84">
        <v>580907</v>
      </c>
      <c r="C2300" s="44" t="s">
        <v>7642</v>
      </c>
      <c r="D2300" s="44" t="s">
        <v>2139</v>
      </c>
      <c r="E2300" s="44" t="str">
        <f>IF(AND(LEN(NICAP[[#This Row],[State or      Country]])=2,NICAP[[#This Row],[State or      Country]]&lt;&gt;"UK"),"US","Other")</f>
        <v>US</v>
      </c>
      <c r="F2300" s="43">
        <v>9</v>
      </c>
      <c r="G2300" s="62" t="s">
        <v>1666</v>
      </c>
      <c r="H2300" s="61">
        <v>5</v>
      </c>
      <c r="I2300" s="62" t="s">
        <v>4808</v>
      </c>
      <c r="J2300" s="41"/>
      <c r="K2300" s="41"/>
      <c r="L2300" s="59" t="s">
        <v>7641</v>
      </c>
      <c r="M2300" s="59" t="str">
        <f>IF(LEFT(NICAP[[#This Row],[Date]],1)=0,"Y","N")</f>
        <v>N</v>
      </c>
      <c r="N2300" s="59"/>
      <c r="O2300" s="59" t="str">
        <f>19&amp;LEFT(NICAP[[#This Row],[Date]],2)</f>
        <v>1958</v>
      </c>
      <c r="P2300" s="59" t="str">
        <f>MID(NICAP[[#This Row],[Date]],3,2)</f>
        <v>09</v>
      </c>
      <c r="Q2300" s="59" t="str">
        <f>RIGHT(NICAP[[#This Row],[Date]],2)</f>
        <v>07</v>
      </c>
      <c r="R2300" s="26">
        <f>DATE(NICAP[[#This Row],[Year]],NICAP[[#This Row],[Month]],NICAP[[#This Row],[Day]])</f>
        <v>21435</v>
      </c>
      <c r="S2300" s="35" t="str">
        <f t="shared" si="70"/>
        <v>ND</v>
      </c>
      <c r="T2300" s="24" t="str">
        <f t="shared" si="71"/>
        <v>US</v>
      </c>
    </row>
    <row r="2301" spans="1:20" ht="12.75" customHeight="1" x14ac:dyDescent="0.2">
      <c r="A2301" s="35">
        <v>2292</v>
      </c>
      <c r="B2301" s="64">
        <v>580907</v>
      </c>
      <c r="C2301" s="39" t="s">
        <v>7640</v>
      </c>
      <c r="D2301" s="39" t="s">
        <v>2260</v>
      </c>
      <c r="E2301" s="39" t="str">
        <f>IF(AND(LEN(NICAP[[#This Row],[State or      Country]])=2,NICAP[[#This Row],[State or      Country]]&lt;&gt;"UK"),"US","Other")</f>
        <v>US</v>
      </c>
      <c r="F2301" s="38">
        <v>1</v>
      </c>
      <c r="G2301" s="37"/>
      <c r="H2301" s="37"/>
      <c r="I2301" s="37"/>
      <c r="J2301" s="37"/>
      <c r="K2301" s="37"/>
      <c r="L2301" s="36" t="s">
        <v>7639</v>
      </c>
      <c r="M2301" s="36" t="str">
        <f>IF(LEFT(NICAP[[#This Row],[Date]],1)=0,"Y","N")</f>
        <v>N</v>
      </c>
      <c r="N2301" s="36"/>
      <c r="O2301" s="36" t="str">
        <f>19&amp;LEFT(NICAP[[#This Row],[Date]],2)</f>
        <v>1958</v>
      </c>
      <c r="P2301" s="36" t="str">
        <f>MID(NICAP[[#This Row],[Date]],3,2)</f>
        <v>09</v>
      </c>
      <c r="Q2301" s="36" t="str">
        <f>RIGHT(NICAP[[#This Row],[Date]],2)</f>
        <v>07</v>
      </c>
      <c r="R2301" s="26">
        <f>DATE(NICAP[[#This Row],[Year]],NICAP[[#This Row],[Month]],NICAP[[#This Row],[Day]])</f>
        <v>21435</v>
      </c>
      <c r="S2301" s="35" t="str">
        <f t="shared" si="70"/>
        <v>KS</v>
      </c>
      <c r="T2301" s="24" t="str">
        <f t="shared" si="71"/>
        <v>US</v>
      </c>
    </row>
    <row r="2302" spans="1:20" ht="27" customHeight="1" x14ac:dyDescent="0.2">
      <c r="A2302" s="35">
        <v>2293</v>
      </c>
      <c r="B2302" s="66">
        <v>580908</v>
      </c>
      <c r="C2302" s="44" t="s">
        <v>7638</v>
      </c>
      <c r="D2302" s="44" t="s">
        <v>2180</v>
      </c>
      <c r="E2302" s="44" t="str">
        <f>IF(AND(LEN(NICAP[[#This Row],[State or      Country]])=2,NICAP[[#This Row],[State or      Country]]&lt;&gt;"UK"),"US","Other")</f>
        <v>US</v>
      </c>
      <c r="F2302" s="43">
        <v>8</v>
      </c>
      <c r="G2302" s="41"/>
      <c r="H2302" s="41"/>
      <c r="I2302" s="62" t="s">
        <v>4808</v>
      </c>
      <c r="J2302" s="41"/>
      <c r="K2302" s="41"/>
      <c r="L2302" s="42" t="s">
        <v>7637</v>
      </c>
      <c r="M2302" s="42" t="str">
        <f>IF(LEFT(NICAP[[#This Row],[Date]],1)=0,"Y","N")</f>
        <v>N</v>
      </c>
      <c r="N2302" s="42"/>
      <c r="O2302" s="42" t="str">
        <f>19&amp;LEFT(NICAP[[#This Row],[Date]],2)</f>
        <v>1958</v>
      </c>
      <c r="P2302" s="42" t="str">
        <f>MID(NICAP[[#This Row],[Date]],3,2)</f>
        <v>09</v>
      </c>
      <c r="Q2302" s="42" t="str">
        <f>RIGHT(NICAP[[#This Row],[Date]],2)</f>
        <v>08</v>
      </c>
      <c r="R2302" s="26">
        <f>DATE(NICAP[[#This Row],[Year]],NICAP[[#This Row],[Month]],NICAP[[#This Row],[Day]])</f>
        <v>21436</v>
      </c>
      <c r="S2302" s="35" t="str">
        <f t="shared" si="70"/>
        <v>NE</v>
      </c>
      <c r="T2302" s="24" t="str">
        <f t="shared" si="71"/>
        <v>US</v>
      </c>
    </row>
    <row r="2303" spans="1:20" ht="12.75" customHeight="1" x14ac:dyDescent="0.2">
      <c r="A2303" s="35">
        <v>2294</v>
      </c>
      <c r="B2303" s="68">
        <v>580914</v>
      </c>
      <c r="C2303" s="39" t="s">
        <v>7636</v>
      </c>
      <c r="D2303" s="39" t="s">
        <v>7567</v>
      </c>
      <c r="E2303" s="39" t="str">
        <f>IF(AND(LEN(NICAP[[#This Row],[State or      Country]])=2,NICAP[[#This Row],[State or      Country]]&lt;&gt;"UK"),"US","Other")</f>
        <v>Other</v>
      </c>
      <c r="F2303" s="38">
        <v>9</v>
      </c>
      <c r="G2303" s="47" t="s">
        <v>1666</v>
      </c>
      <c r="H2303" s="46">
        <v>5</v>
      </c>
      <c r="I2303" s="47" t="s">
        <v>4808</v>
      </c>
      <c r="J2303" s="37"/>
      <c r="K2303" s="37"/>
      <c r="L2303" s="36" t="s">
        <v>7635</v>
      </c>
      <c r="M2303" s="36" t="str">
        <f>IF(LEFT(NICAP[[#This Row],[Date]],1)=0,"Y","N")</f>
        <v>N</v>
      </c>
      <c r="N2303" s="36"/>
      <c r="O2303" s="36" t="str">
        <f>19&amp;LEFT(NICAP[[#This Row],[Date]],2)</f>
        <v>1958</v>
      </c>
      <c r="P2303" s="36" t="str">
        <f>MID(NICAP[[#This Row],[Date]],3,2)</f>
        <v>09</v>
      </c>
      <c r="Q2303" s="36" t="str">
        <f>RIGHT(NICAP[[#This Row],[Date]],2)</f>
        <v>14</v>
      </c>
      <c r="R2303" s="26">
        <f>DATE(NICAP[[#This Row],[Year]],NICAP[[#This Row],[Month]],NICAP[[#This Row],[Day]])</f>
        <v>21442</v>
      </c>
      <c r="S2303" s="35" t="str">
        <f t="shared" si="70"/>
        <v/>
      </c>
      <c r="T2303" s="24" t="str">
        <f t="shared" si="71"/>
        <v>Libya</v>
      </c>
    </row>
    <row r="2304" spans="1:20" ht="12.75" customHeight="1" x14ac:dyDescent="0.2">
      <c r="A2304" s="35">
        <v>2295</v>
      </c>
      <c r="B2304" s="64">
        <v>580921</v>
      </c>
      <c r="C2304" s="39" t="s">
        <v>7634</v>
      </c>
      <c r="D2304" s="39" t="s">
        <v>1694</v>
      </c>
      <c r="E2304" s="39" t="str">
        <f>IF(AND(LEN(NICAP[[#This Row],[State or      Country]])=2,NICAP[[#This Row],[State or      Country]]&lt;&gt;"UK"),"US","Other")</f>
        <v>US</v>
      </c>
      <c r="F2304" s="38">
        <v>1</v>
      </c>
      <c r="G2304" s="37"/>
      <c r="H2304" s="37"/>
      <c r="I2304" s="47" t="s">
        <v>4808</v>
      </c>
      <c r="J2304" s="37"/>
      <c r="K2304" s="37"/>
      <c r="L2304" s="36" t="s">
        <v>7633</v>
      </c>
      <c r="M2304" s="36" t="str">
        <f>IF(LEFT(NICAP[[#This Row],[Date]],1)=0,"Y","N")</f>
        <v>N</v>
      </c>
      <c r="N2304" s="36"/>
      <c r="O2304" s="36" t="str">
        <f>19&amp;LEFT(NICAP[[#This Row],[Date]],2)</f>
        <v>1958</v>
      </c>
      <c r="P2304" s="36" t="str">
        <f>MID(NICAP[[#This Row],[Date]],3,2)</f>
        <v>09</v>
      </c>
      <c r="Q2304" s="36" t="str">
        <f>RIGHT(NICAP[[#This Row],[Date]],2)</f>
        <v>21</v>
      </c>
      <c r="R2304" s="26">
        <f>DATE(NICAP[[#This Row],[Year]],NICAP[[#This Row],[Month]],NICAP[[#This Row],[Day]])</f>
        <v>21449</v>
      </c>
      <c r="S2304" s="35" t="str">
        <f t="shared" si="70"/>
        <v>OH</v>
      </c>
      <c r="T2304" s="24" t="str">
        <f t="shared" si="71"/>
        <v>US</v>
      </c>
    </row>
    <row r="2305" spans="1:20" ht="12.75" customHeight="1" x14ac:dyDescent="0.2">
      <c r="A2305" s="35">
        <v>2296</v>
      </c>
      <c r="B2305" s="68">
        <v>580923</v>
      </c>
      <c r="C2305" s="39" t="s">
        <v>7632</v>
      </c>
      <c r="D2305" s="39" t="s">
        <v>7160</v>
      </c>
      <c r="E2305" s="39" t="str">
        <f>IF(AND(LEN(NICAP[[#This Row],[State or      Country]])=2,NICAP[[#This Row],[State or      Country]]&lt;&gt;"UK"),"US","Other")</f>
        <v>Other</v>
      </c>
      <c r="F2305" s="38">
        <v>9</v>
      </c>
      <c r="G2305" s="47" t="s">
        <v>1666</v>
      </c>
      <c r="H2305" s="37"/>
      <c r="I2305" s="47" t="s">
        <v>4808</v>
      </c>
      <c r="J2305" s="37"/>
      <c r="K2305" s="37"/>
      <c r="L2305" s="36" t="s">
        <v>7631</v>
      </c>
      <c r="M2305" s="36" t="str">
        <f>IF(LEFT(NICAP[[#This Row],[Date]],1)=0,"Y","N")</f>
        <v>N</v>
      </c>
      <c r="N2305" s="36"/>
      <c r="O2305" s="36" t="str">
        <f>19&amp;LEFT(NICAP[[#This Row],[Date]],2)</f>
        <v>1958</v>
      </c>
      <c r="P2305" s="36" t="str">
        <f>MID(NICAP[[#This Row],[Date]],3,2)</f>
        <v>09</v>
      </c>
      <c r="Q2305" s="36" t="str">
        <f>RIGHT(NICAP[[#This Row],[Date]],2)</f>
        <v>23</v>
      </c>
      <c r="R2305" s="26">
        <f>DATE(NICAP[[#This Row],[Year]],NICAP[[#This Row],[Month]],NICAP[[#This Row],[Day]])</f>
        <v>21451</v>
      </c>
      <c r="S2305" s="35" t="str">
        <f t="shared" si="70"/>
        <v/>
      </c>
      <c r="T2305" s="24" t="str">
        <f t="shared" si="71"/>
        <v>Bermuda</v>
      </c>
    </row>
    <row r="2306" spans="1:20" ht="12.75" customHeight="1" x14ac:dyDescent="0.2">
      <c r="A2306" s="35">
        <v>2297</v>
      </c>
      <c r="B2306" s="64">
        <v>581002</v>
      </c>
      <c r="C2306" s="39" t="s">
        <v>7630</v>
      </c>
      <c r="D2306" s="39" t="s">
        <v>1686</v>
      </c>
      <c r="E2306" s="39" t="str">
        <f>IF(AND(LEN(NICAP[[#This Row],[State or      Country]])=2,NICAP[[#This Row],[State or      Country]]&lt;&gt;"UK"),"US","Other")</f>
        <v>US</v>
      </c>
      <c r="F2306" s="38">
        <v>1</v>
      </c>
      <c r="G2306" s="37"/>
      <c r="H2306" s="37"/>
      <c r="I2306" s="65">
        <v>6089</v>
      </c>
      <c r="J2306" s="37"/>
      <c r="K2306" s="37"/>
      <c r="L2306" s="36" t="s">
        <v>7629</v>
      </c>
      <c r="M2306" s="36" t="str">
        <f>IF(LEFT(NICAP[[#This Row],[Date]],1)=0,"Y","N")</f>
        <v>N</v>
      </c>
      <c r="N2306" s="36"/>
      <c r="O2306" s="36" t="str">
        <f>19&amp;LEFT(NICAP[[#This Row],[Date]],2)</f>
        <v>1958</v>
      </c>
      <c r="P2306" s="36" t="str">
        <f>MID(NICAP[[#This Row],[Date]],3,2)</f>
        <v>10</v>
      </c>
      <c r="Q2306" s="36" t="str">
        <f>RIGHT(NICAP[[#This Row],[Date]],2)</f>
        <v>02</v>
      </c>
      <c r="R2306" s="26">
        <f>DATE(NICAP[[#This Row],[Year]],NICAP[[#This Row],[Month]],NICAP[[#This Row],[Day]])</f>
        <v>21460</v>
      </c>
      <c r="S2306" s="35" t="str">
        <f t="shared" si="70"/>
        <v>PA</v>
      </c>
      <c r="T2306" s="24" t="str">
        <f t="shared" si="71"/>
        <v>US</v>
      </c>
    </row>
    <row r="2307" spans="1:20" ht="12.75" customHeight="1" x14ac:dyDescent="0.2">
      <c r="A2307" s="35">
        <v>2298</v>
      </c>
      <c r="B2307" s="64">
        <v>581002</v>
      </c>
      <c r="C2307" s="39" t="s">
        <v>7628</v>
      </c>
      <c r="D2307" s="39" t="s">
        <v>1726</v>
      </c>
      <c r="E2307" s="39" t="str">
        <f>IF(AND(LEN(NICAP[[#This Row],[State or      Country]])=2,NICAP[[#This Row],[State or      Country]]&lt;&gt;"UK"),"US","Other")</f>
        <v>US</v>
      </c>
      <c r="F2307" s="38">
        <v>1</v>
      </c>
      <c r="G2307" s="37"/>
      <c r="H2307" s="37"/>
      <c r="I2307" s="37"/>
      <c r="J2307" s="37"/>
      <c r="K2307" s="37"/>
      <c r="L2307" s="36" t="s">
        <v>7627</v>
      </c>
      <c r="M2307" s="36" t="str">
        <f>IF(LEFT(NICAP[[#This Row],[Date]],1)=0,"Y","N")</f>
        <v>N</v>
      </c>
      <c r="N2307" s="36"/>
      <c r="O2307" s="36" t="str">
        <f>19&amp;LEFT(NICAP[[#This Row],[Date]],2)</f>
        <v>1958</v>
      </c>
      <c r="P2307" s="36" t="str">
        <f>MID(NICAP[[#This Row],[Date]],3,2)</f>
        <v>10</v>
      </c>
      <c r="Q2307" s="36" t="str">
        <f>RIGHT(NICAP[[#This Row],[Date]],2)</f>
        <v>02</v>
      </c>
      <c r="R2307" s="26">
        <f>DATE(NICAP[[#This Row],[Year]],NICAP[[#This Row],[Month]],NICAP[[#This Row],[Day]])</f>
        <v>21460</v>
      </c>
      <c r="S2307" s="35" t="str">
        <f t="shared" si="70"/>
        <v>NJ</v>
      </c>
      <c r="T2307" s="24" t="str">
        <f t="shared" si="71"/>
        <v>US</v>
      </c>
    </row>
    <row r="2308" spans="1:20" ht="12.75" customHeight="1" x14ac:dyDescent="0.2">
      <c r="A2308" s="35">
        <v>2299</v>
      </c>
      <c r="B2308" s="64">
        <v>581003</v>
      </c>
      <c r="C2308" s="39" t="s">
        <v>7626</v>
      </c>
      <c r="D2308" s="39" t="s">
        <v>1956</v>
      </c>
      <c r="E2308" s="39" t="str">
        <f>IF(AND(LEN(NICAP[[#This Row],[State or      Country]])=2,NICAP[[#This Row],[State or      Country]]&lt;&gt;"UK"),"US","Other")</f>
        <v>Other</v>
      </c>
      <c r="F2308" s="38">
        <v>3</v>
      </c>
      <c r="G2308" s="37"/>
      <c r="H2308" s="37"/>
      <c r="I2308" s="37"/>
      <c r="J2308" s="37"/>
      <c r="K2308" s="37"/>
      <c r="L2308" s="36" t="s">
        <v>7625</v>
      </c>
      <c r="M2308" s="36" t="str">
        <f>IF(LEFT(NICAP[[#This Row],[Date]],1)=0,"Y","N")</f>
        <v>N</v>
      </c>
      <c r="N2308" s="36"/>
      <c r="O2308" s="36" t="str">
        <f>19&amp;LEFT(NICAP[[#This Row],[Date]],2)</f>
        <v>1958</v>
      </c>
      <c r="P2308" s="36" t="str">
        <f>MID(NICAP[[#This Row],[Date]],3,2)</f>
        <v>10</v>
      </c>
      <c r="Q2308" s="36" t="str">
        <f>RIGHT(NICAP[[#This Row],[Date]],2)</f>
        <v>03</v>
      </c>
      <c r="R2308" s="26">
        <f>DATE(NICAP[[#This Row],[Year]],NICAP[[#This Row],[Month]],NICAP[[#This Row],[Day]])</f>
        <v>21461</v>
      </c>
      <c r="S2308" s="35" t="str">
        <f t="shared" si="70"/>
        <v/>
      </c>
      <c r="T2308" s="24" t="str">
        <f t="shared" si="71"/>
        <v>Japan</v>
      </c>
    </row>
    <row r="2309" spans="1:20" ht="14.25" customHeight="1" x14ac:dyDescent="0.2">
      <c r="A2309" s="35">
        <v>2300</v>
      </c>
      <c r="B2309" s="81">
        <v>581003</v>
      </c>
      <c r="C2309" s="39" t="s">
        <v>7624</v>
      </c>
      <c r="D2309" s="39" t="s">
        <v>1787</v>
      </c>
      <c r="E2309" s="39" t="str">
        <f>IF(AND(LEN(NICAP[[#This Row],[State or      Country]])=2,NICAP[[#This Row],[State or      Country]]&lt;&gt;"UK"),"US","Other")</f>
        <v>US</v>
      </c>
      <c r="F2309" s="38">
        <v>2</v>
      </c>
      <c r="G2309" s="47" t="s">
        <v>1986</v>
      </c>
      <c r="H2309" s="70">
        <v>5</v>
      </c>
      <c r="I2309" s="37"/>
      <c r="J2309" s="37"/>
      <c r="K2309" s="37"/>
      <c r="L2309" s="36" t="s">
        <v>7623</v>
      </c>
      <c r="M2309" s="36" t="str">
        <f>IF(LEFT(NICAP[[#This Row],[Date]],1)=0,"Y","N")</f>
        <v>N</v>
      </c>
      <c r="N2309" s="36"/>
      <c r="O2309" s="36" t="str">
        <f>19&amp;LEFT(NICAP[[#This Row],[Date]],2)</f>
        <v>1958</v>
      </c>
      <c r="P2309" s="36" t="str">
        <f>MID(NICAP[[#This Row],[Date]],3,2)</f>
        <v>10</v>
      </c>
      <c r="Q2309" s="36" t="str">
        <f>RIGHT(NICAP[[#This Row],[Date]],2)</f>
        <v>03</v>
      </c>
      <c r="R2309" s="26">
        <f>DATE(NICAP[[#This Row],[Year]],NICAP[[#This Row],[Month]],NICAP[[#This Row],[Day]])</f>
        <v>21461</v>
      </c>
      <c r="S2309" s="35" t="str">
        <f t="shared" si="70"/>
        <v>IN</v>
      </c>
      <c r="T2309" s="24" t="str">
        <f t="shared" si="71"/>
        <v>US</v>
      </c>
    </row>
    <row r="2310" spans="1:20" ht="27" customHeight="1" x14ac:dyDescent="0.2">
      <c r="A2310" s="35">
        <v>2301</v>
      </c>
      <c r="B2310" s="66">
        <v>581007</v>
      </c>
      <c r="C2310" s="44" t="s">
        <v>7622</v>
      </c>
      <c r="D2310" s="44" t="s">
        <v>1697</v>
      </c>
      <c r="E2310" s="44" t="str">
        <f>IF(AND(LEN(NICAP[[#This Row],[State or      Country]])=2,NICAP[[#This Row],[State or      Country]]&lt;&gt;"UK"),"US","Other")</f>
        <v>US</v>
      </c>
      <c r="F2310" s="43">
        <v>1</v>
      </c>
      <c r="G2310" s="41"/>
      <c r="H2310" s="41"/>
      <c r="I2310" s="41"/>
      <c r="J2310" s="41"/>
      <c r="K2310" s="41"/>
      <c r="L2310" s="42" t="s">
        <v>7621</v>
      </c>
      <c r="M2310" s="42" t="str">
        <f>IF(LEFT(NICAP[[#This Row],[Date]],1)=0,"Y","N")</f>
        <v>N</v>
      </c>
      <c r="N2310" s="42"/>
      <c r="O2310" s="42" t="str">
        <f>19&amp;LEFT(NICAP[[#This Row],[Date]],2)</f>
        <v>1958</v>
      </c>
      <c r="P2310" s="42" t="str">
        <f>MID(NICAP[[#This Row],[Date]],3,2)</f>
        <v>10</v>
      </c>
      <c r="Q2310" s="42" t="str">
        <f>RIGHT(NICAP[[#This Row],[Date]],2)</f>
        <v>07</v>
      </c>
      <c r="R2310" s="26">
        <f>DATE(NICAP[[#This Row],[Year]],NICAP[[#This Row],[Month]],NICAP[[#This Row],[Day]])</f>
        <v>21465</v>
      </c>
      <c r="S2310" s="35" t="str">
        <f t="shared" si="70"/>
        <v>MA</v>
      </c>
      <c r="T2310" s="24" t="str">
        <f t="shared" si="71"/>
        <v>US</v>
      </c>
    </row>
    <row r="2311" spans="1:20" ht="12.75" customHeight="1" x14ac:dyDescent="0.2">
      <c r="A2311" s="35">
        <v>2302</v>
      </c>
      <c r="B2311" s="64">
        <v>581007</v>
      </c>
      <c r="C2311" s="39" t="s">
        <v>7620</v>
      </c>
      <c r="D2311" s="39" t="s">
        <v>2098</v>
      </c>
      <c r="E2311" s="39" t="str">
        <f>IF(AND(LEN(NICAP[[#This Row],[State or      Country]])=2,NICAP[[#This Row],[State or      Country]]&lt;&gt;"UK"),"US","Other")</f>
        <v>US</v>
      </c>
      <c r="F2311" s="38">
        <v>1</v>
      </c>
      <c r="G2311" s="37"/>
      <c r="H2311" s="37"/>
      <c r="I2311" s="47" t="s">
        <v>4808</v>
      </c>
      <c r="J2311" s="37"/>
      <c r="K2311" s="37"/>
      <c r="L2311" s="36" t="s">
        <v>7619</v>
      </c>
      <c r="M2311" s="36" t="str">
        <f>IF(LEFT(NICAP[[#This Row],[Date]],1)=0,"Y","N")</f>
        <v>N</v>
      </c>
      <c r="N2311" s="36"/>
      <c r="O2311" s="36" t="str">
        <f>19&amp;LEFT(NICAP[[#This Row],[Date]],2)</f>
        <v>1958</v>
      </c>
      <c r="P2311" s="36" t="str">
        <f>MID(NICAP[[#This Row],[Date]],3,2)</f>
        <v>10</v>
      </c>
      <c r="Q2311" s="36" t="str">
        <f>RIGHT(NICAP[[#This Row],[Date]],2)</f>
        <v>07</v>
      </c>
      <c r="R2311" s="26">
        <f>DATE(NICAP[[#This Row],[Year]],NICAP[[#This Row],[Month]],NICAP[[#This Row],[Day]])</f>
        <v>21465</v>
      </c>
      <c r="S2311" s="35" t="str">
        <f t="shared" si="70"/>
        <v>VA</v>
      </c>
      <c r="T2311" s="24" t="str">
        <f t="shared" si="71"/>
        <v>US</v>
      </c>
    </row>
    <row r="2312" spans="1:20" ht="12.75" customHeight="1" x14ac:dyDescent="0.2">
      <c r="A2312" s="35">
        <v>2303</v>
      </c>
      <c r="B2312" s="68">
        <v>581011</v>
      </c>
      <c r="C2312" s="39" t="s">
        <v>7618</v>
      </c>
      <c r="D2312" s="39" t="s">
        <v>1667</v>
      </c>
      <c r="E2312" s="39" t="str">
        <f>IF(AND(LEN(NICAP[[#This Row],[State or      Country]])=2,NICAP[[#This Row],[State or      Country]]&lt;&gt;"UK"),"US","Other")</f>
        <v>US</v>
      </c>
      <c r="F2312" s="38">
        <v>9</v>
      </c>
      <c r="G2312" s="47" t="s">
        <v>1666</v>
      </c>
      <c r="H2312" s="46">
        <v>5</v>
      </c>
      <c r="I2312" s="47" t="s">
        <v>4808</v>
      </c>
      <c r="J2312" s="41"/>
      <c r="K2312" s="41"/>
      <c r="L2312" s="36" t="s">
        <v>7617</v>
      </c>
      <c r="M2312" s="36" t="str">
        <f>IF(LEFT(NICAP[[#This Row],[Date]],1)=0,"Y","N")</f>
        <v>N</v>
      </c>
      <c r="N2312" s="36"/>
      <c r="O2312" s="36" t="str">
        <f>19&amp;LEFT(NICAP[[#This Row],[Date]],2)</f>
        <v>1958</v>
      </c>
      <c r="P2312" s="36" t="str">
        <f>MID(NICAP[[#This Row],[Date]],3,2)</f>
        <v>10</v>
      </c>
      <c r="Q2312" s="36" t="str">
        <f>RIGHT(NICAP[[#This Row],[Date]],2)</f>
        <v>11</v>
      </c>
      <c r="R2312" s="26">
        <f>DATE(NICAP[[#This Row],[Year]],NICAP[[#This Row],[Month]],NICAP[[#This Row],[Day]])</f>
        <v>21469</v>
      </c>
      <c r="S2312" s="35" t="str">
        <f t="shared" si="70"/>
        <v>TX</v>
      </c>
      <c r="T2312" s="24" t="str">
        <f t="shared" si="71"/>
        <v>US</v>
      </c>
    </row>
    <row r="2313" spans="1:20" ht="27.75" customHeight="1" x14ac:dyDescent="0.2">
      <c r="A2313" s="35">
        <v>2304</v>
      </c>
      <c r="B2313" s="66">
        <v>581012</v>
      </c>
      <c r="C2313" s="44" t="s">
        <v>3346</v>
      </c>
      <c r="D2313" s="44" t="s">
        <v>1670</v>
      </c>
      <c r="E2313" s="44" t="str">
        <f>IF(AND(LEN(NICAP[[#This Row],[State or      Country]])=2,NICAP[[#This Row],[State or      Country]]&lt;&gt;"UK"),"US","Other")</f>
        <v>US</v>
      </c>
      <c r="F2313" s="43">
        <v>1</v>
      </c>
      <c r="G2313" s="41"/>
      <c r="H2313" s="41"/>
      <c r="I2313" s="41"/>
      <c r="J2313" s="41"/>
      <c r="K2313" s="41"/>
      <c r="L2313" s="59" t="s">
        <v>7616</v>
      </c>
      <c r="M2313" s="59" t="str">
        <f>IF(LEFT(NICAP[[#This Row],[Date]],1)=0,"Y","N")</f>
        <v>N</v>
      </c>
      <c r="N2313" s="59"/>
      <c r="O2313" s="59" t="str">
        <f>19&amp;LEFT(NICAP[[#This Row],[Date]],2)</f>
        <v>1958</v>
      </c>
      <c r="P2313" s="59" t="str">
        <f>MID(NICAP[[#This Row],[Date]],3,2)</f>
        <v>10</v>
      </c>
      <c r="Q2313" s="59" t="str">
        <f>RIGHT(NICAP[[#This Row],[Date]],2)</f>
        <v>12</v>
      </c>
      <c r="R2313" s="26">
        <f>DATE(NICAP[[#This Row],[Year]],NICAP[[#This Row],[Month]],NICAP[[#This Row],[Day]])</f>
        <v>21470</v>
      </c>
      <c r="S2313" s="35" t="str">
        <f t="shared" si="70"/>
        <v>IL</v>
      </c>
      <c r="T2313" s="24" t="str">
        <f t="shared" si="71"/>
        <v>US</v>
      </c>
    </row>
    <row r="2314" spans="1:20" ht="12.75" customHeight="1" x14ac:dyDescent="0.2">
      <c r="A2314" s="35">
        <v>2305</v>
      </c>
      <c r="B2314" s="64">
        <v>581017</v>
      </c>
      <c r="C2314" s="39" t="s">
        <v>5007</v>
      </c>
      <c r="D2314" s="39" t="s">
        <v>1734</v>
      </c>
      <c r="E2314" s="39" t="str">
        <f>IF(AND(LEN(NICAP[[#This Row],[State or      Country]])=2,NICAP[[#This Row],[State or      Country]]&lt;&gt;"UK"),"US","Other")</f>
        <v>US</v>
      </c>
      <c r="F2314" s="38">
        <v>1</v>
      </c>
      <c r="G2314" s="37"/>
      <c r="H2314" s="37"/>
      <c r="I2314" s="47" t="s">
        <v>4808</v>
      </c>
      <c r="J2314" s="37"/>
      <c r="K2314" s="37"/>
      <c r="L2314" s="36" t="s">
        <v>7615</v>
      </c>
      <c r="M2314" s="36" t="str">
        <f>IF(LEFT(NICAP[[#This Row],[Date]],1)=0,"Y","N")</f>
        <v>N</v>
      </c>
      <c r="N2314" s="36"/>
      <c r="O2314" s="36" t="str">
        <f>19&amp;LEFT(NICAP[[#This Row],[Date]],2)</f>
        <v>1958</v>
      </c>
      <c r="P2314" s="36" t="str">
        <f>MID(NICAP[[#This Row],[Date]],3,2)</f>
        <v>10</v>
      </c>
      <c r="Q2314" s="36" t="str">
        <f>RIGHT(NICAP[[#This Row],[Date]],2)</f>
        <v>17</v>
      </c>
      <c r="R2314" s="26">
        <f>DATE(NICAP[[#This Row],[Year]],NICAP[[#This Row],[Month]],NICAP[[#This Row],[Day]])</f>
        <v>21475</v>
      </c>
      <c r="S2314" s="35" t="str">
        <f t="shared" ref="S2314:S2377" si="72">IF(E2314="US",D2314,"")</f>
        <v>MI</v>
      </c>
      <c r="T2314" s="24" t="str">
        <f t="shared" ref="T2314:T2377" si="73">IF(E2314="US","US",D2314)</f>
        <v>US</v>
      </c>
    </row>
    <row r="2315" spans="1:20" ht="27.75" customHeight="1" x14ac:dyDescent="0.2">
      <c r="A2315" s="35">
        <v>2306</v>
      </c>
      <c r="B2315" s="66">
        <v>581026</v>
      </c>
      <c r="C2315" s="44" t="s">
        <v>4050</v>
      </c>
      <c r="D2315" s="44" t="s">
        <v>1715</v>
      </c>
      <c r="E2315" s="44" t="str">
        <f>IF(AND(LEN(NICAP[[#This Row],[State or      Country]])=2,NICAP[[#This Row],[State or      Country]]&lt;&gt;"UK"),"US","Other")</f>
        <v>US</v>
      </c>
      <c r="F2315" s="43">
        <v>3</v>
      </c>
      <c r="G2315" s="41"/>
      <c r="H2315" s="41"/>
      <c r="I2315" s="41"/>
      <c r="J2315" s="41"/>
      <c r="K2315" s="41"/>
      <c r="L2315" s="42" t="s">
        <v>7614</v>
      </c>
      <c r="M2315" s="42" t="str">
        <f>IF(LEFT(NICAP[[#This Row],[Date]],1)=0,"Y","N")</f>
        <v>N</v>
      </c>
      <c r="N2315" s="42"/>
      <c r="O2315" s="42" t="str">
        <f>19&amp;LEFT(NICAP[[#This Row],[Date]],2)</f>
        <v>1958</v>
      </c>
      <c r="P2315" s="42" t="str">
        <f>MID(NICAP[[#This Row],[Date]],3,2)</f>
        <v>10</v>
      </c>
      <c r="Q2315" s="42" t="str">
        <f>RIGHT(NICAP[[#This Row],[Date]],2)</f>
        <v>26</v>
      </c>
      <c r="R2315" s="26">
        <f>DATE(NICAP[[#This Row],[Year]],NICAP[[#This Row],[Month]],NICAP[[#This Row],[Day]])</f>
        <v>21484</v>
      </c>
      <c r="S2315" s="35" t="str">
        <f t="shared" si="72"/>
        <v>MD</v>
      </c>
      <c r="T2315" s="24" t="str">
        <f t="shared" si="73"/>
        <v>US</v>
      </c>
    </row>
    <row r="2316" spans="1:20" ht="27" customHeight="1" x14ac:dyDescent="0.2">
      <c r="A2316" s="35">
        <v>2307</v>
      </c>
      <c r="B2316" s="66">
        <v>581026</v>
      </c>
      <c r="C2316" s="44" t="s">
        <v>4614</v>
      </c>
      <c r="D2316" s="44" t="s">
        <v>1787</v>
      </c>
      <c r="E2316" s="44" t="str">
        <f>IF(AND(LEN(NICAP[[#This Row],[State or      Country]])=2,NICAP[[#This Row],[State or      Country]]&lt;&gt;"UK"),"US","Other")</f>
        <v>US</v>
      </c>
      <c r="F2316" s="43">
        <v>1</v>
      </c>
      <c r="G2316" s="41"/>
      <c r="H2316" s="41"/>
      <c r="I2316" s="41"/>
      <c r="J2316" s="41"/>
      <c r="K2316" s="41"/>
      <c r="L2316" s="59" t="s">
        <v>7613</v>
      </c>
      <c r="M2316" s="59" t="str">
        <f>IF(LEFT(NICAP[[#This Row],[Date]],1)=0,"Y","N")</f>
        <v>N</v>
      </c>
      <c r="N2316" s="59"/>
      <c r="O2316" s="59" t="str">
        <f>19&amp;LEFT(NICAP[[#This Row],[Date]],2)</f>
        <v>1958</v>
      </c>
      <c r="P2316" s="59" t="str">
        <f>MID(NICAP[[#This Row],[Date]],3,2)</f>
        <v>10</v>
      </c>
      <c r="Q2316" s="59" t="str">
        <f>RIGHT(NICAP[[#This Row],[Date]],2)</f>
        <v>26</v>
      </c>
      <c r="R2316" s="26">
        <f>DATE(NICAP[[#This Row],[Year]],NICAP[[#This Row],[Month]],NICAP[[#This Row],[Day]])</f>
        <v>21484</v>
      </c>
      <c r="S2316" s="35" t="str">
        <f t="shared" si="72"/>
        <v>IN</v>
      </c>
      <c r="T2316" s="24" t="str">
        <f t="shared" si="73"/>
        <v>US</v>
      </c>
    </row>
    <row r="2317" spans="1:20" ht="12.75" customHeight="1" x14ac:dyDescent="0.2">
      <c r="A2317" s="35">
        <v>2308</v>
      </c>
      <c r="B2317" s="64">
        <v>581027</v>
      </c>
      <c r="C2317" s="39" t="s">
        <v>7612</v>
      </c>
      <c r="D2317" s="39" t="s">
        <v>1686</v>
      </c>
      <c r="E2317" s="39" t="str">
        <f>IF(AND(LEN(NICAP[[#This Row],[State or      Country]])=2,NICAP[[#This Row],[State or      Country]]&lt;&gt;"UK"),"US","Other")</f>
        <v>US</v>
      </c>
      <c r="F2317" s="38">
        <v>2</v>
      </c>
      <c r="G2317" s="37"/>
      <c r="H2317" s="37"/>
      <c r="I2317" s="47" t="s">
        <v>4808</v>
      </c>
      <c r="J2317" s="37"/>
      <c r="K2317" s="37"/>
      <c r="L2317" s="36" t="s">
        <v>7611</v>
      </c>
      <c r="M2317" s="36" t="str">
        <f>IF(LEFT(NICAP[[#This Row],[Date]],1)=0,"Y","N")</f>
        <v>N</v>
      </c>
      <c r="N2317" s="36"/>
      <c r="O2317" s="36" t="str">
        <f>19&amp;LEFT(NICAP[[#This Row],[Date]],2)</f>
        <v>1958</v>
      </c>
      <c r="P2317" s="36" t="str">
        <f>MID(NICAP[[#This Row],[Date]],3,2)</f>
        <v>10</v>
      </c>
      <c r="Q2317" s="36" t="str">
        <f>RIGHT(NICAP[[#This Row],[Date]],2)</f>
        <v>27</v>
      </c>
      <c r="R2317" s="26">
        <f>DATE(NICAP[[#This Row],[Year]],NICAP[[#This Row],[Month]],NICAP[[#This Row],[Day]])</f>
        <v>21485</v>
      </c>
      <c r="S2317" s="35" t="str">
        <f t="shared" si="72"/>
        <v>PA</v>
      </c>
      <c r="T2317" s="24" t="str">
        <f t="shared" si="73"/>
        <v>US</v>
      </c>
    </row>
    <row r="2318" spans="1:20" ht="14.25" customHeight="1" x14ac:dyDescent="0.2">
      <c r="A2318" s="35">
        <v>2309</v>
      </c>
      <c r="B2318" s="81">
        <v>581026</v>
      </c>
      <c r="C2318" s="39" t="s">
        <v>7610</v>
      </c>
      <c r="D2318" s="39" t="s">
        <v>1715</v>
      </c>
      <c r="E2318" s="39" t="str">
        <f>IF(AND(LEN(NICAP[[#This Row],[State or      Country]])=2,NICAP[[#This Row],[State or      Country]]&lt;&gt;"UK"),"US","Other")</f>
        <v>US</v>
      </c>
      <c r="F2318" s="38">
        <v>2</v>
      </c>
      <c r="G2318" s="47" t="s">
        <v>1986</v>
      </c>
      <c r="H2318" s="70">
        <v>5</v>
      </c>
      <c r="I2318" s="65">
        <v>6148</v>
      </c>
      <c r="J2318" s="54" t="s">
        <v>1744</v>
      </c>
      <c r="K2318" s="41"/>
      <c r="L2318" s="36" t="s">
        <v>7609</v>
      </c>
      <c r="M2318" s="36" t="str">
        <f>IF(LEFT(NICAP[[#This Row],[Date]],1)=0,"Y","N")</f>
        <v>N</v>
      </c>
      <c r="N2318" s="36"/>
      <c r="O2318" s="36" t="str">
        <f>19&amp;LEFT(NICAP[[#This Row],[Date]],2)</f>
        <v>1958</v>
      </c>
      <c r="P2318" s="36" t="str">
        <f>MID(NICAP[[#This Row],[Date]],3,2)</f>
        <v>10</v>
      </c>
      <c r="Q2318" s="36" t="str">
        <f>RIGHT(NICAP[[#This Row],[Date]],2)</f>
        <v>26</v>
      </c>
      <c r="R2318" s="26">
        <f>DATE(NICAP[[#This Row],[Year]],NICAP[[#This Row],[Month]],NICAP[[#This Row],[Day]])</f>
        <v>21484</v>
      </c>
      <c r="S2318" s="35" t="str">
        <f t="shared" si="72"/>
        <v>MD</v>
      </c>
      <c r="T2318" s="24" t="str">
        <f t="shared" si="73"/>
        <v>US</v>
      </c>
    </row>
    <row r="2319" spans="1:20" ht="12.75" customHeight="1" x14ac:dyDescent="0.2">
      <c r="A2319" s="35">
        <v>2310</v>
      </c>
      <c r="B2319" s="64">
        <v>581031</v>
      </c>
      <c r="C2319" s="39" t="s">
        <v>7608</v>
      </c>
      <c r="D2319" s="39" t="s">
        <v>1702</v>
      </c>
      <c r="E2319" s="39" t="str">
        <f>IF(AND(LEN(NICAP[[#This Row],[State or      Country]])=2,NICAP[[#This Row],[State or      Country]]&lt;&gt;"UK"),"US","Other")</f>
        <v>Other</v>
      </c>
      <c r="F2319" s="38">
        <v>1</v>
      </c>
      <c r="G2319" s="37"/>
      <c r="H2319" s="37"/>
      <c r="I2319" s="47" t="s">
        <v>4808</v>
      </c>
      <c r="J2319" s="37"/>
      <c r="K2319" s="37"/>
      <c r="L2319" s="36" t="s">
        <v>7607</v>
      </c>
      <c r="M2319" s="36" t="str">
        <f>IF(LEFT(NICAP[[#This Row],[Date]],1)=0,"Y","N")</f>
        <v>N</v>
      </c>
      <c r="N2319" s="36"/>
      <c r="O2319" s="36" t="str">
        <f>19&amp;LEFT(NICAP[[#This Row],[Date]],2)</f>
        <v>1958</v>
      </c>
      <c r="P2319" s="36" t="str">
        <f>MID(NICAP[[#This Row],[Date]],3,2)</f>
        <v>10</v>
      </c>
      <c r="Q2319" s="36" t="str">
        <f>RIGHT(NICAP[[#This Row],[Date]],2)</f>
        <v>31</v>
      </c>
      <c r="R2319" s="26">
        <f>DATE(NICAP[[#This Row],[Year]],NICAP[[#This Row],[Month]],NICAP[[#This Row],[Day]])</f>
        <v>21489</v>
      </c>
      <c r="S2319" s="35" t="str">
        <f t="shared" si="72"/>
        <v/>
      </c>
      <c r="T2319" s="24" t="str">
        <f t="shared" si="73"/>
        <v>CAN</v>
      </c>
    </row>
    <row r="2320" spans="1:20" ht="27.75" customHeight="1" x14ac:dyDescent="0.2">
      <c r="A2320" s="35">
        <v>2311</v>
      </c>
      <c r="B2320" s="66">
        <v>581100</v>
      </c>
      <c r="C2320" s="44" t="s">
        <v>7606</v>
      </c>
      <c r="D2320" s="41"/>
      <c r="E2320" s="41" t="str">
        <f>IF(AND(LEN(NICAP[[#This Row],[State or      Country]])=2,NICAP[[#This Row],[State or      Country]]&lt;&gt;"UK"),"US","Other")</f>
        <v>Other</v>
      </c>
      <c r="F2320" s="43">
        <v>9</v>
      </c>
      <c r="G2320" s="41"/>
      <c r="H2320" s="61">
        <v>5</v>
      </c>
      <c r="I2320" s="41"/>
      <c r="J2320" s="41"/>
      <c r="K2320" s="41"/>
      <c r="L2320" s="42" t="s">
        <v>7605</v>
      </c>
      <c r="M2320" s="42" t="str">
        <f>IF(LEFT(NICAP[[#This Row],[Date]],1)=0,"Y","N")</f>
        <v>N</v>
      </c>
      <c r="N2320" s="42"/>
      <c r="O2320" s="42" t="str">
        <f>19&amp;LEFT(NICAP[[#This Row],[Date]],2)</f>
        <v>1958</v>
      </c>
      <c r="P2320" s="42" t="str">
        <f>MID(NICAP[[#This Row],[Date]],3,2)</f>
        <v>11</v>
      </c>
      <c r="Q2320" s="42" t="str">
        <f>RIGHT(NICAP[[#This Row],[Date]],2)</f>
        <v>00</v>
      </c>
      <c r="R2320" s="26">
        <f>DATE(NICAP[[#This Row],[Year]],NICAP[[#This Row],[Month]],NICAP[[#This Row],[Day]])</f>
        <v>21489</v>
      </c>
      <c r="S2320" s="35" t="str">
        <f t="shared" si="72"/>
        <v/>
      </c>
      <c r="T2320" s="24">
        <f t="shared" si="73"/>
        <v>0</v>
      </c>
    </row>
    <row r="2321" spans="1:20" ht="12.75" customHeight="1" x14ac:dyDescent="0.2">
      <c r="A2321" s="35">
        <v>2312</v>
      </c>
      <c r="B2321" s="64">
        <v>581103</v>
      </c>
      <c r="C2321" s="39" t="s">
        <v>4861</v>
      </c>
      <c r="D2321" s="39" t="s">
        <v>2139</v>
      </c>
      <c r="E2321" s="39" t="str">
        <f>IF(AND(LEN(NICAP[[#This Row],[State or      Country]])=2,NICAP[[#This Row],[State or      Country]]&lt;&gt;"UK"),"US","Other")</f>
        <v>US</v>
      </c>
      <c r="F2321" s="38">
        <v>1</v>
      </c>
      <c r="G2321" s="37"/>
      <c r="H2321" s="37"/>
      <c r="I2321" s="65">
        <v>6153</v>
      </c>
      <c r="J2321" s="37"/>
      <c r="K2321" s="37"/>
      <c r="L2321" s="36" t="s">
        <v>7604</v>
      </c>
      <c r="M2321" s="36" t="str">
        <f>IF(LEFT(NICAP[[#This Row],[Date]],1)=0,"Y","N")</f>
        <v>N</v>
      </c>
      <c r="N2321" s="36"/>
      <c r="O2321" s="36" t="str">
        <f>19&amp;LEFT(NICAP[[#This Row],[Date]],2)</f>
        <v>1958</v>
      </c>
      <c r="P2321" s="36" t="str">
        <f>MID(NICAP[[#This Row],[Date]],3,2)</f>
        <v>11</v>
      </c>
      <c r="Q2321" s="36" t="str">
        <f>RIGHT(NICAP[[#This Row],[Date]],2)</f>
        <v>03</v>
      </c>
      <c r="R2321" s="26">
        <f>DATE(NICAP[[#This Row],[Year]],NICAP[[#This Row],[Month]],NICAP[[#This Row],[Day]])</f>
        <v>21492</v>
      </c>
      <c r="S2321" s="35" t="str">
        <f t="shared" si="72"/>
        <v>ND</v>
      </c>
      <c r="T2321" s="24" t="str">
        <f t="shared" si="73"/>
        <v>US</v>
      </c>
    </row>
    <row r="2322" spans="1:20" ht="14.25" customHeight="1" x14ac:dyDescent="0.2">
      <c r="A2322" s="35">
        <v>2313</v>
      </c>
      <c r="B2322" s="81">
        <v>581104</v>
      </c>
      <c r="C2322" s="39" t="s">
        <v>7603</v>
      </c>
      <c r="D2322" s="39" t="s">
        <v>1673</v>
      </c>
      <c r="E2322" s="39" t="str">
        <f>IF(AND(LEN(NICAP[[#This Row],[State or      Country]])=2,NICAP[[#This Row],[State or      Country]]&lt;&gt;"UK"),"US","Other")</f>
        <v>US</v>
      </c>
      <c r="F2322" s="38">
        <v>11</v>
      </c>
      <c r="G2322" s="47" t="s">
        <v>1757</v>
      </c>
      <c r="H2322" s="46">
        <v>5</v>
      </c>
      <c r="I2322" s="47" t="s">
        <v>4808</v>
      </c>
      <c r="J2322" s="37"/>
      <c r="K2322" s="37"/>
      <c r="L2322" s="36" t="s">
        <v>7602</v>
      </c>
      <c r="M2322" s="36" t="str">
        <f>IF(LEFT(NICAP[[#This Row],[Date]],1)=0,"Y","N")</f>
        <v>N</v>
      </c>
      <c r="N2322" s="36"/>
      <c r="O2322" s="36" t="str">
        <f>19&amp;LEFT(NICAP[[#This Row],[Date]],2)</f>
        <v>1958</v>
      </c>
      <c r="P2322" s="36" t="str">
        <f>MID(NICAP[[#This Row],[Date]],3,2)</f>
        <v>11</v>
      </c>
      <c r="Q2322" s="36" t="str">
        <f>RIGHT(NICAP[[#This Row],[Date]],2)</f>
        <v>04</v>
      </c>
      <c r="R2322" s="26">
        <f>DATE(NICAP[[#This Row],[Year]],NICAP[[#This Row],[Month]],NICAP[[#This Row],[Day]])</f>
        <v>21493</v>
      </c>
      <c r="S2322" s="35" t="str">
        <f t="shared" si="72"/>
        <v>NC</v>
      </c>
      <c r="T2322" s="24" t="str">
        <f t="shared" si="73"/>
        <v>US</v>
      </c>
    </row>
    <row r="2323" spans="1:20" ht="12.75" customHeight="1" x14ac:dyDescent="0.2">
      <c r="A2323" s="35">
        <v>2314</v>
      </c>
      <c r="B2323" s="64">
        <v>581105</v>
      </c>
      <c r="C2323" s="39" t="s">
        <v>7601</v>
      </c>
      <c r="D2323" s="39" t="s">
        <v>2338</v>
      </c>
      <c r="E2323" s="39" t="str">
        <f>IF(AND(LEN(NICAP[[#This Row],[State or      Country]])=2,NICAP[[#This Row],[State or      Country]]&lt;&gt;"UK"),"US","Other")</f>
        <v>US</v>
      </c>
      <c r="F2323" s="38">
        <v>1</v>
      </c>
      <c r="G2323" s="41"/>
      <c r="H2323" s="41"/>
      <c r="I2323" s="41"/>
      <c r="J2323" s="41"/>
      <c r="K2323" s="41"/>
      <c r="L2323" s="36" t="s">
        <v>7600</v>
      </c>
      <c r="M2323" s="36" t="str">
        <f>IF(LEFT(NICAP[[#This Row],[Date]],1)=0,"Y","N")</f>
        <v>N</v>
      </c>
      <c r="N2323" s="36"/>
      <c r="O2323" s="36" t="str">
        <f>19&amp;LEFT(NICAP[[#This Row],[Date]],2)</f>
        <v>1958</v>
      </c>
      <c r="P2323" s="36" t="str">
        <f>MID(NICAP[[#This Row],[Date]],3,2)</f>
        <v>11</v>
      </c>
      <c r="Q2323" s="36" t="str">
        <f>RIGHT(NICAP[[#This Row],[Date]],2)</f>
        <v>05</v>
      </c>
      <c r="R2323" s="26">
        <f>DATE(NICAP[[#This Row],[Year]],NICAP[[#This Row],[Month]],NICAP[[#This Row],[Day]])</f>
        <v>21494</v>
      </c>
      <c r="S2323" s="35" t="str">
        <f t="shared" si="72"/>
        <v>NH</v>
      </c>
      <c r="T2323" s="24" t="str">
        <f t="shared" si="73"/>
        <v>US</v>
      </c>
    </row>
    <row r="2324" spans="1:20" ht="12.75" customHeight="1" x14ac:dyDescent="0.2">
      <c r="A2324" s="35">
        <v>2315</v>
      </c>
      <c r="B2324" s="64">
        <v>581108</v>
      </c>
      <c r="C2324" s="39" t="s">
        <v>7599</v>
      </c>
      <c r="D2324" s="39" t="s">
        <v>1749</v>
      </c>
      <c r="E2324" s="39" t="str">
        <f>IF(AND(LEN(NICAP[[#This Row],[State or      Country]])=2,NICAP[[#This Row],[State or      Country]]&lt;&gt;"UK"),"US","Other")</f>
        <v>Other</v>
      </c>
      <c r="F2324" s="38">
        <v>11</v>
      </c>
      <c r="G2324" s="37"/>
      <c r="H2324" s="37"/>
      <c r="I2324" s="47" t="s">
        <v>4808</v>
      </c>
      <c r="J2324" s="37"/>
      <c r="K2324" s="37"/>
      <c r="L2324" s="36" t="s">
        <v>7598</v>
      </c>
      <c r="M2324" s="36" t="str">
        <f>IF(LEFT(NICAP[[#This Row],[Date]],1)=0,"Y","N")</f>
        <v>N</v>
      </c>
      <c r="N2324" s="36"/>
      <c r="O2324" s="36" t="str">
        <f>19&amp;LEFT(NICAP[[#This Row],[Date]],2)</f>
        <v>1958</v>
      </c>
      <c r="P2324" s="36" t="str">
        <f>MID(NICAP[[#This Row],[Date]],3,2)</f>
        <v>11</v>
      </c>
      <c r="Q2324" s="36" t="str">
        <f>RIGHT(NICAP[[#This Row],[Date]],2)</f>
        <v>08</v>
      </c>
      <c r="R2324" s="26">
        <f>DATE(NICAP[[#This Row],[Year]],NICAP[[#This Row],[Month]],NICAP[[#This Row],[Day]])</f>
        <v>21497</v>
      </c>
      <c r="S2324" s="35" t="str">
        <f t="shared" si="72"/>
        <v/>
      </c>
      <c r="T2324" s="24" t="str">
        <f t="shared" si="73"/>
        <v>Brazil</v>
      </c>
    </row>
    <row r="2325" spans="1:20" ht="12.75" customHeight="1" x14ac:dyDescent="0.2">
      <c r="A2325" s="35">
        <v>2316</v>
      </c>
      <c r="B2325" s="68">
        <v>581113</v>
      </c>
      <c r="C2325" s="39" t="s">
        <v>7597</v>
      </c>
      <c r="D2325" s="39" t="s">
        <v>1819</v>
      </c>
      <c r="E2325" s="39" t="str">
        <f>IF(AND(LEN(NICAP[[#This Row],[State or      Country]])=2,NICAP[[#This Row],[State or      Country]]&lt;&gt;"UK"),"US","Other")</f>
        <v>US</v>
      </c>
      <c r="F2325" s="38">
        <v>9</v>
      </c>
      <c r="G2325" s="47" t="s">
        <v>1666</v>
      </c>
      <c r="H2325" s="46">
        <v>5</v>
      </c>
      <c r="I2325" s="47" t="s">
        <v>4808</v>
      </c>
      <c r="J2325" s="37"/>
      <c r="K2325" s="37"/>
      <c r="L2325" s="36" t="s">
        <v>7596</v>
      </c>
      <c r="M2325" s="36" t="str">
        <f>IF(LEFT(NICAP[[#This Row],[Date]],1)=0,"Y","N")</f>
        <v>N</v>
      </c>
      <c r="N2325" s="36"/>
      <c r="O2325" s="36" t="str">
        <f>19&amp;LEFT(NICAP[[#This Row],[Date]],2)</f>
        <v>1958</v>
      </c>
      <c r="P2325" s="36" t="str">
        <f>MID(NICAP[[#This Row],[Date]],3,2)</f>
        <v>11</v>
      </c>
      <c r="Q2325" s="36" t="str">
        <f>RIGHT(NICAP[[#This Row],[Date]],2)</f>
        <v>13</v>
      </c>
      <c r="R2325" s="26">
        <f>DATE(NICAP[[#This Row],[Year]],NICAP[[#This Row],[Month]],NICAP[[#This Row],[Day]])</f>
        <v>21502</v>
      </c>
      <c r="S2325" s="35" t="str">
        <f t="shared" si="72"/>
        <v>NV</v>
      </c>
      <c r="T2325" s="24" t="str">
        <f t="shared" si="73"/>
        <v>US</v>
      </c>
    </row>
    <row r="2326" spans="1:20" ht="12.75" customHeight="1" x14ac:dyDescent="0.2">
      <c r="A2326" s="35">
        <v>2317</v>
      </c>
      <c r="B2326" s="64">
        <v>581119</v>
      </c>
      <c r="C2326" s="39" t="s">
        <v>7436</v>
      </c>
      <c r="D2326" s="39" t="s">
        <v>1758</v>
      </c>
      <c r="E2326" s="39" t="str">
        <f>IF(AND(LEN(NICAP[[#This Row],[State or      Country]])=2,NICAP[[#This Row],[State or      Country]]&lt;&gt;"UK"),"US","Other")</f>
        <v>US</v>
      </c>
      <c r="F2326" s="38">
        <v>1</v>
      </c>
      <c r="G2326" s="37"/>
      <c r="H2326" s="37"/>
      <c r="I2326" s="47" t="s">
        <v>4808</v>
      </c>
      <c r="J2326" s="37"/>
      <c r="K2326" s="37"/>
      <c r="L2326" s="36" t="s">
        <v>6161</v>
      </c>
      <c r="M2326" s="36" t="str">
        <f>IF(LEFT(NICAP[[#This Row],[Date]],1)=0,"Y","N")</f>
        <v>N</v>
      </c>
      <c r="N2326" s="36"/>
      <c r="O2326" s="36" t="str">
        <f>19&amp;LEFT(NICAP[[#This Row],[Date]],2)</f>
        <v>1958</v>
      </c>
      <c r="P2326" s="36" t="str">
        <f>MID(NICAP[[#This Row],[Date]],3,2)</f>
        <v>11</v>
      </c>
      <c r="Q2326" s="36" t="str">
        <f>RIGHT(NICAP[[#This Row],[Date]],2)</f>
        <v>19</v>
      </c>
      <c r="R2326" s="26">
        <f>DATE(NICAP[[#This Row],[Year]],NICAP[[#This Row],[Month]],NICAP[[#This Row],[Day]])</f>
        <v>21508</v>
      </c>
      <c r="S2326" s="35" t="str">
        <f t="shared" si="72"/>
        <v>NY</v>
      </c>
      <c r="T2326" s="24" t="str">
        <f t="shared" si="73"/>
        <v>US</v>
      </c>
    </row>
    <row r="2327" spans="1:20" ht="14.25" customHeight="1" x14ac:dyDescent="0.2">
      <c r="A2327" s="35">
        <v>2318</v>
      </c>
      <c r="B2327" s="81">
        <v>581120</v>
      </c>
      <c r="C2327" s="39" t="s">
        <v>7595</v>
      </c>
      <c r="D2327" s="39" t="s">
        <v>2763</v>
      </c>
      <c r="E2327" s="39" t="str">
        <f>IF(AND(LEN(NICAP[[#This Row],[State or      Country]])=2,NICAP[[#This Row],[State or      Country]]&lt;&gt;"UK"),"US","Other")</f>
        <v>Other</v>
      </c>
      <c r="F2327" s="38">
        <v>11</v>
      </c>
      <c r="G2327" s="47" t="s">
        <v>1757</v>
      </c>
      <c r="H2327" s="46">
        <v>5</v>
      </c>
      <c r="I2327" s="47" t="s">
        <v>4808</v>
      </c>
      <c r="J2327" s="37"/>
      <c r="K2327" s="37"/>
      <c r="L2327" s="36" t="s">
        <v>7594</v>
      </c>
      <c r="M2327" s="36" t="str">
        <f>IF(LEFT(NICAP[[#This Row],[Date]],1)=0,"Y","N")</f>
        <v>N</v>
      </c>
      <c r="N2327" s="36"/>
      <c r="O2327" s="36" t="str">
        <f>19&amp;LEFT(NICAP[[#This Row],[Date]],2)</f>
        <v>1958</v>
      </c>
      <c r="P2327" s="36" t="str">
        <f>MID(NICAP[[#This Row],[Date]],3,2)</f>
        <v>11</v>
      </c>
      <c r="Q2327" s="36" t="str">
        <f>RIGHT(NICAP[[#This Row],[Date]],2)</f>
        <v>20</v>
      </c>
      <c r="R2327" s="26">
        <f>DATE(NICAP[[#This Row],[Year]],NICAP[[#This Row],[Month]],NICAP[[#This Row],[Day]])</f>
        <v>21509</v>
      </c>
      <c r="S2327" s="35" t="str">
        <f t="shared" si="72"/>
        <v/>
      </c>
      <c r="T2327" s="24" t="str">
        <f t="shared" si="73"/>
        <v>At Sea</v>
      </c>
    </row>
    <row r="2328" spans="1:20" ht="14.25" customHeight="1" x14ac:dyDescent="0.2">
      <c r="A2328" s="35">
        <v>2319</v>
      </c>
      <c r="B2328" s="81">
        <v>581216</v>
      </c>
      <c r="C2328" s="39" t="s">
        <v>7593</v>
      </c>
      <c r="D2328" s="39" t="s">
        <v>2020</v>
      </c>
      <c r="E2328" s="39" t="str">
        <f>IF(AND(LEN(NICAP[[#This Row],[State or      Country]])=2,NICAP[[#This Row],[State or      Country]]&lt;&gt;"UK"),"US","Other")</f>
        <v>US</v>
      </c>
      <c r="F2328" s="38">
        <v>3</v>
      </c>
      <c r="G2328" s="47" t="s">
        <v>2090</v>
      </c>
      <c r="H2328" s="70">
        <v>5</v>
      </c>
      <c r="I2328" s="41"/>
      <c r="J2328" s="41"/>
      <c r="K2328" s="41"/>
      <c r="L2328" s="36" t="s">
        <v>7592</v>
      </c>
      <c r="M2328" s="36" t="str">
        <f>IF(LEFT(NICAP[[#This Row],[Date]],1)=0,"Y","N")</f>
        <v>N</v>
      </c>
      <c r="N2328" s="36"/>
      <c r="O2328" s="36" t="str">
        <f>19&amp;LEFT(NICAP[[#This Row],[Date]],2)</f>
        <v>1958</v>
      </c>
      <c r="P2328" s="36" t="str">
        <f>MID(NICAP[[#This Row],[Date]],3,2)</f>
        <v>12</v>
      </c>
      <c r="Q2328" s="36" t="str">
        <f>RIGHT(NICAP[[#This Row],[Date]],2)</f>
        <v>16</v>
      </c>
      <c r="R2328" s="26">
        <f>DATE(NICAP[[#This Row],[Year]],NICAP[[#This Row],[Month]],NICAP[[#This Row],[Day]])</f>
        <v>21535</v>
      </c>
      <c r="S2328" s="35" t="str">
        <f t="shared" si="72"/>
        <v>AK</v>
      </c>
      <c r="T2328" s="24" t="str">
        <f t="shared" si="73"/>
        <v>US</v>
      </c>
    </row>
    <row r="2329" spans="1:20" ht="12.75" customHeight="1" x14ac:dyDescent="0.2">
      <c r="A2329" s="35">
        <v>2320</v>
      </c>
      <c r="B2329" s="68">
        <v>581220</v>
      </c>
      <c r="C2329" s="39" t="s">
        <v>7590</v>
      </c>
      <c r="D2329" s="39" t="s">
        <v>1726</v>
      </c>
      <c r="E2329" s="39" t="str">
        <f>IF(AND(LEN(NICAP[[#This Row],[State or      Country]])=2,NICAP[[#This Row],[State or      Country]]&lt;&gt;"UK"),"US","Other")</f>
        <v>US</v>
      </c>
      <c r="F2329" s="38">
        <v>1</v>
      </c>
      <c r="G2329" s="37"/>
      <c r="H2329" s="37"/>
      <c r="I2329" s="37"/>
      <c r="J2329" s="37"/>
      <c r="K2329" s="37"/>
      <c r="L2329" s="36" t="s">
        <v>7591</v>
      </c>
      <c r="M2329" s="36" t="str">
        <f>IF(LEFT(NICAP[[#This Row],[Date]],1)=0,"Y","N")</f>
        <v>N</v>
      </c>
      <c r="N2329" s="36"/>
      <c r="O2329" s="36" t="str">
        <f>19&amp;LEFT(NICAP[[#This Row],[Date]],2)</f>
        <v>1958</v>
      </c>
      <c r="P2329" s="36" t="str">
        <f>MID(NICAP[[#This Row],[Date]],3,2)</f>
        <v>12</v>
      </c>
      <c r="Q2329" s="36" t="str">
        <f>RIGHT(NICAP[[#This Row],[Date]],2)</f>
        <v>20</v>
      </c>
      <c r="R2329" s="26">
        <f>DATE(NICAP[[#This Row],[Year]],NICAP[[#This Row],[Month]],NICAP[[#This Row],[Day]])</f>
        <v>21539</v>
      </c>
      <c r="S2329" s="35" t="str">
        <f t="shared" si="72"/>
        <v>NJ</v>
      </c>
      <c r="T2329" s="24" t="str">
        <f t="shared" si="73"/>
        <v>US</v>
      </c>
    </row>
    <row r="2330" spans="1:20" ht="12.75" customHeight="1" x14ac:dyDescent="0.2">
      <c r="A2330" s="35">
        <v>2321</v>
      </c>
      <c r="B2330" s="68">
        <v>581220</v>
      </c>
      <c r="C2330" s="39" t="s">
        <v>7590</v>
      </c>
      <c r="D2330" s="39" t="s">
        <v>1726</v>
      </c>
      <c r="E2330" s="39" t="str">
        <f>IF(AND(LEN(NICAP[[#This Row],[State or      Country]])=2,NICAP[[#This Row],[State or      Country]]&lt;&gt;"UK"),"US","Other")</f>
        <v>US</v>
      </c>
      <c r="F2330" s="38">
        <v>2</v>
      </c>
      <c r="G2330" s="37"/>
      <c r="H2330" s="37"/>
      <c r="I2330" s="37"/>
      <c r="J2330" s="37"/>
      <c r="K2330" s="37"/>
      <c r="L2330" s="36" t="s">
        <v>7589</v>
      </c>
      <c r="M2330" s="36" t="str">
        <f>IF(LEFT(NICAP[[#This Row],[Date]],1)=0,"Y","N")</f>
        <v>N</v>
      </c>
      <c r="N2330" s="36"/>
      <c r="O2330" s="36" t="str">
        <f>19&amp;LEFT(NICAP[[#This Row],[Date]],2)</f>
        <v>1958</v>
      </c>
      <c r="P2330" s="36" t="str">
        <f>MID(NICAP[[#This Row],[Date]],3,2)</f>
        <v>12</v>
      </c>
      <c r="Q2330" s="36" t="str">
        <f>RIGHT(NICAP[[#This Row],[Date]],2)</f>
        <v>20</v>
      </c>
      <c r="R2330" s="26">
        <f>DATE(NICAP[[#This Row],[Year]],NICAP[[#This Row],[Month]],NICAP[[#This Row],[Day]])</f>
        <v>21539</v>
      </c>
      <c r="S2330" s="35" t="str">
        <f t="shared" si="72"/>
        <v>NJ</v>
      </c>
      <c r="T2330" s="24" t="str">
        <f t="shared" si="73"/>
        <v>US</v>
      </c>
    </row>
    <row r="2331" spans="1:20" ht="42" customHeight="1" x14ac:dyDescent="0.2">
      <c r="A2331" s="35">
        <v>2322</v>
      </c>
      <c r="B2331" s="67">
        <v>590101</v>
      </c>
      <c r="C2331" s="50" t="s">
        <v>7588</v>
      </c>
      <c r="D2331" s="50" t="s">
        <v>1676</v>
      </c>
      <c r="E2331" s="50" t="str">
        <f>IF(AND(LEN(NICAP[[#This Row],[State or      Country]])=2,NICAP[[#This Row],[State or      Country]]&lt;&gt;"UK"),"US","Other")</f>
        <v>US</v>
      </c>
      <c r="F2331" s="49">
        <v>1</v>
      </c>
      <c r="G2331" s="48"/>
      <c r="H2331" s="48"/>
      <c r="I2331" s="48"/>
      <c r="J2331" s="48"/>
      <c r="K2331" s="48"/>
      <c r="L2331" s="42" t="s">
        <v>7587</v>
      </c>
      <c r="M2331" s="42" t="str">
        <f>IF(LEFT(NICAP[[#This Row],[Date]],1)=0,"Y","N")</f>
        <v>N</v>
      </c>
      <c r="N2331" s="42"/>
      <c r="O2331" s="42" t="str">
        <f>19&amp;LEFT(NICAP[[#This Row],[Date]],2)</f>
        <v>1959</v>
      </c>
      <c r="P2331" s="42" t="str">
        <f>MID(NICAP[[#This Row],[Date]],3,2)</f>
        <v>01</v>
      </c>
      <c r="Q2331" s="42" t="str">
        <f>RIGHT(NICAP[[#This Row],[Date]],2)</f>
        <v>01</v>
      </c>
      <c r="R2331" s="26">
        <f>DATE(NICAP[[#This Row],[Year]],NICAP[[#This Row],[Month]],NICAP[[#This Row],[Day]])</f>
        <v>21551</v>
      </c>
      <c r="S2331" s="35" t="str">
        <f t="shared" si="72"/>
        <v>CA</v>
      </c>
      <c r="T2331" s="24" t="str">
        <f t="shared" si="73"/>
        <v>US</v>
      </c>
    </row>
    <row r="2332" spans="1:20" ht="14.25" customHeight="1" x14ac:dyDescent="0.2">
      <c r="A2332" s="35">
        <v>2323</v>
      </c>
      <c r="B2332" s="114" t="s">
        <v>7586</v>
      </c>
      <c r="C2332" s="39" t="s">
        <v>7585</v>
      </c>
      <c r="D2332" s="39" t="s">
        <v>1676</v>
      </c>
      <c r="E2332" s="39" t="str">
        <f>IF(AND(LEN(NICAP[[#This Row],[State or      Country]])=2,NICAP[[#This Row],[State or      Country]]&lt;&gt;"UK"),"US","Other")</f>
        <v>US</v>
      </c>
      <c r="F2332" s="38">
        <v>11</v>
      </c>
      <c r="G2332" s="47" t="s">
        <v>1757</v>
      </c>
      <c r="H2332" s="46">
        <v>5</v>
      </c>
      <c r="I2332" s="47" t="s">
        <v>4808</v>
      </c>
      <c r="J2332" s="37"/>
      <c r="K2332" s="37"/>
      <c r="L2332" s="36" t="s">
        <v>7584</v>
      </c>
      <c r="M2332" s="36" t="str">
        <f>IF(LEFT(NICAP[[#This Row],[Date]],1)=0,"Y","N")</f>
        <v>N</v>
      </c>
      <c r="N2332" s="36"/>
      <c r="O2332" s="36" t="str">
        <f>19&amp;LEFT(NICAP[[#This Row],[Date]],2)</f>
        <v>1959</v>
      </c>
      <c r="P2332" s="36" t="str">
        <f>MID(NICAP[[#This Row],[Date]],3,2)</f>
        <v>01</v>
      </c>
      <c r="Q2332" s="36" t="str">
        <f>RIGHT(NICAP[[#This Row],[Date]],2)</f>
        <v>05</v>
      </c>
      <c r="R2332" s="26">
        <f>DATE(NICAP[[#This Row],[Year]],NICAP[[#This Row],[Month]],NICAP[[#This Row],[Day]])</f>
        <v>21555</v>
      </c>
      <c r="S2332" s="35" t="str">
        <f t="shared" si="72"/>
        <v>CA</v>
      </c>
      <c r="T2332" s="24" t="str">
        <f t="shared" si="73"/>
        <v>US</v>
      </c>
    </row>
    <row r="2333" spans="1:20" ht="27" customHeight="1" x14ac:dyDescent="0.2">
      <c r="A2333" s="35">
        <v>2324</v>
      </c>
      <c r="B2333" s="66">
        <v>590108</v>
      </c>
      <c r="C2333" s="44" t="s">
        <v>7583</v>
      </c>
      <c r="D2333" s="44" t="s">
        <v>1739</v>
      </c>
      <c r="E2333" s="44" t="str">
        <f>IF(AND(LEN(NICAP[[#This Row],[State or      Country]])=2,NICAP[[#This Row],[State or      Country]]&lt;&gt;"UK"),"US","Other")</f>
        <v>US</v>
      </c>
      <c r="F2333" s="43">
        <v>1</v>
      </c>
      <c r="G2333" s="41"/>
      <c r="H2333" s="41"/>
      <c r="I2333" s="41"/>
      <c r="J2333" s="41"/>
      <c r="K2333" s="41"/>
      <c r="L2333" s="42" t="s">
        <v>7582</v>
      </c>
      <c r="M2333" s="42" t="str">
        <f>IF(LEFT(NICAP[[#This Row],[Date]],1)=0,"Y","N")</f>
        <v>N</v>
      </c>
      <c r="N2333" s="42"/>
      <c r="O2333" s="42" t="str">
        <f>19&amp;LEFT(NICAP[[#This Row],[Date]],2)</f>
        <v>1959</v>
      </c>
      <c r="P2333" s="42" t="str">
        <f>MID(NICAP[[#This Row],[Date]],3,2)</f>
        <v>01</v>
      </c>
      <c r="Q2333" s="42" t="str">
        <f>RIGHT(NICAP[[#This Row],[Date]],2)</f>
        <v>08</v>
      </c>
      <c r="R2333" s="26">
        <f>DATE(NICAP[[#This Row],[Year]],NICAP[[#This Row],[Month]],NICAP[[#This Row],[Day]])</f>
        <v>21558</v>
      </c>
      <c r="S2333" s="35" t="str">
        <f t="shared" si="72"/>
        <v>WI</v>
      </c>
      <c r="T2333" s="24" t="str">
        <f t="shared" si="73"/>
        <v>US</v>
      </c>
    </row>
    <row r="2334" spans="1:20" ht="27.75" customHeight="1" x14ac:dyDescent="0.2">
      <c r="A2334" s="35">
        <v>2325</v>
      </c>
      <c r="B2334" s="66">
        <v>590113</v>
      </c>
      <c r="C2334" s="44" t="s">
        <v>7581</v>
      </c>
      <c r="D2334" s="44" t="s">
        <v>4006</v>
      </c>
      <c r="E2334" s="44" t="str">
        <f>IF(AND(LEN(NICAP[[#This Row],[State or      Country]])=2,NICAP[[#This Row],[State or      Country]]&lt;&gt;"UK"),"US","Other")</f>
        <v>Other</v>
      </c>
      <c r="F2334" s="43">
        <v>3</v>
      </c>
      <c r="G2334" s="41"/>
      <c r="H2334" s="41"/>
      <c r="I2334" s="41"/>
      <c r="J2334" s="41"/>
      <c r="K2334" s="41"/>
      <c r="L2334" s="42" t="s">
        <v>7580</v>
      </c>
      <c r="M2334" s="42" t="str">
        <f>IF(LEFT(NICAP[[#This Row],[Date]],1)=0,"Y","N")</f>
        <v>N</v>
      </c>
      <c r="N2334" s="42"/>
      <c r="O2334" s="42" t="str">
        <f>19&amp;LEFT(NICAP[[#This Row],[Date]],2)</f>
        <v>1959</v>
      </c>
      <c r="P2334" s="42" t="str">
        <f>MID(NICAP[[#This Row],[Date]],3,2)</f>
        <v>01</v>
      </c>
      <c r="Q2334" s="42" t="str">
        <f>RIGHT(NICAP[[#This Row],[Date]],2)</f>
        <v>13</v>
      </c>
      <c r="R2334" s="26">
        <f>DATE(NICAP[[#This Row],[Year]],NICAP[[#This Row],[Month]],NICAP[[#This Row],[Day]])</f>
        <v>21563</v>
      </c>
      <c r="S2334" s="35" t="str">
        <f t="shared" si="72"/>
        <v/>
      </c>
      <c r="T2334" s="24" t="str">
        <f t="shared" si="73"/>
        <v>Den</v>
      </c>
    </row>
    <row r="2335" spans="1:20" ht="12.75" customHeight="1" x14ac:dyDescent="0.2">
      <c r="A2335" s="35">
        <v>2326</v>
      </c>
      <c r="B2335" s="64">
        <v>590113</v>
      </c>
      <c r="C2335" s="39" t="s">
        <v>7579</v>
      </c>
      <c r="D2335" s="39" t="s">
        <v>1686</v>
      </c>
      <c r="E2335" s="39" t="str">
        <f>IF(AND(LEN(NICAP[[#This Row],[State or      Country]])=2,NICAP[[#This Row],[State or      Country]]&lt;&gt;"UK"),"US","Other")</f>
        <v>US</v>
      </c>
      <c r="F2335" s="38">
        <v>3</v>
      </c>
      <c r="G2335" s="37"/>
      <c r="H2335" s="37"/>
      <c r="I2335" s="37"/>
      <c r="J2335" s="37"/>
      <c r="K2335" s="37"/>
      <c r="L2335" s="36" t="s">
        <v>7578</v>
      </c>
      <c r="M2335" s="36" t="str">
        <f>IF(LEFT(NICAP[[#This Row],[Date]],1)=0,"Y","N")</f>
        <v>N</v>
      </c>
      <c r="N2335" s="36"/>
      <c r="O2335" s="36" t="str">
        <f>19&amp;LEFT(NICAP[[#This Row],[Date]],2)</f>
        <v>1959</v>
      </c>
      <c r="P2335" s="36" t="str">
        <f>MID(NICAP[[#This Row],[Date]],3,2)</f>
        <v>01</v>
      </c>
      <c r="Q2335" s="36" t="str">
        <f>RIGHT(NICAP[[#This Row],[Date]],2)</f>
        <v>13</v>
      </c>
      <c r="R2335" s="26">
        <f>DATE(NICAP[[#This Row],[Year]],NICAP[[#This Row],[Month]],NICAP[[#This Row],[Day]])</f>
        <v>21563</v>
      </c>
      <c r="S2335" s="35" t="str">
        <f t="shared" si="72"/>
        <v>PA</v>
      </c>
      <c r="T2335" s="24" t="str">
        <f t="shared" si="73"/>
        <v>US</v>
      </c>
    </row>
    <row r="2336" spans="1:20" ht="12.75" customHeight="1" x14ac:dyDescent="0.2">
      <c r="A2336" s="35">
        <v>2327</v>
      </c>
      <c r="B2336" s="64">
        <v>590123</v>
      </c>
      <c r="C2336" s="39" t="s">
        <v>7577</v>
      </c>
      <c r="D2336" s="39" t="s">
        <v>2917</v>
      </c>
      <c r="E2336" s="39" t="str">
        <f>IF(AND(LEN(NICAP[[#This Row],[State or      Country]])=2,NICAP[[#This Row],[State or      Country]]&lt;&gt;"UK"),"US","Other")</f>
        <v>Other</v>
      </c>
      <c r="F2336" s="38">
        <v>9</v>
      </c>
      <c r="G2336" s="37"/>
      <c r="H2336" s="46">
        <v>5</v>
      </c>
      <c r="I2336" s="37"/>
      <c r="J2336" s="37"/>
      <c r="K2336" s="37"/>
      <c r="L2336" s="36" t="s">
        <v>7576</v>
      </c>
      <c r="M2336" s="36" t="str">
        <f>IF(LEFT(NICAP[[#This Row],[Date]],1)=0,"Y","N")</f>
        <v>N</v>
      </c>
      <c r="N2336" s="36"/>
      <c r="O2336" s="36" t="str">
        <f>19&amp;LEFT(NICAP[[#This Row],[Date]],2)</f>
        <v>1959</v>
      </c>
      <c r="P2336" s="36" t="str">
        <f>MID(NICAP[[#This Row],[Date]],3,2)</f>
        <v>01</v>
      </c>
      <c r="Q2336" s="36" t="str">
        <f>RIGHT(NICAP[[#This Row],[Date]],2)</f>
        <v>23</v>
      </c>
      <c r="R2336" s="26">
        <f>DATE(NICAP[[#This Row],[Year]],NICAP[[#This Row],[Month]],NICAP[[#This Row],[Day]])</f>
        <v>21573</v>
      </c>
      <c r="S2336" s="35" t="str">
        <f t="shared" si="72"/>
        <v/>
      </c>
      <c r="T2336" s="24" t="str">
        <f t="shared" si="73"/>
        <v>Panama</v>
      </c>
    </row>
    <row r="2337" spans="1:20" ht="12.75" customHeight="1" x14ac:dyDescent="0.2">
      <c r="A2337" s="35">
        <v>2328</v>
      </c>
      <c r="B2337" s="64">
        <v>590202</v>
      </c>
      <c r="C2337" s="39" t="s">
        <v>7575</v>
      </c>
      <c r="D2337" s="39" t="s">
        <v>1694</v>
      </c>
      <c r="E2337" s="39" t="str">
        <f>IF(AND(LEN(NICAP[[#This Row],[State or      Country]])=2,NICAP[[#This Row],[State or      Country]]&lt;&gt;"UK"),"US","Other")</f>
        <v>US</v>
      </c>
      <c r="F2337" s="38">
        <v>1</v>
      </c>
      <c r="G2337" s="37"/>
      <c r="H2337" s="37"/>
      <c r="I2337" s="47" t="s">
        <v>4808</v>
      </c>
      <c r="J2337" s="37"/>
      <c r="K2337" s="37"/>
      <c r="L2337" s="36" t="s">
        <v>7574</v>
      </c>
      <c r="M2337" s="36" t="str">
        <f>IF(LEFT(NICAP[[#This Row],[Date]],1)=0,"Y","N")</f>
        <v>N</v>
      </c>
      <c r="N2337" s="36"/>
      <c r="O2337" s="36" t="str">
        <f>19&amp;LEFT(NICAP[[#This Row],[Date]],2)</f>
        <v>1959</v>
      </c>
      <c r="P2337" s="36" t="str">
        <f>MID(NICAP[[#This Row],[Date]],3,2)</f>
        <v>02</v>
      </c>
      <c r="Q2337" s="36" t="str">
        <f>RIGHT(NICAP[[#This Row],[Date]],2)</f>
        <v>02</v>
      </c>
      <c r="R2337" s="26">
        <f>DATE(NICAP[[#This Row],[Year]],NICAP[[#This Row],[Month]],NICAP[[#This Row],[Day]])</f>
        <v>21583</v>
      </c>
      <c r="S2337" s="35" t="str">
        <f t="shared" si="72"/>
        <v>OH</v>
      </c>
      <c r="T2337" s="24" t="str">
        <f t="shared" si="73"/>
        <v>US</v>
      </c>
    </row>
    <row r="2338" spans="1:20" ht="14.25" customHeight="1" x14ac:dyDescent="0.2">
      <c r="A2338" s="35">
        <v>2329</v>
      </c>
      <c r="B2338" s="81">
        <v>590204</v>
      </c>
      <c r="C2338" s="39" t="s">
        <v>7573</v>
      </c>
      <c r="D2338" s="39" t="s">
        <v>7572</v>
      </c>
      <c r="E2338" s="39" t="str">
        <f>IF(AND(LEN(NICAP[[#This Row],[State or      Country]])=2,NICAP[[#This Row],[State or      Country]]&lt;&gt;"UK"),"US","Other")</f>
        <v>Other</v>
      </c>
      <c r="F2338" s="38">
        <v>11</v>
      </c>
      <c r="G2338" s="47" t="s">
        <v>1757</v>
      </c>
      <c r="H2338" s="70">
        <v>5</v>
      </c>
      <c r="I2338" s="41"/>
      <c r="J2338" s="41"/>
      <c r="K2338" s="41"/>
      <c r="L2338" s="36" t="s">
        <v>7571</v>
      </c>
      <c r="M2338" s="36" t="str">
        <f>IF(LEFT(NICAP[[#This Row],[Date]],1)=0,"Y","N")</f>
        <v>N</v>
      </c>
      <c r="N2338" s="36"/>
      <c r="O2338" s="36" t="str">
        <f>19&amp;LEFT(NICAP[[#This Row],[Date]],2)</f>
        <v>1959</v>
      </c>
      <c r="P2338" s="36" t="str">
        <f>MID(NICAP[[#This Row],[Date]],3,2)</f>
        <v>02</v>
      </c>
      <c r="Q2338" s="36" t="str">
        <f>RIGHT(NICAP[[#This Row],[Date]],2)</f>
        <v>04</v>
      </c>
      <c r="R2338" s="26">
        <f>DATE(NICAP[[#This Row],[Year]],NICAP[[#This Row],[Month]],NICAP[[#This Row],[Day]])</f>
        <v>21585</v>
      </c>
      <c r="S2338" s="35" t="str">
        <f t="shared" si="72"/>
        <v/>
      </c>
      <c r="T2338" s="24" t="str">
        <f t="shared" si="73"/>
        <v>at Sea</v>
      </c>
    </row>
    <row r="2339" spans="1:20" ht="12.75" customHeight="1" x14ac:dyDescent="0.2">
      <c r="A2339" s="35">
        <v>2330</v>
      </c>
      <c r="B2339" s="64">
        <v>590209</v>
      </c>
      <c r="C2339" s="39" t="s">
        <v>7570</v>
      </c>
      <c r="D2339" s="39" t="s">
        <v>1676</v>
      </c>
      <c r="E2339" s="39" t="str">
        <f>IF(AND(LEN(NICAP[[#This Row],[State or      Country]])=2,NICAP[[#This Row],[State or      Country]]&lt;&gt;"UK"),"US","Other")</f>
        <v>US</v>
      </c>
      <c r="F2339" s="38">
        <v>1</v>
      </c>
      <c r="G2339" s="37"/>
      <c r="H2339" s="37"/>
      <c r="I2339" s="37"/>
      <c r="J2339" s="37"/>
      <c r="K2339" s="37"/>
      <c r="L2339" s="36" t="s">
        <v>7569</v>
      </c>
      <c r="M2339" s="36" t="str">
        <f>IF(LEFT(NICAP[[#This Row],[Date]],1)=0,"Y","N")</f>
        <v>N</v>
      </c>
      <c r="N2339" s="36"/>
      <c r="O2339" s="36" t="str">
        <f>19&amp;LEFT(NICAP[[#This Row],[Date]],2)</f>
        <v>1959</v>
      </c>
      <c r="P2339" s="36" t="str">
        <f>MID(NICAP[[#This Row],[Date]],3,2)</f>
        <v>02</v>
      </c>
      <c r="Q2339" s="36" t="str">
        <f>RIGHT(NICAP[[#This Row],[Date]],2)</f>
        <v>09</v>
      </c>
      <c r="R2339" s="26">
        <f>DATE(NICAP[[#This Row],[Year]],NICAP[[#This Row],[Month]],NICAP[[#This Row],[Day]])</f>
        <v>21590</v>
      </c>
      <c r="S2339" s="35" t="str">
        <f t="shared" si="72"/>
        <v>CA</v>
      </c>
      <c r="T2339" s="24" t="str">
        <f t="shared" si="73"/>
        <v>US</v>
      </c>
    </row>
    <row r="2340" spans="1:20" ht="27.75" customHeight="1" x14ac:dyDescent="0.2">
      <c r="A2340" s="35">
        <v>2331</v>
      </c>
      <c r="B2340" s="66">
        <v>590216</v>
      </c>
      <c r="C2340" s="44" t="s">
        <v>7568</v>
      </c>
      <c r="D2340" s="44" t="s">
        <v>7567</v>
      </c>
      <c r="E2340" s="44" t="str">
        <f>IF(AND(LEN(NICAP[[#This Row],[State or      Country]])=2,NICAP[[#This Row],[State or      Country]]&lt;&gt;"UK"),"US","Other")</f>
        <v>Other</v>
      </c>
      <c r="F2340" s="43">
        <v>1</v>
      </c>
      <c r="G2340" s="41"/>
      <c r="H2340" s="41"/>
      <c r="I2340" s="62" t="s">
        <v>4808</v>
      </c>
      <c r="J2340" s="41"/>
      <c r="K2340" s="41"/>
      <c r="L2340" s="59" t="s">
        <v>7566</v>
      </c>
      <c r="M2340" s="59" t="str">
        <f>IF(LEFT(NICAP[[#This Row],[Date]],1)=0,"Y","N")</f>
        <v>N</v>
      </c>
      <c r="N2340" s="59"/>
      <c r="O2340" s="59" t="str">
        <f>19&amp;LEFT(NICAP[[#This Row],[Date]],2)</f>
        <v>1959</v>
      </c>
      <c r="P2340" s="59" t="str">
        <f>MID(NICAP[[#This Row],[Date]],3,2)</f>
        <v>02</v>
      </c>
      <c r="Q2340" s="59" t="str">
        <f>RIGHT(NICAP[[#This Row],[Date]],2)</f>
        <v>16</v>
      </c>
      <c r="R2340" s="26">
        <f>DATE(NICAP[[#This Row],[Year]],NICAP[[#This Row],[Month]],NICAP[[#This Row],[Day]])</f>
        <v>21597</v>
      </c>
      <c r="S2340" s="35" t="str">
        <f t="shared" si="72"/>
        <v/>
      </c>
      <c r="T2340" s="24" t="str">
        <f t="shared" si="73"/>
        <v>Libya</v>
      </c>
    </row>
    <row r="2341" spans="1:20" ht="14.25" customHeight="1" x14ac:dyDescent="0.2">
      <c r="A2341" s="35">
        <v>2332</v>
      </c>
      <c r="B2341" s="81">
        <v>590224</v>
      </c>
      <c r="C2341" s="39" t="s">
        <v>7565</v>
      </c>
      <c r="D2341" s="39" t="s">
        <v>1686</v>
      </c>
      <c r="E2341" s="39" t="str">
        <f>IF(AND(LEN(NICAP[[#This Row],[State or      Country]])=2,NICAP[[#This Row],[State or      Country]]&lt;&gt;"UK"),"US","Other")</f>
        <v>US</v>
      </c>
      <c r="F2341" s="38">
        <v>11</v>
      </c>
      <c r="G2341" s="47" t="s">
        <v>1757</v>
      </c>
      <c r="H2341" s="46">
        <v>5</v>
      </c>
      <c r="I2341" s="47" t="s">
        <v>4808</v>
      </c>
      <c r="J2341" s="37"/>
      <c r="K2341" s="37"/>
      <c r="L2341" s="36" t="s">
        <v>7564</v>
      </c>
      <c r="M2341" s="36" t="str">
        <f>IF(LEFT(NICAP[[#This Row],[Date]],1)=0,"Y","N")</f>
        <v>N</v>
      </c>
      <c r="N2341" s="36"/>
      <c r="O2341" s="36" t="str">
        <f>19&amp;LEFT(NICAP[[#This Row],[Date]],2)</f>
        <v>1959</v>
      </c>
      <c r="P2341" s="36" t="str">
        <f>MID(NICAP[[#This Row],[Date]],3,2)</f>
        <v>02</v>
      </c>
      <c r="Q2341" s="36" t="str">
        <f>RIGHT(NICAP[[#This Row],[Date]],2)</f>
        <v>24</v>
      </c>
      <c r="R2341" s="26">
        <f>DATE(NICAP[[#This Row],[Year]],NICAP[[#This Row],[Month]],NICAP[[#This Row],[Day]])</f>
        <v>21605</v>
      </c>
      <c r="S2341" s="35" t="str">
        <f t="shared" si="72"/>
        <v>PA</v>
      </c>
      <c r="T2341" s="24" t="str">
        <f t="shared" si="73"/>
        <v>US</v>
      </c>
    </row>
    <row r="2342" spans="1:20" ht="12.75" customHeight="1" x14ac:dyDescent="0.2">
      <c r="A2342" s="35">
        <v>2333</v>
      </c>
      <c r="B2342" s="68">
        <v>590224</v>
      </c>
      <c r="C2342" s="39" t="s">
        <v>7563</v>
      </c>
      <c r="D2342" s="39" t="s">
        <v>1676</v>
      </c>
      <c r="E2342" s="39" t="str">
        <f>IF(AND(LEN(NICAP[[#This Row],[State or      Country]])=2,NICAP[[#This Row],[State or      Country]]&lt;&gt;"UK"),"US","Other")</f>
        <v>US</v>
      </c>
      <c r="F2342" s="38">
        <v>4</v>
      </c>
      <c r="G2342" s="37"/>
      <c r="H2342" s="37"/>
      <c r="I2342" s="47" t="s">
        <v>4808</v>
      </c>
      <c r="J2342" s="37"/>
      <c r="K2342" s="37"/>
      <c r="L2342" s="36" t="s">
        <v>7562</v>
      </c>
      <c r="M2342" s="36" t="str">
        <f>IF(LEFT(NICAP[[#This Row],[Date]],1)=0,"Y","N")</f>
        <v>N</v>
      </c>
      <c r="N2342" s="36"/>
      <c r="O2342" s="36" t="str">
        <f>19&amp;LEFT(NICAP[[#This Row],[Date]],2)</f>
        <v>1959</v>
      </c>
      <c r="P2342" s="36" t="str">
        <f>MID(NICAP[[#This Row],[Date]],3,2)</f>
        <v>02</v>
      </c>
      <c r="Q2342" s="36" t="str">
        <f>RIGHT(NICAP[[#This Row],[Date]],2)</f>
        <v>24</v>
      </c>
      <c r="R2342" s="26">
        <f>DATE(NICAP[[#This Row],[Year]],NICAP[[#This Row],[Month]],NICAP[[#This Row],[Day]])</f>
        <v>21605</v>
      </c>
      <c r="S2342" s="35" t="str">
        <f t="shared" si="72"/>
        <v>CA</v>
      </c>
      <c r="T2342" s="24" t="str">
        <f t="shared" si="73"/>
        <v>US</v>
      </c>
    </row>
    <row r="2343" spans="1:20" ht="27.75" customHeight="1" x14ac:dyDescent="0.2">
      <c r="A2343" s="35">
        <v>2334</v>
      </c>
      <c r="B2343" s="66">
        <v>590225</v>
      </c>
      <c r="C2343" s="44" t="s">
        <v>7561</v>
      </c>
      <c r="D2343" s="44" t="s">
        <v>2122</v>
      </c>
      <c r="E2343" s="44" t="str">
        <f>IF(AND(LEN(NICAP[[#This Row],[State or      Country]])=2,NICAP[[#This Row],[State or      Country]]&lt;&gt;"UK"),"US","Other")</f>
        <v>US</v>
      </c>
      <c r="F2343" s="43">
        <v>3</v>
      </c>
      <c r="G2343" s="41"/>
      <c r="H2343" s="41"/>
      <c r="I2343" s="41"/>
      <c r="J2343" s="76" t="s">
        <v>1744</v>
      </c>
      <c r="K2343" s="41"/>
      <c r="L2343" s="59" t="s">
        <v>7560</v>
      </c>
      <c r="M2343" s="59" t="str">
        <f>IF(LEFT(NICAP[[#This Row],[Date]],1)=0,"Y","N")</f>
        <v>N</v>
      </c>
      <c r="N2343" s="59"/>
      <c r="O2343" s="59" t="str">
        <f>19&amp;LEFT(NICAP[[#This Row],[Date]],2)</f>
        <v>1959</v>
      </c>
      <c r="P2343" s="59" t="str">
        <f>MID(NICAP[[#This Row],[Date]],3,2)</f>
        <v>02</v>
      </c>
      <c r="Q2343" s="59" t="str">
        <f>RIGHT(NICAP[[#This Row],[Date]],2)</f>
        <v>25</v>
      </c>
      <c r="R2343" s="26">
        <f>DATE(NICAP[[#This Row],[Year]],NICAP[[#This Row],[Month]],NICAP[[#This Row],[Day]])</f>
        <v>21606</v>
      </c>
      <c r="S2343" s="35" t="str">
        <f t="shared" si="72"/>
        <v>NM</v>
      </c>
      <c r="T2343" s="24" t="str">
        <f t="shared" si="73"/>
        <v>US</v>
      </c>
    </row>
    <row r="2344" spans="1:20" ht="42.75" customHeight="1" x14ac:dyDescent="0.2">
      <c r="A2344" s="35">
        <v>2335</v>
      </c>
      <c r="B2344" s="67">
        <v>590226</v>
      </c>
      <c r="C2344" s="50" t="s">
        <v>1876</v>
      </c>
      <c r="D2344" s="50" t="s">
        <v>1802</v>
      </c>
      <c r="E2344" s="50" t="str">
        <f>IF(AND(LEN(NICAP[[#This Row],[State or      Country]])=2,NICAP[[#This Row],[State or      Country]]&lt;&gt;"UK"),"US","Other")</f>
        <v>Other</v>
      </c>
      <c r="F2344" s="49">
        <v>1</v>
      </c>
      <c r="G2344" s="48"/>
      <c r="H2344" s="48"/>
      <c r="I2344" s="48"/>
      <c r="J2344" s="48"/>
      <c r="K2344" s="48"/>
      <c r="L2344" s="36" t="s">
        <v>7559</v>
      </c>
      <c r="M2344" s="36" t="str">
        <f>IF(LEFT(NICAP[[#This Row],[Date]],1)=0,"Y","N")</f>
        <v>N</v>
      </c>
      <c r="N2344" s="36"/>
      <c r="O2344" s="36" t="str">
        <f>19&amp;LEFT(NICAP[[#This Row],[Date]],2)</f>
        <v>1959</v>
      </c>
      <c r="P2344" s="36" t="str">
        <f>MID(NICAP[[#This Row],[Date]],3,2)</f>
        <v>02</v>
      </c>
      <c r="Q2344" s="36" t="str">
        <f>RIGHT(NICAP[[#This Row],[Date]],2)</f>
        <v>26</v>
      </c>
      <c r="R2344" s="26">
        <f>DATE(NICAP[[#This Row],[Year]],NICAP[[#This Row],[Month]],NICAP[[#This Row],[Day]])</f>
        <v>21607</v>
      </c>
      <c r="S2344" s="35" t="str">
        <f t="shared" si="72"/>
        <v/>
      </c>
      <c r="T2344" s="24" t="str">
        <f t="shared" si="73"/>
        <v>UK</v>
      </c>
    </row>
    <row r="2345" spans="1:20" ht="12.75" customHeight="1" x14ac:dyDescent="0.2">
      <c r="A2345" s="35">
        <v>2336</v>
      </c>
      <c r="B2345" s="68">
        <v>590310</v>
      </c>
      <c r="C2345" s="39" t="s">
        <v>7558</v>
      </c>
      <c r="D2345" s="39" t="s">
        <v>7557</v>
      </c>
      <c r="E2345" s="39" t="str">
        <f>IF(AND(LEN(NICAP[[#This Row],[State or      Country]])=2,NICAP[[#This Row],[State or      Country]]&lt;&gt;"UK"),"US","Other")</f>
        <v>Other</v>
      </c>
      <c r="F2345" s="38">
        <v>9</v>
      </c>
      <c r="G2345" s="47" t="s">
        <v>1666</v>
      </c>
      <c r="H2345" s="46">
        <v>5</v>
      </c>
      <c r="I2345" s="47" t="s">
        <v>4808</v>
      </c>
      <c r="J2345" s="37"/>
      <c r="K2345" s="37"/>
      <c r="L2345" s="36" t="s">
        <v>7556</v>
      </c>
      <c r="M2345" s="36" t="str">
        <f>IF(LEFT(NICAP[[#This Row],[Date]],1)=0,"Y","N")</f>
        <v>N</v>
      </c>
      <c r="N2345" s="36"/>
      <c r="O2345" s="36" t="str">
        <f>19&amp;LEFT(NICAP[[#This Row],[Date]],2)</f>
        <v>1959</v>
      </c>
      <c r="P2345" s="36" t="str">
        <f>MID(NICAP[[#This Row],[Date]],3,2)</f>
        <v>03</v>
      </c>
      <c r="Q2345" s="36" t="str">
        <f>RIGHT(NICAP[[#This Row],[Date]],2)</f>
        <v>10</v>
      </c>
      <c r="R2345" s="26">
        <f>DATE(NICAP[[#This Row],[Year]],NICAP[[#This Row],[Month]],NICAP[[#This Row],[Day]])</f>
        <v>21619</v>
      </c>
      <c r="S2345" s="35" t="str">
        <f t="shared" si="72"/>
        <v/>
      </c>
      <c r="T2345" s="24" t="str">
        <f t="shared" si="73"/>
        <v>West Indies</v>
      </c>
    </row>
    <row r="2346" spans="1:20" ht="12.75" customHeight="1" x14ac:dyDescent="0.2">
      <c r="A2346" s="35">
        <v>2337</v>
      </c>
      <c r="B2346" s="68">
        <v>590313</v>
      </c>
      <c r="C2346" s="39" t="s">
        <v>6323</v>
      </c>
      <c r="D2346" s="39" t="s">
        <v>1883</v>
      </c>
      <c r="E2346" s="39" t="str">
        <f>IF(AND(LEN(NICAP[[#This Row],[State or      Country]])=2,NICAP[[#This Row],[State or      Country]]&lt;&gt;"UK"),"US","Other")</f>
        <v>US</v>
      </c>
      <c r="F2346" s="38">
        <v>9</v>
      </c>
      <c r="G2346" s="47" t="s">
        <v>1666</v>
      </c>
      <c r="H2346" s="46">
        <v>5</v>
      </c>
      <c r="I2346" s="47" t="s">
        <v>4808</v>
      </c>
      <c r="J2346" s="37"/>
      <c r="K2346" s="37"/>
      <c r="L2346" s="36" t="s">
        <v>7555</v>
      </c>
      <c r="M2346" s="36" t="str">
        <f>IF(LEFT(NICAP[[#This Row],[Date]],1)=0,"Y","N")</f>
        <v>N</v>
      </c>
      <c r="N2346" s="36"/>
      <c r="O2346" s="36" t="str">
        <f>19&amp;LEFT(NICAP[[#This Row],[Date]],2)</f>
        <v>1959</v>
      </c>
      <c r="P2346" s="36" t="str">
        <f>MID(NICAP[[#This Row],[Date]],3,2)</f>
        <v>03</v>
      </c>
      <c r="Q2346" s="36" t="str">
        <f>RIGHT(NICAP[[#This Row],[Date]],2)</f>
        <v>13</v>
      </c>
      <c r="R2346" s="26">
        <f>DATE(NICAP[[#This Row],[Year]],NICAP[[#This Row],[Month]],NICAP[[#This Row],[Day]])</f>
        <v>21622</v>
      </c>
      <c r="S2346" s="35" t="str">
        <f t="shared" si="72"/>
        <v>MN</v>
      </c>
      <c r="T2346" s="24" t="str">
        <f t="shared" si="73"/>
        <v>US</v>
      </c>
    </row>
    <row r="2347" spans="1:20" ht="12.75" customHeight="1" x14ac:dyDescent="0.2">
      <c r="A2347" s="35">
        <v>2338</v>
      </c>
      <c r="B2347" s="64">
        <v>590314</v>
      </c>
      <c r="C2347" s="39" t="s">
        <v>3300</v>
      </c>
      <c r="D2347" s="39" t="s">
        <v>1784</v>
      </c>
      <c r="E2347" s="39" t="str">
        <f>IF(AND(LEN(NICAP[[#This Row],[State or      Country]])=2,NICAP[[#This Row],[State or      Country]]&lt;&gt;"UK"),"US","Other")</f>
        <v>US</v>
      </c>
      <c r="F2347" s="38">
        <v>1</v>
      </c>
      <c r="G2347" s="37"/>
      <c r="H2347" s="37"/>
      <c r="I2347" s="47" t="s">
        <v>4808</v>
      </c>
      <c r="J2347" s="37"/>
      <c r="K2347" s="37"/>
      <c r="L2347" s="36" t="s">
        <v>6161</v>
      </c>
      <c r="M2347" s="36" t="str">
        <f>IF(LEFT(NICAP[[#This Row],[Date]],1)=0,"Y","N")</f>
        <v>N</v>
      </c>
      <c r="N2347" s="36"/>
      <c r="O2347" s="36" t="str">
        <f>19&amp;LEFT(NICAP[[#This Row],[Date]],2)</f>
        <v>1959</v>
      </c>
      <c r="P2347" s="36" t="str">
        <f>MID(NICAP[[#This Row],[Date]],3,2)</f>
        <v>03</v>
      </c>
      <c r="Q2347" s="36" t="str">
        <f>RIGHT(NICAP[[#This Row],[Date]],2)</f>
        <v>14</v>
      </c>
      <c r="R2347" s="26">
        <f>DATE(NICAP[[#This Row],[Year]],NICAP[[#This Row],[Month]],NICAP[[#This Row],[Day]])</f>
        <v>21623</v>
      </c>
      <c r="S2347" s="35" t="str">
        <f t="shared" si="72"/>
        <v>SD</v>
      </c>
      <c r="T2347" s="24" t="str">
        <f t="shared" si="73"/>
        <v>US</v>
      </c>
    </row>
    <row r="2348" spans="1:20" ht="27" customHeight="1" x14ac:dyDescent="0.2">
      <c r="A2348" s="35">
        <v>2339</v>
      </c>
      <c r="B2348" s="66">
        <v>590319</v>
      </c>
      <c r="C2348" s="44" t="s">
        <v>7554</v>
      </c>
      <c r="D2348" s="44" t="s">
        <v>1694</v>
      </c>
      <c r="E2348" s="44" t="str">
        <f>IF(AND(LEN(NICAP[[#This Row],[State or      Country]])=2,NICAP[[#This Row],[State or      Country]]&lt;&gt;"UK"),"US","Other")</f>
        <v>US</v>
      </c>
      <c r="F2348" s="43">
        <v>3</v>
      </c>
      <c r="G2348" s="41"/>
      <c r="H2348" s="41"/>
      <c r="I2348" s="41"/>
      <c r="J2348" s="41"/>
      <c r="K2348" s="41"/>
      <c r="L2348" s="42" t="s">
        <v>7553</v>
      </c>
      <c r="M2348" s="42" t="str">
        <f>IF(LEFT(NICAP[[#This Row],[Date]],1)=0,"Y","N")</f>
        <v>N</v>
      </c>
      <c r="N2348" s="42"/>
      <c r="O2348" s="42" t="str">
        <f>19&amp;LEFT(NICAP[[#This Row],[Date]],2)</f>
        <v>1959</v>
      </c>
      <c r="P2348" s="42" t="str">
        <f>MID(NICAP[[#This Row],[Date]],3,2)</f>
        <v>03</v>
      </c>
      <c r="Q2348" s="42" t="str">
        <f>RIGHT(NICAP[[#This Row],[Date]],2)</f>
        <v>19</v>
      </c>
      <c r="R2348" s="26">
        <f>DATE(NICAP[[#This Row],[Year]],NICAP[[#This Row],[Month]],NICAP[[#This Row],[Day]])</f>
        <v>21628</v>
      </c>
      <c r="S2348" s="35" t="str">
        <f t="shared" si="72"/>
        <v>OH</v>
      </c>
      <c r="T2348" s="24" t="str">
        <f t="shared" si="73"/>
        <v>US</v>
      </c>
    </row>
    <row r="2349" spans="1:20" ht="12.75" customHeight="1" x14ac:dyDescent="0.2">
      <c r="A2349" s="35">
        <v>2340</v>
      </c>
      <c r="B2349" s="64">
        <v>590322</v>
      </c>
      <c r="C2349" s="39" t="s">
        <v>5806</v>
      </c>
      <c r="D2349" s="39" t="s">
        <v>1734</v>
      </c>
      <c r="E2349" s="39" t="str">
        <f>IF(AND(LEN(NICAP[[#This Row],[State or      Country]])=2,NICAP[[#This Row],[State or      Country]]&lt;&gt;"UK"),"US","Other")</f>
        <v>US</v>
      </c>
      <c r="F2349" s="38">
        <v>1</v>
      </c>
      <c r="G2349" s="37"/>
      <c r="H2349" s="37"/>
      <c r="I2349" s="47" t="s">
        <v>4808</v>
      </c>
      <c r="J2349" s="37"/>
      <c r="K2349" s="37"/>
      <c r="L2349" s="36" t="s">
        <v>6161</v>
      </c>
      <c r="M2349" s="36" t="str">
        <f>IF(LEFT(NICAP[[#This Row],[Date]],1)=0,"Y","N")</f>
        <v>N</v>
      </c>
      <c r="N2349" s="36"/>
      <c r="O2349" s="36" t="str">
        <f>19&amp;LEFT(NICAP[[#This Row],[Date]],2)</f>
        <v>1959</v>
      </c>
      <c r="P2349" s="36" t="str">
        <f>MID(NICAP[[#This Row],[Date]],3,2)</f>
        <v>03</v>
      </c>
      <c r="Q2349" s="36" t="str">
        <f>RIGHT(NICAP[[#This Row],[Date]],2)</f>
        <v>22</v>
      </c>
      <c r="R2349" s="26">
        <f>DATE(NICAP[[#This Row],[Year]],NICAP[[#This Row],[Month]],NICAP[[#This Row],[Day]])</f>
        <v>21631</v>
      </c>
      <c r="S2349" s="35" t="str">
        <f t="shared" si="72"/>
        <v>MI</v>
      </c>
      <c r="T2349" s="24" t="str">
        <f t="shared" si="73"/>
        <v>US</v>
      </c>
    </row>
    <row r="2350" spans="1:20" ht="27.75" customHeight="1" x14ac:dyDescent="0.2">
      <c r="A2350" s="35">
        <v>2341</v>
      </c>
      <c r="B2350" s="84">
        <v>590325</v>
      </c>
      <c r="C2350" s="44" t="s">
        <v>7552</v>
      </c>
      <c r="D2350" s="44" t="s">
        <v>3335</v>
      </c>
      <c r="E2350" s="44" t="str">
        <f>IF(AND(LEN(NICAP[[#This Row],[State or      Country]])=2,NICAP[[#This Row],[State or      Country]]&lt;&gt;"UK"),"US","Other")</f>
        <v>US</v>
      </c>
      <c r="F2350" s="43">
        <v>9</v>
      </c>
      <c r="G2350" s="62" t="s">
        <v>1666</v>
      </c>
      <c r="H2350" s="61">
        <v>5</v>
      </c>
      <c r="I2350" s="62" t="s">
        <v>4808</v>
      </c>
      <c r="J2350" s="41"/>
      <c r="K2350" s="41"/>
      <c r="L2350" s="59" t="s">
        <v>7551</v>
      </c>
      <c r="M2350" s="59" t="str">
        <f>IF(LEFT(NICAP[[#This Row],[Date]],1)=0,"Y","N")</f>
        <v>N</v>
      </c>
      <c r="N2350" s="59"/>
      <c r="O2350" s="59" t="str">
        <f>19&amp;LEFT(NICAP[[#This Row],[Date]],2)</f>
        <v>1959</v>
      </c>
      <c r="P2350" s="59" t="str">
        <f>MID(NICAP[[#This Row],[Date]],3,2)</f>
        <v>03</v>
      </c>
      <c r="Q2350" s="59" t="str">
        <f>RIGHT(NICAP[[#This Row],[Date]],2)</f>
        <v>25</v>
      </c>
      <c r="R2350" s="26">
        <f>DATE(NICAP[[#This Row],[Year]],NICAP[[#This Row],[Month]],NICAP[[#This Row],[Day]])</f>
        <v>21634</v>
      </c>
      <c r="S2350" s="35" t="str">
        <f t="shared" si="72"/>
        <v>MT</v>
      </c>
      <c r="T2350" s="24" t="str">
        <f t="shared" si="73"/>
        <v>US</v>
      </c>
    </row>
    <row r="2351" spans="1:20" ht="12.75" customHeight="1" x14ac:dyDescent="0.2">
      <c r="A2351" s="35">
        <v>2342</v>
      </c>
      <c r="B2351" s="82" t="s">
        <v>7550</v>
      </c>
      <c r="C2351" s="39" t="s">
        <v>7549</v>
      </c>
      <c r="D2351" s="39" t="s">
        <v>1686</v>
      </c>
      <c r="E2351" s="39" t="str">
        <f>IF(AND(LEN(NICAP[[#This Row],[State or      Country]])=2,NICAP[[#This Row],[State or      Country]]&lt;&gt;"UK"),"US","Other")</f>
        <v>US</v>
      </c>
      <c r="F2351" s="38">
        <v>1</v>
      </c>
      <c r="G2351" s="37"/>
      <c r="H2351" s="37"/>
      <c r="I2351" s="65">
        <v>6317</v>
      </c>
      <c r="J2351" s="37"/>
      <c r="K2351" s="37"/>
      <c r="L2351" s="36" t="s">
        <v>7548</v>
      </c>
      <c r="M2351" s="36" t="str">
        <f>IF(LEFT(NICAP[[#This Row],[Date]],1)=0,"Y","N")</f>
        <v>N</v>
      </c>
      <c r="N2351" s="36"/>
      <c r="O2351" s="36" t="str">
        <f>19&amp;LEFT(NICAP[[#This Row],[Date]],2)</f>
        <v>1959</v>
      </c>
      <c r="P2351" s="36" t="str">
        <f>MID(NICAP[[#This Row],[Date]],3,2)</f>
        <v>03</v>
      </c>
      <c r="Q2351" s="36" t="str">
        <f>RIGHT(NICAP[[#This Row],[Date]],2)</f>
        <v>27</v>
      </c>
      <c r="R2351" s="26">
        <f>DATE(NICAP[[#This Row],[Year]],NICAP[[#This Row],[Month]],NICAP[[#This Row],[Day]])</f>
        <v>21636</v>
      </c>
      <c r="S2351" s="35" t="str">
        <f t="shared" si="72"/>
        <v>PA</v>
      </c>
      <c r="T2351" s="24" t="str">
        <f t="shared" si="73"/>
        <v>US</v>
      </c>
    </row>
    <row r="2352" spans="1:20" ht="27" customHeight="1" x14ac:dyDescent="0.2">
      <c r="A2352" s="35">
        <v>2343</v>
      </c>
      <c r="B2352" s="66">
        <v>590403</v>
      </c>
      <c r="C2352" s="44" t="s">
        <v>7547</v>
      </c>
      <c r="D2352" s="44" t="s">
        <v>1683</v>
      </c>
      <c r="E2352" s="44" t="str">
        <f>IF(AND(LEN(NICAP[[#This Row],[State or      Country]])=2,NICAP[[#This Row],[State or      Country]]&lt;&gt;"UK"),"US","Other")</f>
        <v>US</v>
      </c>
      <c r="F2352" s="43">
        <v>1</v>
      </c>
      <c r="G2352" s="41"/>
      <c r="H2352" s="41"/>
      <c r="I2352" s="41"/>
      <c r="J2352" s="41"/>
      <c r="K2352" s="41"/>
      <c r="L2352" s="42" t="s">
        <v>7546</v>
      </c>
      <c r="M2352" s="42" t="str">
        <f>IF(LEFT(NICAP[[#This Row],[Date]],1)=0,"Y","N")</f>
        <v>N</v>
      </c>
      <c r="N2352" s="42"/>
      <c r="O2352" s="42" t="str">
        <f>19&amp;LEFT(NICAP[[#This Row],[Date]],2)</f>
        <v>1959</v>
      </c>
      <c r="P2352" s="42" t="str">
        <f>MID(NICAP[[#This Row],[Date]],3,2)</f>
        <v>04</v>
      </c>
      <c r="Q2352" s="42" t="str">
        <f>RIGHT(NICAP[[#This Row],[Date]],2)</f>
        <v>03</v>
      </c>
      <c r="R2352" s="26">
        <f>DATE(NICAP[[#This Row],[Year]],NICAP[[#This Row],[Month]],NICAP[[#This Row],[Day]])</f>
        <v>21643</v>
      </c>
      <c r="S2352" s="35" t="str">
        <f t="shared" si="72"/>
        <v>FL</v>
      </c>
      <c r="T2352" s="24" t="str">
        <f t="shared" si="73"/>
        <v>US</v>
      </c>
    </row>
    <row r="2353" spans="1:20" ht="27" customHeight="1" x14ac:dyDescent="0.2">
      <c r="A2353" s="35">
        <v>2344</v>
      </c>
      <c r="B2353" s="66">
        <v>590412</v>
      </c>
      <c r="C2353" s="44" t="s">
        <v>7545</v>
      </c>
      <c r="D2353" s="44" t="s">
        <v>1702</v>
      </c>
      <c r="E2353" s="44" t="str">
        <f>IF(AND(LEN(NICAP[[#This Row],[State or      Country]])=2,NICAP[[#This Row],[State or      Country]]&lt;&gt;"UK"),"US","Other")</f>
        <v>Other</v>
      </c>
      <c r="F2353" s="43">
        <v>1</v>
      </c>
      <c r="G2353" s="41"/>
      <c r="H2353" s="41"/>
      <c r="I2353" s="41"/>
      <c r="J2353" s="41"/>
      <c r="K2353" s="41"/>
      <c r="L2353" s="42" t="s">
        <v>7544</v>
      </c>
      <c r="M2353" s="42" t="str">
        <f>IF(LEFT(NICAP[[#This Row],[Date]],1)=0,"Y","N")</f>
        <v>N</v>
      </c>
      <c r="N2353" s="42"/>
      <c r="O2353" s="42" t="str">
        <f>19&amp;LEFT(NICAP[[#This Row],[Date]],2)</f>
        <v>1959</v>
      </c>
      <c r="P2353" s="42" t="str">
        <f>MID(NICAP[[#This Row],[Date]],3,2)</f>
        <v>04</v>
      </c>
      <c r="Q2353" s="42" t="str">
        <f>RIGHT(NICAP[[#This Row],[Date]],2)</f>
        <v>12</v>
      </c>
      <c r="R2353" s="26">
        <f>DATE(NICAP[[#This Row],[Year]],NICAP[[#This Row],[Month]],NICAP[[#This Row],[Day]])</f>
        <v>21652</v>
      </c>
      <c r="S2353" s="35" t="str">
        <f t="shared" si="72"/>
        <v/>
      </c>
      <c r="T2353" s="24" t="str">
        <f t="shared" si="73"/>
        <v>CAN</v>
      </c>
    </row>
    <row r="2354" spans="1:20" ht="27" customHeight="1" x14ac:dyDescent="0.2">
      <c r="A2354" s="35">
        <v>2345</v>
      </c>
      <c r="B2354" s="84">
        <v>590413</v>
      </c>
      <c r="C2354" s="44" t="s">
        <v>7543</v>
      </c>
      <c r="D2354" s="44" t="s">
        <v>1739</v>
      </c>
      <c r="E2354" s="44" t="str">
        <f>IF(AND(LEN(NICAP[[#This Row],[State or      Country]])=2,NICAP[[#This Row],[State or      Country]]&lt;&gt;"UK"),"US","Other")</f>
        <v>US</v>
      </c>
      <c r="F2354" s="43">
        <v>9</v>
      </c>
      <c r="G2354" s="62" t="s">
        <v>1666</v>
      </c>
      <c r="H2354" s="61">
        <v>5</v>
      </c>
      <c r="I2354" s="62" t="s">
        <v>4808</v>
      </c>
      <c r="J2354" s="41"/>
      <c r="K2354" s="41"/>
      <c r="L2354" s="59" t="s">
        <v>7542</v>
      </c>
      <c r="M2354" s="59" t="str">
        <f>IF(LEFT(NICAP[[#This Row],[Date]],1)=0,"Y","N")</f>
        <v>N</v>
      </c>
      <c r="N2354" s="59"/>
      <c r="O2354" s="59" t="str">
        <f>19&amp;LEFT(NICAP[[#This Row],[Date]],2)</f>
        <v>1959</v>
      </c>
      <c r="P2354" s="59" t="str">
        <f>MID(NICAP[[#This Row],[Date]],3,2)</f>
        <v>04</v>
      </c>
      <c r="Q2354" s="59" t="str">
        <f>RIGHT(NICAP[[#This Row],[Date]],2)</f>
        <v>13</v>
      </c>
      <c r="R2354" s="26">
        <f>DATE(NICAP[[#This Row],[Year]],NICAP[[#This Row],[Month]],NICAP[[#This Row],[Day]])</f>
        <v>21653</v>
      </c>
      <c r="S2354" s="35" t="str">
        <f t="shared" si="72"/>
        <v>WI</v>
      </c>
      <c r="T2354" s="24" t="str">
        <f t="shared" si="73"/>
        <v>US</v>
      </c>
    </row>
    <row r="2355" spans="1:20" ht="12.75" customHeight="1" x14ac:dyDescent="0.2">
      <c r="A2355" s="35">
        <v>2346</v>
      </c>
      <c r="B2355" s="68">
        <v>590502</v>
      </c>
      <c r="C2355" s="39" t="s">
        <v>6728</v>
      </c>
      <c r="D2355" s="39" t="s">
        <v>2338</v>
      </c>
      <c r="E2355" s="39" t="str">
        <f>IF(AND(LEN(NICAP[[#This Row],[State or      Country]])=2,NICAP[[#This Row],[State or      Country]]&lt;&gt;"UK"),"US","Other")</f>
        <v>US</v>
      </c>
      <c r="F2355" s="38">
        <v>9</v>
      </c>
      <c r="G2355" s="47" t="s">
        <v>1666</v>
      </c>
      <c r="H2355" s="46">
        <v>5</v>
      </c>
      <c r="I2355" s="47" t="s">
        <v>4808</v>
      </c>
      <c r="J2355" s="37"/>
      <c r="K2355" s="37"/>
      <c r="L2355" s="36" t="s">
        <v>7541</v>
      </c>
      <c r="M2355" s="36" t="str">
        <f>IF(LEFT(NICAP[[#This Row],[Date]],1)=0,"Y","N")</f>
        <v>N</v>
      </c>
      <c r="N2355" s="36"/>
      <c r="O2355" s="36" t="str">
        <f>19&amp;LEFT(NICAP[[#This Row],[Date]],2)</f>
        <v>1959</v>
      </c>
      <c r="P2355" s="36" t="str">
        <f>MID(NICAP[[#This Row],[Date]],3,2)</f>
        <v>05</v>
      </c>
      <c r="Q2355" s="36" t="str">
        <f>RIGHT(NICAP[[#This Row],[Date]],2)</f>
        <v>02</v>
      </c>
      <c r="R2355" s="26">
        <f>DATE(NICAP[[#This Row],[Year]],NICAP[[#This Row],[Month]],NICAP[[#This Row],[Day]])</f>
        <v>21672</v>
      </c>
      <c r="S2355" s="35" t="str">
        <f t="shared" si="72"/>
        <v>NH</v>
      </c>
      <c r="T2355" s="24" t="str">
        <f t="shared" si="73"/>
        <v>US</v>
      </c>
    </row>
    <row r="2356" spans="1:20" ht="12.75" customHeight="1" x14ac:dyDescent="0.2">
      <c r="A2356" s="35">
        <v>2347</v>
      </c>
      <c r="B2356" s="64">
        <v>590513</v>
      </c>
      <c r="C2356" s="39" t="s">
        <v>7540</v>
      </c>
      <c r="D2356" s="39" t="s">
        <v>2180</v>
      </c>
      <c r="E2356" s="39" t="str">
        <f>IF(AND(LEN(NICAP[[#This Row],[State or      Country]])=2,NICAP[[#This Row],[State or      Country]]&lt;&gt;"UK"),"US","Other")</f>
        <v>US</v>
      </c>
      <c r="F2356" s="38">
        <v>1</v>
      </c>
      <c r="G2356" s="37"/>
      <c r="H2356" s="37"/>
      <c r="I2356" s="47" t="s">
        <v>4808</v>
      </c>
      <c r="J2356" s="37"/>
      <c r="K2356" s="37"/>
      <c r="L2356" s="36" t="s">
        <v>6161</v>
      </c>
      <c r="M2356" s="36" t="str">
        <f>IF(LEFT(NICAP[[#This Row],[Date]],1)=0,"Y","N")</f>
        <v>N</v>
      </c>
      <c r="N2356" s="36"/>
      <c r="O2356" s="36" t="str">
        <f>19&amp;LEFT(NICAP[[#This Row],[Date]],2)</f>
        <v>1959</v>
      </c>
      <c r="P2356" s="36" t="str">
        <f>MID(NICAP[[#This Row],[Date]],3,2)</f>
        <v>05</v>
      </c>
      <c r="Q2356" s="36" t="str">
        <f>RIGHT(NICAP[[#This Row],[Date]],2)</f>
        <v>13</v>
      </c>
      <c r="R2356" s="26">
        <f>DATE(NICAP[[#This Row],[Year]],NICAP[[#This Row],[Month]],NICAP[[#This Row],[Day]])</f>
        <v>21683</v>
      </c>
      <c r="S2356" s="35" t="str">
        <f t="shared" si="72"/>
        <v>NE</v>
      </c>
      <c r="T2356" s="24" t="str">
        <f t="shared" si="73"/>
        <v>US</v>
      </c>
    </row>
    <row r="2357" spans="1:20" ht="12.75" customHeight="1" x14ac:dyDescent="0.2">
      <c r="A2357" s="35">
        <v>2348</v>
      </c>
      <c r="B2357" s="64">
        <v>590514</v>
      </c>
      <c r="C2357" s="39" t="s">
        <v>7539</v>
      </c>
      <c r="D2357" s="39" t="s">
        <v>1752</v>
      </c>
      <c r="E2357" s="39" t="str">
        <f>IF(AND(LEN(NICAP[[#This Row],[State or      Country]])=2,NICAP[[#This Row],[State or      Country]]&lt;&gt;"UK"),"US","Other")</f>
        <v>US</v>
      </c>
      <c r="F2357" s="38">
        <v>1</v>
      </c>
      <c r="G2357" s="37"/>
      <c r="H2357" s="37"/>
      <c r="I2357" s="37"/>
      <c r="J2357" s="37"/>
      <c r="K2357" s="37"/>
      <c r="L2357" s="36" t="s">
        <v>7538</v>
      </c>
      <c r="M2357" s="36" t="str">
        <f>IF(LEFT(NICAP[[#This Row],[Date]],1)=0,"Y","N")</f>
        <v>N</v>
      </c>
      <c r="N2357" s="36"/>
      <c r="O2357" s="36" t="str">
        <f>19&amp;LEFT(NICAP[[#This Row],[Date]],2)</f>
        <v>1959</v>
      </c>
      <c r="P2357" s="36" t="str">
        <f>MID(NICAP[[#This Row],[Date]],3,2)</f>
        <v>05</v>
      </c>
      <c r="Q2357" s="36" t="str">
        <f>RIGHT(NICAP[[#This Row],[Date]],2)</f>
        <v>14</v>
      </c>
      <c r="R2357" s="26">
        <f>DATE(NICAP[[#This Row],[Year]],NICAP[[#This Row],[Month]],NICAP[[#This Row],[Day]])</f>
        <v>21684</v>
      </c>
      <c r="S2357" s="35" t="str">
        <f t="shared" si="72"/>
        <v>IA</v>
      </c>
      <c r="T2357" s="24" t="str">
        <f t="shared" si="73"/>
        <v>US</v>
      </c>
    </row>
    <row r="2358" spans="1:20" ht="12.75" customHeight="1" x14ac:dyDescent="0.2">
      <c r="A2358" s="35">
        <v>2349</v>
      </c>
      <c r="B2358" s="64">
        <v>590514</v>
      </c>
      <c r="C2358" s="39" t="s">
        <v>5536</v>
      </c>
      <c r="D2358" s="39" t="s">
        <v>1686</v>
      </c>
      <c r="E2358" s="39" t="str">
        <f>IF(AND(LEN(NICAP[[#This Row],[State or      Country]])=2,NICAP[[#This Row],[State or      Country]]&lt;&gt;"UK"),"US","Other")</f>
        <v>US</v>
      </c>
      <c r="F2358" s="38">
        <v>1</v>
      </c>
      <c r="G2358" s="37"/>
      <c r="H2358" s="37"/>
      <c r="I2358" s="47" t="s">
        <v>4808</v>
      </c>
      <c r="J2358" s="37"/>
      <c r="K2358" s="37"/>
      <c r="L2358" s="36" t="s">
        <v>6161</v>
      </c>
      <c r="M2358" s="36" t="str">
        <f>IF(LEFT(NICAP[[#This Row],[Date]],1)=0,"Y","N")</f>
        <v>N</v>
      </c>
      <c r="N2358" s="36"/>
      <c r="O2358" s="36" t="str">
        <f>19&amp;LEFT(NICAP[[#This Row],[Date]],2)</f>
        <v>1959</v>
      </c>
      <c r="P2358" s="36" t="str">
        <f>MID(NICAP[[#This Row],[Date]],3,2)</f>
        <v>05</v>
      </c>
      <c r="Q2358" s="36" t="str">
        <f>RIGHT(NICAP[[#This Row],[Date]],2)</f>
        <v>14</v>
      </c>
      <c r="R2358" s="26">
        <f>DATE(NICAP[[#This Row],[Year]],NICAP[[#This Row],[Month]],NICAP[[#This Row],[Day]])</f>
        <v>21684</v>
      </c>
      <c r="S2358" s="35" t="str">
        <f t="shared" si="72"/>
        <v>PA</v>
      </c>
      <c r="T2358" s="24" t="str">
        <f t="shared" si="73"/>
        <v>US</v>
      </c>
    </row>
    <row r="2359" spans="1:20" ht="12.75" customHeight="1" x14ac:dyDescent="0.2">
      <c r="A2359" s="35">
        <v>2350</v>
      </c>
      <c r="B2359" s="64">
        <v>590518</v>
      </c>
      <c r="C2359" s="39" t="s">
        <v>7537</v>
      </c>
      <c r="D2359" s="39" t="s">
        <v>2260</v>
      </c>
      <c r="E2359" s="39" t="str">
        <f>IF(AND(LEN(NICAP[[#This Row],[State or      Country]])=2,NICAP[[#This Row],[State or      Country]]&lt;&gt;"UK"),"US","Other")</f>
        <v>US</v>
      </c>
      <c r="F2359" s="38">
        <v>1</v>
      </c>
      <c r="G2359" s="37"/>
      <c r="H2359" s="37"/>
      <c r="I2359" s="47" t="s">
        <v>4808</v>
      </c>
      <c r="J2359" s="37"/>
      <c r="K2359" s="37"/>
      <c r="L2359" s="36" t="s">
        <v>6161</v>
      </c>
      <c r="M2359" s="36" t="str">
        <f>IF(LEFT(NICAP[[#This Row],[Date]],1)=0,"Y","N")</f>
        <v>N</v>
      </c>
      <c r="N2359" s="36"/>
      <c r="O2359" s="36" t="str">
        <f>19&amp;LEFT(NICAP[[#This Row],[Date]],2)</f>
        <v>1959</v>
      </c>
      <c r="P2359" s="36" t="str">
        <f>MID(NICAP[[#This Row],[Date]],3,2)</f>
        <v>05</v>
      </c>
      <c r="Q2359" s="36" t="str">
        <f>RIGHT(NICAP[[#This Row],[Date]],2)</f>
        <v>18</v>
      </c>
      <c r="R2359" s="26">
        <f>DATE(NICAP[[#This Row],[Year]],NICAP[[#This Row],[Month]],NICAP[[#This Row],[Day]])</f>
        <v>21688</v>
      </c>
      <c r="S2359" s="35" t="str">
        <f t="shared" si="72"/>
        <v>KS</v>
      </c>
      <c r="T2359" s="24" t="str">
        <f t="shared" si="73"/>
        <v>US</v>
      </c>
    </row>
    <row r="2360" spans="1:20" ht="12.75" customHeight="1" x14ac:dyDescent="0.2">
      <c r="A2360" s="35">
        <v>2351</v>
      </c>
      <c r="B2360" s="64">
        <v>590521</v>
      </c>
      <c r="C2360" s="39" t="s">
        <v>7536</v>
      </c>
      <c r="D2360" s="39" t="s">
        <v>1784</v>
      </c>
      <c r="E2360" s="39" t="str">
        <f>IF(AND(LEN(NICAP[[#This Row],[State or      Country]])=2,NICAP[[#This Row],[State or      Country]]&lt;&gt;"UK"),"US","Other")</f>
        <v>US</v>
      </c>
      <c r="F2360" s="38">
        <v>1</v>
      </c>
      <c r="G2360" s="37"/>
      <c r="H2360" s="37"/>
      <c r="I2360" s="47" t="s">
        <v>4808</v>
      </c>
      <c r="J2360" s="37"/>
      <c r="K2360" s="37"/>
      <c r="L2360" s="36" t="s">
        <v>6161</v>
      </c>
      <c r="M2360" s="36" t="str">
        <f>IF(LEFT(NICAP[[#This Row],[Date]],1)=0,"Y","N")</f>
        <v>N</v>
      </c>
      <c r="N2360" s="36"/>
      <c r="O2360" s="36" t="str">
        <f>19&amp;LEFT(NICAP[[#This Row],[Date]],2)</f>
        <v>1959</v>
      </c>
      <c r="P2360" s="36" t="str">
        <f>MID(NICAP[[#This Row],[Date]],3,2)</f>
        <v>05</v>
      </c>
      <c r="Q2360" s="36" t="str">
        <f>RIGHT(NICAP[[#This Row],[Date]],2)</f>
        <v>21</v>
      </c>
      <c r="R2360" s="26">
        <f>DATE(NICAP[[#This Row],[Year]],NICAP[[#This Row],[Month]],NICAP[[#This Row],[Day]])</f>
        <v>21691</v>
      </c>
      <c r="S2360" s="35" t="str">
        <f t="shared" si="72"/>
        <v>SD</v>
      </c>
      <c r="T2360" s="24" t="str">
        <f t="shared" si="73"/>
        <v>US</v>
      </c>
    </row>
    <row r="2361" spans="1:20" ht="12.75" customHeight="1" x14ac:dyDescent="0.2">
      <c r="A2361" s="35">
        <v>2352</v>
      </c>
      <c r="B2361" s="64">
        <v>590603</v>
      </c>
      <c r="C2361" s="39" t="s">
        <v>7535</v>
      </c>
      <c r="D2361" s="39" t="s">
        <v>1810</v>
      </c>
      <c r="E2361" s="39" t="str">
        <f>IF(AND(LEN(NICAP[[#This Row],[State or      Country]])=2,NICAP[[#This Row],[State or      Country]]&lt;&gt;"UK"),"US","Other")</f>
        <v>Other</v>
      </c>
      <c r="F2361" s="38">
        <v>1</v>
      </c>
      <c r="G2361" s="37"/>
      <c r="H2361" s="37"/>
      <c r="I2361" s="47" t="s">
        <v>4808</v>
      </c>
      <c r="J2361" s="37"/>
      <c r="K2361" s="37"/>
      <c r="L2361" s="36" t="s">
        <v>6161</v>
      </c>
      <c r="M2361" s="36" t="str">
        <f>IF(LEFT(NICAP[[#This Row],[Date]],1)=0,"Y","N")</f>
        <v>N</v>
      </c>
      <c r="N2361" s="36"/>
      <c r="O2361" s="36" t="str">
        <f>19&amp;LEFT(NICAP[[#This Row],[Date]],2)</f>
        <v>1959</v>
      </c>
      <c r="P2361" s="36" t="str">
        <f>MID(NICAP[[#This Row],[Date]],3,2)</f>
        <v>06</v>
      </c>
      <c r="Q2361" s="36" t="str">
        <f>RIGHT(NICAP[[#This Row],[Date]],2)</f>
        <v>03</v>
      </c>
      <c r="R2361" s="26">
        <f>DATE(NICAP[[#This Row],[Year]],NICAP[[#This Row],[Month]],NICAP[[#This Row],[Day]])</f>
        <v>21704</v>
      </c>
      <c r="S2361" s="35" t="str">
        <f t="shared" si="72"/>
        <v/>
      </c>
      <c r="T2361" s="24" t="str">
        <f t="shared" si="73"/>
        <v>Italy</v>
      </c>
    </row>
    <row r="2362" spans="1:20" ht="27" customHeight="1" x14ac:dyDescent="0.2">
      <c r="A2362" s="35">
        <v>2353</v>
      </c>
      <c r="B2362" s="66">
        <v>590603</v>
      </c>
      <c r="C2362" s="44" t="s">
        <v>7534</v>
      </c>
      <c r="D2362" s="44" t="s">
        <v>1787</v>
      </c>
      <c r="E2362" s="44" t="str">
        <f>IF(AND(LEN(NICAP[[#This Row],[State or      Country]])=2,NICAP[[#This Row],[State or      Country]]&lt;&gt;"UK"),"US","Other")</f>
        <v>US</v>
      </c>
      <c r="F2362" s="43">
        <v>1</v>
      </c>
      <c r="G2362" s="41"/>
      <c r="H2362" s="41"/>
      <c r="I2362" s="41"/>
      <c r="J2362" s="41"/>
      <c r="K2362" s="41"/>
      <c r="L2362" s="59" t="s">
        <v>7533</v>
      </c>
      <c r="M2362" s="59" t="str">
        <f>IF(LEFT(NICAP[[#This Row],[Date]],1)=0,"Y","N")</f>
        <v>N</v>
      </c>
      <c r="N2362" s="59"/>
      <c r="O2362" s="59" t="str">
        <f>19&amp;LEFT(NICAP[[#This Row],[Date]],2)</f>
        <v>1959</v>
      </c>
      <c r="P2362" s="59" t="str">
        <f>MID(NICAP[[#This Row],[Date]],3,2)</f>
        <v>06</v>
      </c>
      <c r="Q2362" s="59" t="str">
        <f>RIGHT(NICAP[[#This Row],[Date]],2)</f>
        <v>03</v>
      </c>
      <c r="R2362" s="26">
        <f>DATE(NICAP[[#This Row],[Year]],NICAP[[#This Row],[Month]],NICAP[[#This Row],[Day]])</f>
        <v>21704</v>
      </c>
      <c r="S2362" s="35" t="str">
        <f t="shared" si="72"/>
        <v>IN</v>
      </c>
      <c r="T2362" s="24" t="str">
        <f t="shared" si="73"/>
        <v>US</v>
      </c>
    </row>
    <row r="2363" spans="1:20" ht="12.75" customHeight="1" x14ac:dyDescent="0.2">
      <c r="A2363" s="35">
        <v>2354</v>
      </c>
      <c r="B2363" s="68">
        <v>590609</v>
      </c>
      <c r="C2363" s="39" t="s">
        <v>7532</v>
      </c>
      <c r="D2363" s="39" t="s">
        <v>2098</v>
      </c>
      <c r="E2363" s="39" t="str">
        <f>IF(AND(LEN(NICAP[[#This Row],[State or      Country]])=2,NICAP[[#This Row],[State or      Country]]&lt;&gt;"UK"),"US","Other")</f>
        <v>US</v>
      </c>
      <c r="F2363" s="38">
        <v>9</v>
      </c>
      <c r="G2363" s="47" t="s">
        <v>1666</v>
      </c>
      <c r="H2363" s="46">
        <v>5</v>
      </c>
      <c r="I2363" s="47" t="s">
        <v>4808</v>
      </c>
      <c r="J2363" s="37"/>
      <c r="K2363" s="37"/>
      <c r="L2363" s="36" t="s">
        <v>7531</v>
      </c>
      <c r="M2363" s="36" t="str">
        <f>IF(LEFT(NICAP[[#This Row],[Date]],1)=0,"Y","N")</f>
        <v>N</v>
      </c>
      <c r="N2363" s="36"/>
      <c r="O2363" s="36" t="str">
        <f>19&amp;LEFT(NICAP[[#This Row],[Date]],2)</f>
        <v>1959</v>
      </c>
      <c r="P2363" s="36" t="str">
        <f>MID(NICAP[[#This Row],[Date]],3,2)</f>
        <v>06</v>
      </c>
      <c r="Q2363" s="36" t="str">
        <f>RIGHT(NICAP[[#This Row],[Date]],2)</f>
        <v>09</v>
      </c>
      <c r="R2363" s="26">
        <f>DATE(NICAP[[#This Row],[Year]],NICAP[[#This Row],[Month]],NICAP[[#This Row],[Day]])</f>
        <v>21710</v>
      </c>
      <c r="S2363" s="35" t="str">
        <f t="shared" si="72"/>
        <v>VA</v>
      </c>
      <c r="T2363" s="24" t="str">
        <f t="shared" si="73"/>
        <v>US</v>
      </c>
    </row>
    <row r="2364" spans="1:20" ht="27.75" customHeight="1" x14ac:dyDescent="0.2">
      <c r="A2364" s="35">
        <v>2355</v>
      </c>
      <c r="B2364" s="66">
        <v>590611</v>
      </c>
      <c r="C2364" s="44" t="s">
        <v>3371</v>
      </c>
      <c r="D2364" s="44" t="s">
        <v>1819</v>
      </c>
      <c r="E2364" s="44" t="str">
        <f>IF(AND(LEN(NICAP[[#This Row],[State or      Country]])=2,NICAP[[#This Row],[State or      Country]]&lt;&gt;"UK"),"US","Other")</f>
        <v>US</v>
      </c>
      <c r="F2364" s="43">
        <v>1</v>
      </c>
      <c r="G2364" s="41"/>
      <c r="H2364" s="41"/>
      <c r="I2364" s="41"/>
      <c r="J2364" s="41"/>
      <c r="K2364" s="41"/>
      <c r="L2364" s="42" t="s">
        <v>7530</v>
      </c>
      <c r="M2364" s="42" t="str">
        <f>IF(LEFT(NICAP[[#This Row],[Date]],1)=0,"Y","N")</f>
        <v>N</v>
      </c>
      <c r="N2364" s="42"/>
      <c r="O2364" s="42" t="str">
        <f>19&amp;LEFT(NICAP[[#This Row],[Date]],2)</f>
        <v>1959</v>
      </c>
      <c r="P2364" s="42" t="str">
        <f>MID(NICAP[[#This Row],[Date]],3,2)</f>
        <v>06</v>
      </c>
      <c r="Q2364" s="42" t="str">
        <f>RIGHT(NICAP[[#This Row],[Date]],2)</f>
        <v>11</v>
      </c>
      <c r="R2364" s="26">
        <f>DATE(NICAP[[#This Row],[Year]],NICAP[[#This Row],[Month]],NICAP[[#This Row],[Day]])</f>
        <v>21712</v>
      </c>
      <c r="S2364" s="35" t="str">
        <f t="shared" si="72"/>
        <v>NV</v>
      </c>
      <c r="T2364" s="24" t="str">
        <f t="shared" si="73"/>
        <v>US</v>
      </c>
    </row>
    <row r="2365" spans="1:20" ht="12.75" customHeight="1" x14ac:dyDescent="0.2">
      <c r="A2365" s="35">
        <v>2356</v>
      </c>
      <c r="B2365" s="64">
        <v>590616</v>
      </c>
      <c r="C2365" s="39" t="s">
        <v>7529</v>
      </c>
      <c r="D2365" s="39" t="s">
        <v>1920</v>
      </c>
      <c r="E2365" s="39" t="str">
        <f>IF(AND(LEN(NICAP[[#This Row],[State or      Country]])=2,NICAP[[#This Row],[State or      Country]]&lt;&gt;"UK"),"US","Other")</f>
        <v>US</v>
      </c>
      <c r="F2365" s="38">
        <v>1</v>
      </c>
      <c r="G2365" s="37"/>
      <c r="H2365" s="37"/>
      <c r="I2365" s="47" t="s">
        <v>4808</v>
      </c>
      <c r="J2365" s="37"/>
      <c r="K2365" s="37"/>
      <c r="L2365" s="36" t="s">
        <v>6161</v>
      </c>
      <c r="M2365" s="36" t="str">
        <f>IF(LEFT(NICAP[[#This Row],[Date]],1)=0,"Y","N")</f>
        <v>N</v>
      </c>
      <c r="N2365" s="36"/>
      <c r="O2365" s="36" t="str">
        <f>19&amp;LEFT(NICAP[[#This Row],[Date]],2)</f>
        <v>1959</v>
      </c>
      <c r="P2365" s="36" t="str">
        <f>MID(NICAP[[#This Row],[Date]],3,2)</f>
        <v>06</v>
      </c>
      <c r="Q2365" s="36" t="str">
        <f>RIGHT(NICAP[[#This Row],[Date]],2)</f>
        <v>16</v>
      </c>
      <c r="R2365" s="26">
        <f>DATE(NICAP[[#This Row],[Year]],NICAP[[#This Row],[Month]],NICAP[[#This Row],[Day]])</f>
        <v>21717</v>
      </c>
      <c r="S2365" s="35" t="str">
        <f t="shared" si="72"/>
        <v>MS</v>
      </c>
      <c r="T2365" s="24" t="str">
        <f t="shared" si="73"/>
        <v>US</v>
      </c>
    </row>
    <row r="2366" spans="1:20" ht="12.75" customHeight="1" x14ac:dyDescent="0.2">
      <c r="A2366" s="35">
        <v>2357</v>
      </c>
      <c r="B2366" s="64">
        <v>590618</v>
      </c>
      <c r="C2366" s="39" t="s">
        <v>7528</v>
      </c>
      <c r="D2366" s="39" t="s">
        <v>2763</v>
      </c>
      <c r="E2366" s="39" t="str">
        <f>IF(AND(LEN(NICAP[[#This Row],[State or      Country]])=2,NICAP[[#This Row],[State or      Country]]&lt;&gt;"UK"),"US","Other")</f>
        <v>Other</v>
      </c>
      <c r="F2366" s="38">
        <v>1</v>
      </c>
      <c r="G2366" s="37"/>
      <c r="H2366" s="37"/>
      <c r="I2366" s="47" t="s">
        <v>4808</v>
      </c>
      <c r="J2366" s="37"/>
      <c r="K2366" s="37"/>
      <c r="L2366" s="36" t="s">
        <v>6161</v>
      </c>
      <c r="M2366" s="36" t="str">
        <f>IF(LEFT(NICAP[[#This Row],[Date]],1)=0,"Y","N")</f>
        <v>N</v>
      </c>
      <c r="N2366" s="36"/>
      <c r="O2366" s="36" t="str">
        <f>19&amp;LEFT(NICAP[[#This Row],[Date]],2)</f>
        <v>1959</v>
      </c>
      <c r="P2366" s="36" t="str">
        <f>MID(NICAP[[#This Row],[Date]],3,2)</f>
        <v>06</v>
      </c>
      <c r="Q2366" s="36" t="str">
        <f>RIGHT(NICAP[[#This Row],[Date]],2)</f>
        <v>18</v>
      </c>
      <c r="R2366" s="26">
        <f>DATE(NICAP[[#This Row],[Year]],NICAP[[#This Row],[Month]],NICAP[[#This Row],[Day]])</f>
        <v>21719</v>
      </c>
      <c r="S2366" s="35" t="str">
        <f t="shared" si="72"/>
        <v/>
      </c>
      <c r="T2366" s="24" t="str">
        <f t="shared" si="73"/>
        <v>At Sea</v>
      </c>
    </row>
    <row r="2367" spans="1:20" ht="12.75" customHeight="1" x14ac:dyDescent="0.2">
      <c r="A2367" s="35">
        <v>2358</v>
      </c>
      <c r="B2367" s="64">
        <v>590618</v>
      </c>
      <c r="C2367" s="39" t="s">
        <v>6327</v>
      </c>
      <c r="D2367" s="39" t="s">
        <v>1670</v>
      </c>
      <c r="E2367" s="39" t="str">
        <f>IF(AND(LEN(NICAP[[#This Row],[State or      Country]])=2,NICAP[[#This Row],[State or      Country]]&lt;&gt;"UK"),"US","Other")</f>
        <v>US</v>
      </c>
      <c r="F2367" s="38">
        <v>1</v>
      </c>
      <c r="G2367" s="37"/>
      <c r="H2367" s="37"/>
      <c r="I2367" s="47" t="s">
        <v>4808</v>
      </c>
      <c r="J2367" s="37"/>
      <c r="K2367" s="37"/>
      <c r="L2367" s="36" t="s">
        <v>6161</v>
      </c>
      <c r="M2367" s="36" t="str">
        <f>IF(LEFT(NICAP[[#This Row],[Date]],1)=0,"Y","N")</f>
        <v>N</v>
      </c>
      <c r="N2367" s="36"/>
      <c r="O2367" s="36" t="str">
        <f>19&amp;LEFT(NICAP[[#This Row],[Date]],2)</f>
        <v>1959</v>
      </c>
      <c r="P2367" s="36" t="str">
        <f>MID(NICAP[[#This Row],[Date]],3,2)</f>
        <v>06</v>
      </c>
      <c r="Q2367" s="36" t="str">
        <f>RIGHT(NICAP[[#This Row],[Date]],2)</f>
        <v>18</v>
      </c>
      <c r="R2367" s="26">
        <f>DATE(NICAP[[#This Row],[Year]],NICAP[[#This Row],[Month]],NICAP[[#This Row],[Day]])</f>
        <v>21719</v>
      </c>
      <c r="S2367" s="35" t="str">
        <f t="shared" si="72"/>
        <v>IL</v>
      </c>
      <c r="T2367" s="24" t="str">
        <f t="shared" si="73"/>
        <v>US</v>
      </c>
    </row>
    <row r="2368" spans="1:20" ht="12.75" customHeight="1" x14ac:dyDescent="0.2">
      <c r="A2368" s="35">
        <v>2359</v>
      </c>
      <c r="B2368" s="64">
        <v>590618</v>
      </c>
      <c r="C2368" s="39" t="s">
        <v>7527</v>
      </c>
      <c r="D2368" s="39" t="s">
        <v>1734</v>
      </c>
      <c r="E2368" s="39" t="str">
        <f>IF(AND(LEN(NICAP[[#This Row],[State or      Country]])=2,NICAP[[#This Row],[State or      Country]]&lt;&gt;"UK"),"US","Other")</f>
        <v>US</v>
      </c>
      <c r="F2368" s="38">
        <v>1</v>
      </c>
      <c r="G2368" s="37"/>
      <c r="H2368" s="37"/>
      <c r="I2368" s="47" t="s">
        <v>4808</v>
      </c>
      <c r="J2368" s="37"/>
      <c r="K2368" s="37"/>
      <c r="L2368" s="36" t="s">
        <v>6161</v>
      </c>
      <c r="M2368" s="36" t="str">
        <f>IF(LEFT(NICAP[[#This Row],[Date]],1)=0,"Y","N")</f>
        <v>N</v>
      </c>
      <c r="N2368" s="36"/>
      <c r="O2368" s="36" t="str">
        <f>19&amp;LEFT(NICAP[[#This Row],[Date]],2)</f>
        <v>1959</v>
      </c>
      <c r="P2368" s="36" t="str">
        <f>MID(NICAP[[#This Row],[Date]],3,2)</f>
        <v>06</v>
      </c>
      <c r="Q2368" s="36" t="str">
        <f>RIGHT(NICAP[[#This Row],[Date]],2)</f>
        <v>18</v>
      </c>
      <c r="R2368" s="26">
        <f>DATE(NICAP[[#This Row],[Year]],NICAP[[#This Row],[Month]],NICAP[[#This Row],[Day]])</f>
        <v>21719</v>
      </c>
      <c r="S2368" s="35" t="str">
        <f t="shared" si="72"/>
        <v>MI</v>
      </c>
      <c r="T2368" s="24" t="str">
        <f t="shared" si="73"/>
        <v>US</v>
      </c>
    </row>
    <row r="2369" spans="1:20" ht="12.75" customHeight="1" x14ac:dyDescent="0.2">
      <c r="A2369" s="35">
        <v>2360</v>
      </c>
      <c r="B2369" s="64">
        <v>590618</v>
      </c>
      <c r="C2369" s="39" t="s">
        <v>7526</v>
      </c>
      <c r="D2369" s="39" t="s">
        <v>1694</v>
      </c>
      <c r="E2369" s="39" t="str">
        <f>IF(AND(LEN(NICAP[[#This Row],[State or      Country]])=2,NICAP[[#This Row],[State or      Country]]&lt;&gt;"UK"),"US","Other")</f>
        <v>US</v>
      </c>
      <c r="F2369" s="38">
        <v>1</v>
      </c>
      <c r="G2369" s="37"/>
      <c r="H2369" s="37"/>
      <c r="I2369" s="47" t="s">
        <v>4808</v>
      </c>
      <c r="J2369" s="37"/>
      <c r="K2369" s="37"/>
      <c r="L2369" s="36" t="s">
        <v>6161</v>
      </c>
      <c r="M2369" s="36" t="str">
        <f>IF(LEFT(NICAP[[#This Row],[Date]],1)=0,"Y","N")</f>
        <v>N</v>
      </c>
      <c r="N2369" s="36"/>
      <c r="O2369" s="36" t="str">
        <f>19&amp;LEFT(NICAP[[#This Row],[Date]],2)</f>
        <v>1959</v>
      </c>
      <c r="P2369" s="36" t="str">
        <f>MID(NICAP[[#This Row],[Date]],3,2)</f>
        <v>06</v>
      </c>
      <c r="Q2369" s="36" t="str">
        <f>RIGHT(NICAP[[#This Row],[Date]],2)</f>
        <v>18</v>
      </c>
      <c r="R2369" s="26">
        <f>DATE(NICAP[[#This Row],[Year]],NICAP[[#This Row],[Month]],NICAP[[#This Row],[Day]])</f>
        <v>21719</v>
      </c>
      <c r="S2369" s="35" t="str">
        <f t="shared" si="72"/>
        <v>OH</v>
      </c>
      <c r="T2369" s="24" t="str">
        <f t="shared" si="73"/>
        <v>US</v>
      </c>
    </row>
    <row r="2370" spans="1:20" ht="12.75" customHeight="1" x14ac:dyDescent="0.2">
      <c r="A2370" s="35">
        <v>2361</v>
      </c>
      <c r="B2370" s="64">
        <v>590618</v>
      </c>
      <c r="C2370" s="39" t="s">
        <v>7525</v>
      </c>
      <c r="D2370" s="39" t="s">
        <v>1694</v>
      </c>
      <c r="E2370" s="39" t="str">
        <f>IF(AND(LEN(NICAP[[#This Row],[State or      Country]])=2,NICAP[[#This Row],[State or      Country]]&lt;&gt;"UK"),"US","Other")</f>
        <v>US</v>
      </c>
      <c r="F2370" s="38">
        <v>1</v>
      </c>
      <c r="G2370" s="41"/>
      <c r="H2370" s="41"/>
      <c r="I2370" s="47" t="s">
        <v>4808</v>
      </c>
      <c r="J2370" s="41"/>
      <c r="K2370" s="41"/>
      <c r="L2370" s="36" t="s">
        <v>6161</v>
      </c>
      <c r="M2370" s="36" t="str">
        <f>IF(LEFT(NICAP[[#This Row],[Date]],1)=0,"Y","N")</f>
        <v>N</v>
      </c>
      <c r="N2370" s="36"/>
      <c r="O2370" s="36" t="str">
        <f>19&amp;LEFT(NICAP[[#This Row],[Date]],2)</f>
        <v>1959</v>
      </c>
      <c r="P2370" s="36" t="str">
        <f>MID(NICAP[[#This Row],[Date]],3,2)</f>
        <v>06</v>
      </c>
      <c r="Q2370" s="36" t="str">
        <f>RIGHT(NICAP[[#This Row],[Date]],2)</f>
        <v>18</v>
      </c>
      <c r="R2370" s="26">
        <f>DATE(NICAP[[#This Row],[Year]],NICAP[[#This Row],[Month]],NICAP[[#This Row],[Day]])</f>
        <v>21719</v>
      </c>
      <c r="S2370" s="35" t="str">
        <f t="shared" si="72"/>
        <v>OH</v>
      </c>
      <c r="T2370" s="24" t="str">
        <f t="shared" si="73"/>
        <v>US</v>
      </c>
    </row>
    <row r="2371" spans="1:20" ht="12.75" customHeight="1" x14ac:dyDescent="0.2">
      <c r="A2371" s="35">
        <v>2362</v>
      </c>
      <c r="B2371" s="64">
        <v>590618</v>
      </c>
      <c r="C2371" s="39" t="s">
        <v>5001</v>
      </c>
      <c r="D2371" s="39" t="s">
        <v>1702</v>
      </c>
      <c r="E2371" s="39" t="str">
        <f>IF(AND(LEN(NICAP[[#This Row],[State or      Country]])=2,NICAP[[#This Row],[State or      Country]]&lt;&gt;"UK"),"US","Other")</f>
        <v>Other</v>
      </c>
      <c r="F2371" s="38">
        <v>1</v>
      </c>
      <c r="G2371" s="37"/>
      <c r="H2371" s="37"/>
      <c r="I2371" s="65">
        <v>6400</v>
      </c>
      <c r="J2371" s="37"/>
      <c r="K2371" s="37"/>
      <c r="L2371" s="36" t="s">
        <v>7524</v>
      </c>
      <c r="M2371" s="36" t="str">
        <f>IF(LEFT(NICAP[[#This Row],[Date]],1)=0,"Y","N")</f>
        <v>N</v>
      </c>
      <c r="N2371" s="36"/>
      <c r="O2371" s="36" t="str">
        <f>19&amp;LEFT(NICAP[[#This Row],[Date]],2)</f>
        <v>1959</v>
      </c>
      <c r="P2371" s="36" t="str">
        <f>MID(NICAP[[#This Row],[Date]],3,2)</f>
        <v>06</v>
      </c>
      <c r="Q2371" s="36" t="str">
        <f>RIGHT(NICAP[[#This Row],[Date]],2)</f>
        <v>18</v>
      </c>
      <c r="R2371" s="26">
        <f>DATE(NICAP[[#This Row],[Year]],NICAP[[#This Row],[Month]],NICAP[[#This Row],[Day]])</f>
        <v>21719</v>
      </c>
      <c r="S2371" s="35" t="str">
        <f t="shared" si="72"/>
        <v/>
      </c>
      <c r="T2371" s="24" t="str">
        <f t="shared" si="73"/>
        <v>CAN</v>
      </c>
    </row>
    <row r="2372" spans="1:20" ht="12.75" customHeight="1" x14ac:dyDescent="0.2">
      <c r="A2372" s="35">
        <v>2363</v>
      </c>
      <c r="B2372" s="64">
        <v>590622</v>
      </c>
      <c r="C2372" s="39" t="s">
        <v>7508</v>
      </c>
      <c r="D2372" s="39" t="s">
        <v>1878</v>
      </c>
      <c r="E2372" s="39" t="str">
        <f>IF(AND(LEN(NICAP[[#This Row],[State or      Country]])=2,NICAP[[#This Row],[State or      Country]]&lt;&gt;"UK"),"US","Other")</f>
        <v>Other</v>
      </c>
      <c r="F2372" s="38">
        <v>11</v>
      </c>
      <c r="G2372" s="37"/>
      <c r="H2372" s="37"/>
      <c r="I2372" s="47" t="s">
        <v>4808</v>
      </c>
      <c r="J2372" s="37"/>
      <c r="K2372" s="37"/>
      <c r="L2372" s="36" t="s">
        <v>7523</v>
      </c>
      <c r="M2372" s="36" t="str">
        <f>IF(LEFT(NICAP[[#This Row],[Date]],1)=0,"Y","N")</f>
        <v>N</v>
      </c>
      <c r="N2372" s="36"/>
      <c r="O2372" s="36" t="str">
        <f>19&amp;LEFT(NICAP[[#This Row],[Date]],2)</f>
        <v>1959</v>
      </c>
      <c r="P2372" s="36" t="str">
        <f>MID(NICAP[[#This Row],[Date]],3,2)</f>
        <v>06</v>
      </c>
      <c r="Q2372" s="36" t="str">
        <f>RIGHT(NICAP[[#This Row],[Date]],2)</f>
        <v>22</v>
      </c>
      <c r="R2372" s="26">
        <f>DATE(NICAP[[#This Row],[Year]],NICAP[[#This Row],[Month]],NICAP[[#This Row],[Day]])</f>
        <v>21723</v>
      </c>
      <c r="S2372" s="35" t="str">
        <f t="shared" si="72"/>
        <v/>
      </c>
      <c r="T2372" s="24" t="str">
        <f t="shared" si="73"/>
        <v>China</v>
      </c>
    </row>
    <row r="2373" spans="1:20" ht="12.75" customHeight="1" x14ac:dyDescent="0.2">
      <c r="A2373" s="35">
        <v>2364</v>
      </c>
      <c r="B2373" s="64">
        <v>590622</v>
      </c>
      <c r="C2373" s="39" t="s">
        <v>7522</v>
      </c>
      <c r="D2373" s="39" t="s">
        <v>2232</v>
      </c>
      <c r="E2373" s="39" t="str">
        <f>IF(AND(LEN(NICAP[[#This Row],[State or      Country]])=2,NICAP[[#This Row],[State or      Country]]&lt;&gt;"UK"),"US","Other")</f>
        <v>Other</v>
      </c>
      <c r="F2373" s="38">
        <v>3</v>
      </c>
      <c r="G2373" s="37"/>
      <c r="H2373" s="37"/>
      <c r="I2373" s="37"/>
      <c r="J2373" s="37"/>
      <c r="K2373" s="37"/>
      <c r="L2373" s="36" t="s">
        <v>7521</v>
      </c>
      <c r="M2373" s="36" t="str">
        <f>IF(LEFT(NICAP[[#This Row],[Date]],1)=0,"Y","N")</f>
        <v>N</v>
      </c>
      <c r="N2373" s="36"/>
      <c r="O2373" s="36" t="str">
        <f>19&amp;LEFT(NICAP[[#This Row],[Date]],2)</f>
        <v>1959</v>
      </c>
      <c r="P2373" s="36" t="str">
        <f>MID(NICAP[[#This Row],[Date]],3,2)</f>
        <v>06</v>
      </c>
      <c r="Q2373" s="36" t="str">
        <f>RIGHT(NICAP[[#This Row],[Date]],2)</f>
        <v>22</v>
      </c>
      <c r="R2373" s="26">
        <f>DATE(NICAP[[#This Row],[Year]],NICAP[[#This Row],[Month]],NICAP[[#This Row],[Day]])</f>
        <v>21723</v>
      </c>
      <c r="S2373" s="35" t="str">
        <f t="shared" si="72"/>
        <v/>
      </c>
      <c r="T2373" s="24" t="str">
        <f t="shared" si="73"/>
        <v>Arg</v>
      </c>
    </row>
    <row r="2374" spans="1:20" ht="12.75" customHeight="1" x14ac:dyDescent="0.2">
      <c r="A2374" s="35">
        <v>2365</v>
      </c>
      <c r="B2374" s="64">
        <v>590625</v>
      </c>
      <c r="C2374" s="39" t="s">
        <v>7520</v>
      </c>
      <c r="D2374" s="39" t="s">
        <v>7519</v>
      </c>
      <c r="E2374" s="39" t="str">
        <f>IF(AND(LEN(NICAP[[#This Row],[State or      Country]])=2,NICAP[[#This Row],[State or      Country]]&lt;&gt;"UK"),"US","Other")</f>
        <v>Other</v>
      </c>
      <c r="F2374" s="38">
        <v>1</v>
      </c>
      <c r="G2374" s="37"/>
      <c r="H2374" s="37"/>
      <c r="I2374" s="47" t="s">
        <v>4808</v>
      </c>
      <c r="J2374" s="37"/>
      <c r="K2374" s="37"/>
      <c r="L2374" s="36" t="s">
        <v>6161</v>
      </c>
      <c r="M2374" s="36" t="str">
        <f>IF(LEFT(NICAP[[#This Row],[Date]],1)=0,"Y","N")</f>
        <v>N</v>
      </c>
      <c r="N2374" s="36"/>
      <c r="O2374" s="36" t="str">
        <f>19&amp;LEFT(NICAP[[#This Row],[Date]],2)</f>
        <v>1959</v>
      </c>
      <c r="P2374" s="36" t="str">
        <f>MID(NICAP[[#This Row],[Date]],3,2)</f>
        <v>06</v>
      </c>
      <c r="Q2374" s="36" t="str">
        <f>RIGHT(NICAP[[#This Row],[Date]],2)</f>
        <v>25</v>
      </c>
      <c r="R2374" s="26">
        <f>DATE(NICAP[[#This Row],[Year]],NICAP[[#This Row],[Month]],NICAP[[#This Row],[Day]])</f>
        <v>21726</v>
      </c>
      <c r="S2374" s="35" t="str">
        <f t="shared" si="72"/>
        <v/>
      </c>
      <c r="T2374" s="24" t="str">
        <f t="shared" si="73"/>
        <v>Korea</v>
      </c>
    </row>
    <row r="2375" spans="1:20" ht="12.75" customHeight="1" x14ac:dyDescent="0.2">
      <c r="A2375" s="35">
        <v>2366</v>
      </c>
      <c r="B2375" s="68">
        <v>590626</v>
      </c>
      <c r="C2375" s="39" t="s">
        <v>7515</v>
      </c>
      <c r="D2375" s="39" t="s">
        <v>7514</v>
      </c>
      <c r="E2375" s="39" t="str">
        <f>IF(AND(LEN(NICAP[[#This Row],[State or      Country]])=2,NICAP[[#This Row],[State or      Country]]&lt;&gt;"UK"),"US","Other")</f>
        <v>Other</v>
      </c>
      <c r="F2375" s="38">
        <v>7</v>
      </c>
      <c r="G2375" s="37"/>
      <c r="H2375" s="37"/>
      <c r="I2375" s="47" t="s">
        <v>4808</v>
      </c>
      <c r="J2375" s="37"/>
      <c r="K2375" s="37"/>
      <c r="L2375" s="36" t="s">
        <v>7518</v>
      </c>
      <c r="M2375" s="36" t="str">
        <f>IF(LEFT(NICAP[[#This Row],[Date]],1)=0,"Y","N")</f>
        <v>N</v>
      </c>
      <c r="N2375" s="36"/>
      <c r="O2375" s="36" t="str">
        <f>19&amp;LEFT(NICAP[[#This Row],[Date]],2)</f>
        <v>1959</v>
      </c>
      <c r="P2375" s="36" t="str">
        <f>MID(NICAP[[#This Row],[Date]],3,2)</f>
        <v>06</v>
      </c>
      <c r="Q2375" s="36" t="str">
        <f>RIGHT(NICAP[[#This Row],[Date]],2)</f>
        <v>26</v>
      </c>
      <c r="R2375" s="26">
        <f>DATE(NICAP[[#This Row],[Year]],NICAP[[#This Row],[Month]],NICAP[[#This Row],[Day]])</f>
        <v>21727</v>
      </c>
      <c r="S2375" s="35" t="str">
        <f t="shared" si="72"/>
        <v/>
      </c>
      <c r="T2375" s="24" t="str">
        <f t="shared" si="73"/>
        <v>New Guinea</v>
      </c>
    </row>
    <row r="2376" spans="1:20" ht="12.75" customHeight="1" x14ac:dyDescent="0.2">
      <c r="A2376" s="35">
        <v>2367</v>
      </c>
      <c r="B2376" s="64">
        <v>590627</v>
      </c>
      <c r="C2376" s="39" t="s">
        <v>7517</v>
      </c>
      <c r="D2376" s="39" t="s">
        <v>2098</v>
      </c>
      <c r="E2376" s="39" t="str">
        <f>IF(AND(LEN(NICAP[[#This Row],[State or      Country]])=2,NICAP[[#This Row],[State or      Country]]&lt;&gt;"UK"),"US","Other")</f>
        <v>US</v>
      </c>
      <c r="F2376" s="38">
        <v>1</v>
      </c>
      <c r="G2376" s="37"/>
      <c r="H2376" s="37"/>
      <c r="I2376" s="47" t="s">
        <v>4808</v>
      </c>
      <c r="J2376" s="37"/>
      <c r="K2376" s="37"/>
      <c r="L2376" s="36" t="s">
        <v>6161</v>
      </c>
      <c r="M2376" s="36" t="str">
        <f>IF(LEFT(NICAP[[#This Row],[Date]],1)=0,"Y","N")</f>
        <v>N</v>
      </c>
      <c r="N2376" s="36"/>
      <c r="O2376" s="36" t="str">
        <f>19&amp;LEFT(NICAP[[#This Row],[Date]],2)</f>
        <v>1959</v>
      </c>
      <c r="P2376" s="36" t="str">
        <f>MID(NICAP[[#This Row],[Date]],3,2)</f>
        <v>06</v>
      </c>
      <c r="Q2376" s="36" t="str">
        <f>RIGHT(NICAP[[#This Row],[Date]],2)</f>
        <v>27</v>
      </c>
      <c r="R2376" s="26">
        <f>DATE(NICAP[[#This Row],[Year]],NICAP[[#This Row],[Month]],NICAP[[#This Row],[Day]])</f>
        <v>21728</v>
      </c>
      <c r="S2376" s="35" t="str">
        <f t="shared" si="72"/>
        <v>VA</v>
      </c>
      <c r="T2376" s="24" t="str">
        <f t="shared" si="73"/>
        <v>US</v>
      </c>
    </row>
    <row r="2377" spans="1:20" ht="12.75" customHeight="1" x14ac:dyDescent="0.2">
      <c r="A2377" s="35">
        <v>2368</v>
      </c>
      <c r="B2377" s="68">
        <v>590627</v>
      </c>
      <c r="C2377" s="39" t="s">
        <v>7515</v>
      </c>
      <c r="D2377" s="39" t="s">
        <v>7514</v>
      </c>
      <c r="E2377" s="39" t="str">
        <f>IF(AND(LEN(NICAP[[#This Row],[State or      Country]])=2,NICAP[[#This Row],[State or      Country]]&lt;&gt;"UK"),"US","Other")</f>
        <v>Other</v>
      </c>
      <c r="F2377" s="38">
        <v>7</v>
      </c>
      <c r="G2377" s="37"/>
      <c r="H2377" s="37"/>
      <c r="I2377" s="47" t="s">
        <v>4808</v>
      </c>
      <c r="J2377" s="37"/>
      <c r="K2377" s="37"/>
      <c r="L2377" s="36" t="s">
        <v>7516</v>
      </c>
      <c r="M2377" s="36" t="str">
        <f>IF(LEFT(NICAP[[#This Row],[Date]],1)=0,"Y","N")</f>
        <v>N</v>
      </c>
      <c r="N2377" s="36"/>
      <c r="O2377" s="36" t="str">
        <f>19&amp;LEFT(NICAP[[#This Row],[Date]],2)</f>
        <v>1959</v>
      </c>
      <c r="P2377" s="36" t="str">
        <f>MID(NICAP[[#This Row],[Date]],3,2)</f>
        <v>06</v>
      </c>
      <c r="Q2377" s="36" t="str">
        <f>RIGHT(NICAP[[#This Row],[Date]],2)</f>
        <v>27</v>
      </c>
      <c r="R2377" s="26">
        <f>DATE(NICAP[[#This Row],[Year]],NICAP[[#This Row],[Month]],NICAP[[#This Row],[Day]])</f>
        <v>21728</v>
      </c>
      <c r="S2377" s="35" t="str">
        <f t="shared" si="72"/>
        <v/>
      </c>
      <c r="T2377" s="24" t="str">
        <f t="shared" si="73"/>
        <v>New Guinea</v>
      </c>
    </row>
    <row r="2378" spans="1:20" ht="12.75" customHeight="1" x14ac:dyDescent="0.2">
      <c r="A2378" s="35">
        <v>2369</v>
      </c>
      <c r="B2378" s="68">
        <v>590628</v>
      </c>
      <c r="C2378" s="39" t="s">
        <v>7515</v>
      </c>
      <c r="D2378" s="39" t="s">
        <v>7514</v>
      </c>
      <c r="E2378" s="39" t="str">
        <f>IF(AND(LEN(NICAP[[#This Row],[State or      Country]])=2,NICAP[[#This Row],[State or      Country]]&lt;&gt;"UK"),"US","Other")</f>
        <v>Other</v>
      </c>
      <c r="F2378" s="38">
        <v>7</v>
      </c>
      <c r="G2378" s="37"/>
      <c r="H2378" s="37"/>
      <c r="I2378" s="47" t="s">
        <v>4808</v>
      </c>
      <c r="J2378" s="37"/>
      <c r="K2378" s="37"/>
      <c r="L2378" s="36" t="s">
        <v>7513</v>
      </c>
      <c r="M2378" s="36" t="str">
        <f>IF(LEFT(NICAP[[#This Row],[Date]],1)=0,"Y","N")</f>
        <v>N</v>
      </c>
      <c r="N2378" s="36"/>
      <c r="O2378" s="36" t="str">
        <f>19&amp;LEFT(NICAP[[#This Row],[Date]],2)</f>
        <v>1959</v>
      </c>
      <c r="P2378" s="36" t="str">
        <f>MID(NICAP[[#This Row],[Date]],3,2)</f>
        <v>06</v>
      </c>
      <c r="Q2378" s="36" t="str">
        <f>RIGHT(NICAP[[#This Row],[Date]],2)</f>
        <v>28</v>
      </c>
      <c r="R2378" s="26">
        <f>DATE(NICAP[[#This Row],[Year]],NICAP[[#This Row],[Month]],NICAP[[#This Row],[Day]])</f>
        <v>21729</v>
      </c>
      <c r="S2378" s="35" t="str">
        <f t="shared" ref="S2378:S2441" si="74">IF(E2378="US",D2378,"")</f>
        <v/>
      </c>
      <c r="T2378" s="24" t="str">
        <f t="shared" ref="T2378:T2441" si="75">IF(E2378="US","US",D2378)</f>
        <v>New Guinea</v>
      </c>
    </row>
    <row r="2379" spans="1:20" ht="12.75" customHeight="1" x14ac:dyDescent="0.2">
      <c r="A2379" s="35">
        <v>2370</v>
      </c>
      <c r="B2379" s="55">
        <v>590630</v>
      </c>
      <c r="C2379" s="39" t="s">
        <v>7512</v>
      </c>
      <c r="D2379" s="39" t="s">
        <v>1715</v>
      </c>
      <c r="E2379" s="39" t="str">
        <f>IF(AND(LEN(NICAP[[#This Row],[State or      Country]])=2,NICAP[[#This Row],[State or      Country]]&lt;&gt;"UK"),"US","Other")</f>
        <v>US</v>
      </c>
      <c r="F2379" s="38">
        <v>1</v>
      </c>
      <c r="G2379" s="37"/>
      <c r="H2379" s="37"/>
      <c r="I2379" s="65">
        <v>6409</v>
      </c>
      <c r="J2379" s="37"/>
      <c r="K2379" s="37"/>
      <c r="L2379" s="36" t="s">
        <v>7511</v>
      </c>
      <c r="M2379" s="36" t="str">
        <f>IF(LEFT(NICAP[[#This Row],[Date]],1)=0,"Y","N")</f>
        <v>N</v>
      </c>
      <c r="N2379" s="36"/>
      <c r="O2379" s="36" t="str">
        <f>19&amp;LEFT(NICAP[[#This Row],[Date]],2)</f>
        <v>1959</v>
      </c>
      <c r="P2379" s="36" t="str">
        <f>MID(NICAP[[#This Row],[Date]],3,2)</f>
        <v>06</v>
      </c>
      <c r="Q2379" s="36" t="str">
        <f>RIGHT(NICAP[[#This Row],[Date]],2)</f>
        <v>30</v>
      </c>
      <c r="R2379" s="26">
        <f>DATE(NICAP[[#This Row],[Year]],NICAP[[#This Row],[Month]],NICAP[[#This Row],[Day]])</f>
        <v>21731</v>
      </c>
      <c r="S2379" s="35" t="str">
        <f t="shared" si="74"/>
        <v>MD</v>
      </c>
      <c r="T2379" s="24" t="str">
        <f t="shared" si="75"/>
        <v>US</v>
      </c>
    </row>
    <row r="2380" spans="1:20" ht="12.75" customHeight="1" x14ac:dyDescent="0.2">
      <c r="A2380" s="35">
        <v>2371</v>
      </c>
      <c r="B2380" s="55">
        <v>590703</v>
      </c>
      <c r="C2380" s="39" t="s">
        <v>7510</v>
      </c>
      <c r="D2380" s="39" t="s">
        <v>1676</v>
      </c>
      <c r="E2380" s="39" t="str">
        <f>IF(AND(LEN(NICAP[[#This Row],[State or      Country]])=2,NICAP[[#This Row],[State or      Country]]&lt;&gt;"UK"),"US","Other")</f>
        <v>US</v>
      </c>
      <c r="F2380" s="38">
        <v>1</v>
      </c>
      <c r="G2380" s="37"/>
      <c r="H2380" s="37"/>
      <c r="I2380" s="47" t="s">
        <v>4808</v>
      </c>
      <c r="J2380" s="37"/>
      <c r="K2380" s="37"/>
      <c r="L2380" s="36" t="s">
        <v>6161</v>
      </c>
      <c r="M2380" s="36" t="str">
        <f>IF(LEFT(NICAP[[#This Row],[Date]],1)=0,"Y","N")</f>
        <v>N</v>
      </c>
      <c r="N2380" s="36"/>
      <c r="O2380" s="36" t="str">
        <f>19&amp;LEFT(NICAP[[#This Row],[Date]],2)</f>
        <v>1959</v>
      </c>
      <c r="P2380" s="36" t="str">
        <f>MID(NICAP[[#This Row],[Date]],3,2)</f>
        <v>07</v>
      </c>
      <c r="Q2380" s="36" t="str">
        <f>RIGHT(NICAP[[#This Row],[Date]],2)</f>
        <v>03</v>
      </c>
      <c r="R2380" s="26">
        <f>DATE(NICAP[[#This Row],[Year]],NICAP[[#This Row],[Month]],NICAP[[#This Row],[Day]])</f>
        <v>21734</v>
      </c>
      <c r="S2380" s="35" t="str">
        <f t="shared" si="74"/>
        <v>CA</v>
      </c>
      <c r="T2380" s="24" t="str">
        <f t="shared" si="75"/>
        <v>US</v>
      </c>
    </row>
    <row r="2381" spans="1:20" ht="27.75" customHeight="1" x14ac:dyDescent="0.2">
      <c r="A2381" s="35">
        <v>2372</v>
      </c>
      <c r="B2381" s="60">
        <v>590704</v>
      </c>
      <c r="C2381" s="44" t="s">
        <v>7508</v>
      </c>
      <c r="D2381" s="44" t="s">
        <v>1878</v>
      </c>
      <c r="E2381" s="44" t="str">
        <f>IF(AND(LEN(NICAP[[#This Row],[State or      Country]])=2,NICAP[[#This Row],[State or      Country]]&lt;&gt;"UK"),"US","Other")</f>
        <v>Other</v>
      </c>
      <c r="F2381" s="43">
        <v>11</v>
      </c>
      <c r="G2381" s="41"/>
      <c r="H2381" s="41"/>
      <c r="I2381" s="62" t="s">
        <v>4808</v>
      </c>
      <c r="J2381" s="41"/>
      <c r="K2381" s="41"/>
      <c r="L2381" s="59" t="s">
        <v>7509</v>
      </c>
      <c r="M2381" s="59" t="str">
        <f>IF(LEFT(NICAP[[#This Row],[Date]],1)=0,"Y","N")</f>
        <v>N</v>
      </c>
      <c r="N2381" s="59"/>
      <c r="O2381" s="59" t="str">
        <f>19&amp;LEFT(NICAP[[#This Row],[Date]],2)</f>
        <v>1959</v>
      </c>
      <c r="P2381" s="59" t="str">
        <f>MID(NICAP[[#This Row],[Date]],3,2)</f>
        <v>07</v>
      </c>
      <c r="Q2381" s="59" t="str">
        <f>RIGHT(NICAP[[#This Row],[Date]],2)</f>
        <v>04</v>
      </c>
      <c r="R2381" s="26">
        <f>DATE(NICAP[[#This Row],[Year]],NICAP[[#This Row],[Month]],NICAP[[#This Row],[Day]])</f>
        <v>21735</v>
      </c>
      <c r="S2381" s="35" t="str">
        <f t="shared" si="74"/>
        <v/>
      </c>
      <c r="T2381" s="24" t="str">
        <f t="shared" si="75"/>
        <v>China</v>
      </c>
    </row>
    <row r="2382" spans="1:20" ht="12.75" customHeight="1" x14ac:dyDescent="0.2">
      <c r="A2382" s="35">
        <v>2373</v>
      </c>
      <c r="B2382" s="55">
        <v>590705</v>
      </c>
      <c r="C2382" s="39" t="s">
        <v>7508</v>
      </c>
      <c r="D2382" s="39" t="s">
        <v>1878</v>
      </c>
      <c r="E2382" s="39" t="str">
        <f>IF(AND(LEN(NICAP[[#This Row],[State or      Country]])=2,NICAP[[#This Row],[State or      Country]]&lt;&gt;"UK"),"US","Other")</f>
        <v>Other</v>
      </c>
      <c r="F2382" s="38">
        <v>11</v>
      </c>
      <c r="G2382" s="37"/>
      <c r="H2382" s="37"/>
      <c r="I2382" s="47" t="s">
        <v>4808</v>
      </c>
      <c r="J2382" s="37"/>
      <c r="K2382" s="37"/>
      <c r="L2382" s="36" t="s">
        <v>7507</v>
      </c>
      <c r="M2382" s="36" t="str">
        <f>IF(LEFT(NICAP[[#This Row],[Date]],1)=0,"Y","N")</f>
        <v>N</v>
      </c>
      <c r="N2382" s="36"/>
      <c r="O2382" s="36" t="str">
        <f>19&amp;LEFT(NICAP[[#This Row],[Date]],2)</f>
        <v>1959</v>
      </c>
      <c r="P2382" s="36" t="str">
        <f>MID(NICAP[[#This Row],[Date]],3,2)</f>
        <v>07</v>
      </c>
      <c r="Q2382" s="36" t="str">
        <f>RIGHT(NICAP[[#This Row],[Date]],2)</f>
        <v>05</v>
      </c>
      <c r="R2382" s="26">
        <f>DATE(NICAP[[#This Row],[Year]],NICAP[[#This Row],[Month]],NICAP[[#This Row],[Day]])</f>
        <v>21736</v>
      </c>
      <c r="S2382" s="35" t="str">
        <f t="shared" si="74"/>
        <v/>
      </c>
      <c r="T2382" s="24" t="str">
        <f t="shared" si="75"/>
        <v>China</v>
      </c>
    </row>
    <row r="2383" spans="1:20" ht="42" customHeight="1" x14ac:dyDescent="0.2">
      <c r="A2383" s="35">
        <v>2374</v>
      </c>
      <c r="B2383" s="57">
        <v>590708</v>
      </c>
      <c r="C2383" s="50" t="s">
        <v>2145</v>
      </c>
      <c r="D2383" s="50" t="s">
        <v>1787</v>
      </c>
      <c r="E2383" s="50" t="str">
        <f>IF(AND(LEN(NICAP[[#This Row],[State or      Country]])=2,NICAP[[#This Row],[State or      Country]]&lt;&gt;"UK"),"US","Other")</f>
        <v>US</v>
      </c>
      <c r="F2383" s="49">
        <v>2</v>
      </c>
      <c r="G2383" s="48"/>
      <c r="H2383" s="48"/>
      <c r="I2383" s="48"/>
      <c r="J2383" s="48"/>
      <c r="K2383" s="48"/>
      <c r="L2383" s="42" t="s">
        <v>7506</v>
      </c>
      <c r="M2383" s="42" t="str">
        <f>IF(LEFT(NICAP[[#This Row],[Date]],1)=0,"Y","N")</f>
        <v>N</v>
      </c>
      <c r="N2383" s="42"/>
      <c r="O2383" s="42" t="str">
        <f>19&amp;LEFT(NICAP[[#This Row],[Date]],2)</f>
        <v>1959</v>
      </c>
      <c r="P2383" s="42" t="str">
        <f>MID(NICAP[[#This Row],[Date]],3,2)</f>
        <v>07</v>
      </c>
      <c r="Q2383" s="42" t="str">
        <f>RIGHT(NICAP[[#This Row],[Date]],2)</f>
        <v>08</v>
      </c>
      <c r="R2383" s="26">
        <f>DATE(NICAP[[#This Row],[Year]],NICAP[[#This Row],[Month]],NICAP[[#This Row],[Day]])</f>
        <v>21739</v>
      </c>
      <c r="S2383" s="35" t="str">
        <f t="shared" si="74"/>
        <v>IN</v>
      </c>
      <c r="T2383" s="24" t="str">
        <f t="shared" si="75"/>
        <v>US</v>
      </c>
    </row>
    <row r="2384" spans="1:20" ht="12.75" customHeight="1" x14ac:dyDescent="0.2">
      <c r="A2384" s="35">
        <v>2375</v>
      </c>
      <c r="B2384" s="55">
        <v>590709</v>
      </c>
      <c r="C2384" s="39" t="s">
        <v>6288</v>
      </c>
      <c r="D2384" s="39" t="s">
        <v>7505</v>
      </c>
      <c r="E2384" s="39" t="str">
        <f>IF(AND(LEN(NICAP[[#This Row],[State or      Country]])=2,NICAP[[#This Row],[State or      Country]]&lt;&gt;"UK"),"US","Other")</f>
        <v>Other</v>
      </c>
      <c r="F2384" s="38">
        <v>1</v>
      </c>
      <c r="G2384" s="37"/>
      <c r="H2384" s="37"/>
      <c r="I2384" s="47" t="s">
        <v>4808</v>
      </c>
      <c r="J2384" s="37"/>
      <c r="K2384" s="37"/>
      <c r="L2384" s="36" t="s">
        <v>6161</v>
      </c>
      <c r="M2384" s="36" t="str">
        <f>IF(LEFT(NICAP[[#This Row],[Date]],1)=0,"Y","N")</f>
        <v>N</v>
      </c>
      <c r="N2384" s="36"/>
      <c r="O2384" s="36" t="str">
        <f>19&amp;LEFT(NICAP[[#This Row],[Date]],2)</f>
        <v>1959</v>
      </c>
      <c r="P2384" s="36" t="str">
        <f>MID(NICAP[[#This Row],[Date]],3,2)</f>
        <v>07</v>
      </c>
      <c r="Q2384" s="36" t="str">
        <f>RIGHT(NICAP[[#This Row],[Date]],2)</f>
        <v>09</v>
      </c>
      <c r="R2384" s="26">
        <f>DATE(NICAP[[#This Row],[Year]],NICAP[[#This Row],[Month]],NICAP[[#This Row],[Day]])</f>
        <v>21740</v>
      </c>
      <c r="S2384" s="35" t="str">
        <f t="shared" si="74"/>
        <v/>
      </c>
      <c r="T2384" s="24" t="str">
        <f t="shared" si="75"/>
        <v>Bahamas</v>
      </c>
    </row>
    <row r="2385" spans="1:20" ht="27" customHeight="1" x14ac:dyDescent="0.2">
      <c r="A2385" s="35">
        <v>2376</v>
      </c>
      <c r="B2385" s="60">
        <v>590711</v>
      </c>
      <c r="C2385" s="44" t="s">
        <v>7504</v>
      </c>
      <c r="D2385" s="44" t="s">
        <v>2861</v>
      </c>
      <c r="E2385" s="44" t="str">
        <f>IF(AND(LEN(NICAP[[#This Row],[State or      Country]])=2,NICAP[[#This Row],[State or      Country]]&lt;&gt;"UK"),"US","Other")</f>
        <v>US</v>
      </c>
      <c r="F2385" s="43">
        <v>11</v>
      </c>
      <c r="G2385" s="41"/>
      <c r="H2385" s="41"/>
      <c r="I2385" s="62" t="s">
        <v>4808</v>
      </c>
      <c r="J2385" s="41"/>
      <c r="K2385" s="41"/>
      <c r="L2385" s="42" t="s">
        <v>7503</v>
      </c>
      <c r="M2385" s="42" t="str">
        <f>IF(LEFT(NICAP[[#This Row],[Date]],1)=0,"Y","N")</f>
        <v>N</v>
      </c>
      <c r="N2385" s="42"/>
      <c r="O2385" s="42" t="str">
        <f>19&amp;LEFT(NICAP[[#This Row],[Date]],2)</f>
        <v>1959</v>
      </c>
      <c r="P2385" s="42" t="str">
        <f>MID(NICAP[[#This Row],[Date]],3,2)</f>
        <v>07</v>
      </c>
      <c r="Q2385" s="42" t="str">
        <f>RIGHT(NICAP[[#This Row],[Date]],2)</f>
        <v>11</v>
      </c>
      <c r="R2385" s="26">
        <f>DATE(NICAP[[#This Row],[Year]],NICAP[[#This Row],[Month]],NICAP[[#This Row],[Day]])</f>
        <v>21742</v>
      </c>
      <c r="S2385" s="35" t="str">
        <f t="shared" si="74"/>
        <v>HI</v>
      </c>
      <c r="T2385" s="24" t="str">
        <f t="shared" si="75"/>
        <v>US</v>
      </c>
    </row>
    <row r="2386" spans="1:20" ht="42.75" customHeight="1" x14ac:dyDescent="0.2">
      <c r="A2386" s="35">
        <v>2377</v>
      </c>
      <c r="B2386" s="57">
        <v>590712</v>
      </c>
      <c r="C2386" s="50" t="s">
        <v>7502</v>
      </c>
      <c r="D2386" s="50" t="s">
        <v>1676</v>
      </c>
      <c r="E2386" s="50" t="str">
        <f>IF(AND(LEN(NICAP[[#This Row],[State or      Country]])=2,NICAP[[#This Row],[State or      Country]]&lt;&gt;"UK"),"US","Other")</f>
        <v>US</v>
      </c>
      <c r="F2386" s="49">
        <v>1</v>
      </c>
      <c r="G2386" s="48"/>
      <c r="H2386" s="48"/>
      <c r="I2386" s="48"/>
      <c r="J2386" s="48"/>
      <c r="K2386" s="48"/>
      <c r="L2386" s="36" t="s">
        <v>7501</v>
      </c>
      <c r="M2386" s="36" t="str">
        <f>IF(LEFT(NICAP[[#This Row],[Date]],1)=0,"Y","N")</f>
        <v>N</v>
      </c>
      <c r="N2386" s="36"/>
      <c r="O2386" s="36" t="str">
        <f>19&amp;LEFT(NICAP[[#This Row],[Date]],2)</f>
        <v>1959</v>
      </c>
      <c r="P2386" s="36" t="str">
        <f>MID(NICAP[[#This Row],[Date]],3,2)</f>
        <v>07</v>
      </c>
      <c r="Q2386" s="36" t="str">
        <f>RIGHT(NICAP[[#This Row],[Date]],2)</f>
        <v>12</v>
      </c>
      <c r="R2386" s="26">
        <f>DATE(NICAP[[#This Row],[Year]],NICAP[[#This Row],[Month]],NICAP[[#This Row],[Day]])</f>
        <v>21743</v>
      </c>
      <c r="S2386" s="35" t="str">
        <f t="shared" si="74"/>
        <v>CA</v>
      </c>
      <c r="T2386" s="24" t="str">
        <f t="shared" si="75"/>
        <v>US</v>
      </c>
    </row>
    <row r="2387" spans="1:20" ht="12.75" customHeight="1" x14ac:dyDescent="0.2">
      <c r="A2387" s="35">
        <v>2378</v>
      </c>
      <c r="B2387" s="55">
        <v>590713</v>
      </c>
      <c r="C2387" s="39" t="s">
        <v>7500</v>
      </c>
      <c r="D2387" s="39" t="s">
        <v>2535</v>
      </c>
      <c r="E2387" s="39" t="str">
        <f>IF(AND(LEN(NICAP[[#This Row],[State or      Country]])=2,NICAP[[#This Row],[State or      Country]]&lt;&gt;"UK"),"US","Other")</f>
        <v>US</v>
      </c>
      <c r="F2387" s="38">
        <v>1</v>
      </c>
      <c r="G2387" s="37"/>
      <c r="H2387" s="37"/>
      <c r="I2387" s="37"/>
      <c r="J2387" s="37"/>
      <c r="K2387" s="37"/>
      <c r="L2387" s="36" t="s">
        <v>7499</v>
      </c>
      <c r="M2387" s="36" t="str">
        <f>IF(LEFT(NICAP[[#This Row],[Date]],1)=0,"Y","N")</f>
        <v>N</v>
      </c>
      <c r="N2387" s="36"/>
      <c r="O2387" s="36" t="str">
        <f>19&amp;LEFT(NICAP[[#This Row],[Date]],2)</f>
        <v>1959</v>
      </c>
      <c r="P2387" s="36" t="str">
        <f>MID(NICAP[[#This Row],[Date]],3,2)</f>
        <v>07</v>
      </c>
      <c r="Q2387" s="36" t="str">
        <f>RIGHT(NICAP[[#This Row],[Date]],2)</f>
        <v>13</v>
      </c>
      <c r="R2387" s="26">
        <f>DATE(NICAP[[#This Row],[Year]],NICAP[[#This Row],[Month]],NICAP[[#This Row],[Day]])</f>
        <v>21744</v>
      </c>
      <c r="S2387" s="35" t="str">
        <f t="shared" si="74"/>
        <v>NZ</v>
      </c>
      <c r="T2387" s="24" t="str">
        <f t="shared" si="75"/>
        <v>US</v>
      </c>
    </row>
    <row r="2388" spans="1:20" ht="12.75" customHeight="1" x14ac:dyDescent="0.2">
      <c r="A2388" s="35">
        <v>2379</v>
      </c>
      <c r="B2388" s="55">
        <v>590714</v>
      </c>
      <c r="C2388" s="39" t="s">
        <v>7498</v>
      </c>
      <c r="D2388" s="39" t="s">
        <v>3636</v>
      </c>
      <c r="E2388" s="39" t="str">
        <f>IF(AND(LEN(NICAP[[#This Row],[State or      Country]])=2,NICAP[[#This Row],[State or      Country]]&lt;&gt;"UK"),"US","Other")</f>
        <v>Other</v>
      </c>
      <c r="F2388" s="38">
        <v>1</v>
      </c>
      <c r="G2388" s="37"/>
      <c r="H2388" s="37"/>
      <c r="I2388" s="47" t="s">
        <v>4808</v>
      </c>
      <c r="J2388" s="37"/>
      <c r="K2388" s="37"/>
      <c r="L2388" s="36" t="s">
        <v>6161</v>
      </c>
      <c r="M2388" s="36" t="str">
        <f>IF(LEFT(NICAP[[#This Row],[Date]],1)=0,"Y","N")</f>
        <v>N</v>
      </c>
      <c r="N2388" s="36"/>
      <c r="O2388" s="36" t="str">
        <f>19&amp;LEFT(NICAP[[#This Row],[Date]],2)</f>
        <v>1959</v>
      </c>
      <c r="P2388" s="36" t="str">
        <f>MID(NICAP[[#This Row],[Date]],3,2)</f>
        <v>07</v>
      </c>
      <c r="Q2388" s="36" t="str">
        <f>RIGHT(NICAP[[#This Row],[Date]],2)</f>
        <v>14</v>
      </c>
      <c r="R2388" s="26">
        <f>DATE(NICAP[[#This Row],[Year]],NICAP[[#This Row],[Month]],NICAP[[#This Row],[Day]])</f>
        <v>21745</v>
      </c>
      <c r="S2388" s="35" t="str">
        <f t="shared" si="74"/>
        <v/>
      </c>
      <c r="T2388" s="24" t="str">
        <f t="shared" si="75"/>
        <v>India</v>
      </c>
    </row>
    <row r="2389" spans="1:20" ht="27" customHeight="1" x14ac:dyDescent="0.2">
      <c r="A2389" s="35">
        <v>2380</v>
      </c>
      <c r="B2389" s="60">
        <v>590714</v>
      </c>
      <c r="C2389" s="48" t="s">
        <v>7497</v>
      </c>
      <c r="D2389" s="44" t="s">
        <v>1749</v>
      </c>
      <c r="E2389" s="44" t="str">
        <f>IF(AND(LEN(NICAP[[#This Row],[State or      Country]])=2,NICAP[[#This Row],[State or      Country]]&lt;&gt;"UK"),"US","Other")</f>
        <v>Other</v>
      </c>
      <c r="F2389" s="43">
        <v>11</v>
      </c>
      <c r="G2389" s="41"/>
      <c r="H2389" s="41"/>
      <c r="I2389" s="41"/>
      <c r="J2389" s="41"/>
      <c r="K2389" s="41"/>
      <c r="L2389" s="42" t="s">
        <v>7496</v>
      </c>
      <c r="M2389" s="42" t="str">
        <f>IF(LEFT(NICAP[[#This Row],[Date]],1)=0,"Y","N")</f>
        <v>N</v>
      </c>
      <c r="N2389" s="42"/>
      <c r="O2389" s="42" t="str">
        <f>19&amp;LEFT(NICAP[[#This Row],[Date]],2)</f>
        <v>1959</v>
      </c>
      <c r="P2389" s="42" t="str">
        <f>MID(NICAP[[#This Row],[Date]],3,2)</f>
        <v>07</v>
      </c>
      <c r="Q2389" s="42" t="str">
        <f>RIGHT(NICAP[[#This Row],[Date]],2)</f>
        <v>14</v>
      </c>
      <c r="R2389" s="26">
        <f>DATE(NICAP[[#This Row],[Year]],NICAP[[#This Row],[Month]],NICAP[[#This Row],[Day]])</f>
        <v>21745</v>
      </c>
      <c r="S2389" s="35" t="str">
        <f t="shared" si="74"/>
        <v/>
      </c>
      <c r="T2389" s="24" t="str">
        <f t="shared" si="75"/>
        <v>Brazil</v>
      </c>
    </row>
    <row r="2390" spans="1:20" ht="27" customHeight="1" x14ac:dyDescent="0.2">
      <c r="A2390" s="35">
        <v>2381</v>
      </c>
      <c r="B2390" s="60">
        <v>590714</v>
      </c>
      <c r="C2390" s="44" t="s">
        <v>1722</v>
      </c>
      <c r="D2390" s="44" t="s">
        <v>1673</v>
      </c>
      <c r="E2390" s="44" t="str">
        <f>IF(AND(LEN(NICAP[[#This Row],[State or      Country]])=2,NICAP[[#This Row],[State or      Country]]&lt;&gt;"UK"),"US","Other")</f>
        <v>US</v>
      </c>
      <c r="F2390" s="43">
        <v>3</v>
      </c>
      <c r="G2390" s="41"/>
      <c r="H2390" s="41"/>
      <c r="I2390" s="41"/>
      <c r="J2390" s="41"/>
      <c r="K2390" s="41"/>
      <c r="L2390" s="42" t="s">
        <v>7495</v>
      </c>
      <c r="M2390" s="42" t="str">
        <f>IF(LEFT(NICAP[[#This Row],[Date]],1)=0,"Y","N")</f>
        <v>N</v>
      </c>
      <c r="N2390" s="42"/>
      <c r="O2390" s="42" t="str">
        <f>19&amp;LEFT(NICAP[[#This Row],[Date]],2)</f>
        <v>1959</v>
      </c>
      <c r="P2390" s="42" t="str">
        <f>MID(NICAP[[#This Row],[Date]],3,2)</f>
        <v>07</v>
      </c>
      <c r="Q2390" s="42" t="str">
        <f>RIGHT(NICAP[[#This Row],[Date]],2)</f>
        <v>14</v>
      </c>
      <c r="R2390" s="26">
        <f>DATE(NICAP[[#This Row],[Year]],NICAP[[#This Row],[Month]],NICAP[[#This Row],[Day]])</f>
        <v>21745</v>
      </c>
      <c r="S2390" s="35" t="str">
        <f t="shared" si="74"/>
        <v>NC</v>
      </c>
      <c r="T2390" s="24" t="str">
        <f t="shared" si="75"/>
        <v>US</v>
      </c>
    </row>
    <row r="2391" spans="1:20" ht="12.75" customHeight="1" x14ac:dyDescent="0.2">
      <c r="A2391" s="35">
        <v>2382</v>
      </c>
      <c r="B2391" s="55">
        <v>590725</v>
      </c>
      <c r="C2391" s="39" t="s">
        <v>7494</v>
      </c>
      <c r="D2391" s="39" t="s">
        <v>1758</v>
      </c>
      <c r="E2391" s="39" t="str">
        <f>IF(AND(LEN(NICAP[[#This Row],[State or      Country]])=2,NICAP[[#This Row],[State or      Country]]&lt;&gt;"UK"),"US","Other")</f>
        <v>US</v>
      </c>
      <c r="F2391" s="38">
        <v>1</v>
      </c>
      <c r="G2391" s="37"/>
      <c r="H2391" s="37"/>
      <c r="I2391" s="65">
        <v>6446</v>
      </c>
      <c r="J2391" s="37"/>
      <c r="K2391" s="37"/>
      <c r="L2391" s="36" t="s">
        <v>7493</v>
      </c>
      <c r="M2391" s="36" t="str">
        <f>IF(LEFT(NICAP[[#This Row],[Date]],1)=0,"Y","N")</f>
        <v>N</v>
      </c>
      <c r="N2391" s="36"/>
      <c r="O2391" s="36" t="str">
        <f>19&amp;LEFT(NICAP[[#This Row],[Date]],2)</f>
        <v>1959</v>
      </c>
      <c r="P2391" s="36" t="str">
        <f>MID(NICAP[[#This Row],[Date]],3,2)</f>
        <v>07</v>
      </c>
      <c r="Q2391" s="36" t="str">
        <f>RIGHT(NICAP[[#This Row],[Date]],2)</f>
        <v>25</v>
      </c>
      <c r="R2391" s="26">
        <f>DATE(NICAP[[#This Row],[Year]],NICAP[[#This Row],[Month]],NICAP[[#This Row],[Day]])</f>
        <v>21756</v>
      </c>
      <c r="S2391" s="35" t="str">
        <f t="shared" si="74"/>
        <v>NY</v>
      </c>
      <c r="T2391" s="24" t="str">
        <f t="shared" si="75"/>
        <v>US</v>
      </c>
    </row>
    <row r="2392" spans="1:20" ht="12.75" customHeight="1" x14ac:dyDescent="0.2">
      <c r="A2392" s="35">
        <v>2383</v>
      </c>
      <c r="B2392" s="55">
        <v>590728</v>
      </c>
      <c r="C2392" s="39" t="s">
        <v>7492</v>
      </c>
      <c r="D2392" s="39" t="s">
        <v>1667</v>
      </c>
      <c r="E2392" s="39" t="str">
        <f>IF(AND(LEN(NICAP[[#This Row],[State or      Country]])=2,NICAP[[#This Row],[State or      Country]]&lt;&gt;"UK"),"US","Other")</f>
        <v>US</v>
      </c>
      <c r="F2392" s="38">
        <v>1</v>
      </c>
      <c r="G2392" s="37"/>
      <c r="H2392" s="37"/>
      <c r="I2392" s="47" t="s">
        <v>4808</v>
      </c>
      <c r="J2392" s="37"/>
      <c r="K2392" s="37"/>
      <c r="L2392" s="36" t="s">
        <v>6161</v>
      </c>
      <c r="M2392" s="36" t="str">
        <f>IF(LEFT(NICAP[[#This Row],[Date]],1)=0,"Y","N")</f>
        <v>N</v>
      </c>
      <c r="N2392" s="36"/>
      <c r="O2392" s="36" t="str">
        <f>19&amp;LEFT(NICAP[[#This Row],[Date]],2)</f>
        <v>1959</v>
      </c>
      <c r="P2392" s="36" t="str">
        <f>MID(NICAP[[#This Row],[Date]],3,2)</f>
        <v>07</v>
      </c>
      <c r="Q2392" s="36" t="str">
        <f>RIGHT(NICAP[[#This Row],[Date]],2)</f>
        <v>28</v>
      </c>
      <c r="R2392" s="26">
        <f>DATE(NICAP[[#This Row],[Year]],NICAP[[#This Row],[Month]],NICAP[[#This Row],[Day]])</f>
        <v>21759</v>
      </c>
      <c r="S2392" s="35" t="str">
        <f t="shared" si="74"/>
        <v>TX</v>
      </c>
      <c r="T2392" s="24" t="str">
        <f t="shared" si="75"/>
        <v>US</v>
      </c>
    </row>
    <row r="2393" spans="1:20" ht="12.75" customHeight="1" x14ac:dyDescent="0.2">
      <c r="A2393" s="35">
        <v>2384</v>
      </c>
      <c r="B2393" s="55">
        <v>590728</v>
      </c>
      <c r="C2393" s="39" t="s">
        <v>7491</v>
      </c>
      <c r="D2393" s="39" t="s">
        <v>1683</v>
      </c>
      <c r="E2393" s="39" t="str">
        <f>IF(AND(LEN(NICAP[[#This Row],[State or      Country]])=2,NICAP[[#This Row],[State or      Country]]&lt;&gt;"UK"),"US","Other")</f>
        <v>US</v>
      </c>
      <c r="F2393" s="38">
        <v>1</v>
      </c>
      <c r="G2393" s="37"/>
      <c r="H2393" s="37"/>
      <c r="I2393" s="47" t="s">
        <v>4808</v>
      </c>
      <c r="J2393" s="37"/>
      <c r="K2393" s="37"/>
      <c r="L2393" s="36" t="s">
        <v>6161</v>
      </c>
      <c r="M2393" s="36" t="str">
        <f>IF(LEFT(NICAP[[#This Row],[Date]],1)=0,"Y","N")</f>
        <v>N</v>
      </c>
      <c r="N2393" s="36"/>
      <c r="O2393" s="36" t="str">
        <f>19&amp;LEFT(NICAP[[#This Row],[Date]],2)</f>
        <v>1959</v>
      </c>
      <c r="P2393" s="36" t="str">
        <f>MID(NICAP[[#This Row],[Date]],3,2)</f>
        <v>07</v>
      </c>
      <c r="Q2393" s="36" t="str">
        <f>RIGHT(NICAP[[#This Row],[Date]],2)</f>
        <v>28</v>
      </c>
      <c r="R2393" s="26">
        <f>DATE(NICAP[[#This Row],[Year]],NICAP[[#This Row],[Month]],NICAP[[#This Row],[Day]])</f>
        <v>21759</v>
      </c>
      <c r="S2393" s="35" t="str">
        <f t="shared" si="74"/>
        <v>FL</v>
      </c>
      <c r="T2393" s="24" t="str">
        <f t="shared" si="75"/>
        <v>US</v>
      </c>
    </row>
    <row r="2394" spans="1:20" ht="12.75" customHeight="1" x14ac:dyDescent="0.2">
      <c r="A2394" s="35">
        <v>2385</v>
      </c>
      <c r="B2394" s="55">
        <v>590802</v>
      </c>
      <c r="C2394" s="39" t="s">
        <v>5236</v>
      </c>
      <c r="D2394" s="39" t="s">
        <v>7225</v>
      </c>
      <c r="E2394" s="39" t="str">
        <f>IF(AND(LEN(NICAP[[#This Row],[State or      Country]])=2,NICAP[[#This Row],[State or      Country]]&lt;&gt;"UK"),"US","Other")</f>
        <v>Other</v>
      </c>
      <c r="F2394" s="38">
        <v>1</v>
      </c>
      <c r="G2394" s="37"/>
      <c r="H2394" s="37"/>
      <c r="I2394" s="47" t="s">
        <v>4808</v>
      </c>
      <c r="J2394" s="37"/>
      <c r="K2394" s="37"/>
      <c r="L2394" s="36" t="s">
        <v>6161</v>
      </c>
      <c r="M2394" s="36" t="str">
        <f>IF(LEFT(NICAP[[#This Row],[Date]],1)=0,"Y","N")</f>
        <v>N</v>
      </c>
      <c r="N2394" s="36"/>
      <c r="O2394" s="36" t="str">
        <f>19&amp;LEFT(NICAP[[#This Row],[Date]],2)</f>
        <v>1959</v>
      </c>
      <c r="P2394" s="36" t="str">
        <f>MID(NICAP[[#This Row],[Date]],3,2)</f>
        <v>08</v>
      </c>
      <c r="Q2394" s="36" t="str">
        <f>RIGHT(NICAP[[#This Row],[Date]],2)</f>
        <v>02</v>
      </c>
      <c r="R2394" s="26">
        <f>DATE(NICAP[[#This Row],[Year]],NICAP[[#This Row],[Month]],NICAP[[#This Row],[Day]])</f>
        <v>21764</v>
      </c>
      <c r="S2394" s="35" t="str">
        <f t="shared" si="74"/>
        <v/>
      </c>
      <c r="T2394" s="24" t="str">
        <f t="shared" si="75"/>
        <v>D.C.</v>
      </c>
    </row>
    <row r="2395" spans="1:20" ht="12.75" customHeight="1" x14ac:dyDescent="0.2">
      <c r="A2395" s="35">
        <v>2386</v>
      </c>
      <c r="B2395" s="55">
        <v>590803</v>
      </c>
      <c r="C2395" s="39" t="s">
        <v>6891</v>
      </c>
      <c r="D2395" s="39" t="s">
        <v>1715</v>
      </c>
      <c r="E2395" s="39" t="str">
        <f>IF(AND(LEN(NICAP[[#This Row],[State or      Country]])=2,NICAP[[#This Row],[State or      Country]]&lt;&gt;"UK"),"US","Other")</f>
        <v>US</v>
      </c>
      <c r="F2395" s="38">
        <v>1</v>
      </c>
      <c r="G2395" s="37"/>
      <c r="H2395" s="37"/>
      <c r="I2395" s="47" t="s">
        <v>4808</v>
      </c>
      <c r="J2395" s="37"/>
      <c r="K2395" s="37"/>
      <c r="L2395" s="36" t="s">
        <v>6161</v>
      </c>
      <c r="M2395" s="36" t="str">
        <f>IF(LEFT(NICAP[[#This Row],[Date]],1)=0,"Y","N")</f>
        <v>N</v>
      </c>
      <c r="N2395" s="36"/>
      <c r="O2395" s="36" t="str">
        <f>19&amp;LEFT(NICAP[[#This Row],[Date]],2)</f>
        <v>1959</v>
      </c>
      <c r="P2395" s="36" t="str">
        <f>MID(NICAP[[#This Row],[Date]],3,2)</f>
        <v>08</v>
      </c>
      <c r="Q2395" s="36" t="str">
        <f>RIGHT(NICAP[[#This Row],[Date]],2)</f>
        <v>03</v>
      </c>
      <c r="R2395" s="26">
        <f>DATE(NICAP[[#This Row],[Year]],NICAP[[#This Row],[Month]],NICAP[[#This Row],[Day]])</f>
        <v>21765</v>
      </c>
      <c r="S2395" s="35" t="str">
        <f t="shared" si="74"/>
        <v>MD</v>
      </c>
      <c r="T2395" s="24" t="str">
        <f t="shared" si="75"/>
        <v>US</v>
      </c>
    </row>
    <row r="2396" spans="1:20" ht="12.75" customHeight="1" x14ac:dyDescent="0.2">
      <c r="A2396" s="35">
        <v>2387</v>
      </c>
      <c r="B2396" s="55">
        <v>590810</v>
      </c>
      <c r="C2396" s="39" t="s">
        <v>6186</v>
      </c>
      <c r="D2396" s="39" t="s">
        <v>1702</v>
      </c>
      <c r="E2396" s="39" t="str">
        <f>IF(AND(LEN(NICAP[[#This Row],[State or      Country]])=2,NICAP[[#This Row],[State or      Country]]&lt;&gt;"UK"),"US","Other")</f>
        <v>Other</v>
      </c>
      <c r="F2396" s="38">
        <v>11</v>
      </c>
      <c r="G2396" s="37"/>
      <c r="H2396" s="37"/>
      <c r="I2396" s="65">
        <v>6462</v>
      </c>
      <c r="J2396" s="37"/>
      <c r="K2396" s="37"/>
      <c r="L2396" s="36" t="s">
        <v>7490</v>
      </c>
      <c r="M2396" s="36" t="str">
        <f>IF(LEFT(NICAP[[#This Row],[Date]],1)=0,"Y","N")</f>
        <v>N</v>
      </c>
      <c r="N2396" s="36"/>
      <c r="O2396" s="36" t="str">
        <f>19&amp;LEFT(NICAP[[#This Row],[Date]],2)</f>
        <v>1959</v>
      </c>
      <c r="P2396" s="36" t="str">
        <f>MID(NICAP[[#This Row],[Date]],3,2)</f>
        <v>08</v>
      </c>
      <c r="Q2396" s="36" t="str">
        <f>RIGHT(NICAP[[#This Row],[Date]],2)</f>
        <v>10</v>
      </c>
      <c r="R2396" s="26">
        <f>DATE(NICAP[[#This Row],[Year]],NICAP[[#This Row],[Month]],NICAP[[#This Row],[Day]])</f>
        <v>21772</v>
      </c>
      <c r="S2396" s="35" t="str">
        <f t="shared" si="74"/>
        <v/>
      </c>
      <c r="T2396" s="24" t="str">
        <f t="shared" si="75"/>
        <v>CAN</v>
      </c>
    </row>
    <row r="2397" spans="1:20" ht="27" customHeight="1" x14ac:dyDescent="0.2">
      <c r="A2397" s="35">
        <v>2388</v>
      </c>
      <c r="B2397" s="60">
        <v>590813</v>
      </c>
      <c r="C2397" s="44" t="s">
        <v>5517</v>
      </c>
      <c r="D2397" s="44" t="s">
        <v>1667</v>
      </c>
      <c r="E2397" s="44" t="str">
        <f>IF(AND(LEN(NICAP[[#This Row],[State or      Country]])=2,NICAP[[#This Row],[State or      Country]]&lt;&gt;"UK"),"US","Other")</f>
        <v>US</v>
      </c>
      <c r="F2397" s="43">
        <v>3</v>
      </c>
      <c r="G2397" s="41"/>
      <c r="H2397" s="41"/>
      <c r="I2397" s="41"/>
      <c r="J2397" s="41"/>
      <c r="K2397" s="41"/>
      <c r="L2397" s="59" t="s">
        <v>7489</v>
      </c>
      <c r="M2397" s="59" t="str">
        <f>IF(LEFT(NICAP[[#This Row],[Date]],1)=0,"Y","N")</f>
        <v>N</v>
      </c>
      <c r="N2397" s="59"/>
      <c r="O2397" s="59" t="str">
        <f>19&amp;LEFT(NICAP[[#This Row],[Date]],2)</f>
        <v>1959</v>
      </c>
      <c r="P2397" s="59" t="str">
        <f>MID(NICAP[[#This Row],[Date]],3,2)</f>
        <v>08</v>
      </c>
      <c r="Q2397" s="59" t="str">
        <f>RIGHT(NICAP[[#This Row],[Date]],2)</f>
        <v>13</v>
      </c>
      <c r="R2397" s="26">
        <f>DATE(NICAP[[#This Row],[Year]],NICAP[[#This Row],[Month]],NICAP[[#This Row],[Day]])</f>
        <v>21775</v>
      </c>
      <c r="S2397" s="35" t="str">
        <f t="shared" si="74"/>
        <v>TX</v>
      </c>
      <c r="T2397" s="24" t="str">
        <f t="shared" si="75"/>
        <v>US</v>
      </c>
    </row>
    <row r="2398" spans="1:20" ht="14.25" customHeight="1" x14ac:dyDescent="0.2">
      <c r="A2398" s="35">
        <v>2389</v>
      </c>
      <c r="B2398" s="56">
        <v>590813</v>
      </c>
      <c r="C2398" s="39" t="s">
        <v>7488</v>
      </c>
      <c r="D2398" s="39" t="s">
        <v>2122</v>
      </c>
      <c r="E2398" s="39" t="str">
        <f>IF(AND(LEN(NICAP[[#This Row],[State or      Country]])=2,NICAP[[#This Row],[State or      Country]]&lt;&gt;"UK"),"US","Other")</f>
        <v>US</v>
      </c>
      <c r="F2398" s="38">
        <v>3</v>
      </c>
      <c r="G2398" s="47" t="s">
        <v>2090</v>
      </c>
      <c r="H2398" s="46">
        <v>5</v>
      </c>
      <c r="I2398" s="47" t="s">
        <v>4808</v>
      </c>
      <c r="J2398" s="54" t="s">
        <v>1744</v>
      </c>
      <c r="K2398" s="41"/>
      <c r="L2398" s="36" t="s">
        <v>7487</v>
      </c>
      <c r="M2398" s="36" t="str">
        <f>IF(LEFT(NICAP[[#This Row],[Date]],1)=0,"Y","N")</f>
        <v>N</v>
      </c>
      <c r="N2398" s="36"/>
      <c r="O2398" s="36" t="str">
        <f>19&amp;LEFT(NICAP[[#This Row],[Date]],2)</f>
        <v>1959</v>
      </c>
      <c r="P2398" s="36" t="str">
        <f>MID(NICAP[[#This Row],[Date]],3,2)</f>
        <v>08</v>
      </c>
      <c r="Q2398" s="36" t="str">
        <f>RIGHT(NICAP[[#This Row],[Date]],2)</f>
        <v>13</v>
      </c>
      <c r="R2398" s="26">
        <f>DATE(NICAP[[#This Row],[Year]],NICAP[[#This Row],[Month]],NICAP[[#This Row],[Day]])</f>
        <v>21775</v>
      </c>
      <c r="S2398" s="35" t="str">
        <f t="shared" si="74"/>
        <v>NM</v>
      </c>
      <c r="T2398" s="24" t="str">
        <f t="shared" si="75"/>
        <v>US</v>
      </c>
    </row>
    <row r="2399" spans="1:20" ht="14.25" customHeight="1" x14ac:dyDescent="0.2">
      <c r="A2399" s="35">
        <v>2390</v>
      </c>
      <c r="B2399" s="56">
        <v>590813</v>
      </c>
      <c r="C2399" s="39" t="s">
        <v>7488</v>
      </c>
      <c r="D2399" s="39" t="s">
        <v>2122</v>
      </c>
      <c r="E2399" s="39" t="str">
        <f>IF(AND(LEN(NICAP[[#This Row],[State or      Country]])=2,NICAP[[#This Row],[State or      Country]]&lt;&gt;"UK"),"US","Other")</f>
        <v>US</v>
      </c>
      <c r="F2399" s="38">
        <v>11</v>
      </c>
      <c r="G2399" s="47" t="s">
        <v>1757</v>
      </c>
      <c r="H2399" s="46">
        <v>5</v>
      </c>
      <c r="I2399" s="47" t="s">
        <v>4808</v>
      </c>
      <c r="J2399" s="54" t="s">
        <v>1744</v>
      </c>
      <c r="K2399" s="37"/>
      <c r="L2399" s="36" t="s">
        <v>7487</v>
      </c>
      <c r="M2399" s="36" t="str">
        <f>IF(LEFT(NICAP[[#This Row],[Date]],1)=0,"Y","N")</f>
        <v>N</v>
      </c>
      <c r="N2399" s="36"/>
      <c r="O2399" s="36" t="str">
        <f>19&amp;LEFT(NICAP[[#This Row],[Date]],2)</f>
        <v>1959</v>
      </c>
      <c r="P2399" s="36" t="str">
        <f>MID(NICAP[[#This Row],[Date]],3,2)</f>
        <v>08</v>
      </c>
      <c r="Q2399" s="36" t="str">
        <f>RIGHT(NICAP[[#This Row],[Date]],2)</f>
        <v>13</v>
      </c>
      <c r="R2399" s="26">
        <f>DATE(NICAP[[#This Row],[Year]],NICAP[[#This Row],[Month]],NICAP[[#This Row],[Day]])</f>
        <v>21775</v>
      </c>
      <c r="S2399" s="35" t="str">
        <f t="shared" si="74"/>
        <v>NM</v>
      </c>
      <c r="T2399" s="24" t="str">
        <f t="shared" si="75"/>
        <v>US</v>
      </c>
    </row>
    <row r="2400" spans="1:20" ht="27" customHeight="1" x14ac:dyDescent="0.2">
      <c r="A2400" s="35">
        <v>2391</v>
      </c>
      <c r="B2400" s="60">
        <v>590814</v>
      </c>
      <c r="C2400" s="44" t="s">
        <v>7486</v>
      </c>
      <c r="D2400" s="44" t="s">
        <v>2861</v>
      </c>
      <c r="E2400" s="44" t="str">
        <f>IF(AND(LEN(NICAP[[#This Row],[State or      Country]])=2,NICAP[[#This Row],[State or      Country]]&lt;&gt;"UK"),"US","Other")</f>
        <v>US</v>
      </c>
      <c r="F2400" s="43">
        <v>11</v>
      </c>
      <c r="G2400" s="41"/>
      <c r="H2400" s="41"/>
      <c r="I2400" s="62" t="s">
        <v>4808</v>
      </c>
      <c r="J2400" s="41"/>
      <c r="K2400" s="41"/>
      <c r="L2400" s="59" t="s">
        <v>7485</v>
      </c>
      <c r="M2400" s="59" t="str">
        <f>IF(LEFT(NICAP[[#This Row],[Date]],1)=0,"Y","N")</f>
        <v>N</v>
      </c>
      <c r="N2400" s="59"/>
      <c r="O2400" s="59" t="str">
        <f>19&amp;LEFT(NICAP[[#This Row],[Date]],2)</f>
        <v>1959</v>
      </c>
      <c r="P2400" s="59" t="str">
        <f>MID(NICAP[[#This Row],[Date]],3,2)</f>
        <v>08</v>
      </c>
      <c r="Q2400" s="59" t="str">
        <f>RIGHT(NICAP[[#This Row],[Date]],2)</f>
        <v>14</v>
      </c>
      <c r="R2400" s="26">
        <f>DATE(NICAP[[#This Row],[Year]],NICAP[[#This Row],[Month]],NICAP[[#This Row],[Day]])</f>
        <v>21776</v>
      </c>
      <c r="S2400" s="35" t="str">
        <f t="shared" si="74"/>
        <v>HI</v>
      </c>
      <c r="T2400" s="24" t="str">
        <f t="shared" si="75"/>
        <v>US</v>
      </c>
    </row>
    <row r="2401" spans="1:20" ht="12.75" customHeight="1" x14ac:dyDescent="0.2">
      <c r="A2401" s="35">
        <v>2392</v>
      </c>
      <c r="B2401" s="55">
        <v>590816</v>
      </c>
      <c r="C2401" s="39" t="s">
        <v>7484</v>
      </c>
      <c r="D2401" s="39" t="s">
        <v>1689</v>
      </c>
      <c r="E2401" s="39" t="str">
        <f>IF(AND(LEN(NICAP[[#This Row],[State or      Country]])=2,NICAP[[#This Row],[State or      Country]]&lt;&gt;"UK"),"US","Other")</f>
        <v>US</v>
      </c>
      <c r="F2401" s="38">
        <v>1</v>
      </c>
      <c r="G2401" s="37"/>
      <c r="H2401" s="37"/>
      <c r="I2401" s="47" t="s">
        <v>4808</v>
      </c>
      <c r="J2401" s="37"/>
      <c r="K2401" s="37"/>
      <c r="L2401" s="36" t="s">
        <v>6161</v>
      </c>
      <c r="M2401" s="36" t="str">
        <f>IF(LEFT(NICAP[[#This Row],[Date]],1)=0,"Y","N")</f>
        <v>N</v>
      </c>
      <c r="N2401" s="36"/>
      <c r="O2401" s="36" t="str">
        <f>19&amp;LEFT(NICAP[[#This Row],[Date]],2)</f>
        <v>1959</v>
      </c>
      <c r="P2401" s="36" t="str">
        <f>MID(NICAP[[#This Row],[Date]],3,2)</f>
        <v>08</v>
      </c>
      <c r="Q2401" s="36" t="str">
        <f>RIGHT(NICAP[[#This Row],[Date]],2)</f>
        <v>16</v>
      </c>
      <c r="R2401" s="26">
        <f>DATE(NICAP[[#This Row],[Year]],NICAP[[#This Row],[Month]],NICAP[[#This Row],[Day]])</f>
        <v>21778</v>
      </c>
      <c r="S2401" s="35" t="str">
        <f t="shared" si="74"/>
        <v>GA</v>
      </c>
      <c r="T2401" s="24" t="str">
        <f t="shared" si="75"/>
        <v>US</v>
      </c>
    </row>
    <row r="2402" spans="1:20" ht="27" customHeight="1" x14ac:dyDescent="0.2">
      <c r="A2402" s="35">
        <v>2393</v>
      </c>
      <c r="B2402" s="60">
        <v>590817</v>
      </c>
      <c r="C2402" s="44" t="s">
        <v>7483</v>
      </c>
      <c r="D2402" s="44" t="s">
        <v>1749</v>
      </c>
      <c r="E2402" s="44" t="str">
        <f>IF(AND(LEN(NICAP[[#This Row],[State or      Country]])=2,NICAP[[#This Row],[State or      Country]]&lt;&gt;"UK"),"US","Other")</f>
        <v>Other</v>
      </c>
      <c r="F2402" s="43">
        <v>3</v>
      </c>
      <c r="G2402" s="41"/>
      <c r="H2402" s="41"/>
      <c r="I2402" s="41"/>
      <c r="J2402" s="41"/>
      <c r="K2402" s="41"/>
      <c r="L2402" s="42" t="s">
        <v>7482</v>
      </c>
      <c r="M2402" s="42" t="str">
        <f>IF(LEFT(NICAP[[#This Row],[Date]],1)=0,"Y","N")</f>
        <v>N</v>
      </c>
      <c r="N2402" s="42"/>
      <c r="O2402" s="42" t="str">
        <f>19&amp;LEFT(NICAP[[#This Row],[Date]],2)</f>
        <v>1959</v>
      </c>
      <c r="P2402" s="42" t="str">
        <f>MID(NICAP[[#This Row],[Date]],3,2)</f>
        <v>08</v>
      </c>
      <c r="Q2402" s="42" t="str">
        <f>RIGHT(NICAP[[#This Row],[Date]],2)</f>
        <v>17</v>
      </c>
      <c r="R2402" s="26">
        <f>DATE(NICAP[[#This Row],[Year]],NICAP[[#This Row],[Month]],NICAP[[#This Row],[Day]])</f>
        <v>21779</v>
      </c>
      <c r="S2402" s="35" t="str">
        <f t="shared" si="74"/>
        <v/>
      </c>
      <c r="T2402" s="24" t="str">
        <f t="shared" si="75"/>
        <v>Brazil</v>
      </c>
    </row>
    <row r="2403" spans="1:20" ht="12.75" customHeight="1" x14ac:dyDescent="0.2">
      <c r="A2403" s="35">
        <v>2394</v>
      </c>
      <c r="B2403" s="55">
        <v>590819</v>
      </c>
      <c r="C2403" s="39" t="s">
        <v>7481</v>
      </c>
      <c r="D2403" s="39" t="s">
        <v>7480</v>
      </c>
      <c r="E2403" s="39" t="str">
        <f>IF(AND(LEN(NICAP[[#This Row],[State or      Country]])=2,NICAP[[#This Row],[State or      Country]]&lt;&gt;"UK"),"US","Other")</f>
        <v>Other</v>
      </c>
      <c r="F2403" s="38">
        <v>1</v>
      </c>
      <c r="G2403" s="37"/>
      <c r="H2403" s="37"/>
      <c r="I2403" s="47" t="s">
        <v>4808</v>
      </c>
      <c r="J2403" s="37"/>
      <c r="K2403" s="37"/>
      <c r="L2403" s="36" t="s">
        <v>6161</v>
      </c>
      <c r="M2403" s="36" t="str">
        <f>IF(LEFT(NICAP[[#This Row],[Date]],1)=0,"Y","N")</f>
        <v>N</v>
      </c>
      <c r="N2403" s="36"/>
      <c r="O2403" s="36" t="str">
        <f>19&amp;LEFT(NICAP[[#This Row],[Date]],2)</f>
        <v>1959</v>
      </c>
      <c r="P2403" s="36" t="str">
        <f>MID(NICAP[[#This Row],[Date]],3,2)</f>
        <v>08</v>
      </c>
      <c r="Q2403" s="36" t="str">
        <f>RIGHT(NICAP[[#This Row],[Date]],2)</f>
        <v>19</v>
      </c>
      <c r="R2403" s="26">
        <f>DATE(NICAP[[#This Row],[Year]],NICAP[[#This Row],[Month]],NICAP[[#This Row],[Day]])</f>
        <v>21781</v>
      </c>
      <c r="S2403" s="35" t="str">
        <f t="shared" si="74"/>
        <v/>
      </c>
      <c r="T2403" s="24" t="str">
        <f t="shared" si="75"/>
        <v>Unk</v>
      </c>
    </row>
    <row r="2404" spans="1:20" ht="27.75" customHeight="1" x14ac:dyDescent="0.2">
      <c r="A2404" s="35">
        <v>2395</v>
      </c>
      <c r="B2404" s="60">
        <v>590819</v>
      </c>
      <c r="C2404" s="44" t="s">
        <v>7479</v>
      </c>
      <c r="D2404" s="44" t="s">
        <v>1670</v>
      </c>
      <c r="E2404" s="44" t="str">
        <f>IF(AND(LEN(NICAP[[#This Row],[State or      Country]])=2,NICAP[[#This Row],[State or      Country]]&lt;&gt;"UK"),"US","Other")</f>
        <v>US</v>
      </c>
      <c r="F2404" s="43">
        <v>11</v>
      </c>
      <c r="G2404" s="41"/>
      <c r="H2404" s="41"/>
      <c r="I2404" s="62" t="s">
        <v>4808</v>
      </c>
      <c r="J2404" s="41"/>
      <c r="K2404" s="41"/>
      <c r="L2404" s="59" t="s">
        <v>7478</v>
      </c>
      <c r="M2404" s="59" t="str">
        <f>IF(LEFT(NICAP[[#This Row],[Date]],1)=0,"Y","N")</f>
        <v>N</v>
      </c>
      <c r="N2404" s="59"/>
      <c r="O2404" s="59" t="str">
        <f>19&amp;LEFT(NICAP[[#This Row],[Date]],2)</f>
        <v>1959</v>
      </c>
      <c r="P2404" s="59" t="str">
        <f>MID(NICAP[[#This Row],[Date]],3,2)</f>
        <v>08</v>
      </c>
      <c r="Q2404" s="59" t="str">
        <f>RIGHT(NICAP[[#This Row],[Date]],2)</f>
        <v>19</v>
      </c>
      <c r="R2404" s="26">
        <f>DATE(NICAP[[#This Row],[Year]],NICAP[[#This Row],[Month]],NICAP[[#This Row],[Day]])</f>
        <v>21781</v>
      </c>
      <c r="S2404" s="35" t="str">
        <f t="shared" si="74"/>
        <v>IL</v>
      </c>
      <c r="T2404" s="24" t="str">
        <f t="shared" si="75"/>
        <v>US</v>
      </c>
    </row>
    <row r="2405" spans="1:20" ht="12.75" customHeight="1" x14ac:dyDescent="0.2">
      <c r="A2405" s="35">
        <v>2396</v>
      </c>
      <c r="B2405" s="55">
        <v>590824</v>
      </c>
      <c r="C2405" s="39" t="s">
        <v>7477</v>
      </c>
      <c r="D2405" s="39" t="s">
        <v>1715</v>
      </c>
      <c r="E2405" s="39" t="str">
        <f>IF(AND(LEN(NICAP[[#This Row],[State or      Country]])=2,NICAP[[#This Row],[State or      Country]]&lt;&gt;"UK"),"US","Other")</f>
        <v>US</v>
      </c>
      <c r="F2405" s="38">
        <v>1</v>
      </c>
      <c r="G2405" s="37"/>
      <c r="H2405" s="37"/>
      <c r="I2405" s="37"/>
      <c r="J2405" s="37"/>
      <c r="K2405" s="37"/>
      <c r="L2405" s="36" t="s">
        <v>7476</v>
      </c>
      <c r="M2405" s="36" t="str">
        <f>IF(LEFT(NICAP[[#This Row],[Date]],1)=0,"Y","N")</f>
        <v>N</v>
      </c>
      <c r="N2405" s="36"/>
      <c r="O2405" s="36" t="str">
        <f>19&amp;LEFT(NICAP[[#This Row],[Date]],2)</f>
        <v>1959</v>
      </c>
      <c r="P2405" s="36" t="str">
        <f>MID(NICAP[[#This Row],[Date]],3,2)</f>
        <v>08</v>
      </c>
      <c r="Q2405" s="36" t="str">
        <f>RIGHT(NICAP[[#This Row],[Date]],2)</f>
        <v>24</v>
      </c>
      <c r="R2405" s="26">
        <f>DATE(NICAP[[#This Row],[Year]],NICAP[[#This Row],[Month]],NICAP[[#This Row],[Day]])</f>
        <v>21786</v>
      </c>
      <c r="S2405" s="35" t="str">
        <f t="shared" si="74"/>
        <v>MD</v>
      </c>
      <c r="T2405" s="24" t="str">
        <f t="shared" si="75"/>
        <v>US</v>
      </c>
    </row>
    <row r="2406" spans="1:20" ht="12.75" customHeight="1" x14ac:dyDescent="0.2">
      <c r="A2406" s="35">
        <v>2397</v>
      </c>
      <c r="B2406" s="55">
        <v>590828</v>
      </c>
      <c r="C2406" s="39" t="s">
        <v>7475</v>
      </c>
      <c r="D2406" s="39" t="s">
        <v>1702</v>
      </c>
      <c r="E2406" s="39" t="str">
        <f>IF(AND(LEN(NICAP[[#This Row],[State or      Country]])=2,NICAP[[#This Row],[State or      Country]]&lt;&gt;"UK"),"US","Other")</f>
        <v>Other</v>
      </c>
      <c r="F2406" s="38">
        <v>1</v>
      </c>
      <c r="G2406" s="37"/>
      <c r="H2406" s="37"/>
      <c r="I2406" s="47" t="s">
        <v>4808</v>
      </c>
      <c r="J2406" s="37"/>
      <c r="K2406" s="37"/>
      <c r="L2406" s="36" t="s">
        <v>6161</v>
      </c>
      <c r="M2406" s="36" t="str">
        <f>IF(LEFT(NICAP[[#This Row],[Date]],1)=0,"Y","N")</f>
        <v>N</v>
      </c>
      <c r="N2406" s="36"/>
      <c r="O2406" s="36" t="str">
        <f>19&amp;LEFT(NICAP[[#This Row],[Date]],2)</f>
        <v>1959</v>
      </c>
      <c r="P2406" s="36" t="str">
        <f>MID(NICAP[[#This Row],[Date]],3,2)</f>
        <v>08</v>
      </c>
      <c r="Q2406" s="36" t="str">
        <f>RIGHT(NICAP[[#This Row],[Date]],2)</f>
        <v>28</v>
      </c>
      <c r="R2406" s="26">
        <f>DATE(NICAP[[#This Row],[Year]],NICAP[[#This Row],[Month]],NICAP[[#This Row],[Day]])</f>
        <v>21790</v>
      </c>
      <c r="S2406" s="35" t="str">
        <f t="shared" si="74"/>
        <v/>
      </c>
      <c r="T2406" s="24" t="str">
        <f t="shared" si="75"/>
        <v>CAN</v>
      </c>
    </row>
    <row r="2407" spans="1:20" ht="12.75" customHeight="1" x14ac:dyDescent="0.2">
      <c r="A2407" s="35">
        <v>2398</v>
      </c>
      <c r="B2407" s="113" t="s">
        <v>7474</v>
      </c>
      <c r="C2407" s="39" t="s">
        <v>7473</v>
      </c>
      <c r="D2407" s="39" t="s">
        <v>1697</v>
      </c>
      <c r="E2407" s="39" t="str">
        <f>IF(AND(LEN(NICAP[[#This Row],[State or      Country]])=2,NICAP[[#This Row],[State or      Country]]&lt;&gt;"UK"),"US","Other")</f>
        <v>US</v>
      </c>
      <c r="F2407" s="38">
        <v>9</v>
      </c>
      <c r="G2407" s="47" t="s">
        <v>1666</v>
      </c>
      <c r="H2407" s="46">
        <v>5</v>
      </c>
      <c r="I2407" s="37"/>
      <c r="J2407" s="37"/>
      <c r="K2407" s="37"/>
      <c r="L2407" s="36" t="s">
        <v>7472</v>
      </c>
      <c r="M2407" s="36" t="str">
        <f>IF(LEFT(NICAP[[#This Row],[Date]],1)=0,"Y","N")</f>
        <v>N</v>
      </c>
      <c r="N2407" s="36"/>
      <c r="O2407" s="36" t="str">
        <f>19&amp;LEFT(NICAP[[#This Row],[Date]],2)</f>
        <v>1959</v>
      </c>
      <c r="P2407" s="36" t="str">
        <f>MID(NICAP[[#This Row],[Date]],3,2)</f>
        <v>09</v>
      </c>
      <c r="Q2407" s="36" t="str">
        <f>RIGHT(NICAP[[#This Row],[Date]],2)</f>
        <v>xx</v>
      </c>
      <c r="R2407" s="26" t="e">
        <f>DATE(NICAP[[#This Row],[Year]],NICAP[[#This Row],[Month]],NICAP[[#This Row],[Day]])</f>
        <v>#VALUE!</v>
      </c>
      <c r="S2407" s="35" t="str">
        <f t="shared" si="74"/>
        <v>MA</v>
      </c>
      <c r="T2407" s="24" t="str">
        <f t="shared" si="75"/>
        <v>US</v>
      </c>
    </row>
    <row r="2408" spans="1:20" ht="12.75" customHeight="1" x14ac:dyDescent="0.2">
      <c r="A2408" s="35">
        <v>2399</v>
      </c>
      <c r="B2408" s="55">
        <v>590905</v>
      </c>
      <c r="C2408" s="39" t="s">
        <v>7471</v>
      </c>
      <c r="D2408" s="39" t="s">
        <v>7463</v>
      </c>
      <c r="E2408" s="39" t="str">
        <f>IF(AND(LEN(NICAP[[#This Row],[State or      Country]])=2,NICAP[[#This Row],[State or      Country]]&lt;&gt;"UK"),"US","Other")</f>
        <v>Other</v>
      </c>
      <c r="F2408" s="38">
        <v>1</v>
      </c>
      <c r="G2408" s="37"/>
      <c r="H2408" s="37"/>
      <c r="I2408" s="47" t="s">
        <v>4808</v>
      </c>
      <c r="J2408" s="37"/>
      <c r="K2408" s="37"/>
      <c r="L2408" s="36" t="s">
        <v>6161</v>
      </c>
      <c r="M2408" s="36" t="str">
        <f>IF(LEFT(NICAP[[#This Row],[Date]],1)=0,"Y","N")</f>
        <v>N</v>
      </c>
      <c r="N2408" s="36"/>
      <c r="O2408" s="36" t="str">
        <f>19&amp;LEFT(NICAP[[#This Row],[Date]],2)</f>
        <v>1959</v>
      </c>
      <c r="P2408" s="36" t="str">
        <f>MID(NICAP[[#This Row],[Date]],3,2)</f>
        <v>09</v>
      </c>
      <c r="Q2408" s="36" t="str">
        <f>RIGHT(NICAP[[#This Row],[Date]],2)</f>
        <v>05</v>
      </c>
      <c r="R2408" s="26">
        <f>DATE(NICAP[[#This Row],[Year]],NICAP[[#This Row],[Month]],NICAP[[#This Row],[Day]])</f>
        <v>21798</v>
      </c>
      <c r="S2408" s="35" t="str">
        <f t="shared" si="74"/>
        <v/>
      </c>
      <c r="T2408" s="24" t="str">
        <f t="shared" si="75"/>
        <v>Okinawa</v>
      </c>
    </row>
    <row r="2409" spans="1:20" ht="12.75" customHeight="1" x14ac:dyDescent="0.2">
      <c r="A2409" s="35">
        <v>2400</v>
      </c>
      <c r="B2409" s="55">
        <v>590907</v>
      </c>
      <c r="C2409" s="39" t="s">
        <v>5563</v>
      </c>
      <c r="D2409" s="39" t="s">
        <v>2013</v>
      </c>
      <c r="E2409" s="39" t="str">
        <f>IF(AND(LEN(NICAP[[#This Row],[State or      Country]])=2,NICAP[[#This Row],[State or      Country]]&lt;&gt;"UK"),"US","Other")</f>
        <v>US</v>
      </c>
      <c r="F2409" s="38">
        <v>1</v>
      </c>
      <c r="G2409" s="41"/>
      <c r="H2409" s="41"/>
      <c r="I2409" s="47" t="s">
        <v>4808</v>
      </c>
      <c r="J2409" s="41"/>
      <c r="K2409" s="41"/>
      <c r="L2409" s="36" t="s">
        <v>7470</v>
      </c>
      <c r="M2409" s="36" t="str">
        <f>IF(LEFT(NICAP[[#This Row],[Date]],1)=0,"Y","N")</f>
        <v>N</v>
      </c>
      <c r="N2409" s="36"/>
      <c r="O2409" s="36" t="str">
        <f>19&amp;LEFT(NICAP[[#This Row],[Date]],2)</f>
        <v>1959</v>
      </c>
      <c r="P2409" s="36" t="str">
        <f>MID(NICAP[[#This Row],[Date]],3,2)</f>
        <v>09</v>
      </c>
      <c r="Q2409" s="36" t="str">
        <f>RIGHT(NICAP[[#This Row],[Date]],2)</f>
        <v>07</v>
      </c>
      <c r="R2409" s="26">
        <f>DATE(NICAP[[#This Row],[Year]],NICAP[[#This Row],[Month]],NICAP[[#This Row],[Day]])</f>
        <v>21800</v>
      </c>
      <c r="S2409" s="35" t="str">
        <f t="shared" si="74"/>
        <v>KY</v>
      </c>
      <c r="T2409" s="24" t="str">
        <f t="shared" si="75"/>
        <v>US</v>
      </c>
    </row>
    <row r="2410" spans="1:20" ht="12.75" customHeight="1" x14ac:dyDescent="0.2">
      <c r="A2410" s="35">
        <v>2401</v>
      </c>
      <c r="B2410" s="55">
        <v>590910</v>
      </c>
      <c r="C2410" s="39" t="s">
        <v>7469</v>
      </c>
      <c r="D2410" s="39" t="s">
        <v>7463</v>
      </c>
      <c r="E2410" s="39" t="str">
        <f>IF(AND(LEN(NICAP[[#This Row],[State or      Country]])=2,NICAP[[#This Row],[State or      Country]]&lt;&gt;"UK"),"US","Other")</f>
        <v>Other</v>
      </c>
      <c r="F2410" s="38">
        <v>1</v>
      </c>
      <c r="G2410" s="37"/>
      <c r="H2410" s="37"/>
      <c r="I2410" s="47" t="s">
        <v>4808</v>
      </c>
      <c r="J2410" s="37"/>
      <c r="K2410" s="37"/>
      <c r="L2410" s="36" t="s">
        <v>6161</v>
      </c>
      <c r="M2410" s="36" t="str">
        <f>IF(LEFT(NICAP[[#This Row],[Date]],1)=0,"Y","N")</f>
        <v>N</v>
      </c>
      <c r="N2410" s="36"/>
      <c r="O2410" s="36" t="str">
        <f>19&amp;LEFT(NICAP[[#This Row],[Date]],2)</f>
        <v>1959</v>
      </c>
      <c r="P2410" s="36" t="str">
        <f>MID(NICAP[[#This Row],[Date]],3,2)</f>
        <v>09</v>
      </c>
      <c r="Q2410" s="36" t="str">
        <f>RIGHT(NICAP[[#This Row],[Date]],2)</f>
        <v>10</v>
      </c>
      <c r="R2410" s="26">
        <f>DATE(NICAP[[#This Row],[Year]],NICAP[[#This Row],[Month]],NICAP[[#This Row],[Day]])</f>
        <v>21803</v>
      </c>
      <c r="S2410" s="35" t="str">
        <f t="shared" si="74"/>
        <v/>
      </c>
      <c r="T2410" s="24" t="str">
        <f t="shared" si="75"/>
        <v>Okinawa</v>
      </c>
    </row>
    <row r="2411" spans="1:20" ht="12.75" customHeight="1" x14ac:dyDescent="0.2">
      <c r="A2411" s="35">
        <v>2402</v>
      </c>
      <c r="B2411" s="55">
        <v>590913</v>
      </c>
      <c r="C2411" s="39" t="s">
        <v>7468</v>
      </c>
      <c r="D2411" s="39" t="s">
        <v>1739</v>
      </c>
      <c r="E2411" s="39" t="str">
        <f>IF(AND(LEN(NICAP[[#This Row],[State or      Country]])=2,NICAP[[#This Row],[State or      Country]]&lt;&gt;"UK"),"US","Other")</f>
        <v>US</v>
      </c>
      <c r="F2411" s="38">
        <v>1</v>
      </c>
      <c r="G2411" s="37"/>
      <c r="H2411" s="37"/>
      <c r="I2411" s="65">
        <v>6506</v>
      </c>
      <c r="J2411" s="37"/>
      <c r="K2411" s="37"/>
      <c r="L2411" s="36" t="s">
        <v>7467</v>
      </c>
      <c r="M2411" s="36" t="str">
        <f>IF(LEFT(NICAP[[#This Row],[Date]],1)=0,"Y","N")</f>
        <v>N</v>
      </c>
      <c r="N2411" s="36"/>
      <c r="O2411" s="36" t="str">
        <f>19&amp;LEFT(NICAP[[#This Row],[Date]],2)</f>
        <v>1959</v>
      </c>
      <c r="P2411" s="36" t="str">
        <f>MID(NICAP[[#This Row],[Date]],3,2)</f>
        <v>09</v>
      </c>
      <c r="Q2411" s="36" t="str">
        <f>RIGHT(NICAP[[#This Row],[Date]],2)</f>
        <v>13</v>
      </c>
      <c r="R2411" s="26">
        <f>DATE(NICAP[[#This Row],[Year]],NICAP[[#This Row],[Month]],NICAP[[#This Row],[Day]])</f>
        <v>21806</v>
      </c>
      <c r="S2411" s="35" t="str">
        <f t="shared" si="74"/>
        <v>WI</v>
      </c>
      <c r="T2411" s="24" t="str">
        <f t="shared" si="75"/>
        <v>US</v>
      </c>
    </row>
    <row r="2412" spans="1:20" ht="12.75" customHeight="1" x14ac:dyDescent="0.2">
      <c r="A2412" s="35">
        <v>2403</v>
      </c>
      <c r="B2412" s="53">
        <v>590913</v>
      </c>
      <c r="C2412" s="39" t="s">
        <v>7466</v>
      </c>
      <c r="D2412" s="39" t="s">
        <v>1787</v>
      </c>
      <c r="E2412" s="39" t="str">
        <f>IF(AND(LEN(NICAP[[#This Row],[State or      Country]])=2,NICAP[[#This Row],[State or      Country]]&lt;&gt;"UK"),"US","Other")</f>
        <v>US</v>
      </c>
      <c r="F2412" s="38">
        <v>9</v>
      </c>
      <c r="G2412" s="47" t="s">
        <v>1666</v>
      </c>
      <c r="H2412" s="46">
        <v>5</v>
      </c>
      <c r="I2412" s="65">
        <v>6507</v>
      </c>
      <c r="J2412" s="37"/>
      <c r="K2412" s="37"/>
      <c r="L2412" s="36" t="s">
        <v>7465</v>
      </c>
      <c r="M2412" s="36" t="str">
        <f>IF(LEFT(NICAP[[#This Row],[Date]],1)=0,"Y","N")</f>
        <v>N</v>
      </c>
      <c r="N2412" s="36"/>
      <c r="O2412" s="36" t="str">
        <f>19&amp;LEFT(NICAP[[#This Row],[Date]],2)</f>
        <v>1959</v>
      </c>
      <c r="P2412" s="36" t="str">
        <f>MID(NICAP[[#This Row],[Date]],3,2)</f>
        <v>09</v>
      </c>
      <c r="Q2412" s="36" t="str">
        <f>RIGHT(NICAP[[#This Row],[Date]],2)</f>
        <v>13</v>
      </c>
      <c r="R2412" s="26">
        <f>DATE(NICAP[[#This Row],[Year]],NICAP[[#This Row],[Month]],NICAP[[#This Row],[Day]])</f>
        <v>21806</v>
      </c>
      <c r="S2412" s="35" t="str">
        <f t="shared" si="74"/>
        <v>IN</v>
      </c>
      <c r="T2412" s="24" t="str">
        <f t="shared" si="75"/>
        <v>US</v>
      </c>
    </row>
    <row r="2413" spans="1:20" ht="12.75" customHeight="1" x14ac:dyDescent="0.2">
      <c r="A2413" s="35">
        <v>2404</v>
      </c>
      <c r="B2413" s="68">
        <v>590915</v>
      </c>
      <c r="C2413" s="39" t="s">
        <v>7464</v>
      </c>
      <c r="D2413" s="39" t="s">
        <v>7463</v>
      </c>
      <c r="E2413" s="39" t="str">
        <f>IF(AND(LEN(NICAP[[#This Row],[State or      Country]])=2,NICAP[[#This Row],[State or      Country]]&lt;&gt;"UK"),"US","Other")</f>
        <v>Other</v>
      </c>
      <c r="F2413" s="38">
        <v>9</v>
      </c>
      <c r="G2413" s="47" t="s">
        <v>1666</v>
      </c>
      <c r="H2413" s="46">
        <v>5</v>
      </c>
      <c r="I2413" s="47" t="s">
        <v>4808</v>
      </c>
      <c r="J2413" s="37"/>
      <c r="K2413" s="37"/>
      <c r="L2413" s="36" t="s">
        <v>7462</v>
      </c>
      <c r="M2413" s="36" t="str">
        <f>IF(LEFT(NICAP[[#This Row],[Date]],1)=0,"Y","N")</f>
        <v>N</v>
      </c>
      <c r="N2413" s="36"/>
      <c r="O2413" s="36" t="str">
        <f>19&amp;LEFT(NICAP[[#This Row],[Date]],2)</f>
        <v>1959</v>
      </c>
      <c r="P2413" s="36" t="str">
        <f>MID(NICAP[[#This Row],[Date]],3,2)</f>
        <v>09</v>
      </c>
      <c r="Q2413" s="36" t="str">
        <f>RIGHT(NICAP[[#This Row],[Date]],2)</f>
        <v>15</v>
      </c>
      <c r="R2413" s="26">
        <f>DATE(NICAP[[#This Row],[Year]],NICAP[[#This Row],[Month]],NICAP[[#This Row],[Day]])</f>
        <v>21808</v>
      </c>
      <c r="S2413" s="35" t="str">
        <f t="shared" si="74"/>
        <v/>
      </c>
      <c r="T2413" s="24" t="str">
        <f t="shared" si="75"/>
        <v>Okinawa</v>
      </c>
    </row>
    <row r="2414" spans="1:20" ht="14.25" customHeight="1" x14ac:dyDescent="0.2">
      <c r="A2414" s="35">
        <v>2405</v>
      </c>
      <c r="B2414" s="81">
        <v>590924</v>
      </c>
      <c r="C2414" s="39" t="s">
        <v>3695</v>
      </c>
      <c r="D2414" s="39" t="s">
        <v>1826</v>
      </c>
      <c r="E2414" s="39" t="str">
        <f>IF(AND(LEN(NICAP[[#This Row],[State or      Country]])=2,NICAP[[#This Row],[State or      Country]]&lt;&gt;"UK"),"US","Other")</f>
        <v>US</v>
      </c>
      <c r="F2414" s="38">
        <v>9</v>
      </c>
      <c r="G2414" s="47" t="s">
        <v>1666</v>
      </c>
      <c r="H2414" s="46">
        <v>5</v>
      </c>
      <c r="I2414" s="47" t="s">
        <v>4808</v>
      </c>
      <c r="J2414" s="37"/>
      <c r="K2414" s="37"/>
      <c r="L2414" s="36" t="s">
        <v>7461</v>
      </c>
      <c r="M2414" s="36" t="str">
        <f>IF(LEFT(NICAP[[#This Row],[Date]],1)=0,"Y","N")</f>
        <v>N</v>
      </c>
      <c r="N2414" s="36"/>
      <c r="O2414" s="36" t="str">
        <f>19&amp;LEFT(NICAP[[#This Row],[Date]],2)</f>
        <v>1959</v>
      </c>
      <c r="P2414" s="36" t="str">
        <f>MID(NICAP[[#This Row],[Date]],3,2)</f>
        <v>09</v>
      </c>
      <c r="Q2414" s="36" t="str">
        <f>RIGHT(NICAP[[#This Row],[Date]],2)</f>
        <v>24</v>
      </c>
      <c r="R2414" s="26">
        <f>DATE(NICAP[[#This Row],[Year]],NICAP[[#This Row],[Month]],NICAP[[#This Row],[Day]])</f>
        <v>21817</v>
      </c>
      <c r="S2414" s="35" t="str">
        <f t="shared" si="74"/>
        <v>OR</v>
      </c>
      <c r="T2414" s="24" t="str">
        <f t="shared" si="75"/>
        <v>US</v>
      </c>
    </row>
    <row r="2415" spans="1:20" ht="14.25" customHeight="1" x14ac:dyDescent="0.2">
      <c r="A2415" s="35">
        <v>2406</v>
      </c>
      <c r="B2415" s="81">
        <v>590924</v>
      </c>
      <c r="C2415" s="39" t="s">
        <v>3695</v>
      </c>
      <c r="D2415" s="39" t="s">
        <v>1826</v>
      </c>
      <c r="E2415" s="39" t="str">
        <f>IF(AND(LEN(NICAP[[#This Row],[State or      Country]])=2,NICAP[[#This Row],[State or      Country]]&lt;&gt;"UK"),"US","Other")</f>
        <v>US</v>
      </c>
      <c r="F2415" s="38">
        <v>11</v>
      </c>
      <c r="G2415" s="47" t="s">
        <v>1757</v>
      </c>
      <c r="H2415" s="46">
        <v>5</v>
      </c>
      <c r="I2415" s="47" t="s">
        <v>4808</v>
      </c>
      <c r="J2415" s="37"/>
      <c r="K2415" s="37"/>
      <c r="L2415" s="36" t="s">
        <v>7461</v>
      </c>
      <c r="M2415" s="36" t="str">
        <f>IF(LEFT(NICAP[[#This Row],[Date]],1)=0,"Y","N")</f>
        <v>N</v>
      </c>
      <c r="N2415" s="36"/>
      <c r="O2415" s="36" t="str">
        <f>19&amp;LEFT(NICAP[[#This Row],[Date]],2)</f>
        <v>1959</v>
      </c>
      <c r="P2415" s="36" t="str">
        <f>MID(NICAP[[#This Row],[Date]],3,2)</f>
        <v>09</v>
      </c>
      <c r="Q2415" s="36" t="str">
        <f>RIGHT(NICAP[[#This Row],[Date]],2)</f>
        <v>24</v>
      </c>
      <c r="R2415" s="26">
        <f>DATE(NICAP[[#This Row],[Year]],NICAP[[#This Row],[Month]],NICAP[[#This Row],[Day]])</f>
        <v>21817</v>
      </c>
      <c r="S2415" s="35" t="str">
        <f t="shared" si="74"/>
        <v>OR</v>
      </c>
      <c r="T2415" s="24" t="str">
        <f t="shared" si="75"/>
        <v>US</v>
      </c>
    </row>
    <row r="2416" spans="1:20" ht="14.25" customHeight="1" x14ac:dyDescent="0.2">
      <c r="A2416" s="35">
        <v>2407</v>
      </c>
      <c r="B2416" s="81">
        <v>590928</v>
      </c>
      <c r="C2416" s="39" t="s">
        <v>2080</v>
      </c>
      <c r="D2416" s="39" t="s">
        <v>1734</v>
      </c>
      <c r="E2416" s="39" t="str">
        <f>IF(AND(LEN(NICAP[[#This Row],[State or      Country]])=2,NICAP[[#This Row],[State or      Country]]&lt;&gt;"UK"),"US","Other")</f>
        <v>US</v>
      </c>
      <c r="F2416" s="38">
        <v>1</v>
      </c>
      <c r="G2416" s="47" t="s">
        <v>6678</v>
      </c>
      <c r="H2416" s="46">
        <v>5</v>
      </c>
      <c r="I2416" s="41"/>
      <c r="J2416" s="41"/>
      <c r="K2416" s="41"/>
      <c r="L2416" s="104" t="s">
        <v>7460</v>
      </c>
      <c r="M2416" s="104" t="str">
        <f>IF(LEFT(NICAP[[#This Row],[Date]],1)=0,"Y","N")</f>
        <v>N</v>
      </c>
      <c r="N2416" s="104"/>
      <c r="O2416" s="104" t="str">
        <f>19&amp;LEFT(NICAP[[#This Row],[Date]],2)</f>
        <v>1959</v>
      </c>
      <c r="P2416" s="104" t="str">
        <f>MID(NICAP[[#This Row],[Date]],3,2)</f>
        <v>09</v>
      </c>
      <c r="Q2416" s="104" t="str">
        <f>RIGHT(NICAP[[#This Row],[Date]],2)</f>
        <v>28</v>
      </c>
      <c r="R2416" s="26">
        <f>DATE(NICAP[[#This Row],[Year]],NICAP[[#This Row],[Month]],NICAP[[#This Row],[Day]])</f>
        <v>21821</v>
      </c>
      <c r="S2416" s="35" t="str">
        <f t="shared" si="74"/>
        <v>MI</v>
      </c>
      <c r="T2416" s="24" t="str">
        <f t="shared" si="75"/>
        <v>US</v>
      </c>
    </row>
    <row r="2417" spans="1:20" ht="12.75" customHeight="1" x14ac:dyDescent="0.2">
      <c r="A2417" s="35">
        <v>2408</v>
      </c>
      <c r="B2417" s="64">
        <v>591001</v>
      </c>
      <c r="C2417" s="39" t="s">
        <v>7459</v>
      </c>
      <c r="D2417" s="39" t="s">
        <v>1826</v>
      </c>
      <c r="E2417" s="39" t="str">
        <f>IF(AND(LEN(NICAP[[#This Row],[State or      Country]])=2,NICAP[[#This Row],[State or      Country]]&lt;&gt;"UK"),"US","Other")</f>
        <v>US</v>
      </c>
      <c r="F2417" s="38">
        <v>1</v>
      </c>
      <c r="G2417" s="37"/>
      <c r="H2417" s="37"/>
      <c r="I2417" s="65">
        <v>6534</v>
      </c>
      <c r="J2417" s="37"/>
      <c r="K2417" s="37"/>
      <c r="L2417" s="36" t="s">
        <v>7458</v>
      </c>
      <c r="M2417" s="36" t="str">
        <f>IF(LEFT(NICAP[[#This Row],[Date]],1)=0,"Y","N")</f>
        <v>N</v>
      </c>
      <c r="N2417" s="36"/>
      <c r="O2417" s="36" t="str">
        <f>19&amp;LEFT(NICAP[[#This Row],[Date]],2)</f>
        <v>1959</v>
      </c>
      <c r="P2417" s="36" t="str">
        <f>MID(NICAP[[#This Row],[Date]],3,2)</f>
        <v>10</v>
      </c>
      <c r="Q2417" s="36" t="str">
        <f>RIGHT(NICAP[[#This Row],[Date]],2)</f>
        <v>01</v>
      </c>
      <c r="R2417" s="26">
        <f>DATE(NICAP[[#This Row],[Year]],NICAP[[#This Row],[Month]],NICAP[[#This Row],[Day]])</f>
        <v>21824</v>
      </c>
      <c r="S2417" s="35" t="str">
        <f t="shared" si="74"/>
        <v>OR</v>
      </c>
      <c r="T2417" s="24" t="str">
        <f t="shared" si="75"/>
        <v>US</v>
      </c>
    </row>
    <row r="2418" spans="1:20" ht="12.75" customHeight="1" x14ac:dyDescent="0.2">
      <c r="A2418" s="35">
        <v>2409</v>
      </c>
      <c r="B2418" s="64">
        <v>591002</v>
      </c>
      <c r="C2418" s="39" t="s">
        <v>4920</v>
      </c>
      <c r="D2418" s="39" t="s">
        <v>1707</v>
      </c>
      <c r="E2418" s="39" t="str">
        <f>IF(AND(LEN(NICAP[[#This Row],[State or      Country]])=2,NICAP[[#This Row],[State or      Country]]&lt;&gt;"UK"),"US","Other")</f>
        <v>US</v>
      </c>
      <c r="F2418" s="38">
        <v>1</v>
      </c>
      <c r="G2418" s="37"/>
      <c r="H2418" s="37"/>
      <c r="I2418" s="47" t="s">
        <v>4808</v>
      </c>
      <c r="J2418" s="37"/>
      <c r="K2418" s="37"/>
      <c r="L2418" s="36" t="s">
        <v>6161</v>
      </c>
      <c r="M2418" s="36" t="str">
        <f>IF(LEFT(NICAP[[#This Row],[Date]],1)=0,"Y","N")</f>
        <v>N</v>
      </c>
      <c r="N2418" s="36"/>
      <c r="O2418" s="36" t="str">
        <f>19&amp;LEFT(NICAP[[#This Row],[Date]],2)</f>
        <v>1959</v>
      </c>
      <c r="P2418" s="36" t="str">
        <f>MID(NICAP[[#This Row],[Date]],3,2)</f>
        <v>10</v>
      </c>
      <c r="Q2418" s="36" t="str">
        <f>RIGHT(NICAP[[#This Row],[Date]],2)</f>
        <v>02</v>
      </c>
      <c r="R2418" s="26">
        <f>DATE(NICAP[[#This Row],[Year]],NICAP[[#This Row],[Month]],NICAP[[#This Row],[Day]])</f>
        <v>21825</v>
      </c>
      <c r="S2418" s="35" t="str">
        <f t="shared" si="74"/>
        <v>WA</v>
      </c>
      <c r="T2418" s="24" t="str">
        <f t="shared" si="75"/>
        <v>US</v>
      </c>
    </row>
    <row r="2419" spans="1:20" ht="12.75" customHeight="1" x14ac:dyDescent="0.2">
      <c r="A2419" s="35">
        <v>2410</v>
      </c>
      <c r="B2419" s="64">
        <v>591004</v>
      </c>
      <c r="C2419" s="39" t="s">
        <v>7457</v>
      </c>
      <c r="D2419" s="39" t="s">
        <v>2842</v>
      </c>
      <c r="E2419" s="39" t="str">
        <f>IF(AND(LEN(NICAP[[#This Row],[State or      Country]])=2,NICAP[[#This Row],[State or      Country]]&lt;&gt;"UK"),"US","Other")</f>
        <v>Other</v>
      </c>
      <c r="F2419" s="38">
        <v>1</v>
      </c>
      <c r="G2419" s="37"/>
      <c r="H2419" s="37"/>
      <c r="I2419" s="65">
        <v>6538</v>
      </c>
      <c r="J2419" s="37"/>
      <c r="K2419" s="37"/>
      <c r="L2419" s="36" t="s">
        <v>7456</v>
      </c>
      <c r="M2419" s="36" t="str">
        <f>IF(LEFT(NICAP[[#This Row],[Date]],1)=0,"Y","N")</f>
        <v>N</v>
      </c>
      <c r="N2419" s="36"/>
      <c r="O2419" s="36" t="str">
        <f>19&amp;LEFT(NICAP[[#This Row],[Date]],2)</f>
        <v>1959</v>
      </c>
      <c r="P2419" s="36" t="str">
        <f>MID(NICAP[[#This Row],[Date]],3,2)</f>
        <v>10</v>
      </c>
      <c r="Q2419" s="36" t="str">
        <f>RIGHT(NICAP[[#This Row],[Date]],2)</f>
        <v>04</v>
      </c>
      <c r="R2419" s="26">
        <f>DATE(NICAP[[#This Row],[Year]],NICAP[[#This Row],[Month]],NICAP[[#This Row],[Day]])</f>
        <v>21827</v>
      </c>
      <c r="S2419" s="35" t="str">
        <f t="shared" si="74"/>
        <v/>
      </c>
      <c r="T2419" s="24" t="str">
        <f t="shared" si="75"/>
        <v>Philippines</v>
      </c>
    </row>
    <row r="2420" spans="1:20" ht="12.75" customHeight="1" x14ac:dyDescent="0.2">
      <c r="A2420" s="35">
        <v>2411</v>
      </c>
      <c r="B2420" s="64">
        <v>591006</v>
      </c>
      <c r="C2420" s="39" t="s">
        <v>6495</v>
      </c>
      <c r="D2420" s="39" t="s">
        <v>2180</v>
      </c>
      <c r="E2420" s="39" t="str">
        <f>IF(AND(LEN(NICAP[[#This Row],[State or      Country]])=2,NICAP[[#This Row],[State or      Country]]&lt;&gt;"UK"),"US","Other")</f>
        <v>US</v>
      </c>
      <c r="F2420" s="38">
        <v>1</v>
      </c>
      <c r="G2420" s="37"/>
      <c r="H2420" s="37"/>
      <c r="I2420" s="65">
        <v>6543</v>
      </c>
      <c r="J2420" s="37"/>
      <c r="K2420" s="37"/>
      <c r="L2420" s="36" t="s">
        <v>7455</v>
      </c>
      <c r="M2420" s="36" t="str">
        <f>IF(LEFT(NICAP[[#This Row],[Date]],1)=0,"Y","N")</f>
        <v>N</v>
      </c>
      <c r="N2420" s="36"/>
      <c r="O2420" s="36" t="str">
        <f>19&amp;LEFT(NICAP[[#This Row],[Date]],2)</f>
        <v>1959</v>
      </c>
      <c r="P2420" s="36" t="str">
        <f>MID(NICAP[[#This Row],[Date]],3,2)</f>
        <v>10</v>
      </c>
      <c r="Q2420" s="36" t="str">
        <f>RIGHT(NICAP[[#This Row],[Date]],2)</f>
        <v>06</v>
      </c>
      <c r="R2420" s="26">
        <f>DATE(NICAP[[#This Row],[Year]],NICAP[[#This Row],[Month]],NICAP[[#This Row],[Day]])</f>
        <v>21829</v>
      </c>
      <c r="S2420" s="35" t="str">
        <f t="shared" si="74"/>
        <v>NE</v>
      </c>
      <c r="T2420" s="24" t="str">
        <f t="shared" si="75"/>
        <v>US</v>
      </c>
    </row>
    <row r="2421" spans="1:20" ht="27" customHeight="1" x14ac:dyDescent="0.2">
      <c r="A2421" s="35">
        <v>2412</v>
      </c>
      <c r="B2421" s="66">
        <v>591007</v>
      </c>
      <c r="C2421" s="44" t="s">
        <v>7454</v>
      </c>
      <c r="D2421" s="44" t="s">
        <v>1998</v>
      </c>
      <c r="E2421" s="44" t="str">
        <f>IF(AND(LEN(NICAP[[#This Row],[State or      Country]])=2,NICAP[[#This Row],[State or      Country]]&lt;&gt;"UK"),"US","Other")</f>
        <v>US</v>
      </c>
      <c r="F2421" s="43">
        <v>11</v>
      </c>
      <c r="G2421" s="41"/>
      <c r="H2421" s="41"/>
      <c r="I2421" s="41"/>
      <c r="J2421" s="41"/>
      <c r="K2421" s="41"/>
      <c r="L2421" s="59" t="s">
        <v>7453</v>
      </c>
      <c r="M2421" s="59" t="str">
        <f>IF(LEFT(NICAP[[#This Row],[Date]],1)=0,"Y","N")</f>
        <v>N</v>
      </c>
      <c r="N2421" s="59"/>
      <c r="O2421" s="59" t="str">
        <f>19&amp;LEFT(NICAP[[#This Row],[Date]],2)</f>
        <v>1959</v>
      </c>
      <c r="P2421" s="59" t="str">
        <f>MID(NICAP[[#This Row],[Date]],3,2)</f>
        <v>10</v>
      </c>
      <c r="Q2421" s="59" t="str">
        <f>RIGHT(NICAP[[#This Row],[Date]],2)</f>
        <v>07</v>
      </c>
      <c r="R2421" s="26">
        <f>DATE(NICAP[[#This Row],[Year]],NICAP[[#This Row],[Month]],NICAP[[#This Row],[Day]])</f>
        <v>21830</v>
      </c>
      <c r="S2421" s="35" t="str">
        <f t="shared" si="74"/>
        <v>AR</v>
      </c>
      <c r="T2421" s="24" t="str">
        <f t="shared" si="75"/>
        <v>US</v>
      </c>
    </row>
    <row r="2422" spans="1:20" ht="12.75" customHeight="1" x14ac:dyDescent="0.2">
      <c r="A2422" s="35">
        <v>2413</v>
      </c>
      <c r="B2422" s="64">
        <v>591012</v>
      </c>
      <c r="C2422" s="39" t="s">
        <v>5236</v>
      </c>
      <c r="D2422" s="39" t="s">
        <v>1689</v>
      </c>
      <c r="E2422" s="39" t="str">
        <f>IF(AND(LEN(NICAP[[#This Row],[State or      Country]])=2,NICAP[[#This Row],[State or      Country]]&lt;&gt;"UK"),"US","Other")</f>
        <v>US</v>
      </c>
      <c r="F2422" s="38">
        <v>1</v>
      </c>
      <c r="G2422" s="37"/>
      <c r="H2422" s="37"/>
      <c r="I2422" s="47" t="s">
        <v>4808</v>
      </c>
      <c r="J2422" s="37"/>
      <c r="K2422" s="37"/>
      <c r="L2422" s="36" t="s">
        <v>6161</v>
      </c>
      <c r="M2422" s="36" t="str">
        <f>IF(LEFT(NICAP[[#This Row],[Date]],1)=0,"Y","N")</f>
        <v>N</v>
      </c>
      <c r="N2422" s="36"/>
      <c r="O2422" s="36" t="str">
        <f>19&amp;LEFT(NICAP[[#This Row],[Date]],2)</f>
        <v>1959</v>
      </c>
      <c r="P2422" s="36" t="str">
        <f>MID(NICAP[[#This Row],[Date]],3,2)</f>
        <v>10</v>
      </c>
      <c r="Q2422" s="36" t="str">
        <f>RIGHT(NICAP[[#This Row],[Date]],2)</f>
        <v>12</v>
      </c>
      <c r="R2422" s="26">
        <f>DATE(NICAP[[#This Row],[Year]],NICAP[[#This Row],[Month]],NICAP[[#This Row],[Day]])</f>
        <v>21835</v>
      </c>
      <c r="S2422" s="35" t="str">
        <f t="shared" si="74"/>
        <v>GA</v>
      </c>
      <c r="T2422" s="24" t="str">
        <f t="shared" si="75"/>
        <v>US</v>
      </c>
    </row>
    <row r="2423" spans="1:20" ht="14.25" customHeight="1" x14ac:dyDescent="0.2">
      <c r="A2423" s="35">
        <v>2414</v>
      </c>
      <c r="B2423" s="81">
        <v>591015</v>
      </c>
      <c r="C2423" s="39" t="s">
        <v>7452</v>
      </c>
      <c r="D2423" s="39" t="s">
        <v>1787</v>
      </c>
      <c r="E2423" s="39" t="str">
        <f>IF(AND(LEN(NICAP[[#This Row],[State or      Country]])=2,NICAP[[#This Row],[State or      Country]]&lt;&gt;"UK"),"US","Other")</f>
        <v>US</v>
      </c>
      <c r="F2423" s="38">
        <v>11</v>
      </c>
      <c r="G2423" s="47" t="s">
        <v>1757</v>
      </c>
      <c r="H2423" s="46">
        <v>5</v>
      </c>
      <c r="I2423" s="41"/>
      <c r="J2423" s="41"/>
      <c r="K2423" s="41"/>
      <c r="L2423" s="36" t="s">
        <v>7451</v>
      </c>
      <c r="M2423" s="36" t="str">
        <f>IF(LEFT(NICAP[[#This Row],[Date]],1)=0,"Y","N")</f>
        <v>N</v>
      </c>
      <c r="N2423" s="36"/>
      <c r="O2423" s="36" t="str">
        <f>19&amp;LEFT(NICAP[[#This Row],[Date]],2)</f>
        <v>1959</v>
      </c>
      <c r="P2423" s="36" t="str">
        <f>MID(NICAP[[#This Row],[Date]],3,2)</f>
        <v>10</v>
      </c>
      <c r="Q2423" s="36" t="str">
        <f>RIGHT(NICAP[[#This Row],[Date]],2)</f>
        <v>15</v>
      </c>
      <c r="R2423" s="26">
        <f>DATE(NICAP[[#This Row],[Year]],NICAP[[#This Row],[Month]],NICAP[[#This Row],[Day]])</f>
        <v>21838</v>
      </c>
      <c r="S2423" s="35" t="str">
        <f t="shared" si="74"/>
        <v>IN</v>
      </c>
      <c r="T2423" s="24" t="str">
        <f t="shared" si="75"/>
        <v>US</v>
      </c>
    </row>
    <row r="2424" spans="1:20" ht="12.75" customHeight="1" x14ac:dyDescent="0.2">
      <c r="A2424" s="35">
        <v>2415</v>
      </c>
      <c r="B2424" s="64">
        <v>591019</v>
      </c>
      <c r="C2424" s="39" t="s">
        <v>7450</v>
      </c>
      <c r="D2424" s="39" t="s">
        <v>2098</v>
      </c>
      <c r="E2424" s="39" t="str">
        <f>IF(AND(LEN(NICAP[[#This Row],[State or      Country]])=2,NICAP[[#This Row],[State or      Country]]&lt;&gt;"UK"),"US","Other")</f>
        <v>US</v>
      </c>
      <c r="F2424" s="38">
        <v>1</v>
      </c>
      <c r="G2424" s="37"/>
      <c r="H2424" s="37"/>
      <c r="I2424" s="47" t="s">
        <v>4808</v>
      </c>
      <c r="J2424" s="37"/>
      <c r="K2424" s="37"/>
      <c r="L2424" s="36" t="s">
        <v>6161</v>
      </c>
      <c r="M2424" s="36" t="str">
        <f>IF(LEFT(NICAP[[#This Row],[Date]],1)=0,"Y","N")</f>
        <v>N</v>
      </c>
      <c r="N2424" s="36"/>
      <c r="O2424" s="36" t="str">
        <f>19&amp;LEFT(NICAP[[#This Row],[Date]],2)</f>
        <v>1959</v>
      </c>
      <c r="P2424" s="36" t="str">
        <f>MID(NICAP[[#This Row],[Date]],3,2)</f>
        <v>10</v>
      </c>
      <c r="Q2424" s="36" t="str">
        <f>RIGHT(NICAP[[#This Row],[Date]],2)</f>
        <v>19</v>
      </c>
      <c r="R2424" s="26">
        <f>DATE(NICAP[[#This Row],[Year]],NICAP[[#This Row],[Month]],NICAP[[#This Row],[Day]])</f>
        <v>21842</v>
      </c>
      <c r="S2424" s="35" t="str">
        <f t="shared" si="74"/>
        <v>VA</v>
      </c>
      <c r="T2424" s="24" t="str">
        <f t="shared" si="75"/>
        <v>US</v>
      </c>
    </row>
    <row r="2425" spans="1:20" ht="12.75" customHeight="1" x14ac:dyDescent="0.2">
      <c r="A2425" s="35">
        <v>2416</v>
      </c>
      <c r="B2425" s="64">
        <v>591019</v>
      </c>
      <c r="C2425" s="39" t="s">
        <v>7449</v>
      </c>
      <c r="D2425" s="39" t="s">
        <v>2260</v>
      </c>
      <c r="E2425" s="39" t="str">
        <f>IF(AND(LEN(NICAP[[#This Row],[State or      Country]])=2,NICAP[[#This Row],[State or      Country]]&lt;&gt;"UK"),"US","Other")</f>
        <v>US</v>
      </c>
      <c r="F2425" s="38">
        <v>11</v>
      </c>
      <c r="G2425" s="37"/>
      <c r="H2425" s="37"/>
      <c r="I2425" s="65">
        <v>6563</v>
      </c>
      <c r="J2425" s="37"/>
      <c r="K2425" s="37"/>
      <c r="L2425" s="36" t="s">
        <v>7448</v>
      </c>
      <c r="M2425" s="36" t="str">
        <f>IF(LEFT(NICAP[[#This Row],[Date]],1)=0,"Y","N")</f>
        <v>N</v>
      </c>
      <c r="N2425" s="36"/>
      <c r="O2425" s="36" t="str">
        <f>19&amp;LEFT(NICAP[[#This Row],[Date]],2)</f>
        <v>1959</v>
      </c>
      <c r="P2425" s="36" t="str">
        <f>MID(NICAP[[#This Row],[Date]],3,2)</f>
        <v>10</v>
      </c>
      <c r="Q2425" s="36" t="str">
        <f>RIGHT(NICAP[[#This Row],[Date]],2)</f>
        <v>19</v>
      </c>
      <c r="R2425" s="26">
        <f>DATE(NICAP[[#This Row],[Year]],NICAP[[#This Row],[Month]],NICAP[[#This Row],[Day]])</f>
        <v>21842</v>
      </c>
      <c r="S2425" s="35" t="str">
        <f t="shared" si="74"/>
        <v>KS</v>
      </c>
      <c r="T2425" s="24" t="str">
        <f t="shared" si="75"/>
        <v>US</v>
      </c>
    </row>
    <row r="2426" spans="1:20" ht="27" customHeight="1" x14ac:dyDescent="0.2">
      <c r="A2426" s="35">
        <v>2417</v>
      </c>
      <c r="B2426" s="66">
        <v>591020</v>
      </c>
      <c r="C2426" s="44" t="s">
        <v>3748</v>
      </c>
      <c r="D2426" s="44" t="s">
        <v>1683</v>
      </c>
      <c r="E2426" s="44" t="str">
        <f>IF(AND(LEN(NICAP[[#This Row],[State or      Country]])=2,NICAP[[#This Row],[State or      Country]]&lt;&gt;"UK"),"US","Other")</f>
        <v>US</v>
      </c>
      <c r="F2426" s="43">
        <v>1</v>
      </c>
      <c r="G2426" s="41"/>
      <c r="H2426" s="41"/>
      <c r="I2426" s="41"/>
      <c r="J2426" s="41"/>
      <c r="K2426" s="41"/>
      <c r="L2426" s="42" t="s">
        <v>7447</v>
      </c>
      <c r="M2426" s="42" t="str">
        <f>IF(LEFT(NICAP[[#This Row],[Date]],1)=0,"Y","N")</f>
        <v>N</v>
      </c>
      <c r="N2426" s="42"/>
      <c r="O2426" s="42" t="str">
        <f>19&amp;LEFT(NICAP[[#This Row],[Date]],2)</f>
        <v>1959</v>
      </c>
      <c r="P2426" s="42" t="str">
        <f>MID(NICAP[[#This Row],[Date]],3,2)</f>
        <v>10</v>
      </c>
      <c r="Q2426" s="42" t="str">
        <f>RIGHT(NICAP[[#This Row],[Date]],2)</f>
        <v>20</v>
      </c>
      <c r="R2426" s="26">
        <f>DATE(NICAP[[#This Row],[Year]],NICAP[[#This Row],[Month]],NICAP[[#This Row],[Day]])</f>
        <v>21843</v>
      </c>
      <c r="S2426" s="35" t="str">
        <f t="shared" si="74"/>
        <v>FL</v>
      </c>
      <c r="T2426" s="24" t="str">
        <f t="shared" si="75"/>
        <v>US</v>
      </c>
    </row>
    <row r="2427" spans="1:20" ht="12.75" customHeight="1" x14ac:dyDescent="0.2">
      <c r="A2427" s="35">
        <v>2418</v>
      </c>
      <c r="B2427" s="64">
        <v>591021</v>
      </c>
      <c r="C2427" s="39" t="s">
        <v>7446</v>
      </c>
      <c r="D2427" s="39" t="s">
        <v>1758</v>
      </c>
      <c r="E2427" s="39" t="str">
        <f>IF(AND(LEN(NICAP[[#This Row],[State or      Country]])=2,NICAP[[#This Row],[State or      Country]]&lt;&gt;"UK"),"US","Other")</f>
        <v>US</v>
      </c>
      <c r="F2427" s="38">
        <v>1</v>
      </c>
      <c r="G2427" s="37"/>
      <c r="H2427" s="37"/>
      <c r="I2427" s="47" t="s">
        <v>4808</v>
      </c>
      <c r="J2427" s="37"/>
      <c r="K2427" s="37"/>
      <c r="L2427" s="36" t="s">
        <v>6161</v>
      </c>
      <c r="M2427" s="36" t="str">
        <f>IF(LEFT(NICAP[[#This Row],[Date]],1)=0,"Y","N")</f>
        <v>N</v>
      </c>
      <c r="N2427" s="36"/>
      <c r="O2427" s="36" t="str">
        <f>19&amp;LEFT(NICAP[[#This Row],[Date]],2)</f>
        <v>1959</v>
      </c>
      <c r="P2427" s="36" t="str">
        <f>MID(NICAP[[#This Row],[Date]],3,2)</f>
        <v>10</v>
      </c>
      <c r="Q2427" s="36" t="str">
        <f>RIGHT(NICAP[[#This Row],[Date]],2)</f>
        <v>21</v>
      </c>
      <c r="R2427" s="26">
        <f>DATE(NICAP[[#This Row],[Year]],NICAP[[#This Row],[Month]],NICAP[[#This Row],[Day]])</f>
        <v>21844</v>
      </c>
      <c r="S2427" s="35" t="str">
        <f t="shared" si="74"/>
        <v>NY</v>
      </c>
      <c r="T2427" s="24" t="str">
        <f t="shared" si="75"/>
        <v>US</v>
      </c>
    </row>
    <row r="2428" spans="1:20" ht="12.75" customHeight="1" x14ac:dyDescent="0.2">
      <c r="A2428" s="35">
        <v>2419</v>
      </c>
      <c r="B2428" s="82" t="s">
        <v>7445</v>
      </c>
      <c r="C2428" s="39" t="s">
        <v>7444</v>
      </c>
      <c r="D2428" s="39" t="s">
        <v>1953</v>
      </c>
      <c r="E2428" s="39" t="str">
        <f>IF(AND(LEN(NICAP[[#This Row],[State or      Country]])=2,NICAP[[#This Row],[State or      Country]]&lt;&gt;"UK"),"US","Other")</f>
        <v>US</v>
      </c>
      <c r="F2428" s="38">
        <v>1</v>
      </c>
      <c r="G2428" s="37"/>
      <c r="H2428" s="37"/>
      <c r="I2428" s="47" t="s">
        <v>4808</v>
      </c>
      <c r="J2428" s="37"/>
      <c r="K2428" s="37"/>
      <c r="L2428" s="36" t="s">
        <v>6161</v>
      </c>
      <c r="M2428" s="36" t="str">
        <f>IF(LEFT(NICAP[[#This Row],[Date]],1)=0,"Y","N")</f>
        <v>N</v>
      </c>
      <c r="N2428" s="36"/>
      <c r="O2428" s="36" t="str">
        <f>19&amp;LEFT(NICAP[[#This Row],[Date]],2)</f>
        <v>1959</v>
      </c>
      <c r="P2428" s="36" t="str">
        <f>MID(NICAP[[#This Row],[Date]],3,2)</f>
        <v>10</v>
      </c>
      <c r="Q2428" s="36" t="str">
        <f>RIGHT(NICAP[[#This Row],[Date]],2)</f>
        <v>23</v>
      </c>
      <c r="R2428" s="26">
        <f>DATE(NICAP[[#This Row],[Year]],NICAP[[#This Row],[Month]],NICAP[[#This Row],[Day]])</f>
        <v>21846</v>
      </c>
      <c r="S2428" s="35" t="str">
        <f t="shared" si="74"/>
        <v>ME</v>
      </c>
      <c r="T2428" s="24" t="str">
        <f t="shared" si="75"/>
        <v>US</v>
      </c>
    </row>
    <row r="2429" spans="1:20" ht="27" customHeight="1" x14ac:dyDescent="0.2">
      <c r="A2429" s="35">
        <v>2420</v>
      </c>
      <c r="B2429" s="66">
        <v>591022</v>
      </c>
      <c r="C2429" s="44" t="s">
        <v>7443</v>
      </c>
      <c r="D2429" s="44" t="s">
        <v>1715</v>
      </c>
      <c r="E2429" s="44" t="str">
        <f>IF(AND(LEN(NICAP[[#This Row],[State or      Country]])=2,NICAP[[#This Row],[State or      Country]]&lt;&gt;"UK"),"US","Other")</f>
        <v>US</v>
      </c>
      <c r="F2429" s="43">
        <v>3</v>
      </c>
      <c r="G2429" s="41"/>
      <c r="H2429" s="41"/>
      <c r="I2429" s="41"/>
      <c r="J2429" s="41"/>
      <c r="K2429" s="41"/>
      <c r="L2429" s="59" t="s">
        <v>7442</v>
      </c>
      <c r="M2429" s="59" t="str">
        <f>IF(LEFT(NICAP[[#This Row],[Date]],1)=0,"Y","N")</f>
        <v>N</v>
      </c>
      <c r="N2429" s="59"/>
      <c r="O2429" s="59" t="str">
        <f>19&amp;LEFT(NICAP[[#This Row],[Date]],2)</f>
        <v>1959</v>
      </c>
      <c r="P2429" s="59" t="str">
        <f>MID(NICAP[[#This Row],[Date]],3,2)</f>
        <v>10</v>
      </c>
      <c r="Q2429" s="59" t="str">
        <f>RIGHT(NICAP[[#This Row],[Date]],2)</f>
        <v>22</v>
      </c>
      <c r="R2429" s="26">
        <f>DATE(NICAP[[#This Row],[Year]],NICAP[[#This Row],[Month]],NICAP[[#This Row],[Day]])</f>
        <v>21845</v>
      </c>
      <c r="S2429" s="35" t="str">
        <f t="shared" si="74"/>
        <v>MD</v>
      </c>
      <c r="T2429" s="24" t="str">
        <f t="shared" si="75"/>
        <v>US</v>
      </c>
    </row>
    <row r="2430" spans="1:20" ht="12.75" customHeight="1" x14ac:dyDescent="0.2">
      <c r="A2430" s="35">
        <v>2421</v>
      </c>
      <c r="B2430" s="64">
        <v>591026</v>
      </c>
      <c r="C2430" s="39" t="s">
        <v>7441</v>
      </c>
      <c r="D2430" s="39" t="s">
        <v>1689</v>
      </c>
      <c r="E2430" s="39" t="str">
        <f>IF(AND(LEN(NICAP[[#This Row],[State or      Country]])=2,NICAP[[#This Row],[State or      Country]]&lt;&gt;"UK"),"US","Other")</f>
        <v>US</v>
      </c>
      <c r="F2430" s="38">
        <v>1</v>
      </c>
      <c r="G2430" s="37"/>
      <c r="H2430" s="37"/>
      <c r="I2430" s="47" t="s">
        <v>4808</v>
      </c>
      <c r="J2430" s="37"/>
      <c r="K2430" s="37"/>
      <c r="L2430" s="36" t="s">
        <v>6161</v>
      </c>
      <c r="M2430" s="36" t="str">
        <f>IF(LEFT(NICAP[[#This Row],[Date]],1)=0,"Y","N")</f>
        <v>N</v>
      </c>
      <c r="N2430" s="36"/>
      <c r="O2430" s="36" t="str">
        <f>19&amp;LEFT(NICAP[[#This Row],[Date]],2)</f>
        <v>1959</v>
      </c>
      <c r="P2430" s="36" t="str">
        <f>MID(NICAP[[#This Row],[Date]],3,2)</f>
        <v>10</v>
      </c>
      <c r="Q2430" s="36" t="str">
        <f>RIGHT(NICAP[[#This Row],[Date]],2)</f>
        <v>26</v>
      </c>
      <c r="R2430" s="26">
        <f>DATE(NICAP[[#This Row],[Year]],NICAP[[#This Row],[Month]],NICAP[[#This Row],[Day]])</f>
        <v>21849</v>
      </c>
      <c r="S2430" s="35" t="str">
        <f t="shared" si="74"/>
        <v>GA</v>
      </c>
      <c r="T2430" s="24" t="str">
        <f t="shared" si="75"/>
        <v>US</v>
      </c>
    </row>
    <row r="2431" spans="1:20" ht="27.75" customHeight="1" x14ac:dyDescent="0.2">
      <c r="A2431" s="35">
        <v>2422</v>
      </c>
      <c r="B2431" s="66">
        <v>591028</v>
      </c>
      <c r="C2431" s="44" t="s">
        <v>1973</v>
      </c>
      <c r="D2431" s="44" t="s">
        <v>7440</v>
      </c>
      <c r="E2431" s="44" t="str">
        <f>IF(AND(LEN(NICAP[[#This Row],[State or      Country]])=2,NICAP[[#This Row],[State or      Country]]&lt;&gt;"UK"),"US","Other")</f>
        <v>Other</v>
      </c>
      <c r="F2431" s="43">
        <v>1</v>
      </c>
      <c r="G2431" s="41"/>
      <c r="H2431" s="41"/>
      <c r="I2431" s="41"/>
      <c r="J2431" s="41"/>
      <c r="K2431" s="41"/>
      <c r="L2431" s="59" t="s">
        <v>7439</v>
      </c>
      <c r="M2431" s="59" t="str">
        <f>IF(LEFT(NICAP[[#This Row],[Date]],1)=0,"Y","N")</f>
        <v>N</v>
      </c>
      <c r="N2431" s="59"/>
      <c r="O2431" s="59" t="str">
        <f>19&amp;LEFT(NICAP[[#This Row],[Date]],2)</f>
        <v>1959</v>
      </c>
      <c r="P2431" s="59" t="str">
        <f>MID(NICAP[[#This Row],[Date]],3,2)</f>
        <v>10</v>
      </c>
      <c r="Q2431" s="59" t="str">
        <f>RIGHT(NICAP[[#This Row],[Date]],2)</f>
        <v>28</v>
      </c>
      <c r="R2431" s="26">
        <f>DATE(NICAP[[#This Row],[Year]],NICAP[[#This Row],[Month]],NICAP[[#This Row],[Day]])</f>
        <v>21851</v>
      </c>
      <c r="S2431" s="35" t="str">
        <f t="shared" si="74"/>
        <v/>
      </c>
      <c r="T2431" s="24" t="str">
        <f t="shared" si="75"/>
        <v>Chili</v>
      </c>
    </row>
    <row r="2432" spans="1:20" ht="27" customHeight="1" x14ac:dyDescent="0.2">
      <c r="A2432" s="35">
        <v>2423</v>
      </c>
      <c r="B2432" s="66">
        <v>591103</v>
      </c>
      <c r="C2432" s="44" t="s">
        <v>7438</v>
      </c>
      <c r="D2432" s="44" t="s">
        <v>1758</v>
      </c>
      <c r="E2432" s="44" t="str">
        <f>IF(AND(LEN(NICAP[[#This Row],[State or      Country]])=2,NICAP[[#This Row],[State or      Country]]&lt;&gt;"UK"),"US","Other")</f>
        <v>US</v>
      </c>
      <c r="F2432" s="43">
        <v>1</v>
      </c>
      <c r="G2432" s="41"/>
      <c r="H2432" s="41"/>
      <c r="I2432" s="62" t="s">
        <v>4808</v>
      </c>
      <c r="J2432" s="41"/>
      <c r="K2432" s="41"/>
      <c r="L2432" s="59" t="s">
        <v>7437</v>
      </c>
      <c r="M2432" s="59" t="str">
        <f>IF(LEFT(NICAP[[#This Row],[Date]],1)=0,"Y","N")</f>
        <v>N</v>
      </c>
      <c r="N2432" s="59"/>
      <c r="O2432" s="59" t="str">
        <f>19&amp;LEFT(NICAP[[#This Row],[Date]],2)</f>
        <v>1959</v>
      </c>
      <c r="P2432" s="59" t="str">
        <f>MID(NICAP[[#This Row],[Date]],3,2)</f>
        <v>11</v>
      </c>
      <c r="Q2432" s="59" t="str">
        <f>RIGHT(NICAP[[#This Row],[Date]],2)</f>
        <v>03</v>
      </c>
      <c r="R2432" s="26">
        <f>DATE(NICAP[[#This Row],[Year]],NICAP[[#This Row],[Month]],NICAP[[#This Row],[Day]])</f>
        <v>21857</v>
      </c>
      <c r="S2432" s="35" t="str">
        <f t="shared" si="74"/>
        <v>NY</v>
      </c>
      <c r="T2432" s="24" t="str">
        <f t="shared" si="75"/>
        <v>US</v>
      </c>
    </row>
    <row r="2433" spans="1:20" ht="12.75" customHeight="1" x14ac:dyDescent="0.2">
      <c r="A2433" s="35">
        <v>2424</v>
      </c>
      <c r="B2433" s="68">
        <v>591105</v>
      </c>
      <c r="C2433" s="39" t="s">
        <v>7436</v>
      </c>
      <c r="D2433" s="39" t="s">
        <v>1758</v>
      </c>
      <c r="E2433" s="39" t="str">
        <f>IF(AND(LEN(NICAP[[#This Row],[State or      Country]])=2,NICAP[[#This Row],[State or      Country]]&lt;&gt;"UK"),"US","Other")</f>
        <v>US</v>
      </c>
      <c r="F2433" s="38">
        <v>9</v>
      </c>
      <c r="G2433" s="47" t="s">
        <v>1666</v>
      </c>
      <c r="H2433" s="46">
        <v>0</v>
      </c>
      <c r="I2433" s="47" t="s">
        <v>4808</v>
      </c>
      <c r="J2433" s="37"/>
      <c r="K2433" s="37"/>
      <c r="L2433" s="36" t="s">
        <v>7435</v>
      </c>
      <c r="M2433" s="36" t="str">
        <f>IF(LEFT(NICAP[[#This Row],[Date]],1)=0,"Y","N")</f>
        <v>N</v>
      </c>
      <c r="N2433" s="36"/>
      <c r="O2433" s="36" t="str">
        <f>19&amp;LEFT(NICAP[[#This Row],[Date]],2)</f>
        <v>1959</v>
      </c>
      <c r="P2433" s="36" t="str">
        <f>MID(NICAP[[#This Row],[Date]],3,2)</f>
        <v>11</v>
      </c>
      <c r="Q2433" s="36" t="str">
        <f>RIGHT(NICAP[[#This Row],[Date]],2)</f>
        <v>05</v>
      </c>
      <c r="R2433" s="26">
        <f>DATE(NICAP[[#This Row],[Year]],NICAP[[#This Row],[Month]],NICAP[[#This Row],[Day]])</f>
        <v>21859</v>
      </c>
      <c r="S2433" s="35" t="str">
        <f t="shared" si="74"/>
        <v>NY</v>
      </c>
      <c r="T2433" s="24" t="str">
        <f t="shared" si="75"/>
        <v>US</v>
      </c>
    </row>
    <row r="2434" spans="1:20" ht="12.75" customHeight="1" x14ac:dyDescent="0.2">
      <c r="A2434" s="35">
        <v>2425</v>
      </c>
      <c r="B2434" s="64">
        <v>591118</v>
      </c>
      <c r="C2434" s="39" t="s">
        <v>7434</v>
      </c>
      <c r="D2434" s="39" t="s">
        <v>1920</v>
      </c>
      <c r="E2434" s="39" t="str">
        <f>IF(AND(LEN(NICAP[[#This Row],[State or      Country]])=2,NICAP[[#This Row],[State or      Country]]&lt;&gt;"UK"),"US","Other")</f>
        <v>US</v>
      </c>
      <c r="F2434" s="38">
        <v>1</v>
      </c>
      <c r="G2434" s="37"/>
      <c r="H2434" s="37"/>
      <c r="I2434" s="65">
        <v>6600</v>
      </c>
      <c r="J2434" s="37"/>
      <c r="K2434" s="37"/>
      <c r="L2434" s="36" t="s">
        <v>7433</v>
      </c>
      <c r="M2434" s="36" t="str">
        <f>IF(LEFT(NICAP[[#This Row],[Date]],1)=0,"Y","N")</f>
        <v>N</v>
      </c>
      <c r="N2434" s="36"/>
      <c r="O2434" s="36" t="str">
        <f>19&amp;LEFT(NICAP[[#This Row],[Date]],2)</f>
        <v>1959</v>
      </c>
      <c r="P2434" s="36" t="str">
        <f>MID(NICAP[[#This Row],[Date]],3,2)</f>
        <v>11</v>
      </c>
      <c r="Q2434" s="36" t="str">
        <f>RIGHT(NICAP[[#This Row],[Date]],2)</f>
        <v>18</v>
      </c>
      <c r="R2434" s="26">
        <f>DATE(NICAP[[#This Row],[Year]],NICAP[[#This Row],[Month]],NICAP[[#This Row],[Day]])</f>
        <v>21872</v>
      </c>
      <c r="S2434" s="35" t="str">
        <f t="shared" si="74"/>
        <v>MS</v>
      </c>
      <c r="T2434" s="24" t="str">
        <f t="shared" si="75"/>
        <v>US</v>
      </c>
    </row>
    <row r="2435" spans="1:20" ht="12.75" customHeight="1" x14ac:dyDescent="0.2">
      <c r="A2435" s="35">
        <v>2426</v>
      </c>
      <c r="B2435" s="64">
        <v>591218</v>
      </c>
      <c r="C2435" s="39" t="s">
        <v>7432</v>
      </c>
      <c r="D2435" s="39" t="s">
        <v>1702</v>
      </c>
      <c r="E2435" s="39" t="str">
        <f>IF(AND(LEN(NICAP[[#This Row],[State or      Country]])=2,NICAP[[#This Row],[State or      Country]]&lt;&gt;"UK"),"US","Other")</f>
        <v>Other</v>
      </c>
      <c r="F2435" s="38">
        <v>1</v>
      </c>
      <c r="G2435" s="37"/>
      <c r="H2435" s="37"/>
      <c r="I2435" s="47" t="s">
        <v>4808</v>
      </c>
      <c r="J2435" s="37"/>
      <c r="K2435" s="37"/>
      <c r="L2435" s="36" t="s">
        <v>6161</v>
      </c>
      <c r="M2435" s="36" t="str">
        <f>IF(LEFT(NICAP[[#This Row],[Date]],1)=0,"Y","N")</f>
        <v>N</v>
      </c>
      <c r="N2435" s="36"/>
      <c r="O2435" s="36" t="str">
        <f>19&amp;LEFT(NICAP[[#This Row],[Date]],2)</f>
        <v>1959</v>
      </c>
      <c r="P2435" s="36" t="str">
        <f>MID(NICAP[[#This Row],[Date]],3,2)</f>
        <v>12</v>
      </c>
      <c r="Q2435" s="36" t="str">
        <f>RIGHT(NICAP[[#This Row],[Date]],2)</f>
        <v>18</v>
      </c>
      <c r="R2435" s="26">
        <f>DATE(NICAP[[#This Row],[Year]],NICAP[[#This Row],[Month]],NICAP[[#This Row],[Day]])</f>
        <v>21902</v>
      </c>
      <c r="S2435" s="35" t="str">
        <f t="shared" si="74"/>
        <v/>
      </c>
      <c r="T2435" s="24" t="str">
        <f t="shared" si="75"/>
        <v>CAN</v>
      </c>
    </row>
    <row r="2436" spans="1:20" ht="12.75" customHeight="1" x14ac:dyDescent="0.2">
      <c r="A2436" s="35">
        <v>2427</v>
      </c>
      <c r="B2436" s="68">
        <v>591223</v>
      </c>
      <c r="C2436" s="39" t="s">
        <v>7431</v>
      </c>
      <c r="D2436" s="39" t="s">
        <v>2122</v>
      </c>
      <c r="E2436" s="39" t="str">
        <f>IF(AND(LEN(NICAP[[#This Row],[State or      Country]])=2,NICAP[[#This Row],[State or      Country]]&lt;&gt;"UK"),"US","Other")</f>
        <v>US</v>
      </c>
      <c r="F2436" s="38">
        <v>9</v>
      </c>
      <c r="G2436" s="47" t="s">
        <v>1666</v>
      </c>
      <c r="H2436" s="46">
        <v>5</v>
      </c>
      <c r="I2436" s="47" t="s">
        <v>4808</v>
      </c>
      <c r="J2436" s="54" t="s">
        <v>1744</v>
      </c>
      <c r="K2436" s="41"/>
      <c r="L2436" s="36" t="s">
        <v>7430</v>
      </c>
      <c r="M2436" s="36" t="str">
        <f>IF(LEFT(NICAP[[#This Row],[Date]],1)=0,"Y","N")</f>
        <v>N</v>
      </c>
      <c r="N2436" s="36"/>
      <c r="O2436" s="36" t="str">
        <f>19&amp;LEFT(NICAP[[#This Row],[Date]],2)</f>
        <v>1959</v>
      </c>
      <c r="P2436" s="36" t="str">
        <f>MID(NICAP[[#This Row],[Date]],3,2)</f>
        <v>12</v>
      </c>
      <c r="Q2436" s="36" t="str">
        <f>RIGHT(NICAP[[#This Row],[Date]],2)</f>
        <v>23</v>
      </c>
      <c r="R2436" s="26">
        <f>DATE(NICAP[[#This Row],[Year]],NICAP[[#This Row],[Month]],NICAP[[#This Row],[Day]])</f>
        <v>21907</v>
      </c>
      <c r="S2436" s="35" t="str">
        <f t="shared" si="74"/>
        <v>NM</v>
      </c>
      <c r="T2436" s="24" t="str">
        <f t="shared" si="75"/>
        <v>US</v>
      </c>
    </row>
    <row r="2437" spans="1:20" ht="27.75" customHeight="1" x14ac:dyDescent="0.2">
      <c r="A2437" s="35">
        <v>2428</v>
      </c>
      <c r="B2437" s="66">
        <v>600000</v>
      </c>
      <c r="C2437" s="44" t="s">
        <v>3645</v>
      </c>
      <c r="D2437" s="44" t="s">
        <v>1734</v>
      </c>
      <c r="E2437" s="44" t="str">
        <f>IF(AND(LEN(NICAP[[#This Row],[State or      Country]])=2,NICAP[[#This Row],[State or      Country]]&lt;&gt;"UK"),"US","Other")</f>
        <v>US</v>
      </c>
      <c r="F2437" s="43">
        <v>11</v>
      </c>
      <c r="G2437" s="41"/>
      <c r="H2437" s="41"/>
      <c r="I2437" s="41"/>
      <c r="J2437" s="41"/>
      <c r="K2437" s="41"/>
      <c r="L2437" s="59" t="s">
        <v>7429</v>
      </c>
      <c r="M2437" s="59" t="str">
        <f>IF(LEFT(NICAP[[#This Row],[Date]],1)=0,"Y","N")</f>
        <v>N</v>
      </c>
      <c r="N2437" s="59"/>
      <c r="O2437" s="59" t="str">
        <f>19&amp;LEFT(NICAP[[#This Row],[Date]],2)</f>
        <v>1960</v>
      </c>
      <c r="P2437" s="59" t="str">
        <f>MID(NICAP[[#This Row],[Date]],3,2)</f>
        <v>00</v>
      </c>
      <c r="Q2437" s="59" t="str">
        <f>RIGHT(NICAP[[#This Row],[Date]],2)</f>
        <v>00</v>
      </c>
      <c r="R2437" s="26">
        <f>DATE(NICAP[[#This Row],[Year]],NICAP[[#This Row],[Month]],NICAP[[#This Row],[Day]])</f>
        <v>21884</v>
      </c>
      <c r="S2437" s="35" t="str">
        <f t="shared" si="74"/>
        <v>MI</v>
      </c>
      <c r="T2437" s="24" t="str">
        <f t="shared" si="75"/>
        <v>US</v>
      </c>
    </row>
    <row r="2438" spans="1:20" ht="27.75" customHeight="1" x14ac:dyDescent="0.2">
      <c r="A2438" s="35">
        <v>2429</v>
      </c>
      <c r="B2438" s="66">
        <v>600118</v>
      </c>
      <c r="C2438" s="44" t="s">
        <v>7428</v>
      </c>
      <c r="D2438" s="44" t="s">
        <v>2139</v>
      </c>
      <c r="E2438" s="44" t="str">
        <f>IF(AND(LEN(NICAP[[#This Row],[State or      Country]])=2,NICAP[[#This Row],[State or      Country]]&lt;&gt;"UK"),"US","Other")</f>
        <v>US</v>
      </c>
      <c r="F2438" s="43">
        <v>3</v>
      </c>
      <c r="G2438" s="41"/>
      <c r="H2438" s="41"/>
      <c r="I2438" s="41"/>
      <c r="J2438" s="41"/>
      <c r="K2438" s="41"/>
      <c r="L2438" s="42" t="s">
        <v>7427</v>
      </c>
      <c r="M2438" s="42" t="str">
        <f>IF(LEFT(NICAP[[#This Row],[Date]],1)=0,"Y","N")</f>
        <v>N</v>
      </c>
      <c r="N2438" s="42"/>
      <c r="O2438" s="42" t="str">
        <f>19&amp;LEFT(NICAP[[#This Row],[Date]],2)</f>
        <v>1960</v>
      </c>
      <c r="P2438" s="42" t="str">
        <f>MID(NICAP[[#This Row],[Date]],3,2)</f>
        <v>01</v>
      </c>
      <c r="Q2438" s="42" t="str">
        <f>RIGHT(NICAP[[#This Row],[Date]],2)</f>
        <v>18</v>
      </c>
      <c r="R2438" s="26">
        <f>DATE(NICAP[[#This Row],[Year]],NICAP[[#This Row],[Month]],NICAP[[#This Row],[Day]])</f>
        <v>21933</v>
      </c>
      <c r="S2438" s="35" t="str">
        <f t="shared" si="74"/>
        <v>ND</v>
      </c>
      <c r="T2438" s="24" t="str">
        <f t="shared" si="75"/>
        <v>US</v>
      </c>
    </row>
    <row r="2439" spans="1:20" ht="12.75" customHeight="1" x14ac:dyDescent="0.2">
      <c r="A2439" s="35">
        <v>2430</v>
      </c>
      <c r="B2439" s="68">
        <v>600118</v>
      </c>
      <c r="C2439" s="39" t="s">
        <v>4803</v>
      </c>
      <c r="D2439" s="39" t="s">
        <v>2763</v>
      </c>
      <c r="E2439" s="39" t="str">
        <f>IF(AND(LEN(NICAP[[#This Row],[State or      Country]])=2,NICAP[[#This Row],[State or      Country]]&lt;&gt;"UK"),"US","Other")</f>
        <v>Other</v>
      </c>
      <c r="F2439" s="38">
        <v>9</v>
      </c>
      <c r="G2439" s="47" t="s">
        <v>1666</v>
      </c>
      <c r="H2439" s="46">
        <v>5</v>
      </c>
      <c r="I2439" s="37"/>
      <c r="J2439" s="37"/>
      <c r="K2439" s="37"/>
      <c r="L2439" s="36" t="s">
        <v>7426</v>
      </c>
      <c r="M2439" s="36" t="str">
        <f>IF(LEFT(NICAP[[#This Row],[Date]],1)=0,"Y","N")</f>
        <v>N</v>
      </c>
      <c r="N2439" s="36"/>
      <c r="O2439" s="36" t="str">
        <f>19&amp;LEFT(NICAP[[#This Row],[Date]],2)</f>
        <v>1960</v>
      </c>
      <c r="P2439" s="36" t="str">
        <f>MID(NICAP[[#This Row],[Date]],3,2)</f>
        <v>01</v>
      </c>
      <c r="Q2439" s="36" t="str">
        <f>RIGHT(NICAP[[#This Row],[Date]],2)</f>
        <v>18</v>
      </c>
      <c r="R2439" s="26">
        <f>DATE(NICAP[[#This Row],[Year]],NICAP[[#This Row],[Month]],NICAP[[#This Row],[Day]])</f>
        <v>21933</v>
      </c>
      <c r="S2439" s="35" t="str">
        <f t="shared" si="74"/>
        <v/>
      </c>
      <c r="T2439" s="24" t="str">
        <f t="shared" si="75"/>
        <v>At Sea</v>
      </c>
    </row>
    <row r="2440" spans="1:20" ht="27" customHeight="1" x14ac:dyDescent="0.2">
      <c r="A2440" s="35">
        <v>2431</v>
      </c>
      <c r="B2440" s="66">
        <v>600203</v>
      </c>
      <c r="C2440" s="44" t="s">
        <v>7425</v>
      </c>
      <c r="D2440" s="44" t="s">
        <v>1775</v>
      </c>
      <c r="E2440" s="44" t="str">
        <f>IF(AND(LEN(NICAP[[#This Row],[State or      Country]])=2,NICAP[[#This Row],[State or      Country]]&lt;&gt;"UK"),"US","Other")</f>
        <v>US</v>
      </c>
      <c r="F2440" s="43">
        <v>1</v>
      </c>
      <c r="G2440" s="41"/>
      <c r="H2440" s="41"/>
      <c r="I2440" s="41"/>
      <c r="J2440" s="41"/>
      <c r="K2440" s="41"/>
      <c r="L2440" s="42" t="s">
        <v>7424</v>
      </c>
      <c r="M2440" s="42" t="str">
        <f>IF(LEFT(NICAP[[#This Row],[Date]],1)=0,"Y","N")</f>
        <v>N</v>
      </c>
      <c r="N2440" s="42"/>
      <c r="O2440" s="42" t="str">
        <f>19&amp;LEFT(NICAP[[#This Row],[Date]],2)</f>
        <v>1960</v>
      </c>
      <c r="P2440" s="42" t="str">
        <f>MID(NICAP[[#This Row],[Date]],3,2)</f>
        <v>02</v>
      </c>
      <c r="Q2440" s="42" t="str">
        <f>RIGHT(NICAP[[#This Row],[Date]],2)</f>
        <v>03</v>
      </c>
      <c r="R2440" s="26">
        <f>DATE(NICAP[[#This Row],[Year]],NICAP[[#This Row],[Month]],NICAP[[#This Row],[Day]])</f>
        <v>21949</v>
      </c>
      <c r="S2440" s="35" t="str">
        <f t="shared" si="74"/>
        <v>CT</v>
      </c>
      <c r="T2440" s="24" t="str">
        <f t="shared" si="75"/>
        <v>US</v>
      </c>
    </row>
    <row r="2441" spans="1:20" ht="27" customHeight="1" x14ac:dyDescent="0.2">
      <c r="A2441" s="35">
        <v>2432</v>
      </c>
      <c r="B2441" s="83" t="s">
        <v>7423</v>
      </c>
      <c r="C2441" s="44" t="s">
        <v>4374</v>
      </c>
      <c r="D2441" s="44" t="s">
        <v>1676</v>
      </c>
      <c r="E2441" s="44" t="str">
        <f>IF(AND(LEN(NICAP[[#This Row],[State or      Country]])=2,NICAP[[#This Row],[State or      Country]]&lt;&gt;"UK"),"US","Other")</f>
        <v>US</v>
      </c>
      <c r="F2441" s="43">
        <v>1</v>
      </c>
      <c r="G2441" s="41"/>
      <c r="H2441" s="41"/>
      <c r="I2441" s="41"/>
      <c r="J2441" s="41"/>
      <c r="K2441" s="41"/>
      <c r="L2441" s="42" t="s">
        <v>7422</v>
      </c>
      <c r="M2441" s="42" t="str">
        <f>IF(LEFT(NICAP[[#This Row],[Date]],1)=0,"Y","N")</f>
        <v>N</v>
      </c>
      <c r="N2441" s="42"/>
      <c r="O2441" s="42" t="str">
        <f>19&amp;LEFT(NICAP[[#This Row],[Date]],2)</f>
        <v>1960</v>
      </c>
      <c r="P2441" s="42" t="str">
        <f>MID(NICAP[[#This Row],[Date]],3,2)</f>
        <v>02</v>
      </c>
      <c r="Q2441" s="42" t="str">
        <f>RIGHT(NICAP[[#This Row],[Date]],2)</f>
        <v>06</v>
      </c>
      <c r="R2441" s="26">
        <f>DATE(NICAP[[#This Row],[Year]],NICAP[[#This Row],[Month]],NICAP[[#This Row],[Day]])</f>
        <v>21952</v>
      </c>
      <c r="S2441" s="35" t="str">
        <f t="shared" si="74"/>
        <v>CA</v>
      </c>
      <c r="T2441" s="24" t="str">
        <f t="shared" si="75"/>
        <v>US</v>
      </c>
    </row>
    <row r="2442" spans="1:20" ht="56.25" customHeight="1" x14ac:dyDescent="0.2">
      <c r="A2442" s="35">
        <v>2433</v>
      </c>
      <c r="B2442" s="67">
        <v>600214</v>
      </c>
      <c r="C2442" s="50" t="s">
        <v>7421</v>
      </c>
      <c r="D2442" s="50" t="s">
        <v>2020</v>
      </c>
      <c r="E2442" s="50" t="str">
        <f>IF(AND(LEN(NICAP[[#This Row],[State or      Country]])=2,NICAP[[#This Row],[State or      Country]]&lt;&gt;"UK"),"US","Other")</f>
        <v>US</v>
      </c>
      <c r="F2442" s="49">
        <v>1</v>
      </c>
      <c r="G2442" s="48"/>
      <c r="H2442" s="48"/>
      <c r="I2442" s="48"/>
      <c r="J2442" s="48"/>
      <c r="K2442" s="48"/>
      <c r="L2442" s="42" t="s">
        <v>7420</v>
      </c>
      <c r="M2442" s="42" t="str">
        <f>IF(LEFT(NICAP[[#This Row],[Date]],1)=0,"Y","N")</f>
        <v>N</v>
      </c>
      <c r="N2442" s="42"/>
      <c r="O2442" s="42" t="str">
        <f>19&amp;LEFT(NICAP[[#This Row],[Date]],2)</f>
        <v>1960</v>
      </c>
      <c r="P2442" s="42" t="str">
        <f>MID(NICAP[[#This Row],[Date]],3,2)</f>
        <v>02</v>
      </c>
      <c r="Q2442" s="42" t="str">
        <f>RIGHT(NICAP[[#This Row],[Date]],2)</f>
        <v>14</v>
      </c>
      <c r="R2442" s="26">
        <f>DATE(NICAP[[#This Row],[Year]],NICAP[[#This Row],[Month]],NICAP[[#This Row],[Day]])</f>
        <v>21960</v>
      </c>
      <c r="S2442" s="35" t="str">
        <f t="shared" ref="S2442:S2505" si="76">IF(E2442="US",D2442,"")</f>
        <v>AK</v>
      </c>
      <c r="T2442" s="24" t="str">
        <f t="shared" ref="T2442:T2505" si="77">IF(E2442="US","US",D2442)</f>
        <v>US</v>
      </c>
    </row>
    <row r="2443" spans="1:20" ht="27.75" customHeight="1" x14ac:dyDescent="0.2">
      <c r="A2443" s="35">
        <v>2434</v>
      </c>
      <c r="B2443" s="66">
        <v>600216</v>
      </c>
      <c r="C2443" s="44" t="s">
        <v>7419</v>
      </c>
      <c r="D2443" s="44" t="s">
        <v>1676</v>
      </c>
      <c r="E2443" s="44" t="str">
        <f>IF(AND(LEN(NICAP[[#This Row],[State or      Country]])=2,NICAP[[#This Row],[State or      Country]]&lt;&gt;"UK"),"US","Other")</f>
        <v>US</v>
      </c>
      <c r="F2443" s="43">
        <v>1</v>
      </c>
      <c r="G2443" s="41"/>
      <c r="H2443" s="41"/>
      <c r="I2443" s="41"/>
      <c r="J2443" s="41"/>
      <c r="K2443" s="41"/>
      <c r="L2443" s="42" t="s">
        <v>7418</v>
      </c>
      <c r="M2443" s="42" t="str">
        <f>IF(LEFT(NICAP[[#This Row],[Date]],1)=0,"Y","N")</f>
        <v>N</v>
      </c>
      <c r="N2443" s="42"/>
      <c r="O2443" s="42" t="str">
        <f>19&amp;LEFT(NICAP[[#This Row],[Date]],2)</f>
        <v>1960</v>
      </c>
      <c r="P2443" s="42" t="str">
        <f>MID(NICAP[[#This Row],[Date]],3,2)</f>
        <v>02</v>
      </c>
      <c r="Q2443" s="42" t="str">
        <f>RIGHT(NICAP[[#This Row],[Date]],2)</f>
        <v>16</v>
      </c>
      <c r="R2443" s="26">
        <f>DATE(NICAP[[#This Row],[Year]],NICAP[[#This Row],[Month]],NICAP[[#This Row],[Day]])</f>
        <v>21962</v>
      </c>
      <c r="S2443" s="35" t="str">
        <f t="shared" si="76"/>
        <v>CA</v>
      </c>
      <c r="T2443" s="24" t="str">
        <f t="shared" si="77"/>
        <v>US</v>
      </c>
    </row>
    <row r="2444" spans="1:20" ht="12.95" customHeight="1" x14ac:dyDescent="0.2">
      <c r="A2444" s="35">
        <v>2435</v>
      </c>
      <c r="B2444" s="64">
        <v>600227</v>
      </c>
      <c r="C2444" s="39" t="s">
        <v>7417</v>
      </c>
      <c r="D2444" s="39" t="s">
        <v>1758</v>
      </c>
      <c r="E2444" s="39" t="str">
        <f>IF(AND(LEN(NICAP[[#This Row],[State or      Country]])=2,NICAP[[#This Row],[State or      Country]]&lt;&gt;"UK"),"US","Other")</f>
        <v>US</v>
      </c>
      <c r="F2444" s="38">
        <v>1</v>
      </c>
      <c r="G2444" s="37"/>
      <c r="H2444" s="37"/>
      <c r="I2444" s="65">
        <v>6663</v>
      </c>
      <c r="J2444" s="37"/>
      <c r="K2444" s="37"/>
      <c r="L2444" s="36" t="s">
        <v>7416</v>
      </c>
      <c r="M2444" s="36" t="str">
        <f>IF(LEFT(NICAP[[#This Row],[Date]],1)=0,"Y","N")</f>
        <v>N</v>
      </c>
      <c r="N2444" s="36"/>
      <c r="O2444" s="36" t="str">
        <f>19&amp;LEFT(NICAP[[#This Row],[Date]],2)</f>
        <v>1960</v>
      </c>
      <c r="P2444" s="36" t="str">
        <f>MID(NICAP[[#This Row],[Date]],3,2)</f>
        <v>02</v>
      </c>
      <c r="Q2444" s="36" t="str">
        <f>RIGHT(NICAP[[#This Row],[Date]],2)</f>
        <v>27</v>
      </c>
      <c r="R2444" s="26">
        <f>DATE(NICAP[[#This Row],[Year]],NICAP[[#This Row],[Month]],NICAP[[#This Row],[Day]])</f>
        <v>21973</v>
      </c>
      <c r="S2444" s="35" t="str">
        <f t="shared" si="76"/>
        <v>NY</v>
      </c>
      <c r="T2444" s="24" t="str">
        <f t="shared" si="77"/>
        <v>US</v>
      </c>
    </row>
    <row r="2445" spans="1:20" ht="12.75" customHeight="1" x14ac:dyDescent="0.2">
      <c r="A2445" s="35">
        <v>2436</v>
      </c>
      <c r="B2445" s="64">
        <v>600304</v>
      </c>
      <c r="C2445" s="39" t="s">
        <v>5175</v>
      </c>
      <c r="D2445" s="39" t="s">
        <v>1752</v>
      </c>
      <c r="E2445" s="39" t="str">
        <f>IF(AND(LEN(NICAP[[#This Row],[State or      Country]])=2,NICAP[[#This Row],[State or      Country]]&lt;&gt;"UK"),"US","Other")</f>
        <v>US</v>
      </c>
      <c r="F2445" s="38">
        <v>1</v>
      </c>
      <c r="G2445" s="37"/>
      <c r="H2445" s="37"/>
      <c r="I2445" s="65">
        <v>6667</v>
      </c>
      <c r="J2445" s="37"/>
      <c r="K2445" s="37"/>
      <c r="L2445" s="36" t="s">
        <v>7415</v>
      </c>
      <c r="M2445" s="36" t="str">
        <f>IF(LEFT(NICAP[[#This Row],[Date]],1)=0,"Y","N")</f>
        <v>N</v>
      </c>
      <c r="N2445" s="36"/>
      <c r="O2445" s="36" t="str">
        <f>19&amp;LEFT(NICAP[[#This Row],[Date]],2)</f>
        <v>1960</v>
      </c>
      <c r="P2445" s="36" t="str">
        <f>MID(NICAP[[#This Row],[Date]],3,2)</f>
        <v>03</v>
      </c>
      <c r="Q2445" s="36" t="str">
        <f>RIGHT(NICAP[[#This Row],[Date]],2)</f>
        <v>04</v>
      </c>
      <c r="R2445" s="26">
        <f>DATE(NICAP[[#This Row],[Year]],NICAP[[#This Row],[Month]],NICAP[[#This Row],[Day]])</f>
        <v>21979</v>
      </c>
      <c r="S2445" s="35" t="str">
        <f t="shared" si="76"/>
        <v>IA</v>
      </c>
      <c r="T2445" s="24" t="str">
        <f t="shared" si="77"/>
        <v>US</v>
      </c>
    </row>
    <row r="2446" spans="1:20" ht="12.75" customHeight="1" x14ac:dyDescent="0.2">
      <c r="A2446" s="35">
        <v>2437</v>
      </c>
      <c r="B2446" s="64">
        <v>600323</v>
      </c>
      <c r="C2446" s="39" t="s">
        <v>2192</v>
      </c>
      <c r="D2446" s="39" t="s">
        <v>1787</v>
      </c>
      <c r="E2446" s="39" t="str">
        <f>IF(AND(LEN(NICAP[[#This Row],[State or      Country]])=2,NICAP[[#This Row],[State or      Country]]&lt;&gt;"UK"),"US","Other")</f>
        <v>US</v>
      </c>
      <c r="F2446" s="38">
        <v>1</v>
      </c>
      <c r="G2446" s="37"/>
      <c r="H2446" s="37"/>
      <c r="I2446" s="65">
        <v>6691</v>
      </c>
      <c r="J2446" s="37"/>
      <c r="K2446" s="37"/>
      <c r="L2446" s="36" t="s">
        <v>7414</v>
      </c>
      <c r="M2446" s="36" t="str">
        <f>IF(LEFT(NICAP[[#This Row],[Date]],1)=0,"Y","N")</f>
        <v>N</v>
      </c>
      <c r="N2446" s="36"/>
      <c r="O2446" s="36" t="str">
        <f>19&amp;LEFT(NICAP[[#This Row],[Date]],2)</f>
        <v>1960</v>
      </c>
      <c r="P2446" s="36" t="str">
        <f>MID(NICAP[[#This Row],[Date]],3,2)</f>
        <v>03</v>
      </c>
      <c r="Q2446" s="36" t="str">
        <f>RIGHT(NICAP[[#This Row],[Date]],2)</f>
        <v>23</v>
      </c>
      <c r="R2446" s="26">
        <f>DATE(NICAP[[#This Row],[Year]],NICAP[[#This Row],[Month]],NICAP[[#This Row],[Day]])</f>
        <v>21998</v>
      </c>
      <c r="S2446" s="35" t="str">
        <f t="shared" si="76"/>
        <v>IN</v>
      </c>
      <c r="T2446" s="24" t="str">
        <f t="shared" si="77"/>
        <v>US</v>
      </c>
    </row>
    <row r="2447" spans="1:20" ht="12.75" customHeight="1" x14ac:dyDescent="0.2">
      <c r="A2447" s="35">
        <v>2438</v>
      </c>
      <c r="B2447" s="64">
        <v>600412</v>
      </c>
      <c r="C2447" s="39" t="s">
        <v>7413</v>
      </c>
      <c r="D2447" s="39" t="s">
        <v>1947</v>
      </c>
      <c r="E2447" s="39" t="str">
        <f>IF(AND(LEN(NICAP[[#This Row],[State or      Country]])=2,NICAP[[#This Row],[State or      Country]]&lt;&gt;"UK"),"US","Other")</f>
        <v>US</v>
      </c>
      <c r="F2447" s="38">
        <v>1</v>
      </c>
      <c r="G2447" s="37"/>
      <c r="H2447" s="37"/>
      <c r="I2447" s="65">
        <v>6711</v>
      </c>
      <c r="J2447" s="37"/>
      <c r="K2447" s="37"/>
      <c r="L2447" s="36" t="s">
        <v>7412</v>
      </c>
      <c r="M2447" s="36" t="str">
        <f>IF(LEFT(NICAP[[#This Row],[Date]],1)=0,"Y","N")</f>
        <v>N</v>
      </c>
      <c r="N2447" s="36"/>
      <c r="O2447" s="36" t="str">
        <f>19&amp;LEFT(NICAP[[#This Row],[Date]],2)</f>
        <v>1960</v>
      </c>
      <c r="P2447" s="36" t="str">
        <f>MID(NICAP[[#This Row],[Date]],3,2)</f>
        <v>04</v>
      </c>
      <c r="Q2447" s="36" t="str">
        <f>RIGHT(NICAP[[#This Row],[Date]],2)</f>
        <v>12</v>
      </c>
      <c r="R2447" s="26">
        <f>DATE(NICAP[[#This Row],[Year]],NICAP[[#This Row],[Month]],NICAP[[#This Row],[Day]])</f>
        <v>22018</v>
      </c>
      <c r="S2447" s="35" t="str">
        <f t="shared" si="76"/>
        <v>LA</v>
      </c>
      <c r="T2447" s="24" t="str">
        <f t="shared" si="77"/>
        <v>US</v>
      </c>
    </row>
    <row r="2448" spans="1:20" ht="27.75" customHeight="1" x14ac:dyDescent="0.2">
      <c r="A2448" s="35">
        <v>2439</v>
      </c>
      <c r="B2448" s="66">
        <v>600413</v>
      </c>
      <c r="C2448" s="44" t="s">
        <v>7379</v>
      </c>
      <c r="D2448" s="44" t="s">
        <v>1676</v>
      </c>
      <c r="E2448" s="44" t="str">
        <f>IF(AND(LEN(NICAP[[#This Row],[State or      Country]])=2,NICAP[[#This Row],[State or      Country]]&lt;&gt;"UK"),"US","Other")</f>
        <v>US</v>
      </c>
      <c r="F2448" s="43">
        <v>2</v>
      </c>
      <c r="G2448" s="41"/>
      <c r="H2448" s="41"/>
      <c r="I2448" s="41"/>
      <c r="J2448" s="41"/>
      <c r="K2448" s="41"/>
      <c r="L2448" s="42" t="s">
        <v>7411</v>
      </c>
      <c r="M2448" s="42" t="str">
        <f>IF(LEFT(NICAP[[#This Row],[Date]],1)=0,"Y","N")</f>
        <v>N</v>
      </c>
      <c r="N2448" s="42"/>
      <c r="O2448" s="42" t="str">
        <f>19&amp;LEFT(NICAP[[#This Row],[Date]],2)</f>
        <v>1960</v>
      </c>
      <c r="P2448" s="42" t="str">
        <f>MID(NICAP[[#This Row],[Date]],3,2)</f>
        <v>04</v>
      </c>
      <c r="Q2448" s="42" t="str">
        <f>RIGHT(NICAP[[#This Row],[Date]],2)</f>
        <v>13</v>
      </c>
      <c r="R2448" s="26">
        <f>DATE(NICAP[[#This Row],[Year]],NICAP[[#This Row],[Month]],NICAP[[#This Row],[Day]])</f>
        <v>22019</v>
      </c>
      <c r="S2448" s="35" t="str">
        <f t="shared" si="76"/>
        <v>CA</v>
      </c>
      <c r="T2448" s="24" t="str">
        <f t="shared" si="77"/>
        <v>US</v>
      </c>
    </row>
    <row r="2449" spans="1:20" ht="12.75" customHeight="1" x14ac:dyDescent="0.2">
      <c r="A2449" s="35">
        <v>2440</v>
      </c>
      <c r="B2449" s="64">
        <v>600417</v>
      </c>
      <c r="C2449" s="39" t="s">
        <v>7410</v>
      </c>
      <c r="D2449" s="39" t="s">
        <v>1844</v>
      </c>
      <c r="E2449" s="39" t="str">
        <f>IF(AND(LEN(NICAP[[#This Row],[State or      Country]])=2,NICAP[[#This Row],[State or      Country]]&lt;&gt;"UK"),"US","Other")</f>
        <v>US</v>
      </c>
      <c r="F2449" s="38">
        <v>1</v>
      </c>
      <c r="G2449" s="37"/>
      <c r="H2449" s="37"/>
      <c r="I2449" s="65">
        <v>6721</v>
      </c>
      <c r="J2449" s="37"/>
      <c r="K2449" s="37"/>
      <c r="L2449" s="36" t="s">
        <v>7409</v>
      </c>
      <c r="M2449" s="36" t="str">
        <f>IF(LEFT(NICAP[[#This Row],[Date]],1)=0,"Y","N")</f>
        <v>N</v>
      </c>
      <c r="N2449" s="36"/>
      <c r="O2449" s="36" t="str">
        <f>19&amp;LEFT(NICAP[[#This Row],[Date]],2)</f>
        <v>1960</v>
      </c>
      <c r="P2449" s="36" t="str">
        <f>MID(NICAP[[#This Row],[Date]],3,2)</f>
        <v>04</v>
      </c>
      <c r="Q2449" s="36" t="str">
        <f>RIGHT(NICAP[[#This Row],[Date]],2)</f>
        <v>17</v>
      </c>
      <c r="R2449" s="26">
        <f>DATE(NICAP[[#This Row],[Year]],NICAP[[#This Row],[Month]],NICAP[[#This Row],[Day]])</f>
        <v>22023</v>
      </c>
      <c r="S2449" s="35" t="str">
        <f t="shared" si="76"/>
        <v>MO</v>
      </c>
      <c r="T2449" s="24" t="str">
        <f t="shared" si="77"/>
        <v>US</v>
      </c>
    </row>
    <row r="2450" spans="1:20" ht="27" customHeight="1" x14ac:dyDescent="0.2">
      <c r="A2450" s="35">
        <v>2441</v>
      </c>
      <c r="B2450" s="66">
        <v>600425</v>
      </c>
      <c r="C2450" s="44" t="s">
        <v>7408</v>
      </c>
      <c r="D2450" s="44" t="s">
        <v>2338</v>
      </c>
      <c r="E2450" s="44" t="str">
        <f>IF(AND(LEN(NICAP[[#This Row],[State or      Country]])=2,NICAP[[#This Row],[State or      Country]]&lt;&gt;"UK"),"US","Other")</f>
        <v>US</v>
      </c>
      <c r="F2450" s="43">
        <v>2</v>
      </c>
      <c r="G2450" s="41"/>
      <c r="H2450" s="41"/>
      <c r="I2450" s="41"/>
      <c r="J2450" s="41"/>
      <c r="K2450" s="41"/>
      <c r="L2450" s="42" t="s">
        <v>7407</v>
      </c>
      <c r="M2450" s="42" t="str">
        <f>IF(LEFT(NICAP[[#This Row],[Date]],1)=0,"Y","N")</f>
        <v>N</v>
      </c>
      <c r="N2450" s="42"/>
      <c r="O2450" s="42" t="str">
        <f>19&amp;LEFT(NICAP[[#This Row],[Date]],2)</f>
        <v>1960</v>
      </c>
      <c r="P2450" s="42" t="str">
        <f>MID(NICAP[[#This Row],[Date]],3,2)</f>
        <v>04</v>
      </c>
      <c r="Q2450" s="42" t="str">
        <f>RIGHT(NICAP[[#This Row],[Date]],2)</f>
        <v>25</v>
      </c>
      <c r="R2450" s="26">
        <f>DATE(NICAP[[#This Row],[Year]],NICAP[[#This Row],[Month]],NICAP[[#This Row],[Day]])</f>
        <v>22031</v>
      </c>
      <c r="S2450" s="35" t="str">
        <f t="shared" si="76"/>
        <v>NH</v>
      </c>
      <c r="T2450" s="24" t="str">
        <f t="shared" si="77"/>
        <v>US</v>
      </c>
    </row>
    <row r="2451" spans="1:20" ht="12.75" customHeight="1" x14ac:dyDescent="0.2">
      <c r="A2451" s="35">
        <v>2442</v>
      </c>
      <c r="B2451" s="64">
        <v>600425</v>
      </c>
      <c r="C2451" s="39" t="s">
        <v>4296</v>
      </c>
      <c r="D2451" s="39" t="s">
        <v>3335</v>
      </c>
      <c r="E2451" s="39" t="str">
        <f>IF(AND(LEN(NICAP[[#This Row],[State or      Country]])=2,NICAP[[#This Row],[State or      Country]]&lt;&gt;"UK"),"US","Other")</f>
        <v>US</v>
      </c>
      <c r="F2451" s="38">
        <v>1</v>
      </c>
      <c r="G2451" s="37"/>
      <c r="H2451" s="37"/>
      <c r="I2451" s="65">
        <v>6727</v>
      </c>
      <c r="J2451" s="37"/>
      <c r="K2451" s="37"/>
      <c r="L2451" s="36" t="s">
        <v>7406</v>
      </c>
      <c r="M2451" s="36" t="str">
        <f>IF(LEFT(NICAP[[#This Row],[Date]],1)=0,"Y","N")</f>
        <v>N</v>
      </c>
      <c r="N2451" s="36"/>
      <c r="O2451" s="36" t="str">
        <f>19&amp;LEFT(NICAP[[#This Row],[Date]],2)</f>
        <v>1960</v>
      </c>
      <c r="P2451" s="36" t="str">
        <f>MID(NICAP[[#This Row],[Date]],3,2)</f>
        <v>04</v>
      </c>
      <c r="Q2451" s="36" t="str">
        <f>RIGHT(NICAP[[#This Row],[Date]],2)</f>
        <v>25</v>
      </c>
      <c r="R2451" s="26">
        <f>DATE(NICAP[[#This Row],[Year]],NICAP[[#This Row],[Month]],NICAP[[#This Row],[Day]])</f>
        <v>22031</v>
      </c>
      <c r="S2451" s="35" t="str">
        <f t="shared" si="76"/>
        <v>MT</v>
      </c>
      <c r="T2451" s="24" t="str">
        <f t="shared" si="77"/>
        <v>US</v>
      </c>
    </row>
    <row r="2452" spans="1:20" ht="27" customHeight="1" x14ac:dyDescent="0.2">
      <c r="A2452" s="35">
        <v>2443</v>
      </c>
      <c r="B2452" s="66">
        <v>600504</v>
      </c>
      <c r="C2452" s="44" t="s">
        <v>7405</v>
      </c>
      <c r="D2452" s="44" t="s">
        <v>1683</v>
      </c>
      <c r="E2452" s="44" t="str">
        <f>IF(AND(LEN(NICAP[[#This Row],[State or      Country]])=2,NICAP[[#This Row],[State or      Country]]&lt;&gt;"UK"),"US","Other")</f>
        <v>US</v>
      </c>
      <c r="F2452" s="43">
        <v>1</v>
      </c>
      <c r="G2452" s="41"/>
      <c r="H2452" s="41"/>
      <c r="I2452" s="41"/>
      <c r="J2452" s="41"/>
      <c r="K2452" s="41"/>
      <c r="L2452" s="42" t="s">
        <v>7404</v>
      </c>
      <c r="M2452" s="42" t="str">
        <f>IF(LEFT(NICAP[[#This Row],[Date]],1)=0,"Y","N")</f>
        <v>N</v>
      </c>
      <c r="N2452" s="42"/>
      <c r="O2452" s="42" t="str">
        <f>19&amp;LEFT(NICAP[[#This Row],[Date]],2)</f>
        <v>1960</v>
      </c>
      <c r="P2452" s="42" t="str">
        <f>MID(NICAP[[#This Row],[Date]],3,2)</f>
        <v>05</v>
      </c>
      <c r="Q2452" s="42" t="str">
        <f>RIGHT(NICAP[[#This Row],[Date]],2)</f>
        <v>04</v>
      </c>
      <c r="R2452" s="26">
        <f>DATE(NICAP[[#This Row],[Year]],NICAP[[#This Row],[Month]],NICAP[[#This Row],[Day]])</f>
        <v>22040</v>
      </c>
      <c r="S2452" s="35" t="str">
        <f t="shared" si="76"/>
        <v>FL</v>
      </c>
      <c r="T2452" s="24" t="str">
        <f t="shared" si="77"/>
        <v>US</v>
      </c>
    </row>
    <row r="2453" spans="1:20" ht="12.75" customHeight="1" x14ac:dyDescent="0.2">
      <c r="A2453" s="35">
        <v>2444</v>
      </c>
      <c r="B2453" s="68">
        <v>600507</v>
      </c>
      <c r="C2453" s="39" t="s">
        <v>6325</v>
      </c>
      <c r="D2453" s="39" t="s">
        <v>1702</v>
      </c>
      <c r="E2453" s="39" t="str">
        <f>IF(AND(LEN(NICAP[[#This Row],[State or      Country]])=2,NICAP[[#This Row],[State or      Country]]&lt;&gt;"UK"),"US","Other")</f>
        <v>Other</v>
      </c>
      <c r="F2453" s="38">
        <v>9</v>
      </c>
      <c r="G2453" s="47" t="s">
        <v>1666</v>
      </c>
      <c r="H2453" s="46">
        <v>5</v>
      </c>
      <c r="I2453" s="47" t="s">
        <v>4808</v>
      </c>
      <c r="J2453" s="37"/>
      <c r="K2453" s="37"/>
      <c r="L2453" s="36" t="s">
        <v>7403</v>
      </c>
      <c r="M2453" s="36" t="str">
        <f>IF(LEFT(NICAP[[#This Row],[Date]],1)=0,"Y","N")</f>
        <v>N</v>
      </c>
      <c r="N2453" s="36"/>
      <c r="O2453" s="36" t="str">
        <f>19&amp;LEFT(NICAP[[#This Row],[Date]],2)</f>
        <v>1960</v>
      </c>
      <c r="P2453" s="36" t="str">
        <f>MID(NICAP[[#This Row],[Date]],3,2)</f>
        <v>05</v>
      </c>
      <c r="Q2453" s="36" t="str">
        <f>RIGHT(NICAP[[#This Row],[Date]],2)</f>
        <v>07</v>
      </c>
      <c r="R2453" s="26">
        <f>DATE(NICAP[[#This Row],[Year]],NICAP[[#This Row],[Month]],NICAP[[#This Row],[Day]])</f>
        <v>22043</v>
      </c>
      <c r="S2453" s="35" t="str">
        <f t="shared" si="76"/>
        <v/>
      </c>
      <c r="T2453" s="24" t="str">
        <f t="shared" si="77"/>
        <v>CAN</v>
      </c>
    </row>
    <row r="2454" spans="1:20" ht="12.75" customHeight="1" x14ac:dyDescent="0.2">
      <c r="A2454" s="35">
        <v>2445</v>
      </c>
      <c r="B2454" s="64">
        <v>600518</v>
      </c>
      <c r="C2454" s="39" t="s">
        <v>5743</v>
      </c>
      <c r="D2454" s="39" t="s">
        <v>2535</v>
      </c>
      <c r="E2454" s="39" t="str">
        <f>IF(AND(LEN(NICAP[[#This Row],[State or      Country]])=2,NICAP[[#This Row],[State or      Country]]&lt;&gt;"UK"),"US","Other")</f>
        <v>US</v>
      </c>
      <c r="F2454" s="38">
        <v>1</v>
      </c>
      <c r="G2454" s="37"/>
      <c r="H2454" s="37"/>
      <c r="I2454" s="37"/>
      <c r="J2454" s="37"/>
      <c r="K2454" s="37"/>
      <c r="L2454" s="36" t="s">
        <v>7402</v>
      </c>
      <c r="M2454" s="36" t="str">
        <f>IF(LEFT(NICAP[[#This Row],[Date]],1)=0,"Y","N")</f>
        <v>N</v>
      </c>
      <c r="N2454" s="36"/>
      <c r="O2454" s="36" t="str">
        <f>19&amp;LEFT(NICAP[[#This Row],[Date]],2)</f>
        <v>1960</v>
      </c>
      <c r="P2454" s="36" t="str">
        <f>MID(NICAP[[#This Row],[Date]],3,2)</f>
        <v>05</v>
      </c>
      <c r="Q2454" s="36" t="str">
        <f>RIGHT(NICAP[[#This Row],[Date]],2)</f>
        <v>18</v>
      </c>
      <c r="R2454" s="26">
        <f>DATE(NICAP[[#This Row],[Year]],NICAP[[#This Row],[Month]],NICAP[[#This Row],[Day]])</f>
        <v>22054</v>
      </c>
      <c r="S2454" s="35" t="str">
        <f t="shared" si="76"/>
        <v>NZ</v>
      </c>
      <c r="T2454" s="24" t="str">
        <f t="shared" si="77"/>
        <v>US</v>
      </c>
    </row>
    <row r="2455" spans="1:20" ht="12.75" customHeight="1" x14ac:dyDescent="0.2">
      <c r="A2455" s="35">
        <v>2446</v>
      </c>
      <c r="B2455" s="64">
        <v>600519</v>
      </c>
      <c r="C2455" s="39" t="s">
        <v>7401</v>
      </c>
      <c r="D2455" s="39" t="s">
        <v>2020</v>
      </c>
      <c r="E2455" s="39" t="str">
        <f>IF(AND(LEN(NICAP[[#This Row],[State or      Country]])=2,NICAP[[#This Row],[State or      Country]]&lt;&gt;"UK"),"US","Other")</f>
        <v>US</v>
      </c>
      <c r="F2455" s="38">
        <v>1</v>
      </c>
      <c r="G2455" s="37"/>
      <c r="H2455" s="37"/>
      <c r="I2455" s="47" t="s">
        <v>4808</v>
      </c>
      <c r="J2455" s="37"/>
      <c r="K2455" s="37"/>
      <c r="L2455" s="36" t="s">
        <v>7400</v>
      </c>
      <c r="M2455" s="36" t="str">
        <f>IF(LEFT(NICAP[[#This Row],[Date]],1)=0,"Y","N")</f>
        <v>N</v>
      </c>
      <c r="N2455" s="36"/>
      <c r="O2455" s="36" t="str">
        <f>19&amp;LEFT(NICAP[[#This Row],[Date]],2)</f>
        <v>1960</v>
      </c>
      <c r="P2455" s="36" t="str">
        <f>MID(NICAP[[#This Row],[Date]],3,2)</f>
        <v>05</v>
      </c>
      <c r="Q2455" s="36" t="str">
        <f>RIGHT(NICAP[[#This Row],[Date]],2)</f>
        <v>19</v>
      </c>
      <c r="R2455" s="26">
        <f>DATE(NICAP[[#This Row],[Year]],NICAP[[#This Row],[Month]],NICAP[[#This Row],[Day]])</f>
        <v>22055</v>
      </c>
      <c r="S2455" s="35" t="str">
        <f t="shared" si="76"/>
        <v>AK</v>
      </c>
      <c r="T2455" s="24" t="str">
        <f t="shared" si="77"/>
        <v>US</v>
      </c>
    </row>
    <row r="2456" spans="1:20" ht="42" customHeight="1" x14ac:dyDescent="0.2">
      <c r="A2456" s="35">
        <v>2447</v>
      </c>
      <c r="B2456" s="67">
        <v>600522</v>
      </c>
      <c r="C2456" s="50" t="s">
        <v>7399</v>
      </c>
      <c r="D2456" s="50" t="s">
        <v>2890</v>
      </c>
      <c r="E2456" s="50" t="str">
        <f>IF(AND(LEN(NICAP[[#This Row],[State or      Country]])=2,NICAP[[#This Row],[State or      Country]]&lt;&gt;"UK"),"US","Other")</f>
        <v>Other</v>
      </c>
      <c r="F2456" s="49">
        <v>1</v>
      </c>
      <c r="G2456" s="48"/>
      <c r="H2456" s="48"/>
      <c r="I2456" s="48"/>
      <c r="J2456" s="48"/>
      <c r="K2456" s="48"/>
      <c r="L2456" s="36" t="s">
        <v>7398</v>
      </c>
      <c r="M2456" s="36" t="str">
        <f>IF(LEFT(NICAP[[#This Row],[Date]],1)=0,"Y","N")</f>
        <v>N</v>
      </c>
      <c r="N2456" s="36"/>
      <c r="O2456" s="36" t="str">
        <f>19&amp;LEFT(NICAP[[#This Row],[Date]],2)</f>
        <v>1960</v>
      </c>
      <c r="P2456" s="36" t="str">
        <f>MID(NICAP[[#This Row],[Date]],3,2)</f>
        <v>05</v>
      </c>
      <c r="Q2456" s="36" t="str">
        <f>RIGHT(NICAP[[#This Row],[Date]],2)</f>
        <v>22</v>
      </c>
      <c r="R2456" s="26">
        <f>DATE(NICAP[[#This Row],[Year]],NICAP[[#This Row],[Month]],NICAP[[#This Row],[Day]])</f>
        <v>22058</v>
      </c>
      <c r="S2456" s="35" t="str">
        <f t="shared" si="76"/>
        <v/>
      </c>
      <c r="T2456" s="24" t="str">
        <f t="shared" si="77"/>
        <v>Mediterranean Sea</v>
      </c>
    </row>
    <row r="2457" spans="1:20" ht="42" customHeight="1" x14ac:dyDescent="0.2">
      <c r="A2457" s="35">
        <v>2448</v>
      </c>
      <c r="B2457" s="67">
        <v>600524</v>
      </c>
      <c r="C2457" s="50" t="s">
        <v>7397</v>
      </c>
      <c r="D2457" s="50" t="s">
        <v>2990</v>
      </c>
      <c r="E2457" s="50" t="str">
        <f>IF(AND(LEN(NICAP[[#This Row],[State or      Country]])=2,NICAP[[#This Row],[State or      Country]]&lt;&gt;"UK"),"US","Other")</f>
        <v>Other</v>
      </c>
      <c r="F2457" s="49">
        <v>6</v>
      </c>
      <c r="G2457" s="48"/>
      <c r="H2457" s="48"/>
      <c r="I2457" s="48"/>
      <c r="J2457" s="48"/>
      <c r="K2457" s="48"/>
      <c r="L2457" s="42" t="s">
        <v>7396</v>
      </c>
      <c r="M2457" s="42" t="str">
        <f>IF(LEFT(NICAP[[#This Row],[Date]],1)=0,"Y","N")</f>
        <v>N</v>
      </c>
      <c r="N2457" s="42"/>
      <c r="O2457" s="42" t="str">
        <f>19&amp;LEFT(NICAP[[#This Row],[Date]],2)</f>
        <v>1960</v>
      </c>
      <c r="P2457" s="42" t="str">
        <f>MID(NICAP[[#This Row],[Date]],3,2)</f>
        <v>05</v>
      </c>
      <c r="Q2457" s="42" t="str">
        <f>RIGHT(NICAP[[#This Row],[Date]],2)</f>
        <v>24</v>
      </c>
      <c r="R2457" s="26">
        <f>DATE(NICAP[[#This Row],[Year]],NICAP[[#This Row],[Month]],NICAP[[#This Row],[Day]])</f>
        <v>22060</v>
      </c>
      <c r="S2457" s="35" t="str">
        <f t="shared" si="76"/>
        <v/>
      </c>
      <c r="T2457" s="24" t="str">
        <f t="shared" si="77"/>
        <v>Venezuela</v>
      </c>
    </row>
    <row r="2458" spans="1:20" ht="12.75" customHeight="1" x14ac:dyDescent="0.2">
      <c r="A2458" s="35">
        <v>2449</v>
      </c>
      <c r="B2458" s="64">
        <v>600604</v>
      </c>
      <c r="C2458" s="39" t="s">
        <v>3497</v>
      </c>
      <c r="D2458" s="39" t="s">
        <v>2763</v>
      </c>
      <c r="E2458" s="39" t="str">
        <f>IF(AND(LEN(NICAP[[#This Row],[State or      Country]])=2,NICAP[[#This Row],[State or      Country]]&lt;&gt;"UK"),"US","Other")</f>
        <v>Other</v>
      </c>
      <c r="F2458" s="38">
        <v>1</v>
      </c>
      <c r="G2458" s="37"/>
      <c r="H2458" s="37"/>
      <c r="I2458" s="47" t="s">
        <v>4808</v>
      </c>
      <c r="J2458" s="37"/>
      <c r="K2458" s="37"/>
      <c r="L2458" s="36" t="s">
        <v>6161</v>
      </c>
      <c r="M2458" s="36" t="str">
        <f>IF(LEFT(NICAP[[#This Row],[Date]],1)=0,"Y","N")</f>
        <v>N</v>
      </c>
      <c r="N2458" s="36"/>
      <c r="O2458" s="36" t="str">
        <f>19&amp;LEFT(NICAP[[#This Row],[Date]],2)</f>
        <v>1960</v>
      </c>
      <c r="P2458" s="36" t="str">
        <f>MID(NICAP[[#This Row],[Date]],3,2)</f>
        <v>06</v>
      </c>
      <c r="Q2458" s="36" t="str">
        <f>RIGHT(NICAP[[#This Row],[Date]],2)</f>
        <v>04</v>
      </c>
      <c r="R2458" s="26">
        <f>DATE(NICAP[[#This Row],[Year]],NICAP[[#This Row],[Month]],NICAP[[#This Row],[Day]])</f>
        <v>22071</v>
      </c>
      <c r="S2458" s="35" t="str">
        <f t="shared" si="76"/>
        <v/>
      </c>
      <c r="T2458" s="24" t="str">
        <f t="shared" si="77"/>
        <v>At Sea</v>
      </c>
    </row>
    <row r="2459" spans="1:20" ht="12.75" customHeight="1" x14ac:dyDescent="0.2">
      <c r="A2459" s="35">
        <v>2450</v>
      </c>
      <c r="B2459" s="64">
        <v>600608</v>
      </c>
      <c r="C2459" s="39" t="s">
        <v>1925</v>
      </c>
      <c r="D2459" s="39" t="s">
        <v>1758</v>
      </c>
      <c r="E2459" s="39" t="str">
        <f>IF(AND(LEN(NICAP[[#This Row],[State or      Country]])=2,NICAP[[#This Row],[State or      Country]]&lt;&gt;"UK"),"US","Other")</f>
        <v>US</v>
      </c>
      <c r="F2459" s="38">
        <v>1</v>
      </c>
      <c r="G2459" s="37"/>
      <c r="H2459" s="37"/>
      <c r="I2459" s="37"/>
      <c r="J2459" s="37"/>
      <c r="K2459" s="37"/>
      <c r="L2459" s="36" t="s">
        <v>7395</v>
      </c>
      <c r="M2459" s="36" t="str">
        <f>IF(LEFT(NICAP[[#This Row],[Date]],1)=0,"Y","N")</f>
        <v>N</v>
      </c>
      <c r="N2459" s="36"/>
      <c r="O2459" s="36" t="str">
        <f>19&amp;LEFT(NICAP[[#This Row],[Date]],2)</f>
        <v>1960</v>
      </c>
      <c r="P2459" s="36" t="str">
        <f>MID(NICAP[[#This Row],[Date]],3,2)</f>
        <v>06</v>
      </c>
      <c r="Q2459" s="36" t="str">
        <f>RIGHT(NICAP[[#This Row],[Date]],2)</f>
        <v>08</v>
      </c>
      <c r="R2459" s="26">
        <f>DATE(NICAP[[#This Row],[Year]],NICAP[[#This Row],[Month]],NICAP[[#This Row],[Day]])</f>
        <v>22075</v>
      </c>
      <c r="S2459" s="35" t="str">
        <f t="shared" si="76"/>
        <v>NY</v>
      </c>
      <c r="T2459" s="24" t="str">
        <f t="shared" si="77"/>
        <v>US</v>
      </c>
    </row>
    <row r="2460" spans="1:20" ht="27.75" customHeight="1" x14ac:dyDescent="0.2">
      <c r="A2460" s="35">
        <v>2451</v>
      </c>
      <c r="B2460" s="66">
        <v>600701</v>
      </c>
      <c r="C2460" s="44" t="s">
        <v>7394</v>
      </c>
      <c r="D2460" s="44" t="s">
        <v>3750</v>
      </c>
      <c r="E2460" s="44" t="str">
        <f>IF(AND(LEN(NICAP[[#This Row],[State or      Country]])=2,NICAP[[#This Row],[State or      Country]]&lt;&gt;"UK"),"US","Other")</f>
        <v>US</v>
      </c>
      <c r="F2460" s="43">
        <v>1</v>
      </c>
      <c r="G2460" s="41"/>
      <c r="H2460" s="41"/>
      <c r="I2460" s="41"/>
      <c r="J2460" s="41"/>
      <c r="K2460" s="41"/>
      <c r="L2460" s="42" t="s">
        <v>7393</v>
      </c>
      <c r="M2460" s="42" t="str">
        <f>IF(LEFT(NICAP[[#This Row],[Date]],1)=0,"Y","N")</f>
        <v>N</v>
      </c>
      <c r="N2460" s="42"/>
      <c r="O2460" s="42" t="str">
        <f>19&amp;LEFT(NICAP[[#This Row],[Date]],2)</f>
        <v>1960</v>
      </c>
      <c r="P2460" s="42" t="str">
        <f>MID(NICAP[[#This Row],[Date]],3,2)</f>
        <v>07</v>
      </c>
      <c r="Q2460" s="42" t="str">
        <f>RIGHT(NICAP[[#This Row],[Date]],2)</f>
        <v>01</v>
      </c>
      <c r="R2460" s="26">
        <f>DATE(NICAP[[#This Row],[Year]],NICAP[[#This Row],[Month]],NICAP[[#This Row],[Day]])</f>
        <v>22098</v>
      </c>
      <c r="S2460" s="35" t="str">
        <f t="shared" si="76"/>
        <v>WY</v>
      </c>
      <c r="T2460" s="24" t="str">
        <f t="shared" si="77"/>
        <v>US</v>
      </c>
    </row>
    <row r="2461" spans="1:20" ht="42" customHeight="1" x14ac:dyDescent="0.2">
      <c r="A2461" s="35">
        <v>2452</v>
      </c>
      <c r="B2461" s="67">
        <v>600702</v>
      </c>
      <c r="C2461" s="50" t="s">
        <v>7392</v>
      </c>
      <c r="D2461" s="50" t="s">
        <v>2990</v>
      </c>
      <c r="E2461" s="50" t="str">
        <f>IF(AND(LEN(NICAP[[#This Row],[State or      Country]])=2,NICAP[[#This Row],[State or      Country]]&lt;&gt;"UK"),"US","Other")</f>
        <v>Other</v>
      </c>
      <c r="F2461" s="49">
        <v>11</v>
      </c>
      <c r="G2461" s="48"/>
      <c r="H2461" s="48"/>
      <c r="I2461" s="48"/>
      <c r="J2461" s="48"/>
      <c r="K2461" s="48"/>
      <c r="L2461" s="36" t="s">
        <v>7391</v>
      </c>
      <c r="M2461" s="36" t="str">
        <f>IF(LEFT(NICAP[[#This Row],[Date]],1)=0,"Y","N")</f>
        <v>N</v>
      </c>
      <c r="N2461" s="36"/>
      <c r="O2461" s="36" t="str">
        <f>19&amp;LEFT(NICAP[[#This Row],[Date]],2)</f>
        <v>1960</v>
      </c>
      <c r="P2461" s="36" t="str">
        <f>MID(NICAP[[#This Row],[Date]],3,2)</f>
        <v>07</v>
      </c>
      <c r="Q2461" s="36" t="str">
        <f>RIGHT(NICAP[[#This Row],[Date]],2)</f>
        <v>02</v>
      </c>
      <c r="R2461" s="26">
        <f>DATE(NICAP[[#This Row],[Year]],NICAP[[#This Row],[Month]],NICAP[[#This Row],[Day]])</f>
        <v>22099</v>
      </c>
      <c r="S2461" s="35" t="str">
        <f t="shared" si="76"/>
        <v/>
      </c>
      <c r="T2461" s="24" t="str">
        <f t="shared" si="77"/>
        <v>Venezuela</v>
      </c>
    </row>
    <row r="2462" spans="1:20" ht="14.25" customHeight="1" x14ac:dyDescent="0.2">
      <c r="A2462" s="35">
        <v>2453</v>
      </c>
      <c r="B2462" s="81">
        <v>600714</v>
      </c>
      <c r="C2462" s="39" t="s">
        <v>7390</v>
      </c>
      <c r="D2462" s="39" t="s">
        <v>1956</v>
      </c>
      <c r="E2462" s="39" t="str">
        <f>IF(AND(LEN(NICAP[[#This Row],[State or      Country]])=2,NICAP[[#This Row],[State or      Country]]&lt;&gt;"UK"),"US","Other")</f>
        <v>Other</v>
      </c>
      <c r="F2462" s="38">
        <v>11</v>
      </c>
      <c r="G2462" s="47" t="s">
        <v>1757</v>
      </c>
      <c r="H2462" s="46">
        <v>1</v>
      </c>
      <c r="I2462" s="47" t="s">
        <v>4808</v>
      </c>
      <c r="J2462" s="41"/>
      <c r="K2462" s="41"/>
      <c r="L2462" s="36" t="s">
        <v>7389</v>
      </c>
      <c r="M2462" s="36" t="str">
        <f>IF(LEFT(NICAP[[#This Row],[Date]],1)=0,"Y","N")</f>
        <v>N</v>
      </c>
      <c r="N2462" s="36"/>
      <c r="O2462" s="36" t="str">
        <f>19&amp;LEFT(NICAP[[#This Row],[Date]],2)</f>
        <v>1960</v>
      </c>
      <c r="P2462" s="36" t="str">
        <f>MID(NICAP[[#This Row],[Date]],3,2)</f>
        <v>07</v>
      </c>
      <c r="Q2462" s="36" t="str">
        <f>RIGHT(NICAP[[#This Row],[Date]],2)</f>
        <v>14</v>
      </c>
      <c r="R2462" s="26">
        <f>DATE(NICAP[[#This Row],[Year]],NICAP[[#This Row],[Month]],NICAP[[#This Row],[Day]])</f>
        <v>22111</v>
      </c>
      <c r="S2462" s="35" t="str">
        <f t="shared" si="76"/>
        <v/>
      </c>
      <c r="T2462" s="24" t="str">
        <f t="shared" si="77"/>
        <v>Japan</v>
      </c>
    </row>
    <row r="2463" spans="1:20" ht="12.75" customHeight="1" x14ac:dyDescent="0.2">
      <c r="A2463" s="35">
        <v>2454</v>
      </c>
      <c r="B2463" s="82" t="s">
        <v>7388</v>
      </c>
      <c r="C2463" s="39" t="s">
        <v>4635</v>
      </c>
      <c r="D2463" s="39" t="s">
        <v>1844</v>
      </c>
      <c r="E2463" s="39" t="str">
        <f>IF(AND(LEN(NICAP[[#This Row],[State or      Country]])=2,NICAP[[#This Row],[State or      Country]]&lt;&gt;"UK"),"US","Other")</f>
        <v>US</v>
      </c>
      <c r="F2463" s="38">
        <v>1</v>
      </c>
      <c r="G2463" s="37"/>
      <c r="H2463" s="37"/>
      <c r="I2463" s="65">
        <v>6858</v>
      </c>
      <c r="J2463" s="37"/>
      <c r="K2463" s="37"/>
      <c r="L2463" s="36" t="s">
        <v>7387</v>
      </c>
      <c r="M2463" s="36" t="str">
        <f>IF(LEFT(NICAP[[#This Row],[Date]],1)=0,"Y","N")</f>
        <v>N</v>
      </c>
      <c r="N2463" s="36"/>
      <c r="O2463" s="36" t="str">
        <f>19&amp;LEFT(NICAP[[#This Row],[Date]],2)</f>
        <v>1960</v>
      </c>
      <c r="P2463" s="36" t="str">
        <f>MID(NICAP[[#This Row],[Date]],3,2)</f>
        <v>07</v>
      </c>
      <c r="Q2463" s="36" t="str">
        <f>RIGHT(NICAP[[#This Row],[Date]],2)</f>
        <v>21</v>
      </c>
      <c r="R2463" s="26">
        <f>DATE(NICAP[[#This Row],[Year]],NICAP[[#This Row],[Month]],NICAP[[#This Row],[Day]])</f>
        <v>22118</v>
      </c>
      <c r="S2463" s="35" t="str">
        <f t="shared" si="76"/>
        <v>MO</v>
      </c>
      <c r="T2463" s="24" t="str">
        <f t="shared" si="77"/>
        <v>US</v>
      </c>
    </row>
    <row r="2464" spans="1:20" ht="27.75" customHeight="1" x14ac:dyDescent="0.2">
      <c r="A2464" s="35">
        <v>2455</v>
      </c>
      <c r="B2464" s="66">
        <v>600724</v>
      </c>
      <c r="C2464" s="44" t="s">
        <v>7386</v>
      </c>
      <c r="D2464" s="44" t="s">
        <v>1758</v>
      </c>
      <c r="E2464" s="44" t="str">
        <f>IF(AND(LEN(NICAP[[#This Row],[State or      Country]])=2,NICAP[[#This Row],[State or      Country]]&lt;&gt;"UK"),"US","Other")</f>
        <v>US</v>
      </c>
      <c r="F2464" s="43">
        <v>1</v>
      </c>
      <c r="G2464" s="41"/>
      <c r="H2464" s="41"/>
      <c r="I2464" s="41"/>
      <c r="J2464" s="41"/>
      <c r="K2464" s="41"/>
      <c r="L2464" s="59" t="s">
        <v>7385</v>
      </c>
      <c r="M2464" s="59" t="str">
        <f>IF(LEFT(NICAP[[#This Row],[Date]],1)=0,"Y","N")</f>
        <v>N</v>
      </c>
      <c r="N2464" s="59"/>
      <c r="O2464" s="59" t="str">
        <f>19&amp;LEFT(NICAP[[#This Row],[Date]],2)</f>
        <v>1960</v>
      </c>
      <c r="P2464" s="59" t="str">
        <f>MID(NICAP[[#This Row],[Date]],3,2)</f>
        <v>07</v>
      </c>
      <c r="Q2464" s="59" t="str">
        <f>RIGHT(NICAP[[#This Row],[Date]],2)</f>
        <v>24</v>
      </c>
      <c r="R2464" s="26">
        <f>DATE(NICAP[[#This Row],[Year]],NICAP[[#This Row],[Month]],NICAP[[#This Row],[Day]])</f>
        <v>22121</v>
      </c>
      <c r="S2464" s="35" t="str">
        <f t="shared" si="76"/>
        <v>NY</v>
      </c>
      <c r="T2464" s="24" t="str">
        <f t="shared" si="77"/>
        <v>US</v>
      </c>
    </row>
    <row r="2465" spans="1:20" ht="27.75" customHeight="1" x14ac:dyDescent="0.2">
      <c r="A2465" s="35">
        <v>2456</v>
      </c>
      <c r="B2465" s="83" t="s">
        <v>7384</v>
      </c>
      <c r="C2465" s="44" t="s">
        <v>7383</v>
      </c>
      <c r="D2465" s="44" t="s">
        <v>7382</v>
      </c>
      <c r="E2465" s="44" t="str">
        <f>IF(AND(LEN(NICAP[[#This Row],[State or      Country]])=2,NICAP[[#This Row],[State or      Country]]&lt;&gt;"UK"),"US","Other")</f>
        <v>US</v>
      </c>
      <c r="F2465" s="43">
        <v>1</v>
      </c>
      <c r="G2465" s="41"/>
      <c r="H2465" s="41"/>
      <c r="I2465" s="41"/>
      <c r="J2465" s="41"/>
      <c r="K2465" s="41"/>
      <c r="L2465" s="42" t="s">
        <v>7381</v>
      </c>
      <c r="M2465" s="42" t="str">
        <f>IF(LEFT(NICAP[[#This Row],[Date]],1)=0,"Y","N")</f>
        <v>N</v>
      </c>
      <c r="N2465" s="42"/>
      <c r="O2465" s="42" t="str">
        <f>19&amp;LEFT(NICAP[[#This Row],[Date]],2)</f>
        <v>1960</v>
      </c>
      <c r="P2465" s="42" t="str">
        <f>MID(NICAP[[#This Row],[Date]],3,2)</f>
        <v>08</v>
      </c>
      <c r="Q2465" s="42" t="str">
        <f>RIGHT(NICAP[[#This Row],[Date]],2)</f>
        <v>18</v>
      </c>
      <c r="R2465" s="26">
        <f>DATE(NICAP[[#This Row],[Year]],NICAP[[#This Row],[Month]],NICAP[[#This Row],[Day]])</f>
        <v>22146</v>
      </c>
      <c r="S2465" s="35" t="str">
        <f t="shared" si="76"/>
        <v>US</v>
      </c>
      <c r="T2465" s="24" t="str">
        <f t="shared" si="77"/>
        <v>US</v>
      </c>
    </row>
    <row r="2466" spans="1:20" ht="27" customHeight="1" x14ac:dyDescent="0.2">
      <c r="A2466" s="35">
        <v>2457</v>
      </c>
      <c r="B2466" s="84">
        <v>600813</v>
      </c>
      <c r="C2466" s="44" t="s">
        <v>7379</v>
      </c>
      <c r="D2466" s="44" t="s">
        <v>1676</v>
      </c>
      <c r="E2466" s="44" t="str">
        <f>IF(AND(LEN(NICAP[[#This Row],[State or      Country]])=2,NICAP[[#This Row],[State or      Country]]&lt;&gt;"UK"),"US","Other")</f>
        <v>US</v>
      </c>
      <c r="F2466" s="43">
        <v>3</v>
      </c>
      <c r="G2466" s="41"/>
      <c r="H2466" s="41"/>
      <c r="I2466" s="62" t="s">
        <v>4808</v>
      </c>
      <c r="J2466" s="41"/>
      <c r="K2466" s="41"/>
      <c r="L2466" s="59" t="s">
        <v>7380</v>
      </c>
      <c r="M2466" s="59" t="str">
        <f>IF(LEFT(NICAP[[#This Row],[Date]],1)=0,"Y","N")</f>
        <v>N</v>
      </c>
      <c r="N2466" s="59"/>
      <c r="O2466" s="59" t="str">
        <f>19&amp;LEFT(NICAP[[#This Row],[Date]],2)</f>
        <v>1960</v>
      </c>
      <c r="P2466" s="59" t="str">
        <f>MID(NICAP[[#This Row],[Date]],3,2)</f>
        <v>08</v>
      </c>
      <c r="Q2466" s="59" t="str">
        <f>RIGHT(NICAP[[#This Row],[Date]],2)</f>
        <v>13</v>
      </c>
      <c r="R2466" s="26">
        <f>DATE(NICAP[[#This Row],[Year]],NICAP[[#This Row],[Month]],NICAP[[#This Row],[Day]])</f>
        <v>22141</v>
      </c>
      <c r="S2466" s="35" t="str">
        <f t="shared" si="76"/>
        <v>CA</v>
      </c>
      <c r="T2466" s="24" t="str">
        <f t="shared" si="77"/>
        <v>US</v>
      </c>
    </row>
    <row r="2467" spans="1:20" ht="12.75" customHeight="1" x14ac:dyDescent="0.2">
      <c r="A2467" s="35">
        <v>2458</v>
      </c>
      <c r="B2467" s="68">
        <v>600813</v>
      </c>
      <c r="C2467" s="39" t="s">
        <v>7379</v>
      </c>
      <c r="D2467" s="39" t="s">
        <v>1676</v>
      </c>
      <c r="E2467" s="39" t="str">
        <f>IF(AND(LEN(NICAP[[#This Row],[State or      Country]])=2,NICAP[[#This Row],[State or      Country]]&lt;&gt;"UK"),"US","Other")</f>
        <v>US</v>
      </c>
      <c r="F2467" s="38">
        <v>9</v>
      </c>
      <c r="G2467" s="37"/>
      <c r="H2467" s="46">
        <v>5</v>
      </c>
      <c r="I2467" s="47" t="s">
        <v>4808</v>
      </c>
      <c r="J2467" s="37"/>
      <c r="K2467" s="37"/>
      <c r="L2467" s="36" t="s">
        <v>7378</v>
      </c>
      <c r="M2467" s="36" t="str">
        <f>IF(LEFT(NICAP[[#This Row],[Date]],1)=0,"Y","N")</f>
        <v>N</v>
      </c>
      <c r="N2467" s="36"/>
      <c r="O2467" s="36" t="str">
        <f>19&amp;LEFT(NICAP[[#This Row],[Date]],2)</f>
        <v>1960</v>
      </c>
      <c r="P2467" s="36" t="str">
        <f>MID(NICAP[[#This Row],[Date]],3,2)</f>
        <v>08</v>
      </c>
      <c r="Q2467" s="36" t="str">
        <f>RIGHT(NICAP[[#This Row],[Date]],2)</f>
        <v>13</v>
      </c>
      <c r="R2467" s="26">
        <f>DATE(NICAP[[#This Row],[Year]],NICAP[[#This Row],[Month]],NICAP[[#This Row],[Day]])</f>
        <v>22141</v>
      </c>
      <c r="S2467" s="35" t="str">
        <f t="shared" si="76"/>
        <v>CA</v>
      </c>
      <c r="T2467" s="24" t="str">
        <f t="shared" si="77"/>
        <v>US</v>
      </c>
    </row>
    <row r="2468" spans="1:20" ht="27" customHeight="1" x14ac:dyDescent="0.2">
      <c r="A2468" s="35">
        <v>2459</v>
      </c>
      <c r="B2468" s="66">
        <v>600816</v>
      </c>
      <c r="C2468" s="44" t="s">
        <v>7377</v>
      </c>
      <c r="D2468" s="44" t="s">
        <v>1670</v>
      </c>
      <c r="E2468" s="44" t="str">
        <f>IF(AND(LEN(NICAP[[#This Row],[State or      Country]])=2,NICAP[[#This Row],[State or      Country]]&lt;&gt;"UK"),"US","Other")</f>
        <v>US</v>
      </c>
      <c r="F2468" s="43">
        <v>1</v>
      </c>
      <c r="G2468" s="41"/>
      <c r="H2468" s="41"/>
      <c r="I2468" s="41"/>
      <c r="J2468" s="41"/>
      <c r="K2468" s="41"/>
      <c r="L2468" s="42" t="s">
        <v>7376</v>
      </c>
      <c r="M2468" s="42" t="str">
        <f>IF(LEFT(NICAP[[#This Row],[Date]],1)=0,"Y","N")</f>
        <v>N</v>
      </c>
      <c r="N2468" s="42"/>
      <c r="O2468" s="42" t="str">
        <f>19&amp;LEFT(NICAP[[#This Row],[Date]],2)</f>
        <v>1960</v>
      </c>
      <c r="P2468" s="42" t="str">
        <f>MID(NICAP[[#This Row],[Date]],3,2)</f>
        <v>08</v>
      </c>
      <c r="Q2468" s="42" t="str">
        <f>RIGHT(NICAP[[#This Row],[Date]],2)</f>
        <v>16</v>
      </c>
      <c r="R2468" s="26">
        <f>DATE(NICAP[[#This Row],[Year]],NICAP[[#This Row],[Month]],NICAP[[#This Row],[Day]])</f>
        <v>22144</v>
      </c>
      <c r="S2468" s="35" t="str">
        <f t="shared" si="76"/>
        <v>IL</v>
      </c>
      <c r="T2468" s="24" t="str">
        <f t="shared" si="77"/>
        <v>US</v>
      </c>
    </row>
    <row r="2469" spans="1:20" ht="12.75" customHeight="1" x14ac:dyDescent="0.2">
      <c r="A2469" s="35">
        <v>2460</v>
      </c>
      <c r="B2469" s="64">
        <v>600823</v>
      </c>
      <c r="C2469" s="39" t="s">
        <v>5481</v>
      </c>
      <c r="D2469" s="39" t="s">
        <v>2260</v>
      </c>
      <c r="E2469" s="39" t="str">
        <f>IF(AND(LEN(NICAP[[#This Row],[State or      Country]])=2,NICAP[[#This Row],[State or      Country]]&lt;&gt;"UK"),"US","Other")</f>
        <v>US</v>
      </c>
      <c r="F2469" s="38">
        <v>1</v>
      </c>
      <c r="G2469" s="37"/>
      <c r="H2469" s="37"/>
      <c r="I2469" s="65">
        <v>6914</v>
      </c>
      <c r="J2469" s="37"/>
      <c r="K2469" s="37"/>
      <c r="L2469" s="36" t="s">
        <v>7375</v>
      </c>
      <c r="M2469" s="36" t="str">
        <f>IF(LEFT(NICAP[[#This Row],[Date]],1)=0,"Y","N")</f>
        <v>N</v>
      </c>
      <c r="N2469" s="36"/>
      <c r="O2469" s="36" t="str">
        <f>19&amp;LEFT(NICAP[[#This Row],[Date]],2)</f>
        <v>1960</v>
      </c>
      <c r="P2469" s="36" t="str">
        <f>MID(NICAP[[#This Row],[Date]],3,2)</f>
        <v>08</v>
      </c>
      <c r="Q2469" s="36" t="str">
        <f>RIGHT(NICAP[[#This Row],[Date]],2)</f>
        <v>23</v>
      </c>
      <c r="R2469" s="26">
        <f>DATE(NICAP[[#This Row],[Year]],NICAP[[#This Row],[Month]],NICAP[[#This Row],[Day]])</f>
        <v>22151</v>
      </c>
      <c r="S2469" s="35" t="str">
        <f t="shared" si="76"/>
        <v>KS</v>
      </c>
      <c r="T2469" s="24" t="str">
        <f t="shared" si="77"/>
        <v>US</v>
      </c>
    </row>
    <row r="2470" spans="1:20" ht="14.25" customHeight="1" x14ac:dyDescent="0.2">
      <c r="A2470" s="35">
        <v>2461</v>
      </c>
      <c r="B2470" s="81">
        <v>600825</v>
      </c>
      <c r="C2470" s="39" t="s">
        <v>7374</v>
      </c>
      <c r="D2470" s="39" t="s">
        <v>1758</v>
      </c>
      <c r="E2470" s="39" t="str">
        <f>IF(AND(LEN(NICAP[[#This Row],[State or      Country]])=2,NICAP[[#This Row],[State or      Country]]&lt;&gt;"UK"),"US","Other")</f>
        <v>US</v>
      </c>
      <c r="F2470" s="38">
        <v>8</v>
      </c>
      <c r="G2470" s="47" t="s">
        <v>2113</v>
      </c>
      <c r="H2470" s="46">
        <v>5</v>
      </c>
      <c r="I2470" s="37"/>
      <c r="J2470" s="37"/>
      <c r="K2470" s="37"/>
      <c r="L2470" s="36" t="s">
        <v>7373</v>
      </c>
      <c r="M2470" s="36" t="str">
        <f>IF(LEFT(NICAP[[#This Row],[Date]],1)=0,"Y","N")</f>
        <v>N</v>
      </c>
      <c r="N2470" s="36"/>
      <c r="O2470" s="36" t="str">
        <f>19&amp;LEFT(NICAP[[#This Row],[Date]],2)</f>
        <v>1960</v>
      </c>
      <c r="P2470" s="36" t="str">
        <f>MID(NICAP[[#This Row],[Date]],3,2)</f>
        <v>08</v>
      </c>
      <c r="Q2470" s="36" t="str">
        <f>RIGHT(NICAP[[#This Row],[Date]],2)</f>
        <v>25</v>
      </c>
      <c r="R2470" s="26">
        <f>DATE(NICAP[[#This Row],[Year]],NICAP[[#This Row],[Month]],NICAP[[#This Row],[Day]])</f>
        <v>22153</v>
      </c>
      <c r="S2470" s="35" t="str">
        <f t="shared" si="76"/>
        <v>NY</v>
      </c>
      <c r="T2470" s="24" t="str">
        <f t="shared" si="77"/>
        <v>US</v>
      </c>
    </row>
    <row r="2471" spans="1:20" ht="12.75" customHeight="1" x14ac:dyDescent="0.2">
      <c r="A2471" s="35">
        <v>2462</v>
      </c>
      <c r="B2471" s="64">
        <v>600826</v>
      </c>
      <c r="C2471" s="39" t="s">
        <v>7372</v>
      </c>
      <c r="D2471" s="39" t="s">
        <v>1852</v>
      </c>
      <c r="E2471" s="39" t="str">
        <f>IF(AND(LEN(NICAP[[#This Row],[State or      Country]])=2,NICAP[[#This Row],[State or      Country]]&lt;&gt;"UK"),"US","Other")</f>
        <v>US</v>
      </c>
      <c r="F2471" s="38">
        <v>1</v>
      </c>
      <c r="G2471" s="37"/>
      <c r="H2471" s="37"/>
      <c r="I2471" s="37"/>
      <c r="J2471" s="37"/>
      <c r="K2471" s="37"/>
      <c r="L2471" s="36" t="s">
        <v>7371</v>
      </c>
      <c r="M2471" s="36" t="str">
        <f>IF(LEFT(NICAP[[#This Row],[Date]],1)=0,"Y","N")</f>
        <v>N</v>
      </c>
      <c r="N2471" s="36"/>
      <c r="O2471" s="36" t="str">
        <f>19&amp;LEFT(NICAP[[#This Row],[Date]],2)</f>
        <v>1960</v>
      </c>
      <c r="P2471" s="36" t="str">
        <f>MID(NICAP[[#This Row],[Date]],3,2)</f>
        <v>08</v>
      </c>
      <c r="Q2471" s="36" t="str">
        <f>RIGHT(NICAP[[#This Row],[Date]],2)</f>
        <v>26</v>
      </c>
      <c r="R2471" s="26">
        <f>DATE(NICAP[[#This Row],[Year]],NICAP[[#This Row],[Month]],NICAP[[#This Row],[Day]])</f>
        <v>22154</v>
      </c>
      <c r="S2471" s="35" t="str">
        <f t="shared" si="76"/>
        <v>AZ</v>
      </c>
      <c r="T2471" s="24" t="str">
        <f t="shared" si="77"/>
        <v>US</v>
      </c>
    </row>
    <row r="2472" spans="1:20" ht="12.75" customHeight="1" x14ac:dyDescent="0.2">
      <c r="A2472" s="35">
        <v>2463</v>
      </c>
      <c r="B2472" s="64">
        <v>600829</v>
      </c>
      <c r="C2472" s="39" t="s">
        <v>7370</v>
      </c>
      <c r="D2472" s="39" t="s">
        <v>1670</v>
      </c>
      <c r="E2472" s="39" t="str">
        <f>IF(AND(LEN(NICAP[[#This Row],[State or      Country]])=2,NICAP[[#This Row],[State or      Country]]&lt;&gt;"UK"),"US","Other")</f>
        <v>US</v>
      </c>
      <c r="F2472" s="38">
        <v>1</v>
      </c>
      <c r="G2472" s="37"/>
      <c r="H2472" s="37"/>
      <c r="I2472" s="65">
        <v>6929</v>
      </c>
      <c r="J2472" s="37"/>
      <c r="K2472" s="37"/>
      <c r="L2472" s="36" t="s">
        <v>7369</v>
      </c>
      <c r="M2472" s="36" t="str">
        <f>IF(LEFT(NICAP[[#This Row],[Date]],1)=0,"Y","N")</f>
        <v>N</v>
      </c>
      <c r="N2472" s="36"/>
      <c r="O2472" s="36" t="str">
        <f>19&amp;LEFT(NICAP[[#This Row],[Date]],2)</f>
        <v>1960</v>
      </c>
      <c r="P2472" s="36" t="str">
        <f>MID(NICAP[[#This Row],[Date]],3,2)</f>
        <v>08</v>
      </c>
      <c r="Q2472" s="36" t="str">
        <f>RIGHT(NICAP[[#This Row],[Date]],2)</f>
        <v>29</v>
      </c>
      <c r="R2472" s="26">
        <f>DATE(NICAP[[#This Row],[Year]],NICAP[[#This Row],[Month]],NICAP[[#This Row],[Day]])</f>
        <v>22157</v>
      </c>
      <c r="S2472" s="35" t="str">
        <f t="shared" si="76"/>
        <v>IL</v>
      </c>
      <c r="T2472" s="24" t="str">
        <f t="shared" si="77"/>
        <v>US</v>
      </c>
    </row>
    <row r="2473" spans="1:20" ht="27" customHeight="1" x14ac:dyDescent="0.2">
      <c r="A2473" s="35">
        <v>2464</v>
      </c>
      <c r="B2473" s="66">
        <v>600904</v>
      </c>
      <c r="C2473" s="44" t="s">
        <v>3996</v>
      </c>
      <c r="D2473" s="44" t="s">
        <v>2013</v>
      </c>
      <c r="E2473" s="44" t="str">
        <f>IF(AND(LEN(NICAP[[#This Row],[State or      Country]])=2,NICAP[[#This Row],[State or      Country]]&lt;&gt;"UK"),"US","Other")</f>
        <v>US</v>
      </c>
      <c r="F2473" s="43">
        <v>1</v>
      </c>
      <c r="G2473" s="41"/>
      <c r="H2473" s="41"/>
      <c r="I2473" s="41"/>
      <c r="J2473" s="41"/>
      <c r="K2473" s="41"/>
      <c r="L2473" s="42" t="s">
        <v>7368</v>
      </c>
      <c r="M2473" s="42" t="str">
        <f>IF(LEFT(NICAP[[#This Row],[Date]],1)=0,"Y","N")</f>
        <v>N</v>
      </c>
      <c r="N2473" s="42"/>
      <c r="O2473" s="42" t="str">
        <f>19&amp;LEFT(NICAP[[#This Row],[Date]],2)</f>
        <v>1960</v>
      </c>
      <c r="P2473" s="42" t="str">
        <f>MID(NICAP[[#This Row],[Date]],3,2)</f>
        <v>09</v>
      </c>
      <c r="Q2473" s="42" t="str">
        <f>RIGHT(NICAP[[#This Row],[Date]],2)</f>
        <v>04</v>
      </c>
      <c r="R2473" s="26">
        <f>DATE(NICAP[[#This Row],[Year]],NICAP[[#This Row],[Month]],NICAP[[#This Row],[Day]])</f>
        <v>22163</v>
      </c>
      <c r="S2473" s="35" t="str">
        <f t="shared" si="76"/>
        <v>KY</v>
      </c>
      <c r="T2473" s="24" t="str">
        <f t="shared" si="77"/>
        <v>US</v>
      </c>
    </row>
    <row r="2474" spans="1:20" ht="27" customHeight="1" x14ac:dyDescent="0.2">
      <c r="A2474" s="35">
        <v>2465</v>
      </c>
      <c r="B2474" s="66">
        <v>600905</v>
      </c>
      <c r="C2474" s="44" t="s">
        <v>7367</v>
      </c>
      <c r="D2474" s="44" t="s">
        <v>1676</v>
      </c>
      <c r="E2474" s="44" t="str">
        <f>IF(AND(LEN(NICAP[[#This Row],[State or      Country]])=2,NICAP[[#This Row],[State or      Country]]&lt;&gt;"UK"),"US","Other")</f>
        <v>US</v>
      </c>
      <c r="F2474" s="43">
        <v>1</v>
      </c>
      <c r="G2474" s="41"/>
      <c r="H2474" s="41"/>
      <c r="I2474" s="41"/>
      <c r="J2474" s="41"/>
      <c r="K2474" s="41"/>
      <c r="L2474" s="42" t="s">
        <v>7366</v>
      </c>
      <c r="M2474" s="42" t="str">
        <f>IF(LEFT(NICAP[[#This Row],[Date]],1)=0,"Y","N")</f>
        <v>N</v>
      </c>
      <c r="N2474" s="42"/>
      <c r="O2474" s="42" t="str">
        <f>19&amp;LEFT(NICAP[[#This Row],[Date]],2)</f>
        <v>1960</v>
      </c>
      <c r="P2474" s="42" t="str">
        <f>MID(NICAP[[#This Row],[Date]],3,2)</f>
        <v>09</v>
      </c>
      <c r="Q2474" s="42" t="str">
        <f>RIGHT(NICAP[[#This Row],[Date]],2)</f>
        <v>05</v>
      </c>
      <c r="R2474" s="26">
        <f>DATE(NICAP[[#This Row],[Year]],NICAP[[#This Row],[Month]],NICAP[[#This Row],[Day]])</f>
        <v>22164</v>
      </c>
      <c r="S2474" s="35" t="str">
        <f t="shared" si="76"/>
        <v>CA</v>
      </c>
      <c r="T2474" s="24" t="str">
        <f t="shared" si="77"/>
        <v>US</v>
      </c>
    </row>
    <row r="2475" spans="1:20" ht="12.75" customHeight="1" x14ac:dyDescent="0.2">
      <c r="A2475" s="35">
        <v>2466</v>
      </c>
      <c r="B2475" s="64">
        <v>600910</v>
      </c>
      <c r="C2475" s="39" t="s">
        <v>7365</v>
      </c>
      <c r="D2475" s="39" t="s">
        <v>1676</v>
      </c>
      <c r="E2475" s="39" t="str">
        <f>IF(AND(LEN(NICAP[[#This Row],[State or      Country]])=2,NICAP[[#This Row],[State or      Country]]&lt;&gt;"UK"),"US","Other")</f>
        <v>US</v>
      </c>
      <c r="F2475" s="38">
        <v>1</v>
      </c>
      <c r="G2475" s="37"/>
      <c r="H2475" s="37"/>
      <c r="I2475" s="65">
        <v>6962</v>
      </c>
      <c r="J2475" s="37"/>
      <c r="K2475" s="37"/>
      <c r="L2475" s="36" t="s">
        <v>7364</v>
      </c>
      <c r="M2475" s="36" t="str">
        <f>IF(LEFT(NICAP[[#This Row],[Date]],1)=0,"Y","N")</f>
        <v>N</v>
      </c>
      <c r="N2475" s="36"/>
      <c r="O2475" s="36" t="str">
        <f>19&amp;LEFT(NICAP[[#This Row],[Date]],2)</f>
        <v>1960</v>
      </c>
      <c r="P2475" s="36" t="str">
        <f>MID(NICAP[[#This Row],[Date]],3,2)</f>
        <v>09</v>
      </c>
      <c r="Q2475" s="36" t="str">
        <f>RIGHT(NICAP[[#This Row],[Date]],2)</f>
        <v>10</v>
      </c>
      <c r="R2475" s="26">
        <f>DATE(NICAP[[#This Row],[Year]],NICAP[[#This Row],[Month]],NICAP[[#This Row],[Day]])</f>
        <v>22169</v>
      </c>
      <c r="S2475" s="35" t="str">
        <f t="shared" si="76"/>
        <v>CA</v>
      </c>
      <c r="T2475" s="24" t="str">
        <f t="shared" si="77"/>
        <v>US</v>
      </c>
    </row>
    <row r="2476" spans="1:20" ht="27.75" customHeight="1" x14ac:dyDescent="0.2">
      <c r="A2476" s="35">
        <v>2467</v>
      </c>
      <c r="B2476" s="60">
        <v>600915</v>
      </c>
      <c r="C2476" s="44" t="s">
        <v>7363</v>
      </c>
      <c r="D2476" s="44" t="s">
        <v>2990</v>
      </c>
      <c r="E2476" s="44" t="str">
        <f>IF(AND(LEN(NICAP[[#This Row],[State or      Country]])=2,NICAP[[#This Row],[State or      Country]]&lt;&gt;"UK"),"US","Other")</f>
        <v>Other</v>
      </c>
      <c r="F2476" s="43">
        <v>1</v>
      </c>
      <c r="G2476" s="41"/>
      <c r="H2476" s="41"/>
      <c r="I2476" s="41"/>
      <c r="J2476" s="41"/>
      <c r="K2476" s="41"/>
      <c r="L2476" s="42" t="s">
        <v>7362</v>
      </c>
      <c r="M2476" s="42" t="str">
        <f>IF(LEFT(NICAP[[#This Row],[Date]],1)=0,"Y","N")</f>
        <v>N</v>
      </c>
      <c r="N2476" s="42"/>
      <c r="O2476" s="42" t="str">
        <f>19&amp;LEFT(NICAP[[#This Row],[Date]],2)</f>
        <v>1960</v>
      </c>
      <c r="P2476" s="42" t="str">
        <f>MID(NICAP[[#This Row],[Date]],3,2)</f>
        <v>09</v>
      </c>
      <c r="Q2476" s="42" t="str">
        <f>RIGHT(NICAP[[#This Row],[Date]],2)</f>
        <v>15</v>
      </c>
      <c r="R2476" s="26">
        <f>DATE(NICAP[[#This Row],[Year]],NICAP[[#This Row],[Month]],NICAP[[#This Row],[Day]])</f>
        <v>22174</v>
      </c>
      <c r="S2476" s="35" t="str">
        <f t="shared" si="76"/>
        <v/>
      </c>
      <c r="T2476" s="24" t="str">
        <f t="shared" si="77"/>
        <v>Venezuela</v>
      </c>
    </row>
    <row r="2477" spans="1:20" ht="12.75" customHeight="1" x14ac:dyDescent="0.2">
      <c r="A2477" s="35">
        <v>2468</v>
      </c>
      <c r="B2477" s="55">
        <v>600917</v>
      </c>
      <c r="C2477" s="39" t="s">
        <v>7361</v>
      </c>
      <c r="D2477" s="39" t="s">
        <v>1844</v>
      </c>
      <c r="E2477" s="39" t="str">
        <f>IF(AND(LEN(NICAP[[#This Row],[State or      Country]])=2,NICAP[[#This Row],[State or      Country]]&lt;&gt;"UK"),"US","Other")</f>
        <v>US</v>
      </c>
      <c r="F2477" s="38">
        <v>1</v>
      </c>
      <c r="G2477" s="37"/>
      <c r="H2477" s="37"/>
      <c r="I2477" s="47" t="s">
        <v>4808</v>
      </c>
      <c r="J2477" s="37"/>
      <c r="K2477" s="37"/>
      <c r="L2477" s="36" t="s">
        <v>6161</v>
      </c>
      <c r="M2477" s="36" t="str">
        <f>IF(LEFT(NICAP[[#This Row],[Date]],1)=0,"Y","N")</f>
        <v>N</v>
      </c>
      <c r="N2477" s="36"/>
      <c r="O2477" s="36" t="str">
        <f>19&amp;LEFT(NICAP[[#This Row],[Date]],2)</f>
        <v>1960</v>
      </c>
      <c r="P2477" s="36" t="str">
        <f>MID(NICAP[[#This Row],[Date]],3,2)</f>
        <v>09</v>
      </c>
      <c r="Q2477" s="36" t="str">
        <f>RIGHT(NICAP[[#This Row],[Date]],2)</f>
        <v>17</v>
      </c>
      <c r="R2477" s="26">
        <f>DATE(NICAP[[#This Row],[Year]],NICAP[[#This Row],[Month]],NICAP[[#This Row],[Day]])</f>
        <v>22176</v>
      </c>
      <c r="S2477" s="35" t="str">
        <f t="shared" si="76"/>
        <v>MO</v>
      </c>
      <c r="T2477" s="24" t="str">
        <f t="shared" si="77"/>
        <v>US</v>
      </c>
    </row>
    <row r="2478" spans="1:20" ht="12.75" customHeight="1" x14ac:dyDescent="0.2">
      <c r="A2478" s="35">
        <v>2469</v>
      </c>
      <c r="B2478" s="55">
        <v>600919</v>
      </c>
      <c r="C2478" s="39" t="s">
        <v>7048</v>
      </c>
      <c r="D2478" s="39" t="s">
        <v>1676</v>
      </c>
      <c r="E2478" s="39" t="str">
        <f>IF(AND(LEN(NICAP[[#This Row],[State or      Country]])=2,NICAP[[#This Row],[State or      Country]]&lt;&gt;"UK"),"US","Other")</f>
        <v>US</v>
      </c>
      <c r="F2478" s="38">
        <v>1</v>
      </c>
      <c r="G2478" s="37"/>
      <c r="H2478" s="37"/>
      <c r="I2478" s="47" t="s">
        <v>4808</v>
      </c>
      <c r="J2478" s="37"/>
      <c r="K2478" s="37"/>
      <c r="L2478" s="36" t="s">
        <v>6161</v>
      </c>
      <c r="M2478" s="36" t="str">
        <f>IF(LEFT(NICAP[[#This Row],[Date]],1)=0,"Y","N")</f>
        <v>N</v>
      </c>
      <c r="N2478" s="36"/>
      <c r="O2478" s="36" t="str">
        <f>19&amp;LEFT(NICAP[[#This Row],[Date]],2)</f>
        <v>1960</v>
      </c>
      <c r="P2478" s="36" t="str">
        <f>MID(NICAP[[#This Row],[Date]],3,2)</f>
        <v>09</v>
      </c>
      <c r="Q2478" s="36" t="str">
        <f>RIGHT(NICAP[[#This Row],[Date]],2)</f>
        <v>19</v>
      </c>
      <c r="R2478" s="26">
        <f>DATE(NICAP[[#This Row],[Year]],NICAP[[#This Row],[Month]],NICAP[[#This Row],[Day]])</f>
        <v>22178</v>
      </c>
      <c r="S2478" s="35" t="str">
        <f t="shared" si="76"/>
        <v>CA</v>
      </c>
      <c r="T2478" s="24" t="str">
        <f t="shared" si="77"/>
        <v>US</v>
      </c>
    </row>
    <row r="2479" spans="1:20" ht="12.75" customHeight="1" x14ac:dyDescent="0.2">
      <c r="A2479" s="35">
        <v>2470</v>
      </c>
      <c r="B2479" s="53">
        <v>600917</v>
      </c>
      <c r="C2479" s="39" t="s">
        <v>7361</v>
      </c>
      <c r="D2479" s="39" t="s">
        <v>1844</v>
      </c>
      <c r="E2479" s="39" t="str">
        <f>IF(AND(LEN(NICAP[[#This Row],[State or      Country]])=2,NICAP[[#This Row],[State or      Country]]&lt;&gt;"UK"),"US","Other")</f>
        <v>US</v>
      </c>
      <c r="F2479" s="38">
        <v>9</v>
      </c>
      <c r="G2479" s="47" t="s">
        <v>1666</v>
      </c>
      <c r="H2479" s="46">
        <v>5</v>
      </c>
      <c r="I2479" s="47" t="s">
        <v>4808</v>
      </c>
      <c r="J2479" s="37"/>
      <c r="K2479" s="37"/>
      <c r="L2479" s="36" t="s">
        <v>7360</v>
      </c>
      <c r="M2479" s="36" t="str">
        <f>IF(LEFT(NICAP[[#This Row],[Date]],1)=0,"Y","N")</f>
        <v>N</v>
      </c>
      <c r="N2479" s="36"/>
      <c r="O2479" s="36" t="str">
        <f>19&amp;LEFT(NICAP[[#This Row],[Date]],2)</f>
        <v>1960</v>
      </c>
      <c r="P2479" s="36" t="str">
        <f>MID(NICAP[[#This Row],[Date]],3,2)</f>
        <v>09</v>
      </c>
      <c r="Q2479" s="36" t="str">
        <f>RIGHT(NICAP[[#This Row],[Date]],2)</f>
        <v>17</v>
      </c>
      <c r="R2479" s="26">
        <f>DATE(NICAP[[#This Row],[Year]],NICAP[[#This Row],[Month]],NICAP[[#This Row],[Day]])</f>
        <v>22176</v>
      </c>
      <c r="S2479" s="35" t="str">
        <f t="shared" si="76"/>
        <v>MO</v>
      </c>
      <c r="T2479" s="24" t="str">
        <f t="shared" si="77"/>
        <v>US</v>
      </c>
    </row>
    <row r="2480" spans="1:20" ht="12.75" customHeight="1" x14ac:dyDescent="0.2">
      <c r="A2480" s="35">
        <v>2471</v>
      </c>
      <c r="B2480" s="55">
        <v>600920</v>
      </c>
      <c r="C2480" s="39" t="s">
        <v>7359</v>
      </c>
      <c r="D2480" s="39" t="s">
        <v>2122</v>
      </c>
      <c r="E2480" s="39" t="str">
        <f>IF(AND(LEN(NICAP[[#This Row],[State or      Country]])=2,NICAP[[#This Row],[State or      Country]]&lt;&gt;"UK"),"US","Other")</f>
        <v>US</v>
      </c>
      <c r="F2480" s="38">
        <v>1</v>
      </c>
      <c r="G2480" s="37"/>
      <c r="H2480" s="37"/>
      <c r="I2480" s="47" t="s">
        <v>4808</v>
      </c>
      <c r="J2480" s="54" t="s">
        <v>1744</v>
      </c>
      <c r="K2480" s="37"/>
      <c r="L2480" s="36" t="s">
        <v>6161</v>
      </c>
      <c r="M2480" s="36" t="str">
        <f>IF(LEFT(NICAP[[#This Row],[Date]],1)=0,"Y","N")</f>
        <v>N</v>
      </c>
      <c r="N2480" s="36"/>
      <c r="O2480" s="36" t="str">
        <f>19&amp;LEFT(NICAP[[#This Row],[Date]],2)</f>
        <v>1960</v>
      </c>
      <c r="P2480" s="36" t="str">
        <f>MID(NICAP[[#This Row],[Date]],3,2)</f>
        <v>09</v>
      </c>
      <c r="Q2480" s="36" t="str">
        <f>RIGHT(NICAP[[#This Row],[Date]],2)</f>
        <v>20</v>
      </c>
      <c r="R2480" s="26">
        <f>DATE(NICAP[[#This Row],[Year]],NICAP[[#This Row],[Month]],NICAP[[#This Row],[Day]])</f>
        <v>22179</v>
      </c>
      <c r="S2480" s="35" t="str">
        <f t="shared" si="76"/>
        <v>NM</v>
      </c>
      <c r="T2480" s="24" t="str">
        <f t="shared" si="77"/>
        <v>US</v>
      </c>
    </row>
    <row r="2481" spans="1:20" ht="12.75" customHeight="1" x14ac:dyDescent="0.2">
      <c r="A2481" s="35">
        <v>2472</v>
      </c>
      <c r="B2481" s="55">
        <v>600925</v>
      </c>
      <c r="C2481" s="39" t="s">
        <v>7358</v>
      </c>
      <c r="D2481" s="39" t="s">
        <v>2763</v>
      </c>
      <c r="E2481" s="39" t="str">
        <f>IF(AND(LEN(NICAP[[#This Row],[State or      Country]])=2,NICAP[[#This Row],[State or      Country]]&lt;&gt;"UK"),"US","Other")</f>
        <v>Other</v>
      </c>
      <c r="F2481" s="38">
        <v>1</v>
      </c>
      <c r="G2481" s="37"/>
      <c r="H2481" s="37"/>
      <c r="I2481" s="47" t="s">
        <v>4808</v>
      </c>
      <c r="J2481" s="37"/>
      <c r="K2481" s="37"/>
      <c r="L2481" s="36" t="s">
        <v>6161</v>
      </c>
      <c r="M2481" s="36" t="str">
        <f>IF(LEFT(NICAP[[#This Row],[Date]],1)=0,"Y","N")</f>
        <v>N</v>
      </c>
      <c r="N2481" s="36"/>
      <c r="O2481" s="36" t="str">
        <f>19&amp;LEFT(NICAP[[#This Row],[Date]],2)</f>
        <v>1960</v>
      </c>
      <c r="P2481" s="36" t="str">
        <f>MID(NICAP[[#This Row],[Date]],3,2)</f>
        <v>09</v>
      </c>
      <c r="Q2481" s="36" t="str">
        <f>RIGHT(NICAP[[#This Row],[Date]],2)</f>
        <v>25</v>
      </c>
      <c r="R2481" s="26">
        <f>DATE(NICAP[[#This Row],[Year]],NICAP[[#This Row],[Month]],NICAP[[#This Row],[Day]])</f>
        <v>22184</v>
      </c>
      <c r="S2481" s="35" t="str">
        <f t="shared" si="76"/>
        <v/>
      </c>
      <c r="T2481" s="24" t="str">
        <f t="shared" si="77"/>
        <v>At Sea</v>
      </c>
    </row>
    <row r="2482" spans="1:20" ht="12.75" customHeight="1" x14ac:dyDescent="0.2">
      <c r="A2482" s="35">
        <v>2473</v>
      </c>
      <c r="B2482" s="53">
        <v>600928</v>
      </c>
      <c r="C2482" s="39" t="s">
        <v>2643</v>
      </c>
      <c r="D2482" s="39" t="s">
        <v>1844</v>
      </c>
      <c r="E2482" s="39" t="str">
        <f>IF(AND(LEN(NICAP[[#This Row],[State or      Country]])=2,NICAP[[#This Row],[State or      Country]]&lt;&gt;"UK"),"US","Other")</f>
        <v>US</v>
      </c>
      <c r="F2482" s="38">
        <v>9</v>
      </c>
      <c r="G2482" s="47" t="s">
        <v>1666</v>
      </c>
      <c r="H2482" s="46">
        <v>5</v>
      </c>
      <c r="I2482" s="47" t="s">
        <v>4808</v>
      </c>
      <c r="J2482" s="37"/>
      <c r="K2482" s="37"/>
      <c r="L2482" s="36" t="s">
        <v>7357</v>
      </c>
      <c r="M2482" s="36" t="str">
        <f>IF(LEFT(NICAP[[#This Row],[Date]],1)=0,"Y","N")</f>
        <v>N</v>
      </c>
      <c r="N2482" s="36"/>
      <c r="O2482" s="36" t="str">
        <f>19&amp;LEFT(NICAP[[#This Row],[Date]],2)</f>
        <v>1960</v>
      </c>
      <c r="P2482" s="36" t="str">
        <f>MID(NICAP[[#This Row],[Date]],3,2)</f>
        <v>09</v>
      </c>
      <c r="Q2482" s="36" t="str">
        <f>RIGHT(NICAP[[#This Row],[Date]],2)</f>
        <v>28</v>
      </c>
      <c r="R2482" s="26">
        <f>DATE(NICAP[[#This Row],[Year]],NICAP[[#This Row],[Month]],NICAP[[#This Row],[Day]])</f>
        <v>22187</v>
      </c>
      <c r="S2482" s="35" t="str">
        <f t="shared" si="76"/>
        <v>MO</v>
      </c>
      <c r="T2482" s="24" t="str">
        <f t="shared" si="77"/>
        <v>US</v>
      </c>
    </row>
    <row r="2483" spans="1:20" ht="27" customHeight="1" x14ac:dyDescent="0.2">
      <c r="A2483" s="35">
        <v>2474</v>
      </c>
      <c r="B2483" s="58">
        <v>600928</v>
      </c>
      <c r="C2483" s="44" t="s">
        <v>7356</v>
      </c>
      <c r="D2483" s="44" t="s">
        <v>1667</v>
      </c>
      <c r="E2483" s="44" t="str">
        <f>IF(AND(LEN(NICAP[[#This Row],[State or      Country]])=2,NICAP[[#This Row],[State or      Country]]&lt;&gt;"UK"),"US","Other")</f>
        <v>US</v>
      </c>
      <c r="F2483" s="43">
        <v>6</v>
      </c>
      <c r="G2483" s="41"/>
      <c r="H2483" s="41"/>
      <c r="I2483" s="41"/>
      <c r="J2483" s="41"/>
      <c r="K2483" s="41"/>
      <c r="L2483" s="42" t="s">
        <v>7355</v>
      </c>
      <c r="M2483" s="42" t="str">
        <f>IF(LEFT(NICAP[[#This Row],[Date]],1)=0,"Y","N")</f>
        <v>N</v>
      </c>
      <c r="N2483" s="42"/>
      <c r="O2483" s="42" t="str">
        <f>19&amp;LEFT(NICAP[[#This Row],[Date]],2)</f>
        <v>1960</v>
      </c>
      <c r="P2483" s="42" t="str">
        <f>MID(NICAP[[#This Row],[Date]],3,2)</f>
        <v>09</v>
      </c>
      <c r="Q2483" s="42" t="str">
        <f>RIGHT(NICAP[[#This Row],[Date]],2)</f>
        <v>28</v>
      </c>
      <c r="R2483" s="26">
        <f>DATE(NICAP[[#This Row],[Year]],NICAP[[#This Row],[Month]],NICAP[[#This Row],[Day]])</f>
        <v>22187</v>
      </c>
      <c r="S2483" s="35" t="str">
        <f t="shared" si="76"/>
        <v>TX</v>
      </c>
      <c r="T2483" s="24" t="str">
        <f t="shared" si="77"/>
        <v>US</v>
      </c>
    </row>
    <row r="2484" spans="1:20" ht="27.75" customHeight="1" x14ac:dyDescent="0.2">
      <c r="A2484" s="35">
        <v>2475</v>
      </c>
      <c r="B2484" s="60">
        <v>600928</v>
      </c>
      <c r="C2484" s="44" t="s">
        <v>3409</v>
      </c>
      <c r="D2484" s="44" t="s">
        <v>1667</v>
      </c>
      <c r="E2484" s="44" t="str">
        <f>IF(AND(LEN(NICAP[[#This Row],[State or      Country]])=2,NICAP[[#This Row],[State or      Country]]&lt;&gt;"UK"),"US","Other")</f>
        <v>US</v>
      </c>
      <c r="F2484" s="43">
        <v>1</v>
      </c>
      <c r="G2484" s="41"/>
      <c r="H2484" s="41"/>
      <c r="I2484" s="41"/>
      <c r="J2484" s="41"/>
      <c r="K2484" s="41"/>
      <c r="L2484" s="59" t="s">
        <v>7354</v>
      </c>
      <c r="M2484" s="59" t="str">
        <f>IF(LEFT(NICAP[[#This Row],[Date]],1)=0,"Y","N")</f>
        <v>N</v>
      </c>
      <c r="N2484" s="59"/>
      <c r="O2484" s="59" t="str">
        <f>19&amp;LEFT(NICAP[[#This Row],[Date]],2)</f>
        <v>1960</v>
      </c>
      <c r="P2484" s="59" t="str">
        <f>MID(NICAP[[#This Row],[Date]],3,2)</f>
        <v>09</v>
      </c>
      <c r="Q2484" s="59" t="str">
        <f>RIGHT(NICAP[[#This Row],[Date]],2)</f>
        <v>28</v>
      </c>
      <c r="R2484" s="26">
        <f>DATE(NICAP[[#This Row],[Year]],NICAP[[#This Row],[Month]],NICAP[[#This Row],[Day]])</f>
        <v>22187</v>
      </c>
      <c r="S2484" s="35" t="str">
        <f t="shared" si="76"/>
        <v>TX</v>
      </c>
      <c r="T2484" s="24" t="str">
        <f t="shared" si="77"/>
        <v>US</v>
      </c>
    </row>
    <row r="2485" spans="1:20" ht="57" customHeight="1" x14ac:dyDescent="0.2">
      <c r="A2485" s="35">
        <v>2476</v>
      </c>
      <c r="B2485" s="57">
        <v>601003</v>
      </c>
      <c r="C2485" s="50" t="s">
        <v>7353</v>
      </c>
      <c r="D2485" s="50" t="s">
        <v>1977</v>
      </c>
      <c r="E2485" s="50" t="str">
        <f>IF(AND(LEN(NICAP[[#This Row],[State or      Country]])=2,NICAP[[#This Row],[State or      Country]]&lt;&gt;"UK"),"US","Other")</f>
        <v>Other</v>
      </c>
      <c r="F2485" s="49">
        <v>1</v>
      </c>
      <c r="G2485" s="48"/>
      <c r="H2485" s="48"/>
      <c r="I2485" s="48"/>
      <c r="J2485" s="48"/>
      <c r="K2485" s="48"/>
      <c r="L2485" s="36" t="s">
        <v>7352</v>
      </c>
      <c r="M2485" s="36" t="str">
        <f>IF(LEFT(NICAP[[#This Row],[Date]],1)=0,"Y","N")</f>
        <v>N</v>
      </c>
      <c r="N2485" s="36"/>
      <c r="O2485" s="36" t="str">
        <f>19&amp;LEFT(NICAP[[#This Row],[Date]],2)</f>
        <v>1960</v>
      </c>
      <c r="P2485" s="36" t="str">
        <f>MID(NICAP[[#This Row],[Date]],3,2)</f>
        <v>10</v>
      </c>
      <c r="Q2485" s="36" t="str">
        <f>RIGHT(NICAP[[#This Row],[Date]],2)</f>
        <v>03</v>
      </c>
      <c r="R2485" s="26">
        <f>DATE(NICAP[[#This Row],[Year]],NICAP[[#This Row],[Month]],NICAP[[#This Row],[Day]])</f>
        <v>22192</v>
      </c>
      <c r="S2485" s="35" t="str">
        <f t="shared" si="76"/>
        <v/>
      </c>
      <c r="T2485" s="24" t="str">
        <f t="shared" si="77"/>
        <v>Tasmania</v>
      </c>
    </row>
    <row r="2486" spans="1:20" ht="12.75" customHeight="1" x14ac:dyDescent="0.2">
      <c r="A2486" s="35">
        <v>2477</v>
      </c>
      <c r="B2486" s="55">
        <v>601005</v>
      </c>
      <c r="C2486" s="39" t="s">
        <v>7351</v>
      </c>
      <c r="D2486" s="39" t="s">
        <v>1758</v>
      </c>
      <c r="E2486" s="39" t="str">
        <f>IF(AND(LEN(NICAP[[#This Row],[State or      Country]])=2,NICAP[[#This Row],[State or      Country]]&lt;&gt;"UK"),"US","Other")</f>
        <v>US</v>
      </c>
      <c r="F2486" s="38">
        <v>1</v>
      </c>
      <c r="G2486" s="37"/>
      <c r="H2486" s="37"/>
      <c r="I2486" s="65">
        <v>7057</v>
      </c>
      <c r="J2486" s="37"/>
      <c r="K2486" s="37"/>
      <c r="L2486" s="36" t="s">
        <v>7350</v>
      </c>
      <c r="M2486" s="36" t="str">
        <f>IF(LEFT(NICAP[[#This Row],[Date]],1)=0,"Y","N")</f>
        <v>N</v>
      </c>
      <c r="N2486" s="36"/>
      <c r="O2486" s="36" t="str">
        <f>19&amp;LEFT(NICAP[[#This Row],[Date]],2)</f>
        <v>1960</v>
      </c>
      <c r="P2486" s="36" t="str">
        <f>MID(NICAP[[#This Row],[Date]],3,2)</f>
        <v>10</v>
      </c>
      <c r="Q2486" s="36" t="str">
        <f>RIGHT(NICAP[[#This Row],[Date]],2)</f>
        <v>05</v>
      </c>
      <c r="R2486" s="26">
        <f>DATE(NICAP[[#This Row],[Year]],NICAP[[#This Row],[Month]],NICAP[[#This Row],[Day]])</f>
        <v>22194</v>
      </c>
      <c r="S2486" s="35" t="str">
        <f t="shared" si="76"/>
        <v>NY</v>
      </c>
      <c r="T2486" s="24" t="str">
        <f t="shared" si="77"/>
        <v>US</v>
      </c>
    </row>
    <row r="2487" spans="1:20" ht="27" customHeight="1" x14ac:dyDescent="0.2">
      <c r="A2487" s="35">
        <v>2478</v>
      </c>
      <c r="B2487" s="60">
        <v>601009</v>
      </c>
      <c r="C2487" s="44" t="s">
        <v>7349</v>
      </c>
      <c r="D2487" s="44" t="s">
        <v>1670</v>
      </c>
      <c r="E2487" s="44" t="str">
        <f>IF(AND(LEN(NICAP[[#This Row],[State or      Country]])=2,NICAP[[#This Row],[State or      Country]]&lt;&gt;"UK"),"US","Other")</f>
        <v>US</v>
      </c>
      <c r="F2487" s="43">
        <v>1</v>
      </c>
      <c r="G2487" s="41"/>
      <c r="H2487" s="41"/>
      <c r="I2487" s="41"/>
      <c r="J2487" s="41"/>
      <c r="K2487" s="41"/>
      <c r="L2487" s="42" t="s">
        <v>7348</v>
      </c>
      <c r="M2487" s="42" t="str">
        <f>IF(LEFT(NICAP[[#This Row],[Date]],1)=0,"Y","N")</f>
        <v>N</v>
      </c>
      <c r="N2487" s="42"/>
      <c r="O2487" s="42" t="str">
        <f>19&amp;LEFT(NICAP[[#This Row],[Date]],2)</f>
        <v>1960</v>
      </c>
      <c r="P2487" s="42" t="str">
        <f>MID(NICAP[[#This Row],[Date]],3,2)</f>
        <v>10</v>
      </c>
      <c r="Q2487" s="42" t="str">
        <f>RIGHT(NICAP[[#This Row],[Date]],2)</f>
        <v>09</v>
      </c>
      <c r="R2487" s="26">
        <f>DATE(NICAP[[#This Row],[Year]],NICAP[[#This Row],[Month]],NICAP[[#This Row],[Day]])</f>
        <v>22198</v>
      </c>
      <c r="S2487" s="35" t="str">
        <f t="shared" si="76"/>
        <v>IL</v>
      </c>
      <c r="T2487" s="24" t="str">
        <f t="shared" si="77"/>
        <v>US</v>
      </c>
    </row>
    <row r="2488" spans="1:20" ht="12.75" customHeight="1" x14ac:dyDescent="0.2">
      <c r="A2488" s="35">
        <v>2479</v>
      </c>
      <c r="B2488" s="55">
        <v>601015</v>
      </c>
      <c r="C2488" s="39" t="s">
        <v>7347</v>
      </c>
      <c r="D2488" s="39" t="s">
        <v>1977</v>
      </c>
      <c r="E2488" s="39" t="str">
        <f>IF(AND(LEN(NICAP[[#This Row],[State or      Country]])=2,NICAP[[#This Row],[State or      Country]]&lt;&gt;"UK"),"US","Other")</f>
        <v>Other</v>
      </c>
      <c r="F2488" s="38">
        <v>1</v>
      </c>
      <c r="G2488" s="41"/>
      <c r="H2488" s="41"/>
      <c r="I2488" s="47" t="s">
        <v>4808</v>
      </c>
      <c r="J2488" s="41"/>
      <c r="K2488" s="41"/>
      <c r="L2488" s="36" t="s">
        <v>7346</v>
      </c>
      <c r="M2488" s="36" t="str">
        <f>IF(LEFT(NICAP[[#This Row],[Date]],1)=0,"Y","N")</f>
        <v>N</v>
      </c>
      <c r="N2488" s="36"/>
      <c r="O2488" s="36" t="str">
        <f>19&amp;LEFT(NICAP[[#This Row],[Date]],2)</f>
        <v>1960</v>
      </c>
      <c r="P2488" s="36" t="str">
        <f>MID(NICAP[[#This Row],[Date]],3,2)</f>
        <v>10</v>
      </c>
      <c r="Q2488" s="36" t="str">
        <f>RIGHT(NICAP[[#This Row],[Date]],2)</f>
        <v>15</v>
      </c>
      <c r="R2488" s="26">
        <f>DATE(NICAP[[#This Row],[Year]],NICAP[[#This Row],[Month]],NICAP[[#This Row],[Day]])</f>
        <v>22204</v>
      </c>
      <c r="S2488" s="35" t="str">
        <f t="shared" si="76"/>
        <v/>
      </c>
      <c r="T2488" s="24" t="str">
        <f t="shared" si="77"/>
        <v>Tasmania</v>
      </c>
    </row>
    <row r="2489" spans="1:20" ht="12.75" customHeight="1" x14ac:dyDescent="0.2">
      <c r="A2489" s="35">
        <v>2480</v>
      </c>
      <c r="B2489" s="55">
        <v>601027</v>
      </c>
      <c r="C2489" s="39" t="s">
        <v>3996</v>
      </c>
      <c r="D2489" s="39" t="s">
        <v>2013</v>
      </c>
      <c r="E2489" s="39" t="str">
        <f>IF(AND(LEN(NICAP[[#This Row],[State or      Country]])=2,NICAP[[#This Row],[State or      Country]]&lt;&gt;"UK"),"US","Other")</f>
        <v>US</v>
      </c>
      <c r="F2489" s="38">
        <v>1</v>
      </c>
      <c r="G2489" s="37"/>
      <c r="H2489" s="37"/>
      <c r="I2489" s="37"/>
      <c r="J2489" s="37"/>
      <c r="K2489" s="37"/>
      <c r="L2489" s="36" t="s">
        <v>7345</v>
      </c>
      <c r="M2489" s="36" t="str">
        <f>IF(LEFT(NICAP[[#This Row],[Date]],1)=0,"Y","N")</f>
        <v>N</v>
      </c>
      <c r="N2489" s="36"/>
      <c r="O2489" s="36" t="str">
        <f>19&amp;LEFT(NICAP[[#This Row],[Date]],2)</f>
        <v>1960</v>
      </c>
      <c r="P2489" s="36" t="str">
        <f>MID(NICAP[[#This Row],[Date]],3,2)</f>
        <v>10</v>
      </c>
      <c r="Q2489" s="36" t="str">
        <f>RIGHT(NICAP[[#This Row],[Date]],2)</f>
        <v>27</v>
      </c>
      <c r="R2489" s="26">
        <f>DATE(NICAP[[#This Row],[Year]],NICAP[[#This Row],[Month]],NICAP[[#This Row],[Day]])</f>
        <v>22216</v>
      </c>
      <c r="S2489" s="35" t="str">
        <f t="shared" si="76"/>
        <v>KY</v>
      </c>
      <c r="T2489" s="24" t="str">
        <f t="shared" si="77"/>
        <v>US</v>
      </c>
    </row>
    <row r="2490" spans="1:20" ht="12.75" customHeight="1" x14ac:dyDescent="0.2">
      <c r="A2490" s="35">
        <v>2481</v>
      </c>
      <c r="B2490" s="53">
        <v>601114</v>
      </c>
      <c r="C2490" s="39" t="s">
        <v>7344</v>
      </c>
      <c r="D2490" s="39" t="s">
        <v>1787</v>
      </c>
      <c r="E2490" s="39" t="str">
        <f>IF(AND(LEN(NICAP[[#This Row],[State or      Country]])=2,NICAP[[#This Row],[State or      Country]]&lt;&gt;"UK"),"US","Other")</f>
        <v>US</v>
      </c>
      <c r="F2490" s="38">
        <v>9</v>
      </c>
      <c r="G2490" s="47" t="s">
        <v>1666</v>
      </c>
      <c r="H2490" s="46">
        <v>5</v>
      </c>
      <c r="I2490" s="37"/>
      <c r="J2490" s="37"/>
      <c r="K2490" s="37"/>
      <c r="L2490" s="36" t="s">
        <v>7343</v>
      </c>
      <c r="M2490" s="36" t="str">
        <f>IF(LEFT(NICAP[[#This Row],[Date]],1)=0,"Y","N")</f>
        <v>N</v>
      </c>
      <c r="N2490" s="36"/>
      <c r="O2490" s="36" t="str">
        <f>19&amp;LEFT(NICAP[[#This Row],[Date]],2)</f>
        <v>1960</v>
      </c>
      <c r="P2490" s="36" t="str">
        <f>MID(NICAP[[#This Row],[Date]],3,2)</f>
        <v>11</v>
      </c>
      <c r="Q2490" s="36" t="str">
        <f>RIGHT(NICAP[[#This Row],[Date]],2)</f>
        <v>14</v>
      </c>
      <c r="R2490" s="26">
        <f>DATE(NICAP[[#This Row],[Year]],NICAP[[#This Row],[Month]],NICAP[[#This Row],[Day]])</f>
        <v>22234</v>
      </c>
      <c r="S2490" s="35" t="str">
        <f t="shared" si="76"/>
        <v>IN</v>
      </c>
      <c r="T2490" s="24" t="str">
        <f t="shared" si="77"/>
        <v>US</v>
      </c>
    </row>
    <row r="2491" spans="1:20" ht="57" customHeight="1" x14ac:dyDescent="0.2">
      <c r="A2491" s="35">
        <v>2482</v>
      </c>
      <c r="B2491" s="57">
        <v>601117</v>
      </c>
      <c r="C2491" s="50" t="s">
        <v>3996</v>
      </c>
      <c r="D2491" s="50" t="s">
        <v>2013</v>
      </c>
      <c r="E2491" s="50" t="str">
        <f>IF(AND(LEN(NICAP[[#This Row],[State or      Country]])=2,NICAP[[#This Row],[State or      Country]]&lt;&gt;"UK"),"US","Other")</f>
        <v>US</v>
      </c>
      <c r="F2491" s="49">
        <v>11</v>
      </c>
      <c r="G2491" s="48"/>
      <c r="H2491" s="48"/>
      <c r="I2491" s="48"/>
      <c r="J2491" s="48"/>
      <c r="K2491" s="48"/>
      <c r="L2491" s="36" t="s">
        <v>7342</v>
      </c>
      <c r="M2491" s="36" t="str">
        <f>IF(LEFT(NICAP[[#This Row],[Date]],1)=0,"Y","N")</f>
        <v>N</v>
      </c>
      <c r="N2491" s="36"/>
      <c r="O2491" s="36" t="str">
        <f>19&amp;LEFT(NICAP[[#This Row],[Date]],2)</f>
        <v>1960</v>
      </c>
      <c r="P2491" s="36" t="str">
        <f>MID(NICAP[[#This Row],[Date]],3,2)</f>
        <v>11</v>
      </c>
      <c r="Q2491" s="36" t="str">
        <f>RIGHT(NICAP[[#This Row],[Date]],2)</f>
        <v>17</v>
      </c>
      <c r="R2491" s="26">
        <f>DATE(NICAP[[#This Row],[Year]],NICAP[[#This Row],[Month]],NICAP[[#This Row],[Day]])</f>
        <v>22237</v>
      </c>
      <c r="S2491" s="35" t="str">
        <f t="shared" si="76"/>
        <v>KY</v>
      </c>
      <c r="T2491" s="24" t="str">
        <f t="shared" si="77"/>
        <v>US</v>
      </c>
    </row>
    <row r="2492" spans="1:20" ht="12.75" customHeight="1" x14ac:dyDescent="0.2">
      <c r="A2492" s="35">
        <v>2483</v>
      </c>
      <c r="B2492" s="55">
        <v>601124</v>
      </c>
      <c r="C2492" s="39" t="s">
        <v>1980</v>
      </c>
      <c r="D2492" s="39" t="s">
        <v>1694</v>
      </c>
      <c r="E2492" s="39" t="str">
        <f>IF(AND(LEN(NICAP[[#This Row],[State or      Country]])=2,NICAP[[#This Row],[State or      Country]]&lt;&gt;"UK"),"US","Other")</f>
        <v>US</v>
      </c>
      <c r="F2492" s="38">
        <v>1</v>
      </c>
      <c r="G2492" s="37"/>
      <c r="H2492" s="37"/>
      <c r="I2492" s="37"/>
      <c r="J2492" s="37"/>
      <c r="K2492" s="37"/>
      <c r="L2492" s="36" t="s">
        <v>7341</v>
      </c>
      <c r="M2492" s="36" t="str">
        <f>IF(LEFT(NICAP[[#This Row],[Date]],1)=0,"Y","N")</f>
        <v>N</v>
      </c>
      <c r="N2492" s="36"/>
      <c r="O2492" s="36" t="str">
        <f>19&amp;LEFT(NICAP[[#This Row],[Date]],2)</f>
        <v>1960</v>
      </c>
      <c r="P2492" s="36" t="str">
        <f>MID(NICAP[[#This Row],[Date]],3,2)</f>
        <v>11</v>
      </c>
      <c r="Q2492" s="36" t="str">
        <f>RIGHT(NICAP[[#This Row],[Date]],2)</f>
        <v>24</v>
      </c>
      <c r="R2492" s="26">
        <f>DATE(NICAP[[#This Row],[Year]],NICAP[[#This Row],[Month]],NICAP[[#This Row],[Day]])</f>
        <v>22244</v>
      </c>
      <c r="S2492" s="35" t="str">
        <f t="shared" si="76"/>
        <v>OH</v>
      </c>
      <c r="T2492" s="24" t="str">
        <f t="shared" si="77"/>
        <v>US</v>
      </c>
    </row>
    <row r="2493" spans="1:20" ht="12.75" customHeight="1" x14ac:dyDescent="0.2">
      <c r="A2493" s="35">
        <v>2484</v>
      </c>
      <c r="B2493" s="55">
        <v>601127</v>
      </c>
      <c r="C2493" s="39" t="s">
        <v>7340</v>
      </c>
      <c r="D2493" s="39" t="s">
        <v>1676</v>
      </c>
      <c r="E2493" s="39" t="str">
        <f>IF(AND(LEN(NICAP[[#This Row],[State or      Country]])=2,NICAP[[#This Row],[State or      Country]]&lt;&gt;"UK"),"US","Other")</f>
        <v>US</v>
      </c>
      <c r="F2493" s="38">
        <v>1</v>
      </c>
      <c r="G2493" s="37"/>
      <c r="H2493" s="37"/>
      <c r="I2493" s="65">
        <v>7133</v>
      </c>
      <c r="J2493" s="37"/>
      <c r="K2493" s="37"/>
      <c r="L2493" s="36" t="s">
        <v>7339</v>
      </c>
      <c r="M2493" s="36" t="str">
        <f>IF(LEFT(NICAP[[#This Row],[Date]],1)=0,"Y","N")</f>
        <v>N</v>
      </c>
      <c r="N2493" s="36"/>
      <c r="O2493" s="36" t="str">
        <f>19&amp;LEFT(NICAP[[#This Row],[Date]],2)</f>
        <v>1960</v>
      </c>
      <c r="P2493" s="36" t="str">
        <f>MID(NICAP[[#This Row],[Date]],3,2)</f>
        <v>11</v>
      </c>
      <c r="Q2493" s="36" t="str">
        <f>RIGHT(NICAP[[#This Row],[Date]],2)</f>
        <v>27</v>
      </c>
      <c r="R2493" s="26">
        <f>DATE(NICAP[[#This Row],[Year]],NICAP[[#This Row],[Month]],NICAP[[#This Row],[Day]])</f>
        <v>22247</v>
      </c>
      <c r="S2493" s="35" t="str">
        <f t="shared" si="76"/>
        <v>CA</v>
      </c>
      <c r="T2493" s="24" t="str">
        <f t="shared" si="77"/>
        <v>US</v>
      </c>
    </row>
    <row r="2494" spans="1:20" ht="41.25" customHeight="1" x14ac:dyDescent="0.2">
      <c r="A2494" s="35">
        <v>2485</v>
      </c>
      <c r="B2494" s="57">
        <v>601129</v>
      </c>
      <c r="C2494" s="50" t="s">
        <v>4602</v>
      </c>
      <c r="D2494" s="50" t="s">
        <v>1787</v>
      </c>
      <c r="E2494" s="50" t="str">
        <f>IF(AND(LEN(NICAP[[#This Row],[State or      Country]])=2,NICAP[[#This Row],[State or      Country]]&lt;&gt;"UK"),"US","Other")</f>
        <v>US</v>
      </c>
      <c r="F2494" s="49">
        <v>1</v>
      </c>
      <c r="G2494" s="48"/>
      <c r="H2494" s="48"/>
      <c r="I2494" s="48"/>
      <c r="J2494" s="48"/>
      <c r="K2494" s="48"/>
      <c r="L2494" s="36" t="s">
        <v>7338</v>
      </c>
      <c r="M2494" s="36" t="str">
        <f>IF(LEFT(NICAP[[#This Row],[Date]],1)=0,"Y","N")</f>
        <v>N</v>
      </c>
      <c r="N2494" s="36"/>
      <c r="O2494" s="36" t="str">
        <f>19&amp;LEFT(NICAP[[#This Row],[Date]],2)</f>
        <v>1960</v>
      </c>
      <c r="P2494" s="36" t="str">
        <f>MID(NICAP[[#This Row],[Date]],3,2)</f>
        <v>11</v>
      </c>
      <c r="Q2494" s="36" t="str">
        <f>RIGHT(NICAP[[#This Row],[Date]],2)</f>
        <v>29</v>
      </c>
      <c r="R2494" s="26">
        <f>DATE(NICAP[[#This Row],[Year]],NICAP[[#This Row],[Month]],NICAP[[#This Row],[Day]])</f>
        <v>22249</v>
      </c>
      <c r="S2494" s="35" t="str">
        <f t="shared" si="76"/>
        <v>IN</v>
      </c>
      <c r="T2494" s="24" t="str">
        <f t="shared" si="77"/>
        <v>US</v>
      </c>
    </row>
    <row r="2495" spans="1:20" ht="14.25" customHeight="1" x14ac:dyDescent="0.2">
      <c r="A2495" s="35">
        <v>2486</v>
      </c>
      <c r="B2495" s="56">
        <v>601129</v>
      </c>
      <c r="C2495" s="39" t="s">
        <v>7337</v>
      </c>
      <c r="D2495" s="39" t="s">
        <v>1956</v>
      </c>
      <c r="E2495" s="39" t="str">
        <f>IF(AND(LEN(NICAP[[#This Row],[State or      Country]])=2,NICAP[[#This Row],[State or      Country]]&lt;&gt;"UK"),"US","Other")</f>
        <v>Other</v>
      </c>
      <c r="F2495" s="38">
        <v>11</v>
      </c>
      <c r="G2495" s="47" t="s">
        <v>1757</v>
      </c>
      <c r="H2495" s="46">
        <v>5</v>
      </c>
      <c r="I2495" s="65">
        <v>7134</v>
      </c>
      <c r="J2495" s="37"/>
      <c r="K2495" s="37"/>
      <c r="L2495" s="36" t="s">
        <v>7336</v>
      </c>
      <c r="M2495" s="36" t="str">
        <f>IF(LEFT(NICAP[[#This Row],[Date]],1)=0,"Y","N")</f>
        <v>N</v>
      </c>
      <c r="N2495" s="36"/>
      <c r="O2495" s="36" t="str">
        <f>19&amp;LEFT(NICAP[[#This Row],[Date]],2)</f>
        <v>1960</v>
      </c>
      <c r="P2495" s="36" t="str">
        <f>MID(NICAP[[#This Row],[Date]],3,2)</f>
        <v>11</v>
      </c>
      <c r="Q2495" s="36" t="str">
        <f>RIGHT(NICAP[[#This Row],[Date]],2)</f>
        <v>29</v>
      </c>
      <c r="R2495" s="26">
        <f>DATE(NICAP[[#This Row],[Year]],NICAP[[#This Row],[Month]],NICAP[[#This Row],[Day]])</f>
        <v>22249</v>
      </c>
      <c r="S2495" s="35" t="str">
        <f t="shared" si="76"/>
        <v/>
      </c>
      <c r="T2495" s="24" t="str">
        <f t="shared" si="77"/>
        <v>Japan</v>
      </c>
    </row>
    <row r="2496" spans="1:20" ht="14.25" customHeight="1" x14ac:dyDescent="0.2">
      <c r="A2496" s="35">
        <v>2487</v>
      </c>
      <c r="B2496" s="56">
        <v>601229</v>
      </c>
      <c r="C2496" s="39" t="s">
        <v>7335</v>
      </c>
      <c r="D2496" s="39" t="s">
        <v>1956</v>
      </c>
      <c r="E2496" s="39" t="str">
        <f>IF(AND(LEN(NICAP[[#This Row],[State or      Country]])=2,NICAP[[#This Row],[State or      Country]]&lt;&gt;"UK"),"US","Other")</f>
        <v>Other</v>
      </c>
      <c r="F2496" s="38">
        <v>11</v>
      </c>
      <c r="G2496" s="47" t="s">
        <v>1757</v>
      </c>
      <c r="H2496" s="46">
        <v>5</v>
      </c>
      <c r="I2496" s="37"/>
      <c r="J2496" s="37"/>
      <c r="K2496" s="37"/>
      <c r="L2496" s="36" t="s">
        <v>7334</v>
      </c>
      <c r="M2496" s="36" t="str">
        <f>IF(LEFT(NICAP[[#This Row],[Date]],1)=0,"Y","N")</f>
        <v>N</v>
      </c>
      <c r="N2496" s="36"/>
      <c r="O2496" s="36" t="str">
        <f>19&amp;LEFT(NICAP[[#This Row],[Date]],2)</f>
        <v>1960</v>
      </c>
      <c r="P2496" s="36" t="str">
        <f>MID(NICAP[[#This Row],[Date]],3,2)</f>
        <v>12</v>
      </c>
      <c r="Q2496" s="36" t="str">
        <f>RIGHT(NICAP[[#This Row],[Date]],2)</f>
        <v>29</v>
      </c>
      <c r="R2496" s="26">
        <f>DATE(NICAP[[#This Row],[Year]],NICAP[[#This Row],[Month]],NICAP[[#This Row],[Day]])</f>
        <v>22279</v>
      </c>
      <c r="S2496" s="35" t="str">
        <f t="shared" si="76"/>
        <v/>
      </c>
      <c r="T2496" s="24" t="str">
        <f t="shared" si="77"/>
        <v>Japan</v>
      </c>
    </row>
    <row r="2497" spans="1:20" ht="12.75" customHeight="1" x14ac:dyDescent="0.2">
      <c r="A2497" s="35">
        <v>2488</v>
      </c>
      <c r="B2497" s="53">
        <v>610000</v>
      </c>
      <c r="C2497" s="39" t="s">
        <v>7333</v>
      </c>
      <c r="D2497" s="39" t="s">
        <v>1816</v>
      </c>
      <c r="E2497" s="39" t="str">
        <f>IF(AND(LEN(NICAP[[#This Row],[State or      Country]])=2,NICAP[[#This Row],[State or      Country]]&lt;&gt;"UK"),"US","Other")</f>
        <v>Other</v>
      </c>
      <c r="F2497" s="38">
        <v>10</v>
      </c>
      <c r="G2497" s="41"/>
      <c r="H2497" s="41"/>
      <c r="I2497" s="41"/>
      <c r="J2497" s="54" t="s">
        <v>1744</v>
      </c>
      <c r="K2497" s="41"/>
      <c r="L2497" s="36" t="s">
        <v>7332</v>
      </c>
      <c r="M2497" s="36" t="str">
        <f>IF(LEFT(NICAP[[#This Row],[Date]],1)=0,"Y","N")</f>
        <v>N</v>
      </c>
      <c r="N2497" s="36"/>
      <c r="O2497" s="36" t="str">
        <f>19&amp;LEFT(NICAP[[#This Row],[Date]],2)</f>
        <v>1961</v>
      </c>
      <c r="P2497" s="36" t="str">
        <f>MID(NICAP[[#This Row],[Date]],3,2)</f>
        <v>00</v>
      </c>
      <c r="Q2497" s="36" t="str">
        <f>RIGHT(NICAP[[#This Row],[Date]],2)</f>
        <v>00</v>
      </c>
      <c r="R2497" s="26">
        <f>DATE(NICAP[[#This Row],[Year]],NICAP[[#This Row],[Month]],NICAP[[#This Row],[Day]])</f>
        <v>22250</v>
      </c>
      <c r="S2497" s="35" t="str">
        <f t="shared" si="76"/>
        <v/>
      </c>
      <c r="T2497" s="24" t="str">
        <f t="shared" si="77"/>
        <v>USSR</v>
      </c>
    </row>
    <row r="2498" spans="1:20" ht="12.75" customHeight="1" x14ac:dyDescent="0.2">
      <c r="A2498" s="35">
        <v>2489</v>
      </c>
      <c r="B2498" s="53">
        <v>610110</v>
      </c>
      <c r="C2498" s="39" t="s">
        <v>7098</v>
      </c>
      <c r="D2498" s="39" t="s">
        <v>1683</v>
      </c>
      <c r="E2498" s="39" t="str">
        <f>IF(AND(LEN(NICAP[[#This Row],[State or      Country]])=2,NICAP[[#This Row],[State or      Country]]&lt;&gt;"UK"),"US","Other")</f>
        <v>US</v>
      </c>
      <c r="F2498" s="38">
        <v>9</v>
      </c>
      <c r="G2498" s="37"/>
      <c r="H2498" s="46">
        <v>5</v>
      </c>
      <c r="I2498" s="37"/>
      <c r="J2498" s="37"/>
      <c r="K2498" s="37"/>
      <c r="L2498" s="36" t="s">
        <v>7331</v>
      </c>
      <c r="M2498" s="36" t="str">
        <f>IF(LEFT(NICAP[[#This Row],[Date]],1)=0,"Y","N")</f>
        <v>N</v>
      </c>
      <c r="N2498" s="36"/>
      <c r="O2498" s="36" t="str">
        <f>19&amp;LEFT(NICAP[[#This Row],[Date]],2)</f>
        <v>1961</v>
      </c>
      <c r="P2498" s="36" t="str">
        <f>MID(NICAP[[#This Row],[Date]],3,2)</f>
        <v>01</v>
      </c>
      <c r="Q2498" s="36" t="str">
        <f>RIGHT(NICAP[[#This Row],[Date]],2)</f>
        <v>10</v>
      </c>
      <c r="R2498" s="26">
        <f>DATE(NICAP[[#This Row],[Year]],NICAP[[#This Row],[Month]],NICAP[[#This Row],[Day]])</f>
        <v>22291</v>
      </c>
      <c r="S2498" s="35" t="str">
        <f t="shared" si="76"/>
        <v>FL</v>
      </c>
      <c r="T2498" s="24" t="str">
        <f t="shared" si="77"/>
        <v>US</v>
      </c>
    </row>
    <row r="2499" spans="1:20" ht="12.75" customHeight="1" x14ac:dyDescent="0.2">
      <c r="A2499" s="35">
        <v>2490</v>
      </c>
      <c r="B2499" s="53">
        <v>610110</v>
      </c>
      <c r="C2499" s="39" t="s">
        <v>7098</v>
      </c>
      <c r="D2499" s="39" t="s">
        <v>1683</v>
      </c>
      <c r="E2499" s="39" t="str">
        <f>IF(AND(LEN(NICAP[[#This Row],[State or      Country]])=2,NICAP[[#This Row],[State or      Country]]&lt;&gt;"UK"),"US","Other")</f>
        <v>US</v>
      </c>
      <c r="F2499" s="38">
        <v>10</v>
      </c>
      <c r="G2499" s="37"/>
      <c r="H2499" s="37"/>
      <c r="I2499" s="37"/>
      <c r="J2499" s="37"/>
      <c r="K2499" s="37"/>
      <c r="L2499" s="36" t="s">
        <v>7330</v>
      </c>
      <c r="M2499" s="36" t="str">
        <f>IF(LEFT(NICAP[[#This Row],[Date]],1)=0,"Y","N")</f>
        <v>N</v>
      </c>
      <c r="N2499" s="36"/>
      <c r="O2499" s="36" t="str">
        <f>19&amp;LEFT(NICAP[[#This Row],[Date]],2)</f>
        <v>1961</v>
      </c>
      <c r="P2499" s="36" t="str">
        <f>MID(NICAP[[#This Row],[Date]],3,2)</f>
        <v>01</v>
      </c>
      <c r="Q2499" s="36" t="str">
        <f>RIGHT(NICAP[[#This Row],[Date]],2)</f>
        <v>10</v>
      </c>
      <c r="R2499" s="26">
        <f>DATE(NICAP[[#This Row],[Year]],NICAP[[#This Row],[Month]],NICAP[[#This Row],[Day]])</f>
        <v>22291</v>
      </c>
      <c r="S2499" s="35" t="str">
        <f t="shared" si="76"/>
        <v>FL</v>
      </c>
      <c r="T2499" s="24" t="str">
        <f t="shared" si="77"/>
        <v>US</v>
      </c>
    </row>
    <row r="2500" spans="1:20" ht="12.75" customHeight="1" x14ac:dyDescent="0.2">
      <c r="A2500" s="35">
        <v>2491</v>
      </c>
      <c r="B2500" s="53">
        <v>610110</v>
      </c>
      <c r="C2500" s="39" t="s">
        <v>7329</v>
      </c>
      <c r="D2500" s="39" t="s">
        <v>2763</v>
      </c>
      <c r="E2500" s="39" t="str">
        <f>IF(AND(LEN(NICAP[[#This Row],[State or      Country]])=2,NICAP[[#This Row],[State or      Country]]&lt;&gt;"UK"),"US","Other")</f>
        <v>Other</v>
      </c>
      <c r="F2500" s="38">
        <v>9</v>
      </c>
      <c r="G2500" s="47" t="s">
        <v>1666</v>
      </c>
      <c r="H2500" s="46">
        <v>5</v>
      </c>
      <c r="I2500" s="47" t="s">
        <v>4808</v>
      </c>
      <c r="J2500" s="37"/>
      <c r="K2500" s="37"/>
      <c r="L2500" s="36" t="s">
        <v>7328</v>
      </c>
      <c r="M2500" s="36" t="str">
        <f>IF(LEFT(NICAP[[#This Row],[Date]],1)=0,"Y","N")</f>
        <v>N</v>
      </c>
      <c r="N2500" s="36"/>
      <c r="O2500" s="36" t="str">
        <f>19&amp;LEFT(NICAP[[#This Row],[Date]],2)</f>
        <v>1961</v>
      </c>
      <c r="P2500" s="36" t="str">
        <f>MID(NICAP[[#This Row],[Date]],3,2)</f>
        <v>01</v>
      </c>
      <c r="Q2500" s="36" t="str">
        <f>RIGHT(NICAP[[#This Row],[Date]],2)</f>
        <v>10</v>
      </c>
      <c r="R2500" s="26">
        <f>DATE(NICAP[[#This Row],[Year]],NICAP[[#This Row],[Month]],NICAP[[#This Row],[Day]])</f>
        <v>22291</v>
      </c>
      <c r="S2500" s="35" t="str">
        <f t="shared" si="76"/>
        <v/>
      </c>
      <c r="T2500" s="24" t="str">
        <f t="shared" si="77"/>
        <v>At Sea</v>
      </c>
    </row>
    <row r="2501" spans="1:20" ht="14.25" customHeight="1" x14ac:dyDescent="0.2">
      <c r="A2501" s="35">
        <v>2492</v>
      </c>
      <c r="B2501" s="56">
        <v>610110</v>
      </c>
      <c r="C2501" s="39" t="s">
        <v>4873</v>
      </c>
      <c r="D2501" s="39" t="s">
        <v>1667</v>
      </c>
      <c r="E2501" s="39" t="str">
        <f>IF(AND(LEN(NICAP[[#This Row],[State or      Country]])=2,NICAP[[#This Row],[State or      Country]]&lt;&gt;"UK"),"US","Other")</f>
        <v>US</v>
      </c>
      <c r="F2501" s="38">
        <v>6</v>
      </c>
      <c r="G2501" s="47" t="s">
        <v>2618</v>
      </c>
      <c r="H2501" s="46">
        <v>5</v>
      </c>
      <c r="I2501" s="47" t="s">
        <v>4808</v>
      </c>
      <c r="J2501" s="37"/>
      <c r="K2501" s="37"/>
      <c r="L2501" s="36" t="s">
        <v>7327</v>
      </c>
      <c r="M2501" s="36" t="str">
        <f>IF(LEFT(NICAP[[#This Row],[Date]],1)=0,"Y","N")</f>
        <v>N</v>
      </c>
      <c r="N2501" s="36"/>
      <c r="O2501" s="36" t="str">
        <f>19&amp;LEFT(NICAP[[#This Row],[Date]],2)</f>
        <v>1961</v>
      </c>
      <c r="P2501" s="36" t="str">
        <f>MID(NICAP[[#This Row],[Date]],3,2)</f>
        <v>01</v>
      </c>
      <c r="Q2501" s="36" t="str">
        <f>RIGHT(NICAP[[#This Row],[Date]],2)</f>
        <v>10</v>
      </c>
      <c r="R2501" s="26">
        <f>DATE(NICAP[[#This Row],[Year]],NICAP[[#This Row],[Month]],NICAP[[#This Row],[Day]])</f>
        <v>22291</v>
      </c>
      <c r="S2501" s="35" t="str">
        <f t="shared" si="76"/>
        <v>TX</v>
      </c>
      <c r="T2501" s="24" t="str">
        <f t="shared" si="77"/>
        <v>US</v>
      </c>
    </row>
    <row r="2502" spans="1:20" ht="14.25" customHeight="1" x14ac:dyDescent="0.2">
      <c r="A2502" s="35">
        <v>2493</v>
      </c>
      <c r="B2502" s="56">
        <v>610110</v>
      </c>
      <c r="C2502" s="39" t="s">
        <v>4873</v>
      </c>
      <c r="D2502" s="39" t="s">
        <v>1667</v>
      </c>
      <c r="E2502" s="39" t="str">
        <f>IF(AND(LEN(NICAP[[#This Row],[State or      Country]])=2,NICAP[[#This Row],[State or      Country]]&lt;&gt;"UK"),"US","Other")</f>
        <v>US</v>
      </c>
      <c r="F2502" s="38">
        <v>11</v>
      </c>
      <c r="G2502" s="47" t="s">
        <v>1757</v>
      </c>
      <c r="H2502" s="46">
        <v>5</v>
      </c>
      <c r="I2502" s="47" t="s">
        <v>4808</v>
      </c>
      <c r="J2502" s="41"/>
      <c r="K2502" s="41"/>
      <c r="L2502" s="36" t="s">
        <v>7327</v>
      </c>
      <c r="M2502" s="36" t="str">
        <f>IF(LEFT(NICAP[[#This Row],[Date]],1)=0,"Y","N")</f>
        <v>N</v>
      </c>
      <c r="N2502" s="36"/>
      <c r="O2502" s="36" t="str">
        <f>19&amp;LEFT(NICAP[[#This Row],[Date]],2)</f>
        <v>1961</v>
      </c>
      <c r="P2502" s="36" t="str">
        <f>MID(NICAP[[#This Row],[Date]],3,2)</f>
        <v>01</v>
      </c>
      <c r="Q2502" s="36" t="str">
        <f>RIGHT(NICAP[[#This Row],[Date]],2)</f>
        <v>10</v>
      </c>
      <c r="R2502" s="26">
        <f>DATE(NICAP[[#This Row],[Year]],NICAP[[#This Row],[Month]],NICAP[[#This Row],[Day]])</f>
        <v>22291</v>
      </c>
      <c r="S2502" s="35" t="str">
        <f t="shared" si="76"/>
        <v>TX</v>
      </c>
      <c r="T2502" s="24" t="str">
        <f t="shared" si="77"/>
        <v>US</v>
      </c>
    </row>
    <row r="2503" spans="1:20" ht="42.75" customHeight="1" x14ac:dyDescent="0.2">
      <c r="A2503" s="35">
        <v>2494</v>
      </c>
      <c r="B2503" s="57">
        <v>610110</v>
      </c>
      <c r="C2503" s="50" t="s">
        <v>7326</v>
      </c>
      <c r="D2503" s="50" t="s">
        <v>1667</v>
      </c>
      <c r="E2503" s="50" t="str">
        <f>IF(AND(LEN(NICAP[[#This Row],[State or      Country]])=2,NICAP[[#This Row],[State or      Country]]&lt;&gt;"UK"),"US","Other")</f>
        <v>US</v>
      </c>
      <c r="F2503" s="49">
        <v>11</v>
      </c>
      <c r="G2503" s="48"/>
      <c r="H2503" s="48"/>
      <c r="I2503" s="48"/>
      <c r="J2503" s="48"/>
      <c r="K2503" s="48"/>
      <c r="L2503" s="36" t="s">
        <v>7325</v>
      </c>
      <c r="M2503" s="36" t="str">
        <f>IF(LEFT(NICAP[[#This Row],[Date]],1)=0,"Y","N")</f>
        <v>N</v>
      </c>
      <c r="N2503" s="36"/>
      <c r="O2503" s="36" t="str">
        <f>19&amp;LEFT(NICAP[[#This Row],[Date]],2)</f>
        <v>1961</v>
      </c>
      <c r="P2503" s="36" t="str">
        <f>MID(NICAP[[#This Row],[Date]],3,2)</f>
        <v>01</v>
      </c>
      <c r="Q2503" s="36" t="str">
        <f>RIGHT(NICAP[[#This Row],[Date]],2)</f>
        <v>10</v>
      </c>
      <c r="R2503" s="26">
        <f>DATE(NICAP[[#This Row],[Year]],NICAP[[#This Row],[Month]],NICAP[[#This Row],[Day]])</f>
        <v>22291</v>
      </c>
      <c r="S2503" s="35" t="str">
        <f t="shared" si="76"/>
        <v>TX</v>
      </c>
      <c r="T2503" s="24" t="str">
        <f t="shared" si="77"/>
        <v>US</v>
      </c>
    </row>
    <row r="2504" spans="1:20" ht="42" customHeight="1" x14ac:dyDescent="0.2">
      <c r="A2504" s="35">
        <v>2495</v>
      </c>
      <c r="B2504" s="57">
        <v>610122</v>
      </c>
      <c r="C2504" s="50" t="s">
        <v>3746</v>
      </c>
      <c r="D2504" s="50" t="s">
        <v>1683</v>
      </c>
      <c r="E2504" s="50" t="str">
        <f>IF(AND(LEN(NICAP[[#This Row],[State or      Country]])=2,NICAP[[#This Row],[State or      Country]]&lt;&gt;"UK"),"US","Other")</f>
        <v>US</v>
      </c>
      <c r="F2504" s="49">
        <v>8</v>
      </c>
      <c r="G2504" s="48"/>
      <c r="H2504" s="48"/>
      <c r="I2504" s="48"/>
      <c r="J2504" s="48"/>
      <c r="K2504" s="48"/>
      <c r="L2504" s="42" t="s">
        <v>7324</v>
      </c>
      <c r="M2504" s="42" t="str">
        <f>IF(LEFT(NICAP[[#This Row],[Date]],1)=0,"Y","N")</f>
        <v>N</v>
      </c>
      <c r="N2504" s="42"/>
      <c r="O2504" s="42" t="str">
        <f>19&amp;LEFT(NICAP[[#This Row],[Date]],2)</f>
        <v>1961</v>
      </c>
      <c r="P2504" s="42" t="str">
        <f>MID(NICAP[[#This Row],[Date]],3,2)</f>
        <v>01</v>
      </c>
      <c r="Q2504" s="42" t="str">
        <f>RIGHT(NICAP[[#This Row],[Date]],2)</f>
        <v>22</v>
      </c>
      <c r="R2504" s="26">
        <f>DATE(NICAP[[#This Row],[Year]],NICAP[[#This Row],[Month]],NICAP[[#This Row],[Day]])</f>
        <v>22303</v>
      </c>
      <c r="S2504" s="35" t="str">
        <f t="shared" si="76"/>
        <v>FL</v>
      </c>
      <c r="T2504" s="24" t="str">
        <f t="shared" si="77"/>
        <v>US</v>
      </c>
    </row>
    <row r="2505" spans="1:20" ht="12.75" customHeight="1" x14ac:dyDescent="0.2">
      <c r="A2505" s="35">
        <v>2496</v>
      </c>
      <c r="B2505" s="55">
        <v>610200</v>
      </c>
      <c r="C2505" s="39" t="s">
        <v>7323</v>
      </c>
      <c r="D2505" s="39" t="s">
        <v>1813</v>
      </c>
      <c r="E2505" s="39" t="str">
        <f>IF(AND(LEN(NICAP[[#This Row],[State or      Country]])=2,NICAP[[#This Row],[State or      Country]]&lt;&gt;"UK"),"US","Other")</f>
        <v>Other</v>
      </c>
      <c r="F2505" s="38">
        <v>1</v>
      </c>
      <c r="G2505" s="37"/>
      <c r="H2505" s="37"/>
      <c r="I2505" s="37"/>
      <c r="J2505" s="54" t="s">
        <v>1744</v>
      </c>
      <c r="K2505" s="37"/>
      <c r="L2505" s="36" t="s">
        <v>7322</v>
      </c>
      <c r="M2505" s="36" t="str">
        <f>IF(LEFT(NICAP[[#This Row],[Date]],1)=0,"Y","N")</f>
        <v>N</v>
      </c>
      <c r="N2505" s="36"/>
      <c r="O2505" s="36" t="str">
        <f>19&amp;LEFT(NICAP[[#This Row],[Date]],2)</f>
        <v>1961</v>
      </c>
      <c r="P2505" s="36" t="str">
        <f>MID(NICAP[[#This Row],[Date]],3,2)</f>
        <v>02</v>
      </c>
      <c r="Q2505" s="36" t="str">
        <f>RIGHT(NICAP[[#This Row],[Date]],2)</f>
        <v>00</v>
      </c>
      <c r="R2505" s="26">
        <f>DATE(NICAP[[#This Row],[Year]],NICAP[[#This Row],[Month]],NICAP[[#This Row],[Day]])</f>
        <v>22312</v>
      </c>
      <c r="S2505" s="35" t="str">
        <f t="shared" si="76"/>
        <v/>
      </c>
      <c r="T2505" s="24" t="str">
        <f t="shared" si="77"/>
        <v>France</v>
      </c>
    </row>
    <row r="2506" spans="1:20" ht="27.75" customHeight="1" x14ac:dyDescent="0.2">
      <c r="A2506" s="35">
        <v>2497</v>
      </c>
      <c r="B2506" s="112" t="s">
        <v>7321</v>
      </c>
      <c r="C2506" s="44" t="s">
        <v>1980</v>
      </c>
      <c r="D2506" s="44" t="s">
        <v>1953</v>
      </c>
      <c r="E2506" s="44" t="str">
        <f>IF(AND(LEN(NICAP[[#This Row],[State or      Country]])=2,NICAP[[#This Row],[State or      Country]]&lt;&gt;"UK"),"US","Other")</f>
        <v>US</v>
      </c>
      <c r="F2506" s="43">
        <v>1</v>
      </c>
      <c r="G2506" s="41"/>
      <c r="H2506" s="41"/>
      <c r="I2506" s="41"/>
      <c r="J2506" s="41"/>
      <c r="K2506" s="41"/>
      <c r="L2506" s="42" t="s">
        <v>7320</v>
      </c>
      <c r="M2506" s="42" t="str">
        <f>IF(LEFT(NICAP[[#This Row],[Date]],1)=0,"Y","N")</f>
        <v>N</v>
      </c>
      <c r="N2506" s="42"/>
      <c r="O2506" s="42" t="str">
        <f>19&amp;LEFT(NICAP[[#This Row],[Date]],2)</f>
        <v>1961</v>
      </c>
      <c r="P2506" s="42" t="str">
        <f>MID(NICAP[[#This Row],[Date]],3,2)</f>
        <v>02</v>
      </c>
      <c r="Q2506" s="42" t="str">
        <f>RIGHT(NICAP[[#This Row],[Date]],2)</f>
        <v>07</v>
      </c>
      <c r="R2506" s="26">
        <f>DATE(NICAP[[#This Row],[Year]],NICAP[[#This Row],[Month]],NICAP[[#This Row],[Day]])</f>
        <v>22319</v>
      </c>
      <c r="S2506" s="35" t="str">
        <f t="shared" ref="S2506:S2569" si="78">IF(E2506="US",D2506,"")</f>
        <v>ME</v>
      </c>
      <c r="T2506" s="24" t="str">
        <f t="shared" ref="T2506:T2569" si="79">IF(E2506="US","US",D2506)</f>
        <v>US</v>
      </c>
    </row>
    <row r="2507" spans="1:20" ht="12.75" customHeight="1" x14ac:dyDescent="0.2">
      <c r="A2507" s="35">
        <v>2498</v>
      </c>
      <c r="B2507" s="97">
        <v>610216</v>
      </c>
      <c r="C2507" s="39" t="s">
        <v>7319</v>
      </c>
      <c r="D2507" s="39" t="s">
        <v>2763</v>
      </c>
      <c r="E2507" s="39" t="str">
        <f>IF(AND(LEN(NICAP[[#This Row],[State or      Country]])=2,NICAP[[#This Row],[State or      Country]]&lt;&gt;"UK"),"US","Other")</f>
        <v>Other</v>
      </c>
      <c r="F2507" s="38">
        <v>9</v>
      </c>
      <c r="G2507" s="47" t="s">
        <v>1666</v>
      </c>
      <c r="H2507" s="46">
        <v>5</v>
      </c>
      <c r="I2507" s="47" t="s">
        <v>4808</v>
      </c>
      <c r="J2507" s="37"/>
      <c r="K2507" s="37"/>
      <c r="L2507" s="36" t="s">
        <v>7318</v>
      </c>
      <c r="M2507" s="36" t="str">
        <f>IF(LEFT(NICAP[[#This Row],[Date]],1)=0,"Y","N")</f>
        <v>N</v>
      </c>
      <c r="N2507" s="36"/>
      <c r="O2507" s="36" t="str">
        <f>19&amp;LEFT(NICAP[[#This Row],[Date]],2)</f>
        <v>1961</v>
      </c>
      <c r="P2507" s="36" t="str">
        <f>MID(NICAP[[#This Row],[Date]],3,2)</f>
        <v>02</v>
      </c>
      <c r="Q2507" s="36" t="str">
        <f>RIGHT(NICAP[[#This Row],[Date]],2)</f>
        <v>16</v>
      </c>
      <c r="R2507" s="26">
        <f>DATE(NICAP[[#This Row],[Year]],NICAP[[#This Row],[Month]],NICAP[[#This Row],[Day]])</f>
        <v>22328</v>
      </c>
      <c r="S2507" s="35" t="str">
        <f t="shared" si="78"/>
        <v/>
      </c>
      <c r="T2507" s="24" t="str">
        <f t="shared" si="79"/>
        <v>At Sea</v>
      </c>
    </row>
    <row r="2508" spans="1:20" ht="12.75" customHeight="1" x14ac:dyDescent="0.2">
      <c r="A2508" s="35">
        <v>2499</v>
      </c>
      <c r="B2508" s="98">
        <v>610223</v>
      </c>
      <c r="C2508" s="39" t="s">
        <v>6835</v>
      </c>
      <c r="D2508" s="39" t="s">
        <v>1956</v>
      </c>
      <c r="E2508" s="39" t="str">
        <f>IF(AND(LEN(NICAP[[#This Row],[State or      Country]])=2,NICAP[[#This Row],[State or      Country]]&lt;&gt;"UK"),"US","Other")</f>
        <v>Other</v>
      </c>
      <c r="F2508" s="38">
        <v>1</v>
      </c>
      <c r="G2508" s="37"/>
      <c r="H2508" s="37"/>
      <c r="I2508" s="47" t="s">
        <v>4808</v>
      </c>
      <c r="J2508" s="37"/>
      <c r="K2508" s="37"/>
      <c r="L2508" s="36" t="s">
        <v>6161</v>
      </c>
      <c r="M2508" s="36" t="str">
        <f>IF(LEFT(NICAP[[#This Row],[Date]],1)=0,"Y","N")</f>
        <v>N</v>
      </c>
      <c r="N2508" s="36"/>
      <c r="O2508" s="36" t="str">
        <f>19&amp;LEFT(NICAP[[#This Row],[Date]],2)</f>
        <v>1961</v>
      </c>
      <c r="P2508" s="36" t="str">
        <f>MID(NICAP[[#This Row],[Date]],3,2)</f>
        <v>02</v>
      </c>
      <c r="Q2508" s="36" t="str">
        <f>RIGHT(NICAP[[#This Row],[Date]],2)</f>
        <v>23</v>
      </c>
      <c r="R2508" s="26">
        <f>DATE(NICAP[[#This Row],[Year]],NICAP[[#This Row],[Month]],NICAP[[#This Row],[Day]])</f>
        <v>22335</v>
      </c>
      <c r="S2508" s="35" t="str">
        <f t="shared" si="78"/>
        <v/>
      </c>
      <c r="T2508" s="24" t="str">
        <f t="shared" si="79"/>
        <v>Japan</v>
      </c>
    </row>
    <row r="2509" spans="1:20" ht="12.75" customHeight="1" x14ac:dyDescent="0.2">
      <c r="A2509" s="35">
        <v>2500</v>
      </c>
      <c r="B2509" s="98">
        <v>610226</v>
      </c>
      <c r="C2509" s="39" t="s">
        <v>7280</v>
      </c>
      <c r="D2509" s="39" t="s">
        <v>1683</v>
      </c>
      <c r="E2509" s="39" t="str">
        <f>IF(AND(LEN(NICAP[[#This Row],[State or      Country]])=2,NICAP[[#This Row],[State or      Country]]&lt;&gt;"UK"),"US","Other")</f>
        <v>US</v>
      </c>
      <c r="F2509" s="38">
        <v>1</v>
      </c>
      <c r="G2509" s="37"/>
      <c r="H2509" s="37"/>
      <c r="I2509" s="47" t="s">
        <v>4808</v>
      </c>
      <c r="J2509" s="37"/>
      <c r="K2509" s="37"/>
      <c r="L2509" s="36" t="s">
        <v>6161</v>
      </c>
      <c r="M2509" s="36" t="str">
        <f>IF(LEFT(NICAP[[#This Row],[Date]],1)=0,"Y","N")</f>
        <v>N</v>
      </c>
      <c r="N2509" s="36"/>
      <c r="O2509" s="36" t="str">
        <f>19&amp;LEFT(NICAP[[#This Row],[Date]],2)</f>
        <v>1961</v>
      </c>
      <c r="P2509" s="36" t="str">
        <f>MID(NICAP[[#This Row],[Date]],3,2)</f>
        <v>02</v>
      </c>
      <c r="Q2509" s="36" t="str">
        <f>RIGHT(NICAP[[#This Row],[Date]],2)</f>
        <v>26</v>
      </c>
      <c r="R2509" s="26">
        <f>DATE(NICAP[[#This Row],[Year]],NICAP[[#This Row],[Month]],NICAP[[#This Row],[Day]])</f>
        <v>22338</v>
      </c>
      <c r="S2509" s="35" t="str">
        <f t="shared" si="78"/>
        <v>FL</v>
      </c>
      <c r="T2509" s="24" t="str">
        <f t="shared" si="79"/>
        <v>US</v>
      </c>
    </row>
    <row r="2510" spans="1:20" ht="12.75" customHeight="1" x14ac:dyDescent="0.2">
      <c r="A2510" s="35">
        <v>2501</v>
      </c>
      <c r="B2510" s="97">
        <v>610227</v>
      </c>
      <c r="C2510" s="39" t="s">
        <v>7317</v>
      </c>
      <c r="D2510" s="39" t="s">
        <v>1852</v>
      </c>
      <c r="E2510" s="39" t="str">
        <f>IF(AND(LEN(NICAP[[#This Row],[State or      Country]])=2,NICAP[[#This Row],[State or      Country]]&lt;&gt;"UK"),"US","Other")</f>
        <v>US</v>
      </c>
      <c r="F2510" s="38">
        <v>9</v>
      </c>
      <c r="G2510" s="47" t="s">
        <v>1666</v>
      </c>
      <c r="H2510" s="46">
        <v>5</v>
      </c>
      <c r="I2510" s="47" t="s">
        <v>4808</v>
      </c>
      <c r="J2510" s="37"/>
      <c r="K2510" s="37"/>
      <c r="L2510" s="36" t="s">
        <v>7316</v>
      </c>
      <c r="M2510" s="36" t="str">
        <f>IF(LEFT(NICAP[[#This Row],[Date]],1)=0,"Y","N")</f>
        <v>N</v>
      </c>
      <c r="N2510" s="36"/>
      <c r="O2510" s="36" t="str">
        <f>19&amp;LEFT(NICAP[[#This Row],[Date]],2)</f>
        <v>1961</v>
      </c>
      <c r="P2510" s="36" t="str">
        <f>MID(NICAP[[#This Row],[Date]],3,2)</f>
        <v>02</v>
      </c>
      <c r="Q2510" s="36" t="str">
        <f>RIGHT(NICAP[[#This Row],[Date]],2)</f>
        <v>27</v>
      </c>
      <c r="R2510" s="26">
        <f>DATE(NICAP[[#This Row],[Year]],NICAP[[#This Row],[Month]],NICAP[[#This Row],[Day]])</f>
        <v>22339</v>
      </c>
      <c r="S2510" s="35" t="str">
        <f t="shared" si="78"/>
        <v>AZ</v>
      </c>
      <c r="T2510" s="24" t="str">
        <f t="shared" si="79"/>
        <v>US</v>
      </c>
    </row>
    <row r="2511" spans="1:20" ht="14.25" customHeight="1" x14ac:dyDescent="0.2">
      <c r="A2511" s="35">
        <v>2502</v>
      </c>
      <c r="B2511" s="107">
        <v>610227</v>
      </c>
      <c r="C2511" s="39" t="s">
        <v>7315</v>
      </c>
      <c r="D2511" s="39" t="s">
        <v>1715</v>
      </c>
      <c r="E2511" s="39" t="str">
        <f>IF(AND(LEN(NICAP[[#This Row],[State or      Country]])=2,NICAP[[#This Row],[State or      Country]]&lt;&gt;"UK"),"US","Other")</f>
        <v>US</v>
      </c>
      <c r="F2511" s="38">
        <v>9</v>
      </c>
      <c r="G2511" s="47" t="s">
        <v>1666</v>
      </c>
      <c r="H2511" s="46">
        <v>5</v>
      </c>
      <c r="I2511" s="41"/>
      <c r="J2511" s="41"/>
      <c r="K2511" s="41"/>
      <c r="L2511" s="36" t="s">
        <v>7314</v>
      </c>
      <c r="M2511" s="36" t="str">
        <f>IF(LEFT(NICAP[[#This Row],[Date]],1)=0,"Y","N")</f>
        <v>N</v>
      </c>
      <c r="N2511" s="36"/>
      <c r="O2511" s="36" t="str">
        <f>19&amp;LEFT(NICAP[[#This Row],[Date]],2)</f>
        <v>1961</v>
      </c>
      <c r="P2511" s="36" t="str">
        <f>MID(NICAP[[#This Row],[Date]],3,2)</f>
        <v>02</v>
      </c>
      <c r="Q2511" s="36" t="str">
        <f>RIGHT(NICAP[[#This Row],[Date]],2)</f>
        <v>27</v>
      </c>
      <c r="R2511" s="26">
        <f>DATE(NICAP[[#This Row],[Year]],NICAP[[#This Row],[Month]],NICAP[[#This Row],[Day]])</f>
        <v>22339</v>
      </c>
      <c r="S2511" s="35" t="str">
        <f t="shared" si="78"/>
        <v>MD</v>
      </c>
      <c r="T2511" s="24" t="str">
        <f t="shared" si="79"/>
        <v>US</v>
      </c>
    </row>
    <row r="2512" spans="1:20" ht="12.75" customHeight="1" x14ac:dyDescent="0.2">
      <c r="A2512" s="35">
        <v>2503</v>
      </c>
      <c r="B2512" s="98">
        <v>610227</v>
      </c>
      <c r="C2512" s="39" t="s">
        <v>7313</v>
      </c>
      <c r="D2512" s="39" t="s">
        <v>2098</v>
      </c>
      <c r="E2512" s="39" t="str">
        <f>IF(AND(LEN(NICAP[[#This Row],[State or      Country]])=2,NICAP[[#This Row],[State or      Country]]&lt;&gt;"UK"),"US","Other")</f>
        <v>US</v>
      </c>
      <c r="F2512" s="38">
        <v>1</v>
      </c>
      <c r="G2512" s="37"/>
      <c r="H2512" s="37"/>
      <c r="I2512" s="47" t="s">
        <v>4808</v>
      </c>
      <c r="J2512" s="37"/>
      <c r="K2512" s="37"/>
      <c r="L2512" s="36" t="s">
        <v>6161</v>
      </c>
      <c r="M2512" s="36" t="str">
        <f>IF(LEFT(NICAP[[#This Row],[Date]],1)=0,"Y","N")</f>
        <v>N</v>
      </c>
      <c r="N2512" s="36"/>
      <c r="O2512" s="36" t="str">
        <f>19&amp;LEFT(NICAP[[#This Row],[Date]],2)</f>
        <v>1961</v>
      </c>
      <c r="P2512" s="36" t="str">
        <f>MID(NICAP[[#This Row],[Date]],3,2)</f>
        <v>02</v>
      </c>
      <c r="Q2512" s="36" t="str">
        <f>RIGHT(NICAP[[#This Row],[Date]],2)</f>
        <v>27</v>
      </c>
      <c r="R2512" s="26">
        <f>DATE(NICAP[[#This Row],[Year]],NICAP[[#This Row],[Month]],NICAP[[#This Row],[Day]])</f>
        <v>22339</v>
      </c>
      <c r="S2512" s="35" t="str">
        <f t="shared" si="78"/>
        <v>VA</v>
      </c>
      <c r="T2512" s="24" t="str">
        <f t="shared" si="79"/>
        <v>US</v>
      </c>
    </row>
    <row r="2513" spans="1:20" ht="12.75" customHeight="1" x14ac:dyDescent="0.2">
      <c r="A2513" s="35">
        <v>2504</v>
      </c>
      <c r="B2513" s="98">
        <v>610227</v>
      </c>
      <c r="C2513" s="39" t="s">
        <v>7312</v>
      </c>
      <c r="D2513" s="39" t="s">
        <v>1734</v>
      </c>
      <c r="E2513" s="39" t="str">
        <f>IF(AND(LEN(NICAP[[#This Row],[State or      Country]])=2,NICAP[[#This Row],[State or      Country]]&lt;&gt;"UK"),"US","Other")</f>
        <v>US</v>
      </c>
      <c r="F2513" s="38">
        <v>1</v>
      </c>
      <c r="G2513" s="37"/>
      <c r="H2513" s="37"/>
      <c r="I2513" s="65">
        <v>7284</v>
      </c>
      <c r="J2513" s="37"/>
      <c r="K2513" s="37"/>
      <c r="L2513" s="36" t="s">
        <v>7311</v>
      </c>
      <c r="M2513" s="36" t="str">
        <f>IF(LEFT(NICAP[[#This Row],[Date]],1)=0,"Y","N")</f>
        <v>N</v>
      </c>
      <c r="N2513" s="36"/>
      <c r="O2513" s="36" t="str">
        <f>19&amp;LEFT(NICAP[[#This Row],[Date]],2)</f>
        <v>1961</v>
      </c>
      <c r="P2513" s="36" t="str">
        <f>MID(NICAP[[#This Row],[Date]],3,2)</f>
        <v>02</v>
      </c>
      <c r="Q2513" s="36" t="str">
        <f>RIGHT(NICAP[[#This Row],[Date]],2)</f>
        <v>27</v>
      </c>
      <c r="R2513" s="26">
        <f>DATE(NICAP[[#This Row],[Year]],NICAP[[#This Row],[Month]],NICAP[[#This Row],[Day]])</f>
        <v>22339</v>
      </c>
      <c r="S2513" s="35" t="str">
        <f t="shared" si="78"/>
        <v>MI</v>
      </c>
      <c r="T2513" s="24" t="str">
        <f t="shared" si="79"/>
        <v>US</v>
      </c>
    </row>
    <row r="2514" spans="1:20" ht="12.75" customHeight="1" x14ac:dyDescent="0.2">
      <c r="A2514" s="35">
        <v>2505</v>
      </c>
      <c r="B2514" s="97">
        <v>610228</v>
      </c>
      <c r="C2514" s="39" t="s">
        <v>7310</v>
      </c>
      <c r="D2514" s="39" t="s">
        <v>1752</v>
      </c>
      <c r="E2514" s="39" t="str">
        <f>IF(AND(LEN(NICAP[[#This Row],[State or      Country]])=2,NICAP[[#This Row],[State or      Country]]&lt;&gt;"UK"),"US","Other")</f>
        <v>US</v>
      </c>
      <c r="F2514" s="38">
        <v>9</v>
      </c>
      <c r="G2514" s="47" t="s">
        <v>1666</v>
      </c>
      <c r="H2514" s="46">
        <v>5</v>
      </c>
      <c r="I2514" s="47" t="s">
        <v>4808</v>
      </c>
      <c r="J2514" s="37"/>
      <c r="K2514" s="37"/>
      <c r="L2514" s="36" t="s">
        <v>6161</v>
      </c>
      <c r="M2514" s="36" t="str">
        <f>IF(LEFT(NICAP[[#This Row],[Date]],1)=0,"Y","N")</f>
        <v>N</v>
      </c>
      <c r="N2514" s="36"/>
      <c r="O2514" s="36" t="str">
        <f>19&amp;LEFT(NICAP[[#This Row],[Date]],2)</f>
        <v>1961</v>
      </c>
      <c r="P2514" s="36" t="str">
        <f>MID(NICAP[[#This Row],[Date]],3,2)</f>
        <v>02</v>
      </c>
      <c r="Q2514" s="36" t="str">
        <f>RIGHT(NICAP[[#This Row],[Date]],2)</f>
        <v>28</v>
      </c>
      <c r="R2514" s="26">
        <f>DATE(NICAP[[#This Row],[Year]],NICAP[[#This Row],[Month]],NICAP[[#This Row],[Day]])</f>
        <v>22340</v>
      </c>
      <c r="S2514" s="35" t="str">
        <f t="shared" si="78"/>
        <v>IA</v>
      </c>
      <c r="T2514" s="24" t="str">
        <f t="shared" si="79"/>
        <v>US</v>
      </c>
    </row>
    <row r="2515" spans="1:20" ht="27.75" customHeight="1" x14ac:dyDescent="0.2">
      <c r="A2515" s="35">
        <v>2506</v>
      </c>
      <c r="B2515" s="108">
        <v>610228</v>
      </c>
      <c r="C2515" s="44" t="s">
        <v>7309</v>
      </c>
      <c r="D2515" s="44" t="s">
        <v>1697</v>
      </c>
      <c r="E2515" s="44" t="str">
        <f>IF(AND(LEN(NICAP[[#This Row],[State or      Country]])=2,NICAP[[#This Row],[State or      Country]]&lt;&gt;"UK"),"US","Other")</f>
        <v>US</v>
      </c>
      <c r="F2515" s="43">
        <v>3</v>
      </c>
      <c r="G2515" s="41"/>
      <c r="H2515" s="41"/>
      <c r="I2515" s="41"/>
      <c r="J2515" s="41"/>
      <c r="K2515" s="41"/>
      <c r="L2515" s="42" t="s">
        <v>7308</v>
      </c>
      <c r="M2515" s="42" t="str">
        <f>IF(LEFT(NICAP[[#This Row],[Date]],1)=0,"Y","N")</f>
        <v>N</v>
      </c>
      <c r="N2515" s="42"/>
      <c r="O2515" s="42" t="str">
        <f>19&amp;LEFT(NICAP[[#This Row],[Date]],2)</f>
        <v>1961</v>
      </c>
      <c r="P2515" s="42" t="str">
        <f>MID(NICAP[[#This Row],[Date]],3,2)</f>
        <v>02</v>
      </c>
      <c r="Q2515" s="42" t="str">
        <f>RIGHT(NICAP[[#This Row],[Date]],2)</f>
        <v>28</v>
      </c>
      <c r="R2515" s="26">
        <f>DATE(NICAP[[#This Row],[Year]],NICAP[[#This Row],[Month]],NICAP[[#This Row],[Day]])</f>
        <v>22340</v>
      </c>
      <c r="S2515" s="35" t="str">
        <f t="shared" si="78"/>
        <v>MA</v>
      </c>
      <c r="T2515" s="24" t="str">
        <f t="shared" si="79"/>
        <v>US</v>
      </c>
    </row>
    <row r="2516" spans="1:20" ht="12.75" customHeight="1" x14ac:dyDescent="0.2">
      <c r="A2516" s="35">
        <v>2507</v>
      </c>
      <c r="B2516" s="97">
        <v>610303</v>
      </c>
      <c r="C2516" s="39" t="s">
        <v>5665</v>
      </c>
      <c r="D2516" s="39" t="s">
        <v>1707</v>
      </c>
      <c r="E2516" s="39" t="str">
        <f>IF(AND(LEN(NICAP[[#This Row],[State or      Country]])=2,NICAP[[#This Row],[State or      Country]]&lt;&gt;"UK"),"US","Other")</f>
        <v>US</v>
      </c>
      <c r="F2516" s="38">
        <v>9</v>
      </c>
      <c r="G2516" s="47" t="s">
        <v>1666</v>
      </c>
      <c r="H2516" s="46">
        <v>5</v>
      </c>
      <c r="I2516" s="47" t="s">
        <v>4808</v>
      </c>
      <c r="J2516" s="37"/>
      <c r="K2516" s="37"/>
      <c r="L2516" s="36" t="s">
        <v>6161</v>
      </c>
      <c r="M2516" s="36" t="str">
        <f>IF(LEFT(NICAP[[#This Row],[Date]],1)=0,"Y","N")</f>
        <v>N</v>
      </c>
      <c r="N2516" s="36"/>
      <c r="O2516" s="36" t="str">
        <f>19&amp;LEFT(NICAP[[#This Row],[Date]],2)</f>
        <v>1961</v>
      </c>
      <c r="P2516" s="36" t="str">
        <f>MID(NICAP[[#This Row],[Date]],3,2)</f>
        <v>03</v>
      </c>
      <c r="Q2516" s="36" t="str">
        <f>RIGHT(NICAP[[#This Row],[Date]],2)</f>
        <v>03</v>
      </c>
      <c r="R2516" s="26">
        <f>DATE(NICAP[[#This Row],[Year]],NICAP[[#This Row],[Month]],NICAP[[#This Row],[Day]])</f>
        <v>22343</v>
      </c>
      <c r="S2516" s="35" t="str">
        <f t="shared" si="78"/>
        <v>WA</v>
      </c>
      <c r="T2516" s="24" t="str">
        <f t="shared" si="79"/>
        <v>US</v>
      </c>
    </row>
    <row r="2517" spans="1:20" ht="12.75" customHeight="1" x14ac:dyDescent="0.2">
      <c r="A2517" s="35">
        <v>2508</v>
      </c>
      <c r="B2517" s="97">
        <v>610310</v>
      </c>
      <c r="C2517" s="39" t="s">
        <v>7307</v>
      </c>
      <c r="D2517" s="39" t="s">
        <v>1802</v>
      </c>
      <c r="E2517" s="39" t="str">
        <f>IF(AND(LEN(NICAP[[#This Row],[State or      Country]])=2,NICAP[[#This Row],[State or      Country]]&lt;&gt;"UK"),"US","Other")</f>
        <v>Other</v>
      </c>
      <c r="F2517" s="38">
        <v>9</v>
      </c>
      <c r="G2517" s="47" t="s">
        <v>1666</v>
      </c>
      <c r="H2517" s="46">
        <v>5</v>
      </c>
      <c r="I2517" s="47" t="s">
        <v>4808</v>
      </c>
      <c r="J2517" s="37"/>
      <c r="K2517" s="37"/>
      <c r="L2517" s="36" t="s">
        <v>7306</v>
      </c>
      <c r="M2517" s="36" t="str">
        <f>IF(LEFT(NICAP[[#This Row],[Date]],1)=0,"Y","N")</f>
        <v>N</v>
      </c>
      <c r="N2517" s="36"/>
      <c r="O2517" s="36" t="str">
        <f>19&amp;LEFT(NICAP[[#This Row],[Date]],2)</f>
        <v>1961</v>
      </c>
      <c r="P2517" s="36" t="str">
        <f>MID(NICAP[[#This Row],[Date]],3,2)</f>
        <v>03</v>
      </c>
      <c r="Q2517" s="36" t="str">
        <f>RIGHT(NICAP[[#This Row],[Date]],2)</f>
        <v>10</v>
      </c>
      <c r="R2517" s="26">
        <f>DATE(NICAP[[#This Row],[Year]],NICAP[[#This Row],[Month]],NICAP[[#This Row],[Day]])</f>
        <v>22350</v>
      </c>
      <c r="S2517" s="35" t="str">
        <f t="shared" si="78"/>
        <v/>
      </c>
      <c r="T2517" s="24" t="str">
        <f t="shared" si="79"/>
        <v>UK</v>
      </c>
    </row>
    <row r="2518" spans="1:20" ht="27" customHeight="1" x14ac:dyDescent="0.2">
      <c r="A2518" s="35">
        <v>2509</v>
      </c>
      <c r="B2518" s="108">
        <v>610316</v>
      </c>
      <c r="C2518" s="44" t="s">
        <v>1980</v>
      </c>
      <c r="D2518" s="44" t="s">
        <v>6806</v>
      </c>
      <c r="E2518" s="44" t="str">
        <f>IF(AND(LEN(NICAP[[#This Row],[State or      Country]])=2,NICAP[[#This Row],[State or      Country]]&lt;&gt;"UK"),"US","Other")</f>
        <v>Other</v>
      </c>
      <c r="F2518" s="43">
        <v>1</v>
      </c>
      <c r="G2518" s="41"/>
      <c r="H2518" s="41"/>
      <c r="I2518" s="41"/>
      <c r="J2518" s="41"/>
      <c r="K2518" s="41"/>
      <c r="L2518" s="42" t="s">
        <v>7305</v>
      </c>
      <c r="M2518" s="42" t="str">
        <f>IF(LEFT(NICAP[[#This Row],[Date]],1)=0,"Y","N")</f>
        <v>N</v>
      </c>
      <c r="N2518" s="42"/>
      <c r="O2518" s="42" t="str">
        <f>19&amp;LEFT(NICAP[[#This Row],[Date]],2)</f>
        <v>1961</v>
      </c>
      <c r="P2518" s="42" t="str">
        <f>MID(NICAP[[#This Row],[Date]],3,2)</f>
        <v>03</v>
      </c>
      <c r="Q2518" s="42" t="str">
        <f>RIGHT(NICAP[[#This Row],[Date]],2)</f>
        <v>16</v>
      </c>
      <c r="R2518" s="26">
        <f>DATE(NICAP[[#This Row],[Year]],NICAP[[#This Row],[Month]],NICAP[[#This Row],[Day]])</f>
        <v>22356</v>
      </c>
      <c r="S2518" s="35" t="str">
        <f t="shared" si="78"/>
        <v/>
      </c>
      <c r="T2518" s="24" t="str">
        <f t="shared" si="79"/>
        <v>Antarctica</v>
      </c>
    </row>
    <row r="2519" spans="1:20" ht="12.75" customHeight="1" x14ac:dyDescent="0.2">
      <c r="A2519" s="35">
        <v>2510</v>
      </c>
      <c r="B2519" s="111" t="s">
        <v>7304</v>
      </c>
      <c r="C2519" s="39" t="s">
        <v>7303</v>
      </c>
      <c r="D2519" s="39" t="s">
        <v>1667</v>
      </c>
      <c r="E2519" s="39" t="str">
        <f>IF(AND(LEN(NICAP[[#This Row],[State or      Country]])=2,NICAP[[#This Row],[State or      Country]]&lt;&gt;"UK"),"US","Other")</f>
        <v>US</v>
      </c>
      <c r="F2519" s="38">
        <v>1</v>
      </c>
      <c r="G2519" s="41"/>
      <c r="H2519" s="41"/>
      <c r="I2519" s="65">
        <v>7321</v>
      </c>
      <c r="J2519" s="41"/>
      <c r="K2519" s="41"/>
      <c r="L2519" s="36" t="s">
        <v>7302</v>
      </c>
      <c r="M2519" s="36" t="str">
        <f>IF(LEFT(NICAP[[#This Row],[Date]],1)=0,"Y","N")</f>
        <v>N</v>
      </c>
      <c r="N2519" s="36"/>
      <c r="O2519" s="36" t="str">
        <f>19&amp;LEFT(NICAP[[#This Row],[Date]],2)</f>
        <v>1961</v>
      </c>
      <c r="P2519" s="36" t="str">
        <f>MID(NICAP[[#This Row],[Date]],3,2)</f>
        <v>Sp</v>
      </c>
      <c r="Q2519" s="36" t="str">
        <f>RIGHT(NICAP[[#This Row],[Date]],2)</f>
        <v>ng</v>
      </c>
      <c r="R2519" s="26" t="e">
        <f>DATE(NICAP[[#This Row],[Year]],NICAP[[#This Row],[Month]],NICAP[[#This Row],[Day]])</f>
        <v>#VALUE!</v>
      </c>
      <c r="S2519" s="35" t="str">
        <f t="shared" si="78"/>
        <v>TX</v>
      </c>
      <c r="T2519" s="24" t="str">
        <f t="shared" si="79"/>
        <v>US</v>
      </c>
    </row>
    <row r="2520" spans="1:20" ht="12.75" customHeight="1" x14ac:dyDescent="0.2">
      <c r="A2520" s="35">
        <v>2511</v>
      </c>
      <c r="B2520" s="97">
        <v>610323</v>
      </c>
      <c r="C2520" s="39" t="s">
        <v>7301</v>
      </c>
      <c r="D2520" s="39" t="s">
        <v>1683</v>
      </c>
      <c r="E2520" s="39" t="str">
        <f>IF(AND(LEN(NICAP[[#This Row],[State or      Country]])=2,NICAP[[#This Row],[State or      Country]]&lt;&gt;"UK"),"US","Other")</f>
        <v>US</v>
      </c>
      <c r="F2520" s="38">
        <v>9</v>
      </c>
      <c r="G2520" s="47" t="s">
        <v>1666</v>
      </c>
      <c r="H2520" s="46">
        <v>5</v>
      </c>
      <c r="I2520" s="47" t="s">
        <v>4808</v>
      </c>
      <c r="J2520" s="37"/>
      <c r="K2520" s="37"/>
      <c r="L2520" s="36" t="s">
        <v>7300</v>
      </c>
      <c r="M2520" s="36" t="str">
        <f>IF(LEFT(NICAP[[#This Row],[Date]],1)=0,"Y","N")</f>
        <v>N</v>
      </c>
      <c r="N2520" s="36"/>
      <c r="O2520" s="36" t="str">
        <f>19&amp;LEFT(NICAP[[#This Row],[Date]],2)</f>
        <v>1961</v>
      </c>
      <c r="P2520" s="36" t="str">
        <f>MID(NICAP[[#This Row],[Date]],3,2)</f>
        <v>03</v>
      </c>
      <c r="Q2520" s="36" t="str">
        <f>RIGHT(NICAP[[#This Row],[Date]],2)</f>
        <v>23</v>
      </c>
      <c r="R2520" s="26">
        <f>DATE(NICAP[[#This Row],[Year]],NICAP[[#This Row],[Month]],NICAP[[#This Row],[Day]])</f>
        <v>22363</v>
      </c>
      <c r="S2520" s="35" t="str">
        <f t="shared" si="78"/>
        <v>FL</v>
      </c>
      <c r="T2520" s="24" t="str">
        <f t="shared" si="79"/>
        <v>US</v>
      </c>
    </row>
    <row r="2521" spans="1:20" ht="12.75" customHeight="1" x14ac:dyDescent="0.2">
      <c r="A2521" s="35">
        <v>2512</v>
      </c>
      <c r="B2521" s="98">
        <v>610409</v>
      </c>
      <c r="C2521" s="39" t="s">
        <v>7299</v>
      </c>
      <c r="D2521" s="39" t="s">
        <v>1667</v>
      </c>
      <c r="E2521" s="39" t="str">
        <f>IF(AND(LEN(NICAP[[#This Row],[State or      Country]])=2,NICAP[[#This Row],[State or      Country]]&lt;&gt;"UK"),"US","Other")</f>
        <v>US</v>
      </c>
      <c r="F2521" s="38">
        <v>1</v>
      </c>
      <c r="G2521" s="37"/>
      <c r="H2521" s="37"/>
      <c r="I2521" s="37"/>
      <c r="J2521" s="37"/>
      <c r="K2521" s="37"/>
      <c r="L2521" s="36" t="s">
        <v>7298</v>
      </c>
      <c r="M2521" s="36" t="str">
        <f>IF(LEFT(NICAP[[#This Row],[Date]],1)=0,"Y","N")</f>
        <v>N</v>
      </c>
      <c r="N2521" s="36"/>
      <c r="O2521" s="36" t="str">
        <f>19&amp;LEFT(NICAP[[#This Row],[Date]],2)</f>
        <v>1961</v>
      </c>
      <c r="P2521" s="36" t="str">
        <f>MID(NICAP[[#This Row],[Date]],3,2)</f>
        <v>04</v>
      </c>
      <c r="Q2521" s="36" t="str">
        <f>RIGHT(NICAP[[#This Row],[Date]],2)</f>
        <v>09</v>
      </c>
      <c r="R2521" s="26">
        <f>DATE(NICAP[[#This Row],[Year]],NICAP[[#This Row],[Month]],NICAP[[#This Row],[Day]])</f>
        <v>22380</v>
      </c>
      <c r="S2521" s="35" t="str">
        <f t="shared" si="78"/>
        <v>TX</v>
      </c>
      <c r="T2521" s="24" t="str">
        <f t="shared" si="79"/>
        <v>US</v>
      </c>
    </row>
    <row r="2522" spans="1:20" ht="12.75" customHeight="1" x14ac:dyDescent="0.2">
      <c r="A2522" s="35">
        <v>2513</v>
      </c>
      <c r="B2522" s="97">
        <v>610411</v>
      </c>
      <c r="C2522" s="39" t="s">
        <v>7098</v>
      </c>
      <c r="D2522" s="39" t="s">
        <v>1683</v>
      </c>
      <c r="E2522" s="39" t="str">
        <f>IF(AND(LEN(NICAP[[#This Row],[State or      Country]])=2,NICAP[[#This Row],[State or      Country]]&lt;&gt;"UK"),"US","Other")</f>
        <v>US</v>
      </c>
      <c r="F2522" s="38">
        <v>9</v>
      </c>
      <c r="G2522" s="47" t="s">
        <v>1666</v>
      </c>
      <c r="H2522" s="46">
        <v>5</v>
      </c>
      <c r="I2522" s="47" t="s">
        <v>4808</v>
      </c>
      <c r="J2522" s="37"/>
      <c r="K2522" s="37"/>
      <c r="L2522" s="36" t="s">
        <v>7297</v>
      </c>
      <c r="M2522" s="36" t="str">
        <f>IF(LEFT(NICAP[[#This Row],[Date]],1)=0,"Y","N")</f>
        <v>N</v>
      </c>
      <c r="N2522" s="36"/>
      <c r="O2522" s="36" t="str">
        <f>19&amp;LEFT(NICAP[[#This Row],[Date]],2)</f>
        <v>1961</v>
      </c>
      <c r="P2522" s="36" t="str">
        <f>MID(NICAP[[#This Row],[Date]],3,2)</f>
        <v>04</v>
      </c>
      <c r="Q2522" s="36" t="str">
        <f>RIGHT(NICAP[[#This Row],[Date]],2)</f>
        <v>11</v>
      </c>
      <c r="R2522" s="26">
        <f>DATE(NICAP[[#This Row],[Year]],NICAP[[#This Row],[Month]],NICAP[[#This Row],[Day]])</f>
        <v>22382</v>
      </c>
      <c r="S2522" s="35" t="str">
        <f t="shared" si="78"/>
        <v>FL</v>
      </c>
      <c r="T2522" s="24" t="str">
        <f t="shared" si="79"/>
        <v>US</v>
      </c>
    </row>
    <row r="2523" spans="1:20" ht="14.25" customHeight="1" x14ac:dyDescent="0.2">
      <c r="A2523" s="35">
        <v>2514</v>
      </c>
      <c r="B2523" s="107">
        <v>610414</v>
      </c>
      <c r="C2523" s="39" t="s">
        <v>7296</v>
      </c>
      <c r="D2523" s="39" t="s">
        <v>5829</v>
      </c>
      <c r="E2523" s="39" t="str">
        <f>IF(AND(LEN(NICAP[[#This Row],[State or      Country]])=2,NICAP[[#This Row],[State or      Country]]&lt;&gt;"UK"),"US","Other")</f>
        <v>Other</v>
      </c>
      <c r="F2523" s="38">
        <v>9</v>
      </c>
      <c r="G2523" s="47" t="s">
        <v>1666</v>
      </c>
      <c r="H2523" s="46">
        <v>5</v>
      </c>
      <c r="I2523" s="47" t="s">
        <v>4808</v>
      </c>
      <c r="J2523" s="37"/>
      <c r="K2523" s="37"/>
      <c r="L2523" s="36" t="s">
        <v>7295</v>
      </c>
      <c r="M2523" s="36" t="str">
        <f>IF(LEFT(NICAP[[#This Row],[Date]],1)=0,"Y","N")</f>
        <v>N</v>
      </c>
      <c r="N2523" s="36"/>
      <c r="O2523" s="36" t="str">
        <f>19&amp;LEFT(NICAP[[#This Row],[Date]],2)</f>
        <v>1961</v>
      </c>
      <c r="P2523" s="36" t="str">
        <f>MID(NICAP[[#This Row],[Date]],3,2)</f>
        <v>04</v>
      </c>
      <c r="Q2523" s="36" t="str">
        <f>RIGHT(NICAP[[#This Row],[Date]],2)</f>
        <v>14</v>
      </c>
      <c r="R2523" s="26">
        <f>DATE(NICAP[[#This Row],[Year]],NICAP[[#This Row],[Month]],NICAP[[#This Row],[Day]])</f>
        <v>22385</v>
      </c>
      <c r="S2523" s="35" t="str">
        <f t="shared" si="78"/>
        <v/>
      </c>
      <c r="T2523" s="24" t="str">
        <f t="shared" si="79"/>
        <v>Asia</v>
      </c>
    </row>
    <row r="2524" spans="1:20" ht="12.75" customHeight="1" x14ac:dyDescent="0.2">
      <c r="A2524" s="35">
        <v>2515</v>
      </c>
      <c r="B2524" s="98">
        <v>610418</v>
      </c>
      <c r="C2524" s="39" t="s">
        <v>7294</v>
      </c>
      <c r="D2524" s="39" t="s">
        <v>1739</v>
      </c>
      <c r="E2524" s="39" t="str">
        <f>IF(AND(LEN(NICAP[[#This Row],[State or      Country]])=2,NICAP[[#This Row],[State or      Country]]&lt;&gt;"UK"),"US","Other")</f>
        <v>US</v>
      </c>
      <c r="F2524" s="38">
        <v>2</v>
      </c>
      <c r="G2524" s="37"/>
      <c r="H2524" s="37"/>
      <c r="I2524" s="47" t="s">
        <v>4808</v>
      </c>
      <c r="J2524" s="37"/>
      <c r="K2524" s="37"/>
      <c r="L2524" s="36" t="s">
        <v>7293</v>
      </c>
      <c r="M2524" s="36" t="str">
        <f>IF(LEFT(NICAP[[#This Row],[Date]],1)=0,"Y","N")</f>
        <v>N</v>
      </c>
      <c r="N2524" s="36"/>
      <c r="O2524" s="36" t="str">
        <f>19&amp;LEFT(NICAP[[#This Row],[Date]],2)</f>
        <v>1961</v>
      </c>
      <c r="P2524" s="36" t="str">
        <f>MID(NICAP[[#This Row],[Date]],3,2)</f>
        <v>04</v>
      </c>
      <c r="Q2524" s="36" t="str">
        <f>RIGHT(NICAP[[#This Row],[Date]],2)</f>
        <v>18</v>
      </c>
      <c r="R2524" s="26">
        <f>DATE(NICAP[[#This Row],[Year]],NICAP[[#This Row],[Month]],NICAP[[#This Row],[Day]])</f>
        <v>22389</v>
      </c>
      <c r="S2524" s="35" t="str">
        <f t="shared" si="78"/>
        <v>WI</v>
      </c>
      <c r="T2524" s="24" t="str">
        <f t="shared" si="79"/>
        <v>US</v>
      </c>
    </row>
    <row r="2525" spans="1:20" ht="12.75" customHeight="1" x14ac:dyDescent="0.2">
      <c r="A2525" s="35">
        <v>2516</v>
      </c>
      <c r="B2525" s="97">
        <v>610420</v>
      </c>
      <c r="C2525" s="39" t="s">
        <v>7292</v>
      </c>
      <c r="D2525" s="39" t="s">
        <v>1670</v>
      </c>
      <c r="E2525" s="39" t="str">
        <f>IF(AND(LEN(NICAP[[#This Row],[State or      Country]])=2,NICAP[[#This Row],[State or      Country]]&lt;&gt;"UK"),"US","Other")</f>
        <v>US</v>
      </c>
      <c r="F2525" s="38">
        <v>9</v>
      </c>
      <c r="G2525" s="47" t="s">
        <v>1666</v>
      </c>
      <c r="H2525" s="46">
        <v>5</v>
      </c>
      <c r="I2525" s="47" t="s">
        <v>4808</v>
      </c>
      <c r="J2525" s="41"/>
      <c r="K2525" s="41"/>
      <c r="L2525" s="36" t="s">
        <v>7291</v>
      </c>
      <c r="M2525" s="36" t="str">
        <f>IF(LEFT(NICAP[[#This Row],[Date]],1)=0,"Y","N")</f>
        <v>N</v>
      </c>
      <c r="N2525" s="36"/>
      <c r="O2525" s="36" t="str">
        <f>19&amp;LEFT(NICAP[[#This Row],[Date]],2)</f>
        <v>1961</v>
      </c>
      <c r="P2525" s="36" t="str">
        <f>MID(NICAP[[#This Row],[Date]],3,2)</f>
        <v>04</v>
      </c>
      <c r="Q2525" s="36" t="str">
        <f>RIGHT(NICAP[[#This Row],[Date]],2)</f>
        <v>20</v>
      </c>
      <c r="R2525" s="26">
        <f>DATE(NICAP[[#This Row],[Year]],NICAP[[#This Row],[Month]],NICAP[[#This Row],[Day]])</f>
        <v>22391</v>
      </c>
      <c r="S2525" s="35" t="str">
        <f t="shared" si="78"/>
        <v>IL</v>
      </c>
      <c r="T2525" s="24" t="str">
        <f t="shared" si="79"/>
        <v>US</v>
      </c>
    </row>
    <row r="2526" spans="1:20" ht="14.25" customHeight="1" x14ac:dyDescent="0.2">
      <c r="A2526" s="35">
        <v>2517</v>
      </c>
      <c r="B2526" s="107">
        <v>610424</v>
      </c>
      <c r="C2526" s="39" t="s">
        <v>7290</v>
      </c>
      <c r="D2526" s="39" t="s">
        <v>2763</v>
      </c>
      <c r="E2526" s="39" t="str">
        <f>IF(AND(LEN(NICAP[[#This Row],[State or      Country]])=2,NICAP[[#This Row],[State or      Country]]&lt;&gt;"UK"),"US","Other")</f>
        <v>Other</v>
      </c>
      <c r="F2526" s="38">
        <v>11</v>
      </c>
      <c r="G2526" s="47" t="s">
        <v>1757</v>
      </c>
      <c r="H2526" s="46">
        <v>5</v>
      </c>
      <c r="I2526" s="65">
        <v>7359</v>
      </c>
      <c r="J2526" s="37"/>
      <c r="K2526" s="37"/>
      <c r="L2526" s="36" t="s">
        <v>7289</v>
      </c>
      <c r="M2526" s="36" t="str">
        <f>IF(LEFT(NICAP[[#This Row],[Date]],1)=0,"Y","N")</f>
        <v>N</v>
      </c>
      <c r="N2526" s="36"/>
      <c r="O2526" s="36" t="str">
        <f>19&amp;LEFT(NICAP[[#This Row],[Date]],2)</f>
        <v>1961</v>
      </c>
      <c r="P2526" s="36" t="str">
        <f>MID(NICAP[[#This Row],[Date]],3,2)</f>
        <v>04</v>
      </c>
      <c r="Q2526" s="36" t="str">
        <f>RIGHT(NICAP[[#This Row],[Date]],2)</f>
        <v>24</v>
      </c>
      <c r="R2526" s="26">
        <f>DATE(NICAP[[#This Row],[Year]],NICAP[[#This Row],[Month]],NICAP[[#This Row],[Day]])</f>
        <v>22395</v>
      </c>
      <c r="S2526" s="35" t="str">
        <f t="shared" si="78"/>
        <v/>
      </c>
      <c r="T2526" s="24" t="str">
        <f t="shared" si="79"/>
        <v>At Sea</v>
      </c>
    </row>
    <row r="2527" spans="1:20" ht="27.75" customHeight="1" x14ac:dyDescent="0.2">
      <c r="A2527" s="35">
        <v>2518</v>
      </c>
      <c r="B2527" s="108">
        <v>610500</v>
      </c>
      <c r="C2527" s="44" t="s">
        <v>7288</v>
      </c>
      <c r="D2527" s="44" t="s">
        <v>1787</v>
      </c>
      <c r="E2527" s="44" t="str">
        <f>IF(AND(LEN(NICAP[[#This Row],[State or      Country]])=2,NICAP[[#This Row],[State or      Country]]&lt;&gt;"UK"),"US","Other")</f>
        <v>US</v>
      </c>
      <c r="F2527" s="43">
        <v>2</v>
      </c>
      <c r="G2527" s="41"/>
      <c r="H2527" s="41"/>
      <c r="I2527" s="41"/>
      <c r="J2527" s="41"/>
      <c r="K2527" s="41"/>
      <c r="L2527" s="42" t="s">
        <v>7287</v>
      </c>
      <c r="M2527" s="42" t="str">
        <f>IF(LEFT(NICAP[[#This Row],[Date]],1)=0,"Y","N")</f>
        <v>N</v>
      </c>
      <c r="N2527" s="42"/>
      <c r="O2527" s="42" t="str">
        <f>19&amp;LEFT(NICAP[[#This Row],[Date]],2)</f>
        <v>1961</v>
      </c>
      <c r="P2527" s="42" t="str">
        <f>MID(NICAP[[#This Row],[Date]],3,2)</f>
        <v>05</v>
      </c>
      <c r="Q2527" s="42" t="str">
        <f>RIGHT(NICAP[[#This Row],[Date]],2)</f>
        <v>00</v>
      </c>
      <c r="R2527" s="26">
        <f>DATE(NICAP[[#This Row],[Year]],NICAP[[#This Row],[Month]],NICAP[[#This Row],[Day]])</f>
        <v>22401</v>
      </c>
      <c r="S2527" s="35" t="str">
        <f t="shared" si="78"/>
        <v>IN</v>
      </c>
      <c r="T2527" s="24" t="str">
        <f t="shared" si="79"/>
        <v>US</v>
      </c>
    </row>
    <row r="2528" spans="1:20" ht="12.75" customHeight="1" x14ac:dyDescent="0.2">
      <c r="A2528" s="35">
        <v>2519</v>
      </c>
      <c r="B2528" s="98">
        <v>610519</v>
      </c>
      <c r="C2528" s="39" t="s">
        <v>7286</v>
      </c>
      <c r="D2528" s="39" t="s">
        <v>2299</v>
      </c>
      <c r="E2528" s="39" t="str">
        <f>IF(AND(LEN(NICAP[[#This Row],[State or      Country]])=2,NICAP[[#This Row],[State or      Country]]&lt;&gt;"UK"),"US","Other")</f>
        <v>US</v>
      </c>
      <c r="F2528" s="38">
        <v>1</v>
      </c>
      <c r="G2528" s="37"/>
      <c r="H2528" s="37"/>
      <c r="I2528" s="47" t="s">
        <v>4808</v>
      </c>
      <c r="J2528" s="37"/>
      <c r="K2528" s="37"/>
      <c r="L2528" s="36" t="s">
        <v>7285</v>
      </c>
      <c r="M2528" s="36" t="str">
        <f>IF(LEFT(NICAP[[#This Row],[Date]],1)=0,"Y","N")</f>
        <v>N</v>
      </c>
      <c r="N2528" s="36"/>
      <c r="O2528" s="36" t="str">
        <f>19&amp;LEFT(NICAP[[#This Row],[Date]],2)</f>
        <v>1961</v>
      </c>
      <c r="P2528" s="36" t="str">
        <f>MID(NICAP[[#This Row],[Date]],3,2)</f>
        <v>05</v>
      </c>
      <c r="Q2528" s="36" t="str">
        <f>RIGHT(NICAP[[#This Row],[Date]],2)</f>
        <v>19</v>
      </c>
      <c r="R2528" s="26">
        <f>DATE(NICAP[[#This Row],[Year]],NICAP[[#This Row],[Month]],NICAP[[#This Row],[Day]])</f>
        <v>22420</v>
      </c>
      <c r="S2528" s="35" t="str">
        <f t="shared" si="78"/>
        <v>AL</v>
      </c>
      <c r="T2528" s="24" t="str">
        <f t="shared" si="79"/>
        <v>US</v>
      </c>
    </row>
    <row r="2529" spans="1:20" ht="42" customHeight="1" x14ac:dyDescent="0.2">
      <c r="A2529" s="35">
        <v>2520</v>
      </c>
      <c r="B2529" s="95">
        <v>610519</v>
      </c>
      <c r="C2529" s="50" t="s">
        <v>6878</v>
      </c>
      <c r="D2529" s="50" t="s">
        <v>1676</v>
      </c>
      <c r="E2529" s="50" t="str">
        <f>IF(AND(LEN(NICAP[[#This Row],[State or      Country]])=2,NICAP[[#This Row],[State or      Country]]&lt;&gt;"UK"),"US","Other")</f>
        <v>US</v>
      </c>
      <c r="F2529" s="49">
        <v>1</v>
      </c>
      <c r="G2529" s="48"/>
      <c r="H2529" s="48"/>
      <c r="I2529" s="48"/>
      <c r="J2529" s="48"/>
      <c r="K2529" s="48"/>
      <c r="L2529" s="36" t="s">
        <v>7284</v>
      </c>
      <c r="M2529" s="36" t="str">
        <f>IF(LEFT(NICAP[[#This Row],[Date]],1)=0,"Y","N")</f>
        <v>N</v>
      </c>
      <c r="N2529" s="36"/>
      <c r="O2529" s="36" t="str">
        <f>19&amp;LEFT(NICAP[[#This Row],[Date]],2)</f>
        <v>1961</v>
      </c>
      <c r="P2529" s="36" t="str">
        <f>MID(NICAP[[#This Row],[Date]],3,2)</f>
        <v>05</v>
      </c>
      <c r="Q2529" s="36" t="str">
        <f>RIGHT(NICAP[[#This Row],[Date]],2)</f>
        <v>19</v>
      </c>
      <c r="R2529" s="26">
        <f>DATE(NICAP[[#This Row],[Year]],NICAP[[#This Row],[Month]],NICAP[[#This Row],[Day]])</f>
        <v>22420</v>
      </c>
      <c r="S2529" s="35" t="str">
        <f t="shared" si="78"/>
        <v>CA</v>
      </c>
      <c r="T2529" s="24" t="str">
        <f t="shared" si="79"/>
        <v>US</v>
      </c>
    </row>
    <row r="2530" spans="1:20" ht="27" customHeight="1" x14ac:dyDescent="0.2">
      <c r="A2530" s="35">
        <v>2521</v>
      </c>
      <c r="B2530" s="110">
        <v>610520</v>
      </c>
      <c r="C2530" s="44" t="s">
        <v>7283</v>
      </c>
      <c r="D2530" s="44" t="s">
        <v>2299</v>
      </c>
      <c r="E2530" s="44" t="str">
        <f>IF(AND(LEN(NICAP[[#This Row],[State or      Country]])=2,NICAP[[#This Row],[State or      Country]]&lt;&gt;"UK"),"US","Other")</f>
        <v>US</v>
      </c>
      <c r="F2530" s="43">
        <v>9</v>
      </c>
      <c r="G2530" s="62" t="s">
        <v>1666</v>
      </c>
      <c r="H2530" s="61">
        <v>5</v>
      </c>
      <c r="I2530" s="62" t="s">
        <v>4808</v>
      </c>
      <c r="J2530" s="41"/>
      <c r="K2530" s="41"/>
      <c r="L2530" s="59" t="s">
        <v>7282</v>
      </c>
      <c r="M2530" s="59" t="str">
        <f>IF(LEFT(NICAP[[#This Row],[Date]],1)=0,"Y","N")</f>
        <v>N</v>
      </c>
      <c r="N2530" s="59"/>
      <c r="O2530" s="59" t="str">
        <f>19&amp;LEFT(NICAP[[#This Row],[Date]],2)</f>
        <v>1961</v>
      </c>
      <c r="P2530" s="59" t="str">
        <f>MID(NICAP[[#This Row],[Date]],3,2)</f>
        <v>05</v>
      </c>
      <c r="Q2530" s="59" t="str">
        <f>RIGHT(NICAP[[#This Row],[Date]],2)</f>
        <v>20</v>
      </c>
      <c r="R2530" s="26">
        <f>DATE(NICAP[[#This Row],[Year]],NICAP[[#This Row],[Month]],NICAP[[#This Row],[Day]])</f>
        <v>22421</v>
      </c>
      <c r="S2530" s="35" t="str">
        <f t="shared" si="78"/>
        <v>AL</v>
      </c>
      <c r="T2530" s="24" t="str">
        <f t="shared" si="79"/>
        <v>US</v>
      </c>
    </row>
    <row r="2531" spans="1:20" ht="12.75" customHeight="1" x14ac:dyDescent="0.2">
      <c r="A2531" s="35">
        <v>2522</v>
      </c>
      <c r="B2531" s="97">
        <v>610520</v>
      </c>
      <c r="C2531" s="39" t="s">
        <v>7280</v>
      </c>
      <c r="D2531" s="39" t="s">
        <v>1683</v>
      </c>
      <c r="E2531" s="39" t="str">
        <f>IF(AND(LEN(NICAP[[#This Row],[State or      Country]])=2,NICAP[[#This Row],[State or      Country]]&lt;&gt;"UK"),"US","Other")</f>
        <v>US</v>
      </c>
      <c r="F2531" s="38">
        <v>9</v>
      </c>
      <c r="G2531" s="47" t="s">
        <v>1666</v>
      </c>
      <c r="H2531" s="46">
        <v>5</v>
      </c>
      <c r="I2531" s="47" t="s">
        <v>4808</v>
      </c>
      <c r="J2531" s="37"/>
      <c r="K2531" s="37"/>
      <c r="L2531" s="36" t="s">
        <v>7281</v>
      </c>
      <c r="M2531" s="36" t="str">
        <f>IF(LEFT(NICAP[[#This Row],[Date]],1)=0,"Y","N")</f>
        <v>N</v>
      </c>
      <c r="N2531" s="36"/>
      <c r="O2531" s="36" t="str">
        <f>19&amp;LEFT(NICAP[[#This Row],[Date]],2)</f>
        <v>1961</v>
      </c>
      <c r="P2531" s="36" t="str">
        <f>MID(NICAP[[#This Row],[Date]],3,2)</f>
        <v>05</v>
      </c>
      <c r="Q2531" s="36" t="str">
        <f>RIGHT(NICAP[[#This Row],[Date]],2)</f>
        <v>20</v>
      </c>
      <c r="R2531" s="26">
        <f>DATE(NICAP[[#This Row],[Year]],NICAP[[#This Row],[Month]],NICAP[[#This Row],[Day]])</f>
        <v>22421</v>
      </c>
      <c r="S2531" s="35" t="str">
        <f t="shared" si="78"/>
        <v>FL</v>
      </c>
      <c r="T2531" s="24" t="str">
        <f t="shared" si="79"/>
        <v>US</v>
      </c>
    </row>
    <row r="2532" spans="1:20" ht="12.75" customHeight="1" x14ac:dyDescent="0.2">
      <c r="A2532" s="35">
        <v>2523</v>
      </c>
      <c r="B2532" s="98">
        <v>610522</v>
      </c>
      <c r="C2532" s="39" t="s">
        <v>7280</v>
      </c>
      <c r="D2532" s="39" t="s">
        <v>1683</v>
      </c>
      <c r="E2532" s="39" t="str">
        <f>IF(AND(LEN(NICAP[[#This Row],[State or      Country]])=2,NICAP[[#This Row],[State or      Country]]&lt;&gt;"UK"),"US","Other")</f>
        <v>US</v>
      </c>
      <c r="F2532" s="38">
        <v>1</v>
      </c>
      <c r="G2532" s="37"/>
      <c r="H2532" s="37"/>
      <c r="I2532" s="65">
        <v>7417</v>
      </c>
      <c r="J2532" s="37"/>
      <c r="K2532" s="37"/>
      <c r="L2532" s="36" t="s">
        <v>7279</v>
      </c>
      <c r="M2532" s="36" t="str">
        <f>IF(LEFT(NICAP[[#This Row],[Date]],1)=0,"Y","N")</f>
        <v>N</v>
      </c>
      <c r="N2532" s="36"/>
      <c r="O2532" s="36" t="str">
        <f>19&amp;LEFT(NICAP[[#This Row],[Date]],2)</f>
        <v>1961</v>
      </c>
      <c r="P2532" s="36" t="str">
        <f>MID(NICAP[[#This Row],[Date]],3,2)</f>
        <v>05</v>
      </c>
      <c r="Q2532" s="36" t="str">
        <f>RIGHT(NICAP[[#This Row],[Date]],2)</f>
        <v>22</v>
      </c>
      <c r="R2532" s="26">
        <f>DATE(NICAP[[#This Row],[Year]],NICAP[[#This Row],[Month]],NICAP[[#This Row],[Day]])</f>
        <v>22423</v>
      </c>
      <c r="S2532" s="35" t="str">
        <f t="shared" si="78"/>
        <v>FL</v>
      </c>
      <c r="T2532" s="24" t="str">
        <f t="shared" si="79"/>
        <v>US</v>
      </c>
    </row>
    <row r="2533" spans="1:20" ht="12.75" customHeight="1" x14ac:dyDescent="0.2">
      <c r="A2533" s="35">
        <v>2524</v>
      </c>
      <c r="B2533" s="97">
        <v>610523</v>
      </c>
      <c r="C2533" s="39" t="s">
        <v>7278</v>
      </c>
      <c r="D2533" s="39" t="s">
        <v>1683</v>
      </c>
      <c r="E2533" s="39" t="str">
        <f>IF(AND(LEN(NICAP[[#This Row],[State or      Country]])=2,NICAP[[#This Row],[State or      Country]]&lt;&gt;"UK"),"US","Other")</f>
        <v>US</v>
      </c>
      <c r="F2533" s="38">
        <v>9</v>
      </c>
      <c r="G2533" s="47" t="s">
        <v>1666</v>
      </c>
      <c r="H2533" s="46">
        <v>5</v>
      </c>
      <c r="I2533" s="37"/>
      <c r="J2533" s="37"/>
      <c r="K2533" s="37"/>
      <c r="L2533" s="36" t="s">
        <v>7277</v>
      </c>
      <c r="M2533" s="36" t="str">
        <f>IF(LEFT(NICAP[[#This Row],[Date]],1)=0,"Y","N")</f>
        <v>N</v>
      </c>
      <c r="N2533" s="36"/>
      <c r="O2533" s="36" t="str">
        <f>19&amp;LEFT(NICAP[[#This Row],[Date]],2)</f>
        <v>1961</v>
      </c>
      <c r="P2533" s="36" t="str">
        <f>MID(NICAP[[#This Row],[Date]],3,2)</f>
        <v>05</v>
      </c>
      <c r="Q2533" s="36" t="str">
        <f>RIGHT(NICAP[[#This Row],[Date]],2)</f>
        <v>23</v>
      </c>
      <c r="R2533" s="26">
        <f>DATE(NICAP[[#This Row],[Year]],NICAP[[#This Row],[Month]],NICAP[[#This Row],[Day]])</f>
        <v>22424</v>
      </c>
      <c r="S2533" s="35" t="str">
        <f t="shared" si="78"/>
        <v>FL</v>
      </c>
      <c r="T2533" s="24" t="str">
        <f t="shared" si="79"/>
        <v>US</v>
      </c>
    </row>
    <row r="2534" spans="1:20" ht="12.75" customHeight="1" x14ac:dyDescent="0.2">
      <c r="A2534" s="35">
        <v>2525</v>
      </c>
      <c r="B2534" s="98">
        <v>610525</v>
      </c>
      <c r="C2534" s="39" t="s">
        <v>7276</v>
      </c>
      <c r="D2534" s="39" t="s">
        <v>1802</v>
      </c>
      <c r="E2534" s="39" t="str">
        <f>IF(AND(LEN(NICAP[[#This Row],[State or      Country]])=2,NICAP[[#This Row],[State or      Country]]&lt;&gt;"UK"),"US","Other")</f>
        <v>Other</v>
      </c>
      <c r="F2534" s="38">
        <v>1</v>
      </c>
      <c r="G2534" s="37"/>
      <c r="H2534" s="37"/>
      <c r="I2534" s="37"/>
      <c r="J2534" s="37"/>
      <c r="K2534" s="37"/>
      <c r="L2534" s="36" t="s">
        <v>7275</v>
      </c>
      <c r="M2534" s="36" t="str">
        <f>IF(LEFT(NICAP[[#This Row],[Date]],1)=0,"Y","N")</f>
        <v>N</v>
      </c>
      <c r="N2534" s="36"/>
      <c r="O2534" s="36" t="str">
        <f>19&amp;LEFT(NICAP[[#This Row],[Date]],2)</f>
        <v>1961</v>
      </c>
      <c r="P2534" s="36" t="str">
        <f>MID(NICAP[[#This Row],[Date]],3,2)</f>
        <v>05</v>
      </c>
      <c r="Q2534" s="36" t="str">
        <f>RIGHT(NICAP[[#This Row],[Date]],2)</f>
        <v>25</v>
      </c>
      <c r="R2534" s="26">
        <f>DATE(NICAP[[#This Row],[Year]],NICAP[[#This Row],[Month]],NICAP[[#This Row],[Day]])</f>
        <v>22426</v>
      </c>
      <c r="S2534" s="35" t="str">
        <f t="shared" si="78"/>
        <v/>
      </c>
      <c r="T2534" s="24" t="str">
        <f t="shared" si="79"/>
        <v>UK</v>
      </c>
    </row>
    <row r="2535" spans="1:20" ht="12.75" customHeight="1" x14ac:dyDescent="0.2">
      <c r="A2535" s="35">
        <v>2526</v>
      </c>
      <c r="B2535" s="98">
        <v>610529</v>
      </c>
      <c r="C2535" s="39" t="s">
        <v>7274</v>
      </c>
      <c r="D2535" s="39" t="s">
        <v>1694</v>
      </c>
      <c r="E2535" s="39" t="str">
        <f>IF(AND(LEN(NICAP[[#This Row],[State or      Country]])=2,NICAP[[#This Row],[State or      Country]]&lt;&gt;"UK"),"US","Other")</f>
        <v>US</v>
      </c>
      <c r="F2535" s="38">
        <v>8</v>
      </c>
      <c r="G2535" s="37"/>
      <c r="H2535" s="37"/>
      <c r="I2535" s="37"/>
      <c r="J2535" s="37"/>
      <c r="K2535" s="37"/>
      <c r="L2535" s="36" t="s">
        <v>7273</v>
      </c>
      <c r="M2535" s="36" t="str">
        <f>IF(LEFT(NICAP[[#This Row],[Date]],1)=0,"Y","N")</f>
        <v>N</v>
      </c>
      <c r="N2535" s="36"/>
      <c r="O2535" s="36" t="str">
        <f>19&amp;LEFT(NICAP[[#This Row],[Date]],2)</f>
        <v>1961</v>
      </c>
      <c r="P2535" s="36" t="str">
        <f>MID(NICAP[[#This Row],[Date]],3,2)</f>
        <v>05</v>
      </c>
      <c r="Q2535" s="36" t="str">
        <f>RIGHT(NICAP[[#This Row],[Date]],2)</f>
        <v>29</v>
      </c>
      <c r="R2535" s="26">
        <f>DATE(NICAP[[#This Row],[Year]],NICAP[[#This Row],[Month]],NICAP[[#This Row],[Day]])</f>
        <v>22430</v>
      </c>
      <c r="S2535" s="35" t="str">
        <f t="shared" si="78"/>
        <v>OH</v>
      </c>
      <c r="T2535" s="24" t="str">
        <f t="shared" si="79"/>
        <v>US</v>
      </c>
    </row>
    <row r="2536" spans="1:20" ht="12.75" customHeight="1" x14ac:dyDescent="0.2">
      <c r="A2536" s="35">
        <v>2527</v>
      </c>
      <c r="B2536" s="97">
        <v>610602</v>
      </c>
      <c r="C2536" s="39" t="s">
        <v>7129</v>
      </c>
      <c r="D2536" s="39" t="s">
        <v>1683</v>
      </c>
      <c r="E2536" s="39" t="str">
        <f>IF(AND(LEN(NICAP[[#This Row],[State or      Country]])=2,NICAP[[#This Row],[State or      Country]]&lt;&gt;"UK"),"US","Other")</f>
        <v>US</v>
      </c>
      <c r="F2536" s="38">
        <v>9</v>
      </c>
      <c r="G2536" s="47" t="s">
        <v>1666</v>
      </c>
      <c r="H2536" s="46">
        <v>3</v>
      </c>
      <c r="I2536" s="47" t="s">
        <v>4808</v>
      </c>
      <c r="J2536" s="37"/>
      <c r="K2536" s="37"/>
      <c r="L2536" s="36" t="s">
        <v>7272</v>
      </c>
      <c r="M2536" s="36" t="str">
        <f>IF(LEFT(NICAP[[#This Row],[Date]],1)=0,"Y","N")</f>
        <v>N</v>
      </c>
      <c r="N2536" s="36"/>
      <c r="O2536" s="36" t="str">
        <f>19&amp;LEFT(NICAP[[#This Row],[Date]],2)</f>
        <v>1961</v>
      </c>
      <c r="P2536" s="36" t="str">
        <f>MID(NICAP[[#This Row],[Date]],3,2)</f>
        <v>06</v>
      </c>
      <c r="Q2536" s="36" t="str">
        <f>RIGHT(NICAP[[#This Row],[Date]],2)</f>
        <v>02</v>
      </c>
      <c r="R2536" s="26">
        <f>DATE(NICAP[[#This Row],[Year]],NICAP[[#This Row],[Month]],NICAP[[#This Row],[Day]])</f>
        <v>22434</v>
      </c>
      <c r="S2536" s="35" t="str">
        <f t="shared" si="78"/>
        <v>FL</v>
      </c>
      <c r="T2536" s="24" t="str">
        <f t="shared" si="79"/>
        <v>US</v>
      </c>
    </row>
    <row r="2537" spans="1:20" ht="12.75" customHeight="1" x14ac:dyDescent="0.2">
      <c r="A2537" s="35">
        <v>2528</v>
      </c>
      <c r="B2537" s="98">
        <v>610602</v>
      </c>
      <c r="C2537" s="39" t="s">
        <v>7271</v>
      </c>
      <c r="D2537" s="39" t="s">
        <v>1956</v>
      </c>
      <c r="E2537" s="39" t="str">
        <f>IF(AND(LEN(NICAP[[#This Row],[State or      Country]])=2,NICAP[[#This Row],[State or      Country]]&lt;&gt;"UK"),"US","Other")</f>
        <v>Other</v>
      </c>
      <c r="F2537" s="38">
        <v>1</v>
      </c>
      <c r="G2537" s="41"/>
      <c r="H2537" s="41"/>
      <c r="I2537" s="65">
        <v>7437</v>
      </c>
      <c r="J2537" s="41"/>
      <c r="K2537" s="41"/>
      <c r="L2537" s="36" t="s">
        <v>7270</v>
      </c>
      <c r="M2537" s="36" t="str">
        <f>IF(LEFT(NICAP[[#This Row],[Date]],1)=0,"Y","N")</f>
        <v>N</v>
      </c>
      <c r="N2537" s="36"/>
      <c r="O2537" s="36" t="str">
        <f>19&amp;LEFT(NICAP[[#This Row],[Date]],2)</f>
        <v>1961</v>
      </c>
      <c r="P2537" s="36" t="str">
        <f>MID(NICAP[[#This Row],[Date]],3,2)</f>
        <v>06</v>
      </c>
      <c r="Q2537" s="36" t="str">
        <f>RIGHT(NICAP[[#This Row],[Date]],2)</f>
        <v>02</v>
      </c>
      <c r="R2537" s="26">
        <f>DATE(NICAP[[#This Row],[Year]],NICAP[[#This Row],[Month]],NICAP[[#This Row],[Day]])</f>
        <v>22434</v>
      </c>
      <c r="S2537" s="35" t="str">
        <f t="shared" si="78"/>
        <v/>
      </c>
      <c r="T2537" s="24" t="str">
        <f t="shared" si="79"/>
        <v>Japan</v>
      </c>
    </row>
    <row r="2538" spans="1:20" ht="57.75" customHeight="1" x14ac:dyDescent="0.2">
      <c r="A2538" s="35">
        <v>2529</v>
      </c>
      <c r="B2538" s="95">
        <v>610604</v>
      </c>
      <c r="C2538" s="50" t="s">
        <v>7269</v>
      </c>
      <c r="D2538" s="50" t="s">
        <v>1686</v>
      </c>
      <c r="E2538" s="50" t="str">
        <f>IF(AND(LEN(NICAP[[#This Row],[State or      Country]])=2,NICAP[[#This Row],[State or      Country]]&lt;&gt;"UK"),"US","Other")</f>
        <v>US</v>
      </c>
      <c r="F2538" s="49">
        <v>1</v>
      </c>
      <c r="G2538" s="48"/>
      <c r="H2538" s="48"/>
      <c r="I2538" s="48"/>
      <c r="J2538" s="48"/>
      <c r="K2538" s="48"/>
      <c r="L2538" s="36" t="s">
        <v>7268</v>
      </c>
      <c r="M2538" s="36" t="str">
        <f>IF(LEFT(NICAP[[#This Row],[Date]],1)=0,"Y","N")</f>
        <v>N</v>
      </c>
      <c r="N2538" s="36"/>
      <c r="O2538" s="36" t="str">
        <f>19&amp;LEFT(NICAP[[#This Row],[Date]],2)</f>
        <v>1961</v>
      </c>
      <c r="P2538" s="36" t="str">
        <f>MID(NICAP[[#This Row],[Date]],3,2)</f>
        <v>06</v>
      </c>
      <c r="Q2538" s="36" t="str">
        <f>RIGHT(NICAP[[#This Row],[Date]],2)</f>
        <v>04</v>
      </c>
      <c r="R2538" s="26">
        <f>DATE(NICAP[[#This Row],[Year]],NICAP[[#This Row],[Month]],NICAP[[#This Row],[Day]])</f>
        <v>22436</v>
      </c>
      <c r="S2538" s="35" t="str">
        <f t="shared" si="78"/>
        <v>PA</v>
      </c>
      <c r="T2538" s="24" t="str">
        <f t="shared" si="79"/>
        <v>US</v>
      </c>
    </row>
    <row r="2539" spans="1:20" ht="12.75" customHeight="1" x14ac:dyDescent="0.2">
      <c r="A2539" s="35">
        <v>2530</v>
      </c>
      <c r="B2539" s="98">
        <v>610619</v>
      </c>
      <c r="C2539" s="39" t="s">
        <v>4472</v>
      </c>
      <c r="D2539" s="39" t="s">
        <v>1802</v>
      </c>
      <c r="E2539" s="39" t="str">
        <f>IF(AND(LEN(NICAP[[#This Row],[State or      Country]])=2,NICAP[[#This Row],[State or      Country]]&lt;&gt;"UK"),"US","Other")</f>
        <v>Other</v>
      </c>
      <c r="F2539" s="38">
        <v>9</v>
      </c>
      <c r="G2539" s="37"/>
      <c r="H2539" s="46">
        <v>5</v>
      </c>
      <c r="I2539" s="37"/>
      <c r="J2539" s="37"/>
      <c r="K2539" s="37"/>
      <c r="L2539" s="36" t="s">
        <v>7267</v>
      </c>
      <c r="M2539" s="36" t="str">
        <f>IF(LEFT(NICAP[[#This Row],[Date]],1)=0,"Y","N")</f>
        <v>N</v>
      </c>
      <c r="N2539" s="36"/>
      <c r="O2539" s="36" t="str">
        <f>19&amp;LEFT(NICAP[[#This Row],[Date]],2)</f>
        <v>1961</v>
      </c>
      <c r="P2539" s="36" t="str">
        <f>MID(NICAP[[#This Row],[Date]],3,2)</f>
        <v>06</v>
      </c>
      <c r="Q2539" s="36" t="str">
        <f>RIGHT(NICAP[[#This Row],[Date]],2)</f>
        <v>19</v>
      </c>
      <c r="R2539" s="26">
        <f>DATE(NICAP[[#This Row],[Year]],NICAP[[#This Row],[Month]],NICAP[[#This Row],[Day]])</f>
        <v>22451</v>
      </c>
      <c r="S2539" s="35" t="str">
        <f t="shared" si="78"/>
        <v/>
      </c>
      <c r="T2539" s="24" t="str">
        <f t="shared" si="79"/>
        <v>UK</v>
      </c>
    </row>
    <row r="2540" spans="1:20" ht="12.75" customHeight="1" x14ac:dyDescent="0.2">
      <c r="A2540" s="35">
        <v>2531</v>
      </c>
      <c r="B2540" s="97">
        <v>610625</v>
      </c>
      <c r="C2540" s="39" t="s">
        <v>3497</v>
      </c>
      <c r="D2540" s="39" t="s">
        <v>2763</v>
      </c>
      <c r="E2540" s="39" t="str">
        <f>IF(AND(LEN(NICAP[[#This Row],[State or      Country]])=2,NICAP[[#This Row],[State or      Country]]&lt;&gt;"UK"),"US","Other")</f>
        <v>Other</v>
      </c>
      <c r="F2540" s="38">
        <v>9</v>
      </c>
      <c r="G2540" s="47" t="s">
        <v>1666</v>
      </c>
      <c r="H2540" s="46">
        <v>5</v>
      </c>
      <c r="I2540" s="47" t="s">
        <v>4808</v>
      </c>
      <c r="J2540" s="37"/>
      <c r="K2540" s="37"/>
      <c r="L2540" s="36" t="s">
        <v>7266</v>
      </c>
      <c r="M2540" s="36" t="str">
        <f>IF(LEFT(NICAP[[#This Row],[Date]],1)=0,"Y","N")</f>
        <v>N</v>
      </c>
      <c r="N2540" s="36"/>
      <c r="O2540" s="36" t="str">
        <f>19&amp;LEFT(NICAP[[#This Row],[Date]],2)</f>
        <v>1961</v>
      </c>
      <c r="P2540" s="36" t="str">
        <f>MID(NICAP[[#This Row],[Date]],3,2)</f>
        <v>06</v>
      </c>
      <c r="Q2540" s="36" t="str">
        <f>RIGHT(NICAP[[#This Row],[Date]],2)</f>
        <v>25</v>
      </c>
      <c r="R2540" s="26">
        <f>DATE(NICAP[[#This Row],[Year]],NICAP[[#This Row],[Month]],NICAP[[#This Row],[Day]])</f>
        <v>22457</v>
      </c>
      <c r="S2540" s="35" t="str">
        <f t="shared" si="78"/>
        <v/>
      </c>
      <c r="T2540" s="24" t="str">
        <f t="shared" si="79"/>
        <v>At Sea</v>
      </c>
    </row>
    <row r="2541" spans="1:20" ht="14.25" customHeight="1" x14ac:dyDescent="0.2">
      <c r="A2541" s="35">
        <v>2532</v>
      </c>
      <c r="B2541" s="107">
        <v>610704</v>
      </c>
      <c r="C2541" s="39" t="s">
        <v>1768</v>
      </c>
      <c r="D2541" s="39" t="s">
        <v>1694</v>
      </c>
      <c r="E2541" s="39" t="str">
        <f>IF(AND(LEN(NICAP[[#This Row],[State or      Country]])=2,NICAP[[#This Row],[State or      Country]]&lt;&gt;"UK"),"US","Other")</f>
        <v>US</v>
      </c>
      <c r="F2541" s="38">
        <v>11</v>
      </c>
      <c r="G2541" s="47" t="s">
        <v>1757</v>
      </c>
      <c r="H2541" s="46">
        <v>5</v>
      </c>
      <c r="I2541" s="37"/>
      <c r="J2541" s="37"/>
      <c r="K2541" s="37"/>
      <c r="L2541" s="36" t="s">
        <v>7265</v>
      </c>
      <c r="M2541" s="36" t="str">
        <f>IF(LEFT(NICAP[[#This Row],[Date]],1)=0,"Y","N")</f>
        <v>N</v>
      </c>
      <c r="N2541" s="36"/>
      <c r="O2541" s="36" t="str">
        <f>19&amp;LEFT(NICAP[[#This Row],[Date]],2)</f>
        <v>1961</v>
      </c>
      <c r="P2541" s="36" t="str">
        <f>MID(NICAP[[#This Row],[Date]],3,2)</f>
        <v>07</v>
      </c>
      <c r="Q2541" s="36" t="str">
        <f>RIGHT(NICAP[[#This Row],[Date]],2)</f>
        <v>04</v>
      </c>
      <c r="R2541" s="26">
        <f>DATE(NICAP[[#This Row],[Year]],NICAP[[#This Row],[Month]],NICAP[[#This Row],[Day]])</f>
        <v>22466</v>
      </c>
      <c r="S2541" s="35" t="str">
        <f t="shared" si="78"/>
        <v>OH</v>
      </c>
      <c r="T2541" s="24" t="str">
        <f t="shared" si="79"/>
        <v>US</v>
      </c>
    </row>
    <row r="2542" spans="1:20" ht="12.75" customHeight="1" x14ac:dyDescent="0.2">
      <c r="A2542" s="35">
        <v>2533</v>
      </c>
      <c r="B2542" s="55">
        <v>610707</v>
      </c>
      <c r="C2542" s="39" t="s">
        <v>7264</v>
      </c>
      <c r="D2542" s="39" t="s">
        <v>1734</v>
      </c>
      <c r="E2542" s="39" t="str">
        <f>IF(AND(LEN(NICAP[[#This Row],[State or      Country]])=2,NICAP[[#This Row],[State or      Country]]&lt;&gt;"UK"),"US","Other")</f>
        <v>US</v>
      </c>
      <c r="F2542" s="38">
        <v>1</v>
      </c>
      <c r="G2542" s="37"/>
      <c r="H2542" s="37"/>
      <c r="I2542" s="65">
        <v>7491</v>
      </c>
      <c r="J2542" s="37"/>
      <c r="K2542" s="37"/>
      <c r="L2542" s="36" t="s">
        <v>7263</v>
      </c>
      <c r="M2542" s="36" t="str">
        <f>IF(LEFT(NICAP[[#This Row],[Date]],1)=0,"Y","N")</f>
        <v>N</v>
      </c>
      <c r="N2542" s="36"/>
      <c r="O2542" s="36" t="str">
        <f>19&amp;LEFT(NICAP[[#This Row],[Date]],2)</f>
        <v>1961</v>
      </c>
      <c r="P2542" s="36" t="str">
        <f>MID(NICAP[[#This Row],[Date]],3,2)</f>
        <v>07</v>
      </c>
      <c r="Q2542" s="36" t="str">
        <f>RIGHT(NICAP[[#This Row],[Date]],2)</f>
        <v>07</v>
      </c>
      <c r="R2542" s="26">
        <f>DATE(NICAP[[#This Row],[Year]],NICAP[[#This Row],[Month]],NICAP[[#This Row],[Day]])</f>
        <v>22469</v>
      </c>
      <c r="S2542" s="35" t="str">
        <f t="shared" si="78"/>
        <v>MI</v>
      </c>
      <c r="T2542" s="24" t="str">
        <f t="shared" si="79"/>
        <v>US</v>
      </c>
    </row>
    <row r="2543" spans="1:20" ht="12.75" customHeight="1" x14ac:dyDescent="0.2">
      <c r="A2543" s="35">
        <v>2534</v>
      </c>
      <c r="B2543" s="55">
        <v>610710</v>
      </c>
      <c r="C2543" s="39" t="s">
        <v>7262</v>
      </c>
      <c r="D2543" s="39" t="s">
        <v>2640</v>
      </c>
      <c r="E2543" s="39" t="str">
        <f>IF(AND(LEN(NICAP[[#This Row],[State or      Country]])=2,NICAP[[#This Row],[State or      Country]]&lt;&gt;"UK"),"US","Other")</f>
        <v>US</v>
      </c>
      <c r="F2543" s="38">
        <v>1</v>
      </c>
      <c r="G2543" s="37"/>
      <c r="H2543" s="37"/>
      <c r="I2543" s="47" t="s">
        <v>4808</v>
      </c>
      <c r="J2543" s="37"/>
      <c r="K2543" s="37"/>
      <c r="L2543" s="36" t="s">
        <v>6161</v>
      </c>
      <c r="M2543" s="36" t="str">
        <f>IF(LEFT(NICAP[[#This Row],[Date]],1)=0,"Y","N")</f>
        <v>N</v>
      </c>
      <c r="N2543" s="36"/>
      <c r="O2543" s="36" t="str">
        <f>19&amp;LEFT(NICAP[[#This Row],[Date]],2)</f>
        <v>1961</v>
      </c>
      <c r="P2543" s="36" t="str">
        <f>MID(NICAP[[#This Row],[Date]],3,2)</f>
        <v>07</v>
      </c>
      <c r="Q2543" s="36" t="str">
        <f>RIGHT(NICAP[[#This Row],[Date]],2)</f>
        <v>10</v>
      </c>
      <c r="R2543" s="26">
        <f>DATE(NICAP[[#This Row],[Year]],NICAP[[#This Row],[Month]],NICAP[[#This Row],[Day]])</f>
        <v>22472</v>
      </c>
      <c r="S2543" s="35" t="str">
        <f t="shared" si="78"/>
        <v>CO</v>
      </c>
      <c r="T2543" s="24" t="str">
        <f t="shared" si="79"/>
        <v>US</v>
      </c>
    </row>
    <row r="2544" spans="1:20" ht="12.75" customHeight="1" x14ac:dyDescent="0.2">
      <c r="A2544" s="35">
        <v>2535</v>
      </c>
      <c r="B2544" s="55">
        <v>610711</v>
      </c>
      <c r="C2544" s="39" t="s">
        <v>2344</v>
      </c>
      <c r="D2544" s="39" t="s">
        <v>1694</v>
      </c>
      <c r="E2544" s="39" t="str">
        <f>IF(AND(LEN(NICAP[[#This Row],[State or      Country]])=2,NICAP[[#This Row],[State or      Country]]&lt;&gt;"UK"),"US","Other")</f>
        <v>US</v>
      </c>
      <c r="F2544" s="38">
        <v>1</v>
      </c>
      <c r="G2544" s="37"/>
      <c r="H2544" s="37"/>
      <c r="I2544" s="65">
        <v>7499</v>
      </c>
      <c r="J2544" s="37"/>
      <c r="K2544" s="37"/>
      <c r="L2544" s="36" t="s">
        <v>7261</v>
      </c>
      <c r="M2544" s="36" t="str">
        <f>IF(LEFT(NICAP[[#This Row],[Date]],1)=0,"Y","N")</f>
        <v>N</v>
      </c>
      <c r="N2544" s="36"/>
      <c r="O2544" s="36" t="str">
        <f>19&amp;LEFT(NICAP[[#This Row],[Date]],2)</f>
        <v>1961</v>
      </c>
      <c r="P2544" s="36" t="str">
        <f>MID(NICAP[[#This Row],[Date]],3,2)</f>
        <v>07</v>
      </c>
      <c r="Q2544" s="36" t="str">
        <f>RIGHT(NICAP[[#This Row],[Date]],2)</f>
        <v>11</v>
      </c>
      <c r="R2544" s="26">
        <f>DATE(NICAP[[#This Row],[Year]],NICAP[[#This Row],[Month]],NICAP[[#This Row],[Day]])</f>
        <v>22473</v>
      </c>
      <c r="S2544" s="35" t="str">
        <f t="shared" si="78"/>
        <v>OH</v>
      </c>
      <c r="T2544" s="24" t="str">
        <f t="shared" si="79"/>
        <v>US</v>
      </c>
    </row>
    <row r="2545" spans="1:20" ht="12.75" customHeight="1" x14ac:dyDescent="0.2">
      <c r="A2545" s="35">
        <v>2536</v>
      </c>
      <c r="B2545" s="55">
        <v>610717</v>
      </c>
      <c r="C2545" s="39" t="s">
        <v>7260</v>
      </c>
      <c r="D2545" s="39" t="s">
        <v>1819</v>
      </c>
      <c r="E2545" s="39" t="str">
        <f>IF(AND(LEN(NICAP[[#This Row],[State or      Country]])=2,NICAP[[#This Row],[State or      Country]]&lt;&gt;"UK"),"US","Other")</f>
        <v>US</v>
      </c>
      <c r="F2545" s="38">
        <v>1</v>
      </c>
      <c r="G2545" s="37"/>
      <c r="H2545" s="37"/>
      <c r="I2545" s="47" t="s">
        <v>4808</v>
      </c>
      <c r="J2545" s="37"/>
      <c r="K2545" s="37"/>
      <c r="L2545" s="36" t="s">
        <v>7259</v>
      </c>
      <c r="M2545" s="36" t="str">
        <f>IF(LEFT(NICAP[[#This Row],[Date]],1)=0,"Y","N")</f>
        <v>N</v>
      </c>
      <c r="N2545" s="36"/>
      <c r="O2545" s="36" t="str">
        <f>19&amp;LEFT(NICAP[[#This Row],[Date]],2)</f>
        <v>1961</v>
      </c>
      <c r="P2545" s="36" t="str">
        <f>MID(NICAP[[#This Row],[Date]],3,2)</f>
        <v>07</v>
      </c>
      <c r="Q2545" s="36" t="str">
        <f>RIGHT(NICAP[[#This Row],[Date]],2)</f>
        <v>17</v>
      </c>
      <c r="R2545" s="26">
        <f>DATE(NICAP[[#This Row],[Year]],NICAP[[#This Row],[Month]],NICAP[[#This Row],[Day]])</f>
        <v>22479</v>
      </c>
      <c r="S2545" s="35" t="str">
        <f t="shared" si="78"/>
        <v>NV</v>
      </c>
      <c r="T2545" s="24" t="str">
        <f t="shared" si="79"/>
        <v>US</v>
      </c>
    </row>
    <row r="2546" spans="1:20" ht="12.75" customHeight="1" x14ac:dyDescent="0.2">
      <c r="A2546" s="35">
        <v>2537</v>
      </c>
      <c r="B2546" s="53">
        <v>610720</v>
      </c>
      <c r="C2546" s="39" t="s">
        <v>2235</v>
      </c>
      <c r="D2546" s="39" t="s">
        <v>1667</v>
      </c>
      <c r="E2546" s="39" t="str">
        <f>IF(AND(LEN(NICAP[[#This Row],[State or      Country]])=2,NICAP[[#This Row],[State or      Country]]&lt;&gt;"UK"),"US","Other")</f>
        <v>US</v>
      </c>
      <c r="F2546" s="38">
        <v>9</v>
      </c>
      <c r="G2546" s="47" t="s">
        <v>1666</v>
      </c>
      <c r="H2546" s="46">
        <v>5</v>
      </c>
      <c r="I2546" s="65">
        <v>7510</v>
      </c>
      <c r="J2546" s="37"/>
      <c r="K2546" s="37"/>
      <c r="L2546" s="36" t="s">
        <v>7258</v>
      </c>
      <c r="M2546" s="36" t="str">
        <f>IF(LEFT(NICAP[[#This Row],[Date]],1)=0,"Y","N")</f>
        <v>N</v>
      </c>
      <c r="N2546" s="36"/>
      <c r="O2546" s="36" t="str">
        <f>19&amp;LEFT(NICAP[[#This Row],[Date]],2)</f>
        <v>1961</v>
      </c>
      <c r="P2546" s="36" t="str">
        <f>MID(NICAP[[#This Row],[Date]],3,2)</f>
        <v>07</v>
      </c>
      <c r="Q2546" s="36" t="str">
        <f>RIGHT(NICAP[[#This Row],[Date]],2)</f>
        <v>20</v>
      </c>
      <c r="R2546" s="26">
        <f>DATE(NICAP[[#This Row],[Year]],NICAP[[#This Row],[Month]],NICAP[[#This Row],[Day]])</f>
        <v>22482</v>
      </c>
      <c r="S2546" s="35" t="str">
        <f t="shared" si="78"/>
        <v>TX</v>
      </c>
      <c r="T2546" s="24" t="str">
        <f t="shared" si="79"/>
        <v>US</v>
      </c>
    </row>
    <row r="2547" spans="1:20" ht="27" customHeight="1" x14ac:dyDescent="0.2">
      <c r="A2547" s="35">
        <v>2538</v>
      </c>
      <c r="B2547" s="60">
        <v>610724</v>
      </c>
      <c r="C2547" s="44" t="s">
        <v>7257</v>
      </c>
      <c r="D2547" s="44" t="s">
        <v>1749</v>
      </c>
      <c r="E2547" s="44" t="str">
        <f>IF(AND(LEN(NICAP[[#This Row],[State or      Country]])=2,NICAP[[#This Row],[State or      Country]]&lt;&gt;"UK"),"US","Other")</f>
        <v>Other</v>
      </c>
      <c r="F2547" s="43">
        <v>11</v>
      </c>
      <c r="G2547" s="41"/>
      <c r="H2547" s="41"/>
      <c r="I2547" s="41"/>
      <c r="J2547" s="41"/>
      <c r="K2547" s="41"/>
      <c r="L2547" s="42" t="s">
        <v>7256</v>
      </c>
      <c r="M2547" s="42" t="str">
        <f>IF(LEFT(NICAP[[#This Row],[Date]],1)=0,"Y","N")</f>
        <v>N</v>
      </c>
      <c r="N2547" s="42"/>
      <c r="O2547" s="42" t="str">
        <f>19&amp;LEFT(NICAP[[#This Row],[Date]],2)</f>
        <v>1961</v>
      </c>
      <c r="P2547" s="42" t="str">
        <f>MID(NICAP[[#This Row],[Date]],3,2)</f>
        <v>07</v>
      </c>
      <c r="Q2547" s="42" t="str">
        <f>RIGHT(NICAP[[#This Row],[Date]],2)</f>
        <v>24</v>
      </c>
      <c r="R2547" s="26">
        <f>DATE(NICAP[[#This Row],[Year]],NICAP[[#This Row],[Month]],NICAP[[#This Row],[Day]])</f>
        <v>22486</v>
      </c>
      <c r="S2547" s="35" t="str">
        <f t="shared" si="78"/>
        <v/>
      </c>
      <c r="T2547" s="24" t="str">
        <f t="shared" si="79"/>
        <v>Brazil</v>
      </c>
    </row>
    <row r="2548" spans="1:20" ht="12.75" customHeight="1" x14ac:dyDescent="0.2">
      <c r="A2548" s="35">
        <v>2539</v>
      </c>
      <c r="B2548" s="55">
        <v>610812</v>
      </c>
      <c r="C2548" s="39" t="s">
        <v>7255</v>
      </c>
      <c r="D2548" s="39" t="s">
        <v>2260</v>
      </c>
      <c r="E2548" s="39" t="str">
        <f>IF(AND(LEN(NICAP[[#This Row],[State or      Country]])=2,NICAP[[#This Row],[State or      Country]]&lt;&gt;"UK"),"US","Other")</f>
        <v>US</v>
      </c>
      <c r="F2548" s="38">
        <v>1</v>
      </c>
      <c r="G2548" s="37"/>
      <c r="H2548" s="37"/>
      <c r="I2548" s="65">
        <v>7579</v>
      </c>
      <c r="J2548" s="37"/>
      <c r="K2548" s="37"/>
      <c r="L2548" s="36" t="s">
        <v>7254</v>
      </c>
      <c r="M2548" s="36" t="str">
        <f>IF(LEFT(NICAP[[#This Row],[Date]],1)=0,"Y","N")</f>
        <v>N</v>
      </c>
      <c r="N2548" s="36"/>
      <c r="O2548" s="36" t="str">
        <f>19&amp;LEFT(NICAP[[#This Row],[Date]],2)</f>
        <v>1961</v>
      </c>
      <c r="P2548" s="36" t="str">
        <f>MID(NICAP[[#This Row],[Date]],3,2)</f>
        <v>08</v>
      </c>
      <c r="Q2548" s="36" t="str">
        <f>RIGHT(NICAP[[#This Row],[Date]],2)</f>
        <v>12</v>
      </c>
      <c r="R2548" s="26">
        <f>DATE(NICAP[[#This Row],[Year]],NICAP[[#This Row],[Month]],NICAP[[#This Row],[Day]])</f>
        <v>22505</v>
      </c>
      <c r="S2548" s="35" t="str">
        <f t="shared" si="78"/>
        <v>KS</v>
      </c>
      <c r="T2548" s="24" t="str">
        <f t="shared" si="79"/>
        <v>US</v>
      </c>
    </row>
    <row r="2549" spans="1:20" ht="27" customHeight="1" x14ac:dyDescent="0.2">
      <c r="A2549" s="35">
        <v>2540</v>
      </c>
      <c r="B2549" s="60">
        <v>610817</v>
      </c>
      <c r="C2549" s="44" t="s">
        <v>7253</v>
      </c>
      <c r="D2549" s="44" t="s">
        <v>1883</v>
      </c>
      <c r="E2549" s="44" t="str">
        <f>IF(AND(LEN(NICAP[[#This Row],[State or      Country]])=2,NICAP[[#This Row],[State or      Country]]&lt;&gt;"UK"),"US","Other")</f>
        <v>US</v>
      </c>
      <c r="F2549" s="43">
        <v>2</v>
      </c>
      <c r="G2549" s="41"/>
      <c r="H2549" s="41"/>
      <c r="I2549" s="41"/>
      <c r="J2549" s="41"/>
      <c r="K2549" s="41"/>
      <c r="L2549" s="42" t="s">
        <v>7252</v>
      </c>
      <c r="M2549" s="42" t="str">
        <f>IF(LEFT(NICAP[[#This Row],[Date]],1)=0,"Y","N")</f>
        <v>N</v>
      </c>
      <c r="N2549" s="42"/>
      <c r="O2549" s="42" t="str">
        <f>19&amp;LEFT(NICAP[[#This Row],[Date]],2)</f>
        <v>1961</v>
      </c>
      <c r="P2549" s="42" t="str">
        <f>MID(NICAP[[#This Row],[Date]],3,2)</f>
        <v>08</v>
      </c>
      <c r="Q2549" s="42" t="str">
        <f>RIGHT(NICAP[[#This Row],[Date]],2)</f>
        <v>17</v>
      </c>
      <c r="R2549" s="26">
        <f>DATE(NICAP[[#This Row],[Year]],NICAP[[#This Row],[Month]],NICAP[[#This Row],[Day]])</f>
        <v>22510</v>
      </c>
      <c r="S2549" s="35" t="str">
        <f t="shared" si="78"/>
        <v>MN</v>
      </c>
      <c r="T2549" s="24" t="str">
        <f t="shared" si="79"/>
        <v>US</v>
      </c>
    </row>
    <row r="2550" spans="1:20" ht="12.75" customHeight="1" x14ac:dyDescent="0.2">
      <c r="A2550" s="35">
        <v>2541</v>
      </c>
      <c r="B2550" s="55">
        <v>610902</v>
      </c>
      <c r="C2550" s="39" t="s">
        <v>2673</v>
      </c>
      <c r="D2550" s="39" t="s">
        <v>2122</v>
      </c>
      <c r="E2550" s="39" t="str">
        <f>IF(AND(LEN(NICAP[[#This Row],[State or      Country]])=2,NICAP[[#This Row],[State or      Country]]&lt;&gt;"UK"),"US","Other")</f>
        <v>US</v>
      </c>
      <c r="F2550" s="38">
        <v>1</v>
      </c>
      <c r="G2550" s="37"/>
      <c r="H2550" s="37"/>
      <c r="I2550" s="47" t="s">
        <v>4808</v>
      </c>
      <c r="J2550" s="54" t="s">
        <v>1744</v>
      </c>
      <c r="K2550" s="37"/>
      <c r="L2550" s="36" t="s">
        <v>7251</v>
      </c>
      <c r="M2550" s="36" t="str">
        <f>IF(LEFT(NICAP[[#This Row],[Date]],1)=0,"Y","N")</f>
        <v>N</v>
      </c>
      <c r="N2550" s="36"/>
      <c r="O2550" s="36" t="str">
        <f>19&amp;LEFT(NICAP[[#This Row],[Date]],2)</f>
        <v>1961</v>
      </c>
      <c r="P2550" s="36" t="str">
        <f>MID(NICAP[[#This Row],[Date]],3,2)</f>
        <v>09</v>
      </c>
      <c r="Q2550" s="36" t="str">
        <f>RIGHT(NICAP[[#This Row],[Date]],2)</f>
        <v>02</v>
      </c>
      <c r="R2550" s="26">
        <f>DATE(NICAP[[#This Row],[Year]],NICAP[[#This Row],[Month]],NICAP[[#This Row],[Day]])</f>
        <v>22526</v>
      </c>
      <c r="S2550" s="35" t="str">
        <f t="shared" si="78"/>
        <v>NM</v>
      </c>
      <c r="T2550" s="24" t="str">
        <f t="shared" si="79"/>
        <v>US</v>
      </c>
    </row>
    <row r="2551" spans="1:20" ht="27.75" customHeight="1" x14ac:dyDescent="0.2">
      <c r="A2551" s="35">
        <v>2542</v>
      </c>
      <c r="B2551" s="58">
        <v>610907</v>
      </c>
      <c r="C2551" s="44" t="s">
        <v>7098</v>
      </c>
      <c r="D2551" s="44" t="s">
        <v>1683</v>
      </c>
      <c r="E2551" s="44" t="str">
        <f>IF(AND(LEN(NICAP[[#This Row],[State or      Country]])=2,NICAP[[#This Row],[State or      Country]]&lt;&gt;"UK"),"US","Other")</f>
        <v>US</v>
      </c>
      <c r="F2551" s="43">
        <v>9</v>
      </c>
      <c r="G2551" s="62" t="s">
        <v>1666</v>
      </c>
      <c r="H2551" s="61">
        <v>5</v>
      </c>
      <c r="I2551" s="62" t="s">
        <v>4808</v>
      </c>
      <c r="J2551" s="41"/>
      <c r="K2551" s="41"/>
      <c r="L2551" s="59" t="s">
        <v>7250</v>
      </c>
      <c r="M2551" s="59" t="str">
        <f>IF(LEFT(NICAP[[#This Row],[Date]],1)=0,"Y","N")</f>
        <v>N</v>
      </c>
      <c r="N2551" s="59"/>
      <c r="O2551" s="59" t="str">
        <f>19&amp;LEFT(NICAP[[#This Row],[Date]],2)</f>
        <v>1961</v>
      </c>
      <c r="P2551" s="59" t="str">
        <f>MID(NICAP[[#This Row],[Date]],3,2)</f>
        <v>09</v>
      </c>
      <c r="Q2551" s="59" t="str">
        <f>RIGHT(NICAP[[#This Row],[Date]],2)</f>
        <v>07</v>
      </c>
      <c r="R2551" s="26">
        <f>DATE(NICAP[[#This Row],[Year]],NICAP[[#This Row],[Month]],NICAP[[#This Row],[Day]])</f>
        <v>22531</v>
      </c>
      <c r="S2551" s="35" t="str">
        <f t="shared" si="78"/>
        <v>FL</v>
      </c>
      <c r="T2551" s="24" t="str">
        <f t="shared" si="79"/>
        <v>US</v>
      </c>
    </row>
    <row r="2552" spans="1:20" ht="42" customHeight="1" x14ac:dyDescent="0.2">
      <c r="A2552" s="35">
        <v>2543</v>
      </c>
      <c r="B2552" s="57">
        <v>610913</v>
      </c>
      <c r="C2552" s="50" t="s">
        <v>7249</v>
      </c>
      <c r="D2552" s="50" t="s">
        <v>1787</v>
      </c>
      <c r="E2552" s="50" t="str">
        <f>IF(AND(LEN(NICAP[[#This Row],[State or      Country]])=2,NICAP[[#This Row],[State or      Country]]&lt;&gt;"UK"),"US","Other")</f>
        <v>US</v>
      </c>
      <c r="F2552" s="49">
        <v>1</v>
      </c>
      <c r="G2552" s="48"/>
      <c r="H2552" s="48"/>
      <c r="I2552" s="48"/>
      <c r="J2552" s="48"/>
      <c r="K2552" s="48"/>
      <c r="L2552" s="42" t="s">
        <v>7248</v>
      </c>
      <c r="M2552" s="42" t="str">
        <f>IF(LEFT(NICAP[[#This Row],[Date]],1)=0,"Y","N")</f>
        <v>N</v>
      </c>
      <c r="N2552" s="42"/>
      <c r="O2552" s="42" t="str">
        <f>19&amp;LEFT(NICAP[[#This Row],[Date]],2)</f>
        <v>1961</v>
      </c>
      <c r="P2552" s="42" t="str">
        <f>MID(NICAP[[#This Row],[Date]],3,2)</f>
        <v>09</v>
      </c>
      <c r="Q2552" s="42" t="str">
        <f>RIGHT(NICAP[[#This Row],[Date]],2)</f>
        <v>13</v>
      </c>
      <c r="R2552" s="26">
        <f>DATE(NICAP[[#This Row],[Year]],NICAP[[#This Row],[Month]],NICAP[[#This Row],[Day]])</f>
        <v>22537</v>
      </c>
      <c r="S2552" s="35" t="str">
        <f t="shared" si="78"/>
        <v>IN</v>
      </c>
      <c r="T2552" s="24" t="str">
        <f t="shared" si="79"/>
        <v>US</v>
      </c>
    </row>
    <row r="2553" spans="1:20" ht="14.25" customHeight="1" x14ac:dyDescent="0.2">
      <c r="A2553" s="35">
        <v>2544</v>
      </c>
      <c r="B2553" s="56">
        <v>610919</v>
      </c>
      <c r="C2553" s="39" t="s">
        <v>7247</v>
      </c>
      <c r="D2553" s="39" t="s">
        <v>2338</v>
      </c>
      <c r="E2553" s="39" t="str">
        <f>IF(AND(LEN(NICAP[[#This Row],[State or      Country]])=2,NICAP[[#This Row],[State or      Country]]&lt;&gt;"UK"),"US","Other")</f>
        <v>US</v>
      </c>
      <c r="F2553" s="38">
        <v>7</v>
      </c>
      <c r="G2553" s="47" t="s">
        <v>2090</v>
      </c>
      <c r="H2553" s="46">
        <v>5</v>
      </c>
      <c r="I2553" s="47" t="s">
        <v>4808</v>
      </c>
      <c r="J2553" s="41"/>
      <c r="K2553" s="41"/>
      <c r="L2553" s="36" t="s">
        <v>7246</v>
      </c>
      <c r="M2553" s="36" t="str">
        <f>IF(LEFT(NICAP[[#This Row],[Date]],1)=0,"Y","N")</f>
        <v>N</v>
      </c>
      <c r="N2553" s="36"/>
      <c r="O2553" s="36" t="str">
        <f>19&amp;LEFT(NICAP[[#This Row],[Date]],2)</f>
        <v>1961</v>
      </c>
      <c r="P2553" s="36" t="str">
        <f>MID(NICAP[[#This Row],[Date]],3,2)</f>
        <v>09</v>
      </c>
      <c r="Q2553" s="36" t="str">
        <f>RIGHT(NICAP[[#This Row],[Date]],2)</f>
        <v>19</v>
      </c>
      <c r="R2553" s="26">
        <f>DATE(NICAP[[#This Row],[Year]],NICAP[[#This Row],[Month]],NICAP[[#This Row],[Day]])</f>
        <v>22543</v>
      </c>
      <c r="S2553" s="35" t="str">
        <f t="shared" si="78"/>
        <v>NH</v>
      </c>
      <c r="T2553" s="24" t="str">
        <f t="shared" si="79"/>
        <v>US</v>
      </c>
    </row>
    <row r="2554" spans="1:20" ht="12.75" customHeight="1" x14ac:dyDescent="0.2">
      <c r="A2554" s="35">
        <v>2545</v>
      </c>
      <c r="B2554" s="53">
        <v>610919</v>
      </c>
      <c r="C2554" s="39" t="s">
        <v>7245</v>
      </c>
      <c r="D2554" s="39" t="s">
        <v>2338</v>
      </c>
      <c r="E2554" s="39" t="str">
        <f>IF(AND(LEN(NICAP[[#This Row],[State or      Country]])=2,NICAP[[#This Row],[State or      Country]]&lt;&gt;"UK"),"US","Other")</f>
        <v>US</v>
      </c>
      <c r="F2554" s="38">
        <v>9</v>
      </c>
      <c r="G2554" s="47" t="s">
        <v>1666</v>
      </c>
      <c r="H2554" s="46">
        <v>5</v>
      </c>
      <c r="I2554" s="37"/>
      <c r="J2554" s="37"/>
      <c r="K2554" s="37"/>
      <c r="L2554" s="36" t="s">
        <v>7244</v>
      </c>
      <c r="M2554" s="36" t="str">
        <f>IF(LEFT(NICAP[[#This Row],[Date]],1)=0,"Y","N")</f>
        <v>N</v>
      </c>
      <c r="N2554" s="36"/>
      <c r="O2554" s="36" t="str">
        <f>19&amp;LEFT(NICAP[[#This Row],[Date]],2)</f>
        <v>1961</v>
      </c>
      <c r="P2554" s="36" t="str">
        <f>MID(NICAP[[#This Row],[Date]],3,2)</f>
        <v>09</v>
      </c>
      <c r="Q2554" s="36" t="str">
        <f>RIGHT(NICAP[[#This Row],[Date]],2)</f>
        <v>19</v>
      </c>
      <c r="R2554" s="26">
        <f>DATE(NICAP[[#This Row],[Year]],NICAP[[#This Row],[Month]],NICAP[[#This Row],[Day]])</f>
        <v>22543</v>
      </c>
      <c r="S2554" s="35" t="str">
        <f t="shared" si="78"/>
        <v>NH</v>
      </c>
      <c r="T2554" s="24" t="str">
        <f t="shared" si="79"/>
        <v>US</v>
      </c>
    </row>
    <row r="2555" spans="1:20" ht="27.75" customHeight="1" x14ac:dyDescent="0.2">
      <c r="A2555" s="35">
        <v>2546</v>
      </c>
      <c r="B2555" s="60">
        <v>610921</v>
      </c>
      <c r="C2555" s="44" t="s">
        <v>7243</v>
      </c>
      <c r="D2555" s="44" t="s">
        <v>6937</v>
      </c>
      <c r="E2555" s="44" t="str">
        <f>IF(AND(LEN(NICAP[[#This Row],[State or      Country]])=2,NICAP[[#This Row],[State or      Country]]&lt;&gt;"UK"),"US","Other")</f>
        <v>Other</v>
      </c>
      <c r="F2555" s="43">
        <v>11</v>
      </c>
      <c r="G2555" s="41"/>
      <c r="H2555" s="41"/>
      <c r="I2555" s="41"/>
      <c r="J2555" s="41"/>
      <c r="K2555" s="41"/>
      <c r="L2555" s="59" t="s">
        <v>7242</v>
      </c>
      <c r="M2555" s="59" t="str">
        <f>IF(LEFT(NICAP[[#This Row],[Date]],1)=0,"Y","N")</f>
        <v>N</v>
      </c>
      <c r="N2555" s="59"/>
      <c r="O2555" s="59" t="str">
        <f>19&amp;LEFT(NICAP[[#This Row],[Date]],2)</f>
        <v>1961</v>
      </c>
      <c r="P2555" s="59" t="str">
        <f>MID(NICAP[[#This Row],[Date]],3,2)</f>
        <v>09</v>
      </c>
      <c r="Q2555" s="59" t="str">
        <f>RIGHT(NICAP[[#This Row],[Date]],2)</f>
        <v>21</v>
      </c>
      <c r="R2555" s="26">
        <f>DATE(NICAP[[#This Row],[Year]],NICAP[[#This Row],[Month]],NICAP[[#This Row],[Day]])</f>
        <v>22545</v>
      </c>
      <c r="S2555" s="35" t="str">
        <f t="shared" si="78"/>
        <v/>
      </c>
      <c r="T2555" s="24" t="str">
        <f t="shared" si="79"/>
        <v>Wake Island</v>
      </c>
    </row>
    <row r="2556" spans="1:20" ht="12.75" customHeight="1" x14ac:dyDescent="0.2">
      <c r="A2556" s="35">
        <v>2547</v>
      </c>
      <c r="B2556" s="53">
        <v>610927</v>
      </c>
      <c r="C2556" s="39" t="s">
        <v>7241</v>
      </c>
      <c r="D2556" s="39" t="s">
        <v>2763</v>
      </c>
      <c r="E2556" s="39" t="str">
        <f>IF(AND(LEN(NICAP[[#This Row],[State or      Country]])=2,NICAP[[#This Row],[State or      Country]]&lt;&gt;"UK"),"US","Other")</f>
        <v>Other</v>
      </c>
      <c r="F2556" s="38">
        <v>9</v>
      </c>
      <c r="G2556" s="47" t="s">
        <v>1666</v>
      </c>
      <c r="H2556" s="46">
        <v>5</v>
      </c>
      <c r="I2556" s="47" t="s">
        <v>4808</v>
      </c>
      <c r="J2556" s="37"/>
      <c r="K2556" s="37"/>
      <c r="L2556" s="36" t="s">
        <v>7240</v>
      </c>
      <c r="M2556" s="36" t="str">
        <f>IF(LEFT(NICAP[[#This Row],[Date]],1)=0,"Y","N")</f>
        <v>N</v>
      </c>
      <c r="N2556" s="36"/>
      <c r="O2556" s="36" t="str">
        <f>19&amp;LEFT(NICAP[[#This Row],[Date]],2)</f>
        <v>1961</v>
      </c>
      <c r="P2556" s="36" t="str">
        <f>MID(NICAP[[#This Row],[Date]],3,2)</f>
        <v>09</v>
      </c>
      <c r="Q2556" s="36" t="str">
        <f>RIGHT(NICAP[[#This Row],[Date]],2)</f>
        <v>27</v>
      </c>
      <c r="R2556" s="26">
        <f>DATE(NICAP[[#This Row],[Year]],NICAP[[#This Row],[Month]],NICAP[[#This Row],[Day]])</f>
        <v>22551</v>
      </c>
      <c r="S2556" s="35" t="str">
        <f t="shared" si="78"/>
        <v/>
      </c>
      <c r="T2556" s="24" t="str">
        <f t="shared" si="79"/>
        <v>At Sea</v>
      </c>
    </row>
    <row r="2557" spans="1:20" ht="12.75" customHeight="1" x14ac:dyDescent="0.2">
      <c r="A2557" s="35">
        <v>2548</v>
      </c>
      <c r="B2557" s="53">
        <v>610930</v>
      </c>
      <c r="C2557" s="39" t="s">
        <v>2988</v>
      </c>
      <c r="D2557" s="39" t="s">
        <v>1819</v>
      </c>
      <c r="E2557" s="39" t="str">
        <f>IF(AND(LEN(NICAP[[#This Row],[State or      Country]])=2,NICAP[[#This Row],[State or      Country]]&lt;&gt;"UK"),"US","Other")</f>
        <v>US</v>
      </c>
      <c r="F2557" s="38">
        <v>9</v>
      </c>
      <c r="G2557" s="47" t="s">
        <v>1666</v>
      </c>
      <c r="H2557" s="46">
        <v>5</v>
      </c>
      <c r="I2557" s="47" t="s">
        <v>4808</v>
      </c>
      <c r="J2557" s="37"/>
      <c r="K2557" s="37"/>
      <c r="L2557" s="36" t="s">
        <v>7239</v>
      </c>
      <c r="M2557" s="36" t="str">
        <f>IF(LEFT(NICAP[[#This Row],[Date]],1)=0,"Y","N")</f>
        <v>N</v>
      </c>
      <c r="N2557" s="36"/>
      <c r="O2557" s="36" t="str">
        <f>19&amp;LEFT(NICAP[[#This Row],[Date]],2)</f>
        <v>1961</v>
      </c>
      <c r="P2557" s="36" t="str">
        <f>MID(NICAP[[#This Row],[Date]],3,2)</f>
        <v>09</v>
      </c>
      <c r="Q2557" s="36" t="str">
        <f>RIGHT(NICAP[[#This Row],[Date]],2)</f>
        <v>30</v>
      </c>
      <c r="R2557" s="26">
        <f>DATE(NICAP[[#This Row],[Year]],NICAP[[#This Row],[Month]],NICAP[[#This Row],[Day]])</f>
        <v>22554</v>
      </c>
      <c r="S2557" s="35" t="str">
        <f t="shared" si="78"/>
        <v>NV</v>
      </c>
      <c r="T2557" s="24" t="str">
        <f t="shared" si="79"/>
        <v>US</v>
      </c>
    </row>
    <row r="2558" spans="1:20" ht="27" customHeight="1" x14ac:dyDescent="0.2">
      <c r="A2558" s="35">
        <v>2549</v>
      </c>
      <c r="B2558" s="60">
        <v>611002</v>
      </c>
      <c r="C2558" s="44" t="s">
        <v>7238</v>
      </c>
      <c r="D2558" s="44" t="s">
        <v>3132</v>
      </c>
      <c r="E2558" s="44" t="str">
        <f>IF(AND(LEN(NICAP[[#This Row],[State or      Country]])=2,NICAP[[#This Row],[State or      Country]]&lt;&gt;"UK"),"US","Other")</f>
        <v>US</v>
      </c>
      <c r="F2558" s="43">
        <v>11</v>
      </c>
      <c r="G2558" s="41"/>
      <c r="H2558" s="41"/>
      <c r="I2558" s="41"/>
      <c r="J2558" s="41"/>
      <c r="K2558" s="41"/>
      <c r="L2558" s="59" t="s">
        <v>7237</v>
      </c>
      <c r="M2558" s="59" t="str">
        <f>IF(LEFT(NICAP[[#This Row],[Date]],1)=0,"Y","N")</f>
        <v>N</v>
      </c>
      <c r="N2558" s="59"/>
      <c r="O2558" s="59" t="str">
        <f>19&amp;LEFT(NICAP[[#This Row],[Date]],2)</f>
        <v>1961</v>
      </c>
      <c r="P2558" s="59" t="str">
        <f>MID(NICAP[[#This Row],[Date]],3,2)</f>
        <v>10</v>
      </c>
      <c r="Q2558" s="59" t="str">
        <f>RIGHT(NICAP[[#This Row],[Date]],2)</f>
        <v>02</v>
      </c>
      <c r="R2558" s="26">
        <f>DATE(NICAP[[#This Row],[Year]],NICAP[[#This Row],[Month]],NICAP[[#This Row],[Day]])</f>
        <v>22556</v>
      </c>
      <c r="S2558" s="35" t="str">
        <f t="shared" si="78"/>
        <v>UT</v>
      </c>
      <c r="T2558" s="24" t="str">
        <f t="shared" si="79"/>
        <v>US</v>
      </c>
    </row>
    <row r="2559" spans="1:20" ht="27" customHeight="1" x14ac:dyDescent="0.2">
      <c r="A2559" s="35">
        <v>2550</v>
      </c>
      <c r="B2559" s="60">
        <v>611012</v>
      </c>
      <c r="C2559" s="44" t="s">
        <v>2192</v>
      </c>
      <c r="D2559" s="44" t="s">
        <v>1787</v>
      </c>
      <c r="E2559" s="44" t="str">
        <f>IF(AND(LEN(NICAP[[#This Row],[State or      Country]])=2,NICAP[[#This Row],[State or      Country]]&lt;&gt;"UK"),"US","Other")</f>
        <v>US</v>
      </c>
      <c r="F2559" s="43">
        <v>1</v>
      </c>
      <c r="G2559" s="41"/>
      <c r="H2559" s="41"/>
      <c r="I2559" s="41"/>
      <c r="J2559" s="41"/>
      <c r="K2559" s="41"/>
      <c r="L2559" s="42" t="s">
        <v>7236</v>
      </c>
      <c r="M2559" s="42" t="str">
        <f>IF(LEFT(NICAP[[#This Row],[Date]],1)=0,"Y","N")</f>
        <v>N</v>
      </c>
      <c r="N2559" s="42"/>
      <c r="O2559" s="42" t="str">
        <f>19&amp;LEFT(NICAP[[#This Row],[Date]],2)</f>
        <v>1961</v>
      </c>
      <c r="P2559" s="42" t="str">
        <f>MID(NICAP[[#This Row],[Date]],3,2)</f>
        <v>10</v>
      </c>
      <c r="Q2559" s="42" t="str">
        <f>RIGHT(NICAP[[#This Row],[Date]],2)</f>
        <v>12</v>
      </c>
      <c r="R2559" s="26">
        <f>DATE(NICAP[[#This Row],[Year]],NICAP[[#This Row],[Month]],NICAP[[#This Row],[Day]])</f>
        <v>22566</v>
      </c>
      <c r="S2559" s="35" t="str">
        <f t="shared" si="78"/>
        <v>IN</v>
      </c>
      <c r="T2559" s="24" t="str">
        <f t="shared" si="79"/>
        <v>US</v>
      </c>
    </row>
    <row r="2560" spans="1:20" ht="27" customHeight="1" x14ac:dyDescent="0.2">
      <c r="A2560" s="35">
        <v>2551</v>
      </c>
      <c r="B2560" s="60">
        <v>611021</v>
      </c>
      <c r="C2560" s="44" t="s">
        <v>7235</v>
      </c>
      <c r="D2560" s="44" t="s">
        <v>2122</v>
      </c>
      <c r="E2560" s="44" t="str">
        <f>IF(AND(LEN(NICAP[[#This Row],[State or      Country]])=2,NICAP[[#This Row],[State or      Country]]&lt;&gt;"UK"),"US","Other")</f>
        <v>US</v>
      </c>
      <c r="F2560" s="43">
        <v>2</v>
      </c>
      <c r="G2560" s="41"/>
      <c r="H2560" s="41"/>
      <c r="I2560" s="41"/>
      <c r="J2560" s="41"/>
      <c r="K2560" s="41"/>
      <c r="L2560" s="59" t="s">
        <v>7234</v>
      </c>
      <c r="M2560" s="59" t="str">
        <f>IF(LEFT(NICAP[[#This Row],[Date]],1)=0,"Y","N")</f>
        <v>N</v>
      </c>
      <c r="N2560" s="59"/>
      <c r="O2560" s="59" t="str">
        <f>19&amp;LEFT(NICAP[[#This Row],[Date]],2)</f>
        <v>1961</v>
      </c>
      <c r="P2560" s="59" t="str">
        <f>MID(NICAP[[#This Row],[Date]],3,2)</f>
        <v>10</v>
      </c>
      <c r="Q2560" s="59" t="str">
        <f>RIGHT(NICAP[[#This Row],[Date]],2)</f>
        <v>21</v>
      </c>
      <c r="R2560" s="26">
        <f>DATE(NICAP[[#This Row],[Year]],NICAP[[#This Row],[Month]],NICAP[[#This Row],[Day]])</f>
        <v>22575</v>
      </c>
      <c r="S2560" s="35" t="str">
        <f t="shared" si="78"/>
        <v>NM</v>
      </c>
      <c r="T2560" s="24" t="str">
        <f t="shared" si="79"/>
        <v>US</v>
      </c>
    </row>
    <row r="2561" spans="1:20" ht="12.75" customHeight="1" x14ac:dyDescent="0.2">
      <c r="A2561" s="35">
        <v>2552</v>
      </c>
      <c r="B2561" s="53">
        <v>611107</v>
      </c>
      <c r="C2561" s="39" t="s">
        <v>7233</v>
      </c>
      <c r="D2561" s="39" t="s">
        <v>1670</v>
      </c>
      <c r="E2561" s="39" t="str">
        <f>IF(AND(LEN(NICAP[[#This Row],[State or      Country]])=2,NICAP[[#This Row],[State or      Country]]&lt;&gt;"UK"),"US","Other")</f>
        <v>US</v>
      </c>
      <c r="F2561" s="38">
        <v>9</v>
      </c>
      <c r="G2561" s="47" t="s">
        <v>1666</v>
      </c>
      <c r="H2561" s="46">
        <v>5</v>
      </c>
      <c r="I2561" s="47" t="s">
        <v>4808</v>
      </c>
      <c r="J2561" s="37"/>
      <c r="K2561" s="37"/>
      <c r="L2561" s="36" t="s">
        <v>7232</v>
      </c>
      <c r="M2561" s="36" t="str">
        <f>IF(LEFT(NICAP[[#This Row],[Date]],1)=0,"Y","N")</f>
        <v>N</v>
      </c>
      <c r="N2561" s="36"/>
      <c r="O2561" s="36" t="str">
        <f>19&amp;LEFT(NICAP[[#This Row],[Date]],2)</f>
        <v>1961</v>
      </c>
      <c r="P2561" s="36" t="str">
        <f>MID(NICAP[[#This Row],[Date]],3,2)</f>
        <v>11</v>
      </c>
      <c r="Q2561" s="36" t="str">
        <f>RIGHT(NICAP[[#This Row],[Date]],2)</f>
        <v>07</v>
      </c>
      <c r="R2561" s="26">
        <f>DATE(NICAP[[#This Row],[Year]],NICAP[[#This Row],[Month]],NICAP[[#This Row],[Day]])</f>
        <v>22592</v>
      </c>
      <c r="S2561" s="35" t="str">
        <f t="shared" si="78"/>
        <v>IL</v>
      </c>
      <c r="T2561" s="24" t="str">
        <f t="shared" si="79"/>
        <v>US</v>
      </c>
    </row>
    <row r="2562" spans="1:20" ht="12.75" customHeight="1" x14ac:dyDescent="0.2">
      <c r="A2562" s="35">
        <v>2553</v>
      </c>
      <c r="B2562" s="55">
        <v>611121</v>
      </c>
      <c r="C2562" s="39" t="s">
        <v>7231</v>
      </c>
      <c r="D2562" s="39" t="s">
        <v>1683</v>
      </c>
      <c r="E2562" s="39" t="str">
        <f>IF(AND(LEN(NICAP[[#This Row],[State or      Country]])=2,NICAP[[#This Row],[State or      Country]]&lt;&gt;"UK"),"US","Other")</f>
        <v>US</v>
      </c>
      <c r="F2562" s="38">
        <v>1</v>
      </c>
      <c r="G2562" s="37"/>
      <c r="H2562" s="37"/>
      <c r="I2562" s="65">
        <v>7741</v>
      </c>
      <c r="J2562" s="37"/>
      <c r="K2562" s="37"/>
      <c r="L2562" s="36" t="s">
        <v>7230</v>
      </c>
      <c r="M2562" s="36" t="str">
        <f>IF(LEFT(NICAP[[#This Row],[Date]],1)=0,"Y","N")</f>
        <v>N</v>
      </c>
      <c r="N2562" s="36"/>
      <c r="O2562" s="36" t="str">
        <f>19&amp;LEFT(NICAP[[#This Row],[Date]],2)</f>
        <v>1961</v>
      </c>
      <c r="P2562" s="36" t="str">
        <f>MID(NICAP[[#This Row],[Date]],3,2)</f>
        <v>11</v>
      </c>
      <c r="Q2562" s="36" t="str">
        <f>RIGHT(NICAP[[#This Row],[Date]],2)</f>
        <v>21</v>
      </c>
      <c r="R2562" s="26">
        <f>DATE(NICAP[[#This Row],[Year]],NICAP[[#This Row],[Month]],NICAP[[#This Row],[Day]])</f>
        <v>22606</v>
      </c>
      <c r="S2562" s="35" t="str">
        <f t="shared" si="78"/>
        <v>FL</v>
      </c>
      <c r="T2562" s="24" t="str">
        <f t="shared" si="79"/>
        <v>US</v>
      </c>
    </row>
    <row r="2563" spans="1:20" ht="27.75" customHeight="1" x14ac:dyDescent="0.2">
      <c r="A2563" s="35">
        <v>2554</v>
      </c>
      <c r="B2563" s="60">
        <v>611030</v>
      </c>
      <c r="C2563" s="44" t="s">
        <v>1836</v>
      </c>
      <c r="D2563" s="44" t="s">
        <v>1686</v>
      </c>
      <c r="E2563" s="44" t="str">
        <f>IF(AND(LEN(NICAP[[#This Row],[State or      Country]])=2,NICAP[[#This Row],[State or      Country]]&lt;&gt;"UK"),"US","Other")</f>
        <v>US</v>
      </c>
      <c r="F2563" s="43">
        <v>1</v>
      </c>
      <c r="G2563" s="41"/>
      <c r="H2563" s="41"/>
      <c r="I2563" s="41"/>
      <c r="J2563" s="41"/>
      <c r="K2563" s="41"/>
      <c r="L2563" s="42" t="s">
        <v>7229</v>
      </c>
      <c r="M2563" s="42" t="str">
        <f>IF(LEFT(NICAP[[#This Row],[Date]],1)=0,"Y","N")</f>
        <v>N</v>
      </c>
      <c r="N2563" s="42"/>
      <c r="O2563" s="42" t="str">
        <f>19&amp;LEFT(NICAP[[#This Row],[Date]],2)</f>
        <v>1961</v>
      </c>
      <c r="P2563" s="42" t="str">
        <f>MID(NICAP[[#This Row],[Date]],3,2)</f>
        <v>10</v>
      </c>
      <c r="Q2563" s="42" t="str">
        <f>RIGHT(NICAP[[#This Row],[Date]],2)</f>
        <v>30</v>
      </c>
      <c r="R2563" s="26">
        <f>DATE(NICAP[[#This Row],[Year]],NICAP[[#This Row],[Month]],NICAP[[#This Row],[Day]])</f>
        <v>22584</v>
      </c>
      <c r="S2563" s="35" t="str">
        <f t="shared" si="78"/>
        <v>PA</v>
      </c>
      <c r="T2563" s="24" t="str">
        <f t="shared" si="79"/>
        <v>US</v>
      </c>
    </row>
    <row r="2564" spans="1:20" ht="27" customHeight="1" x14ac:dyDescent="0.2">
      <c r="A2564" s="35">
        <v>2555</v>
      </c>
      <c r="B2564" s="60">
        <v>611122</v>
      </c>
      <c r="C2564" s="44" t="s">
        <v>7228</v>
      </c>
      <c r="D2564" s="44" t="s">
        <v>2139</v>
      </c>
      <c r="E2564" s="44" t="str">
        <f>IF(AND(LEN(NICAP[[#This Row],[State or      Country]])=2,NICAP[[#This Row],[State or      Country]]&lt;&gt;"UK"),"US","Other")</f>
        <v>US</v>
      </c>
      <c r="F2564" s="43">
        <v>1</v>
      </c>
      <c r="G2564" s="41"/>
      <c r="H2564" s="41"/>
      <c r="I2564" s="41"/>
      <c r="J2564" s="41"/>
      <c r="K2564" s="41"/>
      <c r="L2564" s="42" t="s">
        <v>7227</v>
      </c>
      <c r="M2564" s="42" t="str">
        <f>IF(LEFT(NICAP[[#This Row],[Date]],1)=0,"Y","N")</f>
        <v>N</v>
      </c>
      <c r="N2564" s="42"/>
      <c r="O2564" s="42" t="str">
        <f>19&amp;LEFT(NICAP[[#This Row],[Date]],2)</f>
        <v>1961</v>
      </c>
      <c r="P2564" s="42" t="str">
        <f>MID(NICAP[[#This Row],[Date]],3,2)</f>
        <v>11</v>
      </c>
      <c r="Q2564" s="42" t="str">
        <f>RIGHT(NICAP[[#This Row],[Date]],2)</f>
        <v>22</v>
      </c>
      <c r="R2564" s="26">
        <f>DATE(NICAP[[#This Row],[Year]],NICAP[[#This Row],[Month]],NICAP[[#This Row],[Day]])</f>
        <v>22607</v>
      </c>
      <c r="S2564" s="35" t="str">
        <f t="shared" si="78"/>
        <v>ND</v>
      </c>
      <c r="T2564" s="24" t="str">
        <f t="shared" si="79"/>
        <v>US</v>
      </c>
    </row>
    <row r="2565" spans="1:20" ht="12.75" customHeight="1" x14ac:dyDescent="0.2">
      <c r="A2565" s="35">
        <v>2556</v>
      </c>
      <c r="B2565" s="55">
        <v>611123</v>
      </c>
      <c r="C2565" s="39" t="s">
        <v>1753</v>
      </c>
      <c r="D2565" s="39" t="s">
        <v>1752</v>
      </c>
      <c r="E2565" s="39" t="str">
        <f>IF(AND(LEN(NICAP[[#This Row],[State or      Country]])=2,NICAP[[#This Row],[State or      Country]]&lt;&gt;"UK"),"US","Other")</f>
        <v>US</v>
      </c>
      <c r="F2565" s="38">
        <v>1</v>
      </c>
      <c r="G2565" s="37"/>
      <c r="H2565" s="37"/>
      <c r="I2565" s="65">
        <v>7742</v>
      </c>
      <c r="J2565" s="37"/>
      <c r="K2565" s="37"/>
      <c r="L2565" s="36" t="s">
        <v>7226</v>
      </c>
      <c r="M2565" s="36" t="str">
        <f>IF(LEFT(NICAP[[#This Row],[Date]],1)=0,"Y","N")</f>
        <v>N</v>
      </c>
      <c r="N2565" s="36"/>
      <c r="O2565" s="36" t="str">
        <f>19&amp;LEFT(NICAP[[#This Row],[Date]],2)</f>
        <v>1961</v>
      </c>
      <c r="P2565" s="36" t="str">
        <f>MID(NICAP[[#This Row],[Date]],3,2)</f>
        <v>11</v>
      </c>
      <c r="Q2565" s="36" t="str">
        <f>RIGHT(NICAP[[#This Row],[Date]],2)</f>
        <v>23</v>
      </c>
      <c r="R2565" s="26">
        <f>DATE(NICAP[[#This Row],[Year]],NICAP[[#This Row],[Month]],NICAP[[#This Row],[Day]])</f>
        <v>22608</v>
      </c>
      <c r="S2565" s="35" t="str">
        <f t="shared" si="78"/>
        <v>IA</v>
      </c>
      <c r="T2565" s="24" t="str">
        <f t="shared" si="79"/>
        <v>US</v>
      </c>
    </row>
    <row r="2566" spans="1:20" ht="12.75" customHeight="1" x14ac:dyDescent="0.2">
      <c r="A2566" s="35">
        <v>2557</v>
      </c>
      <c r="B2566" s="55">
        <v>611213</v>
      </c>
      <c r="C2566" s="39" t="s">
        <v>5236</v>
      </c>
      <c r="D2566" s="39" t="s">
        <v>7225</v>
      </c>
      <c r="E2566" s="39" t="str">
        <f>IF(AND(LEN(NICAP[[#This Row],[State or      Country]])=2,NICAP[[#This Row],[State or      Country]]&lt;&gt;"UK"),"US","Other")</f>
        <v>Other</v>
      </c>
      <c r="F2566" s="38">
        <v>1</v>
      </c>
      <c r="G2566" s="37"/>
      <c r="H2566" s="37"/>
      <c r="I2566" s="65">
        <v>7754</v>
      </c>
      <c r="J2566" s="37"/>
      <c r="K2566" s="37"/>
      <c r="L2566" s="36" t="s">
        <v>7224</v>
      </c>
      <c r="M2566" s="36" t="str">
        <f>IF(LEFT(NICAP[[#This Row],[Date]],1)=0,"Y","N")</f>
        <v>N</v>
      </c>
      <c r="N2566" s="36"/>
      <c r="O2566" s="36" t="str">
        <f>19&amp;LEFT(NICAP[[#This Row],[Date]],2)</f>
        <v>1961</v>
      </c>
      <c r="P2566" s="36" t="str">
        <f>MID(NICAP[[#This Row],[Date]],3,2)</f>
        <v>12</v>
      </c>
      <c r="Q2566" s="36" t="str">
        <f>RIGHT(NICAP[[#This Row],[Date]],2)</f>
        <v>13</v>
      </c>
      <c r="R2566" s="26">
        <f>DATE(NICAP[[#This Row],[Year]],NICAP[[#This Row],[Month]],NICAP[[#This Row],[Day]])</f>
        <v>22628</v>
      </c>
      <c r="S2566" s="35" t="str">
        <f t="shared" si="78"/>
        <v/>
      </c>
      <c r="T2566" s="24" t="str">
        <f t="shared" si="79"/>
        <v>D.C.</v>
      </c>
    </row>
    <row r="2567" spans="1:20" ht="12.75" customHeight="1" x14ac:dyDescent="0.2">
      <c r="A2567" s="35">
        <v>2558</v>
      </c>
      <c r="B2567" s="55">
        <v>620112</v>
      </c>
      <c r="C2567" s="39" t="s">
        <v>7214</v>
      </c>
      <c r="D2567" s="39" t="s">
        <v>1819</v>
      </c>
      <c r="E2567" s="39" t="str">
        <f>IF(AND(LEN(NICAP[[#This Row],[State or      Country]])=2,NICAP[[#This Row],[State or      Country]]&lt;&gt;"UK"),"US","Other")</f>
        <v>US</v>
      </c>
      <c r="F2567" s="38">
        <v>1</v>
      </c>
      <c r="G2567" s="41"/>
      <c r="H2567" s="41"/>
      <c r="I2567" s="47" t="s">
        <v>4808</v>
      </c>
      <c r="J2567" s="41"/>
      <c r="K2567" s="41"/>
      <c r="L2567" s="36" t="s">
        <v>6161</v>
      </c>
      <c r="M2567" s="36" t="str">
        <f>IF(LEFT(NICAP[[#This Row],[Date]],1)=0,"Y","N")</f>
        <v>N</v>
      </c>
      <c r="N2567" s="36"/>
      <c r="O2567" s="36" t="str">
        <f>19&amp;LEFT(NICAP[[#This Row],[Date]],2)</f>
        <v>1962</v>
      </c>
      <c r="P2567" s="36" t="str">
        <f>MID(NICAP[[#This Row],[Date]],3,2)</f>
        <v>01</v>
      </c>
      <c r="Q2567" s="36" t="str">
        <f>RIGHT(NICAP[[#This Row],[Date]],2)</f>
        <v>12</v>
      </c>
      <c r="R2567" s="26">
        <f>DATE(NICAP[[#This Row],[Year]],NICAP[[#This Row],[Month]],NICAP[[#This Row],[Day]])</f>
        <v>22658</v>
      </c>
      <c r="S2567" s="35" t="str">
        <f t="shared" si="78"/>
        <v>NV</v>
      </c>
      <c r="T2567" s="24" t="str">
        <f t="shared" si="79"/>
        <v>US</v>
      </c>
    </row>
    <row r="2568" spans="1:20" ht="12.75" customHeight="1" x14ac:dyDescent="0.2">
      <c r="A2568" s="35">
        <v>2559</v>
      </c>
      <c r="B2568" s="53">
        <v>620122</v>
      </c>
      <c r="C2568" s="39" t="s">
        <v>2643</v>
      </c>
      <c r="D2568" s="39" t="s">
        <v>1844</v>
      </c>
      <c r="E2568" s="39" t="str">
        <f>IF(AND(LEN(NICAP[[#This Row],[State or      Country]])=2,NICAP[[#This Row],[State or      Country]]&lt;&gt;"UK"),"US","Other")</f>
        <v>US</v>
      </c>
      <c r="F2568" s="38">
        <v>9</v>
      </c>
      <c r="G2568" s="47" t="s">
        <v>1666</v>
      </c>
      <c r="H2568" s="46">
        <v>5</v>
      </c>
      <c r="I2568" s="47" t="s">
        <v>4808</v>
      </c>
      <c r="J2568" s="37"/>
      <c r="K2568" s="37"/>
      <c r="L2568" s="36" t="s">
        <v>7223</v>
      </c>
      <c r="M2568" s="36" t="str">
        <f>IF(LEFT(NICAP[[#This Row],[Date]],1)=0,"Y","N")</f>
        <v>N</v>
      </c>
      <c r="N2568" s="36"/>
      <c r="O2568" s="36" t="str">
        <f>19&amp;LEFT(NICAP[[#This Row],[Date]],2)</f>
        <v>1962</v>
      </c>
      <c r="P2568" s="36" t="str">
        <f>MID(NICAP[[#This Row],[Date]],3,2)</f>
        <v>01</v>
      </c>
      <c r="Q2568" s="36" t="str">
        <f>RIGHT(NICAP[[#This Row],[Date]],2)</f>
        <v>22</v>
      </c>
      <c r="R2568" s="26">
        <f>DATE(NICAP[[#This Row],[Year]],NICAP[[#This Row],[Month]],NICAP[[#This Row],[Day]])</f>
        <v>22668</v>
      </c>
      <c r="S2568" s="35" t="str">
        <f t="shared" si="78"/>
        <v>MO</v>
      </c>
      <c r="T2568" s="24" t="str">
        <f t="shared" si="79"/>
        <v>US</v>
      </c>
    </row>
    <row r="2569" spans="1:20" ht="12.75" customHeight="1" x14ac:dyDescent="0.2">
      <c r="A2569" s="35">
        <v>2560</v>
      </c>
      <c r="B2569" s="55">
        <v>620129</v>
      </c>
      <c r="C2569" s="39" t="s">
        <v>7222</v>
      </c>
      <c r="D2569" s="39" t="s">
        <v>5104</v>
      </c>
      <c r="E2569" s="39" t="str">
        <f>IF(AND(LEN(NICAP[[#This Row],[State or      Country]])=2,NICAP[[#This Row],[State or      Country]]&lt;&gt;"UK"),"US","Other")</f>
        <v>Other</v>
      </c>
      <c r="F2569" s="38">
        <v>9</v>
      </c>
      <c r="G2569" s="37"/>
      <c r="H2569" s="46">
        <v>5</v>
      </c>
      <c r="I2569" s="37"/>
      <c r="J2569" s="37"/>
      <c r="K2569" s="37"/>
      <c r="L2569" s="36" t="s">
        <v>7221</v>
      </c>
      <c r="M2569" s="36" t="str">
        <f>IF(LEFT(NICAP[[#This Row],[Date]],1)=0,"Y","N")</f>
        <v>N</v>
      </c>
      <c r="N2569" s="36"/>
      <c r="O2569" s="36" t="str">
        <f>19&amp;LEFT(NICAP[[#This Row],[Date]],2)</f>
        <v>1962</v>
      </c>
      <c r="P2569" s="36" t="str">
        <f>MID(NICAP[[#This Row],[Date]],3,2)</f>
        <v>01</v>
      </c>
      <c r="Q2569" s="36" t="str">
        <f>RIGHT(NICAP[[#This Row],[Date]],2)</f>
        <v>29</v>
      </c>
      <c r="R2569" s="26">
        <f>DATE(NICAP[[#This Row],[Year]],NICAP[[#This Row],[Month]],NICAP[[#This Row],[Day]])</f>
        <v>22675</v>
      </c>
      <c r="S2569" s="35" t="str">
        <f t="shared" si="78"/>
        <v/>
      </c>
      <c r="T2569" s="24" t="str">
        <f t="shared" si="79"/>
        <v>Holland</v>
      </c>
    </row>
    <row r="2570" spans="1:20" ht="27.75" customHeight="1" x14ac:dyDescent="0.2">
      <c r="A2570" s="35">
        <v>2561</v>
      </c>
      <c r="B2570" s="60">
        <v>620207</v>
      </c>
      <c r="C2570" s="44" t="s">
        <v>7220</v>
      </c>
      <c r="D2570" s="44" t="s">
        <v>1953</v>
      </c>
      <c r="E2570" s="44" t="str">
        <f>IF(AND(LEN(NICAP[[#This Row],[State or      Country]])=2,NICAP[[#This Row],[State or      Country]]&lt;&gt;"UK"),"US","Other")</f>
        <v>US</v>
      </c>
      <c r="F2570" s="43">
        <v>1</v>
      </c>
      <c r="G2570" s="41"/>
      <c r="H2570" s="41"/>
      <c r="I2570" s="41"/>
      <c r="J2570" s="41"/>
      <c r="K2570" s="41"/>
      <c r="L2570" s="42" t="s">
        <v>7219</v>
      </c>
      <c r="M2570" s="42" t="str">
        <f>IF(LEFT(NICAP[[#This Row],[Date]],1)=0,"Y","N")</f>
        <v>N</v>
      </c>
      <c r="N2570" s="42"/>
      <c r="O2570" s="42" t="str">
        <f>19&amp;LEFT(NICAP[[#This Row],[Date]],2)</f>
        <v>1962</v>
      </c>
      <c r="P2570" s="42" t="str">
        <f>MID(NICAP[[#This Row],[Date]],3,2)</f>
        <v>02</v>
      </c>
      <c r="Q2570" s="42" t="str">
        <f>RIGHT(NICAP[[#This Row],[Date]],2)</f>
        <v>07</v>
      </c>
      <c r="R2570" s="26">
        <f>DATE(NICAP[[#This Row],[Year]],NICAP[[#This Row],[Month]],NICAP[[#This Row],[Day]])</f>
        <v>22684</v>
      </c>
      <c r="S2570" s="35" t="str">
        <f t="shared" ref="S2570:S2633" si="80">IF(E2570="US",D2570,"")</f>
        <v>ME</v>
      </c>
      <c r="T2570" s="24" t="str">
        <f t="shared" ref="T2570:T2633" si="81">IF(E2570="US","US",D2570)</f>
        <v>US</v>
      </c>
    </row>
    <row r="2571" spans="1:20" ht="27" customHeight="1" x14ac:dyDescent="0.2">
      <c r="A2571" s="35">
        <v>2562</v>
      </c>
      <c r="B2571" s="60">
        <v>620209</v>
      </c>
      <c r="C2571" s="44" t="s">
        <v>7218</v>
      </c>
      <c r="D2571" s="44" t="s">
        <v>1802</v>
      </c>
      <c r="E2571" s="44" t="str">
        <f>IF(AND(LEN(NICAP[[#This Row],[State or      Country]])=2,NICAP[[#This Row],[State or      Country]]&lt;&gt;"UK"),"US","Other")</f>
        <v>Other</v>
      </c>
      <c r="F2571" s="43">
        <v>3</v>
      </c>
      <c r="G2571" s="41"/>
      <c r="H2571" s="41"/>
      <c r="I2571" s="41"/>
      <c r="J2571" s="41"/>
      <c r="K2571" s="41"/>
      <c r="L2571" s="59" t="s">
        <v>7217</v>
      </c>
      <c r="M2571" s="59" t="str">
        <f>IF(LEFT(NICAP[[#This Row],[Date]],1)=0,"Y","N")</f>
        <v>N</v>
      </c>
      <c r="N2571" s="59"/>
      <c r="O2571" s="59" t="str">
        <f>19&amp;LEFT(NICAP[[#This Row],[Date]],2)</f>
        <v>1962</v>
      </c>
      <c r="P2571" s="59" t="str">
        <f>MID(NICAP[[#This Row],[Date]],3,2)</f>
        <v>02</v>
      </c>
      <c r="Q2571" s="59" t="str">
        <f>RIGHT(NICAP[[#This Row],[Date]],2)</f>
        <v>09</v>
      </c>
      <c r="R2571" s="26">
        <f>DATE(NICAP[[#This Row],[Year]],NICAP[[#This Row],[Month]],NICAP[[#This Row],[Day]])</f>
        <v>22686</v>
      </c>
      <c r="S2571" s="35" t="str">
        <f t="shared" si="80"/>
        <v/>
      </c>
      <c r="T2571" s="24" t="str">
        <f t="shared" si="81"/>
        <v>UK</v>
      </c>
    </row>
    <row r="2572" spans="1:20" ht="27" customHeight="1" x14ac:dyDescent="0.2">
      <c r="A2572" s="35">
        <v>2563</v>
      </c>
      <c r="B2572" s="60">
        <v>620211</v>
      </c>
      <c r="C2572" s="44" t="s">
        <v>7216</v>
      </c>
      <c r="D2572" s="44" t="s">
        <v>2990</v>
      </c>
      <c r="E2572" s="44" t="str">
        <f>IF(AND(LEN(NICAP[[#This Row],[State or      Country]])=2,NICAP[[#This Row],[State or      Country]]&lt;&gt;"UK"),"US","Other")</f>
        <v>Other</v>
      </c>
      <c r="F2572" s="43">
        <v>1</v>
      </c>
      <c r="G2572" s="41"/>
      <c r="H2572" s="41"/>
      <c r="I2572" s="41"/>
      <c r="J2572" s="41"/>
      <c r="K2572" s="41"/>
      <c r="L2572" s="42" t="s">
        <v>7215</v>
      </c>
      <c r="M2572" s="42" t="str">
        <f>IF(LEFT(NICAP[[#This Row],[Date]],1)=0,"Y","N")</f>
        <v>N</v>
      </c>
      <c r="N2572" s="42"/>
      <c r="O2572" s="42" t="str">
        <f>19&amp;LEFT(NICAP[[#This Row],[Date]],2)</f>
        <v>1962</v>
      </c>
      <c r="P2572" s="42" t="str">
        <f>MID(NICAP[[#This Row],[Date]],3,2)</f>
        <v>02</v>
      </c>
      <c r="Q2572" s="42" t="str">
        <f>RIGHT(NICAP[[#This Row],[Date]],2)</f>
        <v>11</v>
      </c>
      <c r="R2572" s="26">
        <f>DATE(NICAP[[#This Row],[Year]],NICAP[[#This Row],[Month]],NICAP[[#This Row],[Day]])</f>
        <v>22688</v>
      </c>
      <c r="S2572" s="35" t="str">
        <f t="shared" si="80"/>
        <v/>
      </c>
      <c r="T2572" s="24" t="str">
        <f t="shared" si="81"/>
        <v>Venezuela</v>
      </c>
    </row>
    <row r="2573" spans="1:20" ht="12.75" customHeight="1" x14ac:dyDescent="0.2">
      <c r="A2573" s="35">
        <v>2564</v>
      </c>
      <c r="B2573" s="53">
        <v>620212</v>
      </c>
      <c r="C2573" s="39" t="s">
        <v>7214</v>
      </c>
      <c r="D2573" s="39" t="s">
        <v>1819</v>
      </c>
      <c r="E2573" s="39" t="str">
        <f>IF(AND(LEN(NICAP[[#This Row],[State or      Country]])=2,NICAP[[#This Row],[State or      Country]]&lt;&gt;"UK"),"US","Other")</f>
        <v>US</v>
      </c>
      <c r="F2573" s="38">
        <v>9</v>
      </c>
      <c r="G2573" s="47" t="s">
        <v>1666</v>
      </c>
      <c r="H2573" s="46">
        <v>5</v>
      </c>
      <c r="I2573" s="47" t="s">
        <v>4808</v>
      </c>
      <c r="J2573" s="37"/>
      <c r="K2573" s="37"/>
      <c r="L2573" s="36" t="s">
        <v>7213</v>
      </c>
      <c r="M2573" s="36" t="str">
        <f>IF(LEFT(NICAP[[#This Row],[Date]],1)=0,"Y","N")</f>
        <v>N</v>
      </c>
      <c r="N2573" s="36"/>
      <c r="O2573" s="36" t="str">
        <f>19&amp;LEFT(NICAP[[#This Row],[Date]],2)</f>
        <v>1962</v>
      </c>
      <c r="P2573" s="36" t="str">
        <f>MID(NICAP[[#This Row],[Date]],3,2)</f>
        <v>02</v>
      </c>
      <c r="Q2573" s="36" t="str">
        <f>RIGHT(NICAP[[#This Row],[Date]],2)</f>
        <v>12</v>
      </c>
      <c r="R2573" s="26">
        <f>DATE(NICAP[[#This Row],[Year]],NICAP[[#This Row],[Month]],NICAP[[#This Row],[Day]])</f>
        <v>22689</v>
      </c>
      <c r="S2573" s="35" t="str">
        <f t="shared" si="80"/>
        <v>NV</v>
      </c>
      <c r="T2573" s="24" t="str">
        <f t="shared" si="81"/>
        <v>US</v>
      </c>
    </row>
    <row r="2574" spans="1:20" ht="27.75" customHeight="1" x14ac:dyDescent="0.2">
      <c r="A2574" s="35">
        <v>2565</v>
      </c>
      <c r="B2574" s="66">
        <v>620219</v>
      </c>
      <c r="C2574" s="44" t="s">
        <v>7212</v>
      </c>
      <c r="D2574" s="44" t="s">
        <v>2299</v>
      </c>
      <c r="E2574" s="44" t="str">
        <f>IF(AND(LEN(NICAP[[#This Row],[State or      Country]])=2,NICAP[[#This Row],[State or      Country]]&lt;&gt;"UK"),"US","Other")</f>
        <v>US</v>
      </c>
      <c r="F2574" s="43">
        <v>1</v>
      </c>
      <c r="G2574" s="41"/>
      <c r="H2574" s="41"/>
      <c r="I2574" s="62" t="s">
        <v>4808</v>
      </c>
      <c r="J2574" s="41"/>
      <c r="K2574" s="41"/>
      <c r="L2574" s="59" t="s">
        <v>7211</v>
      </c>
      <c r="M2574" s="59" t="str">
        <f>IF(LEFT(NICAP[[#This Row],[Date]],1)=0,"Y","N")</f>
        <v>N</v>
      </c>
      <c r="N2574" s="59"/>
      <c r="O2574" s="59" t="str">
        <f>19&amp;LEFT(NICAP[[#This Row],[Date]],2)</f>
        <v>1962</v>
      </c>
      <c r="P2574" s="59" t="str">
        <f>MID(NICAP[[#This Row],[Date]],3,2)</f>
        <v>02</v>
      </c>
      <c r="Q2574" s="59" t="str">
        <f>RIGHT(NICAP[[#This Row],[Date]],2)</f>
        <v>19</v>
      </c>
      <c r="R2574" s="26">
        <f>DATE(NICAP[[#This Row],[Year]],NICAP[[#This Row],[Month]],NICAP[[#This Row],[Day]])</f>
        <v>22696</v>
      </c>
      <c r="S2574" s="35" t="str">
        <f t="shared" si="80"/>
        <v>AL</v>
      </c>
      <c r="T2574" s="24" t="str">
        <f t="shared" si="81"/>
        <v>US</v>
      </c>
    </row>
    <row r="2575" spans="1:20" ht="12.75" customHeight="1" x14ac:dyDescent="0.2">
      <c r="A2575" s="35">
        <v>2566</v>
      </c>
      <c r="B2575" s="64">
        <v>620225</v>
      </c>
      <c r="C2575" s="39" t="s">
        <v>7210</v>
      </c>
      <c r="D2575" s="39" t="s">
        <v>2020</v>
      </c>
      <c r="E2575" s="39" t="str">
        <f>IF(AND(LEN(NICAP[[#This Row],[State or      Country]])=2,NICAP[[#This Row],[State or      Country]]&lt;&gt;"UK"),"US","Other")</f>
        <v>US</v>
      </c>
      <c r="F2575" s="38">
        <v>1</v>
      </c>
      <c r="G2575" s="37"/>
      <c r="H2575" s="37"/>
      <c r="I2575" s="65">
        <v>7818</v>
      </c>
      <c r="J2575" s="37"/>
      <c r="K2575" s="37"/>
      <c r="L2575" s="36" t="s">
        <v>7209</v>
      </c>
      <c r="M2575" s="36" t="str">
        <f>IF(LEFT(NICAP[[#This Row],[Date]],1)=0,"Y","N")</f>
        <v>N</v>
      </c>
      <c r="N2575" s="36"/>
      <c r="O2575" s="36" t="str">
        <f>19&amp;LEFT(NICAP[[#This Row],[Date]],2)</f>
        <v>1962</v>
      </c>
      <c r="P2575" s="36" t="str">
        <f>MID(NICAP[[#This Row],[Date]],3,2)</f>
        <v>02</v>
      </c>
      <c r="Q2575" s="36" t="str">
        <f>RIGHT(NICAP[[#This Row],[Date]],2)</f>
        <v>25</v>
      </c>
      <c r="R2575" s="26">
        <f>DATE(NICAP[[#This Row],[Year]],NICAP[[#This Row],[Month]],NICAP[[#This Row],[Day]])</f>
        <v>22702</v>
      </c>
      <c r="S2575" s="35" t="str">
        <f t="shared" si="80"/>
        <v>AK</v>
      </c>
      <c r="T2575" s="24" t="str">
        <f t="shared" si="81"/>
        <v>US</v>
      </c>
    </row>
    <row r="2576" spans="1:20" ht="12.75" customHeight="1" x14ac:dyDescent="0.2">
      <c r="A2576" s="35">
        <v>2567</v>
      </c>
      <c r="B2576" s="64">
        <v>620301</v>
      </c>
      <c r="C2576" s="39" t="s">
        <v>6697</v>
      </c>
      <c r="D2576" s="39" t="s">
        <v>1758</v>
      </c>
      <c r="E2576" s="39" t="str">
        <f>IF(AND(LEN(NICAP[[#This Row],[State or      Country]])=2,NICAP[[#This Row],[State or      Country]]&lt;&gt;"UK"),"US","Other")</f>
        <v>US</v>
      </c>
      <c r="F2576" s="38">
        <v>1</v>
      </c>
      <c r="G2576" s="37"/>
      <c r="H2576" s="37"/>
      <c r="I2576" s="65">
        <v>7823</v>
      </c>
      <c r="J2576" s="37"/>
      <c r="K2576" s="37"/>
      <c r="L2576" s="36" t="s">
        <v>7208</v>
      </c>
      <c r="M2576" s="36" t="str">
        <f>IF(LEFT(NICAP[[#This Row],[Date]],1)=0,"Y","N")</f>
        <v>N</v>
      </c>
      <c r="N2576" s="36"/>
      <c r="O2576" s="36" t="str">
        <f>19&amp;LEFT(NICAP[[#This Row],[Date]],2)</f>
        <v>1962</v>
      </c>
      <c r="P2576" s="36" t="str">
        <f>MID(NICAP[[#This Row],[Date]],3,2)</f>
        <v>03</v>
      </c>
      <c r="Q2576" s="36" t="str">
        <f>RIGHT(NICAP[[#This Row],[Date]],2)</f>
        <v>01</v>
      </c>
      <c r="R2576" s="26">
        <f>DATE(NICAP[[#This Row],[Year]],NICAP[[#This Row],[Month]],NICAP[[#This Row],[Day]])</f>
        <v>22706</v>
      </c>
      <c r="S2576" s="35" t="str">
        <f t="shared" si="80"/>
        <v>NY</v>
      </c>
      <c r="T2576" s="24" t="str">
        <f t="shared" si="81"/>
        <v>US</v>
      </c>
    </row>
    <row r="2577" spans="1:20" ht="14.25" customHeight="1" x14ac:dyDescent="0.2">
      <c r="A2577" s="35">
        <v>2568</v>
      </c>
      <c r="B2577" s="81">
        <v>620326</v>
      </c>
      <c r="C2577" s="39" t="s">
        <v>7207</v>
      </c>
      <c r="D2577" s="39" t="s">
        <v>6810</v>
      </c>
      <c r="E2577" s="39" t="str">
        <f>IF(AND(LEN(NICAP[[#This Row],[State or      Country]])=2,NICAP[[#This Row],[State or      Country]]&lt;&gt;"UK"),"US","Other")</f>
        <v>Other</v>
      </c>
      <c r="F2577" s="38">
        <v>11</v>
      </c>
      <c r="G2577" s="47" t="s">
        <v>1757</v>
      </c>
      <c r="H2577" s="46">
        <v>5</v>
      </c>
      <c r="I2577" s="65">
        <v>7840</v>
      </c>
      <c r="J2577" s="37"/>
      <c r="K2577" s="37"/>
      <c r="L2577" s="36" t="s">
        <v>7206</v>
      </c>
      <c r="M2577" s="36" t="str">
        <f>IF(LEFT(NICAP[[#This Row],[Date]],1)=0,"Y","N")</f>
        <v>N</v>
      </c>
      <c r="N2577" s="36"/>
      <c r="O2577" s="36" t="str">
        <f>19&amp;LEFT(NICAP[[#This Row],[Date]],2)</f>
        <v>1962</v>
      </c>
      <c r="P2577" s="36" t="str">
        <f>MID(NICAP[[#This Row],[Date]],3,2)</f>
        <v>03</v>
      </c>
      <c r="Q2577" s="36" t="str">
        <f>RIGHT(NICAP[[#This Row],[Date]],2)</f>
        <v>26</v>
      </c>
      <c r="R2577" s="26">
        <f>DATE(NICAP[[#This Row],[Year]],NICAP[[#This Row],[Month]],NICAP[[#This Row],[Day]])</f>
        <v>22731</v>
      </c>
      <c r="S2577" s="35" t="str">
        <f t="shared" si="80"/>
        <v/>
      </c>
      <c r="T2577" s="24" t="str">
        <f t="shared" si="81"/>
        <v>West Germany</v>
      </c>
    </row>
    <row r="2578" spans="1:20" ht="12.75" customHeight="1" x14ac:dyDescent="0.2">
      <c r="A2578" s="35">
        <v>2569</v>
      </c>
      <c r="B2578" s="64">
        <v>620326</v>
      </c>
      <c r="C2578" s="39" t="s">
        <v>7205</v>
      </c>
      <c r="D2578" s="39" t="s">
        <v>1670</v>
      </c>
      <c r="E2578" s="39" t="str">
        <f>IF(AND(LEN(NICAP[[#This Row],[State or      Country]])=2,NICAP[[#This Row],[State or      Country]]&lt;&gt;"UK"),"US","Other")</f>
        <v>US</v>
      </c>
      <c r="F2578" s="38">
        <v>1</v>
      </c>
      <c r="G2578" s="37"/>
      <c r="H2578" s="37"/>
      <c r="I2578" s="65">
        <v>7841</v>
      </c>
      <c r="J2578" s="37"/>
      <c r="K2578" s="37"/>
      <c r="L2578" s="36" t="s">
        <v>7204</v>
      </c>
      <c r="M2578" s="36" t="str">
        <f>IF(LEFT(NICAP[[#This Row],[Date]],1)=0,"Y","N")</f>
        <v>N</v>
      </c>
      <c r="N2578" s="36"/>
      <c r="O2578" s="36" t="str">
        <f>19&amp;LEFT(NICAP[[#This Row],[Date]],2)</f>
        <v>1962</v>
      </c>
      <c r="P2578" s="36" t="str">
        <f>MID(NICAP[[#This Row],[Date]],3,2)</f>
        <v>03</v>
      </c>
      <c r="Q2578" s="36" t="str">
        <f>RIGHT(NICAP[[#This Row],[Date]],2)</f>
        <v>26</v>
      </c>
      <c r="R2578" s="26">
        <f>DATE(NICAP[[#This Row],[Year]],NICAP[[#This Row],[Month]],NICAP[[#This Row],[Day]])</f>
        <v>22731</v>
      </c>
      <c r="S2578" s="35" t="str">
        <f t="shared" si="80"/>
        <v>IL</v>
      </c>
      <c r="T2578" s="24" t="str">
        <f t="shared" si="81"/>
        <v>US</v>
      </c>
    </row>
    <row r="2579" spans="1:20" ht="12.75" customHeight="1" x14ac:dyDescent="0.2">
      <c r="A2579" s="35">
        <v>2570</v>
      </c>
      <c r="B2579" s="64">
        <v>620526</v>
      </c>
      <c r="C2579" s="39" t="s">
        <v>7183</v>
      </c>
      <c r="D2579" s="39" t="s">
        <v>1697</v>
      </c>
      <c r="E2579" s="39" t="str">
        <f>IF(AND(LEN(NICAP[[#This Row],[State or      Country]])=2,NICAP[[#This Row],[State or      Country]]&lt;&gt;"UK"),"US","Other")</f>
        <v>US</v>
      </c>
      <c r="F2579" s="38">
        <v>1</v>
      </c>
      <c r="G2579" s="41"/>
      <c r="H2579" s="41"/>
      <c r="I2579" s="65">
        <v>7930</v>
      </c>
      <c r="J2579" s="41"/>
      <c r="K2579" s="41"/>
      <c r="L2579" s="36" t="s">
        <v>7203</v>
      </c>
      <c r="M2579" s="36" t="str">
        <f>IF(LEFT(NICAP[[#This Row],[Date]],1)=0,"Y","N")</f>
        <v>N</v>
      </c>
      <c r="N2579" s="36"/>
      <c r="O2579" s="36" t="str">
        <f>19&amp;LEFT(NICAP[[#This Row],[Date]],2)</f>
        <v>1962</v>
      </c>
      <c r="P2579" s="36" t="str">
        <f>MID(NICAP[[#This Row],[Date]],3,2)</f>
        <v>05</v>
      </c>
      <c r="Q2579" s="36" t="str">
        <f>RIGHT(NICAP[[#This Row],[Date]],2)</f>
        <v>26</v>
      </c>
      <c r="R2579" s="26">
        <f>DATE(NICAP[[#This Row],[Year]],NICAP[[#This Row],[Month]],NICAP[[#This Row],[Day]])</f>
        <v>22792</v>
      </c>
      <c r="S2579" s="35" t="str">
        <f t="shared" si="80"/>
        <v>MA</v>
      </c>
      <c r="T2579" s="24" t="str">
        <f t="shared" si="81"/>
        <v>US</v>
      </c>
    </row>
    <row r="2580" spans="1:20" ht="12.75" customHeight="1" x14ac:dyDescent="0.2">
      <c r="A2580" s="35">
        <v>2571</v>
      </c>
      <c r="B2580" s="68">
        <v>620402</v>
      </c>
      <c r="C2580" s="39" t="s">
        <v>7202</v>
      </c>
      <c r="D2580" s="39" t="s">
        <v>1702</v>
      </c>
      <c r="E2580" s="39" t="str">
        <f>IF(AND(LEN(NICAP[[#This Row],[State or      Country]])=2,NICAP[[#This Row],[State or      Country]]&lt;&gt;"UK"),"US","Other")</f>
        <v>Other</v>
      </c>
      <c r="F2580" s="38">
        <v>9</v>
      </c>
      <c r="G2580" s="47" t="s">
        <v>1666</v>
      </c>
      <c r="H2580" s="46">
        <v>5</v>
      </c>
      <c r="I2580" s="47" t="s">
        <v>4808</v>
      </c>
      <c r="J2580" s="37"/>
      <c r="K2580" s="37"/>
      <c r="L2580" s="36" t="s">
        <v>7201</v>
      </c>
      <c r="M2580" s="36" t="str">
        <f>IF(LEFT(NICAP[[#This Row],[Date]],1)=0,"Y","N")</f>
        <v>N</v>
      </c>
      <c r="N2580" s="36"/>
      <c r="O2580" s="36" t="str">
        <f>19&amp;LEFT(NICAP[[#This Row],[Date]],2)</f>
        <v>1962</v>
      </c>
      <c r="P2580" s="36" t="str">
        <f>MID(NICAP[[#This Row],[Date]],3,2)</f>
        <v>04</v>
      </c>
      <c r="Q2580" s="36" t="str">
        <f>RIGHT(NICAP[[#This Row],[Date]],2)</f>
        <v>02</v>
      </c>
      <c r="R2580" s="26">
        <f>DATE(NICAP[[#This Row],[Year]],NICAP[[#This Row],[Month]],NICAP[[#This Row],[Day]])</f>
        <v>22738</v>
      </c>
      <c r="S2580" s="35" t="str">
        <f t="shared" si="80"/>
        <v/>
      </c>
      <c r="T2580" s="24" t="str">
        <f t="shared" si="81"/>
        <v>CAN</v>
      </c>
    </row>
    <row r="2581" spans="1:20" ht="12.75" customHeight="1" x14ac:dyDescent="0.2">
      <c r="A2581" s="35">
        <v>2572</v>
      </c>
      <c r="B2581" s="64">
        <v>620404</v>
      </c>
      <c r="C2581" s="39" t="s">
        <v>7200</v>
      </c>
      <c r="D2581" s="39" t="s">
        <v>2013</v>
      </c>
      <c r="E2581" s="39" t="str">
        <f>IF(AND(LEN(NICAP[[#This Row],[State or      Country]])=2,NICAP[[#This Row],[State or      Country]]&lt;&gt;"UK"),"US","Other")</f>
        <v>US</v>
      </c>
      <c r="F2581" s="38">
        <v>1</v>
      </c>
      <c r="G2581" s="37"/>
      <c r="H2581" s="37"/>
      <c r="I2581" s="65">
        <v>7851</v>
      </c>
      <c r="J2581" s="37"/>
      <c r="K2581" s="37"/>
      <c r="L2581" s="36" t="s">
        <v>7199</v>
      </c>
      <c r="M2581" s="36" t="str">
        <f>IF(LEFT(NICAP[[#This Row],[Date]],1)=0,"Y","N")</f>
        <v>N</v>
      </c>
      <c r="N2581" s="36"/>
      <c r="O2581" s="36" t="str">
        <f>19&amp;LEFT(NICAP[[#This Row],[Date]],2)</f>
        <v>1962</v>
      </c>
      <c r="P2581" s="36" t="str">
        <f>MID(NICAP[[#This Row],[Date]],3,2)</f>
        <v>04</v>
      </c>
      <c r="Q2581" s="36" t="str">
        <f>RIGHT(NICAP[[#This Row],[Date]],2)</f>
        <v>04</v>
      </c>
      <c r="R2581" s="26">
        <f>DATE(NICAP[[#This Row],[Year]],NICAP[[#This Row],[Month]],NICAP[[#This Row],[Day]])</f>
        <v>22740</v>
      </c>
      <c r="S2581" s="35" t="str">
        <f t="shared" si="80"/>
        <v>KY</v>
      </c>
      <c r="T2581" s="24" t="str">
        <f t="shared" si="81"/>
        <v>US</v>
      </c>
    </row>
    <row r="2582" spans="1:20" ht="12.75" customHeight="1" x14ac:dyDescent="0.2">
      <c r="A2582" s="35">
        <v>2573</v>
      </c>
      <c r="B2582" s="64">
        <v>620412</v>
      </c>
      <c r="C2582" s="39" t="s">
        <v>7198</v>
      </c>
      <c r="D2582" s="39" t="s">
        <v>2861</v>
      </c>
      <c r="E2582" s="39" t="str">
        <f>IF(AND(LEN(NICAP[[#This Row],[State or      Country]])=2,NICAP[[#This Row],[State or      Country]]&lt;&gt;"UK"),"US","Other")</f>
        <v>US</v>
      </c>
      <c r="F2582" s="38">
        <v>1</v>
      </c>
      <c r="G2582" s="37"/>
      <c r="H2582" s="37"/>
      <c r="I2582" s="47" t="s">
        <v>4808</v>
      </c>
      <c r="J2582" s="37"/>
      <c r="K2582" s="37"/>
      <c r="L2582" s="36" t="s">
        <v>6161</v>
      </c>
      <c r="M2582" s="36" t="str">
        <f>IF(LEFT(NICAP[[#This Row],[Date]],1)=0,"Y","N")</f>
        <v>N</v>
      </c>
      <c r="N2582" s="36"/>
      <c r="O2582" s="36" t="str">
        <f>19&amp;LEFT(NICAP[[#This Row],[Date]],2)</f>
        <v>1962</v>
      </c>
      <c r="P2582" s="36" t="str">
        <f>MID(NICAP[[#This Row],[Date]],3,2)</f>
        <v>04</v>
      </c>
      <c r="Q2582" s="36" t="str">
        <f>RIGHT(NICAP[[#This Row],[Date]],2)</f>
        <v>12</v>
      </c>
      <c r="R2582" s="26">
        <f>DATE(NICAP[[#This Row],[Year]],NICAP[[#This Row],[Month]],NICAP[[#This Row],[Day]])</f>
        <v>22748</v>
      </c>
      <c r="S2582" s="35" t="str">
        <f t="shared" si="80"/>
        <v>HI</v>
      </c>
      <c r="T2582" s="24" t="str">
        <f t="shared" si="81"/>
        <v>US</v>
      </c>
    </row>
    <row r="2583" spans="1:20" ht="27.75" customHeight="1" x14ac:dyDescent="0.2">
      <c r="A2583" s="35">
        <v>2574</v>
      </c>
      <c r="B2583" s="84">
        <v>620418</v>
      </c>
      <c r="C2583" s="48" t="s">
        <v>7197</v>
      </c>
      <c r="D2583" s="44" t="s">
        <v>4848</v>
      </c>
      <c r="E2583" s="44" t="str">
        <f>IF(AND(LEN(NICAP[[#This Row],[State or      Country]])=2,NICAP[[#This Row],[State or      Country]]&lt;&gt;"UK"),"US","Other")</f>
        <v>Other</v>
      </c>
      <c r="F2583" s="43">
        <v>9</v>
      </c>
      <c r="G2583" s="62" t="s">
        <v>1666</v>
      </c>
      <c r="H2583" s="61">
        <v>5</v>
      </c>
      <c r="I2583" s="62" t="s">
        <v>4808</v>
      </c>
      <c r="J2583" s="41"/>
      <c r="K2583" s="41"/>
      <c r="L2583" s="59" t="s">
        <v>7196</v>
      </c>
      <c r="M2583" s="59" t="str">
        <f>IF(LEFT(NICAP[[#This Row],[Date]],1)=0,"Y","N")</f>
        <v>N</v>
      </c>
      <c r="N2583" s="59"/>
      <c r="O2583" s="59" t="str">
        <f>19&amp;LEFT(NICAP[[#This Row],[Date]],2)</f>
        <v>1962</v>
      </c>
      <c r="P2583" s="59" t="str">
        <f>MID(NICAP[[#This Row],[Date]],3,2)</f>
        <v>04</v>
      </c>
      <c r="Q2583" s="59" t="str">
        <f>RIGHT(NICAP[[#This Row],[Date]],2)</f>
        <v>18</v>
      </c>
      <c r="R2583" s="26">
        <f>DATE(NICAP[[#This Row],[Year]],NICAP[[#This Row],[Month]],NICAP[[#This Row],[Day]])</f>
        <v>22754</v>
      </c>
      <c r="S2583" s="35" t="str">
        <f t="shared" si="80"/>
        <v/>
      </c>
      <c r="T2583" s="24" t="str">
        <f t="shared" si="81"/>
        <v>various</v>
      </c>
    </row>
    <row r="2584" spans="1:20" ht="57" customHeight="1" x14ac:dyDescent="0.2">
      <c r="A2584" s="35">
        <v>2575</v>
      </c>
      <c r="B2584" s="69" t="s">
        <v>7195</v>
      </c>
      <c r="C2584" s="50" t="s">
        <v>5536</v>
      </c>
      <c r="D2584" s="50" t="s">
        <v>1686</v>
      </c>
      <c r="E2584" s="50" t="str">
        <f>IF(AND(LEN(NICAP[[#This Row],[State or      Country]])=2,NICAP[[#This Row],[State or      Country]]&lt;&gt;"UK"),"US","Other")</f>
        <v>US</v>
      </c>
      <c r="F2584" s="49">
        <v>1</v>
      </c>
      <c r="G2584" s="48"/>
      <c r="H2584" s="48"/>
      <c r="I2584" s="48"/>
      <c r="J2584" s="48"/>
      <c r="K2584" s="48"/>
      <c r="L2584" s="36" t="s">
        <v>7194</v>
      </c>
      <c r="M2584" s="36" t="str">
        <f>IF(LEFT(NICAP[[#This Row],[Date]],1)=0,"Y","N")</f>
        <v>N</v>
      </c>
      <c r="N2584" s="36"/>
      <c r="O2584" s="36" t="str">
        <f>19&amp;LEFT(NICAP[[#This Row],[Date]],2)</f>
        <v>1962</v>
      </c>
      <c r="P2584" s="36" t="str">
        <f>MID(NICAP[[#This Row],[Date]],3,2)</f>
        <v>04</v>
      </c>
      <c r="Q2584" s="36" t="str">
        <f>RIGHT(NICAP[[#This Row],[Date]],2)</f>
        <v>25</v>
      </c>
      <c r="R2584" s="26">
        <f>DATE(NICAP[[#This Row],[Year]],NICAP[[#This Row],[Month]],NICAP[[#This Row],[Day]])</f>
        <v>22761</v>
      </c>
      <c r="S2584" s="35" t="str">
        <f t="shared" si="80"/>
        <v>PA</v>
      </c>
      <c r="T2584" s="24" t="str">
        <f t="shared" si="81"/>
        <v>US</v>
      </c>
    </row>
    <row r="2585" spans="1:20" ht="12.75" customHeight="1" x14ac:dyDescent="0.2">
      <c r="A2585" s="35">
        <v>2576</v>
      </c>
      <c r="B2585" s="64">
        <v>620428</v>
      </c>
      <c r="C2585" s="39" t="s">
        <v>7193</v>
      </c>
      <c r="D2585" s="39" t="s">
        <v>1667</v>
      </c>
      <c r="E2585" s="39" t="str">
        <f>IF(AND(LEN(NICAP[[#This Row],[State or      Country]])=2,NICAP[[#This Row],[State or      Country]]&lt;&gt;"UK"),"US","Other")</f>
        <v>US</v>
      </c>
      <c r="F2585" s="38">
        <v>1</v>
      </c>
      <c r="G2585" s="41"/>
      <c r="H2585" s="41"/>
      <c r="I2585" s="47" t="s">
        <v>4808</v>
      </c>
      <c r="J2585" s="41"/>
      <c r="K2585" s="41"/>
      <c r="L2585" s="36" t="s">
        <v>7192</v>
      </c>
      <c r="M2585" s="36" t="str">
        <f>IF(LEFT(NICAP[[#This Row],[Date]],1)=0,"Y","N")</f>
        <v>N</v>
      </c>
      <c r="N2585" s="36"/>
      <c r="O2585" s="36" t="str">
        <f>19&amp;LEFT(NICAP[[#This Row],[Date]],2)</f>
        <v>1962</v>
      </c>
      <c r="P2585" s="36" t="str">
        <f>MID(NICAP[[#This Row],[Date]],3,2)</f>
        <v>04</v>
      </c>
      <c r="Q2585" s="36" t="str">
        <f>RIGHT(NICAP[[#This Row],[Date]],2)</f>
        <v>28</v>
      </c>
      <c r="R2585" s="26">
        <f>DATE(NICAP[[#This Row],[Year]],NICAP[[#This Row],[Month]],NICAP[[#This Row],[Day]])</f>
        <v>22764</v>
      </c>
      <c r="S2585" s="35" t="str">
        <f t="shared" si="80"/>
        <v>TX</v>
      </c>
      <c r="T2585" s="24" t="str">
        <f t="shared" si="81"/>
        <v>US</v>
      </c>
    </row>
    <row r="2586" spans="1:20" ht="57.75" customHeight="1" x14ac:dyDescent="0.2">
      <c r="A2586" s="35">
        <v>2577</v>
      </c>
      <c r="B2586" s="67">
        <v>620430</v>
      </c>
      <c r="C2586" s="50" t="s">
        <v>6693</v>
      </c>
      <c r="D2586" s="50" t="s">
        <v>1676</v>
      </c>
      <c r="E2586" s="50" t="str">
        <f>IF(AND(LEN(NICAP[[#This Row],[State or      Country]])=2,NICAP[[#This Row],[State or      Country]]&lt;&gt;"UK"),"US","Other")</f>
        <v>US</v>
      </c>
      <c r="F2586" s="49">
        <v>8</v>
      </c>
      <c r="G2586" s="48"/>
      <c r="H2586" s="48"/>
      <c r="I2586" s="48"/>
      <c r="J2586" s="48"/>
      <c r="K2586" s="48"/>
      <c r="L2586" s="36" t="s">
        <v>7191</v>
      </c>
      <c r="M2586" s="36" t="str">
        <f>IF(LEFT(NICAP[[#This Row],[Date]],1)=0,"Y","N")</f>
        <v>N</v>
      </c>
      <c r="N2586" s="36"/>
      <c r="O2586" s="36" t="str">
        <f>19&amp;LEFT(NICAP[[#This Row],[Date]],2)</f>
        <v>1962</v>
      </c>
      <c r="P2586" s="36" t="str">
        <f>MID(NICAP[[#This Row],[Date]],3,2)</f>
        <v>04</v>
      </c>
      <c r="Q2586" s="36" t="str">
        <f>RIGHT(NICAP[[#This Row],[Date]],2)</f>
        <v>30</v>
      </c>
      <c r="R2586" s="26">
        <f>DATE(NICAP[[#This Row],[Year]],NICAP[[#This Row],[Month]],NICAP[[#This Row],[Day]])</f>
        <v>22766</v>
      </c>
      <c r="S2586" s="35" t="str">
        <f t="shared" si="80"/>
        <v>CA</v>
      </c>
      <c r="T2586" s="24" t="str">
        <f t="shared" si="81"/>
        <v>US</v>
      </c>
    </row>
    <row r="2587" spans="1:20" ht="57" customHeight="1" x14ac:dyDescent="0.2">
      <c r="A2587" s="35">
        <v>2578</v>
      </c>
      <c r="B2587" s="67">
        <v>620500</v>
      </c>
      <c r="C2587" s="50" t="s">
        <v>1980</v>
      </c>
      <c r="D2587" s="50" t="s">
        <v>2067</v>
      </c>
      <c r="E2587" s="50" t="str">
        <f>IF(AND(LEN(NICAP[[#This Row],[State or      Country]])=2,NICAP[[#This Row],[State or      Country]]&lt;&gt;"UK"),"US","Other")</f>
        <v>Other</v>
      </c>
      <c r="F2587" s="49">
        <v>11</v>
      </c>
      <c r="G2587" s="48"/>
      <c r="H2587" s="48"/>
      <c r="I2587" s="48"/>
      <c r="J2587" s="48"/>
      <c r="K2587" s="48"/>
      <c r="L2587" s="36" t="s">
        <v>7190</v>
      </c>
      <c r="M2587" s="36" t="str">
        <f>IF(LEFT(NICAP[[#This Row],[Date]],1)=0,"Y","N")</f>
        <v>N</v>
      </c>
      <c r="N2587" s="36"/>
      <c r="O2587" s="36" t="str">
        <f>19&amp;LEFT(NICAP[[#This Row],[Date]],2)</f>
        <v>1962</v>
      </c>
      <c r="P2587" s="36" t="str">
        <f>MID(NICAP[[#This Row],[Date]],3,2)</f>
        <v>05</v>
      </c>
      <c r="Q2587" s="36" t="str">
        <f>RIGHT(NICAP[[#This Row],[Date]],2)</f>
        <v>00</v>
      </c>
      <c r="R2587" s="26">
        <f>DATE(NICAP[[#This Row],[Year]],NICAP[[#This Row],[Month]],NICAP[[#This Row],[Day]])</f>
        <v>22766</v>
      </c>
      <c r="S2587" s="35" t="str">
        <f t="shared" si="80"/>
        <v/>
      </c>
      <c r="T2587" s="24" t="str">
        <f t="shared" si="81"/>
        <v>Argentina</v>
      </c>
    </row>
    <row r="2588" spans="1:20" ht="12.75" customHeight="1" x14ac:dyDescent="0.2">
      <c r="A2588" s="35">
        <v>2579</v>
      </c>
      <c r="B2588" s="64">
        <v>620518</v>
      </c>
      <c r="C2588" s="39" t="s">
        <v>7189</v>
      </c>
      <c r="D2588" s="39" t="s">
        <v>1947</v>
      </c>
      <c r="E2588" s="39" t="str">
        <f>IF(AND(LEN(NICAP[[#This Row],[State or      Country]])=2,NICAP[[#This Row],[State or      Country]]&lt;&gt;"UK"),"US","Other")</f>
        <v>US</v>
      </c>
      <c r="F2588" s="38">
        <v>1</v>
      </c>
      <c r="G2588" s="37"/>
      <c r="H2588" s="37"/>
      <c r="I2588" s="47" t="s">
        <v>4808</v>
      </c>
      <c r="J2588" s="37"/>
      <c r="K2588" s="37"/>
      <c r="L2588" s="36" t="s">
        <v>6161</v>
      </c>
      <c r="M2588" s="36" t="str">
        <f>IF(LEFT(NICAP[[#This Row],[Date]],1)=0,"Y","N")</f>
        <v>N</v>
      </c>
      <c r="N2588" s="36"/>
      <c r="O2588" s="36" t="str">
        <f>19&amp;LEFT(NICAP[[#This Row],[Date]],2)</f>
        <v>1962</v>
      </c>
      <c r="P2588" s="36" t="str">
        <f>MID(NICAP[[#This Row],[Date]],3,2)</f>
        <v>05</v>
      </c>
      <c r="Q2588" s="36" t="str">
        <f>RIGHT(NICAP[[#This Row],[Date]],2)</f>
        <v>18</v>
      </c>
      <c r="R2588" s="26">
        <f>DATE(NICAP[[#This Row],[Year]],NICAP[[#This Row],[Month]],NICAP[[#This Row],[Day]])</f>
        <v>22784</v>
      </c>
      <c r="S2588" s="35" t="str">
        <f t="shared" si="80"/>
        <v>LA</v>
      </c>
      <c r="T2588" s="24" t="str">
        <f t="shared" si="81"/>
        <v>US</v>
      </c>
    </row>
    <row r="2589" spans="1:20" ht="27" customHeight="1" x14ac:dyDescent="0.2">
      <c r="A2589" s="35">
        <v>2580</v>
      </c>
      <c r="B2589" s="66">
        <v>620518</v>
      </c>
      <c r="C2589" s="44" t="s">
        <v>5399</v>
      </c>
      <c r="D2589" s="44" t="s">
        <v>1683</v>
      </c>
      <c r="E2589" s="44" t="str">
        <f>IF(AND(LEN(NICAP[[#This Row],[State or      Country]])=2,NICAP[[#This Row],[State or      Country]]&lt;&gt;"UK"),"US","Other")</f>
        <v>US</v>
      </c>
      <c r="F2589" s="43">
        <v>1</v>
      </c>
      <c r="G2589" s="41"/>
      <c r="H2589" s="41"/>
      <c r="I2589" s="41"/>
      <c r="J2589" s="41"/>
      <c r="K2589" s="41"/>
      <c r="L2589" s="42" t="s">
        <v>7188</v>
      </c>
      <c r="M2589" s="42" t="str">
        <f>IF(LEFT(NICAP[[#This Row],[Date]],1)=0,"Y","N")</f>
        <v>N</v>
      </c>
      <c r="N2589" s="42"/>
      <c r="O2589" s="42" t="str">
        <f>19&amp;LEFT(NICAP[[#This Row],[Date]],2)</f>
        <v>1962</v>
      </c>
      <c r="P2589" s="42" t="str">
        <f>MID(NICAP[[#This Row],[Date]],3,2)</f>
        <v>05</v>
      </c>
      <c r="Q2589" s="42" t="str">
        <f>RIGHT(NICAP[[#This Row],[Date]],2)</f>
        <v>18</v>
      </c>
      <c r="R2589" s="26">
        <f>DATE(NICAP[[#This Row],[Year]],NICAP[[#This Row],[Month]],NICAP[[#This Row],[Day]])</f>
        <v>22784</v>
      </c>
      <c r="S2589" s="35" t="str">
        <f t="shared" si="80"/>
        <v>FL</v>
      </c>
      <c r="T2589" s="24" t="str">
        <f t="shared" si="81"/>
        <v>US</v>
      </c>
    </row>
    <row r="2590" spans="1:20" ht="27.75" customHeight="1" x14ac:dyDescent="0.2">
      <c r="A2590" s="35">
        <v>2581</v>
      </c>
      <c r="B2590" s="66">
        <v>620520</v>
      </c>
      <c r="C2590" s="44" t="s">
        <v>7187</v>
      </c>
      <c r="D2590" s="44" t="s">
        <v>1694</v>
      </c>
      <c r="E2590" s="44" t="str">
        <f>IF(AND(LEN(NICAP[[#This Row],[State or      Country]])=2,NICAP[[#This Row],[State or      Country]]&lt;&gt;"UK"),"US","Other")</f>
        <v>US</v>
      </c>
      <c r="F2590" s="43">
        <v>1</v>
      </c>
      <c r="G2590" s="41"/>
      <c r="H2590" s="41"/>
      <c r="I2590" s="41"/>
      <c r="J2590" s="41"/>
      <c r="K2590" s="41"/>
      <c r="L2590" s="42" t="s">
        <v>7186</v>
      </c>
      <c r="M2590" s="42" t="str">
        <f>IF(LEFT(NICAP[[#This Row],[Date]],1)=0,"Y","N")</f>
        <v>N</v>
      </c>
      <c r="N2590" s="42"/>
      <c r="O2590" s="42" t="str">
        <f>19&amp;LEFT(NICAP[[#This Row],[Date]],2)</f>
        <v>1962</v>
      </c>
      <c r="P2590" s="42" t="str">
        <f>MID(NICAP[[#This Row],[Date]],3,2)</f>
        <v>05</v>
      </c>
      <c r="Q2590" s="42" t="str">
        <f>RIGHT(NICAP[[#This Row],[Date]],2)</f>
        <v>20</v>
      </c>
      <c r="R2590" s="26">
        <f>DATE(NICAP[[#This Row],[Year]],NICAP[[#This Row],[Month]],NICAP[[#This Row],[Day]])</f>
        <v>22786</v>
      </c>
      <c r="S2590" s="35" t="str">
        <f t="shared" si="80"/>
        <v>OH</v>
      </c>
      <c r="T2590" s="24" t="str">
        <f t="shared" si="81"/>
        <v>US</v>
      </c>
    </row>
    <row r="2591" spans="1:20" ht="27.75" customHeight="1" x14ac:dyDescent="0.2">
      <c r="A2591" s="35">
        <v>2582</v>
      </c>
      <c r="B2591" s="66">
        <v>620521</v>
      </c>
      <c r="C2591" s="44" t="s">
        <v>1980</v>
      </c>
      <c r="D2591" s="44" t="s">
        <v>1802</v>
      </c>
      <c r="E2591" s="44" t="str">
        <f>IF(AND(LEN(NICAP[[#This Row],[State or      Country]])=2,NICAP[[#This Row],[State or      Country]]&lt;&gt;"UK"),"US","Other")</f>
        <v>Other</v>
      </c>
      <c r="F2591" s="43">
        <v>11</v>
      </c>
      <c r="G2591" s="41"/>
      <c r="H2591" s="41"/>
      <c r="I2591" s="41"/>
      <c r="J2591" s="41"/>
      <c r="K2591" s="41"/>
      <c r="L2591" s="42" t="s">
        <v>7185</v>
      </c>
      <c r="M2591" s="42" t="str">
        <f>IF(LEFT(NICAP[[#This Row],[Date]],1)=0,"Y","N")</f>
        <v>N</v>
      </c>
      <c r="N2591" s="42"/>
      <c r="O2591" s="42" t="str">
        <f>19&amp;LEFT(NICAP[[#This Row],[Date]],2)</f>
        <v>1962</v>
      </c>
      <c r="P2591" s="42" t="str">
        <f>MID(NICAP[[#This Row],[Date]],3,2)</f>
        <v>05</v>
      </c>
      <c r="Q2591" s="42" t="str">
        <f>RIGHT(NICAP[[#This Row],[Date]],2)</f>
        <v>21</v>
      </c>
      <c r="R2591" s="26">
        <f>DATE(NICAP[[#This Row],[Year]],NICAP[[#This Row],[Month]],NICAP[[#This Row],[Day]])</f>
        <v>22787</v>
      </c>
      <c r="S2591" s="35" t="str">
        <f t="shared" si="80"/>
        <v/>
      </c>
      <c r="T2591" s="24" t="str">
        <f t="shared" si="81"/>
        <v>UK</v>
      </c>
    </row>
    <row r="2592" spans="1:20" ht="14.25" customHeight="1" x14ac:dyDescent="0.2">
      <c r="A2592" s="35">
        <v>2583</v>
      </c>
      <c r="B2592" s="81">
        <v>620524</v>
      </c>
      <c r="C2592" s="39" t="s">
        <v>2673</v>
      </c>
      <c r="D2592" s="39" t="s">
        <v>2122</v>
      </c>
      <c r="E2592" s="39" t="str">
        <f>IF(AND(LEN(NICAP[[#This Row],[State or      Country]])=2,NICAP[[#This Row],[State or      Country]]&lt;&gt;"UK"),"US","Other")</f>
        <v>US</v>
      </c>
      <c r="F2592" s="38">
        <v>9</v>
      </c>
      <c r="G2592" s="47" t="s">
        <v>1666</v>
      </c>
      <c r="H2592" s="46">
        <v>4</v>
      </c>
      <c r="I2592" s="47" t="s">
        <v>4808</v>
      </c>
      <c r="J2592" s="54" t="s">
        <v>1744</v>
      </c>
      <c r="K2592" s="37"/>
      <c r="L2592" s="36" t="s">
        <v>7184</v>
      </c>
      <c r="M2592" s="36" t="str">
        <f>IF(LEFT(NICAP[[#This Row],[Date]],1)=0,"Y","N")</f>
        <v>N</v>
      </c>
      <c r="N2592" s="36"/>
      <c r="O2592" s="36" t="str">
        <f>19&amp;LEFT(NICAP[[#This Row],[Date]],2)</f>
        <v>1962</v>
      </c>
      <c r="P2592" s="36" t="str">
        <f>MID(NICAP[[#This Row],[Date]],3,2)</f>
        <v>05</v>
      </c>
      <c r="Q2592" s="36" t="str">
        <f>RIGHT(NICAP[[#This Row],[Date]],2)</f>
        <v>24</v>
      </c>
      <c r="R2592" s="26">
        <f>DATE(NICAP[[#This Row],[Year]],NICAP[[#This Row],[Month]],NICAP[[#This Row],[Day]])</f>
        <v>22790</v>
      </c>
      <c r="S2592" s="35" t="str">
        <f t="shared" si="80"/>
        <v>NM</v>
      </c>
      <c r="T2592" s="24" t="str">
        <f t="shared" si="81"/>
        <v>US</v>
      </c>
    </row>
    <row r="2593" spans="1:20" ht="42" customHeight="1" x14ac:dyDescent="0.2">
      <c r="A2593" s="35">
        <v>2584</v>
      </c>
      <c r="B2593" s="67">
        <v>620526</v>
      </c>
      <c r="C2593" s="50" t="s">
        <v>7183</v>
      </c>
      <c r="D2593" s="50" t="s">
        <v>1697</v>
      </c>
      <c r="E2593" s="50" t="str">
        <f>IF(AND(LEN(NICAP[[#This Row],[State or      Country]])=2,NICAP[[#This Row],[State or      Country]]&lt;&gt;"UK"),"US","Other")</f>
        <v>US</v>
      </c>
      <c r="F2593" s="49">
        <v>1</v>
      </c>
      <c r="G2593" s="48"/>
      <c r="H2593" s="48"/>
      <c r="I2593" s="78">
        <v>7930</v>
      </c>
      <c r="J2593" s="48"/>
      <c r="K2593" s="48"/>
      <c r="L2593" s="42" t="s">
        <v>7182</v>
      </c>
      <c r="M2593" s="42" t="str">
        <f>IF(LEFT(NICAP[[#This Row],[Date]],1)=0,"Y","N")</f>
        <v>N</v>
      </c>
      <c r="N2593" s="42"/>
      <c r="O2593" s="42" t="str">
        <f>19&amp;LEFT(NICAP[[#This Row],[Date]],2)</f>
        <v>1962</v>
      </c>
      <c r="P2593" s="42" t="str">
        <f>MID(NICAP[[#This Row],[Date]],3,2)</f>
        <v>05</v>
      </c>
      <c r="Q2593" s="42" t="str">
        <f>RIGHT(NICAP[[#This Row],[Date]],2)</f>
        <v>26</v>
      </c>
      <c r="R2593" s="26">
        <f>DATE(NICAP[[#This Row],[Year]],NICAP[[#This Row],[Month]],NICAP[[#This Row],[Day]])</f>
        <v>22792</v>
      </c>
      <c r="S2593" s="35" t="str">
        <f t="shared" si="80"/>
        <v>MA</v>
      </c>
      <c r="T2593" s="24" t="str">
        <f t="shared" si="81"/>
        <v>US</v>
      </c>
    </row>
    <row r="2594" spans="1:20" ht="12.75" customHeight="1" x14ac:dyDescent="0.2">
      <c r="A2594" s="35">
        <v>2585</v>
      </c>
      <c r="B2594" s="64">
        <v>620527</v>
      </c>
      <c r="C2594" s="39" t="s">
        <v>6011</v>
      </c>
      <c r="D2594" s="39" t="s">
        <v>2020</v>
      </c>
      <c r="E2594" s="39" t="str">
        <f>IF(AND(LEN(NICAP[[#This Row],[State or      Country]])=2,NICAP[[#This Row],[State or      Country]]&lt;&gt;"UK"),"US","Other")</f>
        <v>US</v>
      </c>
      <c r="F2594" s="38">
        <v>1</v>
      </c>
      <c r="G2594" s="37"/>
      <c r="H2594" s="37"/>
      <c r="I2594" s="65">
        <v>7931</v>
      </c>
      <c r="J2594" s="37"/>
      <c r="K2594" s="37"/>
      <c r="L2594" s="36" t="s">
        <v>6537</v>
      </c>
      <c r="M2594" s="36" t="str">
        <f>IF(LEFT(NICAP[[#This Row],[Date]],1)=0,"Y","N")</f>
        <v>N</v>
      </c>
      <c r="N2594" s="36"/>
      <c r="O2594" s="36" t="str">
        <f>19&amp;LEFT(NICAP[[#This Row],[Date]],2)</f>
        <v>1962</v>
      </c>
      <c r="P2594" s="36" t="str">
        <f>MID(NICAP[[#This Row],[Date]],3,2)</f>
        <v>05</v>
      </c>
      <c r="Q2594" s="36" t="str">
        <f>RIGHT(NICAP[[#This Row],[Date]],2)</f>
        <v>27</v>
      </c>
      <c r="R2594" s="26">
        <f>DATE(NICAP[[#This Row],[Year]],NICAP[[#This Row],[Month]],NICAP[[#This Row],[Day]])</f>
        <v>22793</v>
      </c>
      <c r="S2594" s="35" t="str">
        <f t="shared" si="80"/>
        <v>AK</v>
      </c>
      <c r="T2594" s="24" t="str">
        <f t="shared" si="81"/>
        <v>US</v>
      </c>
    </row>
    <row r="2595" spans="1:20" ht="12.75" customHeight="1" x14ac:dyDescent="0.2">
      <c r="A2595" s="35">
        <v>2586</v>
      </c>
      <c r="B2595" s="64">
        <v>620607</v>
      </c>
      <c r="C2595" s="39" t="s">
        <v>7181</v>
      </c>
      <c r="D2595" s="39" t="s">
        <v>6806</v>
      </c>
      <c r="E2595" s="39" t="str">
        <f>IF(AND(LEN(NICAP[[#This Row],[State or      Country]])=2,NICAP[[#This Row],[State or      Country]]&lt;&gt;"UK"),"US","Other")</f>
        <v>Other</v>
      </c>
      <c r="F2595" s="38">
        <v>1</v>
      </c>
      <c r="G2595" s="37"/>
      <c r="H2595" s="37"/>
      <c r="I2595" s="47" t="s">
        <v>4808</v>
      </c>
      <c r="J2595" s="37"/>
      <c r="K2595" s="37"/>
      <c r="L2595" s="36" t="s">
        <v>6161</v>
      </c>
      <c r="M2595" s="36" t="str">
        <f>IF(LEFT(NICAP[[#This Row],[Date]],1)=0,"Y","N")</f>
        <v>N</v>
      </c>
      <c r="N2595" s="36"/>
      <c r="O2595" s="36" t="str">
        <f>19&amp;LEFT(NICAP[[#This Row],[Date]],2)</f>
        <v>1962</v>
      </c>
      <c r="P2595" s="36" t="str">
        <f>MID(NICAP[[#This Row],[Date]],3,2)</f>
        <v>06</v>
      </c>
      <c r="Q2595" s="36" t="str">
        <f>RIGHT(NICAP[[#This Row],[Date]],2)</f>
        <v>07</v>
      </c>
      <c r="R2595" s="26">
        <f>DATE(NICAP[[#This Row],[Year]],NICAP[[#This Row],[Month]],NICAP[[#This Row],[Day]])</f>
        <v>22804</v>
      </c>
      <c r="S2595" s="35" t="str">
        <f t="shared" si="80"/>
        <v/>
      </c>
      <c r="T2595" s="24" t="str">
        <f t="shared" si="81"/>
        <v>Antarctica</v>
      </c>
    </row>
    <row r="2596" spans="1:20" ht="14.25" customHeight="1" x14ac:dyDescent="0.2">
      <c r="A2596" s="35">
        <v>2587</v>
      </c>
      <c r="B2596" s="81">
        <v>620621</v>
      </c>
      <c r="C2596" s="39" t="s">
        <v>2192</v>
      </c>
      <c r="D2596" s="39" t="s">
        <v>1787</v>
      </c>
      <c r="E2596" s="39" t="str">
        <f>IF(AND(LEN(NICAP[[#This Row],[State or      Country]])=2,NICAP[[#This Row],[State or      Country]]&lt;&gt;"UK"),"US","Other")</f>
        <v>US</v>
      </c>
      <c r="F2596" s="38">
        <v>11</v>
      </c>
      <c r="G2596" s="47" t="s">
        <v>1757</v>
      </c>
      <c r="H2596" s="46">
        <v>5</v>
      </c>
      <c r="I2596" s="65">
        <v>7957</v>
      </c>
      <c r="J2596" s="37"/>
      <c r="K2596" s="37"/>
      <c r="L2596" s="36" t="s">
        <v>7180</v>
      </c>
      <c r="M2596" s="36" t="str">
        <f>IF(LEFT(NICAP[[#This Row],[Date]],1)=0,"Y","N")</f>
        <v>N</v>
      </c>
      <c r="N2596" s="36"/>
      <c r="O2596" s="36" t="str">
        <f>19&amp;LEFT(NICAP[[#This Row],[Date]],2)</f>
        <v>1962</v>
      </c>
      <c r="P2596" s="36" t="str">
        <f>MID(NICAP[[#This Row],[Date]],3,2)</f>
        <v>06</v>
      </c>
      <c r="Q2596" s="36" t="str">
        <f>RIGHT(NICAP[[#This Row],[Date]],2)</f>
        <v>21</v>
      </c>
      <c r="R2596" s="26">
        <f>DATE(NICAP[[#This Row],[Year]],NICAP[[#This Row],[Month]],NICAP[[#This Row],[Day]])</f>
        <v>22818</v>
      </c>
      <c r="S2596" s="35" t="str">
        <f t="shared" si="80"/>
        <v>IN</v>
      </c>
      <c r="T2596" s="24" t="str">
        <f t="shared" si="81"/>
        <v>US</v>
      </c>
    </row>
    <row r="2597" spans="1:20" ht="57" customHeight="1" x14ac:dyDescent="0.2">
      <c r="A2597" s="35">
        <v>2588</v>
      </c>
      <c r="B2597" s="69" t="s">
        <v>7179</v>
      </c>
      <c r="C2597" s="50" t="s">
        <v>2145</v>
      </c>
      <c r="D2597" s="50" t="s">
        <v>1689</v>
      </c>
      <c r="E2597" s="50" t="str">
        <f>IF(AND(LEN(NICAP[[#This Row],[State or      Country]])=2,NICAP[[#This Row],[State or      Country]]&lt;&gt;"UK"),"US","Other")</f>
        <v>US</v>
      </c>
      <c r="F2597" s="49">
        <v>9</v>
      </c>
      <c r="G2597" s="90" t="s">
        <v>1666</v>
      </c>
      <c r="H2597" s="80">
        <v>5</v>
      </c>
      <c r="I2597" s="48"/>
      <c r="J2597" s="48"/>
      <c r="K2597" s="48"/>
      <c r="L2597" s="59" t="s">
        <v>7178</v>
      </c>
      <c r="M2597" s="59" t="str">
        <f>IF(LEFT(NICAP[[#This Row],[Date]],1)=0,"Y","N")</f>
        <v>N</v>
      </c>
      <c r="N2597" s="59"/>
      <c r="O2597" s="59" t="str">
        <f>19&amp;LEFT(NICAP[[#This Row],[Date]],2)</f>
        <v>196/</v>
      </c>
      <c r="P2597" s="59" t="str">
        <f>MID(NICAP[[#This Row],[Date]],3,2)</f>
        <v>22</v>
      </c>
      <c r="Q2597" s="59" t="str">
        <f>RIGHT(NICAP[[#This Row],[Date]],2)</f>
        <v>62</v>
      </c>
      <c r="R2597" s="26" t="e">
        <f>DATE(NICAP[[#This Row],[Year]],NICAP[[#This Row],[Month]],NICAP[[#This Row],[Day]])</f>
        <v>#VALUE!</v>
      </c>
      <c r="S2597" s="35" t="str">
        <f t="shared" si="80"/>
        <v>GA</v>
      </c>
      <c r="T2597" s="24" t="str">
        <f t="shared" si="81"/>
        <v>US</v>
      </c>
    </row>
    <row r="2598" spans="1:20" ht="12.75" customHeight="1" x14ac:dyDescent="0.2">
      <c r="A2598" s="35">
        <v>2589</v>
      </c>
      <c r="B2598" s="82" t="s">
        <v>7177</v>
      </c>
      <c r="C2598" s="39" t="s">
        <v>3039</v>
      </c>
      <c r="D2598" s="39" t="s">
        <v>2098</v>
      </c>
      <c r="E2598" s="39" t="str">
        <f>IF(AND(LEN(NICAP[[#This Row],[State or      Country]])=2,NICAP[[#This Row],[State or      Country]]&lt;&gt;"UK"),"US","Other")</f>
        <v>US</v>
      </c>
      <c r="F2598" s="38">
        <v>1</v>
      </c>
      <c r="G2598" s="37"/>
      <c r="H2598" s="37"/>
      <c r="I2598" s="65">
        <v>7968</v>
      </c>
      <c r="J2598" s="37"/>
      <c r="K2598" s="37"/>
      <c r="L2598" s="36" t="s">
        <v>7176</v>
      </c>
      <c r="M2598" s="36" t="str">
        <f>IF(LEFT(NICAP[[#This Row],[Date]],1)=0,"Y","N")</f>
        <v>N</v>
      </c>
      <c r="N2598" s="36"/>
      <c r="O2598" s="36" t="str">
        <f>19&amp;LEFT(NICAP[[#This Row],[Date]],2)</f>
        <v>1962</v>
      </c>
      <c r="P2598" s="36" t="str">
        <f>MID(NICAP[[#This Row],[Date]],3,2)</f>
        <v>06</v>
      </c>
      <c r="Q2598" s="36" t="str">
        <f>RIGHT(NICAP[[#This Row],[Date]],2)</f>
        <v>01</v>
      </c>
      <c r="R2598" s="26">
        <f>DATE(NICAP[[#This Row],[Year]],NICAP[[#This Row],[Month]],NICAP[[#This Row],[Day]])</f>
        <v>22798</v>
      </c>
      <c r="S2598" s="35" t="str">
        <f t="shared" si="80"/>
        <v>VA</v>
      </c>
      <c r="T2598" s="24" t="str">
        <f t="shared" si="81"/>
        <v>US</v>
      </c>
    </row>
    <row r="2599" spans="1:20" ht="57.75" customHeight="1" x14ac:dyDescent="0.2">
      <c r="A2599" s="35">
        <v>2590</v>
      </c>
      <c r="B2599" s="57">
        <v>620710</v>
      </c>
      <c r="C2599" s="50" t="s">
        <v>7175</v>
      </c>
      <c r="D2599" s="50" t="s">
        <v>1947</v>
      </c>
      <c r="E2599" s="50" t="str">
        <f>IF(AND(LEN(NICAP[[#This Row],[State or      Country]])=2,NICAP[[#This Row],[State or      Country]]&lt;&gt;"UK"),"US","Other")</f>
        <v>US</v>
      </c>
      <c r="F2599" s="49">
        <v>2</v>
      </c>
      <c r="G2599" s="48"/>
      <c r="H2599" s="48"/>
      <c r="I2599" s="48"/>
      <c r="J2599" s="48"/>
      <c r="K2599" s="48"/>
      <c r="L2599" s="36" t="s">
        <v>7174</v>
      </c>
      <c r="M2599" s="36" t="str">
        <f>IF(LEFT(NICAP[[#This Row],[Date]],1)=0,"Y","N")</f>
        <v>N</v>
      </c>
      <c r="N2599" s="36"/>
      <c r="O2599" s="36" t="str">
        <f>19&amp;LEFT(NICAP[[#This Row],[Date]],2)</f>
        <v>1962</v>
      </c>
      <c r="P2599" s="36" t="str">
        <f>MID(NICAP[[#This Row],[Date]],3,2)</f>
        <v>07</v>
      </c>
      <c r="Q2599" s="36" t="str">
        <f>RIGHT(NICAP[[#This Row],[Date]],2)</f>
        <v>10</v>
      </c>
      <c r="R2599" s="26">
        <f>DATE(NICAP[[#This Row],[Year]],NICAP[[#This Row],[Month]],NICAP[[#This Row],[Day]])</f>
        <v>22837</v>
      </c>
      <c r="S2599" s="35" t="str">
        <f t="shared" si="80"/>
        <v>LA</v>
      </c>
      <c r="T2599" s="24" t="str">
        <f t="shared" si="81"/>
        <v>US</v>
      </c>
    </row>
    <row r="2600" spans="1:20" ht="57" customHeight="1" x14ac:dyDescent="0.2">
      <c r="A2600" s="35">
        <v>2591</v>
      </c>
      <c r="B2600" s="57">
        <v>620717</v>
      </c>
      <c r="C2600" s="50" t="s">
        <v>6693</v>
      </c>
      <c r="D2600" s="50" t="s">
        <v>1676</v>
      </c>
      <c r="E2600" s="50" t="str">
        <f>IF(AND(LEN(NICAP[[#This Row],[State or      Country]])=2,NICAP[[#This Row],[State or      Country]]&lt;&gt;"UK"),"US","Other")</f>
        <v>US</v>
      </c>
      <c r="F2600" s="49">
        <v>11</v>
      </c>
      <c r="G2600" s="48"/>
      <c r="H2600" s="48"/>
      <c r="I2600" s="48"/>
      <c r="J2600" s="48"/>
      <c r="K2600" s="48"/>
      <c r="L2600" s="36" t="s">
        <v>7173</v>
      </c>
      <c r="M2600" s="36" t="str">
        <f>IF(LEFT(NICAP[[#This Row],[Date]],1)=0,"Y","N")</f>
        <v>N</v>
      </c>
      <c r="N2600" s="36"/>
      <c r="O2600" s="36" t="str">
        <f>19&amp;LEFT(NICAP[[#This Row],[Date]],2)</f>
        <v>1962</v>
      </c>
      <c r="P2600" s="36" t="str">
        <f>MID(NICAP[[#This Row],[Date]],3,2)</f>
        <v>07</v>
      </c>
      <c r="Q2600" s="36" t="str">
        <f>RIGHT(NICAP[[#This Row],[Date]],2)</f>
        <v>17</v>
      </c>
      <c r="R2600" s="26">
        <f>DATE(NICAP[[#This Row],[Year]],NICAP[[#This Row],[Month]],NICAP[[#This Row],[Day]])</f>
        <v>22844</v>
      </c>
      <c r="S2600" s="35" t="str">
        <f t="shared" si="80"/>
        <v>CA</v>
      </c>
      <c r="T2600" s="24" t="str">
        <f t="shared" si="81"/>
        <v>US</v>
      </c>
    </row>
    <row r="2601" spans="1:20" ht="12.75" customHeight="1" x14ac:dyDescent="0.2">
      <c r="A2601" s="35">
        <v>2592</v>
      </c>
      <c r="B2601" s="55">
        <v>620719</v>
      </c>
      <c r="C2601" s="39" t="s">
        <v>7172</v>
      </c>
      <c r="D2601" s="39" t="s">
        <v>1726</v>
      </c>
      <c r="E2601" s="39" t="str">
        <f>IF(AND(LEN(NICAP[[#This Row],[State or      Country]])=2,NICAP[[#This Row],[State or      Country]]&lt;&gt;"UK"),"US","Other")</f>
        <v>US</v>
      </c>
      <c r="F2601" s="38">
        <v>1</v>
      </c>
      <c r="G2601" s="37"/>
      <c r="H2601" s="37"/>
      <c r="I2601" s="65">
        <v>8020</v>
      </c>
      <c r="J2601" s="37"/>
      <c r="K2601" s="37"/>
      <c r="L2601" s="36" t="s">
        <v>7171</v>
      </c>
      <c r="M2601" s="36" t="str">
        <f>IF(LEFT(NICAP[[#This Row],[Date]],1)=0,"Y","N")</f>
        <v>N</v>
      </c>
      <c r="N2601" s="36"/>
      <c r="O2601" s="36" t="str">
        <f>19&amp;LEFT(NICAP[[#This Row],[Date]],2)</f>
        <v>1962</v>
      </c>
      <c r="P2601" s="36" t="str">
        <f>MID(NICAP[[#This Row],[Date]],3,2)</f>
        <v>07</v>
      </c>
      <c r="Q2601" s="36" t="str">
        <f>RIGHT(NICAP[[#This Row],[Date]],2)</f>
        <v>19</v>
      </c>
      <c r="R2601" s="26">
        <f>DATE(NICAP[[#This Row],[Year]],NICAP[[#This Row],[Month]],NICAP[[#This Row],[Day]])</f>
        <v>22846</v>
      </c>
      <c r="S2601" s="35" t="str">
        <f t="shared" si="80"/>
        <v>NJ</v>
      </c>
      <c r="T2601" s="24" t="str">
        <f t="shared" si="81"/>
        <v>US</v>
      </c>
    </row>
    <row r="2602" spans="1:20" ht="12.75" customHeight="1" x14ac:dyDescent="0.2">
      <c r="A2602" s="35">
        <v>2593</v>
      </c>
      <c r="B2602" s="55">
        <v>620730</v>
      </c>
      <c r="C2602" s="39" t="s">
        <v>7170</v>
      </c>
      <c r="D2602" s="39" t="s">
        <v>1920</v>
      </c>
      <c r="E2602" s="39" t="str">
        <f>IF(AND(LEN(NICAP[[#This Row],[State or      Country]])=2,NICAP[[#This Row],[State or      Country]]&lt;&gt;"UK"),"US","Other")</f>
        <v>US</v>
      </c>
      <c r="F2602" s="38">
        <v>1</v>
      </c>
      <c r="G2602" s="37"/>
      <c r="H2602" s="37"/>
      <c r="I2602" s="65">
        <v>8034</v>
      </c>
      <c r="J2602" s="37"/>
      <c r="K2602" s="37"/>
      <c r="L2602" s="36" t="s">
        <v>7169</v>
      </c>
      <c r="M2602" s="36" t="str">
        <f>IF(LEFT(NICAP[[#This Row],[Date]],1)=0,"Y","N")</f>
        <v>N</v>
      </c>
      <c r="N2602" s="36"/>
      <c r="O2602" s="36" t="str">
        <f>19&amp;LEFT(NICAP[[#This Row],[Date]],2)</f>
        <v>1962</v>
      </c>
      <c r="P2602" s="36" t="str">
        <f>MID(NICAP[[#This Row],[Date]],3,2)</f>
        <v>07</v>
      </c>
      <c r="Q2602" s="36" t="str">
        <f>RIGHT(NICAP[[#This Row],[Date]],2)</f>
        <v>30</v>
      </c>
      <c r="R2602" s="26">
        <f>DATE(NICAP[[#This Row],[Year]],NICAP[[#This Row],[Month]],NICAP[[#This Row],[Day]])</f>
        <v>22857</v>
      </c>
      <c r="S2602" s="35" t="str">
        <f t="shared" si="80"/>
        <v>MS</v>
      </c>
      <c r="T2602" s="24" t="str">
        <f t="shared" si="81"/>
        <v>US</v>
      </c>
    </row>
    <row r="2603" spans="1:20" ht="12.75" customHeight="1" x14ac:dyDescent="0.2">
      <c r="A2603" s="35">
        <v>2594</v>
      </c>
      <c r="B2603" s="55">
        <v>620730</v>
      </c>
      <c r="C2603" s="39" t="s">
        <v>7168</v>
      </c>
      <c r="D2603" s="39" t="s">
        <v>1749</v>
      </c>
      <c r="E2603" s="39" t="str">
        <f>IF(AND(LEN(NICAP[[#This Row],[State or      Country]])=2,NICAP[[#This Row],[State or      Country]]&lt;&gt;"UK"),"US","Other")</f>
        <v>Other</v>
      </c>
      <c r="F2603" s="38">
        <v>3</v>
      </c>
      <c r="G2603" s="41"/>
      <c r="H2603" s="41"/>
      <c r="I2603" s="41"/>
      <c r="J2603" s="41"/>
      <c r="K2603" s="41"/>
      <c r="L2603" s="36" t="s">
        <v>7167</v>
      </c>
      <c r="M2603" s="36" t="str">
        <f>IF(LEFT(NICAP[[#This Row],[Date]],1)=0,"Y","N")</f>
        <v>N</v>
      </c>
      <c r="N2603" s="36"/>
      <c r="O2603" s="36" t="str">
        <f>19&amp;LEFT(NICAP[[#This Row],[Date]],2)</f>
        <v>1962</v>
      </c>
      <c r="P2603" s="36" t="str">
        <f>MID(NICAP[[#This Row],[Date]],3,2)</f>
        <v>07</v>
      </c>
      <c r="Q2603" s="36" t="str">
        <f>RIGHT(NICAP[[#This Row],[Date]],2)</f>
        <v>30</v>
      </c>
      <c r="R2603" s="26">
        <f>DATE(NICAP[[#This Row],[Year]],NICAP[[#This Row],[Month]],NICAP[[#This Row],[Day]])</f>
        <v>22857</v>
      </c>
      <c r="S2603" s="35" t="str">
        <f t="shared" si="80"/>
        <v/>
      </c>
      <c r="T2603" s="24" t="str">
        <f t="shared" si="81"/>
        <v>Brazil</v>
      </c>
    </row>
    <row r="2604" spans="1:20" ht="14.25" customHeight="1" x14ac:dyDescent="0.2">
      <c r="A2604" s="35">
        <v>2595</v>
      </c>
      <c r="B2604" s="56">
        <v>620802</v>
      </c>
      <c r="C2604" s="39" t="s">
        <v>6516</v>
      </c>
      <c r="D2604" s="39" t="s">
        <v>2260</v>
      </c>
      <c r="E2604" s="39" t="str">
        <f>IF(AND(LEN(NICAP[[#This Row],[State or      Country]])=2,NICAP[[#This Row],[State or      Country]]&lt;&gt;"UK"),"US","Other")</f>
        <v>US</v>
      </c>
      <c r="F2604" s="38">
        <v>11</v>
      </c>
      <c r="G2604" s="39" t="s">
        <v>1757</v>
      </c>
      <c r="H2604" s="46">
        <v>2</v>
      </c>
      <c r="I2604" s="37"/>
      <c r="J2604" s="37"/>
      <c r="K2604" s="37"/>
      <c r="L2604" s="36" t="s">
        <v>7166</v>
      </c>
      <c r="M2604" s="36" t="str">
        <f>IF(LEFT(NICAP[[#This Row],[Date]],1)=0,"Y","N")</f>
        <v>N</v>
      </c>
      <c r="N2604" s="36"/>
      <c r="O2604" s="36" t="str">
        <f>19&amp;LEFT(NICAP[[#This Row],[Date]],2)</f>
        <v>1962</v>
      </c>
      <c r="P2604" s="36" t="str">
        <f>MID(NICAP[[#This Row],[Date]],3,2)</f>
        <v>08</v>
      </c>
      <c r="Q2604" s="36" t="str">
        <f>RIGHT(NICAP[[#This Row],[Date]],2)</f>
        <v>02</v>
      </c>
      <c r="R2604" s="26">
        <f>DATE(NICAP[[#This Row],[Year]],NICAP[[#This Row],[Month]],NICAP[[#This Row],[Day]])</f>
        <v>22860</v>
      </c>
      <c r="S2604" s="35" t="str">
        <f t="shared" si="80"/>
        <v>KS</v>
      </c>
      <c r="T2604" s="24" t="str">
        <f t="shared" si="81"/>
        <v>US</v>
      </c>
    </row>
    <row r="2605" spans="1:20" ht="14.25" customHeight="1" x14ac:dyDescent="0.2">
      <c r="A2605" s="35">
        <v>2596</v>
      </c>
      <c r="B2605" s="56">
        <v>620807</v>
      </c>
      <c r="C2605" s="39" t="s">
        <v>7165</v>
      </c>
      <c r="D2605" s="39" t="s">
        <v>1852</v>
      </c>
      <c r="E2605" s="39" t="str">
        <f>IF(AND(LEN(NICAP[[#This Row],[State or      Country]])=2,NICAP[[#This Row],[State or      Country]]&lt;&gt;"UK"),"US","Other")</f>
        <v>US</v>
      </c>
      <c r="F2605" s="38">
        <v>2</v>
      </c>
      <c r="G2605" s="71" t="s">
        <v>1986</v>
      </c>
      <c r="H2605" s="46">
        <v>5</v>
      </c>
      <c r="I2605" s="37"/>
      <c r="J2605" s="54" t="s">
        <v>1744</v>
      </c>
      <c r="K2605" s="37"/>
      <c r="L2605" s="36" t="s">
        <v>7164</v>
      </c>
      <c r="M2605" s="36" t="str">
        <f>IF(LEFT(NICAP[[#This Row],[Date]],1)=0,"Y","N")</f>
        <v>N</v>
      </c>
      <c r="N2605" s="36"/>
      <c r="O2605" s="36" t="str">
        <f>19&amp;LEFT(NICAP[[#This Row],[Date]],2)</f>
        <v>1962</v>
      </c>
      <c r="P2605" s="36" t="str">
        <f>MID(NICAP[[#This Row],[Date]],3,2)</f>
        <v>08</v>
      </c>
      <c r="Q2605" s="36" t="str">
        <f>RIGHT(NICAP[[#This Row],[Date]],2)</f>
        <v>07</v>
      </c>
      <c r="R2605" s="26">
        <f>DATE(NICAP[[#This Row],[Year]],NICAP[[#This Row],[Month]],NICAP[[#This Row],[Day]])</f>
        <v>22865</v>
      </c>
      <c r="S2605" s="35" t="str">
        <f t="shared" si="80"/>
        <v>AZ</v>
      </c>
      <c r="T2605" s="24" t="str">
        <f t="shared" si="81"/>
        <v>US</v>
      </c>
    </row>
    <row r="2606" spans="1:20" ht="14.25" customHeight="1" x14ac:dyDescent="0.2">
      <c r="A2606" s="35">
        <v>2597</v>
      </c>
      <c r="B2606" s="56">
        <v>620807</v>
      </c>
      <c r="C2606" s="39" t="s">
        <v>7165</v>
      </c>
      <c r="D2606" s="39" t="s">
        <v>1852</v>
      </c>
      <c r="E2606" s="39" t="str">
        <f>IF(AND(LEN(NICAP[[#This Row],[State or      Country]])=2,NICAP[[#This Row],[State or      Country]]&lt;&gt;"UK"),"US","Other")</f>
        <v>US</v>
      </c>
      <c r="F2606" s="38">
        <v>10</v>
      </c>
      <c r="G2606" s="39" t="s">
        <v>5576</v>
      </c>
      <c r="H2606" s="46">
        <v>5</v>
      </c>
      <c r="I2606" s="41"/>
      <c r="J2606" s="54" t="s">
        <v>1744</v>
      </c>
      <c r="K2606" s="41"/>
      <c r="L2606" s="36" t="s">
        <v>7164</v>
      </c>
      <c r="M2606" s="36" t="str">
        <f>IF(LEFT(NICAP[[#This Row],[Date]],1)=0,"Y","N")</f>
        <v>N</v>
      </c>
      <c r="N2606" s="36"/>
      <c r="O2606" s="36" t="str">
        <f>19&amp;LEFT(NICAP[[#This Row],[Date]],2)</f>
        <v>1962</v>
      </c>
      <c r="P2606" s="36" t="str">
        <f>MID(NICAP[[#This Row],[Date]],3,2)</f>
        <v>08</v>
      </c>
      <c r="Q2606" s="36" t="str">
        <f>RIGHT(NICAP[[#This Row],[Date]],2)</f>
        <v>07</v>
      </c>
      <c r="R2606" s="26">
        <f>DATE(NICAP[[#This Row],[Year]],NICAP[[#This Row],[Month]],NICAP[[#This Row],[Day]])</f>
        <v>22865</v>
      </c>
      <c r="S2606" s="35" t="str">
        <f t="shared" si="80"/>
        <v>AZ</v>
      </c>
      <c r="T2606" s="24" t="str">
        <f t="shared" si="81"/>
        <v>US</v>
      </c>
    </row>
    <row r="2607" spans="1:20" ht="42.75" customHeight="1" x14ac:dyDescent="0.2">
      <c r="A2607" s="35">
        <v>2598</v>
      </c>
      <c r="B2607" s="73">
        <v>620815</v>
      </c>
      <c r="C2607" s="50" t="s">
        <v>7163</v>
      </c>
      <c r="D2607" s="50" t="s">
        <v>2640</v>
      </c>
      <c r="E2607" s="50" t="str">
        <f>IF(AND(LEN(NICAP[[#This Row],[State or      Country]])=2,NICAP[[#This Row],[State or      Country]]&lt;&gt;"UK"),"US","Other")</f>
        <v>US</v>
      </c>
      <c r="F2607" s="49">
        <v>2</v>
      </c>
      <c r="G2607" s="48"/>
      <c r="H2607" s="48"/>
      <c r="I2607" s="48"/>
      <c r="J2607" s="48"/>
      <c r="K2607" s="48"/>
      <c r="L2607" s="36" t="s">
        <v>7162</v>
      </c>
      <c r="M2607" s="36" t="str">
        <f>IF(LEFT(NICAP[[#This Row],[Date]],1)=0,"Y","N")</f>
        <v>N</v>
      </c>
      <c r="N2607" s="36"/>
      <c r="O2607" s="36" t="str">
        <f>19&amp;LEFT(NICAP[[#This Row],[Date]],2)</f>
        <v>1962</v>
      </c>
      <c r="P2607" s="36" t="str">
        <f>MID(NICAP[[#This Row],[Date]],3,2)</f>
        <v>08</v>
      </c>
      <c r="Q2607" s="36" t="str">
        <f>RIGHT(NICAP[[#This Row],[Date]],2)</f>
        <v>15</v>
      </c>
      <c r="R2607" s="26">
        <f>DATE(NICAP[[#This Row],[Year]],NICAP[[#This Row],[Month]],NICAP[[#This Row],[Day]])</f>
        <v>22873</v>
      </c>
      <c r="S2607" s="35" t="str">
        <f t="shared" si="80"/>
        <v>CO</v>
      </c>
      <c r="T2607" s="24" t="str">
        <f t="shared" si="81"/>
        <v>US</v>
      </c>
    </row>
    <row r="2608" spans="1:20" ht="12.75" customHeight="1" x14ac:dyDescent="0.2">
      <c r="A2608" s="35">
        <v>2599</v>
      </c>
      <c r="B2608" s="55">
        <v>620819</v>
      </c>
      <c r="C2608" s="39" t="s">
        <v>7161</v>
      </c>
      <c r="D2608" s="39" t="s">
        <v>7160</v>
      </c>
      <c r="E2608" s="39" t="str">
        <f>IF(AND(LEN(NICAP[[#This Row],[State or      Country]])=2,NICAP[[#This Row],[State or      Country]]&lt;&gt;"UK"),"US","Other")</f>
        <v>Other</v>
      </c>
      <c r="F2608" s="38">
        <v>1</v>
      </c>
      <c r="G2608" s="37"/>
      <c r="H2608" s="37"/>
      <c r="I2608" s="65">
        <v>8064</v>
      </c>
      <c r="J2608" s="37"/>
      <c r="K2608" s="37"/>
      <c r="L2608" s="36" t="s">
        <v>7159</v>
      </c>
      <c r="M2608" s="36" t="str">
        <f>IF(LEFT(NICAP[[#This Row],[Date]],1)=0,"Y","N")</f>
        <v>N</v>
      </c>
      <c r="N2608" s="36"/>
      <c r="O2608" s="36" t="str">
        <f>19&amp;LEFT(NICAP[[#This Row],[Date]],2)</f>
        <v>1962</v>
      </c>
      <c r="P2608" s="36" t="str">
        <f>MID(NICAP[[#This Row],[Date]],3,2)</f>
        <v>08</v>
      </c>
      <c r="Q2608" s="36" t="str">
        <f>RIGHT(NICAP[[#This Row],[Date]],2)</f>
        <v>19</v>
      </c>
      <c r="R2608" s="26">
        <f>DATE(NICAP[[#This Row],[Year]],NICAP[[#This Row],[Month]],NICAP[[#This Row],[Day]])</f>
        <v>22877</v>
      </c>
      <c r="S2608" s="35" t="str">
        <f t="shared" si="80"/>
        <v/>
      </c>
      <c r="T2608" s="24" t="str">
        <f t="shared" si="81"/>
        <v>Bermuda</v>
      </c>
    </row>
    <row r="2609" spans="1:20" ht="27" customHeight="1" x14ac:dyDescent="0.2">
      <c r="A2609" s="35">
        <v>2600</v>
      </c>
      <c r="B2609" s="60">
        <v>620908</v>
      </c>
      <c r="C2609" s="44" t="s">
        <v>7158</v>
      </c>
      <c r="D2609" s="44" t="s">
        <v>7157</v>
      </c>
      <c r="E2609" s="44" t="str">
        <f>IF(AND(LEN(NICAP[[#This Row],[State or      Country]])=2,NICAP[[#This Row],[State or      Country]]&lt;&gt;"UK"),"US","Other")</f>
        <v>Other</v>
      </c>
      <c r="F2609" s="43">
        <v>11</v>
      </c>
      <c r="G2609" s="41"/>
      <c r="H2609" s="41"/>
      <c r="I2609" s="41"/>
      <c r="J2609" s="41"/>
      <c r="K2609" s="41"/>
      <c r="L2609" s="42" t="s">
        <v>7156</v>
      </c>
      <c r="M2609" s="42" t="str">
        <f>IF(LEFT(NICAP[[#This Row],[Date]],1)=0,"Y","N")</f>
        <v>N</v>
      </c>
      <c r="N2609" s="42"/>
      <c r="O2609" s="42" t="str">
        <f>19&amp;LEFT(NICAP[[#This Row],[Date]],2)</f>
        <v>1962</v>
      </c>
      <c r="P2609" s="42" t="str">
        <f>MID(NICAP[[#This Row],[Date]],3,2)</f>
        <v>09</v>
      </c>
      <c r="Q2609" s="42" t="str">
        <f>RIGHT(NICAP[[#This Row],[Date]],2)</f>
        <v>08</v>
      </c>
      <c r="R2609" s="26">
        <f>DATE(NICAP[[#This Row],[Year]],NICAP[[#This Row],[Month]],NICAP[[#This Row],[Day]])</f>
        <v>22897</v>
      </c>
      <c r="S2609" s="35" t="str">
        <f t="shared" si="80"/>
        <v/>
      </c>
      <c r="T2609" s="24" t="str">
        <f t="shared" si="81"/>
        <v>Argentine</v>
      </c>
    </row>
    <row r="2610" spans="1:20" ht="12.75" customHeight="1" x14ac:dyDescent="0.2">
      <c r="A2610" s="35">
        <v>2601</v>
      </c>
      <c r="B2610" s="55">
        <v>620915</v>
      </c>
      <c r="C2610" s="39" t="s">
        <v>7155</v>
      </c>
      <c r="D2610" s="39" t="s">
        <v>1726</v>
      </c>
      <c r="E2610" s="39" t="str">
        <f>IF(AND(LEN(NICAP[[#This Row],[State or      Country]])=2,NICAP[[#This Row],[State or      Country]]&lt;&gt;"UK"),"US","Other")</f>
        <v>US</v>
      </c>
      <c r="F2610" s="38">
        <v>1</v>
      </c>
      <c r="G2610" s="37"/>
      <c r="H2610" s="37"/>
      <c r="I2610" s="47" t="s">
        <v>4808</v>
      </c>
      <c r="J2610" s="37"/>
      <c r="K2610" s="37"/>
      <c r="L2610" s="36" t="s">
        <v>7154</v>
      </c>
      <c r="M2610" s="36" t="str">
        <f>IF(LEFT(NICAP[[#This Row],[Date]],1)=0,"Y","N")</f>
        <v>N</v>
      </c>
      <c r="N2610" s="36"/>
      <c r="O2610" s="36" t="str">
        <f>19&amp;LEFT(NICAP[[#This Row],[Date]],2)</f>
        <v>1962</v>
      </c>
      <c r="P2610" s="36" t="str">
        <f>MID(NICAP[[#This Row],[Date]],3,2)</f>
        <v>09</v>
      </c>
      <c r="Q2610" s="36" t="str">
        <f>RIGHT(NICAP[[#This Row],[Date]],2)</f>
        <v>15</v>
      </c>
      <c r="R2610" s="26">
        <f>DATE(NICAP[[#This Row],[Year]],NICAP[[#This Row],[Month]],NICAP[[#This Row],[Day]])</f>
        <v>22904</v>
      </c>
      <c r="S2610" s="35" t="str">
        <f t="shared" si="80"/>
        <v>NJ</v>
      </c>
      <c r="T2610" s="24" t="str">
        <f t="shared" si="81"/>
        <v>US</v>
      </c>
    </row>
    <row r="2611" spans="1:20" ht="56.25" customHeight="1" x14ac:dyDescent="0.2">
      <c r="A2611" s="35">
        <v>2602</v>
      </c>
      <c r="B2611" s="57">
        <v>620918</v>
      </c>
      <c r="C2611" s="50" t="s">
        <v>7153</v>
      </c>
      <c r="D2611" s="50" t="s">
        <v>1726</v>
      </c>
      <c r="E2611" s="50" t="str">
        <f>IF(AND(LEN(NICAP[[#This Row],[State or      Country]])=2,NICAP[[#This Row],[State or      Country]]&lt;&gt;"UK"),"US","Other")</f>
        <v>US</v>
      </c>
      <c r="F2611" s="49">
        <v>1</v>
      </c>
      <c r="G2611" s="48"/>
      <c r="H2611" s="48"/>
      <c r="I2611" s="48"/>
      <c r="J2611" s="48"/>
      <c r="K2611" s="48"/>
      <c r="L2611" s="42" t="s">
        <v>7152</v>
      </c>
      <c r="M2611" s="42" t="str">
        <f>IF(LEFT(NICAP[[#This Row],[Date]],1)=0,"Y","N")</f>
        <v>N</v>
      </c>
      <c r="N2611" s="42"/>
      <c r="O2611" s="42" t="str">
        <f>19&amp;LEFT(NICAP[[#This Row],[Date]],2)</f>
        <v>1962</v>
      </c>
      <c r="P2611" s="42" t="str">
        <f>MID(NICAP[[#This Row],[Date]],3,2)</f>
        <v>09</v>
      </c>
      <c r="Q2611" s="42" t="str">
        <f>RIGHT(NICAP[[#This Row],[Date]],2)</f>
        <v>18</v>
      </c>
      <c r="R2611" s="26">
        <f>DATE(NICAP[[#This Row],[Year]],NICAP[[#This Row],[Month]],NICAP[[#This Row],[Day]])</f>
        <v>22907</v>
      </c>
      <c r="S2611" s="35" t="str">
        <f t="shared" si="80"/>
        <v>NJ</v>
      </c>
      <c r="T2611" s="24" t="str">
        <f t="shared" si="81"/>
        <v>US</v>
      </c>
    </row>
    <row r="2612" spans="1:20" ht="27.75" customHeight="1" x14ac:dyDescent="0.2">
      <c r="A2612" s="35">
        <v>2603</v>
      </c>
      <c r="B2612" s="60">
        <v>620918</v>
      </c>
      <c r="C2612" s="44" t="s">
        <v>2105</v>
      </c>
      <c r="D2612" s="44" t="s">
        <v>1726</v>
      </c>
      <c r="E2612" s="44" t="str">
        <f>IF(AND(LEN(NICAP[[#This Row],[State or      Country]])=2,NICAP[[#This Row],[State or      Country]]&lt;&gt;"UK"),"US","Other")</f>
        <v>US</v>
      </c>
      <c r="F2612" s="43">
        <v>2</v>
      </c>
      <c r="G2612" s="41"/>
      <c r="H2612" s="41"/>
      <c r="I2612" s="41"/>
      <c r="J2612" s="41"/>
      <c r="K2612" s="41"/>
      <c r="L2612" s="42" t="s">
        <v>7151</v>
      </c>
      <c r="M2612" s="42" t="str">
        <f>IF(LEFT(NICAP[[#This Row],[Date]],1)=0,"Y","N")</f>
        <v>N</v>
      </c>
      <c r="N2612" s="42"/>
      <c r="O2612" s="42" t="str">
        <f>19&amp;LEFT(NICAP[[#This Row],[Date]],2)</f>
        <v>1962</v>
      </c>
      <c r="P2612" s="42" t="str">
        <f>MID(NICAP[[#This Row],[Date]],3,2)</f>
        <v>09</v>
      </c>
      <c r="Q2612" s="42" t="str">
        <f>RIGHT(NICAP[[#This Row],[Date]],2)</f>
        <v>18</v>
      </c>
      <c r="R2612" s="26">
        <f>DATE(NICAP[[#This Row],[Year]],NICAP[[#This Row],[Month]],NICAP[[#This Row],[Day]])</f>
        <v>22907</v>
      </c>
      <c r="S2612" s="35" t="str">
        <f t="shared" si="80"/>
        <v>NJ</v>
      </c>
      <c r="T2612" s="24" t="str">
        <f t="shared" si="81"/>
        <v>US</v>
      </c>
    </row>
    <row r="2613" spans="1:20" ht="27.75" customHeight="1" x14ac:dyDescent="0.2">
      <c r="A2613" s="35">
        <v>2604</v>
      </c>
      <c r="B2613" s="60">
        <v>620918</v>
      </c>
      <c r="C2613" s="44" t="s">
        <v>7150</v>
      </c>
      <c r="D2613" s="44" t="s">
        <v>1694</v>
      </c>
      <c r="E2613" s="44" t="str">
        <f>IF(AND(LEN(NICAP[[#This Row],[State or      Country]])=2,NICAP[[#This Row],[State or      Country]]&lt;&gt;"UK"),"US","Other")</f>
        <v>US</v>
      </c>
      <c r="F2613" s="43">
        <v>1</v>
      </c>
      <c r="G2613" s="41"/>
      <c r="H2613" s="41"/>
      <c r="I2613" s="41"/>
      <c r="J2613" s="41"/>
      <c r="K2613" s="41"/>
      <c r="L2613" s="42" t="s">
        <v>7149</v>
      </c>
      <c r="M2613" s="42" t="str">
        <f>IF(LEFT(NICAP[[#This Row],[Date]],1)=0,"Y","N")</f>
        <v>N</v>
      </c>
      <c r="N2613" s="42"/>
      <c r="O2613" s="42" t="str">
        <f>19&amp;LEFT(NICAP[[#This Row],[Date]],2)</f>
        <v>1962</v>
      </c>
      <c r="P2613" s="42" t="str">
        <f>MID(NICAP[[#This Row],[Date]],3,2)</f>
        <v>09</v>
      </c>
      <c r="Q2613" s="42" t="str">
        <f>RIGHT(NICAP[[#This Row],[Date]],2)</f>
        <v>18</v>
      </c>
      <c r="R2613" s="26">
        <f>DATE(NICAP[[#This Row],[Year]],NICAP[[#This Row],[Month]],NICAP[[#This Row],[Day]])</f>
        <v>22907</v>
      </c>
      <c r="S2613" s="35" t="str">
        <f t="shared" si="80"/>
        <v>OH</v>
      </c>
      <c r="T2613" s="24" t="str">
        <f t="shared" si="81"/>
        <v>US</v>
      </c>
    </row>
    <row r="2614" spans="1:20" ht="57" customHeight="1" x14ac:dyDescent="0.2">
      <c r="A2614" s="35">
        <v>2605</v>
      </c>
      <c r="B2614" s="57">
        <v>620920</v>
      </c>
      <c r="C2614" s="50" t="s">
        <v>2105</v>
      </c>
      <c r="D2614" s="50" t="s">
        <v>1726</v>
      </c>
      <c r="E2614" s="50" t="str">
        <f>IF(AND(LEN(NICAP[[#This Row],[State or      Country]])=2,NICAP[[#This Row],[State or      Country]]&lt;&gt;"UK"),"US","Other")</f>
        <v>US</v>
      </c>
      <c r="F2614" s="49">
        <v>1</v>
      </c>
      <c r="G2614" s="48"/>
      <c r="H2614" s="48"/>
      <c r="I2614" s="48"/>
      <c r="J2614" s="48"/>
      <c r="K2614" s="48"/>
      <c r="L2614" s="42" t="s">
        <v>7148</v>
      </c>
      <c r="M2614" s="42" t="str">
        <f>IF(LEFT(NICAP[[#This Row],[Date]],1)=0,"Y","N")</f>
        <v>N</v>
      </c>
      <c r="N2614" s="42"/>
      <c r="O2614" s="42" t="str">
        <f>19&amp;LEFT(NICAP[[#This Row],[Date]],2)</f>
        <v>1962</v>
      </c>
      <c r="P2614" s="42" t="str">
        <f>MID(NICAP[[#This Row],[Date]],3,2)</f>
        <v>09</v>
      </c>
      <c r="Q2614" s="42" t="str">
        <f>RIGHT(NICAP[[#This Row],[Date]],2)</f>
        <v>20</v>
      </c>
      <c r="R2614" s="26">
        <f>DATE(NICAP[[#This Row],[Year]],NICAP[[#This Row],[Month]],NICAP[[#This Row],[Day]])</f>
        <v>22909</v>
      </c>
      <c r="S2614" s="35" t="str">
        <f t="shared" si="80"/>
        <v>NJ</v>
      </c>
      <c r="T2614" s="24" t="str">
        <f t="shared" si="81"/>
        <v>US</v>
      </c>
    </row>
    <row r="2615" spans="1:20" ht="12.75" customHeight="1" x14ac:dyDescent="0.2">
      <c r="A2615" s="35">
        <v>2606</v>
      </c>
      <c r="B2615" s="55">
        <v>620921</v>
      </c>
      <c r="C2615" s="39" t="s">
        <v>7147</v>
      </c>
      <c r="D2615" s="39" t="s">
        <v>1920</v>
      </c>
      <c r="E2615" s="39" t="str">
        <f>IF(AND(LEN(NICAP[[#This Row],[State or      Country]])=2,NICAP[[#This Row],[State or      Country]]&lt;&gt;"UK"),"US","Other")</f>
        <v>US</v>
      </c>
      <c r="F2615" s="38">
        <v>1</v>
      </c>
      <c r="G2615" s="41"/>
      <c r="H2615" s="41"/>
      <c r="I2615" s="65">
        <v>8133</v>
      </c>
      <c r="J2615" s="41"/>
      <c r="K2615" s="41"/>
      <c r="L2615" s="36" t="s">
        <v>7146</v>
      </c>
      <c r="M2615" s="36" t="str">
        <f>IF(LEFT(NICAP[[#This Row],[Date]],1)=0,"Y","N")</f>
        <v>N</v>
      </c>
      <c r="N2615" s="36"/>
      <c r="O2615" s="36" t="str">
        <f>19&amp;LEFT(NICAP[[#This Row],[Date]],2)</f>
        <v>1962</v>
      </c>
      <c r="P2615" s="36" t="str">
        <f>MID(NICAP[[#This Row],[Date]],3,2)</f>
        <v>09</v>
      </c>
      <c r="Q2615" s="36" t="str">
        <f>RIGHT(NICAP[[#This Row],[Date]],2)</f>
        <v>21</v>
      </c>
      <c r="R2615" s="26">
        <f>DATE(NICAP[[#This Row],[Year]],NICAP[[#This Row],[Month]],NICAP[[#This Row],[Day]])</f>
        <v>22910</v>
      </c>
      <c r="S2615" s="35" t="str">
        <f t="shared" si="80"/>
        <v>MS</v>
      </c>
      <c r="T2615" s="24" t="str">
        <f t="shared" si="81"/>
        <v>US</v>
      </c>
    </row>
    <row r="2616" spans="1:20" ht="72" customHeight="1" x14ac:dyDescent="0.2">
      <c r="A2616" s="35">
        <v>2607</v>
      </c>
      <c r="B2616" s="57">
        <v>620921</v>
      </c>
      <c r="C2616" s="50" t="s">
        <v>7145</v>
      </c>
      <c r="D2616" s="50" t="s">
        <v>1726</v>
      </c>
      <c r="E2616" s="50" t="str">
        <f>IF(AND(LEN(NICAP[[#This Row],[State or      Country]])=2,NICAP[[#This Row],[State or      Country]]&lt;&gt;"UK"),"US","Other")</f>
        <v>US</v>
      </c>
      <c r="F2616" s="49">
        <v>1</v>
      </c>
      <c r="G2616" s="48"/>
      <c r="H2616" s="48"/>
      <c r="I2616" s="48"/>
      <c r="J2616" s="48"/>
      <c r="K2616" s="48"/>
      <c r="L2616" s="36" t="s">
        <v>7144</v>
      </c>
      <c r="M2616" s="36" t="str">
        <f>IF(LEFT(NICAP[[#This Row],[Date]],1)=0,"Y","N")</f>
        <v>N</v>
      </c>
      <c r="N2616" s="36"/>
      <c r="O2616" s="36" t="str">
        <f>19&amp;LEFT(NICAP[[#This Row],[Date]],2)</f>
        <v>1962</v>
      </c>
      <c r="P2616" s="36" t="str">
        <f>MID(NICAP[[#This Row],[Date]],3,2)</f>
        <v>09</v>
      </c>
      <c r="Q2616" s="36" t="str">
        <f>RIGHT(NICAP[[#This Row],[Date]],2)</f>
        <v>21</v>
      </c>
      <c r="R2616" s="26">
        <f>DATE(NICAP[[#This Row],[Year]],NICAP[[#This Row],[Month]],NICAP[[#This Row],[Day]])</f>
        <v>22910</v>
      </c>
      <c r="S2616" s="35" t="str">
        <f t="shared" si="80"/>
        <v>NJ</v>
      </c>
      <c r="T2616" s="24" t="str">
        <f t="shared" si="81"/>
        <v>US</v>
      </c>
    </row>
    <row r="2617" spans="1:20" ht="27" customHeight="1" x14ac:dyDescent="0.2">
      <c r="A2617" s="35">
        <v>2608</v>
      </c>
      <c r="B2617" s="60">
        <v>620921</v>
      </c>
      <c r="C2617" s="44" t="s">
        <v>2105</v>
      </c>
      <c r="D2617" s="44" t="s">
        <v>1726</v>
      </c>
      <c r="E2617" s="44" t="str">
        <f>IF(AND(LEN(NICAP[[#This Row],[State or      Country]])=2,NICAP[[#This Row],[State or      Country]]&lt;&gt;"UK"),"US","Other")</f>
        <v>US</v>
      </c>
      <c r="F2617" s="43">
        <v>1</v>
      </c>
      <c r="G2617" s="41"/>
      <c r="H2617" s="41"/>
      <c r="I2617" s="41"/>
      <c r="J2617" s="41"/>
      <c r="K2617" s="41"/>
      <c r="L2617" s="42" t="s">
        <v>7143</v>
      </c>
      <c r="M2617" s="42" t="str">
        <f>IF(LEFT(NICAP[[#This Row],[Date]],1)=0,"Y","N")</f>
        <v>N</v>
      </c>
      <c r="N2617" s="42"/>
      <c r="O2617" s="42" t="str">
        <f>19&amp;LEFT(NICAP[[#This Row],[Date]],2)</f>
        <v>1962</v>
      </c>
      <c r="P2617" s="42" t="str">
        <f>MID(NICAP[[#This Row],[Date]],3,2)</f>
        <v>09</v>
      </c>
      <c r="Q2617" s="42" t="str">
        <f>RIGHT(NICAP[[#This Row],[Date]],2)</f>
        <v>21</v>
      </c>
      <c r="R2617" s="26">
        <f>DATE(NICAP[[#This Row],[Year]],NICAP[[#This Row],[Month]],NICAP[[#This Row],[Day]])</f>
        <v>22910</v>
      </c>
      <c r="S2617" s="35" t="str">
        <f t="shared" si="80"/>
        <v>NJ</v>
      </c>
      <c r="T2617" s="24" t="str">
        <f t="shared" si="81"/>
        <v>US</v>
      </c>
    </row>
    <row r="2618" spans="1:20" ht="27" customHeight="1" x14ac:dyDescent="0.2">
      <c r="A2618" s="35">
        <v>2609</v>
      </c>
      <c r="B2618" s="60">
        <v>620923</v>
      </c>
      <c r="C2618" s="44" t="s">
        <v>2105</v>
      </c>
      <c r="D2618" s="44" t="s">
        <v>1726</v>
      </c>
      <c r="E2618" s="44" t="str">
        <f>IF(AND(LEN(NICAP[[#This Row],[State or      Country]])=2,NICAP[[#This Row],[State or      Country]]&lt;&gt;"UK"),"US","Other")</f>
        <v>US</v>
      </c>
      <c r="F2618" s="43">
        <v>1</v>
      </c>
      <c r="G2618" s="41"/>
      <c r="H2618" s="41"/>
      <c r="I2618" s="41"/>
      <c r="J2618" s="41"/>
      <c r="K2618" s="41"/>
      <c r="L2618" s="42" t="s">
        <v>7142</v>
      </c>
      <c r="M2618" s="42" t="str">
        <f>IF(LEFT(NICAP[[#This Row],[Date]],1)=0,"Y","N")</f>
        <v>N</v>
      </c>
      <c r="N2618" s="42"/>
      <c r="O2618" s="42" t="str">
        <f>19&amp;LEFT(NICAP[[#This Row],[Date]],2)</f>
        <v>1962</v>
      </c>
      <c r="P2618" s="42" t="str">
        <f>MID(NICAP[[#This Row],[Date]],3,2)</f>
        <v>09</v>
      </c>
      <c r="Q2618" s="42" t="str">
        <f>RIGHT(NICAP[[#This Row],[Date]],2)</f>
        <v>23</v>
      </c>
      <c r="R2618" s="26">
        <f>DATE(NICAP[[#This Row],[Year]],NICAP[[#This Row],[Month]],NICAP[[#This Row],[Day]])</f>
        <v>22912</v>
      </c>
      <c r="S2618" s="35" t="str">
        <f t="shared" si="80"/>
        <v>NJ</v>
      </c>
      <c r="T2618" s="24" t="str">
        <f t="shared" si="81"/>
        <v>US</v>
      </c>
    </row>
    <row r="2619" spans="1:20" ht="87" customHeight="1" x14ac:dyDescent="0.2">
      <c r="A2619" s="35">
        <v>2610</v>
      </c>
      <c r="B2619" s="57">
        <v>620924</v>
      </c>
      <c r="C2619" s="50" t="s">
        <v>2105</v>
      </c>
      <c r="D2619" s="50" t="s">
        <v>1726</v>
      </c>
      <c r="E2619" s="50" t="str">
        <f>IF(AND(LEN(NICAP[[#This Row],[State or      Country]])=2,NICAP[[#This Row],[State or      Country]]&lt;&gt;"UK"),"US","Other")</f>
        <v>US</v>
      </c>
      <c r="F2619" s="49">
        <v>1</v>
      </c>
      <c r="G2619" s="48"/>
      <c r="H2619" s="48"/>
      <c r="I2619" s="48"/>
      <c r="J2619" s="48"/>
      <c r="K2619" s="48"/>
      <c r="L2619" s="36" t="s">
        <v>7141</v>
      </c>
      <c r="M2619" s="36" t="str">
        <f>IF(LEFT(NICAP[[#This Row],[Date]],1)=0,"Y","N")</f>
        <v>N</v>
      </c>
      <c r="N2619" s="36"/>
      <c r="O2619" s="36" t="str">
        <f>19&amp;LEFT(NICAP[[#This Row],[Date]],2)</f>
        <v>1962</v>
      </c>
      <c r="P2619" s="36" t="str">
        <f>MID(NICAP[[#This Row],[Date]],3,2)</f>
        <v>09</v>
      </c>
      <c r="Q2619" s="36" t="str">
        <f>RIGHT(NICAP[[#This Row],[Date]],2)</f>
        <v>24</v>
      </c>
      <c r="R2619" s="26">
        <f>DATE(NICAP[[#This Row],[Year]],NICAP[[#This Row],[Month]],NICAP[[#This Row],[Day]])</f>
        <v>22913</v>
      </c>
      <c r="S2619" s="35" t="str">
        <f t="shared" si="80"/>
        <v>NJ</v>
      </c>
      <c r="T2619" s="24" t="str">
        <f t="shared" si="81"/>
        <v>US</v>
      </c>
    </row>
    <row r="2620" spans="1:20" ht="42" customHeight="1" x14ac:dyDescent="0.2">
      <c r="A2620" s="35">
        <v>2611</v>
      </c>
      <c r="B2620" s="57">
        <v>620928</v>
      </c>
      <c r="C2620" s="50" t="s">
        <v>7140</v>
      </c>
      <c r="D2620" s="50" t="s">
        <v>1726</v>
      </c>
      <c r="E2620" s="50" t="str">
        <f>IF(AND(LEN(NICAP[[#This Row],[State or      Country]])=2,NICAP[[#This Row],[State or      Country]]&lt;&gt;"UK"),"US","Other")</f>
        <v>US</v>
      </c>
      <c r="F2620" s="49">
        <v>1</v>
      </c>
      <c r="G2620" s="48"/>
      <c r="H2620" s="48"/>
      <c r="I2620" s="48"/>
      <c r="J2620" s="48"/>
      <c r="K2620" s="48"/>
      <c r="L2620" s="36" t="s">
        <v>7139</v>
      </c>
      <c r="M2620" s="36" t="str">
        <f>IF(LEFT(NICAP[[#This Row],[Date]],1)=0,"Y","N")</f>
        <v>N</v>
      </c>
      <c r="N2620" s="36"/>
      <c r="O2620" s="36" t="str">
        <f>19&amp;LEFT(NICAP[[#This Row],[Date]],2)</f>
        <v>1962</v>
      </c>
      <c r="P2620" s="36" t="str">
        <f>MID(NICAP[[#This Row],[Date]],3,2)</f>
        <v>09</v>
      </c>
      <c r="Q2620" s="36" t="str">
        <f>RIGHT(NICAP[[#This Row],[Date]],2)</f>
        <v>28</v>
      </c>
      <c r="R2620" s="26">
        <f>DATE(NICAP[[#This Row],[Year]],NICAP[[#This Row],[Month]],NICAP[[#This Row],[Day]])</f>
        <v>22917</v>
      </c>
      <c r="S2620" s="35" t="str">
        <f t="shared" si="80"/>
        <v>NJ</v>
      </c>
      <c r="T2620" s="24" t="str">
        <f t="shared" si="81"/>
        <v>US</v>
      </c>
    </row>
    <row r="2621" spans="1:20" ht="12.75" customHeight="1" x14ac:dyDescent="0.2">
      <c r="A2621" s="35">
        <v>2612</v>
      </c>
      <c r="B2621" s="53">
        <v>621000</v>
      </c>
      <c r="C2621" s="39" t="s">
        <v>7138</v>
      </c>
      <c r="D2621" s="39" t="s">
        <v>1758</v>
      </c>
      <c r="E2621" s="39" t="str">
        <f>IF(AND(LEN(NICAP[[#This Row],[State or      Country]])=2,NICAP[[#This Row],[State or      Country]]&lt;&gt;"UK"),"US","Other")</f>
        <v>US</v>
      </c>
      <c r="F2621" s="38">
        <v>9</v>
      </c>
      <c r="G2621" s="47" t="s">
        <v>1666</v>
      </c>
      <c r="H2621" s="46">
        <v>5</v>
      </c>
      <c r="I2621" s="37"/>
      <c r="J2621" s="54" t="s">
        <v>1744</v>
      </c>
      <c r="K2621" s="37"/>
      <c r="L2621" s="36" t="s">
        <v>7137</v>
      </c>
      <c r="M2621" s="36" t="str">
        <f>IF(LEFT(NICAP[[#This Row],[Date]],1)=0,"Y","N")</f>
        <v>N</v>
      </c>
      <c r="N2621" s="36"/>
      <c r="O2621" s="36" t="str">
        <f>19&amp;LEFT(NICAP[[#This Row],[Date]],2)</f>
        <v>1962</v>
      </c>
      <c r="P2621" s="36" t="str">
        <f>MID(NICAP[[#This Row],[Date]],3,2)</f>
        <v>10</v>
      </c>
      <c r="Q2621" s="36" t="str">
        <f>RIGHT(NICAP[[#This Row],[Date]],2)</f>
        <v>00</v>
      </c>
      <c r="R2621" s="26">
        <f>DATE(NICAP[[#This Row],[Year]],NICAP[[#This Row],[Month]],NICAP[[#This Row],[Day]])</f>
        <v>22919</v>
      </c>
      <c r="S2621" s="35" t="str">
        <f t="shared" si="80"/>
        <v>NY</v>
      </c>
      <c r="T2621" s="24" t="str">
        <f t="shared" si="81"/>
        <v>US</v>
      </c>
    </row>
    <row r="2622" spans="1:20" ht="26.25" customHeight="1" x14ac:dyDescent="0.2">
      <c r="A2622" s="35">
        <v>2613</v>
      </c>
      <c r="B2622" s="60">
        <v>621003</v>
      </c>
      <c r="C2622" s="44" t="s">
        <v>2790</v>
      </c>
      <c r="D2622" s="44" t="s">
        <v>1670</v>
      </c>
      <c r="E2622" s="44" t="str">
        <f>IF(AND(LEN(NICAP[[#This Row],[State or      Country]])=2,NICAP[[#This Row],[State or      Country]]&lt;&gt;"UK"),"US","Other")</f>
        <v>US</v>
      </c>
      <c r="F2622" s="43">
        <v>1</v>
      </c>
      <c r="G2622" s="41"/>
      <c r="H2622" s="41"/>
      <c r="I2622" s="41"/>
      <c r="J2622" s="41"/>
      <c r="K2622" s="41"/>
      <c r="L2622" s="42" t="s">
        <v>7136</v>
      </c>
      <c r="M2622" s="42" t="str">
        <f>IF(LEFT(NICAP[[#This Row],[Date]],1)=0,"Y","N")</f>
        <v>N</v>
      </c>
      <c r="N2622" s="42"/>
      <c r="O2622" s="42" t="str">
        <f>19&amp;LEFT(NICAP[[#This Row],[Date]],2)</f>
        <v>1962</v>
      </c>
      <c r="P2622" s="42" t="str">
        <f>MID(NICAP[[#This Row],[Date]],3,2)</f>
        <v>10</v>
      </c>
      <c r="Q2622" s="42" t="str">
        <f>RIGHT(NICAP[[#This Row],[Date]],2)</f>
        <v>03</v>
      </c>
      <c r="R2622" s="26">
        <f>DATE(NICAP[[#This Row],[Year]],NICAP[[#This Row],[Month]],NICAP[[#This Row],[Day]])</f>
        <v>22922</v>
      </c>
      <c r="S2622" s="35" t="str">
        <f t="shared" si="80"/>
        <v>IL</v>
      </c>
      <c r="T2622" s="24" t="str">
        <f t="shared" si="81"/>
        <v>US</v>
      </c>
    </row>
    <row r="2623" spans="1:20" ht="12.75" customHeight="1" x14ac:dyDescent="0.2">
      <c r="A2623" s="35">
        <v>2614</v>
      </c>
      <c r="B2623" s="55">
        <v>621023</v>
      </c>
      <c r="C2623" s="39" t="s">
        <v>4513</v>
      </c>
      <c r="D2623" s="39" t="s">
        <v>3132</v>
      </c>
      <c r="E2623" s="39" t="str">
        <f>IF(AND(LEN(NICAP[[#This Row],[State or      Country]])=2,NICAP[[#This Row],[State or      Country]]&lt;&gt;"UK"),"US","Other")</f>
        <v>US</v>
      </c>
      <c r="F2623" s="38">
        <v>1</v>
      </c>
      <c r="G2623" s="37"/>
      <c r="H2623" s="37"/>
      <c r="I2623" s="65">
        <v>8182</v>
      </c>
      <c r="J2623" s="37"/>
      <c r="K2623" s="37"/>
      <c r="L2623" s="36" t="s">
        <v>7135</v>
      </c>
      <c r="M2623" s="36" t="str">
        <f>IF(LEFT(NICAP[[#This Row],[Date]],1)=0,"Y","N")</f>
        <v>N</v>
      </c>
      <c r="N2623" s="36"/>
      <c r="O2623" s="36" t="str">
        <f>19&amp;LEFT(NICAP[[#This Row],[Date]],2)</f>
        <v>1962</v>
      </c>
      <c r="P2623" s="36" t="str">
        <f>MID(NICAP[[#This Row],[Date]],3,2)</f>
        <v>10</v>
      </c>
      <c r="Q2623" s="36" t="str">
        <f>RIGHT(NICAP[[#This Row],[Date]],2)</f>
        <v>23</v>
      </c>
      <c r="R2623" s="26">
        <f>DATE(NICAP[[#This Row],[Year]],NICAP[[#This Row],[Month]],NICAP[[#This Row],[Day]])</f>
        <v>22942</v>
      </c>
      <c r="S2623" s="35" t="str">
        <f t="shared" si="80"/>
        <v>UT</v>
      </c>
      <c r="T2623" s="24" t="str">
        <f t="shared" si="81"/>
        <v>US</v>
      </c>
    </row>
    <row r="2624" spans="1:20" ht="57" customHeight="1" x14ac:dyDescent="0.2">
      <c r="A2624" s="35">
        <v>2615</v>
      </c>
      <c r="B2624" s="57">
        <v>621025</v>
      </c>
      <c r="C2624" s="50" t="s">
        <v>7134</v>
      </c>
      <c r="D2624" s="50" t="s">
        <v>2640</v>
      </c>
      <c r="E2624" s="50" t="str">
        <f>IF(AND(LEN(NICAP[[#This Row],[State or      Country]])=2,NICAP[[#This Row],[State or      Country]]&lt;&gt;"UK"),"US","Other")</f>
        <v>US</v>
      </c>
      <c r="F2624" s="49">
        <v>2</v>
      </c>
      <c r="G2624" s="48"/>
      <c r="H2624" s="48"/>
      <c r="I2624" s="48"/>
      <c r="J2624" s="48"/>
      <c r="K2624" s="48"/>
      <c r="L2624" s="36" t="s">
        <v>7133</v>
      </c>
      <c r="M2624" s="36" t="str">
        <f>IF(LEFT(NICAP[[#This Row],[Date]],1)=0,"Y","N")</f>
        <v>N</v>
      </c>
      <c r="N2624" s="36"/>
      <c r="O2624" s="36" t="str">
        <f>19&amp;LEFT(NICAP[[#This Row],[Date]],2)</f>
        <v>1962</v>
      </c>
      <c r="P2624" s="36" t="str">
        <f>MID(NICAP[[#This Row],[Date]],3,2)</f>
        <v>10</v>
      </c>
      <c r="Q2624" s="36" t="str">
        <f>RIGHT(NICAP[[#This Row],[Date]],2)</f>
        <v>25</v>
      </c>
      <c r="R2624" s="26">
        <f>DATE(NICAP[[#This Row],[Year]],NICAP[[#This Row],[Month]],NICAP[[#This Row],[Day]])</f>
        <v>22944</v>
      </c>
      <c r="S2624" s="35" t="str">
        <f t="shared" si="80"/>
        <v>CO</v>
      </c>
      <c r="T2624" s="24" t="str">
        <f t="shared" si="81"/>
        <v>US</v>
      </c>
    </row>
    <row r="2625" spans="1:20" ht="12.75" customHeight="1" x14ac:dyDescent="0.2">
      <c r="A2625" s="35">
        <v>2616</v>
      </c>
      <c r="B2625" s="53">
        <v>621110</v>
      </c>
      <c r="C2625" s="39" t="s">
        <v>7132</v>
      </c>
      <c r="D2625" s="39" t="s">
        <v>7131</v>
      </c>
      <c r="E2625" s="39" t="str">
        <f>IF(AND(LEN(NICAP[[#This Row],[State or      Country]])=2,NICAP[[#This Row],[State or      Country]]&lt;&gt;"UK"),"US","Other")</f>
        <v>Other</v>
      </c>
      <c r="F2625" s="38">
        <v>9</v>
      </c>
      <c r="G2625" s="47" t="s">
        <v>1666</v>
      </c>
      <c r="H2625" s="46">
        <v>5</v>
      </c>
      <c r="I2625" s="37"/>
      <c r="J2625" s="37"/>
      <c r="K2625" s="37"/>
      <c r="L2625" s="36" t="s">
        <v>7130</v>
      </c>
      <c r="M2625" s="36" t="str">
        <f>IF(LEFT(NICAP[[#This Row],[Date]],1)=0,"Y","N")</f>
        <v>N</v>
      </c>
      <c r="N2625" s="36"/>
      <c r="O2625" s="36" t="str">
        <f>19&amp;LEFT(NICAP[[#This Row],[Date]],2)</f>
        <v>1962</v>
      </c>
      <c r="P2625" s="36" t="str">
        <f>MID(NICAP[[#This Row],[Date]],3,2)</f>
        <v>11</v>
      </c>
      <c r="Q2625" s="36" t="str">
        <f>RIGHT(NICAP[[#This Row],[Date]],2)</f>
        <v>10</v>
      </c>
      <c r="R2625" s="26">
        <f>DATE(NICAP[[#This Row],[Year]],NICAP[[#This Row],[Month]],NICAP[[#This Row],[Day]])</f>
        <v>22960</v>
      </c>
      <c r="S2625" s="35" t="str">
        <f t="shared" si="80"/>
        <v/>
      </c>
      <c r="T2625" s="24" t="str">
        <f t="shared" si="81"/>
        <v>Greenland</v>
      </c>
    </row>
    <row r="2626" spans="1:20" ht="12.75" customHeight="1" x14ac:dyDescent="0.2">
      <c r="A2626" s="35">
        <v>2617</v>
      </c>
      <c r="B2626" s="55">
        <v>621117</v>
      </c>
      <c r="C2626" s="39" t="s">
        <v>7129</v>
      </c>
      <c r="D2626" s="39" t="s">
        <v>1683</v>
      </c>
      <c r="E2626" s="39" t="str">
        <f>IF(AND(LEN(NICAP[[#This Row],[State or      Country]])=2,NICAP[[#This Row],[State or      Country]]&lt;&gt;"UK"),"US","Other")</f>
        <v>US</v>
      </c>
      <c r="F2626" s="38">
        <v>1</v>
      </c>
      <c r="G2626" s="37"/>
      <c r="H2626" s="37"/>
      <c r="I2626" s="65">
        <v>8215</v>
      </c>
      <c r="J2626" s="37"/>
      <c r="K2626" s="37"/>
      <c r="L2626" s="36" t="s">
        <v>7128</v>
      </c>
      <c r="M2626" s="36" t="str">
        <f>IF(LEFT(NICAP[[#This Row],[Date]],1)=0,"Y","N")</f>
        <v>N</v>
      </c>
      <c r="N2626" s="36"/>
      <c r="O2626" s="36" t="str">
        <f>19&amp;LEFT(NICAP[[#This Row],[Date]],2)</f>
        <v>1962</v>
      </c>
      <c r="P2626" s="36" t="str">
        <f>MID(NICAP[[#This Row],[Date]],3,2)</f>
        <v>11</v>
      </c>
      <c r="Q2626" s="36" t="str">
        <f>RIGHT(NICAP[[#This Row],[Date]],2)</f>
        <v>17</v>
      </c>
      <c r="R2626" s="26">
        <f>DATE(NICAP[[#This Row],[Year]],NICAP[[#This Row],[Month]],NICAP[[#This Row],[Day]])</f>
        <v>22967</v>
      </c>
      <c r="S2626" s="35" t="str">
        <f t="shared" si="80"/>
        <v>FL</v>
      </c>
      <c r="T2626" s="24" t="str">
        <f t="shared" si="81"/>
        <v>US</v>
      </c>
    </row>
    <row r="2627" spans="1:20" ht="27" customHeight="1" x14ac:dyDescent="0.2">
      <c r="A2627" s="35">
        <v>2618</v>
      </c>
      <c r="B2627" s="60">
        <v>621212</v>
      </c>
      <c r="C2627" s="44" t="s">
        <v>7127</v>
      </c>
      <c r="D2627" s="44" t="s">
        <v>1956</v>
      </c>
      <c r="E2627" s="44" t="str">
        <f>IF(AND(LEN(NICAP[[#This Row],[State or      Country]])=2,NICAP[[#This Row],[State or      Country]]&lt;&gt;"UK"),"US","Other")</f>
        <v>Other</v>
      </c>
      <c r="F2627" s="43">
        <v>1</v>
      </c>
      <c r="G2627" s="41"/>
      <c r="H2627" s="41"/>
      <c r="I2627" s="41"/>
      <c r="J2627" s="41"/>
      <c r="K2627" s="41"/>
      <c r="L2627" s="42" t="s">
        <v>7126</v>
      </c>
      <c r="M2627" s="42" t="str">
        <f>IF(LEFT(NICAP[[#This Row],[Date]],1)=0,"Y","N")</f>
        <v>N</v>
      </c>
      <c r="N2627" s="42"/>
      <c r="O2627" s="42" t="str">
        <f>19&amp;LEFT(NICAP[[#This Row],[Date]],2)</f>
        <v>1962</v>
      </c>
      <c r="P2627" s="42" t="str">
        <f>MID(NICAP[[#This Row],[Date]],3,2)</f>
        <v>12</v>
      </c>
      <c r="Q2627" s="42" t="str">
        <f>RIGHT(NICAP[[#This Row],[Date]],2)</f>
        <v>12</v>
      </c>
      <c r="R2627" s="26">
        <f>DATE(NICAP[[#This Row],[Year]],NICAP[[#This Row],[Month]],NICAP[[#This Row],[Day]])</f>
        <v>22992</v>
      </c>
      <c r="S2627" s="35" t="str">
        <f t="shared" si="80"/>
        <v/>
      </c>
      <c r="T2627" s="24" t="str">
        <f t="shared" si="81"/>
        <v>Japan</v>
      </c>
    </row>
    <row r="2628" spans="1:20" ht="27.75" customHeight="1" x14ac:dyDescent="0.2">
      <c r="A2628" s="35">
        <v>2619</v>
      </c>
      <c r="B2628" s="60">
        <v>621221</v>
      </c>
      <c r="C2628" s="44" t="s">
        <v>7125</v>
      </c>
      <c r="D2628" s="44" t="s">
        <v>2990</v>
      </c>
      <c r="E2628" s="44" t="str">
        <f>IF(AND(LEN(NICAP[[#This Row],[State or      Country]])=2,NICAP[[#This Row],[State or      Country]]&lt;&gt;"UK"),"US","Other")</f>
        <v>Other</v>
      </c>
      <c r="F2628" s="43">
        <v>8</v>
      </c>
      <c r="G2628" s="41"/>
      <c r="H2628" s="41"/>
      <c r="I2628" s="41"/>
      <c r="J2628" s="41"/>
      <c r="K2628" s="41"/>
      <c r="L2628" s="42" t="s">
        <v>7124</v>
      </c>
      <c r="M2628" s="42" t="str">
        <f>IF(LEFT(NICAP[[#This Row],[Date]],1)=0,"Y","N")</f>
        <v>N</v>
      </c>
      <c r="N2628" s="42"/>
      <c r="O2628" s="42" t="str">
        <f>19&amp;LEFT(NICAP[[#This Row],[Date]],2)</f>
        <v>1962</v>
      </c>
      <c r="P2628" s="42" t="str">
        <f>MID(NICAP[[#This Row],[Date]],3,2)</f>
        <v>12</v>
      </c>
      <c r="Q2628" s="42" t="str">
        <f>RIGHT(NICAP[[#This Row],[Date]],2)</f>
        <v>21</v>
      </c>
      <c r="R2628" s="26">
        <f>DATE(NICAP[[#This Row],[Year]],NICAP[[#This Row],[Month]],NICAP[[#This Row],[Day]])</f>
        <v>23001</v>
      </c>
      <c r="S2628" s="35" t="str">
        <f t="shared" si="80"/>
        <v/>
      </c>
      <c r="T2628" s="24" t="str">
        <f t="shared" si="81"/>
        <v>Venezuela</v>
      </c>
    </row>
    <row r="2629" spans="1:20" ht="27.75" customHeight="1" x14ac:dyDescent="0.2">
      <c r="A2629" s="35">
        <v>2620</v>
      </c>
      <c r="B2629" s="60">
        <v>621221</v>
      </c>
      <c r="C2629" s="44" t="s">
        <v>7125</v>
      </c>
      <c r="D2629" s="44" t="s">
        <v>2990</v>
      </c>
      <c r="E2629" s="44" t="str">
        <f>IF(AND(LEN(NICAP[[#This Row],[State or      Country]])=2,NICAP[[#This Row],[State or      Country]]&lt;&gt;"UK"),"US","Other")</f>
        <v>Other</v>
      </c>
      <c r="F2629" s="43">
        <v>11</v>
      </c>
      <c r="G2629" s="41"/>
      <c r="H2629" s="41"/>
      <c r="I2629" s="41"/>
      <c r="J2629" s="41"/>
      <c r="K2629" s="41"/>
      <c r="L2629" s="42" t="s">
        <v>7124</v>
      </c>
      <c r="M2629" s="42" t="str">
        <f>IF(LEFT(NICAP[[#This Row],[Date]],1)=0,"Y","N")</f>
        <v>N</v>
      </c>
      <c r="N2629" s="42"/>
      <c r="O2629" s="42" t="str">
        <f>19&amp;LEFT(NICAP[[#This Row],[Date]],2)</f>
        <v>1962</v>
      </c>
      <c r="P2629" s="42" t="str">
        <f>MID(NICAP[[#This Row],[Date]],3,2)</f>
        <v>12</v>
      </c>
      <c r="Q2629" s="42" t="str">
        <f>RIGHT(NICAP[[#This Row],[Date]],2)</f>
        <v>21</v>
      </c>
      <c r="R2629" s="26">
        <f>DATE(NICAP[[#This Row],[Year]],NICAP[[#This Row],[Month]],NICAP[[#This Row],[Day]])</f>
        <v>23001</v>
      </c>
      <c r="S2629" s="35" t="str">
        <f t="shared" si="80"/>
        <v/>
      </c>
      <c r="T2629" s="24" t="str">
        <f t="shared" si="81"/>
        <v>Venezuela</v>
      </c>
    </row>
    <row r="2630" spans="1:20" ht="27.75" customHeight="1" x14ac:dyDescent="0.2">
      <c r="A2630" s="35">
        <v>2621</v>
      </c>
      <c r="B2630" s="60">
        <v>621222</v>
      </c>
      <c r="C2630" s="44" t="s">
        <v>7123</v>
      </c>
      <c r="D2630" s="44" t="s">
        <v>2067</v>
      </c>
      <c r="E2630" s="44" t="str">
        <f>IF(AND(LEN(NICAP[[#This Row],[State or      Country]])=2,NICAP[[#This Row],[State or      Country]]&lt;&gt;"UK"),"US","Other")</f>
        <v>Other</v>
      </c>
      <c r="F2630" s="43">
        <v>2</v>
      </c>
      <c r="G2630" s="41"/>
      <c r="H2630" s="41"/>
      <c r="I2630" s="41"/>
      <c r="J2630" s="41"/>
      <c r="K2630" s="41"/>
      <c r="L2630" s="42" t="s">
        <v>7122</v>
      </c>
      <c r="M2630" s="42" t="str">
        <f>IF(LEFT(NICAP[[#This Row],[Date]],1)=0,"Y","N")</f>
        <v>N</v>
      </c>
      <c r="N2630" s="42"/>
      <c r="O2630" s="42" t="str">
        <f>19&amp;LEFT(NICAP[[#This Row],[Date]],2)</f>
        <v>1962</v>
      </c>
      <c r="P2630" s="42" t="str">
        <f>MID(NICAP[[#This Row],[Date]],3,2)</f>
        <v>12</v>
      </c>
      <c r="Q2630" s="42" t="str">
        <f>RIGHT(NICAP[[#This Row],[Date]],2)</f>
        <v>22</v>
      </c>
      <c r="R2630" s="26">
        <f>DATE(NICAP[[#This Row],[Year]],NICAP[[#This Row],[Month]],NICAP[[#This Row],[Day]])</f>
        <v>23002</v>
      </c>
      <c r="S2630" s="35" t="str">
        <f t="shared" si="80"/>
        <v/>
      </c>
      <c r="T2630" s="24" t="str">
        <f t="shared" si="81"/>
        <v>Argentina</v>
      </c>
    </row>
    <row r="2631" spans="1:20" ht="12.75" customHeight="1" x14ac:dyDescent="0.2">
      <c r="A2631" s="35">
        <v>2622</v>
      </c>
      <c r="B2631" s="55">
        <v>630105</v>
      </c>
      <c r="C2631" s="39" t="s">
        <v>7121</v>
      </c>
      <c r="D2631" s="39" t="s">
        <v>1758</v>
      </c>
      <c r="E2631" s="39" t="str">
        <f>IF(AND(LEN(NICAP[[#This Row],[State or      Country]])=2,NICAP[[#This Row],[State or      Country]]&lt;&gt;"UK"),"US","Other")</f>
        <v>US</v>
      </c>
      <c r="F2631" s="38">
        <v>1</v>
      </c>
      <c r="G2631" s="37"/>
      <c r="H2631" s="37"/>
      <c r="I2631" s="47" t="s">
        <v>4808</v>
      </c>
      <c r="J2631" s="37"/>
      <c r="K2631" s="37"/>
      <c r="L2631" s="36" t="s">
        <v>7120</v>
      </c>
      <c r="M2631" s="36" t="str">
        <f>IF(LEFT(NICAP[[#This Row],[Date]],1)=0,"Y","N")</f>
        <v>N</v>
      </c>
      <c r="N2631" s="36"/>
      <c r="O2631" s="36" t="str">
        <f>19&amp;LEFT(NICAP[[#This Row],[Date]],2)</f>
        <v>1963</v>
      </c>
      <c r="P2631" s="36" t="str">
        <f>MID(NICAP[[#This Row],[Date]],3,2)</f>
        <v>01</v>
      </c>
      <c r="Q2631" s="36" t="str">
        <f>RIGHT(NICAP[[#This Row],[Date]],2)</f>
        <v>05</v>
      </c>
      <c r="R2631" s="26">
        <f>DATE(NICAP[[#This Row],[Year]],NICAP[[#This Row],[Month]],NICAP[[#This Row],[Day]])</f>
        <v>23016</v>
      </c>
      <c r="S2631" s="35" t="str">
        <f t="shared" si="80"/>
        <v>NY</v>
      </c>
      <c r="T2631" s="24" t="str">
        <f t="shared" si="81"/>
        <v>US</v>
      </c>
    </row>
    <row r="2632" spans="1:20" ht="56.25" customHeight="1" x14ac:dyDescent="0.2">
      <c r="A2632" s="35">
        <v>2623</v>
      </c>
      <c r="B2632" s="57">
        <v>630124</v>
      </c>
      <c r="C2632" s="50" t="s">
        <v>3996</v>
      </c>
      <c r="D2632" s="50" t="s">
        <v>2013</v>
      </c>
      <c r="E2632" s="50" t="str">
        <f>IF(AND(LEN(NICAP[[#This Row],[State or      Country]])=2,NICAP[[#This Row],[State or      Country]]&lt;&gt;"UK"),"US","Other")</f>
        <v>US</v>
      </c>
      <c r="F2632" s="49">
        <v>1</v>
      </c>
      <c r="G2632" s="48"/>
      <c r="H2632" s="48"/>
      <c r="I2632" s="48"/>
      <c r="J2632" s="48"/>
      <c r="K2632" s="48"/>
      <c r="L2632" s="36" t="s">
        <v>7119</v>
      </c>
      <c r="M2632" s="36" t="str">
        <f>IF(LEFT(NICAP[[#This Row],[Date]],1)=0,"Y","N")</f>
        <v>N</v>
      </c>
      <c r="N2632" s="36"/>
      <c r="O2632" s="36" t="str">
        <f>19&amp;LEFT(NICAP[[#This Row],[Date]],2)</f>
        <v>1963</v>
      </c>
      <c r="P2632" s="36" t="str">
        <f>MID(NICAP[[#This Row],[Date]],3,2)</f>
        <v>01</v>
      </c>
      <c r="Q2632" s="36" t="str">
        <f>RIGHT(NICAP[[#This Row],[Date]],2)</f>
        <v>24</v>
      </c>
      <c r="R2632" s="26">
        <f>DATE(NICAP[[#This Row],[Year]],NICAP[[#This Row],[Month]],NICAP[[#This Row],[Day]])</f>
        <v>23035</v>
      </c>
      <c r="S2632" s="35" t="str">
        <f t="shared" si="80"/>
        <v>KY</v>
      </c>
      <c r="T2632" s="24" t="str">
        <f t="shared" si="81"/>
        <v>US</v>
      </c>
    </row>
    <row r="2633" spans="1:20" ht="12.75" customHeight="1" x14ac:dyDescent="0.2">
      <c r="A2633" s="35">
        <v>2624</v>
      </c>
      <c r="B2633" s="55">
        <v>630128</v>
      </c>
      <c r="C2633" s="39" t="s">
        <v>7118</v>
      </c>
      <c r="D2633" s="39" t="s">
        <v>1802</v>
      </c>
      <c r="E2633" s="39" t="str">
        <f>IF(AND(LEN(NICAP[[#This Row],[State or      Country]])=2,NICAP[[#This Row],[State or      Country]]&lt;&gt;"UK"),"US","Other")</f>
        <v>Other</v>
      </c>
      <c r="F2633" s="38">
        <v>2</v>
      </c>
      <c r="G2633" s="37"/>
      <c r="H2633" s="37"/>
      <c r="I2633" s="47" t="s">
        <v>4808</v>
      </c>
      <c r="J2633" s="37"/>
      <c r="K2633" s="37"/>
      <c r="L2633" s="36" t="s">
        <v>7117</v>
      </c>
      <c r="M2633" s="36" t="str">
        <f>IF(LEFT(NICAP[[#This Row],[Date]],1)=0,"Y","N")</f>
        <v>N</v>
      </c>
      <c r="N2633" s="36"/>
      <c r="O2633" s="36" t="str">
        <f>19&amp;LEFT(NICAP[[#This Row],[Date]],2)</f>
        <v>1963</v>
      </c>
      <c r="P2633" s="36" t="str">
        <f>MID(NICAP[[#This Row],[Date]],3,2)</f>
        <v>01</v>
      </c>
      <c r="Q2633" s="36" t="str">
        <f>RIGHT(NICAP[[#This Row],[Date]],2)</f>
        <v>28</v>
      </c>
      <c r="R2633" s="26">
        <f>DATE(NICAP[[#This Row],[Year]],NICAP[[#This Row],[Month]],NICAP[[#This Row],[Day]])</f>
        <v>23039</v>
      </c>
      <c r="S2633" s="35" t="str">
        <f t="shared" si="80"/>
        <v/>
      </c>
      <c r="T2633" s="24" t="str">
        <f t="shared" si="81"/>
        <v>UK</v>
      </c>
    </row>
    <row r="2634" spans="1:20" ht="12.75" customHeight="1" x14ac:dyDescent="0.2">
      <c r="A2634" s="35">
        <v>2625</v>
      </c>
      <c r="B2634" s="55">
        <v>630128</v>
      </c>
      <c r="C2634" s="39" t="s">
        <v>7116</v>
      </c>
      <c r="D2634" s="39" t="s">
        <v>2263</v>
      </c>
      <c r="E2634" s="39" t="str">
        <f>IF(AND(LEN(NICAP[[#This Row],[State or      Country]])=2,NICAP[[#This Row],[State or      Country]]&lt;&gt;"UK"),"US","Other")</f>
        <v>Other</v>
      </c>
      <c r="F2634" s="38">
        <v>2</v>
      </c>
      <c r="G2634" s="37"/>
      <c r="H2634" s="37"/>
      <c r="I2634" s="47" t="s">
        <v>4808</v>
      </c>
      <c r="J2634" s="37"/>
      <c r="K2634" s="37"/>
      <c r="L2634" s="36" t="s">
        <v>7115</v>
      </c>
      <c r="M2634" s="36" t="str">
        <f>IF(LEFT(NICAP[[#This Row],[Date]],1)=0,"Y","N")</f>
        <v>N</v>
      </c>
      <c r="N2634" s="36"/>
      <c r="O2634" s="36" t="str">
        <f>19&amp;LEFT(NICAP[[#This Row],[Date]],2)</f>
        <v>1963</v>
      </c>
      <c r="P2634" s="36" t="str">
        <f>MID(NICAP[[#This Row],[Date]],3,2)</f>
        <v>01</v>
      </c>
      <c r="Q2634" s="36" t="str">
        <f>RIGHT(NICAP[[#This Row],[Date]],2)</f>
        <v>28</v>
      </c>
      <c r="R2634" s="26">
        <f>DATE(NICAP[[#This Row],[Year]],NICAP[[#This Row],[Month]],NICAP[[#This Row],[Day]])</f>
        <v>23039</v>
      </c>
      <c r="S2634" s="35" t="str">
        <f t="shared" ref="S2634:S2697" si="82">IF(E2634="US",D2634,"")</f>
        <v/>
      </c>
      <c r="T2634" s="24" t="str">
        <f t="shared" ref="T2634:T2697" si="83">IF(E2634="US","US",D2634)</f>
        <v>Chile</v>
      </c>
    </row>
    <row r="2635" spans="1:20" ht="12.75" customHeight="1" x14ac:dyDescent="0.2">
      <c r="A2635" s="35">
        <v>2626</v>
      </c>
      <c r="B2635" s="55">
        <v>630205</v>
      </c>
      <c r="C2635" s="39" t="s">
        <v>7114</v>
      </c>
      <c r="D2635" s="39" t="s">
        <v>1872</v>
      </c>
      <c r="E2635" s="39" t="str">
        <f>IF(AND(LEN(NICAP[[#This Row],[State or      Country]])=2,NICAP[[#This Row],[State or      Country]]&lt;&gt;"UK"),"US","Other")</f>
        <v>Other</v>
      </c>
      <c r="F2635" s="38">
        <v>2</v>
      </c>
      <c r="G2635" s="37"/>
      <c r="H2635" s="37"/>
      <c r="I2635" s="47" t="s">
        <v>4808</v>
      </c>
      <c r="J2635" s="37"/>
      <c r="K2635" s="37"/>
      <c r="L2635" s="36" t="s">
        <v>7113</v>
      </c>
      <c r="M2635" s="36" t="str">
        <f>IF(LEFT(NICAP[[#This Row],[Date]],1)=0,"Y","N")</f>
        <v>N</v>
      </c>
      <c r="N2635" s="36"/>
      <c r="O2635" s="36" t="str">
        <f>19&amp;LEFT(NICAP[[#This Row],[Date]],2)</f>
        <v>1963</v>
      </c>
      <c r="P2635" s="36" t="str">
        <f>MID(NICAP[[#This Row],[Date]],3,2)</f>
        <v>02</v>
      </c>
      <c r="Q2635" s="36" t="str">
        <f>RIGHT(NICAP[[#This Row],[Date]],2)</f>
        <v>05</v>
      </c>
      <c r="R2635" s="26">
        <f>DATE(NICAP[[#This Row],[Year]],NICAP[[#This Row],[Month]],NICAP[[#This Row],[Day]])</f>
        <v>23047</v>
      </c>
      <c r="S2635" s="35" t="str">
        <f t="shared" si="82"/>
        <v/>
      </c>
      <c r="T2635" s="24" t="str">
        <f t="shared" si="83"/>
        <v>Paraguay</v>
      </c>
    </row>
    <row r="2636" spans="1:20" ht="27" customHeight="1" x14ac:dyDescent="0.2">
      <c r="A2636" s="35">
        <v>2627</v>
      </c>
      <c r="B2636" s="60">
        <v>630205</v>
      </c>
      <c r="C2636" s="44" t="s">
        <v>7112</v>
      </c>
      <c r="D2636" s="44" t="s">
        <v>5235</v>
      </c>
      <c r="E2636" s="44" t="str">
        <f>IF(AND(LEN(NICAP[[#This Row],[State or      Country]])=2,NICAP[[#This Row],[State or      Country]]&lt;&gt;"UK"),"US","Other")</f>
        <v>US</v>
      </c>
      <c r="F2636" s="43">
        <v>11</v>
      </c>
      <c r="G2636" s="41"/>
      <c r="H2636" s="41"/>
      <c r="I2636" s="41"/>
      <c r="J2636" s="41"/>
      <c r="K2636" s="41"/>
      <c r="L2636" s="42" t="s">
        <v>7111</v>
      </c>
      <c r="M2636" s="42" t="str">
        <f>IF(LEFT(NICAP[[#This Row],[Date]],1)=0,"Y","N")</f>
        <v>N</v>
      </c>
      <c r="N2636" s="42"/>
      <c r="O2636" s="42" t="str">
        <f>19&amp;LEFT(NICAP[[#This Row],[Date]],2)</f>
        <v>1963</v>
      </c>
      <c r="P2636" s="42" t="str">
        <f>MID(NICAP[[#This Row],[Date]],3,2)</f>
        <v>02</v>
      </c>
      <c r="Q2636" s="42" t="str">
        <f>RIGHT(NICAP[[#This Row],[Date]],2)</f>
        <v>05</v>
      </c>
      <c r="R2636" s="26">
        <f>DATE(NICAP[[#This Row],[Year]],NICAP[[#This Row],[Month]],NICAP[[#This Row],[Day]])</f>
        <v>23047</v>
      </c>
      <c r="S2636" s="35" t="str">
        <f t="shared" si="82"/>
        <v>DC</v>
      </c>
      <c r="T2636" s="24" t="str">
        <f t="shared" si="83"/>
        <v>US</v>
      </c>
    </row>
    <row r="2637" spans="1:20" ht="14.25" customHeight="1" x14ac:dyDescent="0.2">
      <c r="A2637" s="35">
        <v>2628</v>
      </c>
      <c r="B2637" s="56">
        <v>630205</v>
      </c>
      <c r="C2637" s="39" t="s">
        <v>2409</v>
      </c>
      <c r="D2637" s="39" t="s">
        <v>2098</v>
      </c>
      <c r="E2637" s="39" t="str">
        <f>IF(AND(LEN(NICAP[[#This Row],[State or      Country]])=2,NICAP[[#This Row],[State or      Country]]&lt;&gt;"UK"),"US","Other")</f>
        <v>US</v>
      </c>
      <c r="F2637" s="38">
        <v>11</v>
      </c>
      <c r="G2637" s="47" t="s">
        <v>1757</v>
      </c>
      <c r="H2637" s="46">
        <v>5</v>
      </c>
      <c r="I2637" s="37"/>
      <c r="J2637" s="54" t="s">
        <v>1744</v>
      </c>
      <c r="K2637" s="37"/>
      <c r="L2637" s="36" t="s">
        <v>7110</v>
      </c>
      <c r="M2637" s="36" t="str">
        <f>IF(LEFT(NICAP[[#This Row],[Date]],1)=0,"Y","N")</f>
        <v>N</v>
      </c>
      <c r="N2637" s="36"/>
      <c r="O2637" s="36" t="str">
        <f>19&amp;LEFT(NICAP[[#This Row],[Date]],2)</f>
        <v>1963</v>
      </c>
      <c r="P2637" s="36" t="str">
        <f>MID(NICAP[[#This Row],[Date]],3,2)</f>
        <v>02</v>
      </c>
      <c r="Q2637" s="36" t="str">
        <f>RIGHT(NICAP[[#This Row],[Date]],2)</f>
        <v>05</v>
      </c>
      <c r="R2637" s="26">
        <f>DATE(NICAP[[#This Row],[Year]],NICAP[[#This Row],[Month]],NICAP[[#This Row],[Day]])</f>
        <v>23047</v>
      </c>
      <c r="S2637" s="35" t="str">
        <f t="shared" si="82"/>
        <v>VA</v>
      </c>
      <c r="T2637" s="24" t="str">
        <f t="shared" si="83"/>
        <v>US</v>
      </c>
    </row>
    <row r="2638" spans="1:20" ht="14.25" customHeight="1" x14ac:dyDescent="0.2">
      <c r="A2638" s="35">
        <v>2629</v>
      </c>
      <c r="B2638" s="56">
        <v>630206</v>
      </c>
      <c r="C2638" s="39" t="s">
        <v>7109</v>
      </c>
      <c r="D2638" s="39" t="s">
        <v>2098</v>
      </c>
      <c r="E2638" s="39" t="str">
        <f>IF(AND(LEN(NICAP[[#This Row],[State or      Country]])=2,NICAP[[#This Row],[State or      Country]]&lt;&gt;"UK"),"US","Other")</f>
        <v>US</v>
      </c>
      <c r="F2638" s="38">
        <v>11</v>
      </c>
      <c r="G2638" s="47" t="s">
        <v>1757</v>
      </c>
      <c r="H2638" s="46">
        <v>5</v>
      </c>
      <c r="I2638" s="41"/>
      <c r="J2638" s="41"/>
      <c r="K2638" s="41"/>
      <c r="L2638" s="36" t="s">
        <v>7108</v>
      </c>
      <c r="M2638" s="36" t="str">
        <f>IF(LEFT(NICAP[[#This Row],[Date]],1)=0,"Y","N")</f>
        <v>N</v>
      </c>
      <c r="N2638" s="36"/>
      <c r="O2638" s="36" t="str">
        <f>19&amp;LEFT(NICAP[[#This Row],[Date]],2)</f>
        <v>1963</v>
      </c>
      <c r="P2638" s="36" t="str">
        <f>MID(NICAP[[#This Row],[Date]],3,2)</f>
        <v>02</v>
      </c>
      <c r="Q2638" s="36" t="str">
        <f>RIGHT(NICAP[[#This Row],[Date]],2)</f>
        <v>06</v>
      </c>
      <c r="R2638" s="26">
        <f>DATE(NICAP[[#This Row],[Year]],NICAP[[#This Row],[Month]],NICAP[[#This Row],[Day]])</f>
        <v>23048</v>
      </c>
      <c r="S2638" s="35" t="str">
        <f t="shared" si="82"/>
        <v>VA</v>
      </c>
      <c r="T2638" s="24" t="str">
        <f t="shared" si="83"/>
        <v>US</v>
      </c>
    </row>
    <row r="2639" spans="1:20" ht="12.75" customHeight="1" x14ac:dyDescent="0.2">
      <c r="A2639" s="35">
        <v>2630</v>
      </c>
      <c r="B2639" s="53">
        <v>630215</v>
      </c>
      <c r="C2639" s="39" t="s">
        <v>6402</v>
      </c>
      <c r="D2639" s="39" t="s">
        <v>1793</v>
      </c>
      <c r="E2639" s="39" t="str">
        <f>IF(AND(LEN(NICAP[[#This Row],[State or      Country]])=2,NICAP[[#This Row],[State or      Country]]&lt;&gt;"UK"),"US","Other")</f>
        <v>US</v>
      </c>
      <c r="F2639" s="38">
        <v>4</v>
      </c>
      <c r="G2639" s="37"/>
      <c r="H2639" s="37"/>
      <c r="I2639" s="47" t="s">
        <v>4808</v>
      </c>
      <c r="J2639" s="37"/>
      <c r="K2639" s="37"/>
      <c r="L2639" s="36" t="s">
        <v>7107</v>
      </c>
      <c r="M2639" s="36" t="str">
        <f>IF(LEFT(NICAP[[#This Row],[Date]],1)=0,"Y","N")</f>
        <v>N</v>
      </c>
      <c r="N2639" s="36"/>
      <c r="O2639" s="36" t="str">
        <f>19&amp;LEFT(NICAP[[#This Row],[Date]],2)</f>
        <v>1963</v>
      </c>
      <c r="P2639" s="36" t="str">
        <f>MID(NICAP[[#This Row],[Date]],3,2)</f>
        <v>02</v>
      </c>
      <c r="Q2639" s="36" t="str">
        <f>RIGHT(NICAP[[#This Row],[Date]],2)</f>
        <v>15</v>
      </c>
      <c r="R2639" s="26">
        <f>DATE(NICAP[[#This Row],[Year]],NICAP[[#This Row],[Month]],NICAP[[#This Row],[Day]])</f>
        <v>23057</v>
      </c>
      <c r="S2639" s="35" t="str">
        <f t="shared" si="82"/>
        <v>AU</v>
      </c>
      <c r="T2639" s="24" t="str">
        <f t="shared" si="83"/>
        <v>US</v>
      </c>
    </row>
    <row r="2640" spans="1:20" ht="12.75" customHeight="1" x14ac:dyDescent="0.2">
      <c r="A2640" s="35">
        <v>2631</v>
      </c>
      <c r="B2640" s="53">
        <v>630228</v>
      </c>
      <c r="C2640" s="39" t="s">
        <v>7106</v>
      </c>
      <c r="D2640" s="39" t="s">
        <v>2763</v>
      </c>
      <c r="E2640" s="39" t="str">
        <f>IF(AND(LEN(NICAP[[#This Row],[State or      Country]])=2,NICAP[[#This Row],[State or      Country]]&lt;&gt;"UK"),"US","Other")</f>
        <v>Other</v>
      </c>
      <c r="F2640" s="38">
        <v>9</v>
      </c>
      <c r="G2640" s="47" t="s">
        <v>1666</v>
      </c>
      <c r="H2640" s="46">
        <v>5</v>
      </c>
      <c r="I2640" s="37"/>
      <c r="J2640" s="37"/>
      <c r="K2640" s="37"/>
      <c r="L2640" s="36" t="s">
        <v>7105</v>
      </c>
      <c r="M2640" s="36" t="str">
        <f>IF(LEFT(NICAP[[#This Row],[Date]],1)=0,"Y","N")</f>
        <v>N</v>
      </c>
      <c r="N2640" s="36"/>
      <c r="O2640" s="36" t="str">
        <f>19&amp;LEFT(NICAP[[#This Row],[Date]],2)</f>
        <v>1963</v>
      </c>
      <c r="P2640" s="36" t="str">
        <f>MID(NICAP[[#This Row],[Date]],3,2)</f>
        <v>02</v>
      </c>
      <c r="Q2640" s="36" t="str">
        <f>RIGHT(NICAP[[#This Row],[Date]],2)</f>
        <v>28</v>
      </c>
      <c r="R2640" s="26">
        <f>DATE(NICAP[[#This Row],[Year]],NICAP[[#This Row],[Month]],NICAP[[#This Row],[Day]])</f>
        <v>23070</v>
      </c>
      <c r="S2640" s="35" t="str">
        <f t="shared" si="82"/>
        <v/>
      </c>
      <c r="T2640" s="24" t="str">
        <f t="shared" si="83"/>
        <v>At Sea</v>
      </c>
    </row>
    <row r="2641" spans="1:20" ht="12.75" customHeight="1" x14ac:dyDescent="0.2">
      <c r="A2641" s="35">
        <v>2632</v>
      </c>
      <c r="B2641" s="53">
        <v>630306</v>
      </c>
      <c r="C2641" s="39" t="s">
        <v>7104</v>
      </c>
      <c r="D2641" s="39" t="s">
        <v>4848</v>
      </c>
      <c r="E2641" s="39" t="str">
        <f>IF(AND(LEN(NICAP[[#This Row],[State or      Country]])=2,NICAP[[#This Row],[State or      Country]]&lt;&gt;"UK"),"US","Other")</f>
        <v>Other</v>
      </c>
      <c r="F2641" s="38">
        <v>9</v>
      </c>
      <c r="G2641" s="47" t="s">
        <v>1666</v>
      </c>
      <c r="H2641" s="46">
        <v>5</v>
      </c>
      <c r="I2641" s="47" t="s">
        <v>4808</v>
      </c>
      <c r="J2641" s="37"/>
      <c r="K2641" s="37"/>
      <c r="L2641" s="36" t="s">
        <v>7103</v>
      </c>
      <c r="M2641" s="36" t="str">
        <f>IF(LEFT(NICAP[[#This Row],[Date]],1)=0,"Y","N")</f>
        <v>N</v>
      </c>
      <c r="N2641" s="36"/>
      <c r="O2641" s="36" t="str">
        <f>19&amp;LEFT(NICAP[[#This Row],[Date]],2)</f>
        <v>1963</v>
      </c>
      <c r="P2641" s="36" t="str">
        <f>MID(NICAP[[#This Row],[Date]],3,2)</f>
        <v>03</v>
      </c>
      <c r="Q2641" s="36" t="str">
        <f>RIGHT(NICAP[[#This Row],[Date]],2)</f>
        <v>06</v>
      </c>
      <c r="R2641" s="26">
        <f>DATE(NICAP[[#This Row],[Year]],NICAP[[#This Row],[Month]],NICAP[[#This Row],[Day]])</f>
        <v>23076</v>
      </c>
      <c r="S2641" s="35" t="str">
        <f t="shared" si="82"/>
        <v/>
      </c>
      <c r="T2641" s="24" t="str">
        <f t="shared" si="83"/>
        <v>various</v>
      </c>
    </row>
    <row r="2642" spans="1:20" ht="56.25" customHeight="1" x14ac:dyDescent="0.2">
      <c r="A2642" s="35">
        <v>2633</v>
      </c>
      <c r="B2642" s="57">
        <v>630311</v>
      </c>
      <c r="C2642" s="50" t="s">
        <v>7102</v>
      </c>
      <c r="D2642" s="50" t="s">
        <v>2861</v>
      </c>
      <c r="E2642" s="50" t="str">
        <f>IF(AND(LEN(NICAP[[#This Row],[State or      Country]])=2,NICAP[[#This Row],[State or      Country]]&lt;&gt;"UK"),"US","Other")</f>
        <v>US</v>
      </c>
      <c r="F2642" s="49">
        <v>11</v>
      </c>
      <c r="G2642" s="48"/>
      <c r="H2642" s="48"/>
      <c r="I2642" s="48"/>
      <c r="J2642" s="48"/>
      <c r="K2642" s="48"/>
      <c r="L2642" s="42" t="s">
        <v>7101</v>
      </c>
      <c r="M2642" s="42" t="str">
        <f>IF(LEFT(NICAP[[#This Row],[Date]],1)=0,"Y","N")</f>
        <v>N</v>
      </c>
      <c r="N2642" s="42"/>
      <c r="O2642" s="42" t="str">
        <f>19&amp;LEFT(NICAP[[#This Row],[Date]],2)</f>
        <v>1963</v>
      </c>
      <c r="P2642" s="42" t="str">
        <f>MID(NICAP[[#This Row],[Date]],3,2)</f>
        <v>03</v>
      </c>
      <c r="Q2642" s="42" t="str">
        <f>RIGHT(NICAP[[#This Row],[Date]],2)</f>
        <v>11</v>
      </c>
      <c r="R2642" s="26">
        <f>DATE(NICAP[[#This Row],[Year]],NICAP[[#This Row],[Month]],NICAP[[#This Row],[Day]])</f>
        <v>23081</v>
      </c>
      <c r="S2642" s="35" t="str">
        <f t="shared" si="82"/>
        <v>HI</v>
      </c>
      <c r="T2642" s="24" t="str">
        <f t="shared" si="83"/>
        <v>US</v>
      </c>
    </row>
    <row r="2643" spans="1:20" ht="42.75" customHeight="1" x14ac:dyDescent="0.2">
      <c r="A2643" s="35">
        <v>2634</v>
      </c>
      <c r="B2643" s="67">
        <v>630312</v>
      </c>
      <c r="C2643" s="50" t="s">
        <v>7100</v>
      </c>
      <c r="D2643" s="50" t="s">
        <v>2263</v>
      </c>
      <c r="E2643" s="50" t="str">
        <f>IF(AND(LEN(NICAP[[#This Row],[State or      Country]])=2,NICAP[[#This Row],[State or      Country]]&lt;&gt;"UK"),"US","Other")</f>
        <v>Other</v>
      </c>
      <c r="F2643" s="75">
        <v>1</v>
      </c>
      <c r="G2643" s="48"/>
      <c r="H2643" s="48"/>
      <c r="I2643" s="48"/>
      <c r="J2643" s="48"/>
      <c r="K2643" s="48"/>
      <c r="L2643" s="36" t="s">
        <v>7099</v>
      </c>
      <c r="M2643" s="36" t="str">
        <f>IF(LEFT(NICAP[[#This Row],[Date]],1)=0,"Y","N")</f>
        <v>N</v>
      </c>
      <c r="N2643" s="36"/>
      <c r="O2643" s="36" t="str">
        <f>19&amp;LEFT(NICAP[[#This Row],[Date]],2)</f>
        <v>1963</v>
      </c>
      <c r="P2643" s="36" t="str">
        <f>MID(NICAP[[#This Row],[Date]],3,2)</f>
        <v>03</v>
      </c>
      <c r="Q2643" s="36" t="str">
        <f>RIGHT(NICAP[[#This Row],[Date]],2)</f>
        <v>12</v>
      </c>
      <c r="R2643" s="26">
        <f>DATE(NICAP[[#This Row],[Year]],NICAP[[#This Row],[Month]],NICAP[[#This Row],[Day]])</f>
        <v>23082</v>
      </c>
      <c r="S2643" s="35" t="str">
        <f t="shared" si="82"/>
        <v/>
      </c>
      <c r="T2643" s="24" t="str">
        <f t="shared" si="83"/>
        <v>Chile</v>
      </c>
    </row>
    <row r="2644" spans="1:20" ht="12.75" customHeight="1" x14ac:dyDescent="0.2">
      <c r="A2644" s="35">
        <v>2635</v>
      </c>
      <c r="B2644" s="68">
        <v>630318</v>
      </c>
      <c r="C2644" s="39" t="s">
        <v>7098</v>
      </c>
      <c r="D2644" s="39" t="s">
        <v>1683</v>
      </c>
      <c r="E2644" s="39" t="str">
        <f>IF(AND(LEN(NICAP[[#This Row],[State or      Country]])=2,NICAP[[#This Row],[State or      Country]]&lt;&gt;"UK"),"US","Other")</f>
        <v>US</v>
      </c>
      <c r="F2644" s="79">
        <v>1</v>
      </c>
      <c r="G2644" s="37"/>
      <c r="H2644" s="37"/>
      <c r="I2644" s="37"/>
      <c r="J2644" s="37"/>
      <c r="K2644" s="37"/>
      <c r="L2644" s="36" t="s">
        <v>7097</v>
      </c>
      <c r="M2644" s="36" t="str">
        <f>IF(LEFT(NICAP[[#This Row],[Date]],1)=0,"Y","N")</f>
        <v>N</v>
      </c>
      <c r="N2644" s="36"/>
      <c r="O2644" s="36" t="str">
        <f>19&amp;LEFT(NICAP[[#This Row],[Date]],2)</f>
        <v>1963</v>
      </c>
      <c r="P2644" s="36" t="str">
        <f>MID(NICAP[[#This Row],[Date]],3,2)</f>
        <v>03</v>
      </c>
      <c r="Q2644" s="36" t="str">
        <f>RIGHT(NICAP[[#This Row],[Date]],2)</f>
        <v>18</v>
      </c>
      <c r="R2644" s="26">
        <f>DATE(NICAP[[#This Row],[Year]],NICAP[[#This Row],[Month]],NICAP[[#This Row],[Day]])</f>
        <v>23088</v>
      </c>
      <c r="S2644" s="35" t="str">
        <f t="shared" si="82"/>
        <v>FL</v>
      </c>
      <c r="T2644" s="24" t="str">
        <f t="shared" si="83"/>
        <v>US</v>
      </c>
    </row>
    <row r="2645" spans="1:20" ht="12.75" customHeight="1" x14ac:dyDescent="0.2">
      <c r="A2645" s="35">
        <v>2636</v>
      </c>
      <c r="B2645" s="64">
        <v>630518</v>
      </c>
      <c r="C2645" s="39" t="s">
        <v>7096</v>
      </c>
      <c r="D2645" s="39" t="s">
        <v>2535</v>
      </c>
      <c r="E2645" s="39" t="str">
        <f>IF(AND(LEN(NICAP[[#This Row],[State or      Country]])=2,NICAP[[#This Row],[State or      Country]]&lt;&gt;"UK"),"US","Other")</f>
        <v>US</v>
      </c>
      <c r="F2645" s="79">
        <v>1</v>
      </c>
      <c r="G2645" s="37"/>
      <c r="H2645" s="37"/>
      <c r="I2645" s="65">
        <v>8360</v>
      </c>
      <c r="J2645" s="37"/>
      <c r="K2645" s="37"/>
      <c r="L2645" s="36" t="s">
        <v>7095</v>
      </c>
      <c r="M2645" s="36" t="str">
        <f>IF(LEFT(NICAP[[#This Row],[Date]],1)=0,"Y","N")</f>
        <v>N</v>
      </c>
      <c r="N2645" s="36"/>
      <c r="O2645" s="36" t="str">
        <f>19&amp;LEFT(NICAP[[#This Row],[Date]],2)</f>
        <v>1963</v>
      </c>
      <c r="P2645" s="36" t="str">
        <f>MID(NICAP[[#This Row],[Date]],3,2)</f>
        <v>05</v>
      </c>
      <c r="Q2645" s="36" t="str">
        <f>RIGHT(NICAP[[#This Row],[Date]],2)</f>
        <v>18</v>
      </c>
      <c r="R2645" s="26">
        <f>DATE(NICAP[[#This Row],[Year]],NICAP[[#This Row],[Month]],NICAP[[#This Row],[Day]])</f>
        <v>23149</v>
      </c>
      <c r="S2645" s="35" t="str">
        <f t="shared" si="82"/>
        <v>NZ</v>
      </c>
      <c r="T2645" s="24" t="str">
        <f t="shared" si="83"/>
        <v>US</v>
      </c>
    </row>
    <row r="2646" spans="1:20" ht="71.25" customHeight="1" x14ac:dyDescent="0.2">
      <c r="A2646" s="35">
        <v>2637</v>
      </c>
      <c r="B2646" s="67">
        <v>630521</v>
      </c>
      <c r="C2646" s="50" t="s">
        <v>7094</v>
      </c>
      <c r="D2646" s="50" t="s">
        <v>1793</v>
      </c>
      <c r="E2646" s="50" t="str">
        <f>IF(AND(LEN(NICAP[[#This Row],[State or      Country]])=2,NICAP[[#This Row],[State or      Country]]&lt;&gt;"UK"),"US","Other")</f>
        <v>US</v>
      </c>
      <c r="F2646" s="75">
        <v>2</v>
      </c>
      <c r="G2646" s="48"/>
      <c r="H2646" s="48"/>
      <c r="I2646" s="48"/>
      <c r="J2646" s="48"/>
      <c r="K2646" s="48"/>
      <c r="L2646" s="36" t="s">
        <v>7093</v>
      </c>
      <c r="M2646" s="36" t="str">
        <f>IF(LEFT(NICAP[[#This Row],[Date]],1)=0,"Y","N")</f>
        <v>N</v>
      </c>
      <c r="N2646" s="36"/>
      <c r="O2646" s="36" t="str">
        <f>19&amp;LEFT(NICAP[[#This Row],[Date]],2)</f>
        <v>1963</v>
      </c>
      <c r="P2646" s="36" t="str">
        <f>MID(NICAP[[#This Row],[Date]],3,2)</f>
        <v>05</v>
      </c>
      <c r="Q2646" s="36" t="str">
        <f>RIGHT(NICAP[[#This Row],[Date]],2)</f>
        <v>21</v>
      </c>
      <c r="R2646" s="26">
        <f>DATE(NICAP[[#This Row],[Year]],NICAP[[#This Row],[Month]],NICAP[[#This Row],[Day]])</f>
        <v>23152</v>
      </c>
      <c r="S2646" s="35" t="str">
        <f t="shared" si="82"/>
        <v>AU</v>
      </c>
      <c r="T2646" s="24" t="str">
        <f t="shared" si="83"/>
        <v>US</v>
      </c>
    </row>
    <row r="2647" spans="1:20" ht="12.75" customHeight="1" x14ac:dyDescent="0.2">
      <c r="A2647" s="35">
        <v>2638</v>
      </c>
      <c r="B2647" s="64">
        <v>630522</v>
      </c>
      <c r="C2647" s="39" t="s">
        <v>7092</v>
      </c>
      <c r="D2647" s="39" t="s">
        <v>1726</v>
      </c>
      <c r="E2647" s="39" t="str">
        <f>IF(AND(LEN(NICAP[[#This Row],[State or      Country]])=2,NICAP[[#This Row],[State or      Country]]&lt;&gt;"UK"),"US","Other")</f>
        <v>US</v>
      </c>
      <c r="F2647" s="79">
        <v>1</v>
      </c>
      <c r="G2647" s="41"/>
      <c r="H2647" s="41"/>
      <c r="I2647" s="65">
        <v>8363</v>
      </c>
      <c r="J2647" s="41"/>
      <c r="K2647" s="41"/>
      <c r="L2647" s="36" t="s">
        <v>7091</v>
      </c>
      <c r="M2647" s="36" t="str">
        <f>IF(LEFT(NICAP[[#This Row],[Date]],1)=0,"Y","N")</f>
        <v>N</v>
      </c>
      <c r="N2647" s="36"/>
      <c r="O2647" s="36" t="str">
        <f>19&amp;LEFT(NICAP[[#This Row],[Date]],2)</f>
        <v>1963</v>
      </c>
      <c r="P2647" s="36" t="str">
        <f>MID(NICAP[[#This Row],[Date]],3,2)</f>
        <v>05</v>
      </c>
      <c r="Q2647" s="36" t="str">
        <f>RIGHT(NICAP[[#This Row],[Date]],2)</f>
        <v>22</v>
      </c>
      <c r="R2647" s="26">
        <f>DATE(NICAP[[#This Row],[Year]],NICAP[[#This Row],[Month]],NICAP[[#This Row],[Day]])</f>
        <v>23153</v>
      </c>
      <c r="S2647" s="35" t="str">
        <f t="shared" si="82"/>
        <v>NJ</v>
      </c>
      <c r="T2647" s="24" t="str">
        <f t="shared" si="83"/>
        <v>US</v>
      </c>
    </row>
    <row r="2648" spans="1:20" ht="42.75" customHeight="1" x14ac:dyDescent="0.2">
      <c r="A2648" s="35">
        <v>2639</v>
      </c>
      <c r="B2648" s="67">
        <v>630523</v>
      </c>
      <c r="C2648" s="50" t="s">
        <v>6800</v>
      </c>
      <c r="D2648" s="50" t="s">
        <v>1676</v>
      </c>
      <c r="E2648" s="50" t="str">
        <f>IF(AND(LEN(NICAP[[#This Row],[State or      Country]])=2,NICAP[[#This Row],[State or      Country]]&lt;&gt;"UK"),"US","Other")</f>
        <v>US</v>
      </c>
      <c r="F2648" s="75">
        <v>2</v>
      </c>
      <c r="G2648" s="48"/>
      <c r="H2648" s="48"/>
      <c r="I2648" s="48"/>
      <c r="J2648" s="48"/>
      <c r="K2648" s="48"/>
      <c r="L2648" s="36" t="s">
        <v>7090</v>
      </c>
      <c r="M2648" s="36" t="str">
        <f>IF(LEFT(NICAP[[#This Row],[Date]],1)=0,"Y","N")</f>
        <v>N</v>
      </c>
      <c r="N2648" s="36"/>
      <c r="O2648" s="36" t="str">
        <f>19&amp;LEFT(NICAP[[#This Row],[Date]],2)</f>
        <v>1963</v>
      </c>
      <c r="P2648" s="36" t="str">
        <f>MID(NICAP[[#This Row],[Date]],3,2)</f>
        <v>05</v>
      </c>
      <c r="Q2648" s="36" t="str">
        <f>RIGHT(NICAP[[#This Row],[Date]],2)</f>
        <v>23</v>
      </c>
      <c r="R2648" s="26">
        <f>DATE(NICAP[[#This Row],[Year]],NICAP[[#This Row],[Month]],NICAP[[#This Row],[Day]])</f>
        <v>23154</v>
      </c>
      <c r="S2648" s="35" t="str">
        <f t="shared" si="82"/>
        <v>CA</v>
      </c>
      <c r="T2648" s="24" t="str">
        <f t="shared" si="83"/>
        <v>US</v>
      </c>
    </row>
    <row r="2649" spans="1:20" ht="12.75" customHeight="1" x14ac:dyDescent="0.2">
      <c r="A2649" s="35">
        <v>2640</v>
      </c>
      <c r="B2649" s="68">
        <v>630531</v>
      </c>
      <c r="C2649" s="39" t="s">
        <v>1727</v>
      </c>
      <c r="D2649" s="39" t="s">
        <v>2763</v>
      </c>
      <c r="E2649" s="39" t="str">
        <f>IF(AND(LEN(NICAP[[#This Row],[State or      Country]])=2,NICAP[[#This Row],[State or      Country]]&lt;&gt;"UK"),"US","Other")</f>
        <v>Other</v>
      </c>
      <c r="F2649" s="79">
        <v>9</v>
      </c>
      <c r="G2649" s="71" t="s">
        <v>1666</v>
      </c>
      <c r="H2649" s="65">
        <v>5</v>
      </c>
      <c r="I2649" s="37"/>
      <c r="J2649" s="37"/>
      <c r="K2649" s="37"/>
      <c r="L2649" s="36" t="s">
        <v>7089</v>
      </c>
      <c r="M2649" s="36" t="str">
        <f>IF(LEFT(NICAP[[#This Row],[Date]],1)=0,"Y","N")</f>
        <v>N</v>
      </c>
      <c r="N2649" s="36"/>
      <c r="O2649" s="36" t="str">
        <f>19&amp;LEFT(NICAP[[#This Row],[Date]],2)</f>
        <v>1963</v>
      </c>
      <c r="P2649" s="36" t="str">
        <f>MID(NICAP[[#This Row],[Date]],3,2)</f>
        <v>05</v>
      </c>
      <c r="Q2649" s="36" t="str">
        <f>RIGHT(NICAP[[#This Row],[Date]],2)</f>
        <v>31</v>
      </c>
      <c r="R2649" s="26">
        <f>DATE(NICAP[[#This Row],[Year]],NICAP[[#This Row],[Month]],NICAP[[#This Row],[Day]])</f>
        <v>23162</v>
      </c>
      <c r="S2649" s="35" t="str">
        <f t="shared" si="82"/>
        <v/>
      </c>
      <c r="T2649" s="24" t="str">
        <f t="shared" si="83"/>
        <v>At Sea</v>
      </c>
    </row>
    <row r="2650" spans="1:20" ht="12.75" customHeight="1" x14ac:dyDescent="0.2">
      <c r="A2650" s="35">
        <v>2641</v>
      </c>
      <c r="B2650" s="82" t="s">
        <v>7088</v>
      </c>
      <c r="C2650" s="39" t="s">
        <v>6685</v>
      </c>
      <c r="D2650" s="39" t="s">
        <v>1758</v>
      </c>
      <c r="E2650" s="39" t="str">
        <f>IF(AND(LEN(NICAP[[#This Row],[State or      Country]])=2,NICAP[[#This Row],[State or      Country]]&lt;&gt;"UK"),"US","Other")</f>
        <v>US</v>
      </c>
      <c r="F2650" s="79">
        <v>1</v>
      </c>
      <c r="G2650" s="37"/>
      <c r="H2650" s="37"/>
      <c r="I2650" s="65">
        <v>8371</v>
      </c>
      <c r="J2650" s="37"/>
      <c r="K2650" s="37"/>
      <c r="L2650" s="36" t="s">
        <v>7087</v>
      </c>
      <c r="M2650" s="36" t="str">
        <f>IF(LEFT(NICAP[[#This Row],[Date]],1)=0,"Y","N")</f>
        <v>N</v>
      </c>
      <c r="N2650" s="36"/>
      <c r="O2650" s="36" t="str">
        <f>19&amp;LEFT(NICAP[[#This Row],[Date]],2)</f>
        <v>1963</v>
      </c>
      <c r="P2650" s="36" t="str">
        <f>MID(NICAP[[#This Row],[Date]],3,2)</f>
        <v>Su</v>
      </c>
      <c r="Q2650" s="36" t="str">
        <f>RIGHT(NICAP[[#This Row],[Date]],2)</f>
        <v>er</v>
      </c>
      <c r="R2650" s="26" t="e">
        <f>DATE(NICAP[[#This Row],[Year]],NICAP[[#This Row],[Month]],NICAP[[#This Row],[Day]])</f>
        <v>#VALUE!</v>
      </c>
      <c r="S2650" s="35" t="str">
        <f t="shared" si="82"/>
        <v>NY</v>
      </c>
      <c r="T2650" s="24" t="str">
        <f t="shared" si="83"/>
        <v>US</v>
      </c>
    </row>
    <row r="2651" spans="1:20" ht="12.75" customHeight="1" x14ac:dyDescent="0.2">
      <c r="A2651" s="35">
        <v>2642</v>
      </c>
      <c r="B2651" s="64">
        <v>630615</v>
      </c>
      <c r="C2651" s="39" t="s">
        <v>7086</v>
      </c>
      <c r="D2651" s="39" t="s">
        <v>2763</v>
      </c>
      <c r="E2651" s="39" t="str">
        <f>IF(AND(LEN(NICAP[[#This Row],[State or      Country]])=2,NICAP[[#This Row],[State or      Country]]&lt;&gt;"UK"),"US","Other")</f>
        <v>Other</v>
      </c>
      <c r="F2651" s="79">
        <v>1</v>
      </c>
      <c r="G2651" s="37"/>
      <c r="H2651" s="37"/>
      <c r="I2651" s="65">
        <v>8388</v>
      </c>
      <c r="J2651" s="37"/>
      <c r="K2651" s="37"/>
      <c r="L2651" s="36" t="s">
        <v>7085</v>
      </c>
      <c r="M2651" s="36" t="str">
        <f>IF(LEFT(NICAP[[#This Row],[Date]],1)=0,"Y","N")</f>
        <v>N</v>
      </c>
      <c r="N2651" s="36"/>
      <c r="O2651" s="36" t="str">
        <f>19&amp;LEFT(NICAP[[#This Row],[Date]],2)</f>
        <v>1963</v>
      </c>
      <c r="P2651" s="36" t="str">
        <f>MID(NICAP[[#This Row],[Date]],3,2)</f>
        <v>06</v>
      </c>
      <c r="Q2651" s="36" t="str">
        <f>RIGHT(NICAP[[#This Row],[Date]],2)</f>
        <v>15</v>
      </c>
      <c r="R2651" s="26">
        <f>DATE(NICAP[[#This Row],[Year]],NICAP[[#This Row],[Month]],NICAP[[#This Row],[Day]])</f>
        <v>23177</v>
      </c>
      <c r="S2651" s="35" t="str">
        <f t="shared" si="82"/>
        <v/>
      </c>
      <c r="T2651" s="24" t="str">
        <f t="shared" si="83"/>
        <v>At Sea</v>
      </c>
    </row>
    <row r="2652" spans="1:20" ht="86.25" customHeight="1" x14ac:dyDescent="0.2">
      <c r="A2652" s="35">
        <v>2643</v>
      </c>
      <c r="B2652" s="67">
        <v>630616</v>
      </c>
      <c r="C2652" s="50" t="s">
        <v>7084</v>
      </c>
      <c r="D2652" s="50" t="s">
        <v>2535</v>
      </c>
      <c r="E2652" s="50" t="str">
        <f>IF(AND(LEN(NICAP[[#This Row],[State or      Country]])=2,NICAP[[#This Row],[State or      Country]]&lt;&gt;"UK"),"US","Other")</f>
        <v>US</v>
      </c>
      <c r="F2652" s="75">
        <v>1</v>
      </c>
      <c r="G2652" s="48"/>
      <c r="H2652" s="48"/>
      <c r="I2652" s="48"/>
      <c r="J2652" s="48"/>
      <c r="K2652" s="48"/>
      <c r="L2652" s="36" t="s">
        <v>7083</v>
      </c>
      <c r="M2652" s="36" t="str">
        <f>IF(LEFT(NICAP[[#This Row],[Date]],1)=0,"Y","N")</f>
        <v>N</v>
      </c>
      <c r="N2652" s="36"/>
      <c r="O2652" s="36" t="str">
        <f>19&amp;LEFT(NICAP[[#This Row],[Date]],2)</f>
        <v>1963</v>
      </c>
      <c r="P2652" s="36" t="str">
        <f>MID(NICAP[[#This Row],[Date]],3,2)</f>
        <v>06</v>
      </c>
      <c r="Q2652" s="36" t="str">
        <f>RIGHT(NICAP[[#This Row],[Date]],2)</f>
        <v>16</v>
      </c>
      <c r="R2652" s="26">
        <f>DATE(NICAP[[#This Row],[Year]],NICAP[[#This Row],[Month]],NICAP[[#This Row],[Day]])</f>
        <v>23178</v>
      </c>
      <c r="S2652" s="35" t="str">
        <f t="shared" si="82"/>
        <v>NZ</v>
      </c>
      <c r="T2652" s="24" t="str">
        <f t="shared" si="83"/>
        <v>US</v>
      </c>
    </row>
    <row r="2653" spans="1:20" ht="101.25" customHeight="1" x14ac:dyDescent="0.2">
      <c r="A2653" s="35">
        <v>2644</v>
      </c>
      <c r="B2653" s="67">
        <v>630618</v>
      </c>
      <c r="C2653" s="50" t="s">
        <v>7082</v>
      </c>
      <c r="D2653" s="50" t="s">
        <v>1758</v>
      </c>
      <c r="E2653" s="50" t="str">
        <f>IF(AND(LEN(NICAP[[#This Row],[State or      Country]])=2,NICAP[[#This Row],[State or      Country]]&lt;&gt;"UK"),"US","Other")</f>
        <v>US</v>
      </c>
      <c r="F2653" s="75">
        <v>1</v>
      </c>
      <c r="G2653" s="48"/>
      <c r="H2653" s="48"/>
      <c r="I2653" s="48"/>
      <c r="J2653" s="48"/>
      <c r="K2653" s="48"/>
      <c r="L2653" s="36" t="s">
        <v>7081</v>
      </c>
      <c r="M2653" s="36" t="str">
        <f>IF(LEFT(NICAP[[#This Row],[Date]],1)=0,"Y","N")</f>
        <v>N</v>
      </c>
      <c r="N2653" s="36"/>
      <c r="O2653" s="36" t="str">
        <f>19&amp;LEFT(NICAP[[#This Row],[Date]],2)</f>
        <v>1963</v>
      </c>
      <c r="P2653" s="36" t="str">
        <f>MID(NICAP[[#This Row],[Date]],3,2)</f>
        <v>06</v>
      </c>
      <c r="Q2653" s="36" t="str">
        <f>RIGHT(NICAP[[#This Row],[Date]],2)</f>
        <v>18</v>
      </c>
      <c r="R2653" s="26">
        <f>DATE(NICAP[[#This Row],[Year]],NICAP[[#This Row],[Month]],NICAP[[#This Row],[Day]])</f>
        <v>23180</v>
      </c>
      <c r="S2653" s="35" t="str">
        <f t="shared" si="82"/>
        <v>NY</v>
      </c>
      <c r="T2653" s="24" t="str">
        <f t="shared" si="83"/>
        <v>US</v>
      </c>
    </row>
    <row r="2654" spans="1:20" ht="56.25" customHeight="1" x14ac:dyDescent="0.2">
      <c r="A2654" s="35">
        <v>2645</v>
      </c>
      <c r="B2654" s="67">
        <v>630619</v>
      </c>
      <c r="C2654" s="50" t="s">
        <v>2714</v>
      </c>
      <c r="D2654" s="50" t="s">
        <v>1697</v>
      </c>
      <c r="E2654" s="50" t="str">
        <f>IF(AND(LEN(NICAP[[#This Row],[State or      Country]])=2,NICAP[[#This Row],[State or      Country]]&lt;&gt;"UK"),"US","Other")</f>
        <v>US</v>
      </c>
      <c r="F2654" s="75">
        <v>1</v>
      </c>
      <c r="G2654" s="48"/>
      <c r="H2654" s="48"/>
      <c r="I2654" s="48"/>
      <c r="J2654" s="48"/>
      <c r="K2654" s="48"/>
      <c r="L2654" s="36" t="s">
        <v>7080</v>
      </c>
      <c r="M2654" s="36" t="str">
        <f>IF(LEFT(NICAP[[#This Row],[Date]],1)=0,"Y","N")</f>
        <v>N</v>
      </c>
      <c r="N2654" s="36"/>
      <c r="O2654" s="36" t="str">
        <f>19&amp;LEFT(NICAP[[#This Row],[Date]],2)</f>
        <v>1963</v>
      </c>
      <c r="P2654" s="36" t="str">
        <f>MID(NICAP[[#This Row],[Date]],3,2)</f>
        <v>06</v>
      </c>
      <c r="Q2654" s="36" t="str">
        <f>RIGHT(NICAP[[#This Row],[Date]],2)</f>
        <v>19</v>
      </c>
      <c r="R2654" s="26">
        <f>DATE(NICAP[[#This Row],[Year]],NICAP[[#This Row],[Month]],NICAP[[#This Row],[Day]])</f>
        <v>23181</v>
      </c>
      <c r="S2654" s="35" t="str">
        <f t="shared" si="82"/>
        <v>MA</v>
      </c>
      <c r="T2654" s="24" t="str">
        <f t="shared" si="83"/>
        <v>US</v>
      </c>
    </row>
    <row r="2655" spans="1:20" ht="57" customHeight="1" x14ac:dyDescent="0.2">
      <c r="A2655" s="35">
        <v>2646</v>
      </c>
      <c r="B2655" s="67">
        <v>630621</v>
      </c>
      <c r="C2655" s="50" t="s">
        <v>2790</v>
      </c>
      <c r="D2655" s="50" t="s">
        <v>1670</v>
      </c>
      <c r="E2655" s="50" t="str">
        <f>IF(AND(LEN(NICAP[[#This Row],[State or      Country]])=2,NICAP[[#This Row],[State or      Country]]&lt;&gt;"UK"),"US","Other")</f>
        <v>US</v>
      </c>
      <c r="F2655" s="75">
        <v>2</v>
      </c>
      <c r="G2655" s="48"/>
      <c r="H2655" s="48"/>
      <c r="I2655" s="48"/>
      <c r="J2655" s="48"/>
      <c r="K2655" s="48"/>
      <c r="L2655" s="36" t="s">
        <v>7079</v>
      </c>
      <c r="M2655" s="36" t="str">
        <f>IF(LEFT(NICAP[[#This Row],[Date]],1)=0,"Y","N")</f>
        <v>N</v>
      </c>
      <c r="N2655" s="36"/>
      <c r="O2655" s="36" t="str">
        <f>19&amp;LEFT(NICAP[[#This Row],[Date]],2)</f>
        <v>1963</v>
      </c>
      <c r="P2655" s="36" t="str">
        <f>MID(NICAP[[#This Row],[Date]],3,2)</f>
        <v>06</v>
      </c>
      <c r="Q2655" s="36" t="str">
        <f>RIGHT(NICAP[[#This Row],[Date]],2)</f>
        <v>21</v>
      </c>
      <c r="R2655" s="26">
        <f>DATE(NICAP[[#This Row],[Year]],NICAP[[#This Row],[Month]],NICAP[[#This Row],[Day]])</f>
        <v>23183</v>
      </c>
      <c r="S2655" s="35" t="str">
        <f t="shared" si="82"/>
        <v>IL</v>
      </c>
      <c r="T2655" s="24" t="str">
        <f t="shared" si="83"/>
        <v>US</v>
      </c>
    </row>
    <row r="2656" spans="1:20" ht="71.25" customHeight="1" x14ac:dyDescent="0.2">
      <c r="A2656" s="35">
        <v>2647</v>
      </c>
      <c r="B2656" s="67">
        <v>630626</v>
      </c>
      <c r="C2656" s="50" t="s">
        <v>7078</v>
      </c>
      <c r="D2656" s="50" t="s">
        <v>1697</v>
      </c>
      <c r="E2656" s="50" t="str">
        <f>IF(AND(LEN(NICAP[[#This Row],[State or      Country]])=2,NICAP[[#This Row],[State or      Country]]&lt;&gt;"UK"),"US","Other")</f>
        <v>US</v>
      </c>
      <c r="F2656" s="75">
        <v>2</v>
      </c>
      <c r="G2656" s="48"/>
      <c r="H2656" s="48"/>
      <c r="I2656" s="48"/>
      <c r="J2656" s="48"/>
      <c r="K2656" s="48"/>
      <c r="L2656" s="36" t="s">
        <v>7077</v>
      </c>
      <c r="M2656" s="36" t="str">
        <f>IF(LEFT(NICAP[[#This Row],[Date]],1)=0,"Y","N")</f>
        <v>N</v>
      </c>
      <c r="N2656" s="36"/>
      <c r="O2656" s="36" t="str">
        <f>19&amp;LEFT(NICAP[[#This Row],[Date]],2)</f>
        <v>1963</v>
      </c>
      <c r="P2656" s="36" t="str">
        <f>MID(NICAP[[#This Row],[Date]],3,2)</f>
        <v>06</v>
      </c>
      <c r="Q2656" s="36" t="str">
        <f>RIGHT(NICAP[[#This Row],[Date]],2)</f>
        <v>26</v>
      </c>
      <c r="R2656" s="26">
        <f>DATE(NICAP[[#This Row],[Year]],NICAP[[#This Row],[Month]],NICAP[[#This Row],[Day]])</f>
        <v>23188</v>
      </c>
      <c r="S2656" s="35" t="str">
        <f t="shared" si="82"/>
        <v>MA</v>
      </c>
      <c r="T2656" s="24" t="str">
        <f t="shared" si="83"/>
        <v>US</v>
      </c>
    </row>
    <row r="2657" spans="1:20" ht="87" customHeight="1" x14ac:dyDescent="0.2">
      <c r="A2657" s="35">
        <v>2648</v>
      </c>
      <c r="B2657" s="67">
        <v>630626</v>
      </c>
      <c r="C2657" s="50" t="s">
        <v>7076</v>
      </c>
      <c r="D2657" s="50" t="s">
        <v>1676</v>
      </c>
      <c r="E2657" s="50" t="str">
        <f>IF(AND(LEN(NICAP[[#This Row],[State or      Country]])=2,NICAP[[#This Row],[State or      Country]]&lt;&gt;"UK"),"US","Other")</f>
        <v>US</v>
      </c>
      <c r="F2657" s="75">
        <v>1</v>
      </c>
      <c r="G2657" s="48"/>
      <c r="H2657" s="48"/>
      <c r="I2657" s="48"/>
      <c r="J2657" s="48"/>
      <c r="K2657" s="48"/>
      <c r="L2657" s="36" t="s">
        <v>7075</v>
      </c>
      <c r="M2657" s="36" t="str">
        <f>IF(LEFT(NICAP[[#This Row],[Date]],1)=0,"Y","N")</f>
        <v>N</v>
      </c>
      <c r="N2657" s="36"/>
      <c r="O2657" s="36" t="str">
        <f>19&amp;LEFT(NICAP[[#This Row],[Date]],2)</f>
        <v>1963</v>
      </c>
      <c r="P2657" s="36" t="str">
        <f>MID(NICAP[[#This Row],[Date]],3,2)</f>
        <v>06</v>
      </c>
      <c r="Q2657" s="36" t="str">
        <f>RIGHT(NICAP[[#This Row],[Date]],2)</f>
        <v>26</v>
      </c>
      <c r="R2657" s="26">
        <f>DATE(NICAP[[#This Row],[Year]],NICAP[[#This Row],[Month]],NICAP[[#This Row],[Day]])</f>
        <v>23188</v>
      </c>
      <c r="S2657" s="35" t="str">
        <f t="shared" si="82"/>
        <v>CA</v>
      </c>
      <c r="T2657" s="24" t="str">
        <f t="shared" si="83"/>
        <v>US</v>
      </c>
    </row>
    <row r="2658" spans="1:20" ht="27" customHeight="1" x14ac:dyDescent="0.2">
      <c r="A2658" s="35">
        <v>2649</v>
      </c>
      <c r="B2658" s="66">
        <v>630700</v>
      </c>
      <c r="C2658" s="44" t="s">
        <v>4369</v>
      </c>
      <c r="D2658" s="44" t="s">
        <v>1697</v>
      </c>
      <c r="E2658" s="44" t="str">
        <f>IF(AND(LEN(NICAP[[#This Row],[State or      Country]])=2,NICAP[[#This Row],[State or      Country]]&lt;&gt;"UK"),"US","Other")</f>
        <v>US</v>
      </c>
      <c r="F2658" s="74">
        <v>1</v>
      </c>
      <c r="G2658" s="41"/>
      <c r="H2658" s="41"/>
      <c r="I2658" s="41"/>
      <c r="J2658" s="41"/>
      <c r="K2658" s="41"/>
      <c r="L2658" s="42" t="s">
        <v>7074</v>
      </c>
      <c r="M2658" s="42" t="str">
        <f>IF(LEFT(NICAP[[#This Row],[Date]],1)=0,"Y","N")</f>
        <v>N</v>
      </c>
      <c r="N2658" s="42"/>
      <c r="O2658" s="42" t="str">
        <f>19&amp;LEFT(NICAP[[#This Row],[Date]],2)</f>
        <v>1963</v>
      </c>
      <c r="P2658" s="42" t="str">
        <f>MID(NICAP[[#This Row],[Date]],3,2)</f>
        <v>07</v>
      </c>
      <c r="Q2658" s="42" t="str">
        <f>RIGHT(NICAP[[#This Row],[Date]],2)</f>
        <v>00</v>
      </c>
      <c r="R2658" s="26">
        <f>DATE(NICAP[[#This Row],[Year]],NICAP[[#This Row],[Month]],NICAP[[#This Row],[Day]])</f>
        <v>23192</v>
      </c>
      <c r="S2658" s="35" t="str">
        <f t="shared" si="82"/>
        <v>MA</v>
      </c>
      <c r="T2658" s="24" t="str">
        <f t="shared" si="83"/>
        <v>US</v>
      </c>
    </row>
    <row r="2659" spans="1:20" ht="12.75" customHeight="1" x14ac:dyDescent="0.2">
      <c r="A2659" s="35">
        <v>2650</v>
      </c>
      <c r="B2659" s="64">
        <v>630701</v>
      </c>
      <c r="C2659" s="39" t="s">
        <v>7073</v>
      </c>
      <c r="D2659" s="39" t="s">
        <v>1670</v>
      </c>
      <c r="E2659" s="39" t="str">
        <f>IF(AND(LEN(NICAP[[#This Row],[State or      Country]])=2,NICAP[[#This Row],[State or      Country]]&lt;&gt;"UK"),"US","Other")</f>
        <v>US</v>
      </c>
      <c r="F2659" s="79">
        <v>1</v>
      </c>
      <c r="G2659" s="37"/>
      <c r="H2659" s="37"/>
      <c r="I2659" s="65">
        <v>8434</v>
      </c>
      <c r="J2659" s="37"/>
      <c r="K2659" s="37"/>
      <c r="L2659" s="36" t="s">
        <v>7072</v>
      </c>
      <c r="M2659" s="36" t="str">
        <f>IF(LEFT(NICAP[[#This Row],[Date]],1)=0,"Y","N")</f>
        <v>N</v>
      </c>
      <c r="N2659" s="36"/>
      <c r="O2659" s="36" t="str">
        <f>19&amp;LEFT(NICAP[[#This Row],[Date]],2)</f>
        <v>1963</v>
      </c>
      <c r="P2659" s="36" t="str">
        <f>MID(NICAP[[#This Row],[Date]],3,2)</f>
        <v>07</v>
      </c>
      <c r="Q2659" s="36" t="str">
        <f>RIGHT(NICAP[[#This Row],[Date]],2)</f>
        <v>01</v>
      </c>
      <c r="R2659" s="26">
        <f>DATE(NICAP[[#This Row],[Year]],NICAP[[#This Row],[Month]],NICAP[[#This Row],[Day]])</f>
        <v>23193</v>
      </c>
      <c r="S2659" s="35" t="str">
        <f t="shared" si="82"/>
        <v>IL</v>
      </c>
      <c r="T2659" s="24" t="str">
        <f t="shared" si="83"/>
        <v>US</v>
      </c>
    </row>
    <row r="2660" spans="1:20" ht="41.25" customHeight="1" x14ac:dyDescent="0.2">
      <c r="A2660" s="35">
        <v>2651</v>
      </c>
      <c r="B2660" s="85">
        <v>630702</v>
      </c>
      <c r="C2660" s="50" t="s">
        <v>7071</v>
      </c>
      <c r="D2660" s="50" t="s">
        <v>1852</v>
      </c>
      <c r="E2660" s="50" t="str">
        <f>IF(AND(LEN(NICAP[[#This Row],[State or      Country]])=2,NICAP[[#This Row],[State or      Country]]&lt;&gt;"UK"),"US","Other")</f>
        <v>US</v>
      </c>
      <c r="F2660" s="75">
        <v>1</v>
      </c>
      <c r="G2660" s="48"/>
      <c r="H2660" s="48"/>
      <c r="I2660" s="48"/>
      <c r="J2660" s="48"/>
      <c r="K2660" s="48"/>
      <c r="L2660" s="42" t="s">
        <v>7070</v>
      </c>
      <c r="M2660" s="42" t="str">
        <f>IF(LEFT(NICAP[[#This Row],[Date]],1)=0,"Y","N")</f>
        <v>N</v>
      </c>
      <c r="N2660" s="42"/>
      <c r="O2660" s="42" t="str">
        <f>19&amp;LEFT(NICAP[[#This Row],[Date]],2)</f>
        <v>1963</v>
      </c>
      <c r="P2660" s="42" t="str">
        <f>MID(NICAP[[#This Row],[Date]],3,2)</f>
        <v>07</v>
      </c>
      <c r="Q2660" s="42" t="str">
        <f>RIGHT(NICAP[[#This Row],[Date]],2)</f>
        <v>02</v>
      </c>
      <c r="R2660" s="26">
        <f>DATE(NICAP[[#This Row],[Year]],NICAP[[#This Row],[Month]],NICAP[[#This Row],[Day]])</f>
        <v>23194</v>
      </c>
      <c r="S2660" s="35" t="str">
        <f t="shared" si="82"/>
        <v>AZ</v>
      </c>
      <c r="T2660" s="24" t="str">
        <f t="shared" si="83"/>
        <v>US</v>
      </c>
    </row>
    <row r="2661" spans="1:20" ht="72" customHeight="1" x14ac:dyDescent="0.2">
      <c r="A2661" s="35">
        <v>2652</v>
      </c>
      <c r="B2661" s="67">
        <v>630718</v>
      </c>
      <c r="C2661" s="50" t="s">
        <v>6800</v>
      </c>
      <c r="D2661" s="50" t="s">
        <v>1676</v>
      </c>
      <c r="E2661" s="50" t="str">
        <f>IF(AND(LEN(NICAP[[#This Row],[State or      Country]])=2,NICAP[[#This Row],[State or      Country]]&lt;&gt;"UK"),"US","Other")</f>
        <v>US</v>
      </c>
      <c r="F2661" s="75">
        <v>8</v>
      </c>
      <c r="G2661" s="48"/>
      <c r="H2661" s="48"/>
      <c r="I2661" s="48"/>
      <c r="J2661" s="48"/>
      <c r="K2661" s="48"/>
      <c r="L2661" s="36" t="s">
        <v>7069</v>
      </c>
      <c r="M2661" s="36" t="str">
        <f>IF(LEFT(NICAP[[#This Row],[Date]],1)=0,"Y","N")</f>
        <v>N</v>
      </c>
      <c r="N2661" s="36"/>
      <c r="O2661" s="36" t="str">
        <f>19&amp;LEFT(NICAP[[#This Row],[Date]],2)</f>
        <v>1963</v>
      </c>
      <c r="P2661" s="36" t="str">
        <f>MID(NICAP[[#This Row],[Date]],3,2)</f>
        <v>07</v>
      </c>
      <c r="Q2661" s="36" t="str">
        <f>RIGHT(NICAP[[#This Row],[Date]],2)</f>
        <v>18</v>
      </c>
      <c r="R2661" s="26">
        <f>DATE(NICAP[[#This Row],[Year]],NICAP[[#This Row],[Month]],NICAP[[#This Row],[Day]])</f>
        <v>23210</v>
      </c>
      <c r="S2661" s="35" t="str">
        <f t="shared" si="82"/>
        <v>CA</v>
      </c>
      <c r="T2661" s="24" t="str">
        <f t="shared" si="83"/>
        <v>US</v>
      </c>
    </row>
    <row r="2662" spans="1:20" ht="71.25" customHeight="1" x14ac:dyDescent="0.2">
      <c r="A2662" s="35">
        <v>2653</v>
      </c>
      <c r="B2662" s="67">
        <v>630720</v>
      </c>
      <c r="C2662" s="50" t="s">
        <v>2344</v>
      </c>
      <c r="D2662" s="50" t="s">
        <v>1670</v>
      </c>
      <c r="E2662" s="50" t="str">
        <f>IF(AND(LEN(NICAP[[#This Row],[State or      Country]])=2,NICAP[[#This Row],[State or      Country]]&lt;&gt;"UK"),"US","Other")</f>
        <v>US</v>
      </c>
      <c r="F2662" s="75">
        <v>1</v>
      </c>
      <c r="G2662" s="48"/>
      <c r="H2662" s="48"/>
      <c r="I2662" s="48"/>
      <c r="J2662" s="48"/>
      <c r="K2662" s="48"/>
      <c r="L2662" s="36" t="s">
        <v>7068</v>
      </c>
      <c r="M2662" s="36" t="str">
        <f>IF(LEFT(NICAP[[#This Row],[Date]],1)=0,"Y","N")</f>
        <v>N</v>
      </c>
      <c r="N2662" s="36"/>
      <c r="O2662" s="36" t="str">
        <f>19&amp;LEFT(NICAP[[#This Row],[Date]],2)</f>
        <v>1963</v>
      </c>
      <c r="P2662" s="36" t="str">
        <f>MID(NICAP[[#This Row],[Date]],3,2)</f>
        <v>07</v>
      </c>
      <c r="Q2662" s="36" t="str">
        <f>RIGHT(NICAP[[#This Row],[Date]],2)</f>
        <v>20</v>
      </c>
      <c r="R2662" s="26">
        <f>DATE(NICAP[[#This Row],[Year]],NICAP[[#This Row],[Month]],NICAP[[#This Row],[Day]])</f>
        <v>23212</v>
      </c>
      <c r="S2662" s="35" t="str">
        <f t="shared" si="82"/>
        <v>IL</v>
      </c>
      <c r="T2662" s="24" t="str">
        <f t="shared" si="83"/>
        <v>US</v>
      </c>
    </row>
    <row r="2663" spans="1:20" ht="57.75" customHeight="1" x14ac:dyDescent="0.2">
      <c r="A2663" s="35">
        <v>2654</v>
      </c>
      <c r="B2663" s="67">
        <v>630801</v>
      </c>
      <c r="C2663" s="50" t="s">
        <v>7067</v>
      </c>
      <c r="D2663" s="50" t="s">
        <v>1802</v>
      </c>
      <c r="E2663" s="50" t="str">
        <f>IF(AND(LEN(NICAP[[#This Row],[State or      Country]])=2,NICAP[[#This Row],[State or      Country]]&lt;&gt;"UK"),"US","Other")</f>
        <v>Other</v>
      </c>
      <c r="F2663" s="75">
        <v>1</v>
      </c>
      <c r="G2663" s="48"/>
      <c r="H2663" s="48"/>
      <c r="I2663" s="48"/>
      <c r="J2663" s="48"/>
      <c r="K2663" s="48"/>
      <c r="L2663" s="36" t="s">
        <v>7066</v>
      </c>
      <c r="M2663" s="36" t="str">
        <f>IF(LEFT(NICAP[[#This Row],[Date]],1)=0,"Y","N")</f>
        <v>N</v>
      </c>
      <c r="N2663" s="36"/>
      <c r="O2663" s="36" t="str">
        <f>19&amp;LEFT(NICAP[[#This Row],[Date]],2)</f>
        <v>1963</v>
      </c>
      <c r="P2663" s="36" t="str">
        <f>MID(NICAP[[#This Row],[Date]],3,2)</f>
        <v>08</v>
      </c>
      <c r="Q2663" s="36" t="str">
        <f>RIGHT(NICAP[[#This Row],[Date]],2)</f>
        <v>01</v>
      </c>
      <c r="R2663" s="26">
        <f>DATE(NICAP[[#This Row],[Year]],NICAP[[#This Row],[Month]],NICAP[[#This Row],[Day]])</f>
        <v>23224</v>
      </c>
      <c r="S2663" s="35" t="str">
        <f t="shared" si="82"/>
        <v/>
      </c>
      <c r="T2663" s="24" t="str">
        <f t="shared" si="83"/>
        <v>UK</v>
      </c>
    </row>
    <row r="2664" spans="1:20" ht="14.25" customHeight="1" x14ac:dyDescent="0.2">
      <c r="A2664" s="35">
        <v>2655</v>
      </c>
      <c r="B2664" s="81">
        <v>630804</v>
      </c>
      <c r="C2664" s="39" t="s">
        <v>7065</v>
      </c>
      <c r="D2664" s="39" t="s">
        <v>1670</v>
      </c>
      <c r="E2664" s="39" t="str">
        <f>IF(AND(LEN(NICAP[[#This Row],[State or      Country]])=2,NICAP[[#This Row],[State or      Country]]&lt;&gt;"UK"),"US","Other")</f>
        <v>US</v>
      </c>
      <c r="F2664" s="79">
        <v>3</v>
      </c>
      <c r="G2664" s="71" t="s">
        <v>2090</v>
      </c>
      <c r="H2664" s="46">
        <v>5</v>
      </c>
      <c r="I2664" s="47" t="s">
        <v>4808</v>
      </c>
      <c r="J2664" s="54" t="s">
        <v>1744</v>
      </c>
      <c r="K2664" s="37"/>
      <c r="L2664" s="104" t="s">
        <v>7064</v>
      </c>
      <c r="M2664" s="104" t="str">
        <f>IF(LEFT(NICAP[[#This Row],[Date]],1)=0,"Y","N")</f>
        <v>N</v>
      </c>
      <c r="N2664" s="104"/>
      <c r="O2664" s="104" t="str">
        <f>19&amp;LEFT(NICAP[[#This Row],[Date]],2)</f>
        <v>1963</v>
      </c>
      <c r="P2664" s="104" t="str">
        <f>MID(NICAP[[#This Row],[Date]],3,2)</f>
        <v>08</v>
      </c>
      <c r="Q2664" s="104" t="str">
        <f>RIGHT(NICAP[[#This Row],[Date]],2)</f>
        <v>04</v>
      </c>
      <c r="R2664" s="26">
        <f>DATE(NICAP[[#This Row],[Year]],NICAP[[#This Row],[Month]],NICAP[[#This Row],[Day]])</f>
        <v>23227</v>
      </c>
      <c r="S2664" s="35" t="str">
        <f t="shared" si="82"/>
        <v>IL</v>
      </c>
      <c r="T2664" s="24" t="str">
        <f t="shared" si="83"/>
        <v>US</v>
      </c>
    </row>
    <row r="2665" spans="1:20" ht="42" customHeight="1" x14ac:dyDescent="0.2">
      <c r="A2665" s="35">
        <v>2656</v>
      </c>
      <c r="B2665" s="67">
        <v>630806</v>
      </c>
      <c r="C2665" s="50" t="s">
        <v>7063</v>
      </c>
      <c r="D2665" s="50" t="s">
        <v>7062</v>
      </c>
      <c r="E2665" s="50" t="str">
        <f>IF(AND(LEN(NICAP[[#This Row],[State or      Country]])=2,NICAP[[#This Row],[State or      Country]]&lt;&gt;"UK"),"US","Other")</f>
        <v>US</v>
      </c>
      <c r="F2665" s="75">
        <v>1</v>
      </c>
      <c r="G2665" s="48"/>
      <c r="H2665" s="48"/>
      <c r="I2665" s="48"/>
      <c r="J2665" s="48"/>
      <c r="K2665" s="48"/>
      <c r="L2665" s="42" t="s">
        <v>7061</v>
      </c>
      <c r="M2665" s="42" t="str">
        <f>IF(LEFT(NICAP[[#This Row],[Date]],1)=0,"Y","N")</f>
        <v>N</v>
      </c>
      <c r="N2665" s="42"/>
      <c r="O2665" s="42" t="str">
        <f>19&amp;LEFT(NICAP[[#This Row],[Date]],2)</f>
        <v>1963</v>
      </c>
      <c r="P2665" s="42" t="str">
        <f>MID(NICAP[[#This Row],[Date]],3,2)</f>
        <v>08</v>
      </c>
      <c r="Q2665" s="42" t="str">
        <f>RIGHT(NICAP[[#This Row],[Date]],2)</f>
        <v>06</v>
      </c>
      <c r="R2665" s="26">
        <f>DATE(NICAP[[#This Row],[Year]],NICAP[[#This Row],[Month]],NICAP[[#This Row],[Day]])</f>
        <v>23229</v>
      </c>
      <c r="S2665" s="35" t="str">
        <f t="shared" si="82"/>
        <v>Fl</v>
      </c>
      <c r="T2665" s="24" t="str">
        <f t="shared" si="83"/>
        <v>US</v>
      </c>
    </row>
    <row r="2666" spans="1:20" ht="14.25" customHeight="1" x14ac:dyDescent="0.2">
      <c r="A2666" s="35">
        <v>2657</v>
      </c>
      <c r="B2666" s="81">
        <v>630807</v>
      </c>
      <c r="C2666" s="39" t="s">
        <v>7060</v>
      </c>
      <c r="D2666" s="39" t="s">
        <v>1670</v>
      </c>
      <c r="E2666" s="39" t="str">
        <f>IF(AND(LEN(NICAP[[#This Row],[State or      Country]])=2,NICAP[[#This Row],[State or      Country]]&lt;&gt;"UK"),"US","Other")</f>
        <v>US</v>
      </c>
      <c r="F2666" s="79">
        <v>4</v>
      </c>
      <c r="G2666" s="39" t="s">
        <v>6719</v>
      </c>
      <c r="H2666" s="46">
        <v>5</v>
      </c>
      <c r="I2666" s="47" t="s">
        <v>4808</v>
      </c>
      <c r="J2666" s="37"/>
      <c r="K2666" s="37"/>
      <c r="L2666" s="104" t="s">
        <v>7059</v>
      </c>
      <c r="M2666" s="104" t="str">
        <f>IF(LEFT(NICAP[[#This Row],[Date]],1)=0,"Y","N")</f>
        <v>N</v>
      </c>
      <c r="N2666" s="104"/>
      <c r="O2666" s="104" t="str">
        <f>19&amp;LEFT(NICAP[[#This Row],[Date]],2)</f>
        <v>1963</v>
      </c>
      <c r="P2666" s="104" t="str">
        <f>MID(NICAP[[#This Row],[Date]],3,2)</f>
        <v>08</v>
      </c>
      <c r="Q2666" s="104" t="str">
        <f>RIGHT(NICAP[[#This Row],[Date]],2)</f>
        <v>07</v>
      </c>
      <c r="R2666" s="26">
        <f>DATE(NICAP[[#This Row],[Year]],NICAP[[#This Row],[Month]],NICAP[[#This Row],[Day]])</f>
        <v>23230</v>
      </c>
      <c r="S2666" s="35" t="str">
        <f t="shared" si="82"/>
        <v>IL</v>
      </c>
      <c r="T2666" s="24" t="str">
        <f t="shared" si="83"/>
        <v>US</v>
      </c>
    </row>
    <row r="2667" spans="1:20" ht="14.25" customHeight="1" x14ac:dyDescent="0.2">
      <c r="A2667" s="35">
        <v>2658</v>
      </c>
      <c r="B2667" s="81">
        <v>630809</v>
      </c>
      <c r="C2667" s="39" t="s">
        <v>2577</v>
      </c>
      <c r="D2667" s="39" t="s">
        <v>1670</v>
      </c>
      <c r="E2667" s="39" t="str">
        <f>IF(AND(LEN(NICAP[[#This Row],[State or      Country]])=2,NICAP[[#This Row],[State or      Country]]&lt;&gt;"UK"),"US","Other")</f>
        <v>US</v>
      </c>
      <c r="F2667" s="79">
        <v>2</v>
      </c>
      <c r="G2667" s="71" t="s">
        <v>1986</v>
      </c>
      <c r="H2667" s="70">
        <v>5</v>
      </c>
      <c r="I2667" s="37"/>
      <c r="J2667" s="37"/>
      <c r="K2667" s="37"/>
      <c r="L2667" s="36" t="s">
        <v>7058</v>
      </c>
      <c r="M2667" s="36" t="str">
        <f>IF(LEFT(NICAP[[#This Row],[Date]],1)=0,"Y","N")</f>
        <v>N</v>
      </c>
      <c r="N2667" s="36"/>
      <c r="O2667" s="36" t="str">
        <f>19&amp;LEFT(NICAP[[#This Row],[Date]],2)</f>
        <v>1963</v>
      </c>
      <c r="P2667" s="36" t="str">
        <f>MID(NICAP[[#This Row],[Date]],3,2)</f>
        <v>08</v>
      </c>
      <c r="Q2667" s="36" t="str">
        <f>RIGHT(NICAP[[#This Row],[Date]],2)</f>
        <v>09</v>
      </c>
      <c r="R2667" s="26">
        <f>DATE(NICAP[[#This Row],[Year]],NICAP[[#This Row],[Month]],NICAP[[#This Row],[Day]])</f>
        <v>23232</v>
      </c>
      <c r="S2667" s="35" t="str">
        <f t="shared" si="82"/>
        <v>IL</v>
      </c>
      <c r="T2667" s="24" t="str">
        <f t="shared" si="83"/>
        <v>US</v>
      </c>
    </row>
    <row r="2668" spans="1:20" ht="12.75" customHeight="1" x14ac:dyDescent="0.2">
      <c r="A2668" s="35">
        <v>2659</v>
      </c>
      <c r="B2668" s="64">
        <v>630811</v>
      </c>
      <c r="C2668" s="39" t="s">
        <v>7057</v>
      </c>
      <c r="D2668" s="39" t="s">
        <v>1670</v>
      </c>
      <c r="E2668" s="39" t="str">
        <f>IF(AND(LEN(NICAP[[#This Row],[State or      Country]])=2,NICAP[[#This Row],[State or      Country]]&lt;&gt;"UK"),"US","Other")</f>
        <v>US</v>
      </c>
      <c r="F2668" s="79">
        <v>1</v>
      </c>
      <c r="G2668" s="37"/>
      <c r="H2668" s="37"/>
      <c r="I2668" s="65">
        <v>8506</v>
      </c>
      <c r="J2668" s="37"/>
      <c r="K2668" s="37"/>
      <c r="L2668" s="36" t="s">
        <v>7056</v>
      </c>
      <c r="M2668" s="36" t="str">
        <f>IF(LEFT(NICAP[[#This Row],[Date]],1)=0,"Y","N")</f>
        <v>N</v>
      </c>
      <c r="N2668" s="36"/>
      <c r="O2668" s="36" t="str">
        <f>19&amp;LEFT(NICAP[[#This Row],[Date]],2)</f>
        <v>1963</v>
      </c>
      <c r="P2668" s="36" t="str">
        <f>MID(NICAP[[#This Row],[Date]],3,2)</f>
        <v>08</v>
      </c>
      <c r="Q2668" s="36" t="str">
        <f>RIGHT(NICAP[[#This Row],[Date]],2)</f>
        <v>11</v>
      </c>
      <c r="R2668" s="26">
        <f>DATE(NICAP[[#This Row],[Year]],NICAP[[#This Row],[Month]],NICAP[[#This Row],[Day]])</f>
        <v>23234</v>
      </c>
      <c r="S2668" s="35" t="str">
        <f t="shared" si="82"/>
        <v>IL</v>
      </c>
      <c r="T2668" s="24" t="str">
        <f t="shared" si="83"/>
        <v>US</v>
      </c>
    </row>
    <row r="2669" spans="1:20" ht="12.75" customHeight="1" x14ac:dyDescent="0.2">
      <c r="A2669" s="35">
        <v>2660</v>
      </c>
      <c r="B2669" s="82" t="s">
        <v>7055</v>
      </c>
      <c r="C2669" s="39" t="s">
        <v>7054</v>
      </c>
      <c r="D2669" s="39" t="s">
        <v>2310</v>
      </c>
      <c r="E2669" s="39" t="str">
        <f>IF(AND(LEN(NICAP[[#This Row],[State or      Country]])=2,NICAP[[#This Row],[State or      Country]]&lt;&gt;"UK"),"US","Other")</f>
        <v>Other</v>
      </c>
      <c r="F2669" s="79">
        <v>1</v>
      </c>
      <c r="G2669" s="37"/>
      <c r="H2669" s="37"/>
      <c r="I2669" s="65">
        <v>8514</v>
      </c>
      <c r="J2669" s="37"/>
      <c r="K2669" s="37"/>
      <c r="L2669" s="36" t="s">
        <v>7053</v>
      </c>
      <c r="M2669" s="36" t="str">
        <f>IF(LEFT(NICAP[[#This Row],[Date]],1)=0,"Y","N")</f>
        <v>N</v>
      </c>
      <c r="N2669" s="36"/>
      <c r="O2669" s="36" t="str">
        <f>19&amp;LEFT(NICAP[[#This Row],[Date]],2)</f>
        <v>1963</v>
      </c>
      <c r="P2669" s="36" t="str">
        <f>MID(NICAP[[#This Row],[Date]],3,2)</f>
        <v>08</v>
      </c>
      <c r="Q2669" s="36" t="str">
        <f>RIGHT(NICAP[[#This Row],[Date]],2)</f>
        <v>14</v>
      </c>
      <c r="R2669" s="26">
        <f>DATE(NICAP[[#This Row],[Year]],NICAP[[#This Row],[Month]],NICAP[[#This Row],[Day]])</f>
        <v>23237</v>
      </c>
      <c r="S2669" s="35" t="str">
        <f t="shared" si="82"/>
        <v/>
      </c>
      <c r="T2669" s="24" t="str">
        <f t="shared" si="83"/>
        <v>Switzerland</v>
      </c>
    </row>
    <row r="2670" spans="1:20" ht="71.25" customHeight="1" x14ac:dyDescent="0.2">
      <c r="A2670" s="35">
        <v>2661</v>
      </c>
      <c r="B2670" s="67">
        <v>630813</v>
      </c>
      <c r="C2670" s="50" t="s">
        <v>7052</v>
      </c>
      <c r="D2670" s="50" t="s">
        <v>1953</v>
      </c>
      <c r="E2670" s="50" t="str">
        <f>IF(AND(LEN(NICAP[[#This Row],[State or      Country]])=2,NICAP[[#This Row],[State or      Country]]&lt;&gt;"UK"),"US","Other")</f>
        <v>US</v>
      </c>
      <c r="F2670" s="75">
        <v>2</v>
      </c>
      <c r="G2670" s="48"/>
      <c r="H2670" s="48"/>
      <c r="I2670" s="48"/>
      <c r="J2670" s="48"/>
      <c r="K2670" s="48"/>
      <c r="L2670" s="36" t="s">
        <v>7051</v>
      </c>
      <c r="M2670" s="36" t="str">
        <f>IF(LEFT(NICAP[[#This Row],[Date]],1)=0,"Y","N")</f>
        <v>N</v>
      </c>
      <c r="N2670" s="36"/>
      <c r="O2670" s="36" t="str">
        <f>19&amp;LEFT(NICAP[[#This Row],[Date]],2)</f>
        <v>1963</v>
      </c>
      <c r="P2670" s="36" t="str">
        <f>MID(NICAP[[#This Row],[Date]],3,2)</f>
        <v>08</v>
      </c>
      <c r="Q2670" s="36" t="str">
        <f>RIGHT(NICAP[[#This Row],[Date]],2)</f>
        <v>13</v>
      </c>
      <c r="R2670" s="26">
        <f>DATE(NICAP[[#This Row],[Year]],NICAP[[#This Row],[Month]],NICAP[[#This Row],[Day]])</f>
        <v>23236</v>
      </c>
      <c r="S2670" s="35" t="str">
        <f t="shared" si="82"/>
        <v>ME</v>
      </c>
      <c r="T2670" s="24" t="str">
        <f t="shared" si="83"/>
        <v>US</v>
      </c>
    </row>
    <row r="2671" spans="1:20" ht="72" customHeight="1" x14ac:dyDescent="0.2">
      <c r="A2671" s="35">
        <v>2662</v>
      </c>
      <c r="B2671" s="67">
        <v>630813</v>
      </c>
      <c r="C2671" s="50" t="s">
        <v>7050</v>
      </c>
      <c r="D2671" s="50" t="s">
        <v>2861</v>
      </c>
      <c r="E2671" s="50" t="str">
        <f>IF(AND(LEN(NICAP[[#This Row],[State or      Country]])=2,NICAP[[#This Row],[State or      Country]]&lt;&gt;"UK"),"US","Other")</f>
        <v>US</v>
      </c>
      <c r="F2671" s="75">
        <v>1</v>
      </c>
      <c r="G2671" s="48"/>
      <c r="H2671" s="48"/>
      <c r="I2671" s="48"/>
      <c r="J2671" s="48"/>
      <c r="K2671" s="48"/>
      <c r="L2671" s="36" t="s">
        <v>7049</v>
      </c>
      <c r="M2671" s="36" t="str">
        <f>IF(LEFT(NICAP[[#This Row],[Date]],1)=0,"Y","N")</f>
        <v>N</v>
      </c>
      <c r="N2671" s="36"/>
      <c r="O2671" s="36" t="str">
        <f>19&amp;LEFT(NICAP[[#This Row],[Date]],2)</f>
        <v>1963</v>
      </c>
      <c r="P2671" s="36" t="str">
        <f>MID(NICAP[[#This Row],[Date]],3,2)</f>
        <v>08</v>
      </c>
      <c r="Q2671" s="36" t="str">
        <f>RIGHT(NICAP[[#This Row],[Date]],2)</f>
        <v>13</v>
      </c>
      <c r="R2671" s="26">
        <f>DATE(NICAP[[#This Row],[Year]],NICAP[[#This Row],[Month]],NICAP[[#This Row],[Day]])</f>
        <v>23236</v>
      </c>
      <c r="S2671" s="35" t="str">
        <f t="shared" si="82"/>
        <v>HI</v>
      </c>
      <c r="T2671" s="24" t="str">
        <f t="shared" si="83"/>
        <v>US</v>
      </c>
    </row>
    <row r="2672" spans="1:20" ht="12.75" customHeight="1" x14ac:dyDescent="0.2">
      <c r="A2672" s="35">
        <v>2663</v>
      </c>
      <c r="B2672" s="64">
        <v>630914</v>
      </c>
      <c r="C2672" s="39" t="s">
        <v>7048</v>
      </c>
      <c r="D2672" s="39" t="s">
        <v>1676</v>
      </c>
      <c r="E2672" s="39" t="str">
        <f>IF(AND(LEN(NICAP[[#This Row],[State or      Country]])=2,NICAP[[#This Row],[State or      Country]]&lt;&gt;"UK"),"US","Other")</f>
        <v>US</v>
      </c>
      <c r="F2672" s="79">
        <v>1</v>
      </c>
      <c r="G2672" s="37"/>
      <c r="H2672" s="37"/>
      <c r="I2672" s="65">
        <v>8548</v>
      </c>
      <c r="J2672" s="37"/>
      <c r="K2672" s="37"/>
      <c r="L2672" s="36" t="s">
        <v>7047</v>
      </c>
      <c r="M2672" s="36" t="str">
        <f>IF(LEFT(NICAP[[#This Row],[Date]],1)=0,"Y","N")</f>
        <v>N</v>
      </c>
      <c r="N2672" s="36"/>
      <c r="O2672" s="36" t="str">
        <f>19&amp;LEFT(NICAP[[#This Row],[Date]],2)</f>
        <v>1963</v>
      </c>
      <c r="P2672" s="36" t="str">
        <f>MID(NICAP[[#This Row],[Date]],3,2)</f>
        <v>09</v>
      </c>
      <c r="Q2672" s="36" t="str">
        <f>RIGHT(NICAP[[#This Row],[Date]],2)</f>
        <v>14</v>
      </c>
      <c r="R2672" s="26">
        <f>DATE(NICAP[[#This Row],[Year]],NICAP[[#This Row],[Month]],NICAP[[#This Row],[Day]])</f>
        <v>23268</v>
      </c>
      <c r="S2672" s="35" t="str">
        <f t="shared" si="82"/>
        <v>CA</v>
      </c>
      <c r="T2672" s="24" t="str">
        <f t="shared" si="83"/>
        <v>US</v>
      </c>
    </row>
    <row r="2673" spans="1:20" ht="12.75" customHeight="1" x14ac:dyDescent="0.2">
      <c r="A2673" s="35">
        <v>2664</v>
      </c>
      <c r="B2673" s="64">
        <v>630915</v>
      </c>
      <c r="C2673" s="39" t="s">
        <v>7046</v>
      </c>
      <c r="D2673" s="39" t="s">
        <v>1694</v>
      </c>
      <c r="E2673" s="39" t="str">
        <f>IF(AND(LEN(NICAP[[#This Row],[State or      Country]])=2,NICAP[[#This Row],[State or      Country]]&lt;&gt;"UK"),"US","Other")</f>
        <v>US</v>
      </c>
      <c r="F2673" s="79">
        <v>1</v>
      </c>
      <c r="G2673" s="37"/>
      <c r="H2673" s="37"/>
      <c r="I2673" s="65">
        <v>8549</v>
      </c>
      <c r="J2673" s="37"/>
      <c r="K2673" s="37"/>
      <c r="L2673" s="36" t="s">
        <v>7045</v>
      </c>
      <c r="M2673" s="36" t="str">
        <f>IF(LEFT(NICAP[[#This Row],[Date]],1)=0,"Y","N")</f>
        <v>N</v>
      </c>
      <c r="N2673" s="36"/>
      <c r="O2673" s="36" t="str">
        <f>19&amp;LEFT(NICAP[[#This Row],[Date]],2)</f>
        <v>1963</v>
      </c>
      <c r="P2673" s="36" t="str">
        <f>MID(NICAP[[#This Row],[Date]],3,2)</f>
        <v>09</v>
      </c>
      <c r="Q2673" s="36" t="str">
        <f>RIGHT(NICAP[[#This Row],[Date]],2)</f>
        <v>15</v>
      </c>
      <c r="R2673" s="26">
        <f>DATE(NICAP[[#This Row],[Year]],NICAP[[#This Row],[Month]],NICAP[[#This Row],[Day]])</f>
        <v>23269</v>
      </c>
      <c r="S2673" s="35" t="str">
        <f t="shared" si="82"/>
        <v>OH</v>
      </c>
      <c r="T2673" s="24" t="str">
        <f t="shared" si="83"/>
        <v>US</v>
      </c>
    </row>
    <row r="2674" spans="1:20" ht="42.75" customHeight="1" x14ac:dyDescent="0.2">
      <c r="A2674" s="35">
        <v>2665</v>
      </c>
      <c r="B2674" s="57">
        <v>630818</v>
      </c>
      <c r="C2674" s="50" t="s">
        <v>7044</v>
      </c>
      <c r="D2674" s="50" t="s">
        <v>1953</v>
      </c>
      <c r="E2674" s="50" t="str">
        <f>IF(AND(LEN(NICAP[[#This Row],[State or      Country]])=2,NICAP[[#This Row],[State or      Country]]&lt;&gt;"UK"),"US","Other")</f>
        <v>US</v>
      </c>
      <c r="F2674" s="75">
        <v>1</v>
      </c>
      <c r="G2674" s="48"/>
      <c r="H2674" s="48"/>
      <c r="I2674" s="48"/>
      <c r="J2674" s="48"/>
      <c r="K2674" s="48"/>
      <c r="L2674" s="36" t="s">
        <v>7043</v>
      </c>
      <c r="M2674" s="36" t="str">
        <f>IF(LEFT(NICAP[[#This Row],[Date]],1)=0,"Y","N")</f>
        <v>N</v>
      </c>
      <c r="N2674" s="36"/>
      <c r="O2674" s="36" t="str">
        <f>19&amp;LEFT(NICAP[[#This Row],[Date]],2)</f>
        <v>1963</v>
      </c>
      <c r="P2674" s="36" t="str">
        <f>MID(NICAP[[#This Row],[Date]],3,2)</f>
        <v>08</v>
      </c>
      <c r="Q2674" s="36" t="str">
        <f>RIGHT(NICAP[[#This Row],[Date]],2)</f>
        <v>18</v>
      </c>
      <c r="R2674" s="26">
        <f>DATE(NICAP[[#This Row],[Year]],NICAP[[#This Row],[Month]],NICAP[[#This Row],[Day]])</f>
        <v>23241</v>
      </c>
      <c r="S2674" s="35" t="str">
        <f t="shared" si="82"/>
        <v>ME</v>
      </c>
      <c r="T2674" s="24" t="str">
        <f t="shared" si="83"/>
        <v>US</v>
      </c>
    </row>
    <row r="2675" spans="1:20" ht="72" customHeight="1" x14ac:dyDescent="0.2">
      <c r="A2675" s="35">
        <v>2666</v>
      </c>
      <c r="B2675" s="57">
        <v>630920</v>
      </c>
      <c r="C2675" s="50" t="s">
        <v>7042</v>
      </c>
      <c r="D2675" s="50" t="s">
        <v>1998</v>
      </c>
      <c r="E2675" s="50" t="str">
        <f>IF(AND(LEN(NICAP[[#This Row],[State or      Country]])=2,NICAP[[#This Row],[State or      Country]]&lt;&gt;"UK"),"US","Other")</f>
        <v>US</v>
      </c>
      <c r="F2675" s="75">
        <v>1</v>
      </c>
      <c r="G2675" s="48"/>
      <c r="H2675" s="48"/>
      <c r="I2675" s="48"/>
      <c r="J2675" s="48"/>
      <c r="K2675" s="48"/>
      <c r="L2675" s="36" t="s">
        <v>7041</v>
      </c>
      <c r="M2675" s="36" t="str">
        <f>IF(LEFT(NICAP[[#This Row],[Date]],1)=0,"Y","N")</f>
        <v>N</v>
      </c>
      <c r="N2675" s="36"/>
      <c r="O2675" s="36" t="str">
        <f>19&amp;LEFT(NICAP[[#This Row],[Date]],2)</f>
        <v>1963</v>
      </c>
      <c r="P2675" s="36" t="str">
        <f>MID(NICAP[[#This Row],[Date]],3,2)</f>
        <v>09</v>
      </c>
      <c r="Q2675" s="36" t="str">
        <f>RIGHT(NICAP[[#This Row],[Date]],2)</f>
        <v>20</v>
      </c>
      <c r="R2675" s="26">
        <f>DATE(NICAP[[#This Row],[Year]],NICAP[[#This Row],[Month]],NICAP[[#This Row],[Day]])</f>
        <v>23274</v>
      </c>
      <c r="S2675" s="35" t="str">
        <f t="shared" si="82"/>
        <v>AR</v>
      </c>
      <c r="T2675" s="24" t="str">
        <f t="shared" si="83"/>
        <v>US</v>
      </c>
    </row>
    <row r="2676" spans="1:20" ht="27" customHeight="1" x14ac:dyDescent="0.2">
      <c r="A2676" s="35">
        <v>2667</v>
      </c>
      <c r="B2676" s="60">
        <v>630920</v>
      </c>
      <c r="C2676" s="44" t="s">
        <v>7040</v>
      </c>
      <c r="D2676" s="44" t="s">
        <v>1793</v>
      </c>
      <c r="E2676" s="44" t="str">
        <f>IF(AND(LEN(NICAP[[#This Row],[State or      Country]])=2,NICAP[[#This Row],[State or      Country]]&lt;&gt;"UK"),"US","Other")</f>
        <v>US</v>
      </c>
      <c r="F2676" s="74">
        <v>3</v>
      </c>
      <c r="G2676" s="41"/>
      <c r="H2676" s="41"/>
      <c r="I2676" s="41"/>
      <c r="J2676" s="41"/>
      <c r="K2676" s="41"/>
      <c r="L2676" s="42" t="s">
        <v>7039</v>
      </c>
      <c r="M2676" s="42" t="str">
        <f>IF(LEFT(NICAP[[#This Row],[Date]],1)=0,"Y","N")</f>
        <v>N</v>
      </c>
      <c r="N2676" s="42"/>
      <c r="O2676" s="42" t="str">
        <f>19&amp;LEFT(NICAP[[#This Row],[Date]],2)</f>
        <v>1963</v>
      </c>
      <c r="P2676" s="42" t="str">
        <f>MID(NICAP[[#This Row],[Date]],3,2)</f>
        <v>09</v>
      </c>
      <c r="Q2676" s="42" t="str">
        <f>RIGHT(NICAP[[#This Row],[Date]],2)</f>
        <v>20</v>
      </c>
      <c r="R2676" s="26">
        <f>DATE(NICAP[[#This Row],[Year]],NICAP[[#This Row],[Month]],NICAP[[#This Row],[Day]])</f>
        <v>23274</v>
      </c>
      <c r="S2676" s="35" t="str">
        <f t="shared" si="82"/>
        <v>AU</v>
      </c>
      <c r="T2676" s="24" t="str">
        <f t="shared" si="83"/>
        <v>US</v>
      </c>
    </row>
    <row r="2677" spans="1:20" ht="27" customHeight="1" x14ac:dyDescent="0.2">
      <c r="A2677" s="35">
        <v>2668</v>
      </c>
      <c r="B2677" s="60">
        <v>630926</v>
      </c>
      <c r="C2677" s="44" t="s">
        <v>6800</v>
      </c>
      <c r="D2677" s="44" t="s">
        <v>1676</v>
      </c>
      <c r="E2677" s="44" t="str">
        <f>IF(AND(LEN(NICAP[[#This Row],[State or      Country]])=2,NICAP[[#This Row],[State or      Country]]&lt;&gt;"UK"),"US","Other")</f>
        <v>US</v>
      </c>
      <c r="F2677" s="74">
        <v>1</v>
      </c>
      <c r="G2677" s="41"/>
      <c r="H2677" s="41"/>
      <c r="I2677" s="41"/>
      <c r="J2677" s="41"/>
      <c r="K2677" s="41"/>
      <c r="L2677" s="42" t="s">
        <v>7038</v>
      </c>
      <c r="M2677" s="42" t="str">
        <f>IF(LEFT(NICAP[[#This Row],[Date]],1)=0,"Y","N")</f>
        <v>N</v>
      </c>
      <c r="N2677" s="42"/>
      <c r="O2677" s="42" t="str">
        <f>19&amp;LEFT(NICAP[[#This Row],[Date]],2)</f>
        <v>1963</v>
      </c>
      <c r="P2677" s="42" t="str">
        <f>MID(NICAP[[#This Row],[Date]],3,2)</f>
        <v>09</v>
      </c>
      <c r="Q2677" s="42" t="str">
        <f>RIGHT(NICAP[[#This Row],[Date]],2)</f>
        <v>26</v>
      </c>
      <c r="R2677" s="26">
        <f>DATE(NICAP[[#This Row],[Year]],NICAP[[#This Row],[Month]],NICAP[[#This Row],[Day]])</f>
        <v>23280</v>
      </c>
      <c r="S2677" s="35" t="str">
        <f t="shared" si="82"/>
        <v>CA</v>
      </c>
      <c r="T2677" s="24" t="str">
        <f t="shared" si="83"/>
        <v>US</v>
      </c>
    </row>
    <row r="2678" spans="1:20" ht="27.75" customHeight="1" x14ac:dyDescent="0.2">
      <c r="A2678" s="35">
        <v>2669</v>
      </c>
      <c r="B2678" s="58">
        <v>631002</v>
      </c>
      <c r="C2678" s="44" t="s">
        <v>7037</v>
      </c>
      <c r="D2678" s="44" t="s">
        <v>2348</v>
      </c>
      <c r="E2678" s="44" t="str">
        <f>IF(AND(LEN(NICAP[[#This Row],[State or      Country]])=2,NICAP[[#This Row],[State or      Country]]&lt;&gt;"UK"),"US","Other")</f>
        <v>Other</v>
      </c>
      <c r="F2678" s="74">
        <v>9</v>
      </c>
      <c r="G2678" s="88" t="s">
        <v>1666</v>
      </c>
      <c r="H2678" s="77">
        <v>5</v>
      </c>
      <c r="I2678" s="41"/>
      <c r="J2678" s="41"/>
      <c r="K2678" s="41"/>
      <c r="L2678" s="59" t="s">
        <v>7036</v>
      </c>
      <c r="M2678" s="59" t="str">
        <f>IF(LEFT(NICAP[[#This Row],[Date]],1)=0,"Y","N")</f>
        <v>N</v>
      </c>
      <c r="N2678" s="59"/>
      <c r="O2678" s="59" t="str">
        <f>19&amp;LEFT(NICAP[[#This Row],[Date]],2)</f>
        <v>1963</v>
      </c>
      <c r="P2678" s="59" t="str">
        <f>MID(NICAP[[#This Row],[Date]],3,2)</f>
        <v>10</v>
      </c>
      <c r="Q2678" s="59" t="str">
        <f>RIGHT(NICAP[[#This Row],[Date]],2)</f>
        <v>02</v>
      </c>
      <c r="R2678" s="26">
        <f>DATE(NICAP[[#This Row],[Year]],NICAP[[#This Row],[Month]],NICAP[[#This Row],[Day]])</f>
        <v>23286</v>
      </c>
      <c r="S2678" s="35" t="str">
        <f t="shared" si="82"/>
        <v/>
      </c>
      <c r="T2678" s="24" t="str">
        <f t="shared" si="83"/>
        <v>At sea</v>
      </c>
    </row>
    <row r="2679" spans="1:20" ht="57" customHeight="1" x14ac:dyDescent="0.2">
      <c r="A2679" s="35">
        <v>2670</v>
      </c>
      <c r="B2679" s="57">
        <v>631004</v>
      </c>
      <c r="C2679" s="50" t="s">
        <v>7035</v>
      </c>
      <c r="D2679" s="50" t="s">
        <v>1775</v>
      </c>
      <c r="E2679" s="50" t="str">
        <f>IF(AND(LEN(NICAP[[#This Row],[State or      Country]])=2,NICAP[[#This Row],[State or      Country]]&lt;&gt;"UK"),"US","Other")</f>
        <v>US</v>
      </c>
      <c r="F2679" s="75">
        <v>2</v>
      </c>
      <c r="G2679" s="48"/>
      <c r="H2679" s="48"/>
      <c r="I2679" s="48"/>
      <c r="J2679" s="48"/>
      <c r="K2679" s="48"/>
      <c r="L2679" s="36" t="s">
        <v>7034</v>
      </c>
      <c r="M2679" s="36" t="str">
        <f>IF(LEFT(NICAP[[#This Row],[Date]],1)=0,"Y","N")</f>
        <v>N</v>
      </c>
      <c r="N2679" s="36"/>
      <c r="O2679" s="36" t="str">
        <f>19&amp;LEFT(NICAP[[#This Row],[Date]],2)</f>
        <v>1963</v>
      </c>
      <c r="P2679" s="36" t="str">
        <f>MID(NICAP[[#This Row],[Date]],3,2)</f>
        <v>10</v>
      </c>
      <c r="Q2679" s="36" t="str">
        <f>RIGHT(NICAP[[#This Row],[Date]],2)</f>
        <v>04</v>
      </c>
      <c r="R2679" s="26">
        <f>DATE(NICAP[[#This Row],[Year]],NICAP[[#This Row],[Month]],NICAP[[#This Row],[Day]])</f>
        <v>23288</v>
      </c>
      <c r="S2679" s="35" t="str">
        <f t="shared" si="82"/>
        <v>CT</v>
      </c>
      <c r="T2679" s="24" t="str">
        <f t="shared" si="83"/>
        <v>US</v>
      </c>
    </row>
    <row r="2680" spans="1:20" ht="12.75" customHeight="1" x14ac:dyDescent="0.2">
      <c r="A2680" s="35">
        <v>2671</v>
      </c>
      <c r="B2680" s="55">
        <v>631021</v>
      </c>
      <c r="C2680" s="39" t="s">
        <v>7033</v>
      </c>
      <c r="D2680" s="39" t="s">
        <v>2232</v>
      </c>
      <c r="E2680" s="39" t="str">
        <f>IF(AND(LEN(NICAP[[#This Row],[State or      Country]])=2,NICAP[[#This Row],[State or      Country]]&lt;&gt;"UK"),"US","Other")</f>
        <v>Other</v>
      </c>
      <c r="F2680" s="79">
        <v>6</v>
      </c>
      <c r="G2680" s="37"/>
      <c r="H2680" s="37"/>
      <c r="I2680" s="37"/>
      <c r="J2680" s="37"/>
      <c r="K2680" s="37"/>
      <c r="L2680" s="36" t="s">
        <v>7032</v>
      </c>
      <c r="M2680" s="36" t="str">
        <f>IF(LEFT(NICAP[[#This Row],[Date]],1)=0,"Y","N")</f>
        <v>N</v>
      </c>
      <c r="N2680" s="36"/>
      <c r="O2680" s="36" t="str">
        <f>19&amp;LEFT(NICAP[[#This Row],[Date]],2)</f>
        <v>1963</v>
      </c>
      <c r="P2680" s="36" t="str">
        <f>MID(NICAP[[#This Row],[Date]],3,2)</f>
        <v>10</v>
      </c>
      <c r="Q2680" s="36" t="str">
        <f>RIGHT(NICAP[[#This Row],[Date]],2)</f>
        <v>21</v>
      </c>
      <c r="R2680" s="26">
        <f>DATE(NICAP[[#This Row],[Year]],NICAP[[#This Row],[Month]],NICAP[[#This Row],[Day]])</f>
        <v>23305</v>
      </c>
      <c r="S2680" s="35" t="str">
        <f t="shared" si="82"/>
        <v/>
      </c>
      <c r="T2680" s="24" t="str">
        <f t="shared" si="83"/>
        <v>Arg</v>
      </c>
    </row>
    <row r="2681" spans="1:20" ht="12.75" customHeight="1" x14ac:dyDescent="0.2">
      <c r="A2681" s="35">
        <v>2672</v>
      </c>
      <c r="B2681" s="55">
        <v>631004</v>
      </c>
      <c r="C2681" s="39" t="s">
        <v>2283</v>
      </c>
      <c r="D2681" s="39" t="s">
        <v>1694</v>
      </c>
      <c r="E2681" s="39" t="str">
        <f>IF(AND(LEN(NICAP[[#This Row],[State or      Country]])=2,NICAP[[#This Row],[State or      Country]]&lt;&gt;"UK"),"US","Other")</f>
        <v>US</v>
      </c>
      <c r="F2681" s="79">
        <v>1</v>
      </c>
      <c r="G2681" s="37"/>
      <c r="H2681" s="37"/>
      <c r="I2681" s="65">
        <v>8581</v>
      </c>
      <c r="J2681" s="37"/>
      <c r="K2681" s="37"/>
      <c r="L2681" s="36" t="s">
        <v>7031</v>
      </c>
      <c r="M2681" s="36" t="str">
        <f>IF(LEFT(NICAP[[#This Row],[Date]],1)=0,"Y","N")</f>
        <v>N</v>
      </c>
      <c r="N2681" s="36"/>
      <c r="O2681" s="36" t="str">
        <f>19&amp;LEFT(NICAP[[#This Row],[Date]],2)</f>
        <v>1963</v>
      </c>
      <c r="P2681" s="36" t="str">
        <f>MID(NICAP[[#This Row],[Date]],3,2)</f>
        <v>10</v>
      </c>
      <c r="Q2681" s="36" t="str">
        <f>RIGHT(NICAP[[#This Row],[Date]],2)</f>
        <v>04</v>
      </c>
      <c r="R2681" s="26">
        <f>DATE(NICAP[[#This Row],[Year]],NICAP[[#This Row],[Month]],NICAP[[#This Row],[Day]])</f>
        <v>23288</v>
      </c>
      <c r="S2681" s="35" t="str">
        <f t="shared" si="82"/>
        <v>OH</v>
      </c>
      <c r="T2681" s="24" t="str">
        <f t="shared" si="83"/>
        <v>US</v>
      </c>
    </row>
    <row r="2682" spans="1:20" ht="12.75" customHeight="1" x14ac:dyDescent="0.2">
      <c r="A2682" s="35">
        <v>2673</v>
      </c>
      <c r="B2682" s="55">
        <v>631006</v>
      </c>
      <c r="C2682" s="39" t="s">
        <v>5536</v>
      </c>
      <c r="D2682" s="39" t="s">
        <v>1686</v>
      </c>
      <c r="E2682" s="39" t="str">
        <f>IF(AND(LEN(NICAP[[#This Row],[State or      Country]])=2,NICAP[[#This Row],[State or      Country]]&lt;&gt;"UK"),"US","Other")</f>
        <v>US</v>
      </c>
      <c r="F2682" s="79">
        <v>1</v>
      </c>
      <c r="G2682" s="41"/>
      <c r="H2682" s="41"/>
      <c r="I2682" s="47" t="s">
        <v>4808</v>
      </c>
      <c r="J2682" s="41"/>
      <c r="K2682" s="41"/>
      <c r="L2682" s="36" t="s">
        <v>7005</v>
      </c>
      <c r="M2682" s="36" t="str">
        <f>IF(LEFT(NICAP[[#This Row],[Date]],1)=0,"Y","N")</f>
        <v>N</v>
      </c>
      <c r="N2682" s="36"/>
      <c r="O2682" s="36" t="str">
        <f>19&amp;LEFT(NICAP[[#This Row],[Date]],2)</f>
        <v>1963</v>
      </c>
      <c r="P2682" s="36" t="str">
        <f>MID(NICAP[[#This Row],[Date]],3,2)</f>
        <v>10</v>
      </c>
      <c r="Q2682" s="36" t="str">
        <f>RIGHT(NICAP[[#This Row],[Date]],2)</f>
        <v>06</v>
      </c>
      <c r="R2682" s="26">
        <f>DATE(NICAP[[#This Row],[Year]],NICAP[[#This Row],[Month]],NICAP[[#This Row],[Day]])</f>
        <v>23290</v>
      </c>
      <c r="S2682" s="35" t="str">
        <f t="shared" si="82"/>
        <v>PA</v>
      </c>
      <c r="T2682" s="24" t="str">
        <f t="shared" si="83"/>
        <v>US</v>
      </c>
    </row>
    <row r="2683" spans="1:20" ht="12.75" customHeight="1" x14ac:dyDescent="0.2">
      <c r="A2683" s="35">
        <v>2674</v>
      </c>
      <c r="B2683" s="55">
        <v>631007</v>
      </c>
      <c r="C2683" s="39" t="s">
        <v>7030</v>
      </c>
      <c r="D2683" s="39" t="s">
        <v>1715</v>
      </c>
      <c r="E2683" s="39" t="str">
        <f>IF(AND(LEN(NICAP[[#This Row],[State or      Country]])=2,NICAP[[#This Row],[State or      Country]]&lt;&gt;"UK"),"US","Other")</f>
        <v>US</v>
      </c>
      <c r="F2683" s="79">
        <v>1</v>
      </c>
      <c r="G2683" s="37"/>
      <c r="H2683" s="37"/>
      <c r="I2683" s="47" t="s">
        <v>4808</v>
      </c>
      <c r="J2683" s="37"/>
      <c r="K2683" s="37"/>
      <c r="L2683" s="36" t="s">
        <v>7005</v>
      </c>
      <c r="M2683" s="36" t="str">
        <f>IF(LEFT(NICAP[[#This Row],[Date]],1)=0,"Y","N")</f>
        <v>N</v>
      </c>
      <c r="N2683" s="36"/>
      <c r="O2683" s="36" t="str">
        <f>19&amp;LEFT(NICAP[[#This Row],[Date]],2)</f>
        <v>1963</v>
      </c>
      <c r="P2683" s="36" t="str">
        <f>MID(NICAP[[#This Row],[Date]],3,2)</f>
        <v>10</v>
      </c>
      <c r="Q2683" s="36" t="str">
        <f>RIGHT(NICAP[[#This Row],[Date]],2)</f>
        <v>07</v>
      </c>
      <c r="R2683" s="26">
        <f>DATE(NICAP[[#This Row],[Year]],NICAP[[#This Row],[Month]],NICAP[[#This Row],[Day]])</f>
        <v>23291</v>
      </c>
      <c r="S2683" s="35" t="str">
        <f t="shared" si="82"/>
        <v>MD</v>
      </c>
      <c r="T2683" s="24" t="str">
        <f t="shared" si="83"/>
        <v>US</v>
      </c>
    </row>
    <row r="2684" spans="1:20" ht="12.75" customHeight="1" x14ac:dyDescent="0.2">
      <c r="A2684" s="35">
        <v>2675</v>
      </c>
      <c r="B2684" s="55">
        <v>631023</v>
      </c>
      <c r="C2684" s="39" t="s">
        <v>7029</v>
      </c>
      <c r="D2684" s="39" t="s">
        <v>1731</v>
      </c>
      <c r="E2684" s="39" t="str">
        <f>IF(AND(LEN(NICAP[[#This Row],[State or      Country]])=2,NICAP[[#This Row],[State or      Country]]&lt;&gt;"UK"),"US","Other")</f>
        <v>US</v>
      </c>
      <c r="F2684" s="79">
        <v>1</v>
      </c>
      <c r="G2684" s="37"/>
      <c r="H2684" s="37"/>
      <c r="I2684" s="65">
        <v>8603</v>
      </c>
      <c r="J2684" s="37"/>
      <c r="K2684" s="37"/>
      <c r="L2684" s="36" t="s">
        <v>7028</v>
      </c>
      <c r="M2684" s="36" t="str">
        <f>IF(LEFT(NICAP[[#This Row],[Date]],1)=0,"Y","N")</f>
        <v>N</v>
      </c>
      <c r="N2684" s="36"/>
      <c r="O2684" s="36" t="str">
        <f>19&amp;LEFT(NICAP[[#This Row],[Date]],2)</f>
        <v>1963</v>
      </c>
      <c r="P2684" s="36" t="str">
        <f>MID(NICAP[[#This Row],[Date]],3,2)</f>
        <v>10</v>
      </c>
      <c r="Q2684" s="36" t="str">
        <f>RIGHT(NICAP[[#This Row],[Date]],2)</f>
        <v>23</v>
      </c>
      <c r="R2684" s="26">
        <f>DATE(NICAP[[#This Row],[Year]],NICAP[[#This Row],[Month]],NICAP[[#This Row],[Day]])</f>
        <v>23307</v>
      </c>
      <c r="S2684" s="35" t="str">
        <f t="shared" si="82"/>
        <v>ID</v>
      </c>
      <c r="T2684" s="24" t="str">
        <f t="shared" si="83"/>
        <v>US</v>
      </c>
    </row>
    <row r="2685" spans="1:20" ht="12.75" customHeight="1" x14ac:dyDescent="0.2">
      <c r="A2685" s="35">
        <v>2676</v>
      </c>
      <c r="B2685" s="55">
        <v>631024</v>
      </c>
      <c r="C2685" s="39" t="s">
        <v>7027</v>
      </c>
      <c r="D2685" s="39" t="s">
        <v>2087</v>
      </c>
      <c r="E2685" s="39" t="str">
        <f>IF(AND(LEN(NICAP[[#This Row],[State or      Country]])=2,NICAP[[#This Row],[State or      Country]]&lt;&gt;"UK"),"US","Other")</f>
        <v>Other</v>
      </c>
      <c r="F2685" s="79">
        <v>1</v>
      </c>
      <c r="G2685" s="37"/>
      <c r="H2685" s="37"/>
      <c r="I2685" s="65">
        <v>8604</v>
      </c>
      <c r="J2685" s="37"/>
      <c r="K2685" s="37"/>
      <c r="L2685" s="36" t="s">
        <v>7026</v>
      </c>
      <c r="M2685" s="36" t="str">
        <f>IF(LEFT(NICAP[[#This Row],[Date]],1)=0,"Y","N")</f>
        <v>N</v>
      </c>
      <c r="N2685" s="36"/>
      <c r="O2685" s="36" t="str">
        <f>19&amp;LEFT(NICAP[[#This Row],[Date]],2)</f>
        <v>1963</v>
      </c>
      <c r="P2685" s="36" t="str">
        <f>MID(NICAP[[#This Row],[Date]],3,2)</f>
        <v>10</v>
      </c>
      <c r="Q2685" s="36" t="str">
        <f>RIGHT(NICAP[[#This Row],[Date]],2)</f>
        <v>24</v>
      </c>
      <c r="R2685" s="26">
        <f>DATE(NICAP[[#This Row],[Year]],NICAP[[#This Row],[Month]],NICAP[[#This Row],[Day]])</f>
        <v>23308</v>
      </c>
      <c r="S2685" s="35" t="str">
        <f t="shared" si="82"/>
        <v/>
      </c>
      <c r="T2685" s="24" t="str">
        <f t="shared" si="83"/>
        <v>Scotland</v>
      </c>
    </row>
    <row r="2686" spans="1:20" ht="86.25" customHeight="1" x14ac:dyDescent="0.2">
      <c r="A2686" s="35">
        <v>2677</v>
      </c>
      <c r="B2686" s="57">
        <v>631031</v>
      </c>
      <c r="C2686" s="50" t="s">
        <v>7025</v>
      </c>
      <c r="D2686" s="50" t="s">
        <v>1793</v>
      </c>
      <c r="E2686" s="50" t="str">
        <f>IF(AND(LEN(NICAP[[#This Row],[State or      Country]])=2,NICAP[[#This Row],[State or      Country]]&lt;&gt;"UK"),"US","Other")</f>
        <v>US</v>
      </c>
      <c r="F2686" s="75">
        <v>2</v>
      </c>
      <c r="G2686" s="48"/>
      <c r="H2686" s="48"/>
      <c r="I2686" s="48"/>
      <c r="J2686" s="48"/>
      <c r="K2686" s="48"/>
      <c r="L2686" s="36" t="s">
        <v>7024</v>
      </c>
      <c r="M2686" s="36" t="str">
        <f>IF(LEFT(NICAP[[#This Row],[Date]],1)=0,"Y","N")</f>
        <v>N</v>
      </c>
      <c r="N2686" s="36"/>
      <c r="O2686" s="36" t="str">
        <f>19&amp;LEFT(NICAP[[#This Row],[Date]],2)</f>
        <v>1963</v>
      </c>
      <c r="P2686" s="36" t="str">
        <f>MID(NICAP[[#This Row],[Date]],3,2)</f>
        <v>10</v>
      </c>
      <c r="Q2686" s="36" t="str">
        <f>RIGHT(NICAP[[#This Row],[Date]],2)</f>
        <v>31</v>
      </c>
      <c r="R2686" s="26">
        <f>DATE(NICAP[[#This Row],[Year]],NICAP[[#This Row],[Month]],NICAP[[#This Row],[Day]])</f>
        <v>23315</v>
      </c>
      <c r="S2686" s="35" t="str">
        <f t="shared" si="82"/>
        <v>AU</v>
      </c>
      <c r="T2686" s="24" t="str">
        <f t="shared" si="83"/>
        <v>US</v>
      </c>
    </row>
    <row r="2687" spans="1:20" ht="86.25" customHeight="1" x14ac:dyDescent="0.2">
      <c r="A2687" s="35">
        <v>2678</v>
      </c>
      <c r="B2687" s="57">
        <v>631103</v>
      </c>
      <c r="C2687" s="50" t="s">
        <v>7023</v>
      </c>
      <c r="D2687" s="50" t="s">
        <v>1758</v>
      </c>
      <c r="E2687" s="50" t="str">
        <f>IF(AND(LEN(NICAP[[#This Row],[State or      Country]])=2,NICAP[[#This Row],[State or      Country]]&lt;&gt;"UK"),"US","Other")</f>
        <v>US</v>
      </c>
      <c r="F2687" s="75">
        <v>1</v>
      </c>
      <c r="G2687" s="48"/>
      <c r="H2687" s="48"/>
      <c r="I2687" s="48"/>
      <c r="J2687" s="48"/>
      <c r="K2687" s="48"/>
      <c r="L2687" s="36" t="s">
        <v>7022</v>
      </c>
      <c r="M2687" s="36" t="str">
        <f>IF(LEFT(NICAP[[#This Row],[Date]],1)=0,"Y","N")</f>
        <v>N</v>
      </c>
      <c r="N2687" s="36"/>
      <c r="O2687" s="36" t="str">
        <f>19&amp;LEFT(NICAP[[#This Row],[Date]],2)</f>
        <v>1963</v>
      </c>
      <c r="P2687" s="36" t="str">
        <f>MID(NICAP[[#This Row],[Date]],3,2)</f>
        <v>11</v>
      </c>
      <c r="Q2687" s="36" t="str">
        <f>RIGHT(NICAP[[#This Row],[Date]],2)</f>
        <v>03</v>
      </c>
      <c r="R2687" s="26">
        <f>DATE(NICAP[[#This Row],[Year]],NICAP[[#This Row],[Month]],NICAP[[#This Row],[Day]])</f>
        <v>23318</v>
      </c>
      <c r="S2687" s="35" t="str">
        <f t="shared" si="82"/>
        <v>NY</v>
      </c>
      <c r="T2687" s="24" t="str">
        <f t="shared" si="83"/>
        <v>US</v>
      </c>
    </row>
    <row r="2688" spans="1:20" ht="27" customHeight="1" x14ac:dyDescent="0.2">
      <c r="A2688" s="35">
        <v>2679</v>
      </c>
      <c r="B2688" s="60">
        <v>631107</v>
      </c>
      <c r="C2688" s="44" t="s">
        <v>7021</v>
      </c>
      <c r="D2688" s="44" t="s">
        <v>1676</v>
      </c>
      <c r="E2688" s="44" t="str">
        <f>IF(AND(LEN(NICAP[[#This Row],[State or      Country]])=2,NICAP[[#This Row],[State or      Country]]&lt;&gt;"UK"),"US","Other")</f>
        <v>US</v>
      </c>
      <c r="F2688" s="74">
        <v>3</v>
      </c>
      <c r="G2688" s="41"/>
      <c r="H2688" s="41"/>
      <c r="I2688" s="41"/>
      <c r="J2688" s="41"/>
      <c r="K2688" s="41"/>
      <c r="L2688" s="42" t="s">
        <v>7020</v>
      </c>
      <c r="M2688" s="42" t="str">
        <f>IF(LEFT(NICAP[[#This Row],[Date]],1)=0,"Y","N")</f>
        <v>N</v>
      </c>
      <c r="N2688" s="42"/>
      <c r="O2688" s="42" t="str">
        <f>19&amp;LEFT(NICAP[[#This Row],[Date]],2)</f>
        <v>1963</v>
      </c>
      <c r="P2688" s="42" t="str">
        <f>MID(NICAP[[#This Row],[Date]],3,2)</f>
        <v>11</v>
      </c>
      <c r="Q2688" s="42" t="str">
        <f>RIGHT(NICAP[[#This Row],[Date]],2)</f>
        <v>07</v>
      </c>
      <c r="R2688" s="26">
        <f>DATE(NICAP[[#This Row],[Year]],NICAP[[#This Row],[Month]],NICAP[[#This Row],[Day]])</f>
        <v>23322</v>
      </c>
      <c r="S2688" s="35" t="str">
        <f t="shared" si="82"/>
        <v>CA</v>
      </c>
      <c r="T2688" s="24" t="str">
        <f t="shared" si="83"/>
        <v>US</v>
      </c>
    </row>
    <row r="2689" spans="1:20" ht="57" customHeight="1" x14ac:dyDescent="0.2">
      <c r="A2689" s="35">
        <v>2680</v>
      </c>
      <c r="B2689" s="57">
        <v>631112</v>
      </c>
      <c r="C2689" s="50" t="s">
        <v>1980</v>
      </c>
      <c r="D2689" s="50" t="s">
        <v>2067</v>
      </c>
      <c r="E2689" s="50" t="str">
        <f>IF(AND(LEN(NICAP[[#This Row],[State or      Country]])=2,NICAP[[#This Row],[State or      Country]]&lt;&gt;"UK"),"US","Other")</f>
        <v>Other</v>
      </c>
      <c r="F2689" s="75">
        <v>1</v>
      </c>
      <c r="G2689" s="48"/>
      <c r="H2689" s="48"/>
      <c r="I2689" s="48"/>
      <c r="J2689" s="48"/>
      <c r="K2689" s="48"/>
      <c r="L2689" s="36" t="s">
        <v>7019</v>
      </c>
      <c r="M2689" s="36" t="str">
        <f>IF(LEFT(NICAP[[#This Row],[Date]],1)=0,"Y","N")</f>
        <v>N</v>
      </c>
      <c r="N2689" s="36"/>
      <c r="O2689" s="36" t="str">
        <f>19&amp;LEFT(NICAP[[#This Row],[Date]],2)</f>
        <v>1963</v>
      </c>
      <c r="P2689" s="36" t="str">
        <f>MID(NICAP[[#This Row],[Date]],3,2)</f>
        <v>11</v>
      </c>
      <c r="Q2689" s="36" t="str">
        <f>RIGHT(NICAP[[#This Row],[Date]],2)</f>
        <v>12</v>
      </c>
      <c r="R2689" s="26">
        <f>DATE(NICAP[[#This Row],[Year]],NICAP[[#This Row],[Month]],NICAP[[#This Row],[Day]])</f>
        <v>23327</v>
      </c>
      <c r="S2689" s="35" t="str">
        <f t="shared" si="82"/>
        <v/>
      </c>
      <c r="T2689" s="24" t="str">
        <f t="shared" si="83"/>
        <v>Argentina</v>
      </c>
    </row>
    <row r="2690" spans="1:20" ht="56.25" customHeight="1" x14ac:dyDescent="0.2">
      <c r="A2690" s="35">
        <v>2681</v>
      </c>
      <c r="B2690" s="57">
        <v>631112</v>
      </c>
      <c r="C2690" s="50" t="s">
        <v>1980</v>
      </c>
      <c r="D2690" s="50" t="s">
        <v>2067</v>
      </c>
      <c r="E2690" s="50" t="str">
        <f>IF(AND(LEN(NICAP[[#This Row],[State or      Country]])=2,NICAP[[#This Row],[State or      Country]]&lt;&gt;"UK"),"US","Other")</f>
        <v>Other</v>
      </c>
      <c r="F2690" s="75">
        <v>3</v>
      </c>
      <c r="G2690" s="48"/>
      <c r="H2690" s="48"/>
      <c r="I2690" s="48"/>
      <c r="J2690" s="48"/>
      <c r="K2690" s="48"/>
      <c r="L2690" s="42" t="s">
        <v>7018</v>
      </c>
      <c r="M2690" s="42" t="str">
        <f>IF(LEFT(NICAP[[#This Row],[Date]],1)=0,"Y","N")</f>
        <v>N</v>
      </c>
      <c r="N2690" s="42"/>
      <c r="O2690" s="42" t="str">
        <f>19&amp;LEFT(NICAP[[#This Row],[Date]],2)</f>
        <v>1963</v>
      </c>
      <c r="P2690" s="42" t="str">
        <f>MID(NICAP[[#This Row],[Date]],3,2)</f>
        <v>11</v>
      </c>
      <c r="Q2690" s="42" t="str">
        <f>RIGHT(NICAP[[#This Row],[Date]],2)</f>
        <v>12</v>
      </c>
      <c r="R2690" s="26">
        <f>DATE(NICAP[[#This Row],[Year]],NICAP[[#This Row],[Month]],NICAP[[#This Row],[Day]])</f>
        <v>23327</v>
      </c>
      <c r="S2690" s="35" t="str">
        <f t="shared" si="82"/>
        <v/>
      </c>
      <c r="T2690" s="24" t="str">
        <f t="shared" si="83"/>
        <v>Argentina</v>
      </c>
    </row>
    <row r="2691" spans="1:20" ht="101.25" customHeight="1" x14ac:dyDescent="0.2">
      <c r="A2691" s="35">
        <v>2682</v>
      </c>
      <c r="B2691" s="67">
        <v>631112</v>
      </c>
      <c r="C2691" s="50" t="s">
        <v>7017</v>
      </c>
      <c r="D2691" s="50" t="s">
        <v>1734</v>
      </c>
      <c r="E2691" s="50" t="str">
        <f>IF(AND(LEN(NICAP[[#This Row],[State or      Country]])=2,NICAP[[#This Row],[State or      Country]]&lt;&gt;"UK"),"US","Other")</f>
        <v>US</v>
      </c>
      <c r="F2691" s="49">
        <v>1</v>
      </c>
      <c r="G2691" s="48"/>
      <c r="H2691" s="48"/>
      <c r="I2691" s="48"/>
      <c r="J2691" s="48"/>
      <c r="K2691" s="48"/>
      <c r="L2691" s="36" t="s">
        <v>7016</v>
      </c>
      <c r="M2691" s="36" t="str">
        <f>IF(LEFT(NICAP[[#This Row],[Date]],1)=0,"Y","N")</f>
        <v>N</v>
      </c>
      <c r="N2691" s="36"/>
      <c r="O2691" s="36" t="str">
        <f>19&amp;LEFT(NICAP[[#This Row],[Date]],2)</f>
        <v>1963</v>
      </c>
      <c r="P2691" s="36" t="str">
        <f>MID(NICAP[[#This Row],[Date]],3,2)</f>
        <v>11</v>
      </c>
      <c r="Q2691" s="36" t="str">
        <f>RIGHT(NICAP[[#This Row],[Date]],2)</f>
        <v>12</v>
      </c>
      <c r="R2691" s="26">
        <f>DATE(NICAP[[#This Row],[Year]],NICAP[[#This Row],[Month]],NICAP[[#This Row],[Day]])</f>
        <v>23327</v>
      </c>
      <c r="S2691" s="35" t="str">
        <f t="shared" si="82"/>
        <v>MI</v>
      </c>
      <c r="T2691" s="24" t="str">
        <f t="shared" si="83"/>
        <v>US</v>
      </c>
    </row>
    <row r="2692" spans="1:20" ht="27" customHeight="1" x14ac:dyDescent="0.2">
      <c r="A2692" s="35">
        <v>2683</v>
      </c>
      <c r="B2692" s="66">
        <v>631114</v>
      </c>
      <c r="C2692" s="44" t="s">
        <v>7015</v>
      </c>
      <c r="D2692" s="44" t="s">
        <v>1819</v>
      </c>
      <c r="E2692" s="44" t="str">
        <f>IF(AND(LEN(NICAP[[#This Row],[State or      Country]])=2,NICAP[[#This Row],[State or      Country]]&lt;&gt;"UK"),"US","Other")</f>
        <v>US</v>
      </c>
      <c r="F2692" s="43">
        <v>3</v>
      </c>
      <c r="G2692" s="41"/>
      <c r="H2692" s="41"/>
      <c r="I2692" s="41"/>
      <c r="J2692" s="41"/>
      <c r="K2692" s="41"/>
      <c r="L2692" s="42" t="s">
        <v>7014</v>
      </c>
      <c r="M2692" s="42" t="str">
        <f>IF(LEFT(NICAP[[#This Row],[Date]],1)=0,"Y","N")</f>
        <v>N</v>
      </c>
      <c r="N2692" s="42"/>
      <c r="O2692" s="42" t="str">
        <f>19&amp;LEFT(NICAP[[#This Row],[Date]],2)</f>
        <v>1963</v>
      </c>
      <c r="P2692" s="42" t="str">
        <f>MID(NICAP[[#This Row],[Date]],3,2)</f>
        <v>11</v>
      </c>
      <c r="Q2692" s="42" t="str">
        <f>RIGHT(NICAP[[#This Row],[Date]],2)</f>
        <v>14</v>
      </c>
      <c r="R2692" s="26">
        <f>DATE(NICAP[[#This Row],[Year]],NICAP[[#This Row],[Month]],NICAP[[#This Row],[Day]])</f>
        <v>23329</v>
      </c>
      <c r="S2692" s="35" t="str">
        <f t="shared" si="82"/>
        <v>NV</v>
      </c>
      <c r="T2692" s="24" t="str">
        <f t="shared" si="83"/>
        <v>US</v>
      </c>
    </row>
    <row r="2693" spans="1:20" ht="86.25" customHeight="1" x14ac:dyDescent="0.2">
      <c r="A2693" s="35">
        <v>2684</v>
      </c>
      <c r="B2693" s="67">
        <v>631120</v>
      </c>
      <c r="C2693" s="50" t="s">
        <v>7013</v>
      </c>
      <c r="D2693" s="50" t="s">
        <v>2139</v>
      </c>
      <c r="E2693" s="50" t="str">
        <f>IF(AND(LEN(NICAP[[#This Row],[State or      Country]])=2,NICAP[[#This Row],[State or      Country]]&lt;&gt;"UK"),"US","Other")</f>
        <v>US</v>
      </c>
      <c r="F2693" s="49">
        <v>2</v>
      </c>
      <c r="G2693" s="48"/>
      <c r="H2693" s="48"/>
      <c r="I2693" s="48"/>
      <c r="J2693" s="48"/>
      <c r="K2693" s="48"/>
      <c r="L2693" s="36" t="s">
        <v>7012</v>
      </c>
      <c r="M2693" s="36" t="str">
        <f>IF(LEFT(NICAP[[#This Row],[Date]],1)=0,"Y","N")</f>
        <v>N</v>
      </c>
      <c r="N2693" s="36"/>
      <c r="O2693" s="36" t="str">
        <f>19&amp;LEFT(NICAP[[#This Row],[Date]],2)</f>
        <v>1963</v>
      </c>
      <c r="P2693" s="36" t="str">
        <f>MID(NICAP[[#This Row],[Date]],3,2)</f>
        <v>11</v>
      </c>
      <c r="Q2693" s="36" t="str">
        <f>RIGHT(NICAP[[#This Row],[Date]],2)</f>
        <v>20</v>
      </c>
      <c r="R2693" s="26">
        <f>DATE(NICAP[[#This Row],[Year]],NICAP[[#This Row],[Month]],NICAP[[#This Row],[Day]])</f>
        <v>23335</v>
      </c>
      <c r="S2693" s="35" t="str">
        <f t="shared" si="82"/>
        <v>ND</v>
      </c>
      <c r="T2693" s="24" t="str">
        <f t="shared" si="83"/>
        <v>US</v>
      </c>
    </row>
    <row r="2694" spans="1:20" ht="57" customHeight="1" x14ac:dyDescent="0.2">
      <c r="A2694" s="35">
        <v>2685</v>
      </c>
      <c r="B2694" s="67">
        <v>631202</v>
      </c>
      <c r="C2694" s="50" t="s">
        <v>5007</v>
      </c>
      <c r="D2694" s="50" t="s">
        <v>1734</v>
      </c>
      <c r="E2694" s="50" t="str">
        <f>IF(AND(LEN(NICAP[[#This Row],[State or      Country]])=2,NICAP[[#This Row],[State or      Country]]&lt;&gt;"UK"),"US","Other")</f>
        <v>US</v>
      </c>
      <c r="F2694" s="49">
        <v>1</v>
      </c>
      <c r="G2694" s="48"/>
      <c r="H2694" s="48"/>
      <c r="I2694" s="48"/>
      <c r="J2694" s="48"/>
      <c r="K2694" s="48"/>
      <c r="L2694" s="36" t="s">
        <v>7011</v>
      </c>
      <c r="M2694" s="36" t="str">
        <f>IF(LEFT(NICAP[[#This Row],[Date]],1)=0,"Y","N")</f>
        <v>N</v>
      </c>
      <c r="N2694" s="36"/>
      <c r="O2694" s="36" t="str">
        <f>19&amp;LEFT(NICAP[[#This Row],[Date]],2)</f>
        <v>1963</v>
      </c>
      <c r="P2694" s="36" t="str">
        <f>MID(NICAP[[#This Row],[Date]],3,2)</f>
        <v>12</v>
      </c>
      <c r="Q2694" s="36" t="str">
        <f>RIGHT(NICAP[[#This Row],[Date]],2)</f>
        <v>02</v>
      </c>
      <c r="R2694" s="26">
        <f>DATE(NICAP[[#This Row],[Year]],NICAP[[#This Row],[Month]],NICAP[[#This Row],[Day]])</f>
        <v>23347</v>
      </c>
      <c r="S2694" s="35" t="str">
        <f t="shared" si="82"/>
        <v>MI</v>
      </c>
      <c r="T2694" s="24" t="str">
        <f t="shared" si="83"/>
        <v>US</v>
      </c>
    </row>
    <row r="2695" spans="1:20" ht="42" customHeight="1" x14ac:dyDescent="0.2">
      <c r="A2695" s="35">
        <v>2686</v>
      </c>
      <c r="B2695" s="67">
        <v>631205</v>
      </c>
      <c r="C2695" s="50" t="s">
        <v>7010</v>
      </c>
      <c r="D2695" s="50" t="s">
        <v>2877</v>
      </c>
      <c r="E2695" s="50" t="str">
        <f>IF(AND(LEN(NICAP[[#This Row],[State or      Country]])=2,NICAP[[#This Row],[State or      Country]]&lt;&gt;"UK"),"US","Other")</f>
        <v>Other</v>
      </c>
      <c r="F2695" s="49">
        <v>1</v>
      </c>
      <c r="G2695" s="48"/>
      <c r="H2695" s="48"/>
      <c r="I2695" s="48"/>
      <c r="J2695" s="48"/>
      <c r="K2695" s="48"/>
      <c r="L2695" s="42" t="s">
        <v>7009</v>
      </c>
      <c r="M2695" s="42" t="str">
        <f>IF(LEFT(NICAP[[#This Row],[Date]],1)=0,"Y","N")</f>
        <v>N</v>
      </c>
      <c r="N2695" s="42"/>
      <c r="O2695" s="42" t="str">
        <f>19&amp;LEFT(NICAP[[#This Row],[Date]],2)</f>
        <v>1963</v>
      </c>
      <c r="P2695" s="42" t="str">
        <f>MID(NICAP[[#This Row],[Date]],3,2)</f>
        <v>12</v>
      </c>
      <c r="Q2695" s="42" t="str">
        <f>RIGHT(NICAP[[#This Row],[Date]],2)</f>
        <v>05</v>
      </c>
      <c r="R2695" s="26">
        <f>DATE(NICAP[[#This Row],[Year]],NICAP[[#This Row],[Month]],NICAP[[#This Row],[Day]])</f>
        <v>23350</v>
      </c>
      <c r="S2695" s="35" t="str">
        <f t="shared" si="82"/>
        <v/>
      </c>
      <c r="T2695" s="24" t="str">
        <f t="shared" si="83"/>
        <v>Uruguay</v>
      </c>
    </row>
    <row r="2696" spans="1:20" ht="12.75" customHeight="1" x14ac:dyDescent="0.2">
      <c r="A2696" s="35">
        <v>2687</v>
      </c>
      <c r="B2696" s="82" t="s">
        <v>7008</v>
      </c>
      <c r="C2696" s="39" t="s">
        <v>7007</v>
      </c>
      <c r="D2696" s="39" t="s">
        <v>1813</v>
      </c>
      <c r="E2696" s="39" t="str">
        <f>IF(AND(LEN(NICAP[[#This Row],[State or      Country]])=2,NICAP[[#This Row],[State or      Country]]&lt;&gt;"UK"),"US","Other")</f>
        <v>Other</v>
      </c>
      <c r="F2696" s="38">
        <v>1</v>
      </c>
      <c r="G2696" s="37"/>
      <c r="H2696" s="37"/>
      <c r="I2696" s="47" t="s">
        <v>4808</v>
      </c>
      <c r="J2696" s="37"/>
      <c r="K2696" s="37"/>
      <c r="L2696" s="36" t="s">
        <v>6161</v>
      </c>
      <c r="M2696" s="36" t="str">
        <f>IF(LEFT(NICAP[[#This Row],[Date]],1)=0,"Y","N")</f>
        <v>N</v>
      </c>
      <c r="N2696" s="36"/>
      <c r="O2696" s="36" t="str">
        <f>19&amp;LEFT(NICAP[[#This Row],[Date]],2)</f>
        <v>1963</v>
      </c>
      <c r="P2696" s="36" t="str">
        <f>MID(NICAP[[#This Row],[Date]],3,2)</f>
        <v>12</v>
      </c>
      <c r="Q2696" s="36" t="str">
        <f>RIGHT(NICAP[[#This Row],[Date]],2)</f>
        <v>07</v>
      </c>
      <c r="R2696" s="26">
        <f>DATE(NICAP[[#This Row],[Year]],NICAP[[#This Row],[Month]],NICAP[[#This Row],[Day]])</f>
        <v>23352</v>
      </c>
      <c r="S2696" s="35" t="str">
        <f t="shared" si="82"/>
        <v/>
      </c>
      <c r="T2696" s="24" t="str">
        <f t="shared" si="83"/>
        <v>France</v>
      </c>
    </row>
    <row r="2697" spans="1:20" ht="12.75" customHeight="1" x14ac:dyDescent="0.2">
      <c r="A2697" s="35">
        <v>2688</v>
      </c>
      <c r="B2697" s="64">
        <v>631210</v>
      </c>
      <c r="C2697" s="39" t="s">
        <v>7006</v>
      </c>
      <c r="D2697" s="39" t="s">
        <v>1758</v>
      </c>
      <c r="E2697" s="39" t="str">
        <f>IF(AND(LEN(NICAP[[#This Row],[State or      Country]])=2,NICAP[[#This Row],[State or      Country]]&lt;&gt;"UK"),"US","Other")</f>
        <v>US</v>
      </c>
      <c r="F2697" s="38">
        <v>1</v>
      </c>
      <c r="G2697" s="37"/>
      <c r="H2697" s="37"/>
      <c r="I2697" s="47" t="s">
        <v>4808</v>
      </c>
      <c r="J2697" s="37"/>
      <c r="K2697" s="37"/>
      <c r="L2697" s="36" t="s">
        <v>7005</v>
      </c>
      <c r="M2697" s="36" t="str">
        <f>IF(LEFT(NICAP[[#This Row],[Date]],1)=0,"Y","N")</f>
        <v>N</v>
      </c>
      <c r="N2697" s="36"/>
      <c r="O2697" s="36" t="str">
        <f>19&amp;LEFT(NICAP[[#This Row],[Date]],2)</f>
        <v>1963</v>
      </c>
      <c r="P2697" s="36" t="str">
        <f>MID(NICAP[[#This Row],[Date]],3,2)</f>
        <v>12</v>
      </c>
      <c r="Q2697" s="36" t="str">
        <f>RIGHT(NICAP[[#This Row],[Date]],2)</f>
        <v>10</v>
      </c>
      <c r="R2697" s="26">
        <f>DATE(NICAP[[#This Row],[Year]],NICAP[[#This Row],[Month]],NICAP[[#This Row],[Day]])</f>
        <v>23355</v>
      </c>
      <c r="S2697" s="35" t="str">
        <f t="shared" si="82"/>
        <v>NY</v>
      </c>
      <c r="T2697" s="24" t="str">
        <f t="shared" si="83"/>
        <v>US</v>
      </c>
    </row>
    <row r="2698" spans="1:20" ht="12.75" customHeight="1" x14ac:dyDescent="0.2">
      <c r="A2698" s="35">
        <v>2689</v>
      </c>
      <c r="B2698" s="64">
        <v>631211</v>
      </c>
      <c r="C2698" s="39" t="s">
        <v>6221</v>
      </c>
      <c r="D2698" s="39" t="s">
        <v>1826</v>
      </c>
      <c r="E2698" s="39" t="str">
        <f>IF(AND(LEN(NICAP[[#This Row],[State or      Country]])=2,NICAP[[#This Row],[State or      Country]]&lt;&gt;"UK"),"US","Other")</f>
        <v>US</v>
      </c>
      <c r="F2698" s="38">
        <v>1</v>
      </c>
      <c r="G2698" s="37"/>
      <c r="H2698" s="37"/>
      <c r="I2698" s="65">
        <v>8647</v>
      </c>
      <c r="J2698" s="37"/>
      <c r="K2698" s="37"/>
      <c r="L2698" s="36" t="s">
        <v>7004</v>
      </c>
      <c r="M2698" s="36" t="str">
        <f>IF(LEFT(NICAP[[#This Row],[Date]],1)=0,"Y","N")</f>
        <v>N</v>
      </c>
      <c r="N2698" s="36"/>
      <c r="O2698" s="36" t="str">
        <f>19&amp;LEFT(NICAP[[#This Row],[Date]],2)</f>
        <v>1963</v>
      </c>
      <c r="P2698" s="36" t="str">
        <f>MID(NICAP[[#This Row],[Date]],3,2)</f>
        <v>12</v>
      </c>
      <c r="Q2698" s="36" t="str">
        <f>RIGHT(NICAP[[#This Row],[Date]],2)</f>
        <v>11</v>
      </c>
      <c r="R2698" s="26">
        <f>DATE(NICAP[[#This Row],[Year]],NICAP[[#This Row],[Month]],NICAP[[#This Row],[Day]])</f>
        <v>23356</v>
      </c>
      <c r="S2698" s="35" t="str">
        <f t="shared" ref="S2698:S2761" si="84">IF(E2698="US",D2698,"")</f>
        <v>OR</v>
      </c>
      <c r="T2698" s="24" t="str">
        <f t="shared" ref="T2698:T2761" si="85">IF(E2698="US","US",D2698)</f>
        <v>US</v>
      </c>
    </row>
    <row r="2699" spans="1:20" ht="12.75" customHeight="1" x14ac:dyDescent="0.2">
      <c r="A2699" s="35">
        <v>2690</v>
      </c>
      <c r="B2699" s="64">
        <v>631216</v>
      </c>
      <c r="C2699" s="39" t="s">
        <v>7003</v>
      </c>
      <c r="D2699" s="39" t="s">
        <v>2763</v>
      </c>
      <c r="E2699" s="39" t="str">
        <f>IF(AND(LEN(NICAP[[#This Row],[State or      Country]])=2,NICAP[[#This Row],[State or      Country]]&lt;&gt;"UK"),"US","Other")</f>
        <v>Other</v>
      </c>
      <c r="F2699" s="38">
        <v>1</v>
      </c>
      <c r="G2699" s="37"/>
      <c r="H2699" s="37"/>
      <c r="I2699" s="65">
        <v>8654</v>
      </c>
      <c r="J2699" s="37"/>
      <c r="K2699" s="37"/>
      <c r="L2699" s="36" t="s">
        <v>7002</v>
      </c>
      <c r="M2699" s="36" t="str">
        <f>IF(LEFT(NICAP[[#This Row],[Date]],1)=0,"Y","N")</f>
        <v>N</v>
      </c>
      <c r="N2699" s="36"/>
      <c r="O2699" s="36" t="str">
        <f>19&amp;LEFT(NICAP[[#This Row],[Date]],2)</f>
        <v>1963</v>
      </c>
      <c r="P2699" s="36" t="str">
        <f>MID(NICAP[[#This Row],[Date]],3,2)</f>
        <v>12</v>
      </c>
      <c r="Q2699" s="36" t="str">
        <f>RIGHT(NICAP[[#This Row],[Date]],2)</f>
        <v>16</v>
      </c>
      <c r="R2699" s="26">
        <f>DATE(NICAP[[#This Row],[Year]],NICAP[[#This Row],[Month]],NICAP[[#This Row],[Day]])</f>
        <v>23361</v>
      </c>
      <c r="S2699" s="35" t="str">
        <f t="shared" si="84"/>
        <v/>
      </c>
      <c r="T2699" s="24" t="str">
        <f t="shared" si="85"/>
        <v>At Sea</v>
      </c>
    </row>
    <row r="2700" spans="1:20" ht="12.75" customHeight="1" x14ac:dyDescent="0.2">
      <c r="A2700" s="35">
        <v>2691</v>
      </c>
      <c r="B2700" s="68">
        <v>631221</v>
      </c>
      <c r="C2700" s="39" t="s">
        <v>3497</v>
      </c>
      <c r="D2700" s="39" t="s">
        <v>2763</v>
      </c>
      <c r="E2700" s="39" t="str">
        <f>IF(AND(LEN(NICAP[[#This Row],[State or      Country]])=2,NICAP[[#This Row],[State or      Country]]&lt;&gt;"UK"),"US","Other")</f>
        <v>Other</v>
      </c>
      <c r="F2700" s="38">
        <v>9</v>
      </c>
      <c r="G2700" s="47" t="s">
        <v>1666</v>
      </c>
      <c r="H2700" s="46">
        <v>5</v>
      </c>
      <c r="I2700" s="37"/>
      <c r="J2700" s="37"/>
      <c r="K2700" s="37"/>
      <c r="L2700" s="36" t="s">
        <v>7001</v>
      </c>
      <c r="M2700" s="36" t="str">
        <f>IF(LEFT(NICAP[[#This Row],[Date]],1)=0,"Y","N")</f>
        <v>N</v>
      </c>
      <c r="N2700" s="36"/>
      <c r="O2700" s="36" t="str">
        <f>19&amp;LEFT(NICAP[[#This Row],[Date]],2)</f>
        <v>1963</v>
      </c>
      <c r="P2700" s="36" t="str">
        <f>MID(NICAP[[#This Row],[Date]],3,2)</f>
        <v>12</v>
      </c>
      <c r="Q2700" s="36" t="str">
        <f>RIGHT(NICAP[[#This Row],[Date]],2)</f>
        <v>21</v>
      </c>
      <c r="R2700" s="26">
        <f>DATE(NICAP[[#This Row],[Year]],NICAP[[#This Row],[Month]],NICAP[[#This Row],[Day]])</f>
        <v>23366</v>
      </c>
      <c r="S2700" s="35" t="str">
        <f t="shared" si="84"/>
        <v/>
      </c>
      <c r="T2700" s="24" t="str">
        <f t="shared" si="85"/>
        <v>At Sea</v>
      </c>
    </row>
    <row r="2701" spans="1:20" ht="57" customHeight="1" x14ac:dyDescent="0.2">
      <c r="A2701" s="35">
        <v>2692</v>
      </c>
      <c r="B2701" s="67">
        <v>640126</v>
      </c>
      <c r="C2701" s="50" t="s">
        <v>7000</v>
      </c>
      <c r="D2701" s="50" t="s">
        <v>1689</v>
      </c>
      <c r="E2701" s="50" t="str">
        <f>IF(AND(LEN(NICAP[[#This Row],[State or      Country]])=2,NICAP[[#This Row],[State or      Country]]&lt;&gt;"UK"),"US","Other")</f>
        <v>US</v>
      </c>
      <c r="F2701" s="49">
        <v>2</v>
      </c>
      <c r="G2701" s="48"/>
      <c r="H2701" s="48"/>
      <c r="I2701" s="48"/>
      <c r="J2701" s="48"/>
      <c r="K2701" s="48"/>
      <c r="L2701" s="36" t="s">
        <v>6999</v>
      </c>
      <c r="M2701" s="36" t="str">
        <f>IF(LEFT(NICAP[[#This Row],[Date]],1)=0,"Y","N")</f>
        <v>N</v>
      </c>
      <c r="N2701" s="36"/>
      <c r="O2701" s="36" t="str">
        <f>19&amp;LEFT(NICAP[[#This Row],[Date]],2)</f>
        <v>1964</v>
      </c>
      <c r="P2701" s="36" t="str">
        <f>MID(NICAP[[#This Row],[Date]],3,2)</f>
        <v>01</v>
      </c>
      <c r="Q2701" s="36" t="str">
        <f>RIGHT(NICAP[[#This Row],[Date]],2)</f>
        <v>26</v>
      </c>
      <c r="R2701" s="26">
        <f>DATE(NICAP[[#This Row],[Year]],NICAP[[#This Row],[Month]],NICAP[[#This Row],[Day]])</f>
        <v>23402</v>
      </c>
      <c r="S2701" s="35" t="str">
        <f t="shared" si="84"/>
        <v>GA</v>
      </c>
      <c r="T2701" s="24" t="str">
        <f t="shared" si="85"/>
        <v>US</v>
      </c>
    </row>
    <row r="2702" spans="1:20" ht="56.25" customHeight="1" x14ac:dyDescent="0.2">
      <c r="A2702" s="35">
        <v>2693</v>
      </c>
      <c r="B2702" s="67">
        <v>640225</v>
      </c>
      <c r="C2702" s="50" t="s">
        <v>2252</v>
      </c>
      <c r="D2702" s="50" t="s">
        <v>1758</v>
      </c>
      <c r="E2702" s="50" t="str">
        <f>IF(AND(LEN(NICAP[[#This Row],[State or      Country]])=2,NICAP[[#This Row],[State or      Country]]&lt;&gt;"UK"),"US","Other")</f>
        <v>US</v>
      </c>
      <c r="F2702" s="49">
        <v>11</v>
      </c>
      <c r="G2702" s="48"/>
      <c r="H2702" s="48"/>
      <c r="I2702" s="48"/>
      <c r="J2702" s="48"/>
      <c r="K2702" s="48"/>
      <c r="L2702" s="42" t="s">
        <v>6998</v>
      </c>
      <c r="M2702" s="42" t="str">
        <f>IF(LEFT(NICAP[[#This Row],[Date]],1)=0,"Y","N")</f>
        <v>N</v>
      </c>
      <c r="N2702" s="42"/>
      <c r="O2702" s="42" t="str">
        <f>19&amp;LEFT(NICAP[[#This Row],[Date]],2)</f>
        <v>1964</v>
      </c>
      <c r="P2702" s="42" t="str">
        <f>MID(NICAP[[#This Row],[Date]],3,2)</f>
        <v>02</v>
      </c>
      <c r="Q2702" s="42" t="str">
        <f>RIGHT(NICAP[[#This Row],[Date]],2)</f>
        <v>25</v>
      </c>
      <c r="R2702" s="26">
        <f>DATE(NICAP[[#This Row],[Year]],NICAP[[#This Row],[Month]],NICAP[[#This Row],[Day]])</f>
        <v>23432</v>
      </c>
      <c r="S2702" s="35" t="str">
        <f t="shared" si="84"/>
        <v>NY</v>
      </c>
      <c r="T2702" s="24" t="str">
        <f t="shared" si="85"/>
        <v>US</v>
      </c>
    </row>
    <row r="2703" spans="1:20" ht="12.75" customHeight="1" x14ac:dyDescent="0.2">
      <c r="A2703" s="35">
        <v>2694</v>
      </c>
      <c r="B2703" s="64">
        <v>640403</v>
      </c>
      <c r="C2703" s="39" t="s">
        <v>6997</v>
      </c>
      <c r="D2703" s="39" t="s">
        <v>1739</v>
      </c>
      <c r="E2703" s="39" t="str">
        <f>IF(AND(LEN(NICAP[[#This Row],[State or      Country]])=2,NICAP[[#This Row],[State or      Country]]&lt;&gt;"UK"),"US","Other")</f>
        <v>US</v>
      </c>
      <c r="F2703" s="38">
        <v>1</v>
      </c>
      <c r="G2703" s="37"/>
      <c r="H2703" s="37"/>
      <c r="I2703" s="65">
        <v>8729</v>
      </c>
      <c r="J2703" s="37"/>
      <c r="K2703" s="37"/>
      <c r="L2703" s="36" t="s">
        <v>6996</v>
      </c>
      <c r="M2703" s="36" t="str">
        <f>IF(LEFT(NICAP[[#This Row],[Date]],1)=0,"Y","N")</f>
        <v>N</v>
      </c>
      <c r="N2703" s="36"/>
      <c r="O2703" s="36" t="str">
        <f>19&amp;LEFT(NICAP[[#This Row],[Date]],2)</f>
        <v>1964</v>
      </c>
      <c r="P2703" s="36" t="str">
        <f>MID(NICAP[[#This Row],[Date]],3,2)</f>
        <v>04</v>
      </c>
      <c r="Q2703" s="36" t="str">
        <f>RIGHT(NICAP[[#This Row],[Date]],2)</f>
        <v>03</v>
      </c>
      <c r="R2703" s="26">
        <f>DATE(NICAP[[#This Row],[Year]],NICAP[[#This Row],[Month]],NICAP[[#This Row],[Day]])</f>
        <v>23470</v>
      </c>
      <c r="S2703" s="35" t="str">
        <f t="shared" si="84"/>
        <v>WI</v>
      </c>
      <c r="T2703" s="24" t="str">
        <f t="shared" si="85"/>
        <v>US</v>
      </c>
    </row>
    <row r="2704" spans="1:20" ht="14.25" customHeight="1" x14ac:dyDescent="0.2">
      <c r="A2704" s="35">
        <v>2695</v>
      </c>
      <c r="B2704" s="81">
        <v>640410</v>
      </c>
      <c r="C2704" s="39" t="s">
        <v>3647</v>
      </c>
      <c r="D2704" s="39" t="s">
        <v>1676</v>
      </c>
      <c r="E2704" s="39" t="str">
        <f>IF(AND(LEN(NICAP[[#This Row],[State or      Country]])=2,NICAP[[#This Row],[State or      Country]]&lt;&gt;"UK"),"US","Other")</f>
        <v>US</v>
      </c>
      <c r="F2704" s="38">
        <v>9</v>
      </c>
      <c r="G2704" s="47" t="s">
        <v>1666</v>
      </c>
      <c r="H2704" s="46">
        <v>5</v>
      </c>
      <c r="I2704" s="37"/>
      <c r="J2704" s="37"/>
      <c r="K2704" s="37"/>
      <c r="L2704" s="36" t="s">
        <v>6995</v>
      </c>
      <c r="M2704" s="36" t="str">
        <f>IF(LEFT(NICAP[[#This Row],[Date]],1)=0,"Y","N")</f>
        <v>N</v>
      </c>
      <c r="N2704" s="36"/>
      <c r="O2704" s="36" t="str">
        <f>19&amp;LEFT(NICAP[[#This Row],[Date]],2)</f>
        <v>1964</v>
      </c>
      <c r="P2704" s="36" t="str">
        <f>MID(NICAP[[#This Row],[Date]],3,2)</f>
        <v>04</v>
      </c>
      <c r="Q2704" s="36" t="str">
        <f>RIGHT(NICAP[[#This Row],[Date]],2)</f>
        <v>10</v>
      </c>
      <c r="R2704" s="26">
        <f>DATE(NICAP[[#This Row],[Year]],NICAP[[#This Row],[Month]],NICAP[[#This Row],[Day]])</f>
        <v>23477</v>
      </c>
      <c r="S2704" s="35" t="str">
        <f t="shared" si="84"/>
        <v>CA</v>
      </c>
      <c r="T2704" s="24" t="str">
        <f t="shared" si="85"/>
        <v>US</v>
      </c>
    </row>
    <row r="2705" spans="1:20" ht="14.25" customHeight="1" x14ac:dyDescent="0.2">
      <c r="A2705" s="35">
        <v>2696</v>
      </c>
      <c r="B2705" s="81">
        <v>640410</v>
      </c>
      <c r="C2705" s="39" t="s">
        <v>3647</v>
      </c>
      <c r="D2705" s="39" t="s">
        <v>1676</v>
      </c>
      <c r="E2705" s="39" t="str">
        <f>IF(AND(LEN(NICAP[[#This Row],[State or      Country]])=2,NICAP[[#This Row],[State or      Country]]&lt;&gt;"UK"),"US","Other")</f>
        <v>US</v>
      </c>
      <c r="F2705" s="38">
        <v>11</v>
      </c>
      <c r="G2705" s="47" t="s">
        <v>1757</v>
      </c>
      <c r="H2705" s="46">
        <v>5</v>
      </c>
      <c r="I2705" s="41"/>
      <c r="J2705" s="41"/>
      <c r="K2705" s="41"/>
      <c r="L2705" s="36" t="s">
        <v>6995</v>
      </c>
      <c r="M2705" s="36" t="str">
        <f>IF(LEFT(NICAP[[#This Row],[Date]],1)=0,"Y","N")</f>
        <v>N</v>
      </c>
      <c r="N2705" s="36"/>
      <c r="O2705" s="36" t="str">
        <f>19&amp;LEFT(NICAP[[#This Row],[Date]],2)</f>
        <v>1964</v>
      </c>
      <c r="P2705" s="36" t="str">
        <f>MID(NICAP[[#This Row],[Date]],3,2)</f>
        <v>04</v>
      </c>
      <c r="Q2705" s="36" t="str">
        <f>RIGHT(NICAP[[#This Row],[Date]],2)</f>
        <v>10</v>
      </c>
      <c r="R2705" s="26">
        <f>DATE(NICAP[[#This Row],[Year]],NICAP[[#This Row],[Month]],NICAP[[#This Row],[Day]])</f>
        <v>23477</v>
      </c>
      <c r="S2705" s="35" t="str">
        <f t="shared" si="84"/>
        <v>CA</v>
      </c>
      <c r="T2705" s="24" t="str">
        <f t="shared" si="85"/>
        <v>US</v>
      </c>
    </row>
    <row r="2706" spans="1:20" ht="12.75" customHeight="1" x14ac:dyDescent="0.2">
      <c r="A2706" s="35">
        <v>2697</v>
      </c>
      <c r="B2706" s="64">
        <v>640411</v>
      </c>
      <c r="C2706" s="39" t="s">
        <v>5790</v>
      </c>
      <c r="D2706" s="39" t="s">
        <v>1758</v>
      </c>
      <c r="E2706" s="39" t="str">
        <f>IF(AND(LEN(NICAP[[#This Row],[State or      Country]])=2,NICAP[[#This Row],[State or      Country]]&lt;&gt;"UK"),"US","Other")</f>
        <v>US</v>
      </c>
      <c r="F2706" s="38">
        <v>1</v>
      </c>
      <c r="G2706" s="37"/>
      <c r="H2706" s="37"/>
      <c r="I2706" s="65">
        <v>8739</v>
      </c>
      <c r="J2706" s="37"/>
      <c r="K2706" s="37"/>
      <c r="L2706" s="36" t="s">
        <v>6994</v>
      </c>
      <c r="M2706" s="36" t="str">
        <f>IF(LEFT(NICAP[[#This Row],[Date]],1)=0,"Y","N")</f>
        <v>N</v>
      </c>
      <c r="N2706" s="36"/>
      <c r="O2706" s="36" t="str">
        <f>19&amp;LEFT(NICAP[[#This Row],[Date]],2)</f>
        <v>1964</v>
      </c>
      <c r="P2706" s="36" t="str">
        <f>MID(NICAP[[#This Row],[Date]],3,2)</f>
        <v>04</v>
      </c>
      <c r="Q2706" s="36" t="str">
        <f>RIGHT(NICAP[[#This Row],[Date]],2)</f>
        <v>11</v>
      </c>
      <c r="R2706" s="26">
        <f>DATE(NICAP[[#This Row],[Year]],NICAP[[#This Row],[Month]],NICAP[[#This Row],[Day]])</f>
        <v>23478</v>
      </c>
      <c r="S2706" s="35" t="str">
        <f t="shared" si="84"/>
        <v>NY</v>
      </c>
      <c r="T2706" s="24" t="str">
        <f t="shared" si="85"/>
        <v>US</v>
      </c>
    </row>
    <row r="2707" spans="1:20" ht="12.75" customHeight="1" x14ac:dyDescent="0.2">
      <c r="A2707" s="35">
        <v>2698</v>
      </c>
      <c r="B2707" s="68">
        <v>640417</v>
      </c>
      <c r="C2707" s="39" t="s">
        <v>6993</v>
      </c>
      <c r="D2707" s="39" t="s">
        <v>1819</v>
      </c>
      <c r="E2707" s="39" t="str">
        <f>IF(AND(LEN(NICAP[[#This Row],[State or      Country]])=2,NICAP[[#This Row],[State or      Country]]&lt;&gt;"UK"),"US","Other")</f>
        <v>US</v>
      </c>
      <c r="F2707" s="38">
        <v>9</v>
      </c>
      <c r="G2707" s="47" t="s">
        <v>1666</v>
      </c>
      <c r="H2707" s="46">
        <v>3</v>
      </c>
      <c r="I2707" s="47" t="s">
        <v>4808</v>
      </c>
      <c r="J2707" s="37"/>
      <c r="K2707" s="37"/>
      <c r="L2707" s="36" t="s">
        <v>6992</v>
      </c>
      <c r="M2707" s="36" t="str">
        <f>IF(LEFT(NICAP[[#This Row],[Date]],1)=0,"Y","N")</f>
        <v>N</v>
      </c>
      <c r="N2707" s="36"/>
      <c r="O2707" s="36" t="str">
        <f>19&amp;LEFT(NICAP[[#This Row],[Date]],2)</f>
        <v>1964</v>
      </c>
      <c r="P2707" s="36" t="str">
        <f>MID(NICAP[[#This Row],[Date]],3,2)</f>
        <v>04</v>
      </c>
      <c r="Q2707" s="36" t="str">
        <f>RIGHT(NICAP[[#This Row],[Date]],2)</f>
        <v>17</v>
      </c>
      <c r="R2707" s="26">
        <f>DATE(NICAP[[#This Row],[Year]],NICAP[[#This Row],[Month]],NICAP[[#This Row],[Day]])</f>
        <v>23484</v>
      </c>
      <c r="S2707" s="35" t="str">
        <f t="shared" si="84"/>
        <v>NV</v>
      </c>
      <c r="T2707" s="24" t="str">
        <f t="shared" si="85"/>
        <v>US</v>
      </c>
    </row>
    <row r="2708" spans="1:20" ht="12.75" customHeight="1" x14ac:dyDescent="0.2">
      <c r="A2708" s="35">
        <v>2699</v>
      </c>
      <c r="B2708" s="68">
        <v>640424</v>
      </c>
      <c r="C2708" s="39" t="s">
        <v>6991</v>
      </c>
      <c r="D2708" s="39" t="s">
        <v>2122</v>
      </c>
      <c r="E2708" s="39" t="str">
        <f>IF(AND(LEN(NICAP[[#This Row],[State or      Country]])=2,NICAP[[#This Row],[State or      Country]]&lt;&gt;"UK"),"US","Other")</f>
        <v>US</v>
      </c>
      <c r="F2708" s="38">
        <v>7</v>
      </c>
      <c r="G2708" s="37"/>
      <c r="H2708" s="37"/>
      <c r="I2708" s="65">
        <v>8766</v>
      </c>
      <c r="J2708" s="54" t="s">
        <v>1744</v>
      </c>
      <c r="K2708" s="37"/>
      <c r="L2708" s="36" t="s">
        <v>6990</v>
      </c>
      <c r="M2708" s="36" t="str">
        <f>IF(LEFT(NICAP[[#This Row],[Date]],1)=0,"Y","N")</f>
        <v>N</v>
      </c>
      <c r="N2708" s="36"/>
      <c r="O2708" s="36" t="str">
        <f>19&amp;LEFT(NICAP[[#This Row],[Date]],2)</f>
        <v>1964</v>
      </c>
      <c r="P2708" s="36" t="str">
        <f>MID(NICAP[[#This Row],[Date]],3,2)</f>
        <v>04</v>
      </c>
      <c r="Q2708" s="36" t="str">
        <f>RIGHT(NICAP[[#This Row],[Date]],2)</f>
        <v>24</v>
      </c>
      <c r="R2708" s="26">
        <f>DATE(NICAP[[#This Row],[Year]],NICAP[[#This Row],[Month]],NICAP[[#This Row],[Day]])</f>
        <v>23491</v>
      </c>
      <c r="S2708" s="35" t="str">
        <f t="shared" si="84"/>
        <v>NM</v>
      </c>
      <c r="T2708" s="24" t="str">
        <f t="shared" si="85"/>
        <v>US</v>
      </c>
    </row>
    <row r="2709" spans="1:20" ht="27" customHeight="1" x14ac:dyDescent="0.2">
      <c r="A2709" s="35">
        <v>2700</v>
      </c>
      <c r="B2709" s="66">
        <v>640424</v>
      </c>
      <c r="C2709" s="44" t="s">
        <v>6989</v>
      </c>
      <c r="D2709" s="44" t="s">
        <v>1758</v>
      </c>
      <c r="E2709" s="44" t="str">
        <f>IF(AND(LEN(NICAP[[#This Row],[State or      Country]])=2,NICAP[[#This Row],[State or      Country]]&lt;&gt;"UK"),"US","Other")</f>
        <v>US</v>
      </c>
      <c r="F2709" s="43">
        <v>7</v>
      </c>
      <c r="G2709" s="41"/>
      <c r="H2709" s="41"/>
      <c r="I2709" s="41"/>
      <c r="J2709" s="41"/>
      <c r="K2709" s="41"/>
      <c r="L2709" s="42" t="s">
        <v>6988</v>
      </c>
      <c r="M2709" s="42" t="str">
        <f>IF(LEFT(NICAP[[#This Row],[Date]],1)=0,"Y","N")</f>
        <v>N</v>
      </c>
      <c r="N2709" s="42"/>
      <c r="O2709" s="42" t="str">
        <f>19&amp;LEFT(NICAP[[#This Row],[Date]],2)</f>
        <v>1964</v>
      </c>
      <c r="P2709" s="42" t="str">
        <f>MID(NICAP[[#This Row],[Date]],3,2)</f>
        <v>04</v>
      </c>
      <c r="Q2709" s="42" t="str">
        <f>RIGHT(NICAP[[#This Row],[Date]],2)</f>
        <v>24</v>
      </c>
      <c r="R2709" s="26">
        <f>DATE(NICAP[[#This Row],[Year]],NICAP[[#This Row],[Month]],NICAP[[#This Row],[Day]])</f>
        <v>23491</v>
      </c>
      <c r="S2709" s="35" t="str">
        <f t="shared" si="84"/>
        <v>NY</v>
      </c>
      <c r="T2709" s="24" t="str">
        <f t="shared" si="85"/>
        <v>US</v>
      </c>
    </row>
    <row r="2710" spans="1:20" ht="12.75" customHeight="1" x14ac:dyDescent="0.2">
      <c r="A2710" s="35">
        <v>2701</v>
      </c>
      <c r="B2710" s="64">
        <v>640426</v>
      </c>
      <c r="C2710" s="39" t="s">
        <v>2988</v>
      </c>
      <c r="D2710" s="39" t="s">
        <v>1819</v>
      </c>
      <c r="E2710" s="39" t="str">
        <f>IF(AND(LEN(NICAP[[#This Row],[State or      Country]])=2,NICAP[[#This Row],[State or      Country]]&lt;&gt;"UK"),"US","Other")</f>
        <v>US</v>
      </c>
      <c r="F2710" s="38">
        <v>1</v>
      </c>
      <c r="G2710" s="37"/>
      <c r="H2710" s="37"/>
      <c r="I2710" s="47" t="s">
        <v>4808</v>
      </c>
      <c r="J2710" s="37"/>
      <c r="K2710" s="37"/>
      <c r="L2710" s="36" t="s">
        <v>6161</v>
      </c>
      <c r="M2710" s="36" t="str">
        <f>IF(LEFT(NICAP[[#This Row],[Date]],1)=0,"Y","N")</f>
        <v>N</v>
      </c>
      <c r="N2710" s="36"/>
      <c r="O2710" s="36" t="str">
        <f>19&amp;LEFT(NICAP[[#This Row],[Date]],2)</f>
        <v>1964</v>
      </c>
      <c r="P2710" s="36" t="str">
        <f>MID(NICAP[[#This Row],[Date]],3,2)</f>
        <v>04</v>
      </c>
      <c r="Q2710" s="36" t="str">
        <f>RIGHT(NICAP[[#This Row],[Date]],2)</f>
        <v>26</v>
      </c>
      <c r="R2710" s="26">
        <f>DATE(NICAP[[#This Row],[Year]],NICAP[[#This Row],[Month]],NICAP[[#This Row],[Day]])</f>
        <v>23493</v>
      </c>
      <c r="S2710" s="35" t="str">
        <f t="shared" si="84"/>
        <v>NV</v>
      </c>
      <c r="T2710" s="24" t="str">
        <f t="shared" si="85"/>
        <v>US</v>
      </c>
    </row>
    <row r="2711" spans="1:20" ht="12.75" customHeight="1" x14ac:dyDescent="0.2">
      <c r="A2711" s="35">
        <v>2702</v>
      </c>
      <c r="B2711" s="64">
        <v>640426</v>
      </c>
      <c r="C2711" s="39" t="s">
        <v>6987</v>
      </c>
      <c r="D2711" s="39" t="s">
        <v>2122</v>
      </c>
      <c r="E2711" s="39" t="str">
        <f>IF(AND(LEN(NICAP[[#This Row],[State or      Country]])=2,NICAP[[#This Row],[State or      Country]]&lt;&gt;"UK"),"US","Other")</f>
        <v>US</v>
      </c>
      <c r="F2711" s="38">
        <v>1</v>
      </c>
      <c r="G2711" s="37"/>
      <c r="H2711" s="37"/>
      <c r="I2711" s="47" t="s">
        <v>4808</v>
      </c>
      <c r="J2711" s="54" t="s">
        <v>1744</v>
      </c>
      <c r="K2711" s="37"/>
      <c r="L2711" s="36" t="s">
        <v>6161</v>
      </c>
      <c r="M2711" s="36" t="str">
        <f>IF(LEFT(NICAP[[#This Row],[Date]],1)=0,"Y","N")</f>
        <v>N</v>
      </c>
      <c r="N2711" s="36"/>
      <c r="O2711" s="36" t="str">
        <f>19&amp;LEFT(NICAP[[#This Row],[Date]],2)</f>
        <v>1964</v>
      </c>
      <c r="P2711" s="36" t="str">
        <f>MID(NICAP[[#This Row],[Date]],3,2)</f>
        <v>04</v>
      </c>
      <c r="Q2711" s="36" t="str">
        <f>RIGHT(NICAP[[#This Row],[Date]],2)</f>
        <v>26</v>
      </c>
      <c r="R2711" s="26">
        <f>DATE(NICAP[[#This Row],[Year]],NICAP[[#This Row],[Month]],NICAP[[#This Row],[Day]])</f>
        <v>23493</v>
      </c>
      <c r="S2711" s="35" t="str">
        <f t="shared" si="84"/>
        <v>NM</v>
      </c>
      <c r="T2711" s="24" t="str">
        <f t="shared" si="85"/>
        <v>US</v>
      </c>
    </row>
    <row r="2712" spans="1:20" ht="12.75" customHeight="1" x14ac:dyDescent="0.2">
      <c r="A2712" s="35">
        <v>2703</v>
      </c>
      <c r="B2712" s="68">
        <v>640428</v>
      </c>
      <c r="C2712" s="39" t="s">
        <v>3842</v>
      </c>
      <c r="D2712" s="39" t="s">
        <v>2139</v>
      </c>
      <c r="E2712" s="39" t="str">
        <f>IF(AND(LEN(NICAP[[#This Row],[State or      Country]])=2,NICAP[[#This Row],[State or      Country]]&lt;&gt;"UK"),"US","Other")</f>
        <v>US</v>
      </c>
      <c r="F2712" s="38">
        <v>9</v>
      </c>
      <c r="G2712" s="47" t="s">
        <v>1666</v>
      </c>
      <c r="H2712" s="46">
        <v>5</v>
      </c>
      <c r="I2712" s="47" t="s">
        <v>4808</v>
      </c>
      <c r="J2712" s="37"/>
      <c r="K2712" s="37"/>
      <c r="L2712" s="36" t="s">
        <v>6986</v>
      </c>
      <c r="M2712" s="36" t="str">
        <f>IF(LEFT(NICAP[[#This Row],[Date]],1)=0,"Y","N")</f>
        <v>N</v>
      </c>
      <c r="N2712" s="36"/>
      <c r="O2712" s="36" t="str">
        <f>19&amp;LEFT(NICAP[[#This Row],[Date]],2)</f>
        <v>1964</v>
      </c>
      <c r="P2712" s="36" t="str">
        <f>MID(NICAP[[#This Row],[Date]],3,2)</f>
        <v>04</v>
      </c>
      <c r="Q2712" s="36" t="str">
        <f>RIGHT(NICAP[[#This Row],[Date]],2)</f>
        <v>28</v>
      </c>
      <c r="R2712" s="26">
        <f>DATE(NICAP[[#This Row],[Year]],NICAP[[#This Row],[Month]],NICAP[[#This Row],[Day]])</f>
        <v>23495</v>
      </c>
      <c r="S2712" s="35" t="str">
        <f t="shared" si="84"/>
        <v>ND</v>
      </c>
      <c r="T2712" s="24" t="str">
        <f t="shared" si="85"/>
        <v>US</v>
      </c>
    </row>
    <row r="2713" spans="1:20" ht="12.75" customHeight="1" x14ac:dyDescent="0.2">
      <c r="A2713" s="35">
        <v>2704</v>
      </c>
      <c r="B2713" s="98">
        <v>640430</v>
      </c>
      <c r="C2713" s="39" t="s">
        <v>6985</v>
      </c>
      <c r="D2713" s="39" t="s">
        <v>3335</v>
      </c>
      <c r="E2713" s="39" t="str">
        <f>IF(AND(LEN(NICAP[[#This Row],[State or      Country]])=2,NICAP[[#This Row],[State or      Country]]&lt;&gt;"UK"),"US","Other")</f>
        <v>US</v>
      </c>
      <c r="F2713" s="38">
        <v>1</v>
      </c>
      <c r="G2713" s="37"/>
      <c r="H2713" s="37"/>
      <c r="I2713" s="47" t="s">
        <v>4808</v>
      </c>
      <c r="J2713" s="37"/>
      <c r="K2713" s="37"/>
      <c r="L2713" s="36" t="s">
        <v>6984</v>
      </c>
      <c r="M2713" s="36" t="str">
        <f>IF(LEFT(NICAP[[#This Row],[Date]],1)=0,"Y","N")</f>
        <v>N</v>
      </c>
      <c r="N2713" s="36"/>
      <c r="O2713" s="36" t="str">
        <f>19&amp;LEFT(NICAP[[#This Row],[Date]],2)</f>
        <v>1964</v>
      </c>
      <c r="P2713" s="36" t="str">
        <f>MID(NICAP[[#This Row],[Date]],3,2)</f>
        <v>04</v>
      </c>
      <c r="Q2713" s="36" t="str">
        <f>RIGHT(NICAP[[#This Row],[Date]],2)</f>
        <v>30</v>
      </c>
      <c r="R2713" s="26">
        <f>DATE(NICAP[[#This Row],[Year]],NICAP[[#This Row],[Month]],NICAP[[#This Row],[Day]])</f>
        <v>23497</v>
      </c>
      <c r="S2713" s="35" t="str">
        <f t="shared" si="84"/>
        <v>MT</v>
      </c>
      <c r="T2713" s="24" t="str">
        <f t="shared" si="85"/>
        <v>US</v>
      </c>
    </row>
    <row r="2714" spans="1:20" ht="12.75" customHeight="1" x14ac:dyDescent="0.2">
      <c r="A2714" s="35">
        <v>2705</v>
      </c>
      <c r="B2714" s="98">
        <v>640430</v>
      </c>
      <c r="C2714" s="39" t="s">
        <v>6983</v>
      </c>
      <c r="D2714" s="39" t="s">
        <v>2122</v>
      </c>
      <c r="E2714" s="39" t="str">
        <f>IF(AND(LEN(NICAP[[#This Row],[State or      Country]])=2,NICAP[[#This Row],[State or      Country]]&lt;&gt;"UK"),"US","Other")</f>
        <v>US</v>
      </c>
      <c r="F2714" s="38">
        <v>1</v>
      </c>
      <c r="G2714" s="37"/>
      <c r="H2714" s="37"/>
      <c r="I2714" s="37"/>
      <c r="J2714" s="54" t="s">
        <v>1744</v>
      </c>
      <c r="K2714" s="37"/>
      <c r="L2714" s="36" t="s">
        <v>6982</v>
      </c>
      <c r="M2714" s="36" t="str">
        <f>IF(LEFT(NICAP[[#This Row],[Date]],1)=0,"Y","N")</f>
        <v>N</v>
      </c>
      <c r="N2714" s="36"/>
      <c r="O2714" s="36" t="str">
        <f>19&amp;LEFT(NICAP[[#This Row],[Date]],2)</f>
        <v>1964</v>
      </c>
      <c r="P2714" s="36" t="str">
        <f>MID(NICAP[[#This Row],[Date]],3,2)</f>
        <v>04</v>
      </c>
      <c r="Q2714" s="36" t="str">
        <f>RIGHT(NICAP[[#This Row],[Date]],2)</f>
        <v>30</v>
      </c>
      <c r="R2714" s="26">
        <f>DATE(NICAP[[#This Row],[Year]],NICAP[[#This Row],[Month]],NICAP[[#This Row],[Day]])</f>
        <v>23497</v>
      </c>
      <c r="S2714" s="35" t="str">
        <f t="shared" si="84"/>
        <v>NM</v>
      </c>
      <c r="T2714" s="24" t="str">
        <f t="shared" si="85"/>
        <v>US</v>
      </c>
    </row>
    <row r="2715" spans="1:20" ht="12.75" customHeight="1" x14ac:dyDescent="0.2">
      <c r="A2715" s="35">
        <v>2706</v>
      </c>
      <c r="B2715" s="98">
        <v>640505</v>
      </c>
      <c r="C2715" s="39" t="s">
        <v>6981</v>
      </c>
      <c r="D2715" s="39" t="s">
        <v>1883</v>
      </c>
      <c r="E2715" s="39" t="str">
        <f>IF(AND(LEN(NICAP[[#This Row],[State or      Country]])=2,NICAP[[#This Row],[State or      Country]]&lt;&gt;"UK"),"US","Other")</f>
        <v>US</v>
      </c>
      <c r="F2715" s="38">
        <v>6</v>
      </c>
      <c r="G2715" s="37"/>
      <c r="H2715" s="37"/>
      <c r="I2715" s="37"/>
      <c r="J2715" s="37"/>
      <c r="K2715" s="37"/>
      <c r="L2715" s="36" t="s">
        <v>6980</v>
      </c>
      <c r="M2715" s="36" t="str">
        <f>IF(LEFT(NICAP[[#This Row],[Date]],1)=0,"Y","N")</f>
        <v>N</v>
      </c>
      <c r="N2715" s="36"/>
      <c r="O2715" s="36" t="str">
        <f>19&amp;LEFT(NICAP[[#This Row],[Date]],2)</f>
        <v>1964</v>
      </c>
      <c r="P2715" s="36" t="str">
        <f>MID(NICAP[[#This Row],[Date]],3,2)</f>
        <v>05</v>
      </c>
      <c r="Q2715" s="36" t="str">
        <f>RIGHT(NICAP[[#This Row],[Date]],2)</f>
        <v>05</v>
      </c>
      <c r="R2715" s="26">
        <f>DATE(NICAP[[#This Row],[Year]],NICAP[[#This Row],[Month]],NICAP[[#This Row],[Day]])</f>
        <v>23502</v>
      </c>
      <c r="S2715" s="35" t="str">
        <f t="shared" si="84"/>
        <v>MN</v>
      </c>
      <c r="T2715" s="24" t="str">
        <f t="shared" si="85"/>
        <v>US</v>
      </c>
    </row>
    <row r="2716" spans="1:20" ht="12.75" customHeight="1" x14ac:dyDescent="0.2">
      <c r="A2716" s="35">
        <v>2707</v>
      </c>
      <c r="B2716" s="98">
        <v>640509</v>
      </c>
      <c r="C2716" s="39" t="s">
        <v>6979</v>
      </c>
      <c r="D2716" s="39" t="s">
        <v>1673</v>
      </c>
      <c r="E2716" s="39" t="str">
        <f>IF(AND(LEN(NICAP[[#This Row],[State or      Country]])=2,NICAP[[#This Row],[State or      Country]]&lt;&gt;"UK"),"US","Other")</f>
        <v>US</v>
      </c>
      <c r="F2716" s="38">
        <v>1</v>
      </c>
      <c r="G2716" s="37"/>
      <c r="H2716" s="37"/>
      <c r="I2716" s="65">
        <v>8787</v>
      </c>
      <c r="J2716" s="37"/>
      <c r="K2716" s="37"/>
      <c r="L2716" s="36" t="s">
        <v>6537</v>
      </c>
      <c r="M2716" s="36" t="str">
        <f>IF(LEFT(NICAP[[#This Row],[Date]],1)=0,"Y","N")</f>
        <v>N</v>
      </c>
      <c r="N2716" s="36"/>
      <c r="O2716" s="36" t="str">
        <f>19&amp;LEFT(NICAP[[#This Row],[Date]],2)</f>
        <v>1964</v>
      </c>
      <c r="P2716" s="36" t="str">
        <f>MID(NICAP[[#This Row],[Date]],3,2)</f>
        <v>05</v>
      </c>
      <c r="Q2716" s="36" t="str">
        <f>RIGHT(NICAP[[#This Row],[Date]],2)</f>
        <v>09</v>
      </c>
      <c r="R2716" s="26">
        <f>DATE(NICAP[[#This Row],[Year]],NICAP[[#This Row],[Month]],NICAP[[#This Row],[Day]])</f>
        <v>23506</v>
      </c>
      <c r="S2716" s="35" t="str">
        <f t="shared" si="84"/>
        <v>NC</v>
      </c>
      <c r="T2716" s="24" t="str">
        <f t="shared" si="85"/>
        <v>US</v>
      </c>
    </row>
    <row r="2717" spans="1:20" ht="12.75" customHeight="1" x14ac:dyDescent="0.2">
      <c r="A2717" s="35">
        <v>2708</v>
      </c>
      <c r="B2717" s="98">
        <v>640509</v>
      </c>
      <c r="C2717" s="39" t="s">
        <v>2790</v>
      </c>
      <c r="D2717" s="39" t="s">
        <v>1670</v>
      </c>
      <c r="E2717" s="39" t="str">
        <f>IF(AND(LEN(NICAP[[#This Row],[State or      Country]])=2,NICAP[[#This Row],[State or      Country]]&lt;&gt;"UK"),"US","Other")</f>
        <v>US</v>
      </c>
      <c r="F2717" s="38">
        <v>1</v>
      </c>
      <c r="G2717" s="37"/>
      <c r="H2717" s="37"/>
      <c r="I2717" s="65">
        <v>8788</v>
      </c>
      <c r="J2717" s="37"/>
      <c r="K2717" s="37"/>
      <c r="L2717" s="36" t="s">
        <v>6978</v>
      </c>
      <c r="M2717" s="36" t="str">
        <f>IF(LEFT(NICAP[[#This Row],[Date]],1)=0,"Y","N")</f>
        <v>N</v>
      </c>
      <c r="N2717" s="36"/>
      <c r="O2717" s="36" t="str">
        <f>19&amp;LEFT(NICAP[[#This Row],[Date]],2)</f>
        <v>1964</v>
      </c>
      <c r="P2717" s="36" t="str">
        <f>MID(NICAP[[#This Row],[Date]],3,2)</f>
        <v>05</v>
      </c>
      <c r="Q2717" s="36" t="str">
        <f>RIGHT(NICAP[[#This Row],[Date]],2)</f>
        <v>09</v>
      </c>
      <c r="R2717" s="26">
        <f>DATE(NICAP[[#This Row],[Year]],NICAP[[#This Row],[Month]],NICAP[[#This Row],[Day]])</f>
        <v>23506</v>
      </c>
      <c r="S2717" s="35" t="str">
        <f t="shared" si="84"/>
        <v>IL</v>
      </c>
      <c r="T2717" s="24" t="str">
        <f t="shared" si="85"/>
        <v>US</v>
      </c>
    </row>
    <row r="2718" spans="1:20" ht="27" customHeight="1" x14ac:dyDescent="0.2">
      <c r="A2718" s="35">
        <v>2709</v>
      </c>
      <c r="B2718" s="108">
        <v>640510</v>
      </c>
      <c r="C2718" s="44" t="s">
        <v>2977</v>
      </c>
      <c r="D2718" s="44" t="s">
        <v>2232</v>
      </c>
      <c r="E2718" s="44" t="str">
        <f>IF(AND(LEN(NICAP[[#This Row],[State or      Country]])=2,NICAP[[#This Row],[State or      Country]]&lt;&gt;"UK"),"US","Other")</f>
        <v>Other</v>
      </c>
      <c r="F2718" s="43">
        <v>3</v>
      </c>
      <c r="G2718" s="41"/>
      <c r="H2718" s="41"/>
      <c r="I2718" s="41"/>
      <c r="J2718" s="41"/>
      <c r="K2718" s="41"/>
      <c r="L2718" s="42" t="s">
        <v>6977</v>
      </c>
      <c r="M2718" s="42" t="str">
        <f>IF(LEFT(NICAP[[#This Row],[Date]],1)=0,"Y","N")</f>
        <v>N</v>
      </c>
      <c r="N2718" s="42"/>
      <c r="O2718" s="42" t="str">
        <f>19&amp;LEFT(NICAP[[#This Row],[Date]],2)</f>
        <v>1964</v>
      </c>
      <c r="P2718" s="42" t="str">
        <f>MID(NICAP[[#This Row],[Date]],3,2)</f>
        <v>05</v>
      </c>
      <c r="Q2718" s="42" t="str">
        <f>RIGHT(NICAP[[#This Row],[Date]],2)</f>
        <v>10</v>
      </c>
      <c r="R2718" s="26">
        <f>DATE(NICAP[[#This Row],[Year]],NICAP[[#This Row],[Month]],NICAP[[#This Row],[Day]])</f>
        <v>23507</v>
      </c>
      <c r="S2718" s="35" t="str">
        <f t="shared" si="84"/>
        <v/>
      </c>
      <c r="T2718" s="24" t="str">
        <f t="shared" si="85"/>
        <v>Arg</v>
      </c>
    </row>
    <row r="2719" spans="1:20" ht="12.75" customHeight="1" x14ac:dyDescent="0.2">
      <c r="A2719" s="35">
        <v>2710</v>
      </c>
      <c r="B2719" s="97">
        <v>640515</v>
      </c>
      <c r="C2719" s="39" t="s">
        <v>5920</v>
      </c>
      <c r="D2719" s="39" t="s">
        <v>2122</v>
      </c>
      <c r="E2719" s="39" t="str">
        <f>IF(AND(LEN(NICAP[[#This Row],[State or      Country]])=2,NICAP[[#This Row],[State or      Country]]&lt;&gt;"UK"),"US","Other")</f>
        <v>US</v>
      </c>
      <c r="F2719" s="38">
        <v>9</v>
      </c>
      <c r="G2719" s="47" t="s">
        <v>1666</v>
      </c>
      <c r="H2719" s="46">
        <v>3</v>
      </c>
      <c r="I2719" s="37"/>
      <c r="J2719" s="54" t="s">
        <v>1744</v>
      </c>
      <c r="K2719" s="37"/>
      <c r="L2719" s="36" t="s">
        <v>6976</v>
      </c>
      <c r="M2719" s="36" t="str">
        <f>IF(LEFT(NICAP[[#This Row],[Date]],1)=0,"Y","N")</f>
        <v>N</v>
      </c>
      <c r="N2719" s="36"/>
      <c r="O2719" s="36" t="str">
        <f>19&amp;LEFT(NICAP[[#This Row],[Date]],2)</f>
        <v>1964</v>
      </c>
      <c r="P2719" s="36" t="str">
        <f>MID(NICAP[[#This Row],[Date]],3,2)</f>
        <v>05</v>
      </c>
      <c r="Q2719" s="36" t="str">
        <f>RIGHT(NICAP[[#This Row],[Date]],2)</f>
        <v>15</v>
      </c>
      <c r="R2719" s="26">
        <f>DATE(NICAP[[#This Row],[Year]],NICAP[[#This Row],[Month]],NICAP[[#This Row],[Day]])</f>
        <v>23512</v>
      </c>
      <c r="S2719" s="35" t="str">
        <f t="shared" si="84"/>
        <v>NM</v>
      </c>
      <c r="T2719" s="24" t="str">
        <f t="shared" si="85"/>
        <v>US</v>
      </c>
    </row>
    <row r="2720" spans="1:20" ht="12.75" customHeight="1" x14ac:dyDescent="0.2">
      <c r="A2720" s="35">
        <v>2711</v>
      </c>
      <c r="B2720" s="98">
        <v>640517</v>
      </c>
      <c r="C2720" s="39" t="s">
        <v>6975</v>
      </c>
      <c r="D2720" s="39" t="s">
        <v>1694</v>
      </c>
      <c r="E2720" s="39" t="str">
        <f>IF(AND(LEN(NICAP[[#This Row],[State or      Country]])=2,NICAP[[#This Row],[State or      Country]]&lt;&gt;"UK"),"US","Other")</f>
        <v>US</v>
      </c>
      <c r="F2720" s="38">
        <v>7</v>
      </c>
      <c r="G2720" s="41"/>
      <c r="H2720" s="41"/>
      <c r="I2720" s="41"/>
      <c r="J2720" s="41"/>
      <c r="K2720" s="41"/>
      <c r="L2720" s="36" t="s">
        <v>6974</v>
      </c>
      <c r="M2720" s="36" t="str">
        <f>IF(LEFT(NICAP[[#This Row],[Date]],1)=0,"Y","N")</f>
        <v>N</v>
      </c>
      <c r="N2720" s="36"/>
      <c r="O2720" s="36" t="str">
        <f>19&amp;LEFT(NICAP[[#This Row],[Date]],2)</f>
        <v>1964</v>
      </c>
      <c r="P2720" s="36" t="str">
        <f>MID(NICAP[[#This Row],[Date]],3,2)</f>
        <v>05</v>
      </c>
      <c r="Q2720" s="36" t="str">
        <f>RIGHT(NICAP[[#This Row],[Date]],2)</f>
        <v>17</v>
      </c>
      <c r="R2720" s="26">
        <f>DATE(NICAP[[#This Row],[Year]],NICAP[[#This Row],[Month]],NICAP[[#This Row],[Day]])</f>
        <v>23514</v>
      </c>
      <c r="S2720" s="35" t="str">
        <f t="shared" si="84"/>
        <v>OH</v>
      </c>
      <c r="T2720" s="24" t="str">
        <f t="shared" si="85"/>
        <v>US</v>
      </c>
    </row>
    <row r="2721" spans="1:20" ht="42.75" customHeight="1" x14ac:dyDescent="0.2">
      <c r="A2721" s="35">
        <v>2712</v>
      </c>
      <c r="B2721" s="95">
        <v>640517</v>
      </c>
      <c r="C2721" s="50" t="s">
        <v>6973</v>
      </c>
      <c r="D2721" s="50" t="s">
        <v>1787</v>
      </c>
      <c r="E2721" s="50" t="str">
        <f>IF(AND(LEN(NICAP[[#This Row],[State or      Country]])=2,NICAP[[#This Row],[State or      Country]]&lt;&gt;"UK"),"US","Other")</f>
        <v>US</v>
      </c>
      <c r="F2721" s="49">
        <v>2</v>
      </c>
      <c r="G2721" s="48"/>
      <c r="H2721" s="48"/>
      <c r="I2721" s="48"/>
      <c r="J2721" s="48"/>
      <c r="K2721" s="48"/>
      <c r="L2721" s="36" t="s">
        <v>6972</v>
      </c>
      <c r="M2721" s="36" t="str">
        <f>IF(LEFT(NICAP[[#This Row],[Date]],1)=0,"Y","N")</f>
        <v>N</v>
      </c>
      <c r="N2721" s="36"/>
      <c r="O2721" s="36" t="str">
        <f>19&amp;LEFT(NICAP[[#This Row],[Date]],2)</f>
        <v>1964</v>
      </c>
      <c r="P2721" s="36" t="str">
        <f>MID(NICAP[[#This Row],[Date]],3,2)</f>
        <v>05</v>
      </c>
      <c r="Q2721" s="36" t="str">
        <f>RIGHT(NICAP[[#This Row],[Date]],2)</f>
        <v>17</v>
      </c>
      <c r="R2721" s="26">
        <f>DATE(NICAP[[#This Row],[Year]],NICAP[[#This Row],[Month]],NICAP[[#This Row],[Day]])</f>
        <v>23514</v>
      </c>
      <c r="S2721" s="35" t="str">
        <f t="shared" si="84"/>
        <v>IN</v>
      </c>
      <c r="T2721" s="24" t="str">
        <f t="shared" si="85"/>
        <v>US</v>
      </c>
    </row>
    <row r="2722" spans="1:20" ht="12.75" customHeight="1" x14ac:dyDescent="0.2">
      <c r="A2722" s="35">
        <v>2713</v>
      </c>
      <c r="B2722" s="98">
        <v>640518</v>
      </c>
      <c r="C2722" s="39" t="s">
        <v>2577</v>
      </c>
      <c r="D2722" s="39" t="s">
        <v>2098</v>
      </c>
      <c r="E2722" s="39" t="str">
        <f>IF(AND(LEN(NICAP[[#This Row],[State or      Country]])=2,NICAP[[#This Row],[State or      Country]]&lt;&gt;"UK"),"US","Other")</f>
        <v>US</v>
      </c>
      <c r="F2722" s="38">
        <v>1</v>
      </c>
      <c r="G2722" s="37"/>
      <c r="H2722" s="37"/>
      <c r="I2722" s="65">
        <v>8811</v>
      </c>
      <c r="J2722" s="37"/>
      <c r="K2722" s="37"/>
      <c r="L2722" s="36" t="s">
        <v>6971</v>
      </c>
      <c r="M2722" s="36" t="str">
        <f>IF(LEFT(NICAP[[#This Row],[Date]],1)=0,"Y","N")</f>
        <v>N</v>
      </c>
      <c r="N2722" s="36"/>
      <c r="O2722" s="36" t="str">
        <f>19&amp;LEFT(NICAP[[#This Row],[Date]],2)</f>
        <v>1964</v>
      </c>
      <c r="P2722" s="36" t="str">
        <f>MID(NICAP[[#This Row],[Date]],3,2)</f>
        <v>05</v>
      </c>
      <c r="Q2722" s="36" t="str">
        <f>RIGHT(NICAP[[#This Row],[Date]],2)</f>
        <v>18</v>
      </c>
      <c r="R2722" s="26">
        <f>DATE(NICAP[[#This Row],[Year]],NICAP[[#This Row],[Month]],NICAP[[#This Row],[Day]])</f>
        <v>23515</v>
      </c>
      <c r="S2722" s="35" t="str">
        <f t="shared" si="84"/>
        <v>VA</v>
      </c>
      <c r="T2722" s="24" t="str">
        <f t="shared" si="85"/>
        <v>US</v>
      </c>
    </row>
    <row r="2723" spans="1:20" ht="12.75" customHeight="1" x14ac:dyDescent="0.2">
      <c r="A2723" s="35">
        <v>2714</v>
      </c>
      <c r="B2723" s="97">
        <v>640519</v>
      </c>
      <c r="C2723" s="39" t="s">
        <v>6970</v>
      </c>
      <c r="D2723" s="39" t="s">
        <v>1826</v>
      </c>
      <c r="E2723" s="39" t="str">
        <f>IF(AND(LEN(NICAP[[#This Row],[State or      Country]])=2,NICAP[[#This Row],[State or      Country]]&lt;&gt;"UK"),"US","Other")</f>
        <v>US</v>
      </c>
      <c r="F2723" s="38">
        <v>4</v>
      </c>
      <c r="G2723" s="37"/>
      <c r="H2723" s="37"/>
      <c r="I2723" s="37"/>
      <c r="J2723" s="37"/>
      <c r="K2723" s="37"/>
      <c r="L2723" s="36" t="s">
        <v>6969</v>
      </c>
      <c r="M2723" s="36" t="str">
        <f>IF(LEFT(NICAP[[#This Row],[Date]],1)=0,"Y","N")</f>
        <v>N</v>
      </c>
      <c r="N2723" s="36"/>
      <c r="O2723" s="36" t="str">
        <f>19&amp;LEFT(NICAP[[#This Row],[Date]],2)</f>
        <v>1964</v>
      </c>
      <c r="P2723" s="36" t="str">
        <f>MID(NICAP[[#This Row],[Date]],3,2)</f>
        <v>05</v>
      </c>
      <c r="Q2723" s="36" t="str">
        <f>RIGHT(NICAP[[#This Row],[Date]],2)</f>
        <v>19</v>
      </c>
      <c r="R2723" s="26">
        <f>DATE(NICAP[[#This Row],[Year]],NICAP[[#This Row],[Month]],NICAP[[#This Row],[Day]])</f>
        <v>23516</v>
      </c>
      <c r="S2723" s="35" t="str">
        <f t="shared" si="84"/>
        <v>OR</v>
      </c>
      <c r="T2723" s="24" t="str">
        <f t="shared" si="85"/>
        <v>US</v>
      </c>
    </row>
    <row r="2724" spans="1:20" ht="14.25" customHeight="1" x14ac:dyDescent="0.2">
      <c r="A2724" s="35">
        <v>2715</v>
      </c>
      <c r="B2724" s="107">
        <v>640524</v>
      </c>
      <c r="C2724" s="39" t="s">
        <v>6968</v>
      </c>
      <c r="D2724" s="39" t="s">
        <v>1953</v>
      </c>
      <c r="E2724" s="39" t="str">
        <f>IF(AND(LEN(NICAP[[#This Row],[State or      Country]])=2,NICAP[[#This Row],[State or      Country]]&lt;&gt;"UK"),"US","Other")</f>
        <v>US</v>
      </c>
      <c r="F2724" s="38">
        <v>3</v>
      </c>
      <c r="G2724" s="47" t="s">
        <v>2090</v>
      </c>
      <c r="H2724" s="109">
        <v>5</v>
      </c>
      <c r="I2724" s="47" t="s">
        <v>4808</v>
      </c>
      <c r="J2724" s="37"/>
      <c r="K2724" s="37"/>
      <c r="L2724" s="36" t="s">
        <v>6967</v>
      </c>
      <c r="M2724" s="36" t="str">
        <f>IF(LEFT(NICAP[[#This Row],[Date]],1)=0,"Y","N")</f>
        <v>N</v>
      </c>
      <c r="N2724" s="36"/>
      <c r="O2724" s="36" t="str">
        <f>19&amp;LEFT(NICAP[[#This Row],[Date]],2)</f>
        <v>1964</v>
      </c>
      <c r="P2724" s="36" t="str">
        <f>MID(NICAP[[#This Row],[Date]],3,2)</f>
        <v>05</v>
      </c>
      <c r="Q2724" s="36" t="str">
        <f>RIGHT(NICAP[[#This Row],[Date]],2)</f>
        <v>24</v>
      </c>
      <c r="R2724" s="26">
        <f>DATE(NICAP[[#This Row],[Year]],NICAP[[#This Row],[Month]],NICAP[[#This Row],[Day]])</f>
        <v>23521</v>
      </c>
      <c r="S2724" s="35" t="str">
        <f t="shared" si="84"/>
        <v>ME</v>
      </c>
      <c r="T2724" s="24" t="str">
        <f t="shared" si="85"/>
        <v>US</v>
      </c>
    </row>
    <row r="2725" spans="1:20" ht="12.75" customHeight="1" x14ac:dyDescent="0.2">
      <c r="A2725" s="35">
        <v>2716</v>
      </c>
      <c r="B2725" s="97">
        <v>640524</v>
      </c>
      <c r="C2725" s="39" t="s">
        <v>5920</v>
      </c>
      <c r="D2725" s="39" t="s">
        <v>2122</v>
      </c>
      <c r="E2725" s="39" t="str">
        <f>IF(AND(LEN(NICAP[[#This Row],[State or      Country]])=2,NICAP[[#This Row],[State or      Country]]&lt;&gt;"UK"),"US","Other")</f>
        <v>US</v>
      </c>
      <c r="F2725" s="38">
        <v>9</v>
      </c>
      <c r="G2725" s="47" t="s">
        <v>1666</v>
      </c>
      <c r="H2725" s="46">
        <v>5</v>
      </c>
      <c r="I2725" s="41"/>
      <c r="J2725" s="41"/>
      <c r="K2725" s="41"/>
      <c r="L2725" s="36" t="s">
        <v>6966</v>
      </c>
      <c r="M2725" s="36" t="str">
        <f>IF(LEFT(NICAP[[#This Row],[Date]],1)=0,"Y","N")</f>
        <v>N</v>
      </c>
      <c r="N2725" s="36"/>
      <c r="O2725" s="36" t="str">
        <f>19&amp;LEFT(NICAP[[#This Row],[Date]],2)</f>
        <v>1964</v>
      </c>
      <c r="P2725" s="36" t="str">
        <f>MID(NICAP[[#This Row],[Date]],3,2)</f>
        <v>05</v>
      </c>
      <c r="Q2725" s="36" t="str">
        <f>RIGHT(NICAP[[#This Row],[Date]],2)</f>
        <v>24</v>
      </c>
      <c r="R2725" s="26">
        <f>DATE(NICAP[[#This Row],[Year]],NICAP[[#This Row],[Month]],NICAP[[#This Row],[Day]])</f>
        <v>23521</v>
      </c>
      <c r="S2725" s="35" t="str">
        <f t="shared" si="84"/>
        <v>NM</v>
      </c>
      <c r="T2725" s="24" t="str">
        <f t="shared" si="85"/>
        <v>US</v>
      </c>
    </row>
    <row r="2726" spans="1:20" ht="12.75" customHeight="1" x14ac:dyDescent="0.2">
      <c r="A2726" s="35">
        <v>2717</v>
      </c>
      <c r="B2726" s="98">
        <v>640526</v>
      </c>
      <c r="C2726" s="39" t="s">
        <v>6965</v>
      </c>
      <c r="D2726" s="39" t="s">
        <v>1697</v>
      </c>
      <c r="E2726" s="39" t="str">
        <f>IF(AND(LEN(NICAP[[#This Row],[State or      Country]])=2,NICAP[[#This Row],[State or      Country]]&lt;&gt;"UK"),"US","Other")</f>
        <v>US</v>
      </c>
      <c r="F2726" s="38">
        <v>1</v>
      </c>
      <c r="G2726" s="37"/>
      <c r="H2726" s="37"/>
      <c r="I2726" s="65">
        <v>8836</v>
      </c>
      <c r="J2726" s="37"/>
      <c r="K2726" s="37"/>
      <c r="L2726" s="36" t="s">
        <v>6964</v>
      </c>
      <c r="M2726" s="36" t="str">
        <f>IF(LEFT(NICAP[[#This Row],[Date]],1)=0,"Y","N")</f>
        <v>N</v>
      </c>
      <c r="N2726" s="36"/>
      <c r="O2726" s="36" t="str">
        <f>19&amp;LEFT(NICAP[[#This Row],[Date]],2)</f>
        <v>1964</v>
      </c>
      <c r="P2726" s="36" t="str">
        <f>MID(NICAP[[#This Row],[Date]],3,2)</f>
        <v>05</v>
      </c>
      <c r="Q2726" s="36" t="str">
        <f>RIGHT(NICAP[[#This Row],[Date]],2)</f>
        <v>26</v>
      </c>
      <c r="R2726" s="26">
        <f>DATE(NICAP[[#This Row],[Year]],NICAP[[#This Row],[Month]],NICAP[[#This Row],[Day]])</f>
        <v>23523</v>
      </c>
      <c r="S2726" s="35" t="str">
        <f t="shared" si="84"/>
        <v>MA</v>
      </c>
      <c r="T2726" s="24" t="str">
        <f t="shared" si="85"/>
        <v>US</v>
      </c>
    </row>
    <row r="2727" spans="1:20" ht="12.75" customHeight="1" x14ac:dyDescent="0.2">
      <c r="A2727" s="35">
        <v>2718</v>
      </c>
      <c r="B2727" s="98">
        <v>640526</v>
      </c>
      <c r="C2727" s="39" t="s">
        <v>6963</v>
      </c>
      <c r="D2727" s="39" t="s">
        <v>1686</v>
      </c>
      <c r="E2727" s="39" t="str">
        <f>IF(AND(LEN(NICAP[[#This Row],[State or      Country]])=2,NICAP[[#This Row],[State or      Country]]&lt;&gt;"UK"),"US","Other")</f>
        <v>US</v>
      </c>
      <c r="F2727" s="38">
        <v>1</v>
      </c>
      <c r="G2727" s="37"/>
      <c r="H2727" s="37"/>
      <c r="I2727" s="65">
        <v>8839</v>
      </c>
      <c r="J2727" s="37"/>
      <c r="K2727" s="37"/>
      <c r="L2727" s="36" t="s">
        <v>6962</v>
      </c>
      <c r="M2727" s="36" t="str">
        <f>IF(LEFT(NICAP[[#This Row],[Date]],1)=0,"Y","N")</f>
        <v>N</v>
      </c>
      <c r="N2727" s="36"/>
      <c r="O2727" s="36" t="str">
        <f>19&amp;LEFT(NICAP[[#This Row],[Date]],2)</f>
        <v>1964</v>
      </c>
      <c r="P2727" s="36" t="str">
        <f>MID(NICAP[[#This Row],[Date]],3,2)</f>
        <v>05</v>
      </c>
      <c r="Q2727" s="36" t="str">
        <f>RIGHT(NICAP[[#This Row],[Date]],2)</f>
        <v>26</v>
      </c>
      <c r="R2727" s="26">
        <f>DATE(NICAP[[#This Row],[Year]],NICAP[[#This Row],[Month]],NICAP[[#This Row],[Day]])</f>
        <v>23523</v>
      </c>
      <c r="S2727" s="35" t="str">
        <f t="shared" si="84"/>
        <v>PA</v>
      </c>
      <c r="T2727" s="24" t="str">
        <f t="shared" si="85"/>
        <v>US</v>
      </c>
    </row>
    <row r="2728" spans="1:20" ht="57" customHeight="1" x14ac:dyDescent="0.2">
      <c r="A2728" s="35">
        <v>2719</v>
      </c>
      <c r="B2728" s="99" t="s">
        <v>6961</v>
      </c>
      <c r="C2728" s="50" t="s">
        <v>4882</v>
      </c>
      <c r="D2728" s="50" t="s">
        <v>1694</v>
      </c>
      <c r="E2728" s="50" t="str">
        <f>IF(AND(LEN(NICAP[[#This Row],[State or      Country]])=2,NICAP[[#This Row],[State or      Country]]&lt;&gt;"UK"),"US","Other")</f>
        <v>US</v>
      </c>
      <c r="F2728" s="49">
        <v>7</v>
      </c>
      <c r="G2728" s="48"/>
      <c r="H2728" s="48"/>
      <c r="I2728" s="48"/>
      <c r="J2728" s="48"/>
      <c r="K2728" s="48"/>
      <c r="L2728" s="36" t="s">
        <v>6960</v>
      </c>
      <c r="M2728" s="36" t="str">
        <f>IF(LEFT(NICAP[[#This Row],[Date]],1)=0,"Y","N")</f>
        <v>N</v>
      </c>
      <c r="N2728" s="36"/>
      <c r="O2728" s="36" t="str">
        <f>19&amp;LEFT(NICAP[[#This Row],[Date]],2)</f>
        <v>1964</v>
      </c>
      <c r="P2728" s="36" t="str">
        <f>MID(NICAP[[#This Row],[Date]],3,2)</f>
        <v>Su</v>
      </c>
      <c r="Q2728" s="36" t="str">
        <f>RIGHT(NICAP[[#This Row],[Date]],2)</f>
        <v>er</v>
      </c>
      <c r="R2728" s="26" t="e">
        <f>DATE(NICAP[[#This Row],[Year]],NICAP[[#This Row],[Month]],NICAP[[#This Row],[Day]])</f>
        <v>#VALUE!</v>
      </c>
      <c r="S2728" s="35" t="str">
        <f t="shared" si="84"/>
        <v>OH</v>
      </c>
      <c r="T2728" s="24" t="str">
        <f t="shared" si="85"/>
        <v>US</v>
      </c>
    </row>
    <row r="2729" spans="1:20" ht="12.75" customHeight="1" x14ac:dyDescent="0.2">
      <c r="A2729" s="35">
        <v>2720</v>
      </c>
      <c r="B2729" s="98">
        <v>640613</v>
      </c>
      <c r="C2729" s="39" t="s">
        <v>2415</v>
      </c>
      <c r="D2729" s="39" t="s">
        <v>1694</v>
      </c>
      <c r="E2729" s="39" t="str">
        <f>IF(AND(LEN(NICAP[[#This Row],[State or      Country]])=2,NICAP[[#This Row],[State or      Country]]&lt;&gt;"UK"),"US","Other")</f>
        <v>US</v>
      </c>
      <c r="F2729" s="38">
        <v>1</v>
      </c>
      <c r="G2729" s="37"/>
      <c r="H2729" s="37"/>
      <c r="I2729" s="65">
        <v>8870</v>
      </c>
      <c r="J2729" s="37"/>
      <c r="K2729" s="37"/>
      <c r="L2729" s="36" t="s">
        <v>6959</v>
      </c>
      <c r="M2729" s="36" t="str">
        <f>IF(LEFT(NICAP[[#This Row],[Date]],1)=0,"Y","N")</f>
        <v>N</v>
      </c>
      <c r="N2729" s="36"/>
      <c r="O2729" s="36" t="str">
        <f>19&amp;LEFT(NICAP[[#This Row],[Date]],2)</f>
        <v>1964</v>
      </c>
      <c r="P2729" s="36" t="str">
        <f>MID(NICAP[[#This Row],[Date]],3,2)</f>
        <v>06</v>
      </c>
      <c r="Q2729" s="36" t="str">
        <f>RIGHT(NICAP[[#This Row],[Date]],2)</f>
        <v>13</v>
      </c>
      <c r="R2729" s="26">
        <f>DATE(NICAP[[#This Row],[Year]],NICAP[[#This Row],[Month]],NICAP[[#This Row],[Day]])</f>
        <v>23541</v>
      </c>
      <c r="S2729" s="35" t="str">
        <f t="shared" si="84"/>
        <v>OH</v>
      </c>
      <c r="T2729" s="24" t="str">
        <f t="shared" si="85"/>
        <v>US</v>
      </c>
    </row>
    <row r="2730" spans="1:20" ht="12.75" customHeight="1" x14ac:dyDescent="0.2">
      <c r="A2730" s="35">
        <v>2721</v>
      </c>
      <c r="B2730" s="97">
        <v>640629</v>
      </c>
      <c r="C2730" s="39" t="s">
        <v>6956</v>
      </c>
      <c r="D2730" s="39" t="s">
        <v>1689</v>
      </c>
      <c r="E2730" s="39" t="str">
        <f>IF(AND(LEN(NICAP[[#This Row],[State or      Country]])=2,NICAP[[#This Row],[State or      Country]]&lt;&gt;"UK"),"US","Other")</f>
        <v>US</v>
      </c>
      <c r="F2730" s="38">
        <v>3</v>
      </c>
      <c r="G2730" s="37"/>
      <c r="H2730" s="37"/>
      <c r="I2730" s="37"/>
      <c r="J2730" s="37"/>
      <c r="K2730" s="37"/>
      <c r="L2730" s="36" t="s">
        <v>6958</v>
      </c>
      <c r="M2730" s="36" t="str">
        <f>IF(LEFT(NICAP[[#This Row],[Date]],1)=0,"Y","N")</f>
        <v>N</v>
      </c>
      <c r="N2730" s="36"/>
      <c r="O2730" s="36" t="str">
        <f>19&amp;LEFT(NICAP[[#This Row],[Date]],2)</f>
        <v>1964</v>
      </c>
      <c r="P2730" s="36" t="str">
        <f>MID(NICAP[[#This Row],[Date]],3,2)</f>
        <v>06</v>
      </c>
      <c r="Q2730" s="36" t="str">
        <f>RIGHT(NICAP[[#This Row],[Date]],2)</f>
        <v>29</v>
      </c>
      <c r="R2730" s="26">
        <f>DATE(NICAP[[#This Row],[Year]],NICAP[[#This Row],[Month]],NICAP[[#This Row],[Day]])</f>
        <v>23557</v>
      </c>
      <c r="S2730" s="35" t="str">
        <f t="shared" si="84"/>
        <v>GA</v>
      </c>
      <c r="T2730" s="24" t="str">
        <f t="shared" si="85"/>
        <v>US</v>
      </c>
    </row>
    <row r="2731" spans="1:20" ht="12.75" customHeight="1" x14ac:dyDescent="0.2">
      <c r="A2731" s="35">
        <v>2722</v>
      </c>
      <c r="B2731" s="97">
        <v>640629</v>
      </c>
      <c r="C2731" s="39" t="s">
        <v>6956</v>
      </c>
      <c r="D2731" s="39" t="s">
        <v>1689</v>
      </c>
      <c r="E2731" s="39" t="str">
        <f>IF(AND(LEN(NICAP[[#This Row],[State or      Country]])=2,NICAP[[#This Row],[State or      Country]]&lt;&gt;"UK"),"US","Other")</f>
        <v>US</v>
      </c>
      <c r="F2731" s="38">
        <v>5</v>
      </c>
      <c r="G2731" s="41"/>
      <c r="H2731" s="41"/>
      <c r="I2731" s="41"/>
      <c r="J2731" s="41"/>
      <c r="K2731" s="41"/>
      <c r="L2731" s="36" t="s">
        <v>6958</v>
      </c>
      <c r="M2731" s="36" t="str">
        <f>IF(LEFT(NICAP[[#This Row],[Date]],1)=0,"Y","N")</f>
        <v>N</v>
      </c>
      <c r="N2731" s="36"/>
      <c r="O2731" s="36" t="str">
        <f>19&amp;LEFT(NICAP[[#This Row],[Date]],2)</f>
        <v>1964</v>
      </c>
      <c r="P2731" s="36" t="str">
        <f>MID(NICAP[[#This Row],[Date]],3,2)</f>
        <v>06</v>
      </c>
      <c r="Q2731" s="36" t="str">
        <f>RIGHT(NICAP[[#This Row],[Date]],2)</f>
        <v>29</v>
      </c>
      <c r="R2731" s="26">
        <f>DATE(NICAP[[#This Row],[Year]],NICAP[[#This Row],[Month]],NICAP[[#This Row],[Day]])</f>
        <v>23557</v>
      </c>
      <c r="S2731" s="35" t="str">
        <f t="shared" si="84"/>
        <v>GA</v>
      </c>
      <c r="T2731" s="24" t="str">
        <f t="shared" si="85"/>
        <v>US</v>
      </c>
    </row>
    <row r="2732" spans="1:20" ht="12.75" customHeight="1" x14ac:dyDescent="0.2">
      <c r="A2732" s="35">
        <v>2723</v>
      </c>
      <c r="B2732" s="97">
        <v>640629</v>
      </c>
      <c r="C2732" s="39" t="s">
        <v>6956</v>
      </c>
      <c r="D2732" s="39" t="s">
        <v>1689</v>
      </c>
      <c r="E2732" s="39" t="str">
        <f>IF(AND(LEN(NICAP[[#This Row],[State or      Country]])=2,NICAP[[#This Row],[State or      Country]]&lt;&gt;"UK"),"US","Other")</f>
        <v>US</v>
      </c>
      <c r="F2732" s="38">
        <v>6</v>
      </c>
      <c r="G2732" s="37"/>
      <c r="H2732" s="37"/>
      <c r="I2732" s="37"/>
      <c r="J2732" s="37"/>
      <c r="K2732" s="37"/>
      <c r="L2732" s="36" t="s">
        <v>6957</v>
      </c>
      <c r="M2732" s="36" t="str">
        <f>IF(LEFT(NICAP[[#This Row],[Date]],1)=0,"Y","N")</f>
        <v>N</v>
      </c>
      <c r="N2732" s="36"/>
      <c r="O2732" s="36" t="str">
        <f>19&amp;LEFT(NICAP[[#This Row],[Date]],2)</f>
        <v>1964</v>
      </c>
      <c r="P2732" s="36" t="str">
        <f>MID(NICAP[[#This Row],[Date]],3,2)</f>
        <v>06</v>
      </c>
      <c r="Q2732" s="36" t="str">
        <f>RIGHT(NICAP[[#This Row],[Date]],2)</f>
        <v>29</v>
      </c>
      <c r="R2732" s="26">
        <f>DATE(NICAP[[#This Row],[Year]],NICAP[[#This Row],[Month]],NICAP[[#This Row],[Day]])</f>
        <v>23557</v>
      </c>
      <c r="S2732" s="35" t="str">
        <f t="shared" si="84"/>
        <v>GA</v>
      </c>
      <c r="T2732" s="24" t="str">
        <f t="shared" si="85"/>
        <v>US</v>
      </c>
    </row>
    <row r="2733" spans="1:20" ht="12.75" customHeight="1" x14ac:dyDescent="0.2">
      <c r="A2733" s="35">
        <v>2724</v>
      </c>
      <c r="B2733" s="97">
        <v>640629</v>
      </c>
      <c r="C2733" s="39" t="s">
        <v>6956</v>
      </c>
      <c r="D2733" s="39" t="s">
        <v>1689</v>
      </c>
      <c r="E2733" s="39" t="str">
        <f>IF(AND(LEN(NICAP[[#This Row],[State or      Country]])=2,NICAP[[#This Row],[State or      Country]]&lt;&gt;"UK"),"US","Other")</f>
        <v>US</v>
      </c>
      <c r="F2733" s="38">
        <v>10</v>
      </c>
      <c r="G2733" s="37"/>
      <c r="H2733" s="37"/>
      <c r="I2733" s="37"/>
      <c r="J2733" s="37"/>
      <c r="K2733" s="37"/>
      <c r="L2733" s="36" t="s">
        <v>6955</v>
      </c>
      <c r="M2733" s="36" t="str">
        <f>IF(LEFT(NICAP[[#This Row],[Date]],1)=0,"Y","N")</f>
        <v>N</v>
      </c>
      <c r="N2733" s="36"/>
      <c r="O2733" s="36" t="str">
        <f>19&amp;LEFT(NICAP[[#This Row],[Date]],2)</f>
        <v>1964</v>
      </c>
      <c r="P2733" s="36" t="str">
        <f>MID(NICAP[[#This Row],[Date]],3,2)</f>
        <v>06</v>
      </c>
      <c r="Q2733" s="36" t="str">
        <f>RIGHT(NICAP[[#This Row],[Date]],2)</f>
        <v>29</v>
      </c>
      <c r="R2733" s="26">
        <f>DATE(NICAP[[#This Row],[Year]],NICAP[[#This Row],[Month]],NICAP[[#This Row],[Day]])</f>
        <v>23557</v>
      </c>
      <c r="S2733" s="35" t="str">
        <f t="shared" si="84"/>
        <v>GA</v>
      </c>
      <c r="T2733" s="24" t="str">
        <f t="shared" si="85"/>
        <v>US</v>
      </c>
    </row>
    <row r="2734" spans="1:20" ht="57" customHeight="1" x14ac:dyDescent="0.2">
      <c r="A2734" s="35">
        <v>2725</v>
      </c>
      <c r="B2734" s="99" t="s">
        <v>6954</v>
      </c>
      <c r="C2734" s="50" t="s">
        <v>5415</v>
      </c>
      <c r="D2734" s="50" t="s">
        <v>1787</v>
      </c>
      <c r="E2734" s="50" t="str">
        <f>IF(AND(LEN(NICAP[[#This Row],[State or      Country]])=2,NICAP[[#This Row],[State or      Country]]&lt;&gt;"UK"),"US","Other")</f>
        <v>US</v>
      </c>
      <c r="F2734" s="49">
        <v>6</v>
      </c>
      <c r="G2734" s="48"/>
      <c r="H2734" s="48"/>
      <c r="I2734" s="48"/>
      <c r="J2734" s="48"/>
      <c r="K2734" s="48"/>
      <c r="L2734" s="36" t="s">
        <v>6953</v>
      </c>
      <c r="M2734" s="36" t="str">
        <f>IF(LEFT(NICAP[[#This Row],[Date]],1)=0,"Y","N")</f>
        <v>N</v>
      </c>
      <c r="N2734" s="36"/>
      <c r="O2734" s="36" t="str">
        <f>19&amp;LEFT(NICAP[[#This Row],[Date]],2)</f>
        <v>1964</v>
      </c>
      <c r="P2734" s="36" t="str">
        <f>MID(NICAP[[#This Row],[Date]],3,2)</f>
        <v>06</v>
      </c>
      <c r="Q2734" s="36" t="str">
        <f>RIGHT(NICAP[[#This Row],[Date]],2)</f>
        <v>te</v>
      </c>
      <c r="R2734" s="26" t="e">
        <f>DATE(NICAP[[#This Row],[Year]],NICAP[[#This Row],[Month]],NICAP[[#This Row],[Day]])</f>
        <v>#VALUE!</v>
      </c>
      <c r="S2734" s="35" t="str">
        <f t="shared" si="84"/>
        <v>IN</v>
      </c>
      <c r="T2734" s="24" t="str">
        <f t="shared" si="85"/>
        <v>US</v>
      </c>
    </row>
    <row r="2735" spans="1:20" ht="12.75" customHeight="1" x14ac:dyDescent="0.2">
      <c r="A2735" s="35">
        <v>2726</v>
      </c>
      <c r="B2735" s="97">
        <v>640710</v>
      </c>
      <c r="C2735" s="39" t="s">
        <v>6952</v>
      </c>
      <c r="D2735" s="39" t="s">
        <v>1844</v>
      </c>
      <c r="E2735" s="39" t="str">
        <f>IF(AND(LEN(NICAP[[#This Row],[State or      Country]])=2,NICAP[[#This Row],[State or      Country]]&lt;&gt;"UK"),"US","Other")</f>
        <v>US</v>
      </c>
      <c r="F2735" s="38">
        <v>9</v>
      </c>
      <c r="G2735" s="47" t="s">
        <v>1666</v>
      </c>
      <c r="H2735" s="46">
        <v>5</v>
      </c>
      <c r="I2735" s="47" t="s">
        <v>4808</v>
      </c>
      <c r="J2735" s="37"/>
      <c r="K2735" s="37"/>
      <c r="L2735" s="36" t="s">
        <v>6951</v>
      </c>
      <c r="M2735" s="36" t="str">
        <f>IF(LEFT(NICAP[[#This Row],[Date]],1)=0,"Y","N")</f>
        <v>N</v>
      </c>
      <c r="N2735" s="36"/>
      <c r="O2735" s="36" t="str">
        <f>19&amp;LEFT(NICAP[[#This Row],[Date]],2)</f>
        <v>1964</v>
      </c>
      <c r="P2735" s="36" t="str">
        <f>MID(NICAP[[#This Row],[Date]],3,2)</f>
        <v>07</v>
      </c>
      <c r="Q2735" s="36" t="str">
        <f>RIGHT(NICAP[[#This Row],[Date]],2)</f>
        <v>10</v>
      </c>
      <c r="R2735" s="26">
        <f>DATE(NICAP[[#This Row],[Year]],NICAP[[#This Row],[Month]],NICAP[[#This Row],[Day]])</f>
        <v>23568</v>
      </c>
      <c r="S2735" s="35" t="str">
        <f t="shared" si="84"/>
        <v>MO</v>
      </c>
      <c r="T2735" s="24" t="str">
        <f t="shared" si="85"/>
        <v>US</v>
      </c>
    </row>
    <row r="2736" spans="1:20" ht="14.25" customHeight="1" x14ac:dyDescent="0.2">
      <c r="A2736" s="35">
        <v>2727</v>
      </c>
      <c r="B2736" s="107">
        <v>640716</v>
      </c>
      <c r="C2736" s="39" t="s">
        <v>6950</v>
      </c>
      <c r="D2736" s="39" t="s">
        <v>1734</v>
      </c>
      <c r="E2736" s="39" t="str">
        <f>IF(AND(LEN(NICAP[[#This Row],[State or      Country]])=2,NICAP[[#This Row],[State or      Country]]&lt;&gt;"UK"),"US","Other")</f>
        <v>US</v>
      </c>
      <c r="F2736" s="38">
        <v>11</v>
      </c>
      <c r="G2736" s="47" t="s">
        <v>1757</v>
      </c>
      <c r="H2736" s="46">
        <v>5</v>
      </c>
      <c r="I2736" s="65">
        <v>8924</v>
      </c>
      <c r="J2736" s="41"/>
      <c r="K2736" s="41"/>
      <c r="L2736" s="36" t="s">
        <v>6949</v>
      </c>
      <c r="M2736" s="36" t="str">
        <f>IF(LEFT(NICAP[[#This Row],[Date]],1)=0,"Y","N")</f>
        <v>N</v>
      </c>
      <c r="N2736" s="36"/>
      <c r="O2736" s="36" t="str">
        <f>19&amp;LEFT(NICAP[[#This Row],[Date]],2)</f>
        <v>1964</v>
      </c>
      <c r="P2736" s="36" t="str">
        <f>MID(NICAP[[#This Row],[Date]],3,2)</f>
        <v>07</v>
      </c>
      <c r="Q2736" s="36" t="str">
        <f>RIGHT(NICAP[[#This Row],[Date]],2)</f>
        <v>16</v>
      </c>
      <c r="R2736" s="26">
        <f>DATE(NICAP[[#This Row],[Year]],NICAP[[#This Row],[Month]],NICAP[[#This Row],[Day]])</f>
        <v>23574</v>
      </c>
      <c r="S2736" s="35" t="str">
        <f t="shared" si="84"/>
        <v>MI</v>
      </c>
      <c r="T2736" s="24" t="str">
        <f t="shared" si="85"/>
        <v>US</v>
      </c>
    </row>
    <row r="2737" spans="1:20" ht="27.75" customHeight="1" x14ac:dyDescent="0.2">
      <c r="A2737" s="35">
        <v>2728</v>
      </c>
      <c r="B2737" s="108">
        <v>640716</v>
      </c>
      <c r="C2737" s="44" t="s">
        <v>6948</v>
      </c>
      <c r="D2737" s="44" t="s">
        <v>1758</v>
      </c>
      <c r="E2737" s="44" t="str">
        <f>IF(AND(LEN(NICAP[[#This Row],[State or      Country]])=2,NICAP[[#This Row],[State or      Country]]&lt;&gt;"UK"),"US","Other")</f>
        <v>US</v>
      </c>
      <c r="F2737" s="43">
        <v>6</v>
      </c>
      <c r="G2737" s="41"/>
      <c r="H2737" s="41"/>
      <c r="I2737" s="41"/>
      <c r="J2737" s="41"/>
      <c r="K2737" s="41"/>
      <c r="L2737" s="42" t="s">
        <v>6947</v>
      </c>
      <c r="M2737" s="42" t="str">
        <f>IF(LEFT(NICAP[[#This Row],[Date]],1)=0,"Y","N")</f>
        <v>N</v>
      </c>
      <c r="N2737" s="42"/>
      <c r="O2737" s="42" t="str">
        <f>19&amp;LEFT(NICAP[[#This Row],[Date]],2)</f>
        <v>1964</v>
      </c>
      <c r="P2737" s="42" t="str">
        <f>MID(NICAP[[#This Row],[Date]],3,2)</f>
        <v>07</v>
      </c>
      <c r="Q2737" s="42" t="str">
        <f>RIGHT(NICAP[[#This Row],[Date]],2)</f>
        <v>16</v>
      </c>
      <c r="R2737" s="26">
        <f>DATE(NICAP[[#This Row],[Year]],NICAP[[#This Row],[Month]],NICAP[[#This Row],[Day]])</f>
        <v>23574</v>
      </c>
      <c r="S2737" s="35" t="str">
        <f t="shared" si="84"/>
        <v>NY</v>
      </c>
      <c r="T2737" s="24" t="str">
        <f t="shared" si="85"/>
        <v>US</v>
      </c>
    </row>
    <row r="2738" spans="1:20" ht="27.75" customHeight="1" x14ac:dyDescent="0.2">
      <c r="A2738" s="35">
        <v>2729</v>
      </c>
      <c r="B2738" s="108">
        <v>640716</v>
      </c>
      <c r="C2738" s="44" t="s">
        <v>6948</v>
      </c>
      <c r="D2738" s="44" t="s">
        <v>1758</v>
      </c>
      <c r="E2738" s="44" t="str">
        <f>IF(AND(LEN(NICAP[[#This Row],[State or      Country]])=2,NICAP[[#This Row],[State or      Country]]&lt;&gt;"UK"),"US","Other")</f>
        <v>US</v>
      </c>
      <c r="F2738" s="43">
        <v>7</v>
      </c>
      <c r="G2738" s="41"/>
      <c r="H2738" s="41"/>
      <c r="I2738" s="41"/>
      <c r="J2738" s="41"/>
      <c r="K2738" s="41"/>
      <c r="L2738" s="42" t="s">
        <v>6947</v>
      </c>
      <c r="M2738" s="42" t="str">
        <f>IF(LEFT(NICAP[[#This Row],[Date]],1)=0,"Y","N")</f>
        <v>N</v>
      </c>
      <c r="N2738" s="42"/>
      <c r="O2738" s="42" t="str">
        <f>19&amp;LEFT(NICAP[[#This Row],[Date]],2)</f>
        <v>1964</v>
      </c>
      <c r="P2738" s="42" t="str">
        <f>MID(NICAP[[#This Row],[Date]],3,2)</f>
        <v>07</v>
      </c>
      <c r="Q2738" s="42" t="str">
        <f>RIGHT(NICAP[[#This Row],[Date]],2)</f>
        <v>16</v>
      </c>
      <c r="R2738" s="26">
        <f>DATE(NICAP[[#This Row],[Year]],NICAP[[#This Row],[Month]],NICAP[[#This Row],[Day]])</f>
        <v>23574</v>
      </c>
      <c r="S2738" s="35" t="str">
        <f t="shared" si="84"/>
        <v>NY</v>
      </c>
      <c r="T2738" s="24" t="str">
        <f t="shared" si="85"/>
        <v>US</v>
      </c>
    </row>
    <row r="2739" spans="1:20" ht="12.75" customHeight="1" x14ac:dyDescent="0.2">
      <c r="A2739" s="35">
        <v>2730</v>
      </c>
      <c r="B2739" s="98">
        <v>640720</v>
      </c>
      <c r="C2739" s="39" t="s">
        <v>4324</v>
      </c>
      <c r="D2739" s="39" t="s">
        <v>1752</v>
      </c>
      <c r="E2739" s="39" t="str">
        <f>IF(AND(LEN(NICAP[[#This Row],[State or      Country]])=2,NICAP[[#This Row],[State or      Country]]&lt;&gt;"UK"),"US","Other")</f>
        <v>US</v>
      </c>
      <c r="F2739" s="38">
        <v>1</v>
      </c>
      <c r="G2739" s="37"/>
      <c r="H2739" s="37"/>
      <c r="I2739" s="65">
        <v>8942</v>
      </c>
      <c r="J2739" s="37"/>
      <c r="K2739" s="37"/>
      <c r="L2739" s="36" t="s">
        <v>6946</v>
      </c>
      <c r="M2739" s="36" t="str">
        <f>IF(LEFT(NICAP[[#This Row],[Date]],1)=0,"Y","N")</f>
        <v>N</v>
      </c>
      <c r="N2739" s="36"/>
      <c r="O2739" s="36" t="str">
        <f>19&amp;LEFT(NICAP[[#This Row],[Date]],2)</f>
        <v>1964</v>
      </c>
      <c r="P2739" s="36" t="str">
        <f>MID(NICAP[[#This Row],[Date]],3,2)</f>
        <v>07</v>
      </c>
      <c r="Q2739" s="36" t="str">
        <f>RIGHT(NICAP[[#This Row],[Date]],2)</f>
        <v>20</v>
      </c>
      <c r="R2739" s="26">
        <f>DATE(NICAP[[#This Row],[Year]],NICAP[[#This Row],[Month]],NICAP[[#This Row],[Day]])</f>
        <v>23578</v>
      </c>
      <c r="S2739" s="35" t="str">
        <f t="shared" si="84"/>
        <v>IA</v>
      </c>
      <c r="T2739" s="24" t="str">
        <f t="shared" si="85"/>
        <v>US</v>
      </c>
    </row>
    <row r="2740" spans="1:20" ht="12.75" customHeight="1" x14ac:dyDescent="0.2">
      <c r="A2740" s="35">
        <v>2731</v>
      </c>
      <c r="B2740" s="98">
        <v>640720</v>
      </c>
      <c r="C2740" s="39" t="s">
        <v>6497</v>
      </c>
      <c r="D2740" s="39" t="s">
        <v>1670</v>
      </c>
      <c r="E2740" s="39" t="str">
        <f>IF(AND(LEN(NICAP[[#This Row],[State or      Country]])=2,NICAP[[#This Row],[State or      Country]]&lt;&gt;"UK"),"US","Other")</f>
        <v>US</v>
      </c>
      <c r="F2740" s="38">
        <v>1</v>
      </c>
      <c r="G2740" s="37"/>
      <c r="H2740" s="37"/>
      <c r="I2740" s="65">
        <v>8942</v>
      </c>
      <c r="J2740" s="37"/>
      <c r="K2740" s="37"/>
      <c r="L2740" s="36" t="s">
        <v>6946</v>
      </c>
      <c r="M2740" s="36" t="str">
        <f>IF(LEFT(NICAP[[#This Row],[Date]],1)=0,"Y","N")</f>
        <v>N</v>
      </c>
      <c r="N2740" s="36"/>
      <c r="O2740" s="36" t="str">
        <f>19&amp;LEFT(NICAP[[#This Row],[Date]],2)</f>
        <v>1964</v>
      </c>
      <c r="P2740" s="36" t="str">
        <f>MID(NICAP[[#This Row],[Date]],3,2)</f>
        <v>07</v>
      </c>
      <c r="Q2740" s="36" t="str">
        <f>RIGHT(NICAP[[#This Row],[Date]],2)</f>
        <v>20</v>
      </c>
      <c r="R2740" s="26">
        <f>DATE(NICAP[[#This Row],[Year]],NICAP[[#This Row],[Month]],NICAP[[#This Row],[Day]])</f>
        <v>23578</v>
      </c>
      <c r="S2740" s="35" t="str">
        <f t="shared" si="84"/>
        <v>IL</v>
      </c>
      <c r="T2740" s="24" t="str">
        <f t="shared" si="85"/>
        <v>US</v>
      </c>
    </row>
    <row r="2741" spans="1:20" ht="12.75" customHeight="1" x14ac:dyDescent="0.2">
      <c r="A2741" s="35">
        <v>2732</v>
      </c>
      <c r="B2741" s="97">
        <v>640724</v>
      </c>
      <c r="C2741" s="39" t="s">
        <v>6945</v>
      </c>
      <c r="D2741" s="39" t="s">
        <v>2098</v>
      </c>
      <c r="E2741" s="39" t="str">
        <f>IF(AND(LEN(NICAP[[#This Row],[State or      Country]])=2,NICAP[[#This Row],[State or      Country]]&lt;&gt;"UK"),"US","Other")</f>
        <v>US</v>
      </c>
      <c r="F2741" s="38">
        <v>9</v>
      </c>
      <c r="G2741" s="47" t="s">
        <v>1666</v>
      </c>
      <c r="H2741" s="46">
        <v>5</v>
      </c>
      <c r="I2741" s="47" t="s">
        <v>4808</v>
      </c>
      <c r="J2741" s="37"/>
      <c r="K2741" s="37"/>
      <c r="L2741" s="36" t="s">
        <v>6944</v>
      </c>
      <c r="M2741" s="36" t="str">
        <f>IF(LEFT(NICAP[[#This Row],[Date]],1)=0,"Y","N")</f>
        <v>N</v>
      </c>
      <c r="N2741" s="36"/>
      <c r="O2741" s="36" t="str">
        <f>19&amp;LEFT(NICAP[[#This Row],[Date]],2)</f>
        <v>1964</v>
      </c>
      <c r="P2741" s="36" t="str">
        <f>MID(NICAP[[#This Row],[Date]],3,2)</f>
        <v>07</v>
      </c>
      <c r="Q2741" s="36" t="str">
        <f>RIGHT(NICAP[[#This Row],[Date]],2)</f>
        <v>24</v>
      </c>
      <c r="R2741" s="26">
        <f>DATE(NICAP[[#This Row],[Year]],NICAP[[#This Row],[Month]],NICAP[[#This Row],[Day]])</f>
        <v>23582</v>
      </c>
      <c r="S2741" s="35" t="str">
        <f t="shared" si="84"/>
        <v>VA</v>
      </c>
      <c r="T2741" s="24" t="str">
        <f t="shared" si="85"/>
        <v>US</v>
      </c>
    </row>
    <row r="2742" spans="1:20" ht="12.75" customHeight="1" x14ac:dyDescent="0.2">
      <c r="A2742" s="35">
        <v>2733</v>
      </c>
      <c r="B2742" s="98">
        <v>640727</v>
      </c>
      <c r="C2742" s="39" t="s">
        <v>6943</v>
      </c>
      <c r="D2742" s="39" t="s">
        <v>1758</v>
      </c>
      <c r="E2742" s="39" t="str">
        <f>IF(AND(LEN(NICAP[[#This Row],[State or      Country]])=2,NICAP[[#This Row],[State or      Country]]&lt;&gt;"UK"),"US","Other")</f>
        <v>US</v>
      </c>
      <c r="F2742" s="38">
        <v>1</v>
      </c>
      <c r="G2742" s="37"/>
      <c r="H2742" s="37"/>
      <c r="I2742" s="65">
        <v>8969</v>
      </c>
      <c r="J2742" s="37"/>
      <c r="K2742" s="37"/>
      <c r="L2742" s="36" t="s">
        <v>6942</v>
      </c>
      <c r="M2742" s="36" t="str">
        <f>IF(LEFT(NICAP[[#This Row],[Date]],1)=0,"Y","N")</f>
        <v>N</v>
      </c>
      <c r="N2742" s="36"/>
      <c r="O2742" s="36" t="str">
        <f>19&amp;LEFT(NICAP[[#This Row],[Date]],2)</f>
        <v>1964</v>
      </c>
      <c r="P2742" s="36" t="str">
        <f>MID(NICAP[[#This Row],[Date]],3,2)</f>
        <v>07</v>
      </c>
      <c r="Q2742" s="36" t="str">
        <f>RIGHT(NICAP[[#This Row],[Date]],2)</f>
        <v>27</v>
      </c>
      <c r="R2742" s="26">
        <f>DATE(NICAP[[#This Row],[Year]],NICAP[[#This Row],[Month]],NICAP[[#This Row],[Day]])</f>
        <v>23585</v>
      </c>
      <c r="S2742" s="35" t="str">
        <f t="shared" si="84"/>
        <v>NY</v>
      </c>
      <c r="T2742" s="24" t="str">
        <f t="shared" si="85"/>
        <v>US</v>
      </c>
    </row>
    <row r="2743" spans="1:20" ht="12.75" customHeight="1" x14ac:dyDescent="0.2">
      <c r="A2743" s="35">
        <v>2734</v>
      </c>
      <c r="B2743" s="98">
        <v>640727</v>
      </c>
      <c r="C2743" s="39" t="s">
        <v>5882</v>
      </c>
      <c r="D2743" s="39" t="s">
        <v>2640</v>
      </c>
      <c r="E2743" s="39" t="str">
        <f>IF(AND(LEN(NICAP[[#This Row],[State or      Country]])=2,NICAP[[#This Row],[State or      Country]]&lt;&gt;"UK"),"US","Other")</f>
        <v>US</v>
      </c>
      <c r="F2743" s="38">
        <v>1</v>
      </c>
      <c r="G2743" s="41"/>
      <c r="H2743" s="41"/>
      <c r="I2743" s="65">
        <v>8973</v>
      </c>
      <c r="J2743" s="41"/>
      <c r="K2743" s="41"/>
      <c r="L2743" s="36" t="s">
        <v>6941</v>
      </c>
      <c r="M2743" s="36" t="str">
        <f>IF(LEFT(NICAP[[#This Row],[Date]],1)=0,"Y","N")</f>
        <v>N</v>
      </c>
      <c r="N2743" s="36"/>
      <c r="O2743" s="36" t="str">
        <f>19&amp;LEFT(NICAP[[#This Row],[Date]],2)</f>
        <v>1964</v>
      </c>
      <c r="P2743" s="36" t="str">
        <f>MID(NICAP[[#This Row],[Date]],3,2)</f>
        <v>07</v>
      </c>
      <c r="Q2743" s="36" t="str">
        <f>RIGHT(NICAP[[#This Row],[Date]],2)</f>
        <v>27</v>
      </c>
      <c r="R2743" s="26">
        <f>DATE(NICAP[[#This Row],[Year]],NICAP[[#This Row],[Month]],NICAP[[#This Row],[Day]])</f>
        <v>23585</v>
      </c>
      <c r="S2743" s="35" t="str">
        <f t="shared" si="84"/>
        <v>CO</v>
      </c>
      <c r="T2743" s="24" t="str">
        <f t="shared" si="85"/>
        <v>US</v>
      </c>
    </row>
    <row r="2744" spans="1:20" ht="14.25" customHeight="1" x14ac:dyDescent="0.2">
      <c r="A2744" s="35">
        <v>2735</v>
      </c>
      <c r="B2744" s="107">
        <v>640728</v>
      </c>
      <c r="C2744" s="39" t="s">
        <v>6940</v>
      </c>
      <c r="D2744" s="39" t="s">
        <v>1707</v>
      </c>
      <c r="E2744" s="39" t="str">
        <f>IF(AND(LEN(NICAP[[#This Row],[State or      Country]])=2,NICAP[[#This Row],[State or      Country]]&lt;&gt;"UK"),"US","Other")</f>
        <v>US</v>
      </c>
      <c r="F2744" s="38">
        <v>2</v>
      </c>
      <c r="G2744" s="47" t="s">
        <v>1986</v>
      </c>
      <c r="H2744" s="70">
        <v>5</v>
      </c>
      <c r="I2744" s="47" t="s">
        <v>4808</v>
      </c>
      <c r="J2744" s="37"/>
      <c r="K2744" s="37"/>
      <c r="L2744" s="36" t="s">
        <v>6939</v>
      </c>
      <c r="M2744" s="36" t="str">
        <f>IF(LEFT(NICAP[[#This Row],[Date]],1)=0,"Y","N")</f>
        <v>N</v>
      </c>
      <c r="N2744" s="36"/>
      <c r="O2744" s="36" t="str">
        <f>19&amp;LEFT(NICAP[[#This Row],[Date]],2)</f>
        <v>1964</v>
      </c>
      <c r="P2744" s="36" t="str">
        <f>MID(NICAP[[#This Row],[Date]],3,2)</f>
        <v>07</v>
      </c>
      <c r="Q2744" s="36" t="str">
        <f>RIGHT(NICAP[[#This Row],[Date]],2)</f>
        <v>28</v>
      </c>
      <c r="R2744" s="26">
        <f>DATE(NICAP[[#This Row],[Year]],NICAP[[#This Row],[Month]],NICAP[[#This Row],[Day]])</f>
        <v>23586</v>
      </c>
      <c r="S2744" s="35" t="str">
        <f t="shared" si="84"/>
        <v>WA</v>
      </c>
      <c r="T2744" s="24" t="str">
        <f t="shared" si="85"/>
        <v>US</v>
      </c>
    </row>
    <row r="2745" spans="1:20" ht="12.75" customHeight="1" x14ac:dyDescent="0.2">
      <c r="A2745" s="35">
        <v>2736</v>
      </c>
      <c r="B2745" s="98">
        <v>640810</v>
      </c>
      <c r="C2745" s="39" t="s">
        <v>6938</v>
      </c>
      <c r="D2745" s="39" t="s">
        <v>6937</v>
      </c>
      <c r="E2745" s="39" t="str">
        <f>IF(AND(LEN(NICAP[[#This Row],[State or      Country]])=2,NICAP[[#This Row],[State or      Country]]&lt;&gt;"UK"),"US","Other")</f>
        <v>Other</v>
      </c>
      <c r="F2745" s="38">
        <v>1</v>
      </c>
      <c r="G2745" s="37"/>
      <c r="H2745" s="37"/>
      <c r="I2745" s="65">
        <v>9031</v>
      </c>
      <c r="J2745" s="37"/>
      <c r="K2745" s="37"/>
      <c r="L2745" s="36" t="s">
        <v>6936</v>
      </c>
      <c r="M2745" s="36" t="str">
        <f>IF(LEFT(NICAP[[#This Row],[Date]],1)=0,"Y","N")</f>
        <v>N</v>
      </c>
      <c r="N2745" s="36"/>
      <c r="O2745" s="36" t="str">
        <f>19&amp;LEFT(NICAP[[#This Row],[Date]],2)</f>
        <v>1964</v>
      </c>
      <c r="P2745" s="36" t="str">
        <f>MID(NICAP[[#This Row],[Date]],3,2)</f>
        <v>08</v>
      </c>
      <c r="Q2745" s="36" t="str">
        <f>RIGHT(NICAP[[#This Row],[Date]],2)</f>
        <v>10</v>
      </c>
      <c r="R2745" s="26">
        <f>DATE(NICAP[[#This Row],[Year]],NICAP[[#This Row],[Month]],NICAP[[#This Row],[Day]])</f>
        <v>23599</v>
      </c>
      <c r="S2745" s="35" t="str">
        <f t="shared" si="84"/>
        <v/>
      </c>
      <c r="T2745" s="24" t="str">
        <f t="shared" si="85"/>
        <v>Wake Island</v>
      </c>
    </row>
    <row r="2746" spans="1:20" ht="12.75" customHeight="1" x14ac:dyDescent="0.2">
      <c r="A2746" s="35">
        <v>2737</v>
      </c>
      <c r="B2746" s="98">
        <v>640815</v>
      </c>
      <c r="C2746" s="39" t="s">
        <v>1925</v>
      </c>
      <c r="D2746" s="39" t="s">
        <v>1758</v>
      </c>
      <c r="E2746" s="39" t="str">
        <f>IF(AND(LEN(NICAP[[#This Row],[State or      Country]])=2,NICAP[[#This Row],[State or      Country]]&lt;&gt;"UK"),"US","Other")</f>
        <v>US</v>
      </c>
      <c r="F2746" s="38">
        <v>1</v>
      </c>
      <c r="G2746" s="37"/>
      <c r="H2746" s="37"/>
      <c r="I2746" s="65">
        <v>9048</v>
      </c>
      <c r="J2746" s="37"/>
      <c r="K2746" s="37"/>
      <c r="L2746" s="36" t="s">
        <v>6935</v>
      </c>
      <c r="M2746" s="36" t="str">
        <f>IF(LEFT(NICAP[[#This Row],[Date]],1)=0,"Y","N")</f>
        <v>N</v>
      </c>
      <c r="N2746" s="36"/>
      <c r="O2746" s="36" t="str">
        <f>19&amp;LEFT(NICAP[[#This Row],[Date]],2)</f>
        <v>1964</v>
      </c>
      <c r="P2746" s="36" t="str">
        <f>MID(NICAP[[#This Row],[Date]],3,2)</f>
        <v>08</v>
      </c>
      <c r="Q2746" s="36" t="str">
        <f>RIGHT(NICAP[[#This Row],[Date]],2)</f>
        <v>15</v>
      </c>
      <c r="R2746" s="26">
        <f>DATE(NICAP[[#This Row],[Year]],NICAP[[#This Row],[Month]],NICAP[[#This Row],[Day]])</f>
        <v>23604</v>
      </c>
      <c r="S2746" s="35" t="str">
        <f t="shared" si="84"/>
        <v>NY</v>
      </c>
      <c r="T2746" s="24" t="str">
        <f t="shared" si="85"/>
        <v>US</v>
      </c>
    </row>
    <row r="2747" spans="1:20" ht="12.75" customHeight="1" x14ac:dyDescent="0.2">
      <c r="A2747" s="35">
        <v>2738</v>
      </c>
      <c r="B2747" s="98">
        <v>640815</v>
      </c>
      <c r="C2747" s="39" t="s">
        <v>6934</v>
      </c>
      <c r="D2747" s="39" t="s">
        <v>1676</v>
      </c>
      <c r="E2747" s="39" t="str">
        <f>IF(AND(LEN(NICAP[[#This Row],[State or      Country]])=2,NICAP[[#This Row],[State or      Country]]&lt;&gt;"UK"),"US","Other")</f>
        <v>US</v>
      </c>
      <c r="F2747" s="38">
        <v>1</v>
      </c>
      <c r="G2747" s="37"/>
      <c r="H2747" s="37"/>
      <c r="I2747" s="65">
        <v>9049</v>
      </c>
      <c r="J2747" s="37"/>
      <c r="K2747" s="37"/>
      <c r="L2747" s="36" t="s">
        <v>6933</v>
      </c>
      <c r="M2747" s="36" t="str">
        <f>IF(LEFT(NICAP[[#This Row],[Date]],1)=0,"Y","N")</f>
        <v>N</v>
      </c>
      <c r="N2747" s="36"/>
      <c r="O2747" s="36" t="str">
        <f>19&amp;LEFT(NICAP[[#This Row],[Date]],2)</f>
        <v>1964</v>
      </c>
      <c r="P2747" s="36" t="str">
        <f>MID(NICAP[[#This Row],[Date]],3,2)</f>
        <v>08</v>
      </c>
      <c r="Q2747" s="36" t="str">
        <f>RIGHT(NICAP[[#This Row],[Date]],2)</f>
        <v>15</v>
      </c>
      <c r="R2747" s="26">
        <f>DATE(NICAP[[#This Row],[Year]],NICAP[[#This Row],[Month]],NICAP[[#This Row],[Day]])</f>
        <v>23604</v>
      </c>
      <c r="S2747" s="35" t="str">
        <f t="shared" si="84"/>
        <v>CA</v>
      </c>
      <c r="T2747" s="24" t="str">
        <f t="shared" si="85"/>
        <v>US</v>
      </c>
    </row>
    <row r="2748" spans="1:20" ht="14.25" customHeight="1" x14ac:dyDescent="0.2">
      <c r="A2748" s="35">
        <v>2739</v>
      </c>
      <c r="B2748" s="81">
        <v>640818</v>
      </c>
      <c r="C2748" s="39" t="s">
        <v>6932</v>
      </c>
      <c r="D2748" s="39" t="s">
        <v>2519</v>
      </c>
      <c r="E2748" s="39" t="str">
        <f>IF(AND(LEN(NICAP[[#This Row],[State or      Country]])=2,NICAP[[#This Row],[State or      Country]]&lt;&gt;"UK"),"US","Other")</f>
        <v>US</v>
      </c>
      <c r="F2748" s="38">
        <v>11</v>
      </c>
      <c r="G2748" s="101" t="s">
        <v>1757</v>
      </c>
      <c r="H2748" s="46">
        <v>5</v>
      </c>
      <c r="I2748" s="65">
        <v>9053</v>
      </c>
      <c r="J2748" s="37"/>
      <c r="K2748" s="37"/>
      <c r="L2748" s="36" t="s">
        <v>6931</v>
      </c>
      <c r="M2748" s="36" t="str">
        <f>IF(LEFT(NICAP[[#This Row],[Date]],1)=0,"Y","N")</f>
        <v>N</v>
      </c>
      <c r="N2748" s="36"/>
      <c r="O2748" s="36" t="str">
        <f>19&amp;LEFT(NICAP[[#This Row],[Date]],2)</f>
        <v>1964</v>
      </c>
      <c r="P2748" s="36" t="str">
        <f>MID(NICAP[[#This Row],[Date]],3,2)</f>
        <v>08</v>
      </c>
      <c r="Q2748" s="36" t="str">
        <f>RIGHT(NICAP[[#This Row],[Date]],2)</f>
        <v>18</v>
      </c>
      <c r="R2748" s="26">
        <f>DATE(NICAP[[#This Row],[Year]],NICAP[[#This Row],[Month]],NICAP[[#This Row],[Day]])</f>
        <v>23607</v>
      </c>
      <c r="S2748" s="35" t="str">
        <f t="shared" si="84"/>
        <v>DE</v>
      </c>
      <c r="T2748" s="24" t="str">
        <f t="shared" si="85"/>
        <v>US</v>
      </c>
    </row>
    <row r="2749" spans="1:20" ht="12.75" customHeight="1" x14ac:dyDescent="0.2">
      <c r="A2749" s="35">
        <v>2740</v>
      </c>
      <c r="B2749" s="68">
        <v>640904</v>
      </c>
      <c r="C2749" s="39" t="s">
        <v>6929</v>
      </c>
      <c r="D2749" s="39" t="s">
        <v>1676</v>
      </c>
      <c r="E2749" s="39" t="str">
        <f>IF(AND(LEN(NICAP[[#This Row],[State or      Country]])=2,NICAP[[#This Row],[State or      Country]]&lt;&gt;"UK"),"US","Other")</f>
        <v>US</v>
      </c>
      <c r="F2749" s="38">
        <v>5</v>
      </c>
      <c r="G2749" s="37"/>
      <c r="H2749" s="37"/>
      <c r="I2749" s="47" t="s">
        <v>4808</v>
      </c>
      <c r="J2749" s="37"/>
      <c r="K2749" s="37"/>
      <c r="L2749" s="36" t="s">
        <v>6930</v>
      </c>
      <c r="M2749" s="36" t="str">
        <f>IF(LEFT(NICAP[[#This Row],[Date]],1)=0,"Y","N")</f>
        <v>N</v>
      </c>
      <c r="N2749" s="36"/>
      <c r="O2749" s="36" t="str">
        <f>19&amp;LEFT(NICAP[[#This Row],[Date]],2)</f>
        <v>1964</v>
      </c>
      <c r="P2749" s="36" t="str">
        <f>MID(NICAP[[#This Row],[Date]],3,2)</f>
        <v>09</v>
      </c>
      <c r="Q2749" s="36" t="str">
        <f>RIGHT(NICAP[[#This Row],[Date]],2)</f>
        <v>04</v>
      </c>
      <c r="R2749" s="26">
        <f>DATE(NICAP[[#This Row],[Year]],NICAP[[#This Row],[Month]],NICAP[[#This Row],[Day]])</f>
        <v>23624</v>
      </c>
      <c r="S2749" s="35" t="str">
        <f t="shared" si="84"/>
        <v>CA</v>
      </c>
      <c r="T2749" s="24" t="str">
        <f t="shared" si="85"/>
        <v>US</v>
      </c>
    </row>
    <row r="2750" spans="1:20" ht="12.75" customHeight="1" x14ac:dyDescent="0.2">
      <c r="A2750" s="35">
        <v>2741</v>
      </c>
      <c r="B2750" s="68">
        <v>640904</v>
      </c>
      <c r="C2750" s="39" t="s">
        <v>6929</v>
      </c>
      <c r="D2750" s="39" t="s">
        <v>1676</v>
      </c>
      <c r="E2750" s="39" t="str">
        <f>IF(AND(LEN(NICAP[[#This Row],[State or      Country]])=2,NICAP[[#This Row],[State or      Country]]&lt;&gt;"UK"),"US","Other")</f>
        <v>US</v>
      </c>
      <c r="F2750" s="38">
        <v>7</v>
      </c>
      <c r="G2750" s="37"/>
      <c r="H2750" s="37"/>
      <c r="I2750" s="47" t="s">
        <v>4808</v>
      </c>
      <c r="J2750" s="37"/>
      <c r="K2750" s="37"/>
      <c r="L2750" s="36" t="s">
        <v>6928</v>
      </c>
      <c r="M2750" s="36" t="str">
        <f>IF(LEFT(NICAP[[#This Row],[Date]],1)=0,"Y","N")</f>
        <v>N</v>
      </c>
      <c r="N2750" s="36"/>
      <c r="O2750" s="36" t="str">
        <f>19&amp;LEFT(NICAP[[#This Row],[Date]],2)</f>
        <v>1964</v>
      </c>
      <c r="P2750" s="36" t="str">
        <f>MID(NICAP[[#This Row],[Date]],3,2)</f>
        <v>09</v>
      </c>
      <c r="Q2750" s="36" t="str">
        <f>RIGHT(NICAP[[#This Row],[Date]],2)</f>
        <v>04</v>
      </c>
      <c r="R2750" s="26">
        <f>DATE(NICAP[[#This Row],[Year]],NICAP[[#This Row],[Month]],NICAP[[#This Row],[Day]])</f>
        <v>23624</v>
      </c>
      <c r="S2750" s="35" t="str">
        <f t="shared" si="84"/>
        <v>CA</v>
      </c>
      <c r="T2750" s="24" t="str">
        <f t="shared" si="85"/>
        <v>US</v>
      </c>
    </row>
    <row r="2751" spans="1:20" ht="12.75" customHeight="1" x14ac:dyDescent="0.2">
      <c r="A2751" s="35">
        <v>2742</v>
      </c>
      <c r="B2751" s="64">
        <v>640910</v>
      </c>
      <c r="C2751" s="39" t="s">
        <v>6927</v>
      </c>
      <c r="D2751" s="39" t="s">
        <v>1726</v>
      </c>
      <c r="E2751" s="39" t="str">
        <f>IF(AND(LEN(NICAP[[#This Row],[State or      Country]])=2,NICAP[[#This Row],[State or      Country]]&lt;&gt;"UK"),"US","Other")</f>
        <v>US</v>
      </c>
      <c r="F2751" s="38">
        <v>1</v>
      </c>
      <c r="G2751" s="37"/>
      <c r="H2751" s="37"/>
      <c r="I2751" s="65">
        <v>9104</v>
      </c>
      <c r="J2751" s="37"/>
      <c r="K2751" s="37"/>
      <c r="L2751" s="36" t="s">
        <v>6926</v>
      </c>
      <c r="M2751" s="36" t="str">
        <f>IF(LEFT(NICAP[[#This Row],[Date]],1)=0,"Y","N")</f>
        <v>N</v>
      </c>
      <c r="N2751" s="36"/>
      <c r="O2751" s="36" t="str">
        <f>19&amp;LEFT(NICAP[[#This Row],[Date]],2)</f>
        <v>1964</v>
      </c>
      <c r="P2751" s="36" t="str">
        <f>MID(NICAP[[#This Row],[Date]],3,2)</f>
        <v>09</v>
      </c>
      <c r="Q2751" s="36" t="str">
        <f>RIGHT(NICAP[[#This Row],[Date]],2)</f>
        <v>10</v>
      </c>
      <c r="R2751" s="26">
        <f>DATE(NICAP[[#This Row],[Year]],NICAP[[#This Row],[Month]],NICAP[[#This Row],[Day]])</f>
        <v>23630</v>
      </c>
      <c r="S2751" s="35" t="str">
        <f t="shared" si="84"/>
        <v>NJ</v>
      </c>
      <c r="T2751" s="24" t="str">
        <f t="shared" si="85"/>
        <v>US</v>
      </c>
    </row>
    <row r="2752" spans="1:20" ht="14.25" customHeight="1" x14ac:dyDescent="0.2">
      <c r="A2752" s="35">
        <v>2743</v>
      </c>
      <c r="B2752" s="81">
        <v>640915</v>
      </c>
      <c r="C2752" s="39" t="s">
        <v>6925</v>
      </c>
      <c r="D2752" s="39" t="s">
        <v>1676</v>
      </c>
      <c r="E2752" s="39" t="str">
        <f>IF(AND(LEN(NICAP[[#This Row],[State or      Country]])=2,NICAP[[#This Row],[State or      Country]]&lt;&gt;"UK"),"US","Other")</f>
        <v>US</v>
      </c>
      <c r="F2752" s="38">
        <v>8</v>
      </c>
      <c r="G2752" s="102" t="s">
        <v>2113</v>
      </c>
      <c r="H2752" s="70">
        <v>5</v>
      </c>
      <c r="I2752" s="41"/>
      <c r="J2752" s="54" t="s">
        <v>1744</v>
      </c>
      <c r="K2752" s="41"/>
      <c r="L2752" s="36" t="s">
        <v>6924</v>
      </c>
      <c r="M2752" s="36" t="str">
        <f>IF(LEFT(NICAP[[#This Row],[Date]],1)=0,"Y","N")</f>
        <v>N</v>
      </c>
      <c r="N2752" s="36"/>
      <c r="O2752" s="36" t="str">
        <f>19&amp;LEFT(NICAP[[#This Row],[Date]],2)</f>
        <v>1964</v>
      </c>
      <c r="P2752" s="36" t="str">
        <f>MID(NICAP[[#This Row],[Date]],3,2)</f>
        <v>09</v>
      </c>
      <c r="Q2752" s="36" t="str">
        <f>RIGHT(NICAP[[#This Row],[Date]],2)</f>
        <v>15</v>
      </c>
      <c r="R2752" s="26">
        <f>DATE(NICAP[[#This Row],[Year]],NICAP[[#This Row],[Month]],NICAP[[#This Row],[Day]])</f>
        <v>23635</v>
      </c>
      <c r="S2752" s="35" t="str">
        <f t="shared" si="84"/>
        <v>CA</v>
      </c>
      <c r="T2752" s="24" t="str">
        <f t="shared" si="85"/>
        <v>US</v>
      </c>
    </row>
    <row r="2753" spans="1:20" ht="27.75" customHeight="1" x14ac:dyDescent="0.2">
      <c r="A2753" s="35">
        <v>2744</v>
      </c>
      <c r="B2753" s="66">
        <v>641011</v>
      </c>
      <c r="C2753" s="44" t="s">
        <v>6487</v>
      </c>
      <c r="D2753" s="44" t="s">
        <v>1697</v>
      </c>
      <c r="E2753" s="44" t="str">
        <f>IF(AND(LEN(NICAP[[#This Row],[State or      Country]])=2,NICAP[[#This Row],[State or      Country]]&lt;&gt;"UK"),"US","Other")</f>
        <v>US</v>
      </c>
      <c r="F2753" s="43">
        <v>11</v>
      </c>
      <c r="G2753" s="41"/>
      <c r="H2753" s="41"/>
      <c r="I2753" s="41"/>
      <c r="J2753" s="41"/>
      <c r="K2753" s="41"/>
      <c r="L2753" s="42" t="s">
        <v>6923</v>
      </c>
      <c r="M2753" s="42" t="str">
        <f>IF(LEFT(NICAP[[#This Row],[Date]],1)=0,"Y","N")</f>
        <v>N</v>
      </c>
      <c r="N2753" s="42"/>
      <c r="O2753" s="42" t="str">
        <f>19&amp;LEFT(NICAP[[#This Row],[Date]],2)</f>
        <v>1964</v>
      </c>
      <c r="P2753" s="42" t="str">
        <f>MID(NICAP[[#This Row],[Date]],3,2)</f>
        <v>10</v>
      </c>
      <c r="Q2753" s="42" t="str">
        <f>RIGHT(NICAP[[#This Row],[Date]],2)</f>
        <v>11</v>
      </c>
      <c r="R2753" s="26">
        <f>DATE(NICAP[[#This Row],[Year]],NICAP[[#This Row],[Month]],NICAP[[#This Row],[Day]])</f>
        <v>23661</v>
      </c>
      <c r="S2753" s="35" t="str">
        <f t="shared" si="84"/>
        <v>MA</v>
      </c>
      <c r="T2753" s="24" t="str">
        <f t="shared" si="85"/>
        <v>US</v>
      </c>
    </row>
    <row r="2754" spans="1:20" ht="12.75" customHeight="1" x14ac:dyDescent="0.2">
      <c r="A2754" s="35">
        <v>2745</v>
      </c>
      <c r="B2754" s="64">
        <v>641025</v>
      </c>
      <c r="C2754" s="39" t="s">
        <v>4014</v>
      </c>
      <c r="D2754" s="39" t="s">
        <v>2763</v>
      </c>
      <c r="E2754" s="39" t="str">
        <f>IF(AND(LEN(NICAP[[#This Row],[State or      Country]])=2,NICAP[[#This Row],[State or      Country]]&lt;&gt;"UK"),"US","Other")</f>
        <v>Other</v>
      </c>
      <c r="F2754" s="38">
        <v>9</v>
      </c>
      <c r="G2754" s="37"/>
      <c r="H2754" s="46">
        <v>5</v>
      </c>
      <c r="I2754" s="47" t="s">
        <v>4808</v>
      </c>
      <c r="J2754" s="37"/>
      <c r="K2754" s="37"/>
      <c r="L2754" s="36" t="s">
        <v>6922</v>
      </c>
      <c r="M2754" s="36" t="str">
        <f>IF(LEFT(NICAP[[#This Row],[Date]],1)=0,"Y","N")</f>
        <v>N</v>
      </c>
      <c r="N2754" s="36"/>
      <c r="O2754" s="36" t="str">
        <f>19&amp;LEFT(NICAP[[#This Row],[Date]],2)</f>
        <v>1964</v>
      </c>
      <c r="P2754" s="36" t="str">
        <f>MID(NICAP[[#This Row],[Date]],3,2)</f>
        <v>10</v>
      </c>
      <c r="Q2754" s="36" t="str">
        <f>RIGHT(NICAP[[#This Row],[Date]],2)</f>
        <v>25</v>
      </c>
      <c r="R2754" s="26">
        <f>DATE(NICAP[[#This Row],[Year]],NICAP[[#This Row],[Month]],NICAP[[#This Row],[Day]])</f>
        <v>23675</v>
      </c>
      <c r="S2754" s="35" t="str">
        <f t="shared" si="84"/>
        <v/>
      </c>
      <c r="T2754" s="24" t="str">
        <f t="shared" si="85"/>
        <v>At Sea</v>
      </c>
    </row>
    <row r="2755" spans="1:20" ht="12.75" customHeight="1" x14ac:dyDescent="0.2">
      <c r="A2755" s="35">
        <v>2746</v>
      </c>
      <c r="B2755" s="68">
        <v>641030</v>
      </c>
      <c r="C2755" s="39" t="s">
        <v>6921</v>
      </c>
      <c r="D2755" s="39" t="s">
        <v>1802</v>
      </c>
      <c r="E2755" s="39" t="str">
        <f>IF(AND(LEN(NICAP[[#This Row],[State or      Country]])=2,NICAP[[#This Row],[State or      Country]]&lt;&gt;"UK"),"US","Other")</f>
        <v>Other</v>
      </c>
      <c r="F2755" s="38">
        <v>4</v>
      </c>
      <c r="G2755" s="37"/>
      <c r="H2755" s="37"/>
      <c r="I2755" s="37"/>
      <c r="J2755" s="37"/>
      <c r="K2755" s="37"/>
      <c r="L2755" s="36" t="s">
        <v>6920</v>
      </c>
      <c r="M2755" s="36" t="str">
        <f>IF(LEFT(NICAP[[#This Row],[Date]],1)=0,"Y","N")</f>
        <v>N</v>
      </c>
      <c r="N2755" s="36"/>
      <c r="O2755" s="36" t="str">
        <f>19&amp;LEFT(NICAP[[#This Row],[Date]],2)</f>
        <v>1964</v>
      </c>
      <c r="P2755" s="36" t="str">
        <f>MID(NICAP[[#This Row],[Date]],3,2)</f>
        <v>10</v>
      </c>
      <c r="Q2755" s="36" t="str">
        <f>RIGHT(NICAP[[#This Row],[Date]],2)</f>
        <v>30</v>
      </c>
      <c r="R2755" s="26">
        <f>DATE(NICAP[[#This Row],[Year]],NICAP[[#This Row],[Month]],NICAP[[#This Row],[Day]])</f>
        <v>23680</v>
      </c>
      <c r="S2755" s="35" t="str">
        <f t="shared" si="84"/>
        <v/>
      </c>
      <c r="T2755" s="24" t="str">
        <f t="shared" si="85"/>
        <v>UK</v>
      </c>
    </row>
    <row r="2756" spans="1:20" ht="12.75" customHeight="1" x14ac:dyDescent="0.2">
      <c r="A2756" s="35">
        <v>2747</v>
      </c>
      <c r="B2756" s="64">
        <v>641114</v>
      </c>
      <c r="C2756" s="39" t="s">
        <v>6919</v>
      </c>
      <c r="D2756" s="39" t="s">
        <v>1739</v>
      </c>
      <c r="E2756" s="39" t="str">
        <f>IF(AND(LEN(NICAP[[#This Row],[State or      Country]])=2,NICAP[[#This Row],[State or      Country]]&lt;&gt;"UK"),"US","Other")</f>
        <v>US</v>
      </c>
      <c r="F2756" s="38">
        <v>1</v>
      </c>
      <c r="G2756" s="37"/>
      <c r="H2756" s="37"/>
      <c r="I2756" s="65">
        <v>9170</v>
      </c>
      <c r="J2756" s="37"/>
      <c r="K2756" s="37"/>
      <c r="L2756" s="36" t="s">
        <v>6918</v>
      </c>
      <c r="M2756" s="36" t="str">
        <f>IF(LEFT(NICAP[[#This Row],[Date]],1)=0,"Y","N")</f>
        <v>N</v>
      </c>
      <c r="N2756" s="36"/>
      <c r="O2756" s="36" t="str">
        <f>19&amp;LEFT(NICAP[[#This Row],[Date]],2)</f>
        <v>1964</v>
      </c>
      <c r="P2756" s="36" t="str">
        <f>MID(NICAP[[#This Row],[Date]],3,2)</f>
        <v>11</v>
      </c>
      <c r="Q2756" s="36" t="str">
        <f>RIGHT(NICAP[[#This Row],[Date]],2)</f>
        <v>14</v>
      </c>
      <c r="R2756" s="26">
        <f>DATE(NICAP[[#This Row],[Year]],NICAP[[#This Row],[Month]],NICAP[[#This Row],[Day]])</f>
        <v>23695</v>
      </c>
      <c r="S2756" s="35" t="str">
        <f t="shared" si="84"/>
        <v>WI</v>
      </c>
      <c r="T2756" s="24" t="str">
        <f t="shared" si="85"/>
        <v>US</v>
      </c>
    </row>
    <row r="2757" spans="1:20" ht="12.75" customHeight="1" x14ac:dyDescent="0.2">
      <c r="A2757" s="35">
        <v>2748</v>
      </c>
      <c r="B2757" s="64">
        <v>641116</v>
      </c>
      <c r="C2757" s="39" t="s">
        <v>4014</v>
      </c>
      <c r="D2757" s="39" t="s">
        <v>2763</v>
      </c>
      <c r="E2757" s="39" t="str">
        <f>IF(AND(LEN(NICAP[[#This Row],[State or      Country]])=2,NICAP[[#This Row],[State or      Country]]&lt;&gt;"UK"),"US","Other")</f>
        <v>Other</v>
      </c>
      <c r="F2757" s="38">
        <v>9</v>
      </c>
      <c r="G2757" s="37"/>
      <c r="H2757" s="46">
        <v>5</v>
      </c>
      <c r="I2757" s="47" t="s">
        <v>4808</v>
      </c>
      <c r="J2757" s="37"/>
      <c r="K2757" s="37"/>
      <c r="L2757" s="36" t="s">
        <v>6910</v>
      </c>
      <c r="M2757" s="36" t="str">
        <f>IF(LEFT(NICAP[[#This Row],[Date]],1)=0,"Y","N")</f>
        <v>N</v>
      </c>
      <c r="N2757" s="36"/>
      <c r="O2757" s="36" t="str">
        <f>19&amp;LEFT(NICAP[[#This Row],[Date]],2)</f>
        <v>1964</v>
      </c>
      <c r="P2757" s="36" t="str">
        <f>MID(NICAP[[#This Row],[Date]],3,2)</f>
        <v>11</v>
      </c>
      <c r="Q2757" s="36" t="str">
        <f>RIGHT(NICAP[[#This Row],[Date]],2)</f>
        <v>16</v>
      </c>
      <c r="R2757" s="26">
        <f>DATE(NICAP[[#This Row],[Year]],NICAP[[#This Row],[Month]],NICAP[[#This Row],[Day]])</f>
        <v>23697</v>
      </c>
      <c r="S2757" s="35" t="str">
        <f t="shared" si="84"/>
        <v/>
      </c>
      <c r="T2757" s="24" t="str">
        <f t="shared" si="85"/>
        <v>At Sea</v>
      </c>
    </row>
    <row r="2758" spans="1:20" ht="12.75" customHeight="1" x14ac:dyDescent="0.2">
      <c r="A2758" s="35">
        <v>2749</v>
      </c>
      <c r="B2758" s="64">
        <v>641117</v>
      </c>
      <c r="C2758" s="39" t="s">
        <v>4014</v>
      </c>
      <c r="D2758" s="39" t="s">
        <v>2763</v>
      </c>
      <c r="E2758" s="39" t="str">
        <f>IF(AND(LEN(NICAP[[#This Row],[State or      Country]])=2,NICAP[[#This Row],[State or      Country]]&lt;&gt;"UK"),"US","Other")</f>
        <v>Other</v>
      </c>
      <c r="F2758" s="38">
        <v>9</v>
      </c>
      <c r="G2758" s="37"/>
      <c r="H2758" s="46">
        <v>5</v>
      </c>
      <c r="I2758" s="47" t="s">
        <v>4808</v>
      </c>
      <c r="J2758" s="37"/>
      <c r="K2758" s="37"/>
      <c r="L2758" s="36" t="s">
        <v>6910</v>
      </c>
      <c r="M2758" s="36" t="str">
        <f>IF(LEFT(NICAP[[#This Row],[Date]],1)=0,"Y","N")</f>
        <v>N</v>
      </c>
      <c r="N2758" s="36"/>
      <c r="O2758" s="36" t="str">
        <f>19&amp;LEFT(NICAP[[#This Row],[Date]],2)</f>
        <v>1964</v>
      </c>
      <c r="P2758" s="36" t="str">
        <f>MID(NICAP[[#This Row],[Date]],3,2)</f>
        <v>11</v>
      </c>
      <c r="Q2758" s="36" t="str">
        <f>RIGHT(NICAP[[#This Row],[Date]],2)</f>
        <v>17</v>
      </c>
      <c r="R2758" s="26">
        <f>DATE(NICAP[[#This Row],[Year]],NICAP[[#This Row],[Month]],NICAP[[#This Row],[Day]])</f>
        <v>23698</v>
      </c>
      <c r="S2758" s="35" t="str">
        <f t="shared" si="84"/>
        <v/>
      </c>
      <c r="T2758" s="24" t="str">
        <f t="shared" si="85"/>
        <v>At Sea</v>
      </c>
    </row>
    <row r="2759" spans="1:20" ht="12.75" customHeight="1" x14ac:dyDescent="0.2">
      <c r="A2759" s="35">
        <v>2750</v>
      </c>
      <c r="B2759" s="64">
        <v>641118</v>
      </c>
      <c r="C2759" s="39" t="s">
        <v>4014</v>
      </c>
      <c r="D2759" s="39" t="s">
        <v>2763</v>
      </c>
      <c r="E2759" s="39" t="str">
        <f>IF(AND(LEN(NICAP[[#This Row],[State or      Country]])=2,NICAP[[#This Row],[State or      Country]]&lt;&gt;"UK"),"US","Other")</f>
        <v>Other</v>
      </c>
      <c r="F2759" s="38">
        <v>9</v>
      </c>
      <c r="G2759" s="37"/>
      <c r="H2759" s="46">
        <v>5</v>
      </c>
      <c r="I2759" s="47" t="s">
        <v>4808</v>
      </c>
      <c r="J2759" s="37"/>
      <c r="K2759" s="37"/>
      <c r="L2759" s="36" t="s">
        <v>6910</v>
      </c>
      <c r="M2759" s="36" t="str">
        <f>IF(LEFT(NICAP[[#This Row],[Date]],1)=0,"Y","N")</f>
        <v>N</v>
      </c>
      <c r="N2759" s="36"/>
      <c r="O2759" s="36" t="str">
        <f>19&amp;LEFT(NICAP[[#This Row],[Date]],2)</f>
        <v>1964</v>
      </c>
      <c r="P2759" s="36" t="str">
        <f>MID(NICAP[[#This Row],[Date]],3,2)</f>
        <v>11</v>
      </c>
      <c r="Q2759" s="36" t="str">
        <f>RIGHT(NICAP[[#This Row],[Date]],2)</f>
        <v>18</v>
      </c>
      <c r="R2759" s="26">
        <f>DATE(NICAP[[#This Row],[Year]],NICAP[[#This Row],[Month]],NICAP[[#This Row],[Day]])</f>
        <v>23699</v>
      </c>
      <c r="S2759" s="35" t="str">
        <f t="shared" si="84"/>
        <v/>
      </c>
      <c r="T2759" s="24" t="str">
        <f t="shared" si="85"/>
        <v>At Sea</v>
      </c>
    </row>
    <row r="2760" spans="1:20" ht="12.75" customHeight="1" x14ac:dyDescent="0.2">
      <c r="A2760" s="35">
        <v>2751</v>
      </c>
      <c r="B2760" s="82" t="s">
        <v>6917</v>
      </c>
      <c r="C2760" s="39" t="s">
        <v>6916</v>
      </c>
      <c r="D2760" s="39" t="s">
        <v>5693</v>
      </c>
      <c r="E2760" s="39" t="str">
        <f>IF(AND(LEN(NICAP[[#This Row],[State or      Country]])=2,NICAP[[#This Row],[State or      Country]]&lt;&gt;"UK"),"US","Other")</f>
        <v>Other</v>
      </c>
      <c r="F2760" s="38">
        <v>9</v>
      </c>
      <c r="G2760" s="41"/>
      <c r="H2760" s="46">
        <v>5</v>
      </c>
      <c r="I2760" s="47" t="s">
        <v>4808</v>
      </c>
      <c r="J2760" s="41"/>
      <c r="K2760" s="41"/>
      <c r="L2760" s="36" t="s">
        <v>6915</v>
      </c>
      <c r="M2760" s="36" t="str">
        <f>IF(LEFT(NICAP[[#This Row],[Date]],1)=0,"Y","N")</f>
        <v>N</v>
      </c>
      <c r="N2760" s="36"/>
      <c r="O2760" s="36" t="str">
        <f>19&amp;LEFT(NICAP[[#This Row],[Date]],2)</f>
        <v>1964</v>
      </c>
      <c r="P2760" s="36" t="str">
        <f>MID(NICAP[[#This Row],[Date]],3,2)</f>
        <v>11</v>
      </c>
      <c r="Q2760" s="36" t="str">
        <f>RIGHT(NICAP[[#This Row],[Date]],2)</f>
        <v>19</v>
      </c>
      <c r="R2760" s="26">
        <f>DATE(NICAP[[#This Row],[Year]],NICAP[[#This Row],[Month]],NICAP[[#This Row],[Day]])</f>
        <v>23700</v>
      </c>
      <c r="S2760" s="35" t="str">
        <f t="shared" si="84"/>
        <v/>
      </c>
      <c r="T2760" s="24" t="str">
        <f t="shared" si="85"/>
        <v>Puerto Rico</v>
      </c>
    </row>
    <row r="2761" spans="1:20" ht="12.75" customHeight="1" x14ac:dyDescent="0.2">
      <c r="A2761" s="35">
        <v>2752</v>
      </c>
      <c r="B2761" s="64">
        <v>641119</v>
      </c>
      <c r="C2761" s="39" t="s">
        <v>6914</v>
      </c>
      <c r="D2761" s="39" t="s">
        <v>2763</v>
      </c>
      <c r="E2761" s="39" t="str">
        <f>IF(AND(LEN(NICAP[[#This Row],[State or      Country]])=2,NICAP[[#This Row],[State or      Country]]&lt;&gt;"UK"),"US","Other")</f>
        <v>Other</v>
      </c>
      <c r="F2761" s="38">
        <v>1</v>
      </c>
      <c r="G2761" s="37"/>
      <c r="H2761" s="37"/>
      <c r="I2761" s="65">
        <v>9183</v>
      </c>
      <c r="J2761" s="37"/>
      <c r="K2761" s="37"/>
      <c r="L2761" s="36" t="s">
        <v>6913</v>
      </c>
      <c r="M2761" s="36" t="str">
        <f>IF(LEFT(NICAP[[#This Row],[Date]],1)=0,"Y","N")</f>
        <v>N</v>
      </c>
      <c r="N2761" s="36"/>
      <c r="O2761" s="36" t="str">
        <f>19&amp;LEFT(NICAP[[#This Row],[Date]],2)</f>
        <v>1964</v>
      </c>
      <c r="P2761" s="36" t="str">
        <f>MID(NICAP[[#This Row],[Date]],3,2)</f>
        <v>11</v>
      </c>
      <c r="Q2761" s="36" t="str">
        <f>RIGHT(NICAP[[#This Row],[Date]],2)</f>
        <v>19</v>
      </c>
      <c r="R2761" s="26">
        <f>DATE(NICAP[[#This Row],[Year]],NICAP[[#This Row],[Month]],NICAP[[#This Row],[Day]])</f>
        <v>23700</v>
      </c>
      <c r="S2761" s="35" t="str">
        <f t="shared" si="84"/>
        <v/>
      </c>
      <c r="T2761" s="24" t="str">
        <f t="shared" si="85"/>
        <v>At Sea</v>
      </c>
    </row>
    <row r="2762" spans="1:20" ht="12.75" customHeight="1" x14ac:dyDescent="0.2">
      <c r="A2762" s="35">
        <v>2753</v>
      </c>
      <c r="B2762" s="68">
        <v>641119</v>
      </c>
      <c r="C2762" s="39" t="s">
        <v>6912</v>
      </c>
      <c r="D2762" s="39" t="s">
        <v>2763</v>
      </c>
      <c r="E2762" s="39" t="str">
        <f>IF(AND(LEN(NICAP[[#This Row],[State or      Country]])=2,NICAP[[#This Row],[State or      Country]]&lt;&gt;"UK"),"US","Other")</f>
        <v>Other</v>
      </c>
      <c r="F2762" s="38">
        <v>9</v>
      </c>
      <c r="G2762" s="101" t="s">
        <v>1666</v>
      </c>
      <c r="H2762" s="46">
        <v>5</v>
      </c>
      <c r="I2762" s="37"/>
      <c r="J2762" s="37"/>
      <c r="K2762" s="37"/>
      <c r="L2762" s="36" t="s">
        <v>6911</v>
      </c>
      <c r="M2762" s="36" t="str">
        <f>IF(LEFT(NICAP[[#This Row],[Date]],1)=0,"Y","N")</f>
        <v>N</v>
      </c>
      <c r="N2762" s="36"/>
      <c r="O2762" s="36" t="str">
        <f>19&amp;LEFT(NICAP[[#This Row],[Date]],2)</f>
        <v>1964</v>
      </c>
      <c r="P2762" s="36" t="str">
        <f>MID(NICAP[[#This Row],[Date]],3,2)</f>
        <v>11</v>
      </c>
      <c r="Q2762" s="36" t="str">
        <f>RIGHT(NICAP[[#This Row],[Date]],2)</f>
        <v>19</v>
      </c>
      <c r="R2762" s="26">
        <f>DATE(NICAP[[#This Row],[Year]],NICAP[[#This Row],[Month]],NICAP[[#This Row],[Day]])</f>
        <v>23700</v>
      </c>
      <c r="S2762" s="35" t="str">
        <f t="shared" ref="S2762:S2825" si="86">IF(E2762="US",D2762,"")</f>
        <v/>
      </c>
      <c r="T2762" s="24" t="str">
        <f t="shared" ref="T2762:T2825" si="87">IF(E2762="US","US",D2762)</f>
        <v>At Sea</v>
      </c>
    </row>
    <row r="2763" spans="1:20" ht="12.75" customHeight="1" x14ac:dyDescent="0.2">
      <c r="A2763" s="35">
        <v>2754</v>
      </c>
      <c r="B2763" s="64">
        <v>641124</v>
      </c>
      <c r="C2763" s="39" t="s">
        <v>4014</v>
      </c>
      <c r="D2763" s="39" t="s">
        <v>2763</v>
      </c>
      <c r="E2763" s="39" t="str">
        <f>IF(AND(LEN(NICAP[[#This Row],[State or      Country]])=2,NICAP[[#This Row],[State or      Country]]&lt;&gt;"UK"),"US","Other")</f>
        <v>Other</v>
      </c>
      <c r="F2763" s="38">
        <v>9</v>
      </c>
      <c r="G2763" s="37"/>
      <c r="H2763" s="46">
        <v>5</v>
      </c>
      <c r="I2763" s="47" t="s">
        <v>4808</v>
      </c>
      <c r="J2763" s="37"/>
      <c r="K2763" s="37"/>
      <c r="L2763" s="36" t="s">
        <v>6910</v>
      </c>
      <c r="M2763" s="36" t="str">
        <f>IF(LEFT(NICAP[[#This Row],[Date]],1)=0,"Y","N")</f>
        <v>N</v>
      </c>
      <c r="N2763" s="36"/>
      <c r="O2763" s="36" t="str">
        <f>19&amp;LEFT(NICAP[[#This Row],[Date]],2)</f>
        <v>1964</v>
      </c>
      <c r="P2763" s="36" t="str">
        <f>MID(NICAP[[#This Row],[Date]],3,2)</f>
        <v>11</v>
      </c>
      <c r="Q2763" s="36" t="str">
        <f>RIGHT(NICAP[[#This Row],[Date]],2)</f>
        <v>24</v>
      </c>
      <c r="R2763" s="26">
        <f>DATE(NICAP[[#This Row],[Year]],NICAP[[#This Row],[Month]],NICAP[[#This Row],[Day]])</f>
        <v>23705</v>
      </c>
      <c r="S2763" s="35" t="str">
        <f t="shared" si="86"/>
        <v/>
      </c>
      <c r="T2763" s="24" t="str">
        <f t="shared" si="87"/>
        <v>At Sea</v>
      </c>
    </row>
    <row r="2764" spans="1:20" ht="12.75" customHeight="1" x14ac:dyDescent="0.2">
      <c r="A2764" s="35">
        <v>2755</v>
      </c>
      <c r="B2764" s="64">
        <v>641125</v>
      </c>
      <c r="C2764" s="39" t="s">
        <v>6909</v>
      </c>
      <c r="D2764" s="39" t="s">
        <v>1758</v>
      </c>
      <c r="E2764" s="39" t="str">
        <f>IF(AND(LEN(NICAP[[#This Row],[State or      Country]])=2,NICAP[[#This Row],[State or      Country]]&lt;&gt;"UK"),"US","Other")</f>
        <v>US</v>
      </c>
      <c r="F2764" s="38">
        <v>4</v>
      </c>
      <c r="G2764" s="37"/>
      <c r="H2764" s="37"/>
      <c r="I2764" s="37"/>
      <c r="J2764" s="37"/>
      <c r="K2764" s="37"/>
      <c r="L2764" s="36" t="s">
        <v>6908</v>
      </c>
      <c r="M2764" s="36" t="str">
        <f>IF(LEFT(NICAP[[#This Row],[Date]],1)=0,"Y","N")</f>
        <v>N</v>
      </c>
      <c r="N2764" s="36"/>
      <c r="O2764" s="36" t="str">
        <f>19&amp;LEFT(NICAP[[#This Row],[Date]],2)</f>
        <v>1964</v>
      </c>
      <c r="P2764" s="36" t="str">
        <f>MID(NICAP[[#This Row],[Date]],3,2)</f>
        <v>11</v>
      </c>
      <c r="Q2764" s="36" t="str">
        <f>RIGHT(NICAP[[#This Row],[Date]],2)</f>
        <v>25</v>
      </c>
      <c r="R2764" s="26">
        <f>DATE(NICAP[[#This Row],[Year]],NICAP[[#This Row],[Month]],NICAP[[#This Row],[Day]])</f>
        <v>23706</v>
      </c>
      <c r="S2764" s="35" t="str">
        <f t="shared" si="86"/>
        <v>NY</v>
      </c>
      <c r="T2764" s="24" t="str">
        <f t="shared" si="87"/>
        <v>US</v>
      </c>
    </row>
    <row r="2765" spans="1:20" ht="12.75" customHeight="1" x14ac:dyDescent="0.2">
      <c r="A2765" s="35">
        <v>2756</v>
      </c>
      <c r="B2765" s="68">
        <v>641204</v>
      </c>
      <c r="C2765" s="39" t="s">
        <v>6907</v>
      </c>
      <c r="D2765" s="39" t="s">
        <v>1826</v>
      </c>
      <c r="E2765" s="39" t="str">
        <f>IF(AND(LEN(NICAP[[#This Row],[State or      Country]])=2,NICAP[[#This Row],[State or      Country]]&lt;&gt;"UK"),"US","Other")</f>
        <v>US</v>
      </c>
      <c r="F2765" s="38">
        <v>9</v>
      </c>
      <c r="G2765" s="101" t="s">
        <v>1666</v>
      </c>
      <c r="H2765" s="46">
        <v>5</v>
      </c>
      <c r="I2765" s="47" t="s">
        <v>4808</v>
      </c>
      <c r="J2765" s="37"/>
      <c r="K2765" s="37"/>
      <c r="L2765" s="36" t="s">
        <v>6906</v>
      </c>
      <c r="M2765" s="36" t="str">
        <f>IF(LEFT(NICAP[[#This Row],[Date]],1)=0,"Y","N")</f>
        <v>N</v>
      </c>
      <c r="N2765" s="36"/>
      <c r="O2765" s="36" t="str">
        <f>19&amp;LEFT(NICAP[[#This Row],[Date]],2)</f>
        <v>1964</v>
      </c>
      <c r="P2765" s="36" t="str">
        <f>MID(NICAP[[#This Row],[Date]],3,2)</f>
        <v>12</v>
      </c>
      <c r="Q2765" s="36" t="str">
        <f>RIGHT(NICAP[[#This Row],[Date]],2)</f>
        <v>04</v>
      </c>
      <c r="R2765" s="26">
        <f>DATE(NICAP[[#This Row],[Year]],NICAP[[#This Row],[Month]],NICAP[[#This Row],[Day]])</f>
        <v>23715</v>
      </c>
      <c r="S2765" s="35" t="str">
        <f t="shared" si="86"/>
        <v>OR</v>
      </c>
      <c r="T2765" s="24" t="str">
        <f t="shared" si="87"/>
        <v>US</v>
      </c>
    </row>
    <row r="2766" spans="1:20" ht="27" customHeight="1" x14ac:dyDescent="0.2">
      <c r="A2766" s="35">
        <v>2757</v>
      </c>
      <c r="B2766" s="84">
        <v>641219</v>
      </c>
      <c r="C2766" s="44" t="s">
        <v>6905</v>
      </c>
      <c r="D2766" s="44" t="s">
        <v>1715</v>
      </c>
      <c r="E2766" s="44" t="str">
        <f>IF(AND(LEN(NICAP[[#This Row],[State or      Country]])=2,NICAP[[#This Row],[State or      Country]]&lt;&gt;"UK"),"US","Other")</f>
        <v>US</v>
      </c>
      <c r="F2766" s="43">
        <v>9</v>
      </c>
      <c r="G2766" s="105" t="s">
        <v>1666</v>
      </c>
      <c r="H2766" s="61">
        <v>5</v>
      </c>
      <c r="I2766" s="62" t="s">
        <v>4808</v>
      </c>
      <c r="J2766" s="41"/>
      <c r="K2766" s="41"/>
      <c r="L2766" s="59" t="s">
        <v>6904</v>
      </c>
      <c r="M2766" s="59" t="str">
        <f>IF(LEFT(NICAP[[#This Row],[Date]],1)=0,"Y","N")</f>
        <v>N</v>
      </c>
      <c r="N2766" s="59"/>
      <c r="O2766" s="59" t="str">
        <f>19&amp;LEFT(NICAP[[#This Row],[Date]],2)</f>
        <v>1964</v>
      </c>
      <c r="P2766" s="59" t="str">
        <f>MID(NICAP[[#This Row],[Date]],3,2)</f>
        <v>12</v>
      </c>
      <c r="Q2766" s="59" t="str">
        <f>RIGHT(NICAP[[#This Row],[Date]],2)</f>
        <v>19</v>
      </c>
      <c r="R2766" s="26">
        <f>DATE(NICAP[[#This Row],[Year]],NICAP[[#This Row],[Month]],NICAP[[#This Row],[Day]])</f>
        <v>23730</v>
      </c>
      <c r="S2766" s="35" t="str">
        <f t="shared" si="86"/>
        <v>MD</v>
      </c>
      <c r="T2766" s="24" t="str">
        <f t="shared" si="87"/>
        <v>US</v>
      </c>
    </row>
    <row r="2767" spans="1:20" ht="27" customHeight="1" x14ac:dyDescent="0.2">
      <c r="A2767" s="35">
        <v>2758</v>
      </c>
      <c r="B2767" s="66">
        <v>641221</v>
      </c>
      <c r="C2767" s="44" t="s">
        <v>2099</v>
      </c>
      <c r="D2767" s="44" t="s">
        <v>2098</v>
      </c>
      <c r="E2767" s="44" t="str">
        <f>IF(AND(LEN(NICAP[[#This Row],[State or      Country]])=2,NICAP[[#This Row],[State or      Country]]&lt;&gt;"UK"),"US","Other")</f>
        <v>US</v>
      </c>
      <c r="F2767" s="43">
        <v>3</v>
      </c>
      <c r="G2767" s="41"/>
      <c r="H2767" s="41"/>
      <c r="I2767" s="41"/>
      <c r="J2767" s="41"/>
      <c r="K2767" s="41"/>
      <c r="L2767" s="42" t="s">
        <v>6903</v>
      </c>
      <c r="M2767" s="42" t="str">
        <f>IF(LEFT(NICAP[[#This Row],[Date]],1)=0,"Y","N")</f>
        <v>N</v>
      </c>
      <c r="N2767" s="42"/>
      <c r="O2767" s="42" t="str">
        <f>19&amp;LEFT(NICAP[[#This Row],[Date]],2)</f>
        <v>1964</v>
      </c>
      <c r="P2767" s="42" t="str">
        <f>MID(NICAP[[#This Row],[Date]],3,2)</f>
        <v>12</v>
      </c>
      <c r="Q2767" s="42" t="str">
        <f>RIGHT(NICAP[[#This Row],[Date]],2)</f>
        <v>21</v>
      </c>
      <c r="R2767" s="26">
        <f>DATE(NICAP[[#This Row],[Year]],NICAP[[#This Row],[Month]],NICAP[[#This Row],[Day]])</f>
        <v>23732</v>
      </c>
      <c r="S2767" s="35" t="str">
        <f t="shared" si="86"/>
        <v>VA</v>
      </c>
      <c r="T2767" s="24" t="str">
        <f t="shared" si="87"/>
        <v>US</v>
      </c>
    </row>
    <row r="2768" spans="1:20" ht="14.25" customHeight="1" x14ac:dyDescent="0.2">
      <c r="A2768" s="35">
        <v>2759</v>
      </c>
      <c r="B2768" s="81">
        <v>641221</v>
      </c>
      <c r="C2768" s="39" t="s">
        <v>6902</v>
      </c>
      <c r="D2768" s="39" t="s">
        <v>2098</v>
      </c>
      <c r="E2768" s="39" t="str">
        <f>IF(AND(LEN(NICAP[[#This Row],[State or      Country]])=2,NICAP[[#This Row],[State or      Country]]&lt;&gt;"UK"),"US","Other")</f>
        <v>US</v>
      </c>
      <c r="F2768" s="38">
        <v>3</v>
      </c>
      <c r="G2768" s="101" t="s">
        <v>2090</v>
      </c>
      <c r="H2768" s="46">
        <v>5</v>
      </c>
      <c r="I2768" s="47" t="s">
        <v>4808</v>
      </c>
      <c r="J2768" s="37"/>
      <c r="K2768" s="37"/>
      <c r="L2768" s="104" t="s">
        <v>6901</v>
      </c>
      <c r="M2768" s="104" t="str">
        <f>IF(LEFT(NICAP[[#This Row],[Date]],1)=0,"Y","N")</f>
        <v>N</v>
      </c>
      <c r="N2768" s="104"/>
      <c r="O2768" s="104" t="str">
        <f>19&amp;LEFT(NICAP[[#This Row],[Date]],2)</f>
        <v>1964</v>
      </c>
      <c r="P2768" s="104" t="str">
        <f>MID(NICAP[[#This Row],[Date]],3,2)</f>
        <v>12</v>
      </c>
      <c r="Q2768" s="104" t="str">
        <f>RIGHT(NICAP[[#This Row],[Date]],2)</f>
        <v>21</v>
      </c>
      <c r="R2768" s="26">
        <f>DATE(NICAP[[#This Row],[Year]],NICAP[[#This Row],[Month]],NICAP[[#This Row],[Day]])</f>
        <v>23732</v>
      </c>
      <c r="S2768" s="35" t="str">
        <f t="shared" si="86"/>
        <v>VA</v>
      </c>
      <c r="T2768" s="24" t="str">
        <f t="shared" si="87"/>
        <v>US</v>
      </c>
    </row>
    <row r="2769" spans="1:20" ht="14.25" customHeight="1" x14ac:dyDescent="0.2">
      <c r="A2769" s="35">
        <v>2760</v>
      </c>
      <c r="B2769" s="81">
        <v>650101</v>
      </c>
      <c r="C2769" s="39" t="s">
        <v>6900</v>
      </c>
      <c r="D2769" s="39" t="s">
        <v>2098</v>
      </c>
      <c r="E2769" s="39" t="str">
        <f>IF(AND(LEN(NICAP[[#This Row],[State or      Country]])=2,NICAP[[#This Row],[State or      Country]]&lt;&gt;"UK"),"US","Other")</f>
        <v>US</v>
      </c>
      <c r="F2769" s="38">
        <v>1</v>
      </c>
      <c r="G2769" s="101" t="s">
        <v>6678</v>
      </c>
      <c r="H2769" s="46">
        <v>5</v>
      </c>
      <c r="I2769" s="37"/>
      <c r="J2769" s="37"/>
      <c r="K2769" s="37"/>
      <c r="L2769" s="36" t="s">
        <v>6899</v>
      </c>
      <c r="M2769" s="36" t="str">
        <f>IF(LEFT(NICAP[[#This Row],[Date]],1)=0,"Y","N")</f>
        <v>N</v>
      </c>
      <c r="N2769" s="36"/>
      <c r="O2769" s="36" t="str">
        <f>19&amp;LEFT(NICAP[[#This Row],[Date]],2)</f>
        <v>1965</v>
      </c>
      <c r="P2769" s="36" t="str">
        <f>MID(NICAP[[#This Row],[Date]],3,2)</f>
        <v>01</v>
      </c>
      <c r="Q2769" s="36" t="str">
        <f>RIGHT(NICAP[[#This Row],[Date]],2)</f>
        <v>01</v>
      </c>
      <c r="R2769" s="26">
        <f>DATE(NICAP[[#This Row],[Year]],NICAP[[#This Row],[Month]],NICAP[[#This Row],[Day]])</f>
        <v>23743</v>
      </c>
      <c r="S2769" s="35" t="str">
        <f t="shared" si="86"/>
        <v>VA</v>
      </c>
      <c r="T2769" s="24" t="str">
        <f t="shared" si="87"/>
        <v>US</v>
      </c>
    </row>
    <row r="2770" spans="1:20" ht="14.25" customHeight="1" x14ac:dyDescent="0.2">
      <c r="A2770" s="35">
        <v>2761</v>
      </c>
      <c r="B2770" s="81">
        <v>650105</v>
      </c>
      <c r="C2770" s="39" t="s">
        <v>6898</v>
      </c>
      <c r="D2770" s="39" t="s">
        <v>2098</v>
      </c>
      <c r="E2770" s="39" t="str">
        <f>IF(AND(LEN(NICAP[[#This Row],[State or      Country]])=2,NICAP[[#This Row],[State or      Country]]&lt;&gt;"UK"),"US","Other")</f>
        <v>US</v>
      </c>
      <c r="F2770" s="38">
        <v>2</v>
      </c>
      <c r="G2770" s="101" t="s">
        <v>6678</v>
      </c>
      <c r="H2770" s="46">
        <v>1</v>
      </c>
      <c r="I2770" s="41"/>
      <c r="J2770" s="41"/>
      <c r="K2770" s="41"/>
      <c r="L2770" s="36" t="s">
        <v>6897</v>
      </c>
      <c r="M2770" s="36" t="str">
        <f>IF(LEFT(NICAP[[#This Row],[Date]],1)=0,"Y","N")</f>
        <v>N</v>
      </c>
      <c r="N2770" s="36"/>
      <c r="O2770" s="36" t="str">
        <f>19&amp;LEFT(NICAP[[#This Row],[Date]],2)</f>
        <v>1965</v>
      </c>
      <c r="P2770" s="36" t="str">
        <f>MID(NICAP[[#This Row],[Date]],3,2)</f>
        <v>01</v>
      </c>
      <c r="Q2770" s="36" t="str">
        <f>RIGHT(NICAP[[#This Row],[Date]],2)</f>
        <v>05</v>
      </c>
      <c r="R2770" s="26">
        <f>DATE(NICAP[[#This Row],[Year]],NICAP[[#This Row],[Month]],NICAP[[#This Row],[Day]])</f>
        <v>23747</v>
      </c>
      <c r="S2770" s="35" t="str">
        <f t="shared" si="86"/>
        <v>VA</v>
      </c>
      <c r="T2770" s="24" t="str">
        <f t="shared" si="87"/>
        <v>US</v>
      </c>
    </row>
    <row r="2771" spans="1:20" ht="14.25" customHeight="1" x14ac:dyDescent="0.2">
      <c r="A2771" s="35">
        <v>2762</v>
      </c>
      <c r="B2771" s="81">
        <v>650105</v>
      </c>
      <c r="C2771" s="39" t="s">
        <v>6896</v>
      </c>
      <c r="D2771" s="39" t="s">
        <v>2098</v>
      </c>
      <c r="E2771" s="39" t="str">
        <f>IF(AND(LEN(NICAP[[#This Row],[State or      Country]])=2,NICAP[[#This Row],[State or      Country]]&lt;&gt;"UK"),"US","Other")</f>
        <v>US</v>
      </c>
      <c r="F2771" s="38">
        <v>1</v>
      </c>
      <c r="G2771" s="101" t="s">
        <v>6678</v>
      </c>
      <c r="H2771" s="46">
        <v>5</v>
      </c>
      <c r="I2771" s="37"/>
      <c r="J2771" s="37"/>
      <c r="K2771" s="37"/>
      <c r="L2771" s="36" t="s">
        <v>6895</v>
      </c>
      <c r="M2771" s="36" t="str">
        <f>IF(LEFT(NICAP[[#This Row],[Date]],1)=0,"Y","N")</f>
        <v>N</v>
      </c>
      <c r="N2771" s="36"/>
      <c r="O2771" s="36" t="str">
        <f>19&amp;LEFT(NICAP[[#This Row],[Date]],2)</f>
        <v>1965</v>
      </c>
      <c r="P2771" s="36" t="str">
        <f>MID(NICAP[[#This Row],[Date]],3,2)</f>
        <v>01</v>
      </c>
      <c r="Q2771" s="36" t="str">
        <f>RIGHT(NICAP[[#This Row],[Date]],2)</f>
        <v>05</v>
      </c>
      <c r="R2771" s="26">
        <f>DATE(NICAP[[#This Row],[Year]],NICAP[[#This Row],[Month]],NICAP[[#This Row],[Day]])</f>
        <v>23747</v>
      </c>
      <c r="S2771" s="35" t="str">
        <f t="shared" si="86"/>
        <v>VA</v>
      </c>
      <c r="T2771" s="24" t="str">
        <f t="shared" si="87"/>
        <v>US</v>
      </c>
    </row>
    <row r="2772" spans="1:20" ht="14.25" customHeight="1" x14ac:dyDescent="0.2">
      <c r="A2772" s="35">
        <v>2763</v>
      </c>
      <c r="B2772" s="81">
        <v>650108</v>
      </c>
      <c r="C2772" s="39" t="s">
        <v>5661</v>
      </c>
      <c r="D2772" s="39" t="s">
        <v>2211</v>
      </c>
      <c r="E2772" s="39" t="str">
        <f>IF(AND(LEN(NICAP[[#This Row],[State or      Country]])=2,NICAP[[#This Row],[State or      Country]]&lt;&gt;"UK"),"US","Other")</f>
        <v>US</v>
      </c>
      <c r="F2772" s="38">
        <v>1</v>
      </c>
      <c r="G2772" s="101" t="s">
        <v>6678</v>
      </c>
      <c r="H2772" s="46">
        <v>5</v>
      </c>
      <c r="I2772" s="47" t="s">
        <v>6674</v>
      </c>
      <c r="J2772" s="37"/>
      <c r="K2772" s="37"/>
      <c r="L2772" s="36" t="s">
        <v>6894</v>
      </c>
      <c r="M2772" s="36" t="str">
        <f>IF(LEFT(NICAP[[#This Row],[Date]],1)=0,"Y","N")</f>
        <v>N</v>
      </c>
      <c r="N2772" s="36"/>
      <c r="O2772" s="36" t="str">
        <f>19&amp;LEFT(NICAP[[#This Row],[Date]],2)</f>
        <v>1965</v>
      </c>
      <c r="P2772" s="36" t="str">
        <f>MID(NICAP[[#This Row],[Date]],3,2)</f>
        <v>01</v>
      </c>
      <c r="Q2772" s="36" t="str">
        <f>RIGHT(NICAP[[#This Row],[Date]],2)</f>
        <v>08</v>
      </c>
      <c r="R2772" s="26">
        <f>DATE(NICAP[[#This Row],[Year]],NICAP[[#This Row],[Month]],NICAP[[#This Row],[Day]])</f>
        <v>23750</v>
      </c>
      <c r="S2772" s="35" t="str">
        <f t="shared" si="86"/>
        <v>SC</v>
      </c>
      <c r="T2772" s="24" t="str">
        <f t="shared" si="87"/>
        <v>US</v>
      </c>
    </row>
    <row r="2773" spans="1:20" ht="14.25" customHeight="1" x14ac:dyDescent="0.2">
      <c r="A2773" s="35">
        <v>2764</v>
      </c>
      <c r="B2773" s="81">
        <v>650108</v>
      </c>
      <c r="C2773" s="39" t="s">
        <v>5661</v>
      </c>
      <c r="D2773" s="39" t="s">
        <v>2211</v>
      </c>
      <c r="E2773" s="39" t="str">
        <f>IF(AND(LEN(NICAP[[#This Row],[State or      Country]])=2,NICAP[[#This Row],[State or      Country]]&lt;&gt;"UK"),"US","Other")</f>
        <v>US</v>
      </c>
      <c r="F2773" s="38">
        <v>3</v>
      </c>
      <c r="G2773" s="101" t="s">
        <v>2090</v>
      </c>
      <c r="H2773" s="46">
        <v>5</v>
      </c>
      <c r="I2773" s="47" t="s">
        <v>6674</v>
      </c>
      <c r="J2773" s="41"/>
      <c r="K2773" s="41"/>
      <c r="L2773" s="36" t="s">
        <v>6894</v>
      </c>
      <c r="M2773" s="36" t="str">
        <f>IF(LEFT(NICAP[[#This Row],[Date]],1)=0,"Y","N")</f>
        <v>N</v>
      </c>
      <c r="N2773" s="36"/>
      <c r="O2773" s="36" t="str">
        <f>19&amp;LEFT(NICAP[[#This Row],[Date]],2)</f>
        <v>1965</v>
      </c>
      <c r="P2773" s="36" t="str">
        <f>MID(NICAP[[#This Row],[Date]],3,2)</f>
        <v>01</v>
      </c>
      <c r="Q2773" s="36" t="str">
        <f>RIGHT(NICAP[[#This Row],[Date]],2)</f>
        <v>08</v>
      </c>
      <c r="R2773" s="26">
        <f>DATE(NICAP[[#This Row],[Year]],NICAP[[#This Row],[Month]],NICAP[[#This Row],[Day]])</f>
        <v>23750</v>
      </c>
      <c r="S2773" s="35" t="str">
        <f t="shared" si="86"/>
        <v>SC</v>
      </c>
      <c r="T2773" s="24" t="str">
        <f t="shared" si="87"/>
        <v>US</v>
      </c>
    </row>
    <row r="2774" spans="1:20" ht="14.25" customHeight="1" x14ac:dyDescent="0.2">
      <c r="A2774" s="35">
        <v>2765</v>
      </c>
      <c r="B2774" s="81">
        <v>650110</v>
      </c>
      <c r="C2774" s="39" t="s">
        <v>6893</v>
      </c>
      <c r="D2774" s="39" t="s">
        <v>2098</v>
      </c>
      <c r="E2774" s="39" t="str">
        <f>IF(AND(LEN(NICAP[[#This Row],[State or      Country]])=2,NICAP[[#This Row],[State or      Country]]&lt;&gt;"UK"),"US","Other")</f>
        <v>US</v>
      </c>
      <c r="F2774" s="38">
        <v>1</v>
      </c>
      <c r="G2774" s="101" t="s">
        <v>6678</v>
      </c>
      <c r="H2774" s="46">
        <v>2</v>
      </c>
      <c r="I2774" s="37"/>
      <c r="J2774" s="37"/>
      <c r="K2774" s="37"/>
      <c r="L2774" s="36" t="s">
        <v>6892</v>
      </c>
      <c r="M2774" s="36" t="str">
        <f>IF(LEFT(NICAP[[#This Row],[Date]],1)=0,"Y","N")</f>
        <v>N</v>
      </c>
      <c r="N2774" s="36"/>
      <c r="O2774" s="36" t="str">
        <f>19&amp;LEFT(NICAP[[#This Row],[Date]],2)</f>
        <v>1965</v>
      </c>
      <c r="P2774" s="36" t="str">
        <f>MID(NICAP[[#This Row],[Date]],3,2)</f>
        <v>01</v>
      </c>
      <c r="Q2774" s="36" t="str">
        <f>RIGHT(NICAP[[#This Row],[Date]],2)</f>
        <v>10</v>
      </c>
      <c r="R2774" s="26">
        <f>DATE(NICAP[[#This Row],[Year]],NICAP[[#This Row],[Month]],NICAP[[#This Row],[Day]])</f>
        <v>23752</v>
      </c>
      <c r="S2774" s="35" t="str">
        <f t="shared" si="86"/>
        <v>VA</v>
      </c>
      <c r="T2774" s="24" t="str">
        <f t="shared" si="87"/>
        <v>US</v>
      </c>
    </row>
    <row r="2775" spans="1:20" ht="14.25" customHeight="1" x14ac:dyDescent="0.2">
      <c r="A2775" s="35">
        <v>2766</v>
      </c>
      <c r="B2775" s="81">
        <v>650110</v>
      </c>
      <c r="C2775" s="39" t="s">
        <v>6891</v>
      </c>
      <c r="D2775" s="39" t="s">
        <v>1715</v>
      </c>
      <c r="E2775" s="39" t="str">
        <f>IF(AND(LEN(NICAP[[#This Row],[State or      Country]])=2,NICAP[[#This Row],[State or      Country]]&lt;&gt;"UK"),"US","Other")</f>
        <v>US</v>
      </c>
      <c r="F2775" s="38">
        <v>1</v>
      </c>
      <c r="G2775" s="101" t="s">
        <v>6678</v>
      </c>
      <c r="H2775" s="46">
        <v>2</v>
      </c>
      <c r="I2775" s="37"/>
      <c r="J2775" s="37"/>
      <c r="K2775" s="37"/>
      <c r="L2775" s="36" t="s">
        <v>6890</v>
      </c>
      <c r="M2775" s="36" t="str">
        <f>IF(LEFT(NICAP[[#This Row],[Date]],1)=0,"Y","N")</f>
        <v>N</v>
      </c>
      <c r="N2775" s="36"/>
      <c r="O2775" s="36" t="str">
        <f>19&amp;LEFT(NICAP[[#This Row],[Date]],2)</f>
        <v>1965</v>
      </c>
      <c r="P2775" s="36" t="str">
        <f>MID(NICAP[[#This Row],[Date]],3,2)</f>
        <v>01</v>
      </c>
      <c r="Q2775" s="36" t="str">
        <f>RIGHT(NICAP[[#This Row],[Date]],2)</f>
        <v>10</v>
      </c>
      <c r="R2775" s="26">
        <f>DATE(NICAP[[#This Row],[Year]],NICAP[[#This Row],[Month]],NICAP[[#This Row],[Day]])</f>
        <v>23752</v>
      </c>
      <c r="S2775" s="35" t="str">
        <f t="shared" si="86"/>
        <v>MD</v>
      </c>
      <c r="T2775" s="24" t="str">
        <f t="shared" si="87"/>
        <v>US</v>
      </c>
    </row>
    <row r="2776" spans="1:20" ht="14.25" customHeight="1" x14ac:dyDescent="0.2">
      <c r="A2776" s="35">
        <v>2767</v>
      </c>
      <c r="B2776" s="81">
        <v>650111</v>
      </c>
      <c r="C2776" s="39" t="s">
        <v>5236</v>
      </c>
      <c r="D2776" s="39" t="s">
        <v>5235</v>
      </c>
      <c r="E2776" s="39" t="str">
        <f>IF(AND(LEN(NICAP[[#This Row],[State or      Country]])=2,NICAP[[#This Row],[State or      Country]]&lt;&gt;"UK"),"US","Other")</f>
        <v>US</v>
      </c>
      <c r="F2776" s="38">
        <v>1</v>
      </c>
      <c r="G2776" s="101" t="s">
        <v>6678</v>
      </c>
      <c r="H2776" s="46">
        <v>5</v>
      </c>
      <c r="I2776" s="41"/>
      <c r="J2776" s="41"/>
      <c r="K2776" s="41"/>
      <c r="L2776" s="36" t="s">
        <v>6889</v>
      </c>
      <c r="M2776" s="36" t="str">
        <f>IF(LEFT(NICAP[[#This Row],[Date]],1)=0,"Y","N")</f>
        <v>N</v>
      </c>
      <c r="N2776" s="36"/>
      <c r="O2776" s="36" t="str">
        <f>19&amp;LEFT(NICAP[[#This Row],[Date]],2)</f>
        <v>1965</v>
      </c>
      <c r="P2776" s="36" t="str">
        <f>MID(NICAP[[#This Row],[Date]],3,2)</f>
        <v>01</v>
      </c>
      <c r="Q2776" s="36" t="str">
        <f>RIGHT(NICAP[[#This Row],[Date]],2)</f>
        <v>11</v>
      </c>
      <c r="R2776" s="26">
        <f>DATE(NICAP[[#This Row],[Year]],NICAP[[#This Row],[Month]],NICAP[[#This Row],[Day]])</f>
        <v>23753</v>
      </c>
      <c r="S2776" s="35" t="str">
        <f t="shared" si="86"/>
        <v>DC</v>
      </c>
      <c r="T2776" s="24" t="str">
        <f t="shared" si="87"/>
        <v>US</v>
      </c>
    </row>
    <row r="2777" spans="1:20" ht="14.25" customHeight="1" x14ac:dyDescent="0.2">
      <c r="A2777" s="35">
        <v>2768</v>
      </c>
      <c r="B2777" s="81">
        <v>650112</v>
      </c>
      <c r="C2777" s="39" t="s">
        <v>6888</v>
      </c>
      <c r="D2777" s="39" t="s">
        <v>1707</v>
      </c>
      <c r="E2777" s="39" t="str">
        <f>IF(AND(LEN(NICAP[[#This Row],[State or      Country]])=2,NICAP[[#This Row],[State or      Country]]&lt;&gt;"UK"),"US","Other")</f>
        <v>US</v>
      </c>
      <c r="F2777" s="38">
        <v>2</v>
      </c>
      <c r="G2777" s="101" t="s">
        <v>1986</v>
      </c>
      <c r="H2777" s="70">
        <v>5</v>
      </c>
      <c r="I2777" s="47" t="s">
        <v>4808</v>
      </c>
      <c r="J2777" s="37"/>
      <c r="K2777" s="37"/>
      <c r="L2777" s="36" t="s">
        <v>6887</v>
      </c>
      <c r="M2777" s="36" t="str">
        <f>IF(LEFT(NICAP[[#This Row],[Date]],1)=0,"Y","N")</f>
        <v>N</v>
      </c>
      <c r="N2777" s="36"/>
      <c r="O2777" s="36" t="str">
        <f>19&amp;LEFT(NICAP[[#This Row],[Date]],2)</f>
        <v>1965</v>
      </c>
      <c r="P2777" s="36" t="str">
        <f>MID(NICAP[[#This Row],[Date]],3,2)</f>
        <v>01</v>
      </c>
      <c r="Q2777" s="36" t="str">
        <f>RIGHT(NICAP[[#This Row],[Date]],2)</f>
        <v>12</v>
      </c>
      <c r="R2777" s="26">
        <f>DATE(NICAP[[#This Row],[Year]],NICAP[[#This Row],[Month]],NICAP[[#This Row],[Day]])</f>
        <v>23754</v>
      </c>
      <c r="S2777" s="35" t="str">
        <f t="shared" si="86"/>
        <v>WA</v>
      </c>
      <c r="T2777" s="24" t="str">
        <f t="shared" si="87"/>
        <v>US</v>
      </c>
    </row>
    <row r="2778" spans="1:20" ht="14.25" customHeight="1" x14ac:dyDescent="0.2">
      <c r="A2778" s="35">
        <v>2769</v>
      </c>
      <c r="B2778" s="81">
        <v>650114</v>
      </c>
      <c r="C2778" s="39" t="s">
        <v>6886</v>
      </c>
      <c r="D2778" s="39" t="s">
        <v>2098</v>
      </c>
      <c r="E2778" s="39" t="str">
        <f>IF(AND(LEN(NICAP[[#This Row],[State or      Country]])=2,NICAP[[#This Row],[State or      Country]]&lt;&gt;"UK"),"US","Other")</f>
        <v>US</v>
      </c>
      <c r="F2778" s="38">
        <v>1</v>
      </c>
      <c r="G2778" s="101" t="s">
        <v>6678</v>
      </c>
      <c r="H2778" s="46">
        <v>5</v>
      </c>
      <c r="I2778" s="37"/>
      <c r="J2778" s="37"/>
      <c r="K2778" s="37"/>
      <c r="L2778" s="36" t="s">
        <v>6885</v>
      </c>
      <c r="M2778" s="36" t="str">
        <f>IF(LEFT(NICAP[[#This Row],[Date]],1)=0,"Y","N")</f>
        <v>N</v>
      </c>
      <c r="N2778" s="36"/>
      <c r="O2778" s="36" t="str">
        <f>19&amp;LEFT(NICAP[[#This Row],[Date]],2)</f>
        <v>1965</v>
      </c>
      <c r="P2778" s="36" t="str">
        <f>MID(NICAP[[#This Row],[Date]],3,2)</f>
        <v>01</v>
      </c>
      <c r="Q2778" s="36" t="str">
        <f>RIGHT(NICAP[[#This Row],[Date]],2)</f>
        <v>14</v>
      </c>
      <c r="R2778" s="26">
        <f>DATE(NICAP[[#This Row],[Year]],NICAP[[#This Row],[Month]],NICAP[[#This Row],[Day]])</f>
        <v>23756</v>
      </c>
      <c r="S2778" s="35" t="str">
        <f t="shared" si="86"/>
        <v>VA</v>
      </c>
      <c r="T2778" s="24" t="str">
        <f t="shared" si="87"/>
        <v>US</v>
      </c>
    </row>
    <row r="2779" spans="1:20" ht="14.25" customHeight="1" x14ac:dyDescent="0.2">
      <c r="A2779" s="35">
        <v>2770</v>
      </c>
      <c r="B2779" s="81">
        <v>650115</v>
      </c>
      <c r="C2779" s="39" t="s">
        <v>6884</v>
      </c>
      <c r="D2779" s="39" t="s">
        <v>2338</v>
      </c>
      <c r="E2779" s="39" t="str">
        <f>IF(AND(LEN(NICAP[[#This Row],[State or      Country]])=2,NICAP[[#This Row],[State or      Country]]&lt;&gt;"UK"),"US","Other")</f>
        <v>US</v>
      </c>
      <c r="F2779" s="38">
        <v>3</v>
      </c>
      <c r="G2779" s="101" t="s">
        <v>2090</v>
      </c>
      <c r="H2779" s="46">
        <v>5</v>
      </c>
      <c r="I2779" s="41"/>
      <c r="J2779" s="41"/>
      <c r="K2779" s="41"/>
      <c r="L2779" s="36" t="s">
        <v>6883</v>
      </c>
      <c r="M2779" s="36" t="str">
        <f>IF(LEFT(NICAP[[#This Row],[Date]],1)=0,"Y","N")</f>
        <v>N</v>
      </c>
      <c r="N2779" s="36"/>
      <c r="O2779" s="36" t="str">
        <f>19&amp;LEFT(NICAP[[#This Row],[Date]],2)</f>
        <v>1965</v>
      </c>
      <c r="P2779" s="36" t="str">
        <f>MID(NICAP[[#This Row],[Date]],3,2)</f>
        <v>01</v>
      </c>
      <c r="Q2779" s="36" t="str">
        <f>RIGHT(NICAP[[#This Row],[Date]],2)</f>
        <v>15</v>
      </c>
      <c r="R2779" s="26">
        <f>DATE(NICAP[[#This Row],[Year]],NICAP[[#This Row],[Month]],NICAP[[#This Row],[Day]])</f>
        <v>23757</v>
      </c>
      <c r="S2779" s="35" t="str">
        <f t="shared" si="86"/>
        <v>NH</v>
      </c>
      <c r="T2779" s="24" t="str">
        <f t="shared" si="87"/>
        <v>US</v>
      </c>
    </row>
    <row r="2780" spans="1:20" ht="14.25" customHeight="1" x14ac:dyDescent="0.2">
      <c r="A2780" s="35">
        <v>2771</v>
      </c>
      <c r="B2780" s="81">
        <v>650118</v>
      </c>
      <c r="C2780" s="39" t="s">
        <v>6882</v>
      </c>
      <c r="D2780" s="39" t="s">
        <v>2098</v>
      </c>
      <c r="E2780" s="39" t="str">
        <f>IF(AND(LEN(NICAP[[#This Row],[State or      Country]])=2,NICAP[[#This Row],[State or      Country]]&lt;&gt;"UK"),"US","Other")</f>
        <v>US</v>
      </c>
      <c r="F2780" s="38">
        <v>1</v>
      </c>
      <c r="G2780" s="101" t="s">
        <v>6678</v>
      </c>
      <c r="H2780" s="46">
        <v>5</v>
      </c>
      <c r="I2780" s="37"/>
      <c r="J2780" s="37"/>
      <c r="K2780" s="37"/>
      <c r="L2780" s="36" t="s">
        <v>6881</v>
      </c>
      <c r="M2780" s="36" t="str">
        <f>IF(LEFT(NICAP[[#This Row],[Date]],1)=0,"Y","N")</f>
        <v>N</v>
      </c>
      <c r="N2780" s="36"/>
      <c r="O2780" s="36" t="str">
        <f>19&amp;LEFT(NICAP[[#This Row],[Date]],2)</f>
        <v>1965</v>
      </c>
      <c r="P2780" s="36" t="str">
        <f>MID(NICAP[[#This Row],[Date]],3,2)</f>
        <v>01</v>
      </c>
      <c r="Q2780" s="36" t="str">
        <f>RIGHT(NICAP[[#This Row],[Date]],2)</f>
        <v>18</v>
      </c>
      <c r="R2780" s="26">
        <f>DATE(NICAP[[#This Row],[Year]],NICAP[[#This Row],[Month]],NICAP[[#This Row],[Day]])</f>
        <v>23760</v>
      </c>
      <c r="S2780" s="35" t="str">
        <f t="shared" si="86"/>
        <v>VA</v>
      </c>
      <c r="T2780" s="24" t="str">
        <f t="shared" si="87"/>
        <v>US</v>
      </c>
    </row>
    <row r="2781" spans="1:20" ht="14.25" customHeight="1" x14ac:dyDescent="0.2">
      <c r="A2781" s="35">
        <v>2772</v>
      </c>
      <c r="B2781" s="81">
        <v>650119</v>
      </c>
      <c r="C2781" s="39" t="s">
        <v>6880</v>
      </c>
      <c r="D2781" s="39" t="s">
        <v>2098</v>
      </c>
      <c r="E2781" s="39" t="str">
        <f>IF(AND(LEN(NICAP[[#This Row],[State or      Country]])=2,NICAP[[#This Row],[State or      Country]]&lt;&gt;"UK"),"US","Other")</f>
        <v>US</v>
      </c>
      <c r="F2781" s="38">
        <v>7</v>
      </c>
      <c r="G2781" s="101" t="s">
        <v>6688</v>
      </c>
      <c r="H2781" s="70">
        <v>5</v>
      </c>
      <c r="I2781" s="37"/>
      <c r="J2781" s="37"/>
      <c r="K2781" s="37"/>
      <c r="L2781" s="36" t="s">
        <v>6879</v>
      </c>
      <c r="M2781" s="36" t="str">
        <f>IF(LEFT(NICAP[[#This Row],[Date]],1)=0,"Y","N")</f>
        <v>N</v>
      </c>
      <c r="N2781" s="36"/>
      <c r="O2781" s="36" t="str">
        <f>19&amp;LEFT(NICAP[[#This Row],[Date]],2)</f>
        <v>1965</v>
      </c>
      <c r="P2781" s="36" t="str">
        <f>MID(NICAP[[#This Row],[Date]],3,2)</f>
        <v>01</v>
      </c>
      <c r="Q2781" s="36" t="str">
        <f>RIGHT(NICAP[[#This Row],[Date]],2)</f>
        <v>19</v>
      </c>
      <c r="R2781" s="26">
        <f>DATE(NICAP[[#This Row],[Year]],NICAP[[#This Row],[Month]],NICAP[[#This Row],[Day]])</f>
        <v>23761</v>
      </c>
      <c r="S2781" s="35" t="str">
        <f t="shared" si="86"/>
        <v>VA</v>
      </c>
      <c r="T2781" s="24" t="str">
        <f t="shared" si="87"/>
        <v>US</v>
      </c>
    </row>
    <row r="2782" spans="1:20" ht="14.25" customHeight="1" x14ac:dyDescent="0.2">
      <c r="A2782" s="35">
        <v>2773</v>
      </c>
      <c r="B2782" s="81">
        <v>650120</v>
      </c>
      <c r="C2782" s="39" t="s">
        <v>6878</v>
      </c>
      <c r="D2782" s="39" t="s">
        <v>1920</v>
      </c>
      <c r="E2782" s="39" t="str">
        <f>IF(AND(LEN(NICAP[[#This Row],[State or      Country]])=2,NICAP[[#This Row],[State or      Country]]&lt;&gt;"UK"),"US","Other")</f>
        <v>US</v>
      </c>
      <c r="F2782" s="38">
        <v>7</v>
      </c>
      <c r="G2782" s="101" t="s">
        <v>6688</v>
      </c>
      <c r="H2782" s="70">
        <v>5</v>
      </c>
      <c r="I2782" s="41"/>
      <c r="J2782" s="41"/>
      <c r="K2782" s="41"/>
      <c r="L2782" s="36" t="s">
        <v>6877</v>
      </c>
      <c r="M2782" s="36" t="str">
        <f>IF(LEFT(NICAP[[#This Row],[Date]],1)=0,"Y","N")</f>
        <v>N</v>
      </c>
      <c r="N2782" s="36"/>
      <c r="O2782" s="36" t="str">
        <f>19&amp;LEFT(NICAP[[#This Row],[Date]],2)</f>
        <v>1965</v>
      </c>
      <c r="P2782" s="36" t="str">
        <f>MID(NICAP[[#This Row],[Date]],3,2)</f>
        <v>01</v>
      </c>
      <c r="Q2782" s="36" t="str">
        <f>RIGHT(NICAP[[#This Row],[Date]],2)</f>
        <v>20</v>
      </c>
      <c r="R2782" s="26">
        <f>DATE(NICAP[[#This Row],[Year]],NICAP[[#This Row],[Month]],NICAP[[#This Row],[Day]])</f>
        <v>23762</v>
      </c>
      <c r="S2782" s="35" t="str">
        <f t="shared" si="86"/>
        <v>MS</v>
      </c>
      <c r="T2782" s="24" t="str">
        <f t="shared" si="87"/>
        <v>US</v>
      </c>
    </row>
    <row r="2783" spans="1:20" ht="14.25" customHeight="1" x14ac:dyDescent="0.2">
      <c r="A2783" s="35">
        <v>2774</v>
      </c>
      <c r="B2783" s="81">
        <v>650121</v>
      </c>
      <c r="C2783" s="39" t="s">
        <v>3039</v>
      </c>
      <c r="D2783" s="39" t="s">
        <v>2098</v>
      </c>
      <c r="E2783" s="39" t="str">
        <f>IF(AND(LEN(NICAP[[#This Row],[State or      Country]])=2,NICAP[[#This Row],[State or      Country]]&lt;&gt;"UK"),"US","Other")</f>
        <v>US</v>
      </c>
      <c r="F2783" s="38">
        <v>1</v>
      </c>
      <c r="G2783" s="101" t="s">
        <v>6678</v>
      </c>
      <c r="H2783" s="46">
        <v>5</v>
      </c>
      <c r="I2783" s="37"/>
      <c r="J2783" s="37"/>
      <c r="K2783" s="37"/>
      <c r="L2783" s="36" t="s">
        <v>6876</v>
      </c>
      <c r="M2783" s="36" t="str">
        <f>IF(LEFT(NICAP[[#This Row],[Date]],1)=0,"Y","N")</f>
        <v>N</v>
      </c>
      <c r="N2783" s="36"/>
      <c r="O2783" s="36" t="str">
        <f>19&amp;LEFT(NICAP[[#This Row],[Date]],2)</f>
        <v>1965</v>
      </c>
      <c r="P2783" s="36" t="str">
        <f>MID(NICAP[[#This Row],[Date]],3,2)</f>
        <v>01</v>
      </c>
      <c r="Q2783" s="36" t="str">
        <f>RIGHT(NICAP[[#This Row],[Date]],2)</f>
        <v>21</v>
      </c>
      <c r="R2783" s="26">
        <f>DATE(NICAP[[#This Row],[Year]],NICAP[[#This Row],[Month]],NICAP[[#This Row],[Day]])</f>
        <v>23763</v>
      </c>
      <c r="S2783" s="35" t="str">
        <f t="shared" si="86"/>
        <v>VA</v>
      </c>
      <c r="T2783" s="24" t="str">
        <f t="shared" si="87"/>
        <v>US</v>
      </c>
    </row>
    <row r="2784" spans="1:20" ht="14.25" customHeight="1" x14ac:dyDescent="0.2">
      <c r="A2784" s="35">
        <v>2775</v>
      </c>
      <c r="B2784" s="81">
        <v>650122</v>
      </c>
      <c r="C2784" s="39" t="s">
        <v>4050</v>
      </c>
      <c r="D2784" s="39" t="s">
        <v>1715</v>
      </c>
      <c r="E2784" s="39" t="str">
        <f>IF(AND(LEN(NICAP[[#This Row],[State or      Country]])=2,NICAP[[#This Row],[State or      Country]]&lt;&gt;"UK"),"US","Other")</f>
        <v>US</v>
      </c>
      <c r="F2784" s="38">
        <v>1</v>
      </c>
      <c r="G2784" s="101" t="s">
        <v>6678</v>
      </c>
      <c r="H2784" s="46">
        <v>5</v>
      </c>
      <c r="I2784" s="37"/>
      <c r="J2784" s="37"/>
      <c r="K2784" s="37"/>
      <c r="L2784" s="36" t="s">
        <v>6875</v>
      </c>
      <c r="M2784" s="36" t="str">
        <f>IF(LEFT(NICAP[[#This Row],[Date]],1)=0,"Y","N")</f>
        <v>N</v>
      </c>
      <c r="N2784" s="36"/>
      <c r="O2784" s="36" t="str">
        <f>19&amp;LEFT(NICAP[[#This Row],[Date]],2)</f>
        <v>1965</v>
      </c>
      <c r="P2784" s="36" t="str">
        <f>MID(NICAP[[#This Row],[Date]],3,2)</f>
        <v>01</v>
      </c>
      <c r="Q2784" s="36" t="str">
        <f>RIGHT(NICAP[[#This Row],[Date]],2)</f>
        <v>22</v>
      </c>
      <c r="R2784" s="26">
        <f>DATE(NICAP[[#This Row],[Year]],NICAP[[#This Row],[Month]],NICAP[[#This Row],[Day]])</f>
        <v>23764</v>
      </c>
      <c r="S2784" s="35" t="str">
        <f t="shared" si="86"/>
        <v>MD</v>
      </c>
      <c r="T2784" s="24" t="str">
        <f t="shared" si="87"/>
        <v>US</v>
      </c>
    </row>
    <row r="2785" spans="1:20" ht="14.25" customHeight="1" x14ac:dyDescent="0.2">
      <c r="A2785" s="35">
        <v>2776</v>
      </c>
      <c r="B2785" s="81">
        <v>650123</v>
      </c>
      <c r="C2785" s="39" t="s">
        <v>6874</v>
      </c>
      <c r="D2785" s="39" t="s">
        <v>2098</v>
      </c>
      <c r="E2785" s="39" t="str">
        <f>IF(AND(LEN(NICAP[[#This Row],[State or      Country]])=2,NICAP[[#This Row],[State or      Country]]&lt;&gt;"UK"),"US","Other")</f>
        <v>US</v>
      </c>
      <c r="F2785" s="38">
        <v>3</v>
      </c>
      <c r="G2785" s="101" t="s">
        <v>2090</v>
      </c>
      <c r="H2785" s="46">
        <v>5</v>
      </c>
      <c r="I2785" s="65">
        <v>9242</v>
      </c>
      <c r="J2785" s="41"/>
      <c r="K2785" s="41"/>
      <c r="L2785" s="36" t="s">
        <v>6873</v>
      </c>
      <c r="M2785" s="36" t="str">
        <f>IF(LEFT(NICAP[[#This Row],[Date]],1)=0,"Y","N")</f>
        <v>N</v>
      </c>
      <c r="N2785" s="36"/>
      <c r="O2785" s="36" t="str">
        <f>19&amp;LEFT(NICAP[[#This Row],[Date]],2)</f>
        <v>1965</v>
      </c>
      <c r="P2785" s="36" t="str">
        <f>MID(NICAP[[#This Row],[Date]],3,2)</f>
        <v>01</v>
      </c>
      <c r="Q2785" s="36" t="str">
        <f>RIGHT(NICAP[[#This Row],[Date]],2)</f>
        <v>23</v>
      </c>
      <c r="R2785" s="26">
        <f>DATE(NICAP[[#This Row],[Year]],NICAP[[#This Row],[Month]],NICAP[[#This Row],[Day]])</f>
        <v>23765</v>
      </c>
      <c r="S2785" s="35" t="str">
        <f t="shared" si="86"/>
        <v>VA</v>
      </c>
      <c r="T2785" s="24" t="str">
        <f t="shared" si="87"/>
        <v>US</v>
      </c>
    </row>
    <row r="2786" spans="1:20" ht="14.25" customHeight="1" x14ac:dyDescent="0.2">
      <c r="A2786" s="35">
        <v>2777</v>
      </c>
      <c r="B2786" s="81">
        <v>650125</v>
      </c>
      <c r="C2786" s="39" t="s">
        <v>2283</v>
      </c>
      <c r="D2786" s="39" t="s">
        <v>2098</v>
      </c>
      <c r="E2786" s="39" t="str">
        <f>IF(AND(LEN(NICAP[[#This Row],[State or      Country]])=2,NICAP[[#This Row],[State or      Country]]&lt;&gt;"UK"),"US","Other")</f>
        <v>US</v>
      </c>
      <c r="F2786" s="38">
        <v>1</v>
      </c>
      <c r="G2786" s="101" t="s">
        <v>6678</v>
      </c>
      <c r="H2786" s="46">
        <v>5</v>
      </c>
      <c r="I2786" s="37"/>
      <c r="J2786" s="37"/>
      <c r="K2786" s="37"/>
      <c r="L2786" s="36" t="s">
        <v>6872</v>
      </c>
      <c r="M2786" s="36" t="str">
        <f>IF(LEFT(NICAP[[#This Row],[Date]],1)=0,"Y","N")</f>
        <v>N</v>
      </c>
      <c r="N2786" s="36"/>
      <c r="O2786" s="36" t="str">
        <f>19&amp;LEFT(NICAP[[#This Row],[Date]],2)</f>
        <v>1965</v>
      </c>
      <c r="P2786" s="36" t="str">
        <f>MID(NICAP[[#This Row],[Date]],3,2)</f>
        <v>01</v>
      </c>
      <c r="Q2786" s="36" t="str">
        <f>RIGHT(NICAP[[#This Row],[Date]],2)</f>
        <v>25</v>
      </c>
      <c r="R2786" s="26">
        <f>DATE(NICAP[[#This Row],[Year]],NICAP[[#This Row],[Month]],NICAP[[#This Row],[Day]])</f>
        <v>23767</v>
      </c>
      <c r="S2786" s="35" t="str">
        <f t="shared" si="86"/>
        <v>VA</v>
      </c>
      <c r="T2786" s="24" t="str">
        <f t="shared" si="87"/>
        <v>US</v>
      </c>
    </row>
    <row r="2787" spans="1:20" ht="14.25" customHeight="1" x14ac:dyDescent="0.2">
      <c r="A2787" s="35">
        <v>2778</v>
      </c>
      <c r="B2787" s="81">
        <v>650127</v>
      </c>
      <c r="C2787" s="39" t="s">
        <v>6871</v>
      </c>
      <c r="D2787" s="39" t="s">
        <v>2098</v>
      </c>
      <c r="E2787" s="39" t="str">
        <f>IF(AND(LEN(NICAP[[#This Row],[State or      Country]])=2,NICAP[[#This Row],[State or      Country]]&lt;&gt;"UK"),"US","Other")</f>
        <v>US</v>
      </c>
      <c r="F2787" s="38">
        <v>1</v>
      </c>
      <c r="G2787" s="101" t="s">
        <v>6678</v>
      </c>
      <c r="H2787" s="70">
        <v>2</v>
      </c>
      <c r="I2787" s="37"/>
      <c r="J2787" s="37"/>
      <c r="K2787" s="37"/>
      <c r="L2787" s="36" t="s">
        <v>6870</v>
      </c>
      <c r="M2787" s="36" t="str">
        <f>IF(LEFT(NICAP[[#This Row],[Date]],1)=0,"Y","N")</f>
        <v>N</v>
      </c>
      <c r="N2787" s="36"/>
      <c r="O2787" s="36" t="str">
        <f>19&amp;LEFT(NICAP[[#This Row],[Date]],2)</f>
        <v>1965</v>
      </c>
      <c r="P2787" s="36" t="str">
        <f>MID(NICAP[[#This Row],[Date]],3,2)</f>
        <v>01</v>
      </c>
      <c r="Q2787" s="36" t="str">
        <f>RIGHT(NICAP[[#This Row],[Date]],2)</f>
        <v>27</v>
      </c>
      <c r="R2787" s="26">
        <f>DATE(NICAP[[#This Row],[Year]],NICAP[[#This Row],[Month]],NICAP[[#This Row],[Day]])</f>
        <v>23769</v>
      </c>
      <c r="S2787" s="35" t="str">
        <f t="shared" si="86"/>
        <v>VA</v>
      </c>
      <c r="T2787" s="24" t="str">
        <f t="shared" si="87"/>
        <v>US</v>
      </c>
    </row>
    <row r="2788" spans="1:20" ht="42.75" customHeight="1" x14ac:dyDescent="0.2">
      <c r="A2788" s="35">
        <v>2779</v>
      </c>
      <c r="B2788" s="67">
        <v>650127</v>
      </c>
      <c r="C2788" s="50" t="s">
        <v>6869</v>
      </c>
      <c r="D2788" s="50" t="s">
        <v>2098</v>
      </c>
      <c r="E2788" s="50" t="str">
        <f>IF(AND(LEN(NICAP[[#This Row],[State or      Country]])=2,NICAP[[#This Row],[State or      Country]]&lt;&gt;"UK"),"US","Other")</f>
        <v>US</v>
      </c>
      <c r="F2788" s="49">
        <v>2</v>
      </c>
      <c r="G2788" s="48"/>
      <c r="H2788" s="48"/>
      <c r="I2788" s="48"/>
      <c r="J2788" s="48"/>
      <c r="K2788" s="48"/>
      <c r="L2788" s="36" t="s">
        <v>6868</v>
      </c>
      <c r="M2788" s="36" t="str">
        <f>IF(LEFT(NICAP[[#This Row],[Date]],1)=0,"Y","N")</f>
        <v>N</v>
      </c>
      <c r="N2788" s="36"/>
      <c r="O2788" s="36" t="str">
        <f>19&amp;LEFT(NICAP[[#This Row],[Date]],2)</f>
        <v>1965</v>
      </c>
      <c r="P2788" s="36" t="str">
        <f>MID(NICAP[[#This Row],[Date]],3,2)</f>
        <v>01</v>
      </c>
      <c r="Q2788" s="36" t="str">
        <f>RIGHT(NICAP[[#This Row],[Date]],2)</f>
        <v>27</v>
      </c>
      <c r="R2788" s="26">
        <f>DATE(NICAP[[#This Row],[Year]],NICAP[[#This Row],[Month]],NICAP[[#This Row],[Day]])</f>
        <v>23769</v>
      </c>
      <c r="S2788" s="35" t="str">
        <f t="shared" si="86"/>
        <v>VA</v>
      </c>
      <c r="T2788" s="24" t="str">
        <f t="shared" si="87"/>
        <v>US</v>
      </c>
    </row>
    <row r="2789" spans="1:20" ht="14.25" customHeight="1" x14ac:dyDescent="0.2">
      <c r="A2789" s="35">
        <v>2780</v>
      </c>
      <c r="B2789" s="81">
        <v>650127</v>
      </c>
      <c r="C2789" s="39" t="s">
        <v>6867</v>
      </c>
      <c r="D2789" s="39" t="s">
        <v>2098</v>
      </c>
      <c r="E2789" s="39" t="str">
        <f>IF(AND(LEN(NICAP[[#This Row],[State or      Country]])=2,NICAP[[#This Row],[State or      Country]]&lt;&gt;"UK"),"US","Other")</f>
        <v>US</v>
      </c>
      <c r="F2789" s="38">
        <v>1</v>
      </c>
      <c r="G2789" s="101" t="s">
        <v>6678</v>
      </c>
      <c r="H2789" s="46">
        <v>5</v>
      </c>
      <c r="I2789" s="37"/>
      <c r="J2789" s="37"/>
      <c r="K2789" s="37"/>
      <c r="L2789" s="36" t="s">
        <v>6866</v>
      </c>
      <c r="M2789" s="36" t="str">
        <f>IF(LEFT(NICAP[[#This Row],[Date]],1)=0,"Y","N")</f>
        <v>N</v>
      </c>
      <c r="N2789" s="36"/>
      <c r="O2789" s="36" t="str">
        <f>19&amp;LEFT(NICAP[[#This Row],[Date]],2)</f>
        <v>1965</v>
      </c>
      <c r="P2789" s="36" t="str">
        <f>MID(NICAP[[#This Row],[Date]],3,2)</f>
        <v>01</v>
      </c>
      <c r="Q2789" s="36" t="str">
        <f>RIGHT(NICAP[[#This Row],[Date]],2)</f>
        <v>27</v>
      </c>
      <c r="R2789" s="26">
        <f>DATE(NICAP[[#This Row],[Year]],NICAP[[#This Row],[Month]],NICAP[[#This Row],[Day]])</f>
        <v>23769</v>
      </c>
      <c r="S2789" s="35" t="str">
        <f t="shared" si="86"/>
        <v>VA</v>
      </c>
      <c r="T2789" s="24" t="str">
        <f t="shared" si="87"/>
        <v>US</v>
      </c>
    </row>
    <row r="2790" spans="1:20" ht="12.75" customHeight="1" x14ac:dyDescent="0.2">
      <c r="A2790" s="35">
        <v>2781</v>
      </c>
      <c r="B2790" s="68">
        <v>650128</v>
      </c>
      <c r="C2790" s="39" t="s">
        <v>6865</v>
      </c>
      <c r="D2790" s="39" t="s">
        <v>2020</v>
      </c>
      <c r="E2790" s="39" t="str">
        <f>IF(AND(LEN(NICAP[[#This Row],[State or      Country]])=2,NICAP[[#This Row],[State or      Country]]&lt;&gt;"UK"),"US","Other")</f>
        <v>US</v>
      </c>
      <c r="F2790" s="38">
        <v>9</v>
      </c>
      <c r="G2790" s="101" t="s">
        <v>1666</v>
      </c>
      <c r="H2790" s="46">
        <v>5</v>
      </c>
      <c r="I2790" s="47" t="s">
        <v>4808</v>
      </c>
      <c r="J2790" s="37"/>
      <c r="K2790" s="37"/>
      <c r="L2790" s="36" t="s">
        <v>6864</v>
      </c>
      <c r="M2790" s="36" t="str">
        <f>IF(LEFT(NICAP[[#This Row],[Date]],1)=0,"Y","N")</f>
        <v>N</v>
      </c>
      <c r="N2790" s="36"/>
      <c r="O2790" s="36" t="str">
        <f>19&amp;LEFT(NICAP[[#This Row],[Date]],2)</f>
        <v>1965</v>
      </c>
      <c r="P2790" s="36" t="str">
        <f>MID(NICAP[[#This Row],[Date]],3,2)</f>
        <v>01</v>
      </c>
      <c r="Q2790" s="36" t="str">
        <f>RIGHT(NICAP[[#This Row],[Date]],2)</f>
        <v>28</v>
      </c>
      <c r="R2790" s="26">
        <f>DATE(NICAP[[#This Row],[Year]],NICAP[[#This Row],[Month]],NICAP[[#This Row],[Day]])</f>
        <v>23770</v>
      </c>
      <c r="S2790" s="35" t="str">
        <f t="shared" si="86"/>
        <v>AK</v>
      </c>
      <c r="T2790" s="24" t="str">
        <f t="shared" si="87"/>
        <v>US</v>
      </c>
    </row>
    <row r="2791" spans="1:20" ht="14.25" customHeight="1" x14ac:dyDescent="0.2">
      <c r="A2791" s="35">
        <v>2782</v>
      </c>
      <c r="B2791" s="81">
        <v>650130</v>
      </c>
      <c r="C2791" s="39" t="s">
        <v>6863</v>
      </c>
      <c r="D2791" s="39" t="s">
        <v>2098</v>
      </c>
      <c r="E2791" s="39" t="str">
        <f>IF(AND(LEN(NICAP[[#This Row],[State or      Country]])=2,NICAP[[#This Row],[State or      Country]]&lt;&gt;"UK"),"US","Other")</f>
        <v>US</v>
      </c>
      <c r="F2791" s="38">
        <v>1</v>
      </c>
      <c r="G2791" s="101" t="s">
        <v>6678</v>
      </c>
      <c r="H2791" s="46">
        <v>5</v>
      </c>
      <c r="I2791" s="41"/>
      <c r="J2791" s="41"/>
      <c r="K2791" s="41"/>
      <c r="L2791" s="36" t="s">
        <v>6862</v>
      </c>
      <c r="M2791" s="36" t="str">
        <f>IF(LEFT(NICAP[[#This Row],[Date]],1)=0,"Y","N")</f>
        <v>N</v>
      </c>
      <c r="N2791" s="36"/>
      <c r="O2791" s="36" t="str">
        <f>19&amp;LEFT(NICAP[[#This Row],[Date]],2)</f>
        <v>1965</v>
      </c>
      <c r="P2791" s="36" t="str">
        <f>MID(NICAP[[#This Row],[Date]],3,2)</f>
        <v>01</v>
      </c>
      <c r="Q2791" s="36" t="str">
        <f>RIGHT(NICAP[[#This Row],[Date]],2)</f>
        <v>30</v>
      </c>
      <c r="R2791" s="26">
        <f>DATE(NICAP[[#This Row],[Year]],NICAP[[#This Row],[Month]],NICAP[[#This Row],[Day]])</f>
        <v>23772</v>
      </c>
      <c r="S2791" s="35" t="str">
        <f t="shared" si="86"/>
        <v>VA</v>
      </c>
      <c r="T2791" s="24" t="str">
        <f t="shared" si="87"/>
        <v>US</v>
      </c>
    </row>
    <row r="2792" spans="1:20" ht="14.25" customHeight="1" x14ac:dyDescent="0.2">
      <c r="A2792" s="35">
        <v>2783</v>
      </c>
      <c r="B2792" s="81">
        <v>650201</v>
      </c>
      <c r="C2792" s="39" t="s">
        <v>6861</v>
      </c>
      <c r="D2792" s="39" t="s">
        <v>1683</v>
      </c>
      <c r="E2792" s="39" t="str">
        <f>IF(AND(LEN(NICAP[[#This Row],[State or      Country]])=2,NICAP[[#This Row],[State or      Country]]&lt;&gt;"UK"),"US","Other")</f>
        <v>US</v>
      </c>
      <c r="F2792" s="38">
        <v>2</v>
      </c>
      <c r="G2792" s="101" t="s">
        <v>1986</v>
      </c>
      <c r="H2792" s="70">
        <v>5</v>
      </c>
      <c r="I2792" s="47" t="s">
        <v>6674</v>
      </c>
      <c r="J2792" s="37"/>
      <c r="K2792" s="37"/>
      <c r="L2792" s="36" t="s">
        <v>6860</v>
      </c>
      <c r="M2792" s="36" t="str">
        <f>IF(LEFT(NICAP[[#This Row],[Date]],1)=0,"Y","N")</f>
        <v>N</v>
      </c>
      <c r="N2792" s="36"/>
      <c r="O2792" s="36" t="str">
        <f>19&amp;LEFT(NICAP[[#This Row],[Date]],2)</f>
        <v>1965</v>
      </c>
      <c r="P2792" s="36" t="str">
        <f>MID(NICAP[[#This Row],[Date]],3,2)</f>
        <v>02</v>
      </c>
      <c r="Q2792" s="36" t="str">
        <f>RIGHT(NICAP[[#This Row],[Date]],2)</f>
        <v>01</v>
      </c>
      <c r="R2792" s="26">
        <f>DATE(NICAP[[#This Row],[Year]],NICAP[[#This Row],[Month]],NICAP[[#This Row],[Day]])</f>
        <v>23774</v>
      </c>
      <c r="S2792" s="35" t="str">
        <f t="shared" si="86"/>
        <v>FL</v>
      </c>
      <c r="T2792" s="24" t="str">
        <f t="shared" si="87"/>
        <v>US</v>
      </c>
    </row>
    <row r="2793" spans="1:20" ht="12.75" customHeight="1" x14ac:dyDescent="0.2">
      <c r="A2793" s="35">
        <v>2784</v>
      </c>
      <c r="B2793" s="68">
        <v>650202</v>
      </c>
      <c r="C2793" s="39" t="s">
        <v>6859</v>
      </c>
      <c r="D2793" s="39" t="s">
        <v>4848</v>
      </c>
      <c r="E2793" s="39" t="str">
        <f>IF(AND(LEN(NICAP[[#This Row],[State or      Country]])=2,NICAP[[#This Row],[State or      Country]]&lt;&gt;"UK"),"US","Other")</f>
        <v>Other</v>
      </c>
      <c r="F2793" s="38">
        <v>9</v>
      </c>
      <c r="G2793" s="101" t="s">
        <v>1666</v>
      </c>
      <c r="H2793" s="46">
        <v>5</v>
      </c>
      <c r="I2793" s="37"/>
      <c r="J2793" s="37"/>
      <c r="K2793" s="37"/>
      <c r="L2793" s="36" t="s">
        <v>6858</v>
      </c>
      <c r="M2793" s="36" t="str">
        <f>IF(LEFT(NICAP[[#This Row],[Date]],1)=0,"Y","N")</f>
        <v>N</v>
      </c>
      <c r="N2793" s="36"/>
      <c r="O2793" s="36" t="str">
        <f>19&amp;LEFT(NICAP[[#This Row],[Date]],2)</f>
        <v>1965</v>
      </c>
      <c r="P2793" s="36" t="str">
        <f>MID(NICAP[[#This Row],[Date]],3,2)</f>
        <v>02</v>
      </c>
      <c r="Q2793" s="36" t="str">
        <f>RIGHT(NICAP[[#This Row],[Date]],2)</f>
        <v>02</v>
      </c>
      <c r="R2793" s="26">
        <f>DATE(NICAP[[#This Row],[Year]],NICAP[[#This Row],[Month]],NICAP[[#This Row],[Day]])</f>
        <v>23775</v>
      </c>
      <c r="S2793" s="35" t="str">
        <f t="shared" si="86"/>
        <v/>
      </c>
      <c r="T2793" s="24" t="str">
        <f t="shared" si="87"/>
        <v>various</v>
      </c>
    </row>
    <row r="2794" spans="1:20" ht="27.75" customHeight="1" x14ac:dyDescent="0.2">
      <c r="A2794" s="35">
        <v>2785</v>
      </c>
      <c r="B2794" s="106">
        <v>650211</v>
      </c>
      <c r="C2794" s="48" t="s">
        <v>6857</v>
      </c>
      <c r="D2794" s="44" t="s">
        <v>1956</v>
      </c>
      <c r="E2794" s="44" t="str">
        <f>IF(AND(LEN(NICAP[[#This Row],[State or      Country]])=2,NICAP[[#This Row],[State or      Country]]&lt;&gt;"UK"),"US","Other")</f>
        <v>Other</v>
      </c>
      <c r="F2794" s="43">
        <v>9</v>
      </c>
      <c r="G2794" s="105" t="s">
        <v>1666</v>
      </c>
      <c r="H2794" s="61">
        <v>5</v>
      </c>
      <c r="I2794" s="41"/>
      <c r="J2794" s="41"/>
      <c r="K2794" s="41"/>
      <c r="L2794" s="59" t="s">
        <v>6856</v>
      </c>
      <c r="M2794" s="59" t="str">
        <f>IF(LEFT(NICAP[[#This Row],[Date]],1)=0,"Y","N")</f>
        <v>N</v>
      </c>
      <c r="N2794" s="59"/>
      <c r="O2794" s="59" t="str">
        <f>19&amp;LEFT(NICAP[[#This Row],[Date]],2)</f>
        <v>1965</v>
      </c>
      <c r="P2794" s="59" t="str">
        <f>MID(NICAP[[#This Row],[Date]],3,2)</f>
        <v>02</v>
      </c>
      <c r="Q2794" s="59" t="str">
        <f>RIGHT(NICAP[[#This Row],[Date]],2)</f>
        <v>11</v>
      </c>
      <c r="R2794" s="26">
        <f>DATE(NICAP[[#This Row],[Year]],NICAP[[#This Row],[Month]],NICAP[[#This Row],[Day]])</f>
        <v>23784</v>
      </c>
      <c r="S2794" s="35" t="str">
        <f t="shared" si="86"/>
        <v/>
      </c>
      <c r="T2794" s="24" t="str">
        <f t="shared" si="87"/>
        <v>Japan</v>
      </c>
    </row>
    <row r="2795" spans="1:20" ht="12.75" customHeight="1" x14ac:dyDescent="0.2">
      <c r="A2795" s="35">
        <v>2786</v>
      </c>
      <c r="B2795" s="64">
        <v>650211</v>
      </c>
      <c r="C2795" s="39" t="s">
        <v>3497</v>
      </c>
      <c r="D2795" s="39" t="s">
        <v>2763</v>
      </c>
      <c r="E2795" s="39" t="str">
        <f>IF(AND(LEN(NICAP[[#This Row],[State or      Country]])=2,NICAP[[#This Row],[State or      Country]]&lt;&gt;"UK"),"US","Other")</f>
        <v>Other</v>
      </c>
      <c r="F2795" s="38">
        <v>11</v>
      </c>
      <c r="G2795" s="37"/>
      <c r="H2795" s="37"/>
      <c r="I2795" s="37"/>
      <c r="J2795" s="37"/>
      <c r="K2795" s="37"/>
      <c r="L2795" s="36" t="s">
        <v>6855</v>
      </c>
      <c r="M2795" s="36" t="str">
        <f>IF(LEFT(NICAP[[#This Row],[Date]],1)=0,"Y","N")</f>
        <v>N</v>
      </c>
      <c r="N2795" s="36"/>
      <c r="O2795" s="36" t="str">
        <f>19&amp;LEFT(NICAP[[#This Row],[Date]],2)</f>
        <v>1965</v>
      </c>
      <c r="P2795" s="36" t="str">
        <f>MID(NICAP[[#This Row],[Date]],3,2)</f>
        <v>02</v>
      </c>
      <c r="Q2795" s="36" t="str">
        <f>RIGHT(NICAP[[#This Row],[Date]],2)</f>
        <v>11</v>
      </c>
      <c r="R2795" s="26">
        <f>DATE(NICAP[[#This Row],[Year]],NICAP[[#This Row],[Month]],NICAP[[#This Row],[Day]])</f>
        <v>23784</v>
      </c>
      <c r="S2795" s="35" t="str">
        <f t="shared" si="86"/>
        <v/>
      </c>
      <c r="T2795" s="24" t="str">
        <f t="shared" si="87"/>
        <v>At Sea</v>
      </c>
    </row>
    <row r="2796" spans="1:20" ht="14.25" customHeight="1" x14ac:dyDescent="0.2">
      <c r="A2796" s="35">
        <v>2787</v>
      </c>
      <c r="B2796" s="81">
        <v>650302</v>
      </c>
      <c r="C2796" s="39" t="s">
        <v>6854</v>
      </c>
      <c r="D2796" s="39" t="s">
        <v>1683</v>
      </c>
      <c r="E2796" s="39" t="str">
        <f>IF(AND(LEN(NICAP[[#This Row],[State or      Country]])=2,NICAP[[#This Row],[State or      Country]]&lt;&gt;"UK"),"US","Other")</f>
        <v>US</v>
      </c>
      <c r="F2796" s="38">
        <v>7</v>
      </c>
      <c r="G2796" s="101" t="s">
        <v>6688</v>
      </c>
      <c r="H2796" s="70">
        <v>5</v>
      </c>
      <c r="I2796" s="47" t="s">
        <v>4808</v>
      </c>
      <c r="J2796" s="41"/>
      <c r="K2796" s="41"/>
      <c r="L2796" s="36" t="s">
        <v>6853</v>
      </c>
      <c r="M2796" s="36" t="str">
        <f>IF(LEFT(NICAP[[#This Row],[Date]],1)=0,"Y","N")</f>
        <v>N</v>
      </c>
      <c r="N2796" s="36"/>
      <c r="O2796" s="36" t="str">
        <f>19&amp;LEFT(NICAP[[#This Row],[Date]],2)</f>
        <v>1965</v>
      </c>
      <c r="P2796" s="36" t="str">
        <f>MID(NICAP[[#This Row],[Date]],3,2)</f>
        <v>03</v>
      </c>
      <c r="Q2796" s="36" t="str">
        <f>RIGHT(NICAP[[#This Row],[Date]],2)</f>
        <v>02</v>
      </c>
      <c r="R2796" s="26">
        <f>DATE(NICAP[[#This Row],[Year]],NICAP[[#This Row],[Month]],NICAP[[#This Row],[Day]])</f>
        <v>23803</v>
      </c>
      <c r="S2796" s="35" t="str">
        <f t="shared" si="86"/>
        <v>FL</v>
      </c>
      <c r="T2796" s="24" t="str">
        <f t="shared" si="87"/>
        <v>US</v>
      </c>
    </row>
    <row r="2797" spans="1:20" ht="14.25" customHeight="1" x14ac:dyDescent="0.2">
      <c r="A2797" s="35">
        <v>2788</v>
      </c>
      <c r="B2797" s="81">
        <v>650303</v>
      </c>
      <c r="C2797" s="39" t="s">
        <v>6852</v>
      </c>
      <c r="D2797" s="39" t="s">
        <v>1947</v>
      </c>
      <c r="E2797" s="39" t="str">
        <f>IF(AND(LEN(NICAP[[#This Row],[State or      Country]])=2,NICAP[[#This Row],[State or      Country]]&lt;&gt;"UK"),"US","Other")</f>
        <v>US</v>
      </c>
      <c r="F2797" s="38">
        <v>1</v>
      </c>
      <c r="G2797" s="101" t="s">
        <v>6678</v>
      </c>
      <c r="H2797" s="46">
        <v>5</v>
      </c>
      <c r="I2797" s="37"/>
      <c r="J2797" s="37"/>
      <c r="K2797" s="37"/>
      <c r="L2797" s="36" t="s">
        <v>6851</v>
      </c>
      <c r="M2797" s="36" t="str">
        <f>IF(LEFT(NICAP[[#This Row],[Date]],1)=0,"Y","N")</f>
        <v>N</v>
      </c>
      <c r="N2797" s="36"/>
      <c r="O2797" s="36" t="str">
        <f>19&amp;LEFT(NICAP[[#This Row],[Date]],2)</f>
        <v>1965</v>
      </c>
      <c r="P2797" s="36" t="str">
        <f>MID(NICAP[[#This Row],[Date]],3,2)</f>
        <v>03</v>
      </c>
      <c r="Q2797" s="36" t="str">
        <f>RIGHT(NICAP[[#This Row],[Date]],2)</f>
        <v>03</v>
      </c>
      <c r="R2797" s="26">
        <f>DATE(NICAP[[#This Row],[Year]],NICAP[[#This Row],[Month]],NICAP[[#This Row],[Day]])</f>
        <v>23804</v>
      </c>
      <c r="S2797" s="35" t="str">
        <f t="shared" si="86"/>
        <v>LA</v>
      </c>
      <c r="T2797" s="24" t="str">
        <f t="shared" si="87"/>
        <v>US</v>
      </c>
    </row>
    <row r="2798" spans="1:20" ht="12.75" customHeight="1" x14ac:dyDescent="0.2">
      <c r="A2798" s="35">
        <v>2789</v>
      </c>
      <c r="B2798" s="64">
        <v>650304</v>
      </c>
      <c r="C2798" s="39" t="s">
        <v>6850</v>
      </c>
      <c r="D2798" s="39" t="s">
        <v>1826</v>
      </c>
      <c r="E2798" s="39" t="str">
        <f>IF(AND(LEN(NICAP[[#This Row],[State or      Country]])=2,NICAP[[#This Row],[State or      Country]]&lt;&gt;"UK"),"US","Other")</f>
        <v>US</v>
      </c>
      <c r="F2798" s="38">
        <v>1</v>
      </c>
      <c r="G2798" s="37"/>
      <c r="H2798" s="37"/>
      <c r="I2798" s="65">
        <v>9301</v>
      </c>
      <c r="J2798" s="37"/>
      <c r="K2798" s="37"/>
      <c r="L2798" s="36" t="s">
        <v>6849</v>
      </c>
      <c r="M2798" s="36" t="str">
        <f>IF(LEFT(NICAP[[#This Row],[Date]],1)=0,"Y","N")</f>
        <v>N</v>
      </c>
      <c r="N2798" s="36"/>
      <c r="O2798" s="36" t="str">
        <f>19&amp;LEFT(NICAP[[#This Row],[Date]],2)</f>
        <v>1965</v>
      </c>
      <c r="P2798" s="36" t="str">
        <f>MID(NICAP[[#This Row],[Date]],3,2)</f>
        <v>03</v>
      </c>
      <c r="Q2798" s="36" t="str">
        <f>RIGHT(NICAP[[#This Row],[Date]],2)</f>
        <v>04</v>
      </c>
      <c r="R2798" s="26">
        <f>DATE(NICAP[[#This Row],[Year]],NICAP[[#This Row],[Month]],NICAP[[#This Row],[Day]])</f>
        <v>23805</v>
      </c>
      <c r="S2798" s="35" t="str">
        <f t="shared" si="86"/>
        <v>OR</v>
      </c>
      <c r="T2798" s="24" t="str">
        <f t="shared" si="87"/>
        <v>US</v>
      </c>
    </row>
    <row r="2799" spans="1:20" ht="14.25" customHeight="1" x14ac:dyDescent="0.2">
      <c r="A2799" s="35">
        <v>2790</v>
      </c>
      <c r="B2799" s="81">
        <v>650304</v>
      </c>
      <c r="C2799" s="39" t="s">
        <v>6848</v>
      </c>
      <c r="D2799" s="39" t="s">
        <v>1758</v>
      </c>
      <c r="E2799" s="39" t="str">
        <f>IF(AND(LEN(NICAP[[#This Row],[State or      Country]])=2,NICAP[[#This Row],[State or      Country]]&lt;&gt;"UK"),"US","Other")</f>
        <v>US</v>
      </c>
      <c r="F2799" s="38">
        <v>1</v>
      </c>
      <c r="G2799" s="101" t="s">
        <v>6678</v>
      </c>
      <c r="H2799" s="46">
        <v>5</v>
      </c>
      <c r="I2799" s="41"/>
      <c r="J2799" s="41"/>
      <c r="K2799" s="41"/>
      <c r="L2799" s="36" t="s">
        <v>6847</v>
      </c>
      <c r="M2799" s="36" t="str">
        <f>IF(LEFT(NICAP[[#This Row],[Date]],1)=0,"Y","N")</f>
        <v>N</v>
      </c>
      <c r="N2799" s="36"/>
      <c r="O2799" s="36" t="str">
        <f>19&amp;LEFT(NICAP[[#This Row],[Date]],2)</f>
        <v>1965</v>
      </c>
      <c r="P2799" s="36" t="str">
        <f>MID(NICAP[[#This Row],[Date]],3,2)</f>
        <v>03</v>
      </c>
      <c r="Q2799" s="36" t="str">
        <f>RIGHT(NICAP[[#This Row],[Date]],2)</f>
        <v>04</v>
      </c>
      <c r="R2799" s="26">
        <f>DATE(NICAP[[#This Row],[Year]],NICAP[[#This Row],[Month]],NICAP[[#This Row],[Day]])</f>
        <v>23805</v>
      </c>
      <c r="S2799" s="35" t="str">
        <f t="shared" si="86"/>
        <v>NY</v>
      </c>
      <c r="T2799" s="24" t="str">
        <f t="shared" si="87"/>
        <v>US</v>
      </c>
    </row>
    <row r="2800" spans="1:20" ht="14.25" customHeight="1" x14ac:dyDescent="0.2">
      <c r="A2800" s="35">
        <v>2791</v>
      </c>
      <c r="B2800" s="81">
        <v>650308</v>
      </c>
      <c r="C2800" s="39" t="s">
        <v>6846</v>
      </c>
      <c r="D2800" s="39" t="s">
        <v>1715</v>
      </c>
      <c r="E2800" s="39" t="str">
        <f>IF(AND(LEN(NICAP[[#This Row],[State or      Country]])=2,NICAP[[#This Row],[State or      Country]]&lt;&gt;"UK"),"US","Other")</f>
        <v>US</v>
      </c>
      <c r="F2800" s="38">
        <v>1</v>
      </c>
      <c r="G2800" s="101" t="s">
        <v>6678</v>
      </c>
      <c r="H2800" s="46">
        <v>5</v>
      </c>
      <c r="I2800" s="65">
        <v>9305</v>
      </c>
      <c r="J2800" s="37"/>
      <c r="K2800" s="37"/>
      <c r="L2800" s="36" t="s">
        <v>6845</v>
      </c>
      <c r="M2800" s="36" t="str">
        <f>IF(LEFT(NICAP[[#This Row],[Date]],1)=0,"Y","N")</f>
        <v>N</v>
      </c>
      <c r="N2800" s="36"/>
      <c r="O2800" s="36" t="str">
        <f>19&amp;LEFT(NICAP[[#This Row],[Date]],2)</f>
        <v>1965</v>
      </c>
      <c r="P2800" s="36" t="str">
        <f>MID(NICAP[[#This Row],[Date]],3,2)</f>
        <v>03</v>
      </c>
      <c r="Q2800" s="36" t="str">
        <f>RIGHT(NICAP[[#This Row],[Date]],2)</f>
        <v>08</v>
      </c>
      <c r="R2800" s="26">
        <f>DATE(NICAP[[#This Row],[Year]],NICAP[[#This Row],[Month]],NICAP[[#This Row],[Day]])</f>
        <v>23809</v>
      </c>
      <c r="S2800" s="35" t="str">
        <f t="shared" si="86"/>
        <v>MD</v>
      </c>
      <c r="T2800" s="24" t="str">
        <f t="shared" si="87"/>
        <v>US</v>
      </c>
    </row>
    <row r="2801" spans="1:20" ht="14.25" customHeight="1" x14ac:dyDescent="0.2">
      <c r="A2801" s="35">
        <v>2792</v>
      </c>
      <c r="B2801" s="81">
        <v>650315</v>
      </c>
      <c r="C2801" s="39" t="s">
        <v>6844</v>
      </c>
      <c r="D2801" s="39" t="s">
        <v>1683</v>
      </c>
      <c r="E2801" s="39" t="str">
        <f>IF(AND(LEN(NICAP[[#This Row],[State or      Country]])=2,NICAP[[#This Row],[State or      Country]]&lt;&gt;"UK"),"US","Other")</f>
        <v>US</v>
      </c>
      <c r="F2801" s="38">
        <v>5</v>
      </c>
      <c r="G2801" s="101" t="s">
        <v>5576</v>
      </c>
      <c r="H2801" s="70">
        <v>5</v>
      </c>
      <c r="I2801" s="37"/>
      <c r="J2801" s="37"/>
      <c r="K2801" s="37"/>
      <c r="L2801" s="36" t="s">
        <v>6843</v>
      </c>
      <c r="M2801" s="36" t="str">
        <f>IF(LEFT(NICAP[[#This Row],[Date]],1)=0,"Y","N")</f>
        <v>N</v>
      </c>
      <c r="N2801" s="36"/>
      <c r="O2801" s="36" t="str">
        <f>19&amp;LEFT(NICAP[[#This Row],[Date]],2)</f>
        <v>1965</v>
      </c>
      <c r="P2801" s="36" t="str">
        <f>MID(NICAP[[#This Row],[Date]],3,2)</f>
        <v>03</v>
      </c>
      <c r="Q2801" s="36" t="str">
        <f>RIGHT(NICAP[[#This Row],[Date]],2)</f>
        <v>15</v>
      </c>
      <c r="R2801" s="26">
        <f>DATE(NICAP[[#This Row],[Year]],NICAP[[#This Row],[Month]],NICAP[[#This Row],[Day]])</f>
        <v>23816</v>
      </c>
      <c r="S2801" s="35" t="str">
        <f t="shared" si="86"/>
        <v>FL</v>
      </c>
      <c r="T2801" s="24" t="str">
        <f t="shared" si="87"/>
        <v>US</v>
      </c>
    </row>
    <row r="2802" spans="1:20" ht="12.75" customHeight="1" x14ac:dyDescent="0.2">
      <c r="A2802" s="35">
        <v>2793</v>
      </c>
      <c r="B2802" s="64">
        <v>650318</v>
      </c>
      <c r="C2802" s="39" t="s">
        <v>6842</v>
      </c>
      <c r="D2802" s="39" t="s">
        <v>1956</v>
      </c>
      <c r="E2802" s="39" t="str">
        <f>IF(AND(LEN(NICAP[[#This Row],[State or      Country]])=2,NICAP[[#This Row],[State or      Country]]&lt;&gt;"UK"),"US","Other")</f>
        <v>Other</v>
      </c>
      <c r="F2802" s="38">
        <v>3</v>
      </c>
      <c r="G2802" s="37"/>
      <c r="H2802" s="37"/>
      <c r="I2802" s="37"/>
      <c r="J2802" s="37"/>
      <c r="K2802" s="37"/>
      <c r="L2802" s="36" t="s">
        <v>6841</v>
      </c>
      <c r="M2802" s="36" t="str">
        <f>IF(LEFT(NICAP[[#This Row],[Date]],1)=0,"Y","N")</f>
        <v>N</v>
      </c>
      <c r="N2802" s="36"/>
      <c r="O2802" s="36" t="str">
        <f>19&amp;LEFT(NICAP[[#This Row],[Date]],2)</f>
        <v>1965</v>
      </c>
      <c r="P2802" s="36" t="str">
        <f>MID(NICAP[[#This Row],[Date]],3,2)</f>
        <v>03</v>
      </c>
      <c r="Q2802" s="36" t="str">
        <f>RIGHT(NICAP[[#This Row],[Date]],2)</f>
        <v>18</v>
      </c>
      <c r="R2802" s="26">
        <f>DATE(NICAP[[#This Row],[Year]],NICAP[[#This Row],[Month]],NICAP[[#This Row],[Day]])</f>
        <v>23819</v>
      </c>
      <c r="S2802" s="35" t="str">
        <f t="shared" si="86"/>
        <v/>
      </c>
      <c r="T2802" s="24" t="str">
        <f t="shared" si="87"/>
        <v>Japan</v>
      </c>
    </row>
    <row r="2803" spans="1:20" ht="12.75" customHeight="1" x14ac:dyDescent="0.2">
      <c r="A2803" s="35">
        <v>2794</v>
      </c>
      <c r="B2803" s="64">
        <v>650318</v>
      </c>
      <c r="C2803" s="39" t="s">
        <v>6842</v>
      </c>
      <c r="D2803" s="39" t="s">
        <v>1956</v>
      </c>
      <c r="E2803" s="39" t="str">
        <f>IF(AND(LEN(NICAP[[#This Row],[State or      Country]])=2,NICAP[[#This Row],[State or      Country]]&lt;&gt;"UK"),"US","Other")</f>
        <v>Other</v>
      </c>
      <c r="F2803" s="38">
        <v>9</v>
      </c>
      <c r="G2803" s="37"/>
      <c r="H2803" s="37"/>
      <c r="I2803" s="37"/>
      <c r="J2803" s="37"/>
      <c r="K2803" s="37"/>
      <c r="L2803" s="36" t="s">
        <v>6841</v>
      </c>
      <c r="M2803" s="36" t="str">
        <f>IF(LEFT(NICAP[[#This Row],[Date]],1)=0,"Y","N")</f>
        <v>N</v>
      </c>
      <c r="N2803" s="36"/>
      <c r="O2803" s="36" t="str">
        <f>19&amp;LEFT(NICAP[[#This Row],[Date]],2)</f>
        <v>1965</v>
      </c>
      <c r="P2803" s="36" t="str">
        <f>MID(NICAP[[#This Row],[Date]],3,2)</f>
        <v>03</v>
      </c>
      <c r="Q2803" s="36" t="str">
        <f>RIGHT(NICAP[[#This Row],[Date]],2)</f>
        <v>18</v>
      </c>
      <c r="R2803" s="26">
        <f>DATE(NICAP[[#This Row],[Year]],NICAP[[#This Row],[Month]],NICAP[[#This Row],[Day]])</f>
        <v>23819</v>
      </c>
      <c r="S2803" s="35" t="str">
        <f t="shared" si="86"/>
        <v/>
      </c>
      <c r="T2803" s="24" t="str">
        <f t="shared" si="87"/>
        <v>Japan</v>
      </c>
    </row>
    <row r="2804" spans="1:20" ht="12.75" customHeight="1" x14ac:dyDescent="0.2">
      <c r="A2804" s="35">
        <v>2795</v>
      </c>
      <c r="B2804" s="64">
        <v>650318</v>
      </c>
      <c r="C2804" s="39" t="s">
        <v>6842</v>
      </c>
      <c r="D2804" s="39" t="s">
        <v>1956</v>
      </c>
      <c r="E2804" s="39" t="str">
        <f>IF(AND(LEN(NICAP[[#This Row],[State or      Country]])=2,NICAP[[#This Row],[State or      Country]]&lt;&gt;"UK"),"US","Other")</f>
        <v>Other</v>
      </c>
      <c r="F2804" s="38">
        <v>11</v>
      </c>
      <c r="G2804" s="41"/>
      <c r="H2804" s="41"/>
      <c r="I2804" s="41"/>
      <c r="J2804" s="41"/>
      <c r="K2804" s="41"/>
      <c r="L2804" s="36" t="s">
        <v>6841</v>
      </c>
      <c r="M2804" s="36" t="str">
        <f>IF(LEFT(NICAP[[#This Row],[Date]],1)=0,"Y","N")</f>
        <v>N</v>
      </c>
      <c r="N2804" s="36"/>
      <c r="O2804" s="36" t="str">
        <f>19&amp;LEFT(NICAP[[#This Row],[Date]],2)</f>
        <v>1965</v>
      </c>
      <c r="P2804" s="36" t="str">
        <f>MID(NICAP[[#This Row],[Date]],3,2)</f>
        <v>03</v>
      </c>
      <c r="Q2804" s="36" t="str">
        <f>RIGHT(NICAP[[#This Row],[Date]],2)</f>
        <v>18</v>
      </c>
      <c r="R2804" s="26">
        <f>DATE(NICAP[[#This Row],[Year]],NICAP[[#This Row],[Month]],NICAP[[#This Row],[Day]])</f>
        <v>23819</v>
      </c>
      <c r="S2804" s="35" t="str">
        <f t="shared" si="86"/>
        <v/>
      </c>
      <c r="T2804" s="24" t="str">
        <f t="shared" si="87"/>
        <v>Japan</v>
      </c>
    </row>
    <row r="2805" spans="1:20" ht="14.25" customHeight="1" x14ac:dyDescent="0.2">
      <c r="A2805" s="35">
        <v>2796</v>
      </c>
      <c r="B2805" s="81">
        <v>650321</v>
      </c>
      <c r="C2805" s="39" t="s">
        <v>6840</v>
      </c>
      <c r="D2805" s="39" t="s">
        <v>1956</v>
      </c>
      <c r="E2805" s="39" t="str">
        <f>IF(AND(LEN(NICAP[[#This Row],[State or      Country]])=2,NICAP[[#This Row],[State or      Country]]&lt;&gt;"UK"),"US","Other")</f>
        <v>Other</v>
      </c>
      <c r="F2805" s="38">
        <v>3</v>
      </c>
      <c r="G2805" s="101" t="s">
        <v>2090</v>
      </c>
      <c r="H2805" s="46">
        <v>5</v>
      </c>
      <c r="I2805" s="37"/>
      <c r="J2805" s="37"/>
      <c r="K2805" s="37"/>
      <c r="L2805" s="36" t="s">
        <v>6839</v>
      </c>
      <c r="M2805" s="36" t="str">
        <f>IF(LEFT(NICAP[[#This Row],[Date]],1)=0,"Y","N")</f>
        <v>N</v>
      </c>
      <c r="N2805" s="36"/>
      <c r="O2805" s="36" t="str">
        <f>19&amp;LEFT(NICAP[[#This Row],[Date]],2)</f>
        <v>1965</v>
      </c>
      <c r="P2805" s="36" t="str">
        <f>MID(NICAP[[#This Row],[Date]],3,2)</f>
        <v>03</v>
      </c>
      <c r="Q2805" s="36" t="str">
        <f>RIGHT(NICAP[[#This Row],[Date]],2)</f>
        <v>21</v>
      </c>
      <c r="R2805" s="26">
        <f>DATE(NICAP[[#This Row],[Year]],NICAP[[#This Row],[Month]],NICAP[[#This Row],[Day]])</f>
        <v>23822</v>
      </c>
      <c r="S2805" s="35" t="str">
        <f t="shared" si="86"/>
        <v/>
      </c>
      <c r="T2805" s="24" t="str">
        <f t="shared" si="87"/>
        <v>Japan</v>
      </c>
    </row>
    <row r="2806" spans="1:20" ht="14.25" customHeight="1" x14ac:dyDescent="0.2">
      <c r="A2806" s="35">
        <v>2797</v>
      </c>
      <c r="B2806" s="81">
        <v>650321</v>
      </c>
      <c r="C2806" s="39" t="s">
        <v>6840</v>
      </c>
      <c r="D2806" s="39" t="s">
        <v>1956</v>
      </c>
      <c r="E2806" s="39" t="str">
        <f>IF(AND(LEN(NICAP[[#This Row],[State or      Country]])=2,NICAP[[#This Row],[State or      Country]]&lt;&gt;"UK"),"US","Other")</f>
        <v>Other</v>
      </c>
      <c r="F2806" s="38">
        <v>11</v>
      </c>
      <c r="G2806" s="101" t="s">
        <v>1757</v>
      </c>
      <c r="H2806" s="46">
        <v>5</v>
      </c>
      <c r="I2806" s="37"/>
      <c r="J2806" s="37"/>
      <c r="K2806" s="37"/>
      <c r="L2806" s="36" t="s">
        <v>6839</v>
      </c>
      <c r="M2806" s="36" t="str">
        <f>IF(LEFT(NICAP[[#This Row],[Date]],1)=0,"Y","N")</f>
        <v>N</v>
      </c>
      <c r="N2806" s="36"/>
      <c r="O2806" s="36" t="str">
        <f>19&amp;LEFT(NICAP[[#This Row],[Date]],2)</f>
        <v>1965</v>
      </c>
      <c r="P2806" s="36" t="str">
        <f>MID(NICAP[[#This Row],[Date]],3,2)</f>
        <v>03</v>
      </c>
      <c r="Q2806" s="36" t="str">
        <f>RIGHT(NICAP[[#This Row],[Date]],2)</f>
        <v>21</v>
      </c>
      <c r="R2806" s="26">
        <f>DATE(NICAP[[#This Row],[Year]],NICAP[[#This Row],[Month]],NICAP[[#This Row],[Day]])</f>
        <v>23822</v>
      </c>
      <c r="S2806" s="35" t="str">
        <f t="shared" si="86"/>
        <v/>
      </c>
      <c r="T2806" s="24" t="str">
        <f t="shared" si="87"/>
        <v>Japan</v>
      </c>
    </row>
    <row r="2807" spans="1:20" ht="14.25" customHeight="1" x14ac:dyDescent="0.2">
      <c r="A2807" s="35">
        <v>2798</v>
      </c>
      <c r="B2807" s="81">
        <v>650404</v>
      </c>
      <c r="C2807" s="39" t="s">
        <v>6838</v>
      </c>
      <c r="D2807" s="39" t="s">
        <v>1920</v>
      </c>
      <c r="E2807" s="39" t="str">
        <f>IF(AND(LEN(NICAP[[#This Row],[State or      Country]])=2,NICAP[[#This Row],[State or      Country]]&lt;&gt;"UK"),"US","Other")</f>
        <v>US</v>
      </c>
      <c r="F2807" s="38">
        <v>2</v>
      </c>
      <c r="G2807" s="101" t="s">
        <v>1986</v>
      </c>
      <c r="H2807" s="70">
        <v>5</v>
      </c>
      <c r="I2807" s="65">
        <v>9345</v>
      </c>
      <c r="J2807" s="41"/>
      <c r="K2807" s="41"/>
      <c r="L2807" s="36" t="s">
        <v>6837</v>
      </c>
      <c r="M2807" s="36" t="str">
        <f>IF(LEFT(NICAP[[#This Row],[Date]],1)=0,"Y","N")</f>
        <v>N</v>
      </c>
      <c r="N2807" s="36"/>
      <c r="O2807" s="36" t="str">
        <f>19&amp;LEFT(NICAP[[#This Row],[Date]],2)</f>
        <v>1965</v>
      </c>
      <c r="P2807" s="36" t="str">
        <f>MID(NICAP[[#This Row],[Date]],3,2)</f>
        <v>04</v>
      </c>
      <c r="Q2807" s="36" t="str">
        <f>RIGHT(NICAP[[#This Row],[Date]],2)</f>
        <v>04</v>
      </c>
      <c r="R2807" s="26">
        <f>DATE(NICAP[[#This Row],[Year]],NICAP[[#This Row],[Month]],NICAP[[#This Row],[Day]])</f>
        <v>23836</v>
      </c>
      <c r="S2807" s="35" t="str">
        <f t="shared" si="86"/>
        <v>MS</v>
      </c>
      <c r="T2807" s="24" t="str">
        <f t="shared" si="87"/>
        <v>US</v>
      </c>
    </row>
    <row r="2808" spans="1:20" ht="12.75" customHeight="1" x14ac:dyDescent="0.2">
      <c r="A2808" s="35">
        <v>2799</v>
      </c>
      <c r="B2808" s="82" t="s">
        <v>6836</v>
      </c>
      <c r="C2808" s="39" t="s">
        <v>6835</v>
      </c>
      <c r="D2808" s="39" t="s">
        <v>1956</v>
      </c>
      <c r="E2808" s="39" t="str">
        <f>IF(AND(LEN(NICAP[[#This Row],[State or      Country]])=2,NICAP[[#This Row],[State or      Country]]&lt;&gt;"UK"),"US","Other")</f>
        <v>Other</v>
      </c>
      <c r="F2808" s="38">
        <v>9</v>
      </c>
      <c r="G2808" s="101" t="s">
        <v>1666</v>
      </c>
      <c r="H2808" s="46">
        <v>5</v>
      </c>
      <c r="I2808" s="47" t="s">
        <v>4808</v>
      </c>
      <c r="J2808" s="37"/>
      <c r="K2808" s="37"/>
      <c r="L2808" s="36" t="s">
        <v>6834</v>
      </c>
      <c r="M2808" s="36" t="str">
        <f>IF(LEFT(NICAP[[#This Row],[Date]],1)=0,"Y","N")</f>
        <v>N</v>
      </c>
      <c r="N2808" s="36"/>
      <c r="O2808" s="36" t="str">
        <f>19&amp;LEFT(NICAP[[#This Row],[Date]],2)</f>
        <v>1965</v>
      </c>
      <c r="P2808" s="36" t="str">
        <f>MID(NICAP[[#This Row],[Date]],3,2)</f>
        <v>04</v>
      </c>
      <c r="Q2808" s="36" t="str">
        <f>RIGHT(NICAP[[#This Row],[Date]],2)</f>
        <v>14</v>
      </c>
      <c r="R2808" s="26">
        <f>DATE(NICAP[[#This Row],[Year]],NICAP[[#This Row],[Month]],NICAP[[#This Row],[Day]])</f>
        <v>23846</v>
      </c>
      <c r="S2808" s="35" t="str">
        <f t="shared" si="86"/>
        <v/>
      </c>
      <c r="T2808" s="24" t="str">
        <f t="shared" si="87"/>
        <v>Japan</v>
      </c>
    </row>
    <row r="2809" spans="1:20" ht="12.75" customHeight="1" x14ac:dyDescent="0.2">
      <c r="A2809" s="35">
        <v>2800</v>
      </c>
      <c r="B2809" s="64">
        <v>650418</v>
      </c>
      <c r="C2809" s="39" t="s">
        <v>6833</v>
      </c>
      <c r="D2809" s="39" t="s">
        <v>2122</v>
      </c>
      <c r="E2809" s="39" t="str">
        <f>IF(AND(LEN(NICAP[[#This Row],[State or      Country]])=2,NICAP[[#This Row],[State or      Country]]&lt;&gt;"UK"),"US","Other")</f>
        <v>US</v>
      </c>
      <c r="F2809" s="38">
        <v>8</v>
      </c>
      <c r="G2809" s="37"/>
      <c r="H2809" s="37"/>
      <c r="I2809" s="37"/>
      <c r="J2809" s="54" t="s">
        <v>1744</v>
      </c>
      <c r="K2809" s="37"/>
      <c r="L2809" s="36" t="s">
        <v>6832</v>
      </c>
      <c r="M2809" s="36" t="str">
        <f>IF(LEFT(NICAP[[#This Row],[Date]],1)=0,"Y","N")</f>
        <v>N</v>
      </c>
      <c r="N2809" s="36"/>
      <c r="O2809" s="36" t="str">
        <f>19&amp;LEFT(NICAP[[#This Row],[Date]],2)</f>
        <v>1965</v>
      </c>
      <c r="P2809" s="36" t="str">
        <f>MID(NICAP[[#This Row],[Date]],3,2)</f>
        <v>04</v>
      </c>
      <c r="Q2809" s="36" t="str">
        <f>RIGHT(NICAP[[#This Row],[Date]],2)</f>
        <v>18</v>
      </c>
      <c r="R2809" s="26">
        <f>DATE(NICAP[[#This Row],[Year]],NICAP[[#This Row],[Month]],NICAP[[#This Row],[Day]])</f>
        <v>23850</v>
      </c>
      <c r="S2809" s="35" t="str">
        <f t="shared" si="86"/>
        <v>NM</v>
      </c>
      <c r="T2809" s="24" t="str">
        <f t="shared" si="87"/>
        <v>US</v>
      </c>
    </row>
    <row r="2810" spans="1:20" ht="12.75" customHeight="1" x14ac:dyDescent="0.2">
      <c r="A2810" s="35">
        <v>2801</v>
      </c>
      <c r="B2810" s="64">
        <v>650423</v>
      </c>
      <c r="C2810" s="39" t="s">
        <v>6831</v>
      </c>
      <c r="D2810" s="39" t="s">
        <v>2050</v>
      </c>
      <c r="E2810" s="39" t="str">
        <f>IF(AND(LEN(NICAP[[#This Row],[State or      Country]])=2,NICAP[[#This Row],[State or      Country]]&lt;&gt;"UK"),"US","Other")</f>
        <v>US</v>
      </c>
      <c r="F2810" s="38">
        <v>2</v>
      </c>
      <c r="G2810" s="37"/>
      <c r="H2810" s="37"/>
      <c r="I2810" s="47" t="s">
        <v>4808</v>
      </c>
      <c r="J2810" s="37"/>
      <c r="K2810" s="37"/>
      <c r="L2810" s="36" t="s">
        <v>6830</v>
      </c>
      <c r="M2810" s="36" t="str">
        <f>IF(LEFT(NICAP[[#This Row],[Date]],1)=0,"Y","N")</f>
        <v>N</v>
      </c>
      <c r="N2810" s="36"/>
      <c r="O2810" s="36" t="str">
        <f>19&amp;LEFT(NICAP[[#This Row],[Date]],2)</f>
        <v>1965</v>
      </c>
      <c r="P2810" s="36" t="str">
        <f>MID(NICAP[[#This Row],[Date]],3,2)</f>
        <v>04</v>
      </c>
      <c r="Q2810" s="36" t="str">
        <f>RIGHT(NICAP[[#This Row],[Date]],2)</f>
        <v>23</v>
      </c>
      <c r="R2810" s="26">
        <f>DATE(NICAP[[#This Row],[Year]],NICAP[[#This Row],[Month]],NICAP[[#This Row],[Day]])</f>
        <v>23855</v>
      </c>
      <c r="S2810" s="35" t="str">
        <f t="shared" si="86"/>
        <v>WV</v>
      </c>
      <c r="T2810" s="24" t="str">
        <f t="shared" si="87"/>
        <v>US</v>
      </c>
    </row>
    <row r="2811" spans="1:20" ht="14.25" customHeight="1" x14ac:dyDescent="0.2">
      <c r="A2811" s="35">
        <v>2802</v>
      </c>
      <c r="B2811" s="81">
        <v>650427</v>
      </c>
      <c r="C2811" s="39" t="s">
        <v>6829</v>
      </c>
      <c r="D2811" s="39" t="s">
        <v>1676</v>
      </c>
      <c r="E2811" s="39" t="str">
        <f>IF(AND(LEN(NICAP[[#This Row],[State or      Country]])=2,NICAP[[#This Row],[State or      Country]]&lt;&gt;"UK"),"US","Other")</f>
        <v>US</v>
      </c>
      <c r="F2811" s="38">
        <v>11</v>
      </c>
      <c r="G2811" s="101" t="s">
        <v>1757</v>
      </c>
      <c r="H2811" s="70">
        <v>5</v>
      </c>
      <c r="I2811" s="37"/>
      <c r="J2811" s="37"/>
      <c r="K2811" s="37"/>
      <c r="L2811" s="36" t="s">
        <v>6828</v>
      </c>
      <c r="M2811" s="36" t="str">
        <f>IF(LEFT(NICAP[[#This Row],[Date]],1)=0,"Y","N")</f>
        <v>N</v>
      </c>
      <c r="N2811" s="36"/>
      <c r="O2811" s="36" t="str">
        <f>19&amp;LEFT(NICAP[[#This Row],[Date]],2)</f>
        <v>1965</v>
      </c>
      <c r="P2811" s="36" t="str">
        <f>MID(NICAP[[#This Row],[Date]],3,2)</f>
        <v>04</v>
      </c>
      <c r="Q2811" s="36" t="str">
        <f>RIGHT(NICAP[[#This Row],[Date]],2)</f>
        <v>27</v>
      </c>
      <c r="R2811" s="26">
        <f>DATE(NICAP[[#This Row],[Year]],NICAP[[#This Row],[Month]],NICAP[[#This Row],[Day]])</f>
        <v>23859</v>
      </c>
      <c r="S2811" s="35" t="str">
        <f t="shared" si="86"/>
        <v>CA</v>
      </c>
      <c r="T2811" s="24" t="str">
        <f t="shared" si="87"/>
        <v>US</v>
      </c>
    </row>
    <row r="2812" spans="1:20" ht="12.75" customHeight="1" x14ac:dyDescent="0.2">
      <c r="A2812" s="35">
        <v>2803</v>
      </c>
      <c r="B2812" s="68">
        <v>650506</v>
      </c>
      <c r="C2812" s="39" t="s">
        <v>6827</v>
      </c>
      <c r="D2812" s="39" t="s">
        <v>2763</v>
      </c>
      <c r="E2812" s="39" t="str">
        <f>IF(AND(LEN(NICAP[[#This Row],[State or      Country]])=2,NICAP[[#This Row],[State or      Country]]&lt;&gt;"UK"),"US","Other")</f>
        <v>Other</v>
      </c>
      <c r="F2812" s="38">
        <v>9</v>
      </c>
      <c r="G2812" s="101" t="s">
        <v>1666</v>
      </c>
      <c r="H2812" s="46">
        <v>5</v>
      </c>
      <c r="I2812" s="47" t="s">
        <v>4808</v>
      </c>
      <c r="J2812" s="37"/>
      <c r="K2812" s="37"/>
      <c r="L2812" s="36" t="s">
        <v>6826</v>
      </c>
      <c r="M2812" s="36" t="str">
        <f>IF(LEFT(NICAP[[#This Row],[Date]],1)=0,"Y","N")</f>
        <v>N</v>
      </c>
      <c r="N2812" s="36"/>
      <c r="O2812" s="36" t="str">
        <f>19&amp;LEFT(NICAP[[#This Row],[Date]],2)</f>
        <v>1965</v>
      </c>
      <c r="P2812" s="36" t="str">
        <f>MID(NICAP[[#This Row],[Date]],3,2)</f>
        <v>05</v>
      </c>
      <c r="Q2812" s="36" t="str">
        <f>RIGHT(NICAP[[#This Row],[Date]],2)</f>
        <v>06</v>
      </c>
      <c r="R2812" s="26">
        <f>DATE(NICAP[[#This Row],[Year]],NICAP[[#This Row],[Month]],NICAP[[#This Row],[Day]])</f>
        <v>23868</v>
      </c>
      <c r="S2812" s="35" t="str">
        <f t="shared" si="86"/>
        <v/>
      </c>
      <c r="T2812" s="24" t="str">
        <f t="shared" si="87"/>
        <v>At Sea</v>
      </c>
    </row>
    <row r="2813" spans="1:20" ht="14.25" customHeight="1" x14ac:dyDescent="0.2">
      <c r="A2813" s="35">
        <v>2804</v>
      </c>
      <c r="B2813" s="81">
        <v>650507</v>
      </c>
      <c r="C2813" s="39" t="s">
        <v>3470</v>
      </c>
      <c r="D2813" s="39" t="s">
        <v>1734</v>
      </c>
      <c r="E2813" s="39" t="str">
        <f>IF(AND(LEN(NICAP[[#This Row],[State or      Country]])=2,NICAP[[#This Row],[State or      Country]]&lt;&gt;"UK"),"US","Other")</f>
        <v>US</v>
      </c>
      <c r="F2813" s="38">
        <v>1</v>
      </c>
      <c r="G2813" s="101" t="s">
        <v>6678</v>
      </c>
      <c r="H2813" s="46">
        <v>5</v>
      </c>
      <c r="I2813" s="65">
        <v>9389</v>
      </c>
      <c r="J2813" s="41"/>
      <c r="K2813" s="41"/>
      <c r="L2813" s="36" t="s">
        <v>6825</v>
      </c>
      <c r="M2813" s="36" t="str">
        <f>IF(LEFT(NICAP[[#This Row],[Date]],1)=0,"Y","N")</f>
        <v>N</v>
      </c>
      <c r="N2813" s="36"/>
      <c r="O2813" s="36" t="str">
        <f>19&amp;LEFT(NICAP[[#This Row],[Date]],2)</f>
        <v>1965</v>
      </c>
      <c r="P2813" s="36" t="str">
        <f>MID(NICAP[[#This Row],[Date]],3,2)</f>
        <v>05</v>
      </c>
      <c r="Q2813" s="36" t="str">
        <f>RIGHT(NICAP[[#This Row],[Date]],2)</f>
        <v>07</v>
      </c>
      <c r="R2813" s="26">
        <f>DATE(NICAP[[#This Row],[Year]],NICAP[[#This Row],[Month]],NICAP[[#This Row],[Day]])</f>
        <v>23869</v>
      </c>
      <c r="S2813" s="35" t="str">
        <f t="shared" si="86"/>
        <v>MI</v>
      </c>
      <c r="T2813" s="24" t="str">
        <f t="shared" si="87"/>
        <v>US</v>
      </c>
    </row>
    <row r="2814" spans="1:20" ht="12.75" customHeight="1" x14ac:dyDescent="0.2">
      <c r="A2814" s="35">
        <v>2805</v>
      </c>
      <c r="B2814" s="82" t="s">
        <v>6824</v>
      </c>
      <c r="C2814" s="39" t="s">
        <v>6288</v>
      </c>
      <c r="D2814" s="39" t="s">
        <v>2371</v>
      </c>
      <c r="E2814" s="39" t="str">
        <f>IF(AND(LEN(NICAP[[#This Row],[State or      Country]])=2,NICAP[[#This Row],[State or      Country]]&lt;&gt;"UK"),"US","Other")</f>
        <v>Other</v>
      </c>
      <c r="F2814" s="38">
        <v>1</v>
      </c>
      <c r="G2814" s="37"/>
      <c r="H2814" s="37"/>
      <c r="I2814" s="47" t="s">
        <v>4808</v>
      </c>
      <c r="J2814" s="37"/>
      <c r="K2814" s="37"/>
      <c r="L2814" s="36" t="s">
        <v>6161</v>
      </c>
      <c r="M2814" s="36" t="str">
        <f>IF(LEFT(NICAP[[#This Row],[Date]],1)=0,"Y","N")</f>
        <v>N</v>
      </c>
      <c r="N2814" s="36"/>
      <c r="O2814" s="36" t="str">
        <f>19&amp;LEFT(NICAP[[#This Row],[Date]],2)</f>
        <v>1965</v>
      </c>
      <c r="P2814" s="36" t="str">
        <f>MID(NICAP[[#This Row],[Date]],3,2)</f>
        <v>06</v>
      </c>
      <c r="Q2814" s="36" t="str">
        <f>RIGHT(NICAP[[#This Row],[Date]],2)</f>
        <v>-9</v>
      </c>
      <c r="R2814" s="26">
        <f>DATE(NICAP[[#This Row],[Year]],NICAP[[#This Row],[Month]],NICAP[[#This Row],[Day]])</f>
        <v>23884</v>
      </c>
      <c r="S2814" s="35" t="str">
        <f t="shared" si="86"/>
        <v/>
      </c>
      <c r="T2814" s="24" t="str">
        <f t="shared" si="87"/>
        <v>Turkey</v>
      </c>
    </row>
    <row r="2815" spans="1:20" ht="14.25" customHeight="1" x14ac:dyDescent="0.2">
      <c r="A2815" s="35">
        <v>2806</v>
      </c>
      <c r="B2815" s="81">
        <v>650520</v>
      </c>
      <c r="C2815" s="39" t="s">
        <v>6823</v>
      </c>
      <c r="D2815" s="39" t="s">
        <v>1694</v>
      </c>
      <c r="E2815" s="39" t="str">
        <f>IF(AND(LEN(NICAP[[#This Row],[State or      Country]])=2,NICAP[[#This Row],[State or      Country]]&lt;&gt;"UK"),"US","Other")</f>
        <v>US</v>
      </c>
      <c r="F2815" s="38">
        <v>4</v>
      </c>
      <c r="G2815" s="101" t="s">
        <v>6719</v>
      </c>
      <c r="H2815" s="46">
        <v>5</v>
      </c>
      <c r="I2815" s="37"/>
      <c r="J2815" s="37"/>
      <c r="K2815" s="37"/>
      <c r="L2815" s="36" t="s">
        <v>6822</v>
      </c>
      <c r="M2815" s="36" t="str">
        <f>IF(LEFT(NICAP[[#This Row],[Date]],1)=0,"Y","N")</f>
        <v>N</v>
      </c>
      <c r="N2815" s="36"/>
      <c r="O2815" s="36" t="str">
        <f>19&amp;LEFT(NICAP[[#This Row],[Date]],2)</f>
        <v>1965</v>
      </c>
      <c r="P2815" s="36" t="str">
        <f>MID(NICAP[[#This Row],[Date]],3,2)</f>
        <v>05</v>
      </c>
      <c r="Q2815" s="36" t="str">
        <f>RIGHT(NICAP[[#This Row],[Date]],2)</f>
        <v>20</v>
      </c>
      <c r="R2815" s="26">
        <f>DATE(NICAP[[#This Row],[Year]],NICAP[[#This Row],[Month]],NICAP[[#This Row],[Day]])</f>
        <v>23882</v>
      </c>
      <c r="S2815" s="35" t="str">
        <f t="shared" si="86"/>
        <v>OH</v>
      </c>
      <c r="T2815" s="24" t="str">
        <f t="shared" si="87"/>
        <v>US</v>
      </c>
    </row>
    <row r="2816" spans="1:20" ht="42" customHeight="1" x14ac:dyDescent="0.2">
      <c r="A2816" s="35">
        <v>2807</v>
      </c>
      <c r="B2816" s="67">
        <v>650524</v>
      </c>
      <c r="C2816" s="50" t="s">
        <v>6821</v>
      </c>
      <c r="D2816" s="50" t="s">
        <v>1793</v>
      </c>
      <c r="E2816" s="50" t="str">
        <f>IF(AND(LEN(NICAP[[#This Row],[State or      Country]])=2,NICAP[[#This Row],[State or      Country]]&lt;&gt;"UK"),"US","Other")</f>
        <v>US</v>
      </c>
      <c r="F2816" s="49">
        <v>6</v>
      </c>
      <c r="G2816" s="48"/>
      <c r="H2816" s="48"/>
      <c r="I2816" s="48"/>
      <c r="J2816" s="48"/>
      <c r="K2816" s="48"/>
      <c r="L2816" s="42" t="s">
        <v>6820</v>
      </c>
      <c r="M2816" s="42" t="str">
        <f>IF(LEFT(NICAP[[#This Row],[Date]],1)=0,"Y","N")</f>
        <v>N</v>
      </c>
      <c r="N2816" s="42"/>
      <c r="O2816" s="42" t="str">
        <f>19&amp;LEFT(NICAP[[#This Row],[Date]],2)</f>
        <v>1965</v>
      </c>
      <c r="P2816" s="42" t="str">
        <f>MID(NICAP[[#This Row],[Date]],3,2)</f>
        <v>05</v>
      </c>
      <c r="Q2816" s="42" t="str">
        <f>RIGHT(NICAP[[#This Row],[Date]],2)</f>
        <v>24</v>
      </c>
      <c r="R2816" s="26">
        <f>DATE(NICAP[[#This Row],[Year]],NICAP[[#This Row],[Month]],NICAP[[#This Row],[Day]])</f>
        <v>23886</v>
      </c>
      <c r="S2816" s="35" t="str">
        <f t="shared" si="86"/>
        <v>AU</v>
      </c>
      <c r="T2816" s="24" t="str">
        <f t="shared" si="87"/>
        <v>US</v>
      </c>
    </row>
    <row r="2817" spans="1:20" ht="14.25" customHeight="1" x14ac:dyDescent="0.2">
      <c r="A2817" s="35">
        <v>2808</v>
      </c>
      <c r="B2817" s="81">
        <v>650528</v>
      </c>
      <c r="C2817" s="39" t="s">
        <v>6819</v>
      </c>
      <c r="D2817" s="39" t="s">
        <v>1793</v>
      </c>
      <c r="E2817" s="39" t="str">
        <f>IF(AND(LEN(NICAP[[#This Row],[State or      Country]])=2,NICAP[[#This Row],[State or      Country]]&lt;&gt;"UK"),"US","Other")</f>
        <v>US</v>
      </c>
      <c r="F2817" s="38">
        <v>11</v>
      </c>
      <c r="G2817" s="101" t="s">
        <v>1757</v>
      </c>
      <c r="H2817" s="46">
        <v>5</v>
      </c>
      <c r="I2817" s="37"/>
      <c r="J2817" s="37"/>
      <c r="K2817" s="37"/>
      <c r="L2817" s="36" t="s">
        <v>6818</v>
      </c>
      <c r="M2817" s="36" t="str">
        <f>IF(LEFT(NICAP[[#This Row],[Date]],1)=0,"Y","N")</f>
        <v>N</v>
      </c>
      <c r="N2817" s="36"/>
      <c r="O2817" s="36" t="str">
        <f>19&amp;LEFT(NICAP[[#This Row],[Date]],2)</f>
        <v>1965</v>
      </c>
      <c r="P2817" s="36" t="str">
        <f>MID(NICAP[[#This Row],[Date]],3,2)</f>
        <v>05</v>
      </c>
      <c r="Q2817" s="36" t="str">
        <f>RIGHT(NICAP[[#This Row],[Date]],2)</f>
        <v>28</v>
      </c>
      <c r="R2817" s="26">
        <f>DATE(NICAP[[#This Row],[Year]],NICAP[[#This Row],[Month]],NICAP[[#This Row],[Day]])</f>
        <v>23890</v>
      </c>
      <c r="S2817" s="35" t="str">
        <f t="shared" si="86"/>
        <v>AU</v>
      </c>
      <c r="T2817" s="24" t="str">
        <f t="shared" si="87"/>
        <v>US</v>
      </c>
    </row>
    <row r="2818" spans="1:20" ht="12.75" customHeight="1" x14ac:dyDescent="0.2">
      <c r="A2818" s="35">
        <v>2809</v>
      </c>
      <c r="B2818" s="68">
        <v>650601</v>
      </c>
      <c r="C2818" s="39" t="s">
        <v>6817</v>
      </c>
      <c r="D2818" s="39" t="s">
        <v>1844</v>
      </c>
      <c r="E2818" s="39" t="str">
        <f>IF(AND(LEN(NICAP[[#This Row],[State or      Country]])=2,NICAP[[#This Row],[State or      Country]]&lt;&gt;"UK"),"US","Other")</f>
        <v>US</v>
      </c>
      <c r="F2818" s="38">
        <v>2</v>
      </c>
      <c r="G2818" s="37"/>
      <c r="H2818" s="37"/>
      <c r="I2818" s="37"/>
      <c r="J2818" s="37"/>
      <c r="K2818" s="37"/>
      <c r="L2818" s="36" t="s">
        <v>6816</v>
      </c>
      <c r="M2818" s="36" t="str">
        <f>IF(LEFT(NICAP[[#This Row],[Date]],1)=0,"Y","N")</f>
        <v>N</v>
      </c>
      <c r="N2818" s="36"/>
      <c r="O2818" s="36" t="str">
        <f>19&amp;LEFT(NICAP[[#This Row],[Date]],2)</f>
        <v>1965</v>
      </c>
      <c r="P2818" s="36" t="str">
        <f>MID(NICAP[[#This Row],[Date]],3,2)</f>
        <v>06</v>
      </c>
      <c r="Q2818" s="36" t="str">
        <f>RIGHT(NICAP[[#This Row],[Date]],2)</f>
        <v>01</v>
      </c>
      <c r="R2818" s="26">
        <f>DATE(NICAP[[#This Row],[Year]],NICAP[[#This Row],[Month]],NICAP[[#This Row],[Day]])</f>
        <v>23894</v>
      </c>
      <c r="S2818" s="35" t="str">
        <f t="shared" si="86"/>
        <v>MO</v>
      </c>
      <c r="T2818" s="24" t="str">
        <f t="shared" si="87"/>
        <v>US</v>
      </c>
    </row>
    <row r="2819" spans="1:20" ht="12.75" customHeight="1" x14ac:dyDescent="0.2">
      <c r="A2819" s="35">
        <v>2810</v>
      </c>
      <c r="B2819" s="64">
        <v>650605</v>
      </c>
      <c r="C2819" s="39" t="s">
        <v>6815</v>
      </c>
      <c r="D2819" s="39" t="s">
        <v>1697</v>
      </c>
      <c r="E2819" s="39" t="str">
        <f>IF(AND(LEN(NICAP[[#This Row],[State or      Country]])=2,NICAP[[#This Row],[State or      Country]]&lt;&gt;"UK"),"US","Other")</f>
        <v>US</v>
      </c>
      <c r="F2819" s="38">
        <v>1</v>
      </c>
      <c r="G2819" s="37"/>
      <c r="H2819" s="37"/>
      <c r="I2819" s="37"/>
      <c r="J2819" s="54" t="s">
        <v>1744</v>
      </c>
      <c r="K2819" s="37"/>
      <c r="L2819" s="36" t="s">
        <v>6814</v>
      </c>
      <c r="M2819" s="36" t="str">
        <f>IF(LEFT(NICAP[[#This Row],[Date]],1)=0,"Y","N")</f>
        <v>N</v>
      </c>
      <c r="N2819" s="36"/>
      <c r="O2819" s="36" t="str">
        <f>19&amp;LEFT(NICAP[[#This Row],[Date]],2)</f>
        <v>1965</v>
      </c>
      <c r="P2819" s="36" t="str">
        <f>MID(NICAP[[#This Row],[Date]],3,2)</f>
        <v>06</v>
      </c>
      <c r="Q2819" s="36" t="str">
        <f>RIGHT(NICAP[[#This Row],[Date]],2)</f>
        <v>05</v>
      </c>
      <c r="R2819" s="26">
        <f>DATE(NICAP[[#This Row],[Year]],NICAP[[#This Row],[Month]],NICAP[[#This Row],[Day]])</f>
        <v>23898</v>
      </c>
      <c r="S2819" s="35" t="str">
        <f t="shared" si="86"/>
        <v>MA</v>
      </c>
      <c r="T2819" s="24" t="str">
        <f t="shared" si="87"/>
        <v>US</v>
      </c>
    </row>
    <row r="2820" spans="1:20" ht="12.75" customHeight="1" x14ac:dyDescent="0.2">
      <c r="A2820" s="35">
        <v>2811</v>
      </c>
      <c r="B2820" s="68">
        <v>650608</v>
      </c>
      <c r="C2820" s="39" t="s">
        <v>6813</v>
      </c>
      <c r="D2820" s="39" t="s">
        <v>2371</v>
      </c>
      <c r="E2820" s="39" t="str">
        <f>IF(AND(LEN(NICAP[[#This Row],[State or      Country]])=2,NICAP[[#This Row],[State or      Country]]&lt;&gt;"UK"),"US","Other")</f>
        <v>Other</v>
      </c>
      <c r="F2820" s="38">
        <v>9</v>
      </c>
      <c r="G2820" s="101" t="s">
        <v>1666</v>
      </c>
      <c r="H2820" s="46">
        <v>5</v>
      </c>
      <c r="I2820" s="47" t="s">
        <v>4808</v>
      </c>
      <c r="J2820" s="37"/>
      <c r="K2820" s="37"/>
      <c r="L2820" s="36" t="s">
        <v>6812</v>
      </c>
      <c r="M2820" s="36" t="str">
        <f>IF(LEFT(NICAP[[#This Row],[Date]],1)=0,"Y","N")</f>
        <v>N</v>
      </c>
      <c r="N2820" s="36"/>
      <c r="O2820" s="36" t="str">
        <f>19&amp;LEFT(NICAP[[#This Row],[Date]],2)</f>
        <v>1965</v>
      </c>
      <c r="P2820" s="36" t="str">
        <f>MID(NICAP[[#This Row],[Date]],3,2)</f>
        <v>06</v>
      </c>
      <c r="Q2820" s="36" t="str">
        <f>RIGHT(NICAP[[#This Row],[Date]],2)</f>
        <v>08</v>
      </c>
      <c r="R2820" s="26">
        <f>DATE(NICAP[[#This Row],[Year]],NICAP[[#This Row],[Month]],NICAP[[#This Row],[Day]])</f>
        <v>23901</v>
      </c>
      <c r="S2820" s="35" t="str">
        <f t="shared" si="86"/>
        <v/>
      </c>
      <c r="T2820" s="24" t="str">
        <f t="shared" si="87"/>
        <v>Turkey</v>
      </c>
    </row>
    <row r="2821" spans="1:20" ht="12.75" customHeight="1" x14ac:dyDescent="0.2">
      <c r="A2821" s="35">
        <v>2812</v>
      </c>
      <c r="B2821" s="64">
        <v>650629</v>
      </c>
      <c r="C2821" s="39" t="s">
        <v>6811</v>
      </c>
      <c r="D2821" s="39" t="s">
        <v>6810</v>
      </c>
      <c r="E2821" s="39" t="str">
        <f>IF(AND(LEN(NICAP[[#This Row],[State or      Country]])=2,NICAP[[#This Row],[State or      Country]]&lt;&gt;"UK"),"US","Other")</f>
        <v>Other</v>
      </c>
      <c r="F2821" s="38">
        <v>1</v>
      </c>
      <c r="G2821" s="37"/>
      <c r="H2821" s="37"/>
      <c r="I2821" s="47" t="s">
        <v>4808</v>
      </c>
      <c r="J2821" s="37"/>
      <c r="K2821" s="37"/>
      <c r="L2821" s="36" t="s">
        <v>6161</v>
      </c>
      <c r="M2821" s="36" t="str">
        <f>IF(LEFT(NICAP[[#This Row],[Date]],1)=0,"Y","N")</f>
        <v>N</v>
      </c>
      <c r="N2821" s="36"/>
      <c r="O2821" s="36" t="str">
        <f>19&amp;LEFT(NICAP[[#This Row],[Date]],2)</f>
        <v>1965</v>
      </c>
      <c r="P2821" s="36" t="str">
        <f>MID(NICAP[[#This Row],[Date]],3,2)</f>
        <v>06</v>
      </c>
      <c r="Q2821" s="36" t="str">
        <f>RIGHT(NICAP[[#This Row],[Date]],2)</f>
        <v>29</v>
      </c>
      <c r="R2821" s="26">
        <f>DATE(NICAP[[#This Row],[Year]],NICAP[[#This Row],[Month]],NICAP[[#This Row],[Day]])</f>
        <v>23922</v>
      </c>
      <c r="S2821" s="35" t="str">
        <f t="shared" si="86"/>
        <v/>
      </c>
      <c r="T2821" s="24" t="str">
        <f t="shared" si="87"/>
        <v>West Germany</v>
      </c>
    </row>
    <row r="2822" spans="1:20" ht="14.25" customHeight="1" x14ac:dyDescent="0.2">
      <c r="A2822" s="35">
        <v>2813</v>
      </c>
      <c r="B2822" s="81">
        <v>650701</v>
      </c>
      <c r="C2822" s="39" t="s">
        <v>6809</v>
      </c>
      <c r="D2822" s="39" t="s">
        <v>1813</v>
      </c>
      <c r="E2822" s="39" t="str">
        <f>IF(AND(LEN(NICAP[[#This Row],[State or      Country]])=2,NICAP[[#This Row],[State or      Country]]&lt;&gt;"UK"),"US","Other")</f>
        <v>Other</v>
      </c>
      <c r="F2822" s="38">
        <v>7</v>
      </c>
      <c r="G2822" s="101" t="s">
        <v>6688</v>
      </c>
      <c r="H2822" s="70">
        <v>5</v>
      </c>
      <c r="I2822" s="41"/>
      <c r="J2822" s="41"/>
      <c r="K2822" s="41"/>
      <c r="L2822" s="36" t="s">
        <v>6808</v>
      </c>
      <c r="M2822" s="36" t="str">
        <f>IF(LEFT(NICAP[[#This Row],[Date]],1)=0,"Y","N")</f>
        <v>N</v>
      </c>
      <c r="N2822" s="36"/>
      <c r="O2822" s="36" t="str">
        <f>19&amp;LEFT(NICAP[[#This Row],[Date]],2)</f>
        <v>1965</v>
      </c>
      <c r="P2822" s="36" t="str">
        <f>MID(NICAP[[#This Row],[Date]],3,2)</f>
        <v>07</v>
      </c>
      <c r="Q2822" s="36" t="str">
        <f>RIGHT(NICAP[[#This Row],[Date]],2)</f>
        <v>01</v>
      </c>
      <c r="R2822" s="26">
        <f>DATE(NICAP[[#This Row],[Year]],NICAP[[#This Row],[Month]],NICAP[[#This Row],[Day]])</f>
        <v>23924</v>
      </c>
      <c r="S2822" s="35" t="str">
        <f t="shared" si="86"/>
        <v/>
      </c>
      <c r="T2822" s="24" t="str">
        <f t="shared" si="87"/>
        <v>France</v>
      </c>
    </row>
    <row r="2823" spans="1:20" ht="12.75" customHeight="1" x14ac:dyDescent="0.2">
      <c r="A2823" s="35">
        <v>2814</v>
      </c>
      <c r="B2823" s="64">
        <v>650703</v>
      </c>
      <c r="C2823" s="39" t="s">
        <v>6681</v>
      </c>
      <c r="D2823" s="39" t="s">
        <v>2232</v>
      </c>
      <c r="E2823" s="39" t="str">
        <f>IF(AND(LEN(NICAP[[#This Row],[State or      Country]])=2,NICAP[[#This Row],[State or      Country]]&lt;&gt;"UK"),"US","Other")</f>
        <v>Other</v>
      </c>
      <c r="F2823" s="38">
        <v>3</v>
      </c>
      <c r="G2823" s="37"/>
      <c r="H2823" s="37"/>
      <c r="I2823" s="37"/>
      <c r="J2823" s="37"/>
      <c r="K2823" s="37"/>
      <c r="L2823" s="36" t="s">
        <v>6807</v>
      </c>
      <c r="M2823" s="36" t="str">
        <f>IF(LEFT(NICAP[[#This Row],[Date]],1)=0,"Y","N")</f>
        <v>N</v>
      </c>
      <c r="N2823" s="36"/>
      <c r="O2823" s="36" t="str">
        <f>19&amp;LEFT(NICAP[[#This Row],[Date]],2)</f>
        <v>1965</v>
      </c>
      <c r="P2823" s="36" t="str">
        <f>MID(NICAP[[#This Row],[Date]],3,2)</f>
        <v>07</v>
      </c>
      <c r="Q2823" s="36" t="str">
        <f>RIGHT(NICAP[[#This Row],[Date]],2)</f>
        <v>03</v>
      </c>
      <c r="R2823" s="26">
        <f>DATE(NICAP[[#This Row],[Year]],NICAP[[#This Row],[Month]],NICAP[[#This Row],[Day]])</f>
        <v>23926</v>
      </c>
      <c r="S2823" s="35" t="str">
        <f t="shared" si="86"/>
        <v/>
      </c>
      <c r="T2823" s="24" t="str">
        <f t="shared" si="87"/>
        <v>Arg</v>
      </c>
    </row>
    <row r="2824" spans="1:20" ht="14.25" customHeight="1" x14ac:dyDescent="0.2">
      <c r="A2824" s="35">
        <v>2815</v>
      </c>
      <c r="B2824" s="81">
        <v>650703</v>
      </c>
      <c r="C2824" s="39" t="s">
        <v>6288</v>
      </c>
      <c r="D2824" s="39" t="s">
        <v>6806</v>
      </c>
      <c r="E2824" s="39" t="str">
        <f>IF(AND(LEN(NICAP[[#This Row],[State or      Country]])=2,NICAP[[#This Row],[State or      Country]]&lt;&gt;"UK"),"US","Other")</f>
        <v>Other</v>
      </c>
      <c r="F2824" s="38">
        <v>3</v>
      </c>
      <c r="G2824" s="101" t="s">
        <v>2090</v>
      </c>
      <c r="H2824" s="46">
        <v>5</v>
      </c>
      <c r="I2824" s="47" t="s">
        <v>4808</v>
      </c>
      <c r="J2824" s="37"/>
      <c r="K2824" s="37"/>
      <c r="L2824" s="104" t="s">
        <v>6805</v>
      </c>
      <c r="M2824" s="104" t="str">
        <f>IF(LEFT(NICAP[[#This Row],[Date]],1)=0,"Y","N")</f>
        <v>N</v>
      </c>
      <c r="N2824" s="104"/>
      <c r="O2824" s="104" t="str">
        <f>19&amp;LEFT(NICAP[[#This Row],[Date]],2)</f>
        <v>1965</v>
      </c>
      <c r="P2824" s="104" t="str">
        <f>MID(NICAP[[#This Row],[Date]],3,2)</f>
        <v>07</v>
      </c>
      <c r="Q2824" s="104" t="str">
        <f>RIGHT(NICAP[[#This Row],[Date]],2)</f>
        <v>03</v>
      </c>
      <c r="R2824" s="26">
        <f>DATE(NICAP[[#This Row],[Year]],NICAP[[#This Row],[Month]],NICAP[[#This Row],[Day]])</f>
        <v>23926</v>
      </c>
      <c r="S2824" s="35" t="str">
        <f t="shared" si="86"/>
        <v/>
      </c>
      <c r="T2824" s="24" t="str">
        <f t="shared" si="87"/>
        <v>Antarctica</v>
      </c>
    </row>
    <row r="2825" spans="1:20" ht="14.25" customHeight="1" x14ac:dyDescent="0.2">
      <c r="A2825" s="35">
        <v>2816</v>
      </c>
      <c r="B2825" s="81">
        <v>650703</v>
      </c>
      <c r="C2825" s="39" t="s">
        <v>6288</v>
      </c>
      <c r="D2825" s="39" t="s">
        <v>6806</v>
      </c>
      <c r="E2825" s="39" t="str">
        <f>IF(AND(LEN(NICAP[[#This Row],[State or      Country]])=2,NICAP[[#This Row],[State or      Country]]&lt;&gt;"UK"),"US","Other")</f>
        <v>Other</v>
      </c>
      <c r="F2825" s="38">
        <v>8</v>
      </c>
      <c r="G2825" s="102" t="s">
        <v>2113</v>
      </c>
      <c r="H2825" s="70">
        <v>5</v>
      </c>
      <c r="I2825" s="47" t="s">
        <v>4808</v>
      </c>
      <c r="J2825" s="37"/>
      <c r="K2825" s="37"/>
      <c r="L2825" s="104" t="s">
        <v>6805</v>
      </c>
      <c r="M2825" s="104" t="str">
        <f>IF(LEFT(NICAP[[#This Row],[Date]],1)=0,"Y","N")</f>
        <v>N</v>
      </c>
      <c r="N2825" s="104"/>
      <c r="O2825" s="104" t="str">
        <f>19&amp;LEFT(NICAP[[#This Row],[Date]],2)</f>
        <v>1965</v>
      </c>
      <c r="P2825" s="104" t="str">
        <f>MID(NICAP[[#This Row],[Date]],3,2)</f>
        <v>07</v>
      </c>
      <c r="Q2825" s="104" t="str">
        <f>RIGHT(NICAP[[#This Row],[Date]],2)</f>
        <v>03</v>
      </c>
      <c r="R2825" s="26">
        <f>DATE(NICAP[[#This Row],[Year]],NICAP[[#This Row],[Month]],NICAP[[#This Row],[Day]])</f>
        <v>23926</v>
      </c>
      <c r="S2825" s="35" t="str">
        <f t="shared" si="86"/>
        <v/>
      </c>
      <c r="T2825" s="24" t="str">
        <f t="shared" si="87"/>
        <v>Antarctica</v>
      </c>
    </row>
    <row r="2826" spans="1:20" ht="14.25" customHeight="1" x14ac:dyDescent="0.2">
      <c r="A2826" s="35">
        <v>2817</v>
      </c>
      <c r="B2826" s="81">
        <v>650704</v>
      </c>
      <c r="C2826" s="39" t="s">
        <v>6395</v>
      </c>
      <c r="D2826" s="39" t="s">
        <v>1694</v>
      </c>
      <c r="E2826" s="39" t="str">
        <f>IF(AND(LEN(NICAP[[#This Row],[State or      Country]])=2,NICAP[[#This Row],[State or      Country]]&lt;&gt;"UK"),"US","Other")</f>
        <v>US</v>
      </c>
      <c r="F2826" s="38">
        <v>1</v>
      </c>
      <c r="G2826" s="101" t="s">
        <v>6678</v>
      </c>
      <c r="H2826" s="46">
        <v>5</v>
      </c>
      <c r="I2826" s="47" t="s">
        <v>6674</v>
      </c>
      <c r="J2826" s="41"/>
      <c r="K2826" s="41"/>
      <c r="L2826" s="36" t="s">
        <v>6804</v>
      </c>
      <c r="M2826" s="36" t="str">
        <f>IF(LEFT(NICAP[[#This Row],[Date]],1)=0,"Y","N")</f>
        <v>N</v>
      </c>
      <c r="N2826" s="36"/>
      <c r="O2826" s="36" t="str">
        <f>19&amp;LEFT(NICAP[[#This Row],[Date]],2)</f>
        <v>1965</v>
      </c>
      <c r="P2826" s="36" t="str">
        <f>MID(NICAP[[#This Row],[Date]],3,2)</f>
        <v>07</v>
      </c>
      <c r="Q2826" s="36" t="str">
        <f>RIGHT(NICAP[[#This Row],[Date]],2)</f>
        <v>04</v>
      </c>
      <c r="R2826" s="26">
        <f>DATE(NICAP[[#This Row],[Year]],NICAP[[#This Row],[Month]],NICAP[[#This Row],[Day]])</f>
        <v>23927</v>
      </c>
      <c r="S2826" s="35" t="str">
        <f t="shared" ref="S2826:S2889" si="88">IF(E2826="US",D2826,"")</f>
        <v>OH</v>
      </c>
      <c r="T2826" s="24" t="str">
        <f t="shared" ref="T2826:T2889" si="89">IF(E2826="US","US",D2826)</f>
        <v>US</v>
      </c>
    </row>
    <row r="2827" spans="1:20" ht="14.25" customHeight="1" x14ac:dyDescent="0.2">
      <c r="A2827" s="35">
        <v>2818</v>
      </c>
      <c r="B2827" s="81">
        <v>650706</v>
      </c>
      <c r="C2827" s="39" t="s">
        <v>3409</v>
      </c>
      <c r="D2827" s="39" t="s">
        <v>1667</v>
      </c>
      <c r="E2827" s="39" t="str">
        <f>IF(AND(LEN(NICAP[[#This Row],[State or      Country]])=2,NICAP[[#This Row],[State or      Country]]&lt;&gt;"UK"),"US","Other")</f>
        <v>US</v>
      </c>
      <c r="F2827" s="38">
        <v>9</v>
      </c>
      <c r="G2827" s="101" t="s">
        <v>1666</v>
      </c>
      <c r="H2827" s="46">
        <v>3</v>
      </c>
      <c r="I2827" s="47" t="s">
        <v>4808</v>
      </c>
      <c r="J2827" s="37"/>
      <c r="K2827" s="37"/>
      <c r="L2827" s="36" t="s">
        <v>6803</v>
      </c>
      <c r="M2827" s="36" t="str">
        <f>IF(LEFT(NICAP[[#This Row],[Date]],1)=0,"Y","N")</f>
        <v>N</v>
      </c>
      <c r="N2827" s="36"/>
      <c r="O2827" s="36" t="str">
        <f>19&amp;LEFT(NICAP[[#This Row],[Date]],2)</f>
        <v>1965</v>
      </c>
      <c r="P2827" s="36" t="str">
        <f>MID(NICAP[[#This Row],[Date]],3,2)</f>
        <v>07</v>
      </c>
      <c r="Q2827" s="36" t="str">
        <f>RIGHT(NICAP[[#This Row],[Date]],2)</f>
        <v>06</v>
      </c>
      <c r="R2827" s="26">
        <f>DATE(NICAP[[#This Row],[Year]],NICAP[[#This Row],[Month]],NICAP[[#This Row],[Day]])</f>
        <v>23929</v>
      </c>
      <c r="S2827" s="35" t="str">
        <f t="shared" si="88"/>
        <v>TX</v>
      </c>
      <c r="T2827" s="24" t="str">
        <f t="shared" si="89"/>
        <v>US</v>
      </c>
    </row>
    <row r="2828" spans="1:20" ht="12.75" customHeight="1" x14ac:dyDescent="0.2">
      <c r="A2828" s="35">
        <v>2819</v>
      </c>
      <c r="B2828" s="64">
        <v>650706</v>
      </c>
      <c r="C2828" s="39" t="s">
        <v>6802</v>
      </c>
      <c r="D2828" s="39" t="s">
        <v>1739</v>
      </c>
      <c r="E2828" s="39" t="str">
        <f>IF(AND(LEN(NICAP[[#This Row],[State or      Country]])=2,NICAP[[#This Row],[State or      Country]]&lt;&gt;"UK"),"US","Other")</f>
        <v>US</v>
      </c>
      <c r="F2828" s="38">
        <v>1</v>
      </c>
      <c r="G2828" s="37"/>
      <c r="H2828" s="37"/>
      <c r="I2828" s="65">
        <v>9474</v>
      </c>
      <c r="J2828" s="37"/>
      <c r="K2828" s="37"/>
      <c r="L2828" s="36" t="s">
        <v>6801</v>
      </c>
      <c r="M2828" s="36" t="str">
        <f>IF(LEFT(NICAP[[#This Row],[Date]],1)=0,"Y","N")</f>
        <v>N</v>
      </c>
      <c r="N2828" s="36"/>
      <c r="O2828" s="36" t="str">
        <f>19&amp;LEFT(NICAP[[#This Row],[Date]],2)</f>
        <v>1965</v>
      </c>
      <c r="P2828" s="36" t="str">
        <f>MID(NICAP[[#This Row],[Date]],3,2)</f>
        <v>07</v>
      </c>
      <c r="Q2828" s="36" t="str">
        <f>RIGHT(NICAP[[#This Row],[Date]],2)</f>
        <v>06</v>
      </c>
      <c r="R2828" s="26">
        <f>DATE(NICAP[[#This Row],[Year]],NICAP[[#This Row],[Month]],NICAP[[#This Row],[Day]])</f>
        <v>23929</v>
      </c>
      <c r="S2828" s="35" t="str">
        <f t="shared" si="88"/>
        <v>WI</v>
      </c>
      <c r="T2828" s="24" t="str">
        <f t="shared" si="89"/>
        <v>US</v>
      </c>
    </row>
    <row r="2829" spans="1:20" ht="27.75" customHeight="1" x14ac:dyDescent="0.2">
      <c r="A2829" s="35">
        <v>2820</v>
      </c>
      <c r="B2829" s="66">
        <v>650706</v>
      </c>
      <c r="C2829" s="44" t="s">
        <v>6800</v>
      </c>
      <c r="D2829" s="44" t="s">
        <v>1676</v>
      </c>
      <c r="E2829" s="44" t="str">
        <f>IF(AND(LEN(NICAP[[#This Row],[State or      Country]])=2,NICAP[[#This Row],[State or      Country]]&lt;&gt;"UK"),"US","Other")</f>
        <v>US</v>
      </c>
      <c r="F2829" s="43">
        <v>1</v>
      </c>
      <c r="G2829" s="41"/>
      <c r="H2829" s="41"/>
      <c r="I2829" s="41"/>
      <c r="J2829" s="41"/>
      <c r="K2829" s="41"/>
      <c r="L2829" s="42" t="s">
        <v>6799</v>
      </c>
      <c r="M2829" s="42" t="str">
        <f>IF(LEFT(NICAP[[#This Row],[Date]],1)=0,"Y","N")</f>
        <v>N</v>
      </c>
      <c r="N2829" s="42"/>
      <c r="O2829" s="42" t="str">
        <f>19&amp;LEFT(NICAP[[#This Row],[Date]],2)</f>
        <v>1965</v>
      </c>
      <c r="P2829" s="42" t="str">
        <f>MID(NICAP[[#This Row],[Date]],3,2)</f>
        <v>07</v>
      </c>
      <c r="Q2829" s="42" t="str">
        <f>RIGHT(NICAP[[#This Row],[Date]],2)</f>
        <v>06</v>
      </c>
      <c r="R2829" s="26">
        <f>DATE(NICAP[[#This Row],[Year]],NICAP[[#This Row],[Month]],NICAP[[#This Row],[Day]])</f>
        <v>23929</v>
      </c>
      <c r="S2829" s="35" t="str">
        <f t="shared" si="88"/>
        <v>CA</v>
      </c>
      <c r="T2829" s="24" t="str">
        <f t="shared" si="89"/>
        <v>US</v>
      </c>
    </row>
    <row r="2830" spans="1:20" ht="14.25" customHeight="1" x14ac:dyDescent="0.2">
      <c r="A2830" s="35">
        <v>2821</v>
      </c>
      <c r="B2830" s="81">
        <v>650706</v>
      </c>
      <c r="C2830" s="39" t="s">
        <v>6798</v>
      </c>
      <c r="D2830" s="39" t="s">
        <v>1826</v>
      </c>
      <c r="E2830" s="39" t="str">
        <f>IF(AND(LEN(NICAP[[#This Row],[State or      Country]])=2,NICAP[[#This Row],[State or      Country]]&lt;&gt;"UK"),"US","Other")</f>
        <v>US</v>
      </c>
      <c r="F2830" s="38">
        <v>1</v>
      </c>
      <c r="G2830" s="101" t="s">
        <v>6678</v>
      </c>
      <c r="H2830" s="46">
        <v>5</v>
      </c>
      <c r="I2830" s="47" t="s">
        <v>6674</v>
      </c>
      <c r="J2830" s="37"/>
      <c r="K2830" s="37"/>
      <c r="L2830" s="36" t="s">
        <v>6797</v>
      </c>
      <c r="M2830" s="36" t="str">
        <f>IF(LEFT(NICAP[[#This Row],[Date]],1)=0,"Y","N")</f>
        <v>N</v>
      </c>
      <c r="N2830" s="36"/>
      <c r="O2830" s="36" t="str">
        <f>19&amp;LEFT(NICAP[[#This Row],[Date]],2)</f>
        <v>1965</v>
      </c>
      <c r="P2830" s="36" t="str">
        <f>MID(NICAP[[#This Row],[Date]],3,2)</f>
        <v>07</v>
      </c>
      <c r="Q2830" s="36" t="str">
        <f>RIGHT(NICAP[[#This Row],[Date]],2)</f>
        <v>06</v>
      </c>
      <c r="R2830" s="26">
        <f>DATE(NICAP[[#This Row],[Year]],NICAP[[#This Row],[Month]],NICAP[[#This Row],[Day]])</f>
        <v>23929</v>
      </c>
      <c r="S2830" s="35" t="str">
        <f t="shared" si="88"/>
        <v>OR</v>
      </c>
      <c r="T2830" s="24" t="str">
        <f t="shared" si="89"/>
        <v>US</v>
      </c>
    </row>
    <row r="2831" spans="1:20" ht="12.75" customHeight="1" x14ac:dyDescent="0.2">
      <c r="A2831" s="35">
        <v>2822</v>
      </c>
      <c r="B2831" s="68">
        <v>650713</v>
      </c>
      <c r="C2831" s="39" t="s">
        <v>6796</v>
      </c>
      <c r="D2831" s="39" t="s">
        <v>4848</v>
      </c>
      <c r="E2831" s="39" t="str">
        <f>IF(AND(LEN(NICAP[[#This Row],[State or      Country]])=2,NICAP[[#This Row],[State or      Country]]&lt;&gt;"UK"),"US","Other")</f>
        <v>Other</v>
      </c>
      <c r="F2831" s="38">
        <v>9</v>
      </c>
      <c r="G2831" s="101" t="s">
        <v>1666</v>
      </c>
      <c r="H2831" s="46">
        <v>5</v>
      </c>
      <c r="I2831" s="47" t="s">
        <v>4808</v>
      </c>
      <c r="J2831" s="37"/>
      <c r="K2831" s="37"/>
      <c r="L2831" s="36" t="s">
        <v>6795</v>
      </c>
      <c r="M2831" s="36" t="str">
        <f>IF(LEFT(NICAP[[#This Row],[Date]],1)=0,"Y","N")</f>
        <v>N</v>
      </c>
      <c r="N2831" s="36"/>
      <c r="O2831" s="36" t="str">
        <f>19&amp;LEFT(NICAP[[#This Row],[Date]],2)</f>
        <v>1965</v>
      </c>
      <c r="P2831" s="36" t="str">
        <f>MID(NICAP[[#This Row],[Date]],3,2)</f>
        <v>07</v>
      </c>
      <c r="Q2831" s="36" t="str">
        <f>RIGHT(NICAP[[#This Row],[Date]],2)</f>
        <v>13</v>
      </c>
      <c r="R2831" s="26">
        <f>DATE(NICAP[[#This Row],[Year]],NICAP[[#This Row],[Month]],NICAP[[#This Row],[Day]])</f>
        <v>23936</v>
      </c>
      <c r="S2831" s="35" t="str">
        <f t="shared" si="88"/>
        <v/>
      </c>
      <c r="T2831" s="24" t="str">
        <f t="shared" si="89"/>
        <v>various</v>
      </c>
    </row>
    <row r="2832" spans="1:20" ht="14.25" customHeight="1" x14ac:dyDescent="0.2">
      <c r="A2832" s="35">
        <v>2823</v>
      </c>
      <c r="B2832" s="81">
        <v>650719</v>
      </c>
      <c r="C2832" s="39" t="s">
        <v>6794</v>
      </c>
      <c r="D2832" s="39" t="s">
        <v>1793</v>
      </c>
      <c r="E2832" s="39" t="str">
        <f>IF(AND(LEN(NICAP[[#This Row],[State or      Country]])=2,NICAP[[#This Row],[State or      Country]]&lt;&gt;"UK"),"US","Other")</f>
        <v>US</v>
      </c>
      <c r="F2832" s="38">
        <v>4</v>
      </c>
      <c r="G2832" s="101" t="s">
        <v>6719</v>
      </c>
      <c r="H2832" s="46">
        <v>5</v>
      </c>
      <c r="I2832" s="41"/>
      <c r="J2832" s="41"/>
      <c r="K2832" s="41"/>
      <c r="L2832" s="36" t="s">
        <v>6793</v>
      </c>
      <c r="M2832" s="36" t="str">
        <f>IF(LEFT(NICAP[[#This Row],[Date]],1)=0,"Y","N")</f>
        <v>N</v>
      </c>
      <c r="N2832" s="36"/>
      <c r="O2832" s="36" t="str">
        <f>19&amp;LEFT(NICAP[[#This Row],[Date]],2)</f>
        <v>1965</v>
      </c>
      <c r="P2832" s="36" t="str">
        <f>MID(NICAP[[#This Row],[Date]],3,2)</f>
        <v>07</v>
      </c>
      <c r="Q2832" s="36" t="str">
        <f>RIGHT(NICAP[[#This Row],[Date]],2)</f>
        <v>19</v>
      </c>
      <c r="R2832" s="26">
        <f>DATE(NICAP[[#This Row],[Year]],NICAP[[#This Row],[Month]],NICAP[[#This Row],[Day]])</f>
        <v>23942</v>
      </c>
      <c r="S2832" s="35" t="str">
        <f t="shared" si="88"/>
        <v>AU</v>
      </c>
      <c r="T2832" s="24" t="str">
        <f t="shared" si="89"/>
        <v>US</v>
      </c>
    </row>
    <row r="2833" spans="1:20" ht="12.75" customHeight="1" x14ac:dyDescent="0.2">
      <c r="A2833" s="35">
        <v>2824</v>
      </c>
      <c r="B2833" s="64">
        <v>650720</v>
      </c>
      <c r="C2833" s="39" t="s">
        <v>6792</v>
      </c>
      <c r="D2833" s="39" t="s">
        <v>1702</v>
      </c>
      <c r="E2833" s="39" t="str">
        <f>IF(AND(LEN(NICAP[[#This Row],[State or      Country]])=2,NICAP[[#This Row],[State or      Country]]&lt;&gt;"UK"),"US","Other")</f>
        <v>Other</v>
      </c>
      <c r="F2833" s="38">
        <v>2</v>
      </c>
      <c r="G2833" s="37"/>
      <c r="H2833" s="37"/>
      <c r="I2833" s="37"/>
      <c r="J2833" s="37"/>
      <c r="K2833" s="37"/>
      <c r="L2833" s="36" t="s">
        <v>6791</v>
      </c>
      <c r="M2833" s="36" t="str">
        <f>IF(LEFT(NICAP[[#This Row],[Date]],1)=0,"Y","N")</f>
        <v>N</v>
      </c>
      <c r="N2833" s="36"/>
      <c r="O2833" s="36" t="str">
        <f>19&amp;LEFT(NICAP[[#This Row],[Date]],2)</f>
        <v>1965</v>
      </c>
      <c r="P2833" s="36" t="str">
        <f>MID(NICAP[[#This Row],[Date]],3,2)</f>
        <v>07</v>
      </c>
      <c r="Q2833" s="36" t="str">
        <f>RIGHT(NICAP[[#This Row],[Date]],2)</f>
        <v>20</v>
      </c>
      <c r="R2833" s="26">
        <f>DATE(NICAP[[#This Row],[Year]],NICAP[[#This Row],[Month]],NICAP[[#This Row],[Day]])</f>
        <v>23943</v>
      </c>
      <c r="S2833" s="35" t="str">
        <f t="shared" si="88"/>
        <v/>
      </c>
      <c r="T2833" s="24" t="str">
        <f t="shared" si="89"/>
        <v>CAN</v>
      </c>
    </row>
    <row r="2834" spans="1:20" ht="14.25" customHeight="1" x14ac:dyDescent="0.2">
      <c r="A2834" s="35">
        <v>2825</v>
      </c>
      <c r="B2834" s="81">
        <v>650722</v>
      </c>
      <c r="C2834" s="39" t="s">
        <v>6790</v>
      </c>
      <c r="D2834" s="39" t="s">
        <v>2260</v>
      </c>
      <c r="E2834" s="39" t="str">
        <f>IF(AND(LEN(NICAP[[#This Row],[State or      Country]])=2,NICAP[[#This Row],[State or      Country]]&lt;&gt;"UK"),"US","Other")</f>
        <v>US</v>
      </c>
      <c r="F2834" s="38">
        <v>1</v>
      </c>
      <c r="G2834" s="101" t="s">
        <v>6678</v>
      </c>
      <c r="H2834" s="46">
        <v>5</v>
      </c>
      <c r="I2834" s="47" t="s">
        <v>4808</v>
      </c>
      <c r="J2834" s="37"/>
      <c r="K2834" s="37"/>
      <c r="L2834" s="36" t="s">
        <v>6789</v>
      </c>
      <c r="M2834" s="36" t="str">
        <f>IF(LEFT(NICAP[[#This Row],[Date]],1)=0,"Y","N")</f>
        <v>N</v>
      </c>
      <c r="N2834" s="36"/>
      <c r="O2834" s="36" t="str">
        <f>19&amp;LEFT(NICAP[[#This Row],[Date]],2)</f>
        <v>1965</v>
      </c>
      <c r="P2834" s="36" t="str">
        <f>MID(NICAP[[#This Row],[Date]],3,2)</f>
        <v>07</v>
      </c>
      <c r="Q2834" s="36" t="str">
        <f>RIGHT(NICAP[[#This Row],[Date]],2)</f>
        <v>22</v>
      </c>
      <c r="R2834" s="26">
        <f>DATE(NICAP[[#This Row],[Year]],NICAP[[#This Row],[Month]],NICAP[[#This Row],[Day]])</f>
        <v>23945</v>
      </c>
      <c r="S2834" s="35" t="str">
        <f t="shared" si="88"/>
        <v>KS</v>
      </c>
      <c r="T2834" s="24" t="str">
        <f t="shared" si="89"/>
        <v>US</v>
      </c>
    </row>
    <row r="2835" spans="1:20" ht="12.75" customHeight="1" x14ac:dyDescent="0.2">
      <c r="A2835" s="35">
        <v>2826</v>
      </c>
      <c r="B2835" s="68">
        <v>650725</v>
      </c>
      <c r="C2835" s="39" t="s">
        <v>6569</v>
      </c>
      <c r="D2835" s="39" t="s">
        <v>1739</v>
      </c>
      <c r="E2835" s="39" t="str">
        <f>IF(AND(LEN(NICAP[[#This Row],[State or      Country]])=2,NICAP[[#This Row],[State or      Country]]&lt;&gt;"UK"),"US","Other")</f>
        <v>US</v>
      </c>
      <c r="F2835" s="38">
        <v>9</v>
      </c>
      <c r="G2835" s="101" t="s">
        <v>1666</v>
      </c>
      <c r="H2835" s="46">
        <v>5</v>
      </c>
      <c r="I2835" s="37"/>
      <c r="J2835" s="37"/>
      <c r="K2835" s="37"/>
      <c r="L2835" s="36" t="s">
        <v>6788</v>
      </c>
      <c r="M2835" s="36" t="str">
        <f>IF(LEFT(NICAP[[#This Row],[Date]],1)=0,"Y","N")</f>
        <v>N</v>
      </c>
      <c r="N2835" s="36"/>
      <c r="O2835" s="36" t="str">
        <f>19&amp;LEFT(NICAP[[#This Row],[Date]],2)</f>
        <v>1965</v>
      </c>
      <c r="P2835" s="36" t="str">
        <f>MID(NICAP[[#This Row],[Date]],3,2)</f>
        <v>07</v>
      </c>
      <c r="Q2835" s="36" t="str">
        <f>RIGHT(NICAP[[#This Row],[Date]],2)</f>
        <v>25</v>
      </c>
      <c r="R2835" s="26">
        <f>DATE(NICAP[[#This Row],[Year]],NICAP[[#This Row],[Month]],NICAP[[#This Row],[Day]])</f>
        <v>23948</v>
      </c>
      <c r="S2835" s="35" t="str">
        <f t="shared" si="88"/>
        <v>WI</v>
      </c>
      <c r="T2835" s="24" t="str">
        <f t="shared" si="89"/>
        <v>US</v>
      </c>
    </row>
    <row r="2836" spans="1:20" ht="12.75" customHeight="1" x14ac:dyDescent="0.2">
      <c r="A2836" s="35">
        <v>2827</v>
      </c>
      <c r="B2836" s="64">
        <v>650725</v>
      </c>
      <c r="C2836" s="39" t="s">
        <v>6787</v>
      </c>
      <c r="D2836" s="39" t="s">
        <v>1694</v>
      </c>
      <c r="E2836" s="39" t="str">
        <f>IF(AND(LEN(NICAP[[#This Row],[State or      Country]])=2,NICAP[[#This Row],[State or      Country]]&lt;&gt;"UK"),"US","Other")</f>
        <v>US</v>
      </c>
      <c r="F2836" s="38">
        <v>1</v>
      </c>
      <c r="G2836" s="37"/>
      <c r="H2836" s="37"/>
      <c r="I2836" s="65">
        <v>9550</v>
      </c>
      <c r="J2836" s="37"/>
      <c r="K2836" s="37"/>
      <c r="L2836" s="36" t="s">
        <v>6786</v>
      </c>
      <c r="M2836" s="36" t="str">
        <f>IF(LEFT(NICAP[[#This Row],[Date]],1)=0,"Y","N")</f>
        <v>N</v>
      </c>
      <c r="N2836" s="36"/>
      <c r="O2836" s="36" t="str">
        <f>19&amp;LEFT(NICAP[[#This Row],[Date]],2)</f>
        <v>1965</v>
      </c>
      <c r="P2836" s="36" t="str">
        <f>MID(NICAP[[#This Row],[Date]],3,2)</f>
        <v>07</v>
      </c>
      <c r="Q2836" s="36" t="str">
        <f>RIGHT(NICAP[[#This Row],[Date]],2)</f>
        <v>25</v>
      </c>
      <c r="R2836" s="26">
        <f>DATE(NICAP[[#This Row],[Year]],NICAP[[#This Row],[Month]],NICAP[[#This Row],[Day]])</f>
        <v>23948</v>
      </c>
      <c r="S2836" s="35" t="str">
        <f t="shared" si="88"/>
        <v>OH</v>
      </c>
      <c r="T2836" s="24" t="str">
        <f t="shared" si="89"/>
        <v>US</v>
      </c>
    </row>
    <row r="2837" spans="1:20" ht="14.25" customHeight="1" x14ac:dyDescent="0.2">
      <c r="A2837" s="35">
        <v>2828</v>
      </c>
      <c r="B2837" s="81">
        <v>650727</v>
      </c>
      <c r="C2837" s="39" t="s">
        <v>6785</v>
      </c>
      <c r="D2837" s="39" t="s">
        <v>6784</v>
      </c>
      <c r="E2837" s="39" t="str">
        <f>IF(AND(LEN(NICAP[[#This Row],[State or      Country]])=2,NICAP[[#This Row],[State or      Country]]&lt;&gt;"UK"),"US","Other")</f>
        <v>Other</v>
      </c>
      <c r="F2837" s="38">
        <v>4</v>
      </c>
      <c r="G2837" s="101" t="s">
        <v>6719</v>
      </c>
      <c r="H2837" s="46">
        <v>5</v>
      </c>
      <c r="I2837" s="41"/>
      <c r="J2837" s="41"/>
      <c r="K2837" s="41"/>
      <c r="L2837" s="36" t="s">
        <v>6783</v>
      </c>
      <c r="M2837" s="36" t="str">
        <f>IF(LEFT(NICAP[[#This Row],[Date]],1)=0,"Y","N")</f>
        <v>N</v>
      </c>
      <c r="N2837" s="36"/>
      <c r="O2837" s="36" t="str">
        <f>19&amp;LEFT(NICAP[[#This Row],[Date]],2)</f>
        <v>1965</v>
      </c>
      <c r="P2837" s="36" t="str">
        <f>MID(NICAP[[#This Row],[Date]],3,2)</f>
        <v>07</v>
      </c>
      <c r="Q2837" s="36" t="str">
        <f>RIGHT(NICAP[[#This Row],[Date]],2)</f>
        <v>27</v>
      </c>
      <c r="R2837" s="26">
        <f>DATE(NICAP[[#This Row],[Year]],NICAP[[#This Row],[Month]],NICAP[[#This Row],[Day]])</f>
        <v>23950</v>
      </c>
      <c r="S2837" s="35" t="str">
        <f t="shared" si="88"/>
        <v/>
      </c>
      <c r="T2837" s="24" t="str">
        <f t="shared" si="89"/>
        <v>W. Aus</v>
      </c>
    </row>
    <row r="2838" spans="1:20" ht="12.75" customHeight="1" x14ac:dyDescent="0.2">
      <c r="A2838" s="35">
        <v>2829</v>
      </c>
      <c r="B2838" s="68">
        <v>650728</v>
      </c>
      <c r="C2838" s="39" t="s">
        <v>6782</v>
      </c>
      <c r="D2838" s="39" t="s">
        <v>1667</v>
      </c>
      <c r="E2838" s="39" t="str">
        <f>IF(AND(LEN(NICAP[[#This Row],[State or      Country]])=2,NICAP[[#This Row],[State or      Country]]&lt;&gt;"UK"),"US","Other")</f>
        <v>US</v>
      </c>
      <c r="F2838" s="38">
        <v>9</v>
      </c>
      <c r="G2838" s="101" t="s">
        <v>1666</v>
      </c>
      <c r="H2838" s="46">
        <v>5</v>
      </c>
      <c r="I2838" s="37"/>
      <c r="J2838" s="37"/>
      <c r="K2838" s="37"/>
      <c r="L2838" s="36" t="s">
        <v>6781</v>
      </c>
      <c r="M2838" s="36" t="str">
        <f>IF(LEFT(NICAP[[#This Row],[Date]],1)=0,"Y","N")</f>
        <v>N</v>
      </c>
      <c r="N2838" s="36"/>
      <c r="O2838" s="36" t="str">
        <f>19&amp;LEFT(NICAP[[#This Row],[Date]],2)</f>
        <v>1965</v>
      </c>
      <c r="P2838" s="36" t="str">
        <f>MID(NICAP[[#This Row],[Date]],3,2)</f>
        <v>07</v>
      </c>
      <c r="Q2838" s="36" t="str">
        <f>RIGHT(NICAP[[#This Row],[Date]],2)</f>
        <v>28</v>
      </c>
      <c r="R2838" s="26">
        <f>DATE(NICAP[[#This Row],[Year]],NICAP[[#This Row],[Month]],NICAP[[#This Row],[Day]])</f>
        <v>23951</v>
      </c>
      <c r="S2838" s="35" t="str">
        <f t="shared" si="88"/>
        <v>TX</v>
      </c>
      <c r="T2838" s="24" t="str">
        <f t="shared" si="89"/>
        <v>US</v>
      </c>
    </row>
    <row r="2839" spans="1:20" ht="42" customHeight="1" x14ac:dyDescent="0.2">
      <c r="A2839" s="35">
        <v>2830</v>
      </c>
      <c r="B2839" s="85">
        <v>650730</v>
      </c>
      <c r="C2839" s="50" t="s">
        <v>6780</v>
      </c>
      <c r="D2839" s="50" t="s">
        <v>1847</v>
      </c>
      <c r="E2839" s="50" t="str">
        <f>IF(AND(LEN(NICAP[[#This Row],[State or      Country]])=2,NICAP[[#This Row],[State or      Country]]&lt;&gt;"UK"),"US","Other")</f>
        <v>Other</v>
      </c>
      <c r="F2839" s="49">
        <v>9</v>
      </c>
      <c r="G2839" s="103" t="s">
        <v>1666</v>
      </c>
      <c r="H2839" s="80">
        <v>5</v>
      </c>
      <c r="I2839" s="90" t="s">
        <v>4808</v>
      </c>
      <c r="J2839" s="48"/>
      <c r="K2839" s="48"/>
      <c r="L2839" s="36" t="s">
        <v>6779</v>
      </c>
      <c r="M2839" s="36" t="str">
        <f>IF(LEFT(NICAP[[#This Row],[Date]],1)=0,"Y","N")</f>
        <v>N</v>
      </c>
      <c r="N2839" s="36"/>
      <c r="O2839" s="36" t="str">
        <f>19&amp;LEFT(NICAP[[#This Row],[Date]],2)</f>
        <v>1965</v>
      </c>
      <c r="P2839" s="36" t="str">
        <f>MID(NICAP[[#This Row],[Date]],3,2)</f>
        <v>07</v>
      </c>
      <c r="Q2839" s="36" t="str">
        <f>RIGHT(NICAP[[#This Row],[Date]],2)</f>
        <v>30</v>
      </c>
      <c r="R2839" s="26">
        <f>DATE(NICAP[[#This Row],[Year]],NICAP[[#This Row],[Month]],NICAP[[#This Row],[Day]])</f>
        <v>23953</v>
      </c>
      <c r="S2839" s="35" t="str">
        <f t="shared" si="88"/>
        <v/>
      </c>
      <c r="T2839" s="24" t="str">
        <f t="shared" si="89"/>
        <v>Various</v>
      </c>
    </row>
    <row r="2840" spans="1:20" ht="12.75" customHeight="1" x14ac:dyDescent="0.2">
      <c r="A2840" s="35">
        <v>2831</v>
      </c>
      <c r="B2840" s="68">
        <v>650731</v>
      </c>
      <c r="C2840" s="39" t="s">
        <v>6778</v>
      </c>
      <c r="D2840" s="39" t="s">
        <v>1772</v>
      </c>
      <c r="E2840" s="39" t="str">
        <f>IF(AND(LEN(NICAP[[#This Row],[State or      Country]])=2,NICAP[[#This Row],[State or      Country]]&lt;&gt;"UK"),"US","Other")</f>
        <v>US</v>
      </c>
      <c r="F2840" s="38">
        <v>9</v>
      </c>
      <c r="G2840" s="101" t="s">
        <v>1666</v>
      </c>
      <c r="H2840" s="46">
        <v>5</v>
      </c>
      <c r="I2840" s="37"/>
      <c r="J2840" s="37"/>
      <c r="K2840" s="37"/>
      <c r="L2840" s="36" t="s">
        <v>6777</v>
      </c>
      <c r="M2840" s="36" t="str">
        <f>IF(LEFT(NICAP[[#This Row],[Date]],1)=0,"Y","N")</f>
        <v>N</v>
      </c>
      <c r="N2840" s="36"/>
      <c r="O2840" s="36" t="str">
        <f>19&amp;LEFT(NICAP[[#This Row],[Date]],2)</f>
        <v>1965</v>
      </c>
      <c r="P2840" s="36" t="str">
        <f>MID(NICAP[[#This Row],[Date]],3,2)</f>
        <v>07</v>
      </c>
      <c r="Q2840" s="36" t="str">
        <f>RIGHT(NICAP[[#This Row],[Date]],2)</f>
        <v>31</v>
      </c>
      <c r="R2840" s="26">
        <f>DATE(NICAP[[#This Row],[Year]],NICAP[[#This Row],[Month]],NICAP[[#This Row],[Day]])</f>
        <v>23954</v>
      </c>
      <c r="S2840" s="35" t="str">
        <f t="shared" si="88"/>
        <v>OK</v>
      </c>
      <c r="T2840" s="24" t="str">
        <f t="shared" si="89"/>
        <v>US</v>
      </c>
    </row>
    <row r="2841" spans="1:20" ht="14.25" customHeight="1" x14ac:dyDescent="0.2">
      <c r="A2841" s="35">
        <v>2832</v>
      </c>
      <c r="B2841" s="81">
        <v>650801</v>
      </c>
      <c r="C2841" s="39" t="s">
        <v>6776</v>
      </c>
      <c r="D2841" s="39" t="s">
        <v>2640</v>
      </c>
      <c r="E2841" s="39" t="str">
        <f>IF(AND(LEN(NICAP[[#This Row],[State or      Country]])=2,NICAP[[#This Row],[State or      Country]]&lt;&gt;"UK"),"US","Other")</f>
        <v>US</v>
      </c>
      <c r="F2841" s="38">
        <v>1</v>
      </c>
      <c r="G2841" s="101" t="s">
        <v>6678</v>
      </c>
      <c r="H2841" s="46">
        <v>5</v>
      </c>
      <c r="I2841" s="47" t="s">
        <v>4808</v>
      </c>
      <c r="J2841" s="41"/>
      <c r="K2841" s="41"/>
      <c r="L2841" s="36" t="s">
        <v>6775</v>
      </c>
      <c r="M2841" s="36" t="str">
        <f>IF(LEFT(NICAP[[#This Row],[Date]],1)=0,"Y","N")</f>
        <v>N</v>
      </c>
      <c r="N2841" s="36"/>
      <c r="O2841" s="36" t="str">
        <f>19&amp;LEFT(NICAP[[#This Row],[Date]],2)</f>
        <v>1965</v>
      </c>
      <c r="P2841" s="36" t="str">
        <f>MID(NICAP[[#This Row],[Date]],3,2)</f>
        <v>08</v>
      </c>
      <c r="Q2841" s="36" t="str">
        <f>RIGHT(NICAP[[#This Row],[Date]],2)</f>
        <v>01</v>
      </c>
      <c r="R2841" s="26">
        <f>DATE(NICAP[[#This Row],[Year]],NICAP[[#This Row],[Month]],NICAP[[#This Row],[Day]])</f>
        <v>23955</v>
      </c>
      <c r="S2841" s="35" t="str">
        <f t="shared" si="88"/>
        <v>CO</v>
      </c>
      <c r="T2841" s="24" t="str">
        <f t="shared" si="89"/>
        <v>US</v>
      </c>
    </row>
    <row r="2842" spans="1:20" ht="12.75" customHeight="1" x14ac:dyDescent="0.2">
      <c r="A2842" s="35">
        <v>2833</v>
      </c>
      <c r="B2842" s="82" t="s">
        <v>6774</v>
      </c>
      <c r="C2842" s="39" t="s">
        <v>6385</v>
      </c>
      <c r="D2842" s="39" t="s">
        <v>1844</v>
      </c>
      <c r="E2842" s="39" t="str">
        <f>IF(AND(LEN(NICAP[[#This Row],[State or      Country]])=2,NICAP[[#This Row],[State or      Country]]&lt;&gt;"UK"),"US","Other")</f>
        <v>US</v>
      </c>
      <c r="F2842" s="38">
        <v>1</v>
      </c>
      <c r="G2842" s="37"/>
      <c r="H2842" s="37"/>
      <c r="I2842" s="47" t="s">
        <v>4808</v>
      </c>
      <c r="J2842" s="37"/>
      <c r="K2842" s="37"/>
      <c r="L2842" s="36" t="s">
        <v>6161</v>
      </c>
      <c r="M2842" s="36" t="str">
        <f>IF(LEFT(NICAP[[#This Row],[Date]],1)=0,"Y","N")</f>
        <v>N</v>
      </c>
      <c r="N2842" s="36"/>
      <c r="O2842" s="36" t="str">
        <f>19&amp;LEFT(NICAP[[#This Row],[Date]],2)</f>
        <v>1965</v>
      </c>
      <c r="P2842" s="36" t="str">
        <f>MID(NICAP[[#This Row],[Date]],3,2)</f>
        <v>08</v>
      </c>
      <c r="Q2842" s="36" t="str">
        <f>RIGHT(NICAP[[#This Row],[Date]],2)</f>
        <v>02</v>
      </c>
      <c r="R2842" s="26">
        <f>DATE(NICAP[[#This Row],[Year]],NICAP[[#This Row],[Month]],NICAP[[#This Row],[Day]])</f>
        <v>23956</v>
      </c>
      <c r="S2842" s="35" t="str">
        <f t="shared" si="88"/>
        <v>MO</v>
      </c>
      <c r="T2842" s="24" t="str">
        <f t="shared" si="89"/>
        <v>US</v>
      </c>
    </row>
    <row r="2843" spans="1:20" ht="12.75" customHeight="1" x14ac:dyDescent="0.2">
      <c r="A2843" s="35">
        <v>2834</v>
      </c>
      <c r="B2843" s="68">
        <v>650801</v>
      </c>
      <c r="C2843" s="39" t="s">
        <v>5957</v>
      </c>
      <c r="D2843" s="39" t="s">
        <v>2260</v>
      </c>
      <c r="E2843" s="39" t="str">
        <f>IF(AND(LEN(NICAP[[#This Row],[State or      Country]])=2,NICAP[[#This Row],[State or      Country]]&lt;&gt;"UK"),"US","Other")</f>
        <v>US</v>
      </c>
      <c r="F2843" s="38">
        <v>9</v>
      </c>
      <c r="G2843" s="101" t="s">
        <v>1666</v>
      </c>
      <c r="H2843" s="46">
        <v>5</v>
      </c>
      <c r="I2843" s="37"/>
      <c r="J2843" s="37"/>
      <c r="K2843" s="37"/>
      <c r="L2843" s="36" t="s">
        <v>6773</v>
      </c>
      <c r="M2843" s="36" t="str">
        <f>IF(LEFT(NICAP[[#This Row],[Date]],1)=0,"Y","N")</f>
        <v>N</v>
      </c>
      <c r="N2843" s="36"/>
      <c r="O2843" s="36" t="str">
        <f>19&amp;LEFT(NICAP[[#This Row],[Date]],2)</f>
        <v>1965</v>
      </c>
      <c r="P2843" s="36" t="str">
        <f>MID(NICAP[[#This Row],[Date]],3,2)</f>
        <v>08</v>
      </c>
      <c r="Q2843" s="36" t="str">
        <f>RIGHT(NICAP[[#This Row],[Date]],2)</f>
        <v>01</v>
      </c>
      <c r="R2843" s="26">
        <f>DATE(NICAP[[#This Row],[Year]],NICAP[[#This Row],[Month]],NICAP[[#This Row],[Day]])</f>
        <v>23955</v>
      </c>
      <c r="S2843" s="35" t="str">
        <f t="shared" si="88"/>
        <v>KS</v>
      </c>
      <c r="T2843" s="24" t="str">
        <f t="shared" si="89"/>
        <v>US</v>
      </c>
    </row>
    <row r="2844" spans="1:20" ht="12.75" customHeight="1" x14ac:dyDescent="0.2">
      <c r="A2844" s="35">
        <v>2835</v>
      </c>
      <c r="B2844" s="68">
        <v>650801</v>
      </c>
      <c r="C2844" s="39" t="s">
        <v>6772</v>
      </c>
      <c r="D2844" s="39" t="s">
        <v>1772</v>
      </c>
      <c r="E2844" s="39" t="str">
        <f>IF(AND(LEN(NICAP[[#This Row],[State or      Country]])=2,NICAP[[#This Row],[State or      Country]]&lt;&gt;"UK"),"US","Other")</f>
        <v>US</v>
      </c>
      <c r="F2844" s="38">
        <v>9</v>
      </c>
      <c r="G2844" s="101" t="s">
        <v>1666</v>
      </c>
      <c r="H2844" s="46">
        <v>5</v>
      </c>
      <c r="I2844" s="37"/>
      <c r="J2844" s="37"/>
      <c r="K2844" s="37"/>
      <c r="L2844" s="36" t="s">
        <v>6771</v>
      </c>
      <c r="M2844" s="36" t="str">
        <f>IF(LEFT(NICAP[[#This Row],[Date]],1)=0,"Y","N")</f>
        <v>N</v>
      </c>
      <c r="N2844" s="36"/>
      <c r="O2844" s="36" t="str">
        <f>19&amp;LEFT(NICAP[[#This Row],[Date]],2)</f>
        <v>1965</v>
      </c>
      <c r="P2844" s="36" t="str">
        <f>MID(NICAP[[#This Row],[Date]],3,2)</f>
        <v>08</v>
      </c>
      <c r="Q2844" s="36" t="str">
        <f>RIGHT(NICAP[[#This Row],[Date]],2)</f>
        <v>01</v>
      </c>
      <c r="R2844" s="26">
        <f>DATE(NICAP[[#This Row],[Year]],NICAP[[#This Row],[Month]],NICAP[[#This Row],[Day]])</f>
        <v>23955</v>
      </c>
      <c r="S2844" s="35" t="str">
        <f t="shared" si="88"/>
        <v>OK</v>
      </c>
      <c r="T2844" s="24" t="str">
        <f t="shared" si="89"/>
        <v>US</v>
      </c>
    </row>
    <row r="2845" spans="1:20" ht="12.75" customHeight="1" x14ac:dyDescent="0.2">
      <c r="A2845" s="35">
        <v>2836</v>
      </c>
      <c r="B2845" s="64">
        <v>650802</v>
      </c>
      <c r="C2845" s="39" t="s">
        <v>6770</v>
      </c>
      <c r="D2845" s="39" t="s">
        <v>1667</v>
      </c>
      <c r="E2845" s="39" t="str">
        <f>IF(AND(LEN(NICAP[[#This Row],[State or      Country]])=2,NICAP[[#This Row],[State or      Country]]&lt;&gt;"UK"),"US","Other")</f>
        <v>US</v>
      </c>
      <c r="F2845" s="38">
        <v>1</v>
      </c>
      <c r="G2845" s="37"/>
      <c r="H2845" s="37"/>
      <c r="I2845" s="47" t="s">
        <v>4808</v>
      </c>
      <c r="J2845" s="37"/>
      <c r="K2845" s="37"/>
      <c r="L2845" s="36" t="s">
        <v>6769</v>
      </c>
      <c r="M2845" s="36" t="str">
        <f>IF(LEFT(NICAP[[#This Row],[Date]],1)=0,"Y","N")</f>
        <v>N</v>
      </c>
      <c r="N2845" s="36"/>
      <c r="O2845" s="36" t="str">
        <f>19&amp;LEFT(NICAP[[#This Row],[Date]],2)</f>
        <v>1965</v>
      </c>
      <c r="P2845" s="36" t="str">
        <f>MID(NICAP[[#This Row],[Date]],3,2)</f>
        <v>08</v>
      </c>
      <c r="Q2845" s="36" t="str">
        <f>RIGHT(NICAP[[#This Row],[Date]],2)</f>
        <v>02</v>
      </c>
      <c r="R2845" s="26">
        <f>DATE(NICAP[[#This Row],[Year]],NICAP[[#This Row],[Month]],NICAP[[#This Row],[Day]])</f>
        <v>23956</v>
      </c>
      <c r="S2845" s="35" t="str">
        <f t="shared" si="88"/>
        <v>TX</v>
      </c>
      <c r="T2845" s="24" t="str">
        <f t="shared" si="89"/>
        <v>US</v>
      </c>
    </row>
    <row r="2846" spans="1:20" ht="12.75" customHeight="1" x14ac:dyDescent="0.2">
      <c r="A2846" s="35">
        <v>2837</v>
      </c>
      <c r="B2846" s="64">
        <v>650802</v>
      </c>
      <c r="C2846" s="39" t="s">
        <v>1773</v>
      </c>
      <c r="D2846" s="39" t="s">
        <v>1772</v>
      </c>
      <c r="E2846" s="39" t="str">
        <f>IF(AND(LEN(NICAP[[#This Row],[State or      Country]])=2,NICAP[[#This Row],[State or      Country]]&lt;&gt;"UK"),"US","Other")</f>
        <v>US</v>
      </c>
      <c r="F2846" s="38">
        <v>1</v>
      </c>
      <c r="G2846" s="37"/>
      <c r="H2846" s="37"/>
      <c r="I2846" s="47" t="s">
        <v>4808</v>
      </c>
      <c r="J2846" s="37"/>
      <c r="K2846" s="37"/>
      <c r="L2846" s="36" t="s">
        <v>6768</v>
      </c>
      <c r="M2846" s="36" t="str">
        <f>IF(LEFT(NICAP[[#This Row],[Date]],1)=0,"Y","N")</f>
        <v>N</v>
      </c>
      <c r="N2846" s="36"/>
      <c r="O2846" s="36" t="str">
        <f>19&amp;LEFT(NICAP[[#This Row],[Date]],2)</f>
        <v>1965</v>
      </c>
      <c r="P2846" s="36" t="str">
        <f>MID(NICAP[[#This Row],[Date]],3,2)</f>
        <v>08</v>
      </c>
      <c r="Q2846" s="36" t="str">
        <f>RIGHT(NICAP[[#This Row],[Date]],2)</f>
        <v>02</v>
      </c>
      <c r="R2846" s="26">
        <f>DATE(NICAP[[#This Row],[Year]],NICAP[[#This Row],[Month]],NICAP[[#This Row],[Day]])</f>
        <v>23956</v>
      </c>
      <c r="S2846" s="35" t="str">
        <f t="shared" si="88"/>
        <v>OK</v>
      </c>
      <c r="T2846" s="24" t="str">
        <f t="shared" si="89"/>
        <v>US</v>
      </c>
    </row>
    <row r="2847" spans="1:20" ht="14.25" customHeight="1" x14ac:dyDescent="0.2">
      <c r="A2847" s="35">
        <v>2838</v>
      </c>
      <c r="B2847" s="81">
        <v>650802</v>
      </c>
      <c r="C2847" s="39" t="s">
        <v>6767</v>
      </c>
      <c r="D2847" s="39" t="s">
        <v>1667</v>
      </c>
      <c r="E2847" s="39" t="str">
        <f>IF(AND(LEN(NICAP[[#This Row],[State or      Country]])=2,NICAP[[#This Row],[State or      Country]]&lt;&gt;"UK"),"US","Other")</f>
        <v>US</v>
      </c>
      <c r="F2847" s="38">
        <v>8</v>
      </c>
      <c r="G2847" s="102" t="s">
        <v>2113</v>
      </c>
      <c r="H2847" s="70">
        <v>5</v>
      </c>
      <c r="I2847" s="37"/>
      <c r="J2847" s="37"/>
      <c r="K2847" s="37"/>
      <c r="L2847" s="36" t="s">
        <v>6766</v>
      </c>
      <c r="M2847" s="36" t="str">
        <f>IF(LEFT(NICAP[[#This Row],[Date]],1)=0,"Y","N")</f>
        <v>N</v>
      </c>
      <c r="N2847" s="36"/>
      <c r="O2847" s="36" t="str">
        <f>19&amp;LEFT(NICAP[[#This Row],[Date]],2)</f>
        <v>1965</v>
      </c>
      <c r="P2847" s="36" t="str">
        <f>MID(NICAP[[#This Row],[Date]],3,2)</f>
        <v>08</v>
      </c>
      <c r="Q2847" s="36" t="str">
        <f>RIGHT(NICAP[[#This Row],[Date]],2)</f>
        <v>02</v>
      </c>
      <c r="R2847" s="26">
        <f>DATE(NICAP[[#This Row],[Year]],NICAP[[#This Row],[Month]],NICAP[[#This Row],[Day]])</f>
        <v>23956</v>
      </c>
      <c r="S2847" s="35" t="str">
        <f t="shared" si="88"/>
        <v>TX</v>
      </c>
      <c r="T2847" s="24" t="str">
        <f t="shared" si="89"/>
        <v>US</v>
      </c>
    </row>
    <row r="2848" spans="1:20" ht="12.75" customHeight="1" x14ac:dyDescent="0.2">
      <c r="A2848" s="35">
        <v>2839</v>
      </c>
      <c r="B2848" s="64">
        <v>650802</v>
      </c>
      <c r="C2848" s="39" t="s">
        <v>5481</v>
      </c>
      <c r="D2848" s="39" t="s">
        <v>2260</v>
      </c>
      <c r="E2848" s="39" t="str">
        <f>IF(AND(LEN(NICAP[[#This Row],[State or      Country]])=2,NICAP[[#This Row],[State or      Country]]&lt;&gt;"UK"),"US","Other")</f>
        <v>US</v>
      </c>
      <c r="F2848" s="38">
        <v>9</v>
      </c>
      <c r="G2848" s="41"/>
      <c r="H2848" s="46">
        <v>5</v>
      </c>
      <c r="I2848" s="41"/>
      <c r="J2848" s="41"/>
      <c r="K2848" s="41"/>
      <c r="L2848" s="36" t="s">
        <v>6765</v>
      </c>
      <c r="M2848" s="36" t="str">
        <f>IF(LEFT(NICAP[[#This Row],[Date]],1)=0,"Y","N")</f>
        <v>N</v>
      </c>
      <c r="N2848" s="36"/>
      <c r="O2848" s="36" t="str">
        <f>19&amp;LEFT(NICAP[[#This Row],[Date]],2)</f>
        <v>1965</v>
      </c>
      <c r="P2848" s="36" t="str">
        <f>MID(NICAP[[#This Row],[Date]],3,2)</f>
        <v>08</v>
      </c>
      <c r="Q2848" s="36" t="str">
        <f>RIGHT(NICAP[[#This Row],[Date]],2)</f>
        <v>02</v>
      </c>
      <c r="R2848" s="26">
        <f>DATE(NICAP[[#This Row],[Year]],NICAP[[#This Row],[Month]],NICAP[[#This Row],[Day]])</f>
        <v>23956</v>
      </c>
      <c r="S2848" s="35" t="str">
        <f t="shared" si="88"/>
        <v>KS</v>
      </c>
      <c r="T2848" s="24" t="str">
        <f t="shared" si="89"/>
        <v>US</v>
      </c>
    </row>
    <row r="2849" spans="1:20" ht="14.25" customHeight="1" x14ac:dyDescent="0.2">
      <c r="A2849" s="35">
        <v>2840</v>
      </c>
      <c r="B2849" s="81">
        <v>650803</v>
      </c>
      <c r="C2849" s="39" t="s">
        <v>4174</v>
      </c>
      <c r="D2849" s="39" t="s">
        <v>1676</v>
      </c>
      <c r="E2849" s="39" t="str">
        <f>IF(AND(LEN(NICAP[[#This Row],[State or      Country]])=2,NICAP[[#This Row],[State or      Country]]&lt;&gt;"UK"),"US","Other")</f>
        <v>US</v>
      </c>
      <c r="F2849" s="38">
        <v>8</v>
      </c>
      <c r="G2849" s="102" t="s">
        <v>2113</v>
      </c>
      <c r="H2849" s="70">
        <v>5</v>
      </c>
      <c r="I2849" s="37"/>
      <c r="J2849" s="37"/>
      <c r="K2849" s="37"/>
      <c r="L2849" s="36" t="s">
        <v>6764</v>
      </c>
      <c r="M2849" s="36" t="str">
        <f>IF(LEFT(NICAP[[#This Row],[Date]],1)=0,"Y","N")</f>
        <v>N</v>
      </c>
      <c r="N2849" s="36"/>
      <c r="O2849" s="36" t="str">
        <f>19&amp;LEFT(NICAP[[#This Row],[Date]],2)</f>
        <v>1965</v>
      </c>
      <c r="P2849" s="36" t="str">
        <f>MID(NICAP[[#This Row],[Date]],3,2)</f>
        <v>08</v>
      </c>
      <c r="Q2849" s="36" t="str">
        <f>RIGHT(NICAP[[#This Row],[Date]],2)</f>
        <v>03</v>
      </c>
      <c r="R2849" s="26">
        <f>DATE(NICAP[[#This Row],[Year]],NICAP[[#This Row],[Month]],NICAP[[#This Row],[Day]])</f>
        <v>23957</v>
      </c>
      <c r="S2849" s="35" t="str">
        <f t="shared" si="88"/>
        <v>CA</v>
      </c>
      <c r="T2849" s="24" t="str">
        <f t="shared" si="89"/>
        <v>US</v>
      </c>
    </row>
    <row r="2850" spans="1:20" ht="14.25" customHeight="1" x14ac:dyDescent="0.2">
      <c r="A2850" s="35">
        <v>2841</v>
      </c>
      <c r="B2850" s="81">
        <v>650803</v>
      </c>
      <c r="C2850" s="39" t="s">
        <v>6763</v>
      </c>
      <c r="D2850" s="39" t="s">
        <v>1772</v>
      </c>
      <c r="E2850" s="39" t="str">
        <f>IF(AND(LEN(NICAP[[#This Row],[State or      Country]])=2,NICAP[[#This Row],[State or      Country]]&lt;&gt;"UK"),"US","Other")</f>
        <v>US</v>
      </c>
      <c r="F2850" s="38">
        <v>8</v>
      </c>
      <c r="G2850" s="102" t="s">
        <v>2113</v>
      </c>
      <c r="H2850" s="70">
        <v>0</v>
      </c>
      <c r="I2850" s="37"/>
      <c r="J2850" s="37"/>
      <c r="K2850" s="37"/>
      <c r="L2850" s="36" t="s">
        <v>6762</v>
      </c>
      <c r="M2850" s="36" t="str">
        <f>IF(LEFT(NICAP[[#This Row],[Date]],1)=0,"Y","N")</f>
        <v>N</v>
      </c>
      <c r="N2850" s="36"/>
      <c r="O2850" s="36" t="str">
        <f>19&amp;LEFT(NICAP[[#This Row],[Date]],2)</f>
        <v>1965</v>
      </c>
      <c r="P2850" s="36" t="str">
        <f>MID(NICAP[[#This Row],[Date]],3,2)</f>
        <v>08</v>
      </c>
      <c r="Q2850" s="36" t="str">
        <f>RIGHT(NICAP[[#This Row],[Date]],2)</f>
        <v>03</v>
      </c>
      <c r="R2850" s="26">
        <f>DATE(NICAP[[#This Row],[Year]],NICAP[[#This Row],[Month]],NICAP[[#This Row],[Day]])</f>
        <v>23957</v>
      </c>
      <c r="S2850" s="35" t="str">
        <f t="shared" si="88"/>
        <v>OK</v>
      </c>
      <c r="T2850" s="24" t="str">
        <f t="shared" si="89"/>
        <v>US</v>
      </c>
    </row>
    <row r="2851" spans="1:20" ht="14.25" customHeight="1" x14ac:dyDescent="0.2">
      <c r="A2851" s="35">
        <v>2842</v>
      </c>
      <c r="B2851" s="81">
        <v>650803</v>
      </c>
      <c r="C2851" s="39" t="s">
        <v>6761</v>
      </c>
      <c r="D2851" s="39" t="s">
        <v>1683</v>
      </c>
      <c r="E2851" s="39" t="str">
        <f>IF(AND(LEN(NICAP[[#This Row],[State or      Country]])=2,NICAP[[#This Row],[State or      Country]]&lt;&gt;"UK"),"US","Other")</f>
        <v>US</v>
      </c>
      <c r="F2851" s="38">
        <v>1</v>
      </c>
      <c r="G2851" s="101" t="s">
        <v>6678</v>
      </c>
      <c r="H2851" s="46">
        <v>5</v>
      </c>
      <c r="I2851" s="47" t="s">
        <v>4808</v>
      </c>
      <c r="J2851" s="41"/>
      <c r="K2851" s="41"/>
      <c r="L2851" s="36" t="s">
        <v>6760</v>
      </c>
      <c r="M2851" s="36" t="str">
        <f>IF(LEFT(NICAP[[#This Row],[Date]],1)=0,"Y","N")</f>
        <v>N</v>
      </c>
      <c r="N2851" s="36"/>
      <c r="O2851" s="36" t="str">
        <f>19&amp;LEFT(NICAP[[#This Row],[Date]],2)</f>
        <v>1965</v>
      </c>
      <c r="P2851" s="36" t="str">
        <f>MID(NICAP[[#This Row],[Date]],3,2)</f>
        <v>08</v>
      </c>
      <c r="Q2851" s="36" t="str">
        <f>RIGHT(NICAP[[#This Row],[Date]],2)</f>
        <v>03</v>
      </c>
      <c r="R2851" s="26">
        <f>DATE(NICAP[[#This Row],[Year]],NICAP[[#This Row],[Month]],NICAP[[#This Row],[Day]])</f>
        <v>23957</v>
      </c>
      <c r="S2851" s="35" t="str">
        <f t="shared" si="88"/>
        <v>FL</v>
      </c>
      <c r="T2851" s="24" t="str">
        <f t="shared" si="89"/>
        <v>US</v>
      </c>
    </row>
    <row r="2852" spans="1:20" ht="12.75" customHeight="1" x14ac:dyDescent="0.2">
      <c r="A2852" s="35">
        <v>2843</v>
      </c>
      <c r="B2852" s="64">
        <v>650803</v>
      </c>
      <c r="C2852" s="39" t="s">
        <v>6759</v>
      </c>
      <c r="D2852" s="39" t="s">
        <v>1772</v>
      </c>
      <c r="E2852" s="39" t="str">
        <f>IF(AND(LEN(NICAP[[#This Row],[State or      Country]])=2,NICAP[[#This Row],[State or      Country]]&lt;&gt;"UK"),"US","Other")</f>
        <v>US</v>
      </c>
      <c r="F2852" s="38">
        <v>1</v>
      </c>
      <c r="G2852" s="37"/>
      <c r="H2852" s="37"/>
      <c r="I2852" s="47" t="s">
        <v>4808</v>
      </c>
      <c r="J2852" s="37"/>
      <c r="K2852" s="37"/>
      <c r="L2852" s="36" t="s">
        <v>6758</v>
      </c>
      <c r="M2852" s="36" t="str">
        <f>IF(LEFT(NICAP[[#This Row],[Date]],1)=0,"Y","N")</f>
        <v>N</v>
      </c>
      <c r="N2852" s="36"/>
      <c r="O2852" s="36" t="str">
        <f>19&amp;LEFT(NICAP[[#This Row],[Date]],2)</f>
        <v>1965</v>
      </c>
      <c r="P2852" s="36" t="str">
        <f>MID(NICAP[[#This Row],[Date]],3,2)</f>
        <v>08</v>
      </c>
      <c r="Q2852" s="36" t="str">
        <f>RIGHT(NICAP[[#This Row],[Date]],2)</f>
        <v>03</v>
      </c>
      <c r="R2852" s="26">
        <f>DATE(NICAP[[#This Row],[Year]],NICAP[[#This Row],[Month]],NICAP[[#This Row],[Day]])</f>
        <v>23957</v>
      </c>
      <c r="S2852" s="35" t="str">
        <f t="shared" si="88"/>
        <v>OK</v>
      </c>
      <c r="T2852" s="24" t="str">
        <f t="shared" si="89"/>
        <v>US</v>
      </c>
    </row>
    <row r="2853" spans="1:20" ht="27.75" customHeight="1" x14ac:dyDescent="0.2">
      <c r="A2853" s="35">
        <v>2844</v>
      </c>
      <c r="B2853" s="66">
        <v>650804</v>
      </c>
      <c r="C2853" s="44" t="s">
        <v>1888</v>
      </c>
      <c r="D2853" s="44" t="s">
        <v>1667</v>
      </c>
      <c r="E2853" s="44" t="str">
        <f>IF(AND(LEN(NICAP[[#This Row],[State or      Country]])=2,NICAP[[#This Row],[State or      Country]]&lt;&gt;"UK"),"US","Other")</f>
        <v>US</v>
      </c>
      <c r="F2853" s="43">
        <v>2</v>
      </c>
      <c r="G2853" s="41"/>
      <c r="H2853" s="41"/>
      <c r="I2853" s="62" t="s">
        <v>4808</v>
      </c>
      <c r="J2853" s="41"/>
      <c r="K2853" s="41"/>
      <c r="L2853" s="59" t="s">
        <v>6757</v>
      </c>
      <c r="M2853" s="59" t="str">
        <f>IF(LEFT(NICAP[[#This Row],[Date]],1)=0,"Y","N")</f>
        <v>N</v>
      </c>
      <c r="N2853" s="59"/>
      <c r="O2853" s="59" t="str">
        <f>19&amp;LEFT(NICAP[[#This Row],[Date]],2)</f>
        <v>1965</v>
      </c>
      <c r="P2853" s="59" t="str">
        <f>MID(NICAP[[#This Row],[Date]],3,2)</f>
        <v>08</v>
      </c>
      <c r="Q2853" s="59" t="str">
        <f>RIGHT(NICAP[[#This Row],[Date]],2)</f>
        <v>04</v>
      </c>
      <c r="R2853" s="26">
        <f>DATE(NICAP[[#This Row],[Year]],NICAP[[#This Row],[Month]],NICAP[[#This Row],[Day]])</f>
        <v>23958</v>
      </c>
      <c r="S2853" s="35" t="str">
        <f t="shared" si="88"/>
        <v>TX</v>
      </c>
      <c r="T2853" s="24" t="str">
        <f t="shared" si="89"/>
        <v>US</v>
      </c>
    </row>
    <row r="2854" spans="1:20" ht="12.75" customHeight="1" x14ac:dyDescent="0.2">
      <c r="A2854" s="35">
        <v>2845</v>
      </c>
      <c r="B2854" s="64">
        <v>650804</v>
      </c>
      <c r="C2854" s="39" t="s">
        <v>1888</v>
      </c>
      <c r="D2854" s="39" t="s">
        <v>1667</v>
      </c>
      <c r="E2854" s="39" t="str">
        <f>IF(AND(LEN(NICAP[[#This Row],[State or      Country]])=2,NICAP[[#This Row],[State or      Country]]&lt;&gt;"UK"),"US","Other")</f>
        <v>US</v>
      </c>
      <c r="F2854" s="38">
        <v>1</v>
      </c>
      <c r="G2854" s="37"/>
      <c r="H2854" s="37"/>
      <c r="I2854" s="65">
        <v>9675</v>
      </c>
      <c r="J2854" s="37"/>
      <c r="K2854" s="37"/>
      <c r="L2854" s="36" t="s">
        <v>6756</v>
      </c>
      <c r="M2854" s="36" t="str">
        <f>IF(LEFT(NICAP[[#This Row],[Date]],1)=0,"Y","N")</f>
        <v>N</v>
      </c>
      <c r="N2854" s="36"/>
      <c r="O2854" s="36" t="str">
        <f>19&amp;LEFT(NICAP[[#This Row],[Date]],2)</f>
        <v>1965</v>
      </c>
      <c r="P2854" s="36" t="str">
        <f>MID(NICAP[[#This Row],[Date]],3,2)</f>
        <v>08</v>
      </c>
      <c r="Q2854" s="36" t="str">
        <f>RIGHT(NICAP[[#This Row],[Date]],2)</f>
        <v>04</v>
      </c>
      <c r="R2854" s="26">
        <f>DATE(NICAP[[#This Row],[Year]],NICAP[[#This Row],[Month]],NICAP[[#This Row],[Day]])</f>
        <v>23958</v>
      </c>
      <c r="S2854" s="35" t="str">
        <f t="shared" si="88"/>
        <v>TX</v>
      </c>
      <c r="T2854" s="24" t="str">
        <f t="shared" si="89"/>
        <v>US</v>
      </c>
    </row>
    <row r="2855" spans="1:20" ht="27" customHeight="1" x14ac:dyDescent="0.2">
      <c r="A2855" s="35">
        <v>2846</v>
      </c>
      <c r="B2855" s="66">
        <v>650804</v>
      </c>
      <c r="C2855" s="44" t="s">
        <v>6755</v>
      </c>
      <c r="D2855" s="44" t="s">
        <v>1734</v>
      </c>
      <c r="E2855" s="44" t="str">
        <f>IF(AND(LEN(NICAP[[#This Row],[State or      Country]])=2,NICAP[[#This Row],[State or      Country]]&lt;&gt;"UK"),"US","Other")</f>
        <v>US</v>
      </c>
      <c r="F2855" s="43">
        <v>9</v>
      </c>
      <c r="G2855" s="41"/>
      <c r="H2855" s="61">
        <v>5</v>
      </c>
      <c r="I2855" s="62" t="s">
        <v>4808</v>
      </c>
      <c r="J2855" s="41"/>
      <c r="K2855" s="41"/>
      <c r="L2855" s="59" t="s">
        <v>6754</v>
      </c>
      <c r="M2855" s="59" t="str">
        <f>IF(LEFT(NICAP[[#This Row],[Date]],1)=0,"Y","N")</f>
        <v>N</v>
      </c>
      <c r="N2855" s="59"/>
      <c r="O2855" s="59" t="str">
        <f>19&amp;LEFT(NICAP[[#This Row],[Date]],2)</f>
        <v>1965</v>
      </c>
      <c r="P2855" s="59" t="str">
        <f>MID(NICAP[[#This Row],[Date]],3,2)</f>
        <v>08</v>
      </c>
      <c r="Q2855" s="59" t="str">
        <f>RIGHT(NICAP[[#This Row],[Date]],2)</f>
        <v>04</v>
      </c>
      <c r="R2855" s="26">
        <f>DATE(NICAP[[#This Row],[Year]],NICAP[[#This Row],[Month]],NICAP[[#This Row],[Day]])</f>
        <v>23958</v>
      </c>
      <c r="S2855" s="35" t="str">
        <f t="shared" si="88"/>
        <v>MI</v>
      </c>
      <c r="T2855" s="24" t="str">
        <f t="shared" si="89"/>
        <v>US</v>
      </c>
    </row>
    <row r="2856" spans="1:20" ht="12.75" customHeight="1" x14ac:dyDescent="0.2">
      <c r="A2856" s="35">
        <v>2847</v>
      </c>
      <c r="B2856" s="64">
        <v>650804</v>
      </c>
      <c r="C2856" s="39" t="s">
        <v>6753</v>
      </c>
      <c r="D2856" s="39" t="s">
        <v>1670</v>
      </c>
      <c r="E2856" s="39" t="str">
        <f>IF(AND(LEN(NICAP[[#This Row],[State or      Country]])=2,NICAP[[#This Row],[State or      Country]]&lt;&gt;"UK"),"US","Other")</f>
        <v>US</v>
      </c>
      <c r="F2856" s="38">
        <v>1</v>
      </c>
      <c r="G2856" s="37"/>
      <c r="H2856" s="37"/>
      <c r="I2856" s="65">
        <v>9680</v>
      </c>
      <c r="J2856" s="37"/>
      <c r="K2856" s="37"/>
      <c r="L2856" s="36" t="s">
        <v>6752</v>
      </c>
      <c r="M2856" s="36" t="str">
        <f>IF(LEFT(NICAP[[#This Row],[Date]],1)=0,"Y","N")</f>
        <v>N</v>
      </c>
      <c r="N2856" s="36"/>
      <c r="O2856" s="36" t="str">
        <f>19&amp;LEFT(NICAP[[#This Row],[Date]],2)</f>
        <v>1965</v>
      </c>
      <c r="P2856" s="36" t="str">
        <f>MID(NICAP[[#This Row],[Date]],3,2)</f>
        <v>08</v>
      </c>
      <c r="Q2856" s="36" t="str">
        <f>RIGHT(NICAP[[#This Row],[Date]],2)</f>
        <v>04</v>
      </c>
      <c r="R2856" s="26">
        <f>DATE(NICAP[[#This Row],[Year]],NICAP[[#This Row],[Month]],NICAP[[#This Row],[Day]])</f>
        <v>23958</v>
      </c>
      <c r="S2856" s="35" t="str">
        <f t="shared" si="88"/>
        <v>IL</v>
      </c>
      <c r="T2856" s="24" t="str">
        <f t="shared" si="89"/>
        <v>US</v>
      </c>
    </row>
    <row r="2857" spans="1:20" ht="27" customHeight="1" x14ac:dyDescent="0.2">
      <c r="A2857" s="35">
        <v>2848</v>
      </c>
      <c r="B2857" s="66">
        <v>650804</v>
      </c>
      <c r="C2857" s="44" t="s">
        <v>6751</v>
      </c>
      <c r="D2857" s="44" t="s">
        <v>1667</v>
      </c>
      <c r="E2857" s="44" t="str">
        <f>IF(AND(LEN(NICAP[[#This Row],[State or      Country]])=2,NICAP[[#This Row],[State or      Country]]&lt;&gt;"UK"),"US","Other")</f>
        <v>US</v>
      </c>
      <c r="F2857" s="43">
        <v>3</v>
      </c>
      <c r="G2857" s="41"/>
      <c r="H2857" s="41"/>
      <c r="I2857" s="41"/>
      <c r="J2857" s="41"/>
      <c r="K2857" s="41"/>
      <c r="L2857" s="42" t="s">
        <v>6750</v>
      </c>
      <c r="M2857" s="42" t="str">
        <f>IF(LEFT(NICAP[[#This Row],[Date]],1)=0,"Y","N")</f>
        <v>N</v>
      </c>
      <c r="N2857" s="42"/>
      <c r="O2857" s="42" t="str">
        <f>19&amp;LEFT(NICAP[[#This Row],[Date]],2)</f>
        <v>1965</v>
      </c>
      <c r="P2857" s="42" t="str">
        <f>MID(NICAP[[#This Row],[Date]],3,2)</f>
        <v>08</v>
      </c>
      <c r="Q2857" s="42" t="str">
        <f>RIGHT(NICAP[[#This Row],[Date]],2)</f>
        <v>04</v>
      </c>
      <c r="R2857" s="26">
        <f>DATE(NICAP[[#This Row],[Year]],NICAP[[#This Row],[Month]],NICAP[[#This Row],[Day]])</f>
        <v>23958</v>
      </c>
      <c r="S2857" s="35" t="str">
        <f t="shared" si="88"/>
        <v>TX</v>
      </c>
      <c r="T2857" s="24" t="str">
        <f t="shared" si="89"/>
        <v>US</v>
      </c>
    </row>
    <row r="2858" spans="1:20" ht="12.75" customHeight="1" x14ac:dyDescent="0.2">
      <c r="A2858" s="35">
        <v>2849</v>
      </c>
      <c r="B2858" s="64">
        <v>650804</v>
      </c>
      <c r="C2858" s="39" t="s">
        <v>6749</v>
      </c>
      <c r="D2858" s="39" t="s">
        <v>1847</v>
      </c>
      <c r="E2858" s="39" t="str">
        <f>IF(AND(LEN(NICAP[[#This Row],[State or      Country]])=2,NICAP[[#This Row],[State or      Country]]&lt;&gt;"UK"),"US","Other")</f>
        <v>Other</v>
      </c>
      <c r="F2858" s="38">
        <v>9</v>
      </c>
      <c r="G2858" s="37"/>
      <c r="H2858" s="46">
        <v>5</v>
      </c>
      <c r="I2858" s="37"/>
      <c r="J2858" s="37"/>
      <c r="K2858" s="37"/>
      <c r="L2858" s="36" t="s">
        <v>6748</v>
      </c>
      <c r="M2858" s="36" t="str">
        <f>IF(LEFT(NICAP[[#This Row],[Date]],1)=0,"Y","N")</f>
        <v>N</v>
      </c>
      <c r="N2858" s="36"/>
      <c r="O2858" s="36" t="str">
        <f>19&amp;LEFT(NICAP[[#This Row],[Date]],2)</f>
        <v>1965</v>
      </c>
      <c r="P2858" s="36" t="str">
        <f>MID(NICAP[[#This Row],[Date]],3,2)</f>
        <v>08</v>
      </c>
      <c r="Q2858" s="36" t="str">
        <f>RIGHT(NICAP[[#This Row],[Date]],2)</f>
        <v>04</v>
      </c>
      <c r="R2858" s="26">
        <f>DATE(NICAP[[#This Row],[Year]],NICAP[[#This Row],[Month]],NICAP[[#This Row],[Day]])</f>
        <v>23958</v>
      </c>
      <c r="S2858" s="35" t="str">
        <f t="shared" si="88"/>
        <v/>
      </c>
      <c r="T2858" s="24" t="str">
        <f t="shared" si="89"/>
        <v>Various</v>
      </c>
    </row>
    <row r="2859" spans="1:20" ht="12.75" customHeight="1" x14ac:dyDescent="0.2">
      <c r="A2859" s="35">
        <v>2850</v>
      </c>
      <c r="B2859" s="68">
        <v>650805</v>
      </c>
      <c r="C2859" s="39" t="s">
        <v>6747</v>
      </c>
      <c r="D2859" s="39" t="s">
        <v>1670</v>
      </c>
      <c r="E2859" s="39" t="str">
        <f>IF(AND(LEN(NICAP[[#This Row],[State or      Country]])=2,NICAP[[#This Row],[State or      Country]]&lt;&gt;"UK"),"US","Other")</f>
        <v>US</v>
      </c>
      <c r="F2859" s="38">
        <v>9</v>
      </c>
      <c r="G2859" s="101" t="s">
        <v>1666</v>
      </c>
      <c r="H2859" s="46">
        <v>5</v>
      </c>
      <c r="I2859" s="37"/>
      <c r="J2859" s="37"/>
      <c r="K2859" s="37"/>
      <c r="L2859" s="36" t="s">
        <v>6746</v>
      </c>
      <c r="M2859" s="36" t="str">
        <f>IF(LEFT(NICAP[[#This Row],[Date]],1)=0,"Y","N")</f>
        <v>N</v>
      </c>
      <c r="N2859" s="36"/>
      <c r="O2859" s="36" t="str">
        <f>19&amp;LEFT(NICAP[[#This Row],[Date]],2)</f>
        <v>1965</v>
      </c>
      <c r="P2859" s="36" t="str">
        <f>MID(NICAP[[#This Row],[Date]],3,2)</f>
        <v>08</v>
      </c>
      <c r="Q2859" s="36" t="str">
        <f>RIGHT(NICAP[[#This Row],[Date]],2)</f>
        <v>05</v>
      </c>
      <c r="R2859" s="26">
        <f>DATE(NICAP[[#This Row],[Year]],NICAP[[#This Row],[Month]],NICAP[[#This Row],[Day]])</f>
        <v>23959</v>
      </c>
      <c r="S2859" s="35" t="str">
        <f t="shared" si="88"/>
        <v>IL</v>
      </c>
      <c r="T2859" s="24" t="str">
        <f t="shared" si="89"/>
        <v>US</v>
      </c>
    </row>
    <row r="2860" spans="1:20" ht="14.25" customHeight="1" x14ac:dyDescent="0.2">
      <c r="A2860" s="35">
        <v>2851</v>
      </c>
      <c r="B2860" s="81">
        <v>650808</v>
      </c>
      <c r="C2860" s="39" t="s">
        <v>6739</v>
      </c>
      <c r="D2860" s="39" t="s">
        <v>1686</v>
      </c>
      <c r="E2860" s="39" t="str">
        <f>IF(AND(LEN(NICAP[[#This Row],[State or      Country]])=2,NICAP[[#This Row],[State or      Country]]&lt;&gt;"UK"),"US","Other")</f>
        <v>US</v>
      </c>
      <c r="F2860" s="38">
        <v>8</v>
      </c>
      <c r="G2860" s="102" t="s">
        <v>2113</v>
      </c>
      <c r="H2860" s="70">
        <v>5</v>
      </c>
      <c r="I2860" s="37"/>
      <c r="J2860" s="37"/>
      <c r="K2860" s="37"/>
      <c r="L2860" s="36" t="s">
        <v>6745</v>
      </c>
      <c r="M2860" s="36" t="str">
        <f>IF(LEFT(NICAP[[#This Row],[Date]],1)=0,"Y","N")</f>
        <v>N</v>
      </c>
      <c r="N2860" s="36"/>
      <c r="O2860" s="36" t="str">
        <f>19&amp;LEFT(NICAP[[#This Row],[Date]],2)</f>
        <v>1965</v>
      </c>
      <c r="P2860" s="36" t="str">
        <f>MID(NICAP[[#This Row],[Date]],3,2)</f>
        <v>08</v>
      </c>
      <c r="Q2860" s="36" t="str">
        <f>RIGHT(NICAP[[#This Row],[Date]],2)</f>
        <v>08</v>
      </c>
      <c r="R2860" s="26">
        <f>DATE(NICAP[[#This Row],[Year]],NICAP[[#This Row],[Month]],NICAP[[#This Row],[Day]])</f>
        <v>23962</v>
      </c>
      <c r="S2860" s="35" t="str">
        <f t="shared" si="88"/>
        <v>PA</v>
      </c>
      <c r="T2860" s="24" t="str">
        <f t="shared" si="89"/>
        <v>US</v>
      </c>
    </row>
    <row r="2861" spans="1:20" ht="14.25" customHeight="1" x14ac:dyDescent="0.2">
      <c r="A2861" s="35">
        <v>2852</v>
      </c>
      <c r="B2861" s="81">
        <v>650810</v>
      </c>
      <c r="C2861" s="39" t="s">
        <v>3706</v>
      </c>
      <c r="D2861" s="39" t="s">
        <v>1787</v>
      </c>
      <c r="E2861" s="39" t="str">
        <f>IF(AND(LEN(NICAP[[#This Row],[State or      Country]])=2,NICAP[[#This Row],[State or      Country]]&lt;&gt;"UK"),"US","Other")</f>
        <v>US</v>
      </c>
      <c r="F2861" s="38">
        <v>11</v>
      </c>
      <c r="G2861" s="101" t="s">
        <v>1757</v>
      </c>
      <c r="H2861" s="46">
        <v>5</v>
      </c>
      <c r="I2861" s="37"/>
      <c r="J2861" s="37"/>
      <c r="K2861" s="37"/>
      <c r="L2861" s="36" t="s">
        <v>6744</v>
      </c>
      <c r="M2861" s="36" t="str">
        <f>IF(LEFT(NICAP[[#This Row],[Date]],1)=0,"Y","N")</f>
        <v>N</v>
      </c>
      <c r="N2861" s="36"/>
      <c r="O2861" s="36" t="str">
        <f>19&amp;LEFT(NICAP[[#This Row],[Date]],2)</f>
        <v>1965</v>
      </c>
      <c r="P2861" s="36" t="str">
        <f>MID(NICAP[[#This Row],[Date]],3,2)</f>
        <v>08</v>
      </c>
      <c r="Q2861" s="36" t="str">
        <f>RIGHT(NICAP[[#This Row],[Date]],2)</f>
        <v>10</v>
      </c>
      <c r="R2861" s="26">
        <f>DATE(NICAP[[#This Row],[Year]],NICAP[[#This Row],[Month]],NICAP[[#This Row],[Day]])</f>
        <v>23964</v>
      </c>
      <c r="S2861" s="35" t="str">
        <f t="shared" si="88"/>
        <v>IN</v>
      </c>
      <c r="T2861" s="24" t="str">
        <f t="shared" si="89"/>
        <v>US</v>
      </c>
    </row>
    <row r="2862" spans="1:20" ht="12.75" customHeight="1" x14ac:dyDescent="0.2">
      <c r="A2862" s="35">
        <v>2853</v>
      </c>
      <c r="B2862" s="64">
        <v>650810</v>
      </c>
      <c r="C2862" s="39" t="s">
        <v>1865</v>
      </c>
      <c r="D2862" s="39" t="s">
        <v>1847</v>
      </c>
      <c r="E2862" s="39" t="str">
        <f>IF(AND(LEN(NICAP[[#This Row],[State or      Country]])=2,NICAP[[#This Row],[State or      Country]]&lt;&gt;"UK"),"US","Other")</f>
        <v>Other</v>
      </c>
      <c r="F2862" s="38">
        <v>1</v>
      </c>
      <c r="G2862" s="41"/>
      <c r="H2862" s="41"/>
      <c r="I2862" s="41"/>
      <c r="J2862" s="41"/>
      <c r="K2862" s="41"/>
      <c r="L2862" s="36" t="s">
        <v>6743</v>
      </c>
      <c r="M2862" s="36" t="str">
        <f>IF(LEFT(NICAP[[#This Row],[Date]],1)=0,"Y","N")</f>
        <v>N</v>
      </c>
      <c r="N2862" s="36"/>
      <c r="O2862" s="36" t="str">
        <f>19&amp;LEFT(NICAP[[#This Row],[Date]],2)</f>
        <v>1965</v>
      </c>
      <c r="P2862" s="36" t="str">
        <f>MID(NICAP[[#This Row],[Date]],3,2)</f>
        <v>08</v>
      </c>
      <c r="Q2862" s="36" t="str">
        <f>RIGHT(NICAP[[#This Row],[Date]],2)</f>
        <v>10</v>
      </c>
      <c r="R2862" s="26">
        <f>DATE(NICAP[[#This Row],[Year]],NICAP[[#This Row],[Month]],NICAP[[#This Row],[Day]])</f>
        <v>23964</v>
      </c>
      <c r="S2862" s="35" t="str">
        <f t="shared" si="88"/>
        <v/>
      </c>
      <c r="T2862" s="24" t="str">
        <f t="shared" si="89"/>
        <v>Various</v>
      </c>
    </row>
    <row r="2863" spans="1:20" ht="12.75" customHeight="1" x14ac:dyDescent="0.2">
      <c r="A2863" s="35">
        <v>2854</v>
      </c>
      <c r="B2863" s="68">
        <v>650810</v>
      </c>
      <c r="C2863" s="39" t="s">
        <v>6742</v>
      </c>
      <c r="D2863" s="39" t="s">
        <v>1758</v>
      </c>
      <c r="E2863" s="39" t="str">
        <f>IF(AND(LEN(NICAP[[#This Row],[State or      Country]])=2,NICAP[[#This Row],[State or      Country]]&lt;&gt;"UK"),"US","Other")</f>
        <v>US</v>
      </c>
      <c r="F2863" s="38">
        <v>9</v>
      </c>
      <c r="G2863" s="101" t="s">
        <v>1666</v>
      </c>
      <c r="H2863" s="46">
        <v>5</v>
      </c>
      <c r="I2863" s="37"/>
      <c r="J2863" s="37"/>
      <c r="K2863" s="37"/>
      <c r="L2863" s="36" t="s">
        <v>6741</v>
      </c>
      <c r="M2863" s="36" t="str">
        <f>IF(LEFT(NICAP[[#This Row],[Date]],1)=0,"Y","N")</f>
        <v>N</v>
      </c>
      <c r="N2863" s="36"/>
      <c r="O2863" s="36" t="str">
        <f>19&amp;LEFT(NICAP[[#This Row],[Date]],2)</f>
        <v>1965</v>
      </c>
      <c r="P2863" s="36" t="str">
        <f>MID(NICAP[[#This Row],[Date]],3,2)</f>
        <v>08</v>
      </c>
      <c r="Q2863" s="36" t="str">
        <f>RIGHT(NICAP[[#This Row],[Date]],2)</f>
        <v>10</v>
      </c>
      <c r="R2863" s="26">
        <f>DATE(NICAP[[#This Row],[Year]],NICAP[[#This Row],[Month]],NICAP[[#This Row],[Day]])</f>
        <v>23964</v>
      </c>
      <c r="S2863" s="35" t="str">
        <f t="shared" si="88"/>
        <v>NY</v>
      </c>
      <c r="T2863" s="24" t="str">
        <f t="shared" si="89"/>
        <v>US</v>
      </c>
    </row>
    <row r="2864" spans="1:20" ht="12.75" customHeight="1" x14ac:dyDescent="0.2">
      <c r="A2864" s="35">
        <v>2855</v>
      </c>
      <c r="B2864" s="68">
        <v>650811</v>
      </c>
      <c r="C2864" s="39" t="s">
        <v>6385</v>
      </c>
      <c r="D2864" s="39" t="s">
        <v>1844</v>
      </c>
      <c r="E2864" s="39" t="str">
        <f>IF(AND(LEN(NICAP[[#This Row],[State or      Country]])=2,NICAP[[#This Row],[State or      Country]]&lt;&gt;"UK"),"US","Other")</f>
        <v>US</v>
      </c>
      <c r="F2864" s="38">
        <v>9</v>
      </c>
      <c r="G2864" s="101" t="s">
        <v>1666</v>
      </c>
      <c r="H2864" s="46">
        <v>5</v>
      </c>
      <c r="I2864" s="37"/>
      <c r="J2864" s="37"/>
      <c r="K2864" s="37"/>
      <c r="L2864" s="36" t="s">
        <v>6740</v>
      </c>
      <c r="M2864" s="36" t="str">
        <f>IF(LEFT(NICAP[[#This Row],[Date]],1)=0,"Y","N")</f>
        <v>N</v>
      </c>
      <c r="N2864" s="36"/>
      <c r="O2864" s="36" t="str">
        <f>19&amp;LEFT(NICAP[[#This Row],[Date]],2)</f>
        <v>1965</v>
      </c>
      <c r="P2864" s="36" t="str">
        <f>MID(NICAP[[#This Row],[Date]],3,2)</f>
        <v>08</v>
      </c>
      <c r="Q2864" s="36" t="str">
        <f>RIGHT(NICAP[[#This Row],[Date]],2)</f>
        <v>11</v>
      </c>
      <c r="R2864" s="26">
        <f>DATE(NICAP[[#This Row],[Year]],NICAP[[#This Row],[Month]],NICAP[[#This Row],[Day]])</f>
        <v>23965</v>
      </c>
      <c r="S2864" s="35" t="str">
        <f t="shared" si="88"/>
        <v>MO</v>
      </c>
      <c r="T2864" s="24" t="str">
        <f t="shared" si="89"/>
        <v>US</v>
      </c>
    </row>
    <row r="2865" spans="1:20" ht="12.75" customHeight="1" x14ac:dyDescent="0.2">
      <c r="A2865" s="35">
        <v>2856</v>
      </c>
      <c r="B2865" s="64">
        <v>650811</v>
      </c>
      <c r="C2865" s="39" t="s">
        <v>6739</v>
      </c>
      <c r="D2865" s="39" t="s">
        <v>1686</v>
      </c>
      <c r="E2865" s="39" t="str">
        <f>IF(AND(LEN(NICAP[[#This Row],[State or      Country]])=2,NICAP[[#This Row],[State or      Country]]&lt;&gt;"UK"),"US","Other")</f>
        <v>US</v>
      </c>
      <c r="F2865" s="38">
        <v>4</v>
      </c>
      <c r="G2865" s="37"/>
      <c r="H2865" s="37"/>
      <c r="I2865" s="37"/>
      <c r="J2865" s="37"/>
      <c r="K2865" s="37"/>
      <c r="L2865" s="36" t="s">
        <v>6738</v>
      </c>
      <c r="M2865" s="36" t="str">
        <f>IF(LEFT(NICAP[[#This Row],[Date]],1)=0,"Y","N")</f>
        <v>N</v>
      </c>
      <c r="N2865" s="36"/>
      <c r="O2865" s="36" t="str">
        <f>19&amp;LEFT(NICAP[[#This Row],[Date]],2)</f>
        <v>1965</v>
      </c>
      <c r="P2865" s="36" t="str">
        <f>MID(NICAP[[#This Row],[Date]],3,2)</f>
        <v>08</v>
      </c>
      <c r="Q2865" s="36" t="str">
        <f>RIGHT(NICAP[[#This Row],[Date]],2)</f>
        <v>11</v>
      </c>
      <c r="R2865" s="26">
        <f>DATE(NICAP[[#This Row],[Year]],NICAP[[#This Row],[Month]],NICAP[[#This Row],[Day]])</f>
        <v>23965</v>
      </c>
      <c r="S2865" s="35" t="str">
        <f t="shared" si="88"/>
        <v>PA</v>
      </c>
      <c r="T2865" s="24" t="str">
        <f t="shared" si="89"/>
        <v>US</v>
      </c>
    </row>
    <row r="2866" spans="1:20" ht="14.25" customHeight="1" x14ac:dyDescent="0.2">
      <c r="A2866" s="35">
        <v>2857</v>
      </c>
      <c r="B2866" s="81">
        <v>650812</v>
      </c>
      <c r="C2866" s="39" t="s">
        <v>2344</v>
      </c>
      <c r="D2866" s="39" t="s">
        <v>1694</v>
      </c>
      <c r="E2866" s="39" t="str">
        <f>IF(AND(LEN(NICAP[[#This Row],[State or      Country]])=2,NICAP[[#This Row],[State or      Country]]&lt;&gt;"UK"),"US","Other")</f>
        <v>US</v>
      </c>
      <c r="F2866" s="38">
        <v>11</v>
      </c>
      <c r="G2866" s="101" t="s">
        <v>1757</v>
      </c>
      <c r="H2866" s="46">
        <v>5</v>
      </c>
      <c r="I2866" s="47" t="s">
        <v>4808</v>
      </c>
      <c r="J2866" s="37"/>
      <c r="K2866" s="37"/>
      <c r="L2866" s="36" t="s">
        <v>6737</v>
      </c>
      <c r="M2866" s="36" t="str">
        <f>IF(LEFT(NICAP[[#This Row],[Date]],1)=0,"Y","N")</f>
        <v>N</v>
      </c>
      <c r="N2866" s="36"/>
      <c r="O2866" s="36" t="str">
        <f>19&amp;LEFT(NICAP[[#This Row],[Date]],2)</f>
        <v>1965</v>
      </c>
      <c r="P2866" s="36" t="str">
        <f>MID(NICAP[[#This Row],[Date]],3,2)</f>
        <v>08</v>
      </c>
      <c r="Q2866" s="36" t="str">
        <f>RIGHT(NICAP[[#This Row],[Date]],2)</f>
        <v>12</v>
      </c>
      <c r="R2866" s="26">
        <f>DATE(NICAP[[#This Row],[Year]],NICAP[[#This Row],[Month]],NICAP[[#This Row],[Day]])</f>
        <v>23966</v>
      </c>
      <c r="S2866" s="35" t="str">
        <f t="shared" si="88"/>
        <v>OH</v>
      </c>
      <c r="T2866" s="24" t="str">
        <f t="shared" si="89"/>
        <v>US</v>
      </c>
    </row>
    <row r="2867" spans="1:20" ht="14.25" customHeight="1" x14ac:dyDescent="0.2">
      <c r="A2867" s="35">
        <v>2858</v>
      </c>
      <c r="B2867" s="81">
        <v>650813</v>
      </c>
      <c r="C2867" s="39" t="s">
        <v>6736</v>
      </c>
      <c r="D2867" s="39" t="s">
        <v>1686</v>
      </c>
      <c r="E2867" s="39" t="str">
        <f>IF(AND(LEN(NICAP[[#This Row],[State or      Country]])=2,NICAP[[#This Row],[State or      Country]]&lt;&gt;"UK"),"US","Other")</f>
        <v>US</v>
      </c>
      <c r="F2867" s="38">
        <v>5</v>
      </c>
      <c r="G2867" s="101" t="s">
        <v>5576</v>
      </c>
      <c r="H2867" s="46">
        <v>5</v>
      </c>
      <c r="I2867" s="47" t="s">
        <v>4808</v>
      </c>
      <c r="J2867" s="37"/>
      <c r="K2867" s="37"/>
      <c r="L2867" s="36" t="s">
        <v>6735</v>
      </c>
      <c r="M2867" s="36" t="str">
        <f>IF(LEFT(NICAP[[#This Row],[Date]],1)=0,"Y","N")</f>
        <v>N</v>
      </c>
      <c r="N2867" s="36"/>
      <c r="O2867" s="36" t="str">
        <f>19&amp;LEFT(NICAP[[#This Row],[Date]],2)</f>
        <v>1965</v>
      </c>
      <c r="P2867" s="36" t="str">
        <f>MID(NICAP[[#This Row],[Date]],3,2)</f>
        <v>08</v>
      </c>
      <c r="Q2867" s="36" t="str">
        <f>RIGHT(NICAP[[#This Row],[Date]],2)</f>
        <v>13</v>
      </c>
      <c r="R2867" s="26">
        <f>DATE(NICAP[[#This Row],[Year]],NICAP[[#This Row],[Month]],NICAP[[#This Row],[Day]])</f>
        <v>23967</v>
      </c>
      <c r="S2867" s="35" t="str">
        <f t="shared" si="88"/>
        <v>PA</v>
      </c>
      <c r="T2867" s="24" t="str">
        <f t="shared" si="89"/>
        <v>US</v>
      </c>
    </row>
    <row r="2868" spans="1:20" ht="27.75" customHeight="1" x14ac:dyDescent="0.2">
      <c r="A2868" s="35">
        <v>2859</v>
      </c>
      <c r="B2868" s="60">
        <v>650818</v>
      </c>
      <c r="C2868" s="44" t="s">
        <v>6734</v>
      </c>
      <c r="D2868" s="44" t="s">
        <v>1787</v>
      </c>
      <c r="E2868" s="44" t="str">
        <f>IF(AND(LEN(NICAP[[#This Row],[State or      Country]])=2,NICAP[[#This Row],[State or      Country]]&lt;&gt;"UK"),"US","Other")</f>
        <v>US</v>
      </c>
      <c r="F2868" s="43">
        <v>3</v>
      </c>
      <c r="G2868" s="41"/>
      <c r="H2868" s="41"/>
      <c r="I2868" s="41"/>
      <c r="J2868" s="41"/>
      <c r="K2868" s="41"/>
      <c r="L2868" s="42" t="s">
        <v>6733</v>
      </c>
      <c r="M2868" s="42" t="str">
        <f>IF(LEFT(NICAP[[#This Row],[Date]],1)=0,"Y","N")</f>
        <v>N</v>
      </c>
      <c r="N2868" s="42"/>
      <c r="O2868" s="42" t="str">
        <f>19&amp;LEFT(NICAP[[#This Row],[Date]],2)</f>
        <v>1965</v>
      </c>
      <c r="P2868" s="42" t="str">
        <f>MID(NICAP[[#This Row],[Date]],3,2)</f>
        <v>08</v>
      </c>
      <c r="Q2868" s="42" t="str">
        <f>RIGHT(NICAP[[#This Row],[Date]],2)</f>
        <v>18</v>
      </c>
      <c r="R2868" s="26">
        <f>DATE(NICAP[[#This Row],[Year]],NICAP[[#This Row],[Month]],NICAP[[#This Row],[Day]])</f>
        <v>23972</v>
      </c>
      <c r="S2868" s="35" t="str">
        <f t="shared" si="88"/>
        <v>IN</v>
      </c>
      <c r="T2868" s="24" t="str">
        <f t="shared" si="89"/>
        <v>US</v>
      </c>
    </row>
    <row r="2869" spans="1:20" ht="12.75" customHeight="1" x14ac:dyDescent="0.2">
      <c r="A2869" s="35">
        <v>2860</v>
      </c>
      <c r="B2869" s="53">
        <v>650819</v>
      </c>
      <c r="C2869" s="39" t="s">
        <v>6732</v>
      </c>
      <c r="D2869" s="39" t="s">
        <v>1758</v>
      </c>
      <c r="E2869" s="39" t="str">
        <f>IF(AND(LEN(NICAP[[#This Row],[State or      Country]])=2,NICAP[[#This Row],[State or      Country]]&lt;&gt;"UK"),"US","Other")</f>
        <v>US</v>
      </c>
      <c r="F2869" s="38">
        <v>4</v>
      </c>
      <c r="G2869" s="39" t="s">
        <v>6719</v>
      </c>
      <c r="H2869" s="46">
        <v>5</v>
      </c>
      <c r="I2869" s="65">
        <v>9806</v>
      </c>
      <c r="J2869" s="37"/>
      <c r="K2869" s="37"/>
      <c r="L2869" s="36" t="s">
        <v>6731</v>
      </c>
      <c r="M2869" s="36" t="str">
        <f>IF(LEFT(NICAP[[#This Row],[Date]],1)=0,"Y","N")</f>
        <v>N</v>
      </c>
      <c r="N2869" s="36"/>
      <c r="O2869" s="36" t="str">
        <f>19&amp;LEFT(NICAP[[#This Row],[Date]],2)</f>
        <v>1965</v>
      </c>
      <c r="P2869" s="36" t="str">
        <f>MID(NICAP[[#This Row],[Date]],3,2)</f>
        <v>08</v>
      </c>
      <c r="Q2869" s="36" t="str">
        <f>RIGHT(NICAP[[#This Row],[Date]],2)</f>
        <v>19</v>
      </c>
      <c r="R2869" s="26">
        <f>DATE(NICAP[[#This Row],[Year]],NICAP[[#This Row],[Month]],NICAP[[#This Row],[Day]])</f>
        <v>23973</v>
      </c>
      <c r="S2869" s="35" t="str">
        <f t="shared" si="88"/>
        <v>NY</v>
      </c>
      <c r="T2869" s="24" t="str">
        <f t="shared" si="89"/>
        <v>US</v>
      </c>
    </row>
    <row r="2870" spans="1:20" ht="12.75" customHeight="1" x14ac:dyDescent="0.2">
      <c r="A2870" s="35">
        <v>2861</v>
      </c>
      <c r="B2870" s="53">
        <v>650819</v>
      </c>
      <c r="C2870" s="39" t="s">
        <v>6732</v>
      </c>
      <c r="D2870" s="39" t="s">
        <v>1758</v>
      </c>
      <c r="E2870" s="39" t="str">
        <f>IF(AND(LEN(NICAP[[#This Row],[State or      Country]])=2,NICAP[[#This Row],[State or      Country]]&lt;&gt;"UK"),"US","Other")</f>
        <v>US</v>
      </c>
      <c r="F2870" s="38">
        <v>5</v>
      </c>
      <c r="G2870" s="39" t="s">
        <v>5576</v>
      </c>
      <c r="H2870" s="46">
        <v>5</v>
      </c>
      <c r="I2870" s="65">
        <v>9806</v>
      </c>
      <c r="J2870" s="37"/>
      <c r="K2870" s="37"/>
      <c r="L2870" s="36" t="s">
        <v>6731</v>
      </c>
      <c r="M2870" s="36" t="str">
        <f>IF(LEFT(NICAP[[#This Row],[Date]],1)=0,"Y","N")</f>
        <v>N</v>
      </c>
      <c r="N2870" s="36"/>
      <c r="O2870" s="36" t="str">
        <f>19&amp;LEFT(NICAP[[#This Row],[Date]],2)</f>
        <v>1965</v>
      </c>
      <c r="P2870" s="36" t="str">
        <f>MID(NICAP[[#This Row],[Date]],3,2)</f>
        <v>08</v>
      </c>
      <c r="Q2870" s="36" t="str">
        <f>RIGHT(NICAP[[#This Row],[Date]],2)</f>
        <v>19</v>
      </c>
      <c r="R2870" s="26">
        <f>DATE(NICAP[[#This Row],[Year]],NICAP[[#This Row],[Month]],NICAP[[#This Row],[Day]])</f>
        <v>23973</v>
      </c>
      <c r="S2870" s="35" t="str">
        <f t="shared" si="88"/>
        <v>NY</v>
      </c>
      <c r="T2870" s="24" t="str">
        <f t="shared" si="89"/>
        <v>US</v>
      </c>
    </row>
    <row r="2871" spans="1:20" ht="12.75" customHeight="1" x14ac:dyDescent="0.2">
      <c r="A2871" s="35">
        <v>2862</v>
      </c>
      <c r="B2871" s="53">
        <v>650819</v>
      </c>
      <c r="C2871" s="39" t="s">
        <v>6732</v>
      </c>
      <c r="D2871" s="39" t="s">
        <v>1758</v>
      </c>
      <c r="E2871" s="39" t="str">
        <f>IF(AND(LEN(NICAP[[#This Row],[State or      Country]])=2,NICAP[[#This Row],[State or      Country]]&lt;&gt;"UK"),"US","Other")</f>
        <v>US</v>
      </c>
      <c r="F2871" s="38">
        <v>6</v>
      </c>
      <c r="G2871" s="71" t="s">
        <v>2618</v>
      </c>
      <c r="H2871" s="46">
        <v>5</v>
      </c>
      <c r="I2871" s="65">
        <v>9806</v>
      </c>
      <c r="J2871" s="37"/>
      <c r="K2871" s="37"/>
      <c r="L2871" s="36" t="s">
        <v>6731</v>
      </c>
      <c r="M2871" s="36" t="str">
        <f>IF(LEFT(NICAP[[#This Row],[Date]],1)=0,"Y","N")</f>
        <v>N</v>
      </c>
      <c r="N2871" s="36"/>
      <c r="O2871" s="36" t="str">
        <f>19&amp;LEFT(NICAP[[#This Row],[Date]],2)</f>
        <v>1965</v>
      </c>
      <c r="P2871" s="36" t="str">
        <f>MID(NICAP[[#This Row],[Date]],3,2)</f>
        <v>08</v>
      </c>
      <c r="Q2871" s="36" t="str">
        <f>RIGHT(NICAP[[#This Row],[Date]],2)</f>
        <v>19</v>
      </c>
      <c r="R2871" s="26">
        <f>DATE(NICAP[[#This Row],[Year]],NICAP[[#This Row],[Month]],NICAP[[#This Row],[Day]])</f>
        <v>23973</v>
      </c>
      <c r="S2871" s="35" t="str">
        <f t="shared" si="88"/>
        <v>NY</v>
      </c>
      <c r="T2871" s="24" t="str">
        <f t="shared" si="89"/>
        <v>US</v>
      </c>
    </row>
    <row r="2872" spans="1:20" ht="12.75" customHeight="1" x14ac:dyDescent="0.2">
      <c r="A2872" s="35">
        <v>2863</v>
      </c>
      <c r="B2872" s="53">
        <v>650819</v>
      </c>
      <c r="C2872" s="39" t="s">
        <v>6732</v>
      </c>
      <c r="D2872" s="39" t="s">
        <v>1758</v>
      </c>
      <c r="E2872" s="39" t="str">
        <f>IF(AND(LEN(NICAP[[#This Row],[State or      Country]])=2,NICAP[[#This Row],[State or      Country]]&lt;&gt;"UK"),"US","Other")</f>
        <v>US</v>
      </c>
      <c r="F2872" s="38">
        <v>7</v>
      </c>
      <c r="G2872" s="39" t="s">
        <v>6688</v>
      </c>
      <c r="H2872" s="46">
        <v>5</v>
      </c>
      <c r="I2872" s="65">
        <v>9806</v>
      </c>
      <c r="J2872" s="37"/>
      <c r="K2872" s="37"/>
      <c r="L2872" s="36" t="s">
        <v>6731</v>
      </c>
      <c r="M2872" s="36" t="str">
        <f>IF(LEFT(NICAP[[#This Row],[Date]],1)=0,"Y","N")</f>
        <v>N</v>
      </c>
      <c r="N2872" s="36"/>
      <c r="O2872" s="36" t="str">
        <f>19&amp;LEFT(NICAP[[#This Row],[Date]],2)</f>
        <v>1965</v>
      </c>
      <c r="P2872" s="36" t="str">
        <f>MID(NICAP[[#This Row],[Date]],3,2)</f>
        <v>08</v>
      </c>
      <c r="Q2872" s="36" t="str">
        <f>RIGHT(NICAP[[#This Row],[Date]],2)</f>
        <v>19</v>
      </c>
      <c r="R2872" s="26">
        <f>DATE(NICAP[[#This Row],[Year]],NICAP[[#This Row],[Month]],NICAP[[#This Row],[Day]])</f>
        <v>23973</v>
      </c>
      <c r="S2872" s="35" t="str">
        <f t="shared" si="88"/>
        <v>NY</v>
      </c>
      <c r="T2872" s="24" t="str">
        <f t="shared" si="89"/>
        <v>US</v>
      </c>
    </row>
    <row r="2873" spans="1:20" ht="12.75" customHeight="1" x14ac:dyDescent="0.2">
      <c r="A2873" s="35">
        <v>2864</v>
      </c>
      <c r="B2873" s="53">
        <v>650819</v>
      </c>
      <c r="C2873" s="39" t="s">
        <v>6732</v>
      </c>
      <c r="D2873" s="39" t="s">
        <v>1758</v>
      </c>
      <c r="E2873" s="39" t="str">
        <f>IF(AND(LEN(NICAP[[#This Row],[State or      Country]])=2,NICAP[[#This Row],[State or      Country]]&lt;&gt;"UK"),"US","Other")</f>
        <v>US</v>
      </c>
      <c r="F2873" s="38">
        <v>9</v>
      </c>
      <c r="G2873" s="71" t="s">
        <v>1666</v>
      </c>
      <c r="H2873" s="46">
        <v>5</v>
      </c>
      <c r="I2873" s="65">
        <v>9806</v>
      </c>
      <c r="J2873" s="37"/>
      <c r="K2873" s="37"/>
      <c r="L2873" s="36" t="s">
        <v>6731</v>
      </c>
      <c r="M2873" s="36" t="str">
        <f>IF(LEFT(NICAP[[#This Row],[Date]],1)=0,"Y","N")</f>
        <v>N</v>
      </c>
      <c r="N2873" s="36"/>
      <c r="O2873" s="36" t="str">
        <f>19&amp;LEFT(NICAP[[#This Row],[Date]],2)</f>
        <v>1965</v>
      </c>
      <c r="P2873" s="36" t="str">
        <f>MID(NICAP[[#This Row],[Date]],3,2)</f>
        <v>08</v>
      </c>
      <c r="Q2873" s="36" t="str">
        <f>RIGHT(NICAP[[#This Row],[Date]],2)</f>
        <v>19</v>
      </c>
      <c r="R2873" s="26">
        <f>DATE(NICAP[[#This Row],[Year]],NICAP[[#This Row],[Month]],NICAP[[#This Row],[Day]])</f>
        <v>23973</v>
      </c>
      <c r="S2873" s="35" t="str">
        <f t="shared" si="88"/>
        <v>NY</v>
      </c>
      <c r="T2873" s="24" t="str">
        <f t="shared" si="89"/>
        <v>US</v>
      </c>
    </row>
    <row r="2874" spans="1:20" ht="12.75" customHeight="1" x14ac:dyDescent="0.2">
      <c r="A2874" s="35">
        <v>2865</v>
      </c>
      <c r="B2874" s="53">
        <v>650820</v>
      </c>
      <c r="C2874" s="39" t="s">
        <v>6730</v>
      </c>
      <c r="D2874" s="39" t="s">
        <v>1758</v>
      </c>
      <c r="E2874" s="39" t="str">
        <f>IF(AND(LEN(NICAP[[#This Row],[State or      Country]])=2,NICAP[[#This Row],[State or      Country]]&lt;&gt;"UK"),"US","Other")</f>
        <v>US</v>
      </c>
      <c r="F2874" s="38">
        <v>9</v>
      </c>
      <c r="G2874" s="71" t="s">
        <v>1666</v>
      </c>
      <c r="H2874" s="46">
        <v>5</v>
      </c>
      <c r="I2874" s="47" t="s">
        <v>4808</v>
      </c>
      <c r="J2874" s="37"/>
      <c r="K2874" s="37"/>
      <c r="L2874" s="36" t="s">
        <v>6729</v>
      </c>
      <c r="M2874" s="36" t="str">
        <f>IF(LEFT(NICAP[[#This Row],[Date]],1)=0,"Y","N")</f>
        <v>N</v>
      </c>
      <c r="N2874" s="36"/>
      <c r="O2874" s="36" t="str">
        <f>19&amp;LEFT(NICAP[[#This Row],[Date]],2)</f>
        <v>1965</v>
      </c>
      <c r="P2874" s="36" t="str">
        <f>MID(NICAP[[#This Row],[Date]],3,2)</f>
        <v>08</v>
      </c>
      <c r="Q2874" s="36" t="str">
        <f>RIGHT(NICAP[[#This Row],[Date]],2)</f>
        <v>20</v>
      </c>
      <c r="R2874" s="26">
        <f>DATE(NICAP[[#This Row],[Year]],NICAP[[#This Row],[Month]],NICAP[[#This Row],[Day]])</f>
        <v>23974</v>
      </c>
      <c r="S2874" s="35" t="str">
        <f t="shared" si="88"/>
        <v>NY</v>
      </c>
      <c r="T2874" s="24" t="str">
        <f t="shared" si="89"/>
        <v>US</v>
      </c>
    </row>
    <row r="2875" spans="1:20" ht="12.75" customHeight="1" x14ac:dyDescent="0.2">
      <c r="A2875" s="35">
        <v>2866</v>
      </c>
      <c r="B2875" s="53">
        <v>650820</v>
      </c>
      <c r="C2875" s="39" t="s">
        <v>6728</v>
      </c>
      <c r="D2875" s="39" t="s">
        <v>2338</v>
      </c>
      <c r="E2875" s="39" t="str">
        <f>IF(AND(LEN(NICAP[[#This Row],[State or      Country]])=2,NICAP[[#This Row],[State or      Country]]&lt;&gt;"UK"),"US","Other")</f>
        <v>US</v>
      </c>
      <c r="F2875" s="38">
        <v>9</v>
      </c>
      <c r="G2875" s="71" t="s">
        <v>1666</v>
      </c>
      <c r="H2875" s="46">
        <v>5</v>
      </c>
      <c r="I2875" s="41"/>
      <c r="J2875" s="41"/>
      <c r="K2875" s="41"/>
      <c r="L2875" s="36" t="s">
        <v>6727</v>
      </c>
      <c r="M2875" s="36" t="str">
        <f>IF(LEFT(NICAP[[#This Row],[Date]],1)=0,"Y","N")</f>
        <v>N</v>
      </c>
      <c r="N2875" s="36"/>
      <c r="O2875" s="36" t="str">
        <f>19&amp;LEFT(NICAP[[#This Row],[Date]],2)</f>
        <v>1965</v>
      </c>
      <c r="P2875" s="36" t="str">
        <f>MID(NICAP[[#This Row],[Date]],3,2)</f>
        <v>08</v>
      </c>
      <c r="Q2875" s="36" t="str">
        <f>RIGHT(NICAP[[#This Row],[Date]],2)</f>
        <v>20</v>
      </c>
      <c r="R2875" s="26">
        <f>DATE(NICAP[[#This Row],[Year]],NICAP[[#This Row],[Month]],NICAP[[#This Row],[Day]])</f>
        <v>23974</v>
      </c>
      <c r="S2875" s="35" t="str">
        <f t="shared" si="88"/>
        <v>NH</v>
      </c>
      <c r="T2875" s="24" t="str">
        <f t="shared" si="89"/>
        <v>US</v>
      </c>
    </row>
    <row r="2876" spans="1:20" ht="14.25" customHeight="1" x14ac:dyDescent="0.2">
      <c r="A2876" s="35">
        <v>2867</v>
      </c>
      <c r="B2876" s="56">
        <v>650828</v>
      </c>
      <c r="C2876" s="39" t="s">
        <v>5981</v>
      </c>
      <c r="D2876" s="39" t="s">
        <v>3335</v>
      </c>
      <c r="E2876" s="39" t="str">
        <f>IF(AND(LEN(NICAP[[#This Row],[State or      Country]])=2,NICAP[[#This Row],[State or      Country]]&lt;&gt;"UK"),"US","Other")</f>
        <v>US</v>
      </c>
      <c r="F2876" s="38">
        <v>1</v>
      </c>
      <c r="G2876" s="39" t="s">
        <v>6678</v>
      </c>
      <c r="H2876" s="46">
        <v>5</v>
      </c>
      <c r="I2876" s="47" t="s">
        <v>4808</v>
      </c>
      <c r="J2876" s="37"/>
      <c r="K2876" s="37"/>
      <c r="L2876" s="36" t="s">
        <v>6726</v>
      </c>
      <c r="M2876" s="36" t="str">
        <f>IF(LEFT(NICAP[[#This Row],[Date]],1)=0,"Y","N")</f>
        <v>N</v>
      </c>
      <c r="N2876" s="36"/>
      <c r="O2876" s="36" t="str">
        <f>19&amp;LEFT(NICAP[[#This Row],[Date]],2)</f>
        <v>1965</v>
      </c>
      <c r="P2876" s="36" t="str">
        <f>MID(NICAP[[#This Row],[Date]],3,2)</f>
        <v>08</v>
      </c>
      <c r="Q2876" s="36" t="str">
        <f>RIGHT(NICAP[[#This Row],[Date]],2)</f>
        <v>28</v>
      </c>
      <c r="R2876" s="26">
        <f>DATE(NICAP[[#This Row],[Year]],NICAP[[#This Row],[Month]],NICAP[[#This Row],[Day]])</f>
        <v>23982</v>
      </c>
      <c r="S2876" s="35" t="str">
        <f t="shared" si="88"/>
        <v>MT</v>
      </c>
      <c r="T2876" s="24" t="str">
        <f t="shared" si="89"/>
        <v>US</v>
      </c>
    </row>
    <row r="2877" spans="1:20" ht="14.25" customHeight="1" x14ac:dyDescent="0.2">
      <c r="A2877" s="35">
        <v>2868</v>
      </c>
      <c r="B2877" s="56">
        <v>650830</v>
      </c>
      <c r="C2877" s="39" t="s">
        <v>6725</v>
      </c>
      <c r="D2877" s="39" t="s">
        <v>1694</v>
      </c>
      <c r="E2877" s="39" t="str">
        <f>IF(AND(LEN(NICAP[[#This Row],[State or      Country]])=2,NICAP[[#This Row],[State or      Country]]&lt;&gt;"UK"),"US","Other")</f>
        <v>US</v>
      </c>
      <c r="F2877" s="38">
        <v>2</v>
      </c>
      <c r="G2877" s="71" t="s">
        <v>1986</v>
      </c>
      <c r="H2877" s="70">
        <v>5</v>
      </c>
      <c r="I2877" s="65">
        <v>9864</v>
      </c>
      <c r="J2877" s="37"/>
      <c r="K2877" s="37"/>
      <c r="L2877" s="36" t="s">
        <v>6724</v>
      </c>
      <c r="M2877" s="36" t="str">
        <f>IF(LEFT(NICAP[[#This Row],[Date]],1)=0,"Y","N")</f>
        <v>N</v>
      </c>
      <c r="N2877" s="36"/>
      <c r="O2877" s="36" t="str">
        <f>19&amp;LEFT(NICAP[[#This Row],[Date]],2)</f>
        <v>1965</v>
      </c>
      <c r="P2877" s="36" t="str">
        <f>MID(NICAP[[#This Row],[Date]],3,2)</f>
        <v>08</v>
      </c>
      <c r="Q2877" s="36" t="str">
        <f>RIGHT(NICAP[[#This Row],[Date]],2)</f>
        <v>30</v>
      </c>
      <c r="R2877" s="26">
        <f>DATE(NICAP[[#This Row],[Year]],NICAP[[#This Row],[Month]],NICAP[[#This Row],[Day]])</f>
        <v>23984</v>
      </c>
      <c r="S2877" s="35" t="str">
        <f t="shared" si="88"/>
        <v>OH</v>
      </c>
      <c r="T2877" s="24" t="str">
        <f t="shared" si="89"/>
        <v>US</v>
      </c>
    </row>
    <row r="2878" spans="1:20" ht="12.75" customHeight="1" x14ac:dyDescent="0.2">
      <c r="A2878" s="35">
        <v>2869</v>
      </c>
      <c r="B2878" s="53">
        <v>650831</v>
      </c>
      <c r="C2878" s="39" t="s">
        <v>6723</v>
      </c>
      <c r="D2878" s="39" t="s">
        <v>1819</v>
      </c>
      <c r="E2878" s="39" t="str">
        <f>IF(AND(LEN(NICAP[[#This Row],[State or      Country]])=2,NICAP[[#This Row],[State or      Country]]&lt;&gt;"UK"),"US","Other")</f>
        <v>US</v>
      </c>
      <c r="F2878" s="38">
        <v>9</v>
      </c>
      <c r="G2878" s="71" t="s">
        <v>1666</v>
      </c>
      <c r="H2878" s="46">
        <v>5</v>
      </c>
      <c r="I2878" s="47" t="s">
        <v>4808</v>
      </c>
      <c r="J2878" s="37"/>
      <c r="K2878" s="37"/>
      <c r="L2878" s="36" t="s">
        <v>6722</v>
      </c>
      <c r="M2878" s="36" t="str">
        <f>IF(LEFT(NICAP[[#This Row],[Date]],1)=0,"Y","N")</f>
        <v>N</v>
      </c>
      <c r="N2878" s="36"/>
      <c r="O2878" s="36" t="str">
        <f>19&amp;LEFT(NICAP[[#This Row],[Date]],2)</f>
        <v>1965</v>
      </c>
      <c r="P2878" s="36" t="str">
        <f>MID(NICAP[[#This Row],[Date]],3,2)</f>
        <v>08</v>
      </c>
      <c r="Q2878" s="36" t="str">
        <f>RIGHT(NICAP[[#This Row],[Date]],2)</f>
        <v>31</v>
      </c>
      <c r="R2878" s="26">
        <f>DATE(NICAP[[#This Row],[Year]],NICAP[[#This Row],[Month]],NICAP[[#This Row],[Day]])</f>
        <v>23985</v>
      </c>
      <c r="S2878" s="35" t="str">
        <f t="shared" si="88"/>
        <v>NV</v>
      </c>
      <c r="T2878" s="24" t="str">
        <f t="shared" si="89"/>
        <v>US</v>
      </c>
    </row>
    <row r="2879" spans="1:20" ht="14.25" customHeight="1" x14ac:dyDescent="0.2">
      <c r="A2879" s="35">
        <v>2870</v>
      </c>
      <c r="B2879" s="56">
        <v>650903</v>
      </c>
      <c r="C2879" s="39" t="s">
        <v>6721</v>
      </c>
      <c r="D2879" s="39" t="s">
        <v>1667</v>
      </c>
      <c r="E2879" s="39" t="str">
        <f>IF(AND(LEN(NICAP[[#This Row],[State or      Country]])=2,NICAP[[#This Row],[State or      Country]]&lt;&gt;"UK"),"US","Other")</f>
        <v>US</v>
      </c>
      <c r="F2879" s="38">
        <v>2</v>
      </c>
      <c r="G2879" s="71" t="s">
        <v>1986</v>
      </c>
      <c r="H2879" s="70">
        <v>5</v>
      </c>
      <c r="I2879" s="65">
        <v>9915</v>
      </c>
      <c r="J2879" s="41"/>
      <c r="K2879" s="41"/>
      <c r="L2879" s="36" t="s">
        <v>6720</v>
      </c>
      <c r="M2879" s="36" t="str">
        <f>IF(LEFT(NICAP[[#This Row],[Date]],1)=0,"Y","N")</f>
        <v>N</v>
      </c>
      <c r="N2879" s="36"/>
      <c r="O2879" s="36" t="str">
        <f>19&amp;LEFT(NICAP[[#This Row],[Date]],2)</f>
        <v>1965</v>
      </c>
      <c r="P2879" s="36" t="str">
        <f>MID(NICAP[[#This Row],[Date]],3,2)</f>
        <v>09</v>
      </c>
      <c r="Q2879" s="36" t="str">
        <f>RIGHT(NICAP[[#This Row],[Date]],2)</f>
        <v>03</v>
      </c>
      <c r="R2879" s="26">
        <f>DATE(NICAP[[#This Row],[Year]],NICAP[[#This Row],[Month]],NICAP[[#This Row],[Day]])</f>
        <v>23988</v>
      </c>
      <c r="S2879" s="35" t="str">
        <f t="shared" si="88"/>
        <v>TX</v>
      </c>
      <c r="T2879" s="24" t="str">
        <f t="shared" si="89"/>
        <v>US</v>
      </c>
    </row>
    <row r="2880" spans="1:20" ht="14.25" customHeight="1" x14ac:dyDescent="0.2">
      <c r="A2880" s="35">
        <v>2871</v>
      </c>
      <c r="B2880" s="56">
        <v>650903</v>
      </c>
      <c r="C2880" s="39" t="s">
        <v>4472</v>
      </c>
      <c r="D2880" s="39" t="s">
        <v>2338</v>
      </c>
      <c r="E2880" s="39" t="str">
        <f>IF(AND(LEN(NICAP[[#This Row],[State or      Country]])=2,NICAP[[#This Row],[State or      Country]]&lt;&gt;"UK"),"US","Other")</f>
        <v>US</v>
      </c>
      <c r="F2880" s="38">
        <v>2</v>
      </c>
      <c r="G2880" s="71" t="s">
        <v>1986</v>
      </c>
      <c r="H2880" s="46">
        <v>5</v>
      </c>
      <c r="I2880" s="65">
        <v>9890</v>
      </c>
      <c r="J2880" s="37"/>
      <c r="K2880" s="37"/>
      <c r="L2880" s="36" t="s">
        <v>6718</v>
      </c>
      <c r="M2880" s="36" t="str">
        <f>IF(LEFT(NICAP[[#This Row],[Date]],1)=0,"Y","N")</f>
        <v>N</v>
      </c>
      <c r="N2880" s="36"/>
      <c r="O2880" s="36" t="str">
        <f>19&amp;LEFT(NICAP[[#This Row],[Date]],2)</f>
        <v>1965</v>
      </c>
      <c r="P2880" s="36" t="str">
        <f>MID(NICAP[[#This Row],[Date]],3,2)</f>
        <v>09</v>
      </c>
      <c r="Q2880" s="36" t="str">
        <f>RIGHT(NICAP[[#This Row],[Date]],2)</f>
        <v>03</v>
      </c>
      <c r="R2880" s="26">
        <f>DATE(NICAP[[#This Row],[Year]],NICAP[[#This Row],[Month]],NICAP[[#This Row],[Day]])</f>
        <v>23988</v>
      </c>
      <c r="S2880" s="35" t="str">
        <f t="shared" si="88"/>
        <v>NH</v>
      </c>
      <c r="T2880" s="24" t="str">
        <f t="shared" si="89"/>
        <v>US</v>
      </c>
    </row>
    <row r="2881" spans="1:20" ht="14.25" customHeight="1" x14ac:dyDescent="0.2">
      <c r="A2881" s="35">
        <v>2872</v>
      </c>
      <c r="B2881" s="56">
        <v>650903</v>
      </c>
      <c r="C2881" s="39" t="s">
        <v>4472</v>
      </c>
      <c r="D2881" s="39" t="s">
        <v>2338</v>
      </c>
      <c r="E2881" s="39" t="str">
        <f>IF(AND(LEN(NICAP[[#This Row],[State or      Country]])=2,NICAP[[#This Row],[State or      Country]]&lt;&gt;"UK"),"US","Other")</f>
        <v>US</v>
      </c>
      <c r="F2881" s="38">
        <v>4</v>
      </c>
      <c r="G2881" s="39" t="s">
        <v>6719</v>
      </c>
      <c r="H2881" s="46">
        <v>5</v>
      </c>
      <c r="I2881" s="65">
        <v>9890</v>
      </c>
      <c r="J2881" s="37"/>
      <c r="K2881" s="37"/>
      <c r="L2881" s="36" t="s">
        <v>6718</v>
      </c>
      <c r="M2881" s="36" t="str">
        <f>IF(LEFT(NICAP[[#This Row],[Date]],1)=0,"Y","N")</f>
        <v>N</v>
      </c>
      <c r="N2881" s="36"/>
      <c r="O2881" s="36" t="str">
        <f>19&amp;LEFT(NICAP[[#This Row],[Date]],2)</f>
        <v>1965</v>
      </c>
      <c r="P2881" s="36" t="str">
        <f>MID(NICAP[[#This Row],[Date]],3,2)</f>
        <v>09</v>
      </c>
      <c r="Q2881" s="36" t="str">
        <f>RIGHT(NICAP[[#This Row],[Date]],2)</f>
        <v>03</v>
      </c>
      <c r="R2881" s="26">
        <f>DATE(NICAP[[#This Row],[Year]],NICAP[[#This Row],[Month]],NICAP[[#This Row],[Day]])</f>
        <v>23988</v>
      </c>
      <c r="S2881" s="35" t="str">
        <f t="shared" si="88"/>
        <v>NH</v>
      </c>
      <c r="T2881" s="24" t="str">
        <f t="shared" si="89"/>
        <v>US</v>
      </c>
    </row>
    <row r="2882" spans="1:20" ht="27" customHeight="1" x14ac:dyDescent="0.2">
      <c r="A2882" s="35">
        <v>2873</v>
      </c>
      <c r="B2882" s="60">
        <v>650914</v>
      </c>
      <c r="C2882" s="44" t="s">
        <v>6717</v>
      </c>
      <c r="D2882" s="44" t="s">
        <v>1802</v>
      </c>
      <c r="E2882" s="44" t="str">
        <f>IF(AND(LEN(NICAP[[#This Row],[State or      Country]])=2,NICAP[[#This Row],[State or      Country]]&lt;&gt;"UK"),"US","Other")</f>
        <v>Other</v>
      </c>
      <c r="F2882" s="43">
        <v>3</v>
      </c>
      <c r="G2882" s="41"/>
      <c r="H2882" s="41"/>
      <c r="I2882" s="41"/>
      <c r="J2882" s="41"/>
      <c r="K2882" s="41"/>
      <c r="L2882" s="42" t="s">
        <v>6716</v>
      </c>
      <c r="M2882" s="42" t="str">
        <f>IF(LEFT(NICAP[[#This Row],[Date]],1)=0,"Y","N")</f>
        <v>N</v>
      </c>
      <c r="N2882" s="42"/>
      <c r="O2882" s="42" t="str">
        <f>19&amp;LEFT(NICAP[[#This Row],[Date]],2)</f>
        <v>1965</v>
      </c>
      <c r="P2882" s="42" t="str">
        <f>MID(NICAP[[#This Row],[Date]],3,2)</f>
        <v>09</v>
      </c>
      <c r="Q2882" s="42" t="str">
        <f>RIGHT(NICAP[[#This Row],[Date]],2)</f>
        <v>14</v>
      </c>
      <c r="R2882" s="26">
        <f>DATE(NICAP[[#This Row],[Year]],NICAP[[#This Row],[Month]],NICAP[[#This Row],[Day]])</f>
        <v>23999</v>
      </c>
      <c r="S2882" s="35" t="str">
        <f t="shared" si="88"/>
        <v/>
      </c>
      <c r="T2882" s="24" t="str">
        <f t="shared" si="89"/>
        <v>UK</v>
      </c>
    </row>
    <row r="2883" spans="1:20" ht="12.75" customHeight="1" x14ac:dyDescent="0.2">
      <c r="A2883" s="35">
        <v>2874</v>
      </c>
      <c r="B2883" s="53">
        <v>650916</v>
      </c>
      <c r="C2883" s="39" t="s">
        <v>6715</v>
      </c>
      <c r="D2883" s="39" t="s">
        <v>3431</v>
      </c>
      <c r="E2883" s="39" t="str">
        <f>IF(AND(LEN(NICAP[[#This Row],[State or      Country]])=2,NICAP[[#This Row],[State or      Country]]&lt;&gt;"UK"),"US","Other")</f>
        <v>Other</v>
      </c>
      <c r="F2883" s="38">
        <v>6</v>
      </c>
      <c r="G2883" s="37"/>
      <c r="H2883" s="37"/>
      <c r="I2883" s="37"/>
      <c r="J2883" s="37"/>
      <c r="K2883" s="37"/>
      <c r="L2883" s="36" t="s">
        <v>6714</v>
      </c>
      <c r="M2883" s="36" t="str">
        <f>IF(LEFT(NICAP[[#This Row],[Date]],1)=0,"Y","N")</f>
        <v>N</v>
      </c>
      <c r="N2883" s="36"/>
      <c r="O2883" s="36" t="str">
        <f>19&amp;LEFT(NICAP[[#This Row],[Date]],2)</f>
        <v>1965</v>
      </c>
      <c r="P2883" s="36" t="str">
        <f>MID(NICAP[[#This Row],[Date]],3,2)</f>
        <v>09</v>
      </c>
      <c r="Q2883" s="36" t="str">
        <f>RIGHT(NICAP[[#This Row],[Date]],2)</f>
        <v>16</v>
      </c>
      <c r="R2883" s="26">
        <f>DATE(NICAP[[#This Row],[Year]],NICAP[[#This Row],[Month]],NICAP[[#This Row],[Day]])</f>
        <v>24001</v>
      </c>
      <c r="S2883" s="35" t="str">
        <f t="shared" si="88"/>
        <v/>
      </c>
      <c r="T2883" s="24" t="str">
        <f t="shared" si="89"/>
        <v>S. Africa</v>
      </c>
    </row>
    <row r="2884" spans="1:20" ht="14.25" customHeight="1" x14ac:dyDescent="0.2">
      <c r="A2884" s="35">
        <v>2875</v>
      </c>
      <c r="B2884" s="56">
        <v>650916</v>
      </c>
      <c r="C2884" s="39" t="s">
        <v>6713</v>
      </c>
      <c r="D2884" s="39" t="s">
        <v>3431</v>
      </c>
      <c r="E2884" s="39" t="str">
        <f>IF(AND(LEN(NICAP[[#This Row],[State or      Country]])=2,NICAP[[#This Row],[State or      Country]]&lt;&gt;"UK"),"US","Other")</f>
        <v>Other</v>
      </c>
      <c r="F2884" s="38">
        <v>2</v>
      </c>
      <c r="G2884" s="71" t="s">
        <v>1986</v>
      </c>
      <c r="H2884" s="70">
        <v>5</v>
      </c>
      <c r="I2884" s="37"/>
      <c r="J2884" s="37"/>
      <c r="K2884" s="37"/>
      <c r="L2884" s="36" t="s">
        <v>6712</v>
      </c>
      <c r="M2884" s="36" t="str">
        <f>IF(LEFT(NICAP[[#This Row],[Date]],1)=0,"Y","N")</f>
        <v>N</v>
      </c>
      <c r="N2884" s="36"/>
      <c r="O2884" s="36" t="str">
        <f>19&amp;LEFT(NICAP[[#This Row],[Date]],2)</f>
        <v>1965</v>
      </c>
      <c r="P2884" s="36" t="str">
        <f>MID(NICAP[[#This Row],[Date]],3,2)</f>
        <v>09</v>
      </c>
      <c r="Q2884" s="36" t="str">
        <f>RIGHT(NICAP[[#This Row],[Date]],2)</f>
        <v>16</v>
      </c>
      <c r="R2884" s="26">
        <f>DATE(NICAP[[#This Row],[Year]],NICAP[[#This Row],[Month]],NICAP[[#This Row],[Day]])</f>
        <v>24001</v>
      </c>
      <c r="S2884" s="35" t="str">
        <f t="shared" si="88"/>
        <v/>
      </c>
      <c r="T2884" s="24" t="str">
        <f t="shared" si="89"/>
        <v>S. Africa</v>
      </c>
    </row>
    <row r="2885" spans="1:20" ht="14.25" customHeight="1" x14ac:dyDescent="0.2">
      <c r="A2885" s="35">
        <v>2876</v>
      </c>
      <c r="B2885" s="56">
        <v>650922</v>
      </c>
      <c r="C2885" s="39" t="s">
        <v>6711</v>
      </c>
      <c r="D2885" s="39" t="s">
        <v>1883</v>
      </c>
      <c r="E2885" s="39" t="str">
        <f>IF(AND(LEN(NICAP[[#This Row],[State or      Country]])=2,NICAP[[#This Row],[State or      Country]]&lt;&gt;"UK"),"US","Other")</f>
        <v>US</v>
      </c>
      <c r="F2885" s="38">
        <v>2</v>
      </c>
      <c r="G2885" s="71" t="s">
        <v>1986</v>
      </c>
      <c r="H2885" s="70">
        <v>5</v>
      </c>
      <c r="I2885" s="47" t="s">
        <v>4808</v>
      </c>
      <c r="J2885" s="37"/>
      <c r="K2885" s="37"/>
      <c r="L2885" s="36" t="s">
        <v>6710</v>
      </c>
      <c r="M2885" s="36" t="str">
        <f>IF(LEFT(NICAP[[#This Row],[Date]],1)=0,"Y","N")</f>
        <v>N</v>
      </c>
      <c r="N2885" s="36"/>
      <c r="O2885" s="36" t="str">
        <f>19&amp;LEFT(NICAP[[#This Row],[Date]],2)</f>
        <v>1965</v>
      </c>
      <c r="P2885" s="36" t="str">
        <f>MID(NICAP[[#This Row],[Date]],3,2)</f>
        <v>09</v>
      </c>
      <c r="Q2885" s="36" t="str">
        <f>RIGHT(NICAP[[#This Row],[Date]],2)</f>
        <v>22</v>
      </c>
      <c r="R2885" s="26">
        <f>DATE(NICAP[[#This Row],[Year]],NICAP[[#This Row],[Month]],NICAP[[#This Row],[Day]])</f>
        <v>24007</v>
      </c>
      <c r="S2885" s="35" t="str">
        <f t="shared" si="88"/>
        <v>MN</v>
      </c>
      <c r="T2885" s="24" t="str">
        <f t="shared" si="89"/>
        <v>US</v>
      </c>
    </row>
    <row r="2886" spans="1:20" ht="14.25" customHeight="1" x14ac:dyDescent="0.2">
      <c r="A2886" s="35">
        <v>2877</v>
      </c>
      <c r="B2886" s="56">
        <v>650922</v>
      </c>
      <c r="C2886" s="39" t="s">
        <v>6709</v>
      </c>
      <c r="D2886" s="39" t="s">
        <v>1673</v>
      </c>
      <c r="E2886" s="39" t="str">
        <f>IF(AND(LEN(NICAP[[#This Row],[State or      Country]])=2,NICAP[[#This Row],[State or      Country]]&lt;&gt;"UK"),"US","Other")</f>
        <v>US</v>
      </c>
      <c r="F2886" s="38">
        <v>1</v>
      </c>
      <c r="G2886" s="39" t="s">
        <v>6678</v>
      </c>
      <c r="H2886" s="46">
        <v>5</v>
      </c>
      <c r="I2886" s="47" t="s">
        <v>6674</v>
      </c>
      <c r="J2886" s="41"/>
      <c r="K2886" s="41"/>
      <c r="L2886" s="36" t="s">
        <v>6708</v>
      </c>
      <c r="M2886" s="36" t="str">
        <f>IF(LEFT(NICAP[[#This Row],[Date]],1)=0,"Y","N")</f>
        <v>N</v>
      </c>
      <c r="N2886" s="36"/>
      <c r="O2886" s="36" t="str">
        <f>19&amp;LEFT(NICAP[[#This Row],[Date]],2)</f>
        <v>1965</v>
      </c>
      <c r="P2886" s="36" t="str">
        <f>MID(NICAP[[#This Row],[Date]],3,2)</f>
        <v>09</v>
      </c>
      <c r="Q2886" s="36" t="str">
        <f>RIGHT(NICAP[[#This Row],[Date]],2)</f>
        <v>22</v>
      </c>
      <c r="R2886" s="26">
        <f>DATE(NICAP[[#This Row],[Year]],NICAP[[#This Row],[Month]],NICAP[[#This Row],[Day]])</f>
        <v>24007</v>
      </c>
      <c r="S2886" s="35" t="str">
        <f t="shared" si="88"/>
        <v>NC</v>
      </c>
      <c r="T2886" s="24" t="str">
        <f t="shared" si="89"/>
        <v>US</v>
      </c>
    </row>
    <row r="2887" spans="1:20" ht="12.75" customHeight="1" x14ac:dyDescent="0.2">
      <c r="A2887" s="35">
        <v>2878</v>
      </c>
      <c r="B2887" s="55">
        <v>650925</v>
      </c>
      <c r="C2887" s="39" t="s">
        <v>6707</v>
      </c>
      <c r="D2887" s="39" t="s">
        <v>1883</v>
      </c>
      <c r="E2887" s="39" t="str">
        <f>IF(AND(LEN(NICAP[[#This Row],[State or      Country]])=2,NICAP[[#This Row],[State or      Country]]&lt;&gt;"UK"),"US","Other")</f>
        <v>US</v>
      </c>
      <c r="F2887" s="38">
        <v>1</v>
      </c>
      <c r="G2887" s="37"/>
      <c r="H2887" s="37"/>
      <c r="I2887" s="65">
        <v>9970</v>
      </c>
      <c r="J2887" s="37"/>
      <c r="K2887" s="37"/>
      <c r="L2887" s="36" t="s">
        <v>6706</v>
      </c>
      <c r="M2887" s="36" t="str">
        <f>IF(LEFT(NICAP[[#This Row],[Date]],1)=0,"Y","N")</f>
        <v>N</v>
      </c>
      <c r="N2887" s="36"/>
      <c r="O2887" s="36" t="str">
        <f>19&amp;LEFT(NICAP[[#This Row],[Date]],2)</f>
        <v>1965</v>
      </c>
      <c r="P2887" s="36" t="str">
        <f>MID(NICAP[[#This Row],[Date]],3,2)</f>
        <v>09</v>
      </c>
      <c r="Q2887" s="36" t="str">
        <f>RIGHT(NICAP[[#This Row],[Date]],2)</f>
        <v>25</v>
      </c>
      <c r="R2887" s="26">
        <f>DATE(NICAP[[#This Row],[Year]],NICAP[[#This Row],[Month]],NICAP[[#This Row],[Day]])</f>
        <v>24010</v>
      </c>
      <c r="S2887" s="35" t="str">
        <f t="shared" si="88"/>
        <v>MN</v>
      </c>
      <c r="T2887" s="24" t="str">
        <f t="shared" si="89"/>
        <v>US</v>
      </c>
    </row>
    <row r="2888" spans="1:20" ht="14.25" customHeight="1" x14ac:dyDescent="0.2">
      <c r="A2888" s="35">
        <v>2879</v>
      </c>
      <c r="B2888" s="56">
        <v>650925</v>
      </c>
      <c r="C2888" s="39" t="s">
        <v>6705</v>
      </c>
      <c r="D2888" s="39" t="s">
        <v>2122</v>
      </c>
      <c r="E2888" s="39" t="str">
        <f>IF(AND(LEN(NICAP[[#This Row],[State or      Country]])=2,NICAP[[#This Row],[State or      Country]]&lt;&gt;"UK"),"US","Other")</f>
        <v>US</v>
      </c>
      <c r="F2888" s="38">
        <v>2</v>
      </c>
      <c r="G2888" s="71" t="s">
        <v>1986</v>
      </c>
      <c r="H2888" s="70">
        <v>5</v>
      </c>
      <c r="I2888" s="65">
        <v>9971</v>
      </c>
      <c r="J2888" s="54" t="s">
        <v>1744</v>
      </c>
      <c r="K2888" s="37"/>
      <c r="L2888" s="36" t="s">
        <v>6704</v>
      </c>
      <c r="M2888" s="36" t="str">
        <f>IF(LEFT(NICAP[[#This Row],[Date]],1)=0,"Y","N")</f>
        <v>N</v>
      </c>
      <c r="N2888" s="36"/>
      <c r="O2888" s="36" t="str">
        <f>19&amp;LEFT(NICAP[[#This Row],[Date]],2)</f>
        <v>1965</v>
      </c>
      <c r="P2888" s="36" t="str">
        <f>MID(NICAP[[#This Row],[Date]],3,2)</f>
        <v>09</v>
      </c>
      <c r="Q2888" s="36" t="str">
        <f>RIGHT(NICAP[[#This Row],[Date]],2)</f>
        <v>25</v>
      </c>
      <c r="R2888" s="26">
        <f>DATE(NICAP[[#This Row],[Year]],NICAP[[#This Row],[Month]],NICAP[[#This Row],[Day]])</f>
        <v>24010</v>
      </c>
      <c r="S2888" s="35" t="str">
        <f t="shared" si="88"/>
        <v>NM</v>
      </c>
      <c r="T2888" s="24" t="str">
        <f t="shared" si="89"/>
        <v>US</v>
      </c>
    </row>
    <row r="2889" spans="1:20" ht="12.75" customHeight="1" x14ac:dyDescent="0.2">
      <c r="A2889" s="35">
        <v>2880</v>
      </c>
      <c r="B2889" s="53">
        <v>650926</v>
      </c>
      <c r="C2889" s="39" t="s">
        <v>6703</v>
      </c>
      <c r="D2889" s="39" t="s">
        <v>1694</v>
      </c>
      <c r="E2889" s="39" t="str">
        <f>IF(AND(LEN(NICAP[[#This Row],[State or      Country]])=2,NICAP[[#This Row],[State or      Country]]&lt;&gt;"UK"),"US","Other")</f>
        <v>US</v>
      </c>
      <c r="F2889" s="38">
        <v>9</v>
      </c>
      <c r="G2889" s="71" t="s">
        <v>1666</v>
      </c>
      <c r="H2889" s="46">
        <v>5</v>
      </c>
      <c r="I2889" s="47" t="s">
        <v>4808</v>
      </c>
      <c r="J2889" s="37"/>
      <c r="K2889" s="37"/>
      <c r="L2889" s="36" t="s">
        <v>6702</v>
      </c>
      <c r="M2889" s="36" t="str">
        <f>IF(LEFT(NICAP[[#This Row],[Date]],1)=0,"Y","N")</f>
        <v>N</v>
      </c>
      <c r="N2889" s="36"/>
      <c r="O2889" s="36" t="str">
        <f>19&amp;LEFT(NICAP[[#This Row],[Date]],2)</f>
        <v>1965</v>
      </c>
      <c r="P2889" s="36" t="str">
        <f>MID(NICAP[[#This Row],[Date]],3,2)</f>
        <v>09</v>
      </c>
      <c r="Q2889" s="36" t="str">
        <f>RIGHT(NICAP[[#This Row],[Date]],2)</f>
        <v>26</v>
      </c>
      <c r="R2889" s="26">
        <f>DATE(NICAP[[#This Row],[Year]],NICAP[[#This Row],[Month]],NICAP[[#This Row],[Day]])</f>
        <v>24011</v>
      </c>
      <c r="S2889" s="35" t="str">
        <f t="shared" si="88"/>
        <v>OH</v>
      </c>
      <c r="T2889" s="24" t="str">
        <f t="shared" si="89"/>
        <v>US</v>
      </c>
    </row>
    <row r="2890" spans="1:20" ht="27" customHeight="1" x14ac:dyDescent="0.2">
      <c r="A2890" s="35">
        <v>2881</v>
      </c>
      <c r="B2890" s="60">
        <v>650927</v>
      </c>
      <c r="C2890" s="44" t="s">
        <v>2145</v>
      </c>
      <c r="D2890" s="44" t="s">
        <v>1694</v>
      </c>
      <c r="E2890" s="44" t="str">
        <f>IF(AND(LEN(NICAP[[#This Row],[State or      Country]])=2,NICAP[[#This Row],[State or      Country]]&lt;&gt;"UK"),"US","Other")</f>
        <v>US</v>
      </c>
      <c r="F2890" s="43">
        <v>1</v>
      </c>
      <c r="G2890" s="41"/>
      <c r="H2890" s="41"/>
      <c r="I2890" s="41"/>
      <c r="J2890" s="41"/>
      <c r="K2890" s="41"/>
      <c r="L2890" s="42" t="s">
        <v>6701</v>
      </c>
      <c r="M2890" s="42" t="str">
        <f>IF(LEFT(NICAP[[#This Row],[Date]],1)=0,"Y","N")</f>
        <v>N</v>
      </c>
      <c r="N2890" s="42"/>
      <c r="O2890" s="42" t="str">
        <f>19&amp;LEFT(NICAP[[#This Row],[Date]],2)</f>
        <v>1965</v>
      </c>
      <c r="P2890" s="42" t="str">
        <f>MID(NICAP[[#This Row],[Date]],3,2)</f>
        <v>09</v>
      </c>
      <c r="Q2890" s="42" t="str">
        <f>RIGHT(NICAP[[#This Row],[Date]],2)</f>
        <v>27</v>
      </c>
      <c r="R2890" s="26">
        <f>DATE(NICAP[[#This Row],[Year]],NICAP[[#This Row],[Month]],NICAP[[#This Row],[Day]])</f>
        <v>24012</v>
      </c>
      <c r="S2890" s="35" t="str">
        <f t="shared" ref="S2890:S2953" si="90">IF(E2890="US",D2890,"")</f>
        <v>OH</v>
      </c>
      <c r="T2890" s="24" t="str">
        <f t="shared" ref="T2890:T2953" si="91">IF(E2890="US","US",D2890)</f>
        <v>US</v>
      </c>
    </row>
    <row r="2891" spans="1:20" ht="12.75" customHeight="1" x14ac:dyDescent="0.2">
      <c r="A2891" s="35">
        <v>2882</v>
      </c>
      <c r="B2891" s="55">
        <v>650929</v>
      </c>
      <c r="C2891" s="39" t="s">
        <v>6700</v>
      </c>
      <c r="D2891" s="39" t="s">
        <v>1758</v>
      </c>
      <c r="E2891" s="39" t="str">
        <f>IF(AND(LEN(NICAP[[#This Row],[State or      Country]])=2,NICAP[[#This Row],[State or      Country]]&lt;&gt;"UK"),"US","Other")</f>
        <v>US</v>
      </c>
      <c r="F2891" s="38">
        <v>1</v>
      </c>
      <c r="G2891" s="41"/>
      <c r="H2891" s="41"/>
      <c r="I2891" s="47" t="s">
        <v>4808</v>
      </c>
      <c r="J2891" s="41"/>
      <c r="K2891" s="41"/>
      <c r="L2891" s="36" t="s">
        <v>6161</v>
      </c>
      <c r="M2891" s="36" t="str">
        <f>IF(LEFT(NICAP[[#This Row],[Date]],1)=0,"Y","N")</f>
        <v>N</v>
      </c>
      <c r="N2891" s="36"/>
      <c r="O2891" s="36" t="str">
        <f>19&amp;LEFT(NICAP[[#This Row],[Date]],2)</f>
        <v>1965</v>
      </c>
      <c r="P2891" s="36" t="str">
        <f>MID(NICAP[[#This Row],[Date]],3,2)</f>
        <v>09</v>
      </c>
      <c r="Q2891" s="36" t="str">
        <f>RIGHT(NICAP[[#This Row],[Date]],2)</f>
        <v>29</v>
      </c>
      <c r="R2891" s="26">
        <f>DATE(NICAP[[#This Row],[Year]],NICAP[[#This Row],[Month]],NICAP[[#This Row],[Day]])</f>
        <v>24014</v>
      </c>
      <c r="S2891" s="35" t="str">
        <f t="shared" si="90"/>
        <v>NY</v>
      </c>
      <c r="T2891" s="24" t="str">
        <f t="shared" si="91"/>
        <v>US</v>
      </c>
    </row>
    <row r="2892" spans="1:20" ht="14.25" customHeight="1" x14ac:dyDescent="0.2">
      <c r="A2892" s="35">
        <v>2883</v>
      </c>
      <c r="B2892" s="86" t="s">
        <v>6699</v>
      </c>
      <c r="C2892" s="39" t="s">
        <v>2333</v>
      </c>
      <c r="D2892" s="39" t="s">
        <v>1673</v>
      </c>
      <c r="E2892" s="39" t="str">
        <f>IF(AND(LEN(NICAP[[#This Row],[State or      Country]])=2,NICAP[[#This Row],[State or      Country]]&lt;&gt;"UK"),"US","Other")</f>
        <v>US</v>
      </c>
      <c r="F2892" s="38">
        <v>11</v>
      </c>
      <c r="G2892" s="39" t="s">
        <v>1757</v>
      </c>
      <c r="H2892" s="70">
        <v>5</v>
      </c>
      <c r="I2892" s="37"/>
      <c r="J2892" s="54" t="s">
        <v>1744</v>
      </c>
      <c r="K2892" s="37"/>
      <c r="L2892" s="36" t="s">
        <v>6698</v>
      </c>
      <c r="M2892" s="36" t="str">
        <f>IF(LEFT(NICAP[[#This Row],[Date]],1)=0,"Y","N")</f>
        <v>N</v>
      </c>
      <c r="N2892" s="36"/>
      <c r="O2892" s="36" t="str">
        <f>19&amp;LEFT(NICAP[[#This Row],[Date]],2)</f>
        <v>1965</v>
      </c>
      <c r="P2892" s="36" t="str">
        <f>MID(NICAP[[#This Row],[Date]],3,2)</f>
        <v>10</v>
      </c>
      <c r="Q2892" s="36" t="str">
        <f>RIGHT(NICAP[[#This Row],[Date]],2)</f>
        <v>xx</v>
      </c>
      <c r="R2892" s="26" t="e">
        <f>DATE(NICAP[[#This Row],[Year]],NICAP[[#This Row],[Month]],NICAP[[#This Row],[Day]])</f>
        <v>#VALUE!</v>
      </c>
      <c r="S2892" s="35" t="str">
        <f t="shared" si="90"/>
        <v>NC</v>
      </c>
      <c r="T2892" s="24" t="str">
        <f t="shared" si="91"/>
        <v>US</v>
      </c>
    </row>
    <row r="2893" spans="1:20" ht="14.25" customHeight="1" x14ac:dyDescent="0.2">
      <c r="A2893" s="35">
        <v>2884</v>
      </c>
      <c r="B2893" s="56">
        <v>651002</v>
      </c>
      <c r="C2893" s="39" t="s">
        <v>6697</v>
      </c>
      <c r="D2893" s="39" t="s">
        <v>1697</v>
      </c>
      <c r="E2893" s="39" t="str">
        <f>IF(AND(LEN(NICAP[[#This Row],[State or      Country]])=2,NICAP[[#This Row],[State or      Country]]&lt;&gt;"UK"),"US","Other")</f>
        <v>US</v>
      </c>
      <c r="F2893" s="38">
        <v>2</v>
      </c>
      <c r="G2893" s="71" t="s">
        <v>1986</v>
      </c>
      <c r="H2893" s="70">
        <v>5</v>
      </c>
      <c r="I2893" s="37"/>
      <c r="J2893" s="37"/>
      <c r="K2893" s="37"/>
      <c r="L2893" s="36" t="s">
        <v>6696</v>
      </c>
      <c r="M2893" s="36" t="str">
        <f>IF(LEFT(NICAP[[#This Row],[Date]],1)=0,"Y","N")</f>
        <v>N</v>
      </c>
      <c r="N2893" s="36"/>
      <c r="O2893" s="36" t="str">
        <f>19&amp;LEFT(NICAP[[#This Row],[Date]],2)</f>
        <v>1965</v>
      </c>
      <c r="P2893" s="36" t="str">
        <f>MID(NICAP[[#This Row],[Date]],3,2)</f>
        <v>10</v>
      </c>
      <c r="Q2893" s="36" t="str">
        <f>RIGHT(NICAP[[#This Row],[Date]],2)</f>
        <v>02</v>
      </c>
      <c r="R2893" s="26">
        <f>DATE(NICAP[[#This Row],[Year]],NICAP[[#This Row],[Month]],NICAP[[#This Row],[Day]])</f>
        <v>24017</v>
      </c>
      <c r="S2893" s="35" t="str">
        <f t="shared" si="90"/>
        <v>MA</v>
      </c>
      <c r="T2893" s="24" t="str">
        <f t="shared" si="91"/>
        <v>US</v>
      </c>
    </row>
    <row r="2894" spans="1:20" ht="12.75" customHeight="1" x14ac:dyDescent="0.2">
      <c r="A2894" s="35">
        <v>2885</v>
      </c>
      <c r="B2894" s="55">
        <v>651104</v>
      </c>
      <c r="C2894" s="39" t="s">
        <v>6685</v>
      </c>
      <c r="D2894" s="39" t="s">
        <v>1694</v>
      </c>
      <c r="E2894" s="39" t="str">
        <f>IF(AND(LEN(NICAP[[#This Row],[State or      Country]])=2,NICAP[[#This Row],[State or      Country]]&lt;&gt;"UK"),"US","Other")</f>
        <v>US</v>
      </c>
      <c r="F2894" s="38">
        <v>1</v>
      </c>
      <c r="G2894" s="37"/>
      <c r="H2894" s="37"/>
      <c r="I2894" s="65">
        <v>10066</v>
      </c>
      <c r="J2894" s="37"/>
      <c r="K2894" s="37"/>
      <c r="L2894" s="36" t="s">
        <v>6695</v>
      </c>
      <c r="M2894" s="36" t="str">
        <f>IF(LEFT(NICAP[[#This Row],[Date]],1)=0,"Y","N")</f>
        <v>N</v>
      </c>
      <c r="N2894" s="36"/>
      <c r="O2894" s="36" t="str">
        <f>19&amp;LEFT(NICAP[[#This Row],[Date]],2)</f>
        <v>1965</v>
      </c>
      <c r="P2894" s="36" t="str">
        <f>MID(NICAP[[#This Row],[Date]],3,2)</f>
        <v>11</v>
      </c>
      <c r="Q2894" s="36" t="str">
        <f>RIGHT(NICAP[[#This Row],[Date]],2)</f>
        <v>04</v>
      </c>
      <c r="R2894" s="26">
        <f>DATE(NICAP[[#This Row],[Year]],NICAP[[#This Row],[Month]],NICAP[[#This Row],[Day]])</f>
        <v>24050</v>
      </c>
      <c r="S2894" s="35" t="str">
        <f t="shared" si="90"/>
        <v>OH</v>
      </c>
      <c r="T2894" s="24" t="str">
        <f t="shared" si="91"/>
        <v>US</v>
      </c>
    </row>
    <row r="2895" spans="1:20" ht="12.75" customHeight="1" x14ac:dyDescent="0.2">
      <c r="A2895" s="35">
        <v>2886</v>
      </c>
      <c r="B2895" s="53">
        <v>651007</v>
      </c>
      <c r="C2895" s="39" t="s">
        <v>6693</v>
      </c>
      <c r="D2895" s="39" t="s">
        <v>1676</v>
      </c>
      <c r="E2895" s="39" t="str">
        <f>IF(AND(LEN(NICAP[[#This Row],[State or      Country]])=2,NICAP[[#This Row],[State or      Country]]&lt;&gt;"UK"),"US","Other")</f>
        <v>US</v>
      </c>
      <c r="F2895" s="38">
        <v>9</v>
      </c>
      <c r="G2895" s="71" t="s">
        <v>1666</v>
      </c>
      <c r="H2895" s="46">
        <v>5</v>
      </c>
      <c r="I2895" s="47" t="s">
        <v>4808</v>
      </c>
      <c r="J2895" s="54" t="s">
        <v>1744</v>
      </c>
      <c r="K2895" s="37"/>
      <c r="L2895" s="36" t="s">
        <v>6694</v>
      </c>
      <c r="M2895" s="36" t="str">
        <f>IF(LEFT(NICAP[[#This Row],[Date]],1)=0,"Y","N")</f>
        <v>N</v>
      </c>
      <c r="N2895" s="36"/>
      <c r="O2895" s="36" t="str">
        <f>19&amp;LEFT(NICAP[[#This Row],[Date]],2)</f>
        <v>1965</v>
      </c>
      <c r="P2895" s="36" t="str">
        <f>MID(NICAP[[#This Row],[Date]],3,2)</f>
        <v>10</v>
      </c>
      <c r="Q2895" s="36" t="str">
        <f>RIGHT(NICAP[[#This Row],[Date]],2)</f>
        <v>07</v>
      </c>
      <c r="R2895" s="26">
        <f>DATE(NICAP[[#This Row],[Year]],NICAP[[#This Row],[Month]],NICAP[[#This Row],[Day]])</f>
        <v>24022</v>
      </c>
      <c r="S2895" s="35" t="str">
        <f t="shared" si="90"/>
        <v>CA</v>
      </c>
      <c r="T2895" s="24" t="str">
        <f t="shared" si="91"/>
        <v>US</v>
      </c>
    </row>
    <row r="2896" spans="1:20" ht="12.75" customHeight="1" x14ac:dyDescent="0.2">
      <c r="A2896" s="35">
        <v>2887</v>
      </c>
      <c r="B2896" s="53">
        <v>651007</v>
      </c>
      <c r="C2896" s="39" t="s">
        <v>6693</v>
      </c>
      <c r="D2896" s="39" t="s">
        <v>1676</v>
      </c>
      <c r="E2896" s="39" t="str">
        <f>IF(AND(LEN(NICAP[[#This Row],[State or      Country]])=2,NICAP[[#This Row],[State or      Country]]&lt;&gt;"UK"),"US","Other")</f>
        <v>US</v>
      </c>
      <c r="F2896" s="38">
        <v>10</v>
      </c>
      <c r="G2896" s="41"/>
      <c r="H2896" s="41"/>
      <c r="I2896" s="47" t="s">
        <v>4808</v>
      </c>
      <c r="J2896" s="54" t="s">
        <v>1744</v>
      </c>
      <c r="K2896" s="41"/>
      <c r="L2896" s="36" t="s">
        <v>6692</v>
      </c>
      <c r="M2896" s="36" t="str">
        <f>IF(LEFT(NICAP[[#This Row],[Date]],1)=0,"Y","N")</f>
        <v>N</v>
      </c>
      <c r="N2896" s="36"/>
      <c r="O2896" s="36" t="str">
        <f>19&amp;LEFT(NICAP[[#This Row],[Date]],2)</f>
        <v>1965</v>
      </c>
      <c r="P2896" s="36" t="str">
        <f>MID(NICAP[[#This Row],[Date]],3,2)</f>
        <v>10</v>
      </c>
      <c r="Q2896" s="36" t="str">
        <f>RIGHT(NICAP[[#This Row],[Date]],2)</f>
        <v>07</v>
      </c>
      <c r="R2896" s="26">
        <f>DATE(NICAP[[#This Row],[Year]],NICAP[[#This Row],[Month]],NICAP[[#This Row],[Day]])</f>
        <v>24022</v>
      </c>
      <c r="S2896" s="35" t="str">
        <f t="shared" si="90"/>
        <v>CA</v>
      </c>
      <c r="T2896" s="24" t="str">
        <f t="shared" si="91"/>
        <v>US</v>
      </c>
    </row>
    <row r="2897" spans="1:20" ht="12.75" customHeight="1" x14ac:dyDescent="0.2">
      <c r="A2897" s="35">
        <v>2888</v>
      </c>
      <c r="B2897" s="53">
        <v>651007</v>
      </c>
      <c r="C2897" s="39" t="s">
        <v>6693</v>
      </c>
      <c r="D2897" s="39" t="s">
        <v>1676</v>
      </c>
      <c r="E2897" s="39" t="str">
        <f>IF(AND(LEN(NICAP[[#This Row],[State or      Country]])=2,NICAP[[#This Row],[State or      Country]]&lt;&gt;"UK"),"US","Other")</f>
        <v>US</v>
      </c>
      <c r="F2897" s="38">
        <v>11</v>
      </c>
      <c r="G2897" s="37"/>
      <c r="H2897" s="37"/>
      <c r="I2897" s="47" t="s">
        <v>4808</v>
      </c>
      <c r="J2897" s="54" t="s">
        <v>1744</v>
      </c>
      <c r="K2897" s="37"/>
      <c r="L2897" s="36" t="s">
        <v>6692</v>
      </c>
      <c r="M2897" s="36" t="str">
        <f>IF(LEFT(NICAP[[#This Row],[Date]],1)=0,"Y","N")</f>
        <v>N</v>
      </c>
      <c r="N2897" s="36"/>
      <c r="O2897" s="36" t="str">
        <f>19&amp;LEFT(NICAP[[#This Row],[Date]],2)</f>
        <v>1965</v>
      </c>
      <c r="P2897" s="36" t="str">
        <f>MID(NICAP[[#This Row],[Date]],3,2)</f>
        <v>10</v>
      </c>
      <c r="Q2897" s="36" t="str">
        <f>RIGHT(NICAP[[#This Row],[Date]],2)</f>
        <v>07</v>
      </c>
      <c r="R2897" s="26">
        <f>DATE(NICAP[[#This Row],[Year]],NICAP[[#This Row],[Month]],NICAP[[#This Row],[Day]])</f>
        <v>24022</v>
      </c>
      <c r="S2897" s="35" t="str">
        <f t="shared" si="90"/>
        <v>CA</v>
      </c>
      <c r="T2897" s="24" t="str">
        <f t="shared" si="91"/>
        <v>US</v>
      </c>
    </row>
    <row r="2898" spans="1:20" ht="14.25" customHeight="1" x14ac:dyDescent="0.2">
      <c r="A2898" s="35">
        <v>2889</v>
      </c>
      <c r="B2898" s="56">
        <v>651014</v>
      </c>
      <c r="C2898" s="39" t="s">
        <v>6691</v>
      </c>
      <c r="D2898" s="39" t="s">
        <v>1734</v>
      </c>
      <c r="E2898" s="39" t="str">
        <f>IF(AND(LEN(NICAP[[#This Row],[State or      Country]])=2,NICAP[[#This Row],[State or      Country]]&lt;&gt;"UK"),"US","Other")</f>
        <v>US</v>
      </c>
      <c r="F2898" s="38">
        <v>11</v>
      </c>
      <c r="G2898" s="39" t="s">
        <v>1757</v>
      </c>
      <c r="H2898" s="70">
        <v>5</v>
      </c>
      <c r="I2898" s="47" t="s">
        <v>4808</v>
      </c>
      <c r="J2898" s="37"/>
      <c r="K2898" s="37"/>
      <c r="L2898" s="36" t="s">
        <v>6690</v>
      </c>
      <c r="M2898" s="36" t="str">
        <f>IF(LEFT(NICAP[[#This Row],[Date]],1)=0,"Y","N")</f>
        <v>N</v>
      </c>
      <c r="N2898" s="36"/>
      <c r="O2898" s="36" t="str">
        <f>19&amp;LEFT(NICAP[[#This Row],[Date]],2)</f>
        <v>1965</v>
      </c>
      <c r="P2898" s="36" t="str">
        <f>MID(NICAP[[#This Row],[Date]],3,2)</f>
        <v>10</v>
      </c>
      <c r="Q2898" s="36" t="str">
        <f>RIGHT(NICAP[[#This Row],[Date]],2)</f>
        <v>14</v>
      </c>
      <c r="R2898" s="26">
        <f>DATE(NICAP[[#This Row],[Year]],NICAP[[#This Row],[Month]],NICAP[[#This Row],[Day]])</f>
        <v>24029</v>
      </c>
      <c r="S2898" s="35" t="str">
        <f t="shared" si="90"/>
        <v>MI</v>
      </c>
      <c r="T2898" s="24" t="str">
        <f t="shared" si="91"/>
        <v>US</v>
      </c>
    </row>
    <row r="2899" spans="1:20" ht="14.25" customHeight="1" x14ac:dyDescent="0.2">
      <c r="A2899" s="35">
        <v>2890</v>
      </c>
      <c r="B2899" s="56">
        <v>651023</v>
      </c>
      <c r="C2899" s="39" t="s">
        <v>6689</v>
      </c>
      <c r="D2899" s="39" t="s">
        <v>1883</v>
      </c>
      <c r="E2899" s="39" t="str">
        <f>IF(AND(LEN(NICAP[[#This Row],[State or      Country]])=2,NICAP[[#This Row],[State or      Country]]&lt;&gt;"UK"),"US","Other")</f>
        <v>US</v>
      </c>
      <c r="F2899" s="38">
        <v>7</v>
      </c>
      <c r="G2899" s="39" t="s">
        <v>6688</v>
      </c>
      <c r="H2899" s="46">
        <v>5</v>
      </c>
      <c r="I2899" s="47" t="s">
        <v>4808</v>
      </c>
      <c r="J2899" s="37"/>
      <c r="K2899" s="37"/>
      <c r="L2899" s="36" t="s">
        <v>6687</v>
      </c>
      <c r="M2899" s="36" t="str">
        <f>IF(LEFT(NICAP[[#This Row],[Date]],1)=0,"Y","N")</f>
        <v>N</v>
      </c>
      <c r="N2899" s="36"/>
      <c r="O2899" s="36" t="str">
        <f>19&amp;LEFT(NICAP[[#This Row],[Date]],2)</f>
        <v>1965</v>
      </c>
      <c r="P2899" s="36" t="str">
        <f>MID(NICAP[[#This Row],[Date]],3,2)</f>
        <v>10</v>
      </c>
      <c r="Q2899" s="36" t="str">
        <f>RIGHT(NICAP[[#This Row],[Date]],2)</f>
        <v>23</v>
      </c>
      <c r="R2899" s="26">
        <f>DATE(NICAP[[#This Row],[Year]],NICAP[[#This Row],[Month]],NICAP[[#This Row],[Day]])</f>
        <v>24038</v>
      </c>
      <c r="S2899" s="35" t="str">
        <f t="shared" si="90"/>
        <v>MN</v>
      </c>
      <c r="T2899" s="24" t="str">
        <f t="shared" si="91"/>
        <v>US</v>
      </c>
    </row>
    <row r="2900" spans="1:20" ht="12.75" customHeight="1" x14ac:dyDescent="0.2">
      <c r="A2900" s="35">
        <v>2891</v>
      </c>
      <c r="B2900" s="53">
        <v>651027</v>
      </c>
      <c r="C2900" s="39" t="s">
        <v>6360</v>
      </c>
      <c r="D2900" s="39" t="s">
        <v>4107</v>
      </c>
      <c r="E2900" s="39" t="str">
        <f>IF(AND(LEN(NICAP[[#This Row],[State or      Country]])=2,NICAP[[#This Row],[State or      Country]]&lt;&gt;"UK"),"US","Other")</f>
        <v>Other</v>
      </c>
      <c r="F2900" s="38">
        <v>9</v>
      </c>
      <c r="G2900" s="71" t="s">
        <v>1666</v>
      </c>
      <c r="H2900" s="46">
        <v>5</v>
      </c>
      <c r="I2900" s="41"/>
      <c r="J2900" s="41"/>
      <c r="K2900" s="41"/>
      <c r="L2900" s="36" t="s">
        <v>6686</v>
      </c>
      <c r="M2900" s="36" t="str">
        <f>IF(LEFT(NICAP[[#This Row],[Date]],1)=0,"Y","N")</f>
        <v>N</v>
      </c>
      <c r="N2900" s="36"/>
      <c r="O2900" s="36" t="str">
        <f>19&amp;LEFT(NICAP[[#This Row],[Date]],2)</f>
        <v>1965</v>
      </c>
      <c r="P2900" s="36" t="str">
        <f>MID(NICAP[[#This Row],[Date]],3,2)</f>
        <v>10</v>
      </c>
      <c r="Q2900" s="36" t="str">
        <f>RIGHT(NICAP[[#This Row],[Date]],2)</f>
        <v>27</v>
      </c>
      <c r="R2900" s="26">
        <f>DATE(NICAP[[#This Row],[Year]],NICAP[[#This Row],[Month]],NICAP[[#This Row],[Day]])</f>
        <v>24042</v>
      </c>
      <c r="S2900" s="35" t="str">
        <f t="shared" si="90"/>
        <v/>
      </c>
      <c r="T2900" s="24" t="str">
        <f t="shared" si="91"/>
        <v>Guam</v>
      </c>
    </row>
    <row r="2901" spans="1:20" ht="14.25" customHeight="1" x14ac:dyDescent="0.2">
      <c r="A2901" s="35">
        <v>2892</v>
      </c>
      <c r="B2901" s="56">
        <v>651104</v>
      </c>
      <c r="C2901" s="39" t="s">
        <v>6685</v>
      </c>
      <c r="D2901" s="39" t="s">
        <v>1694</v>
      </c>
      <c r="E2901" s="39" t="str">
        <f>IF(AND(LEN(NICAP[[#This Row],[State or      Country]])=2,NICAP[[#This Row],[State or      Country]]&lt;&gt;"UK"),"US","Other")</f>
        <v>US</v>
      </c>
      <c r="F2901" s="38">
        <v>1</v>
      </c>
      <c r="G2901" s="39" t="s">
        <v>6678</v>
      </c>
      <c r="H2901" s="46">
        <v>5</v>
      </c>
      <c r="I2901" s="65">
        <v>10066</v>
      </c>
      <c r="J2901" s="37"/>
      <c r="K2901" s="37"/>
      <c r="L2901" s="36" t="s">
        <v>6684</v>
      </c>
      <c r="M2901" s="36" t="str">
        <f>IF(LEFT(NICAP[[#This Row],[Date]],1)=0,"Y","N")</f>
        <v>N</v>
      </c>
      <c r="N2901" s="36"/>
      <c r="O2901" s="36" t="str">
        <f>19&amp;LEFT(NICAP[[#This Row],[Date]],2)</f>
        <v>1965</v>
      </c>
      <c r="P2901" s="36" t="str">
        <f>MID(NICAP[[#This Row],[Date]],3,2)</f>
        <v>11</v>
      </c>
      <c r="Q2901" s="36" t="str">
        <f>RIGHT(NICAP[[#This Row],[Date]],2)</f>
        <v>04</v>
      </c>
      <c r="R2901" s="26">
        <f>DATE(NICAP[[#This Row],[Year]],NICAP[[#This Row],[Month]],NICAP[[#This Row],[Day]])</f>
        <v>24050</v>
      </c>
      <c r="S2901" s="35" t="str">
        <f t="shared" si="90"/>
        <v>OH</v>
      </c>
      <c r="T2901" s="24" t="str">
        <f t="shared" si="91"/>
        <v>US</v>
      </c>
    </row>
    <row r="2902" spans="1:20" ht="12.75" customHeight="1" x14ac:dyDescent="0.2">
      <c r="A2902" s="35">
        <v>2893</v>
      </c>
      <c r="B2902" s="53">
        <v>651109</v>
      </c>
      <c r="C2902" s="39" t="s">
        <v>6683</v>
      </c>
      <c r="D2902" s="39" t="s">
        <v>1758</v>
      </c>
      <c r="E2902" s="39" t="str">
        <f>IF(AND(LEN(NICAP[[#This Row],[State or      Country]])=2,NICAP[[#This Row],[State or      Country]]&lt;&gt;"UK"),"US","Other")</f>
        <v>US</v>
      </c>
      <c r="F2902" s="38">
        <v>3</v>
      </c>
      <c r="G2902" s="37"/>
      <c r="H2902" s="37"/>
      <c r="I2902" s="37"/>
      <c r="J2902" s="37"/>
      <c r="K2902" s="37"/>
      <c r="L2902" s="36" t="s">
        <v>6682</v>
      </c>
      <c r="M2902" s="36" t="str">
        <f>IF(LEFT(NICAP[[#This Row],[Date]],1)=0,"Y","N")</f>
        <v>N</v>
      </c>
      <c r="N2902" s="36"/>
      <c r="O2902" s="36" t="str">
        <f>19&amp;LEFT(NICAP[[#This Row],[Date]],2)</f>
        <v>1965</v>
      </c>
      <c r="P2902" s="36" t="str">
        <f>MID(NICAP[[#This Row],[Date]],3,2)</f>
        <v>11</v>
      </c>
      <c r="Q2902" s="36" t="str">
        <f>RIGHT(NICAP[[#This Row],[Date]],2)</f>
        <v>09</v>
      </c>
      <c r="R2902" s="26">
        <f>DATE(NICAP[[#This Row],[Year]],NICAP[[#This Row],[Month]],NICAP[[#This Row],[Day]])</f>
        <v>24055</v>
      </c>
      <c r="S2902" s="35" t="str">
        <f t="shared" si="90"/>
        <v>NY</v>
      </c>
      <c r="T2902" s="24" t="str">
        <f t="shared" si="91"/>
        <v>US</v>
      </c>
    </row>
    <row r="2903" spans="1:20" ht="12.75" customHeight="1" x14ac:dyDescent="0.2">
      <c r="A2903" s="35">
        <v>2894</v>
      </c>
      <c r="B2903" s="55">
        <v>651112</v>
      </c>
      <c r="C2903" s="39" t="s">
        <v>6681</v>
      </c>
      <c r="D2903" s="39" t="s">
        <v>2232</v>
      </c>
      <c r="E2903" s="39" t="str">
        <f>IF(AND(LEN(NICAP[[#This Row],[State or      Country]])=2,NICAP[[#This Row],[State or      Country]]&lt;&gt;"UK"),"US","Other")</f>
        <v>Other</v>
      </c>
      <c r="F2903" s="38">
        <v>3</v>
      </c>
      <c r="G2903" s="37"/>
      <c r="H2903" s="37"/>
      <c r="I2903" s="37"/>
      <c r="J2903" s="37"/>
      <c r="K2903" s="37"/>
      <c r="L2903" s="36" t="s">
        <v>6680</v>
      </c>
      <c r="M2903" s="36" t="str">
        <f>IF(LEFT(NICAP[[#This Row],[Date]],1)=0,"Y","N")</f>
        <v>N</v>
      </c>
      <c r="N2903" s="36"/>
      <c r="O2903" s="36" t="str">
        <f>19&amp;LEFT(NICAP[[#This Row],[Date]],2)</f>
        <v>1965</v>
      </c>
      <c r="P2903" s="36" t="str">
        <f>MID(NICAP[[#This Row],[Date]],3,2)</f>
        <v>11</v>
      </c>
      <c r="Q2903" s="36" t="str">
        <f>RIGHT(NICAP[[#This Row],[Date]],2)</f>
        <v>12</v>
      </c>
      <c r="R2903" s="26">
        <f>DATE(NICAP[[#This Row],[Year]],NICAP[[#This Row],[Month]],NICAP[[#This Row],[Day]])</f>
        <v>24058</v>
      </c>
      <c r="S2903" s="35" t="str">
        <f t="shared" si="90"/>
        <v/>
      </c>
      <c r="T2903" s="24" t="str">
        <f t="shared" si="91"/>
        <v>Arg</v>
      </c>
    </row>
    <row r="2904" spans="1:20" ht="14.25" customHeight="1" x14ac:dyDescent="0.2">
      <c r="A2904" s="35">
        <v>2895</v>
      </c>
      <c r="B2904" s="56">
        <v>651208</v>
      </c>
      <c r="C2904" s="39" t="s">
        <v>6679</v>
      </c>
      <c r="D2904" s="39" t="s">
        <v>1826</v>
      </c>
      <c r="E2904" s="39" t="str">
        <f>IF(AND(LEN(NICAP[[#This Row],[State or      Country]])=2,NICAP[[#This Row],[State or      Country]]&lt;&gt;"UK"),"US","Other")</f>
        <v>US</v>
      </c>
      <c r="F2904" s="38">
        <v>1</v>
      </c>
      <c r="G2904" s="39" t="s">
        <v>6678</v>
      </c>
      <c r="H2904" s="46">
        <v>5</v>
      </c>
      <c r="I2904" s="47" t="s">
        <v>6674</v>
      </c>
      <c r="J2904" s="37"/>
      <c r="K2904" s="37"/>
      <c r="L2904" s="36" t="s">
        <v>6677</v>
      </c>
      <c r="M2904" s="36" t="str">
        <f>IF(LEFT(NICAP[[#This Row],[Date]],1)=0,"Y","N")</f>
        <v>N</v>
      </c>
      <c r="N2904" s="36"/>
      <c r="O2904" s="36" t="str">
        <f>19&amp;LEFT(NICAP[[#This Row],[Date]],2)</f>
        <v>1965</v>
      </c>
      <c r="P2904" s="36" t="str">
        <f>MID(NICAP[[#This Row],[Date]],3,2)</f>
        <v>12</v>
      </c>
      <c r="Q2904" s="36" t="str">
        <f>RIGHT(NICAP[[#This Row],[Date]],2)</f>
        <v>08</v>
      </c>
      <c r="R2904" s="26">
        <f>DATE(NICAP[[#This Row],[Year]],NICAP[[#This Row],[Month]],NICAP[[#This Row],[Day]])</f>
        <v>24084</v>
      </c>
      <c r="S2904" s="35" t="str">
        <f t="shared" si="90"/>
        <v>OR</v>
      </c>
      <c r="T2904" s="24" t="str">
        <f t="shared" si="91"/>
        <v>US</v>
      </c>
    </row>
    <row r="2905" spans="1:20" ht="27" customHeight="1" x14ac:dyDescent="0.2">
      <c r="A2905" s="35">
        <v>2896</v>
      </c>
      <c r="B2905" s="60">
        <v>651220</v>
      </c>
      <c r="C2905" s="44" t="s">
        <v>6676</v>
      </c>
      <c r="D2905" s="44" t="s">
        <v>1883</v>
      </c>
      <c r="E2905" s="44" t="str">
        <f>IF(AND(LEN(NICAP[[#This Row],[State or      Country]])=2,NICAP[[#This Row],[State or      Country]]&lt;&gt;"UK"),"US","Other")</f>
        <v>US</v>
      </c>
      <c r="F2905" s="43">
        <v>3</v>
      </c>
      <c r="G2905" s="41"/>
      <c r="H2905" s="41"/>
      <c r="I2905" s="41"/>
      <c r="J2905" s="41"/>
      <c r="K2905" s="41"/>
      <c r="L2905" s="42" t="s">
        <v>6675</v>
      </c>
      <c r="M2905" s="42" t="str">
        <f>IF(LEFT(NICAP[[#This Row],[Date]],1)=0,"Y","N")</f>
        <v>N</v>
      </c>
      <c r="N2905" s="42"/>
      <c r="O2905" s="42" t="str">
        <f>19&amp;LEFT(NICAP[[#This Row],[Date]],2)</f>
        <v>1965</v>
      </c>
      <c r="P2905" s="42" t="str">
        <f>MID(NICAP[[#This Row],[Date]],3,2)</f>
        <v>12</v>
      </c>
      <c r="Q2905" s="42" t="str">
        <f>RIGHT(NICAP[[#This Row],[Date]],2)</f>
        <v>20</v>
      </c>
      <c r="R2905" s="26">
        <f>DATE(NICAP[[#This Row],[Year]],NICAP[[#This Row],[Month]],NICAP[[#This Row],[Day]])</f>
        <v>24096</v>
      </c>
      <c r="S2905" s="35" t="str">
        <f t="shared" si="90"/>
        <v>MN</v>
      </c>
      <c r="T2905" s="24" t="str">
        <f t="shared" si="91"/>
        <v>US</v>
      </c>
    </row>
    <row r="2906" spans="1:20" ht="14.25" customHeight="1" x14ac:dyDescent="0.2">
      <c r="A2906" s="35">
        <v>2897</v>
      </c>
      <c r="B2906" s="56">
        <v>651221</v>
      </c>
      <c r="C2906" s="39" t="s">
        <v>6006</v>
      </c>
      <c r="D2906" s="39" t="s">
        <v>1775</v>
      </c>
      <c r="E2906" s="39" t="str">
        <f>IF(AND(LEN(NICAP[[#This Row],[State or      Country]])=2,NICAP[[#This Row],[State or      Country]]&lt;&gt;"UK"),"US","Other")</f>
        <v>US</v>
      </c>
      <c r="F2906" s="38">
        <v>11</v>
      </c>
      <c r="G2906" s="39" t="s">
        <v>1757</v>
      </c>
      <c r="H2906" s="70">
        <v>5</v>
      </c>
      <c r="I2906" s="47" t="s">
        <v>6674</v>
      </c>
      <c r="J2906" s="37"/>
      <c r="K2906" s="37"/>
      <c r="L2906" s="36" t="s">
        <v>6673</v>
      </c>
      <c r="M2906" s="36" t="str">
        <f>IF(LEFT(NICAP[[#This Row],[Date]],1)=0,"Y","N")</f>
        <v>N</v>
      </c>
      <c r="N2906" s="36"/>
      <c r="O2906" s="36" t="str">
        <f>19&amp;LEFT(NICAP[[#This Row],[Date]],2)</f>
        <v>1965</v>
      </c>
      <c r="P2906" s="36" t="str">
        <f>MID(NICAP[[#This Row],[Date]],3,2)</f>
        <v>12</v>
      </c>
      <c r="Q2906" s="36" t="str">
        <f>RIGHT(NICAP[[#This Row],[Date]],2)</f>
        <v>21</v>
      </c>
      <c r="R2906" s="26">
        <f>DATE(NICAP[[#This Row],[Year]],NICAP[[#This Row],[Month]],NICAP[[#This Row],[Day]])</f>
        <v>24097</v>
      </c>
      <c r="S2906" s="35" t="str">
        <f t="shared" si="90"/>
        <v>CT</v>
      </c>
      <c r="T2906" s="24" t="str">
        <f t="shared" si="91"/>
        <v>US</v>
      </c>
    </row>
    <row r="2907" spans="1:20" ht="57.75" customHeight="1" x14ac:dyDescent="0.2">
      <c r="A2907" s="35">
        <v>2898</v>
      </c>
      <c r="B2907" s="69" t="s">
        <v>6672</v>
      </c>
      <c r="C2907" s="50" t="s">
        <v>6671</v>
      </c>
      <c r="D2907" s="50" t="s">
        <v>1933</v>
      </c>
      <c r="E2907" s="50" t="str">
        <f>IF(AND(LEN(NICAP[[#This Row],[State or      Country]])=2,NICAP[[#This Row],[State or      Country]]&lt;&gt;"UK"),"US","Other")</f>
        <v>Other</v>
      </c>
      <c r="F2907" s="49">
        <v>1</v>
      </c>
      <c r="G2907" s="48"/>
      <c r="H2907" s="48"/>
      <c r="I2907" s="48"/>
      <c r="J2907" s="48"/>
      <c r="K2907" s="48"/>
      <c r="L2907" s="36" t="s">
        <v>6670</v>
      </c>
      <c r="M2907" s="36" t="str">
        <f>IF(LEFT(NICAP[[#This Row],[Date]],1)=0,"Y","N")</f>
        <v>N</v>
      </c>
      <c r="N2907" s="36"/>
      <c r="O2907" s="36" t="str">
        <f>19&amp;LEFT(NICAP[[#This Row],[Date]],2)</f>
        <v>1966</v>
      </c>
      <c r="P2907" s="36" t="str">
        <f>MID(NICAP[[#This Row],[Date]],3,2)</f>
        <v>Un</v>
      </c>
      <c r="Q2907" s="36" t="str">
        <f>RIGHT(NICAP[[#This Row],[Date]],2)</f>
        <v>wn</v>
      </c>
      <c r="R2907" s="26" t="e">
        <f>DATE(NICAP[[#This Row],[Year]],NICAP[[#This Row],[Month]],NICAP[[#This Row],[Day]])</f>
        <v>#VALUE!</v>
      </c>
      <c r="S2907" s="35" t="str">
        <f t="shared" si="90"/>
        <v/>
      </c>
      <c r="T2907" s="24" t="str">
        <f t="shared" si="91"/>
        <v>Russia</v>
      </c>
    </row>
    <row r="2908" spans="1:20" ht="86.25" customHeight="1" x14ac:dyDescent="0.2">
      <c r="A2908" s="35">
        <v>2899</v>
      </c>
      <c r="B2908" s="67">
        <v>660103</v>
      </c>
      <c r="C2908" s="50" t="s">
        <v>6669</v>
      </c>
      <c r="D2908" s="50" t="s">
        <v>1676</v>
      </c>
      <c r="E2908" s="50" t="str">
        <f>IF(AND(LEN(NICAP[[#This Row],[State or      Country]])=2,NICAP[[#This Row],[State or      Country]]&lt;&gt;"UK"),"US","Other")</f>
        <v>US</v>
      </c>
      <c r="F2908" s="49">
        <v>1</v>
      </c>
      <c r="G2908" s="48"/>
      <c r="H2908" s="48"/>
      <c r="I2908" s="48"/>
      <c r="J2908" s="48"/>
      <c r="K2908" s="48"/>
      <c r="L2908" s="36" t="s">
        <v>6668</v>
      </c>
      <c r="M2908" s="36" t="str">
        <f>IF(LEFT(NICAP[[#This Row],[Date]],1)=0,"Y","N")</f>
        <v>N</v>
      </c>
      <c r="N2908" s="36"/>
      <c r="O2908" s="36" t="str">
        <f>19&amp;LEFT(NICAP[[#This Row],[Date]],2)</f>
        <v>1966</v>
      </c>
      <c r="P2908" s="36" t="str">
        <f>MID(NICAP[[#This Row],[Date]],3,2)</f>
        <v>01</v>
      </c>
      <c r="Q2908" s="36" t="str">
        <f>RIGHT(NICAP[[#This Row],[Date]],2)</f>
        <v>03</v>
      </c>
      <c r="R2908" s="26">
        <f>DATE(NICAP[[#This Row],[Year]],NICAP[[#This Row],[Month]],NICAP[[#This Row],[Day]])</f>
        <v>24110</v>
      </c>
      <c r="S2908" s="35" t="str">
        <f t="shared" si="90"/>
        <v>CA</v>
      </c>
      <c r="T2908" s="24" t="str">
        <f t="shared" si="91"/>
        <v>US</v>
      </c>
    </row>
    <row r="2909" spans="1:20" ht="14.25" customHeight="1" x14ac:dyDescent="0.2">
      <c r="A2909" s="35">
        <v>2900</v>
      </c>
      <c r="B2909" s="81">
        <v>660107</v>
      </c>
      <c r="C2909" s="39" t="s">
        <v>6667</v>
      </c>
      <c r="D2909" s="39" t="s">
        <v>2299</v>
      </c>
      <c r="E2909" s="39" t="str">
        <f>IF(AND(LEN(NICAP[[#This Row],[State or      Country]])=2,NICAP[[#This Row],[State or      Country]]&lt;&gt;"UK"),"US","Other")</f>
        <v>US</v>
      </c>
      <c r="F2909" s="38">
        <v>3</v>
      </c>
      <c r="G2909" s="71" t="s">
        <v>2090</v>
      </c>
      <c r="H2909" s="65">
        <v>5</v>
      </c>
      <c r="I2909" s="71" t="s">
        <v>4808</v>
      </c>
      <c r="J2909" s="41"/>
      <c r="K2909" s="41"/>
      <c r="L2909" s="36" t="s">
        <v>6666</v>
      </c>
      <c r="M2909" s="36" t="str">
        <f>IF(LEFT(NICAP[[#This Row],[Date]],1)=0,"Y","N")</f>
        <v>N</v>
      </c>
      <c r="N2909" s="36"/>
      <c r="O2909" s="36" t="str">
        <f>19&amp;LEFT(NICAP[[#This Row],[Date]],2)</f>
        <v>1966</v>
      </c>
      <c r="P2909" s="36" t="str">
        <f>MID(NICAP[[#This Row],[Date]],3,2)</f>
        <v>01</v>
      </c>
      <c r="Q2909" s="36" t="str">
        <f>RIGHT(NICAP[[#This Row],[Date]],2)</f>
        <v>07</v>
      </c>
      <c r="R2909" s="26">
        <f>DATE(NICAP[[#This Row],[Year]],NICAP[[#This Row],[Month]],NICAP[[#This Row],[Day]])</f>
        <v>24114</v>
      </c>
      <c r="S2909" s="35" t="str">
        <f t="shared" si="90"/>
        <v>AL</v>
      </c>
      <c r="T2909" s="24" t="str">
        <f t="shared" si="91"/>
        <v>US</v>
      </c>
    </row>
    <row r="2910" spans="1:20" ht="27.75" customHeight="1" x14ac:dyDescent="0.2">
      <c r="A2910" s="35">
        <v>2901</v>
      </c>
      <c r="B2910" s="66">
        <v>660109</v>
      </c>
      <c r="C2910" s="44" t="s">
        <v>6665</v>
      </c>
      <c r="D2910" s="44" t="s">
        <v>2232</v>
      </c>
      <c r="E2910" s="44" t="str">
        <f>IF(AND(LEN(NICAP[[#This Row],[State or      Country]])=2,NICAP[[#This Row],[State or      Country]]&lt;&gt;"UK"),"US","Other")</f>
        <v>Other</v>
      </c>
      <c r="F2910" s="43">
        <v>3</v>
      </c>
      <c r="G2910" s="41"/>
      <c r="H2910" s="41"/>
      <c r="I2910" s="41"/>
      <c r="J2910" s="41"/>
      <c r="K2910" s="41"/>
      <c r="L2910" s="42" t="s">
        <v>6664</v>
      </c>
      <c r="M2910" s="42" t="str">
        <f>IF(LEFT(NICAP[[#This Row],[Date]],1)=0,"Y","N")</f>
        <v>N</v>
      </c>
      <c r="N2910" s="42"/>
      <c r="O2910" s="42" t="str">
        <f>19&amp;LEFT(NICAP[[#This Row],[Date]],2)</f>
        <v>1966</v>
      </c>
      <c r="P2910" s="42" t="str">
        <f>MID(NICAP[[#This Row],[Date]],3,2)</f>
        <v>01</v>
      </c>
      <c r="Q2910" s="42" t="str">
        <f>RIGHT(NICAP[[#This Row],[Date]],2)</f>
        <v>09</v>
      </c>
      <c r="R2910" s="26">
        <f>DATE(NICAP[[#This Row],[Year]],NICAP[[#This Row],[Month]],NICAP[[#This Row],[Day]])</f>
        <v>24116</v>
      </c>
      <c r="S2910" s="35" t="str">
        <f t="shared" si="90"/>
        <v/>
      </c>
      <c r="T2910" s="24" t="str">
        <f t="shared" si="91"/>
        <v>Arg</v>
      </c>
    </row>
    <row r="2911" spans="1:20" ht="12.75" customHeight="1" x14ac:dyDescent="0.2">
      <c r="A2911" s="35">
        <v>2902</v>
      </c>
      <c r="B2911" s="68">
        <v>660111</v>
      </c>
      <c r="C2911" s="39" t="s">
        <v>3497</v>
      </c>
      <c r="D2911" s="39" t="s">
        <v>2763</v>
      </c>
      <c r="E2911" s="39" t="str">
        <f>IF(AND(LEN(NICAP[[#This Row],[State or      Country]])=2,NICAP[[#This Row],[State or      Country]]&lt;&gt;"UK"),"US","Other")</f>
        <v>Other</v>
      </c>
      <c r="F2911" s="38">
        <v>1</v>
      </c>
      <c r="G2911" s="37"/>
      <c r="H2911" s="37"/>
      <c r="I2911" s="37"/>
      <c r="J2911" s="37"/>
      <c r="K2911" s="37"/>
      <c r="L2911" s="36" t="s">
        <v>6663</v>
      </c>
      <c r="M2911" s="36" t="str">
        <f>IF(LEFT(NICAP[[#This Row],[Date]],1)=0,"Y","N")</f>
        <v>N</v>
      </c>
      <c r="N2911" s="36"/>
      <c r="O2911" s="36" t="str">
        <f>19&amp;LEFT(NICAP[[#This Row],[Date]],2)</f>
        <v>1966</v>
      </c>
      <c r="P2911" s="36" t="str">
        <f>MID(NICAP[[#This Row],[Date]],3,2)</f>
        <v>01</v>
      </c>
      <c r="Q2911" s="36" t="str">
        <f>RIGHT(NICAP[[#This Row],[Date]],2)</f>
        <v>11</v>
      </c>
      <c r="R2911" s="26">
        <f>DATE(NICAP[[#This Row],[Year]],NICAP[[#This Row],[Month]],NICAP[[#This Row],[Day]])</f>
        <v>24118</v>
      </c>
      <c r="S2911" s="35" t="str">
        <f t="shared" si="90"/>
        <v/>
      </c>
      <c r="T2911" s="24" t="str">
        <f t="shared" si="91"/>
        <v>At Sea</v>
      </c>
    </row>
    <row r="2912" spans="1:20" ht="86.25" customHeight="1" x14ac:dyDescent="0.2">
      <c r="A2912" s="35">
        <v>2903</v>
      </c>
      <c r="B2912" s="67">
        <v>660107</v>
      </c>
      <c r="C2912" s="50" t="s">
        <v>6662</v>
      </c>
      <c r="D2912" s="50" t="s">
        <v>1802</v>
      </c>
      <c r="E2912" s="50" t="str">
        <f>IF(AND(LEN(NICAP[[#This Row],[State or      Country]])=2,NICAP[[#This Row],[State or      Country]]&lt;&gt;"UK"),"US","Other")</f>
        <v>Other</v>
      </c>
      <c r="F2912" s="49">
        <v>2</v>
      </c>
      <c r="G2912" s="48"/>
      <c r="H2912" s="48"/>
      <c r="I2912" s="48"/>
      <c r="J2912" s="48"/>
      <c r="K2912" s="48"/>
      <c r="L2912" s="36" t="s">
        <v>6661</v>
      </c>
      <c r="M2912" s="36" t="str">
        <f>IF(LEFT(NICAP[[#This Row],[Date]],1)=0,"Y","N")</f>
        <v>N</v>
      </c>
      <c r="N2912" s="36"/>
      <c r="O2912" s="36" t="str">
        <f>19&amp;LEFT(NICAP[[#This Row],[Date]],2)</f>
        <v>1966</v>
      </c>
      <c r="P2912" s="36" t="str">
        <f>MID(NICAP[[#This Row],[Date]],3,2)</f>
        <v>01</v>
      </c>
      <c r="Q2912" s="36" t="str">
        <f>RIGHT(NICAP[[#This Row],[Date]],2)</f>
        <v>07</v>
      </c>
      <c r="R2912" s="26">
        <f>DATE(NICAP[[#This Row],[Year]],NICAP[[#This Row],[Month]],NICAP[[#This Row],[Day]])</f>
        <v>24114</v>
      </c>
      <c r="S2912" s="35" t="str">
        <f t="shared" si="90"/>
        <v/>
      </c>
      <c r="T2912" s="24" t="str">
        <f t="shared" si="91"/>
        <v>UK</v>
      </c>
    </row>
    <row r="2913" spans="1:20" ht="87" customHeight="1" x14ac:dyDescent="0.2">
      <c r="A2913" s="35">
        <v>2904</v>
      </c>
      <c r="B2913" s="67">
        <v>660111</v>
      </c>
      <c r="C2913" s="50" t="s">
        <v>6259</v>
      </c>
      <c r="D2913" s="50" t="s">
        <v>1726</v>
      </c>
      <c r="E2913" s="50" t="str">
        <f>IF(AND(LEN(NICAP[[#This Row],[State or      Country]])=2,NICAP[[#This Row],[State or      Country]]&lt;&gt;"UK"),"US","Other")</f>
        <v>US</v>
      </c>
      <c r="F2913" s="49">
        <v>2</v>
      </c>
      <c r="G2913" s="48"/>
      <c r="H2913" s="48"/>
      <c r="I2913" s="48"/>
      <c r="J2913" s="48"/>
      <c r="K2913" s="48"/>
      <c r="L2913" s="36" t="s">
        <v>6660</v>
      </c>
      <c r="M2913" s="36" t="str">
        <f>IF(LEFT(NICAP[[#This Row],[Date]],1)=0,"Y","N")</f>
        <v>N</v>
      </c>
      <c r="N2913" s="36"/>
      <c r="O2913" s="36" t="str">
        <f>19&amp;LEFT(NICAP[[#This Row],[Date]],2)</f>
        <v>1966</v>
      </c>
      <c r="P2913" s="36" t="str">
        <f>MID(NICAP[[#This Row],[Date]],3,2)</f>
        <v>01</v>
      </c>
      <c r="Q2913" s="36" t="str">
        <f>RIGHT(NICAP[[#This Row],[Date]],2)</f>
        <v>11</v>
      </c>
      <c r="R2913" s="26">
        <f>DATE(NICAP[[#This Row],[Year]],NICAP[[#This Row],[Month]],NICAP[[#This Row],[Day]])</f>
        <v>24118</v>
      </c>
      <c r="S2913" s="35" t="str">
        <f t="shared" si="90"/>
        <v>NJ</v>
      </c>
      <c r="T2913" s="24" t="str">
        <f t="shared" si="91"/>
        <v>US</v>
      </c>
    </row>
    <row r="2914" spans="1:20" ht="86.25" customHeight="1" x14ac:dyDescent="0.2">
      <c r="A2914" s="35">
        <v>2905</v>
      </c>
      <c r="B2914" s="67">
        <v>660111</v>
      </c>
      <c r="C2914" s="50" t="s">
        <v>6659</v>
      </c>
      <c r="D2914" s="50" t="s">
        <v>1686</v>
      </c>
      <c r="E2914" s="50" t="str">
        <f>IF(AND(LEN(NICAP[[#This Row],[State or      Country]])=2,NICAP[[#This Row],[State or      Country]]&lt;&gt;"UK"),"US","Other")</f>
        <v>US</v>
      </c>
      <c r="F2914" s="49">
        <v>2</v>
      </c>
      <c r="G2914" s="48"/>
      <c r="H2914" s="48"/>
      <c r="I2914" s="48"/>
      <c r="J2914" s="48"/>
      <c r="K2914" s="48"/>
      <c r="L2914" s="36" t="s">
        <v>6658</v>
      </c>
      <c r="M2914" s="36" t="str">
        <f>IF(LEFT(NICAP[[#This Row],[Date]],1)=0,"Y","N")</f>
        <v>N</v>
      </c>
      <c r="N2914" s="36"/>
      <c r="O2914" s="36" t="str">
        <f>19&amp;LEFT(NICAP[[#This Row],[Date]],2)</f>
        <v>1966</v>
      </c>
      <c r="P2914" s="36" t="str">
        <f>MID(NICAP[[#This Row],[Date]],3,2)</f>
        <v>01</v>
      </c>
      <c r="Q2914" s="36" t="str">
        <f>RIGHT(NICAP[[#This Row],[Date]],2)</f>
        <v>11</v>
      </c>
      <c r="R2914" s="26">
        <f>DATE(NICAP[[#This Row],[Year]],NICAP[[#This Row],[Month]],NICAP[[#This Row],[Day]])</f>
        <v>24118</v>
      </c>
      <c r="S2914" s="35" t="str">
        <f t="shared" si="90"/>
        <v>PA</v>
      </c>
      <c r="T2914" s="24" t="str">
        <f t="shared" si="91"/>
        <v>US</v>
      </c>
    </row>
    <row r="2915" spans="1:20" ht="42.75" customHeight="1" x14ac:dyDescent="0.2">
      <c r="A2915" s="35">
        <v>2906</v>
      </c>
      <c r="B2915" s="67">
        <v>660116</v>
      </c>
      <c r="C2915" s="50" t="s">
        <v>3331</v>
      </c>
      <c r="D2915" s="50" t="s">
        <v>1667</v>
      </c>
      <c r="E2915" s="50" t="str">
        <f>IF(AND(LEN(NICAP[[#This Row],[State or      Country]])=2,NICAP[[#This Row],[State or      Country]]&lt;&gt;"UK"),"US","Other")</f>
        <v>US</v>
      </c>
      <c r="F2915" s="49">
        <v>11</v>
      </c>
      <c r="G2915" s="48"/>
      <c r="H2915" s="48"/>
      <c r="I2915" s="48"/>
      <c r="J2915" s="48"/>
      <c r="K2915" s="48"/>
      <c r="L2915" s="36" t="s">
        <v>6657</v>
      </c>
      <c r="M2915" s="36" t="str">
        <f>IF(LEFT(NICAP[[#This Row],[Date]],1)=0,"Y","N")</f>
        <v>N</v>
      </c>
      <c r="N2915" s="36"/>
      <c r="O2915" s="36" t="str">
        <f>19&amp;LEFT(NICAP[[#This Row],[Date]],2)</f>
        <v>1966</v>
      </c>
      <c r="P2915" s="36" t="str">
        <f>MID(NICAP[[#This Row],[Date]],3,2)</f>
        <v>01</v>
      </c>
      <c r="Q2915" s="36" t="str">
        <f>RIGHT(NICAP[[#This Row],[Date]],2)</f>
        <v>16</v>
      </c>
      <c r="R2915" s="26">
        <f>DATE(NICAP[[#This Row],[Year]],NICAP[[#This Row],[Month]],NICAP[[#This Row],[Day]])</f>
        <v>24123</v>
      </c>
      <c r="S2915" s="35" t="str">
        <f t="shared" si="90"/>
        <v>TX</v>
      </c>
      <c r="T2915" s="24" t="str">
        <f t="shared" si="91"/>
        <v>US</v>
      </c>
    </row>
    <row r="2916" spans="1:20" ht="57" customHeight="1" x14ac:dyDescent="0.2">
      <c r="A2916" s="35">
        <v>2907</v>
      </c>
      <c r="B2916" s="67">
        <v>660118</v>
      </c>
      <c r="C2916" s="50" t="s">
        <v>6656</v>
      </c>
      <c r="D2916" s="50" t="s">
        <v>1775</v>
      </c>
      <c r="E2916" s="50" t="str">
        <f>IF(AND(LEN(NICAP[[#This Row],[State or      Country]])=2,NICAP[[#This Row],[State or      Country]]&lt;&gt;"UK"),"US","Other")</f>
        <v>US</v>
      </c>
      <c r="F2916" s="49">
        <v>2</v>
      </c>
      <c r="G2916" s="48"/>
      <c r="H2916" s="48"/>
      <c r="I2916" s="48"/>
      <c r="J2916" s="48"/>
      <c r="K2916" s="48"/>
      <c r="L2916" s="36" t="s">
        <v>6655</v>
      </c>
      <c r="M2916" s="36" t="str">
        <f>IF(LEFT(NICAP[[#This Row],[Date]],1)=0,"Y","N")</f>
        <v>N</v>
      </c>
      <c r="N2916" s="36"/>
      <c r="O2916" s="36" t="str">
        <f>19&amp;LEFT(NICAP[[#This Row],[Date]],2)</f>
        <v>1966</v>
      </c>
      <c r="P2916" s="36" t="str">
        <f>MID(NICAP[[#This Row],[Date]],3,2)</f>
        <v>01</v>
      </c>
      <c r="Q2916" s="36" t="str">
        <f>RIGHT(NICAP[[#This Row],[Date]],2)</f>
        <v>18</v>
      </c>
      <c r="R2916" s="26">
        <f>DATE(NICAP[[#This Row],[Year]],NICAP[[#This Row],[Month]],NICAP[[#This Row],[Day]])</f>
        <v>24125</v>
      </c>
      <c r="S2916" s="35" t="str">
        <f t="shared" si="90"/>
        <v>CT</v>
      </c>
      <c r="T2916" s="24" t="str">
        <f t="shared" si="91"/>
        <v>US</v>
      </c>
    </row>
    <row r="2917" spans="1:20" ht="27" customHeight="1" x14ac:dyDescent="0.2">
      <c r="A2917" s="35">
        <v>2908</v>
      </c>
      <c r="B2917" s="66">
        <v>660119</v>
      </c>
      <c r="C2917" s="44" t="s">
        <v>5677</v>
      </c>
      <c r="D2917" s="44" t="s">
        <v>1793</v>
      </c>
      <c r="E2917" s="44" t="str">
        <f>IF(AND(LEN(NICAP[[#This Row],[State or      Country]])=2,NICAP[[#This Row],[State or      Country]]&lt;&gt;"UK"),"US","Other")</f>
        <v>US</v>
      </c>
      <c r="F2917" s="43">
        <v>6</v>
      </c>
      <c r="G2917" s="41"/>
      <c r="H2917" s="41"/>
      <c r="I2917" s="41"/>
      <c r="J2917" s="41"/>
      <c r="K2917" s="41"/>
      <c r="L2917" s="59" t="s">
        <v>6654</v>
      </c>
      <c r="M2917" s="59" t="str">
        <f>IF(LEFT(NICAP[[#This Row],[Date]],1)=0,"Y","N")</f>
        <v>N</v>
      </c>
      <c r="N2917" s="59"/>
      <c r="O2917" s="59" t="str">
        <f>19&amp;LEFT(NICAP[[#This Row],[Date]],2)</f>
        <v>1966</v>
      </c>
      <c r="P2917" s="59" t="str">
        <f>MID(NICAP[[#This Row],[Date]],3,2)</f>
        <v>01</v>
      </c>
      <c r="Q2917" s="59" t="str">
        <f>RIGHT(NICAP[[#This Row],[Date]],2)</f>
        <v>19</v>
      </c>
      <c r="R2917" s="26">
        <f>DATE(NICAP[[#This Row],[Year]],NICAP[[#This Row],[Month]],NICAP[[#This Row],[Day]])</f>
        <v>24126</v>
      </c>
      <c r="S2917" s="35" t="str">
        <f t="shared" si="90"/>
        <v>AU</v>
      </c>
      <c r="T2917" s="24" t="str">
        <f t="shared" si="91"/>
        <v>US</v>
      </c>
    </row>
    <row r="2918" spans="1:20" ht="87" customHeight="1" x14ac:dyDescent="0.2">
      <c r="A2918" s="35">
        <v>2909</v>
      </c>
      <c r="B2918" s="57">
        <v>660120</v>
      </c>
      <c r="C2918" s="50" t="s">
        <v>6653</v>
      </c>
      <c r="D2918" s="50" t="s">
        <v>1793</v>
      </c>
      <c r="E2918" s="50" t="str">
        <f>IF(AND(LEN(NICAP[[#This Row],[State or      Country]])=2,NICAP[[#This Row],[State or      Country]]&lt;&gt;"UK"),"US","Other")</f>
        <v>US</v>
      </c>
      <c r="F2918" s="75">
        <v>1</v>
      </c>
      <c r="G2918" s="48"/>
      <c r="H2918" s="48"/>
      <c r="I2918" s="48"/>
      <c r="J2918" s="48"/>
      <c r="K2918" s="48"/>
      <c r="L2918" s="36" t="s">
        <v>6652</v>
      </c>
      <c r="M2918" s="36" t="str">
        <f>IF(LEFT(NICAP[[#This Row],[Date]],1)=0,"Y","N")</f>
        <v>N</v>
      </c>
      <c r="N2918" s="36"/>
      <c r="O2918" s="36" t="str">
        <f>19&amp;LEFT(NICAP[[#This Row],[Date]],2)</f>
        <v>1966</v>
      </c>
      <c r="P2918" s="36" t="str">
        <f>MID(NICAP[[#This Row],[Date]],3,2)</f>
        <v>01</v>
      </c>
      <c r="Q2918" s="36" t="str">
        <f>RIGHT(NICAP[[#This Row],[Date]],2)</f>
        <v>20</v>
      </c>
      <c r="R2918" s="26">
        <f>DATE(NICAP[[#This Row],[Year]],NICAP[[#This Row],[Month]],NICAP[[#This Row],[Day]])</f>
        <v>24127</v>
      </c>
      <c r="S2918" s="35" t="str">
        <f t="shared" si="90"/>
        <v>AU</v>
      </c>
      <c r="T2918" s="24" t="str">
        <f t="shared" si="91"/>
        <v>US</v>
      </c>
    </row>
    <row r="2919" spans="1:20" ht="12.75" customHeight="1" x14ac:dyDescent="0.2">
      <c r="A2919" s="35">
        <v>2910</v>
      </c>
      <c r="B2919" s="55">
        <v>660129</v>
      </c>
      <c r="C2919" s="39" t="s">
        <v>6651</v>
      </c>
      <c r="D2919" s="39" t="s">
        <v>1731</v>
      </c>
      <c r="E2919" s="39" t="str">
        <f>IF(AND(LEN(NICAP[[#This Row],[State or      Country]])=2,NICAP[[#This Row],[State or      Country]]&lt;&gt;"UK"),"US","Other")</f>
        <v>US</v>
      </c>
      <c r="F2919" s="79">
        <v>2</v>
      </c>
      <c r="G2919" s="37"/>
      <c r="H2919" s="37"/>
      <c r="I2919" s="47" t="s">
        <v>4808</v>
      </c>
      <c r="J2919" s="37"/>
      <c r="K2919" s="37"/>
      <c r="L2919" s="36" t="s">
        <v>6650</v>
      </c>
      <c r="M2919" s="36" t="str">
        <f>IF(LEFT(NICAP[[#This Row],[Date]],1)=0,"Y","N")</f>
        <v>N</v>
      </c>
      <c r="N2919" s="36"/>
      <c r="O2919" s="36" t="str">
        <f>19&amp;LEFT(NICAP[[#This Row],[Date]],2)</f>
        <v>1966</v>
      </c>
      <c r="P2919" s="36" t="str">
        <f>MID(NICAP[[#This Row],[Date]],3,2)</f>
        <v>01</v>
      </c>
      <c r="Q2919" s="36" t="str">
        <f>RIGHT(NICAP[[#This Row],[Date]],2)</f>
        <v>29</v>
      </c>
      <c r="R2919" s="26">
        <f>DATE(NICAP[[#This Row],[Year]],NICAP[[#This Row],[Month]],NICAP[[#This Row],[Day]])</f>
        <v>24136</v>
      </c>
      <c r="S2919" s="35" t="str">
        <f t="shared" si="90"/>
        <v>ID</v>
      </c>
      <c r="T2919" s="24" t="str">
        <f t="shared" si="91"/>
        <v>US</v>
      </c>
    </row>
    <row r="2920" spans="1:20" ht="12.75" customHeight="1" x14ac:dyDescent="0.2">
      <c r="A2920" s="35">
        <v>2911</v>
      </c>
      <c r="B2920" s="55">
        <v>660202</v>
      </c>
      <c r="C2920" s="39" t="s">
        <v>1722</v>
      </c>
      <c r="D2920" s="39" t="s">
        <v>1673</v>
      </c>
      <c r="E2920" s="39" t="str">
        <f>IF(AND(LEN(NICAP[[#This Row],[State or      Country]])=2,NICAP[[#This Row],[State or      Country]]&lt;&gt;"UK"),"US","Other")</f>
        <v>US</v>
      </c>
      <c r="F2920" s="79">
        <v>1</v>
      </c>
      <c r="G2920" s="37"/>
      <c r="H2920" s="37"/>
      <c r="I2920" s="65">
        <v>10193</v>
      </c>
      <c r="J2920" s="37"/>
      <c r="K2920" s="37"/>
      <c r="L2920" s="36" t="s">
        <v>6649</v>
      </c>
      <c r="M2920" s="36" t="str">
        <f>IF(LEFT(NICAP[[#This Row],[Date]],1)=0,"Y","N")</f>
        <v>N</v>
      </c>
      <c r="N2920" s="36"/>
      <c r="O2920" s="36" t="str">
        <f>19&amp;LEFT(NICAP[[#This Row],[Date]],2)</f>
        <v>1966</v>
      </c>
      <c r="P2920" s="36" t="str">
        <f>MID(NICAP[[#This Row],[Date]],3,2)</f>
        <v>02</v>
      </c>
      <c r="Q2920" s="36" t="str">
        <f>RIGHT(NICAP[[#This Row],[Date]],2)</f>
        <v>02</v>
      </c>
      <c r="R2920" s="26">
        <f>DATE(NICAP[[#This Row],[Year]],NICAP[[#This Row],[Month]],NICAP[[#This Row],[Day]])</f>
        <v>24140</v>
      </c>
      <c r="S2920" s="35" t="str">
        <f t="shared" si="90"/>
        <v>NC</v>
      </c>
      <c r="T2920" s="24" t="str">
        <f t="shared" si="91"/>
        <v>US</v>
      </c>
    </row>
    <row r="2921" spans="1:20" ht="12.75" customHeight="1" x14ac:dyDescent="0.2">
      <c r="A2921" s="35">
        <v>2912</v>
      </c>
      <c r="B2921" s="53">
        <v>660206</v>
      </c>
      <c r="C2921" s="39" t="s">
        <v>6648</v>
      </c>
      <c r="D2921" s="39" t="s">
        <v>1667</v>
      </c>
      <c r="E2921" s="39" t="str">
        <f>IF(AND(LEN(NICAP[[#This Row],[State or      Country]])=2,NICAP[[#This Row],[State or      Country]]&lt;&gt;"UK"),"US","Other")</f>
        <v>US</v>
      </c>
      <c r="F2921" s="79">
        <v>3</v>
      </c>
      <c r="G2921" s="37"/>
      <c r="H2921" s="37"/>
      <c r="I2921" s="65">
        <v>10196</v>
      </c>
      <c r="J2921" s="37"/>
      <c r="K2921" s="37"/>
      <c r="L2921" s="36" t="s">
        <v>6647</v>
      </c>
      <c r="M2921" s="36" t="str">
        <f>IF(LEFT(NICAP[[#This Row],[Date]],1)=0,"Y","N")</f>
        <v>N</v>
      </c>
      <c r="N2921" s="36"/>
      <c r="O2921" s="36" t="str">
        <f>19&amp;LEFT(NICAP[[#This Row],[Date]],2)</f>
        <v>1966</v>
      </c>
      <c r="P2921" s="36" t="str">
        <f>MID(NICAP[[#This Row],[Date]],3,2)</f>
        <v>02</v>
      </c>
      <c r="Q2921" s="36" t="str">
        <f>RIGHT(NICAP[[#This Row],[Date]],2)</f>
        <v>06</v>
      </c>
      <c r="R2921" s="26">
        <f>DATE(NICAP[[#This Row],[Year]],NICAP[[#This Row],[Month]],NICAP[[#This Row],[Day]])</f>
        <v>24144</v>
      </c>
      <c r="S2921" s="35" t="str">
        <f t="shared" si="90"/>
        <v>TX</v>
      </c>
      <c r="T2921" s="24" t="str">
        <f t="shared" si="91"/>
        <v>US</v>
      </c>
    </row>
    <row r="2922" spans="1:20" ht="85.5" customHeight="1" x14ac:dyDescent="0.2">
      <c r="A2922" s="35">
        <v>2913</v>
      </c>
      <c r="B2922" s="57">
        <v>660206</v>
      </c>
      <c r="C2922" s="50" t="s">
        <v>6646</v>
      </c>
      <c r="D2922" s="50" t="s">
        <v>1950</v>
      </c>
      <c r="E2922" s="50" t="str">
        <f>IF(AND(LEN(NICAP[[#This Row],[State or      Country]])=2,NICAP[[#This Row],[State or      Country]]&lt;&gt;"UK"),"US","Other")</f>
        <v>Other</v>
      </c>
      <c r="F2922" s="75">
        <v>6</v>
      </c>
      <c r="G2922" s="48"/>
      <c r="H2922" s="48"/>
      <c r="I2922" s="48"/>
      <c r="J2922" s="48"/>
      <c r="K2922" s="48"/>
      <c r="L2922" s="36" t="s">
        <v>6645</v>
      </c>
      <c r="M2922" s="36" t="str">
        <f>IF(LEFT(NICAP[[#This Row],[Date]],1)=0,"Y","N")</f>
        <v>N</v>
      </c>
      <c r="N2922" s="36"/>
      <c r="O2922" s="36" t="str">
        <f>19&amp;LEFT(NICAP[[#This Row],[Date]],2)</f>
        <v>1966</v>
      </c>
      <c r="P2922" s="36" t="str">
        <f>MID(NICAP[[#This Row],[Date]],3,2)</f>
        <v>02</v>
      </c>
      <c r="Q2922" s="36" t="str">
        <f>RIGHT(NICAP[[#This Row],[Date]],2)</f>
        <v>06</v>
      </c>
      <c r="R2922" s="26">
        <f>DATE(NICAP[[#This Row],[Year]],NICAP[[#This Row],[Month]],NICAP[[#This Row],[Day]])</f>
        <v>24144</v>
      </c>
      <c r="S2922" s="35" t="str">
        <f t="shared" si="90"/>
        <v/>
      </c>
      <c r="T2922" s="24" t="str">
        <f t="shared" si="91"/>
        <v>Spain</v>
      </c>
    </row>
    <row r="2923" spans="1:20" ht="14.25" customHeight="1" x14ac:dyDescent="0.2">
      <c r="A2923" s="35">
        <v>2914</v>
      </c>
      <c r="B2923" s="56">
        <v>660211</v>
      </c>
      <c r="C2923" s="39" t="s">
        <v>6644</v>
      </c>
      <c r="D2923" s="39" t="s">
        <v>1953</v>
      </c>
      <c r="E2923" s="39" t="str">
        <f>IF(AND(LEN(NICAP[[#This Row],[State or      Country]])=2,NICAP[[#This Row],[State or      Country]]&lt;&gt;"UK"),"US","Other")</f>
        <v>US</v>
      </c>
      <c r="F2923" s="79">
        <v>9</v>
      </c>
      <c r="G2923" s="71" t="s">
        <v>1666</v>
      </c>
      <c r="H2923" s="79">
        <v>5</v>
      </c>
      <c r="I2923" s="37"/>
      <c r="J2923" s="37"/>
      <c r="K2923" s="37"/>
      <c r="L2923" s="36" t="s">
        <v>6643</v>
      </c>
      <c r="M2923" s="36" t="str">
        <f>IF(LEFT(NICAP[[#This Row],[Date]],1)=0,"Y","N")</f>
        <v>N</v>
      </c>
      <c r="N2923" s="36"/>
      <c r="O2923" s="36" t="str">
        <f>19&amp;LEFT(NICAP[[#This Row],[Date]],2)</f>
        <v>1966</v>
      </c>
      <c r="P2923" s="36" t="str">
        <f>MID(NICAP[[#This Row],[Date]],3,2)</f>
        <v>02</v>
      </c>
      <c r="Q2923" s="36" t="str">
        <f>RIGHT(NICAP[[#This Row],[Date]],2)</f>
        <v>11</v>
      </c>
      <c r="R2923" s="26">
        <f>DATE(NICAP[[#This Row],[Year]],NICAP[[#This Row],[Month]],NICAP[[#This Row],[Day]])</f>
        <v>24149</v>
      </c>
      <c r="S2923" s="35" t="str">
        <f t="shared" si="90"/>
        <v>ME</v>
      </c>
      <c r="T2923" s="24" t="str">
        <f t="shared" si="91"/>
        <v>US</v>
      </c>
    </row>
    <row r="2924" spans="1:20" ht="86.25" customHeight="1" x14ac:dyDescent="0.2">
      <c r="A2924" s="35">
        <v>2915</v>
      </c>
      <c r="B2924" s="57">
        <v>660214</v>
      </c>
      <c r="C2924" s="50" t="s">
        <v>6642</v>
      </c>
      <c r="D2924" s="50" t="s">
        <v>3431</v>
      </c>
      <c r="E2924" s="50" t="str">
        <f>IF(AND(LEN(NICAP[[#This Row],[State or      Country]])=2,NICAP[[#This Row],[State or      Country]]&lt;&gt;"UK"),"US","Other")</f>
        <v>Other</v>
      </c>
      <c r="F2924" s="75">
        <v>1</v>
      </c>
      <c r="G2924" s="48"/>
      <c r="H2924" s="48"/>
      <c r="I2924" s="48"/>
      <c r="J2924" s="48"/>
      <c r="K2924" s="48"/>
      <c r="L2924" s="36" t="s">
        <v>6641</v>
      </c>
      <c r="M2924" s="36" t="str">
        <f>IF(LEFT(NICAP[[#This Row],[Date]],1)=0,"Y","N")</f>
        <v>N</v>
      </c>
      <c r="N2924" s="36"/>
      <c r="O2924" s="36" t="str">
        <f>19&amp;LEFT(NICAP[[#This Row],[Date]],2)</f>
        <v>1966</v>
      </c>
      <c r="P2924" s="36" t="str">
        <f>MID(NICAP[[#This Row],[Date]],3,2)</f>
        <v>02</v>
      </c>
      <c r="Q2924" s="36" t="str">
        <f>RIGHT(NICAP[[#This Row],[Date]],2)</f>
        <v>14</v>
      </c>
      <c r="R2924" s="26">
        <f>DATE(NICAP[[#This Row],[Year]],NICAP[[#This Row],[Month]],NICAP[[#This Row],[Day]])</f>
        <v>24152</v>
      </c>
      <c r="S2924" s="35" t="str">
        <f t="shared" si="90"/>
        <v/>
      </c>
      <c r="T2924" s="24" t="str">
        <f t="shared" si="91"/>
        <v>S. Africa</v>
      </c>
    </row>
    <row r="2925" spans="1:20" ht="12.75" customHeight="1" x14ac:dyDescent="0.2">
      <c r="A2925" s="35">
        <v>2916</v>
      </c>
      <c r="B2925" s="55">
        <v>660216</v>
      </c>
      <c r="C2925" s="39" t="s">
        <v>6640</v>
      </c>
      <c r="D2925" s="39" t="s">
        <v>1953</v>
      </c>
      <c r="E2925" s="39" t="str">
        <f>IF(AND(LEN(NICAP[[#This Row],[State or      Country]])=2,NICAP[[#This Row],[State or      Country]]&lt;&gt;"UK"),"US","Other")</f>
        <v>US</v>
      </c>
      <c r="F2925" s="79">
        <v>2</v>
      </c>
      <c r="G2925" s="37"/>
      <c r="H2925" s="37"/>
      <c r="I2925" s="47" t="s">
        <v>4808</v>
      </c>
      <c r="J2925" s="37"/>
      <c r="K2925" s="37"/>
      <c r="L2925" s="36" t="s">
        <v>6639</v>
      </c>
      <c r="M2925" s="36" t="str">
        <f>IF(LEFT(NICAP[[#This Row],[Date]],1)=0,"Y","N")</f>
        <v>N</v>
      </c>
      <c r="N2925" s="36"/>
      <c r="O2925" s="36" t="str">
        <f>19&amp;LEFT(NICAP[[#This Row],[Date]],2)</f>
        <v>1966</v>
      </c>
      <c r="P2925" s="36" t="str">
        <f>MID(NICAP[[#This Row],[Date]],3,2)</f>
        <v>02</v>
      </c>
      <c r="Q2925" s="36" t="str">
        <f>RIGHT(NICAP[[#This Row],[Date]],2)</f>
        <v>16</v>
      </c>
      <c r="R2925" s="26">
        <f>DATE(NICAP[[#This Row],[Year]],NICAP[[#This Row],[Month]],NICAP[[#This Row],[Day]])</f>
        <v>24154</v>
      </c>
      <c r="S2925" s="35" t="str">
        <f t="shared" si="90"/>
        <v>ME</v>
      </c>
      <c r="T2925" s="24" t="str">
        <f t="shared" si="91"/>
        <v>US</v>
      </c>
    </row>
    <row r="2926" spans="1:20" ht="144.75" customHeight="1" x14ac:dyDescent="0.2">
      <c r="A2926" s="35">
        <v>2917</v>
      </c>
      <c r="B2926" s="57">
        <v>660225</v>
      </c>
      <c r="C2926" s="50" t="s">
        <v>6638</v>
      </c>
      <c r="D2926" s="50" t="s">
        <v>1749</v>
      </c>
      <c r="E2926" s="50" t="str">
        <f>IF(AND(LEN(NICAP[[#This Row],[State or      Country]])=2,NICAP[[#This Row],[State or      Country]]&lt;&gt;"UK"),"US","Other")</f>
        <v>Other</v>
      </c>
      <c r="F2926" s="75">
        <v>2</v>
      </c>
      <c r="G2926" s="48"/>
      <c r="H2926" s="48"/>
      <c r="I2926" s="48"/>
      <c r="J2926" s="48"/>
      <c r="K2926" s="48"/>
      <c r="L2926" s="36" t="s">
        <v>6637</v>
      </c>
      <c r="M2926" s="36" t="str">
        <f>IF(LEFT(NICAP[[#This Row],[Date]],1)=0,"Y","N")</f>
        <v>N</v>
      </c>
      <c r="N2926" s="36"/>
      <c r="O2926" s="36" t="str">
        <f>19&amp;LEFT(NICAP[[#This Row],[Date]],2)</f>
        <v>1966</v>
      </c>
      <c r="P2926" s="36" t="str">
        <f>MID(NICAP[[#This Row],[Date]],3,2)</f>
        <v>02</v>
      </c>
      <c r="Q2926" s="36" t="str">
        <f>RIGHT(NICAP[[#This Row],[Date]],2)</f>
        <v>25</v>
      </c>
      <c r="R2926" s="26">
        <f>DATE(NICAP[[#This Row],[Year]],NICAP[[#This Row],[Month]],NICAP[[#This Row],[Day]])</f>
        <v>24163</v>
      </c>
      <c r="S2926" s="35" t="str">
        <f t="shared" si="90"/>
        <v/>
      </c>
      <c r="T2926" s="24" t="str">
        <f t="shared" si="91"/>
        <v>Brazil</v>
      </c>
    </row>
    <row r="2927" spans="1:20" ht="144.75" customHeight="1" x14ac:dyDescent="0.2">
      <c r="A2927" s="35">
        <v>2918</v>
      </c>
      <c r="B2927" s="57">
        <v>660225</v>
      </c>
      <c r="C2927" s="50" t="s">
        <v>6638</v>
      </c>
      <c r="D2927" s="50" t="s">
        <v>1749</v>
      </c>
      <c r="E2927" s="50" t="str">
        <f>IF(AND(LEN(NICAP[[#This Row],[State or      Country]])=2,NICAP[[#This Row],[State or      Country]]&lt;&gt;"UK"),"US","Other")</f>
        <v>Other</v>
      </c>
      <c r="F2927" s="75">
        <v>5</v>
      </c>
      <c r="G2927" s="48"/>
      <c r="H2927" s="48"/>
      <c r="I2927" s="48"/>
      <c r="J2927" s="48"/>
      <c r="K2927" s="48"/>
      <c r="L2927" s="36" t="s">
        <v>6637</v>
      </c>
      <c r="M2927" s="36" t="str">
        <f>IF(LEFT(NICAP[[#This Row],[Date]],1)=0,"Y","N")</f>
        <v>N</v>
      </c>
      <c r="N2927" s="36"/>
      <c r="O2927" s="36" t="str">
        <f>19&amp;LEFT(NICAP[[#This Row],[Date]],2)</f>
        <v>1966</v>
      </c>
      <c r="P2927" s="36" t="str">
        <f>MID(NICAP[[#This Row],[Date]],3,2)</f>
        <v>02</v>
      </c>
      <c r="Q2927" s="36" t="str">
        <f>RIGHT(NICAP[[#This Row],[Date]],2)</f>
        <v>25</v>
      </c>
      <c r="R2927" s="26">
        <f>DATE(NICAP[[#This Row],[Year]],NICAP[[#This Row],[Month]],NICAP[[#This Row],[Day]])</f>
        <v>24163</v>
      </c>
      <c r="S2927" s="35" t="str">
        <f t="shared" si="90"/>
        <v/>
      </c>
      <c r="T2927" s="24" t="str">
        <f t="shared" si="91"/>
        <v>Brazil</v>
      </c>
    </row>
    <row r="2928" spans="1:20" ht="145.5" customHeight="1" x14ac:dyDescent="0.2">
      <c r="A2928" s="35">
        <v>2919</v>
      </c>
      <c r="B2928" s="57">
        <v>660225</v>
      </c>
      <c r="C2928" s="50" t="s">
        <v>6638</v>
      </c>
      <c r="D2928" s="50" t="s">
        <v>1749</v>
      </c>
      <c r="E2928" s="50" t="str">
        <f>IF(AND(LEN(NICAP[[#This Row],[State or      Country]])=2,NICAP[[#This Row],[State or      Country]]&lt;&gt;"UK"),"US","Other")</f>
        <v>Other</v>
      </c>
      <c r="F2928" s="75">
        <v>6</v>
      </c>
      <c r="G2928" s="48"/>
      <c r="H2928" s="48"/>
      <c r="I2928" s="48"/>
      <c r="J2928" s="48"/>
      <c r="K2928" s="48"/>
      <c r="L2928" s="36" t="s">
        <v>6637</v>
      </c>
      <c r="M2928" s="36" t="str">
        <f>IF(LEFT(NICAP[[#This Row],[Date]],1)=0,"Y","N")</f>
        <v>N</v>
      </c>
      <c r="N2928" s="36"/>
      <c r="O2928" s="36" t="str">
        <f>19&amp;LEFT(NICAP[[#This Row],[Date]],2)</f>
        <v>1966</v>
      </c>
      <c r="P2928" s="36" t="str">
        <f>MID(NICAP[[#This Row],[Date]],3,2)</f>
        <v>02</v>
      </c>
      <c r="Q2928" s="36" t="str">
        <f>RIGHT(NICAP[[#This Row],[Date]],2)</f>
        <v>25</v>
      </c>
      <c r="R2928" s="26">
        <f>DATE(NICAP[[#This Row],[Year]],NICAP[[#This Row],[Month]],NICAP[[#This Row],[Day]])</f>
        <v>24163</v>
      </c>
      <c r="S2928" s="35" t="str">
        <f t="shared" si="90"/>
        <v/>
      </c>
      <c r="T2928" s="24" t="str">
        <f t="shared" si="91"/>
        <v>Brazil</v>
      </c>
    </row>
    <row r="2929" spans="1:20" ht="12.75" customHeight="1" x14ac:dyDescent="0.2">
      <c r="A2929" s="35">
        <v>2920</v>
      </c>
      <c r="B2929" s="55">
        <v>660226</v>
      </c>
      <c r="C2929" s="39" t="s">
        <v>6636</v>
      </c>
      <c r="D2929" s="39" t="s">
        <v>1670</v>
      </c>
      <c r="E2929" s="39" t="str">
        <f>IF(AND(LEN(NICAP[[#This Row],[State or      Country]])=2,NICAP[[#This Row],[State or      Country]]&lt;&gt;"UK"),"US","Other")</f>
        <v>US</v>
      </c>
      <c r="F2929" s="79">
        <v>2</v>
      </c>
      <c r="G2929" s="37"/>
      <c r="H2929" s="37"/>
      <c r="I2929" s="47" t="s">
        <v>4808</v>
      </c>
      <c r="J2929" s="37"/>
      <c r="K2929" s="37"/>
      <c r="L2929" s="36" t="s">
        <v>6635</v>
      </c>
      <c r="M2929" s="36" t="str">
        <f>IF(LEFT(NICAP[[#This Row],[Date]],1)=0,"Y","N")</f>
        <v>N</v>
      </c>
      <c r="N2929" s="36"/>
      <c r="O2929" s="36" t="str">
        <f>19&amp;LEFT(NICAP[[#This Row],[Date]],2)</f>
        <v>1966</v>
      </c>
      <c r="P2929" s="36" t="str">
        <f>MID(NICAP[[#This Row],[Date]],3,2)</f>
        <v>02</v>
      </c>
      <c r="Q2929" s="36" t="str">
        <f>RIGHT(NICAP[[#This Row],[Date]],2)</f>
        <v>26</v>
      </c>
      <c r="R2929" s="26">
        <f>DATE(NICAP[[#This Row],[Year]],NICAP[[#This Row],[Month]],NICAP[[#This Row],[Day]])</f>
        <v>24164</v>
      </c>
      <c r="S2929" s="35" t="str">
        <f t="shared" si="90"/>
        <v>IL</v>
      </c>
      <c r="T2929" s="24" t="str">
        <f t="shared" si="91"/>
        <v>US</v>
      </c>
    </row>
    <row r="2930" spans="1:20" ht="26.25" customHeight="1" x14ac:dyDescent="0.2">
      <c r="A2930" s="35">
        <v>2921</v>
      </c>
      <c r="B2930" s="60">
        <v>660303</v>
      </c>
      <c r="C2930" s="44" t="s">
        <v>5885</v>
      </c>
      <c r="D2930" s="44" t="s">
        <v>1758</v>
      </c>
      <c r="E2930" s="44" t="str">
        <f>IF(AND(LEN(NICAP[[#This Row],[State or      Country]])=2,NICAP[[#This Row],[State or      Country]]&lt;&gt;"UK"),"US","Other")</f>
        <v>US</v>
      </c>
      <c r="F2930" s="74">
        <v>2</v>
      </c>
      <c r="G2930" s="41"/>
      <c r="H2930" s="41"/>
      <c r="I2930" s="62" t="s">
        <v>4808</v>
      </c>
      <c r="J2930" s="41"/>
      <c r="K2930" s="41"/>
      <c r="L2930" s="59" t="s">
        <v>6634</v>
      </c>
      <c r="M2930" s="59" t="str">
        <f>IF(LEFT(NICAP[[#This Row],[Date]],1)=0,"Y","N")</f>
        <v>N</v>
      </c>
      <c r="N2930" s="59"/>
      <c r="O2930" s="59" t="str">
        <f>19&amp;LEFT(NICAP[[#This Row],[Date]],2)</f>
        <v>1966</v>
      </c>
      <c r="P2930" s="59" t="str">
        <f>MID(NICAP[[#This Row],[Date]],3,2)</f>
        <v>03</v>
      </c>
      <c r="Q2930" s="59" t="str">
        <f>RIGHT(NICAP[[#This Row],[Date]],2)</f>
        <v>03</v>
      </c>
      <c r="R2930" s="26">
        <f>DATE(NICAP[[#This Row],[Year]],NICAP[[#This Row],[Month]],NICAP[[#This Row],[Day]])</f>
        <v>24169</v>
      </c>
      <c r="S2930" s="35" t="str">
        <f t="shared" si="90"/>
        <v>NY</v>
      </c>
      <c r="T2930" s="24" t="str">
        <f t="shared" si="91"/>
        <v>US</v>
      </c>
    </row>
    <row r="2931" spans="1:20" ht="57" customHeight="1" x14ac:dyDescent="0.2">
      <c r="A2931" s="35">
        <v>2922</v>
      </c>
      <c r="B2931" s="57">
        <v>660308</v>
      </c>
      <c r="C2931" s="50" t="s">
        <v>6633</v>
      </c>
      <c r="D2931" s="50" t="s">
        <v>1787</v>
      </c>
      <c r="E2931" s="50" t="str">
        <f>IF(AND(LEN(NICAP[[#This Row],[State or      Country]])=2,NICAP[[#This Row],[State or      Country]]&lt;&gt;"UK"),"US","Other")</f>
        <v>US</v>
      </c>
      <c r="F2931" s="75">
        <v>1</v>
      </c>
      <c r="G2931" s="48"/>
      <c r="H2931" s="48"/>
      <c r="I2931" s="48"/>
      <c r="J2931" s="48"/>
      <c r="K2931" s="48"/>
      <c r="L2931" s="36" t="s">
        <v>6632</v>
      </c>
      <c r="M2931" s="36" t="str">
        <f>IF(LEFT(NICAP[[#This Row],[Date]],1)=0,"Y","N")</f>
        <v>N</v>
      </c>
      <c r="N2931" s="36"/>
      <c r="O2931" s="36" t="str">
        <f>19&amp;LEFT(NICAP[[#This Row],[Date]],2)</f>
        <v>1966</v>
      </c>
      <c r="P2931" s="36" t="str">
        <f>MID(NICAP[[#This Row],[Date]],3,2)</f>
        <v>03</v>
      </c>
      <c r="Q2931" s="36" t="str">
        <f>RIGHT(NICAP[[#This Row],[Date]],2)</f>
        <v>08</v>
      </c>
      <c r="R2931" s="26">
        <f>DATE(NICAP[[#This Row],[Year]],NICAP[[#This Row],[Month]],NICAP[[#This Row],[Day]])</f>
        <v>24174</v>
      </c>
      <c r="S2931" s="35" t="str">
        <f t="shared" si="90"/>
        <v>IN</v>
      </c>
      <c r="T2931" s="24" t="str">
        <f t="shared" si="91"/>
        <v>US</v>
      </c>
    </row>
    <row r="2932" spans="1:20" ht="86.25" customHeight="1" x14ac:dyDescent="0.2">
      <c r="A2932" s="35">
        <v>2923</v>
      </c>
      <c r="B2932" s="57">
        <v>660311</v>
      </c>
      <c r="C2932" s="50" t="s">
        <v>6631</v>
      </c>
      <c r="D2932" s="50" t="s">
        <v>1676</v>
      </c>
      <c r="E2932" s="50" t="str">
        <f>IF(AND(LEN(NICAP[[#This Row],[State or      Country]])=2,NICAP[[#This Row],[State or      Country]]&lt;&gt;"UK"),"US","Other")</f>
        <v>US</v>
      </c>
      <c r="F2932" s="75">
        <v>2</v>
      </c>
      <c r="G2932" s="48"/>
      <c r="H2932" s="48"/>
      <c r="I2932" s="48"/>
      <c r="J2932" s="48"/>
      <c r="K2932" s="48"/>
      <c r="L2932" s="36" t="s">
        <v>6630</v>
      </c>
      <c r="M2932" s="36" t="str">
        <f>IF(LEFT(NICAP[[#This Row],[Date]],1)=0,"Y","N")</f>
        <v>N</v>
      </c>
      <c r="N2932" s="36"/>
      <c r="O2932" s="36" t="str">
        <f>19&amp;LEFT(NICAP[[#This Row],[Date]],2)</f>
        <v>1966</v>
      </c>
      <c r="P2932" s="36" t="str">
        <f>MID(NICAP[[#This Row],[Date]],3,2)</f>
        <v>03</v>
      </c>
      <c r="Q2932" s="36" t="str">
        <f>RIGHT(NICAP[[#This Row],[Date]],2)</f>
        <v>11</v>
      </c>
      <c r="R2932" s="26">
        <f>DATE(NICAP[[#This Row],[Year]],NICAP[[#This Row],[Month]],NICAP[[#This Row],[Day]])</f>
        <v>24177</v>
      </c>
      <c r="S2932" s="35" t="str">
        <f t="shared" si="90"/>
        <v>CA</v>
      </c>
      <c r="T2932" s="24" t="str">
        <f t="shared" si="91"/>
        <v>US</v>
      </c>
    </row>
    <row r="2933" spans="1:20" ht="57.75" customHeight="1" x14ac:dyDescent="0.2">
      <c r="A2933" s="35">
        <v>2924</v>
      </c>
      <c r="B2933" s="57">
        <v>660311</v>
      </c>
      <c r="C2933" s="50" t="s">
        <v>6629</v>
      </c>
      <c r="D2933" s="50" t="s">
        <v>1726</v>
      </c>
      <c r="E2933" s="50" t="str">
        <f>IF(AND(LEN(NICAP[[#This Row],[State or      Country]])=2,NICAP[[#This Row],[State or      Country]]&lt;&gt;"UK"),"US","Other")</f>
        <v>US</v>
      </c>
      <c r="F2933" s="75">
        <v>2</v>
      </c>
      <c r="G2933" s="48"/>
      <c r="H2933" s="48"/>
      <c r="I2933" s="48"/>
      <c r="J2933" s="48"/>
      <c r="K2933" s="48"/>
      <c r="L2933" s="36" t="s">
        <v>6628</v>
      </c>
      <c r="M2933" s="36" t="str">
        <f>IF(LEFT(NICAP[[#This Row],[Date]],1)=0,"Y","N")</f>
        <v>N</v>
      </c>
      <c r="N2933" s="36"/>
      <c r="O2933" s="36" t="str">
        <f>19&amp;LEFT(NICAP[[#This Row],[Date]],2)</f>
        <v>1966</v>
      </c>
      <c r="P2933" s="36" t="str">
        <f>MID(NICAP[[#This Row],[Date]],3,2)</f>
        <v>03</v>
      </c>
      <c r="Q2933" s="36" t="str">
        <f>RIGHT(NICAP[[#This Row],[Date]],2)</f>
        <v>11</v>
      </c>
      <c r="R2933" s="26">
        <f>DATE(NICAP[[#This Row],[Year]],NICAP[[#This Row],[Month]],NICAP[[#This Row],[Day]])</f>
        <v>24177</v>
      </c>
      <c r="S2933" s="35" t="str">
        <f t="shared" si="90"/>
        <v>NJ</v>
      </c>
      <c r="T2933" s="24" t="str">
        <f t="shared" si="91"/>
        <v>US</v>
      </c>
    </row>
    <row r="2934" spans="1:20" ht="57" customHeight="1" x14ac:dyDescent="0.2">
      <c r="A2934" s="35">
        <v>2925</v>
      </c>
      <c r="B2934" s="57">
        <v>660313</v>
      </c>
      <c r="C2934" s="50" t="s">
        <v>6627</v>
      </c>
      <c r="D2934" s="50" t="s">
        <v>2338</v>
      </c>
      <c r="E2934" s="50" t="str">
        <f>IF(AND(LEN(NICAP[[#This Row],[State or      Country]])=2,NICAP[[#This Row],[State or      Country]]&lt;&gt;"UK"),"US","Other")</f>
        <v>US</v>
      </c>
      <c r="F2934" s="75">
        <v>2</v>
      </c>
      <c r="G2934" s="48"/>
      <c r="H2934" s="48"/>
      <c r="I2934" s="48"/>
      <c r="J2934" s="48"/>
      <c r="K2934" s="48"/>
      <c r="L2934" s="36" t="s">
        <v>6626</v>
      </c>
      <c r="M2934" s="36" t="str">
        <f>IF(LEFT(NICAP[[#This Row],[Date]],1)=0,"Y","N")</f>
        <v>N</v>
      </c>
      <c r="N2934" s="36"/>
      <c r="O2934" s="36" t="str">
        <f>19&amp;LEFT(NICAP[[#This Row],[Date]],2)</f>
        <v>1966</v>
      </c>
      <c r="P2934" s="36" t="str">
        <f>MID(NICAP[[#This Row],[Date]],3,2)</f>
        <v>03</v>
      </c>
      <c r="Q2934" s="36" t="str">
        <f>RIGHT(NICAP[[#This Row],[Date]],2)</f>
        <v>13</v>
      </c>
      <c r="R2934" s="26">
        <f>DATE(NICAP[[#This Row],[Year]],NICAP[[#This Row],[Month]],NICAP[[#This Row],[Day]])</f>
        <v>24179</v>
      </c>
      <c r="S2934" s="35" t="str">
        <f t="shared" si="90"/>
        <v>NH</v>
      </c>
      <c r="T2934" s="24" t="str">
        <f t="shared" si="91"/>
        <v>US</v>
      </c>
    </row>
    <row r="2935" spans="1:20" ht="56.25" customHeight="1" x14ac:dyDescent="0.2">
      <c r="A2935" s="35">
        <v>2926</v>
      </c>
      <c r="B2935" s="57">
        <v>660313</v>
      </c>
      <c r="C2935" s="50" t="s">
        <v>6627</v>
      </c>
      <c r="D2935" s="50" t="s">
        <v>2338</v>
      </c>
      <c r="E2935" s="50" t="str">
        <f>IF(AND(LEN(NICAP[[#This Row],[State or      Country]])=2,NICAP[[#This Row],[State or      Country]]&lt;&gt;"UK"),"US","Other")</f>
        <v>US</v>
      </c>
      <c r="F2935" s="75">
        <v>3</v>
      </c>
      <c r="G2935" s="48"/>
      <c r="H2935" s="48"/>
      <c r="I2935" s="48"/>
      <c r="J2935" s="48"/>
      <c r="K2935" s="48"/>
      <c r="L2935" s="36" t="s">
        <v>6626</v>
      </c>
      <c r="M2935" s="36" t="str">
        <f>IF(LEFT(NICAP[[#This Row],[Date]],1)=0,"Y","N")</f>
        <v>N</v>
      </c>
      <c r="N2935" s="36"/>
      <c r="O2935" s="36" t="str">
        <f>19&amp;LEFT(NICAP[[#This Row],[Date]],2)</f>
        <v>1966</v>
      </c>
      <c r="P2935" s="36" t="str">
        <f>MID(NICAP[[#This Row],[Date]],3,2)</f>
        <v>03</v>
      </c>
      <c r="Q2935" s="36" t="str">
        <f>RIGHT(NICAP[[#This Row],[Date]],2)</f>
        <v>13</v>
      </c>
      <c r="R2935" s="26">
        <f>DATE(NICAP[[#This Row],[Year]],NICAP[[#This Row],[Month]],NICAP[[#This Row],[Day]])</f>
        <v>24179</v>
      </c>
      <c r="S2935" s="35" t="str">
        <f t="shared" si="90"/>
        <v>NH</v>
      </c>
      <c r="T2935" s="24" t="str">
        <f t="shared" si="91"/>
        <v>US</v>
      </c>
    </row>
    <row r="2936" spans="1:20" ht="57" customHeight="1" x14ac:dyDescent="0.2">
      <c r="A2936" s="35">
        <v>2927</v>
      </c>
      <c r="B2936" s="57">
        <v>660313</v>
      </c>
      <c r="C2936" s="50" t="s">
        <v>6625</v>
      </c>
      <c r="D2936" s="50" t="s">
        <v>1739</v>
      </c>
      <c r="E2936" s="50" t="str">
        <f>IF(AND(LEN(NICAP[[#This Row],[State or      Country]])=2,NICAP[[#This Row],[State or      Country]]&lt;&gt;"UK"),"US","Other")</f>
        <v>US</v>
      </c>
      <c r="F2936" s="75">
        <v>4</v>
      </c>
      <c r="G2936" s="48"/>
      <c r="H2936" s="48"/>
      <c r="I2936" s="48"/>
      <c r="J2936" s="48"/>
      <c r="K2936" s="48"/>
      <c r="L2936" s="36" t="s">
        <v>6624</v>
      </c>
      <c r="M2936" s="36" t="str">
        <f>IF(LEFT(NICAP[[#This Row],[Date]],1)=0,"Y","N")</f>
        <v>N</v>
      </c>
      <c r="N2936" s="36"/>
      <c r="O2936" s="36" t="str">
        <f>19&amp;LEFT(NICAP[[#This Row],[Date]],2)</f>
        <v>1966</v>
      </c>
      <c r="P2936" s="36" t="str">
        <f>MID(NICAP[[#This Row],[Date]],3,2)</f>
        <v>03</v>
      </c>
      <c r="Q2936" s="36" t="str">
        <f>RIGHT(NICAP[[#This Row],[Date]],2)</f>
        <v>13</v>
      </c>
      <c r="R2936" s="26">
        <f>DATE(NICAP[[#This Row],[Year]],NICAP[[#This Row],[Month]],NICAP[[#This Row],[Day]])</f>
        <v>24179</v>
      </c>
      <c r="S2936" s="35" t="str">
        <f t="shared" si="90"/>
        <v>WI</v>
      </c>
      <c r="T2936" s="24" t="str">
        <f t="shared" si="91"/>
        <v>US</v>
      </c>
    </row>
    <row r="2937" spans="1:20" ht="130.5" customHeight="1" x14ac:dyDescent="0.2">
      <c r="A2937" s="35">
        <v>2928</v>
      </c>
      <c r="B2937" s="57">
        <v>660314</v>
      </c>
      <c r="C2937" s="50" t="s">
        <v>6623</v>
      </c>
      <c r="D2937" s="50" t="s">
        <v>1775</v>
      </c>
      <c r="E2937" s="50" t="str">
        <f>IF(AND(LEN(NICAP[[#This Row],[State or      Country]])=2,NICAP[[#This Row],[State or      Country]]&lt;&gt;"UK"),"US","Other")</f>
        <v>US</v>
      </c>
      <c r="F2937" s="75">
        <v>2</v>
      </c>
      <c r="G2937" s="48"/>
      <c r="H2937" s="48"/>
      <c r="I2937" s="48"/>
      <c r="J2937" s="48"/>
      <c r="K2937" s="48"/>
      <c r="L2937" s="36" t="s">
        <v>6622</v>
      </c>
      <c r="M2937" s="36" t="str">
        <f>IF(LEFT(NICAP[[#This Row],[Date]],1)=0,"Y","N")</f>
        <v>N</v>
      </c>
      <c r="N2937" s="36"/>
      <c r="O2937" s="36" t="str">
        <f>19&amp;LEFT(NICAP[[#This Row],[Date]],2)</f>
        <v>1966</v>
      </c>
      <c r="P2937" s="36" t="str">
        <f>MID(NICAP[[#This Row],[Date]],3,2)</f>
        <v>03</v>
      </c>
      <c r="Q2937" s="36" t="str">
        <f>RIGHT(NICAP[[#This Row],[Date]],2)</f>
        <v>14</v>
      </c>
      <c r="R2937" s="26">
        <f>DATE(NICAP[[#This Row],[Year]],NICAP[[#This Row],[Month]],NICAP[[#This Row],[Day]])</f>
        <v>24180</v>
      </c>
      <c r="S2937" s="35" t="str">
        <f t="shared" si="90"/>
        <v>CT</v>
      </c>
      <c r="T2937" s="24" t="str">
        <f t="shared" si="91"/>
        <v>US</v>
      </c>
    </row>
    <row r="2938" spans="1:20" ht="12.75" customHeight="1" x14ac:dyDescent="0.2">
      <c r="A2938" s="35">
        <v>2929</v>
      </c>
      <c r="B2938" s="53">
        <v>660314</v>
      </c>
      <c r="C2938" s="39" t="s">
        <v>6619</v>
      </c>
      <c r="D2938" s="39" t="s">
        <v>1734</v>
      </c>
      <c r="E2938" s="39" t="str">
        <f>IF(AND(LEN(NICAP[[#This Row],[State or      Country]])=2,NICAP[[#This Row],[State or      Country]]&lt;&gt;"UK"),"US","Other")</f>
        <v>US</v>
      </c>
      <c r="F2938" s="79">
        <v>2</v>
      </c>
      <c r="G2938" s="37"/>
      <c r="H2938" s="37"/>
      <c r="I2938" s="37"/>
      <c r="J2938" s="37"/>
      <c r="K2938" s="37"/>
      <c r="L2938" s="36" t="s">
        <v>6621</v>
      </c>
      <c r="M2938" s="36" t="str">
        <f>IF(LEFT(NICAP[[#This Row],[Date]],1)=0,"Y","N")</f>
        <v>N</v>
      </c>
      <c r="N2938" s="36"/>
      <c r="O2938" s="36" t="str">
        <f>19&amp;LEFT(NICAP[[#This Row],[Date]],2)</f>
        <v>1966</v>
      </c>
      <c r="P2938" s="36" t="str">
        <f>MID(NICAP[[#This Row],[Date]],3,2)</f>
        <v>03</v>
      </c>
      <c r="Q2938" s="36" t="str">
        <f>RIGHT(NICAP[[#This Row],[Date]],2)</f>
        <v>14</v>
      </c>
      <c r="R2938" s="26">
        <f>DATE(NICAP[[#This Row],[Year]],NICAP[[#This Row],[Month]],NICAP[[#This Row],[Day]])</f>
        <v>24180</v>
      </c>
      <c r="S2938" s="35" t="str">
        <f t="shared" si="90"/>
        <v>MI</v>
      </c>
      <c r="T2938" s="24" t="str">
        <f t="shared" si="91"/>
        <v>US</v>
      </c>
    </row>
    <row r="2939" spans="1:20" ht="12.75" customHeight="1" x14ac:dyDescent="0.2">
      <c r="A2939" s="35">
        <v>2930</v>
      </c>
      <c r="B2939" s="53">
        <v>660314</v>
      </c>
      <c r="C2939" s="39" t="s">
        <v>6619</v>
      </c>
      <c r="D2939" s="39" t="s">
        <v>1734</v>
      </c>
      <c r="E2939" s="39" t="str">
        <f>IF(AND(LEN(NICAP[[#This Row],[State or      Country]])=2,NICAP[[#This Row],[State or      Country]]&lt;&gt;"UK"),"US","Other")</f>
        <v>US</v>
      </c>
      <c r="F2939" s="79">
        <v>4</v>
      </c>
      <c r="G2939" s="41"/>
      <c r="H2939" s="41"/>
      <c r="I2939" s="41"/>
      <c r="J2939" s="41"/>
      <c r="K2939" s="41"/>
      <c r="L2939" s="36" t="s">
        <v>6620</v>
      </c>
      <c r="M2939" s="36" t="str">
        <f>IF(LEFT(NICAP[[#This Row],[Date]],1)=0,"Y","N")</f>
        <v>N</v>
      </c>
      <c r="N2939" s="36"/>
      <c r="O2939" s="36" t="str">
        <f>19&amp;LEFT(NICAP[[#This Row],[Date]],2)</f>
        <v>1966</v>
      </c>
      <c r="P2939" s="36" t="str">
        <f>MID(NICAP[[#This Row],[Date]],3,2)</f>
        <v>03</v>
      </c>
      <c r="Q2939" s="36" t="str">
        <f>RIGHT(NICAP[[#This Row],[Date]],2)</f>
        <v>14</v>
      </c>
      <c r="R2939" s="26">
        <f>DATE(NICAP[[#This Row],[Year]],NICAP[[#This Row],[Month]],NICAP[[#This Row],[Day]])</f>
        <v>24180</v>
      </c>
      <c r="S2939" s="35" t="str">
        <f t="shared" si="90"/>
        <v>MI</v>
      </c>
      <c r="T2939" s="24" t="str">
        <f t="shared" si="91"/>
        <v>US</v>
      </c>
    </row>
    <row r="2940" spans="1:20" ht="12.75" customHeight="1" x14ac:dyDescent="0.2">
      <c r="A2940" s="35">
        <v>2931</v>
      </c>
      <c r="B2940" s="53">
        <v>660314</v>
      </c>
      <c r="C2940" s="39" t="s">
        <v>6619</v>
      </c>
      <c r="D2940" s="39" t="s">
        <v>1734</v>
      </c>
      <c r="E2940" s="39" t="str">
        <f>IF(AND(LEN(NICAP[[#This Row],[State or      Country]])=2,NICAP[[#This Row],[State or      Country]]&lt;&gt;"UK"),"US","Other")</f>
        <v>US</v>
      </c>
      <c r="F2940" s="79">
        <v>9</v>
      </c>
      <c r="G2940" s="37"/>
      <c r="H2940" s="37"/>
      <c r="I2940" s="37"/>
      <c r="J2940" s="37"/>
      <c r="K2940" s="37"/>
      <c r="L2940" s="36" t="s">
        <v>6618</v>
      </c>
      <c r="M2940" s="36" t="str">
        <f>IF(LEFT(NICAP[[#This Row],[Date]],1)=0,"Y","N")</f>
        <v>N</v>
      </c>
      <c r="N2940" s="36"/>
      <c r="O2940" s="36" t="str">
        <f>19&amp;LEFT(NICAP[[#This Row],[Date]],2)</f>
        <v>1966</v>
      </c>
      <c r="P2940" s="36" t="str">
        <f>MID(NICAP[[#This Row],[Date]],3,2)</f>
        <v>03</v>
      </c>
      <c r="Q2940" s="36" t="str">
        <f>RIGHT(NICAP[[#This Row],[Date]],2)</f>
        <v>14</v>
      </c>
      <c r="R2940" s="26">
        <f>DATE(NICAP[[#This Row],[Year]],NICAP[[#This Row],[Month]],NICAP[[#This Row],[Day]])</f>
        <v>24180</v>
      </c>
      <c r="S2940" s="35" t="str">
        <f t="shared" si="90"/>
        <v>MI</v>
      </c>
      <c r="T2940" s="24" t="str">
        <f t="shared" si="91"/>
        <v>US</v>
      </c>
    </row>
    <row r="2941" spans="1:20" ht="57" customHeight="1" x14ac:dyDescent="0.2">
      <c r="A2941" s="35">
        <v>2932</v>
      </c>
      <c r="B2941" s="57">
        <v>660315</v>
      </c>
      <c r="C2941" s="50" t="s">
        <v>6617</v>
      </c>
      <c r="D2941" s="50" t="s">
        <v>1694</v>
      </c>
      <c r="E2941" s="50" t="str">
        <f>IF(AND(LEN(NICAP[[#This Row],[State or      Country]])=2,NICAP[[#This Row],[State or      Country]]&lt;&gt;"UK"),"US","Other")</f>
        <v>US</v>
      </c>
      <c r="F2941" s="75">
        <v>2</v>
      </c>
      <c r="G2941" s="48"/>
      <c r="H2941" s="48"/>
      <c r="I2941" s="48"/>
      <c r="J2941" s="48"/>
      <c r="K2941" s="48"/>
      <c r="L2941" s="36" t="s">
        <v>6616</v>
      </c>
      <c r="M2941" s="36" t="str">
        <f>IF(LEFT(NICAP[[#This Row],[Date]],1)=0,"Y","N")</f>
        <v>N</v>
      </c>
      <c r="N2941" s="36"/>
      <c r="O2941" s="36" t="str">
        <f>19&amp;LEFT(NICAP[[#This Row],[Date]],2)</f>
        <v>1966</v>
      </c>
      <c r="P2941" s="36" t="str">
        <f>MID(NICAP[[#This Row],[Date]],3,2)</f>
        <v>03</v>
      </c>
      <c r="Q2941" s="36" t="str">
        <f>RIGHT(NICAP[[#This Row],[Date]],2)</f>
        <v>15</v>
      </c>
      <c r="R2941" s="26">
        <f>DATE(NICAP[[#This Row],[Year]],NICAP[[#This Row],[Month]],NICAP[[#This Row],[Day]])</f>
        <v>24181</v>
      </c>
      <c r="S2941" s="35" t="str">
        <f t="shared" si="90"/>
        <v>OH</v>
      </c>
      <c r="T2941" s="24" t="str">
        <f t="shared" si="91"/>
        <v>US</v>
      </c>
    </row>
    <row r="2942" spans="1:20" ht="86.25" customHeight="1" x14ac:dyDescent="0.2">
      <c r="A2942" s="35">
        <v>2933</v>
      </c>
      <c r="B2942" s="57">
        <v>660316</v>
      </c>
      <c r="C2942" s="50" t="s">
        <v>6553</v>
      </c>
      <c r="D2942" s="50" t="s">
        <v>1953</v>
      </c>
      <c r="E2942" s="50" t="str">
        <f>IF(AND(LEN(NICAP[[#This Row],[State or      Country]])=2,NICAP[[#This Row],[State or      Country]]&lt;&gt;"UK"),"US","Other")</f>
        <v>US</v>
      </c>
      <c r="F2942" s="75">
        <v>2</v>
      </c>
      <c r="G2942" s="48"/>
      <c r="H2942" s="48"/>
      <c r="I2942" s="48"/>
      <c r="J2942" s="48"/>
      <c r="K2942" s="48"/>
      <c r="L2942" s="36" t="s">
        <v>6615</v>
      </c>
      <c r="M2942" s="36" t="str">
        <f>IF(LEFT(NICAP[[#This Row],[Date]],1)=0,"Y","N")</f>
        <v>N</v>
      </c>
      <c r="N2942" s="36"/>
      <c r="O2942" s="36" t="str">
        <f>19&amp;LEFT(NICAP[[#This Row],[Date]],2)</f>
        <v>1966</v>
      </c>
      <c r="P2942" s="36" t="str">
        <f>MID(NICAP[[#This Row],[Date]],3,2)</f>
        <v>03</v>
      </c>
      <c r="Q2942" s="36" t="str">
        <f>RIGHT(NICAP[[#This Row],[Date]],2)</f>
        <v>16</v>
      </c>
      <c r="R2942" s="26">
        <f>DATE(NICAP[[#This Row],[Year]],NICAP[[#This Row],[Month]],NICAP[[#This Row],[Day]])</f>
        <v>24182</v>
      </c>
      <c r="S2942" s="35" t="str">
        <f t="shared" si="90"/>
        <v>ME</v>
      </c>
      <c r="T2942" s="24" t="str">
        <f t="shared" si="91"/>
        <v>US</v>
      </c>
    </row>
    <row r="2943" spans="1:20" ht="87" customHeight="1" x14ac:dyDescent="0.2">
      <c r="A2943" s="35">
        <v>2934</v>
      </c>
      <c r="B2943" s="57">
        <v>660316</v>
      </c>
      <c r="C2943" s="50" t="s">
        <v>6553</v>
      </c>
      <c r="D2943" s="50" t="s">
        <v>1953</v>
      </c>
      <c r="E2943" s="50" t="str">
        <f>IF(AND(LEN(NICAP[[#This Row],[State or      Country]])=2,NICAP[[#This Row],[State or      Country]]&lt;&gt;"UK"),"US","Other")</f>
        <v>US</v>
      </c>
      <c r="F2943" s="75">
        <v>4</v>
      </c>
      <c r="G2943" s="48"/>
      <c r="H2943" s="48"/>
      <c r="I2943" s="48"/>
      <c r="J2943" s="48"/>
      <c r="K2943" s="48"/>
      <c r="L2943" s="36" t="s">
        <v>6615</v>
      </c>
      <c r="M2943" s="36" t="str">
        <f>IF(LEFT(NICAP[[#This Row],[Date]],1)=0,"Y","N")</f>
        <v>N</v>
      </c>
      <c r="N2943" s="36"/>
      <c r="O2943" s="36" t="str">
        <f>19&amp;LEFT(NICAP[[#This Row],[Date]],2)</f>
        <v>1966</v>
      </c>
      <c r="P2943" s="36" t="str">
        <f>MID(NICAP[[#This Row],[Date]],3,2)</f>
        <v>03</v>
      </c>
      <c r="Q2943" s="36" t="str">
        <f>RIGHT(NICAP[[#This Row],[Date]],2)</f>
        <v>16</v>
      </c>
      <c r="R2943" s="26">
        <f>DATE(NICAP[[#This Row],[Year]],NICAP[[#This Row],[Month]],NICAP[[#This Row],[Day]])</f>
        <v>24182</v>
      </c>
      <c r="S2943" s="35" t="str">
        <f t="shared" si="90"/>
        <v>ME</v>
      </c>
      <c r="T2943" s="24" t="str">
        <f t="shared" si="91"/>
        <v>US</v>
      </c>
    </row>
    <row r="2944" spans="1:20" ht="27" customHeight="1" x14ac:dyDescent="0.2">
      <c r="A2944" s="35">
        <v>2935</v>
      </c>
      <c r="B2944" s="60">
        <v>660316</v>
      </c>
      <c r="C2944" s="44" t="s">
        <v>6614</v>
      </c>
      <c r="D2944" s="44" t="s">
        <v>1953</v>
      </c>
      <c r="E2944" s="44" t="str">
        <f>IF(AND(LEN(NICAP[[#This Row],[State or      Country]])=2,NICAP[[#This Row],[State or      Country]]&lt;&gt;"UK"),"US","Other")</f>
        <v>US</v>
      </c>
      <c r="F2944" s="74">
        <v>1</v>
      </c>
      <c r="G2944" s="41"/>
      <c r="H2944" s="41"/>
      <c r="I2944" s="41"/>
      <c r="J2944" s="41"/>
      <c r="K2944" s="41"/>
      <c r="L2944" s="42" t="s">
        <v>6613</v>
      </c>
      <c r="M2944" s="42" t="str">
        <f>IF(LEFT(NICAP[[#This Row],[Date]],1)=0,"Y","N")</f>
        <v>N</v>
      </c>
      <c r="N2944" s="42"/>
      <c r="O2944" s="42" t="str">
        <f>19&amp;LEFT(NICAP[[#This Row],[Date]],2)</f>
        <v>1966</v>
      </c>
      <c r="P2944" s="42" t="str">
        <f>MID(NICAP[[#This Row],[Date]],3,2)</f>
        <v>03</v>
      </c>
      <c r="Q2944" s="42" t="str">
        <f>RIGHT(NICAP[[#This Row],[Date]],2)</f>
        <v>16</v>
      </c>
      <c r="R2944" s="26">
        <f>DATE(NICAP[[#This Row],[Year]],NICAP[[#This Row],[Month]],NICAP[[#This Row],[Day]])</f>
        <v>24182</v>
      </c>
      <c r="S2944" s="35" t="str">
        <f t="shared" si="90"/>
        <v>ME</v>
      </c>
      <c r="T2944" s="24" t="str">
        <f t="shared" si="91"/>
        <v>US</v>
      </c>
    </row>
    <row r="2945" spans="1:20" ht="56.25" customHeight="1" x14ac:dyDescent="0.2">
      <c r="A2945" s="35">
        <v>2936</v>
      </c>
      <c r="B2945" s="57">
        <v>660317</v>
      </c>
      <c r="C2945" s="50" t="s">
        <v>5007</v>
      </c>
      <c r="D2945" s="50" t="s">
        <v>1734</v>
      </c>
      <c r="E2945" s="50" t="str">
        <f>IF(AND(LEN(NICAP[[#This Row],[State or      Country]])=2,NICAP[[#This Row],[State or      Country]]&lt;&gt;"UK"),"US","Other")</f>
        <v>US</v>
      </c>
      <c r="F2945" s="75">
        <v>1</v>
      </c>
      <c r="G2945" s="48"/>
      <c r="H2945" s="48"/>
      <c r="I2945" s="48"/>
      <c r="J2945" s="48"/>
      <c r="K2945" s="48"/>
      <c r="L2945" s="36" t="s">
        <v>6612</v>
      </c>
      <c r="M2945" s="36" t="str">
        <f>IF(LEFT(NICAP[[#This Row],[Date]],1)=0,"Y","N")</f>
        <v>N</v>
      </c>
      <c r="N2945" s="36"/>
      <c r="O2945" s="36" t="str">
        <f>19&amp;LEFT(NICAP[[#This Row],[Date]],2)</f>
        <v>1966</v>
      </c>
      <c r="P2945" s="36" t="str">
        <f>MID(NICAP[[#This Row],[Date]],3,2)</f>
        <v>03</v>
      </c>
      <c r="Q2945" s="36" t="str">
        <f>RIGHT(NICAP[[#This Row],[Date]],2)</f>
        <v>17</v>
      </c>
      <c r="R2945" s="26">
        <f>DATE(NICAP[[#This Row],[Year]],NICAP[[#This Row],[Month]],NICAP[[#This Row],[Day]])</f>
        <v>24183</v>
      </c>
      <c r="S2945" s="35" t="str">
        <f t="shared" si="90"/>
        <v>MI</v>
      </c>
      <c r="T2945" s="24" t="str">
        <f t="shared" si="91"/>
        <v>US</v>
      </c>
    </row>
    <row r="2946" spans="1:20" ht="12.75" customHeight="1" x14ac:dyDescent="0.2">
      <c r="A2946" s="35">
        <v>2937</v>
      </c>
      <c r="B2946" s="53">
        <v>660317</v>
      </c>
      <c r="C2946" s="39" t="s">
        <v>4158</v>
      </c>
      <c r="D2946" s="39" t="s">
        <v>1734</v>
      </c>
      <c r="E2946" s="39" t="str">
        <f>IF(AND(LEN(NICAP[[#This Row],[State or      Country]])=2,NICAP[[#This Row],[State or      Country]]&lt;&gt;"UK"),"US","Other")</f>
        <v>US</v>
      </c>
      <c r="F2946" s="79">
        <v>2</v>
      </c>
      <c r="G2946" s="37"/>
      <c r="H2946" s="37"/>
      <c r="I2946" s="47" t="s">
        <v>4808</v>
      </c>
      <c r="J2946" s="37"/>
      <c r="K2946" s="37"/>
      <c r="L2946" s="36" t="s">
        <v>6611</v>
      </c>
      <c r="M2946" s="36" t="str">
        <f>IF(LEFT(NICAP[[#This Row],[Date]],1)=0,"Y","N")</f>
        <v>N</v>
      </c>
      <c r="N2946" s="36"/>
      <c r="O2946" s="36" t="str">
        <f>19&amp;LEFT(NICAP[[#This Row],[Date]],2)</f>
        <v>1966</v>
      </c>
      <c r="P2946" s="36" t="str">
        <f>MID(NICAP[[#This Row],[Date]],3,2)</f>
        <v>03</v>
      </c>
      <c r="Q2946" s="36" t="str">
        <f>RIGHT(NICAP[[#This Row],[Date]],2)</f>
        <v>17</v>
      </c>
      <c r="R2946" s="26">
        <f>DATE(NICAP[[#This Row],[Year]],NICAP[[#This Row],[Month]],NICAP[[#This Row],[Day]])</f>
        <v>24183</v>
      </c>
      <c r="S2946" s="35" t="str">
        <f t="shared" si="90"/>
        <v>MI</v>
      </c>
      <c r="T2946" s="24" t="str">
        <f t="shared" si="91"/>
        <v>US</v>
      </c>
    </row>
    <row r="2947" spans="1:20" ht="12.75" customHeight="1" x14ac:dyDescent="0.2">
      <c r="A2947" s="35">
        <v>2938</v>
      </c>
      <c r="B2947" s="53">
        <v>660317</v>
      </c>
      <c r="C2947" s="39" t="s">
        <v>4158</v>
      </c>
      <c r="D2947" s="39" t="s">
        <v>1734</v>
      </c>
      <c r="E2947" s="39" t="str">
        <f>IF(AND(LEN(NICAP[[#This Row],[State or      Country]])=2,NICAP[[#This Row],[State or      Country]]&lt;&gt;"UK"),"US","Other")</f>
        <v>US</v>
      </c>
      <c r="F2947" s="79">
        <v>4</v>
      </c>
      <c r="G2947" s="37"/>
      <c r="H2947" s="37"/>
      <c r="I2947" s="47" t="s">
        <v>4808</v>
      </c>
      <c r="J2947" s="37"/>
      <c r="K2947" s="37"/>
      <c r="L2947" s="36" t="s">
        <v>6611</v>
      </c>
      <c r="M2947" s="36" t="str">
        <f>IF(LEFT(NICAP[[#This Row],[Date]],1)=0,"Y","N")</f>
        <v>N</v>
      </c>
      <c r="N2947" s="36"/>
      <c r="O2947" s="36" t="str">
        <f>19&amp;LEFT(NICAP[[#This Row],[Date]],2)</f>
        <v>1966</v>
      </c>
      <c r="P2947" s="36" t="str">
        <f>MID(NICAP[[#This Row],[Date]],3,2)</f>
        <v>03</v>
      </c>
      <c r="Q2947" s="36" t="str">
        <f>RIGHT(NICAP[[#This Row],[Date]],2)</f>
        <v>17</v>
      </c>
      <c r="R2947" s="26">
        <f>DATE(NICAP[[#This Row],[Year]],NICAP[[#This Row],[Month]],NICAP[[#This Row],[Day]])</f>
        <v>24183</v>
      </c>
      <c r="S2947" s="35" t="str">
        <f t="shared" si="90"/>
        <v>MI</v>
      </c>
      <c r="T2947" s="24" t="str">
        <f t="shared" si="91"/>
        <v>US</v>
      </c>
    </row>
    <row r="2948" spans="1:20" ht="57" customHeight="1" x14ac:dyDescent="0.2">
      <c r="A2948" s="35">
        <v>2939</v>
      </c>
      <c r="B2948" s="57">
        <v>660319</v>
      </c>
      <c r="C2948" s="50" t="s">
        <v>6610</v>
      </c>
      <c r="D2948" s="50" t="s">
        <v>1734</v>
      </c>
      <c r="E2948" s="50" t="str">
        <f>IF(AND(LEN(NICAP[[#This Row],[State or      Country]])=2,NICAP[[#This Row],[State or      Country]]&lt;&gt;"UK"),"US","Other")</f>
        <v>US</v>
      </c>
      <c r="F2948" s="75">
        <v>2</v>
      </c>
      <c r="G2948" s="48"/>
      <c r="H2948" s="48"/>
      <c r="I2948" s="48"/>
      <c r="J2948" s="48"/>
      <c r="K2948" s="48"/>
      <c r="L2948" s="36" t="s">
        <v>6609</v>
      </c>
      <c r="M2948" s="36" t="str">
        <f>IF(LEFT(NICAP[[#This Row],[Date]],1)=0,"Y","N")</f>
        <v>N</v>
      </c>
      <c r="N2948" s="36"/>
      <c r="O2948" s="36" t="str">
        <f>19&amp;LEFT(NICAP[[#This Row],[Date]],2)</f>
        <v>1966</v>
      </c>
      <c r="P2948" s="36" t="str">
        <f>MID(NICAP[[#This Row],[Date]],3,2)</f>
        <v>03</v>
      </c>
      <c r="Q2948" s="36" t="str">
        <f>RIGHT(NICAP[[#This Row],[Date]],2)</f>
        <v>19</v>
      </c>
      <c r="R2948" s="26">
        <f>DATE(NICAP[[#This Row],[Year]],NICAP[[#This Row],[Month]],NICAP[[#This Row],[Day]])</f>
        <v>24185</v>
      </c>
      <c r="S2948" s="35" t="str">
        <f t="shared" si="90"/>
        <v>MI</v>
      </c>
      <c r="T2948" s="24" t="str">
        <f t="shared" si="91"/>
        <v>US</v>
      </c>
    </row>
    <row r="2949" spans="1:20" ht="42" customHeight="1" x14ac:dyDescent="0.2">
      <c r="A2949" s="35">
        <v>2940</v>
      </c>
      <c r="B2949" s="57">
        <v>660319</v>
      </c>
      <c r="C2949" s="50" t="s">
        <v>6608</v>
      </c>
      <c r="D2949" s="50" t="s">
        <v>4879</v>
      </c>
      <c r="E2949" s="50" t="str">
        <f>IF(AND(LEN(NICAP[[#This Row],[State or      Country]])=2,NICAP[[#This Row],[State or      Country]]&lt;&gt;"UK"),"US","Other")</f>
        <v>US</v>
      </c>
      <c r="F2949" s="75">
        <v>2</v>
      </c>
      <c r="G2949" s="48"/>
      <c r="H2949" s="48"/>
      <c r="I2949" s="48"/>
      <c r="J2949" s="48"/>
      <c r="K2949" s="48"/>
      <c r="L2949" s="42" t="s">
        <v>6607</v>
      </c>
      <c r="M2949" s="42" t="str">
        <f>IF(LEFT(NICAP[[#This Row],[Date]],1)=0,"Y","N")</f>
        <v>N</v>
      </c>
      <c r="N2949" s="42"/>
      <c r="O2949" s="42" t="str">
        <f>19&amp;LEFT(NICAP[[#This Row],[Date]],2)</f>
        <v>1966</v>
      </c>
      <c r="P2949" s="42" t="str">
        <f>MID(NICAP[[#This Row],[Date]],3,2)</f>
        <v>03</v>
      </c>
      <c r="Q2949" s="42" t="str">
        <f>RIGHT(NICAP[[#This Row],[Date]],2)</f>
        <v>19</v>
      </c>
      <c r="R2949" s="26">
        <f>DATE(NICAP[[#This Row],[Year]],NICAP[[#This Row],[Month]],NICAP[[#This Row],[Day]])</f>
        <v>24185</v>
      </c>
      <c r="S2949" s="35" t="str">
        <f t="shared" si="90"/>
        <v>In</v>
      </c>
      <c r="T2949" s="24" t="str">
        <f t="shared" si="91"/>
        <v>US</v>
      </c>
    </row>
    <row r="2950" spans="1:20" ht="57.75" customHeight="1" x14ac:dyDescent="0.2">
      <c r="A2950" s="35">
        <v>2941</v>
      </c>
      <c r="B2950" s="67">
        <v>660319</v>
      </c>
      <c r="C2950" s="50" t="s">
        <v>6606</v>
      </c>
      <c r="D2950" s="50" t="s">
        <v>1715</v>
      </c>
      <c r="E2950" s="50" t="str">
        <f>IF(AND(LEN(NICAP[[#This Row],[State or      Country]])=2,NICAP[[#This Row],[State or      Country]]&lt;&gt;"UK"),"US","Other")</f>
        <v>US</v>
      </c>
      <c r="F2950" s="75">
        <v>1</v>
      </c>
      <c r="G2950" s="48"/>
      <c r="H2950" s="48"/>
      <c r="I2950" s="48"/>
      <c r="J2950" s="48"/>
      <c r="K2950" s="48"/>
      <c r="L2950" s="36" t="s">
        <v>6605</v>
      </c>
      <c r="M2950" s="36" t="str">
        <f>IF(LEFT(NICAP[[#This Row],[Date]],1)=0,"Y","N")</f>
        <v>N</v>
      </c>
      <c r="N2950" s="36"/>
      <c r="O2950" s="36" t="str">
        <f>19&amp;LEFT(NICAP[[#This Row],[Date]],2)</f>
        <v>1966</v>
      </c>
      <c r="P2950" s="36" t="str">
        <f>MID(NICAP[[#This Row],[Date]],3,2)</f>
        <v>03</v>
      </c>
      <c r="Q2950" s="36" t="str">
        <f>RIGHT(NICAP[[#This Row],[Date]],2)</f>
        <v>19</v>
      </c>
      <c r="R2950" s="26">
        <f>DATE(NICAP[[#This Row],[Year]],NICAP[[#This Row],[Month]],NICAP[[#This Row],[Day]])</f>
        <v>24185</v>
      </c>
      <c r="S2950" s="35" t="str">
        <f t="shared" si="90"/>
        <v>MD</v>
      </c>
      <c r="T2950" s="24" t="str">
        <f t="shared" si="91"/>
        <v>US</v>
      </c>
    </row>
    <row r="2951" spans="1:20" ht="144.75" customHeight="1" x14ac:dyDescent="0.2">
      <c r="A2951" s="35">
        <v>2942</v>
      </c>
      <c r="B2951" s="69" t="s">
        <v>6604</v>
      </c>
      <c r="C2951" s="50" t="s">
        <v>5517</v>
      </c>
      <c r="D2951" s="50" t="s">
        <v>1667</v>
      </c>
      <c r="E2951" s="50" t="str">
        <f>IF(AND(LEN(NICAP[[#This Row],[State or      Country]])=2,NICAP[[#This Row],[State or      Country]]&lt;&gt;"UK"),"US","Other")</f>
        <v>US</v>
      </c>
      <c r="F2951" s="75">
        <v>2</v>
      </c>
      <c r="G2951" s="48"/>
      <c r="H2951" s="48"/>
      <c r="I2951" s="48"/>
      <c r="J2951" s="48"/>
      <c r="K2951" s="48"/>
      <c r="L2951" s="36" t="s">
        <v>6603</v>
      </c>
      <c r="M2951" s="36" t="str">
        <f>IF(LEFT(NICAP[[#This Row],[Date]],1)=0,"Y","N")</f>
        <v>N</v>
      </c>
      <c r="N2951" s="36"/>
      <c r="O2951" s="36" t="str">
        <f>19&amp;LEFT(NICAP[[#This Row],[Date]],2)</f>
        <v>1966</v>
      </c>
      <c r="P2951" s="36" t="str">
        <f>MID(NICAP[[#This Row],[Date]],3,2)</f>
        <v>03</v>
      </c>
      <c r="Q2951" s="36" t="str">
        <f>RIGHT(NICAP[[#This Row],[Date]],2)</f>
        <v>20</v>
      </c>
      <c r="R2951" s="26">
        <f>DATE(NICAP[[#This Row],[Year]],NICAP[[#This Row],[Month]],NICAP[[#This Row],[Day]])</f>
        <v>24186</v>
      </c>
      <c r="S2951" s="35" t="str">
        <f t="shared" si="90"/>
        <v>TX</v>
      </c>
      <c r="T2951" s="24" t="str">
        <f t="shared" si="91"/>
        <v>US</v>
      </c>
    </row>
    <row r="2952" spans="1:20" ht="145.5" customHeight="1" x14ac:dyDescent="0.2">
      <c r="A2952" s="35">
        <v>2943</v>
      </c>
      <c r="B2952" s="69" t="s">
        <v>6604</v>
      </c>
      <c r="C2952" s="50" t="s">
        <v>5517</v>
      </c>
      <c r="D2952" s="50" t="s">
        <v>1667</v>
      </c>
      <c r="E2952" s="50" t="str">
        <f>IF(AND(LEN(NICAP[[#This Row],[State or      Country]])=2,NICAP[[#This Row],[State or      Country]]&lt;&gt;"UK"),"US","Other")</f>
        <v>US</v>
      </c>
      <c r="F2952" s="75">
        <v>3</v>
      </c>
      <c r="G2952" s="48"/>
      <c r="H2952" s="48"/>
      <c r="I2952" s="48"/>
      <c r="J2952" s="48"/>
      <c r="K2952" s="48"/>
      <c r="L2952" s="36" t="s">
        <v>6603</v>
      </c>
      <c r="M2952" s="36" t="str">
        <f>IF(LEFT(NICAP[[#This Row],[Date]],1)=0,"Y","N")</f>
        <v>N</v>
      </c>
      <c r="N2952" s="36"/>
      <c r="O2952" s="36" t="str">
        <f>19&amp;LEFT(NICAP[[#This Row],[Date]],2)</f>
        <v>1966</v>
      </c>
      <c r="P2952" s="36" t="str">
        <f>MID(NICAP[[#This Row],[Date]],3,2)</f>
        <v>03</v>
      </c>
      <c r="Q2952" s="36" t="str">
        <f>RIGHT(NICAP[[#This Row],[Date]],2)</f>
        <v>20</v>
      </c>
      <c r="R2952" s="26">
        <f>DATE(NICAP[[#This Row],[Year]],NICAP[[#This Row],[Month]],NICAP[[#This Row],[Day]])</f>
        <v>24186</v>
      </c>
      <c r="S2952" s="35" t="str">
        <f t="shared" si="90"/>
        <v>TX</v>
      </c>
      <c r="T2952" s="24" t="str">
        <f t="shared" si="91"/>
        <v>US</v>
      </c>
    </row>
    <row r="2953" spans="1:20" ht="101.25" customHeight="1" x14ac:dyDescent="0.2">
      <c r="A2953" s="35">
        <v>2944</v>
      </c>
      <c r="B2953" s="69" t="s">
        <v>6602</v>
      </c>
      <c r="C2953" s="50" t="s">
        <v>4472</v>
      </c>
      <c r="D2953" s="50" t="s">
        <v>2338</v>
      </c>
      <c r="E2953" s="50" t="str">
        <f>IF(AND(LEN(NICAP[[#This Row],[State or      Country]])=2,NICAP[[#This Row],[State or      Country]]&lt;&gt;"UK"),"US","Other")</f>
        <v>US</v>
      </c>
      <c r="F2953" s="75">
        <v>2</v>
      </c>
      <c r="G2953" s="48"/>
      <c r="H2953" s="48"/>
      <c r="I2953" s="48"/>
      <c r="J2953" s="48"/>
      <c r="K2953" s="48"/>
      <c r="L2953" s="36" t="s">
        <v>6601</v>
      </c>
      <c r="M2953" s="36" t="str">
        <f>IF(LEFT(NICAP[[#This Row],[Date]],1)=0,"Y","N")</f>
        <v>N</v>
      </c>
      <c r="N2953" s="36"/>
      <c r="O2953" s="36" t="str">
        <f>19&amp;LEFT(NICAP[[#This Row],[Date]],2)</f>
        <v>1966</v>
      </c>
      <c r="P2953" s="36" t="str">
        <f>MID(NICAP[[#This Row],[Date]],3,2)</f>
        <v>03</v>
      </c>
      <c r="Q2953" s="36" t="str">
        <f>RIGHT(NICAP[[#This Row],[Date]],2)</f>
        <v>21</v>
      </c>
      <c r="R2953" s="26">
        <f>DATE(NICAP[[#This Row],[Year]],NICAP[[#This Row],[Month]],NICAP[[#This Row],[Day]])</f>
        <v>24187</v>
      </c>
      <c r="S2953" s="35" t="str">
        <f t="shared" si="90"/>
        <v>NH</v>
      </c>
      <c r="T2953" s="24" t="str">
        <f t="shared" si="91"/>
        <v>US</v>
      </c>
    </row>
    <row r="2954" spans="1:20" ht="12.75" customHeight="1" x14ac:dyDescent="0.2">
      <c r="A2954" s="35">
        <v>2945</v>
      </c>
      <c r="B2954" s="64">
        <v>660320</v>
      </c>
      <c r="C2954" s="39" t="s">
        <v>2935</v>
      </c>
      <c r="D2954" s="39" t="s">
        <v>1683</v>
      </c>
      <c r="E2954" s="39" t="str">
        <f>IF(AND(LEN(NICAP[[#This Row],[State or      Country]])=2,NICAP[[#This Row],[State or      Country]]&lt;&gt;"UK"),"US","Other")</f>
        <v>US</v>
      </c>
      <c r="F2954" s="79">
        <v>1</v>
      </c>
      <c r="G2954" s="37"/>
      <c r="H2954" s="37"/>
      <c r="I2954" s="65">
        <v>10247</v>
      </c>
      <c r="J2954" s="37"/>
      <c r="K2954" s="37"/>
      <c r="L2954" s="36" t="s">
        <v>6600</v>
      </c>
      <c r="M2954" s="36" t="str">
        <f>IF(LEFT(NICAP[[#This Row],[Date]],1)=0,"Y","N")</f>
        <v>N</v>
      </c>
      <c r="N2954" s="36"/>
      <c r="O2954" s="36" t="str">
        <f>19&amp;LEFT(NICAP[[#This Row],[Date]],2)</f>
        <v>1966</v>
      </c>
      <c r="P2954" s="36" t="str">
        <f>MID(NICAP[[#This Row],[Date]],3,2)</f>
        <v>03</v>
      </c>
      <c r="Q2954" s="36" t="str">
        <f>RIGHT(NICAP[[#This Row],[Date]],2)</f>
        <v>20</v>
      </c>
      <c r="R2954" s="26">
        <f>DATE(NICAP[[#This Row],[Year]],NICAP[[#This Row],[Month]],NICAP[[#This Row],[Day]])</f>
        <v>24186</v>
      </c>
      <c r="S2954" s="35" t="str">
        <f t="shared" ref="S2954:S3017" si="92">IF(E2954="US",D2954,"")</f>
        <v>FL</v>
      </c>
      <c r="T2954" s="24" t="str">
        <f t="shared" ref="T2954:T3017" si="93">IF(E2954="US","US",D2954)</f>
        <v>US</v>
      </c>
    </row>
    <row r="2955" spans="1:20" ht="12.75" customHeight="1" x14ac:dyDescent="0.2">
      <c r="A2955" s="35">
        <v>2946</v>
      </c>
      <c r="B2955" s="68">
        <v>660320</v>
      </c>
      <c r="C2955" s="39" t="s">
        <v>2778</v>
      </c>
      <c r="D2955" s="39" t="s">
        <v>1734</v>
      </c>
      <c r="E2955" s="39" t="str">
        <f>IF(AND(LEN(NICAP[[#This Row],[State or      Country]])=2,NICAP[[#This Row],[State or      Country]]&lt;&gt;"UK"),"US","Other")</f>
        <v>US</v>
      </c>
      <c r="F2955" s="79">
        <v>2</v>
      </c>
      <c r="G2955" s="37"/>
      <c r="H2955" s="37"/>
      <c r="I2955" s="47" t="s">
        <v>4808</v>
      </c>
      <c r="J2955" s="37"/>
      <c r="K2955" s="37"/>
      <c r="L2955" s="36" t="s">
        <v>6599</v>
      </c>
      <c r="M2955" s="36" t="str">
        <f>IF(LEFT(NICAP[[#This Row],[Date]],1)=0,"Y","N")</f>
        <v>N</v>
      </c>
      <c r="N2955" s="36"/>
      <c r="O2955" s="36" t="str">
        <f>19&amp;LEFT(NICAP[[#This Row],[Date]],2)</f>
        <v>1966</v>
      </c>
      <c r="P2955" s="36" t="str">
        <f>MID(NICAP[[#This Row],[Date]],3,2)</f>
        <v>03</v>
      </c>
      <c r="Q2955" s="36" t="str">
        <f>RIGHT(NICAP[[#This Row],[Date]],2)</f>
        <v>20</v>
      </c>
      <c r="R2955" s="26">
        <f>DATE(NICAP[[#This Row],[Year]],NICAP[[#This Row],[Month]],NICAP[[#This Row],[Day]])</f>
        <v>24186</v>
      </c>
      <c r="S2955" s="35" t="str">
        <f t="shared" si="92"/>
        <v>MI</v>
      </c>
      <c r="T2955" s="24" t="str">
        <f t="shared" si="93"/>
        <v>US</v>
      </c>
    </row>
    <row r="2956" spans="1:20" ht="27" customHeight="1" x14ac:dyDescent="0.2">
      <c r="A2956" s="35">
        <v>2947</v>
      </c>
      <c r="B2956" s="84">
        <v>660321</v>
      </c>
      <c r="C2956" s="44" t="s">
        <v>6598</v>
      </c>
      <c r="D2956" s="44" t="s">
        <v>1734</v>
      </c>
      <c r="E2956" s="44" t="str">
        <f>IF(AND(LEN(NICAP[[#This Row],[State or      Country]])=2,NICAP[[#This Row],[State or      Country]]&lt;&gt;"UK"),"US","Other")</f>
        <v>US</v>
      </c>
      <c r="F2956" s="74">
        <v>1</v>
      </c>
      <c r="G2956" s="41"/>
      <c r="H2956" s="41"/>
      <c r="I2956" s="62" t="s">
        <v>4808</v>
      </c>
      <c r="J2956" s="41"/>
      <c r="K2956" s="41"/>
      <c r="L2956" s="59" t="s">
        <v>6597</v>
      </c>
      <c r="M2956" s="59" t="str">
        <f>IF(LEFT(NICAP[[#This Row],[Date]],1)=0,"Y","N")</f>
        <v>N</v>
      </c>
      <c r="N2956" s="59"/>
      <c r="O2956" s="59" t="str">
        <f>19&amp;LEFT(NICAP[[#This Row],[Date]],2)</f>
        <v>1966</v>
      </c>
      <c r="P2956" s="59" t="str">
        <f>MID(NICAP[[#This Row],[Date]],3,2)</f>
        <v>03</v>
      </c>
      <c r="Q2956" s="59" t="str">
        <f>RIGHT(NICAP[[#This Row],[Date]],2)</f>
        <v>21</v>
      </c>
      <c r="R2956" s="26">
        <f>DATE(NICAP[[#This Row],[Year]],NICAP[[#This Row],[Month]],NICAP[[#This Row],[Day]])</f>
        <v>24187</v>
      </c>
      <c r="S2956" s="35" t="str">
        <f t="shared" si="92"/>
        <v>MI</v>
      </c>
      <c r="T2956" s="24" t="str">
        <f t="shared" si="93"/>
        <v>US</v>
      </c>
    </row>
    <row r="2957" spans="1:20" ht="42.75" customHeight="1" x14ac:dyDescent="0.2">
      <c r="A2957" s="35">
        <v>2948</v>
      </c>
      <c r="B2957" s="67">
        <v>660322</v>
      </c>
      <c r="C2957" s="50" t="s">
        <v>3366</v>
      </c>
      <c r="D2957" s="50" t="s">
        <v>1670</v>
      </c>
      <c r="E2957" s="50" t="str">
        <f>IF(AND(LEN(NICAP[[#This Row],[State or      Country]])=2,NICAP[[#This Row],[State or      Country]]&lt;&gt;"UK"),"US","Other")</f>
        <v>US</v>
      </c>
      <c r="F2957" s="75">
        <v>1</v>
      </c>
      <c r="G2957" s="48"/>
      <c r="H2957" s="48"/>
      <c r="I2957" s="48"/>
      <c r="J2957" s="48"/>
      <c r="K2957" s="48"/>
      <c r="L2957" s="36" t="s">
        <v>6596</v>
      </c>
      <c r="M2957" s="36" t="str">
        <f>IF(LEFT(NICAP[[#This Row],[Date]],1)=0,"Y","N")</f>
        <v>N</v>
      </c>
      <c r="N2957" s="36"/>
      <c r="O2957" s="36" t="str">
        <f>19&amp;LEFT(NICAP[[#This Row],[Date]],2)</f>
        <v>1966</v>
      </c>
      <c r="P2957" s="36" t="str">
        <f>MID(NICAP[[#This Row],[Date]],3,2)</f>
        <v>03</v>
      </c>
      <c r="Q2957" s="36" t="str">
        <f>RIGHT(NICAP[[#This Row],[Date]],2)</f>
        <v>22</v>
      </c>
      <c r="R2957" s="26">
        <f>DATE(NICAP[[#This Row],[Year]],NICAP[[#This Row],[Month]],NICAP[[#This Row],[Day]])</f>
        <v>24188</v>
      </c>
      <c r="S2957" s="35" t="str">
        <f t="shared" si="92"/>
        <v>IL</v>
      </c>
      <c r="T2957" s="24" t="str">
        <f t="shared" si="93"/>
        <v>US</v>
      </c>
    </row>
    <row r="2958" spans="1:20" ht="57" customHeight="1" x14ac:dyDescent="0.2">
      <c r="A2958" s="35">
        <v>2949</v>
      </c>
      <c r="B2958" s="69" t="s">
        <v>6595</v>
      </c>
      <c r="C2958" s="50" t="s">
        <v>3748</v>
      </c>
      <c r="D2958" s="50" t="s">
        <v>1683</v>
      </c>
      <c r="E2958" s="50" t="str">
        <f>IF(AND(LEN(NICAP[[#This Row],[State or      Country]])=2,NICAP[[#This Row],[State or      Country]]&lt;&gt;"UK"),"US","Other")</f>
        <v>US</v>
      </c>
      <c r="F2958" s="75">
        <v>2</v>
      </c>
      <c r="G2958" s="48"/>
      <c r="H2958" s="48"/>
      <c r="I2958" s="48"/>
      <c r="J2958" s="48"/>
      <c r="K2958" s="48"/>
      <c r="L2958" s="36" t="s">
        <v>6594</v>
      </c>
      <c r="M2958" s="36" t="str">
        <f>IF(LEFT(NICAP[[#This Row],[Date]],1)=0,"Y","N")</f>
        <v>N</v>
      </c>
      <c r="N2958" s="36"/>
      <c r="O2958" s="36" t="str">
        <f>19&amp;LEFT(NICAP[[#This Row],[Date]],2)</f>
        <v>1966</v>
      </c>
      <c r="P2958" s="36" t="str">
        <f>MID(NICAP[[#This Row],[Date]],3,2)</f>
        <v>03</v>
      </c>
      <c r="Q2958" s="36" t="str">
        <f>RIGHT(NICAP[[#This Row],[Date]],2)</f>
        <v>23</v>
      </c>
      <c r="R2958" s="26">
        <f>DATE(NICAP[[#This Row],[Year]],NICAP[[#This Row],[Month]],NICAP[[#This Row],[Day]])</f>
        <v>24189</v>
      </c>
      <c r="S2958" s="35" t="str">
        <f t="shared" si="92"/>
        <v>FL</v>
      </c>
      <c r="T2958" s="24" t="str">
        <f t="shared" si="93"/>
        <v>US</v>
      </c>
    </row>
    <row r="2959" spans="1:20" ht="12.75" customHeight="1" x14ac:dyDescent="0.2">
      <c r="A2959" s="35">
        <v>2950</v>
      </c>
      <c r="B2959" s="64">
        <v>660322</v>
      </c>
      <c r="C2959" s="39" t="s">
        <v>2235</v>
      </c>
      <c r="D2959" s="39" t="s">
        <v>1667</v>
      </c>
      <c r="E2959" s="39" t="str">
        <f>IF(AND(LEN(NICAP[[#This Row],[State or      Country]])=2,NICAP[[#This Row],[State or      Country]]&lt;&gt;"UK"),"US","Other")</f>
        <v>US</v>
      </c>
      <c r="F2959" s="79">
        <v>2</v>
      </c>
      <c r="G2959" s="37"/>
      <c r="H2959" s="37"/>
      <c r="I2959" s="65">
        <v>10262</v>
      </c>
      <c r="J2959" s="37"/>
      <c r="K2959" s="37"/>
      <c r="L2959" s="36" t="s">
        <v>6593</v>
      </c>
      <c r="M2959" s="36" t="str">
        <f>IF(LEFT(NICAP[[#This Row],[Date]],1)=0,"Y","N")</f>
        <v>N</v>
      </c>
      <c r="N2959" s="36"/>
      <c r="O2959" s="36" t="str">
        <f>19&amp;LEFT(NICAP[[#This Row],[Date]],2)</f>
        <v>1966</v>
      </c>
      <c r="P2959" s="36" t="str">
        <f>MID(NICAP[[#This Row],[Date]],3,2)</f>
        <v>03</v>
      </c>
      <c r="Q2959" s="36" t="str">
        <f>RIGHT(NICAP[[#This Row],[Date]],2)</f>
        <v>22</v>
      </c>
      <c r="R2959" s="26">
        <f>DATE(NICAP[[#This Row],[Year]],NICAP[[#This Row],[Month]],NICAP[[#This Row],[Day]])</f>
        <v>24188</v>
      </c>
      <c r="S2959" s="35" t="str">
        <f t="shared" si="92"/>
        <v>TX</v>
      </c>
      <c r="T2959" s="24" t="str">
        <f t="shared" si="93"/>
        <v>US</v>
      </c>
    </row>
    <row r="2960" spans="1:20" ht="57.75" customHeight="1" x14ac:dyDescent="0.2">
      <c r="A2960" s="35">
        <v>2951</v>
      </c>
      <c r="B2960" s="57">
        <v>660323</v>
      </c>
      <c r="C2960" s="50" t="s">
        <v>6592</v>
      </c>
      <c r="D2960" s="50" t="s">
        <v>2640</v>
      </c>
      <c r="E2960" s="50" t="str">
        <f>IF(AND(LEN(NICAP[[#This Row],[State or      Country]])=2,NICAP[[#This Row],[State or      Country]]&lt;&gt;"UK"),"US","Other")</f>
        <v>US</v>
      </c>
      <c r="F2960" s="75">
        <v>1</v>
      </c>
      <c r="G2960" s="48"/>
      <c r="H2960" s="48"/>
      <c r="I2960" s="48"/>
      <c r="J2960" s="48"/>
      <c r="K2960" s="48"/>
      <c r="L2960" s="36" t="s">
        <v>6591</v>
      </c>
      <c r="M2960" s="36" t="str">
        <f>IF(LEFT(NICAP[[#This Row],[Date]],1)=0,"Y","N")</f>
        <v>N</v>
      </c>
      <c r="N2960" s="36"/>
      <c r="O2960" s="36" t="str">
        <f>19&amp;LEFT(NICAP[[#This Row],[Date]],2)</f>
        <v>1966</v>
      </c>
      <c r="P2960" s="36" t="str">
        <f>MID(NICAP[[#This Row],[Date]],3,2)</f>
        <v>03</v>
      </c>
      <c r="Q2960" s="36" t="str">
        <f>RIGHT(NICAP[[#This Row],[Date]],2)</f>
        <v>23</v>
      </c>
      <c r="R2960" s="26">
        <f>DATE(NICAP[[#This Row],[Year]],NICAP[[#This Row],[Month]],NICAP[[#This Row],[Day]])</f>
        <v>24189</v>
      </c>
      <c r="S2960" s="35" t="str">
        <f t="shared" si="92"/>
        <v>CO</v>
      </c>
      <c r="T2960" s="24" t="str">
        <f t="shared" si="93"/>
        <v>US</v>
      </c>
    </row>
    <row r="2961" spans="1:20" ht="12.75" customHeight="1" x14ac:dyDescent="0.2">
      <c r="A2961" s="35">
        <v>2952</v>
      </c>
      <c r="B2961" s="55">
        <v>660323</v>
      </c>
      <c r="C2961" s="39" t="s">
        <v>6590</v>
      </c>
      <c r="D2961" s="39" t="s">
        <v>1683</v>
      </c>
      <c r="E2961" s="39" t="str">
        <f>IF(AND(LEN(NICAP[[#This Row],[State or      Country]])=2,NICAP[[#This Row],[State or      Country]]&lt;&gt;"UK"),"US","Other")</f>
        <v>US</v>
      </c>
      <c r="F2961" s="79">
        <v>1</v>
      </c>
      <c r="G2961" s="37"/>
      <c r="H2961" s="37"/>
      <c r="I2961" s="47" t="s">
        <v>4808</v>
      </c>
      <c r="J2961" s="37"/>
      <c r="K2961" s="37"/>
      <c r="L2961" s="36" t="s">
        <v>6589</v>
      </c>
      <c r="M2961" s="36" t="str">
        <f>IF(LEFT(NICAP[[#This Row],[Date]],1)=0,"Y","N")</f>
        <v>N</v>
      </c>
      <c r="N2961" s="36"/>
      <c r="O2961" s="36" t="str">
        <f>19&amp;LEFT(NICAP[[#This Row],[Date]],2)</f>
        <v>1966</v>
      </c>
      <c r="P2961" s="36" t="str">
        <f>MID(NICAP[[#This Row],[Date]],3,2)</f>
        <v>03</v>
      </c>
      <c r="Q2961" s="36" t="str">
        <f>RIGHT(NICAP[[#This Row],[Date]],2)</f>
        <v>23</v>
      </c>
      <c r="R2961" s="26">
        <f>DATE(NICAP[[#This Row],[Year]],NICAP[[#This Row],[Month]],NICAP[[#This Row],[Day]])</f>
        <v>24189</v>
      </c>
      <c r="S2961" s="35" t="str">
        <f t="shared" si="92"/>
        <v>FL</v>
      </c>
      <c r="T2961" s="24" t="str">
        <f t="shared" si="93"/>
        <v>US</v>
      </c>
    </row>
    <row r="2962" spans="1:20" ht="12.75" customHeight="1" x14ac:dyDescent="0.2">
      <c r="A2962" s="35">
        <v>2953</v>
      </c>
      <c r="B2962" s="55">
        <v>660323</v>
      </c>
      <c r="C2962" s="39" t="s">
        <v>6588</v>
      </c>
      <c r="D2962" s="39" t="s">
        <v>1772</v>
      </c>
      <c r="E2962" s="39" t="str">
        <f>IF(AND(LEN(NICAP[[#This Row],[State or      Country]])=2,NICAP[[#This Row],[State or      Country]]&lt;&gt;"UK"),"US","Other")</f>
        <v>US</v>
      </c>
      <c r="F2962" s="79">
        <v>2</v>
      </c>
      <c r="G2962" s="37"/>
      <c r="H2962" s="37"/>
      <c r="I2962" s="65">
        <v>10270</v>
      </c>
      <c r="J2962" s="37"/>
      <c r="K2962" s="37"/>
      <c r="L2962" s="36" t="s">
        <v>6587</v>
      </c>
      <c r="M2962" s="36" t="str">
        <f>IF(LEFT(NICAP[[#This Row],[Date]],1)=0,"Y","N")</f>
        <v>N</v>
      </c>
      <c r="N2962" s="36"/>
      <c r="O2962" s="36" t="str">
        <f>19&amp;LEFT(NICAP[[#This Row],[Date]],2)</f>
        <v>1966</v>
      </c>
      <c r="P2962" s="36" t="str">
        <f>MID(NICAP[[#This Row],[Date]],3,2)</f>
        <v>03</v>
      </c>
      <c r="Q2962" s="36" t="str">
        <f>RIGHT(NICAP[[#This Row],[Date]],2)</f>
        <v>23</v>
      </c>
      <c r="R2962" s="26">
        <f>DATE(NICAP[[#This Row],[Year]],NICAP[[#This Row],[Month]],NICAP[[#This Row],[Day]])</f>
        <v>24189</v>
      </c>
      <c r="S2962" s="35" t="str">
        <f t="shared" si="92"/>
        <v>OK</v>
      </c>
      <c r="T2962" s="24" t="str">
        <f t="shared" si="93"/>
        <v>US</v>
      </c>
    </row>
    <row r="2963" spans="1:20" ht="27" customHeight="1" x14ac:dyDescent="0.2">
      <c r="A2963" s="35">
        <v>2954</v>
      </c>
      <c r="B2963" s="58">
        <v>660323</v>
      </c>
      <c r="C2963" s="44" t="s">
        <v>2007</v>
      </c>
      <c r="D2963" s="44" t="s">
        <v>1953</v>
      </c>
      <c r="E2963" s="44" t="str">
        <f>IF(AND(LEN(NICAP[[#This Row],[State or      Country]])=2,NICAP[[#This Row],[State or      Country]]&lt;&gt;"UK"),"US","Other")</f>
        <v>US</v>
      </c>
      <c r="F2963" s="74">
        <v>2</v>
      </c>
      <c r="G2963" s="41"/>
      <c r="H2963" s="41"/>
      <c r="I2963" s="41"/>
      <c r="J2963" s="41"/>
      <c r="K2963" s="41"/>
      <c r="L2963" s="42" t="s">
        <v>6586</v>
      </c>
      <c r="M2963" s="42" t="str">
        <f>IF(LEFT(NICAP[[#This Row],[Date]],1)=0,"Y","N")</f>
        <v>N</v>
      </c>
      <c r="N2963" s="42"/>
      <c r="O2963" s="42" t="str">
        <f>19&amp;LEFT(NICAP[[#This Row],[Date]],2)</f>
        <v>1966</v>
      </c>
      <c r="P2963" s="42" t="str">
        <f>MID(NICAP[[#This Row],[Date]],3,2)</f>
        <v>03</v>
      </c>
      <c r="Q2963" s="42" t="str">
        <f>RIGHT(NICAP[[#This Row],[Date]],2)</f>
        <v>23</v>
      </c>
      <c r="R2963" s="26">
        <f>DATE(NICAP[[#This Row],[Year]],NICAP[[#This Row],[Month]],NICAP[[#This Row],[Day]])</f>
        <v>24189</v>
      </c>
      <c r="S2963" s="35" t="str">
        <f t="shared" si="92"/>
        <v>ME</v>
      </c>
      <c r="T2963" s="24" t="str">
        <f t="shared" si="93"/>
        <v>US</v>
      </c>
    </row>
    <row r="2964" spans="1:20" ht="27" customHeight="1" x14ac:dyDescent="0.2">
      <c r="A2964" s="35">
        <v>2955</v>
      </c>
      <c r="B2964" s="60">
        <v>660323</v>
      </c>
      <c r="C2964" s="44" t="s">
        <v>6585</v>
      </c>
      <c r="D2964" s="44" t="s">
        <v>1670</v>
      </c>
      <c r="E2964" s="44" t="str">
        <f>IF(AND(LEN(NICAP[[#This Row],[State or      Country]])=2,NICAP[[#This Row],[State or      Country]]&lt;&gt;"UK"),"US","Other")</f>
        <v>US</v>
      </c>
      <c r="F2964" s="74">
        <v>1</v>
      </c>
      <c r="G2964" s="41"/>
      <c r="H2964" s="41"/>
      <c r="I2964" s="41"/>
      <c r="J2964" s="41"/>
      <c r="K2964" s="41"/>
      <c r="L2964" s="42" t="s">
        <v>6584</v>
      </c>
      <c r="M2964" s="42" t="str">
        <f>IF(LEFT(NICAP[[#This Row],[Date]],1)=0,"Y","N")</f>
        <v>N</v>
      </c>
      <c r="N2964" s="42"/>
      <c r="O2964" s="42" t="str">
        <f>19&amp;LEFT(NICAP[[#This Row],[Date]],2)</f>
        <v>1966</v>
      </c>
      <c r="P2964" s="42" t="str">
        <f>MID(NICAP[[#This Row],[Date]],3,2)</f>
        <v>03</v>
      </c>
      <c r="Q2964" s="42" t="str">
        <f>RIGHT(NICAP[[#This Row],[Date]],2)</f>
        <v>23</v>
      </c>
      <c r="R2964" s="26">
        <f>DATE(NICAP[[#This Row],[Year]],NICAP[[#This Row],[Month]],NICAP[[#This Row],[Day]])</f>
        <v>24189</v>
      </c>
      <c r="S2964" s="35" t="str">
        <f t="shared" si="92"/>
        <v>IL</v>
      </c>
      <c r="T2964" s="24" t="str">
        <f t="shared" si="93"/>
        <v>US</v>
      </c>
    </row>
    <row r="2965" spans="1:20" ht="56.25" customHeight="1" x14ac:dyDescent="0.2">
      <c r="A2965" s="35">
        <v>2956</v>
      </c>
      <c r="B2965" s="57">
        <v>660323</v>
      </c>
      <c r="C2965" s="50" t="s">
        <v>6583</v>
      </c>
      <c r="D2965" s="50" t="s">
        <v>1758</v>
      </c>
      <c r="E2965" s="50" t="str">
        <f>IF(AND(LEN(NICAP[[#This Row],[State or      Country]])=2,NICAP[[#This Row],[State or      Country]]&lt;&gt;"UK"),"US","Other")</f>
        <v>US</v>
      </c>
      <c r="F2965" s="75">
        <v>2</v>
      </c>
      <c r="G2965" s="48"/>
      <c r="H2965" s="48"/>
      <c r="I2965" s="48"/>
      <c r="J2965" s="48"/>
      <c r="K2965" s="48"/>
      <c r="L2965" s="42" t="s">
        <v>6582</v>
      </c>
      <c r="M2965" s="42" t="str">
        <f>IF(LEFT(NICAP[[#This Row],[Date]],1)=0,"Y","N")</f>
        <v>N</v>
      </c>
      <c r="N2965" s="42"/>
      <c r="O2965" s="42" t="str">
        <f>19&amp;LEFT(NICAP[[#This Row],[Date]],2)</f>
        <v>1966</v>
      </c>
      <c r="P2965" s="42" t="str">
        <f>MID(NICAP[[#This Row],[Date]],3,2)</f>
        <v>03</v>
      </c>
      <c r="Q2965" s="42" t="str">
        <f>RIGHT(NICAP[[#This Row],[Date]],2)</f>
        <v>23</v>
      </c>
      <c r="R2965" s="26">
        <f>DATE(NICAP[[#This Row],[Year]],NICAP[[#This Row],[Month]],NICAP[[#This Row],[Day]])</f>
        <v>24189</v>
      </c>
      <c r="S2965" s="35" t="str">
        <f t="shared" si="92"/>
        <v>NY</v>
      </c>
      <c r="T2965" s="24" t="str">
        <f t="shared" si="93"/>
        <v>US</v>
      </c>
    </row>
    <row r="2966" spans="1:20" ht="72" customHeight="1" x14ac:dyDescent="0.2">
      <c r="A2966" s="35">
        <v>2957</v>
      </c>
      <c r="B2966" s="57">
        <v>660324</v>
      </c>
      <c r="C2966" s="50" t="s">
        <v>6581</v>
      </c>
      <c r="D2966" s="50" t="s">
        <v>1734</v>
      </c>
      <c r="E2966" s="50" t="str">
        <f>IF(AND(LEN(NICAP[[#This Row],[State or      Country]])=2,NICAP[[#This Row],[State or      Country]]&lt;&gt;"UK"),"US","Other")</f>
        <v>US</v>
      </c>
      <c r="F2966" s="75">
        <v>2</v>
      </c>
      <c r="G2966" s="48"/>
      <c r="H2966" s="48"/>
      <c r="I2966" s="48"/>
      <c r="J2966" s="48"/>
      <c r="K2966" s="48"/>
      <c r="L2966" s="36" t="s">
        <v>6580</v>
      </c>
      <c r="M2966" s="36" t="str">
        <f>IF(LEFT(NICAP[[#This Row],[Date]],1)=0,"Y","N")</f>
        <v>N</v>
      </c>
      <c r="N2966" s="36"/>
      <c r="O2966" s="36" t="str">
        <f>19&amp;LEFT(NICAP[[#This Row],[Date]],2)</f>
        <v>1966</v>
      </c>
      <c r="P2966" s="36" t="str">
        <f>MID(NICAP[[#This Row],[Date]],3,2)</f>
        <v>03</v>
      </c>
      <c r="Q2966" s="36" t="str">
        <f>RIGHT(NICAP[[#This Row],[Date]],2)</f>
        <v>24</v>
      </c>
      <c r="R2966" s="26">
        <f>DATE(NICAP[[#This Row],[Year]],NICAP[[#This Row],[Month]],NICAP[[#This Row],[Day]])</f>
        <v>24190</v>
      </c>
      <c r="S2966" s="35" t="str">
        <f t="shared" si="92"/>
        <v>MI</v>
      </c>
      <c r="T2966" s="24" t="str">
        <f t="shared" si="93"/>
        <v>US</v>
      </c>
    </row>
    <row r="2967" spans="1:20" ht="42" customHeight="1" x14ac:dyDescent="0.2">
      <c r="A2967" s="35">
        <v>2958</v>
      </c>
      <c r="B2967" s="57">
        <v>660324</v>
      </c>
      <c r="C2967" s="50" t="s">
        <v>5104</v>
      </c>
      <c r="D2967" s="50" t="s">
        <v>1734</v>
      </c>
      <c r="E2967" s="50" t="str">
        <f>IF(AND(LEN(NICAP[[#This Row],[State or      Country]])=2,NICAP[[#This Row],[State or      Country]]&lt;&gt;"UK"),"US","Other")</f>
        <v>US</v>
      </c>
      <c r="F2967" s="75">
        <v>2</v>
      </c>
      <c r="G2967" s="48"/>
      <c r="H2967" s="48"/>
      <c r="I2967" s="48"/>
      <c r="J2967" s="48"/>
      <c r="K2967" s="48"/>
      <c r="L2967" s="36" t="s">
        <v>6579</v>
      </c>
      <c r="M2967" s="36" t="str">
        <f>IF(LEFT(NICAP[[#This Row],[Date]],1)=0,"Y","N")</f>
        <v>N</v>
      </c>
      <c r="N2967" s="36"/>
      <c r="O2967" s="36" t="str">
        <f>19&amp;LEFT(NICAP[[#This Row],[Date]],2)</f>
        <v>1966</v>
      </c>
      <c r="P2967" s="36" t="str">
        <f>MID(NICAP[[#This Row],[Date]],3,2)</f>
        <v>03</v>
      </c>
      <c r="Q2967" s="36" t="str">
        <f>RIGHT(NICAP[[#This Row],[Date]],2)</f>
        <v>24</v>
      </c>
      <c r="R2967" s="26">
        <f>DATE(NICAP[[#This Row],[Year]],NICAP[[#This Row],[Month]],NICAP[[#This Row],[Day]])</f>
        <v>24190</v>
      </c>
      <c r="S2967" s="35" t="str">
        <f t="shared" si="92"/>
        <v>MI</v>
      </c>
      <c r="T2967" s="24" t="str">
        <f t="shared" si="93"/>
        <v>US</v>
      </c>
    </row>
    <row r="2968" spans="1:20" ht="101.25" customHeight="1" x14ac:dyDescent="0.2">
      <c r="A2968" s="35">
        <v>2959</v>
      </c>
      <c r="B2968" s="57">
        <v>660324</v>
      </c>
      <c r="C2968" s="50" t="s">
        <v>6578</v>
      </c>
      <c r="D2968" s="50" t="s">
        <v>1883</v>
      </c>
      <c r="E2968" s="50" t="str">
        <f>IF(AND(LEN(NICAP[[#This Row],[State or      Country]])=2,NICAP[[#This Row],[State or      Country]]&lt;&gt;"UK"),"US","Other")</f>
        <v>US</v>
      </c>
      <c r="F2968" s="75">
        <v>6</v>
      </c>
      <c r="G2968" s="48"/>
      <c r="H2968" s="48"/>
      <c r="I2968" s="48"/>
      <c r="J2968" s="48"/>
      <c r="K2968" s="48"/>
      <c r="L2968" s="36" t="s">
        <v>6577</v>
      </c>
      <c r="M2968" s="36" t="str">
        <f>IF(LEFT(NICAP[[#This Row],[Date]],1)=0,"Y","N")</f>
        <v>N</v>
      </c>
      <c r="N2968" s="36"/>
      <c r="O2968" s="36" t="str">
        <f>19&amp;LEFT(NICAP[[#This Row],[Date]],2)</f>
        <v>1966</v>
      </c>
      <c r="P2968" s="36" t="str">
        <f>MID(NICAP[[#This Row],[Date]],3,2)</f>
        <v>03</v>
      </c>
      <c r="Q2968" s="36" t="str">
        <f>RIGHT(NICAP[[#This Row],[Date]],2)</f>
        <v>24</v>
      </c>
      <c r="R2968" s="26">
        <f>DATE(NICAP[[#This Row],[Year]],NICAP[[#This Row],[Month]],NICAP[[#This Row],[Day]])</f>
        <v>24190</v>
      </c>
      <c r="S2968" s="35" t="str">
        <f t="shared" si="92"/>
        <v>MN</v>
      </c>
      <c r="T2968" s="24" t="str">
        <f t="shared" si="93"/>
        <v>US</v>
      </c>
    </row>
    <row r="2969" spans="1:20" ht="57" customHeight="1" x14ac:dyDescent="0.2">
      <c r="A2969" s="35">
        <v>2960</v>
      </c>
      <c r="B2969" s="57">
        <v>660324</v>
      </c>
      <c r="C2969" s="50" t="s">
        <v>6406</v>
      </c>
      <c r="D2969" s="50" t="s">
        <v>1947</v>
      </c>
      <c r="E2969" s="50" t="str">
        <f>IF(AND(LEN(NICAP[[#This Row],[State or      Country]])=2,NICAP[[#This Row],[State or      Country]]&lt;&gt;"UK"),"US","Other")</f>
        <v>US</v>
      </c>
      <c r="F2969" s="75">
        <v>1</v>
      </c>
      <c r="G2969" s="48"/>
      <c r="H2969" s="48"/>
      <c r="I2969" s="48"/>
      <c r="J2969" s="48"/>
      <c r="K2969" s="48"/>
      <c r="L2969" s="36" t="s">
        <v>6576</v>
      </c>
      <c r="M2969" s="36" t="str">
        <f>IF(LEFT(NICAP[[#This Row],[Date]],1)=0,"Y","N")</f>
        <v>N</v>
      </c>
      <c r="N2969" s="36"/>
      <c r="O2969" s="36" t="str">
        <f>19&amp;LEFT(NICAP[[#This Row],[Date]],2)</f>
        <v>1966</v>
      </c>
      <c r="P2969" s="36" t="str">
        <f>MID(NICAP[[#This Row],[Date]],3,2)</f>
        <v>03</v>
      </c>
      <c r="Q2969" s="36" t="str">
        <f>RIGHT(NICAP[[#This Row],[Date]],2)</f>
        <v>24</v>
      </c>
      <c r="R2969" s="26">
        <f>DATE(NICAP[[#This Row],[Year]],NICAP[[#This Row],[Month]],NICAP[[#This Row],[Day]])</f>
        <v>24190</v>
      </c>
      <c r="S2969" s="35" t="str">
        <f t="shared" si="92"/>
        <v>LA</v>
      </c>
      <c r="T2969" s="24" t="str">
        <f t="shared" si="93"/>
        <v>US</v>
      </c>
    </row>
    <row r="2970" spans="1:20" ht="57.75" customHeight="1" x14ac:dyDescent="0.2">
      <c r="A2970" s="35">
        <v>2961</v>
      </c>
      <c r="B2970" s="57">
        <v>660324</v>
      </c>
      <c r="C2970" s="50" t="s">
        <v>6575</v>
      </c>
      <c r="D2970" s="50" t="s">
        <v>1673</v>
      </c>
      <c r="E2970" s="50" t="str">
        <f>IF(AND(LEN(NICAP[[#This Row],[State or      Country]])=2,NICAP[[#This Row],[State or      Country]]&lt;&gt;"UK"),"US","Other")</f>
        <v>US</v>
      </c>
      <c r="F2970" s="75">
        <v>2</v>
      </c>
      <c r="G2970" s="48"/>
      <c r="H2970" s="48"/>
      <c r="I2970" s="48"/>
      <c r="J2970" s="48"/>
      <c r="K2970" s="48"/>
      <c r="L2970" s="36" t="s">
        <v>6574</v>
      </c>
      <c r="M2970" s="36" t="str">
        <f>IF(LEFT(NICAP[[#This Row],[Date]],1)=0,"Y","N")</f>
        <v>N</v>
      </c>
      <c r="N2970" s="36"/>
      <c r="O2970" s="36" t="str">
        <f>19&amp;LEFT(NICAP[[#This Row],[Date]],2)</f>
        <v>1966</v>
      </c>
      <c r="P2970" s="36" t="str">
        <f>MID(NICAP[[#This Row],[Date]],3,2)</f>
        <v>03</v>
      </c>
      <c r="Q2970" s="36" t="str">
        <f>RIGHT(NICAP[[#This Row],[Date]],2)</f>
        <v>24</v>
      </c>
      <c r="R2970" s="26">
        <f>DATE(NICAP[[#This Row],[Year]],NICAP[[#This Row],[Month]],NICAP[[#This Row],[Day]])</f>
        <v>24190</v>
      </c>
      <c r="S2970" s="35" t="str">
        <f t="shared" si="92"/>
        <v>NC</v>
      </c>
      <c r="T2970" s="24" t="str">
        <f t="shared" si="93"/>
        <v>US</v>
      </c>
    </row>
    <row r="2971" spans="1:20" ht="12.75" customHeight="1" x14ac:dyDescent="0.2">
      <c r="A2971" s="35">
        <v>2962</v>
      </c>
      <c r="B2971" s="55">
        <v>660324</v>
      </c>
      <c r="C2971" s="39" t="s">
        <v>6573</v>
      </c>
      <c r="D2971" s="39" t="s">
        <v>1739</v>
      </c>
      <c r="E2971" s="39" t="str">
        <f>IF(AND(LEN(NICAP[[#This Row],[State or      Country]])=2,NICAP[[#This Row],[State or      Country]]&lt;&gt;"UK"),"US","Other")</f>
        <v>US</v>
      </c>
      <c r="F2971" s="79">
        <v>2</v>
      </c>
      <c r="G2971" s="37"/>
      <c r="H2971" s="37"/>
      <c r="I2971" s="47" t="s">
        <v>4808</v>
      </c>
      <c r="J2971" s="37"/>
      <c r="K2971" s="37"/>
      <c r="L2971" s="36" t="s">
        <v>6572</v>
      </c>
      <c r="M2971" s="36" t="str">
        <f>IF(LEFT(NICAP[[#This Row],[Date]],1)=0,"Y","N")</f>
        <v>N</v>
      </c>
      <c r="N2971" s="36"/>
      <c r="O2971" s="36" t="str">
        <f>19&amp;LEFT(NICAP[[#This Row],[Date]],2)</f>
        <v>1966</v>
      </c>
      <c r="P2971" s="36" t="str">
        <f>MID(NICAP[[#This Row],[Date]],3,2)</f>
        <v>03</v>
      </c>
      <c r="Q2971" s="36" t="str">
        <f>RIGHT(NICAP[[#This Row],[Date]],2)</f>
        <v>24</v>
      </c>
      <c r="R2971" s="26">
        <f>DATE(NICAP[[#This Row],[Year]],NICAP[[#This Row],[Month]],NICAP[[#This Row],[Day]])</f>
        <v>24190</v>
      </c>
      <c r="S2971" s="35" t="str">
        <f t="shared" si="92"/>
        <v>WI</v>
      </c>
      <c r="T2971" s="24" t="str">
        <f t="shared" si="93"/>
        <v>US</v>
      </c>
    </row>
    <row r="2972" spans="1:20" ht="57" customHeight="1" x14ac:dyDescent="0.2">
      <c r="A2972" s="35">
        <v>2963</v>
      </c>
      <c r="B2972" s="57">
        <v>660325</v>
      </c>
      <c r="C2972" s="50" t="s">
        <v>6571</v>
      </c>
      <c r="D2972" s="50" t="s">
        <v>1772</v>
      </c>
      <c r="E2972" s="50" t="str">
        <f>IF(AND(LEN(NICAP[[#This Row],[State or      Country]])=2,NICAP[[#This Row],[State or      Country]]&lt;&gt;"UK"),"US","Other")</f>
        <v>US</v>
      </c>
      <c r="F2972" s="75">
        <v>2</v>
      </c>
      <c r="G2972" s="48"/>
      <c r="H2972" s="48"/>
      <c r="I2972" s="48"/>
      <c r="J2972" s="48"/>
      <c r="K2972" s="48"/>
      <c r="L2972" s="36" t="s">
        <v>6570</v>
      </c>
      <c r="M2972" s="36" t="str">
        <f>IF(LEFT(NICAP[[#This Row],[Date]],1)=0,"Y","N")</f>
        <v>N</v>
      </c>
      <c r="N2972" s="36"/>
      <c r="O2972" s="36" t="str">
        <f>19&amp;LEFT(NICAP[[#This Row],[Date]],2)</f>
        <v>1966</v>
      </c>
      <c r="P2972" s="36" t="str">
        <f>MID(NICAP[[#This Row],[Date]],3,2)</f>
        <v>03</v>
      </c>
      <c r="Q2972" s="36" t="str">
        <f>RIGHT(NICAP[[#This Row],[Date]],2)</f>
        <v>25</v>
      </c>
      <c r="R2972" s="26">
        <f>DATE(NICAP[[#This Row],[Year]],NICAP[[#This Row],[Month]],NICAP[[#This Row],[Day]])</f>
        <v>24191</v>
      </c>
      <c r="S2972" s="35" t="str">
        <f t="shared" si="92"/>
        <v>OK</v>
      </c>
      <c r="T2972" s="24" t="str">
        <f t="shared" si="93"/>
        <v>US</v>
      </c>
    </row>
    <row r="2973" spans="1:20" ht="12.75" customHeight="1" x14ac:dyDescent="0.2">
      <c r="A2973" s="35">
        <v>2964</v>
      </c>
      <c r="B2973" s="53">
        <v>660325</v>
      </c>
      <c r="C2973" s="39" t="s">
        <v>6569</v>
      </c>
      <c r="D2973" s="39" t="s">
        <v>1739</v>
      </c>
      <c r="E2973" s="39" t="str">
        <f>IF(AND(LEN(NICAP[[#This Row],[State or      Country]])=2,NICAP[[#This Row],[State or      Country]]&lt;&gt;"UK"),"US","Other")</f>
        <v>US</v>
      </c>
      <c r="F2973" s="79">
        <v>9</v>
      </c>
      <c r="G2973" s="71" t="s">
        <v>1666</v>
      </c>
      <c r="H2973" s="65">
        <v>5</v>
      </c>
      <c r="I2973" s="37"/>
      <c r="J2973" s="37"/>
      <c r="K2973" s="37"/>
      <c r="L2973" s="36" t="s">
        <v>6568</v>
      </c>
      <c r="M2973" s="36" t="str">
        <f>IF(LEFT(NICAP[[#This Row],[Date]],1)=0,"Y","N")</f>
        <v>N</v>
      </c>
      <c r="N2973" s="36"/>
      <c r="O2973" s="36" t="str">
        <f>19&amp;LEFT(NICAP[[#This Row],[Date]],2)</f>
        <v>1966</v>
      </c>
      <c r="P2973" s="36" t="str">
        <f>MID(NICAP[[#This Row],[Date]],3,2)</f>
        <v>03</v>
      </c>
      <c r="Q2973" s="36" t="str">
        <f>RIGHT(NICAP[[#This Row],[Date]],2)</f>
        <v>25</v>
      </c>
      <c r="R2973" s="26">
        <f>DATE(NICAP[[#This Row],[Year]],NICAP[[#This Row],[Month]],NICAP[[#This Row],[Day]])</f>
        <v>24191</v>
      </c>
      <c r="S2973" s="35" t="str">
        <f t="shared" si="92"/>
        <v>WI</v>
      </c>
      <c r="T2973" s="24" t="str">
        <f t="shared" si="93"/>
        <v>US</v>
      </c>
    </row>
    <row r="2974" spans="1:20" ht="12.75" customHeight="1" x14ac:dyDescent="0.2">
      <c r="A2974" s="35">
        <v>2965</v>
      </c>
      <c r="B2974" s="55">
        <v>660326</v>
      </c>
      <c r="C2974" s="39" t="s">
        <v>6567</v>
      </c>
      <c r="D2974" s="39" t="s">
        <v>1772</v>
      </c>
      <c r="E2974" s="39" t="str">
        <f>IF(AND(LEN(NICAP[[#This Row],[State or      Country]])=2,NICAP[[#This Row],[State or      Country]]&lt;&gt;"UK"),"US","Other")</f>
        <v>US</v>
      </c>
      <c r="F2974" s="79">
        <v>1</v>
      </c>
      <c r="G2974" s="37"/>
      <c r="H2974" s="37"/>
      <c r="I2974" s="65">
        <v>10291</v>
      </c>
      <c r="J2974" s="37"/>
      <c r="K2974" s="37"/>
      <c r="L2974" s="36" t="s">
        <v>6566</v>
      </c>
      <c r="M2974" s="36" t="str">
        <f>IF(LEFT(NICAP[[#This Row],[Date]],1)=0,"Y","N")</f>
        <v>N</v>
      </c>
      <c r="N2974" s="36"/>
      <c r="O2974" s="36" t="str">
        <f>19&amp;LEFT(NICAP[[#This Row],[Date]],2)</f>
        <v>1966</v>
      </c>
      <c r="P2974" s="36" t="str">
        <f>MID(NICAP[[#This Row],[Date]],3,2)</f>
        <v>03</v>
      </c>
      <c r="Q2974" s="36" t="str">
        <f>RIGHT(NICAP[[#This Row],[Date]],2)</f>
        <v>26</v>
      </c>
      <c r="R2974" s="26">
        <f>DATE(NICAP[[#This Row],[Year]],NICAP[[#This Row],[Month]],NICAP[[#This Row],[Day]])</f>
        <v>24192</v>
      </c>
      <c r="S2974" s="35" t="str">
        <f t="shared" si="92"/>
        <v>OK</v>
      </c>
      <c r="T2974" s="24" t="str">
        <f t="shared" si="93"/>
        <v>US</v>
      </c>
    </row>
    <row r="2975" spans="1:20" ht="57.75" customHeight="1" x14ac:dyDescent="0.2">
      <c r="A2975" s="35">
        <v>2966</v>
      </c>
      <c r="B2975" s="57">
        <v>660326</v>
      </c>
      <c r="C2975" s="50" t="s">
        <v>5806</v>
      </c>
      <c r="D2975" s="50" t="s">
        <v>1734</v>
      </c>
      <c r="E2975" s="50" t="str">
        <f>IF(AND(LEN(NICAP[[#This Row],[State or      Country]])=2,NICAP[[#This Row],[State or      Country]]&lt;&gt;"UK"),"US","Other")</f>
        <v>US</v>
      </c>
      <c r="F2975" s="75">
        <v>2</v>
      </c>
      <c r="G2975" s="48"/>
      <c r="H2975" s="48"/>
      <c r="I2975" s="48"/>
      <c r="J2975" s="48"/>
      <c r="K2975" s="48"/>
      <c r="L2975" s="36" t="s">
        <v>6565</v>
      </c>
      <c r="M2975" s="36" t="str">
        <f>IF(LEFT(NICAP[[#This Row],[Date]],1)=0,"Y","N")</f>
        <v>N</v>
      </c>
      <c r="N2975" s="36"/>
      <c r="O2975" s="36" t="str">
        <f>19&amp;LEFT(NICAP[[#This Row],[Date]],2)</f>
        <v>1966</v>
      </c>
      <c r="P2975" s="36" t="str">
        <f>MID(NICAP[[#This Row],[Date]],3,2)</f>
        <v>03</v>
      </c>
      <c r="Q2975" s="36" t="str">
        <f>RIGHT(NICAP[[#This Row],[Date]],2)</f>
        <v>26</v>
      </c>
      <c r="R2975" s="26">
        <f>DATE(NICAP[[#This Row],[Year]],NICAP[[#This Row],[Month]],NICAP[[#This Row],[Day]])</f>
        <v>24192</v>
      </c>
      <c r="S2975" s="35" t="str">
        <f t="shared" si="92"/>
        <v>MI</v>
      </c>
      <c r="T2975" s="24" t="str">
        <f t="shared" si="93"/>
        <v>US</v>
      </c>
    </row>
    <row r="2976" spans="1:20" ht="72" customHeight="1" x14ac:dyDescent="0.2">
      <c r="A2976" s="35">
        <v>2967</v>
      </c>
      <c r="B2976" s="57">
        <v>660327</v>
      </c>
      <c r="C2976" s="50" t="s">
        <v>6564</v>
      </c>
      <c r="D2976" s="50" t="s">
        <v>1702</v>
      </c>
      <c r="E2976" s="50" t="str">
        <f>IF(AND(LEN(NICAP[[#This Row],[State or      Country]])=2,NICAP[[#This Row],[State or      Country]]&lt;&gt;"UK"),"US","Other")</f>
        <v>Other</v>
      </c>
      <c r="F2976" s="75">
        <v>1</v>
      </c>
      <c r="G2976" s="48"/>
      <c r="H2976" s="48"/>
      <c r="I2976" s="48"/>
      <c r="J2976" s="48"/>
      <c r="K2976" s="48"/>
      <c r="L2976" s="36" t="s">
        <v>6563</v>
      </c>
      <c r="M2976" s="36" t="str">
        <f>IF(LEFT(NICAP[[#This Row],[Date]],1)=0,"Y","N")</f>
        <v>N</v>
      </c>
      <c r="N2976" s="36"/>
      <c r="O2976" s="36" t="str">
        <f>19&amp;LEFT(NICAP[[#This Row],[Date]],2)</f>
        <v>1966</v>
      </c>
      <c r="P2976" s="36" t="str">
        <f>MID(NICAP[[#This Row],[Date]],3,2)</f>
        <v>03</v>
      </c>
      <c r="Q2976" s="36" t="str">
        <f>RIGHT(NICAP[[#This Row],[Date]],2)</f>
        <v>27</v>
      </c>
      <c r="R2976" s="26">
        <f>DATE(NICAP[[#This Row],[Year]],NICAP[[#This Row],[Month]],NICAP[[#This Row],[Day]])</f>
        <v>24193</v>
      </c>
      <c r="S2976" s="35" t="str">
        <f t="shared" si="92"/>
        <v/>
      </c>
      <c r="T2976" s="24" t="str">
        <f t="shared" si="93"/>
        <v>CAN</v>
      </c>
    </row>
    <row r="2977" spans="1:20" ht="12.75" customHeight="1" x14ac:dyDescent="0.2">
      <c r="A2977" s="35">
        <v>2968</v>
      </c>
      <c r="B2977" s="55">
        <v>660327</v>
      </c>
      <c r="C2977" s="39" t="s">
        <v>2145</v>
      </c>
      <c r="D2977" s="39" t="s">
        <v>1689</v>
      </c>
      <c r="E2977" s="39" t="str">
        <f>IF(AND(LEN(NICAP[[#This Row],[State or      Country]])=2,NICAP[[#This Row],[State or      Country]]&lt;&gt;"UK"),"US","Other")</f>
        <v>US</v>
      </c>
      <c r="F2977" s="79">
        <v>9</v>
      </c>
      <c r="G2977" s="37"/>
      <c r="H2977" s="46">
        <v>5</v>
      </c>
      <c r="I2977" s="37"/>
      <c r="J2977" s="37"/>
      <c r="K2977" s="37"/>
      <c r="L2977" s="36" t="s">
        <v>6562</v>
      </c>
      <c r="M2977" s="36" t="str">
        <f>IF(LEFT(NICAP[[#This Row],[Date]],1)=0,"Y","N")</f>
        <v>N</v>
      </c>
      <c r="N2977" s="36"/>
      <c r="O2977" s="36" t="str">
        <f>19&amp;LEFT(NICAP[[#This Row],[Date]],2)</f>
        <v>1966</v>
      </c>
      <c r="P2977" s="36" t="str">
        <f>MID(NICAP[[#This Row],[Date]],3,2)</f>
        <v>03</v>
      </c>
      <c r="Q2977" s="36" t="str">
        <f>RIGHT(NICAP[[#This Row],[Date]],2)</f>
        <v>27</v>
      </c>
      <c r="R2977" s="26">
        <f>DATE(NICAP[[#This Row],[Year]],NICAP[[#This Row],[Month]],NICAP[[#This Row],[Day]])</f>
        <v>24193</v>
      </c>
      <c r="S2977" s="35" t="str">
        <f t="shared" si="92"/>
        <v>GA</v>
      </c>
      <c r="T2977" s="24" t="str">
        <f t="shared" si="93"/>
        <v>US</v>
      </c>
    </row>
    <row r="2978" spans="1:20" ht="100.5" customHeight="1" x14ac:dyDescent="0.2">
      <c r="A2978" s="35">
        <v>2969</v>
      </c>
      <c r="B2978" s="57">
        <v>660327</v>
      </c>
      <c r="C2978" s="50" t="s">
        <v>6561</v>
      </c>
      <c r="D2978" s="50" t="s">
        <v>1689</v>
      </c>
      <c r="E2978" s="50" t="str">
        <f>IF(AND(LEN(NICAP[[#This Row],[State or      Country]])=2,NICAP[[#This Row],[State or      Country]]&lt;&gt;"UK"),"US","Other")</f>
        <v>US</v>
      </c>
      <c r="F2978" s="75">
        <v>9</v>
      </c>
      <c r="G2978" s="48"/>
      <c r="H2978" s="80">
        <v>5</v>
      </c>
      <c r="I2978" s="48"/>
      <c r="J2978" s="48"/>
      <c r="K2978" s="48"/>
      <c r="L2978" s="36" t="s">
        <v>6560</v>
      </c>
      <c r="M2978" s="36" t="str">
        <f>IF(LEFT(NICAP[[#This Row],[Date]],1)=0,"Y","N")</f>
        <v>N</v>
      </c>
      <c r="N2978" s="36"/>
      <c r="O2978" s="36" t="str">
        <f>19&amp;LEFT(NICAP[[#This Row],[Date]],2)</f>
        <v>1966</v>
      </c>
      <c r="P2978" s="36" t="str">
        <f>MID(NICAP[[#This Row],[Date]],3,2)</f>
        <v>03</v>
      </c>
      <c r="Q2978" s="36" t="str">
        <f>RIGHT(NICAP[[#This Row],[Date]],2)</f>
        <v>27</v>
      </c>
      <c r="R2978" s="26">
        <f>DATE(NICAP[[#This Row],[Year]],NICAP[[#This Row],[Month]],NICAP[[#This Row],[Day]])</f>
        <v>24193</v>
      </c>
      <c r="S2978" s="35" t="str">
        <f t="shared" si="92"/>
        <v>GA</v>
      </c>
      <c r="T2978" s="24" t="str">
        <f t="shared" si="93"/>
        <v>US</v>
      </c>
    </row>
    <row r="2979" spans="1:20" ht="57" customHeight="1" x14ac:dyDescent="0.2">
      <c r="A2979" s="35">
        <v>2970</v>
      </c>
      <c r="B2979" s="57">
        <v>660327</v>
      </c>
      <c r="C2979" s="50" t="s">
        <v>6559</v>
      </c>
      <c r="D2979" s="50" t="s">
        <v>1694</v>
      </c>
      <c r="E2979" s="50" t="str">
        <f>IF(AND(LEN(NICAP[[#This Row],[State or      Country]])=2,NICAP[[#This Row],[State or      Country]]&lt;&gt;"UK"),"US","Other")</f>
        <v>US</v>
      </c>
      <c r="F2979" s="75">
        <v>2</v>
      </c>
      <c r="G2979" s="48"/>
      <c r="H2979" s="48"/>
      <c r="I2979" s="48"/>
      <c r="J2979" s="48"/>
      <c r="K2979" s="48"/>
      <c r="L2979" s="36" t="s">
        <v>6558</v>
      </c>
      <c r="M2979" s="36" t="str">
        <f>IF(LEFT(NICAP[[#This Row],[Date]],1)=0,"Y","N")</f>
        <v>N</v>
      </c>
      <c r="N2979" s="36"/>
      <c r="O2979" s="36" t="str">
        <f>19&amp;LEFT(NICAP[[#This Row],[Date]],2)</f>
        <v>1966</v>
      </c>
      <c r="P2979" s="36" t="str">
        <f>MID(NICAP[[#This Row],[Date]],3,2)</f>
        <v>03</v>
      </c>
      <c r="Q2979" s="36" t="str">
        <f>RIGHT(NICAP[[#This Row],[Date]],2)</f>
        <v>27</v>
      </c>
      <c r="R2979" s="26">
        <f>DATE(NICAP[[#This Row],[Year]],NICAP[[#This Row],[Month]],NICAP[[#This Row],[Day]])</f>
        <v>24193</v>
      </c>
      <c r="S2979" s="35" t="str">
        <f t="shared" si="92"/>
        <v>OH</v>
      </c>
      <c r="T2979" s="24" t="str">
        <f t="shared" si="93"/>
        <v>US</v>
      </c>
    </row>
    <row r="2980" spans="1:20" ht="56.25" customHeight="1" x14ac:dyDescent="0.2">
      <c r="A2980" s="35">
        <v>2971</v>
      </c>
      <c r="B2980" s="57">
        <v>660328</v>
      </c>
      <c r="C2980" s="50" t="s">
        <v>1695</v>
      </c>
      <c r="D2980" s="50" t="s">
        <v>1734</v>
      </c>
      <c r="E2980" s="50" t="str">
        <f>IF(AND(LEN(NICAP[[#This Row],[State or      Country]])=2,NICAP[[#This Row],[State or      Country]]&lt;&gt;"UK"),"US","Other")</f>
        <v>US</v>
      </c>
      <c r="F2980" s="75">
        <v>2</v>
      </c>
      <c r="G2980" s="48"/>
      <c r="H2980" s="48"/>
      <c r="I2980" s="48"/>
      <c r="J2980" s="48"/>
      <c r="K2980" s="48"/>
      <c r="L2980" s="42" t="s">
        <v>6557</v>
      </c>
      <c r="M2980" s="42" t="str">
        <f>IF(LEFT(NICAP[[#This Row],[Date]],1)=0,"Y","N")</f>
        <v>N</v>
      </c>
      <c r="N2980" s="42"/>
      <c r="O2980" s="42" t="str">
        <f>19&amp;LEFT(NICAP[[#This Row],[Date]],2)</f>
        <v>1966</v>
      </c>
      <c r="P2980" s="42" t="str">
        <f>MID(NICAP[[#This Row],[Date]],3,2)</f>
        <v>03</v>
      </c>
      <c r="Q2980" s="42" t="str">
        <f>RIGHT(NICAP[[#This Row],[Date]],2)</f>
        <v>28</v>
      </c>
      <c r="R2980" s="26">
        <f>DATE(NICAP[[#This Row],[Year]],NICAP[[#This Row],[Month]],NICAP[[#This Row],[Day]])</f>
        <v>24194</v>
      </c>
      <c r="S2980" s="35" t="str">
        <f t="shared" si="92"/>
        <v>MI</v>
      </c>
      <c r="T2980" s="24" t="str">
        <f t="shared" si="93"/>
        <v>US</v>
      </c>
    </row>
    <row r="2981" spans="1:20" ht="57" customHeight="1" x14ac:dyDescent="0.2">
      <c r="A2981" s="35">
        <v>2972</v>
      </c>
      <c r="B2981" s="57">
        <v>660328</v>
      </c>
      <c r="C2981" s="50" t="s">
        <v>2723</v>
      </c>
      <c r="D2981" s="50" t="s">
        <v>2519</v>
      </c>
      <c r="E2981" s="50" t="str">
        <f>IF(AND(LEN(NICAP[[#This Row],[State or      Country]])=2,NICAP[[#This Row],[State or      Country]]&lt;&gt;"UK"),"US","Other")</f>
        <v>US</v>
      </c>
      <c r="F2981" s="75">
        <v>2</v>
      </c>
      <c r="G2981" s="48"/>
      <c r="H2981" s="48"/>
      <c r="I2981" s="48"/>
      <c r="J2981" s="48"/>
      <c r="K2981" s="48"/>
      <c r="L2981" s="36" t="s">
        <v>6556</v>
      </c>
      <c r="M2981" s="36" t="str">
        <f>IF(LEFT(NICAP[[#This Row],[Date]],1)=0,"Y","N")</f>
        <v>N</v>
      </c>
      <c r="N2981" s="36"/>
      <c r="O2981" s="36" t="str">
        <f>19&amp;LEFT(NICAP[[#This Row],[Date]],2)</f>
        <v>1966</v>
      </c>
      <c r="P2981" s="36" t="str">
        <f>MID(NICAP[[#This Row],[Date]],3,2)</f>
        <v>03</v>
      </c>
      <c r="Q2981" s="36" t="str">
        <f>RIGHT(NICAP[[#This Row],[Date]],2)</f>
        <v>28</v>
      </c>
      <c r="R2981" s="26">
        <f>DATE(NICAP[[#This Row],[Year]],NICAP[[#This Row],[Month]],NICAP[[#This Row],[Day]])</f>
        <v>24194</v>
      </c>
      <c r="S2981" s="35" t="str">
        <f t="shared" si="92"/>
        <v>DE</v>
      </c>
      <c r="T2981" s="24" t="str">
        <f t="shared" si="93"/>
        <v>US</v>
      </c>
    </row>
    <row r="2982" spans="1:20" ht="12.75" customHeight="1" x14ac:dyDescent="0.2">
      <c r="A2982" s="35">
        <v>2973</v>
      </c>
      <c r="B2982" s="55">
        <v>660328</v>
      </c>
      <c r="C2982" s="39" t="s">
        <v>3663</v>
      </c>
      <c r="D2982" s="39" t="s">
        <v>1799</v>
      </c>
      <c r="E2982" s="39" t="str">
        <f>IF(AND(LEN(NICAP[[#This Row],[State or      Country]])=2,NICAP[[#This Row],[State or      Country]]&lt;&gt;"UK"),"US","Other")</f>
        <v>US</v>
      </c>
      <c r="F2982" s="79">
        <v>2</v>
      </c>
      <c r="G2982" s="37"/>
      <c r="H2982" s="37"/>
      <c r="I2982" s="71" t="s">
        <v>4808</v>
      </c>
      <c r="J2982" s="37"/>
      <c r="K2982" s="37"/>
      <c r="L2982" s="36" t="s">
        <v>6555</v>
      </c>
      <c r="M2982" s="36" t="str">
        <f>IF(LEFT(NICAP[[#This Row],[Date]],1)=0,"Y","N")</f>
        <v>N</v>
      </c>
      <c r="N2982" s="36"/>
      <c r="O2982" s="36" t="str">
        <f>19&amp;LEFT(NICAP[[#This Row],[Date]],2)</f>
        <v>1966</v>
      </c>
      <c r="P2982" s="36" t="str">
        <f>MID(NICAP[[#This Row],[Date]],3,2)</f>
        <v>03</v>
      </c>
      <c r="Q2982" s="36" t="str">
        <f>RIGHT(NICAP[[#This Row],[Date]],2)</f>
        <v>28</v>
      </c>
      <c r="R2982" s="26">
        <f>DATE(NICAP[[#This Row],[Year]],NICAP[[#This Row],[Month]],NICAP[[#This Row],[Day]])</f>
        <v>24194</v>
      </c>
      <c r="S2982" s="35" t="str">
        <f t="shared" si="92"/>
        <v>TN</v>
      </c>
      <c r="T2982" s="24" t="str">
        <f t="shared" si="93"/>
        <v>US</v>
      </c>
    </row>
    <row r="2983" spans="1:20" ht="56.25" customHeight="1" x14ac:dyDescent="0.2">
      <c r="A2983" s="35">
        <v>2974</v>
      </c>
      <c r="B2983" s="57">
        <v>660329</v>
      </c>
      <c r="C2983" s="50" t="s">
        <v>2145</v>
      </c>
      <c r="D2983" s="50" t="s">
        <v>1689</v>
      </c>
      <c r="E2983" s="50" t="str">
        <f>IF(AND(LEN(NICAP[[#This Row],[State or      Country]])=2,NICAP[[#This Row],[State or      Country]]&lt;&gt;"UK"),"US","Other")</f>
        <v>US</v>
      </c>
      <c r="F2983" s="75">
        <v>1</v>
      </c>
      <c r="G2983" s="48"/>
      <c r="H2983" s="48"/>
      <c r="I2983" s="48"/>
      <c r="J2983" s="48"/>
      <c r="K2983" s="48"/>
      <c r="L2983" s="36" t="s">
        <v>6554</v>
      </c>
      <c r="M2983" s="36" t="str">
        <f>IF(LEFT(NICAP[[#This Row],[Date]],1)=0,"Y","N")</f>
        <v>N</v>
      </c>
      <c r="N2983" s="36"/>
      <c r="O2983" s="36" t="str">
        <f>19&amp;LEFT(NICAP[[#This Row],[Date]],2)</f>
        <v>1966</v>
      </c>
      <c r="P2983" s="36" t="str">
        <f>MID(NICAP[[#This Row],[Date]],3,2)</f>
        <v>03</v>
      </c>
      <c r="Q2983" s="36" t="str">
        <f>RIGHT(NICAP[[#This Row],[Date]],2)</f>
        <v>29</v>
      </c>
      <c r="R2983" s="26">
        <f>DATE(NICAP[[#This Row],[Year]],NICAP[[#This Row],[Month]],NICAP[[#This Row],[Day]])</f>
        <v>24195</v>
      </c>
      <c r="S2983" s="35" t="str">
        <f t="shared" si="92"/>
        <v>GA</v>
      </c>
      <c r="T2983" s="24" t="str">
        <f t="shared" si="93"/>
        <v>US</v>
      </c>
    </row>
    <row r="2984" spans="1:20" ht="115.5" customHeight="1" x14ac:dyDescent="0.2">
      <c r="A2984" s="35">
        <v>2975</v>
      </c>
      <c r="B2984" s="57">
        <v>660329</v>
      </c>
      <c r="C2984" s="50" t="s">
        <v>6553</v>
      </c>
      <c r="D2984" s="50" t="s">
        <v>1953</v>
      </c>
      <c r="E2984" s="50" t="str">
        <f>IF(AND(LEN(NICAP[[#This Row],[State or      Country]])=2,NICAP[[#This Row],[State or      Country]]&lt;&gt;"UK"),"US","Other")</f>
        <v>US</v>
      </c>
      <c r="F2984" s="75">
        <v>4</v>
      </c>
      <c r="G2984" s="48"/>
      <c r="H2984" s="48"/>
      <c r="I2984" s="48"/>
      <c r="J2984" s="48"/>
      <c r="K2984" s="48"/>
      <c r="L2984" s="36" t="s">
        <v>6552</v>
      </c>
      <c r="M2984" s="36" t="str">
        <f>IF(LEFT(NICAP[[#This Row],[Date]],1)=0,"Y","N")</f>
        <v>N</v>
      </c>
      <c r="N2984" s="36"/>
      <c r="O2984" s="36" t="str">
        <f>19&amp;LEFT(NICAP[[#This Row],[Date]],2)</f>
        <v>1966</v>
      </c>
      <c r="P2984" s="36" t="str">
        <f>MID(NICAP[[#This Row],[Date]],3,2)</f>
        <v>03</v>
      </c>
      <c r="Q2984" s="36" t="str">
        <f>RIGHT(NICAP[[#This Row],[Date]],2)</f>
        <v>29</v>
      </c>
      <c r="R2984" s="26">
        <f>DATE(NICAP[[#This Row],[Year]],NICAP[[#This Row],[Month]],NICAP[[#This Row],[Day]])</f>
        <v>24195</v>
      </c>
      <c r="S2984" s="35" t="str">
        <f t="shared" si="92"/>
        <v>ME</v>
      </c>
      <c r="T2984" s="24" t="str">
        <f t="shared" si="93"/>
        <v>US</v>
      </c>
    </row>
    <row r="2985" spans="1:20" ht="87" customHeight="1" x14ac:dyDescent="0.2">
      <c r="A2985" s="35">
        <v>2976</v>
      </c>
      <c r="B2985" s="57">
        <v>660329</v>
      </c>
      <c r="C2985" s="50" t="s">
        <v>6551</v>
      </c>
      <c r="D2985" s="50" t="s">
        <v>1697</v>
      </c>
      <c r="E2985" s="50" t="str">
        <f>IF(AND(LEN(NICAP[[#This Row],[State or      Country]])=2,NICAP[[#This Row],[State or      Country]]&lt;&gt;"UK"),"US","Other")</f>
        <v>US</v>
      </c>
      <c r="F2985" s="75">
        <v>2</v>
      </c>
      <c r="G2985" s="48"/>
      <c r="H2985" s="48"/>
      <c r="I2985" s="48"/>
      <c r="J2985" s="48"/>
      <c r="K2985" s="48"/>
      <c r="L2985" s="36" t="s">
        <v>6550</v>
      </c>
      <c r="M2985" s="36" t="str">
        <f>IF(LEFT(NICAP[[#This Row],[Date]],1)=0,"Y","N")</f>
        <v>N</v>
      </c>
      <c r="N2985" s="36"/>
      <c r="O2985" s="36" t="str">
        <f>19&amp;LEFT(NICAP[[#This Row],[Date]],2)</f>
        <v>1966</v>
      </c>
      <c r="P2985" s="36" t="str">
        <f>MID(NICAP[[#This Row],[Date]],3,2)</f>
        <v>03</v>
      </c>
      <c r="Q2985" s="36" t="str">
        <f>RIGHT(NICAP[[#This Row],[Date]],2)</f>
        <v>29</v>
      </c>
      <c r="R2985" s="26">
        <f>DATE(NICAP[[#This Row],[Year]],NICAP[[#This Row],[Month]],NICAP[[#This Row],[Day]])</f>
        <v>24195</v>
      </c>
      <c r="S2985" s="35" t="str">
        <f t="shared" si="92"/>
        <v>MA</v>
      </c>
      <c r="T2985" s="24" t="str">
        <f t="shared" si="93"/>
        <v>US</v>
      </c>
    </row>
    <row r="2986" spans="1:20" ht="174" customHeight="1" x14ac:dyDescent="0.2">
      <c r="A2986" s="35">
        <v>2977</v>
      </c>
      <c r="B2986" s="57">
        <v>660329</v>
      </c>
      <c r="C2986" s="50" t="s">
        <v>3982</v>
      </c>
      <c r="D2986" s="50" t="s">
        <v>1702</v>
      </c>
      <c r="E2986" s="50" t="str">
        <f>IF(AND(LEN(NICAP[[#This Row],[State or      Country]])=2,NICAP[[#This Row],[State or      Country]]&lt;&gt;"UK"),"US","Other")</f>
        <v>Other</v>
      </c>
      <c r="F2986" s="75">
        <v>2</v>
      </c>
      <c r="G2986" s="48"/>
      <c r="H2986" s="48"/>
      <c r="I2986" s="48"/>
      <c r="J2986" s="48"/>
      <c r="K2986" s="48"/>
      <c r="L2986" s="36" t="s">
        <v>6549</v>
      </c>
      <c r="M2986" s="36" t="str">
        <f>IF(LEFT(NICAP[[#This Row],[Date]],1)=0,"Y","N")</f>
        <v>N</v>
      </c>
      <c r="N2986" s="36"/>
      <c r="O2986" s="36" t="str">
        <f>19&amp;LEFT(NICAP[[#This Row],[Date]],2)</f>
        <v>1966</v>
      </c>
      <c r="P2986" s="36" t="str">
        <f>MID(NICAP[[#This Row],[Date]],3,2)</f>
        <v>03</v>
      </c>
      <c r="Q2986" s="36" t="str">
        <f>RIGHT(NICAP[[#This Row],[Date]],2)</f>
        <v>29</v>
      </c>
      <c r="R2986" s="26">
        <f>DATE(NICAP[[#This Row],[Year]],NICAP[[#This Row],[Month]],NICAP[[#This Row],[Day]])</f>
        <v>24195</v>
      </c>
      <c r="S2986" s="35" t="str">
        <f t="shared" si="92"/>
        <v/>
      </c>
      <c r="T2986" s="24" t="str">
        <f t="shared" si="93"/>
        <v>CAN</v>
      </c>
    </row>
    <row r="2987" spans="1:20" ht="174" customHeight="1" x14ac:dyDescent="0.2">
      <c r="A2987" s="35">
        <v>2978</v>
      </c>
      <c r="B2987" s="57">
        <v>660329</v>
      </c>
      <c r="C2987" s="50" t="s">
        <v>3982</v>
      </c>
      <c r="D2987" s="50" t="s">
        <v>1702</v>
      </c>
      <c r="E2987" s="50" t="str">
        <f>IF(AND(LEN(NICAP[[#This Row],[State or      Country]])=2,NICAP[[#This Row],[State or      Country]]&lt;&gt;"UK"),"US","Other")</f>
        <v>Other</v>
      </c>
      <c r="F2987" s="75">
        <v>5</v>
      </c>
      <c r="G2987" s="48"/>
      <c r="H2987" s="48"/>
      <c r="I2987" s="48"/>
      <c r="J2987" s="48"/>
      <c r="K2987" s="48"/>
      <c r="L2987" s="36" t="s">
        <v>6549</v>
      </c>
      <c r="M2987" s="36" t="str">
        <f>IF(LEFT(NICAP[[#This Row],[Date]],1)=0,"Y","N")</f>
        <v>N</v>
      </c>
      <c r="N2987" s="36"/>
      <c r="O2987" s="36" t="str">
        <f>19&amp;LEFT(NICAP[[#This Row],[Date]],2)</f>
        <v>1966</v>
      </c>
      <c r="P2987" s="36" t="str">
        <f>MID(NICAP[[#This Row],[Date]],3,2)</f>
        <v>03</v>
      </c>
      <c r="Q2987" s="36" t="str">
        <f>RIGHT(NICAP[[#This Row],[Date]],2)</f>
        <v>29</v>
      </c>
      <c r="R2987" s="26">
        <f>DATE(NICAP[[#This Row],[Year]],NICAP[[#This Row],[Month]],NICAP[[#This Row],[Day]])</f>
        <v>24195</v>
      </c>
      <c r="S2987" s="35" t="str">
        <f t="shared" si="92"/>
        <v/>
      </c>
      <c r="T2987" s="24" t="str">
        <f t="shared" si="93"/>
        <v>CAN</v>
      </c>
    </row>
    <row r="2988" spans="1:20" ht="12.75" customHeight="1" x14ac:dyDescent="0.2">
      <c r="A2988" s="35">
        <v>2979</v>
      </c>
      <c r="B2988" s="53">
        <v>660329</v>
      </c>
      <c r="C2988" s="39" t="s">
        <v>6548</v>
      </c>
      <c r="D2988" s="39" t="s">
        <v>2338</v>
      </c>
      <c r="E2988" s="39" t="str">
        <f>IF(AND(LEN(NICAP[[#This Row],[State or      Country]])=2,NICAP[[#This Row],[State or      Country]]&lt;&gt;"UK"),"US","Other")</f>
        <v>US</v>
      </c>
      <c r="F2988" s="79">
        <v>6</v>
      </c>
      <c r="G2988" s="37"/>
      <c r="H2988" s="37"/>
      <c r="I2988" s="37"/>
      <c r="J2988" s="37"/>
      <c r="K2988" s="37"/>
      <c r="L2988" s="36" t="s">
        <v>6547</v>
      </c>
      <c r="M2988" s="36" t="str">
        <f>IF(LEFT(NICAP[[#This Row],[Date]],1)=0,"Y","N")</f>
        <v>N</v>
      </c>
      <c r="N2988" s="36"/>
      <c r="O2988" s="36" t="str">
        <f>19&amp;LEFT(NICAP[[#This Row],[Date]],2)</f>
        <v>1966</v>
      </c>
      <c r="P2988" s="36" t="str">
        <f>MID(NICAP[[#This Row],[Date]],3,2)</f>
        <v>03</v>
      </c>
      <c r="Q2988" s="36" t="str">
        <f>RIGHT(NICAP[[#This Row],[Date]],2)</f>
        <v>29</v>
      </c>
      <c r="R2988" s="26">
        <f>DATE(NICAP[[#This Row],[Year]],NICAP[[#This Row],[Month]],NICAP[[#This Row],[Day]])</f>
        <v>24195</v>
      </c>
      <c r="S2988" s="35" t="str">
        <f t="shared" si="92"/>
        <v>NH</v>
      </c>
      <c r="T2988" s="24" t="str">
        <f t="shared" si="93"/>
        <v>US</v>
      </c>
    </row>
    <row r="2989" spans="1:20" ht="12.75" customHeight="1" x14ac:dyDescent="0.2">
      <c r="A2989" s="35">
        <v>2980</v>
      </c>
      <c r="B2989" s="53">
        <v>660329</v>
      </c>
      <c r="C2989" s="39" t="s">
        <v>6546</v>
      </c>
      <c r="D2989" s="39" t="s">
        <v>2338</v>
      </c>
      <c r="E2989" s="39" t="str">
        <f>IF(AND(LEN(NICAP[[#This Row],[State or      Country]])=2,NICAP[[#This Row],[State or      Country]]&lt;&gt;"UK"),"US","Other")</f>
        <v>US</v>
      </c>
      <c r="F2989" s="79">
        <v>4</v>
      </c>
      <c r="G2989" s="37"/>
      <c r="H2989" s="37"/>
      <c r="I2989" s="37"/>
      <c r="J2989" s="37"/>
      <c r="K2989" s="37"/>
      <c r="L2989" s="36" t="s">
        <v>6545</v>
      </c>
      <c r="M2989" s="36" t="str">
        <f>IF(LEFT(NICAP[[#This Row],[Date]],1)=0,"Y","N")</f>
        <v>N</v>
      </c>
      <c r="N2989" s="36"/>
      <c r="O2989" s="36" t="str">
        <f>19&amp;LEFT(NICAP[[#This Row],[Date]],2)</f>
        <v>1966</v>
      </c>
      <c r="P2989" s="36" t="str">
        <f>MID(NICAP[[#This Row],[Date]],3,2)</f>
        <v>03</v>
      </c>
      <c r="Q2989" s="36" t="str">
        <f>RIGHT(NICAP[[#This Row],[Date]],2)</f>
        <v>29</v>
      </c>
      <c r="R2989" s="26">
        <f>DATE(NICAP[[#This Row],[Year]],NICAP[[#This Row],[Month]],NICAP[[#This Row],[Day]])</f>
        <v>24195</v>
      </c>
      <c r="S2989" s="35" t="str">
        <f t="shared" si="92"/>
        <v>NH</v>
      </c>
      <c r="T2989" s="24" t="str">
        <f t="shared" si="93"/>
        <v>US</v>
      </c>
    </row>
    <row r="2990" spans="1:20" ht="100.5" customHeight="1" x14ac:dyDescent="0.2">
      <c r="A2990" s="35">
        <v>2981</v>
      </c>
      <c r="B2990" s="57">
        <v>660329</v>
      </c>
      <c r="C2990" s="50" t="s">
        <v>6544</v>
      </c>
      <c r="D2990" s="50" t="s">
        <v>1702</v>
      </c>
      <c r="E2990" s="50" t="str">
        <f>IF(AND(LEN(NICAP[[#This Row],[State or      Country]])=2,NICAP[[#This Row],[State or      Country]]&lt;&gt;"UK"),"US","Other")</f>
        <v>Other</v>
      </c>
      <c r="F2990" s="75">
        <v>2</v>
      </c>
      <c r="G2990" s="48"/>
      <c r="H2990" s="48"/>
      <c r="I2990" s="48"/>
      <c r="J2990" s="48"/>
      <c r="K2990" s="48"/>
      <c r="L2990" s="36" t="s">
        <v>6543</v>
      </c>
      <c r="M2990" s="36" t="str">
        <f>IF(LEFT(NICAP[[#This Row],[Date]],1)=0,"Y","N")</f>
        <v>N</v>
      </c>
      <c r="N2990" s="36"/>
      <c r="O2990" s="36" t="str">
        <f>19&amp;LEFT(NICAP[[#This Row],[Date]],2)</f>
        <v>1966</v>
      </c>
      <c r="P2990" s="36" t="str">
        <f>MID(NICAP[[#This Row],[Date]],3,2)</f>
        <v>03</v>
      </c>
      <c r="Q2990" s="36" t="str">
        <f>RIGHT(NICAP[[#This Row],[Date]],2)</f>
        <v>29</v>
      </c>
      <c r="R2990" s="26">
        <f>DATE(NICAP[[#This Row],[Year]],NICAP[[#This Row],[Month]],NICAP[[#This Row],[Day]])</f>
        <v>24195</v>
      </c>
      <c r="S2990" s="35" t="str">
        <f t="shared" si="92"/>
        <v/>
      </c>
      <c r="T2990" s="24" t="str">
        <f t="shared" si="93"/>
        <v>CAN</v>
      </c>
    </row>
    <row r="2991" spans="1:20" ht="101.25" customHeight="1" x14ac:dyDescent="0.2">
      <c r="A2991" s="35">
        <v>2982</v>
      </c>
      <c r="B2991" s="73">
        <v>660330</v>
      </c>
      <c r="C2991" s="50" t="s">
        <v>6542</v>
      </c>
      <c r="D2991" s="50" t="s">
        <v>1697</v>
      </c>
      <c r="E2991" s="50" t="str">
        <f>IF(AND(LEN(NICAP[[#This Row],[State or      Country]])=2,NICAP[[#This Row],[State or      Country]]&lt;&gt;"UK"),"US","Other")</f>
        <v>US</v>
      </c>
      <c r="F2991" s="75">
        <v>2</v>
      </c>
      <c r="G2991" s="48"/>
      <c r="H2991" s="48"/>
      <c r="I2991" s="87" t="s">
        <v>4808</v>
      </c>
      <c r="J2991" s="48"/>
      <c r="K2991" s="48"/>
      <c r="L2991" s="36" t="s">
        <v>6541</v>
      </c>
      <c r="M2991" s="36" t="str">
        <f>IF(LEFT(NICAP[[#This Row],[Date]],1)=0,"Y","N")</f>
        <v>N</v>
      </c>
      <c r="N2991" s="36"/>
      <c r="O2991" s="36" t="str">
        <f>19&amp;LEFT(NICAP[[#This Row],[Date]],2)</f>
        <v>1966</v>
      </c>
      <c r="P2991" s="36" t="str">
        <f>MID(NICAP[[#This Row],[Date]],3,2)</f>
        <v>03</v>
      </c>
      <c r="Q2991" s="36" t="str">
        <f>RIGHT(NICAP[[#This Row],[Date]],2)</f>
        <v>30</v>
      </c>
      <c r="R2991" s="26">
        <f>DATE(NICAP[[#This Row],[Year]],NICAP[[#This Row],[Month]],NICAP[[#This Row],[Day]])</f>
        <v>24196</v>
      </c>
      <c r="S2991" s="35" t="str">
        <f t="shared" si="92"/>
        <v>MA</v>
      </c>
      <c r="T2991" s="24" t="str">
        <f t="shared" si="93"/>
        <v>US</v>
      </c>
    </row>
    <row r="2992" spans="1:20" ht="160.5" customHeight="1" x14ac:dyDescent="0.2">
      <c r="A2992" s="35">
        <v>2983</v>
      </c>
      <c r="B2992" s="57">
        <v>660330</v>
      </c>
      <c r="C2992" s="50" t="s">
        <v>6540</v>
      </c>
      <c r="D2992" s="50" t="s">
        <v>1758</v>
      </c>
      <c r="E2992" s="50" t="str">
        <f>IF(AND(LEN(NICAP[[#This Row],[State or      Country]])=2,NICAP[[#This Row],[State or      Country]]&lt;&gt;"UK"),"US","Other")</f>
        <v>US</v>
      </c>
      <c r="F2992" s="75">
        <v>3</v>
      </c>
      <c r="G2992" s="48"/>
      <c r="H2992" s="48"/>
      <c r="I2992" s="48"/>
      <c r="J2992" s="48"/>
      <c r="K2992" s="48"/>
      <c r="L2992" s="36" t="s">
        <v>6539</v>
      </c>
      <c r="M2992" s="36" t="str">
        <f>IF(LEFT(NICAP[[#This Row],[Date]],1)=0,"Y","N")</f>
        <v>N</v>
      </c>
      <c r="N2992" s="36"/>
      <c r="O2992" s="36" t="str">
        <f>19&amp;LEFT(NICAP[[#This Row],[Date]],2)</f>
        <v>1966</v>
      </c>
      <c r="P2992" s="36" t="str">
        <f>MID(NICAP[[#This Row],[Date]],3,2)</f>
        <v>03</v>
      </c>
      <c r="Q2992" s="36" t="str">
        <f>RIGHT(NICAP[[#This Row],[Date]],2)</f>
        <v>30</v>
      </c>
      <c r="R2992" s="26">
        <f>DATE(NICAP[[#This Row],[Year]],NICAP[[#This Row],[Month]],NICAP[[#This Row],[Day]])</f>
        <v>24196</v>
      </c>
      <c r="S2992" s="35" t="str">
        <f t="shared" si="92"/>
        <v>NY</v>
      </c>
      <c r="T2992" s="24" t="str">
        <f t="shared" si="93"/>
        <v>US</v>
      </c>
    </row>
    <row r="2993" spans="1:20" ht="56.25" customHeight="1" x14ac:dyDescent="0.2">
      <c r="A2993" s="35">
        <v>2984</v>
      </c>
      <c r="B2993" s="57">
        <v>660330</v>
      </c>
      <c r="C2993" s="50" t="s">
        <v>2680</v>
      </c>
      <c r="D2993" s="50" t="s">
        <v>1667</v>
      </c>
      <c r="E2993" s="50" t="str">
        <f>IF(AND(LEN(NICAP[[#This Row],[State or      Country]])=2,NICAP[[#This Row],[State or      Country]]&lt;&gt;"UK"),"US","Other")</f>
        <v>US</v>
      </c>
      <c r="F2993" s="75">
        <v>2</v>
      </c>
      <c r="G2993" s="48"/>
      <c r="H2993" s="48"/>
      <c r="I2993" s="48"/>
      <c r="J2993" s="48"/>
      <c r="K2993" s="48"/>
      <c r="L2993" s="36" t="s">
        <v>6538</v>
      </c>
      <c r="M2993" s="36" t="str">
        <f>IF(LEFT(NICAP[[#This Row],[Date]],1)=0,"Y","N")</f>
        <v>N</v>
      </c>
      <c r="N2993" s="36"/>
      <c r="O2993" s="36" t="str">
        <f>19&amp;LEFT(NICAP[[#This Row],[Date]],2)</f>
        <v>1966</v>
      </c>
      <c r="P2993" s="36" t="str">
        <f>MID(NICAP[[#This Row],[Date]],3,2)</f>
        <v>03</v>
      </c>
      <c r="Q2993" s="36" t="str">
        <f>RIGHT(NICAP[[#This Row],[Date]],2)</f>
        <v>30</v>
      </c>
      <c r="R2993" s="26">
        <f>DATE(NICAP[[#This Row],[Year]],NICAP[[#This Row],[Month]],NICAP[[#This Row],[Day]])</f>
        <v>24196</v>
      </c>
      <c r="S2993" s="35" t="str">
        <f t="shared" si="92"/>
        <v>TX</v>
      </c>
      <c r="T2993" s="24" t="str">
        <f t="shared" si="93"/>
        <v>US</v>
      </c>
    </row>
    <row r="2994" spans="1:20" ht="12.75" customHeight="1" x14ac:dyDescent="0.2">
      <c r="A2994" s="35">
        <v>2985</v>
      </c>
      <c r="B2994" s="55">
        <v>660330</v>
      </c>
      <c r="C2994" s="39" t="s">
        <v>1840</v>
      </c>
      <c r="D2994" s="39" t="s">
        <v>1694</v>
      </c>
      <c r="E2994" s="39" t="str">
        <f>IF(AND(LEN(NICAP[[#This Row],[State or      Country]])=2,NICAP[[#This Row],[State or      Country]]&lt;&gt;"UK"),"US","Other")</f>
        <v>US</v>
      </c>
      <c r="F2994" s="79">
        <v>1</v>
      </c>
      <c r="G2994" s="37"/>
      <c r="H2994" s="37"/>
      <c r="I2994" s="65">
        <v>10329</v>
      </c>
      <c r="J2994" s="37"/>
      <c r="K2994" s="37"/>
      <c r="L2994" s="36" t="s">
        <v>6537</v>
      </c>
      <c r="M2994" s="36" t="str">
        <f>IF(LEFT(NICAP[[#This Row],[Date]],1)=0,"Y","N")</f>
        <v>N</v>
      </c>
      <c r="N2994" s="36"/>
      <c r="O2994" s="36" t="str">
        <f>19&amp;LEFT(NICAP[[#This Row],[Date]],2)</f>
        <v>1966</v>
      </c>
      <c r="P2994" s="36" t="str">
        <f>MID(NICAP[[#This Row],[Date]],3,2)</f>
        <v>03</v>
      </c>
      <c r="Q2994" s="36" t="str">
        <f>RIGHT(NICAP[[#This Row],[Date]],2)</f>
        <v>30</v>
      </c>
      <c r="R2994" s="26">
        <f>DATE(NICAP[[#This Row],[Year]],NICAP[[#This Row],[Month]],NICAP[[#This Row],[Day]])</f>
        <v>24196</v>
      </c>
      <c r="S2994" s="35" t="str">
        <f t="shared" si="92"/>
        <v>OH</v>
      </c>
      <c r="T2994" s="24" t="str">
        <f t="shared" si="93"/>
        <v>US</v>
      </c>
    </row>
    <row r="2995" spans="1:20" ht="12.75" customHeight="1" x14ac:dyDescent="0.2">
      <c r="A2995" s="35">
        <v>2986</v>
      </c>
      <c r="B2995" s="55">
        <v>660330</v>
      </c>
      <c r="C2995" s="39" t="s">
        <v>6536</v>
      </c>
      <c r="D2995" s="39" t="s">
        <v>1787</v>
      </c>
      <c r="E2995" s="39" t="str">
        <f>IF(AND(LEN(NICAP[[#This Row],[State or      Country]])=2,NICAP[[#This Row],[State or      Country]]&lt;&gt;"UK"),"US","Other")</f>
        <v>US</v>
      </c>
      <c r="F2995" s="79">
        <v>2</v>
      </c>
      <c r="G2995" s="37"/>
      <c r="H2995" s="37"/>
      <c r="I2995" s="47" t="s">
        <v>4808</v>
      </c>
      <c r="J2995" s="37"/>
      <c r="K2995" s="37"/>
      <c r="L2995" s="36" t="s">
        <v>6535</v>
      </c>
      <c r="M2995" s="36" t="str">
        <f>IF(LEFT(NICAP[[#This Row],[Date]],1)=0,"Y","N")</f>
        <v>N</v>
      </c>
      <c r="N2995" s="36"/>
      <c r="O2995" s="36" t="str">
        <f>19&amp;LEFT(NICAP[[#This Row],[Date]],2)</f>
        <v>1966</v>
      </c>
      <c r="P2995" s="36" t="str">
        <f>MID(NICAP[[#This Row],[Date]],3,2)</f>
        <v>03</v>
      </c>
      <c r="Q2995" s="36" t="str">
        <f>RIGHT(NICAP[[#This Row],[Date]],2)</f>
        <v>30</v>
      </c>
      <c r="R2995" s="26">
        <f>DATE(NICAP[[#This Row],[Year]],NICAP[[#This Row],[Month]],NICAP[[#This Row],[Day]])</f>
        <v>24196</v>
      </c>
      <c r="S2995" s="35" t="str">
        <f t="shared" si="92"/>
        <v>IN</v>
      </c>
      <c r="T2995" s="24" t="str">
        <f t="shared" si="93"/>
        <v>US</v>
      </c>
    </row>
    <row r="2996" spans="1:20" ht="101.25" customHeight="1" x14ac:dyDescent="0.2">
      <c r="A2996" s="35">
        <v>2987</v>
      </c>
      <c r="B2996" s="57">
        <v>660331</v>
      </c>
      <c r="C2996" s="50" t="s">
        <v>6534</v>
      </c>
      <c r="D2996" s="50" t="s">
        <v>1734</v>
      </c>
      <c r="E2996" s="50" t="str">
        <f>IF(AND(LEN(NICAP[[#This Row],[State or      Country]])=2,NICAP[[#This Row],[State or      Country]]&lt;&gt;"UK"),"US","Other")</f>
        <v>US</v>
      </c>
      <c r="F2996" s="75">
        <v>3</v>
      </c>
      <c r="G2996" s="48"/>
      <c r="H2996" s="48"/>
      <c r="I2996" s="48"/>
      <c r="J2996" s="48"/>
      <c r="K2996" s="48"/>
      <c r="L2996" s="36" t="s">
        <v>6533</v>
      </c>
      <c r="M2996" s="36" t="str">
        <f>IF(LEFT(NICAP[[#This Row],[Date]],1)=0,"Y","N")</f>
        <v>N</v>
      </c>
      <c r="N2996" s="36"/>
      <c r="O2996" s="36" t="str">
        <f>19&amp;LEFT(NICAP[[#This Row],[Date]],2)</f>
        <v>1966</v>
      </c>
      <c r="P2996" s="36" t="str">
        <f>MID(NICAP[[#This Row],[Date]],3,2)</f>
        <v>03</v>
      </c>
      <c r="Q2996" s="36" t="str">
        <f>RIGHT(NICAP[[#This Row],[Date]],2)</f>
        <v>31</v>
      </c>
      <c r="R2996" s="26">
        <f>DATE(NICAP[[#This Row],[Year]],NICAP[[#This Row],[Month]],NICAP[[#This Row],[Day]])</f>
        <v>24197</v>
      </c>
      <c r="S2996" s="35" t="str">
        <f t="shared" si="92"/>
        <v>MI</v>
      </c>
      <c r="T2996" s="24" t="str">
        <f t="shared" si="93"/>
        <v>US</v>
      </c>
    </row>
    <row r="2997" spans="1:20" ht="12.75" customHeight="1" x14ac:dyDescent="0.2">
      <c r="A2997" s="35">
        <v>2988</v>
      </c>
      <c r="B2997" s="55">
        <v>660400</v>
      </c>
      <c r="C2997" s="39" t="s">
        <v>3844</v>
      </c>
      <c r="D2997" s="39" t="s">
        <v>3335</v>
      </c>
      <c r="E2997" s="39" t="str">
        <f>IF(AND(LEN(NICAP[[#This Row],[State or      Country]])=2,NICAP[[#This Row],[State or      Country]]&lt;&gt;"UK"),"US","Other")</f>
        <v>US</v>
      </c>
      <c r="F2997" s="79">
        <v>3</v>
      </c>
      <c r="G2997" s="37"/>
      <c r="H2997" s="37"/>
      <c r="I2997" s="37"/>
      <c r="J2997" s="54" t="s">
        <v>1744</v>
      </c>
      <c r="K2997" s="37"/>
      <c r="L2997" s="36" t="s">
        <v>6532</v>
      </c>
      <c r="M2997" s="36" t="str">
        <f>IF(LEFT(NICAP[[#This Row],[Date]],1)=0,"Y","N")</f>
        <v>N</v>
      </c>
      <c r="N2997" s="36"/>
      <c r="O2997" s="36" t="str">
        <f>19&amp;LEFT(NICAP[[#This Row],[Date]],2)</f>
        <v>1966</v>
      </c>
      <c r="P2997" s="36" t="str">
        <f>MID(NICAP[[#This Row],[Date]],3,2)</f>
        <v>04</v>
      </c>
      <c r="Q2997" s="36" t="str">
        <f>RIGHT(NICAP[[#This Row],[Date]],2)</f>
        <v>00</v>
      </c>
      <c r="R2997" s="26">
        <f>DATE(NICAP[[#This Row],[Year]],NICAP[[#This Row],[Month]],NICAP[[#This Row],[Day]])</f>
        <v>24197</v>
      </c>
      <c r="S2997" s="35" t="str">
        <f t="shared" si="92"/>
        <v>MT</v>
      </c>
      <c r="T2997" s="24" t="str">
        <f t="shared" si="93"/>
        <v>US</v>
      </c>
    </row>
    <row r="2998" spans="1:20" ht="42" customHeight="1" x14ac:dyDescent="0.2">
      <c r="A2998" s="35">
        <v>2989</v>
      </c>
      <c r="B2998" s="57">
        <v>660401</v>
      </c>
      <c r="C2998" s="50" t="s">
        <v>6531</v>
      </c>
      <c r="D2998" s="50" t="s">
        <v>1734</v>
      </c>
      <c r="E2998" s="50" t="str">
        <f>IF(AND(LEN(NICAP[[#This Row],[State or      Country]])=2,NICAP[[#This Row],[State or      Country]]&lt;&gt;"UK"),"US","Other")</f>
        <v>US</v>
      </c>
      <c r="F2998" s="75">
        <v>3</v>
      </c>
      <c r="G2998" s="48"/>
      <c r="H2998" s="48"/>
      <c r="I2998" s="48"/>
      <c r="J2998" s="48"/>
      <c r="K2998" s="48"/>
      <c r="L2998" s="42" t="s">
        <v>6530</v>
      </c>
      <c r="M2998" s="42" t="str">
        <f>IF(LEFT(NICAP[[#This Row],[Date]],1)=0,"Y","N")</f>
        <v>N</v>
      </c>
      <c r="N2998" s="42"/>
      <c r="O2998" s="42" t="str">
        <f>19&amp;LEFT(NICAP[[#This Row],[Date]],2)</f>
        <v>1966</v>
      </c>
      <c r="P2998" s="42" t="str">
        <f>MID(NICAP[[#This Row],[Date]],3,2)</f>
        <v>04</v>
      </c>
      <c r="Q2998" s="42" t="str">
        <f>RIGHT(NICAP[[#This Row],[Date]],2)</f>
        <v>01</v>
      </c>
      <c r="R2998" s="26">
        <f>DATE(NICAP[[#This Row],[Year]],NICAP[[#This Row],[Month]],NICAP[[#This Row],[Day]])</f>
        <v>24198</v>
      </c>
      <c r="S2998" s="35" t="str">
        <f t="shared" si="92"/>
        <v>MI</v>
      </c>
      <c r="T2998" s="24" t="str">
        <f t="shared" si="93"/>
        <v>US</v>
      </c>
    </row>
    <row r="2999" spans="1:20" ht="42" customHeight="1" x14ac:dyDescent="0.2">
      <c r="A2999" s="35">
        <v>2990</v>
      </c>
      <c r="B2999" s="57">
        <v>660401</v>
      </c>
      <c r="C2999" s="50" t="s">
        <v>6529</v>
      </c>
      <c r="D2999" s="50" t="s">
        <v>2067</v>
      </c>
      <c r="E2999" s="50" t="str">
        <f>IF(AND(LEN(NICAP[[#This Row],[State or      Country]])=2,NICAP[[#This Row],[State or      Country]]&lt;&gt;"UK"),"US","Other")</f>
        <v>Other</v>
      </c>
      <c r="F2999" s="75">
        <v>3</v>
      </c>
      <c r="G2999" s="48"/>
      <c r="H2999" s="48"/>
      <c r="I2999" s="48"/>
      <c r="J2999" s="48"/>
      <c r="K2999" s="48"/>
      <c r="L2999" s="42" t="s">
        <v>6528</v>
      </c>
      <c r="M2999" s="42" t="str">
        <f>IF(LEFT(NICAP[[#This Row],[Date]],1)=0,"Y","N")</f>
        <v>N</v>
      </c>
      <c r="N2999" s="42"/>
      <c r="O2999" s="42" t="str">
        <f>19&amp;LEFT(NICAP[[#This Row],[Date]],2)</f>
        <v>1966</v>
      </c>
      <c r="P2999" s="42" t="str">
        <f>MID(NICAP[[#This Row],[Date]],3,2)</f>
        <v>04</v>
      </c>
      <c r="Q2999" s="42" t="str">
        <f>RIGHT(NICAP[[#This Row],[Date]],2)</f>
        <v>01</v>
      </c>
      <c r="R2999" s="26">
        <f>DATE(NICAP[[#This Row],[Year]],NICAP[[#This Row],[Month]],NICAP[[#This Row],[Day]])</f>
        <v>24198</v>
      </c>
      <c r="S2999" s="35" t="str">
        <f t="shared" si="92"/>
        <v/>
      </c>
      <c r="T2999" s="24" t="str">
        <f t="shared" si="93"/>
        <v>Argentina</v>
      </c>
    </row>
    <row r="3000" spans="1:20" ht="12.75" customHeight="1" x14ac:dyDescent="0.2">
      <c r="A3000" s="35">
        <v>2991</v>
      </c>
      <c r="B3000" s="55">
        <v>660401</v>
      </c>
      <c r="C3000" s="39" t="s">
        <v>6527</v>
      </c>
      <c r="D3000" s="39" t="s">
        <v>1772</v>
      </c>
      <c r="E3000" s="39" t="str">
        <f>IF(AND(LEN(NICAP[[#This Row],[State or      Country]])=2,NICAP[[#This Row],[State or      Country]]&lt;&gt;"UK"),"US","Other")</f>
        <v>US</v>
      </c>
      <c r="F3000" s="79">
        <v>2</v>
      </c>
      <c r="G3000" s="41"/>
      <c r="H3000" s="41"/>
      <c r="I3000" s="47" t="s">
        <v>4808</v>
      </c>
      <c r="J3000" s="41"/>
      <c r="K3000" s="41"/>
      <c r="L3000" s="36" t="s">
        <v>6526</v>
      </c>
      <c r="M3000" s="36" t="str">
        <f>IF(LEFT(NICAP[[#This Row],[Date]],1)=0,"Y","N")</f>
        <v>N</v>
      </c>
      <c r="N3000" s="36"/>
      <c r="O3000" s="36" t="str">
        <f>19&amp;LEFT(NICAP[[#This Row],[Date]],2)</f>
        <v>1966</v>
      </c>
      <c r="P3000" s="36" t="str">
        <f>MID(NICAP[[#This Row],[Date]],3,2)</f>
        <v>04</v>
      </c>
      <c r="Q3000" s="36" t="str">
        <f>RIGHT(NICAP[[#This Row],[Date]],2)</f>
        <v>01</v>
      </c>
      <c r="R3000" s="26">
        <f>DATE(NICAP[[#This Row],[Year]],NICAP[[#This Row],[Month]],NICAP[[#This Row],[Day]])</f>
        <v>24198</v>
      </c>
      <c r="S3000" s="35" t="str">
        <f t="shared" si="92"/>
        <v>OK</v>
      </c>
      <c r="T3000" s="24" t="str">
        <f t="shared" si="93"/>
        <v>US</v>
      </c>
    </row>
    <row r="3001" spans="1:20" ht="12.75" customHeight="1" x14ac:dyDescent="0.2">
      <c r="A3001" s="35">
        <v>2992</v>
      </c>
      <c r="B3001" s="55">
        <v>660402</v>
      </c>
      <c r="C3001" s="39" t="s">
        <v>6525</v>
      </c>
      <c r="D3001" s="39" t="s">
        <v>1793</v>
      </c>
      <c r="E3001" s="39" t="str">
        <f>IF(AND(LEN(NICAP[[#This Row],[State or      Country]])=2,NICAP[[#This Row],[State or      Country]]&lt;&gt;"UK"),"US","Other")</f>
        <v>US</v>
      </c>
      <c r="F3001" s="79">
        <v>8</v>
      </c>
      <c r="G3001" s="37"/>
      <c r="H3001" s="37"/>
      <c r="I3001" s="37"/>
      <c r="J3001" s="37"/>
      <c r="K3001" s="37"/>
      <c r="L3001" s="36" t="s">
        <v>6524</v>
      </c>
      <c r="M3001" s="36" t="str">
        <f>IF(LEFT(NICAP[[#This Row],[Date]],1)=0,"Y","N")</f>
        <v>N</v>
      </c>
      <c r="N3001" s="36"/>
      <c r="O3001" s="36" t="str">
        <f>19&amp;LEFT(NICAP[[#This Row],[Date]],2)</f>
        <v>1966</v>
      </c>
      <c r="P3001" s="36" t="str">
        <f>MID(NICAP[[#This Row],[Date]],3,2)</f>
        <v>04</v>
      </c>
      <c r="Q3001" s="36" t="str">
        <f>RIGHT(NICAP[[#This Row],[Date]],2)</f>
        <v>02</v>
      </c>
      <c r="R3001" s="26">
        <f>DATE(NICAP[[#This Row],[Year]],NICAP[[#This Row],[Month]],NICAP[[#This Row],[Day]])</f>
        <v>24199</v>
      </c>
      <c r="S3001" s="35" t="str">
        <f t="shared" si="92"/>
        <v>AU</v>
      </c>
      <c r="T3001" s="24" t="str">
        <f t="shared" si="93"/>
        <v>US</v>
      </c>
    </row>
    <row r="3002" spans="1:20" ht="57" customHeight="1" x14ac:dyDescent="0.2">
      <c r="A3002" s="35">
        <v>2993</v>
      </c>
      <c r="B3002" s="57">
        <v>660403</v>
      </c>
      <c r="C3002" s="50" t="s">
        <v>2511</v>
      </c>
      <c r="D3002" s="50" t="s">
        <v>1726</v>
      </c>
      <c r="E3002" s="50" t="str">
        <f>IF(AND(LEN(NICAP[[#This Row],[State or      Country]])=2,NICAP[[#This Row],[State or      Country]]&lt;&gt;"UK"),"US","Other")</f>
        <v>US</v>
      </c>
      <c r="F3002" s="75">
        <v>2</v>
      </c>
      <c r="G3002" s="48"/>
      <c r="H3002" s="48"/>
      <c r="I3002" s="48"/>
      <c r="J3002" s="48"/>
      <c r="K3002" s="48"/>
      <c r="L3002" s="36" t="s">
        <v>6523</v>
      </c>
      <c r="M3002" s="36" t="str">
        <f>IF(LEFT(NICAP[[#This Row],[Date]],1)=0,"Y","N")</f>
        <v>N</v>
      </c>
      <c r="N3002" s="36"/>
      <c r="O3002" s="36" t="str">
        <f>19&amp;LEFT(NICAP[[#This Row],[Date]],2)</f>
        <v>1966</v>
      </c>
      <c r="P3002" s="36" t="str">
        <f>MID(NICAP[[#This Row],[Date]],3,2)</f>
        <v>04</v>
      </c>
      <c r="Q3002" s="36" t="str">
        <f>RIGHT(NICAP[[#This Row],[Date]],2)</f>
        <v>03</v>
      </c>
      <c r="R3002" s="26">
        <f>DATE(NICAP[[#This Row],[Year]],NICAP[[#This Row],[Month]],NICAP[[#This Row],[Day]])</f>
        <v>24200</v>
      </c>
      <c r="S3002" s="35" t="str">
        <f t="shared" si="92"/>
        <v>NJ</v>
      </c>
      <c r="T3002" s="24" t="str">
        <f t="shared" si="93"/>
        <v>US</v>
      </c>
    </row>
    <row r="3003" spans="1:20" ht="86.25" customHeight="1" x14ac:dyDescent="0.2">
      <c r="A3003" s="35">
        <v>2994</v>
      </c>
      <c r="B3003" s="57">
        <v>660403</v>
      </c>
      <c r="C3003" s="50" t="s">
        <v>6522</v>
      </c>
      <c r="D3003" s="50" t="s">
        <v>1676</v>
      </c>
      <c r="E3003" s="50" t="str">
        <f>IF(AND(LEN(NICAP[[#This Row],[State or      Country]])=2,NICAP[[#This Row],[State or      Country]]&lt;&gt;"UK"),"US","Other")</f>
        <v>US</v>
      </c>
      <c r="F3003" s="75">
        <v>1</v>
      </c>
      <c r="G3003" s="48"/>
      <c r="H3003" s="48"/>
      <c r="I3003" s="48"/>
      <c r="J3003" s="48"/>
      <c r="K3003" s="48"/>
      <c r="L3003" s="36" t="s">
        <v>6521</v>
      </c>
      <c r="M3003" s="36" t="str">
        <f>IF(LEFT(NICAP[[#This Row],[Date]],1)=0,"Y","N")</f>
        <v>N</v>
      </c>
      <c r="N3003" s="36"/>
      <c r="O3003" s="36" t="str">
        <f>19&amp;LEFT(NICAP[[#This Row],[Date]],2)</f>
        <v>1966</v>
      </c>
      <c r="P3003" s="36" t="str">
        <f>MID(NICAP[[#This Row],[Date]],3,2)</f>
        <v>04</v>
      </c>
      <c r="Q3003" s="36" t="str">
        <f>RIGHT(NICAP[[#This Row],[Date]],2)</f>
        <v>03</v>
      </c>
      <c r="R3003" s="26">
        <f>DATE(NICAP[[#This Row],[Year]],NICAP[[#This Row],[Month]],NICAP[[#This Row],[Day]])</f>
        <v>24200</v>
      </c>
      <c r="S3003" s="35" t="str">
        <f t="shared" si="92"/>
        <v>CA</v>
      </c>
      <c r="T3003" s="24" t="str">
        <f t="shared" si="93"/>
        <v>US</v>
      </c>
    </row>
    <row r="3004" spans="1:20" ht="42.75" customHeight="1" x14ac:dyDescent="0.2">
      <c r="A3004" s="35">
        <v>2995</v>
      </c>
      <c r="B3004" s="57">
        <v>660403</v>
      </c>
      <c r="C3004" s="50" t="s">
        <v>6520</v>
      </c>
      <c r="D3004" s="50" t="s">
        <v>1702</v>
      </c>
      <c r="E3004" s="50" t="str">
        <f>IF(AND(LEN(NICAP[[#This Row],[State or      Country]])=2,NICAP[[#This Row],[State or      Country]]&lt;&gt;"UK"),"US","Other")</f>
        <v>Other</v>
      </c>
      <c r="F3004" s="75">
        <v>2</v>
      </c>
      <c r="G3004" s="48"/>
      <c r="H3004" s="48"/>
      <c r="I3004" s="48"/>
      <c r="J3004" s="48"/>
      <c r="K3004" s="48"/>
      <c r="L3004" s="36" t="s">
        <v>6519</v>
      </c>
      <c r="M3004" s="36" t="str">
        <f>IF(LEFT(NICAP[[#This Row],[Date]],1)=0,"Y","N")</f>
        <v>N</v>
      </c>
      <c r="N3004" s="36"/>
      <c r="O3004" s="36" t="str">
        <f>19&amp;LEFT(NICAP[[#This Row],[Date]],2)</f>
        <v>1966</v>
      </c>
      <c r="P3004" s="36" t="str">
        <f>MID(NICAP[[#This Row],[Date]],3,2)</f>
        <v>04</v>
      </c>
      <c r="Q3004" s="36" t="str">
        <f>RIGHT(NICAP[[#This Row],[Date]],2)</f>
        <v>03</v>
      </c>
      <c r="R3004" s="26">
        <f>DATE(NICAP[[#This Row],[Year]],NICAP[[#This Row],[Month]],NICAP[[#This Row],[Day]])</f>
        <v>24200</v>
      </c>
      <c r="S3004" s="35" t="str">
        <f t="shared" si="92"/>
        <v/>
      </c>
      <c r="T3004" s="24" t="str">
        <f t="shared" si="93"/>
        <v>CAN</v>
      </c>
    </row>
    <row r="3005" spans="1:20" ht="87" customHeight="1" x14ac:dyDescent="0.2">
      <c r="A3005" s="35">
        <v>2996</v>
      </c>
      <c r="B3005" s="57">
        <v>660404</v>
      </c>
      <c r="C3005" s="50" t="s">
        <v>6518</v>
      </c>
      <c r="D3005" s="50" t="s">
        <v>1793</v>
      </c>
      <c r="E3005" s="50" t="str">
        <f>IF(AND(LEN(NICAP[[#This Row],[State or      Country]])=2,NICAP[[#This Row],[State or      Country]]&lt;&gt;"UK"),"US","Other")</f>
        <v>US</v>
      </c>
      <c r="F3005" s="75">
        <v>3</v>
      </c>
      <c r="G3005" s="48"/>
      <c r="H3005" s="48"/>
      <c r="I3005" s="48"/>
      <c r="J3005" s="48"/>
      <c r="K3005" s="48"/>
      <c r="L3005" s="36" t="s">
        <v>6517</v>
      </c>
      <c r="M3005" s="36" t="str">
        <f>IF(LEFT(NICAP[[#This Row],[Date]],1)=0,"Y","N")</f>
        <v>N</v>
      </c>
      <c r="N3005" s="36"/>
      <c r="O3005" s="36" t="str">
        <f>19&amp;LEFT(NICAP[[#This Row],[Date]],2)</f>
        <v>1966</v>
      </c>
      <c r="P3005" s="36" t="str">
        <f>MID(NICAP[[#This Row],[Date]],3,2)</f>
        <v>04</v>
      </c>
      <c r="Q3005" s="36" t="str">
        <f>RIGHT(NICAP[[#This Row],[Date]],2)</f>
        <v>04</v>
      </c>
      <c r="R3005" s="26">
        <f>DATE(NICAP[[#This Row],[Year]],NICAP[[#This Row],[Month]],NICAP[[#This Row],[Day]])</f>
        <v>24201</v>
      </c>
      <c r="S3005" s="35" t="str">
        <f t="shared" si="92"/>
        <v>AU</v>
      </c>
      <c r="T3005" s="24" t="str">
        <f t="shared" si="93"/>
        <v>US</v>
      </c>
    </row>
    <row r="3006" spans="1:20" ht="27" customHeight="1" x14ac:dyDescent="0.2">
      <c r="A3006" s="35">
        <v>2997</v>
      </c>
      <c r="B3006" s="60">
        <v>660404</v>
      </c>
      <c r="C3006" s="44" t="s">
        <v>6516</v>
      </c>
      <c r="D3006" s="44" t="s">
        <v>2260</v>
      </c>
      <c r="E3006" s="44" t="str">
        <f>IF(AND(LEN(NICAP[[#This Row],[State or      Country]])=2,NICAP[[#This Row],[State or      Country]]&lt;&gt;"UK"),"US","Other")</f>
        <v>US</v>
      </c>
      <c r="F3006" s="74">
        <v>2</v>
      </c>
      <c r="G3006" s="41"/>
      <c r="H3006" s="41"/>
      <c r="I3006" s="41"/>
      <c r="J3006" s="41"/>
      <c r="K3006" s="41"/>
      <c r="L3006" s="42" t="s">
        <v>6515</v>
      </c>
      <c r="M3006" s="42" t="str">
        <f>IF(LEFT(NICAP[[#This Row],[Date]],1)=0,"Y","N")</f>
        <v>N</v>
      </c>
      <c r="N3006" s="42"/>
      <c r="O3006" s="42" t="str">
        <f>19&amp;LEFT(NICAP[[#This Row],[Date]],2)</f>
        <v>1966</v>
      </c>
      <c r="P3006" s="42" t="str">
        <f>MID(NICAP[[#This Row],[Date]],3,2)</f>
        <v>04</v>
      </c>
      <c r="Q3006" s="42" t="str">
        <f>RIGHT(NICAP[[#This Row],[Date]],2)</f>
        <v>04</v>
      </c>
      <c r="R3006" s="26">
        <f>DATE(NICAP[[#This Row],[Year]],NICAP[[#This Row],[Month]],NICAP[[#This Row],[Day]])</f>
        <v>24201</v>
      </c>
      <c r="S3006" s="35" t="str">
        <f t="shared" si="92"/>
        <v>KS</v>
      </c>
      <c r="T3006" s="24" t="str">
        <f t="shared" si="93"/>
        <v>US</v>
      </c>
    </row>
    <row r="3007" spans="1:20" ht="12.75" customHeight="1" x14ac:dyDescent="0.2">
      <c r="A3007" s="35">
        <v>2998</v>
      </c>
      <c r="B3007" s="55">
        <v>660404</v>
      </c>
      <c r="C3007" s="39" t="s">
        <v>6514</v>
      </c>
      <c r="D3007" s="39" t="s">
        <v>1683</v>
      </c>
      <c r="E3007" s="39" t="str">
        <f>IF(AND(LEN(NICAP[[#This Row],[State or      Country]])=2,NICAP[[#This Row],[State or      Country]]&lt;&gt;"UK"),"US","Other")</f>
        <v>US</v>
      </c>
      <c r="F3007" s="79">
        <v>2</v>
      </c>
      <c r="G3007" s="37"/>
      <c r="H3007" s="37"/>
      <c r="I3007" s="47" t="s">
        <v>4808</v>
      </c>
      <c r="J3007" s="37"/>
      <c r="K3007" s="37"/>
      <c r="L3007" s="36" t="s">
        <v>6513</v>
      </c>
      <c r="M3007" s="36" t="str">
        <f>IF(LEFT(NICAP[[#This Row],[Date]],1)=0,"Y","N")</f>
        <v>N</v>
      </c>
      <c r="N3007" s="36"/>
      <c r="O3007" s="36" t="str">
        <f>19&amp;LEFT(NICAP[[#This Row],[Date]],2)</f>
        <v>1966</v>
      </c>
      <c r="P3007" s="36" t="str">
        <f>MID(NICAP[[#This Row],[Date]],3,2)</f>
        <v>04</v>
      </c>
      <c r="Q3007" s="36" t="str">
        <f>RIGHT(NICAP[[#This Row],[Date]],2)</f>
        <v>04</v>
      </c>
      <c r="R3007" s="26">
        <f>DATE(NICAP[[#This Row],[Year]],NICAP[[#This Row],[Month]],NICAP[[#This Row],[Day]])</f>
        <v>24201</v>
      </c>
      <c r="S3007" s="35" t="str">
        <f t="shared" si="92"/>
        <v>FL</v>
      </c>
      <c r="T3007" s="24" t="str">
        <f t="shared" si="93"/>
        <v>US</v>
      </c>
    </row>
    <row r="3008" spans="1:20" ht="12.75" customHeight="1" x14ac:dyDescent="0.2">
      <c r="A3008" s="35">
        <v>2999</v>
      </c>
      <c r="B3008" s="53">
        <v>660405</v>
      </c>
      <c r="C3008" s="39" t="s">
        <v>6360</v>
      </c>
      <c r="D3008" s="39" t="s">
        <v>4107</v>
      </c>
      <c r="E3008" s="39" t="str">
        <f>IF(AND(LEN(NICAP[[#This Row],[State or      Country]])=2,NICAP[[#This Row],[State or      Country]]&lt;&gt;"UK"),"US","Other")</f>
        <v>Other</v>
      </c>
      <c r="F3008" s="79">
        <v>9</v>
      </c>
      <c r="G3008" s="71" t="s">
        <v>1666</v>
      </c>
      <c r="H3008" s="65">
        <v>5</v>
      </c>
      <c r="I3008" s="37"/>
      <c r="J3008" s="37"/>
      <c r="K3008" s="37"/>
      <c r="L3008" s="36" t="s">
        <v>6512</v>
      </c>
      <c r="M3008" s="36" t="str">
        <f>IF(LEFT(NICAP[[#This Row],[Date]],1)=0,"Y","N")</f>
        <v>N</v>
      </c>
      <c r="N3008" s="36"/>
      <c r="O3008" s="36" t="str">
        <f>19&amp;LEFT(NICAP[[#This Row],[Date]],2)</f>
        <v>1966</v>
      </c>
      <c r="P3008" s="36" t="str">
        <f>MID(NICAP[[#This Row],[Date]],3,2)</f>
        <v>04</v>
      </c>
      <c r="Q3008" s="36" t="str">
        <f>RIGHT(NICAP[[#This Row],[Date]],2)</f>
        <v>05</v>
      </c>
      <c r="R3008" s="26">
        <f>DATE(NICAP[[#This Row],[Year]],NICAP[[#This Row],[Month]],NICAP[[#This Row],[Day]])</f>
        <v>24202</v>
      </c>
      <c r="S3008" s="35" t="str">
        <f t="shared" si="92"/>
        <v/>
      </c>
      <c r="T3008" s="24" t="str">
        <f t="shared" si="93"/>
        <v>Guam</v>
      </c>
    </row>
    <row r="3009" spans="1:20" ht="12.75" customHeight="1" x14ac:dyDescent="0.2">
      <c r="A3009" s="35">
        <v>3000</v>
      </c>
      <c r="B3009" s="55">
        <v>660405</v>
      </c>
      <c r="C3009" s="39" t="s">
        <v>6511</v>
      </c>
      <c r="D3009" s="39" t="s">
        <v>1758</v>
      </c>
      <c r="E3009" s="39" t="str">
        <f>IF(AND(LEN(NICAP[[#This Row],[State or      Country]])=2,NICAP[[#This Row],[State or      Country]]&lt;&gt;"UK"),"US","Other")</f>
        <v>US</v>
      </c>
      <c r="F3009" s="79">
        <v>1</v>
      </c>
      <c r="G3009" s="41"/>
      <c r="H3009" s="41"/>
      <c r="I3009" s="65">
        <v>10385</v>
      </c>
      <c r="J3009" s="41"/>
      <c r="K3009" s="41"/>
      <c r="L3009" s="36" t="s">
        <v>6510</v>
      </c>
      <c r="M3009" s="36" t="str">
        <f>IF(LEFT(NICAP[[#This Row],[Date]],1)=0,"Y","N")</f>
        <v>N</v>
      </c>
      <c r="N3009" s="36"/>
      <c r="O3009" s="36" t="str">
        <f>19&amp;LEFT(NICAP[[#This Row],[Date]],2)</f>
        <v>1966</v>
      </c>
      <c r="P3009" s="36" t="str">
        <f>MID(NICAP[[#This Row],[Date]],3,2)</f>
        <v>04</v>
      </c>
      <c r="Q3009" s="36" t="str">
        <f>RIGHT(NICAP[[#This Row],[Date]],2)</f>
        <v>05</v>
      </c>
      <c r="R3009" s="26">
        <f>DATE(NICAP[[#This Row],[Year]],NICAP[[#This Row],[Month]],NICAP[[#This Row],[Day]])</f>
        <v>24202</v>
      </c>
      <c r="S3009" s="35" t="str">
        <f t="shared" si="92"/>
        <v>NY</v>
      </c>
      <c r="T3009" s="24" t="str">
        <f t="shared" si="93"/>
        <v>US</v>
      </c>
    </row>
    <row r="3010" spans="1:20" ht="12.75" customHeight="1" x14ac:dyDescent="0.2">
      <c r="A3010" s="35">
        <v>3001</v>
      </c>
      <c r="B3010" s="55">
        <v>660405</v>
      </c>
      <c r="C3010" s="39" t="s">
        <v>6509</v>
      </c>
      <c r="D3010" s="39" t="s">
        <v>1953</v>
      </c>
      <c r="E3010" s="39" t="str">
        <f>IF(AND(LEN(NICAP[[#This Row],[State or      Country]])=2,NICAP[[#This Row],[State or      Country]]&lt;&gt;"UK"),"US","Other")</f>
        <v>US</v>
      </c>
      <c r="F3010" s="79">
        <v>2</v>
      </c>
      <c r="G3010" s="37"/>
      <c r="H3010" s="37"/>
      <c r="I3010" s="47" t="s">
        <v>4808</v>
      </c>
      <c r="J3010" s="37"/>
      <c r="K3010" s="37"/>
      <c r="L3010" s="36" t="s">
        <v>6508</v>
      </c>
      <c r="M3010" s="36" t="str">
        <f>IF(LEFT(NICAP[[#This Row],[Date]],1)=0,"Y","N")</f>
        <v>N</v>
      </c>
      <c r="N3010" s="36"/>
      <c r="O3010" s="36" t="str">
        <f>19&amp;LEFT(NICAP[[#This Row],[Date]],2)</f>
        <v>1966</v>
      </c>
      <c r="P3010" s="36" t="str">
        <f>MID(NICAP[[#This Row],[Date]],3,2)</f>
        <v>04</v>
      </c>
      <c r="Q3010" s="36" t="str">
        <f>RIGHT(NICAP[[#This Row],[Date]],2)</f>
        <v>05</v>
      </c>
      <c r="R3010" s="26">
        <f>DATE(NICAP[[#This Row],[Year]],NICAP[[#This Row],[Month]],NICAP[[#This Row],[Day]])</f>
        <v>24202</v>
      </c>
      <c r="S3010" s="35" t="str">
        <f t="shared" si="92"/>
        <v>ME</v>
      </c>
      <c r="T3010" s="24" t="str">
        <f t="shared" si="93"/>
        <v>US</v>
      </c>
    </row>
    <row r="3011" spans="1:20" ht="12.75" customHeight="1" x14ac:dyDescent="0.2">
      <c r="A3011" s="35">
        <v>3002</v>
      </c>
      <c r="B3011" s="55">
        <v>660405</v>
      </c>
      <c r="C3011" s="39" t="s">
        <v>6507</v>
      </c>
      <c r="D3011" s="39" t="s">
        <v>1799</v>
      </c>
      <c r="E3011" s="39" t="str">
        <f>IF(AND(LEN(NICAP[[#This Row],[State or      Country]])=2,NICAP[[#This Row],[State or      Country]]&lt;&gt;"UK"),"US","Other")</f>
        <v>US</v>
      </c>
      <c r="F3011" s="79">
        <v>2</v>
      </c>
      <c r="G3011" s="37"/>
      <c r="H3011" s="37"/>
      <c r="I3011" s="65">
        <v>10384</v>
      </c>
      <c r="J3011" s="37"/>
      <c r="K3011" s="37"/>
      <c r="L3011" s="36" t="s">
        <v>6506</v>
      </c>
      <c r="M3011" s="36" t="str">
        <f>IF(LEFT(NICAP[[#This Row],[Date]],1)=0,"Y","N")</f>
        <v>N</v>
      </c>
      <c r="N3011" s="36"/>
      <c r="O3011" s="36" t="str">
        <f>19&amp;LEFT(NICAP[[#This Row],[Date]],2)</f>
        <v>1966</v>
      </c>
      <c r="P3011" s="36" t="str">
        <f>MID(NICAP[[#This Row],[Date]],3,2)</f>
        <v>04</v>
      </c>
      <c r="Q3011" s="36" t="str">
        <f>RIGHT(NICAP[[#This Row],[Date]],2)</f>
        <v>05</v>
      </c>
      <c r="R3011" s="26">
        <f>DATE(NICAP[[#This Row],[Year]],NICAP[[#This Row],[Month]],NICAP[[#This Row],[Day]])</f>
        <v>24202</v>
      </c>
      <c r="S3011" s="35" t="str">
        <f t="shared" si="92"/>
        <v>TN</v>
      </c>
      <c r="T3011" s="24" t="str">
        <f t="shared" si="93"/>
        <v>US</v>
      </c>
    </row>
    <row r="3012" spans="1:20" ht="42" customHeight="1" x14ac:dyDescent="0.2">
      <c r="A3012" s="35">
        <v>3003</v>
      </c>
      <c r="B3012" s="57">
        <v>660405</v>
      </c>
      <c r="C3012" s="50" t="s">
        <v>6505</v>
      </c>
      <c r="D3012" s="50" t="s">
        <v>2299</v>
      </c>
      <c r="E3012" s="50" t="str">
        <f>IF(AND(LEN(NICAP[[#This Row],[State or      Country]])=2,NICAP[[#This Row],[State or      Country]]&lt;&gt;"UK"),"US","Other")</f>
        <v>US</v>
      </c>
      <c r="F3012" s="75">
        <v>3</v>
      </c>
      <c r="G3012" s="48"/>
      <c r="H3012" s="48"/>
      <c r="I3012" s="48"/>
      <c r="J3012" s="48"/>
      <c r="K3012" s="48"/>
      <c r="L3012" s="42" t="s">
        <v>6504</v>
      </c>
      <c r="M3012" s="42" t="str">
        <f>IF(LEFT(NICAP[[#This Row],[Date]],1)=0,"Y","N")</f>
        <v>N</v>
      </c>
      <c r="N3012" s="42"/>
      <c r="O3012" s="42" t="str">
        <f>19&amp;LEFT(NICAP[[#This Row],[Date]],2)</f>
        <v>1966</v>
      </c>
      <c r="P3012" s="42" t="str">
        <f>MID(NICAP[[#This Row],[Date]],3,2)</f>
        <v>04</v>
      </c>
      <c r="Q3012" s="42" t="str">
        <f>RIGHT(NICAP[[#This Row],[Date]],2)</f>
        <v>05</v>
      </c>
      <c r="R3012" s="26">
        <f>DATE(NICAP[[#This Row],[Year]],NICAP[[#This Row],[Month]],NICAP[[#This Row],[Day]])</f>
        <v>24202</v>
      </c>
      <c r="S3012" s="35" t="str">
        <f t="shared" si="92"/>
        <v>AL</v>
      </c>
      <c r="T3012" s="24" t="str">
        <f t="shared" si="93"/>
        <v>US</v>
      </c>
    </row>
    <row r="3013" spans="1:20" ht="42" customHeight="1" x14ac:dyDescent="0.2">
      <c r="A3013" s="35">
        <v>3004</v>
      </c>
      <c r="B3013" s="57">
        <v>660406</v>
      </c>
      <c r="C3013" s="50" t="s">
        <v>6503</v>
      </c>
      <c r="D3013" s="50" t="s">
        <v>1758</v>
      </c>
      <c r="E3013" s="50" t="str">
        <f>IF(AND(LEN(NICAP[[#This Row],[State or      Country]])=2,NICAP[[#This Row],[State or      Country]]&lt;&gt;"UK"),"US","Other")</f>
        <v>US</v>
      </c>
      <c r="F3013" s="75">
        <v>2</v>
      </c>
      <c r="G3013" s="48"/>
      <c r="H3013" s="48"/>
      <c r="I3013" s="48"/>
      <c r="J3013" s="48"/>
      <c r="K3013" s="48"/>
      <c r="L3013" s="42" t="s">
        <v>6502</v>
      </c>
      <c r="M3013" s="42" t="str">
        <f>IF(LEFT(NICAP[[#This Row],[Date]],1)=0,"Y","N")</f>
        <v>N</v>
      </c>
      <c r="N3013" s="42"/>
      <c r="O3013" s="42" t="str">
        <f>19&amp;LEFT(NICAP[[#This Row],[Date]],2)</f>
        <v>1966</v>
      </c>
      <c r="P3013" s="42" t="str">
        <f>MID(NICAP[[#This Row],[Date]],3,2)</f>
        <v>04</v>
      </c>
      <c r="Q3013" s="42" t="str">
        <f>RIGHT(NICAP[[#This Row],[Date]],2)</f>
        <v>06</v>
      </c>
      <c r="R3013" s="26">
        <f>DATE(NICAP[[#This Row],[Year]],NICAP[[#This Row],[Month]],NICAP[[#This Row],[Day]])</f>
        <v>24203</v>
      </c>
      <c r="S3013" s="35" t="str">
        <f t="shared" si="92"/>
        <v>NY</v>
      </c>
      <c r="T3013" s="24" t="str">
        <f t="shared" si="93"/>
        <v>US</v>
      </c>
    </row>
    <row r="3014" spans="1:20" ht="41.25" customHeight="1" x14ac:dyDescent="0.2">
      <c r="A3014" s="35">
        <v>3005</v>
      </c>
      <c r="B3014" s="57">
        <v>660407</v>
      </c>
      <c r="C3014" s="50" t="s">
        <v>6501</v>
      </c>
      <c r="D3014" s="50" t="s">
        <v>1734</v>
      </c>
      <c r="E3014" s="50" t="str">
        <f>IF(AND(LEN(NICAP[[#This Row],[State or      Country]])=2,NICAP[[#This Row],[State or      Country]]&lt;&gt;"UK"),"US","Other")</f>
        <v>US</v>
      </c>
      <c r="F3014" s="75">
        <v>2</v>
      </c>
      <c r="G3014" s="48"/>
      <c r="H3014" s="48"/>
      <c r="I3014" s="48"/>
      <c r="J3014" s="48"/>
      <c r="K3014" s="48"/>
      <c r="L3014" s="42" t="s">
        <v>6500</v>
      </c>
      <c r="M3014" s="42" t="str">
        <f>IF(LEFT(NICAP[[#This Row],[Date]],1)=0,"Y","N")</f>
        <v>N</v>
      </c>
      <c r="N3014" s="42"/>
      <c r="O3014" s="42" t="str">
        <f>19&amp;LEFT(NICAP[[#This Row],[Date]],2)</f>
        <v>1966</v>
      </c>
      <c r="P3014" s="42" t="str">
        <f>MID(NICAP[[#This Row],[Date]],3,2)</f>
        <v>04</v>
      </c>
      <c r="Q3014" s="42" t="str">
        <f>RIGHT(NICAP[[#This Row],[Date]],2)</f>
        <v>07</v>
      </c>
      <c r="R3014" s="26">
        <f>DATE(NICAP[[#This Row],[Year]],NICAP[[#This Row],[Month]],NICAP[[#This Row],[Day]])</f>
        <v>24204</v>
      </c>
      <c r="S3014" s="35" t="str">
        <f t="shared" si="92"/>
        <v>MI</v>
      </c>
      <c r="T3014" s="24" t="str">
        <f t="shared" si="93"/>
        <v>US</v>
      </c>
    </row>
    <row r="3015" spans="1:20" ht="42" customHeight="1" x14ac:dyDescent="0.2">
      <c r="A3015" s="35">
        <v>3006</v>
      </c>
      <c r="B3015" s="57">
        <v>660407</v>
      </c>
      <c r="C3015" s="50" t="s">
        <v>2344</v>
      </c>
      <c r="D3015" s="50" t="s">
        <v>2013</v>
      </c>
      <c r="E3015" s="50" t="str">
        <f>IF(AND(LEN(NICAP[[#This Row],[State or      Country]])=2,NICAP[[#This Row],[State or      Country]]&lt;&gt;"UK"),"US","Other")</f>
        <v>US</v>
      </c>
      <c r="F3015" s="75">
        <v>4</v>
      </c>
      <c r="G3015" s="48"/>
      <c r="H3015" s="48"/>
      <c r="I3015" s="48"/>
      <c r="J3015" s="48"/>
      <c r="K3015" s="48"/>
      <c r="L3015" s="36" t="s">
        <v>6499</v>
      </c>
      <c r="M3015" s="36" t="str">
        <f>IF(LEFT(NICAP[[#This Row],[Date]],1)=0,"Y","N")</f>
        <v>N</v>
      </c>
      <c r="N3015" s="36"/>
      <c r="O3015" s="36" t="str">
        <f>19&amp;LEFT(NICAP[[#This Row],[Date]],2)</f>
        <v>1966</v>
      </c>
      <c r="P3015" s="36" t="str">
        <f>MID(NICAP[[#This Row],[Date]],3,2)</f>
        <v>04</v>
      </c>
      <c r="Q3015" s="36" t="str">
        <f>RIGHT(NICAP[[#This Row],[Date]],2)</f>
        <v>07</v>
      </c>
      <c r="R3015" s="26">
        <f>DATE(NICAP[[#This Row],[Year]],NICAP[[#This Row],[Month]],NICAP[[#This Row],[Day]])</f>
        <v>24204</v>
      </c>
      <c r="S3015" s="35" t="str">
        <f t="shared" si="92"/>
        <v>KY</v>
      </c>
      <c r="T3015" s="24" t="str">
        <f t="shared" si="93"/>
        <v>US</v>
      </c>
    </row>
    <row r="3016" spans="1:20" ht="71.25" customHeight="1" x14ac:dyDescent="0.2">
      <c r="A3016" s="35">
        <v>3007</v>
      </c>
      <c r="B3016" s="57">
        <v>660407</v>
      </c>
      <c r="C3016" s="50" t="s">
        <v>5579</v>
      </c>
      <c r="D3016" s="50" t="s">
        <v>1686</v>
      </c>
      <c r="E3016" s="50" t="str">
        <f>IF(AND(LEN(NICAP[[#This Row],[State or      Country]])=2,NICAP[[#This Row],[State or      Country]]&lt;&gt;"UK"),"US","Other")</f>
        <v>US</v>
      </c>
      <c r="F3016" s="75">
        <v>3</v>
      </c>
      <c r="G3016" s="48"/>
      <c r="H3016" s="48"/>
      <c r="I3016" s="48"/>
      <c r="J3016" s="48"/>
      <c r="K3016" s="48"/>
      <c r="L3016" s="36" t="s">
        <v>6498</v>
      </c>
      <c r="M3016" s="36" t="str">
        <f>IF(LEFT(NICAP[[#This Row],[Date]],1)=0,"Y","N")</f>
        <v>N</v>
      </c>
      <c r="N3016" s="36"/>
      <c r="O3016" s="36" t="str">
        <f>19&amp;LEFT(NICAP[[#This Row],[Date]],2)</f>
        <v>1966</v>
      </c>
      <c r="P3016" s="36" t="str">
        <f>MID(NICAP[[#This Row],[Date]],3,2)</f>
        <v>04</v>
      </c>
      <c r="Q3016" s="36" t="str">
        <f>RIGHT(NICAP[[#This Row],[Date]],2)</f>
        <v>07</v>
      </c>
      <c r="R3016" s="26">
        <f>DATE(NICAP[[#This Row],[Year]],NICAP[[#This Row],[Month]],NICAP[[#This Row],[Day]])</f>
        <v>24204</v>
      </c>
      <c r="S3016" s="35" t="str">
        <f t="shared" si="92"/>
        <v>PA</v>
      </c>
      <c r="T3016" s="24" t="str">
        <f t="shared" si="93"/>
        <v>US</v>
      </c>
    </row>
    <row r="3017" spans="1:20" ht="71.25" customHeight="1" x14ac:dyDescent="0.2">
      <c r="A3017" s="35">
        <v>3008</v>
      </c>
      <c r="B3017" s="57">
        <v>660407</v>
      </c>
      <c r="C3017" s="50" t="s">
        <v>5579</v>
      </c>
      <c r="D3017" s="50" t="s">
        <v>1686</v>
      </c>
      <c r="E3017" s="50" t="str">
        <f>IF(AND(LEN(NICAP[[#This Row],[State or      Country]])=2,NICAP[[#This Row],[State or      Country]]&lt;&gt;"UK"),"US","Other")</f>
        <v>US</v>
      </c>
      <c r="F3017" s="75">
        <v>5</v>
      </c>
      <c r="G3017" s="48"/>
      <c r="H3017" s="48"/>
      <c r="I3017" s="48"/>
      <c r="J3017" s="48"/>
      <c r="K3017" s="48"/>
      <c r="L3017" s="36" t="s">
        <v>6498</v>
      </c>
      <c r="M3017" s="36" t="str">
        <f>IF(LEFT(NICAP[[#This Row],[Date]],1)=0,"Y","N")</f>
        <v>N</v>
      </c>
      <c r="N3017" s="36"/>
      <c r="O3017" s="36" t="str">
        <f>19&amp;LEFT(NICAP[[#This Row],[Date]],2)</f>
        <v>1966</v>
      </c>
      <c r="P3017" s="36" t="str">
        <f>MID(NICAP[[#This Row],[Date]],3,2)</f>
        <v>04</v>
      </c>
      <c r="Q3017" s="36" t="str">
        <f>RIGHT(NICAP[[#This Row],[Date]],2)</f>
        <v>07</v>
      </c>
      <c r="R3017" s="26">
        <f>DATE(NICAP[[#This Row],[Year]],NICAP[[#This Row],[Month]],NICAP[[#This Row],[Day]])</f>
        <v>24204</v>
      </c>
      <c r="S3017" s="35" t="str">
        <f t="shared" si="92"/>
        <v>PA</v>
      </c>
      <c r="T3017" s="24" t="str">
        <f t="shared" si="93"/>
        <v>US</v>
      </c>
    </row>
    <row r="3018" spans="1:20" ht="57" customHeight="1" x14ac:dyDescent="0.2">
      <c r="A3018" s="35">
        <v>3009</v>
      </c>
      <c r="B3018" s="57">
        <v>660407</v>
      </c>
      <c r="C3018" s="50" t="s">
        <v>6497</v>
      </c>
      <c r="D3018" s="50" t="s">
        <v>2640</v>
      </c>
      <c r="E3018" s="50" t="str">
        <f>IF(AND(LEN(NICAP[[#This Row],[State or      Country]])=2,NICAP[[#This Row],[State or      Country]]&lt;&gt;"UK"),"US","Other")</f>
        <v>US</v>
      </c>
      <c r="F3018" s="75">
        <v>3</v>
      </c>
      <c r="G3018" s="48"/>
      <c r="H3018" s="48"/>
      <c r="I3018" s="48"/>
      <c r="J3018" s="48"/>
      <c r="K3018" s="48"/>
      <c r="L3018" s="36" t="s">
        <v>6496</v>
      </c>
      <c r="M3018" s="36" t="str">
        <f>IF(LEFT(NICAP[[#This Row],[Date]],1)=0,"Y","N")</f>
        <v>N</v>
      </c>
      <c r="N3018" s="36"/>
      <c r="O3018" s="36" t="str">
        <f>19&amp;LEFT(NICAP[[#This Row],[Date]],2)</f>
        <v>1966</v>
      </c>
      <c r="P3018" s="36" t="str">
        <f>MID(NICAP[[#This Row],[Date]],3,2)</f>
        <v>04</v>
      </c>
      <c r="Q3018" s="36" t="str">
        <f>RIGHT(NICAP[[#This Row],[Date]],2)</f>
        <v>07</v>
      </c>
      <c r="R3018" s="26">
        <f>DATE(NICAP[[#This Row],[Year]],NICAP[[#This Row],[Month]],NICAP[[#This Row],[Day]])</f>
        <v>24204</v>
      </c>
      <c r="S3018" s="35" t="str">
        <f t="shared" ref="S3018:S3081" si="94">IF(E3018="US",D3018,"")</f>
        <v>CO</v>
      </c>
      <c r="T3018" s="24" t="str">
        <f t="shared" ref="T3018:T3081" si="95">IF(E3018="US","US",D3018)</f>
        <v>US</v>
      </c>
    </row>
    <row r="3019" spans="1:20" ht="71.25" customHeight="1" x14ac:dyDescent="0.2">
      <c r="A3019" s="35">
        <v>3010</v>
      </c>
      <c r="B3019" s="57">
        <v>660407</v>
      </c>
      <c r="C3019" s="50" t="s">
        <v>6495</v>
      </c>
      <c r="D3019" s="50" t="s">
        <v>2180</v>
      </c>
      <c r="E3019" s="50" t="str">
        <f>IF(AND(LEN(NICAP[[#This Row],[State or      Country]])=2,NICAP[[#This Row],[State or      Country]]&lt;&gt;"UK"),"US","Other")</f>
        <v>US</v>
      </c>
      <c r="F3019" s="75">
        <v>2</v>
      </c>
      <c r="G3019" s="48"/>
      <c r="H3019" s="48"/>
      <c r="I3019" s="48"/>
      <c r="J3019" s="48"/>
      <c r="K3019" s="48"/>
      <c r="L3019" s="42" t="s">
        <v>6494</v>
      </c>
      <c r="M3019" s="42" t="str">
        <f>IF(LEFT(NICAP[[#This Row],[Date]],1)=0,"Y","N")</f>
        <v>N</v>
      </c>
      <c r="N3019" s="42"/>
      <c r="O3019" s="42" t="str">
        <f>19&amp;LEFT(NICAP[[#This Row],[Date]],2)</f>
        <v>1966</v>
      </c>
      <c r="P3019" s="42" t="str">
        <f>MID(NICAP[[#This Row],[Date]],3,2)</f>
        <v>04</v>
      </c>
      <c r="Q3019" s="42" t="str">
        <f>RIGHT(NICAP[[#This Row],[Date]],2)</f>
        <v>07</v>
      </c>
      <c r="R3019" s="26">
        <f>DATE(NICAP[[#This Row],[Year]],NICAP[[#This Row],[Month]],NICAP[[#This Row],[Day]])</f>
        <v>24204</v>
      </c>
      <c r="S3019" s="35" t="str">
        <f t="shared" si="94"/>
        <v>NE</v>
      </c>
      <c r="T3019" s="24" t="str">
        <f t="shared" si="95"/>
        <v>US</v>
      </c>
    </row>
    <row r="3020" spans="1:20" ht="72" customHeight="1" x14ac:dyDescent="0.2">
      <c r="A3020" s="35">
        <v>3011</v>
      </c>
      <c r="B3020" s="57">
        <v>660407</v>
      </c>
      <c r="C3020" s="50" t="s">
        <v>6493</v>
      </c>
      <c r="D3020" s="50" t="s">
        <v>1694</v>
      </c>
      <c r="E3020" s="50" t="str">
        <f>IF(AND(LEN(NICAP[[#This Row],[State or      Country]])=2,NICAP[[#This Row],[State or      Country]]&lt;&gt;"UK"),"US","Other")</f>
        <v>US</v>
      </c>
      <c r="F3020" s="75">
        <v>1</v>
      </c>
      <c r="G3020" s="48"/>
      <c r="H3020" s="48"/>
      <c r="I3020" s="48"/>
      <c r="J3020" s="48"/>
      <c r="K3020" s="48"/>
      <c r="L3020" s="36" t="s">
        <v>6492</v>
      </c>
      <c r="M3020" s="36" t="str">
        <f>IF(LEFT(NICAP[[#This Row],[Date]],1)=0,"Y","N")</f>
        <v>N</v>
      </c>
      <c r="N3020" s="36"/>
      <c r="O3020" s="36" t="str">
        <f>19&amp;LEFT(NICAP[[#This Row],[Date]],2)</f>
        <v>1966</v>
      </c>
      <c r="P3020" s="36" t="str">
        <f>MID(NICAP[[#This Row],[Date]],3,2)</f>
        <v>04</v>
      </c>
      <c r="Q3020" s="36" t="str">
        <f>RIGHT(NICAP[[#This Row],[Date]],2)</f>
        <v>07</v>
      </c>
      <c r="R3020" s="26">
        <f>DATE(NICAP[[#This Row],[Year]],NICAP[[#This Row],[Month]],NICAP[[#This Row],[Day]])</f>
        <v>24204</v>
      </c>
      <c r="S3020" s="35" t="str">
        <f t="shared" si="94"/>
        <v>OH</v>
      </c>
      <c r="T3020" s="24" t="str">
        <f t="shared" si="95"/>
        <v>US</v>
      </c>
    </row>
    <row r="3021" spans="1:20" ht="42" customHeight="1" x14ac:dyDescent="0.2">
      <c r="A3021" s="35">
        <v>3012</v>
      </c>
      <c r="B3021" s="57">
        <v>660409</v>
      </c>
      <c r="C3021" s="50" t="s">
        <v>6089</v>
      </c>
      <c r="D3021" s="50" t="s">
        <v>1697</v>
      </c>
      <c r="E3021" s="50" t="str">
        <f>IF(AND(LEN(NICAP[[#This Row],[State or      Country]])=2,NICAP[[#This Row],[State or      Country]]&lt;&gt;"UK"),"US","Other")</f>
        <v>US</v>
      </c>
      <c r="F3021" s="75">
        <v>2</v>
      </c>
      <c r="G3021" s="48"/>
      <c r="H3021" s="48"/>
      <c r="I3021" s="48"/>
      <c r="J3021" s="48"/>
      <c r="K3021" s="48"/>
      <c r="L3021" s="36" t="s">
        <v>6491</v>
      </c>
      <c r="M3021" s="36" t="str">
        <f>IF(LEFT(NICAP[[#This Row],[Date]],1)=0,"Y","N")</f>
        <v>N</v>
      </c>
      <c r="N3021" s="36"/>
      <c r="O3021" s="36" t="str">
        <f>19&amp;LEFT(NICAP[[#This Row],[Date]],2)</f>
        <v>1966</v>
      </c>
      <c r="P3021" s="36" t="str">
        <f>MID(NICAP[[#This Row],[Date]],3,2)</f>
        <v>04</v>
      </c>
      <c r="Q3021" s="36" t="str">
        <f>RIGHT(NICAP[[#This Row],[Date]],2)</f>
        <v>09</v>
      </c>
      <c r="R3021" s="26">
        <f>DATE(NICAP[[#This Row],[Year]],NICAP[[#This Row],[Month]],NICAP[[#This Row],[Day]])</f>
        <v>24206</v>
      </c>
      <c r="S3021" s="35" t="str">
        <f t="shared" si="94"/>
        <v>MA</v>
      </c>
      <c r="T3021" s="24" t="str">
        <f t="shared" si="95"/>
        <v>US</v>
      </c>
    </row>
    <row r="3022" spans="1:20" ht="42" customHeight="1" x14ac:dyDescent="0.2">
      <c r="A3022" s="35">
        <v>3013</v>
      </c>
      <c r="B3022" s="57">
        <v>660410</v>
      </c>
      <c r="C3022" s="50" t="s">
        <v>4631</v>
      </c>
      <c r="D3022" s="50" t="s">
        <v>1787</v>
      </c>
      <c r="E3022" s="50" t="str">
        <f>IF(AND(LEN(NICAP[[#This Row],[State or      Country]])=2,NICAP[[#This Row],[State or      Country]]&lt;&gt;"UK"),"US","Other")</f>
        <v>US</v>
      </c>
      <c r="F3022" s="75">
        <v>1</v>
      </c>
      <c r="G3022" s="48"/>
      <c r="H3022" s="48"/>
      <c r="I3022" s="48"/>
      <c r="J3022" s="48"/>
      <c r="K3022" s="48"/>
      <c r="L3022" s="42" t="s">
        <v>6490</v>
      </c>
      <c r="M3022" s="42" t="str">
        <f>IF(LEFT(NICAP[[#This Row],[Date]],1)=0,"Y","N")</f>
        <v>N</v>
      </c>
      <c r="N3022" s="42"/>
      <c r="O3022" s="42" t="str">
        <f>19&amp;LEFT(NICAP[[#This Row],[Date]],2)</f>
        <v>1966</v>
      </c>
      <c r="P3022" s="42" t="str">
        <f>MID(NICAP[[#This Row],[Date]],3,2)</f>
        <v>04</v>
      </c>
      <c r="Q3022" s="42" t="str">
        <f>RIGHT(NICAP[[#This Row],[Date]],2)</f>
        <v>10</v>
      </c>
      <c r="R3022" s="26">
        <f>DATE(NICAP[[#This Row],[Year]],NICAP[[#This Row],[Month]],NICAP[[#This Row],[Day]])</f>
        <v>24207</v>
      </c>
      <c r="S3022" s="35" t="str">
        <f t="shared" si="94"/>
        <v>IN</v>
      </c>
      <c r="T3022" s="24" t="str">
        <f t="shared" si="95"/>
        <v>US</v>
      </c>
    </row>
    <row r="3023" spans="1:20" ht="12.75" customHeight="1" x14ac:dyDescent="0.2">
      <c r="A3023" s="35">
        <v>3014</v>
      </c>
      <c r="B3023" s="55">
        <v>660411</v>
      </c>
      <c r="C3023" s="39" t="s">
        <v>2597</v>
      </c>
      <c r="D3023" s="39" t="s">
        <v>1686</v>
      </c>
      <c r="E3023" s="39" t="str">
        <f>IF(AND(LEN(NICAP[[#This Row],[State or      Country]])=2,NICAP[[#This Row],[State or      Country]]&lt;&gt;"UK"),"US","Other")</f>
        <v>US</v>
      </c>
      <c r="F3023" s="79">
        <v>1</v>
      </c>
      <c r="G3023" s="37"/>
      <c r="H3023" s="37"/>
      <c r="I3023" s="47" t="s">
        <v>4808</v>
      </c>
      <c r="J3023" s="37"/>
      <c r="K3023" s="37"/>
      <c r="L3023" s="36" t="s">
        <v>6489</v>
      </c>
      <c r="M3023" s="36" t="str">
        <f>IF(LEFT(NICAP[[#This Row],[Date]],1)=0,"Y","N")</f>
        <v>N</v>
      </c>
      <c r="N3023" s="36"/>
      <c r="O3023" s="36" t="str">
        <f>19&amp;LEFT(NICAP[[#This Row],[Date]],2)</f>
        <v>1966</v>
      </c>
      <c r="P3023" s="36" t="str">
        <f>MID(NICAP[[#This Row],[Date]],3,2)</f>
        <v>04</v>
      </c>
      <c r="Q3023" s="36" t="str">
        <f>RIGHT(NICAP[[#This Row],[Date]],2)</f>
        <v>11</v>
      </c>
      <c r="R3023" s="26">
        <f>DATE(NICAP[[#This Row],[Year]],NICAP[[#This Row],[Month]],NICAP[[#This Row],[Day]])</f>
        <v>24208</v>
      </c>
      <c r="S3023" s="35" t="str">
        <f t="shared" si="94"/>
        <v>PA</v>
      </c>
      <c r="T3023" s="24" t="str">
        <f t="shared" si="95"/>
        <v>US</v>
      </c>
    </row>
    <row r="3024" spans="1:20" ht="87" customHeight="1" x14ac:dyDescent="0.2">
      <c r="A3024" s="35">
        <v>3015</v>
      </c>
      <c r="B3024" s="57">
        <v>660412</v>
      </c>
      <c r="C3024" s="50" t="s">
        <v>5911</v>
      </c>
      <c r="D3024" s="50" t="s">
        <v>1697</v>
      </c>
      <c r="E3024" s="50" t="str">
        <f>IF(AND(LEN(NICAP[[#This Row],[State or      Country]])=2,NICAP[[#This Row],[State or      Country]]&lt;&gt;"UK"),"US","Other")</f>
        <v>US</v>
      </c>
      <c r="F3024" s="75">
        <v>3</v>
      </c>
      <c r="G3024" s="48"/>
      <c r="H3024" s="48"/>
      <c r="I3024" s="48"/>
      <c r="J3024" s="48"/>
      <c r="K3024" s="48"/>
      <c r="L3024" s="36" t="s">
        <v>6488</v>
      </c>
      <c r="M3024" s="36" t="str">
        <f>IF(LEFT(NICAP[[#This Row],[Date]],1)=0,"Y","N")</f>
        <v>N</v>
      </c>
      <c r="N3024" s="36"/>
      <c r="O3024" s="36" t="str">
        <f>19&amp;LEFT(NICAP[[#This Row],[Date]],2)</f>
        <v>1966</v>
      </c>
      <c r="P3024" s="36" t="str">
        <f>MID(NICAP[[#This Row],[Date]],3,2)</f>
        <v>04</v>
      </c>
      <c r="Q3024" s="36" t="str">
        <f>RIGHT(NICAP[[#This Row],[Date]],2)</f>
        <v>12</v>
      </c>
      <c r="R3024" s="26">
        <f>DATE(NICAP[[#This Row],[Year]],NICAP[[#This Row],[Month]],NICAP[[#This Row],[Day]])</f>
        <v>24209</v>
      </c>
      <c r="S3024" s="35" t="str">
        <f t="shared" si="94"/>
        <v>MA</v>
      </c>
      <c r="T3024" s="24" t="str">
        <f t="shared" si="95"/>
        <v>US</v>
      </c>
    </row>
    <row r="3025" spans="1:20" ht="42" customHeight="1" x14ac:dyDescent="0.2">
      <c r="A3025" s="35">
        <v>3016</v>
      </c>
      <c r="B3025" s="57">
        <v>660412</v>
      </c>
      <c r="C3025" s="50" t="s">
        <v>6487</v>
      </c>
      <c r="D3025" s="50" t="s">
        <v>1697</v>
      </c>
      <c r="E3025" s="50" t="str">
        <f>IF(AND(LEN(NICAP[[#This Row],[State or      Country]])=2,NICAP[[#This Row],[State or      Country]]&lt;&gt;"UK"),"US","Other")</f>
        <v>US</v>
      </c>
      <c r="F3025" s="75">
        <v>1</v>
      </c>
      <c r="G3025" s="48"/>
      <c r="H3025" s="48"/>
      <c r="I3025" s="48"/>
      <c r="J3025" s="48"/>
      <c r="K3025" s="48"/>
      <c r="L3025" s="36" t="s">
        <v>6486</v>
      </c>
      <c r="M3025" s="36" t="str">
        <f>IF(LEFT(NICAP[[#This Row],[Date]],1)=0,"Y","N")</f>
        <v>N</v>
      </c>
      <c r="N3025" s="36"/>
      <c r="O3025" s="36" t="str">
        <f>19&amp;LEFT(NICAP[[#This Row],[Date]],2)</f>
        <v>1966</v>
      </c>
      <c r="P3025" s="36" t="str">
        <f>MID(NICAP[[#This Row],[Date]],3,2)</f>
        <v>04</v>
      </c>
      <c r="Q3025" s="36" t="str">
        <f>RIGHT(NICAP[[#This Row],[Date]],2)</f>
        <v>12</v>
      </c>
      <c r="R3025" s="26">
        <f>DATE(NICAP[[#This Row],[Year]],NICAP[[#This Row],[Month]],NICAP[[#This Row],[Day]])</f>
        <v>24209</v>
      </c>
      <c r="S3025" s="35" t="str">
        <f t="shared" si="94"/>
        <v>MA</v>
      </c>
      <c r="T3025" s="24" t="str">
        <f t="shared" si="95"/>
        <v>US</v>
      </c>
    </row>
    <row r="3026" spans="1:20" ht="42.75" customHeight="1" x14ac:dyDescent="0.2">
      <c r="A3026" s="35">
        <v>3017</v>
      </c>
      <c r="B3026" s="57">
        <v>660413</v>
      </c>
      <c r="C3026" s="50" t="s">
        <v>1939</v>
      </c>
      <c r="D3026" s="50" t="s">
        <v>1734</v>
      </c>
      <c r="E3026" s="50" t="str">
        <f>IF(AND(LEN(NICAP[[#This Row],[State or      Country]])=2,NICAP[[#This Row],[State or      Country]]&lt;&gt;"UK"),"US","Other")</f>
        <v>US</v>
      </c>
      <c r="F3026" s="75">
        <v>1</v>
      </c>
      <c r="G3026" s="48"/>
      <c r="H3026" s="48"/>
      <c r="I3026" s="48"/>
      <c r="J3026" s="48"/>
      <c r="K3026" s="48"/>
      <c r="L3026" s="36" t="s">
        <v>6485</v>
      </c>
      <c r="M3026" s="36" t="str">
        <f>IF(LEFT(NICAP[[#This Row],[Date]],1)=0,"Y","N")</f>
        <v>N</v>
      </c>
      <c r="N3026" s="36"/>
      <c r="O3026" s="36" t="str">
        <f>19&amp;LEFT(NICAP[[#This Row],[Date]],2)</f>
        <v>1966</v>
      </c>
      <c r="P3026" s="36" t="str">
        <f>MID(NICAP[[#This Row],[Date]],3,2)</f>
        <v>04</v>
      </c>
      <c r="Q3026" s="36" t="str">
        <f>RIGHT(NICAP[[#This Row],[Date]],2)</f>
        <v>13</v>
      </c>
      <c r="R3026" s="26">
        <f>DATE(NICAP[[#This Row],[Year]],NICAP[[#This Row],[Month]],NICAP[[#This Row],[Day]])</f>
        <v>24210</v>
      </c>
      <c r="S3026" s="35" t="str">
        <f t="shared" si="94"/>
        <v>MI</v>
      </c>
      <c r="T3026" s="24" t="str">
        <f t="shared" si="95"/>
        <v>US</v>
      </c>
    </row>
    <row r="3027" spans="1:20" ht="12.75" customHeight="1" x14ac:dyDescent="0.2">
      <c r="A3027" s="35">
        <v>3018</v>
      </c>
      <c r="B3027" s="53">
        <v>660415</v>
      </c>
      <c r="C3027" s="39" t="s">
        <v>6484</v>
      </c>
      <c r="D3027" s="39" t="s">
        <v>3750</v>
      </c>
      <c r="E3027" s="39" t="str">
        <f>IF(AND(LEN(NICAP[[#This Row],[State or      Country]])=2,NICAP[[#This Row],[State or      Country]]&lt;&gt;"UK"),"US","Other")</f>
        <v>US</v>
      </c>
      <c r="F3027" s="79">
        <v>1</v>
      </c>
      <c r="G3027" s="37"/>
      <c r="H3027" s="37"/>
      <c r="I3027" s="37"/>
      <c r="J3027" s="37"/>
      <c r="K3027" s="37"/>
      <c r="L3027" s="36" t="s">
        <v>6483</v>
      </c>
      <c r="M3027" s="36" t="str">
        <f>IF(LEFT(NICAP[[#This Row],[Date]],1)=0,"Y","N")</f>
        <v>N</v>
      </c>
      <c r="N3027" s="36"/>
      <c r="O3027" s="36" t="str">
        <f>19&amp;LEFT(NICAP[[#This Row],[Date]],2)</f>
        <v>1966</v>
      </c>
      <c r="P3027" s="36" t="str">
        <f>MID(NICAP[[#This Row],[Date]],3,2)</f>
        <v>04</v>
      </c>
      <c r="Q3027" s="36" t="str">
        <f>RIGHT(NICAP[[#This Row],[Date]],2)</f>
        <v>15</v>
      </c>
      <c r="R3027" s="26">
        <f>DATE(NICAP[[#This Row],[Year]],NICAP[[#This Row],[Month]],NICAP[[#This Row],[Day]])</f>
        <v>24212</v>
      </c>
      <c r="S3027" s="35" t="str">
        <f t="shared" si="94"/>
        <v>WY</v>
      </c>
      <c r="T3027" s="24" t="str">
        <f t="shared" si="95"/>
        <v>US</v>
      </c>
    </row>
    <row r="3028" spans="1:20" ht="57" customHeight="1" x14ac:dyDescent="0.2">
      <c r="A3028" s="35">
        <v>3019</v>
      </c>
      <c r="B3028" s="73">
        <v>660415</v>
      </c>
      <c r="C3028" s="50" t="s">
        <v>6482</v>
      </c>
      <c r="D3028" s="50" t="s">
        <v>1784</v>
      </c>
      <c r="E3028" s="50" t="str">
        <f>IF(AND(LEN(NICAP[[#This Row],[State or      Country]])=2,NICAP[[#This Row],[State or      Country]]&lt;&gt;"UK"),"US","Other")</f>
        <v>US</v>
      </c>
      <c r="F3028" s="75">
        <v>3</v>
      </c>
      <c r="G3028" s="48"/>
      <c r="H3028" s="48"/>
      <c r="I3028" s="48"/>
      <c r="J3028" s="48"/>
      <c r="K3028" s="48"/>
      <c r="L3028" s="36" t="s">
        <v>6481</v>
      </c>
      <c r="M3028" s="36" t="str">
        <f>IF(LEFT(NICAP[[#This Row],[Date]],1)=0,"Y","N")</f>
        <v>N</v>
      </c>
      <c r="N3028" s="36"/>
      <c r="O3028" s="36" t="str">
        <f>19&amp;LEFT(NICAP[[#This Row],[Date]],2)</f>
        <v>1966</v>
      </c>
      <c r="P3028" s="36" t="str">
        <f>MID(NICAP[[#This Row],[Date]],3,2)</f>
        <v>04</v>
      </c>
      <c r="Q3028" s="36" t="str">
        <f>RIGHT(NICAP[[#This Row],[Date]],2)</f>
        <v>15</v>
      </c>
      <c r="R3028" s="26">
        <f>DATE(NICAP[[#This Row],[Year]],NICAP[[#This Row],[Month]],NICAP[[#This Row],[Day]])</f>
        <v>24212</v>
      </c>
      <c r="S3028" s="35" t="str">
        <f t="shared" si="94"/>
        <v>SD</v>
      </c>
      <c r="T3028" s="24" t="str">
        <f t="shared" si="95"/>
        <v>US</v>
      </c>
    </row>
    <row r="3029" spans="1:20" ht="56.25" customHeight="1" x14ac:dyDescent="0.2">
      <c r="A3029" s="35">
        <v>3020</v>
      </c>
      <c r="B3029" s="73">
        <v>660415</v>
      </c>
      <c r="C3029" s="50" t="s">
        <v>6482</v>
      </c>
      <c r="D3029" s="50" t="s">
        <v>1784</v>
      </c>
      <c r="E3029" s="50" t="str">
        <f>IF(AND(LEN(NICAP[[#This Row],[State or      Country]])=2,NICAP[[#This Row],[State or      Country]]&lt;&gt;"UK"),"US","Other")</f>
        <v>US</v>
      </c>
      <c r="F3029" s="75">
        <v>9</v>
      </c>
      <c r="G3029" s="48"/>
      <c r="H3029" s="78">
        <v>5</v>
      </c>
      <c r="I3029" s="48"/>
      <c r="J3029" s="48"/>
      <c r="K3029" s="48"/>
      <c r="L3029" s="36" t="s">
        <v>6481</v>
      </c>
      <c r="M3029" s="36" t="str">
        <f>IF(LEFT(NICAP[[#This Row],[Date]],1)=0,"Y","N")</f>
        <v>N</v>
      </c>
      <c r="N3029" s="36"/>
      <c r="O3029" s="36" t="str">
        <f>19&amp;LEFT(NICAP[[#This Row],[Date]],2)</f>
        <v>1966</v>
      </c>
      <c r="P3029" s="36" t="str">
        <f>MID(NICAP[[#This Row],[Date]],3,2)</f>
        <v>04</v>
      </c>
      <c r="Q3029" s="36" t="str">
        <f>RIGHT(NICAP[[#This Row],[Date]],2)</f>
        <v>15</v>
      </c>
      <c r="R3029" s="26">
        <f>DATE(NICAP[[#This Row],[Year]],NICAP[[#This Row],[Month]],NICAP[[#This Row],[Day]])</f>
        <v>24212</v>
      </c>
      <c r="S3029" s="35" t="str">
        <f t="shared" si="94"/>
        <v>SD</v>
      </c>
      <c r="T3029" s="24" t="str">
        <f t="shared" si="95"/>
        <v>US</v>
      </c>
    </row>
    <row r="3030" spans="1:20" ht="12.75" customHeight="1" x14ac:dyDescent="0.2">
      <c r="A3030" s="35">
        <v>3021</v>
      </c>
      <c r="B3030" s="53">
        <v>660415</v>
      </c>
      <c r="C3030" s="39" t="s">
        <v>6480</v>
      </c>
      <c r="D3030" s="39" t="s">
        <v>1676</v>
      </c>
      <c r="E3030" s="39" t="str">
        <f>IF(AND(LEN(NICAP[[#This Row],[State or      Country]])=2,NICAP[[#This Row],[State or      Country]]&lt;&gt;"UK"),"US","Other")</f>
        <v>US</v>
      </c>
      <c r="F3030" s="79">
        <v>8</v>
      </c>
      <c r="G3030" s="37"/>
      <c r="H3030" s="37"/>
      <c r="I3030" s="37"/>
      <c r="J3030" s="37"/>
      <c r="K3030" s="37"/>
      <c r="L3030" s="36" t="s">
        <v>6479</v>
      </c>
      <c r="M3030" s="36" t="str">
        <f>IF(LEFT(NICAP[[#This Row],[Date]],1)=0,"Y","N")</f>
        <v>N</v>
      </c>
      <c r="N3030" s="36"/>
      <c r="O3030" s="36" t="str">
        <f>19&amp;LEFT(NICAP[[#This Row],[Date]],2)</f>
        <v>1966</v>
      </c>
      <c r="P3030" s="36" t="str">
        <f>MID(NICAP[[#This Row],[Date]],3,2)</f>
        <v>04</v>
      </c>
      <c r="Q3030" s="36" t="str">
        <f>RIGHT(NICAP[[#This Row],[Date]],2)</f>
        <v>15</v>
      </c>
      <c r="R3030" s="26">
        <f>DATE(NICAP[[#This Row],[Year]],NICAP[[#This Row],[Month]],NICAP[[#This Row],[Day]])</f>
        <v>24212</v>
      </c>
      <c r="S3030" s="35" t="str">
        <f t="shared" si="94"/>
        <v>CA</v>
      </c>
      <c r="T3030" s="24" t="str">
        <f t="shared" si="95"/>
        <v>US</v>
      </c>
    </row>
    <row r="3031" spans="1:20" ht="12.75" customHeight="1" x14ac:dyDescent="0.2">
      <c r="A3031" s="35">
        <v>3022</v>
      </c>
      <c r="B3031" s="53">
        <v>660416</v>
      </c>
      <c r="C3031" s="39" t="s">
        <v>6478</v>
      </c>
      <c r="D3031" s="39" t="s">
        <v>1694</v>
      </c>
      <c r="E3031" s="39" t="str">
        <f>IF(AND(LEN(NICAP[[#This Row],[State or      Country]])=2,NICAP[[#This Row],[State or      Country]]&lt;&gt;"UK"),"US","Other")</f>
        <v>US</v>
      </c>
      <c r="F3031" s="79">
        <v>2</v>
      </c>
      <c r="G3031" s="37"/>
      <c r="H3031" s="37"/>
      <c r="I3031" s="47" t="s">
        <v>4808</v>
      </c>
      <c r="J3031" s="37"/>
      <c r="K3031" s="37"/>
      <c r="L3031" s="36" t="s">
        <v>6477</v>
      </c>
      <c r="M3031" s="36" t="str">
        <f>IF(LEFT(NICAP[[#This Row],[Date]],1)=0,"Y","N")</f>
        <v>N</v>
      </c>
      <c r="N3031" s="36"/>
      <c r="O3031" s="36" t="str">
        <f>19&amp;LEFT(NICAP[[#This Row],[Date]],2)</f>
        <v>1966</v>
      </c>
      <c r="P3031" s="36" t="str">
        <f>MID(NICAP[[#This Row],[Date]],3,2)</f>
        <v>04</v>
      </c>
      <c r="Q3031" s="36" t="str">
        <f>RIGHT(NICAP[[#This Row],[Date]],2)</f>
        <v>16</v>
      </c>
      <c r="R3031" s="26">
        <f>DATE(NICAP[[#This Row],[Year]],NICAP[[#This Row],[Month]],NICAP[[#This Row],[Day]])</f>
        <v>24213</v>
      </c>
      <c r="S3031" s="35" t="str">
        <f t="shared" si="94"/>
        <v>OH</v>
      </c>
      <c r="T3031" s="24" t="str">
        <f t="shared" si="95"/>
        <v>US</v>
      </c>
    </row>
    <row r="3032" spans="1:20" ht="57" customHeight="1" x14ac:dyDescent="0.2">
      <c r="A3032" s="35">
        <v>3023</v>
      </c>
      <c r="B3032" s="57">
        <v>660416</v>
      </c>
      <c r="C3032" s="50" t="s">
        <v>6476</v>
      </c>
      <c r="D3032" s="50" t="s">
        <v>1697</v>
      </c>
      <c r="E3032" s="50" t="str">
        <f>IF(AND(LEN(NICAP[[#This Row],[State or      Country]])=2,NICAP[[#This Row],[State or      Country]]&lt;&gt;"UK"),"US","Other")</f>
        <v>US</v>
      </c>
      <c r="F3032" s="75">
        <v>2</v>
      </c>
      <c r="G3032" s="48"/>
      <c r="H3032" s="48"/>
      <c r="I3032" s="48"/>
      <c r="J3032" s="48"/>
      <c r="K3032" s="48"/>
      <c r="L3032" s="36" t="s">
        <v>6475</v>
      </c>
      <c r="M3032" s="36" t="str">
        <f>IF(LEFT(NICAP[[#This Row],[Date]],1)=0,"Y","N")</f>
        <v>N</v>
      </c>
      <c r="N3032" s="36"/>
      <c r="O3032" s="36" t="str">
        <f>19&amp;LEFT(NICAP[[#This Row],[Date]],2)</f>
        <v>1966</v>
      </c>
      <c r="P3032" s="36" t="str">
        <f>MID(NICAP[[#This Row],[Date]],3,2)</f>
        <v>04</v>
      </c>
      <c r="Q3032" s="36" t="str">
        <f>RIGHT(NICAP[[#This Row],[Date]],2)</f>
        <v>16</v>
      </c>
      <c r="R3032" s="26">
        <f>DATE(NICAP[[#This Row],[Year]],NICAP[[#This Row],[Month]],NICAP[[#This Row],[Day]])</f>
        <v>24213</v>
      </c>
      <c r="S3032" s="35" t="str">
        <f t="shared" si="94"/>
        <v>MA</v>
      </c>
      <c r="T3032" s="24" t="str">
        <f t="shared" si="95"/>
        <v>US</v>
      </c>
    </row>
    <row r="3033" spans="1:20" ht="42" customHeight="1" x14ac:dyDescent="0.2">
      <c r="A3033" s="35">
        <v>3024</v>
      </c>
      <c r="B3033" s="57">
        <v>660417</v>
      </c>
      <c r="C3033" s="50" t="s">
        <v>6474</v>
      </c>
      <c r="D3033" s="50" t="s">
        <v>1697</v>
      </c>
      <c r="E3033" s="50" t="str">
        <f>IF(AND(LEN(NICAP[[#This Row],[State or      Country]])=2,NICAP[[#This Row],[State or      Country]]&lt;&gt;"UK"),"US","Other")</f>
        <v>US</v>
      </c>
      <c r="F3033" s="75">
        <v>1</v>
      </c>
      <c r="G3033" s="48"/>
      <c r="H3033" s="48"/>
      <c r="I3033" s="48"/>
      <c r="J3033" s="48"/>
      <c r="K3033" s="48"/>
      <c r="L3033" s="42" t="s">
        <v>6473</v>
      </c>
      <c r="M3033" s="42" t="str">
        <f>IF(LEFT(NICAP[[#This Row],[Date]],1)=0,"Y","N")</f>
        <v>N</v>
      </c>
      <c r="N3033" s="42"/>
      <c r="O3033" s="42" t="str">
        <f>19&amp;LEFT(NICAP[[#This Row],[Date]],2)</f>
        <v>1966</v>
      </c>
      <c r="P3033" s="42" t="str">
        <f>MID(NICAP[[#This Row],[Date]],3,2)</f>
        <v>04</v>
      </c>
      <c r="Q3033" s="42" t="str">
        <f>RIGHT(NICAP[[#This Row],[Date]],2)</f>
        <v>17</v>
      </c>
      <c r="R3033" s="26">
        <f>DATE(NICAP[[#This Row],[Year]],NICAP[[#This Row],[Month]],NICAP[[#This Row],[Day]])</f>
        <v>24214</v>
      </c>
      <c r="S3033" s="35" t="str">
        <f t="shared" si="94"/>
        <v>MA</v>
      </c>
      <c r="T3033" s="24" t="str">
        <f t="shared" si="95"/>
        <v>US</v>
      </c>
    </row>
    <row r="3034" spans="1:20" ht="101.25" customHeight="1" x14ac:dyDescent="0.2">
      <c r="A3034" s="35">
        <v>3025</v>
      </c>
      <c r="B3034" s="57">
        <v>660417</v>
      </c>
      <c r="C3034" s="50" t="s">
        <v>4735</v>
      </c>
      <c r="D3034" s="50" t="s">
        <v>1697</v>
      </c>
      <c r="E3034" s="50" t="str">
        <f>IF(AND(LEN(NICAP[[#This Row],[State or      Country]])=2,NICAP[[#This Row],[State or      Country]]&lt;&gt;"UK"),"US","Other")</f>
        <v>US</v>
      </c>
      <c r="F3034" s="75">
        <v>2</v>
      </c>
      <c r="G3034" s="48"/>
      <c r="H3034" s="48"/>
      <c r="I3034" s="48"/>
      <c r="J3034" s="48"/>
      <c r="K3034" s="48"/>
      <c r="L3034" s="36" t="s">
        <v>6472</v>
      </c>
      <c r="M3034" s="36" t="str">
        <f>IF(LEFT(NICAP[[#This Row],[Date]],1)=0,"Y","N")</f>
        <v>N</v>
      </c>
      <c r="N3034" s="36"/>
      <c r="O3034" s="36" t="str">
        <f>19&amp;LEFT(NICAP[[#This Row],[Date]],2)</f>
        <v>1966</v>
      </c>
      <c r="P3034" s="36" t="str">
        <f>MID(NICAP[[#This Row],[Date]],3,2)</f>
        <v>04</v>
      </c>
      <c r="Q3034" s="36" t="str">
        <f>RIGHT(NICAP[[#This Row],[Date]],2)</f>
        <v>17</v>
      </c>
      <c r="R3034" s="26">
        <f>DATE(NICAP[[#This Row],[Year]],NICAP[[#This Row],[Month]],NICAP[[#This Row],[Day]])</f>
        <v>24214</v>
      </c>
      <c r="S3034" s="35" t="str">
        <f t="shared" si="94"/>
        <v>MA</v>
      </c>
      <c r="T3034" s="24" t="str">
        <f t="shared" si="95"/>
        <v>US</v>
      </c>
    </row>
    <row r="3035" spans="1:20" ht="71.25" customHeight="1" x14ac:dyDescent="0.2">
      <c r="A3035" s="35">
        <v>3026</v>
      </c>
      <c r="B3035" s="57">
        <v>660417</v>
      </c>
      <c r="C3035" s="50" t="s">
        <v>3385</v>
      </c>
      <c r="D3035" s="50" t="s">
        <v>1697</v>
      </c>
      <c r="E3035" s="50" t="str">
        <f>IF(AND(LEN(NICAP[[#This Row],[State or      Country]])=2,NICAP[[#This Row],[State or      Country]]&lt;&gt;"UK"),"US","Other")</f>
        <v>US</v>
      </c>
      <c r="F3035" s="75">
        <v>2</v>
      </c>
      <c r="G3035" s="48"/>
      <c r="H3035" s="48"/>
      <c r="I3035" s="48"/>
      <c r="J3035" s="48"/>
      <c r="K3035" s="48"/>
      <c r="L3035" s="36" t="s">
        <v>6471</v>
      </c>
      <c r="M3035" s="36" t="str">
        <f>IF(LEFT(NICAP[[#This Row],[Date]],1)=0,"Y","N")</f>
        <v>N</v>
      </c>
      <c r="N3035" s="36"/>
      <c r="O3035" s="36" t="str">
        <f>19&amp;LEFT(NICAP[[#This Row],[Date]],2)</f>
        <v>1966</v>
      </c>
      <c r="P3035" s="36" t="str">
        <f>MID(NICAP[[#This Row],[Date]],3,2)</f>
        <v>04</v>
      </c>
      <c r="Q3035" s="36" t="str">
        <f>RIGHT(NICAP[[#This Row],[Date]],2)</f>
        <v>17</v>
      </c>
      <c r="R3035" s="26">
        <f>DATE(NICAP[[#This Row],[Year]],NICAP[[#This Row],[Month]],NICAP[[#This Row],[Day]])</f>
        <v>24214</v>
      </c>
      <c r="S3035" s="35" t="str">
        <f t="shared" si="94"/>
        <v>MA</v>
      </c>
      <c r="T3035" s="24" t="str">
        <f t="shared" si="95"/>
        <v>US</v>
      </c>
    </row>
    <row r="3036" spans="1:20" ht="12.75" customHeight="1" x14ac:dyDescent="0.2">
      <c r="A3036" s="35">
        <v>3027</v>
      </c>
      <c r="B3036" s="55">
        <v>660417</v>
      </c>
      <c r="C3036" s="39" t="s">
        <v>6470</v>
      </c>
      <c r="D3036" s="39" t="s">
        <v>1667</v>
      </c>
      <c r="E3036" s="39" t="str">
        <f>IF(AND(LEN(NICAP[[#This Row],[State or      Country]])=2,NICAP[[#This Row],[State or      Country]]&lt;&gt;"UK"),"US","Other")</f>
        <v>US</v>
      </c>
      <c r="F3036" s="79">
        <v>2</v>
      </c>
      <c r="G3036" s="37"/>
      <c r="H3036" s="37"/>
      <c r="I3036" s="47" t="s">
        <v>4808</v>
      </c>
      <c r="J3036" s="37"/>
      <c r="K3036" s="37"/>
      <c r="L3036" s="36" t="s">
        <v>6469</v>
      </c>
      <c r="M3036" s="36" t="str">
        <f>IF(LEFT(NICAP[[#This Row],[Date]],1)=0,"Y","N")</f>
        <v>N</v>
      </c>
      <c r="N3036" s="36"/>
      <c r="O3036" s="36" t="str">
        <f>19&amp;LEFT(NICAP[[#This Row],[Date]],2)</f>
        <v>1966</v>
      </c>
      <c r="P3036" s="36" t="str">
        <f>MID(NICAP[[#This Row],[Date]],3,2)</f>
        <v>04</v>
      </c>
      <c r="Q3036" s="36" t="str">
        <f>RIGHT(NICAP[[#This Row],[Date]],2)</f>
        <v>17</v>
      </c>
      <c r="R3036" s="26">
        <f>DATE(NICAP[[#This Row],[Year]],NICAP[[#This Row],[Month]],NICAP[[#This Row],[Day]])</f>
        <v>24214</v>
      </c>
      <c r="S3036" s="35" t="str">
        <f t="shared" si="94"/>
        <v>TX</v>
      </c>
      <c r="T3036" s="24" t="str">
        <f t="shared" si="95"/>
        <v>US</v>
      </c>
    </row>
    <row r="3037" spans="1:20" ht="42.75" customHeight="1" x14ac:dyDescent="0.2">
      <c r="A3037" s="35">
        <v>3028</v>
      </c>
      <c r="B3037" s="57">
        <v>660418</v>
      </c>
      <c r="C3037" s="50" t="s">
        <v>4735</v>
      </c>
      <c r="D3037" s="50" t="s">
        <v>1697</v>
      </c>
      <c r="E3037" s="50" t="str">
        <f>IF(AND(LEN(NICAP[[#This Row],[State or      Country]])=2,NICAP[[#This Row],[State or      Country]]&lt;&gt;"UK"),"US","Other")</f>
        <v>US</v>
      </c>
      <c r="F3037" s="75">
        <v>1</v>
      </c>
      <c r="G3037" s="48"/>
      <c r="H3037" s="48"/>
      <c r="I3037" s="48"/>
      <c r="J3037" s="48"/>
      <c r="K3037" s="48"/>
      <c r="L3037" s="36" t="s">
        <v>6468</v>
      </c>
      <c r="M3037" s="36" t="str">
        <f>IF(LEFT(NICAP[[#This Row],[Date]],1)=0,"Y","N")</f>
        <v>N</v>
      </c>
      <c r="N3037" s="36"/>
      <c r="O3037" s="36" t="str">
        <f>19&amp;LEFT(NICAP[[#This Row],[Date]],2)</f>
        <v>1966</v>
      </c>
      <c r="P3037" s="36" t="str">
        <f>MID(NICAP[[#This Row],[Date]],3,2)</f>
        <v>04</v>
      </c>
      <c r="Q3037" s="36" t="str">
        <f>RIGHT(NICAP[[#This Row],[Date]],2)</f>
        <v>18</v>
      </c>
      <c r="R3037" s="26">
        <f>DATE(NICAP[[#This Row],[Year]],NICAP[[#This Row],[Month]],NICAP[[#This Row],[Day]])</f>
        <v>24215</v>
      </c>
      <c r="S3037" s="35" t="str">
        <f t="shared" si="94"/>
        <v>MA</v>
      </c>
      <c r="T3037" s="24" t="str">
        <f t="shared" si="95"/>
        <v>US</v>
      </c>
    </row>
    <row r="3038" spans="1:20" ht="72" customHeight="1" x14ac:dyDescent="0.2">
      <c r="A3038" s="35">
        <v>3029</v>
      </c>
      <c r="B3038" s="57">
        <v>660418</v>
      </c>
      <c r="C3038" s="50" t="s">
        <v>6467</v>
      </c>
      <c r="D3038" s="50" t="s">
        <v>1697</v>
      </c>
      <c r="E3038" s="50" t="str">
        <f>IF(AND(LEN(NICAP[[#This Row],[State or      Country]])=2,NICAP[[#This Row],[State or      Country]]&lt;&gt;"UK"),"US","Other")</f>
        <v>US</v>
      </c>
      <c r="F3038" s="75">
        <v>1</v>
      </c>
      <c r="G3038" s="48"/>
      <c r="H3038" s="48"/>
      <c r="I3038" s="48"/>
      <c r="J3038" s="48"/>
      <c r="K3038" s="48"/>
      <c r="L3038" s="36" t="s">
        <v>6466</v>
      </c>
      <c r="M3038" s="36" t="str">
        <f>IF(LEFT(NICAP[[#This Row],[Date]],1)=0,"Y","N")</f>
        <v>N</v>
      </c>
      <c r="N3038" s="36"/>
      <c r="O3038" s="36" t="str">
        <f>19&amp;LEFT(NICAP[[#This Row],[Date]],2)</f>
        <v>1966</v>
      </c>
      <c r="P3038" s="36" t="str">
        <f>MID(NICAP[[#This Row],[Date]],3,2)</f>
        <v>04</v>
      </c>
      <c r="Q3038" s="36" t="str">
        <f>RIGHT(NICAP[[#This Row],[Date]],2)</f>
        <v>18</v>
      </c>
      <c r="R3038" s="26">
        <f>DATE(NICAP[[#This Row],[Year]],NICAP[[#This Row],[Month]],NICAP[[#This Row],[Day]])</f>
        <v>24215</v>
      </c>
      <c r="S3038" s="35" t="str">
        <f t="shared" si="94"/>
        <v>MA</v>
      </c>
      <c r="T3038" s="24" t="str">
        <f t="shared" si="95"/>
        <v>US</v>
      </c>
    </row>
    <row r="3039" spans="1:20" ht="12.75" customHeight="1" x14ac:dyDescent="0.2">
      <c r="A3039" s="35">
        <v>3030</v>
      </c>
      <c r="B3039" s="55">
        <v>660418</v>
      </c>
      <c r="C3039" s="39" t="s">
        <v>6306</v>
      </c>
      <c r="D3039" s="39" t="s">
        <v>1734</v>
      </c>
      <c r="E3039" s="39" t="str">
        <f>IF(AND(LEN(NICAP[[#This Row],[State or      Country]])=2,NICAP[[#This Row],[State or      Country]]&lt;&gt;"UK"),"US","Other")</f>
        <v>US</v>
      </c>
      <c r="F3039" s="79">
        <v>1</v>
      </c>
      <c r="G3039" s="41"/>
      <c r="H3039" s="41"/>
      <c r="I3039" s="47" t="s">
        <v>4808</v>
      </c>
      <c r="J3039" s="41"/>
      <c r="K3039" s="41"/>
      <c r="L3039" s="36" t="s">
        <v>6465</v>
      </c>
      <c r="M3039" s="36" t="str">
        <f>IF(LEFT(NICAP[[#This Row],[Date]],1)=0,"Y","N")</f>
        <v>N</v>
      </c>
      <c r="N3039" s="36"/>
      <c r="O3039" s="36" t="str">
        <f>19&amp;LEFT(NICAP[[#This Row],[Date]],2)</f>
        <v>1966</v>
      </c>
      <c r="P3039" s="36" t="str">
        <f>MID(NICAP[[#This Row],[Date]],3,2)</f>
        <v>04</v>
      </c>
      <c r="Q3039" s="36" t="str">
        <f>RIGHT(NICAP[[#This Row],[Date]],2)</f>
        <v>18</v>
      </c>
      <c r="R3039" s="26">
        <f>DATE(NICAP[[#This Row],[Year]],NICAP[[#This Row],[Month]],NICAP[[#This Row],[Day]])</f>
        <v>24215</v>
      </c>
      <c r="S3039" s="35" t="str">
        <f t="shared" si="94"/>
        <v>MI</v>
      </c>
      <c r="T3039" s="24" t="str">
        <f t="shared" si="95"/>
        <v>US</v>
      </c>
    </row>
    <row r="3040" spans="1:20" ht="101.25" customHeight="1" x14ac:dyDescent="0.2">
      <c r="A3040" s="35">
        <v>3031</v>
      </c>
      <c r="B3040" s="57">
        <v>660418</v>
      </c>
      <c r="C3040" s="50" t="s">
        <v>4817</v>
      </c>
      <c r="D3040" s="50" t="s">
        <v>1694</v>
      </c>
      <c r="E3040" s="50" t="str">
        <f>IF(AND(LEN(NICAP[[#This Row],[State or      Country]])=2,NICAP[[#This Row],[State or      Country]]&lt;&gt;"UK"),"US","Other")</f>
        <v>US</v>
      </c>
      <c r="F3040" s="75">
        <v>5</v>
      </c>
      <c r="G3040" s="48"/>
      <c r="H3040" s="48"/>
      <c r="I3040" s="48"/>
      <c r="J3040" s="48"/>
      <c r="K3040" s="48"/>
      <c r="L3040" s="42" t="s">
        <v>6464</v>
      </c>
      <c r="M3040" s="42" t="str">
        <f>IF(LEFT(NICAP[[#This Row],[Date]],1)=0,"Y","N")</f>
        <v>N</v>
      </c>
      <c r="N3040" s="42"/>
      <c r="O3040" s="42" t="str">
        <f>19&amp;LEFT(NICAP[[#This Row],[Date]],2)</f>
        <v>1966</v>
      </c>
      <c r="P3040" s="42" t="str">
        <f>MID(NICAP[[#This Row],[Date]],3,2)</f>
        <v>04</v>
      </c>
      <c r="Q3040" s="42" t="str">
        <f>RIGHT(NICAP[[#This Row],[Date]],2)</f>
        <v>18</v>
      </c>
      <c r="R3040" s="26">
        <f>DATE(NICAP[[#This Row],[Year]],NICAP[[#This Row],[Month]],NICAP[[#This Row],[Day]])</f>
        <v>24215</v>
      </c>
      <c r="S3040" s="35" t="str">
        <f t="shared" si="94"/>
        <v>OH</v>
      </c>
      <c r="T3040" s="24" t="str">
        <f t="shared" si="95"/>
        <v>US</v>
      </c>
    </row>
    <row r="3041" spans="1:20" ht="86.25" customHeight="1" x14ac:dyDescent="0.2">
      <c r="A3041" s="35">
        <v>3032</v>
      </c>
      <c r="B3041" s="57">
        <v>660419</v>
      </c>
      <c r="C3041" s="50" t="s">
        <v>1994</v>
      </c>
      <c r="D3041" s="50" t="s">
        <v>1697</v>
      </c>
      <c r="E3041" s="50" t="str">
        <f>IF(AND(LEN(NICAP[[#This Row],[State or      Country]])=2,NICAP[[#This Row],[State or      Country]]&lt;&gt;"UK"),"US","Other")</f>
        <v>US</v>
      </c>
      <c r="F3041" s="75">
        <v>2</v>
      </c>
      <c r="G3041" s="48"/>
      <c r="H3041" s="48"/>
      <c r="I3041" s="48"/>
      <c r="J3041" s="48"/>
      <c r="K3041" s="48"/>
      <c r="L3041" s="36" t="s">
        <v>6463</v>
      </c>
      <c r="M3041" s="36" t="str">
        <f>IF(LEFT(NICAP[[#This Row],[Date]],1)=0,"Y","N")</f>
        <v>N</v>
      </c>
      <c r="N3041" s="36"/>
      <c r="O3041" s="36" t="str">
        <f>19&amp;LEFT(NICAP[[#This Row],[Date]],2)</f>
        <v>1966</v>
      </c>
      <c r="P3041" s="36" t="str">
        <f>MID(NICAP[[#This Row],[Date]],3,2)</f>
        <v>04</v>
      </c>
      <c r="Q3041" s="36" t="str">
        <f>RIGHT(NICAP[[#This Row],[Date]],2)</f>
        <v>19</v>
      </c>
      <c r="R3041" s="26">
        <f>DATE(NICAP[[#This Row],[Year]],NICAP[[#This Row],[Month]],NICAP[[#This Row],[Day]])</f>
        <v>24216</v>
      </c>
      <c r="S3041" s="35" t="str">
        <f t="shared" si="94"/>
        <v>MA</v>
      </c>
      <c r="T3041" s="24" t="str">
        <f t="shared" si="95"/>
        <v>US</v>
      </c>
    </row>
    <row r="3042" spans="1:20" ht="72" customHeight="1" x14ac:dyDescent="0.2">
      <c r="A3042" s="35">
        <v>3033</v>
      </c>
      <c r="B3042" s="57">
        <v>660419</v>
      </c>
      <c r="C3042" s="50" t="s">
        <v>4735</v>
      </c>
      <c r="D3042" s="50" t="s">
        <v>1697</v>
      </c>
      <c r="E3042" s="50" t="str">
        <f>IF(AND(LEN(NICAP[[#This Row],[State or      Country]])=2,NICAP[[#This Row],[State or      Country]]&lt;&gt;"UK"),"US","Other")</f>
        <v>US</v>
      </c>
      <c r="F3042" s="75">
        <v>2</v>
      </c>
      <c r="G3042" s="48"/>
      <c r="H3042" s="48"/>
      <c r="I3042" s="48"/>
      <c r="J3042" s="48"/>
      <c r="K3042" s="48"/>
      <c r="L3042" s="36" t="s">
        <v>6462</v>
      </c>
      <c r="M3042" s="36" t="str">
        <f>IF(LEFT(NICAP[[#This Row],[Date]],1)=0,"Y","N")</f>
        <v>N</v>
      </c>
      <c r="N3042" s="36"/>
      <c r="O3042" s="36" t="str">
        <f>19&amp;LEFT(NICAP[[#This Row],[Date]],2)</f>
        <v>1966</v>
      </c>
      <c r="P3042" s="36" t="str">
        <f>MID(NICAP[[#This Row],[Date]],3,2)</f>
        <v>04</v>
      </c>
      <c r="Q3042" s="36" t="str">
        <f>RIGHT(NICAP[[#This Row],[Date]],2)</f>
        <v>19</v>
      </c>
      <c r="R3042" s="26">
        <f>DATE(NICAP[[#This Row],[Year]],NICAP[[#This Row],[Month]],NICAP[[#This Row],[Day]])</f>
        <v>24216</v>
      </c>
      <c r="S3042" s="35" t="str">
        <f t="shared" si="94"/>
        <v>MA</v>
      </c>
      <c r="T3042" s="24" t="str">
        <f t="shared" si="95"/>
        <v>US</v>
      </c>
    </row>
    <row r="3043" spans="1:20" ht="42" customHeight="1" x14ac:dyDescent="0.2">
      <c r="A3043" s="35">
        <v>3034</v>
      </c>
      <c r="B3043" s="57">
        <v>660419</v>
      </c>
      <c r="C3043" s="50" t="s">
        <v>2474</v>
      </c>
      <c r="D3043" s="50" t="s">
        <v>6460</v>
      </c>
      <c r="E3043" s="50" t="str">
        <f>IF(AND(LEN(NICAP[[#This Row],[State or      Country]])=2,NICAP[[#This Row],[State or      Country]]&lt;&gt;"UK"),"US","Other")</f>
        <v>US</v>
      </c>
      <c r="F3043" s="75">
        <v>2</v>
      </c>
      <c r="G3043" s="48"/>
      <c r="H3043" s="48"/>
      <c r="I3043" s="48"/>
      <c r="J3043" s="48"/>
      <c r="K3043" s="48"/>
      <c r="L3043" s="36" t="s">
        <v>6461</v>
      </c>
      <c r="M3043" s="36" t="str">
        <f>IF(LEFT(NICAP[[#This Row],[Date]],1)=0,"Y","N")</f>
        <v>N</v>
      </c>
      <c r="N3043" s="36"/>
      <c r="O3043" s="36" t="str">
        <f>19&amp;LEFT(NICAP[[#This Row],[Date]],2)</f>
        <v>1966</v>
      </c>
      <c r="P3043" s="36" t="str">
        <f>MID(NICAP[[#This Row],[Date]],3,2)</f>
        <v>04</v>
      </c>
      <c r="Q3043" s="36" t="str">
        <f>RIGHT(NICAP[[#This Row],[Date]],2)</f>
        <v>19</v>
      </c>
      <c r="R3043" s="26">
        <f>DATE(NICAP[[#This Row],[Year]],NICAP[[#This Row],[Month]],NICAP[[#This Row],[Day]])</f>
        <v>24216</v>
      </c>
      <c r="S3043" s="35" t="str">
        <f t="shared" si="94"/>
        <v>Ct</v>
      </c>
      <c r="T3043" s="24" t="str">
        <f t="shared" si="95"/>
        <v>US</v>
      </c>
    </row>
    <row r="3044" spans="1:20" ht="87" customHeight="1" x14ac:dyDescent="0.2">
      <c r="A3044" s="35">
        <v>3035</v>
      </c>
      <c r="B3044" s="57">
        <v>660419</v>
      </c>
      <c r="C3044" s="50" t="s">
        <v>1708</v>
      </c>
      <c r="D3044" s="50" t="s">
        <v>6460</v>
      </c>
      <c r="E3044" s="50" t="str">
        <f>IF(AND(LEN(NICAP[[#This Row],[State or      Country]])=2,NICAP[[#This Row],[State or      Country]]&lt;&gt;"UK"),"US","Other")</f>
        <v>US</v>
      </c>
      <c r="F3044" s="75">
        <v>2</v>
      </c>
      <c r="G3044" s="48"/>
      <c r="H3044" s="48"/>
      <c r="I3044" s="48"/>
      <c r="J3044" s="48"/>
      <c r="K3044" s="48"/>
      <c r="L3044" s="36" t="s">
        <v>6459</v>
      </c>
      <c r="M3044" s="36" t="str">
        <f>IF(LEFT(NICAP[[#This Row],[Date]],1)=0,"Y","N")</f>
        <v>N</v>
      </c>
      <c r="N3044" s="36"/>
      <c r="O3044" s="36" t="str">
        <f>19&amp;LEFT(NICAP[[#This Row],[Date]],2)</f>
        <v>1966</v>
      </c>
      <c r="P3044" s="36" t="str">
        <f>MID(NICAP[[#This Row],[Date]],3,2)</f>
        <v>04</v>
      </c>
      <c r="Q3044" s="36" t="str">
        <f>RIGHT(NICAP[[#This Row],[Date]],2)</f>
        <v>19</v>
      </c>
      <c r="R3044" s="26">
        <f>DATE(NICAP[[#This Row],[Year]],NICAP[[#This Row],[Month]],NICAP[[#This Row],[Day]])</f>
        <v>24216</v>
      </c>
      <c r="S3044" s="35" t="str">
        <f t="shared" si="94"/>
        <v>Ct</v>
      </c>
      <c r="T3044" s="24" t="str">
        <f t="shared" si="95"/>
        <v>US</v>
      </c>
    </row>
    <row r="3045" spans="1:20" ht="86.25" customHeight="1" x14ac:dyDescent="0.2">
      <c r="A3045" s="35">
        <v>3036</v>
      </c>
      <c r="B3045" s="57">
        <v>660419</v>
      </c>
      <c r="C3045" s="50" t="s">
        <v>3893</v>
      </c>
      <c r="D3045" s="50" t="s">
        <v>1697</v>
      </c>
      <c r="E3045" s="50" t="str">
        <f>IF(AND(LEN(NICAP[[#This Row],[State or      Country]])=2,NICAP[[#This Row],[State or      Country]]&lt;&gt;"UK"),"US","Other")</f>
        <v>US</v>
      </c>
      <c r="F3045" s="75">
        <v>1</v>
      </c>
      <c r="G3045" s="48"/>
      <c r="H3045" s="48"/>
      <c r="I3045" s="48"/>
      <c r="J3045" s="48"/>
      <c r="K3045" s="48"/>
      <c r="L3045" s="36" t="s">
        <v>6458</v>
      </c>
      <c r="M3045" s="36" t="str">
        <f>IF(LEFT(NICAP[[#This Row],[Date]],1)=0,"Y","N")</f>
        <v>N</v>
      </c>
      <c r="N3045" s="36"/>
      <c r="O3045" s="36" t="str">
        <f>19&amp;LEFT(NICAP[[#This Row],[Date]],2)</f>
        <v>1966</v>
      </c>
      <c r="P3045" s="36" t="str">
        <f>MID(NICAP[[#This Row],[Date]],3,2)</f>
        <v>04</v>
      </c>
      <c r="Q3045" s="36" t="str">
        <f>RIGHT(NICAP[[#This Row],[Date]],2)</f>
        <v>19</v>
      </c>
      <c r="R3045" s="26">
        <f>DATE(NICAP[[#This Row],[Year]],NICAP[[#This Row],[Month]],NICAP[[#This Row],[Day]])</f>
        <v>24216</v>
      </c>
      <c r="S3045" s="35" t="str">
        <f t="shared" si="94"/>
        <v>MA</v>
      </c>
      <c r="T3045" s="24" t="str">
        <f t="shared" si="95"/>
        <v>US</v>
      </c>
    </row>
    <row r="3046" spans="1:20" ht="42.75" customHeight="1" x14ac:dyDescent="0.2">
      <c r="A3046" s="35">
        <v>3037</v>
      </c>
      <c r="B3046" s="57">
        <v>660420</v>
      </c>
      <c r="C3046" s="50" t="s">
        <v>6457</v>
      </c>
      <c r="D3046" s="50" t="s">
        <v>1686</v>
      </c>
      <c r="E3046" s="50" t="str">
        <f>IF(AND(LEN(NICAP[[#This Row],[State or      Country]])=2,NICAP[[#This Row],[State or      Country]]&lt;&gt;"UK"),"US","Other")</f>
        <v>US</v>
      </c>
      <c r="F3046" s="75">
        <v>11</v>
      </c>
      <c r="G3046" s="48"/>
      <c r="H3046" s="48"/>
      <c r="I3046" s="48"/>
      <c r="J3046" s="48"/>
      <c r="K3046" s="48"/>
      <c r="L3046" s="36" t="s">
        <v>6456</v>
      </c>
      <c r="M3046" s="36" t="str">
        <f>IF(LEFT(NICAP[[#This Row],[Date]],1)=0,"Y","N")</f>
        <v>N</v>
      </c>
      <c r="N3046" s="36"/>
      <c r="O3046" s="36" t="str">
        <f>19&amp;LEFT(NICAP[[#This Row],[Date]],2)</f>
        <v>1966</v>
      </c>
      <c r="P3046" s="36" t="str">
        <f>MID(NICAP[[#This Row],[Date]],3,2)</f>
        <v>04</v>
      </c>
      <c r="Q3046" s="36" t="str">
        <f>RIGHT(NICAP[[#This Row],[Date]],2)</f>
        <v>20</v>
      </c>
      <c r="R3046" s="26">
        <f>DATE(NICAP[[#This Row],[Year]],NICAP[[#This Row],[Month]],NICAP[[#This Row],[Day]])</f>
        <v>24217</v>
      </c>
      <c r="S3046" s="35" t="str">
        <f t="shared" si="94"/>
        <v>PA</v>
      </c>
      <c r="T3046" s="24" t="str">
        <f t="shared" si="95"/>
        <v>US</v>
      </c>
    </row>
    <row r="3047" spans="1:20" ht="42" customHeight="1" x14ac:dyDescent="0.2">
      <c r="A3047" s="35">
        <v>3038</v>
      </c>
      <c r="B3047" s="57">
        <v>660420</v>
      </c>
      <c r="C3047" s="50" t="s">
        <v>6455</v>
      </c>
      <c r="D3047" s="50" t="s">
        <v>1734</v>
      </c>
      <c r="E3047" s="50" t="str">
        <f>IF(AND(LEN(NICAP[[#This Row],[State or      Country]])=2,NICAP[[#This Row],[State or      Country]]&lt;&gt;"UK"),"US","Other")</f>
        <v>US</v>
      </c>
      <c r="F3047" s="75">
        <v>1</v>
      </c>
      <c r="G3047" s="48"/>
      <c r="H3047" s="48"/>
      <c r="I3047" s="48"/>
      <c r="J3047" s="48"/>
      <c r="K3047" s="48"/>
      <c r="L3047" s="36" t="s">
        <v>6454</v>
      </c>
      <c r="M3047" s="36" t="str">
        <f>IF(LEFT(NICAP[[#This Row],[Date]],1)=0,"Y","N")</f>
        <v>N</v>
      </c>
      <c r="N3047" s="36"/>
      <c r="O3047" s="36" t="str">
        <f>19&amp;LEFT(NICAP[[#This Row],[Date]],2)</f>
        <v>1966</v>
      </c>
      <c r="P3047" s="36" t="str">
        <f>MID(NICAP[[#This Row],[Date]],3,2)</f>
        <v>04</v>
      </c>
      <c r="Q3047" s="36" t="str">
        <f>RIGHT(NICAP[[#This Row],[Date]],2)</f>
        <v>20</v>
      </c>
      <c r="R3047" s="26">
        <f>DATE(NICAP[[#This Row],[Year]],NICAP[[#This Row],[Month]],NICAP[[#This Row],[Day]])</f>
        <v>24217</v>
      </c>
      <c r="S3047" s="35" t="str">
        <f t="shared" si="94"/>
        <v>MI</v>
      </c>
      <c r="T3047" s="24" t="str">
        <f t="shared" si="95"/>
        <v>US</v>
      </c>
    </row>
    <row r="3048" spans="1:20" ht="27" customHeight="1" x14ac:dyDescent="0.2">
      <c r="A3048" s="35">
        <v>3039</v>
      </c>
      <c r="B3048" s="60">
        <v>660422</v>
      </c>
      <c r="C3048" s="44" t="s">
        <v>6453</v>
      </c>
      <c r="D3048" s="44" t="s">
        <v>1697</v>
      </c>
      <c r="E3048" s="44" t="str">
        <f>IF(AND(LEN(NICAP[[#This Row],[State or      Country]])=2,NICAP[[#This Row],[State or      Country]]&lt;&gt;"UK"),"US","Other")</f>
        <v>US</v>
      </c>
      <c r="F3048" s="74">
        <v>1</v>
      </c>
      <c r="G3048" s="41"/>
      <c r="H3048" s="41"/>
      <c r="I3048" s="88" t="s">
        <v>4808</v>
      </c>
      <c r="J3048" s="41"/>
      <c r="K3048" s="41"/>
      <c r="L3048" s="59" t="s">
        <v>6452</v>
      </c>
      <c r="M3048" s="59" t="str">
        <f>IF(LEFT(NICAP[[#This Row],[Date]],1)=0,"Y","N")</f>
        <v>N</v>
      </c>
      <c r="N3048" s="59"/>
      <c r="O3048" s="59" t="str">
        <f>19&amp;LEFT(NICAP[[#This Row],[Date]],2)</f>
        <v>1966</v>
      </c>
      <c r="P3048" s="59" t="str">
        <f>MID(NICAP[[#This Row],[Date]],3,2)</f>
        <v>04</v>
      </c>
      <c r="Q3048" s="59" t="str">
        <f>RIGHT(NICAP[[#This Row],[Date]],2)</f>
        <v>22</v>
      </c>
      <c r="R3048" s="26">
        <f>DATE(NICAP[[#This Row],[Year]],NICAP[[#This Row],[Month]],NICAP[[#This Row],[Day]])</f>
        <v>24219</v>
      </c>
      <c r="S3048" s="35" t="str">
        <f t="shared" si="94"/>
        <v>MA</v>
      </c>
      <c r="T3048" s="24" t="str">
        <f t="shared" si="95"/>
        <v>US</v>
      </c>
    </row>
    <row r="3049" spans="1:20" ht="41.25" customHeight="1" x14ac:dyDescent="0.2">
      <c r="A3049" s="35">
        <v>3040</v>
      </c>
      <c r="B3049" s="57">
        <v>660422</v>
      </c>
      <c r="C3049" s="50" t="s">
        <v>6451</v>
      </c>
      <c r="D3049" s="50" t="s">
        <v>1697</v>
      </c>
      <c r="E3049" s="50" t="str">
        <f>IF(AND(LEN(NICAP[[#This Row],[State or      Country]])=2,NICAP[[#This Row],[State or      Country]]&lt;&gt;"UK"),"US","Other")</f>
        <v>US</v>
      </c>
      <c r="F3049" s="75">
        <v>2</v>
      </c>
      <c r="G3049" s="48"/>
      <c r="H3049" s="48"/>
      <c r="I3049" s="48"/>
      <c r="J3049" s="48"/>
      <c r="K3049" s="48"/>
      <c r="L3049" s="42" t="s">
        <v>6450</v>
      </c>
      <c r="M3049" s="42" t="str">
        <f>IF(LEFT(NICAP[[#This Row],[Date]],1)=0,"Y","N")</f>
        <v>N</v>
      </c>
      <c r="N3049" s="42"/>
      <c r="O3049" s="42" t="str">
        <f>19&amp;LEFT(NICAP[[#This Row],[Date]],2)</f>
        <v>1966</v>
      </c>
      <c r="P3049" s="42" t="str">
        <f>MID(NICAP[[#This Row],[Date]],3,2)</f>
        <v>04</v>
      </c>
      <c r="Q3049" s="42" t="str">
        <f>RIGHT(NICAP[[#This Row],[Date]],2)</f>
        <v>22</v>
      </c>
      <c r="R3049" s="26">
        <f>DATE(NICAP[[#This Row],[Year]],NICAP[[#This Row],[Month]],NICAP[[#This Row],[Day]])</f>
        <v>24219</v>
      </c>
      <c r="S3049" s="35" t="str">
        <f t="shared" si="94"/>
        <v>MA</v>
      </c>
      <c r="T3049" s="24" t="str">
        <f t="shared" si="95"/>
        <v>US</v>
      </c>
    </row>
    <row r="3050" spans="1:20" ht="42.75" customHeight="1" x14ac:dyDescent="0.2">
      <c r="A3050" s="35">
        <v>3041</v>
      </c>
      <c r="B3050" s="57">
        <v>660422</v>
      </c>
      <c r="C3050" s="50" t="s">
        <v>2344</v>
      </c>
      <c r="D3050" s="50" t="s">
        <v>1697</v>
      </c>
      <c r="E3050" s="50" t="str">
        <f>IF(AND(LEN(NICAP[[#This Row],[State or      Country]])=2,NICAP[[#This Row],[State or      Country]]&lt;&gt;"UK"),"US","Other")</f>
        <v>US</v>
      </c>
      <c r="F3050" s="75">
        <v>2</v>
      </c>
      <c r="G3050" s="48"/>
      <c r="H3050" s="48"/>
      <c r="I3050" s="48"/>
      <c r="J3050" s="48"/>
      <c r="K3050" s="48"/>
      <c r="L3050" s="36" t="s">
        <v>6449</v>
      </c>
      <c r="M3050" s="36" t="str">
        <f>IF(LEFT(NICAP[[#This Row],[Date]],1)=0,"Y","N")</f>
        <v>N</v>
      </c>
      <c r="N3050" s="36"/>
      <c r="O3050" s="36" t="str">
        <f>19&amp;LEFT(NICAP[[#This Row],[Date]],2)</f>
        <v>1966</v>
      </c>
      <c r="P3050" s="36" t="str">
        <f>MID(NICAP[[#This Row],[Date]],3,2)</f>
        <v>04</v>
      </c>
      <c r="Q3050" s="36" t="str">
        <f>RIGHT(NICAP[[#This Row],[Date]],2)</f>
        <v>22</v>
      </c>
      <c r="R3050" s="26">
        <f>DATE(NICAP[[#This Row],[Year]],NICAP[[#This Row],[Month]],NICAP[[#This Row],[Day]])</f>
        <v>24219</v>
      </c>
      <c r="S3050" s="35" t="str">
        <f t="shared" si="94"/>
        <v>MA</v>
      </c>
      <c r="T3050" s="24" t="str">
        <f t="shared" si="95"/>
        <v>US</v>
      </c>
    </row>
    <row r="3051" spans="1:20" ht="86.25" customHeight="1" x14ac:dyDescent="0.2">
      <c r="A3051" s="35">
        <v>3042</v>
      </c>
      <c r="B3051" s="57">
        <v>660422</v>
      </c>
      <c r="C3051" s="50" t="s">
        <v>3671</v>
      </c>
      <c r="D3051" s="50" t="s">
        <v>1694</v>
      </c>
      <c r="E3051" s="50" t="str">
        <f>IF(AND(LEN(NICAP[[#This Row],[State or      Country]])=2,NICAP[[#This Row],[State or      Country]]&lt;&gt;"UK"),"US","Other")</f>
        <v>US</v>
      </c>
      <c r="F3051" s="75">
        <v>2</v>
      </c>
      <c r="G3051" s="48"/>
      <c r="H3051" s="48"/>
      <c r="I3051" s="48"/>
      <c r="J3051" s="48"/>
      <c r="K3051" s="48"/>
      <c r="L3051" s="36" t="s">
        <v>6448</v>
      </c>
      <c r="M3051" s="36" t="str">
        <f>IF(LEFT(NICAP[[#This Row],[Date]],1)=0,"Y","N")</f>
        <v>N</v>
      </c>
      <c r="N3051" s="36"/>
      <c r="O3051" s="36" t="str">
        <f>19&amp;LEFT(NICAP[[#This Row],[Date]],2)</f>
        <v>1966</v>
      </c>
      <c r="P3051" s="36" t="str">
        <f>MID(NICAP[[#This Row],[Date]],3,2)</f>
        <v>04</v>
      </c>
      <c r="Q3051" s="36" t="str">
        <f>RIGHT(NICAP[[#This Row],[Date]],2)</f>
        <v>22</v>
      </c>
      <c r="R3051" s="26">
        <f>DATE(NICAP[[#This Row],[Year]],NICAP[[#This Row],[Month]],NICAP[[#This Row],[Day]])</f>
        <v>24219</v>
      </c>
      <c r="S3051" s="35" t="str">
        <f t="shared" si="94"/>
        <v>OH</v>
      </c>
      <c r="T3051" s="24" t="str">
        <f t="shared" si="95"/>
        <v>US</v>
      </c>
    </row>
    <row r="3052" spans="1:20" ht="42.75" customHeight="1" x14ac:dyDescent="0.2">
      <c r="A3052" s="35">
        <v>3043</v>
      </c>
      <c r="B3052" s="57">
        <v>660422</v>
      </c>
      <c r="C3052" s="50" t="s">
        <v>6447</v>
      </c>
      <c r="D3052" s="50" t="s">
        <v>1758</v>
      </c>
      <c r="E3052" s="50" t="str">
        <f>IF(AND(LEN(NICAP[[#This Row],[State or      Country]])=2,NICAP[[#This Row],[State or      Country]]&lt;&gt;"UK"),"US","Other")</f>
        <v>US</v>
      </c>
      <c r="F3052" s="75">
        <v>1</v>
      </c>
      <c r="G3052" s="48"/>
      <c r="H3052" s="48"/>
      <c r="I3052" s="48"/>
      <c r="J3052" s="48"/>
      <c r="K3052" s="48"/>
      <c r="L3052" s="36" t="s">
        <v>6446</v>
      </c>
      <c r="M3052" s="36" t="str">
        <f>IF(LEFT(NICAP[[#This Row],[Date]],1)=0,"Y","N")</f>
        <v>N</v>
      </c>
      <c r="N3052" s="36"/>
      <c r="O3052" s="36" t="str">
        <f>19&amp;LEFT(NICAP[[#This Row],[Date]],2)</f>
        <v>1966</v>
      </c>
      <c r="P3052" s="36" t="str">
        <f>MID(NICAP[[#This Row],[Date]],3,2)</f>
        <v>04</v>
      </c>
      <c r="Q3052" s="36" t="str">
        <f>RIGHT(NICAP[[#This Row],[Date]],2)</f>
        <v>22</v>
      </c>
      <c r="R3052" s="26">
        <f>DATE(NICAP[[#This Row],[Year]],NICAP[[#This Row],[Month]],NICAP[[#This Row],[Day]])</f>
        <v>24219</v>
      </c>
      <c r="S3052" s="35" t="str">
        <f t="shared" si="94"/>
        <v>NY</v>
      </c>
      <c r="T3052" s="24" t="str">
        <f t="shared" si="95"/>
        <v>US</v>
      </c>
    </row>
    <row r="3053" spans="1:20" ht="57" customHeight="1" x14ac:dyDescent="0.2">
      <c r="A3053" s="35">
        <v>3044</v>
      </c>
      <c r="B3053" s="57">
        <v>660422</v>
      </c>
      <c r="C3053" s="50" t="s">
        <v>6445</v>
      </c>
      <c r="D3053" s="50" t="s">
        <v>1883</v>
      </c>
      <c r="E3053" s="50" t="str">
        <f>IF(AND(LEN(NICAP[[#This Row],[State or      Country]])=2,NICAP[[#This Row],[State or      Country]]&lt;&gt;"UK"),"US","Other")</f>
        <v>US</v>
      </c>
      <c r="F3053" s="75">
        <v>7</v>
      </c>
      <c r="G3053" s="48"/>
      <c r="H3053" s="48"/>
      <c r="I3053" s="48"/>
      <c r="J3053" s="48"/>
      <c r="K3053" s="48"/>
      <c r="L3053" s="36" t="s">
        <v>6444</v>
      </c>
      <c r="M3053" s="36" t="str">
        <f>IF(LEFT(NICAP[[#This Row],[Date]],1)=0,"Y","N")</f>
        <v>N</v>
      </c>
      <c r="N3053" s="36"/>
      <c r="O3053" s="36" t="str">
        <f>19&amp;LEFT(NICAP[[#This Row],[Date]],2)</f>
        <v>1966</v>
      </c>
      <c r="P3053" s="36" t="str">
        <f>MID(NICAP[[#This Row],[Date]],3,2)</f>
        <v>04</v>
      </c>
      <c r="Q3053" s="36" t="str">
        <f>RIGHT(NICAP[[#This Row],[Date]],2)</f>
        <v>22</v>
      </c>
      <c r="R3053" s="26">
        <f>DATE(NICAP[[#This Row],[Year]],NICAP[[#This Row],[Month]],NICAP[[#This Row],[Day]])</f>
        <v>24219</v>
      </c>
      <c r="S3053" s="35" t="str">
        <f t="shared" si="94"/>
        <v>MN</v>
      </c>
      <c r="T3053" s="24" t="str">
        <f t="shared" si="95"/>
        <v>US</v>
      </c>
    </row>
    <row r="3054" spans="1:20" ht="71.25" customHeight="1" x14ac:dyDescent="0.2">
      <c r="A3054" s="35">
        <v>3045</v>
      </c>
      <c r="B3054" s="57">
        <v>660422</v>
      </c>
      <c r="C3054" s="50" t="s">
        <v>6443</v>
      </c>
      <c r="D3054" s="50" t="s">
        <v>1697</v>
      </c>
      <c r="E3054" s="50" t="str">
        <f>IF(AND(LEN(NICAP[[#This Row],[State or      Country]])=2,NICAP[[#This Row],[State or      Country]]&lt;&gt;"UK"),"US","Other")</f>
        <v>US</v>
      </c>
      <c r="F3054" s="75">
        <v>2</v>
      </c>
      <c r="G3054" s="48"/>
      <c r="H3054" s="48"/>
      <c r="I3054" s="48"/>
      <c r="J3054" s="48"/>
      <c r="K3054" s="48"/>
      <c r="L3054" s="36" t="s">
        <v>6442</v>
      </c>
      <c r="M3054" s="36" t="str">
        <f>IF(LEFT(NICAP[[#This Row],[Date]],1)=0,"Y","N")</f>
        <v>N</v>
      </c>
      <c r="N3054" s="36"/>
      <c r="O3054" s="36" t="str">
        <f>19&amp;LEFT(NICAP[[#This Row],[Date]],2)</f>
        <v>1966</v>
      </c>
      <c r="P3054" s="36" t="str">
        <f>MID(NICAP[[#This Row],[Date]],3,2)</f>
        <v>04</v>
      </c>
      <c r="Q3054" s="36" t="str">
        <f>RIGHT(NICAP[[#This Row],[Date]],2)</f>
        <v>22</v>
      </c>
      <c r="R3054" s="26">
        <f>DATE(NICAP[[#This Row],[Year]],NICAP[[#This Row],[Month]],NICAP[[#This Row],[Day]])</f>
        <v>24219</v>
      </c>
      <c r="S3054" s="35" t="str">
        <f t="shared" si="94"/>
        <v>MA</v>
      </c>
      <c r="T3054" s="24" t="str">
        <f t="shared" si="95"/>
        <v>US</v>
      </c>
    </row>
    <row r="3055" spans="1:20" ht="130.5" customHeight="1" x14ac:dyDescent="0.2">
      <c r="A3055" s="35">
        <v>3046</v>
      </c>
      <c r="B3055" s="67">
        <v>660423</v>
      </c>
      <c r="C3055" s="50" t="s">
        <v>2101</v>
      </c>
      <c r="D3055" s="50" t="s">
        <v>1752</v>
      </c>
      <c r="E3055" s="50" t="str">
        <f>IF(AND(LEN(NICAP[[#This Row],[State or      Country]])=2,NICAP[[#This Row],[State or      Country]]&lt;&gt;"UK"),"US","Other")</f>
        <v>US</v>
      </c>
      <c r="F3055" s="75">
        <v>6</v>
      </c>
      <c r="G3055" s="48"/>
      <c r="H3055" s="48"/>
      <c r="I3055" s="48"/>
      <c r="J3055" s="48"/>
      <c r="K3055" s="48"/>
      <c r="L3055" s="36" t="s">
        <v>6441</v>
      </c>
      <c r="M3055" s="36" t="str">
        <f>IF(LEFT(NICAP[[#This Row],[Date]],1)=0,"Y","N")</f>
        <v>N</v>
      </c>
      <c r="N3055" s="36"/>
      <c r="O3055" s="36" t="str">
        <f>19&amp;LEFT(NICAP[[#This Row],[Date]],2)</f>
        <v>1966</v>
      </c>
      <c r="P3055" s="36" t="str">
        <f>MID(NICAP[[#This Row],[Date]],3,2)</f>
        <v>04</v>
      </c>
      <c r="Q3055" s="36" t="str">
        <f>RIGHT(NICAP[[#This Row],[Date]],2)</f>
        <v>23</v>
      </c>
      <c r="R3055" s="26">
        <f>DATE(NICAP[[#This Row],[Year]],NICAP[[#This Row],[Month]],NICAP[[#This Row],[Day]])</f>
        <v>24220</v>
      </c>
      <c r="S3055" s="35" t="str">
        <f t="shared" si="94"/>
        <v>IA</v>
      </c>
      <c r="T3055" s="24" t="str">
        <f t="shared" si="95"/>
        <v>US</v>
      </c>
    </row>
    <row r="3056" spans="1:20" ht="27" customHeight="1" x14ac:dyDescent="0.2">
      <c r="A3056" s="35">
        <v>3047</v>
      </c>
      <c r="B3056" s="66">
        <v>660423</v>
      </c>
      <c r="C3056" s="44" t="s">
        <v>2728</v>
      </c>
      <c r="D3056" s="44" t="s">
        <v>1694</v>
      </c>
      <c r="E3056" s="44" t="str">
        <f>IF(AND(LEN(NICAP[[#This Row],[State or      Country]])=2,NICAP[[#This Row],[State or      Country]]&lt;&gt;"UK"),"US","Other")</f>
        <v>US</v>
      </c>
      <c r="F3056" s="74">
        <v>2</v>
      </c>
      <c r="G3056" s="41"/>
      <c r="H3056" s="41"/>
      <c r="I3056" s="41"/>
      <c r="J3056" s="41"/>
      <c r="K3056" s="41"/>
      <c r="L3056" s="42" t="s">
        <v>6440</v>
      </c>
      <c r="M3056" s="42" t="str">
        <f>IF(LEFT(NICAP[[#This Row],[Date]],1)=0,"Y","N")</f>
        <v>N</v>
      </c>
      <c r="N3056" s="42"/>
      <c r="O3056" s="42" t="str">
        <f>19&amp;LEFT(NICAP[[#This Row],[Date]],2)</f>
        <v>1966</v>
      </c>
      <c r="P3056" s="42" t="str">
        <f>MID(NICAP[[#This Row],[Date]],3,2)</f>
        <v>04</v>
      </c>
      <c r="Q3056" s="42" t="str">
        <f>RIGHT(NICAP[[#This Row],[Date]],2)</f>
        <v>23</v>
      </c>
      <c r="R3056" s="26">
        <f>DATE(NICAP[[#This Row],[Year]],NICAP[[#This Row],[Month]],NICAP[[#This Row],[Day]])</f>
        <v>24220</v>
      </c>
      <c r="S3056" s="35" t="str">
        <f t="shared" si="94"/>
        <v>OH</v>
      </c>
      <c r="T3056" s="24" t="str">
        <f t="shared" si="95"/>
        <v>US</v>
      </c>
    </row>
    <row r="3057" spans="1:20" ht="27.75" customHeight="1" x14ac:dyDescent="0.2">
      <c r="A3057" s="35">
        <v>3048</v>
      </c>
      <c r="B3057" s="66">
        <v>660423</v>
      </c>
      <c r="C3057" s="44" t="s">
        <v>6439</v>
      </c>
      <c r="D3057" s="44" t="s">
        <v>1697</v>
      </c>
      <c r="E3057" s="44" t="str">
        <f>IF(AND(LEN(NICAP[[#This Row],[State or      Country]])=2,NICAP[[#This Row],[State or      Country]]&lt;&gt;"UK"),"US","Other")</f>
        <v>US</v>
      </c>
      <c r="F3057" s="74">
        <v>2</v>
      </c>
      <c r="G3057" s="41"/>
      <c r="H3057" s="41"/>
      <c r="I3057" s="41"/>
      <c r="J3057" s="41"/>
      <c r="K3057" s="41"/>
      <c r="L3057" s="42" t="s">
        <v>6438</v>
      </c>
      <c r="M3057" s="42" t="str">
        <f>IF(LEFT(NICAP[[#This Row],[Date]],1)=0,"Y","N")</f>
        <v>N</v>
      </c>
      <c r="N3057" s="42"/>
      <c r="O3057" s="42" t="str">
        <f>19&amp;LEFT(NICAP[[#This Row],[Date]],2)</f>
        <v>1966</v>
      </c>
      <c r="P3057" s="42" t="str">
        <f>MID(NICAP[[#This Row],[Date]],3,2)</f>
        <v>04</v>
      </c>
      <c r="Q3057" s="42" t="str">
        <f>RIGHT(NICAP[[#This Row],[Date]],2)</f>
        <v>23</v>
      </c>
      <c r="R3057" s="26">
        <f>DATE(NICAP[[#This Row],[Year]],NICAP[[#This Row],[Month]],NICAP[[#This Row],[Day]])</f>
        <v>24220</v>
      </c>
      <c r="S3057" s="35" t="str">
        <f t="shared" si="94"/>
        <v>MA</v>
      </c>
      <c r="T3057" s="24" t="str">
        <f t="shared" si="95"/>
        <v>US</v>
      </c>
    </row>
    <row r="3058" spans="1:20" ht="12.75" customHeight="1" x14ac:dyDescent="0.2">
      <c r="A3058" s="35">
        <v>3049</v>
      </c>
      <c r="B3058" s="64">
        <v>660424</v>
      </c>
      <c r="C3058" s="39" t="s">
        <v>6437</v>
      </c>
      <c r="D3058" s="39" t="s">
        <v>1697</v>
      </c>
      <c r="E3058" s="39" t="str">
        <f>IF(AND(LEN(NICAP[[#This Row],[State or      Country]])=2,NICAP[[#This Row],[State or      Country]]&lt;&gt;"UK"),"US","Other")</f>
        <v>US</v>
      </c>
      <c r="F3058" s="79">
        <v>2</v>
      </c>
      <c r="G3058" s="37"/>
      <c r="H3058" s="37"/>
      <c r="I3058" s="71" t="s">
        <v>4808</v>
      </c>
      <c r="J3058" s="37"/>
      <c r="K3058" s="37"/>
      <c r="L3058" s="36" t="s">
        <v>6436</v>
      </c>
      <c r="M3058" s="36" t="str">
        <f>IF(LEFT(NICAP[[#This Row],[Date]],1)=0,"Y","N")</f>
        <v>N</v>
      </c>
      <c r="N3058" s="36"/>
      <c r="O3058" s="36" t="str">
        <f>19&amp;LEFT(NICAP[[#This Row],[Date]],2)</f>
        <v>1966</v>
      </c>
      <c r="P3058" s="36" t="str">
        <f>MID(NICAP[[#This Row],[Date]],3,2)</f>
        <v>04</v>
      </c>
      <c r="Q3058" s="36" t="str">
        <f>RIGHT(NICAP[[#This Row],[Date]],2)</f>
        <v>24</v>
      </c>
      <c r="R3058" s="26">
        <f>DATE(NICAP[[#This Row],[Year]],NICAP[[#This Row],[Month]],NICAP[[#This Row],[Day]])</f>
        <v>24221</v>
      </c>
      <c r="S3058" s="35" t="str">
        <f t="shared" si="94"/>
        <v>MA</v>
      </c>
      <c r="T3058" s="24" t="str">
        <f t="shared" si="95"/>
        <v>US</v>
      </c>
    </row>
    <row r="3059" spans="1:20" ht="144.75" customHeight="1" x14ac:dyDescent="0.2">
      <c r="A3059" s="35">
        <v>3050</v>
      </c>
      <c r="B3059" s="69" t="s">
        <v>6435</v>
      </c>
      <c r="C3059" s="50" t="s">
        <v>5911</v>
      </c>
      <c r="D3059" s="50" t="s">
        <v>1697</v>
      </c>
      <c r="E3059" s="50" t="str">
        <f>IF(AND(LEN(NICAP[[#This Row],[State or      Country]])=2,NICAP[[#This Row],[State or      Country]]&lt;&gt;"UK"),"US","Other")</f>
        <v>US</v>
      </c>
      <c r="F3059" s="75">
        <v>2</v>
      </c>
      <c r="G3059" s="48"/>
      <c r="H3059" s="48"/>
      <c r="I3059" s="48"/>
      <c r="J3059" s="48"/>
      <c r="K3059" s="48"/>
      <c r="L3059" s="36" t="s">
        <v>6434</v>
      </c>
      <c r="M3059" s="36" t="str">
        <f>IF(LEFT(NICAP[[#This Row],[Date]],1)=0,"Y","N")</f>
        <v>N</v>
      </c>
      <c r="N3059" s="36"/>
      <c r="O3059" s="36" t="str">
        <f>19&amp;LEFT(NICAP[[#This Row],[Date]],2)</f>
        <v>1966</v>
      </c>
      <c r="P3059" s="36" t="str">
        <f>MID(NICAP[[#This Row],[Date]],3,2)</f>
        <v>04</v>
      </c>
      <c r="Q3059" s="36" t="str">
        <f>RIGHT(NICAP[[#This Row],[Date]],2)</f>
        <v>24</v>
      </c>
      <c r="R3059" s="26">
        <f>DATE(NICAP[[#This Row],[Year]],NICAP[[#This Row],[Month]],NICAP[[#This Row],[Day]])</f>
        <v>24221</v>
      </c>
      <c r="S3059" s="35" t="str">
        <f t="shared" si="94"/>
        <v>MA</v>
      </c>
      <c r="T3059" s="24" t="str">
        <f t="shared" si="95"/>
        <v>US</v>
      </c>
    </row>
    <row r="3060" spans="1:20" ht="226.5" customHeight="1" x14ac:dyDescent="0.2">
      <c r="A3060" s="35">
        <v>3051</v>
      </c>
      <c r="B3060" s="67">
        <v>660424</v>
      </c>
      <c r="C3060" s="50" t="s">
        <v>5911</v>
      </c>
      <c r="D3060" s="50" t="s">
        <v>1697</v>
      </c>
      <c r="E3060" s="50" t="str">
        <f>IF(AND(LEN(NICAP[[#This Row],[State or      Country]])=2,NICAP[[#This Row],[State or      Country]]&lt;&gt;"UK"),"US","Other")</f>
        <v>US</v>
      </c>
      <c r="F3060" s="75">
        <v>3</v>
      </c>
      <c r="G3060" s="48"/>
      <c r="H3060" s="48"/>
      <c r="I3060" s="48"/>
      <c r="J3060" s="48"/>
      <c r="K3060" s="48"/>
      <c r="L3060" s="36" t="s">
        <v>6433</v>
      </c>
      <c r="M3060" s="36" t="str">
        <f>IF(LEFT(NICAP[[#This Row],[Date]],1)=0,"Y","N")</f>
        <v>N</v>
      </c>
      <c r="N3060" s="36"/>
      <c r="O3060" s="36" t="str">
        <f>19&amp;LEFT(NICAP[[#This Row],[Date]],2)</f>
        <v>1966</v>
      </c>
      <c r="P3060" s="36" t="str">
        <f>MID(NICAP[[#This Row],[Date]],3,2)</f>
        <v>04</v>
      </c>
      <c r="Q3060" s="36" t="str">
        <f>RIGHT(NICAP[[#This Row],[Date]],2)</f>
        <v>24</v>
      </c>
      <c r="R3060" s="26">
        <f>DATE(NICAP[[#This Row],[Year]],NICAP[[#This Row],[Month]],NICAP[[#This Row],[Day]])</f>
        <v>24221</v>
      </c>
      <c r="S3060" s="35" t="str">
        <f t="shared" si="94"/>
        <v>MA</v>
      </c>
      <c r="T3060" s="24" t="str">
        <f t="shared" si="95"/>
        <v>US</v>
      </c>
    </row>
    <row r="3061" spans="1:20" ht="226.5" customHeight="1" x14ac:dyDescent="0.2">
      <c r="A3061" s="35">
        <v>3052</v>
      </c>
      <c r="B3061" s="57">
        <v>660424</v>
      </c>
      <c r="C3061" s="50" t="s">
        <v>5911</v>
      </c>
      <c r="D3061" s="50" t="s">
        <v>1697</v>
      </c>
      <c r="E3061" s="50" t="str">
        <f>IF(AND(LEN(NICAP[[#This Row],[State or      Country]])=2,NICAP[[#This Row],[State or      Country]]&lt;&gt;"UK"),"US","Other")</f>
        <v>US</v>
      </c>
      <c r="F3061" s="49">
        <v>4</v>
      </c>
      <c r="G3061" s="48"/>
      <c r="H3061" s="48"/>
      <c r="I3061" s="48"/>
      <c r="J3061" s="48"/>
      <c r="K3061" s="48"/>
      <c r="L3061" s="36" t="s">
        <v>6433</v>
      </c>
      <c r="M3061" s="36" t="str">
        <f>IF(LEFT(NICAP[[#This Row],[Date]],1)=0,"Y","N")</f>
        <v>N</v>
      </c>
      <c r="N3061" s="36"/>
      <c r="O3061" s="36" t="str">
        <f>19&amp;LEFT(NICAP[[#This Row],[Date]],2)</f>
        <v>1966</v>
      </c>
      <c r="P3061" s="36" t="str">
        <f>MID(NICAP[[#This Row],[Date]],3,2)</f>
        <v>04</v>
      </c>
      <c r="Q3061" s="36" t="str">
        <f>RIGHT(NICAP[[#This Row],[Date]],2)</f>
        <v>24</v>
      </c>
      <c r="R3061" s="26">
        <f>DATE(NICAP[[#This Row],[Year]],NICAP[[#This Row],[Month]],NICAP[[#This Row],[Day]])</f>
        <v>24221</v>
      </c>
      <c r="S3061" s="35" t="str">
        <f t="shared" si="94"/>
        <v>MA</v>
      </c>
      <c r="T3061" s="24" t="str">
        <f t="shared" si="95"/>
        <v>US</v>
      </c>
    </row>
    <row r="3062" spans="1:20" ht="115.5" customHeight="1" x14ac:dyDescent="0.2">
      <c r="A3062" s="35">
        <v>3053</v>
      </c>
      <c r="B3062" s="57">
        <v>660424</v>
      </c>
      <c r="C3062" s="50" t="s">
        <v>4322</v>
      </c>
      <c r="D3062" s="50" t="s">
        <v>1667</v>
      </c>
      <c r="E3062" s="50" t="str">
        <f>IF(AND(LEN(NICAP[[#This Row],[State or      Country]])=2,NICAP[[#This Row],[State or      Country]]&lt;&gt;"UK"),"US","Other")</f>
        <v>US</v>
      </c>
      <c r="F3062" s="49">
        <v>2</v>
      </c>
      <c r="G3062" s="48"/>
      <c r="H3062" s="48"/>
      <c r="I3062" s="48"/>
      <c r="J3062" s="48"/>
      <c r="K3062" s="48"/>
      <c r="L3062" s="36" t="s">
        <v>6432</v>
      </c>
      <c r="M3062" s="36" t="str">
        <f>IF(LEFT(NICAP[[#This Row],[Date]],1)=0,"Y","N")</f>
        <v>N</v>
      </c>
      <c r="N3062" s="36"/>
      <c r="O3062" s="36" t="str">
        <f>19&amp;LEFT(NICAP[[#This Row],[Date]],2)</f>
        <v>1966</v>
      </c>
      <c r="P3062" s="36" t="str">
        <f>MID(NICAP[[#This Row],[Date]],3,2)</f>
        <v>04</v>
      </c>
      <c r="Q3062" s="36" t="str">
        <f>RIGHT(NICAP[[#This Row],[Date]],2)</f>
        <v>24</v>
      </c>
      <c r="R3062" s="26">
        <f>DATE(NICAP[[#This Row],[Year]],NICAP[[#This Row],[Month]],NICAP[[#This Row],[Day]])</f>
        <v>24221</v>
      </c>
      <c r="S3062" s="35" t="str">
        <f t="shared" si="94"/>
        <v>TX</v>
      </c>
      <c r="T3062" s="24" t="str">
        <f t="shared" si="95"/>
        <v>US</v>
      </c>
    </row>
    <row r="3063" spans="1:20" ht="42.75" customHeight="1" x14ac:dyDescent="0.2">
      <c r="A3063" s="35">
        <v>3054</v>
      </c>
      <c r="B3063" s="57">
        <v>660425</v>
      </c>
      <c r="C3063" s="50" t="s">
        <v>6028</v>
      </c>
      <c r="D3063" s="50" t="s">
        <v>1686</v>
      </c>
      <c r="E3063" s="50" t="str">
        <f>IF(AND(LEN(NICAP[[#This Row],[State or      Country]])=2,NICAP[[#This Row],[State or      Country]]&lt;&gt;"UK"),"US","Other")</f>
        <v>US</v>
      </c>
      <c r="F3063" s="49">
        <v>3</v>
      </c>
      <c r="G3063" s="48"/>
      <c r="H3063" s="48"/>
      <c r="I3063" s="48"/>
      <c r="J3063" s="48"/>
      <c r="K3063" s="48"/>
      <c r="L3063" s="36" t="s">
        <v>6431</v>
      </c>
      <c r="M3063" s="36" t="str">
        <f>IF(LEFT(NICAP[[#This Row],[Date]],1)=0,"Y","N")</f>
        <v>N</v>
      </c>
      <c r="N3063" s="36"/>
      <c r="O3063" s="36" t="str">
        <f>19&amp;LEFT(NICAP[[#This Row],[Date]],2)</f>
        <v>1966</v>
      </c>
      <c r="P3063" s="36" t="str">
        <f>MID(NICAP[[#This Row],[Date]],3,2)</f>
        <v>04</v>
      </c>
      <c r="Q3063" s="36" t="str">
        <f>RIGHT(NICAP[[#This Row],[Date]],2)</f>
        <v>25</v>
      </c>
      <c r="R3063" s="26">
        <f>DATE(NICAP[[#This Row],[Year]],NICAP[[#This Row],[Month]],NICAP[[#This Row],[Day]])</f>
        <v>24222</v>
      </c>
      <c r="S3063" s="35" t="str">
        <f t="shared" si="94"/>
        <v>PA</v>
      </c>
      <c r="T3063" s="24" t="str">
        <f t="shared" si="95"/>
        <v>US</v>
      </c>
    </row>
    <row r="3064" spans="1:20" ht="14.25" customHeight="1" x14ac:dyDescent="0.2">
      <c r="A3064" s="35">
        <v>3055</v>
      </c>
      <c r="B3064" s="56">
        <v>660425</v>
      </c>
      <c r="C3064" s="39" t="s">
        <v>4877</v>
      </c>
      <c r="D3064" s="39" t="s">
        <v>1683</v>
      </c>
      <c r="E3064" s="39" t="str">
        <f>IF(AND(LEN(NICAP[[#This Row],[State or      Country]])=2,NICAP[[#This Row],[State or      Country]]&lt;&gt;"UK"),"US","Other")</f>
        <v>US</v>
      </c>
      <c r="F3064" s="38">
        <v>11</v>
      </c>
      <c r="G3064" s="47" t="s">
        <v>1757</v>
      </c>
      <c r="H3064" s="46">
        <v>5</v>
      </c>
      <c r="I3064" s="37"/>
      <c r="J3064" s="37"/>
      <c r="K3064" s="37"/>
      <c r="L3064" s="36" t="s">
        <v>6430</v>
      </c>
      <c r="M3064" s="36" t="str">
        <f>IF(LEFT(NICAP[[#This Row],[Date]],1)=0,"Y","N")</f>
        <v>N</v>
      </c>
      <c r="N3064" s="36"/>
      <c r="O3064" s="36" t="str">
        <f>19&amp;LEFT(NICAP[[#This Row],[Date]],2)</f>
        <v>1966</v>
      </c>
      <c r="P3064" s="36" t="str">
        <f>MID(NICAP[[#This Row],[Date]],3,2)</f>
        <v>04</v>
      </c>
      <c r="Q3064" s="36" t="str">
        <f>RIGHT(NICAP[[#This Row],[Date]],2)</f>
        <v>25</v>
      </c>
      <c r="R3064" s="26">
        <f>DATE(NICAP[[#This Row],[Year]],NICAP[[#This Row],[Month]],NICAP[[#This Row],[Day]])</f>
        <v>24222</v>
      </c>
      <c r="S3064" s="35" t="str">
        <f t="shared" si="94"/>
        <v>FL</v>
      </c>
      <c r="T3064" s="24" t="str">
        <f t="shared" si="95"/>
        <v>US</v>
      </c>
    </row>
    <row r="3065" spans="1:20" ht="12.75" customHeight="1" x14ac:dyDescent="0.2">
      <c r="A3065" s="35">
        <v>3056</v>
      </c>
      <c r="B3065" s="55">
        <v>660426</v>
      </c>
      <c r="C3065" s="39" t="s">
        <v>5871</v>
      </c>
      <c r="D3065" s="39" t="s">
        <v>2050</v>
      </c>
      <c r="E3065" s="39" t="str">
        <f>IF(AND(LEN(NICAP[[#This Row],[State or      Country]])=2,NICAP[[#This Row],[State or      Country]]&lt;&gt;"UK"),"US","Other")</f>
        <v>US</v>
      </c>
      <c r="F3065" s="38">
        <v>2</v>
      </c>
      <c r="G3065" s="37"/>
      <c r="H3065" s="37"/>
      <c r="I3065" s="47" t="s">
        <v>4808</v>
      </c>
      <c r="J3065" s="37"/>
      <c r="K3065" s="37"/>
      <c r="L3065" s="36" t="s">
        <v>6429</v>
      </c>
      <c r="M3065" s="36" t="str">
        <f>IF(LEFT(NICAP[[#This Row],[Date]],1)=0,"Y","N")</f>
        <v>N</v>
      </c>
      <c r="N3065" s="36"/>
      <c r="O3065" s="36" t="str">
        <f>19&amp;LEFT(NICAP[[#This Row],[Date]],2)</f>
        <v>1966</v>
      </c>
      <c r="P3065" s="36" t="str">
        <f>MID(NICAP[[#This Row],[Date]],3,2)</f>
        <v>04</v>
      </c>
      <c r="Q3065" s="36" t="str">
        <f>RIGHT(NICAP[[#This Row],[Date]],2)</f>
        <v>26</v>
      </c>
      <c r="R3065" s="26">
        <f>DATE(NICAP[[#This Row],[Year]],NICAP[[#This Row],[Month]],NICAP[[#This Row],[Day]])</f>
        <v>24223</v>
      </c>
      <c r="S3065" s="35" t="str">
        <f t="shared" si="94"/>
        <v>WV</v>
      </c>
      <c r="T3065" s="24" t="str">
        <f t="shared" si="95"/>
        <v>US</v>
      </c>
    </row>
    <row r="3066" spans="1:20" ht="12.75" customHeight="1" x14ac:dyDescent="0.2">
      <c r="A3066" s="35">
        <v>3057</v>
      </c>
      <c r="B3066" s="53">
        <v>660427</v>
      </c>
      <c r="C3066" s="39" t="s">
        <v>6360</v>
      </c>
      <c r="D3066" s="39" t="s">
        <v>4107</v>
      </c>
      <c r="E3066" s="39" t="str">
        <f>IF(AND(LEN(NICAP[[#This Row],[State or      Country]])=2,NICAP[[#This Row],[State or      Country]]&lt;&gt;"UK"),"US","Other")</f>
        <v>Other</v>
      </c>
      <c r="F3066" s="38">
        <v>9</v>
      </c>
      <c r="G3066" s="47" t="s">
        <v>1666</v>
      </c>
      <c r="H3066" s="46">
        <v>5</v>
      </c>
      <c r="I3066" s="41"/>
      <c r="J3066" s="41"/>
      <c r="K3066" s="41"/>
      <c r="L3066" s="36" t="s">
        <v>6428</v>
      </c>
      <c r="M3066" s="36" t="str">
        <f>IF(LEFT(NICAP[[#This Row],[Date]],1)=0,"Y","N")</f>
        <v>N</v>
      </c>
      <c r="N3066" s="36"/>
      <c r="O3066" s="36" t="str">
        <f>19&amp;LEFT(NICAP[[#This Row],[Date]],2)</f>
        <v>1966</v>
      </c>
      <c r="P3066" s="36" t="str">
        <f>MID(NICAP[[#This Row],[Date]],3,2)</f>
        <v>04</v>
      </c>
      <c r="Q3066" s="36" t="str">
        <f>RIGHT(NICAP[[#This Row],[Date]],2)</f>
        <v>27</v>
      </c>
      <c r="R3066" s="26">
        <f>DATE(NICAP[[#This Row],[Year]],NICAP[[#This Row],[Month]],NICAP[[#This Row],[Day]])</f>
        <v>24224</v>
      </c>
      <c r="S3066" s="35" t="str">
        <f t="shared" si="94"/>
        <v/>
      </c>
      <c r="T3066" s="24" t="str">
        <f t="shared" si="95"/>
        <v>Guam</v>
      </c>
    </row>
    <row r="3067" spans="1:20" ht="72" customHeight="1" x14ac:dyDescent="0.2">
      <c r="A3067" s="35">
        <v>3058</v>
      </c>
      <c r="B3067" s="57">
        <v>660428</v>
      </c>
      <c r="C3067" s="50" t="s">
        <v>6427</v>
      </c>
      <c r="D3067" s="50" t="s">
        <v>1802</v>
      </c>
      <c r="E3067" s="50" t="str">
        <f>IF(AND(LEN(NICAP[[#This Row],[State or      Country]])=2,NICAP[[#This Row],[State or      Country]]&lt;&gt;"UK"),"US","Other")</f>
        <v>Other</v>
      </c>
      <c r="F3067" s="49">
        <v>5</v>
      </c>
      <c r="G3067" s="48"/>
      <c r="H3067" s="48"/>
      <c r="I3067" s="48"/>
      <c r="J3067" s="48"/>
      <c r="K3067" s="48"/>
      <c r="L3067" s="36" t="s">
        <v>6426</v>
      </c>
      <c r="M3067" s="36" t="str">
        <f>IF(LEFT(NICAP[[#This Row],[Date]],1)=0,"Y","N")</f>
        <v>N</v>
      </c>
      <c r="N3067" s="36"/>
      <c r="O3067" s="36" t="str">
        <f>19&amp;LEFT(NICAP[[#This Row],[Date]],2)</f>
        <v>1966</v>
      </c>
      <c r="P3067" s="36" t="str">
        <f>MID(NICAP[[#This Row],[Date]],3,2)</f>
        <v>04</v>
      </c>
      <c r="Q3067" s="36" t="str">
        <f>RIGHT(NICAP[[#This Row],[Date]],2)</f>
        <v>28</v>
      </c>
      <c r="R3067" s="26">
        <f>DATE(NICAP[[#This Row],[Year]],NICAP[[#This Row],[Month]],NICAP[[#This Row],[Day]])</f>
        <v>24225</v>
      </c>
      <c r="S3067" s="35" t="str">
        <f t="shared" si="94"/>
        <v/>
      </c>
      <c r="T3067" s="24" t="str">
        <f t="shared" si="95"/>
        <v>UK</v>
      </c>
    </row>
    <row r="3068" spans="1:20" ht="57" customHeight="1" x14ac:dyDescent="0.2">
      <c r="A3068" s="35">
        <v>3059</v>
      </c>
      <c r="B3068" s="57">
        <v>660429</v>
      </c>
      <c r="C3068" s="50" t="s">
        <v>6425</v>
      </c>
      <c r="D3068" s="50" t="s">
        <v>2067</v>
      </c>
      <c r="E3068" s="50" t="str">
        <f>IF(AND(LEN(NICAP[[#This Row],[State or      Country]])=2,NICAP[[#This Row],[State or      Country]]&lt;&gt;"UK"),"US","Other")</f>
        <v>Other</v>
      </c>
      <c r="F3068" s="49">
        <v>2</v>
      </c>
      <c r="G3068" s="48"/>
      <c r="H3068" s="48"/>
      <c r="I3068" s="48"/>
      <c r="J3068" s="48"/>
      <c r="K3068" s="48"/>
      <c r="L3068" s="36" t="s">
        <v>6424</v>
      </c>
      <c r="M3068" s="36" t="str">
        <f>IF(LEFT(NICAP[[#This Row],[Date]],1)=0,"Y","N")</f>
        <v>N</v>
      </c>
      <c r="N3068" s="36"/>
      <c r="O3068" s="36" t="str">
        <f>19&amp;LEFT(NICAP[[#This Row],[Date]],2)</f>
        <v>1966</v>
      </c>
      <c r="P3068" s="36" t="str">
        <f>MID(NICAP[[#This Row],[Date]],3,2)</f>
        <v>04</v>
      </c>
      <c r="Q3068" s="36" t="str">
        <f>RIGHT(NICAP[[#This Row],[Date]],2)</f>
        <v>29</v>
      </c>
      <c r="R3068" s="26">
        <f>DATE(NICAP[[#This Row],[Year]],NICAP[[#This Row],[Month]],NICAP[[#This Row],[Day]])</f>
        <v>24226</v>
      </c>
      <c r="S3068" s="35" t="str">
        <f t="shared" si="94"/>
        <v/>
      </c>
      <c r="T3068" s="24" t="str">
        <f t="shared" si="95"/>
        <v>Argentina</v>
      </c>
    </row>
    <row r="3069" spans="1:20" ht="12.75" customHeight="1" x14ac:dyDescent="0.2">
      <c r="A3069" s="35">
        <v>3060</v>
      </c>
      <c r="B3069" s="55">
        <v>660430</v>
      </c>
      <c r="C3069" s="39" t="s">
        <v>6423</v>
      </c>
      <c r="D3069" s="39" t="s">
        <v>1676</v>
      </c>
      <c r="E3069" s="39" t="str">
        <f>IF(AND(LEN(NICAP[[#This Row],[State or      Country]])=2,NICAP[[#This Row],[State or      Country]]&lt;&gt;"UK"),"US","Other")</f>
        <v>US</v>
      </c>
      <c r="F3069" s="38">
        <v>1</v>
      </c>
      <c r="G3069" s="37"/>
      <c r="H3069" s="37"/>
      <c r="I3069" s="47" t="s">
        <v>4808</v>
      </c>
      <c r="J3069" s="37"/>
      <c r="K3069" s="37"/>
      <c r="L3069" s="36" t="s">
        <v>6422</v>
      </c>
      <c r="M3069" s="36" t="str">
        <f>IF(LEFT(NICAP[[#This Row],[Date]],1)=0,"Y","N")</f>
        <v>N</v>
      </c>
      <c r="N3069" s="36"/>
      <c r="O3069" s="36" t="str">
        <f>19&amp;LEFT(NICAP[[#This Row],[Date]],2)</f>
        <v>1966</v>
      </c>
      <c r="P3069" s="36" t="str">
        <f>MID(NICAP[[#This Row],[Date]],3,2)</f>
        <v>04</v>
      </c>
      <c r="Q3069" s="36" t="str">
        <f>RIGHT(NICAP[[#This Row],[Date]],2)</f>
        <v>30</v>
      </c>
      <c r="R3069" s="26">
        <f>DATE(NICAP[[#This Row],[Year]],NICAP[[#This Row],[Month]],NICAP[[#This Row],[Day]])</f>
        <v>24227</v>
      </c>
      <c r="S3069" s="35" t="str">
        <f t="shared" si="94"/>
        <v>CA</v>
      </c>
      <c r="T3069" s="24" t="str">
        <f t="shared" si="95"/>
        <v>US</v>
      </c>
    </row>
    <row r="3070" spans="1:20" ht="14.25" customHeight="1" x14ac:dyDescent="0.2">
      <c r="A3070" s="35">
        <v>3061</v>
      </c>
      <c r="B3070" s="56">
        <v>660430</v>
      </c>
      <c r="C3070" s="39" t="s">
        <v>6421</v>
      </c>
      <c r="D3070" s="39" t="s">
        <v>1676</v>
      </c>
      <c r="E3070" s="39" t="str">
        <f>IF(AND(LEN(NICAP[[#This Row],[State or      Country]])=2,NICAP[[#This Row],[State or      Country]]&lt;&gt;"UK"),"US","Other")</f>
        <v>US</v>
      </c>
      <c r="F3070" s="38">
        <v>11</v>
      </c>
      <c r="G3070" s="47" t="s">
        <v>1757</v>
      </c>
      <c r="H3070" s="46">
        <v>5</v>
      </c>
      <c r="I3070" s="41"/>
      <c r="J3070" s="41"/>
      <c r="K3070" s="41"/>
      <c r="L3070" s="36" t="s">
        <v>6420</v>
      </c>
      <c r="M3070" s="36" t="str">
        <f>IF(LEFT(NICAP[[#This Row],[Date]],1)=0,"Y","N")</f>
        <v>N</v>
      </c>
      <c r="N3070" s="36"/>
      <c r="O3070" s="36" t="str">
        <f>19&amp;LEFT(NICAP[[#This Row],[Date]],2)</f>
        <v>1966</v>
      </c>
      <c r="P3070" s="36" t="str">
        <f>MID(NICAP[[#This Row],[Date]],3,2)</f>
        <v>04</v>
      </c>
      <c r="Q3070" s="36" t="str">
        <f>RIGHT(NICAP[[#This Row],[Date]],2)</f>
        <v>30</v>
      </c>
      <c r="R3070" s="26">
        <f>DATE(NICAP[[#This Row],[Year]],NICAP[[#This Row],[Month]],NICAP[[#This Row],[Day]])</f>
        <v>24227</v>
      </c>
      <c r="S3070" s="35" t="str">
        <f t="shared" si="94"/>
        <v>CA</v>
      </c>
      <c r="T3070" s="24" t="str">
        <f t="shared" si="95"/>
        <v>US</v>
      </c>
    </row>
    <row r="3071" spans="1:20" ht="12.75" customHeight="1" x14ac:dyDescent="0.2">
      <c r="A3071" s="35">
        <v>3062</v>
      </c>
      <c r="B3071" s="55">
        <v>660500</v>
      </c>
      <c r="C3071" s="39" t="s">
        <v>6385</v>
      </c>
      <c r="D3071" s="39" t="s">
        <v>1844</v>
      </c>
      <c r="E3071" s="39" t="str">
        <f>IF(AND(LEN(NICAP[[#This Row],[State or      Country]])=2,NICAP[[#This Row],[State or      Country]]&lt;&gt;"UK"),"US","Other")</f>
        <v>US</v>
      </c>
      <c r="F3071" s="38">
        <v>6</v>
      </c>
      <c r="G3071" s="37"/>
      <c r="H3071" s="37"/>
      <c r="I3071" s="37"/>
      <c r="J3071" s="37"/>
      <c r="K3071" s="37"/>
      <c r="L3071" s="36" t="s">
        <v>6419</v>
      </c>
      <c r="M3071" s="36" t="str">
        <f>IF(LEFT(NICAP[[#This Row],[Date]],1)=0,"Y","N")</f>
        <v>N</v>
      </c>
      <c r="N3071" s="36"/>
      <c r="O3071" s="36" t="str">
        <f>19&amp;LEFT(NICAP[[#This Row],[Date]],2)</f>
        <v>1966</v>
      </c>
      <c r="P3071" s="36" t="str">
        <f>MID(NICAP[[#This Row],[Date]],3,2)</f>
        <v>05</v>
      </c>
      <c r="Q3071" s="36" t="str">
        <f>RIGHT(NICAP[[#This Row],[Date]],2)</f>
        <v>00</v>
      </c>
      <c r="R3071" s="26">
        <f>DATE(NICAP[[#This Row],[Year]],NICAP[[#This Row],[Month]],NICAP[[#This Row],[Day]])</f>
        <v>24227</v>
      </c>
      <c r="S3071" s="35" t="str">
        <f t="shared" si="94"/>
        <v>MO</v>
      </c>
      <c r="T3071" s="24" t="str">
        <f t="shared" si="95"/>
        <v>US</v>
      </c>
    </row>
    <row r="3072" spans="1:20" ht="42" customHeight="1" x14ac:dyDescent="0.2">
      <c r="A3072" s="35">
        <v>3063</v>
      </c>
      <c r="B3072" s="57">
        <v>660501</v>
      </c>
      <c r="C3072" s="50" t="s">
        <v>6418</v>
      </c>
      <c r="D3072" s="50" t="s">
        <v>1697</v>
      </c>
      <c r="E3072" s="50" t="str">
        <f>IF(AND(LEN(NICAP[[#This Row],[State or      Country]])=2,NICAP[[#This Row],[State or      Country]]&lt;&gt;"UK"),"US","Other")</f>
        <v>US</v>
      </c>
      <c r="F3072" s="49">
        <v>2</v>
      </c>
      <c r="G3072" s="48"/>
      <c r="H3072" s="48"/>
      <c r="I3072" s="48"/>
      <c r="J3072" s="48"/>
      <c r="K3072" s="48"/>
      <c r="L3072" s="36" t="s">
        <v>6417</v>
      </c>
      <c r="M3072" s="36" t="str">
        <f>IF(LEFT(NICAP[[#This Row],[Date]],1)=0,"Y","N")</f>
        <v>N</v>
      </c>
      <c r="N3072" s="36"/>
      <c r="O3072" s="36" t="str">
        <f>19&amp;LEFT(NICAP[[#This Row],[Date]],2)</f>
        <v>1966</v>
      </c>
      <c r="P3072" s="36" t="str">
        <f>MID(NICAP[[#This Row],[Date]],3,2)</f>
        <v>05</v>
      </c>
      <c r="Q3072" s="36" t="str">
        <f>RIGHT(NICAP[[#This Row],[Date]],2)</f>
        <v>01</v>
      </c>
      <c r="R3072" s="26">
        <f>DATE(NICAP[[#This Row],[Year]],NICAP[[#This Row],[Month]],NICAP[[#This Row],[Day]])</f>
        <v>24228</v>
      </c>
      <c r="S3072" s="35" t="str">
        <f t="shared" si="94"/>
        <v>MA</v>
      </c>
      <c r="T3072" s="24" t="str">
        <f t="shared" si="95"/>
        <v>US</v>
      </c>
    </row>
    <row r="3073" spans="1:20" ht="12.75" customHeight="1" x14ac:dyDescent="0.2">
      <c r="A3073" s="35">
        <v>3064</v>
      </c>
      <c r="B3073" s="53">
        <v>660504</v>
      </c>
      <c r="C3073" s="39" t="s">
        <v>2710</v>
      </c>
      <c r="D3073" s="39" t="s">
        <v>2050</v>
      </c>
      <c r="E3073" s="39" t="str">
        <f>IF(AND(LEN(NICAP[[#This Row],[State or      Country]])=2,NICAP[[#This Row],[State or      Country]]&lt;&gt;"UK"),"US","Other")</f>
        <v>US</v>
      </c>
      <c r="F3073" s="38">
        <v>9</v>
      </c>
      <c r="G3073" s="47" t="s">
        <v>1666</v>
      </c>
      <c r="H3073" s="46">
        <v>5</v>
      </c>
      <c r="I3073" s="47" t="s">
        <v>4808</v>
      </c>
      <c r="J3073" s="37"/>
      <c r="K3073" s="37"/>
      <c r="L3073" s="36" t="s">
        <v>6416</v>
      </c>
      <c r="M3073" s="36" t="str">
        <f>IF(LEFT(NICAP[[#This Row],[Date]],1)=0,"Y","N")</f>
        <v>N</v>
      </c>
      <c r="N3073" s="36"/>
      <c r="O3073" s="36" t="str">
        <f>19&amp;LEFT(NICAP[[#This Row],[Date]],2)</f>
        <v>1966</v>
      </c>
      <c r="P3073" s="36" t="str">
        <f>MID(NICAP[[#This Row],[Date]],3,2)</f>
        <v>05</v>
      </c>
      <c r="Q3073" s="36" t="str">
        <f>RIGHT(NICAP[[#This Row],[Date]],2)</f>
        <v>04</v>
      </c>
      <c r="R3073" s="26">
        <f>DATE(NICAP[[#This Row],[Year]],NICAP[[#This Row],[Month]],NICAP[[#This Row],[Day]])</f>
        <v>24231</v>
      </c>
      <c r="S3073" s="35" t="str">
        <f t="shared" si="94"/>
        <v>WV</v>
      </c>
      <c r="T3073" s="24" t="str">
        <f t="shared" si="95"/>
        <v>US</v>
      </c>
    </row>
    <row r="3074" spans="1:20" ht="12.75" customHeight="1" x14ac:dyDescent="0.2">
      <c r="A3074" s="35">
        <v>3065</v>
      </c>
      <c r="B3074" s="53">
        <v>660504</v>
      </c>
      <c r="C3074" s="39" t="s">
        <v>2710</v>
      </c>
      <c r="D3074" s="39" t="s">
        <v>2050</v>
      </c>
      <c r="E3074" s="39" t="str">
        <f>IF(AND(LEN(NICAP[[#This Row],[State or      Country]])=2,NICAP[[#This Row],[State or      Country]]&lt;&gt;"UK"),"US","Other")</f>
        <v>US</v>
      </c>
      <c r="F3074" s="38">
        <v>11</v>
      </c>
      <c r="G3074" s="37"/>
      <c r="H3074" s="37"/>
      <c r="I3074" s="47" t="s">
        <v>4808</v>
      </c>
      <c r="J3074" s="37"/>
      <c r="K3074" s="37"/>
      <c r="L3074" s="36" t="s">
        <v>6415</v>
      </c>
      <c r="M3074" s="36" t="str">
        <f>IF(LEFT(NICAP[[#This Row],[Date]],1)=0,"Y","N")</f>
        <v>N</v>
      </c>
      <c r="N3074" s="36"/>
      <c r="O3074" s="36" t="str">
        <f>19&amp;LEFT(NICAP[[#This Row],[Date]],2)</f>
        <v>1966</v>
      </c>
      <c r="P3074" s="36" t="str">
        <f>MID(NICAP[[#This Row],[Date]],3,2)</f>
        <v>05</v>
      </c>
      <c r="Q3074" s="36" t="str">
        <f>RIGHT(NICAP[[#This Row],[Date]],2)</f>
        <v>04</v>
      </c>
      <c r="R3074" s="26">
        <f>DATE(NICAP[[#This Row],[Year]],NICAP[[#This Row],[Month]],NICAP[[#This Row],[Day]])</f>
        <v>24231</v>
      </c>
      <c r="S3074" s="35" t="str">
        <f t="shared" si="94"/>
        <v>WV</v>
      </c>
      <c r="T3074" s="24" t="str">
        <f t="shared" si="95"/>
        <v>US</v>
      </c>
    </row>
    <row r="3075" spans="1:20" ht="57" customHeight="1" x14ac:dyDescent="0.2">
      <c r="A3075" s="35">
        <v>3066</v>
      </c>
      <c r="B3075" s="57">
        <v>660504</v>
      </c>
      <c r="C3075" s="50" t="s">
        <v>6414</v>
      </c>
      <c r="D3075" s="50" t="s">
        <v>1694</v>
      </c>
      <c r="E3075" s="50" t="str">
        <f>IF(AND(LEN(NICAP[[#This Row],[State or      Country]])=2,NICAP[[#This Row],[State or      Country]]&lt;&gt;"UK"),"US","Other")</f>
        <v>US</v>
      </c>
      <c r="F3075" s="49">
        <v>2</v>
      </c>
      <c r="G3075" s="48"/>
      <c r="H3075" s="48"/>
      <c r="I3075" s="48"/>
      <c r="J3075" s="48"/>
      <c r="K3075" s="48"/>
      <c r="L3075" s="36" t="s">
        <v>6413</v>
      </c>
      <c r="M3075" s="36" t="str">
        <f>IF(LEFT(NICAP[[#This Row],[Date]],1)=0,"Y","N")</f>
        <v>N</v>
      </c>
      <c r="N3075" s="36"/>
      <c r="O3075" s="36" t="str">
        <f>19&amp;LEFT(NICAP[[#This Row],[Date]],2)</f>
        <v>1966</v>
      </c>
      <c r="P3075" s="36" t="str">
        <f>MID(NICAP[[#This Row],[Date]],3,2)</f>
        <v>05</v>
      </c>
      <c r="Q3075" s="36" t="str">
        <f>RIGHT(NICAP[[#This Row],[Date]],2)</f>
        <v>04</v>
      </c>
      <c r="R3075" s="26">
        <f>DATE(NICAP[[#This Row],[Year]],NICAP[[#This Row],[Month]],NICAP[[#This Row],[Day]])</f>
        <v>24231</v>
      </c>
      <c r="S3075" s="35" t="str">
        <f t="shared" si="94"/>
        <v>OH</v>
      </c>
      <c r="T3075" s="24" t="str">
        <f t="shared" si="95"/>
        <v>US</v>
      </c>
    </row>
    <row r="3076" spans="1:20" ht="101.25" customHeight="1" x14ac:dyDescent="0.2">
      <c r="A3076" s="35">
        <v>3067</v>
      </c>
      <c r="B3076" s="57">
        <v>660506</v>
      </c>
      <c r="C3076" s="50" t="s">
        <v>6412</v>
      </c>
      <c r="D3076" s="50" t="s">
        <v>1683</v>
      </c>
      <c r="E3076" s="50" t="str">
        <f>IF(AND(LEN(NICAP[[#This Row],[State or      Country]])=2,NICAP[[#This Row],[State or      Country]]&lt;&gt;"UK"),"US","Other")</f>
        <v>US</v>
      </c>
      <c r="F3076" s="49">
        <v>2</v>
      </c>
      <c r="G3076" s="48"/>
      <c r="H3076" s="48"/>
      <c r="I3076" s="48"/>
      <c r="J3076" s="48"/>
      <c r="K3076" s="48"/>
      <c r="L3076" s="36" t="s">
        <v>6411</v>
      </c>
      <c r="M3076" s="36" t="str">
        <f>IF(LEFT(NICAP[[#This Row],[Date]],1)=0,"Y","N")</f>
        <v>N</v>
      </c>
      <c r="N3076" s="36"/>
      <c r="O3076" s="36" t="str">
        <f>19&amp;LEFT(NICAP[[#This Row],[Date]],2)</f>
        <v>1966</v>
      </c>
      <c r="P3076" s="36" t="str">
        <f>MID(NICAP[[#This Row],[Date]],3,2)</f>
        <v>05</v>
      </c>
      <c r="Q3076" s="36" t="str">
        <f>RIGHT(NICAP[[#This Row],[Date]],2)</f>
        <v>06</v>
      </c>
      <c r="R3076" s="26">
        <f>DATE(NICAP[[#This Row],[Year]],NICAP[[#This Row],[Month]],NICAP[[#This Row],[Day]])</f>
        <v>24233</v>
      </c>
      <c r="S3076" s="35" t="str">
        <f t="shared" si="94"/>
        <v>FL</v>
      </c>
      <c r="T3076" s="24" t="str">
        <f t="shared" si="95"/>
        <v>US</v>
      </c>
    </row>
    <row r="3077" spans="1:20" ht="12.75" customHeight="1" x14ac:dyDescent="0.2">
      <c r="A3077" s="35">
        <v>3068</v>
      </c>
      <c r="B3077" s="55">
        <v>660507</v>
      </c>
      <c r="C3077" s="39" t="s">
        <v>6410</v>
      </c>
      <c r="D3077" s="39" t="s">
        <v>1667</v>
      </c>
      <c r="E3077" s="39" t="str">
        <f>IF(AND(LEN(NICAP[[#This Row],[State or      Country]])=2,NICAP[[#This Row],[State or      Country]]&lt;&gt;"UK"),"US","Other")</f>
        <v>US</v>
      </c>
      <c r="F3077" s="38">
        <v>1</v>
      </c>
      <c r="G3077" s="37"/>
      <c r="H3077" s="37"/>
      <c r="I3077" s="65">
        <v>10535</v>
      </c>
      <c r="J3077" s="37"/>
      <c r="K3077" s="37"/>
      <c r="L3077" s="36" t="s">
        <v>6409</v>
      </c>
      <c r="M3077" s="36" t="str">
        <f>IF(LEFT(NICAP[[#This Row],[Date]],1)=0,"Y","N")</f>
        <v>N</v>
      </c>
      <c r="N3077" s="36"/>
      <c r="O3077" s="36" t="str">
        <f>19&amp;LEFT(NICAP[[#This Row],[Date]],2)</f>
        <v>1966</v>
      </c>
      <c r="P3077" s="36" t="str">
        <f>MID(NICAP[[#This Row],[Date]],3,2)</f>
        <v>05</v>
      </c>
      <c r="Q3077" s="36" t="str">
        <f>RIGHT(NICAP[[#This Row],[Date]],2)</f>
        <v>07</v>
      </c>
      <c r="R3077" s="26">
        <f>DATE(NICAP[[#This Row],[Year]],NICAP[[#This Row],[Month]],NICAP[[#This Row],[Day]])</f>
        <v>24234</v>
      </c>
      <c r="S3077" s="35" t="str">
        <f t="shared" si="94"/>
        <v>TX</v>
      </c>
      <c r="T3077" s="24" t="str">
        <f t="shared" si="95"/>
        <v>US</v>
      </c>
    </row>
    <row r="3078" spans="1:20" ht="101.25" customHeight="1" x14ac:dyDescent="0.2">
      <c r="A3078" s="35">
        <v>3069</v>
      </c>
      <c r="B3078" s="57">
        <v>660516</v>
      </c>
      <c r="C3078" s="50" t="s">
        <v>6399</v>
      </c>
      <c r="D3078" s="50" t="s">
        <v>1676</v>
      </c>
      <c r="E3078" s="50" t="str">
        <f>IF(AND(LEN(NICAP[[#This Row],[State or      Country]])=2,NICAP[[#This Row],[State or      Country]]&lt;&gt;"UK"),"US","Other")</f>
        <v>US</v>
      </c>
      <c r="F3078" s="49">
        <v>1</v>
      </c>
      <c r="G3078" s="48"/>
      <c r="H3078" s="48"/>
      <c r="I3078" s="48"/>
      <c r="J3078" s="48"/>
      <c r="K3078" s="48"/>
      <c r="L3078" s="36" t="s">
        <v>6408</v>
      </c>
      <c r="M3078" s="36" t="str">
        <f>IF(LEFT(NICAP[[#This Row],[Date]],1)=0,"Y","N")</f>
        <v>N</v>
      </c>
      <c r="N3078" s="36"/>
      <c r="O3078" s="36" t="str">
        <f>19&amp;LEFT(NICAP[[#This Row],[Date]],2)</f>
        <v>1966</v>
      </c>
      <c r="P3078" s="36" t="str">
        <f>MID(NICAP[[#This Row],[Date]],3,2)</f>
        <v>05</v>
      </c>
      <c r="Q3078" s="36" t="str">
        <f>RIGHT(NICAP[[#This Row],[Date]],2)</f>
        <v>16</v>
      </c>
      <c r="R3078" s="26">
        <f>DATE(NICAP[[#This Row],[Year]],NICAP[[#This Row],[Month]],NICAP[[#This Row],[Day]])</f>
        <v>24243</v>
      </c>
      <c r="S3078" s="35" t="str">
        <f t="shared" si="94"/>
        <v>CA</v>
      </c>
      <c r="T3078" s="24" t="str">
        <f t="shared" si="95"/>
        <v>US</v>
      </c>
    </row>
    <row r="3079" spans="1:20" ht="86.25" customHeight="1" x14ac:dyDescent="0.2">
      <c r="A3079" s="35">
        <v>3070</v>
      </c>
      <c r="B3079" s="57">
        <v>660516</v>
      </c>
      <c r="C3079" s="50" t="s">
        <v>6399</v>
      </c>
      <c r="D3079" s="50" t="s">
        <v>1676</v>
      </c>
      <c r="E3079" s="50" t="str">
        <f>IF(AND(LEN(NICAP[[#This Row],[State or      Country]])=2,NICAP[[#This Row],[State or      Country]]&lt;&gt;"UK"),"US","Other")</f>
        <v>US</v>
      </c>
      <c r="F3079" s="49">
        <v>1</v>
      </c>
      <c r="G3079" s="48"/>
      <c r="H3079" s="48"/>
      <c r="I3079" s="48"/>
      <c r="J3079" s="48"/>
      <c r="K3079" s="48"/>
      <c r="L3079" s="36" t="s">
        <v>6407</v>
      </c>
      <c r="M3079" s="36" t="str">
        <f>IF(LEFT(NICAP[[#This Row],[Date]],1)=0,"Y","N")</f>
        <v>N</v>
      </c>
      <c r="N3079" s="36"/>
      <c r="O3079" s="36" t="str">
        <f>19&amp;LEFT(NICAP[[#This Row],[Date]],2)</f>
        <v>1966</v>
      </c>
      <c r="P3079" s="36" t="str">
        <f>MID(NICAP[[#This Row],[Date]],3,2)</f>
        <v>05</v>
      </c>
      <c r="Q3079" s="36" t="str">
        <f>RIGHT(NICAP[[#This Row],[Date]],2)</f>
        <v>16</v>
      </c>
      <c r="R3079" s="26">
        <f>DATE(NICAP[[#This Row],[Year]],NICAP[[#This Row],[Month]],NICAP[[#This Row],[Day]])</f>
        <v>24243</v>
      </c>
      <c r="S3079" s="35" t="str">
        <f t="shared" si="94"/>
        <v>CA</v>
      </c>
      <c r="T3079" s="24" t="str">
        <f t="shared" si="95"/>
        <v>US</v>
      </c>
    </row>
    <row r="3080" spans="1:20" ht="42" customHeight="1" x14ac:dyDescent="0.2">
      <c r="A3080" s="35">
        <v>3071</v>
      </c>
      <c r="B3080" s="57">
        <v>660517</v>
      </c>
      <c r="C3080" s="50" t="s">
        <v>6406</v>
      </c>
      <c r="D3080" s="50" t="s">
        <v>1947</v>
      </c>
      <c r="E3080" s="50" t="str">
        <f>IF(AND(LEN(NICAP[[#This Row],[State or      Country]])=2,NICAP[[#This Row],[State or      Country]]&lt;&gt;"UK"),"US","Other")</f>
        <v>US</v>
      </c>
      <c r="F3080" s="49">
        <v>11</v>
      </c>
      <c r="G3080" s="48"/>
      <c r="H3080" s="48"/>
      <c r="I3080" s="48"/>
      <c r="J3080" s="48"/>
      <c r="K3080" s="48"/>
      <c r="L3080" s="42" t="s">
        <v>6405</v>
      </c>
      <c r="M3080" s="42" t="str">
        <f>IF(LEFT(NICAP[[#This Row],[Date]],1)=0,"Y","N")</f>
        <v>N</v>
      </c>
      <c r="N3080" s="42"/>
      <c r="O3080" s="42" t="str">
        <f>19&amp;LEFT(NICAP[[#This Row],[Date]],2)</f>
        <v>1966</v>
      </c>
      <c r="P3080" s="42" t="str">
        <f>MID(NICAP[[#This Row],[Date]],3,2)</f>
        <v>05</v>
      </c>
      <c r="Q3080" s="42" t="str">
        <f>RIGHT(NICAP[[#This Row],[Date]],2)</f>
        <v>17</v>
      </c>
      <c r="R3080" s="26">
        <f>DATE(NICAP[[#This Row],[Year]],NICAP[[#This Row],[Month]],NICAP[[#This Row],[Day]])</f>
        <v>24244</v>
      </c>
      <c r="S3080" s="35" t="str">
        <f t="shared" si="94"/>
        <v>LA</v>
      </c>
      <c r="T3080" s="24" t="str">
        <f t="shared" si="95"/>
        <v>US</v>
      </c>
    </row>
    <row r="3081" spans="1:20" ht="71.25" customHeight="1" x14ac:dyDescent="0.2">
      <c r="A3081" s="35">
        <v>3072</v>
      </c>
      <c r="B3081" s="57">
        <v>660517</v>
      </c>
      <c r="C3081" s="50" t="s">
        <v>6404</v>
      </c>
      <c r="D3081" s="50" t="s">
        <v>1694</v>
      </c>
      <c r="E3081" s="50" t="str">
        <f>IF(AND(LEN(NICAP[[#This Row],[State or      Country]])=2,NICAP[[#This Row],[State or      Country]]&lt;&gt;"UK"),"US","Other")</f>
        <v>US</v>
      </c>
      <c r="F3081" s="49">
        <v>1</v>
      </c>
      <c r="G3081" s="48"/>
      <c r="H3081" s="48"/>
      <c r="I3081" s="48"/>
      <c r="J3081" s="48"/>
      <c r="K3081" s="48"/>
      <c r="L3081" s="36" t="s">
        <v>6403</v>
      </c>
      <c r="M3081" s="36" t="str">
        <f>IF(LEFT(NICAP[[#This Row],[Date]],1)=0,"Y","N")</f>
        <v>N</v>
      </c>
      <c r="N3081" s="36"/>
      <c r="O3081" s="36" t="str">
        <f>19&amp;LEFT(NICAP[[#This Row],[Date]],2)</f>
        <v>1966</v>
      </c>
      <c r="P3081" s="36" t="str">
        <f>MID(NICAP[[#This Row],[Date]],3,2)</f>
        <v>05</v>
      </c>
      <c r="Q3081" s="36" t="str">
        <f>RIGHT(NICAP[[#This Row],[Date]],2)</f>
        <v>17</v>
      </c>
      <c r="R3081" s="26">
        <f>DATE(NICAP[[#This Row],[Year]],NICAP[[#This Row],[Month]],NICAP[[#This Row],[Day]])</f>
        <v>24244</v>
      </c>
      <c r="S3081" s="35" t="str">
        <f t="shared" si="94"/>
        <v>OH</v>
      </c>
      <c r="T3081" s="24" t="str">
        <f t="shared" si="95"/>
        <v>US</v>
      </c>
    </row>
    <row r="3082" spans="1:20" ht="14.25" customHeight="1" x14ac:dyDescent="0.2">
      <c r="A3082" s="35">
        <v>3073</v>
      </c>
      <c r="B3082" s="56">
        <v>660521</v>
      </c>
      <c r="C3082" s="39" t="s">
        <v>6402</v>
      </c>
      <c r="D3082" s="39" t="s">
        <v>1686</v>
      </c>
      <c r="E3082" s="39" t="str">
        <f>IF(AND(LEN(NICAP[[#This Row],[State or      Country]])=2,NICAP[[#This Row],[State or      Country]]&lt;&gt;"UK"),"US","Other")</f>
        <v>US</v>
      </c>
      <c r="F3082" s="38">
        <v>11</v>
      </c>
      <c r="G3082" s="39" t="s">
        <v>1757</v>
      </c>
      <c r="H3082" s="65">
        <v>5</v>
      </c>
      <c r="I3082" s="37"/>
      <c r="J3082" s="37"/>
      <c r="K3082" s="37"/>
      <c r="L3082" s="36" t="s">
        <v>6401</v>
      </c>
      <c r="M3082" s="36" t="str">
        <f>IF(LEFT(NICAP[[#This Row],[Date]],1)=0,"Y","N")</f>
        <v>N</v>
      </c>
      <c r="N3082" s="36"/>
      <c r="O3082" s="36" t="str">
        <f>19&amp;LEFT(NICAP[[#This Row],[Date]],2)</f>
        <v>1966</v>
      </c>
      <c r="P3082" s="36" t="str">
        <f>MID(NICAP[[#This Row],[Date]],3,2)</f>
        <v>05</v>
      </c>
      <c r="Q3082" s="36" t="str">
        <f>RIGHT(NICAP[[#This Row],[Date]],2)</f>
        <v>21</v>
      </c>
      <c r="R3082" s="26">
        <f>DATE(NICAP[[#This Row],[Year]],NICAP[[#This Row],[Month]],NICAP[[#This Row],[Day]])</f>
        <v>24248</v>
      </c>
      <c r="S3082" s="35" t="str">
        <f t="shared" ref="S3082:S3145" si="96">IF(E3082="US",D3082,"")</f>
        <v>PA</v>
      </c>
      <c r="T3082" s="24" t="str">
        <f t="shared" ref="T3082:T3145" si="97">IF(E3082="US","US",D3082)</f>
        <v>US</v>
      </c>
    </row>
    <row r="3083" spans="1:20" ht="42" customHeight="1" x14ac:dyDescent="0.2">
      <c r="A3083" s="35">
        <v>3074</v>
      </c>
      <c r="B3083" s="57">
        <v>660523</v>
      </c>
      <c r="C3083" s="50" t="s">
        <v>2744</v>
      </c>
      <c r="D3083" s="50" t="s">
        <v>1683</v>
      </c>
      <c r="E3083" s="50" t="str">
        <f>IF(AND(LEN(NICAP[[#This Row],[State or      Country]])=2,NICAP[[#This Row],[State or      Country]]&lt;&gt;"UK"),"US","Other")</f>
        <v>US</v>
      </c>
      <c r="F3083" s="49">
        <v>2</v>
      </c>
      <c r="G3083" s="48"/>
      <c r="H3083" s="48"/>
      <c r="I3083" s="48"/>
      <c r="J3083" s="48"/>
      <c r="K3083" s="48"/>
      <c r="L3083" s="42" t="s">
        <v>6400</v>
      </c>
      <c r="M3083" s="42" t="str">
        <f>IF(LEFT(NICAP[[#This Row],[Date]],1)=0,"Y","N")</f>
        <v>N</v>
      </c>
      <c r="N3083" s="42"/>
      <c r="O3083" s="42" t="str">
        <f>19&amp;LEFT(NICAP[[#This Row],[Date]],2)</f>
        <v>1966</v>
      </c>
      <c r="P3083" s="42" t="str">
        <f>MID(NICAP[[#This Row],[Date]],3,2)</f>
        <v>05</v>
      </c>
      <c r="Q3083" s="42" t="str">
        <f>RIGHT(NICAP[[#This Row],[Date]],2)</f>
        <v>23</v>
      </c>
      <c r="R3083" s="26">
        <f>DATE(NICAP[[#This Row],[Year]],NICAP[[#This Row],[Month]],NICAP[[#This Row],[Day]])</f>
        <v>24250</v>
      </c>
      <c r="S3083" s="35" t="str">
        <f t="shared" si="96"/>
        <v>FL</v>
      </c>
      <c r="T3083" s="24" t="str">
        <f t="shared" si="97"/>
        <v>US</v>
      </c>
    </row>
    <row r="3084" spans="1:20" ht="174.75" customHeight="1" x14ac:dyDescent="0.2">
      <c r="A3084" s="35">
        <v>3075</v>
      </c>
      <c r="B3084" s="57">
        <v>660524</v>
      </c>
      <c r="C3084" s="50" t="s">
        <v>6399</v>
      </c>
      <c r="D3084" s="50" t="s">
        <v>1676</v>
      </c>
      <c r="E3084" s="50" t="str">
        <f>IF(AND(LEN(NICAP[[#This Row],[State or      Country]])=2,NICAP[[#This Row],[State or      Country]]&lt;&gt;"UK"),"US","Other")</f>
        <v>US</v>
      </c>
      <c r="F3084" s="49">
        <v>2</v>
      </c>
      <c r="G3084" s="48"/>
      <c r="H3084" s="48"/>
      <c r="I3084" s="48"/>
      <c r="J3084" s="48"/>
      <c r="K3084" s="48"/>
      <c r="L3084" s="36" t="s">
        <v>6398</v>
      </c>
      <c r="M3084" s="36" t="str">
        <f>IF(LEFT(NICAP[[#This Row],[Date]],1)=0,"Y","N")</f>
        <v>N</v>
      </c>
      <c r="N3084" s="36"/>
      <c r="O3084" s="36" t="str">
        <f>19&amp;LEFT(NICAP[[#This Row],[Date]],2)</f>
        <v>1966</v>
      </c>
      <c r="P3084" s="36" t="str">
        <f>MID(NICAP[[#This Row],[Date]],3,2)</f>
        <v>05</v>
      </c>
      <c r="Q3084" s="36" t="str">
        <f>RIGHT(NICAP[[#This Row],[Date]],2)</f>
        <v>24</v>
      </c>
      <c r="R3084" s="26">
        <f>DATE(NICAP[[#This Row],[Year]],NICAP[[#This Row],[Month]],NICAP[[#This Row],[Day]])</f>
        <v>24251</v>
      </c>
      <c r="S3084" s="35" t="str">
        <f t="shared" si="96"/>
        <v>CA</v>
      </c>
      <c r="T3084" s="24" t="str">
        <f t="shared" si="97"/>
        <v>US</v>
      </c>
    </row>
    <row r="3085" spans="1:20" ht="130.5" customHeight="1" x14ac:dyDescent="0.2">
      <c r="A3085" s="35">
        <v>3076</v>
      </c>
      <c r="B3085" s="57">
        <v>660601</v>
      </c>
      <c r="C3085" s="50" t="s">
        <v>6397</v>
      </c>
      <c r="D3085" s="50" t="s">
        <v>1702</v>
      </c>
      <c r="E3085" s="50" t="str">
        <f>IF(AND(LEN(NICAP[[#This Row],[State or      Country]])=2,NICAP[[#This Row],[State or      Country]]&lt;&gt;"UK"),"US","Other")</f>
        <v>Other</v>
      </c>
      <c r="F3085" s="49">
        <v>2</v>
      </c>
      <c r="G3085" s="48"/>
      <c r="H3085" s="48"/>
      <c r="I3085" s="48"/>
      <c r="J3085" s="48"/>
      <c r="K3085" s="48"/>
      <c r="L3085" s="36" t="s">
        <v>6396</v>
      </c>
      <c r="M3085" s="36" t="str">
        <f>IF(LEFT(NICAP[[#This Row],[Date]],1)=0,"Y","N")</f>
        <v>N</v>
      </c>
      <c r="N3085" s="36"/>
      <c r="O3085" s="36" t="str">
        <f>19&amp;LEFT(NICAP[[#This Row],[Date]],2)</f>
        <v>1966</v>
      </c>
      <c r="P3085" s="36" t="str">
        <f>MID(NICAP[[#This Row],[Date]],3,2)</f>
        <v>06</v>
      </c>
      <c r="Q3085" s="36" t="str">
        <f>RIGHT(NICAP[[#This Row],[Date]],2)</f>
        <v>01</v>
      </c>
      <c r="R3085" s="26">
        <f>DATE(NICAP[[#This Row],[Year]],NICAP[[#This Row],[Month]],NICAP[[#This Row],[Day]])</f>
        <v>24259</v>
      </c>
      <c r="S3085" s="35" t="str">
        <f t="shared" si="96"/>
        <v/>
      </c>
      <c r="T3085" s="24" t="str">
        <f t="shared" si="97"/>
        <v>CAN</v>
      </c>
    </row>
    <row r="3086" spans="1:20" ht="56.25" customHeight="1" x14ac:dyDescent="0.2">
      <c r="A3086" s="35">
        <v>3077</v>
      </c>
      <c r="B3086" s="57">
        <v>660602</v>
      </c>
      <c r="C3086" s="50" t="s">
        <v>6395</v>
      </c>
      <c r="D3086" s="50" t="s">
        <v>1694</v>
      </c>
      <c r="E3086" s="50" t="str">
        <f>IF(AND(LEN(NICAP[[#This Row],[State or      Country]])=2,NICAP[[#This Row],[State or      Country]]&lt;&gt;"UK"),"US","Other")</f>
        <v>US</v>
      </c>
      <c r="F3086" s="49">
        <v>2</v>
      </c>
      <c r="G3086" s="48"/>
      <c r="H3086" s="48"/>
      <c r="I3086" s="48"/>
      <c r="J3086" s="48"/>
      <c r="K3086" s="48"/>
      <c r="L3086" s="36" t="s">
        <v>6394</v>
      </c>
      <c r="M3086" s="36" t="str">
        <f>IF(LEFT(NICAP[[#This Row],[Date]],1)=0,"Y","N")</f>
        <v>N</v>
      </c>
      <c r="N3086" s="36"/>
      <c r="O3086" s="36" t="str">
        <f>19&amp;LEFT(NICAP[[#This Row],[Date]],2)</f>
        <v>1966</v>
      </c>
      <c r="P3086" s="36" t="str">
        <f>MID(NICAP[[#This Row],[Date]],3,2)</f>
        <v>06</v>
      </c>
      <c r="Q3086" s="36" t="str">
        <f>RIGHT(NICAP[[#This Row],[Date]],2)</f>
        <v>02</v>
      </c>
      <c r="R3086" s="26">
        <f>DATE(NICAP[[#This Row],[Year]],NICAP[[#This Row],[Month]],NICAP[[#This Row],[Day]])</f>
        <v>24260</v>
      </c>
      <c r="S3086" s="35" t="str">
        <f t="shared" si="96"/>
        <v>OH</v>
      </c>
      <c r="T3086" s="24" t="str">
        <f t="shared" si="97"/>
        <v>US</v>
      </c>
    </row>
    <row r="3087" spans="1:20" ht="12.75" customHeight="1" x14ac:dyDescent="0.2">
      <c r="A3087" s="35">
        <v>3078</v>
      </c>
      <c r="B3087" s="55">
        <v>660606</v>
      </c>
      <c r="C3087" s="39" t="s">
        <v>6393</v>
      </c>
      <c r="D3087" s="39" t="s">
        <v>1739</v>
      </c>
      <c r="E3087" s="39" t="str">
        <f>IF(AND(LEN(NICAP[[#This Row],[State or      Country]])=2,NICAP[[#This Row],[State or      Country]]&lt;&gt;"UK"),"US","Other")</f>
        <v>US</v>
      </c>
      <c r="F3087" s="38">
        <v>1</v>
      </c>
      <c r="G3087" s="37"/>
      <c r="H3087" s="37"/>
      <c r="I3087" s="65">
        <v>10626</v>
      </c>
      <c r="J3087" s="37"/>
      <c r="K3087" s="37"/>
      <c r="L3087" s="36" t="s">
        <v>6392</v>
      </c>
      <c r="M3087" s="36" t="str">
        <f>IF(LEFT(NICAP[[#This Row],[Date]],1)=0,"Y","N")</f>
        <v>N</v>
      </c>
      <c r="N3087" s="36"/>
      <c r="O3087" s="36" t="str">
        <f>19&amp;LEFT(NICAP[[#This Row],[Date]],2)</f>
        <v>1966</v>
      </c>
      <c r="P3087" s="36" t="str">
        <f>MID(NICAP[[#This Row],[Date]],3,2)</f>
        <v>06</v>
      </c>
      <c r="Q3087" s="36" t="str">
        <f>RIGHT(NICAP[[#This Row],[Date]],2)</f>
        <v>06</v>
      </c>
      <c r="R3087" s="26">
        <f>DATE(NICAP[[#This Row],[Year]],NICAP[[#This Row],[Month]],NICAP[[#This Row],[Day]])</f>
        <v>24264</v>
      </c>
      <c r="S3087" s="35" t="str">
        <f t="shared" si="96"/>
        <v>WI</v>
      </c>
      <c r="T3087" s="24" t="str">
        <f t="shared" si="97"/>
        <v>US</v>
      </c>
    </row>
    <row r="3088" spans="1:20" ht="12.75" customHeight="1" x14ac:dyDescent="0.2">
      <c r="A3088" s="35">
        <v>3079</v>
      </c>
      <c r="B3088" s="55">
        <v>660608</v>
      </c>
      <c r="C3088" s="39" t="s">
        <v>6391</v>
      </c>
      <c r="D3088" s="39" t="s">
        <v>1694</v>
      </c>
      <c r="E3088" s="39" t="str">
        <f>IF(AND(LEN(NICAP[[#This Row],[State or      Country]])=2,NICAP[[#This Row],[State or      Country]]&lt;&gt;"UK"),"US","Other")</f>
        <v>US</v>
      </c>
      <c r="F3088" s="38">
        <v>1</v>
      </c>
      <c r="G3088" s="37"/>
      <c r="H3088" s="37"/>
      <c r="I3088" s="65">
        <v>10629</v>
      </c>
      <c r="J3088" s="37"/>
      <c r="K3088" s="37"/>
      <c r="L3088" s="36" t="s">
        <v>6390</v>
      </c>
      <c r="M3088" s="36" t="str">
        <f>IF(LEFT(NICAP[[#This Row],[Date]],1)=0,"Y","N")</f>
        <v>N</v>
      </c>
      <c r="N3088" s="36"/>
      <c r="O3088" s="36" t="str">
        <f>19&amp;LEFT(NICAP[[#This Row],[Date]],2)</f>
        <v>1966</v>
      </c>
      <c r="P3088" s="36" t="str">
        <f>MID(NICAP[[#This Row],[Date]],3,2)</f>
        <v>06</v>
      </c>
      <c r="Q3088" s="36" t="str">
        <f>RIGHT(NICAP[[#This Row],[Date]],2)</f>
        <v>08</v>
      </c>
      <c r="R3088" s="26">
        <f>DATE(NICAP[[#This Row],[Year]],NICAP[[#This Row],[Month]],NICAP[[#This Row],[Day]])</f>
        <v>24266</v>
      </c>
      <c r="S3088" s="35" t="str">
        <f t="shared" si="96"/>
        <v>OH</v>
      </c>
      <c r="T3088" s="24" t="str">
        <f t="shared" si="97"/>
        <v>US</v>
      </c>
    </row>
    <row r="3089" spans="1:20" ht="86.25" customHeight="1" x14ac:dyDescent="0.2">
      <c r="A3089" s="35">
        <v>3080</v>
      </c>
      <c r="B3089" s="57">
        <v>660608</v>
      </c>
      <c r="C3089" s="50" t="s">
        <v>6389</v>
      </c>
      <c r="D3089" s="50" t="s">
        <v>1702</v>
      </c>
      <c r="E3089" s="50" t="str">
        <f>IF(AND(LEN(NICAP[[#This Row],[State or      Country]])=2,NICAP[[#This Row],[State or      Country]]&lt;&gt;"UK"),"US","Other")</f>
        <v>Other</v>
      </c>
      <c r="F3089" s="49">
        <v>2</v>
      </c>
      <c r="G3089" s="48"/>
      <c r="H3089" s="48"/>
      <c r="I3089" s="48"/>
      <c r="J3089" s="48"/>
      <c r="K3089" s="48"/>
      <c r="L3089" s="36" t="s">
        <v>6388</v>
      </c>
      <c r="M3089" s="36" t="str">
        <f>IF(LEFT(NICAP[[#This Row],[Date]],1)=0,"Y","N")</f>
        <v>N</v>
      </c>
      <c r="N3089" s="36"/>
      <c r="O3089" s="36" t="str">
        <f>19&amp;LEFT(NICAP[[#This Row],[Date]],2)</f>
        <v>1966</v>
      </c>
      <c r="P3089" s="36" t="str">
        <f>MID(NICAP[[#This Row],[Date]],3,2)</f>
        <v>06</v>
      </c>
      <c r="Q3089" s="36" t="str">
        <f>RIGHT(NICAP[[#This Row],[Date]],2)</f>
        <v>08</v>
      </c>
      <c r="R3089" s="26">
        <f>DATE(NICAP[[#This Row],[Year]],NICAP[[#This Row],[Month]],NICAP[[#This Row],[Day]])</f>
        <v>24266</v>
      </c>
      <c r="S3089" s="35" t="str">
        <f t="shared" si="96"/>
        <v/>
      </c>
      <c r="T3089" s="24" t="str">
        <f t="shared" si="97"/>
        <v>CAN</v>
      </c>
    </row>
    <row r="3090" spans="1:20" ht="85.5" customHeight="1" x14ac:dyDescent="0.2">
      <c r="A3090" s="35">
        <v>3081</v>
      </c>
      <c r="B3090" s="57">
        <v>660611</v>
      </c>
      <c r="C3090" s="50" t="s">
        <v>6089</v>
      </c>
      <c r="D3090" s="50" t="s">
        <v>1697</v>
      </c>
      <c r="E3090" s="50" t="str">
        <f>IF(AND(LEN(NICAP[[#This Row],[State or      Country]])=2,NICAP[[#This Row],[State or      Country]]&lt;&gt;"UK"),"US","Other")</f>
        <v>US</v>
      </c>
      <c r="F3090" s="49">
        <v>2</v>
      </c>
      <c r="G3090" s="48"/>
      <c r="H3090" s="48"/>
      <c r="I3090" s="48"/>
      <c r="J3090" s="48"/>
      <c r="K3090" s="48"/>
      <c r="L3090" s="42" t="s">
        <v>6387</v>
      </c>
      <c r="M3090" s="42" t="str">
        <f>IF(LEFT(NICAP[[#This Row],[Date]],1)=0,"Y","N")</f>
        <v>N</v>
      </c>
      <c r="N3090" s="42"/>
      <c r="O3090" s="42" t="str">
        <f>19&amp;LEFT(NICAP[[#This Row],[Date]],2)</f>
        <v>1966</v>
      </c>
      <c r="P3090" s="42" t="str">
        <f>MID(NICAP[[#This Row],[Date]],3,2)</f>
        <v>06</v>
      </c>
      <c r="Q3090" s="42" t="str">
        <f>RIGHT(NICAP[[#This Row],[Date]],2)</f>
        <v>11</v>
      </c>
      <c r="R3090" s="26">
        <f>DATE(NICAP[[#This Row],[Year]],NICAP[[#This Row],[Month]],NICAP[[#This Row],[Day]])</f>
        <v>24269</v>
      </c>
      <c r="S3090" s="35" t="str">
        <f t="shared" si="96"/>
        <v>MA</v>
      </c>
      <c r="T3090" s="24" t="str">
        <f t="shared" si="97"/>
        <v>US</v>
      </c>
    </row>
    <row r="3091" spans="1:20" ht="12.75" customHeight="1" x14ac:dyDescent="0.2">
      <c r="A3091" s="35">
        <v>3082</v>
      </c>
      <c r="B3091" s="55">
        <v>660613</v>
      </c>
      <c r="C3091" s="39" t="s">
        <v>4158</v>
      </c>
      <c r="D3091" s="39" t="s">
        <v>1734</v>
      </c>
      <c r="E3091" s="39" t="str">
        <f>IF(AND(LEN(NICAP[[#This Row],[State or      Country]])=2,NICAP[[#This Row],[State or      Country]]&lt;&gt;"UK"),"US","Other")</f>
        <v>US</v>
      </c>
      <c r="F3091" s="38">
        <v>2</v>
      </c>
      <c r="G3091" s="37"/>
      <c r="H3091" s="37"/>
      <c r="I3091" s="47" t="s">
        <v>4808</v>
      </c>
      <c r="J3091" s="37"/>
      <c r="K3091" s="37"/>
      <c r="L3091" s="36" t="s">
        <v>6386</v>
      </c>
      <c r="M3091" s="36" t="str">
        <f>IF(LEFT(NICAP[[#This Row],[Date]],1)=0,"Y","N")</f>
        <v>N</v>
      </c>
      <c r="N3091" s="36"/>
      <c r="O3091" s="36" t="str">
        <f>19&amp;LEFT(NICAP[[#This Row],[Date]],2)</f>
        <v>1966</v>
      </c>
      <c r="P3091" s="36" t="str">
        <f>MID(NICAP[[#This Row],[Date]],3,2)</f>
        <v>06</v>
      </c>
      <c r="Q3091" s="36" t="str">
        <f>RIGHT(NICAP[[#This Row],[Date]],2)</f>
        <v>13</v>
      </c>
      <c r="R3091" s="26">
        <f>DATE(NICAP[[#This Row],[Year]],NICAP[[#This Row],[Month]],NICAP[[#This Row],[Day]])</f>
        <v>24271</v>
      </c>
      <c r="S3091" s="35" t="str">
        <f t="shared" si="96"/>
        <v>MI</v>
      </c>
      <c r="T3091" s="24" t="str">
        <f t="shared" si="97"/>
        <v>US</v>
      </c>
    </row>
    <row r="3092" spans="1:20" ht="12.75" customHeight="1" x14ac:dyDescent="0.2">
      <c r="A3092" s="35">
        <v>3083</v>
      </c>
      <c r="B3092" s="53">
        <v>660615</v>
      </c>
      <c r="C3092" s="39" t="s">
        <v>6385</v>
      </c>
      <c r="D3092" s="39" t="s">
        <v>1844</v>
      </c>
      <c r="E3092" s="39" t="str">
        <f>IF(AND(LEN(NICAP[[#This Row],[State or      Country]])=2,NICAP[[#This Row],[State or      Country]]&lt;&gt;"UK"),"US","Other")</f>
        <v>US</v>
      </c>
      <c r="F3092" s="38">
        <v>3</v>
      </c>
      <c r="G3092" s="37"/>
      <c r="H3092" s="37"/>
      <c r="I3092" s="37"/>
      <c r="J3092" s="37"/>
      <c r="K3092" s="37"/>
      <c r="L3092" s="36" t="s">
        <v>6384</v>
      </c>
      <c r="M3092" s="36" t="str">
        <f>IF(LEFT(NICAP[[#This Row],[Date]],1)=0,"Y","N")</f>
        <v>N</v>
      </c>
      <c r="N3092" s="36"/>
      <c r="O3092" s="36" t="str">
        <f>19&amp;LEFT(NICAP[[#This Row],[Date]],2)</f>
        <v>1966</v>
      </c>
      <c r="P3092" s="36" t="str">
        <f>MID(NICAP[[#This Row],[Date]],3,2)</f>
        <v>06</v>
      </c>
      <c r="Q3092" s="36" t="str">
        <f>RIGHT(NICAP[[#This Row],[Date]],2)</f>
        <v>15</v>
      </c>
      <c r="R3092" s="26">
        <f>DATE(NICAP[[#This Row],[Year]],NICAP[[#This Row],[Month]],NICAP[[#This Row],[Day]])</f>
        <v>24273</v>
      </c>
      <c r="S3092" s="35" t="str">
        <f t="shared" si="96"/>
        <v>MO</v>
      </c>
      <c r="T3092" s="24" t="str">
        <f t="shared" si="97"/>
        <v>US</v>
      </c>
    </row>
    <row r="3093" spans="1:20" ht="12.75" customHeight="1" x14ac:dyDescent="0.2">
      <c r="A3093" s="35">
        <v>3084</v>
      </c>
      <c r="B3093" s="53">
        <v>660615</v>
      </c>
      <c r="C3093" s="39" t="s">
        <v>6385</v>
      </c>
      <c r="D3093" s="39" t="s">
        <v>1844</v>
      </c>
      <c r="E3093" s="39" t="str">
        <f>IF(AND(LEN(NICAP[[#This Row],[State or      Country]])=2,NICAP[[#This Row],[State or      Country]]&lt;&gt;"UK"),"US","Other")</f>
        <v>US</v>
      </c>
      <c r="F3093" s="38">
        <v>7</v>
      </c>
      <c r="G3093" s="37"/>
      <c r="H3093" s="37"/>
      <c r="I3093" s="37"/>
      <c r="J3093" s="37"/>
      <c r="K3093" s="37"/>
      <c r="L3093" s="36" t="s">
        <v>6384</v>
      </c>
      <c r="M3093" s="36" t="str">
        <f>IF(LEFT(NICAP[[#This Row],[Date]],1)=0,"Y","N")</f>
        <v>N</v>
      </c>
      <c r="N3093" s="36"/>
      <c r="O3093" s="36" t="str">
        <f>19&amp;LEFT(NICAP[[#This Row],[Date]],2)</f>
        <v>1966</v>
      </c>
      <c r="P3093" s="36" t="str">
        <f>MID(NICAP[[#This Row],[Date]],3,2)</f>
        <v>06</v>
      </c>
      <c r="Q3093" s="36" t="str">
        <f>RIGHT(NICAP[[#This Row],[Date]],2)</f>
        <v>15</v>
      </c>
      <c r="R3093" s="26">
        <f>DATE(NICAP[[#This Row],[Year]],NICAP[[#This Row],[Month]],NICAP[[#This Row],[Day]])</f>
        <v>24273</v>
      </c>
      <c r="S3093" s="35" t="str">
        <f t="shared" si="96"/>
        <v>MO</v>
      </c>
      <c r="T3093" s="24" t="str">
        <f t="shared" si="97"/>
        <v>US</v>
      </c>
    </row>
    <row r="3094" spans="1:20" ht="12.75" customHeight="1" x14ac:dyDescent="0.2">
      <c r="A3094" s="35">
        <v>3085</v>
      </c>
      <c r="B3094" s="53">
        <v>660615</v>
      </c>
      <c r="C3094" s="39" t="s">
        <v>6385</v>
      </c>
      <c r="D3094" s="39" t="s">
        <v>1844</v>
      </c>
      <c r="E3094" s="39" t="str">
        <f>IF(AND(LEN(NICAP[[#This Row],[State or      Country]])=2,NICAP[[#This Row],[State or      Country]]&lt;&gt;"UK"),"US","Other")</f>
        <v>US</v>
      </c>
      <c r="F3094" s="38">
        <v>10</v>
      </c>
      <c r="G3094" s="37"/>
      <c r="H3094" s="37"/>
      <c r="I3094" s="37"/>
      <c r="J3094" s="37"/>
      <c r="K3094" s="37"/>
      <c r="L3094" s="36" t="s">
        <v>6384</v>
      </c>
      <c r="M3094" s="36" t="str">
        <f>IF(LEFT(NICAP[[#This Row],[Date]],1)=0,"Y","N")</f>
        <v>N</v>
      </c>
      <c r="N3094" s="36"/>
      <c r="O3094" s="36" t="str">
        <f>19&amp;LEFT(NICAP[[#This Row],[Date]],2)</f>
        <v>1966</v>
      </c>
      <c r="P3094" s="36" t="str">
        <f>MID(NICAP[[#This Row],[Date]],3,2)</f>
        <v>06</v>
      </c>
      <c r="Q3094" s="36" t="str">
        <f>RIGHT(NICAP[[#This Row],[Date]],2)</f>
        <v>15</v>
      </c>
      <c r="R3094" s="26">
        <f>DATE(NICAP[[#This Row],[Year]],NICAP[[#This Row],[Month]],NICAP[[#This Row],[Day]])</f>
        <v>24273</v>
      </c>
      <c r="S3094" s="35" t="str">
        <f t="shared" si="96"/>
        <v>MO</v>
      </c>
      <c r="T3094" s="24" t="str">
        <f t="shared" si="97"/>
        <v>US</v>
      </c>
    </row>
    <row r="3095" spans="1:20" ht="12.75" customHeight="1" x14ac:dyDescent="0.2">
      <c r="A3095" s="35">
        <v>3086</v>
      </c>
      <c r="B3095" s="55">
        <v>660616</v>
      </c>
      <c r="C3095" s="39" t="s">
        <v>6383</v>
      </c>
      <c r="D3095" s="39" t="s">
        <v>1816</v>
      </c>
      <c r="E3095" s="39" t="str">
        <f>IF(AND(LEN(NICAP[[#This Row],[State or      Country]])=2,NICAP[[#This Row],[State or      Country]]&lt;&gt;"UK"),"US","Other")</f>
        <v>Other</v>
      </c>
      <c r="F3095" s="38">
        <v>1</v>
      </c>
      <c r="G3095" s="37"/>
      <c r="H3095" s="37"/>
      <c r="I3095" s="37"/>
      <c r="J3095" s="54" t="s">
        <v>1744</v>
      </c>
      <c r="K3095" s="37"/>
      <c r="L3095" s="36" t="s">
        <v>6382</v>
      </c>
      <c r="M3095" s="36" t="str">
        <f>IF(LEFT(NICAP[[#This Row],[Date]],1)=0,"Y","N")</f>
        <v>N</v>
      </c>
      <c r="N3095" s="36"/>
      <c r="O3095" s="36" t="str">
        <f>19&amp;LEFT(NICAP[[#This Row],[Date]],2)</f>
        <v>1966</v>
      </c>
      <c r="P3095" s="36" t="str">
        <f>MID(NICAP[[#This Row],[Date]],3,2)</f>
        <v>06</v>
      </c>
      <c r="Q3095" s="36" t="str">
        <f>RIGHT(NICAP[[#This Row],[Date]],2)</f>
        <v>16</v>
      </c>
      <c r="R3095" s="26">
        <f>DATE(NICAP[[#This Row],[Year]],NICAP[[#This Row],[Month]],NICAP[[#This Row],[Day]])</f>
        <v>24274</v>
      </c>
      <c r="S3095" s="35" t="str">
        <f t="shared" si="96"/>
        <v/>
      </c>
      <c r="T3095" s="24" t="str">
        <f t="shared" si="97"/>
        <v>USSR</v>
      </c>
    </row>
    <row r="3096" spans="1:20" ht="72" customHeight="1" x14ac:dyDescent="0.2">
      <c r="A3096" s="35">
        <v>3087</v>
      </c>
      <c r="B3096" s="57">
        <v>660616</v>
      </c>
      <c r="C3096" s="50" t="s">
        <v>6381</v>
      </c>
      <c r="D3096" s="50" t="s">
        <v>2338</v>
      </c>
      <c r="E3096" s="50" t="str">
        <f>IF(AND(LEN(NICAP[[#This Row],[State or      Country]])=2,NICAP[[#This Row],[State or      Country]]&lt;&gt;"UK"),"US","Other")</f>
        <v>US</v>
      </c>
      <c r="F3096" s="49">
        <v>2</v>
      </c>
      <c r="G3096" s="48"/>
      <c r="H3096" s="48"/>
      <c r="I3096" s="48"/>
      <c r="J3096" s="48"/>
      <c r="K3096" s="48"/>
      <c r="L3096" s="36" t="s">
        <v>6380</v>
      </c>
      <c r="M3096" s="36" t="str">
        <f>IF(LEFT(NICAP[[#This Row],[Date]],1)=0,"Y","N")</f>
        <v>N</v>
      </c>
      <c r="N3096" s="36"/>
      <c r="O3096" s="36" t="str">
        <f>19&amp;LEFT(NICAP[[#This Row],[Date]],2)</f>
        <v>1966</v>
      </c>
      <c r="P3096" s="36" t="str">
        <f>MID(NICAP[[#This Row],[Date]],3,2)</f>
        <v>06</v>
      </c>
      <c r="Q3096" s="36" t="str">
        <f>RIGHT(NICAP[[#This Row],[Date]],2)</f>
        <v>16</v>
      </c>
      <c r="R3096" s="26">
        <f>DATE(NICAP[[#This Row],[Year]],NICAP[[#This Row],[Month]],NICAP[[#This Row],[Day]])</f>
        <v>24274</v>
      </c>
      <c r="S3096" s="35" t="str">
        <f t="shared" si="96"/>
        <v>NH</v>
      </c>
      <c r="T3096" s="24" t="str">
        <f t="shared" si="97"/>
        <v>US</v>
      </c>
    </row>
    <row r="3097" spans="1:20" ht="144.75" customHeight="1" x14ac:dyDescent="0.2">
      <c r="A3097" s="35">
        <v>3088</v>
      </c>
      <c r="B3097" s="57">
        <v>660617</v>
      </c>
      <c r="C3097" s="50" t="s">
        <v>6379</v>
      </c>
      <c r="D3097" s="50" t="s">
        <v>1802</v>
      </c>
      <c r="E3097" s="50" t="str">
        <f>IF(AND(LEN(NICAP[[#This Row],[State or      Country]])=2,NICAP[[#This Row],[State or      Country]]&lt;&gt;"UK"),"US","Other")</f>
        <v>Other</v>
      </c>
      <c r="F3097" s="49">
        <v>1</v>
      </c>
      <c r="G3097" s="48"/>
      <c r="H3097" s="48"/>
      <c r="I3097" s="48"/>
      <c r="J3097" s="48"/>
      <c r="K3097" s="48"/>
      <c r="L3097" s="36" t="s">
        <v>6378</v>
      </c>
      <c r="M3097" s="36" t="str">
        <f>IF(LEFT(NICAP[[#This Row],[Date]],1)=0,"Y","N")</f>
        <v>N</v>
      </c>
      <c r="N3097" s="36"/>
      <c r="O3097" s="36" t="str">
        <f>19&amp;LEFT(NICAP[[#This Row],[Date]],2)</f>
        <v>1966</v>
      </c>
      <c r="P3097" s="36" t="str">
        <f>MID(NICAP[[#This Row],[Date]],3,2)</f>
        <v>06</v>
      </c>
      <c r="Q3097" s="36" t="str">
        <f>RIGHT(NICAP[[#This Row],[Date]],2)</f>
        <v>17</v>
      </c>
      <c r="R3097" s="26">
        <f>DATE(NICAP[[#This Row],[Year]],NICAP[[#This Row],[Month]],NICAP[[#This Row],[Day]])</f>
        <v>24275</v>
      </c>
      <c r="S3097" s="35" t="str">
        <f t="shared" si="96"/>
        <v/>
      </c>
      <c r="T3097" s="24" t="str">
        <f t="shared" si="97"/>
        <v>UK</v>
      </c>
    </row>
    <row r="3098" spans="1:20" ht="12.75" customHeight="1" x14ac:dyDescent="0.2">
      <c r="A3098" s="35">
        <v>3089</v>
      </c>
      <c r="B3098" s="55">
        <v>660618</v>
      </c>
      <c r="C3098" s="39" t="s">
        <v>6377</v>
      </c>
      <c r="D3098" s="39" t="s">
        <v>1673</v>
      </c>
      <c r="E3098" s="39" t="str">
        <f>IF(AND(LEN(NICAP[[#This Row],[State or      Country]])=2,NICAP[[#This Row],[State or      Country]]&lt;&gt;"UK"),"US","Other")</f>
        <v>US</v>
      </c>
      <c r="F3098" s="38">
        <v>1</v>
      </c>
      <c r="G3098" s="37"/>
      <c r="H3098" s="37"/>
      <c r="I3098" s="65">
        <v>10663</v>
      </c>
      <c r="J3098" s="37"/>
      <c r="K3098" s="37"/>
      <c r="L3098" s="36" t="s">
        <v>6376</v>
      </c>
      <c r="M3098" s="36" t="str">
        <f>IF(LEFT(NICAP[[#This Row],[Date]],1)=0,"Y","N")</f>
        <v>N</v>
      </c>
      <c r="N3098" s="36"/>
      <c r="O3098" s="36" t="str">
        <f>19&amp;LEFT(NICAP[[#This Row],[Date]],2)</f>
        <v>1966</v>
      </c>
      <c r="P3098" s="36" t="str">
        <f>MID(NICAP[[#This Row],[Date]],3,2)</f>
        <v>06</v>
      </c>
      <c r="Q3098" s="36" t="str">
        <f>RIGHT(NICAP[[#This Row],[Date]],2)</f>
        <v>18</v>
      </c>
      <c r="R3098" s="26">
        <f>DATE(NICAP[[#This Row],[Year]],NICAP[[#This Row],[Month]],NICAP[[#This Row],[Day]])</f>
        <v>24276</v>
      </c>
      <c r="S3098" s="35" t="str">
        <f t="shared" si="96"/>
        <v>NC</v>
      </c>
      <c r="T3098" s="24" t="str">
        <f t="shared" si="97"/>
        <v>US</v>
      </c>
    </row>
    <row r="3099" spans="1:20" ht="14.25" customHeight="1" x14ac:dyDescent="0.2">
      <c r="A3099" s="35">
        <v>3090</v>
      </c>
      <c r="B3099" s="56">
        <v>660619</v>
      </c>
      <c r="C3099" s="39" t="s">
        <v>6375</v>
      </c>
      <c r="D3099" s="39" t="s">
        <v>5513</v>
      </c>
      <c r="E3099" s="39" t="str">
        <f>IF(AND(LEN(NICAP[[#This Row],[State or      Country]])=2,NICAP[[#This Row],[State or      Country]]&lt;&gt;"UK"),"US","Other")</f>
        <v>Other</v>
      </c>
      <c r="F3099" s="38">
        <v>3</v>
      </c>
      <c r="G3099" s="71" t="s">
        <v>2090</v>
      </c>
      <c r="H3099" s="65">
        <v>5</v>
      </c>
      <c r="I3099" s="37"/>
      <c r="J3099" s="37"/>
      <c r="K3099" s="37"/>
      <c r="L3099" s="36" t="s">
        <v>6374</v>
      </c>
      <c r="M3099" s="36" t="str">
        <f>IF(LEFT(NICAP[[#This Row],[Date]],1)=0,"Y","N")</f>
        <v>N</v>
      </c>
      <c r="N3099" s="36"/>
      <c r="O3099" s="36" t="str">
        <f>19&amp;LEFT(NICAP[[#This Row],[Date]],2)</f>
        <v>1966</v>
      </c>
      <c r="P3099" s="36" t="str">
        <f>MID(NICAP[[#This Row],[Date]],3,2)</f>
        <v>06</v>
      </c>
      <c r="Q3099" s="36" t="str">
        <f>RIGHT(NICAP[[#This Row],[Date]],2)</f>
        <v>19</v>
      </c>
      <c r="R3099" s="26">
        <f>DATE(NICAP[[#This Row],[Year]],NICAP[[#This Row],[Month]],NICAP[[#This Row],[Day]])</f>
        <v>24277</v>
      </c>
      <c r="S3099" s="35" t="str">
        <f t="shared" si="96"/>
        <v/>
      </c>
      <c r="T3099" s="24" t="str">
        <f t="shared" si="97"/>
        <v>Vietnam</v>
      </c>
    </row>
    <row r="3100" spans="1:20" ht="159" customHeight="1" x14ac:dyDescent="0.2">
      <c r="A3100" s="35">
        <v>3091</v>
      </c>
      <c r="B3100" s="57">
        <v>660619</v>
      </c>
      <c r="C3100" s="50" t="s">
        <v>6373</v>
      </c>
      <c r="D3100" s="50" t="s">
        <v>1673</v>
      </c>
      <c r="E3100" s="50" t="str">
        <f>IF(AND(LEN(NICAP[[#This Row],[State or      Country]])=2,NICAP[[#This Row],[State or      Country]]&lt;&gt;"UK"),"US","Other")</f>
        <v>US</v>
      </c>
      <c r="F3100" s="49">
        <v>6</v>
      </c>
      <c r="G3100" s="48"/>
      <c r="H3100" s="48"/>
      <c r="I3100" s="48"/>
      <c r="J3100" s="48"/>
      <c r="K3100" s="48"/>
      <c r="L3100" s="36" t="s">
        <v>6372</v>
      </c>
      <c r="M3100" s="36" t="str">
        <f>IF(LEFT(NICAP[[#This Row],[Date]],1)=0,"Y","N")</f>
        <v>N</v>
      </c>
      <c r="N3100" s="36"/>
      <c r="O3100" s="36" t="str">
        <f>19&amp;LEFT(NICAP[[#This Row],[Date]],2)</f>
        <v>1966</v>
      </c>
      <c r="P3100" s="36" t="str">
        <f>MID(NICAP[[#This Row],[Date]],3,2)</f>
        <v>06</v>
      </c>
      <c r="Q3100" s="36" t="str">
        <f>RIGHT(NICAP[[#This Row],[Date]],2)</f>
        <v>19</v>
      </c>
      <c r="R3100" s="26">
        <f>DATE(NICAP[[#This Row],[Year]],NICAP[[#This Row],[Month]],NICAP[[#This Row],[Day]])</f>
        <v>24277</v>
      </c>
      <c r="S3100" s="35" t="str">
        <f t="shared" si="96"/>
        <v>NC</v>
      </c>
      <c r="T3100" s="24" t="str">
        <f t="shared" si="97"/>
        <v>US</v>
      </c>
    </row>
    <row r="3101" spans="1:20" ht="12.75" customHeight="1" x14ac:dyDescent="0.2">
      <c r="A3101" s="35">
        <v>3092</v>
      </c>
      <c r="B3101" s="55">
        <v>660623</v>
      </c>
      <c r="C3101" s="39" t="s">
        <v>6371</v>
      </c>
      <c r="D3101" s="39" t="s">
        <v>1758</v>
      </c>
      <c r="E3101" s="39" t="str">
        <f>IF(AND(LEN(NICAP[[#This Row],[State or      Country]])=2,NICAP[[#This Row],[State or      Country]]&lt;&gt;"UK"),"US","Other")</f>
        <v>US</v>
      </c>
      <c r="F3101" s="38">
        <v>2</v>
      </c>
      <c r="G3101" s="37"/>
      <c r="H3101" s="37"/>
      <c r="I3101" s="47" t="s">
        <v>4808</v>
      </c>
      <c r="J3101" s="37"/>
      <c r="K3101" s="37"/>
      <c r="L3101" s="36" t="s">
        <v>6370</v>
      </c>
      <c r="M3101" s="36" t="str">
        <f>IF(LEFT(NICAP[[#This Row],[Date]],1)=0,"Y","N")</f>
        <v>N</v>
      </c>
      <c r="N3101" s="36"/>
      <c r="O3101" s="36" t="str">
        <f>19&amp;LEFT(NICAP[[#This Row],[Date]],2)</f>
        <v>1966</v>
      </c>
      <c r="P3101" s="36" t="str">
        <f>MID(NICAP[[#This Row],[Date]],3,2)</f>
        <v>06</v>
      </c>
      <c r="Q3101" s="36" t="str">
        <f>RIGHT(NICAP[[#This Row],[Date]],2)</f>
        <v>23</v>
      </c>
      <c r="R3101" s="26">
        <f>DATE(NICAP[[#This Row],[Year]],NICAP[[#This Row],[Month]],NICAP[[#This Row],[Day]])</f>
        <v>24281</v>
      </c>
      <c r="S3101" s="35" t="str">
        <f t="shared" si="96"/>
        <v>NY</v>
      </c>
      <c r="T3101" s="24" t="str">
        <f t="shared" si="97"/>
        <v>US</v>
      </c>
    </row>
    <row r="3102" spans="1:20" ht="174" customHeight="1" x14ac:dyDescent="0.2">
      <c r="A3102" s="35">
        <v>3093</v>
      </c>
      <c r="B3102" s="57">
        <v>660623</v>
      </c>
      <c r="C3102" s="50" t="s">
        <v>6369</v>
      </c>
      <c r="D3102" s="50" t="s">
        <v>2122</v>
      </c>
      <c r="E3102" s="50" t="str">
        <f>IF(AND(LEN(NICAP[[#This Row],[State or      Country]])=2,NICAP[[#This Row],[State or      Country]]&lt;&gt;"UK"),"US","Other")</f>
        <v>US</v>
      </c>
      <c r="F3102" s="49">
        <v>11</v>
      </c>
      <c r="G3102" s="48"/>
      <c r="H3102" s="48"/>
      <c r="I3102" s="48"/>
      <c r="J3102" s="48"/>
      <c r="K3102" s="48"/>
      <c r="L3102" s="42" t="s">
        <v>6368</v>
      </c>
      <c r="M3102" s="42" t="str">
        <f>IF(LEFT(NICAP[[#This Row],[Date]],1)=0,"Y","N")</f>
        <v>N</v>
      </c>
      <c r="N3102" s="42"/>
      <c r="O3102" s="42" t="str">
        <f>19&amp;LEFT(NICAP[[#This Row],[Date]],2)</f>
        <v>1966</v>
      </c>
      <c r="P3102" s="42" t="str">
        <f>MID(NICAP[[#This Row],[Date]],3,2)</f>
        <v>06</v>
      </c>
      <c r="Q3102" s="42" t="str">
        <f>RIGHT(NICAP[[#This Row],[Date]],2)</f>
        <v>23</v>
      </c>
      <c r="R3102" s="26">
        <f>DATE(NICAP[[#This Row],[Year]],NICAP[[#This Row],[Month]],NICAP[[#This Row],[Day]])</f>
        <v>24281</v>
      </c>
      <c r="S3102" s="35" t="str">
        <f t="shared" si="96"/>
        <v>NM</v>
      </c>
      <c r="T3102" s="24" t="str">
        <f t="shared" si="97"/>
        <v>US</v>
      </c>
    </row>
    <row r="3103" spans="1:20" ht="115.5" customHeight="1" x14ac:dyDescent="0.2">
      <c r="A3103" s="35">
        <v>3094</v>
      </c>
      <c r="B3103" s="57">
        <v>660624</v>
      </c>
      <c r="C3103" s="50" t="s">
        <v>3039</v>
      </c>
      <c r="D3103" s="50" t="s">
        <v>2098</v>
      </c>
      <c r="E3103" s="50" t="str">
        <f>IF(AND(LEN(NICAP[[#This Row],[State or      Country]])=2,NICAP[[#This Row],[State or      Country]]&lt;&gt;"UK"),"US","Other")</f>
        <v>US</v>
      </c>
      <c r="F3103" s="75">
        <v>1</v>
      </c>
      <c r="G3103" s="48"/>
      <c r="H3103" s="48"/>
      <c r="I3103" s="48"/>
      <c r="J3103" s="48"/>
      <c r="K3103" s="48"/>
      <c r="L3103" s="36" t="s">
        <v>6367</v>
      </c>
      <c r="M3103" s="36" t="str">
        <f>IF(LEFT(NICAP[[#This Row],[Date]],1)=0,"Y","N")</f>
        <v>N</v>
      </c>
      <c r="N3103" s="36"/>
      <c r="O3103" s="36" t="str">
        <f>19&amp;LEFT(NICAP[[#This Row],[Date]],2)</f>
        <v>1966</v>
      </c>
      <c r="P3103" s="36" t="str">
        <f>MID(NICAP[[#This Row],[Date]],3,2)</f>
        <v>06</v>
      </c>
      <c r="Q3103" s="36" t="str">
        <f>RIGHT(NICAP[[#This Row],[Date]],2)</f>
        <v>24</v>
      </c>
      <c r="R3103" s="26">
        <f>DATE(NICAP[[#This Row],[Year]],NICAP[[#This Row],[Month]],NICAP[[#This Row],[Day]])</f>
        <v>24282</v>
      </c>
      <c r="S3103" s="35" t="str">
        <f t="shared" si="96"/>
        <v>VA</v>
      </c>
      <c r="T3103" s="24" t="str">
        <f t="shared" si="97"/>
        <v>US</v>
      </c>
    </row>
    <row r="3104" spans="1:20" ht="56.25" customHeight="1" x14ac:dyDescent="0.2">
      <c r="A3104" s="35">
        <v>3095</v>
      </c>
      <c r="B3104" s="57">
        <v>660624</v>
      </c>
      <c r="C3104" s="50" t="s">
        <v>6366</v>
      </c>
      <c r="D3104" s="50" t="s">
        <v>1673</v>
      </c>
      <c r="E3104" s="50" t="str">
        <f>IF(AND(LEN(NICAP[[#This Row],[State or      Country]])=2,NICAP[[#This Row],[State or      Country]]&lt;&gt;"UK"),"US","Other")</f>
        <v>US</v>
      </c>
      <c r="F3104" s="75">
        <v>1</v>
      </c>
      <c r="G3104" s="48"/>
      <c r="H3104" s="48"/>
      <c r="I3104" s="48"/>
      <c r="J3104" s="48"/>
      <c r="K3104" s="48"/>
      <c r="L3104" s="42" t="s">
        <v>6365</v>
      </c>
      <c r="M3104" s="42" t="str">
        <f>IF(LEFT(NICAP[[#This Row],[Date]],1)=0,"Y","N")</f>
        <v>N</v>
      </c>
      <c r="N3104" s="42"/>
      <c r="O3104" s="42" t="str">
        <f>19&amp;LEFT(NICAP[[#This Row],[Date]],2)</f>
        <v>1966</v>
      </c>
      <c r="P3104" s="42" t="str">
        <f>MID(NICAP[[#This Row],[Date]],3,2)</f>
        <v>06</v>
      </c>
      <c r="Q3104" s="42" t="str">
        <f>RIGHT(NICAP[[#This Row],[Date]],2)</f>
        <v>24</v>
      </c>
      <c r="R3104" s="26">
        <f>DATE(NICAP[[#This Row],[Year]],NICAP[[#This Row],[Month]],NICAP[[#This Row],[Day]])</f>
        <v>24282</v>
      </c>
      <c r="S3104" s="35" t="str">
        <f t="shared" si="96"/>
        <v>NC</v>
      </c>
      <c r="T3104" s="24" t="str">
        <f t="shared" si="97"/>
        <v>US</v>
      </c>
    </row>
    <row r="3105" spans="1:20" ht="101.25" customHeight="1" x14ac:dyDescent="0.2">
      <c r="A3105" s="35">
        <v>3096</v>
      </c>
      <c r="B3105" s="57">
        <v>660627</v>
      </c>
      <c r="C3105" s="50" t="s">
        <v>6364</v>
      </c>
      <c r="D3105" s="50" t="s">
        <v>1950</v>
      </c>
      <c r="E3105" s="50" t="str">
        <f>IF(AND(LEN(NICAP[[#This Row],[State or      Country]])=2,NICAP[[#This Row],[State or      Country]]&lt;&gt;"UK"),"US","Other")</f>
        <v>Other</v>
      </c>
      <c r="F3105" s="75">
        <v>5</v>
      </c>
      <c r="G3105" s="48"/>
      <c r="H3105" s="48"/>
      <c r="I3105" s="48"/>
      <c r="J3105" s="48"/>
      <c r="K3105" s="48"/>
      <c r="L3105" s="36" t="s">
        <v>6363</v>
      </c>
      <c r="M3105" s="36" t="str">
        <f>IF(LEFT(NICAP[[#This Row],[Date]],1)=0,"Y","N")</f>
        <v>N</v>
      </c>
      <c r="N3105" s="36"/>
      <c r="O3105" s="36" t="str">
        <f>19&amp;LEFT(NICAP[[#This Row],[Date]],2)</f>
        <v>1966</v>
      </c>
      <c r="P3105" s="36" t="str">
        <f>MID(NICAP[[#This Row],[Date]],3,2)</f>
        <v>06</v>
      </c>
      <c r="Q3105" s="36" t="str">
        <f>RIGHT(NICAP[[#This Row],[Date]],2)</f>
        <v>27</v>
      </c>
      <c r="R3105" s="26">
        <f>DATE(NICAP[[#This Row],[Year]],NICAP[[#This Row],[Month]],NICAP[[#This Row],[Day]])</f>
        <v>24285</v>
      </c>
      <c r="S3105" s="35" t="str">
        <f t="shared" si="96"/>
        <v/>
      </c>
      <c r="T3105" s="24" t="str">
        <f t="shared" si="97"/>
        <v>Spain</v>
      </c>
    </row>
    <row r="3106" spans="1:20" ht="101.25" customHeight="1" x14ac:dyDescent="0.2">
      <c r="A3106" s="35">
        <v>3097</v>
      </c>
      <c r="B3106" s="57">
        <v>660627</v>
      </c>
      <c r="C3106" s="50" t="s">
        <v>6364</v>
      </c>
      <c r="D3106" s="50" t="s">
        <v>1950</v>
      </c>
      <c r="E3106" s="50" t="str">
        <f>IF(AND(LEN(NICAP[[#This Row],[State or      Country]])=2,NICAP[[#This Row],[State or      Country]]&lt;&gt;"UK"),"US","Other")</f>
        <v>Other</v>
      </c>
      <c r="F3106" s="75">
        <v>6</v>
      </c>
      <c r="G3106" s="48"/>
      <c r="H3106" s="48"/>
      <c r="I3106" s="48"/>
      <c r="J3106" s="48"/>
      <c r="K3106" s="48"/>
      <c r="L3106" s="36" t="s">
        <v>6363</v>
      </c>
      <c r="M3106" s="36" t="str">
        <f>IF(LEFT(NICAP[[#This Row],[Date]],1)=0,"Y","N")</f>
        <v>N</v>
      </c>
      <c r="N3106" s="36"/>
      <c r="O3106" s="36" t="str">
        <f>19&amp;LEFT(NICAP[[#This Row],[Date]],2)</f>
        <v>1966</v>
      </c>
      <c r="P3106" s="36" t="str">
        <f>MID(NICAP[[#This Row],[Date]],3,2)</f>
        <v>06</v>
      </c>
      <c r="Q3106" s="36" t="str">
        <f>RIGHT(NICAP[[#This Row],[Date]],2)</f>
        <v>27</v>
      </c>
      <c r="R3106" s="26">
        <f>DATE(NICAP[[#This Row],[Year]],NICAP[[#This Row],[Month]],NICAP[[#This Row],[Day]])</f>
        <v>24285</v>
      </c>
      <c r="S3106" s="35" t="str">
        <f t="shared" si="96"/>
        <v/>
      </c>
      <c r="T3106" s="24" t="str">
        <f t="shared" si="97"/>
        <v>Spain</v>
      </c>
    </row>
    <row r="3107" spans="1:20" ht="27.75" customHeight="1" x14ac:dyDescent="0.2">
      <c r="A3107" s="35">
        <v>3098</v>
      </c>
      <c r="B3107" s="60">
        <v>660627</v>
      </c>
      <c r="C3107" s="44" t="s">
        <v>6362</v>
      </c>
      <c r="D3107" s="44" t="s">
        <v>2763</v>
      </c>
      <c r="E3107" s="44" t="str">
        <f>IF(AND(LEN(NICAP[[#This Row],[State or      Country]])=2,NICAP[[#This Row],[State or      Country]]&lt;&gt;"UK"),"US","Other")</f>
        <v>Other</v>
      </c>
      <c r="F3107" s="74">
        <v>1</v>
      </c>
      <c r="G3107" s="41"/>
      <c r="H3107" s="41"/>
      <c r="I3107" s="61">
        <v>10693</v>
      </c>
      <c r="J3107" s="41"/>
      <c r="K3107" s="41"/>
      <c r="L3107" s="59" t="s">
        <v>6361</v>
      </c>
      <c r="M3107" s="59" t="str">
        <f>IF(LEFT(NICAP[[#This Row],[Date]],1)=0,"Y","N")</f>
        <v>N</v>
      </c>
      <c r="N3107" s="59"/>
      <c r="O3107" s="59" t="str">
        <f>19&amp;LEFT(NICAP[[#This Row],[Date]],2)</f>
        <v>1966</v>
      </c>
      <c r="P3107" s="59" t="str">
        <f>MID(NICAP[[#This Row],[Date]],3,2)</f>
        <v>06</v>
      </c>
      <c r="Q3107" s="59" t="str">
        <f>RIGHT(NICAP[[#This Row],[Date]],2)</f>
        <v>27</v>
      </c>
      <c r="R3107" s="26">
        <f>DATE(NICAP[[#This Row],[Year]],NICAP[[#This Row],[Month]],NICAP[[#This Row],[Day]])</f>
        <v>24285</v>
      </c>
      <c r="S3107" s="35" t="str">
        <f t="shared" si="96"/>
        <v/>
      </c>
      <c r="T3107" s="24" t="str">
        <f t="shared" si="97"/>
        <v>At Sea</v>
      </c>
    </row>
    <row r="3108" spans="1:20" ht="12.75" customHeight="1" x14ac:dyDescent="0.2">
      <c r="A3108" s="35">
        <v>3099</v>
      </c>
      <c r="B3108" s="53">
        <v>660628</v>
      </c>
      <c r="C3108" s="39" t="s">
        <v>6360</v>
      </c>
      <c r="D3108" s="39" t="s">
        <v>4107</v>
      </c>
      <c r="E3108" s="39" t="str">
        <f>IF(AND(LEN(NICAP[[#This Row],[State or      Country]])=2,NICAP[[#This Row],[State or      Country]]&lt;&gt;"UK"),"US","Other")</f>
        <v>Other</v>
      </c>
      <c r="F3108" s="79">
        <v>9</v>
      </c>
      <c r="G3108" s="47" t="s">
        <v>1666</v>
      </c>
      <c r="H3108" s="46">
        <v>5</v>
      </c>
      <c r="I3108" s="37"/>
      <c r="J3108" s="37"/>
      <c r="K3108" s="37"/>
      <c r="L3108" s="36" t="s">
        <v>6359</v>
      </c>
      <c r="M3108" s="36" t="str">
        <f>IF(LEFT(NICAP[[#This Row],[Date]],1)=0,"Y","N")</f>
        <v>N</v>
      </c>
      <c r="N3108" s="36"/>
      <c r="O3108" s="36" t="str">
        <f>19&amp;LEFT(NICAP[[#This Row],[Date]],2)</f>
        <v>1966</v>
      </c>
      <c r="P3108" s="36" t="str">
        <f>MID(NICAP[[#This Row],[Date]],3,2)</f>
        <v>06</v>
      </c>
      <c r="Q3108" s="36" t="str">
        <f>RIGHT(NICAP[[#This Row],[Date]],2)</f>
        <v>28</v>
      </c>
      <c r="R3108" s="26">
        <f>DATE(NICAP[[#This Row],[Year]],NICAP[[#This Row],[Month]],NICAP[[#This Row],[Day]])</f>
        <v>24286</v>
      </c>
      <c r="S3108" s="35" t="str">
        <f t="shared" si="96"/>
        <v/>
      </c>
      <c r="T3108" s="24" t="str">
        <f t="shared" si="97"/>
        <v>Guam</v>
      </c>
    </row>
    <row r="3109" spans="1:20" ht="27" customHeight="1" x14ac:dyDescent="0.2">
      <c r="A3109" s="35">
        <v>3100</v>
      </c>
      <c r="B3109" s="100" t="s">
        <v>6358</v>
      </c>
      <c r="C3109" s="48" t="s">
        <v>6357</v>
      </c>
      <c r="D3109" s="44" t="s">
        <v>2763</v>
      </c>
      <c r="E3109" s="44" t="str">
        <f>IF(AND(LEN(NICAP[[#This Row],[State or      Country]])=2,NICAP[[#This Row],[State or      Country]]&lt;&gt;"UK"),"US","Other")</f>
        <v>Other</v>
      </c>
      <c r="F3109" s="74">
        <v>9</v>
      </c>
      <c r="G3109" s="62" t="s">
        <v>1666</v>
      </c>
      <c r="H3109" s="61">
        <v>0</v>
      </c>
      <c r="I3109" s="41"/>
      <c r="J3109" s="41"/>
      <c r="K3109" s="41"/>
      <c r="L3109" s="59" t="s">
        <v>6356</v>
      </c>
      <c r="M3109" s="59" t="str">
        <f>IF(LEFT(NICAP[[#This Row],[Date]],1)=0,"Y","N")</f>
        <v>N</v>
      </c>
      <c r="N3109" s="59"/>
      <c r="O3109" s="59" t="str">
        <f>19&amp;LEFT(NICAP[[#This Row],[Date]],2)</f>
        <v>1966</v>
      </c>
      <c r="P3109" s="59" t="str">
        <f>MID(NICAP[[#This Row],[Date]],3,2)</f>
        <v>07</v>
      </c>
      <c r="Q3109" s="59" t="str">
        <f>RIGHT(NICAP[[#This Row],[Date]],2)</f>
        <v>XX</v>
      </c>
      <c r="R3109" s="26" t="e">
        <f>DATE(NICAP[[#This Row],[Year]],NICAP[[#This Row],[Month]],NICAP[[#This Row],[Day]])</f>
        <v>#VALUE!</v>
      </c>
      <c r="S3109" s="35" t="str">
        <f t="shared" si="96"/>
        <v/>
      </c>
      <c r="T3109" s="24" t="str">
        <f t="shared" si="97"/>
        <v>At Sea</v>
      </c>
    </row>
    <row r="3110" spans="1:20" ht="12.75" customHeight="1" x14ac:dyDescent="0.2">
      <c r="A3110" s="35">
        <v>3101</v>
      </c>
      <c r="B3110" s="55">
        <v>660726</v>
      </c>
      <c r="C3110" s="39" t="s">
        <v>1692</v>
      </c>
      <c r="D3110" s="39" t="s">
        <v>1689</v>
      </c>
      <c r="E3110" s="39" t="str">
        <f>IF(AND(LEN(NICAP[[#This Row],[State or      Country]])=2,NICAP[[#This Row],[State or      Country]]&lt;&gt;"UK"),"US","Other")</f>
        <v>US</v>
      </c>
      <c r="F3110" s="79">
        <v>9</v>
      </c>
      <c r="G3110" s="37"/>
      <c r="H3110" s="46">
        <v>5</v>
      </c>
      <c r="I3110" s="37"/>
      <c r="J3110" s="37"/>
      <c r="K3110" s="37"/>
      <c r="L3110" s="36" t="s">
        <v>6355</v>
      </c>
      <c r="M3110" s="36" t="str">
        <f>IF(LEFT(NICAP[[#This Row],[Date]],1)=0,"Y","N")</f>
        <v>N</v>
      </c>
      <c r="N3110" s="36"/>
      <c r="O3110" s="36" t="str">
        <f>19&amp;LEFT(NICAP[[#This Row],[Date]],2)</f>
        <v>1966</v>
      </c>
      <c r="P3110" s="36" t="str">
        <f>MID(NICAP[[#This Row],[Date]],3,2)</f>
        <v>07</v>
      </c>
      <c r="Q3110" s="36" t="str">
        <f>RIGHT(NICAP[[#This Row],[Date]],2)</f>
        <v>26</v>
      </c>
      <c r="R3110" s="26">
        <f>DATE(NICAP[[#This Row],[Year]],NICAP[[#This Row],[Month]],NICAP[[#This Row],[Day]])</f>
        <v>24314</v>
      </c>
      <c r="S3110" s="35" t="str">
        <f t="shared" si="96"/>
        <v>GA</v>
      </c>
      <c r="T3110" s="24" t="str">
        <f t="shared" si="97"/>
        <v>US</v>
      </c>
    </row>
    <row r="3111" spans="1:20" ht="12.75" customHeight="1" x14ac:dyDescent="0.2">
      <c r="A3111" s="35">
        <v>3102</v>
      </c>
      <c r="B3111" s="55">
        <v>660711</v>
      </c>
      <c r="C3111" s="39" t="s">
        <v>6354</v>
      </c>
      <c r="D3111" s="39" t="s">
        <v>1686</v>
      </c>
      <c r="E3111" s="39" t="str">
        <f>IF(AND(LEN(NICAP[[#This Row],[State or      Country]])=2,NICAP[[#This Row],[State or      Country]]&lt;&gt;"UK"),"US","Other")</f>
        <v>US</v>
      </c>
      <c r="F3111" s="79">
        <v>1</v>
      </c>
      <c r="G3111" s="41"/>
      <c r="H3111" s="41"/>
      <c r="I3111" s="46">
        <v>10739</v>
      </c>
      <c r="J3111" s="41"/>
      <c r="K3111" s="41"/>
      <c r="L3111" s="36" t="s">
        <v>6353</v>
      </c>
      <c r="M3111" s="36" t="str">
        <f>IF(LEFT(NICAP[[#This Row],[Date]],1)=0,"Y","N")</f>
        <v>N</v>
      </c>
      <c r="N3111" s="36"/>
      <c r="O3111" s="36" t="str">
        <f>19&amp;LEFT(NICAP[[#This Row],[Date]],2)</f>
        <v>1966</v>
      </c>
      <c r="P3111" s="36" t="str">
        <f>MID(NICAP[[#This Row],[Date]],3,2)</f>
        <v>07</v>
      </c>
      <c r="Q3111" s="36" t="str">
        <f>RIGHT(NICAP[[#This Row],[Date]],2)</f>
        <v>11</v>
      </c>
      <c r="R3111" s="26">
        <f>DATE(NICAP[[#This Row],[Year]],NICAP[[#This Row],[Month]],NICAP[[#This Row],[Day]])</f>
        <v>24299</v>
      </c>
      <c r="S3111" s="35" t="str">
        <f t="shared" si="96"/>
        <v>PA</v>
      </c>
      <c r="T3111" s="24" t="str">
        <f t="shared" si="97"/>
        <v>US</v>
      </c>
    </row>
    <row r="3112" spans="1:20" ht="72" customHeight="1" x14ac:dyDescent="0.2">
      <c r="A3112" s="35">
        <v>3103</v>
      </c>
      <c r="B3112" s="57">
        <v>660718</v>
      </c>
      <c r="C3112" s="50" t="s">
        <v>6352</v>
      </c>
      <c r="D3112" s="50" t="s">
        <v>1667</v>
      </c>
      <c r="E3112" s="50" t="str">
        <f>IF(AND(LEN(NICAP[[#This Row],[State or      Country]])=2,NICAP[[#This Row],[State or      Country]]&lt;&gt;"UK"),"US","Other")</f>
        <v>US</v>
      </c>
      <c r="F3112" s="75">
        <v>2</v>
      </c>
      <c r="G3112" s="48"/>
      <c r="H3112" s="48"/>
      <c r="I3112" s="48"/>
      <c r="J3112" s="48"/>
      <c r="K3112" s="48"/>
      <c r="L3112" s="36" t="s">
        <v>6351</v>
      </c>
      <c r="M3112" s="36" t="str">
        <f>IF(LEFT(NICAP[[#This Row],[Date]],1)=0,"Y","N")</f>
        <v>N</v>
      </c>
      <c r="N3112" s="36"/>
      <c r="O3112" s="36" t="str">
        <f>19&amp;LEFT(NICAP[[#This Row],[Date]],2)</f>
        <v>1966</v>
      </c>
      <c r="P3112" s="36" t="str">
        <f>MID(NICAP[[#This Row],[Date]],3,2)</f>
        <v>07</v>
      </c>
      <c r="Q3112" s="36" t="str">
        <f>RIGHT(NICAP[[#This Row],[Date]],2)</f>
        <v>18</v>
      </c>
      <c r="R3112" s="26">
        <f>DATE(NICAP[[#This Row],[Year]],NICAP[[#This Row],[Month]],NICAP[[#This Row],[Day]])</f>
        <v>24306</v>
      </c>
      <c r="S3112" s="35" t="str">
        <f t="shared" si="96"/>
        <v>TX</v>
      </c>
      <c r="T3112" s="24" t="str">
        <f t="shared" si="97"/>
        <v>US</v>
      </c>
    </row>
    <row r="3113" spans="1:20" ht="57" customHeight="1" x14ac:dyDescent="0.2">
      <c r="A3113" s="35">
        <v>3104</v>
      </c>
      <c r="B3113" s="57">
        <v>660720</v>
      </c>
      <c r="C3113" s="50" t="s">
        <v>6350</v>
      </c>
      <c r="D3113" s="50" t="s">
        <v>2338</v>
      </c>
      <c r="E3113" s="50" t="str">
        <f>IF(AND(LEN(NICAP[[#This Row],[State or      Country]])=2,NICAP[[#This Row],[State or      Country]]&lt;&gt;"UK"),"US","Other")</f>
        <v>US</v>
      </c>
      <c r="F3113" s="75">
        <v>2</v>
      </c>
      <c r="G3113" s="48"/>
      <c r="H3113" s="48"/>
      <c r="I3113" s="48"/>
      <c r="J3113" s="48"/>
      <c r="K3113" s="48"/>
      <c r="L3113" s="36" t="s">
        <v>6349</v>
      </c>
      <c r="M3113" s="36" t="str">
        <f>IF(LEFT(NICAP[[#This Row],[Date]],1)=0,"Y","N")</f>
        <v>N</v>
      </c>
      <c r="N3113" s="36"/>
      <c r="O3113" s="36" t="str">
        <f>19&amp;LEFT(NICAP[[#This Row],[Date]],2)</f>
        <v>1966</v>
      </c>
      <c r="P3113" s="36" t="str">
        <f>MID(NICAP[[#This Row],[Date]],3,2)</f>
        <v>07</v>
      </c>
      <c r="Q3113" s="36" t="str">
        <f>RIGHT(NICAP[[#This Row],[Date]],2)</f>
        <v>20</v>
      </c>
      <c r="R3113" s="26">
        <f>DATE(NICAP[[#This Row],[Year]],NICAP[[#This Row],[Month]],NICAP[[#This Row],[Day]])</f>
        <v>24308</v>
      </c>
      <c r="S3113" s="35" t="str">
        <f t="shared" si="96"/>
        <v>NH</v>
      </c>
      <c r="T3113" s="24" t="str">
        <f t="shared" si="97"/>
        <v>US</v>
      </c>
    </row>
    <row r="3114" spans="1:20" ht="101.25" customHeight="1" x14ac:dyDescent="0.2">
      <c r="A3114" s="35">
        <v>3105</v>
      </c>
      <c r="B3114" s="57">
        <v>660722</v>
      </c>
      <c r="C3114" s="50" t="s">
        <v>5549</v>
      </c>
      <c r="D3114" s="50" t="s">
        <v>1787</v>
      </c>
      <c r="E3114" s="50" t="str">
        <f>IF(AND(LEN(NICAP[[#This Row],[State or      Country]])=2,NICAP[[#This Row],[State or      Country]]&lt;&gt;"UK"),"US","Other")</f>
        <v>US</v>
      </c>
      <c r="F3114" s="75">
        <v>2</v>
      </c>
      <c r="G3114" s="48"/>
      <c r="H3114" s="48"/>
      <c r="I3114" s="48"/>
      <c r="J3114" s="48"/>
      <c r="K3114" s="48"/>
      <c r="L3114" s="36" t="s">
        <v>6348</v>
      </c>
      <c r="M3114" s="36" t="str">
        <f>IF(LEFT(NICAP[[#This Row],[Date]],1)=0,"Y","N")</f>
        <v>N</v>
      </c>
      <c r="N3114" s="36"/>
      <c r="O3114" s="36" t="str">
        <f>19&amp;LEFT(NICAP[[#This Row],[Date]],2)</f>
        <v>1966</v>
      </c>
      <c r="P3114" s="36" t="str">
        <f>MID(NICAP[[#This Row],[Date]],3,2)</f>
        <v>07</v>
      </c>
      <c r="Q3114" s="36" t="str">
        <f>RIGHT(NICAP[[#This Row],[Date]],2)</f>
        <v>22</v>
      </c>
      <c r="R3114" s="26">
        <f>DATE(NICAP[[#This Row],[Year]],NICAP[[#This Row],[Month]],NICAP[[#This Row],[Day]])</f>
        <v>24310</v>
      </c>
      <c r="S3114" s="35" t="str">
        <f t="shared" si="96"/>
        <v>IN</v>
      </c>
      <c r="T3114" s="24" t="str">
        <f t="shared" si="97"/>
        <v>US</v>
      </c>
    </row>
    <row r="3115" spans="1:20" ht="71.25" customHeight="1" x14ac:dyDescent="0.2">
      <c r="A3115" s="35">
        <v>3106</v>
      </c>
      <c r="B3115" s="73">
        <v>660725</v>
      </c>
      <c r="C3115" s="50" t="s">
        <v>6347</v>
      </c>
      <c r="D3115" s="50" t="s">
        <v>1689</v>
      </c>
      <c r="E3115" s="50" t="str">
        <f>IF(AND(LEN(NICAP[[#This Row],[State or      Country]])=2,NICAP[[#This Row],[State or      Country]]&lt;&gt;"UK"),"US","Other")</f>
        <v>US</v>
      </c>
      <c r="F3115" s="75">
        <v>9</v>
      </c>
      <c r="G3115" s="87" t="s">
        <v>1666</v>
      </c>
      <c r="H3115" s="80">
        <v>5</v>
      </c>
      <c r="I3115" s="48"/>
      <c r="J3115" s="48"/>
      <c r="K3115" s="48"/>
      <c r="L3115" s="36" t="s">
        <v>6346</v>
      </c>
      <c r="M3115" s="36" t="str">
        <f>IF(LEFT(NICAP[[#This Row],[Date]],1)=0,"Y","N")</f>
        <v>N</v>
      </c>
      <c r="N3115" s="36"/>
      <c r="O3115" s="36" t="str">
        <f>19&amp;LEFT(NICAP[[#This Row],[Date]],2)</f>
        <v>1966</v>
      </c>
      <c r="P3115" s="36" t="str">
        <f>MID(NICAP[[#This Row],[Date]],3,2)</f>
        <v>07</v>
      </c>
      <c r="Q3115" s="36" t="str">
        <f>RIGHT(NICAP[[#This Row],[Date]],2)</f>
        <v>25</v>
      </c>
      <c r="R3115" s="26">
        <f>DATE(NICAP[[#This Row],[Year]],NICAP[[#This Row],[Month]],NICAP[[#This Row],[Day]])</f>
        <v>24313</v>
      </c>
      <c r="S3115" s="35" t="str">
        <f t="shared" si="96"/>
        <v>GA</v>
      </c>
      <c r="T3115" s="24" t="str">
        <f t="shared" si="97"/>
        <v>US</v>
      </c>
    </row>
    <row r="3116" spans="1:20" ht="12.75" customHeight="1" x14ac:dyDescent="0.2">
      <c r="A3116" s="35">
        <v>3107</v>
      </c>
      <c r="B3116" s="55">
        <v>660725</v>
      </c>
      <c r="C3116" s="39" t="s">
        <v>6345</v>
      </c>
      <c r="D3116" s="39" t="s">
        <v>1673</v>
      </c>
      <c r="E3116" s="39" t="str">
        <f>IF(AND(LEN(NICAP[[#This Row],[State or      Country]])=2,NICAP[[#This Row],[State or      Country]]&lt;&gt;"UK"),"US","Other")</f>
        <v>US</v>
      </c>
      <c r="F3116" s="79">
        <v>1</v>
      </c>
      <c r="G3116" s="37"/>
      <c r="H3116" s="37"/>
      <c r="I3116" s="46">
        <v>10781</v>
      </c>
      <c r="J3116" s="37"/>
      <c r="K3116" s="37"/>
      <c r="L3116" s="36" t="s">
        <v>6344</v>
      </c>
      <c r="M3116" s="36" t="str">
        <f>IF(LEFT(NICAP[[#This Row],[Date]],1)=0,"Y","N")</f>
        <v>N</v>
      </c>
      <c r="N3116" s="36"/>
      <c r="O3116" s="36" t="str">
        <f>19&amp;LEFT(NICAP[[#This Row],[Date]],2)</f>
        <v>1966</v>
      </c>
      <c r="P3116" s="36" t="str">
        <f>MID(NICAP[[#This Row],[Date]],3,2)</f>
        <v>07</v>
      </c>
      <c r="Q3116" s="36" t="str">
        <f>RIGHT(NICAP[[#This Row],[Date]],2)</f>
        <v>25</v>
      </c>
      <c r="R3116" s="26">
        <f>DATE(NICAP[[#This Row],[Year]],NICAP[[#This Row],[Month]],NICAP[[#This Row],[Day]])</f>
        <v>24313</v>
      </c>
      <c r="S3116" s="35" t="str">
        <f t="shared" si="96"/>
        <v>NC</v>
      </c>
      <c r="T3116" s="24" t="str">
        <f t="shared" si="97"/>
        <v>US</v>
      </c>
    </row>
    <row r="3117" spans="1:20" ht="12.75" customHeight="1" x14ac:dyDescent="0.2">
      <c r="A3117" s="35">
        <v>3108</v>
      </c>
      <c r="B3117" s="55">
        <v>660731</v>
      </c>
      <c r="C3117" s="39" t="s">
        <v>6343</v>
      </c>
      <c r="D3117" s="39" t="s">
        <v>1686</v>
      </c>
      <c r="E3117" s="39" t="str">
        <f>IF(AND(LEN(NICAP[[#This Row],[State or      Country]])=2,NICAP[[#This Row],[State or      Country]]&lt;&gt;"UK"),"US","Other")</f>
        <v>US</v>
      </c>
      <c r="F3117" s="79">
        <v>1</v>
      </c>
      <c r="G3117" s="37"/>
      <c r="H3117" s="37"/>
      <c r="I3117" s="46">
        <v>10798</v>
      </c>
      <c r="J3117" s="37"/>
      <c r="K3117" s="37"/>
      <c r="L3117" s="36" t="s">
        <v>6342</v>
      </c>
      <c r="M3117" s="36" t="str">
        <f>IF(LEFT(NICAP[[#This Row],[Date]],1)=0,"Y","N")</f>
        <v>N</v>
      </c>
      <c r="N3117" s="36"/>
      <c r="O3117" s="36" t="str">
        <f>19&amp;LEFT(NICAP[[#This Row],[Date]],2)</f>
        <v>1966</v>
      </c>
      <c r="P3117" s="36" t="str">
        <f>MID(NICAP[[#This Row],[Date]],3,2)</f>
        <v>07</v>
      </c>
      <c r="Q3117" s="36" t="str">
        <f>RIGHT(NICAP[[#This Row],[Date]],2)</f>
        <v>31</v>
      </c>
      <c r="R3117" s="26">
        <f>DATE(NICAP[[#This Row],[Year]],NICAP[[#This Row],[Month]],NICAP[[#This Row],[Day]])</f>
        <v>24319</v>
      </c>
      <c r="S3117" s="35" t="str">
        <f t="shared" si="96"/>
        <v>PA</v>
      </c>
      <c r="T3117" s="24" t="str">
        <f t="shared" si="97"/>
        <v>US</v>
      </c>
    </row>
    <row r="3118" spans="1:20" ht="57" customHeight="1" x14ac:dyDescent="0.2">
      <c r="A3118" s="35">
        <v>3109</v>
      </c>
      <c r="B3118" s="57">
        <v>660731</v>
      </c>
      <c r="C3118" s="50" t="s">
        <v>6341</v>
      </c>
      <c r="D3118" s="50" t="s">
        <v>1758</v>
      </c>
      <c r="E3118" s="50" t="str">
        <f>IF(AND(LEN(NICAP[[#This Row],[State or      Country]])=2,NICAP[[#This Row],[State or      Country]]&lt;&gt;"UK"),"US","Other")</f>
        <v>US</v>
      </c>
      <c r="F3118" s="75">
        <v>1</v>
      </c>
      <c r="G3118" s="48"/>
      <c r="H3118" s="48"/>
      <c r="I3118" s="48"/>
      <c r="J3118" s="48"/>
      <c r="K3118" s="48"/>
      <c r="L3118" s="36" t="s">
        <v>6340</v>
      </c>
      <c r="M3118" s="36" t="str">
        <f>IF(LEFT(NICAP[[#This Row],[Date]],1)=0,"Y","N")</f>
        <v>N</v>
      </c>
      <c r="N3118" s="36"/>
      <c r="O3118" s="36" t="str">
        <f>19&amp;LEFT(NICAP[[#This Row],[Date]],2)</f>
        <v>1966</v>
      </c>
      <c r="P3118" s="36" t="str">
        <f>MID(NICAP[[#This Row],[Date]],3,2)</f>
        <v>07</v>
      </c>
      <c r="Q3118" s="36" t="str">
        <f>RIGHT(NICAP[[#This Row],[Date]],2)</f>
        <v>31</v>
      </c>
      <c r="R3118" s="26">
        <f>DATE(NICAP[[#This Row],[Year]],NICAP[[#This Row],[Month]],NICAP[[#This Row],[Day]])</f>
        <v>24319</v>
      </c>
      <c r="S3118" s="35" t="str">
        <f t="shared" si="96"/>
        <v>NY</v>
      </c>
      <c r="T3118" s="24" t="str">
        <f t="shared" si="97"/>
        <v>US</v>
      </c>
    </row>
    <row r="3119" spans="1:20" ht="189" customHeight="1" x14ac:dyDescent="0.2">
      <c r="A3119" s="35">
        <v>3110</v>
      </c>
      <c r="B3119" s="57">
        <v>660801</v>
      </c>
      <c r="C3119" s="50" t="s">
        <v>6339</v>
      </c>
      <c r="D3119" s="50" t="s">
        <v>1715</v>
      </c>
      <c r="E3119" s="50" t="str">
        <f>IF(AND(LEN(NICAP[[#This Row],[State or      Country]])=2,NICAP[[#This Row],[State or      Country]]&lt;&gt;"UK"),"US","Other")</f>
        <v>US</v>
      </c>
      <c r="F3119" s="75">
        <v>2</v>
      </c>
      <c r="G3119" s="48"/>
      <c r="H3119" s="48"/>
      <c r="I3119" s="48"/>
      <c r="J3119" s="48"/>
      <c r="K3119" s="48"/>
      <c r="L3119" s="36" t="s">
        <v>6338</v>
      </c>
      <c r="M3119" s="36" t="str">
        <f>IF(LEFT(NICAP[[#This Row],[Date]],1)=0,"Y","N")</f>
        <v>N</v>
      </c>
      <c r="N3119" s="36"/>
      <c r="O3119" s="36" t="str">
        <f>19&amp;LEFT(NICAP[[#This Row],[Date]],2)</f>
        <v>1966</v>
      </c>
      <c r="P3119" s="36" t="str">
        <f>MID(NICAP[[#This Row],[Date]],3,2)</f>
        <v>08</v>
      </c>
      <c r="Q3119" s="36" t="str">
        <f>RIGHT(NICAP[[#This Row],[Date]],2)</f>
        <v>01</v>
      </c>
      <c r="R3119" s="26">
        <f>DATE(NICAP[[#This Row],[Year]],NICAP[[#This Row],[Month]],NICAP[[#This Row],[Day]])</f>
        <v>24320</v>
      </c>
      <c r="S3119" s="35" t="str">
        <f t="shared" si="96"/>
        <v>MD</v>
      </c>
      <c r="T3119" s="24" t="str">
        <f t="shared" si="97"/>
        <v>US</v>
      </c>
    </row>
    <row r="3120" spans="1:20" ht="189" customHeight="1" x14ac:dyDescent="0.2">
      <c r="A3120" s="35">
        <v>3111</v>
      </c>
      <c r="B3120" s="57">
        <v>660801</v>
      </c>
      <c r="C3120" s="50" t="s">
        <v>6339</v>
      </c>
      <c r="D3120" s="50" t="s">
        <v>1715</v>
      </c>
      <c r="E3120" s="50" t="str">
        <f>IF(AND(LEN(NICAP[[#This Row],[State or      Country]])=2,NICAP[[#This Row],[State or      Country]]&lt;&gt;"UK"),"US","Other")</f>
        <v>US</v>
      </c>
      <c r="F3120" s="75">
        <v>9</v>
      </c>
      <c r="G3120" s="48"/>
      <c r="H3120" s="80">
        <v>5</v>
      </c>
      <c r="I3120" s="48"/>
      <c r="J3120" s="48"/>
      <c r="K3120" s="48"/>
      <c r="L3120" s="36" t="s">
        <v>6338</v>
      </c>
      <c r="M3120" s="36" t="str">
        <f>IF(LEFT(NICAP[[#This Row],[Date]],1)=0,"Y","N")</f>
        <v>N</v>
      </c>
      <c r="N3120" s="36"/>
      <c r="O3120" s="36" t="str">
        <f>19&amp;LEFT(NICAP[[#This Row],[Date]],2)</f>
        <v>1966</v>
      </c>
      <c r="P3120" s="36" t="str">
        <f>MID(NICAP[[#This Row],[Date]],3,2)</f>
        <v>08</v>
      </c>
      <c r="Q3120" s="36" t="str">
        <f>RIGHT(NICAP[[#This Row],[Date]],2)</f>
        <v>01</v>
      </c>
      <c r="R3120" s="26">
        <f>DATE(NICAP[[#This Row],[Year]],NICAP[[#This Row],[Month]],NICAP[[#This Row],[Day]])</f>
        <v>24320</v>
      </c>
      <c r="S3120" s="35" t="str">
        <f t="shared" si="96"/>
        <v>MD</v>
      </c>
      <c r="T3120" s="24" t="str">
        <f t="shared" si="97"/>
        <v>US</v>
      </c>
    </row>
    <row r="3121" spans="1:20" ht="72" customHeight="1" x14ac:dyDescent="0.2">
      <c r="A3121" s="35">
        <v>3112</v>
      </c>
      <c r="B3121" s="57">
        <v>660802</v>
      </c>
      <c r="C3121" s="50" t="s">
        <v>6337</v>
      </c>
      <c r="D3121" s="50" t="s">
        <v>1702</v>
      </c>
      <c r="E3121" s="50" t="str">
        <f>IF(AND(LEN(NICAP[[#This Row],[State or      Country]])=2,NICAP[[#This Row],[State or      Country]]&lt;&gt;"UK"),"US","Other")</f>
        <v>Other</v>
      </c>
      <c r="F3121" s="49">
        <v>2</v>
      </c>
      <c r="G3121" s="48"/>
      <c r="H3121" s="48"/>
      <c r="I3121" s="48"/>
      <c r="J3121" s="48"/>
      <c r="K3121" s="48"/>
      <c r="L3121" s="36" t="s">
        <v>6336</v>
      </c>
      <c r="M3121" s="36" t="str">
        <f>IF(LEFT(NICAP[[#This Row],[Date]],1)=0,"Y","N")</f>
        <v>N</v>
      </c>
      <c r="N3121" s="36"/>
      <c r="O3121" s="36" t="str">
        <f>19&amp;LEFT(NICAP[[#This Row],[Date]],2)</f>
        <v>1966</v>
      </c>
      <c r="P3121" s="36" t="str">
        <f>MID(NICAP[[#This Row],[Date]],3,2)</f>
        <v>08</v>
      </c>
      <c r="Q3121" s="36" t="str">
        <f>RIGHT(NICAP[[#This Row],[Date]],2)</f>
        <v>02</v>
      </c>
      <c r="R3121" s="26">
        <f>DATE(NICAP[[#This Row],[Year]],NICAP[[#This Row],[Month]],NICAP[[#This Row],[Day]])</f>
        <v>24321</v>
      </c>
      <c r="S3121" s="35" t="str">
        <f t="shared" si="96"/>
        <v/>
      </c>
      <c r="T3121" s="24" t="str">
        <f t="shared" si="97"/>
        <v>CAN</v>
      </c>
    </row>
    <row r="3122" spans="1:20" ht="42" customHeight="1" x14ac:dyDescent="0.2">
      <c r="A3122" s="35">
        <v>3113</v>
      </c>
      <c r="B3122" s="57">
        <v>660805</v>
      </c>
      <c r="C3122" s="50" t="s">
        <v>6335</v>
      </c>
      <c r="D3122" s="50" t="s">
        <v>1686</v>
      </c>
      <c r="E3122" s="50" t="str">
        <f>IF(AND(LEN(NICAP[[#This Row],[State or      Country]])=2,NICAP[[#This Row],[State or      Country]]&lt;&gt;"UK"),"US","Other")</f>
        <v>US</v>
      </c>
      <c r="F3122" s="49">
        <v>1</v>
      </c>
      <c r="G3122" s="48"/>
      <c r="H3122" s="48"/>
      <c r="I3122" s="48"/>
      <c r="J3122" s="48"/>
      <c r="K3122" s="48"/>
      <c r="L3122" s="42" t="s">
        <v>6334</v>
      </c>
      <c r="M3122" s="42" t="str">
        <f>IF(LEFT(NICAP[[#This Row],[Date]],1)=0,"Y","N")</f>
        <v>N</v>
      </c>
      <c r="N3122" s="42"/>
      <c r="O3122" s="42" t="str">
        <f>19&amp;LEFT(NICAP[[#This Row],[Date]],2)</f>
        <v>1966</v>
      </c>
      <c r="P3122" s="42" t="str">
        <f>MID(NICAP[[#This Row],[Date]],3,2)</f>
        <v>08</v>
      </c>
      <c r="Q3122" s="42" t="str">
        <f>RIGHT(NICAP[[#This Row],[Date]],2)</f>
        <v>05</v>
      </c>
      <c r="R3122" s="26">
        <f>DATE(NICAP[[#This Row],[Year]],NICAP[[#This Row],[Month]],NICAP[[#This Row],[Day]])</f>
        <v>24324</v>
      </c>
      <c r="S3122" s="35" t="str">
        <f t="shared" si="96"/>
        <v>PA</v>
      </c>
      <c r="T3122" s="24" t="str">
        <f t="shared" si="97"/>
        <v>US</v>
      </c>
    </row>
    <row r="3123" spans="1:20" ht="12.75" customHeight="1" x14ac:dyDescent="0.2">
      <c r="A3123" s="35">
        <v>3114</v>
      </c>
      <c r="B3123" s="55">
        <v>660806</v>
      </c>
      <c r="C3123" s="39" t="s">
        <v>6292</v>
      </c>
      <c r="D3123" s="39" t="s">
        <v>1667</v>
      </c>
      <c r="E3123" s="39" t="str">
        <f>IF(AND(LEN(NICAP[[#This Row],[State or      Country]])=2,NICAP[[#This Row],[State or      Country]]&lt;&gt;"UK"),"US","Other")</f>
        <v>US</v>
      </c>
      <c r="F3123" s="38">
        <v>2</v>
      </c>
      <c r="G3123" s="37"/>
      <c r="H3123" s="37"/>
      <c r="I3123" s="71" t="s">
        <v>4808</v>
      </c>
      <c r="J3123" s="37"/>
      <c r="K3123" s="37"/>
      <c r="L3123" s="36" t="s">
        <v>6333</v>
      </c>
      <c r="M3123" s="36" t="str">
        <f>IF(LEFT(NICAP[[#This Row],[Date]],1)=0,"Y","N")</f>
        <v>N</v>
      </c>
      <c r="N3123" s="36"/>
      <c r="O3123" s="36" t="str">
        <f>19&amp;LEFT(NICAP[[#This Row],[Date]],2)</f>
        <v>1966</v>
      </c>
      <c r="P3123" s="36" t="str">
        <f>MID(NICAP[[#This Row],[Date]],3,2)</f>
        <v>08</v>
      </c>
      <c r="Q3123" s="36" t="str">
        <f>RIGHT(NICAP[[#This Row],[Date]],2)</f>
        <v>06</v>
      </c>
      <c r="R3123" s="26">
        <f>DATE(NICAP[[#This Row],[Year]],NICAP[[#This Row],[Month]],NICAP[[#This Row],[Day]])</f>
        <v>24325</v>
      </c>
      <c r="S3123" s="35" t="str">
        <f t="shared" si="96"/>
        <v>TX</v>
      </c>
      <c r="T3123" s="24" t="str">
        <f t="shared" si="97"/>
        <v>US</v>
      </c>
    </row>
    <row r="3124" spans="1:20" ht="56.25" customHeight="1" x14ac:dyDescent="0.2">
      <c r="A3124" s="35">
        <v>3115</v>
      </c>
      <c r="B3124" s="57">
        <v>660813</v>
      </c>
      <c r="C3124" s="50" t="s">
        <v>6332</v>
      </c>
      <c r="D3124" s="50" t="s">
        <v>1694</v>
      </c>
      <c r="E3124" s="50" t="str">
        <f>IF(AND(LEN(NICAP[[#This Row],[State or      Country]])=2,NICAP[[#This Row],[State or      Country]]&lt;&gt;"UK"),"US","Other")</f>
        <v>US</v>
      </c>
      <c r="F3124" s="49">
        <v>1</v>
      </c>
      <c r="G3124" s="48"/>
      <c r="H3124" s="48"/>
      <c r="I3124" s="48"/>
      <c r="J3124" s="48"/>
      <c r="K3124" s="48"/>
      <c r="L3124" s="42" t="s">
        <v>6331</v>
      </c>
      <c r="M3124" s="42" t="str">
        <f>IF(LEFT(NICAP[[#This Row],[Date]],1)=0,"Y","N")</f>
        <v>N</v>
      </c>
      <c r="N3124" s="42"/>
      <c r="O3124" s="42" t="str">
        <f>19&amp;LEFT(NICAP[[#This Row],[Date]],2)</f>
        <v>1966</v>
      </c>
      <c r="P3124" s="42" t="str">
        <f>MID(NICAP[[#This Row],[Date]],3,2)</f>
        <v>08</v>
      </c>
      <c r="Q3124" s="42" t="str">
        <f>RIGHT(NICAP[[#This Row],[Date]],2)</f>
        <v>13</v>
      </c>
      <c r="R3124" s="26">
        <f>DATE(NICAP[[#This Row],[Year]],NICAP[[#This Row],[Month]],NICAP[[#This Row],[Day]])</f>
        <v>24332</v>
      </c>
      <c r="S3124" s="35" t="str">
        <f t="shared" si="96"/>
        <v>OH</v>
      </c>
      <c r="T3124" s="24" t="str">
        <f t="shared" si="97"/>
        <v>US</v>
      </c>
    </row>
    <row r="3125" spans="1:20" ht="87" customHeight="1" x14ac:dyDescent="0.2">
      <c r="A3125" s="35">
        <v>3116</v>
      </c>
      <c r="B3125" s="57">
        <v>660815</v>
      </c>
      <c r="C3125" s="50" t="s">
        <v>6330</v>
      </c>
      <c r="D3125" s="50" t="s">
        <v>1802</v>
      </c>
      <c r="E3125" s="50" t="str">
        <f>IF(AND(LEN(NICAP[[#This Row],[State or      Country]])=2,NICAP[[#This Row],[State or      Country]]&lt;&gt;"UK"),"US","Other")</f>
        <v>Other</v>
      </c>
      <c r="F3125" s="49">
        <v>6</v>
      </c>
      <c r="G3125" s="48"/>
      <c r="H3125" s="48"/>
      <c r="I3125" s="48"/>
      <c r="J3125" s="48"/>
      <c r="K3125" s="48"/>
      <c r="L3125" s="36" t="s">
        <v>6329</v>
      </c>
      <c r="M3125" s="36" t="str">
        <f>IF(LEFT(NICAP[[#This Row],[Date]],1)=0,"Y","N")</f>
        <v>N</v>
      </c>
      <c r="N3125" s="36"/>
      <c r="O3125" s="36" t="str">
        <f>19&amp;LEFT(NICAP[[#This Row],[Date]],2)</f>
        <v>1966</v>
      </c>
      <c r="P3125" s="36" t="str">
        <f>MID(NICAP[[#This Row],[Date]],3,2)</f>
        <v>08</v>
      </c>
      <c r="Q3125" s="36" t="str">
        <f>RIGHT(NICAP[[#This Row],[Date]],2)</f>
        <v>15</v>
      </c>
      <c r="R3125" s="26">
        <f>DATE(NICAP[[#This Row],[Year]],NICAP[[#This Row],[Month]],NICAP[[#This Row],[Day]])</f>
        <v>24334</v>
      </c>
      <c r="S3125" s="35" t="str">
        <f t="shared" si="96"/>
        <v/>
      </c>
      <c r="T3125" s="24" t="str">
        <f t="shared" si="97"/>
        <v>UK</v>
      </c>
    </row>
    <row r="3126" spans="1:20" ht="42" customHeight="1" x14ac:dyDescent="0.2">
      <c r="A3126" s="35">
        <v>3117</v>
      </c>
      <c r="B3126" s="57">
        <v>660815</v>
      </c>
      <c r="C3126" s="50" t="s">
        <v>4369</v>
      </c>
      <c r="D3126" s="50" t="s">
        <v>1697</v>
      </c>
      <c r="E3126" s="50" t="str">
        <f>IF(AND(LEN(NICAP[[#This Row],[State or      Country]])=2,NICAP[[#This Row],[State or      Country]]&lt;&gt;"UK"),"US","Other")</f>
        <v>US</v>
      </c>
      <c r="F3126" s="49">
        <v>1</v>
      </c>
      <c r="G3126" s="48"/>
      <c r="H3126" s="48"/>
      <c r="I3126" s="48"/>
      <c r="J3126" s="48"/>
      <c r="K3126" s="48"/>
      <c r="L3126" s="42" t="s">
        <v>6328</v>
      </c>
      <c r="M3126" s="42" t="str">
        <f>IF(LEFT(NICAP[[#This Row],[Date]],1)=0,"Y","N")</f>
        <v>N</v>
      </c>
      <c r="N3126" s="42"/>
      <c r="O3126" s="42" t="str">
        <f>19&amp;LEFT(NICAP[[#This Row],[Date]],2)</f>
        <v>1966</v>
      </c>
      <c r="P3126" s="42" t="str">
        <f>MID(NICAP[[#This Row],[Date]],3,2)</f>
        <v>08</v>
      </c>
      <c r="Q3126" s="42" t="str">
        <f>RIGHT(NICAP[[#This Row],[Date]],2)</f>
        <v>15</v>
      </c>
      <c r="R3126" s="26">
        <f>DATE(NICAP[[#This Row],[Year]],NICAP[[#This Row],[Month]],NICAP[[#This Row],[Day]])</f>
        <v>24334</v>
      </c>
      <c r="S3126" s="35" t="str">
        <f t="shared" si="96"/>
        <v>MA</v>
      </c>
      <c r="T3126" s="24" t="str">
        <f t="shared" si="97"/>
        <v>US</v>
      </c>
    </row>
    <row r="3127" spans="1:20" ht="57.75" customHeight="1" x14ac:dyDescent="0.2">
      <c r="A3127" s="35">
        <v>3118</v>
      </c>
      <c r="B3127" s="57">
        <v>660815</v>
      </c>
      <c r="C3127" s="50" t="s">
        <v>6327</v>
      </c>
      <c r="D3127" s="50" t="s">
        <v>1670</v>
      </c>
      <c r="E3127" s="50" t="str">
        <f>IF(AND(LEN(NICAP[[#This Row],[State or      Country]])=2,NICAP[[#This Row],[State or      Country]]&lt;&gt;"UK"),"US","Other")</f>
        <v>US</v>
      </c>
      <c r="F3127" s="49">
        <v>1</v>
      </c>
      <c r="G3127" s="48"/>
      <c r="H3127" s="48"/>
      <c r="I3127" s="48"/>
      <c r="J3127" s="48"/>
      <c r="K3127" s="48"/>
      <c r="L3127" s="36" t="s">
        <v>6326</v>
      </c>
      <c r="M3127" s="36" t="str">
        <f>IF(LEFT(NICAP[[#This Row],[Date]],1)=0,"Y","N")</f>
        <v>N</v>
      </c>
      <c r="N3127" s="36"/>
      <c r="O3127" s="36" t="str">
        <f>19&amp;LEFT(NICAP[[#This Row],[Date]],2)</f>
        <v>1966</v>
      </c>
      <c r="P3127" s="36" t="str">
        <f>MID(NICAP[[#This Row],[Date]],3,2)</f>
        <v>08</v>
      </c>
      <c r="Q3127" s="36" t="str">
        <f>RIGHT(NICAP[[#This Row],[Date]],2)</f>
        <v>15</v>
      </c>
      <c r="R3127" s="26">
        <f>DATE(NICAP[[#This Row],[Year]],NICAP[[#This Row],[Month]],NICAP[[#This Row],[Day]])</f>
        <v>24334</v>
      </c>
      <c r="S3127" s="35" t="str">
        <f t="shared" si="96"/>
        <v>IL</v>
      </c>
      <c r="T3127" s="24" t="str">
        <f t="shared" si="97"/>
        <v>US</v>
      </c>
    </row>
    <row r="3128" spans="1:20" ht="14.25" customHeight="1" x14ac:dyDescent="0.2">
      <c r="A3128" s="35">
        <v>3119</v>
      </c>
      <c r="B3128" s="56">
        <v>660815</v>
      </c>
      <c r="C3128" s="39" t="s">
        <v>6325</v>
      </c>
      <c r="D3128" s="39" t="s">
        <v>1702</v>
      </c>
      <c r="E3128" s="39" t="str">
        <f>IF(AND(LEN(NICAP[[#This Row],[State or      Country]])=2,NICAP[[#This Row],[State or      Country]]&lt;&gt;"UK"),"US","Other")</f>
        <v>Other</v>
      </c>
      <c r="F3128" s="38">
        <v>11</v>
      </c>
      <c r="G3128" s="39" t="s">
        <v>1757</v>
      </c>
      <c r="H3128" s="79">
        <v>5</v>
      </c>
      <c r="I3128" s="37"/>
      <c r="J3128" s="37"/>
      <c r="K3128" s="37"/>
      <c r="L3128" s="36" t="s">
        <v>6324</v>
      </c>
      <c r="M3128" s="36" t="str">
        <f>IF(LEFT(NICAP[[#This Row],[Date]],1)=0,"Y","N")</f>
        <v>N</v>
      </c>
      <c r="N3128" s="36"/>
      <c r="O3128" s="36" t="str">
        <f>19&amp;LEFT(NICAP[[#This Row],[Date]],2)</f>
        <v>1966</v>
      </c>
      <c r="P3128" s="36" t="str">
        <f>MID(NICAP[[#This Row],[Date]],3,2)</f>
        <v>08</v>
      </c>
      <c r="Q3128" s="36" t="str">
        <f>RIGHT(NICAP[[#This Row],[Date]],2)</f>
        <v>15</v>
      </c>
      <c r="R3128" s="26">
        <f>DATE(NICAP[[#This Row],[Year]],NICAP[[#This Row],[Month]],NICAP[[#This Row],[Day]])</f>
        <v>24334</v>
      </c>
      <c r="S3128" s="35" t="str">
        <f t="shared" si="96"/>
        <v/>
      </c>
      <c r="T3128" s="24" t="str">
        <f t="shared" si="97"/>
        <v>CAN</v>
      </c>
    </row>
    <row r="3129" spans="1:20" ht="56.25" customHeight="1" x14ac:dyDescent="0.2">
      <c r="A3129" s="35">
        <v>3120</v>
      </c>
      <c r="B3129" s="57">
        <v>660816</v>
      </c>
      <c r="C3129" s="50" t="s">
        <v>6323</v>
      </c>
      <c r="D3129" s="50" t="s">
        <v>1883</v>
      </c>
      <c r="E3129" s="50" t="str">
        <f>IF(AND(LEN(NICAP[[#This Row],[State or      Country]])=2,NICAP[[#This Row],[State or      Country]]&lt;&gt;"UK"),"US","Other")</f>
        <v>US</v>
      </c>
      <c r="F3129" s="49">
        <v>1</v>
      </c>
      <c r="G3129" s="48"/>
      <c r="H3129" s="48"/>
      <c r="I3129" s="48"/>
      <c r="J3129" s="48"/>
      <c r="K3129" s="48"/>
      <c r="L3129" s="42" t="s">
        <v>6322</v>
      </c>
      <c r="M3129" s="42" t="str">
        <f>IF(LEFT(NICAP[[#This Row],[Date]],1)=0,"Y","N")</f>
        <v>N</v>
      </c>
      <c r="N3129" s="42"/>
      <c r="O3129" s="42" t="str">
        <f>19&amp;LEFT(NICAP[[#This Row],[Date]],2)</f>
        <v>1966</v>
      </c>
      <c r="P3129" s="42" t="str">
        <f>MID(NICAP[[#This Row],[Date]],3,2)</f>
        <v>08</v>
      </c>
      <c r="Q3129" s="42" t="str">
        <f>RIGHT(NICAP[[#This Row],[Date]],2)</f>
        <v>16</v>
      </c>
      <c r="R3129" s="26">
        <f>DATE(NICAP[[#This Row],[Year]],NICAP[[#This Row],[Month]],NICAP[[#This Row],[Day]])</f>
        <v>24335</v>
      </c>
      <c r="S3129" s="35" t="str">
        <f t="shared" si="96"/>
        <v>MN</v>
      </c>
      <c r="T3129" s="24" t="str">
        <f t="shared" si="97"/>
        <v>US</v>
      </c>
    </row>
    <row r="3130" spans="1:20" ht="12.75" customHeight="1" x14ac:dyDescent="0.2">
      <c r="A3130" s="35">
        <v>3121</v>
      </c>
      <c r="B3130" s="55">
        <v>660816</v>
      </c>
      <c r="C3130" s="39" t="s">
        <v>6321</v>
      </c>
      <c r="D3130" s="39" t="s">
        <v>1847</v>
      </c>
      <c r="E3130" s="39" t="str">
        <f>IF(AND(LEN(NICAP[[#This Row],[State or      Country]])=2,NICAP[[#This Row],[State or      Country]]&lt;&gt;"UK"),"US","Other")</f>
        <v>Other</v>
      </c>
      <c r="F3130" s="38">
        <v>8</v>
      </c>
      <c r="G3130" s="37"/>
      <c r="H3130" s="37"/>
      <c r="I3130" s="37"/>
      <c r="J3130" s="37"/>
      <c r="K3130" s="37"/>
      <c r="L3130" s="36" t="s">
        <v>6320</v>
      </c>
      <c r="M3130" s="36" t="str">
        <f>IF(LEFT(NICAP[[#This Row],[Date]],1)=0,"Y","N")</f>
        <v>N</v>
      </c>
      <c r="N3130" s="36"/>
      <c r="O3130" s="36" t="str">
        <f>19&amp;LEFT(NICAP[[#This Row],[Date]],2)</f>
        <v>1966</v>
      </c>
      <c r="P3130" s="36" t="str">
        <f>MID(NICAP[[#This Row],[Date]],3,2)</f>
        <v>08</v>
      </c>
      <c r="Q3130" s="36" t="str">
        <f>RIGHT(NICAP[[#This Row],[Date]],2)</f>
        <v>16</v>
      </c>
      <c r="R3130" s="26">
        <f>DATE(NICAP[[#This Row],[Year]],NICAP[[#This Row],[Month]],NICAP[[#This Row],[Day]])</f>
        <v>24335</v>
      </c>
      <c r="S3130" s="35" t="str">
        <f t="shared" si="96"/>
        <v/>
      </c>
      <c r="T3130" s="24" t="str">
        <f t="shared" si="97"/>
        <v>Various</v>
      </c>
    </row>
    <row r="3131" spans="1:20" ht="27.75" customHeight="1" x14ac:dyDescent="0.2">
      <c r="A3131" s="35">
        <v>3122</v>
      </c>
      <c r="B3131" s="58">
        <v>660816</v>
      </c>
      <c r="C3131" s="44" t="s">
        <v>6319</v>
      </c>
      <c r="D3131" s="44" t="s">
        <v>2139</v>
      </c>
      <c r="E3131" s="44" t="str">
        <f>IF(AND(LEN(NICAP[[#This Row],[State or      Country]])=2,NICAP[[#This Row],[State or      Country]]&lt;&gt;"UK"),"US","Other")</f>
        <v>US</v>
      </c>
      <c r="F3131" s="43">
        <v>1</v>
      </c>
      <c r="G3131" s="41"/>
      <c r="H3131" s="41"/>
      <c r="I3131" s="41"/>
      <c r="J3131" s="41"/>
      <c r="K3131" s="41"/>
      <c r="L3131" s="42" t="s">
        <v>6318</v>
      </c>
      <c r="M3131" s="42" t="str">
        <f>IF(LEFT(NICAP[[#This Row],[Date]],1)=0,"Y","N")</f>
        <v>N</v>
      </c>
      <c r="N3131" s="42"/>
      <c r="O3131" s="42" t="str">
        <f>19&amp;LEFT(NICAP[[#This Row],[Date]],2)</f>
        <v>1966</v>
      </c>
      <c r="P3131" s="42" t="str">
        <f>MID(NICAP[[#This Row],[Date]],3,2)</f>
        <v>08</v>
      </c>
      <c r="Q3131" s="42" t="str">
        <f>RIGHT(NICAP[[#This Row],[Date]],2)</f>
        <v>16</v>
      </c>
      <c r="R3131" s="26">
        <f>DATE(NICAP[[#This Row],[Year]],NICAP[[#This Row],[Month]],NICAP[[#This Row],[Day]])</f>
        <v>24335</v>
      </c>
      <c r="S3131" s="35" t="str">
        <f t="shared" si="96"/>
        <v>ND</v>
      </c>
      <c r="T3131" s="24" t="str">
        <f t="shared" si="97"/>
        <v>US</v>
      </c>
    </row>
    <row r="3132" spans="1:20" ht="42" customHeight="1" x14ac:dyDescent="0.2">
      <c r="A3132" s="35">
        <v>3123</v>
      </c>
      <c r="B3132" s="57">
        <v>660817</v>
      </c>
      <c r="C3132" s="50" t="s">
        <v>5848</v>
      </c>
      <c r="D3132" s="50" t="s">
        <v>1694</v>
      </c>
      <c r="E3132" s="50" t="str">
        <f>IF(AND(LEN(NICAP[[#This Row],[State or      Country]])=2,NICAP[[#This Row],[State or      Country]]&lt;&gt;"UK"),"US","Other")</f>
        <v>US</v>
      </c>
      <c r="F3132" s="49">
        <v>1</v>
      </c>
      <c r="G3132" s="48"/>
      <c r="H3132" s="48"/>
      <c r="I3132" s="48"/>
      <c r="J3132" s="48"/>
      <c r="K3132" s="48"/>
      <c r="L3132" s="36" t="s">
        <v>6317</v>
      </c>
      <c r="M3132" s="36" t="str">
        <f>IF(LEFT(NICAP[[#This Row],[Date]],1)=0,"Y","N")</f>
        <v>N</v>
      </c>
      <c r="N3132" s="36"/>
      <c r="O3132" s="36" t="str">
        <f>19&amp;LEFT(NICAP[[#This Row],[Date]],2)</f>
        <v>1966</v>
      </c>
      <c r="P3132" s="36" t="str">
        <f>MID(NICAP[[#This Row],[Date]],3,2)</f>
        <v>08</v>
      </c>
      <c r="Q3132" s="36" t="str">
        <f>RIGHT(NICAP[[#This Row],[Date]],2)</f>
        <v>17</v>
      </c>
      <c r="R3132" s="26">
        <f>DATE(NICAP[[#This Row],[Year]],NICAP[[#This Row],[Month]],NICAP[[#This Row],[Day]])</f>
        <v>24336</v>
      </c>
      <c r="S3132" s="35" t="str">
        <f t="shared" si="96"/>
        <v>OH</v>
      </c>
      <c r="T3132" s="24" t="str">
        <f t="shared" si="97"/>
        <v>US</v>
      </c>
    </row>
    <row r="3133" spans="1:20" ht="56.25" customHeight="1" x14ac:dyDescent="0.2">
      <c r="A3133" s="35">
        <v>3124</v>
      </c>
      <c r="B3133" s="57">
        <v>660818</v>
      </c>
      <c r="C3133" s="50" t="s">
        <v>6316</v>
      </c>
      <c r="D3133" s="50" t="s">
        <v>1686</v>
      </c>
      <c r="E3133" s="50" t="str">
        <f>IF(AND(LEN(NICAP[[#This Row],[State or      Country]])=2,NICAP[[#This Row],[State or      Country]]&lt;&gt;"UK"),"US","Other")</f>
        <v>US</v>
      </c>
      <c r="F3133" s="49">
        <v>2</v>
      </c>
      <c r="G3133" s="48"/>
      <c r="H3133" s="48"/>
      <c r="I3133" s="48"/>
      <c r="J3133" s="48"/>
      <c r="K3133" s="48"/>
      <c r="L3133" s="42" t="s">
        <v>6315</v>
      </c>
      <c r="M3133" s="42" t="str">
        <f>IF(LEFT(NICAP[[#This Row],[Date]],1)=0,"Y","N")</f>
        <v>N</v>
      </c>
      <c r="N3133" s="42"/>
      <c r="O3133" s="42" t="str">
        <f>19&amp;LEFT(NICAP[[#This Row],[Date]],2)</f>
        <v>1966</v>
      </c>
      <c r="P3133" s="42" t="str">
        <f>MID(NICAP[[#This Row],[Date]],3,2)</f>
        <v>08</v>
      </c>
      <c r="Q3133" s="42" t="str">
        <f>RIGHT(NICAP[[#This Row],[Date]],2)</f>
        <v>18</v>
      </c>
      <c r="R3133" s="26">
        <f>DATE(NICAP[[#This Row],[Year]],NICAP[[#This Row],[Month]],NICAP[[#This Row],[Day]])</f>
        <v>24337</v>
      </c>
      <c r="S3133" s="35" t="str">
        <f t="shared" si="96"/>
        <v>PA</v>
      </c>
      <c r="T3133" s="24" t="str">
        <f t="shared" si="97"/>
        <v>US</v>
      </c>
    </row>
    <row r="3134" spans="1:20" ht="87" customHeight="1" x14ac:dyDescent="0.2">
      <c r="A3134" s="35">
        <v>3125</v>
      </c>
      <c r="B3134" s="57">
        <v>660819</v>
      </c>
      <c r="C3134" s="50" t="s">
        <v>5220</v>
      </c>
      <c r="D3134" s="50" t="s">
        <v>1734</v>
      </c>
      <c r="E3134" s="50" t="str">
        <f>IF(AND(LEN(NICAP[[#This Row],[State or      Country]])=2,NICAP[[#This Row],[State or      Country]]&lt;&gt;"UK"),"US","Other")</f>
        <v>US</v>
      </c>
      <c r="F3134" s="75">
        <v>2</v>
      </c>
      <c r="G3134" s="48"/>
      <c r="H3134" s="48"/>
      <c r="I3134" s="48"/>
      <c r="J3134" s="48"/>
      <c r="K3134" s="48"/>
      <c r="L3134" s="36" t="s">
        <v>6314</v>
      </c>
      <c r="M3134" s="36" t="str">
        <f>IF(LEFT(NICAP[[#This Row],[Date]],1)=0,"Y","N")</f>
        <v>N</v>
      </c>
      <c r="N3134" s="36"/>
      <c r="O3134" s="36" t="str">
        <f>19&amp;LEFT(NICAP[[#This Row],[Date]],2)</f>
        <v>1966</v>
      </c>
      <c r="P3134" s="36" t="str">
        <f>MID(NICAP[[#This Row],[Date]],3,2)</f>
        <v>08</v>
      </c>
      <c r="Q3134" s="36" t="str">
        <f>RIGHT(NICAP[[#This Row],[Date]],2)</f>
        <v>19</v>
      </c>
      <c r="R3134" s="26">
        <f>DATE(NICAP[[#This Row],[Year]],NICAP[[#This Row],[Month]],NICAP[[#This Row],[Day]])</f>
        <v>24338</v>
      </c>
      <c r="S3134" s="35" t="str">
        <f t="shared" si="96"/>
        <v>MI</v>
      </c>
      <c r="T3134" s="24" t="str">
        <f t="shared" si="97"/>
        <v>US</v>
      </c>
    </row>
    <row r="3135" spans="1:20" ht="12.75" customHeight="1" x14ac:dyDescent="0.2">
      <c r="A3135" s="35">
        <v>3126</v>
      </c>
      <c r="B3135" s="55">
        <v>660819</v>
      </c>
      <c r="C3135" s="39" t="s">
        <v>6313</v>
      </c>
      <c r="D3135" s="39" t="s">
        <v>2139</v>
      </c>
      <c r="E3135" s="39" t="str">
        <f>IF(AND(LEN(NICAP[[#This Row],[State or      Country]])=2,NICAP[[#This Row],[State or      Country]]&lt;&gt;"UK"),"US","Other")</f>
        <v>US</v>
      </c>
      <c r="F3135" s="79">
        <v>1</v>
      </c>
      <c r="G3135" s="37"/>
      <c r="H3135" s="37"/>
      <c r="I3135" s="65">
        <v>10872</v>
      </c>
      <c r="J3135" s="37"/>
      <c r="K3135" s="37"/>
      <c r="L3135" s="36" t="s">
        <v>6312</v>
      </c>
      <c r="M3135" s="36" t="str">
        <f>IF(LEFT(NICAP[[#This Row],[Date]],1)=0,"Y","N")</f>
        <v>N</v>
      </c>
      <c r="N3135" s="36"/>
      <c r="O3135" s="36" t="str">
        <f>19&amp;LEFT(NICAP[[#This Row],[Date]],2)</f>
        <v>1966</v>
      </c>
      <c r="P3135" s="36" t="str">
        <f>MID(NICAP[[#This Row],[Date]],3,2)</f>
        <v>08</v>
      </c>
      <c r="Q3135" s="36" t="str">
        <f>RIGHT(NICAP[[#This Row],[Date]],2)</f>
        <v>19</v>
      </c>
      <c r="R3135" s="26">
        <f>DATE(NICAP[[#This Row],[Year]],NICAP[[#This Row],[Month]],NICAP[[#This Row],[Day]])</f>
        <v>24338</v>
      </c>
      <c r="S3135" s="35" t="str">
        <f t="shared" si="96"/>
        <v>ND</v>
      </c>
      <c r="T3135" s="24" t="str">
        <f t="shared" si="97"/>
        <v>US</v>
      </c>
    </row>
    <row r="3136" spans="1:20" ht="56.25" customHeight="1" x14ac:dyDescent="0.2">
      <c r="A3136" s="35">
        <v>3127</v>
      </c>
      <c r="B3136" s="57">
        <v>660820</v>
      </c>
      <c r="C3136" s="50" t="s">
        <v>5179</v>
      </c>
      <c r="D3136" s="50" t="s">
        <v>3132</v>
      </c>
      <c r="E3136" s="50" t="str">
        <f>IF(AND(LEN(NICAP[[#This Row],[State or      Country]])=2,NICAP[[#This Row],[State or      Country]]&lt;&gt;"UK"),"US","Other")</f>
        <v>US</v>
      </c>
      <c r="F3136" s="75">
        <v>1</v>
      </c>
      <c r="G3136" s="48"/>
      <c r="H3136" s="48"/>
      <c r="I3136" s="48"/>
      <c r="J3136" s="48"/>
      <c r="K3136" s="48"/>
      <c r="L3136" s="36" t="s">
        <v>6311</v>
      </c>
      <c r="M3136" s="36" t="str">
        <f>IF(LEFT(NICAP[[#This Row],[Date]],1)=0,"Y","N")</f>
        <v>N</v>
      </c>
      <c r="N3136" s="36"/>
      <c r="O3136" s="36" t="str">
        <f>19&amp;LEFT(NICAP[[#This Row],[Date]],2)</f>
        <v>1966</v>
      </c>
      <c r="P3136" s="36" t="str">
        <f>MID(NICAP[[#This Row],[Date]],3,2)</f>
        <v>08</v>
      </c>
      <c r="Q3136" s="36" t="str">
        <f>RIGHT(NICAP[[#This Row],[Date]],2)</f>
        <v>20</v>
      </c>
      <c r="R3136" s="26">
        <f>DATE(NICAP[[#This Row],[Year]],NICAP[[#This Row],[Month]],NICAP[[#This Row],[Day]])</f>
        <v>24339</v>
      </c>
      <c r="S3136" s="35" t="str">
        <f t="shared" si="96"/>
        <v>UT</v>
      </c>
      <c r="T3136" s="24" t="str">
        <f t="shared" si="97"/>
        <v>US</v>
      </c>
    </row>
    <row r="3137" spans="1:20" ht="57.75" customHeight="1" x14ac:dyDescent="0.2">
      <c r="A3137" s="35">
        <v>3128</v>
      </c>
      <c r="B3137" s="57">
        <v>660822</v>
      </c>
      <c r="C3137" s="50" t="s">
        <v>6310</v>
      </c>
      <c r="D3137" s="50" t="s">
        <v>1686</v>
      </c>
      <c r="E3137" s="50" t="str">
        <f>IF(AND(LEN(NICAP[[#This Row],[State or      Country]])=2,NICAP[[#This Row],[State or      Country]]&lt;&gt;"UK"),"US","Other")</f>
        <v>US</v>
      </c>
      <c r="F3137" s="75">
        <v>1</v>
      </c>
      <c r="G3137" s="48"/>
      <c r="H3137" s="48"/>
      <c r="I3137" s="48"/>
      <c r="J3137" s="48"/>
      <c r="K3137" s="48"/>
      <c r="L3137" s="36" t="s">
        <v>6309</v>
      </c>
      <c r="M3137" s="36" t="str">
        <f>IF(LEFT(NICAP[[#This Row],[Date]],1)=0,"Y","N")</f>
        <v>N</v>
      </c>
      <c r="N3137" s="36"/>
      <c r="O3137" s="36" t="str">
        <f>19&amp;LEFT(NICAP[[#This Row],[Date]],2)</f>
        <v>1966</v>
      </c>
      <c r="P3137" s="36" t="str">
        <f>MID(NICAP[[#This Row],[Date]],3,2)</f>
        <v>08</v>
      </c>
      <c r="Q3137" s="36" t="str">
        <f>RIGHT(NICAP[[#This Row],[Date]],2)</f>
        <v>22</v>
      </c>
      <c r="R3137" s="26">
        <f>DATE(NICAP[[#This Row],[Year]],NICAP[[#This Row],[Month]],NICAP[[#This Row],[Day]])</f>
        <v>24341</v>
      </c>
      <c r="S3137" s="35" t="str">
        <f t="shared" si="96"/>
        <v>PA</v>
      </c>
      <c r="T3137" s="24" t="str">
        <f t="shared" si="97"/>
        <v>US</v>
      </c>
    </row>
    <row r="3138" spans="1:20" ht="12.75" customHeight="1" x14ac:dyDescent="0.2">
      <c r="A3138" s="35">
        <v>3129</v>
      </c>
      <c r="B3138" s="55">
        <v>660823</v>
      </c>
      <c r="C3138" s="39" t="s">
        <v>5514</v>
      </c>
      <c r="D3138" s="39" t="s">
        <v>5513</v>
      </c>
      <c r="E3138" s="39" t="str">
        <f>IF(AND(LEN(NICAP[[#This Row],[State or      Country]])=2,NICAP[[#This Row],[State or      Country]]&lt;&gt;"UK"),"US","Other")</f>
        <v>Other</v>
      </c>
      <c r="F3138" s="79">
        <v>1</v>
      </c>
      <c r="G3138" s="37"/>
      <c r="H3138" s="37"/>
      <c r="I3138" s="47" t="s">
        <v>4808</v>
      </c>
      <c r="J3138" s="37"/>
      <c r="K3138" s="37"/>
      <c r="L3138" s="36" t="s">
        <v>6161</v>
      </c>
      <c r="M3138" s="36" t="str">
        <f>IF(LEFT(NICAP[[#This Row],[Date]],1)=0,"Y","N")</f>
        <v>N</v>
      </c>
      <c r="N3138" s="36"/>
      <c r="O3138" s="36" t="str">
        <f>19&amp;LEFT(NICAP[[#This Row],[Date]],2)</f>
        <v>1966</v>
      </c>
      <c r="P3138" s="36" t="str">
        <f>MID(NICAP[[#This Row],[Date]],3,2)</f>
        <v>08</v>
      </c>
      <c r="Q3138" s="36" t="str">
        <f>RIGHT(NICAP[[#This Row],[Date]],2)</f>
        <v>23</v>
      </c>
      <c r="R3138" s="26">
        <f>DATE(NICAP[[#This Row],[Year]],NICAP[[#This Row],[Month]],NICAP[[#This Row],[Day]])</f>
        <v>24342</v>
      </c>
      <c r="S3138" s="35" t="str">
        <f t="shared" si="96"/>
        <v/>
      </c>
      <c r="T3138" s="24" t="str">
        <f t="shared" si="97"/>
        <v>Vietnam</v>
      </c>
    </row>
    <row r="3139" spans="1:20" ht="12.75" customHeight="1" x14ac:dyDescent="0.2">
      <c r="A3139" s="35">
        <v>3130</v>
      </c>
      <c r="B3139" s="55">
        <v>660823</v>
      </c>
      <c r="C3139" s="39" t="s">
        <v>2145</v>
      </c>
      <c r="D3139" s="39" t="s">
        <v>1694</v>
      </c>
      <c r="E3139" s="39" t="str">
        <f>IF(AND(LEN(NICAP[[#This Row],[State or      Country]])=2,NICAP[[#This Row],[State or      Country]]&lt;&gt;"UK"),"US","Other")</f>
        <v>US</v>
      </c>
      <c r="F3139" s="79">
        <v>1</v>
      </c>
      <c r="G3139" s="37"/>
      <c r="H3139" s="37"/>
      <c r="I3139" s="65">
        <v>10888</v>
      </c>
      <c r="J3139" s="37"/>
      <c r="K3139" s="37"/>
      <c r="L3139" s="36" t="s">
        <v>6308</v>
      </c>
      <c r="M3139" s="36" t="str">
        <f>IF(LEFT(NICAP[[#This Row],[Date]],1)=0,"Y","N")</f>
        <v>N</v>
      </c>
      <c r="N3139" s="36"/>
      <c r="O3139" s="36" t="str">
        <f>19&amp;LEFT(NICAP[[#This Row],[Date]],2)</f>
        <v>1966</v>
      </c>
      <c r="P3139" s="36" t="str">
        <f>MID(NICAP[[#This Row],[Date]],3,2)</f>
        <v>08</v>
      </c>
      <c r="Q3139" s="36" t="str">
        <f>RIGHT(NICAP[[#This Row],[Date]],2)</f>
        <v>23</v>
      </c>
      <c r="R3139" s="26">
        <f>DATE(NICAP[[#This Row],[Year]],NICAP[[#This Row],[Month]],NICAP[[#This Row],[Day]])</f>
        <v>24342</v>
      </c>
      <c r="S3139" s="35" t="str">
        <f t="shared" si="96"/>
        <v>OH</v>
      </c>
      <c r="T3139" s="24" t="str">
        <f t="shared" si="97"/>
        <v>US</v>
      </c>
    </row>
    <row r="3140" spans="1:20" ht="57" customHeight="1" x14ac:dyDescent="0.2">
      <c r="A3140" s="35">
        <v>3131</v>
      </c>
      <c r="B3140" s="57">
        <v>660823</v>
      </c>
      <c r="C3140" s="50" t="s">
        <v>1925</v>
      </c>
      <c r="D3140" s="50" t="s">
        <v>1758</v>
      </c>
      <c r="E3140" s="50" t="str">
        <f>IF(AND(LEN(NICAP[[#This Row],[State or      Country]])=2,NICAP[[#This Row],[State or      Country]]&lt;&gt;"UK"),"US","Other")</f>
        <v>US</v>
      </c>
      <c r="F3140" s="75">
        <v>1</v>
      </c>
      <c r="G3140" s="48"/>
      <c r="H3140" s="48"/>
      <c r="I3140" s="48"/>
      <c r="J3140" s="48"/>
      <c r="K3140" s="48"/>
      <c r="L3140" s="36" t="s">
        <v>6307</v>
      </c>
      <c r="M3140" s="36" t="str">
        <f>IF(LEFT(NICAP[[#This Row],[Date]],1)=0,"Y","N")</f>
        <v>N</v>
      </c>
      <c r="N3140" s="36"/>
      <c r="O3140" s="36" t="str">
        <f>19&amp;LEFT(NICAP[[#This Row],[Date]],2)</f>
        <v>1966</v>
      </c>
      <c r="P3140" s="36" t="str">
        <f>MID(NICAP[[#This Row],[Date]],3,2)</f>
        <v>08</v>
      </c>
      <c r="Q3140" s="36" t="str">
        <f>RIGHT(NICAP[[#This Row],[Date]],2)</f>
        <v>23</v>
      </c>
      <c r="R3140" s="26">
        <f>DATE(NICAP[[#This Row],[Year]],NICAP[[#This Row],[Month]],NICAP[[#This Row],[Day]])</f>
        <v>24342</v>
      </c>
      <c r="S3140" s="35" t="str">
        <f t="shared" si="96"/>
        <v>NY</v>
      </c>
      <c r="T3140" s="24" t="str">
        <f t="shared" si="97"/>
        <v>US</v>
      </c>
    </row>
    <row r="3141" spans="1:20" ht="57.75" customHeight="1" x14ac:dyDescent="0.2">
      <c r="A3141" s="35">
        <v>3132</v>
      </c>
      <c r="B3141" s="57">
        <v>660824</v>
      </c>
      <c r="C3141" s="50" t="s">
        <v>6306</v>
      </c>
      <c r="D3141" s="50" t="s">
        <v>1734</v>
      </c>
      <c r="E3141" s="50" t="str">
        <f>IF(AND(LEN(NICAP[[#This Row],[State or      Country]])=2,NICAP[[#This Row],[State or      Country]]&lt;&gt;"UK"),"US","Other")</f>
        <v>US</v>
      </c>
      <c r="F3141" s="75">
        <v>8</v>
      </c>
      <c r="G3141" s="48"/>
      <c r="H3141" s="48"/>
      <c r="I3141" s="48"/>
      <c r="J3141" s="48"/>
      <c r="K3141" s="48"/>
      <c r="L3141" s="36" t="s">
        <v>6305</v>
      </c>
      <c r="M3141" s="36" t="str">
        <f>IF(LEFT(NICAP[[#This Row],[Date]],1)=0,"Y","N")</f>
        <v>N</v>
      </c>
      <c r="N3141" s="36"/>
      <c r="O3141" s="36" t="str">
        <f>19&amp;LEFT(NICAP[[#This Row],[Date]],2)</f>
        <v>1966</v>
      </c>
      <c r="P3141" s="36" t="str">
        <f>MID(NICAP[[#This Row],[Date]],3,2)</f>
        <v>08</v>
      </c>
      <c r="Q3141" s="36" t="str">
        <f>RIGHT(NICAP[[#This Row],[Date]],2)</f>
        <v>24</v>
      </c>
      <c r="R3141" s="26">
        <f>DATE(NICAP[[#This Row],[Year]],NICAP[[#This Row],[Month]],NICAP[[#This Row],[Day]])</f>
        <v>24343</v>
      </c>
      <c r="S3141" s="35" t="str">
        <f t="shared" si="96"/>
        <v>MI</v>
      </c>
      <c r="T3141" s="24" t="str">
        <f t="shared" si="97"/>
        <v>US</v>
      </c>
    </row>
    <row r="3142" spans="1:20" ht="14.25" customHeight="1" x14ac:dyDescent="0.2">
      <c r="A3142" s="35">
        <v>3133</v>
      </c>
      <c r="B3142" s="56">
        <v>660824</v>
      </c>
      <c r="C3142" s="39" t="s">
        <v>3842</v>
      </c>
      <c r="D3142" s="39" t="s">
        <v>2139</v>
      </c>
      <c r="E3142" s="39" t="str">
        <f>IF(AND(LEN(NICAP[[#This Row],[State or      Country]])=2,NICAP[[#This Row],[State or      Country]]&lt;&gt;"UK"),"US","Other")</f>
        <v>US</v>
      </c>
      <c r="F3142" s="79">
        <v>3</v>
      </c>
      <c r="G3142" s="71" t="s">
        <v>2090</v>
      </c>
      <c r="H3142" s="65">
        <v>5</v>
      </c>
      <c r="I3142" s="47" t="s">
        <v>4808</v>
      </c>
      <c r="J3142" s="54" t="s">
        <v>1744</v>
      </c>
      <c r="K3142" s="37"/>
      <c r="L3142" s="36" t="s">
        <v>6304</v>
      </c>
      <c r="M3142" s="36" t="str">
        <f>IF(LEFT(NICAP[[#This Row],[Date]],1)=0,"Y","N")</f>
        <v>N</v>
      </c>
      <c r="N3142" s="36"/>
      <c r="O3142" s="36" t="str">
        <f>19&amp;LEFT(NICAP[[#This Row],[Date]],2)</f>
        <v>1966</v>
      </c>
      <c r="P3142" s="36" t="str">
        <f>MID(NICAP[[#This Row],[Date]],3,2)</f>
        <v>08</v>
      </c>
      <c r="Q3142" s="36" t="str">
        <f>RIGHT(NICAP[[#This Row],[Date]],2)</f>
        <v>24</v>
      </c>
      <c r="R3142" s="26">
        <f>DATE(NICAP[[#This Row],[Year]],NICAP[[#This Row],[Month]],NICAP[[#This Row],[Day]])</f>
        <v>24343</v>
      </c>
      <c r="S3142" s="35" t="str">
        <f t="shared" si="96"/>
        <v>ND</v>
      </c>
      <c r="T3142" s="24" t="str">
        <f t="shared" si="97"/>
        <v>US</v>
      </c>
    </row>
    <row r="3143" spans="1:20" ht="56.25" customHeight="1" x14ac:dyDescent="0.2">
      <c r="A3143" s="35">
        <v>3134</v>
      </c>
      <c r="B3143" s="57">
        <v>660825</v>
      </c>
      <c r="C3143" s="50" t="s">
        <v>6303</v>
      </c>
      <c r="D3143" s="50" t="s">
        <v>1676</v>
      </c>
      <c r="E3143" s="50" t="str">
        <f>IF(AND(LEN(NICAP[[#This Row],[State or      Country]])=2,NICAP[[#This Row],[State or      Country]]&lt;&gt;"UK"),"US","Other")</f>
        <v>US</v>
      </c>
      <c r="F3143" s="75">
        <v>1</v>
      </c>
      <c r="G3143" s="48"/>
      <c r="H3143" s="48"/>
      <c r="I3143" s="48"/>
      <c r="J3143" s="48"/>
      <c r="K3143" s="48"/>
      <c r="L3143" s="42" t="s">
        <v>6302</v>
      </c>
      <c r="M3143" s="42" t="str">
        <f>IF(LEFT(NICAP[[#This Row],[Date]],1)=0,"Y","N")</f>
        <v>N</v>
      </c>
      <c r="N3143" s="42"/>
      <c r="O3143" s="42" t="str">
        <f>19&amp;LEFT(NICAP[[#This Row],[Date]],2)</f>
        <v>1966</v>
      </c>
      <c r="P3143" s="42" t="str">
        <f>MID(NICAP[[#This Row],[Date]],3,2)</f>
        <v>08</v>
      </c>
      <c r="Q3143" s="42" t="str">
        <f>RIGHT(NICAP[[#This Row],[Date]],2)</f>
        <v>25</v>
      </c>
      <c r="R3143" s="26">
        <f>DATE(NICAP[[#This Row],[Year]],NICAP[[#This Row],[Month]],NICAP[[#This Row],[Day]])</f>
        <v>24344</v>
      </c>
      <c r="S3143" s="35" t="str">
        <f t="shared" si="96"/>
        <v>CA</v>
      </c>
      <c r="T3143" s="24" t="str">
        <f t="shared" si="97"/>
        <v>US</v>
      </c>
    </row>
    <row r="3144" spans="1:20" ht="57.75" customHeight="1" x14ac:dyDescent="0.2">
      <c r="A3144" s="35">
        <v>3135</v>
      </c>
      <c r="B3144" s="57">
        <v>660825</v>
      </c>
      <c r="C3144" s="50" t="s">
        <v>3072</v>
      </c>
      <c r="D3144" s="50" t="s">
        <v>2180</v>
      </c>
      <c r="E3144" s="50" t="str">
        <f>IF(AND(LEN(NICAP[[#This Row],[State or      Country]])=2,NICAP[[#This Row],[State or      Country]]&lt;&gt;"UK"),"US","Other")</f>
        <v>US</v>
      </c>
      <c r="F3144" s="75">
        <v>1</v>
      </c>
      <c r="G3144" s="48"/>
      <c r="H3144" s="48"/>
      <c r="I3144" s="48"/>
      <c r="J3144" s="48"/>
      <c r="K3144" s="48"/>
      <c r="L3144" s="36" t="s">
        <v>6301</v>
      </c>
      <c r="M3144" s="36" t="str">
        <f>IF(LEFT(NICAP[[#This Row],[Date]],1)=0,"Y","N")</f>
        <v>N</v>
      </c>
      <c r="N3144" s="36"/>
      <c r="O3144" s="36" t="str">
        <f>19&amp;LEFT(NICAP[[#This Row],[Date]],2)</f>
        <v>1966</v>
      </c>
      <c r="P3144" s="36" t="str">
        <f>MID(NICAP[[#This Row],[Date]],3,2)</f>
        <v>08</v>
      </c>
      <c r="Q3144" s="36" t="str">
        <f>RIGHT(NICAP[[#This Row],[Date]],2)</f>
        <v>25</v>
      </c>
      <c r="R3144" s="26">
        <f>DATE(NICAP[[#This Row],[Year]],NICAP[[#This Row],[Month]],NICAP[[#This Row],[Day]])</f>
        <v>24344</v>
      </c>
      <c r="S3144" s="35" t="str">
        <f t="shared" si="96"/>
        <v>NE</v>
      </c>
      <c r="T3144" s="24" t="str">
        <f t="shared" si="97"/>
        <v>US</v>
      </c>
    </row>
    <row r="3145" spans="1:20" ht="12.75" customHeight="1" x14ac:dyDescent="0.2">
      <c r="A3145" s="35">
        <v>3136</v>
      </c>
      <c r="B3145" s="55">
        <v>660826</v>
      </c>
      <c r="C3145" s="39" t="s">
        <v>6300</v>
      </c>
      <c r="D3145" s="39" t="s">
        <v>2299</v>
      </c>
      <c r="E3145" s="39" t="str">
        <f>IF(AND(LEN(NICAP[[#This Row],[State or      Country]])=2,NICAP[[#This Row],[State or      Country]]&lt;&gt;"UK"),"US","Other")</f>
        <v>US</v>
      </c>
      <c r="F3145" s="79">
        <v>1</v>
      </c>
      <c r="G3145" s="37"/>
      <c r="H3145" s="37"/>
      <c r="I3145" s="65">
        <v>10899</v>
      </c>
      <c r="J3145" s="37"/>
      <c r="K3145" s="37"/>
      <c r="L3145" s="36" t="s">
        <v>6299</v>
      </c>
      <c r="M3145" s="36" t="str">
        <f>IF(LEFT(NICAP[[#This Row],[Date]],1)=0,"Y","N")</f>
        <v>N</v>
      </c>
      <c r="N3145" s="36"/>
      <c r="O3145" s="36" t="str">
        <f>19&amp;LEFT(NICAP[[#This Row],[Date]],2)</f>
        <v>1966</v>
      </c>
      <c r="P3145" s="36" t="str">
        <f>MID(NICAP[[#This Row],[Date]],3,2)</f>
        <v>08</v>
      </c>
      <c r="Q3145" s="36" t="str">
        <f>RIGHT(NICAP[[#This Row],[Date]],2)</f>
        <v>26</v>
      </c>
      <c r="R3145" s="26">
        <f>DATE(NICAP[[#This Row],[Year]],NICAP[[#This Row],[Month]],NICAP[[#This Row],[Day]])</f>
        <v>24345</v>
      </c>
      <c r="S3145" s="35" t="str">
        <f t="shared" si="96"/>
        <v>AL</v>
      </c>
      <c r="T3145" s="24" t="str">
        <f t="shared" si="97"/>
        <v>US</v>
      </c>
    </row>
    <row r="3146" spans="1:20" ht="42" customHeight="1" x14ac:dyDescent="0.2">
      <c r="A3146" s="35">
        <v>3137</v>
      </c>
      <c r="B3146" s="57">
        <v>660827</v>
      </c>
      <c r="C3146" s="50" t="s">
        <v>6298</v>
      </c>
      <c r="D3146" s="50" t="s">
        <v>1670</v>
      </c>
      <c r="E3146" s="50" t="str">
        <f>IF(AND(LEN(NICAP[[#This Row],[State or      Country]])=2,NICAP[[#This Row],[State or      Country]]&lt;&gt;"UK"),"US","Other")</f>
        <v>US</v>
      </c>
      <c r="F3146" s="75">
        <v>1</v>
      </c>
      <c r="G3146" s="48"/>
      <c r="H3146" s="48"/>
      <c r="I3146" s="48"/>
      <c r="J3146" s="48"/>
      <c r="K3146" s="48"/>
      <c r="L3146" s="42" t="s">
        <v>6297</v>
      </c>
      <c r="M3146" s="42" t="str">
        <f>IF(LEFT(NICAP[[#This Row],[Date]],1)=0,"Y","N")</f>
        <v>N</v>
      </c>
      <c r="N3146" s="42"/>
      <c r="O3146" s="42" t="str">
        <f>19&amp;LEFT(NICAP[[#This Row],[Date]],2)</f>
        <v>1966</v>
      </c>
      <c r="P3146" s="42" t="str">
        <f>MID(NICAP[[#This Row],[Date]],3,2)</f>
        <v>08</v>
      </c>
      <c r="Q3146" s="42" t="str">
        <f>RIGHT(NICAP[[#This Row],[Date]],2)</f>
        <v>27</v>
      </c>
      <c r="R3146" s="26">
        <f>DATE(NICAP[[#This Row],[Year]],NICAP[[#This Row],[Month]],NICAP[[#This Row],[Day]])</f>
        <v>24346</v>
      </c>
      <c r="S3146" s="35" t="str">
        <f t="shared" ref="S3146:S3209" si="98">IF(E3146="US",D3146,"")</f>
        <v>IL</v>
      </c>
      <c r="T3146" s="24" t="str">
        <f t="shared" ref="T3146:T3209" si="99">IF(E3146="US","US",D3146)</f>
        <v>US</v>
      </c>
    </row>
    <row r="3147" spans="1:20" ht="71.25" customHeight="1" x14ac:dyDescent="0.2">
      <c r="A3147" s="35">
        <v>3138</v>
      </c>
      <c r="B3147" s="57">
        <v>660831</v>
      </c>
      <c r="C3147" s="50" t="s">
        <v>6296</v>
      </c>
      <c r="D3147" s="50" t="s">
        <v>2522</v>
      </c>
      <c r="E3147" s="50" t="str">
        <f>IF(AND(LEN(NICAP[[#This Row],[State or      Country]])=2,NICAP[[#This Row],[State or      Country]]&lt;&gt;"UK"),"US","Other")</f>
        <v>Other</v>
      </c>
      <c r="F3147" s="75">
        <v>2</v>
      </c>
      <c r="G3147" s="48"/>
      <c r="H3147" s="48"/>
      <c r="I3147" s="48"/>
      <c r="J3147" s="48"/>
      <c r="K3147" s="48"/>
      <c r="L3147" s="36" t="s">
        <v>6295</v>
      </c>
      <c r="M3147" s="36" t="str">
        <f>IF(LEFT(NICAP[[#This Row],[Date]],1)=0,"Y","N")</f>
        <v>N</v>
      </c>
      <c r="N3147" s="36"/>
      <c r="O3147" s="36" t="str">
        <f>19&amp;LEFT(NICAP[[#This Row],[Date]],2)</f>
        <v>1966</v>
      </c>
      <c r="P3147" s="36" t="str">
        <f>MID(NICAP[[#This Row],[Date]],3,2)</f>
        <v>08</v>
      </c>
      <c r="Q3147" s="36" t="str">
        <f>RIGHT(NICAP[[#This Row],[Date]],2)</f>
        <v>31</v>
      </c>
      <c r="R3147" s="26">
        <f>DATE(NICAP[[#This Row],[Year]],NICAP[[#This Row],[Month]],NICAP[[#This Row],[Day]])</f>
        <v>24350</v>
      </c>
      <c r="S3147" s="35" t="str">
        <f t="shared" si="98"/>
        <v/>
      </c>
      <c r="T3147" s="24" t="str">
        <f t="shared" si="99"/>
        <v>Finland</v>
      </c>
    </row>
    <row r="3148" spans="1:20" ht="12.75" customHeight="1" x14ac:dyDescent="0.2">
      <c r="A3148" s="35">
        <v>3139</v>
      </c>
      <c r="B3148" s="55">
        <v>660901</v>
      </c>
      <c r="C3148" s="39" t="s">
        <v>6294</v>
      </c>
      <c r="D3148" s="39" t="s">
        <v>1758</v>
      </c>
      <c r="E3148" s="39" t="str">
        <f>IF(AND(LEN(NICAP[[#This Row],[State or      Country]])=2,NICAP[[#This Row],[State or      Country]]&lt;&gt;"UK"),"US","Other")</f>
        <v>US</v>
      </c>
      <c r="F3148" s="79">
        <v>1</v>
      </c>
      <c r="G3148" s="37"/>
      <c r="H3148" s="37"/>
      <c r="I3148" s="65">
        <v>10917</v>
      </c>
      <c r="J3148" s="37"/>
      <c r="K3148" s="37"/>
      <c r="L3148" s="36" t="s">
        <v>6293</v>
      </c>
      <c r="M3148" s="36" t="str">
        <f>IF(LEFT(NICAP[[#This Row],[Date]],1)=0,"Y","N")</f>
        <v>N</v>
      </c>
      <c r="N3148" s="36"/>
      <c r="O3148" s="36" t="str">
        <f>19&amp;LEFT(NICAP[[#This Row],[Date]],2)</f>
        <v>1966</v>
      </c>
      <c r="P3148" s="36" t="str">
        <f>MID(NICAP[[#This Row],[Date]],3,2)</f>
        <v>09</v>
      </c>
      <c r="Q3148" s="36" t="str">
        <f>RIGHT(NICAP[[#This Row],[Date]],2)</f>
        <v>01</v>
      </c>
      <c r="R3148" s="26">
        <f>DATE(NICAP[[#This Row],[Year]],NICAP[[#This Row],[Month]],NICAP[[#This Row],[Day]])</f>
        <v>24351</v>
      </c>
      <c r="S3148" s="35" t="str">
        <f t="shared" si="98"/>
        <v>NY</v>
      </c>
      <c r="T3148" s="24" t="str">
        <f t="shared" si="99"/>
        <v>US</v>
      </c>
    </row>
    <row r="3149" spans="1:20" ht="12.75" customHeight="1" x14ac:dyDescent="0.2">
      <c r="A3149" s="35">
        <v>3140</v>
      </c>
      <c r="B3149" s="55">
        <v>660903</v>
      </c>
      <c r="C3149" s="39" t="s">
        <v>6292</v>
      </c>
      <c r="D3149" s="39" t="s">
        <v>1667</v>
      </c>
      <c r="E3149" s="39" t="str">
        <f>IF(AND(LEN(NICAP[[#This Row],[State or      Country]])=2,NICAP[[#This Row],[State or      Country]]&lt;&gt;"UK"),"US","Other")</f>
        <v>US</v>
      </c>
      <c r="F3149" s="79">
        <v>1</v>
      </c>
      <c r="G3149" s="37"/>
      <c r="H3149" s="37"/>
      <c r="I3149" s="47" t="s">
        <v>4808</v>
      </c>
      <c r="J3149" s="37"/>
      <c r="K3149" s="37"/>
      <c r="L3149" s="36" t="s">
        <v>6291</v>
      </c>
      <c r="M3149" s="36" t="str">
        <f>IF(LEFT(NICAP[[#This Row],[Date]],1)=0,"Y","N")</f>
        <v>N</v>
      </c>
      <c r="N3149" s="36"/>
      <c r="O3149" s="36" t="str">
        <f>19&amp;LEFT(NICAP[[#This Row],[Date]],2)</f>
        <v>1966</v>
      </c>
      <c r="P3149" s="36" t="str">
        <f>MID(NICAP[[#This Row],[Date]],3,2)</f>
        <v>09</v>
      </c>
      <c r="Q3149" s="36" t="str">
        <f>RIGHT(NICAP[[#This Row],[Date]],2)</f>
        <v>03</v>
      </c>
      <c r="R3149" s="26">
        <f>DATE(NICAP[[#This Row],[Year]],NICAP[[#This Row],[Month]],NICAP[[#This Row],[Day]])</f>
        <v>24353</v>
      </c>
      <c r="S3149" s="35" t="str">
        <f t="shared" si="98"/>
        <v>TX</v>
      </c>
      <c r="T3149" s="24" t="str">
        <f t="shared" si="99"/>
        <v>US</v>
      </c>
    </row>
    <row r="3150" spans="1:20" ht="27.75" customHeight="1" x14ac:dyDescent="0.2">
      <c r="A3150" s="35">
        <v>3141</v>
      </c>
      <c r="B3150" s="58">
        <v>660905</v>
      </c>
      <c r="C3150" s="44" t="s">
        <v>6290</v>
      </c>
      <c r="D3150" s="44" t="s">
        <v>1883</v>
      </c>
      <c r="E3150" s="44" t="str">
        <f>IF(AND(LEN(NICAP[[#This Row],[State or      Country]])=2,NICAP[[#This Row],[State or      Country]]&lt;&gt;"UK"),"US","Other")</f>
        <v>US</v>
      </c>
      <c r="F3150" s="43">
        <v>9</v>
      </c>
      <c r="G3150" s="62" t="s">
        <v>1666</v>
      </c>
      <c r="H3150" s="61">
        <v>5</v>
      </c>
      <c r="I3150" s="62" t="s">
        <v>4808</v>
      </c>
      <c r="J3150" s="41"/>
      <c r="K3150" s="41"/>
      <c r="L3150" s="59" t="s">
        <v>6289</v>
      </c>
      <c r="M3150" s="59" t="str">
        <f>IF(LEFT(NICAP[[#This Row],[Date]],1)=0,"Y","N")</f>
        <v>N</v>
      </c>
      <c r="N3150" s="59"/>
      <c r="O3150" s="59" t="str">
        <f>19&amp;LEFT(NICAP[[#This Row],[Date]],2)</f>
        <v>1966</v>
      </c>
      <c r="P3150" s="59" t="str">
        <f>MID(NICAP[[#This Row],[Date]],3,2)</f>
        <v>09</v>
      </c>
      <c r="Q3150" s="59" t="str">
        <f>RIGHT(NICAP[[#This Row],[Date]],2)</f>
        <v>05</v>
      </c>
      <c r="R3150" s="26">
        <f>DATE(NICAP[[#This Row],[Year]],NICAP[[#This Row],[Month]],NICAP[[#This Row],[Day]])</f>
        <v>24355</v>
      </c>
      <c r="S3150" s="35" t="str">
        <f t="shared" si="98"/>
        <v>MN</v>
      </c>
      <c r="T3150" s="24" t="str">
        <f t="shared" si="99"/>
        <v>US</v>
      </c>
    </row>
    <row r="3151" spans="1:20" ht="12.75" customHeight="1" x14ac:dyDescent="0.2">
      <c r="A3151" s="35">
        <v>3142</v>
      </c>
      <c r="B3151" s="55">
        <v>660905</v>
      </c>
      <c r="C3151" s="39" t="s">
        <v>6288</v>
      </c>
      <c r="D3151" s="39" t="s">
        <v>1667</v>
      </c>
      <c r="E3151" s="39" t="str">
        <f>IF(AND(LEN(NICAP[[#This Row],[State or      Country]])=2,NICAP[[#This Row],[State or      Country]]&lt;&gt;"UK"),"US","Other")</f>
        <v>US</v>
      </c>
      <c r="F3151" s="38">
        <v>2</v>
      </c>
      <c r="G3151" s="37"/>
      <c r="H3151" s="37"/>
      <c r="I3151" s="47" t="s">
        <v>4808</v>
      </c>
      <c r="J3151" s="37"/>
      <c r="K3151" s="37"/>
      <c r="L3151" s="36" t="s">
        <v>6287</v>
      </c>
      <c r="M3151" s="36" t="str">
        <f>IF(LEFT(NICAP[[#This Row],[Date]],1)=0,"Y","N")</f>
        <v>N</v>
      </c>
      <c r="N3151" s="36"/>
      <c r="O3151" s="36" t="str">
        <f>19&amp;LEFT(NICAP[[#This Row],[Date]],2)</f>
        <v>1966</v>
      </c>
      <c r="P3151" s="36" t="str">
        <f>MID(NICAP[[#This Row],[Date]],3,2)</f>
        <v>09</v>
      </c>
      <c r="Q3151" s="36" t="str">
        <f>RIGHT(NICAP[[#This Row],[Date]],2)</f>
        <v>05</v>
      </c>
      <c r="R3151" s="26">
        <f>DATE(NICAP[[#This Row],[Year]],NICAP[[#This Row],[Month]],NICAP[[#This Row],[Day]])</f>
        <v>24355</v>
      </c>
      <c r="S3151" s="35" t="str">
        <f t="shared" si="98"/>
        <v>TX</v>
      </c>
      <c r="T3151" s="24" t="str">
        <f t="shared" si="99"/>
        <v>US</v>
      </c>
    </row>
    <row r="3152" spans="1:20" ht="12.75" customHeight="1" x14ac:dyDescent="0.2">
      <c r="A3152" s="35">
        <v>3143</v>
      </c>
      <c r="B3152" s="55">
        <v>660906</v>
      </c>
      <c r="C3152" s="39" t="s">
        <v>6286</v>
      </c>
      <c r="D3152" s="39" t="s">
        <v>1758</v>
      </c>
      <c r="E3152" s="39" t="str">
        <f>IF(AND(LEN(NICAP[[#This Row],[State or      Country]])=2,NICAP[[#This Row],[State or      Country]]&lt;&gt;"UK"),"US","Other")</f>
        <v>US</v>
      </c>
      <c r="F3152" s="38">
        <v>1</v>
      </c>
      <c r="G3152" s="37"/>
      <c r="H3152" s="37"/>
      <c r="I3152" s="65">
        <v>10933</v>
      </c>
      <c r="J3152" s="37"/>
      <c r="K3152" s="37"/>
      <c r="L3152" s="36" t="s">
        <v>6285</v>
      </c>
      <c r="M3152" s="36" t="str">
        <f>IF(LEFT(NICAP[[#This Row],[Date]],1)=0,"Y","N")</f>
        <v>N</v>
      </c>
      <c r="N3152" s="36"/>
      <c r="O3152" s="36" t="str">
        <f>19&amp;LEFT(NICAP[[#This Row],[Date]],2)</f>
        <v>1966</v>
      </c>
      <c r="P3152" s="36" t="str">
        <f>MID(NICAP[[#This Row],[Date]],3,2)</f>
        <v>09</v>
      </c>
      <c r="Q3152" s="36" t="str">
        <f>RIGHT(NICAP[[#This Row],[Date]],2)</f>
        <v>06</v>
      </c>
      <c r="R3152" s="26">
        <f>DATE(NICAP[[#This Row],[Year]],NICAP[[#This Row],[Month]],NICAP[[#This Row],[Day]])</f>
        <v>24356</v>
      </c>
      <c r="S3152" s="35" t="str">
        <f t="shared" si="98"/>
        <v>NY</v>
      </c>
      <c r="T3152" s="24" t="str">
        <f t="shared" si="99"/>
        <v>US</v>
      </c>
    </row>
    <row r="3153" spans="1:20" ht="42" customHeight="1" x14ac:dyDescent="0.2">
      <c r="A3153" s="35">
        <v>3144</v>
      </c>
      <c r="B3153" s="57">
        <v>660908</v>
      </c>
      <c r="C3153" s="50" t="s">
        <v>6284</v>
      </c>
      <c r="D3153" s="50" t="s">
        <v>1734</v>
      </c>
      <c r="E3153" s="50" t="str">
        <f>IF(AND(LEN(NICAP[[#This Row],[State or      Country]])=2,NICAP[[#This Row],[State or      Country]]&lt;&gt;"UK"),"US","Other")</f>
        <v>US</v>
      </c>
      <c r="F3153" s="49">
        <v>2</v>
      </c>
      <c r="G3153" s="48"/>
      <c r="H3153" s="48"/>
      <c r="I3153" s="48"/>
      <c r="J3153" s="48"/>
      <c r="K3153" s="48"/>
      <c r="L3153" s="42" t="s">
        <v>6283</v>
      </c>
      <c r="M3153" s="42" t="str">
        <f>IF(LEFT(NICAP[[#This Row],[Date]],1)=0,"Y","N")</f>
        <v>N</v>
      </c>
      <c r="N3153" s="42"/>
      <c r="O3153" s="42" t="str">
        <f>19&amp;LEFT(NICAP[[#This Row],[Date]],2)</f>
        <v>1966</v>
      </c>
      <c r="P3153" s="42" t="str">
        <f>MID(NICAP[[#This Row],[Date]],3,2)</f>
        <v>09</v>
      </c>
      <c r="Q3153" s="42" t="str">
        <f>RIGHT(NICAP[[#This Row],[Date]],2)</f>
        <v>08</v>
      </c>
      <c r="R3153" s="26">
        <f>DATE(NICAP[[#This Row],[Year]],NICAP[[#This Row],[Month]],NICAP[[#This Row],[Day]])</f>
        <v>24358</v>
      </c>
      <c r="S3153" s="35" t="str">
        <f t="shared" si="98"/>
        <v>MI</v>
      </c>
      <c r="T3153" s="24" t="str">
        <f t="shared" si="99"/>
        <v>US</v>
      </c>
    </row>
    <row r="3154" spans="1:20" ht="12.75" customHeight="1" x14ac:dyDescent="0.2">
      <c r="A3154" s="35">
        <v>3145</v>
      </c>
      <c r="B3154" s="55">
        <v>660909</v>
      </c>
      <c r="C3154" s="39" t="s">
        <v>6282</v>
      </c>
      <c r="D3154" s="39" t="s">
        <v>1758</v>
      </c>
      <c r="E3154" s="39" t="str">
        <f>IF(AND(LEN(NICAP[[#This Row],[State or      Country]])=2,NICAP[[#This Row],[State or      Country]]&lt;&gt;"UK"),"US","Other")</f>
        <v>US</v>
      </c>
      <c r="F3154" s="38">
        <v>1</v>
      </c>
      <c r="G3154" s="37"/>
      <c r="H3154" s="37"/>
      <c r="I3154" s="65">
        <v>10942</v>
      </c>
      <c r="J3154" s="37"/>
      <c r="K3154" s="37"/>
      <c r="L3154" s="36" t="s">
        <v>6281</v>
      </c>
      <c r="M3154" s="36" t="str">
        <f>IF(LEFT(NICAP[[#This Row],[Date]],1)=0,"Y","N")</f>
        <v>N</v>
      </c>
      <c r="N3154" s="36"/>
      <c r="O3154" s="36" t="str">
        <f>19&amp;LEFT(NICAP[[#This Row],[Date]],2)</f>
        <v>1966</v>
      </c>
      <c r="P3154" s="36" t="str">
        <f>MID(NICAP[[#This Row],[Date]],3,2)</f>
        <v>09</v>
      </c>
      <c r="Q3154" s="36" t="str">
        <f>RIGHT(NICAP[[#This Row],[Date]],2)</f>
        <v>09</v>
      </c>
      <c r="R3154" s="26">
        <f>DATE(NICAP[[#This Row],[Year]],NICAP[[#This Row],[Month]],NICAP[[#This Row],[Day]])</f>
        <v>24359</v>
      </c>
      <c r="S3154" s="35" t="str">
        <f t="shared" si="98"/>
        <v>NY</v>
      </c>
      <c r="T3154" s="24" t="str">
        <f t="shared" si="99"/>
        <v>US</v>
      </c>
    </row>
    <row r="3155" spans="1:20" ht="12.75" customHeight="1" x14ac:dyDescent="0.2">
      <c r="A3155" s="35">
        <v>3146</v>
      </c>
      <c r="B3155" s="55">
        <v>660913</v>
      </c>
      <c r="C3155" s="39" t="s">
        <v>6280</v>
      </c>
      <c r="D3155" s="39" t="s">
        <v>2139</v>
      </c>
      <c r="E3155" s="39" t="str">
        <f>IF(AND(LEN(NICAP[[#This Row],[State or      Country]])=2,NICAP[[#This Row],[State or      Country]]&lt;&gt;"UK"),"US","Other")</f>
        <v>US</v>
      </c>
      <c r="F3155" s="38">
        <v>1</v>
      </c>
      <c r="G3155" s="37"/>
      <c r="H3155" s="37"/>
      <c r="I3155" s="65">
        <v>10944</v>
      </c>
      <c r="J3155" s="37"/>
      <c r="K3155" s="37"/>
      <c r="L3155" s="36" t="s">
        <v>6279</v>
      </c>
      <c r="M3155" s="36" t="str">
        <f>IF(LEFT(NICAP[[#This Row],[Date]],1)=0,"Y","N")</f>
        <v>N</v>
      </c>
      <c r="N3155" s="36"/>
      <c r="O3155" s="36" t="str">
        <f>19&amp;LEFT(NICAP[[#This Row],[Date]],2)</f>
        <v>1966</v>
      </c>
      <c r="P3155" s="36" t="str">
        <f>MID(NICAP[[#This Row],[Date]],3,2)</f>
        <v>09</v>
      </c>
      <c r="Q3155" s="36" t="str">
        <f>RIGHT(NICAP[[#This Row],[Date]],2)</f>
        <v>13</v>
      </c>
      <c r="R3155" s="26">
        <f>DATE(NICAP[[#This Row],[Year]],NICAP[[#This Row],[Month]],NICAP[[#This Row],[Day]])</f>
        <v>24363</v>
      </c>
      <c r="S3155" s="35" t="str">
        <f t="shared" si="98"/>
        <v>ND</v>
      </c>
      <c r="T3155" s="24" t="str">
        <f t="shared" si="99"/>
        <v>US</v>
      </c>
    </row>
    <row r="3156" spans="1:20" ht="56.25" customHeight="1" x14ac:dyDescent="0.2">
      <c r="A3156" s="35">
        <v>3147</v>
      </c>
      <c r="B3156" s="57">
        <v>660917</v>
      </c>
      <c r="C3156" s="50" t="s">
        <v>6278</v>
      </c>
      <c r="D3156" s="50" t="s">
        <v>1697</v>
      </c>
      <c r="E3156" s="50" t="str">
        <f>IF(AND(LEN(NICAP[[#This Row],[State or      Country]])=2,NICAP[[#This Row],[State or      Country]]&lt;&gt;"UK"),"US","Other")</f>
        <v>US</v>
      </c>
      <c r="F3156" s="49">
        <v>2</v>
      </c>
      <c r="G3156" s="48"/>
      <c r="H3156" s="48"/>
      <c r="I3156" s="48"/>
      <c r="J3156" s="48"/>
      <c r="K3156" s="48"/>
      <c r="L3156" s="42" t="s">
        <v>6277</v>
      </c>
      <c r="M3156" s="42" t="str">
        <f>IF(LEFT(NICAP[[#This Row],[Date]],1)=0,"Y","N")</f>
        <v>N</v>
      </c>
      <c r="N3156" s="42"/>
      <c r="O3156" s="42" t="str">
        <f>19&amp;LEFT(NICAP[[#This Row],[Date]],2)</f>
        <v>1966</v>
      </c>
      <c r="P3156" s="42" t="str">
        <f>MID(NICAP[[#This Row],[Date]],3,2)</f>
        <v>09</v>
      </c>
      <c r="Q3156" s="42" t="str">
        <f>RIGHT(NICAP[[#This Row],[Date]],2)</f>
        <v>17</v>
      </c>
      <c r="R3156" s="26">
        <f>DATE(NICAP[[#This Row],[Year]],NICAP[[#This Row],[Month]],NICAP[[#This Row],[Day]])</f>
        <v>24367</v>
      </c>
      <c r="S3156" s="35" t="str">
        <f t="shared" si="98"/>
        <v>MA</v>
      </c>
      <c r="T3156" s="24" t="str">
        <f t="shared" si="99"/>
        <v>US</v>
      </c>
    </row>
    <row r="3157" spans="1:20" ht="14.25" customHeight="1" x14ac:dyDescent="0.2">
      <c r="A3157" s="35">
        <v>3148</v>
      </c>
      <c r="B3157" s="56">
        <v>660920</v>
      </c>
      <c r="C3157" s="39" t="s">
        <v>6276</v>
      </c>
      <c r="D3157" s="39" t="s">
        <v>1683</v>
      </c>
      <c r="E3157" s="39" t="str">
        <f>IF(AND(LEN(NICAP[[#This Row],[State or      Country]])=2,NICAP[[#This Row],[State or      Country]]&lt;&gt;"UK"),"US","Other")</f>
        <v>US</v>
      </c>
      <c r="F3157" s="38">
        <v>11</v>
      </c>
      <c r="G3157" s="47" t="s">
        <v>1757</v>
      </c>
      <c r="H3157" s="46">
        <v>5</v>
      </c>
      <c r="I3157" s="37"/>
      <c r="J3157" s="37"/>
      <c r="K3157" s="37"/>
      <c r="L3157" s="36" t="s">
        <v>6275</v>
      </c>
      <c r="M3157" s="36" t="str">
        <f>IF(LEFT(NICAP[[#This Row],[Date]],1)=0,"Y","N")</f>
        <v>N</v>
      </c>
      <c r="N3157" s="36"/>
      <c r="O3157" s="36" t="str">
        <f>19&amp;LEFT(NICAP[[#This Row],[Date]],2)</f>
        <v>1966</v>
      </c>
      <c r="P3157" s="36" t="str">
        <f>MID(NICAP[[#This Row],[Date]],3,2)</f>
        <v>09</v>
      </c>
      <c r="Q3157" s="36" t="str">
        <f>RIGHT(NICAP[[#This Row],[Date]],2)</f>
        <v>20</v>
      </c>
      <c r="R3157" s="26">
        <f>DATE(NICAP[[#This Row],[Year]],NICAP[[#This Row],[Month]],NICAP[[#This Row],[Day]])</f>
        <v>24370</v>
      </c>
      <c r="S3157" s="35" t="str">
        <f t="shared" si="98"/>
        <v>FL</v>
      </c>
      <c r="T3157" s="24" t="str">
        <f t="shared" si="99"/>
        <v>US</v>
      </c>
    </row>
    <row r="3158" spans="1:20" ht="56.25" customHeight="1" x14ac:dyDescent="0.2">
      <c r="A3158" s="35">
        <v>3149</v>
      </c>
      <c r="B3158" s="57">
        <v>660921</v>
      </c>
      <c r="C3158" s="50" t="s">
        <v>6274</v>
      </c>
      <c r="D3158" s="50" t="s">
        <v>1702</v>
      </c>
      <c r="E3158" s="50" t="str">
        <f>IF(AND(LEN(NICAP[[#This Row],[State or      Country]])=2,NICAP[[#This Row],[State or      Country]]&lt;&gt;"UK"),"US","Other")</f>
        <v>Other</v>
      </c>
      <c r="F3158" s="49">
        <v>2</v>
      </c>
      <c r="G3158" s="48"/>
      <c r="H3158" s="48"/>
      <c r="I3158" s="48"/>
      <c r="J3158" s="48"/>
      <c r="K3158" s="48"/>
      <c r="L3158" s="42" t="s">
        <v>6273</v>
      </c>
      <c r="M3158" s="42" t="str">
        <f>IF(LEFT(NICAP[[#This Row],[Date]],1)=0,"Y","N")</f>
        <v>N</v>
      </c>
      <c r="N3158" s="42"/>
      <c r="O3158" s="42" t="str">
        <f>19&amp;LEFT(NICAP[[#This Row],[Date]],2)</f>
        <v>1966</v>
      </c>
      <c r="P3158" s="42" t="str">
        <f>MID(NICAP[[#This Row],[Date]],3,2)</f>
        <v>09</v>
      </c>
      <c r="Q3158" s="42" t="str">
        <f>RIGHT(NICAP[[#This Row],[Date]],2)</f>
        <v>21</v>
      </c>
      <c r="R3158" s="26">
        <f>DATE(NICAP[[#This Row],[Year]],NICAP[[#This Row],[Month]],NICAP[[#This Row],[Day]])</f>
        <v>24371</v>
      </c>
      <c r="S3158" s="35" t="str">
        <f t="shared" si="98"/>
        <v/>
      </c>
      <c r="T3158" s="24" t="str">
        <f t="shared" si="99"/>
        <v>CAN</v>
      </c>
    </row>
    <row r="3159" spans="1:20" ht="87" customHeight="1" x14ac:dyDescent="0.2">
      <c r="A3159" s="35">
        <v>3150</v>
      </c>
      <c r="B3159" s="57">
        <v>660921</v>
      </c>
      <c r="C3159" s="50" t="s">
        <v>6272</v>
      </c>
      <c r="D3159" s="50" t="s">
        <v>1702</v>
      </c>
      <c r="E3159" s="50" t="str">
        <f>IF(AND(LEN(NICAP[[#This Row],[State or      Country]])=2,NICAP[[#This Row],[State or      Country]]&lt;&gt;"UK"),"US","Other")</f>
        <v>Other</v>
      </c>
      <c r="F3159" s="49">
        <v>1</v>
      </c>
      <c r="G3159" s="48"/>
      <c r="H3159" s="48"/>
      <c r="I3159" s="48"/>
      <c r="J3159" s="48"/>
      <c r="K3159" s="48"/>
      <c r="L3159" s="36" t="s">
        <v>6271</v>
      </c>
      <c r="M3159" s="36" t="str">
        <f>IF(LEFT(NICAP[[#This Row],[Date]],1)=0,"Y","N")</f>
        <v>N</v>
      </c>
      <c r="N3159" s="36"/>
      <c r="O3159" s="36" t="str">
        <f>19&amp;LEFT(NICAP[[#This Row],[Date]],2)</f>
        <v>1966</v>
      </c>
      <c r="P3159" s="36" t="str">
        <f>MID(NICAP[[#This Row],[Date]],3,2)</f>
        <v>09</v>
      </c>
      <c r="Q3159" s="36" t="str">
        <f>RIGHT(NICAP[[#This Row],[Date]],2)</f>
        <v>21</v>
      </c>
      <c r="R3159" s="26">
        <f>DATE(NICAP[[#This Row],[Year]],NICAP[[#This Row],[Month]],NICAP[[#This Row],[Day]])</f>
        <v>24371</v>
      </c>
      <c r="S3159" s="35" t="str">
        <f t="shared" si="98"/>
        <v/>
      </c>
      <c r="T3159" s="24" t="str">
        <f t="shared" si="99"/>
        <v>CAN</v>
      </c>
    </row>
    <row r="3160" spans="1:20" ht="101.25" customHeight="1" x14ac:dyDescent="0.2">
      <c r="A3160" s="35">
        <v>3151</v>
      </c>
      <c r="B3160" s="73">
        <v>660922</v>
      </c>
      <c r="C3160" s="50" t="s">
        <v>6270</v>
      </c>
      <c r="D3160" s="50" t="s">
        <v>1784</v>
      </c>
      <c r="E3160" s="50" t="str">
        <f>IF(AND(LEN(NICAP[[#This Row],[State or      Country]])=2,NICAP[[#This Row],[State or      Country]]&lt;&gt;"UK"),"US","Other")</f>
        <v>US</v>
      </c>
      <c r="F3160" s="49">
        <v>2</v>
      </c>
      <c r="G3160" s="48"/>
      <c r="H3160" s="48"/>
      <c r="I3160" s="48"/>
      <c r="J3160" s="48"/>
      <c r="K3160" s="48"/>
      <c r="L3160" s="36" t="s">
        <v>6269</v>
      </c>
      <c r="M3160" s="36" t="str">
        <f>IF(LEFT(NICAP[[#This Row],[Date]],1)=0,"Y","N")</f>
        <v>N</v>
      </c>
      <c r="N3160" s="36"/>
      <c r="O3160" s="36" t="str">
        <f>19&amp;LEFT(NICAP[[#This Row],[Date]],2)</f>
        <v>1966</v>
      </c>
      <c r="P3160" s="36" t="str">
        <f>MID(NICAP[[#This Row],[Date]],3,2)</f>
        <v>09</v>
      </c>
      <c r="Q3160" s="36" t="str">
        <f>RIGHT(NICAP[[#This Row],[Date]],2)</f>
        <v>22</v>
      </c>
      <c r="R3160" s="26">
        <f>DATE(NICAP[[#This Row],[Year]],NICAP[[#This Row],[Month]],NICAP[[#This Row],[Day]])</f>
        <v>24372</v>
      </c>
      <c r="S3160" s="35" t="str">
        <f t="shared" si="98"/>
        <v>SD</v>
      </c>
      <c r="T3160" s="24" t="str">
        <f t="shared" si="99"/>
        <v>US</v>
      </c>
    </row>
    <row r="3161" spans="1:20" ht="57" customHeight="1" x14ac:dyDescent="0.2">
      <c r="A3161" s="35">
        <v>3152</v>
      </c>
      <c r="B3161" s="57">
        <v>660923</v>
      </c>
      <c r="C3161" s="50" t="s">
        <v>6268</v>
      </c>
      <c r="D3161" s="50" t="s">
        <v>2299</v>
      </c>
      <c r="E3161" s="50" t="str">
        <f>IF(AND(LEN(NICAP[[#This Row],[State or      Country]])=2,NICAP[[#This Row],[State or      Country]]&lt;&gt;"UK"),"US","Other")</f>
        <v>US</v>
      </c>
      <c r="F3161" s="49">
        <v>1</v>
      </c>
      <c r="G3161" s="48"/>
      <c r="H3161" s="48"/>
      <c r="I3161" s="48"/>
      <c r="J3161" s="48"/>
      <c r="K3161" s="48"/>
      <c r="L3161" s="36" t="s">
        <v>6267</v>
      </c>
      <c r="M3161" s="36" t="str">
        <f>IF(LEFT(NICAP[[#This Row],[Date]],1)=0,"Y","N")</f>
        <v>N</v>
      </c>
      <c r="N3161" s="36"/>
      <c r="O3161" s="36" t="str">
        <f>19&amp;LEFT(NICAP[[#This Row],[Date]],2)</f>
        <v>1966</v>
      </c>
      <c r="P3161" s="36" t="str">
        <f>MID(NICAP[[#This Row],[Date]],3,2)</f>
        <v>09</v>
      </c>
      <c r="Q3161" s="36" t="str">
        <f>RIGHT(NICAP[[#This Row],[Date]],2)</f>
        <v>23</v>
      </c>
      <c r="R3161" s="26">
        <f>DATE(NICAP[[#This Row],[Year]],NICAP[[#This Row],[Month]],NICAP[[#This Row],[Day]])</f>
        <v>24373</v>
      </c>
      <c r="S3161" s="35" t="str">
        <f t="shared" si="98"/>
        <v>AL</v>
      </c>
      <c r="T3161" s="24" t="str">
        <f t="shared" si="99"/>
        <v>US</v>
      </c>
    </row>
    <row r="3162" spans="1:20" ht="57" customHeight="1" x14ac:dyDescent="0.2">
      <c r="A3162" s="35">
        <v>3153</v>
      </c>
      <c r="B3162" s="57">
        <v>660926</v>
      </c>
      <c r="C3162" s="50" t="s">
        <v>6266</v>
      </c>
      <c r="D3162" s="50" t="s">
        <v>1726</v>
      </c>
      <c r="E3162" s="50" t="str">
        <f>IF(AND(LEN(NICAP[[#This Row],[State or      Country]])=2,NICAP[[#This Row],[State or      Country]]&lt;&gt;"UK"),"US","Other")</f>
        <v>US</v>
      </c>
      <c r="F3162" s="49">
        <v>1</v>
      </c>
      <c r="G3162" s="48"/>
      <c r="H3162" s="48"/>
      <c r="I3162" s="48"/>
      <c r="J3162" s="48"/>
      <c r="K3162" s="48"/>
      <c r="L3162" s="36" t="s">
        <v>6265</v>
      </c>
      <c r="M3162" s="36" t="str">
        <f>IF(LEFT(NICAP[[#This Row],[Date]],1)=0,"Y","N")</f>
        <v>N</v>
      </c>
      <c r="N3162" s="36"/>
      <c r="O3162" s="36" t="str">
        <f>19&amp;LEFT(NICAP[[#This Row],[Date]],2)</f>
        <v>1966</v>
      </c>
      <c r="P3162" s="36" t="str">
        <f>MID(NICAP[[#This Row],[Date]],3,2)</f>
        <v>09</v>
      </c>
      <c r="Q3162" s="36" t="str">
        <f>RIGHT(NICAP[[#This Row],[Date]],2)</f>
        <v>26</v>
      </c>
      <c r="R3162" s="26">
        <f>DATE(NICAP[[#This Row],[Year]],NICAP[[#This Row],[Month]],NICAP[[#This Row],[Day]])</f>
        <v>24376</v>
      </c>
      <c r="S3162" s="35" t="str">
        <f t="shared" si="98"/>
        <v>NJ</v>
      </c>
      <c r="T3162" s="24" t="str">
        <f t="shared" si="99"/>
        <v>US</v>
      </c>
    </row>
    <row r="3163" spans="1:20" ht="12.75" customHeight="1" x14ac:dyDescent="0.2">
      <c r="A3163" s="35">
        <v>3154</v>
      </c>
      <c r="B3163" s="55">
        <v>660928</v>
      </c>
      <c r="C3163" s="39" t="s">
        <v>2723</v>
      </c>
      <c r="D3163" s="39" t="s">
        <v>1694</v>
      </c>
      <c r="E3163" s="39" t="str">
        <f>IF(AND(LEN(NICAP[[#This Row],[State or      Country]])=2,NICAP[[#This Row],[State or      Country]]&lt;&gt;"UK"),"US","Other")</f>
        <v>US</v>
      </c>
      <c r="F3163" s="38">
        <v>1</v>
      </c>
      <c r="G3163" s="41"/>
      <c r="H3163" s="41"/>
      <c r="I3163" s="65">
        <v>10973</v>
      </c>
      <c r="J3163" s="41"/>
      <c r="K3163" s="41"/>
      <c r="L3163" s="36" t="s">
        <v>6264</v>
      </c>
      <c r="M3163" s="36" t="str">
        <f>IF(LEFT(NICAP[[#This Row],[Date]],1)=0,"Y","N")</f>
        <v>N</v>
      </c>
      <c r="N3163" s="36"/>
      <c r="O3163" s="36" t="str">
        <f>19&amp;LEFT(NICAP[[#This Row],[Date]],2)</f>
        <v>1966</v>
      </c>
      <c r="P3163" s="36" t="str">
        <f>MID(NICAP[[#This Row],[Date]],3,2)</f>
        <v>09</v>
      </c>
      <c r="Q3163" s="36" t="str">
        <f>RIGHT(NICAP[[#This Row],[Date]],2)</f>
        <v>28</v>
      </c>
      <c r="R3163" s="26">
        <f>DATE(NICAP[[#This Row],[Year]],NICAP[[#This Row],[Month]],NICAP[[#This Row],[Day]])</f>
        <v>24378</v>
      </c>
      <c r="S3163" s="35" t="str">
        <f t="shared" si="98"/>
        <v>OH</v>
      </c>
      <c r="T3163" s="24" t="str">
        <f t="shared" si="99"/>
        <v>US</v>
      </c>
    </row>
    <row r="3164" spans="1:20" ht="14.25" customHeight="1" x14ac:dyDescent="0.2">
      <c r="A3164" s="35">
        <v>3155</v>
      </c>
      <c r="B3164" s="56">
        <v>660930</v>
      </c>
      <c r="C3164" s="39" t="s">
        <v>6213</v>
      </c>
      <c r="D3164" s="39" t="s">
        <v>1686</v>
      </c>
      <c r="E3164" s="39" t="str">
        <f>IF(AND(LEN(NICAP[[#This Row],[State or      Country]])=2,NICAP[[#This Row],[State or      Country]]&lt;&gt;"UK"),"US","Other")</f>
        <v>US</v>
      </c>
      <c r="F3164" s="38">
        <v>11</v>
      </c>
      <c r="G3164" s="47" t="s">
        <v>1757</v>
      </c>
      <c r="H3164" s="46">
        <v>5</v>
      </c>
      <c r="I3164" s="37"/>
      <c r="J3164" s="37"/>
      <c r="K3164" s="37"/>
      <c r="L3164" s="36" t="s">
        <v>6263</v>
      </c>
      <c r="M3164" s="36" t="str">
        <f>IF(LEFT(NICAP[[#This Row],[Date]],1)=0,"Y","N")</f>
        <v>N</v>
      </c>
      <c r="N3164" s="36"/>
      <c r="O3164" s="36" t="str">
        <f>19&amp;LEFT(NICAP[[#This Row],[Date]],2)</f>
        <v>1966</v>
      </c>
      <c r="P3164" s="36" t="str">
        <f>MID(NICAP[[#This Row],[Date]],3,2)</f>
        <v>09</v>
      </c>
      <c r="Q3164" s="36" t="str">
        <f>RIGHT(NICAP[[#This Row],[Date]],2)</f>
        <v>30</v>
      </c>
      <c r="R3164" s="26">
        <f>DATE(NICAP[[#This Row],[Year]],NICAP[[#This Row],[Month]],NICAP[[#This Row],[Day]])</f>
        <v>24380</v>
      </c>
      <c r="S3164" s="35" t="str">
        <f t="shared" si="98"/>
        <v>PA</v>
      </c>
      <c r="T3164" s="24" t="str">
        <f t="shared" si="99"/>
        <v>US</v>
      </c>
    </row>
    <row r="3165" spans="1:20" ht="72" customHeight="1" x14ac:dyDescent="0.2">
      <c r="A3165" s="35">
        <v>3156</v>
      </c>
      <c r="B3165" s="57">
        <v>660930</v>
      </c>
      <c r="C3165" s="50" t="s">
        <v>2664</v>
      </c>
      <c r="D3165" s="50" t="s">
        <v>1787</v>
      </c>
      <c r="E3165" s="50" t="str">
        <f>IF(AND(LEN(NICAP[[#This Row],[State or      Country]])=2,NICAP[[#This Row],[State or      Country]]&lt;&gt;"UK"),"US","Other")</f>
        <v>US</v>
      </c>
      <c r="F3165" s="49">
        <v>2</v>
      </c>
      <c r="G3165" s="48"/>
      <c r="H3165" s="48"/>
      <c r="I3165" s="48"/>
      <c r="J3165" s="48"/>
      <c r="K3165" s="48"/>
      <c r="L3165" s="36" t="s">
        <v>6262</v>
      </c>
      <c r="M3165" s="36" t="str">
        <f>IF(LEFT(NICAP[[#This Row],[Date]],1)=0,"Y","N")</f>
        <v>N</v>
      </c>
      <c r="N3165" s="36"/>
      <c r="O3165" s="36" t="str">
        <f>19&amp;LEFT(NICAP[[#This Row],[Date]],2)</f>
        <v>1966</v>
      </c>
      <c r="P3165" s="36" t="str">
        <f>MID(NICAP[[#This Row],[Date]],3,2)</f>
        <v>09</v>
      </c>
      <c r="Q3165" s="36" t="str">
        <f>RIGHT(NICAP[[#This Row],[Date]],2)</f>
        <v>30</v>
      </c>
      <c r="R3165" s="26">
        <f>DATE(NICAP[[#This Row],[Year]],NICAP[[#This Row],[Month]],NICAP[[#This Row],[Day]])</f>
        <v>24380</v>
      </c>
      <c r="S3165" s="35" t="str">
        <f t="shared" si="98"/>
        <v>IN</v>
      </c>
      <c r="T3165" s="24" t="str">
        <f t="shared" si="99"/>
        <v>US</v>
      </c>
    </row>
    <row r="3166" spans="1:20" ht="12.75" customHeight="1" x14ac:dyDescent="0.2">
      <c r="A3166" s="35">
        <v>3157</v>
      </c>
      <c r="B3166" s="55">
        <v>661005</v>
      </c>
      <c r="C3166" s="39" t="s">
        <v>6261</v>
      </c>
      <c r="D3166" s="39" t="s">
        <v>1739</v>
      </c>
      <c r="E3166" s="39" t="str">
        <f>IF(AND(LEN(NICAP[[#This Row],[State or      Country]])=2,NICAP[[#This Row],[State or      Country]]&lt;&gt;"UK"),"US","Other")</f>
        <v>US</v>
      </c>
      <c r="F3166" s="38">
        <v>1</v>
      </c>
      <c r="G3166" s="37"/>
      <c r="H3166" s="37"/>
      <c r="I3166" s="93">
        <v>10996</v>
      </c>
      <c r="J3166" s="37"/>
      <c r="K3166" s="37"/>
      <c r="L3166" s="36" t="s">
        <v>6260</v>
      </c>
      <c r="M3166" s="36" t="str">
        <f>IF(LEFT(NICAP[[#This Row],[Date]],1)=0,"Y","N")</f>
        <v>N</v>
      </c>
      <c r="N3166" s="36"/>
      <c r="O3166" s="36" t="str">
        <f>19&amp;LEFT(NICAP[[#This Row],[Date]],2)</f>
        <v>1966</v>
      </c>
      <c r="P3166" s="36" t="str">
        <f>MID(NICAP[[#This Row],[Date]],3,2)</f>
        <v>10</v>
      </c>
      <c r="Q3166" s="36" t="str">
        <f>RIGHT(NICAP[[#This Row],[Date]],2)</f>
        <v>05</v>
      </c>
      <c r="R3166" s="26">
        <f>DATE(NICAP[[#This Row],[Year]],NICAP[[#This Row],[Month]],NICAP[[#This Row],[Day]])</f>
        <v>24385</v>
      </c>
      <c r="S3166" s="35" t="str">
        <f t="shared" si="98"/>
        <v>WI</v>
      </c>
      <c r="T3166" s="24" t="str">
        <f t="shared" si="99"/>
        <v>US</v>
      </c>
    </row>
    <row r="3167" spans="1:20" ht="101.25" customHeight="1" x14ac:dyDescent="0.2">
      <c r="A3167" s="35">
        <v>3158</v>
      </c>
      <c r="B3167" s="57">
        <v>661010</v>
      </c>
      <c r="C3167" s="50" t="s">
        <v>6259</v>
      </c>
      <c r="D3167" s="50" t="s">
        <v>1726</v>
      </c>
      <c r="E3167" s="50" t="str">
        <f>IF(AND(LEN(NICAP[[#This Row],[State or      Country]])=2,NICAP[[#This Row],[State or      Country]]&lt;&gt;"UK"),"US","Other")</f>
        <v>US</v>
      </c>
      <c r="F3167" s="49">
        <v>1</v>
      </c>
      <c r="G3167" s="48"/>
      <c r="H3167" s="48"/>
      <c r="I3167" s="48"/>
      <c r="J3167" s="48"/>
      <c r="K3167" s="48"/>
      <c r="L3167" s="36" t="s">
        <v>6258</v>
      </c>
      <c r="M3167" s="36" t="str">
        <f>IF(LEFT(NICAP[[#This Row],[Date]],1)=0,"Y","N")</f>
        <v>N</v>
      </c>
      <c r="N3167" s="36"/>
      <c r="O3167" s="36" t="str">
        <f>19&amp;LEFT(NICAP[[#This Row],[Date]],2)</f>
        <v>1966</v>
      </c>
      <c r="P3167" s="36" t="str">
        <f>MID(NICAP[[#This Row],[Date]],3,2)</f>
        <v>10</v>
      </c>
      <c r="Q3167" s="36" t="str">
        <f>RIGHT(NICAP[[#This Row],[Date]],2)</f>
        <v>10</v>
      </c>
      <c r="R3167" s="26">
        <f>DATE(NICAP[[#This Row],[Year]],NICAP[[#This Row],[Month]],NICAP[[#This Row],[Day]])</f>
        <v>24390</v>
      </c>
      <c r="S3167" s="35" t="str">
        <f t="shared" si="98"/>
        <v>NJ</v>
      </c>
      <c r="T3167" s="24" t="str">
        <f t="shared" si="99"/>
        <v>US</v>
      </c>
    </row>
    <row r="3168" spans="1:20" ht="56.25" customHeight="1" x14ac:dyDescent="0.2">
      <c r="A3168" s="35">
        <v>3159</v>
      </c>
      <c r="B3168" s="57">
        <v>661011</v>
      </c>
      <c r="C3168" s="50" t="s">
        <v>6257</v>
      </c>
      <c r="D3168" s="50" t="s">
        <v>1752</v>
      </c>
      <c r="E3168" s="50" t="str">
        <f>IF(AND(LEN(NICAP[[#This Row],[State or      Country]])=2,NICAP[[#This Row],[State or      Country]]&lt;&gt;"UK"),"US","Other")</f>
        <v>US</v>
      </c>
      <c r="F3168" s="49">
        <v>1</v>
      </c>
      <c r="G3168" s="48"/>
      <c r="H3168" s="48"/>
      <c r="I3168" s="48"/>
      <c r="J3168" s="48"/>
      <c r="K3168" s="48"/>
      <c r="L3168" s="36" t="s">
        <v>6256</v>
      </c>
      <c r="M3168" s="36" t="str">
        <f>IF(LEFT(NICAP[[#This Row],[Date]],1)=0,"Y","N")</f>
        <v>N</v>
      </c>
      <c r="N3168" s="36"/>
      <c r="O3168" s="36" t="str">
        <f>19&amp;LEFT(NICAP[[#This Row],[Date]],2)</f>
        <v>1966</v>
      </c>
      <c r="P3168" s="36" t="str">
        <f>MID(NICAP[[#This Row],[Date]],3,2)</f>
        <v>10</v>
      </c>
      <c r="Q3168" s="36" t="str">
        <f>RIGHT(NICAP[[#This Row],[Date]],2)</f>
        <v>11</v>
      </c>
      <c r="R3168" s="26">
        <f>DATE(NICAP[[#This Row],[Year]],NICAP[[#This Row],[Month]],NICAP[[#This Row],[Day]])</f>
        <v>24391</v>
      </c>
      <c r="S3168" s="35" t="str">
        <f t="shared" si="98"/>
        <v>IA</v>
      </c>
      <c r="T3168" s="24" t="str">
        <f t="shared" si="99"/>
        <v>US</v>
      </c>
    </row>
    <row r="3169" spans="1:20" ht="57" customHeight="1" x14ac:dyDescent="0.2">
      <c r="A3169" s="35">
        <v>3160</v>
      </c>
      <c r="B3169" s="57">
        <v>661011</v>
      </c>
      <c r="C3169" s="50" t="s">
        <v>6254</v>
      </c>
      <c r="D3169" s="50" t="s">
        <v>1799</v>
      </c>
      <c r="E3169" s="50" t="str">
        <f>IF(AND(LEN(NICAP[[#This Row],[State or      Country]])=2,NICAP[[#This Row],[State or      Country]]&lt;&gt;"UK"),"US","Other")</f>
        <v>US</v>
      </c>
      <c r="F3169" s="49">
        <v>11</v>
      </c>
      <c r="G3169" s="48"/>
      <c r="H3169" s="48"/>
      <c r="I3169" s="48"/>
      <c r="J3169" s="48"/>
      <c r="K3169" s="48"/>
      <c r="L3169" s="36" t="s">
        <v>6255</v>
      </c>
      <c r="M3169" s="36" t="str">
        <f>IF(LEFT(NICAP[[#This Row],[Date]],1)=0,"Y","N")</f>
        <v>N</v>
      </c>
      <c r="N3169" s="36"/>
      <c r="O3169" s="36" t="str">
        <f>19&amp;LEFT(NICAP[[#This Row],[Date]],2)</f>
        <v>1966</v>
      </c>
      <c r="P3169" s="36" t="str">
        <f>MID(NICAP[[#This Row],[Date]],3,2)</f>
        <v>10</v>
      </c>
      <c r="Q3169" s="36" t="str">
        <f>RIGHT(NICAP[[#This Row],[Date]],2)</f>
        <v>11</v>
      </c>
      <c r="R3169" s="26">
        <f>DATE(NICAP[[#This Row],[Year]],NICAP[[#This Row],[Month]],NICAP[[#This Row],[Day]])</f>
        <v>24391</v>
      </c>
      <c r="S3169" s="35" t="str">
        <f t="shared" si="98"/>
        <v>TN</v>
      </c>
      <c r="T3169" s="24" t="str">
        <f t="shared" si="99"/>
        <v>US</v>
      </c>
    </row>
    <row r="3170" spans="1:20" ht="101.25" customHeight="1" x14ac:dyDescent="0.2">
      <c r="A3170" s="35">
        <v>3161</v>
      </c>
      <c r="B3170" s="57">
        <v>661012</v>
      </c>
      <c r="C3170" s="50" t="s">
        <v>6254</v>
      </c>
      <c r="D3170" s="50" t="s">
        <v>1799</v>
      </c>
      <c r="E3170" s="50" t="str">
        <f>IF(AND(LEN(NICAP[[#This Row],[State or      Country]])=2,NICAP[[#This Row],[State or      Country]]&lt;&gt;"UK"),"US","Other")</f>
        <v>US</v>
      </c>
      <c r="F3170" s="49">
        <v>4</v>
      </c>
      <c r="G3170" s="48"/>
      <c r="H3170" s="48"/>
      <c r="I3170" s="48"/>
      <c r="J3170" s="48"/>
      <c r="K3170" s="48"/>
      <c r="L3170" s="42" t="s">
        <v>6253</v>
      </c>
      <c r="M3170" s="42" t="str">
        <f>IF(LEFT(NICAP[[#This Row],[Date]],1)=0,"Y","N")</f>
        <v>N</v>
      </c>
      <c r="N3170" s="42"/>
      <c r="O3170" s="42" t="str">
        <f>19&amp;LEFT(NICAP[[#This Row],[Date]],2)</f>
        <v>1966</v>
      </c>
      <c r="P3170" s="42" t="str">
        <f>MID(NICAP[[#This Row],[Date]],3,2)</f>
        <v>10</v>
      </c>
      <c r="Q3170" s="42" t="str">
        <f>RIGHT(NICAP[[#This Row],[Date]],2)</f>
        <v>12</v>
      </c>
      <c r="R3170" s="26">
        <f>DATE(NICAP[[#This Row],[Year]],NICAP[[#This Row],[Month]],NICAP[[#This Row],[Day]])</f>
        <v>24392</v>
      </c>
      <c r="S3170" s="35" t="str">
        <f t="shared" si="98"/>
        <v>TN</v>
      </c>
      <c r="T3170" s="24" t="str">
        <f t="shared" si="99"/>
        <v>US</v>
      </c>
    </row>
    <row r="3171" spans="1:20" ht="101.25" customHeight="1" x14ac:dyDescent="0.2">
      <c r="A3171" s="35">
        <v>3162</v>
      </c>
      <c r="B3171" s="57">
        <v>661012</v>
      </c>
      <c r="C3171" s="50" t="s">
        <v>6254</v>
      </c>
      <c r="D3171" s="50" t="s">
        <v>1799</v>
      </c>
      <c r="E3171" s="50" t="str">
        <f>IF(AND(LEN(NICAP[[#This Row],[State or      Country]])=2,NICAP[[#This Row],[State or      Country]]&lt;&gt;"UK"),"US","Other")</f>
        <v>US</v>
      </c>
      <c r="F3171" s="49">
        <v>5</v>
      </c>
      <c r="G3171" s="48"/>
      <c r="H3171" s="48"/>
      <c r="I3171" s="48"/>
      <c r="J3171" s="48"/>
      <c r="K3171" s="48"/>
      <c r="L3171" s="42" t="s">
        <v>6253</v>
      </c>
      <c r="M3171" s="42" t="str">
        <f>IF(LEFT(NICAP[[#This Row],[Date]],1)=0,"Y","N")</f>
        <v>N</v>
      </c>
      <c r="N3171" s="42"/>
      <c r="O3171" s="42" t="str">
        <f>19&amp;LEFT(NICAP[[#This Row],[Date]],2)</f>
        <v>1966</v>
      </c>
      <c r="P3171" s="42" t="str">
        <f>MID(NICAP[[#This Row],[Date]],3,2)</f>
        <v>10</v>
      </c>
      <c r="Q3171" s="42" t="str">
        <f>RIGHT(NICAP[[#This Row],[Date]],2)</f>
        <v>12</v>
      </c>
      <c r="R3171" s="26">
        <f>DATE(NICAP[[#This Row],[Year]],NICAP[[#This Row],[Month]],NICAP[[#This Row],[Day]])</f>
        <v>24392</v>
      </c>
      <c r="S3171" s="35" t="str">
        <f t="shared" si="98"/>
        <v>TN</v>
      </c>
      <c r="T3171" s="24" t="str">
        <f t="shared" si="99"/>
        <v>US</v>
      </c>
    </row>
    <row r="3172" spans="1:20" ht="71.25" customHeight="1" x14ac:dyDescent="0.2">
      <c r="A3172" s="35">
        <v>3163</v>
      </c>
      <c r="B3172" s="57">
        <v>661014</v>
      </c>
      <c r="C3172" s="50" t="s">
        <v>4844</v>
      </c>
      <c r="D3172" s="50" t="s">
        <v>1670</v>
      </c>
      <c r="E3172" s="50" t="str">
        <f>IF(AND(LEN(NICAP[[#This Row],[State or      Country]])=2,NICAP[[#This Row],[State or      Country]]&lt;&gt;"UK"),"US","Other")</f>
        <v>US</v>
      </c>
      <c r="F3172" s="49">
        <v>2</v>
      </c>
      <c r="G3172" s="48"/>
      <c r="H3172" s="48"/>
      <c r="I3172" s="48"/>
      <c r="J3172" s="48"/>
      <c r="K3172" s="48"/>
      <c r="L3172" s="36" t="s">
        <v>6252</v>
      </c>
      <c r="M3172" s="36" t="str">
        <f>IF(LEFT(NICAP[[#This Row],[Date]],1)=0,"Y","N")</f>
        <v>N</v>
      </c>
      <c r="N3172" s="36"/>
      <c r="O3172" s="36" t="str">
        <f>19&amp;LEFT(NICAP[[#This Row],[Date]],2)</f>
        <v>1966</v>
      </c>
      <c r="P3172" s="36" t="str">
        <f>MID(NICAP[[#This Row],[Date]],3,2)</f>
        <v>10</v>
      </c>
      <c r="Q3172" s="36" t="str">
        <f>RIGHT(NICAP[[#This Row],[Date]],2)</f>
        <v>14</v>
      </c>
      <c r="R3172" s="26">
        <f>DATE(NICAP[[#This Row],[Year]],NICAP[[#This Row],[Month]],NICAP[[#This Row],[Day]])</f>
        <v>24394</v>
      </c>
      <c r="S3172" s="35" t="str">
        <f t="shared" si="98"/>
        <v>IL</v>
      </c>
      <c r="T3172" s="24" t="str">
        <f t="shared" si="99"/>
        <v>US</v>
      </c>
    </row>
    <row r="3173" spans="1:20" ht="72" customHeight="1" x14ac:dyDescent="0.2">
      <c r="A3173" s="35">
        <v>3164</v>
      </c>
      <c r="B3173" s="57">
        <v>661014</v>
      </c>
      <c r="C3173" s="50" t="s">
        <v>4844</v>
      </c>
      <c r="D3173" s="50" t="s">
        <v>1670</v>
      </c>
      <c r="E3173" s="50" t="str">
        <f>IF(AND(LEN(NICAP[[#This Row],[State or      Country]])=2,NICAP[[#This Row],[State or      Country]]&lt;&gt;"UK"),"US","Other")</f>
        <v>US</v>
      </c>
      <c r="F3173" s="49">
        <v>3</v>
      </c>
      <c r="G3173" s="48"/>
      <c r="H3173" s="48"/>
      <c r="I3173" s="48"/>
      <c r="J3173" s="48"/>
      <c r="K3173" s="48"/>
      <c r="L3173" s="36" t="s">
        <v>6252</v>
      </c>
      <c r="M3173" s="36" t="str">
        <f>IF(LEFT(NICAP[[#This Row],[Date]],1)=0,"Y","N")</f>
        <v>N</v>
      </c>
      <c r="N3173" s="36"/>
      <c r="O3173" s="36" t="str">
        <f>19&amp;LEFT(NICAP[[#This Row],[Date]],2)</f>
        <v>1966</v>
      </c>
      <c r="P3173" s="36" t="str">
        <f>MID(NICAP[[#This Row],[Date]],3,2)</f>
        <v>10</v>
      </c>
      <c r="Q3173" s="36" t="str">
        <f>RIGHT(NICAP[[#This Row],[Date]],2)</f>
        <v>14</v>
      </c>
      <c r="R3173" s="26">
        <f>DATE(NICAP[[#This Row],[Year]],NICAP[[#This Row],[Month]],NICAP[[#This Row],[Day]])</f>
        <v>24394</v>
      </c>
      <c r="S3173" s="35" t="str">
        <f t="shared" si="98"/>
        <v>IL</v>
      </c>
      <c r="T3173" s="24" t="str">
        <f t="shared" si="99"/>
        <v>US</v>
      </c>
    </row>
    <row r="3174" spans="1:20" ht="27" customHeight="1" x14ac:dyDescent="0.2">
      <c r="A3174" s="35">
        <v>3165</v>
      </c>
      <c r="B3174" s="60">
        <v>661015</v>
      </c>
      <c r="C3174" s="44" t="s">
        <v>6251</v>
      </c>
      <c r="D3174" s="44" t="s">
        <v>1726</v>
      </c>
      <c r="E3174" s="44" t="str">
        <f>IF(AND(LEN(NICAP[[#This Row],[State or      Country]])=2,NICAP[[#This Row],[State or      Country]]&lt;&gt;"UK"),"US","Other")</f>
        <v>US</v>
      </c>
      <c r="F3174" s="43">
        <v>3</v>
      </c>
      <c r="G3174" s="41"/>
      <c r="H3174" s="41"/>
      <c r="I3174" s="41"/>
      <c r="J3174" s="41"/>
      <c r="K3174" s="41"/>
      <c r="L3174" s="42" t="s">
        <v>6250</v>
      </c>
      <c r="M3174" s="42" t="str">
        <f>IF(LEFT(NICAP[[#This Row],[Date]],1)=0,"Y","N")</f>
        <v>N</v>
      </c>
      <c r="N3174" s="42"/>
      <c r="O3174" s="42" t="str">
        <f>19&amp;LEFT(NICAP[[#This Row],[Date]],2)</f>
        <v>1966</v>
      </c>
      <c r="P3174" s="42" t="str">
        <f>MID(NICAP[[#This Row],[Date]],3,2)</f>
        <v>10</v>
      </c>
      <c r="Q3174" s="42" t="str">
        <f>RIGHT(NICAP[[#This Row],[Date]],2)</f>
        <v>15</v>
      </c>
      <c r="R3174" s="26">
        <f>DATE(NICAP[[#This Row],[Year]],NICAP[[#This Row],[Month]],NICAP[[#This Row],[Day]])</f>
        <v>24395</v>
      </c>
      <c r="S3174" s="35" t="str">
        <f t="shared" si="98"/>
        <v>NJ</v>
      </c>
      <c r="T3174" s="24" t="str">
        <f t="shared" si="99"/>
        <v>US</v>
      </c>
    </row>
    <row r="3175" spans="1:20" ht="56.25" customHeight="1" x14ac:dyDescent="0.2">
      <c r="A3175" s="35">
        <v>3166</v>
      </c>
      <c r="B3175" s="57">
        <v>661021</v>
      </c>
      <c r="C3175" s="50" t="s">
        <v>6249</v>
      </c>
      <c r="D3175" s="50" t="s">
        <v>1676</v>
      </c>
      <c r="E3175" s="50" t="str">
        <f>IF(AND(LEN(NICAP[[#This Row],[State or      Country]])=2,NICAP[[#This Row],[State or      Country]]&lt;&gt;"UK"),"US","Other")</f>
        <v>US</v>
      </c>
      <c r="F3175" s="49">
        <v>1</v>
      </c>
      <c r="G3175" s="48"/>
      <c r="H3175" s="48"/>
      <c r="I3175" s="48"/>
      <c r="J3175" s="48"/>
      <c r="K3175" s="48"/>
      <c r="L3175" s="36" t="s">
        <v>6248</v>
      </c>
      <c r="M3175" s="36" t="str">
        <f>IF(LEFT(NICAP[[#This Row],[Date]],1)=0,"Y","N")</f>
        <v>N</v>
      </c>
      <c r="N3175" s="36"/>
      <c r="O3175" s="36" t="str">
        <f>19&amp;LEFT(NICAP[[#This Row],[Date]],2)</f>
        <v>1966</v>
      </c>
      <c r="P3175" s="36" t="str">
        <f>MID(NICAP[[#This Row],[Date]],3,2)</f>
        <v>10</v>
      </c>
      <c r="Q3175" s="36" t="str">
        <f>RIGHT(NICAP[[#This Row],[Date]],2)</f>
        <v>21</v>
      </c>
      <c r="R3175" s="26">
        <f>DATE(NICAP[[#This Row],[Year]],NICAP[[#This Row],[Month]],NICAP[[#This Row],[Day]])</f>
        <v>24401</v>
      </c>
      <c r="S3175" s="35" t="str">
        <f t="shared" si="98"/>
        <v>CA</v>
      </c>
      <c r="T3175" s="24" t="str">
        <f t="shared" si="99"/>
        <v>US</v>
      </c>
    </row>
    <row r="3176" spans="1:20" ht="42.75" customHeight="1" x14ac:dyDescent="0.2">
      <c r="A3176" s="35">
        <v>3167</v>
      </c>
      <c r="B3176" s="67">
        <v>661023</v>
      </c>
      <c r="C3176" s="50" t="s">
        <v>6247</v>
      </c>
      <c r="D3176" s="50" t="s">
        <v>1726</v>
      </c>
      <c r="E3176" s="50" t="str">
        <f>IF(AND(LEN(NICAP[[#This Row],[State or      Country]])=2,NICAP[[#This Row],[State or      Country]]&lt;&gt;"UK"),"US","Other")</f>
        <v>US</v>
      </c>
      <c r="F3176" s="75">
        <v>2</v>
      </c>
      <c r="G3176" s="48"/>
      <c r="H3176" s="48"/>
      <c r="I3176" s="48"/>
      <c r="J3176" s="48"/>
      <c r="K3176" s="48"/>
      <c r="L3176" s="36" t="s">
        <v>6246</v>
      </c>
      <c r="M3176" s="36" t="str">
        <f>IF(LEFT(NICAP[[#This Row],[Date]],1)=0,"Y","N")</f>
        <v>N</v>
      </c>
      <c r="N3176" s="36"/>
      <c r="O3176" s="36" t="str">
        <f>19&amp;LEFT(NICAP[[#This Row],[Date]],2)</f>
        <v>1966</v>
      </c>
      <c r="P3176" s="36" t="str">
        <f>MID(NICAP[[#This Row],[Date]],3,2)</f>
        <v>10</v>
      </c>
      <c r="Q3176" s="36" t="str">
        <f>RIGHT(NICAP[[#This Row],[Date]],2)</f>
        <v>23</v>
      </c>
      <c r="R3176" s="26">
        <f>DATE(NICAP[[#This Row],[Year]],NICAP[[#This Row],[Month]],NICAP[[#This Row],[Day]])</f>
        <v>24403</v>
      </c>
      <c r="S3176" s="35" t="str">
        <f t="shared" si="98"/>
        <v>NJ</v>
      </c>
      <c r="T3176" s="24" t="str">
        <f t="shared" si="99"/>
        <v>US</v>
      </c>
    </row>
    <row r="3177" spans="1:20" ht="12.75" customHeight="1" x14ac:dyDescent="0.2">
      <c r="A3177" s="35">
        <v>3168</v>
      </c>
      <c r="B3177" s="64">
        <v>661023</v>
      </c>
      <c r="C3177" s="39" t="s">
        <v>6239</v>
      </c>
      <c r="D3177" s="39" t="s">
        <v>1758</v>
      </c>
      <c r="E3177" s="39" t="str">
        <f>IF(AND(LEN(NICAP[[#This Row],[State or      Country]])=2,NICAP[[#This Row],[State or      Country]]&lt;&gt;"UK"),"US","Other")</f>
        <v>US</v>
      </c>
      <c r="F3177" s="79">
        <v>1</v>
      </c>
      <c r="G3177" s="37"/>
      <c r="H3177" s="37"/>
      <c r="I3177" s="47" t="s">
        <v>4808</v>
      </c>
      <c r="J3177" s="37"/>
      <c r="K3177" s="37"/>
      <c r="L3177" s="36" t="s">
        <v>6245</v>
      </c>
      <c r="M3177" s="36" t="str">
        <f>IF(LEFT(NICAP[[#This Row],[Date]],1)=0,"Y","N")</f>
        <v>N</v>
      </c>
      <c r="N3177" s="36"/>
      <c r="O3177" s="36" t="str">
        <f>19&amp;LEFT(NICAP[[#This Row],[Date]],2)</f>
        <v>1966</v>
      </c>
      <c r="P3177" s="36" t="str">
        <f>MID(NICAP[[#This Row],[Date]],3,2)</f>
        <v>10</v>
      </c>
      <c r="Q3177" s="36" t="str">
        <f>RIGHT(NICAP[[#This Row],[Date]],2)</f>
        <v>23</v>
      </c>
      <c r="R3177" s="26">
        <f>DATE(NICAP[[#This Row],[Year]],NICAP[[#This Row],[Month]],NICAP[[#This Row],[Day]])</f>
        <v>24403</v>
      </c>
      <c r="S3177" s="35" t="str">
        <f t="shared" si="98"/>
        <v>NY</v>
      </c>
      <c r="T3177" s="24" t="str">
        <f t="shared" si="99"/>
        <v>US</v>
      </c>
    </row>
    <row r="3178" spans="1:20" ht="12.75" customHeight="1" x14ac:dyDescent="0.2">
      <c r="A3178" s="35">
        <v>3169</v>
      </c>
      <c r="B3178" s="64">
        <v>661026</v>
      </c>
      <c r="C3178" s="39" t="s">
        <v>6244</v>
      </c>
      <c r="D3178" s="39" t="s">
        <v>2020</v>
      </c>
      <c r="E3178" s="39" t="str">
        <f>IF(AND(LEN(NICAP[[#This Row],[State or      Country]])=2,NICAP[[#This Row],[State or      Country]]&lt;&gt;"UK"),"US","Other")</f>
        <v>US</v>
      </c>
      <c r="F3178" s="79">
        <v>2</v>
      </c>
      <c r="G3178" s="37"/>
      <c r="H3178" s="37"/>
      <c r="I3178" s="65">
        <v>11092</v>
      </c>
      <c r="J3178" s="37"/>
      <c r="K3178" s="37"/>
      <c r="L3178" s="36" t="s">
        <v>6243</v>
      </c>
      <c r="M3178" s="36" t="str">
        <f>IF(LEFT(NICAP[[#This Row],[Date]],1)=0,"Y","N")</f>
        <v>N</v>
      </c>
      <c r="N3178" s="36"/>
      <c r="O3178" s="36" t="str">
        <f>19&amp;LEFT(NICAP[[#This Row],[Date]],2)</f>
        <v>1966</v>
      </c>
      <c r="P3178" s="36" t="str">
        <f>MID(NICAP[[#This Row],[Date]],3,2)</f>
        <v>10</v>
      </c>
      <c r="Q3178" s="36" t="str">
        <f>RIGHT(NICAP[[#This Row],[Date]],2)</f>
        <v>26</v>
      </c>
      <c r="R3178" s="26">
        <f>DATE(NICAP[[#This Row],[Year]],NICAP[[#This Row],[Month]],NICAP[[#This Row],[Day]])</f>
        <v>24406</v>
      </c>
      <c r="S3178" s="35" t="str">
        <f t="shared" si="98"/>
        <v>AK</v>
      </c>
      <c r="T3178" s="24" t="str">
        <f t="shared" si="99"/>
        <v>US</v>
      </c>
    </row>
    <row r="3179" spans="1:20" ht="86.25" customHeight="1" x14ac:dyDescent="0.2">
      <c r="A3179" s="35">
        <v>3170</v>
      </c>
      <c r="B3179" s="67">
        <v>661026</v>
      </c>
      <c r="C3179" s="50" t="s">
        <v>6242</v>
      </c>
      <c r="D3179" s="50" t="s">
        <v>1715</v>
      </c>
      <c r="E3179" s="50" t="str">
        <f>IF(AND(LEN(NICAP[[#This Row],[State or      Country]])=2,NICAP[[#This Row],[State or      Country]]&lt;&gt;"UK"),"US","Other")</f>
        <v>US</v>
      </c>
      <c r="F3179" s="75">
        <v>3</v>
      </c>
      <c r="G3179" s="48"/>
      <c r="H3179" s="48"/>
      <c r="I3179" s="48"/>
      <c r="J3179" s="48"/>
      <c r="K3179" s="48"/>
      <c r="L3179" s="36" t="s">
        <v>6241</v>
      </c>
      <c r="M3179" s="36" t="str">
        <f>IF(LEFT(NICAP[[#This Row],[Date]],1)=0,"Y","N")</f>
        <v>N</v>
      </c>
      <c r="N3179" s="36"/>
      <c r="O3179" s="36" t="str">
        <f>19&amp;LEFT(NICAP[[#This Row],[Date]],2)</f>
        <v>1966</v>
      </c>
      <c r="P3179" s="36" t="str">
        <f>MID(NICAP[[#This Row],[Date]],3,2)</f>
        <v>10</v>
      </c>
      <c r="Q3179" s="36" t="str">
        <f>RIGHT(NICAP[[#This Row],[Date]],2)</f>
        <v>26</v>
      </c>
      <c r="R3179" s="26">
        <f>DATE(NICAP[[#This Row],[Year]],NICAP[[#This Row],[Month]],NICAP[[#This Row],[Day]])</f>
        <v>24406</v>
      </c>
      <c r="S3179" s="35" t="str">
        <f t="shared" si="98"/>
        <v>MD</v>
      </c>
      <c r="T3179" s="24" t="str">
        <f t="shared" si="99"/>
        <v>US</v>
      </c>
    </row>
    <row r="3180" spans="1:20" ht="57" customHeight="1" x14ac:dyDescent="0.2">
      <c r="A3180" s="35">
        <v>3171</v>
      </c>
      <c r="B3180" s="67">
        <v>661028</v>
      </c>
      <c r="C3180" s="50" t="s">
        <v>2261</v>
      </c>
      <c r="D3180" s="50" t="s">
        <v>1715</v>
      </c>
      <c r="E3180" s="50" t="str">
        <f>IF(AND(LEN(NICAP[[#This Row],[State or      Country]])=2,NICAP[[#This Row],[State or      Country]]&lt;&gt;"UK"),"US","Other")</f>
        <v>US</v>
      </c>
      <c r="F3180" s="75">
        <v>2</v>
      </c>
      <c r="G3180" s="48"/>
      <c r="H3180" s="48"/>
      <c r="I3180" s="48"/>
      <c r="J3180" s="48"/>
      <c r="K3180" s="48"/>
      <c r="L3180" s="36" t="s">
        <v>6240</v>
      </c>
      <c r="M3180" s="36" t="str">
        <f>IF(LEFT(NICAP[[#This Row],[Date]],1)=0,"Y","N")</f>
        <v>N</v>
      </c>
      <c r="N3180" s="36"/>
      <c r="O3180" s="36" t="str">
        <f>19&amp;LEFT(NICAP[[#This Row],[Date]],2)</f>
        <v>1966</v>
      </c>
      <c r="P3180" s="36" t="str">
        <f>MID(NICAP[[#This Row],[Date]],3,2)</f>
        <v>10</v>
      </c>
      <c r="Q3180" s="36" t="str">
        <f>RIGHT(NICAP[[#This Row],[Date]],2)</f>
        <v>28</v>
      </c>
      <c r="R3180" s="26">
        <f>DATE(NICAP[[#This Row],[Year]],NICAP[[#This Row],[Month]],NICAP[[#This Row],[Day]])</f>
        <v>24408</v>
      </c>
      <c r="S3180" s="35" t="str">
        <f t="shared" si="98"/>
        <v>MD</v>
      </c>
      <c r="T3180" s="24" t="str">
        <f t="shared" si="99"/>
        <v>US</v>
      </c>
    </row>
    <row r="3181" spans="1:20" ht="12.75" customHeight="1" x14ac:dyDescent="0.2">
      <c r="A3181" s="35">
        <v>3172</v>
      </c>
      <c r="B3181" s="64">
        <v>661030</v>
      </c>
      <c r="C3181" s="39" t="s">
        <v>6239</v>
      </c>
      <c r="D3181" s="39" t="s">
        <v>1758</v>
      </c>
      <c r="E3181" s="39" t="str">
        <f>IF(AND(LEN(NICAP[[#This Row],[State or      Country]])=2,NICAP[[#This Row],[State or      Country]]&lt;&gt;"UK"),"US","Other")</f>
        <v>US</v>
      </c>
      <c r="F3181" s="79">
        <v>1</v>
      </c>
      <c r="G3181" s="37"/>
      <c r="H3181" s="37"/>
      <c r="I3181" s="47" t="s">
        <v>4808</v>
      </c>
      <c r="J3181" s="37"/>
      <c r="K3181" s="37"/>
      <c r="L3181" s="36" t="s">
        <v>6238</v>
      </c>
      <c r="M3181" s="36" t="str">
        <f>IF(LEFT(NICAP[[#This Row],[Date]],1)=0,"Y","N")</f>
        <v>N</v>
      </c>
      <c r="N3181" s="36"/>
      <c r="O3181" s="36" t="str">
        <f>19&amp;LEFT(NICAP[[#This Row],[Date]],2)</f>
        <v>1966</v>
      </c>
      <c r="P3181" s="36" t="str">
        <f>MID(NICAP[[#This Row],[Date]],3,2)</f>
        <v>10</v>
      </c>
      <c r="Q3181" s="36" t="str">
        <f>RIGHT(NICAP[[#This Row],[Date]],2)</f>
        <v>30</v>
      </c>
      <c r="R3181" s="26">
        <f>DATE(NICAP[[#This Row],[Year]],NICAP[[#This Row],[Month]],NICAP[[#This Row],[Day]])</f>
        <v>24410</v>
      </c>
      <c r="S3181" s="35" t="str">
        <f t="shared" si="98"/>
        <v>NY</v>
      </c>
      <c r="T3181" s="24" t="str">
        <f t="shared" si="99"/>
        <v>US</v>
      </c>
    </row>
    <row r="3182" spans="1:20" ht="86.25" customHeight="1" x14ac:dyDescent="0.2">
      <c r="A3182" s="35">
        <v>3173</v>
      </c>
      <c r="B3182" s="67">
        <v>661104</v>
      </c>
      <c r="C3182" s="50" t="s">
        <v>2579</v>
      </c>
      <c r="D3182" s="50" t="s">
        <v>2098</v>
      </c>
      <c r="E3182" s="50" t="str">
        <f>IF(AND(LEN(NICAP[[#This Row],[State or      Country]])=2,NICAP[[#This Row],[State or      Country]]&lt;&gt;"UK"),"US","Other")</f>
        <v>US</v>
      </c>
      <c r="F3182" s="75">
        <v>3</v>
      </c>
      <c r="G3182" s="48"/>
      <c r="H3182" s="48"/>
      <c r="I3182" s="48"/>
      <c r="J3182" s="48"/>
      <c r="K3182" s="48"/>
      <c r="L3182" s="36" t="s">
        <v>6237</v>
      </c>
      <c r="M3182" s="36" t="str">
        <f>IF(LEFT(NICAP[[#This Row],[Date]],1)=0,"Y","N")</f>
        <v>N</v>
      </c>
      <c r="N3182" s="36"/>
      <c r="O3182" s="36" t="str">
        <f>19&amp;LEFT(NICAP[[#This Row],[Date]],2)</f>
        <v>1966</v>
      </c>
      <c r="P3182" s="36" t="str">
        <f>MID(NICAP[[#This Row],[Date]],3,2)</f>
        <v>11</v>
      </c>
      <c r="Q3182" s="36" t="str">
        <f>RIGHT(NICAP[[#This Row],[Date]],2)</f>
        <v>04</v>
      </c>
      <c r="R3182" s="26">
        <f>DATE(NICAP[[#This Row],[Year]],NICAP[[#This Row],[Month]],NICAP[[#This Row],[Day]])</f>
        <v>24415</v>
      </c>
      <c r="S3182" s="35" t="str">
        <f t="shared" si="98"/>
        <v>VA</v>
      </c>
      <c r="T3182" s="24" t="str">
        <f t="shared" si="99"/>
        <v>US</v>
      </c>
    </row>
    <row r="3183" spans="1:20" ht="12.75" customHeight="1" x14ac:dyDescent="0.2">
      <c r="A3183" s="35">
        <v>3174</v>
      </c>
      <c r="B3183" s="82" t="s">
        <v>6236</v>
      </c>
      <c r="C3183" s="39" t="s">
        <v>6235</v>
      </c>
      <c r="D3183" s="39" t="s">
        <v>1758</v>
      </c>
      <c r="E3183" s="39" t="str">
        <f>IF(AND(LEN(NICAP[[#This Row],[State or      Country]])=2,NICAP[[#This Row],[State or      Country]]&lt;&gt;"UK"),"US","Other")</f>
        <v>US</v>
      </c>
      <c r="F3183" s="79">
        <v>1</v>
      </c>
      <c r="G3183" s="37"/>
      <c r="H3183" s="37"/>
      <c r="I3183" s="47" t="s">
        <v>4808</v>
      </c>
      <c r="J3183" s="37"/>
      <c r="K3183" s="37"/>
      <c r="L3183" s="36" t="s">
        <v>6234</v>
      </c>
      <c r="M3183" s="36" t="str">
        <f>IF(LEFT(NICAP[[#This Row],[Date]],1)=0,"Y","N")</f>
        <v>N</v>
      </c>
      <c r="N3183" s="36"/>
      <c r="O3183" s="36" t="str">
        <f>19&amp;LEFT(NICAP[[#This Row],[Date]],2)</f>
        <v>1966</v>
      </c>
      <c r="P3183" s="36" t="str">
        <f>MID(NICAP[[#This Row],[Date]],3,2)</f>
        <v>11</v>
      </c>
      <c r="Q3183" s="36" t="str">
        <f>RIGHT(NICAP[[#This Row],[Date]],2)</f>
        <v>12</v>
      </c>
      <c r="R3183" s="26">
        <f>DATE(NICAP[[#This Row],[Year]],NICAP[[#This Row],[Month]],NICAP[[#This Row],[Day]])</f>
        <v>24423</v>
      </c>
      <c r="S3183" s="35" t="str">
        <f t="shared" si="98"/>
        <v>NY</v>
      </c>
      <c r="T3183" s="24" t="str">
        <f t="shared" si="99"/>
        <v>US</v>
      </c>
    </row>
    <row r="3184" spans="1:20" ht="12.75" customHeight="1" x14ac:dyDescent="0.2">
      <c r="A3184" s="35">
        <v>3175</v>
      </c>
      <c r="B3184" s="64">
        <v>661108</v>
      </c>
      <c r="C3184" s="39" t="s">
        <v>5469</v>
      </c>
      <c r="D3184" s="39" t="s">
        <v>1734</v>
      </c>
      <c r="E3184" s="39" t="str">
        <f>IF(AND(LEN(NICAP[[#This Row],[State or      Country]])=2,NICAP[[#This Row],[State or      Country]]&lt;&gt;"UK"),"US","Other")</f>
        <v>US</v>
      </c>
      <c r="F3184" s="79">
        <v>1</v>
      </c>
      <c r="G3184" s="37"/>
      <c r="H3184" s="37"/>
      <c r="I3184" s="65">
        <v>11135</v>
      </c>
      <c r="J3184" s="37"/>
      <c r="K3184" s="37"/>
      <c r="L3184" s="36" t="s">
        <v>6233</v>
      </c>
      <c r="M3184" s="36" t="str">
        <f>IF(LEFT(NICAP[[#This Row],[Date]],1)=0,"Y","N")</f>
        <v>N</v>
      </c>
      <c r="N3184" s="36"/>
      <c r="O3184" s="36" t="str">
        <f>19&amp;LEFT(NICAP[[#This Row],[Date]],2)</f>
        <v>1966</v>
      </c>
      <c r="P3184" s="36" t="str">
        <f>MID(NICAP[[#This Row],[Date]],3,2)</f>
        <v>11</v>
      </c>
      <c r="Q3184" s="36" t="str">
        <f>RIGHT(NICAP[[#This Row],[Date]],2)</f>
        <v>08</v>
      </c>
      <c r="R3184" s="26">
        <f>DATE(NICAP[[#This Row],[Year]],NICAP[[#This Row],[Month]],NICAP[[#This Row],[Day]])</f>
        <v>24419</v>
      </c>
      <c r="S3184" s="35" t="str">
        <f t="shared" si="98"/>
        <v>MI</v>
      </c>
      <c r="T3184" s="24" t="str">
        <f t="shared" si="99"/>
        <v>US</v>
      </c>
    </row>
    <row r="3185" spans="1:20" ht="72" customHeight="1" x14ac:dyDescent="0.2">
      <c r="A3185" s="35">
        <v>3176</v>
      </c>
      <c r="B3185" s="67">
        <v>661110</v>
      </c>
      <c r="C3185" s="50" t="s">
        <v>6232</v>
      </c>
      <c r="D3185" s="50" t="s">
        <v>1683</v>
      </c>
      <c r="E3185" s="50" t="str">
        <f>IF(AND(LEN(NICAP[[#This Row],[State or      Country]])=2,NICAP[[#This Row],[State or      Country]]&lt;&gt;"UK"),"US","Other")</f>
        <v>US</v>
      </c>
      <c r="F3185" s="75">
        <v>1</v>
      </c>
      <c r="G3185" s="48"/>
      <c r="H3185" s="48"/>
      <c r="I3185" s="48"/>
      <c r="J3185" s="48"/>
      <c r="K3185" s="48"/>
      <c r="L3185" s="36" t="s">
        <v>6231</v>
      </c>
      <c r="M3185" s="36" t="str">
        <f>IF(LEFT(NICAP[[#This Row],[Date]],1)=0,"Y","N")</f>
        <v>N</v>
      </c>
      <c r="N3185" s="36"/>
      <c r="O3185" s="36" t="str">
        <f>19&amp;LEFT(NICAP[[#This Row],[Date]],2)</f>
        <v>1966</v>
      </c>
      <c r="P3185" s="36" t="str">
        <f>MID(NICAP[[#This Row],[Date]],3,2)</f>
        <v>11</v>
      </c>
      <c r="Q3185" s="36" t="str">
        <f>RIGHT(NICAP[[#This Row],[Date]],2)</f>
        <v>10</v>
      </c>
      <c r="R3185" s="26">
        <f>DATE(NICAP[[#This Row],[Year]],NICAP[[#This Row],[Month]],NICAP[[#This Row],[Day]])</f>
        <v>24421</v>
      </c>
      <c r="S3185" s="35" t="str">
        <f t="shared" si="98"/>
        <v>FL</v>
      </c>
      <c r="T3185" s="24" t="str">
        <f t="shared" si="99"/>
        <v>US</v>
      </c>
    </row>
    <row r="3186" spans="1:20" ht="42" customHeight="1" x14ac:dyDescent="0.2">
      <c r="A3186" s="35">
        <v>3177</v>
      </c>
      <c r="B3186" s="67">
        <v>661112</v>
      </c>
      <c r="C3186" s="50" t="s">
        <v>6230</v>
      </c>
      <c r="D3186" s="50" t="s">
        <v>6229</v>
      </c>
      <c r="E3186" s="50" t="str">
        <f>IF(AND(LEN(NICAP[[#This Row],[State or      Country]])=2,NICAP[[#This Row],[State or      Country]]&lt;&gt;"UK"),"US","Other")</f>
        <v>Other</v>
      </c>
      <c r="F3186" s="75">
        <v>8</v>
      </c>
      <c r="G3186" s="48"/>
      <c r="H3186" s="48"/>
      <c r="I3186" s="48"/>
      <c r="J3186" s="48"/>
      <c r="K3186" s="48"/>
      <c r="L3186" s="36" t="s">
        <v>6228</v>
      </c>
      <c r="M3186" s="36" t="str">
        <f>IF(LEFT(NICAP[[#This Row],[Date]],1)=0,"Y","N")</f>
        <v>N</v>
      </c>
      <c r="N3186" s="36"/>
      <c r="O3186" s="36" t="str">
        <f>19&amp;LEFT(NICAP[[#This Row],[Date]],2)</f>
        <v>1966</v>
      </c>
      <c r="P3186" s="36" t="str">
        <f>MID(NICAP[[#This Row],[Date]],3,2)</f>
        <v>11</v>
      </c>
      <c r="Q3186" s="36" t="str">
        <f>RIGHT(NICAP[[#This Row],[Date]],2)</f>
        <v>12</v>
      </c>
      <c r="R3186" s="26">
        <f>DATE(NICAP[[#This Row],[Year]],NICAP[[#This Row],[Month]],NICAP[[#This Row],[Day]])</f>
        <v>24423</v>
      </c>
      <c r="S3186" s="35" t="str">
        <f t="shared" si="98"/>
        <v/>
      </c>
      <c r="T3186" s="24" t="str">
        <f t="shared" si="99"/>
        <v>S.America</v>
      </c>
    </row>
    <row r="3187" spans="1:20" ht="57.75" customHeight="1" x14ac:dyDescent="0.2">
      <c r="A3187" s="35">
        <v>3178</v>
      </c>
      <c r="B3187" s="67">
        <v>661112</v>
      </c>
      <c r="C3187" s="50" t="s">
        <v>6227</v>
      </c>
      <c r="D3187" s="50" t="s">
        <v>1758</v>
      </c>
      <c r="E3187" s="50" t="str">
        <f>IF(AND(LEN(NICAP[[#This Row],[State or      Country]])=2,NICAP[[#This Row],[State or      Country]]&lt;&gt;"UK"),"US","Other")</f>
        <v>US</v>
      </c>
      <c r="F3187" s="75">
        <v>2</v>
      </c>
      <c r="G3187" s="48"/>
      <c r="H3187" s="48"/>
      <c r="I3187" s="48"/>
      <c r="J3187" s="48"/>
      <c r="K3187" s="48"/>
      <c r="L3187" s="36" t="s">
        <v>6226</v>
      </c>
      <c r="M3187" s="36" t="str">
        <f>IF(LEFT(NICAP[[#This Row],[Date]],1)=0,"Y","N")</f>
        <v>N</v>
      </c>
      <c r="N3187" s="36"/>
      <c r="O3187" s="36" t="str">
        <f>19&amp;LEFT(NICAP[[#This Row],[Date]],2)</f>
        <v>1966</v>
      </c>
      <c r="P3187" s="36" t="str">
        <f>MID(NICAP[[#This Row],[Date]],3,2)</f>
        <v>11</v>
      </c>
      <c r="Q3187" s="36" t="str">
        <f>RIGHT(NICAP[[#This Row],[Date]],2)</f>
        <v>12</v>
      </c>
      <c r="R3187" s="26">
        <f>DATE(NICAP[[#This Row],[Year]],NICAP[[#This Row],[Month]],NICAP[[#This Row],[Day]])</f>
        <v>24423</v>
      </c>
      <c r="S3187" s="35" t="str">
        <f t="shared" si="98"/>
        <v>NY</v>
      </c>
      <c r="T3187" s="24" t="str">
        <f t="shared" si="99"/>
        <v>US</v>
      </c>
    </row>
    <row r="3188" spans="1:20" ht="42" customHeight="1" x14ac:dyDescent="0.2">
      <c r="A3188" s="35">
        <v>3179</v>
      </c>
      <c r="B3188" s="67">
        <v>661113</v>
      </c>
      <c r="C3188" s="50" t="s">
        <v>6225</v>
      </c>
      <c r="D3188" s="50" t="s">
        <v>1726</v>
      </c>
      <c r="E3188" s="50" t="str">
        <f>IF(AND(LEN(NICAP[[#This Row],[State or      Country]])=2,NICAP[[#This Row],[State or      Country]]&lt;&gt;"UK"),"US","Other")</f>
        <v>US</v>
      </c>
      <c r="F3188" s="75">
        <v>2</v>
      </c>
      <c r="G3188" s="48"/>
      <c r="H3188" s="48"/>
      <c r="I3188" s="48"/>
      <c r="J3188" s="48"/>
      <c r="K3188" s="48"/>
      <c r="L3188" s="42" t="s">
        <v>6224</v>
      </c>
      <c r="M3188" s="42" t="str">
        <f>IF(LEFT(NICAP[[#This Row],[Date]],1)=0,"Y","N")</f>
        <v>N</v>
      </c>
      <c r="N3188" s="42"/>
      <c r="O3188" s="42" t="str">
        <f>19&amp;LEFT(NICAP[[#This Row],[Date]],2)</f>
        <v>1966</v>
      </c>
      <c r="P3188" s="42" t="str">
        <f>MID(NICAP[[#This Row],[Date]],3,2)</f>
        <v>11</v>
      </c>
      <c r="Q3188" s="42" t="str">
        <f>RIGHT(NICAP[[#This Row],[Date]],2)</f>
        <v>13</v>
      </c>
      <c r="R3188" s="26">
        <f>DATE(NICAP[[#This Row],[Year]],NICAP[[#This Row],[Month]],NICAP[[#This Row],[Day]])</f>
        <v>24424</v>
      </c>
      <c r="S3188" s="35" t="str">
        <f t="shared" si="98"/>
        <v>NJ</v>
      </c>
      <c r="T3188" s="24" t="str">
        <f t="shared" si="99"/>
        <v>US</v>
      </c>
    </row>
    <row r="3189" spans="1:20" ht="42" customHeight="1" x14ac:dyDescent="0.2">
      <c r="A3189" s="35">
        <v>3180</v>
      </c>
      <c r="B3189" s="67">
        <v>661115</v>
      </c>
      <c r="C3189" s="50" t="s">
        <v>2212</v>
      </c>
      <c r="D3189" s="50" t="s">
        <v>1697</v>
      </c>
      <c r="E3189" s="50" t="str">
        <f>IF(AND(LEN(NICAP[[#This Row],[State or      Country]])=2,NICAP[[#This Row],[State or      Country]]&lt;&gt;"UK"),"US","Other")</f>
        <v>US</v>
      </c>
      <c r="F3189" s="75">
        <v>2</v>
      </c>
      <c r="G3189" s="48"/>
      <c r="H3189" s="48"/>
      <c r="I3189" s="48"/>
      <c r="J3189" s="48"/>
      <c r="K3189" s="48"/>
      <c r="L3189" s="42" t="s">
        <v>6223</v>
      </c>
      <c r="M3189" s="42" t="str">
        <f>IF(LEFT(NICAP[[#This Row],[Date]],1)=0,"Y","N")</f>
        <v>N</v>
      </c>
      <c r="N3189" s="42"/>
      <c r="O3189" s="42" t="str">
        <f>19&amp;LEFT(NICAP[[#This Row],[Date]],2)</f>
        <v>1966</v>
      </c>
      <c r="P3189" s="42" t="str">
        <f>MID(NICAP[[#This Row],[Date]],3,2)</f>
        <v>11</v>
      </c>
      <c r="Q3189" s="42" t="str">
        <f>RIGHT(NICAP[[#This Row],[Date]],2)</f>
        <v>15</v>
      </c>
      <c r="R3189" s="26">
        <f>DATE(NICAP[[#This Row],[Year]],NICAP[[#This Row],[Month]],NICAP[[#This Row],[Day]])</f>
        <v>24426</v>
      </c>
      <c r="S3189" s="35" t="str">
        <f t="shared" si="98"/>
        <v>MA</v>
      </c>
      <c r="T3189" s="24" t="str">
        <f t="shared" si="99"/>
        <v>US</v>
      </c>
    </row>
    <row r="3190" spans="1:20" ht="87" customHeight="1" x14ac:dyDescent="0.2">
      <c r="A3190" s="35">
        <v>3181</v>
      </c>
      <c r="B3190" s="57">
        <v>661117</v>
      </c>
      <c r="C3190" s="50" t="s">
        <v>2212</v>
      </c>
      <c r="D3190" s="50" t="s">
        <v>1697</v>
      </c>
      <c r="E3190" s="50" t="str">
        <f>IF(AND(LEN(NICAP[[#This Row],[State or      Country]])=2,NICAP[[#This Row],[State or      Country]]&lt;&gt;"UK"),"US","Other")</f>
        <v>US</v>
      </c>
      <c r="F3190" s="49">
        <v>7</v>
      </c>
      <c r="G3190" s="48"/>
      <c r="H3190" s="48"/>
      <c r="I3190" s="48"/>
      <c r="J3190" s="48"/>
      <c r="K3190" s="48"/>
      <c r="L3190" s="42" t="s">
        <v>6222</v>
      </c>
      <c r="M3190" s="42" t="str">
        <f>IF(LEFT(NICAP[[#This Row],[Date]],1)=0,"Y","N")</f>
        <v>N</v>
      </c>
      <c r="N3190" s="42"/>
      <c r="O3190" s="42" t="str">
        <f>19&amp;LEFT(NICAP[[#This Row],[Date]],2)</f>
        <v>1966</v>
      </c>
      <c r="P3190" s="42" t="str">
        <f>MID(NICAP[[#This Row],[Date]],3,2)</f>
        <v>11</v>
      </c>
      <c r="Q3190" s="42" t="str">
        <f>RIGHT(NICAP[[#This Row],[Date]],2)</f>
        <v>17</v>
      </c>
      <c r="R3190" s="26">
        <f>DATE(NICAP[[#This Row],[Year]],NICAP[[#This Row],[Month]],NICAP[[#This Row],[Day]])</f>
        <v>24428</v>
      </c>
      <c r="S3190" s="35" t="str">
        <f t="shared" si="98"/>
        <v>MA</v>
      </c>
      <c r="T3190" s="24" t="str">
        <f t="shared" si="99"/>
        <v>US</v>
      </c>
    </row>
    <row r="3191" spans="1:20" ht="42" customHeight="1" x14ac:dyDescent="0.2">
      <c r="A3191" s="35">
        <v>3182</v>
      </c>
      <c r="B3191" s="57">
        <v>661118</v>
      </c>
      <c r="C3191" s="50" t="s">
        <v>6221</v>
      </c>
      <c r="D3191" s="50" t="s">
        <v>1826</v>
      </c>
      <c r="E3191" s="50" t="str">
        <f>IF(AND(LEN(NICAP[[#This Row],[State or      Country]])=2,NICAP[[#This Row],[State or      Country]]&lt;&gt;"UK"),"US","Other")</f>
        <v>US</v>
      </c>
      <c r="F3191" s="49">
        <v>2</v>
      </c>
      <c r="G3191" s="48"/>
      <c r="H3191" s="48"/>
      <c r="I3191" s="48"/>
      <c r="J3191" s="48"/>
      <c r="K3191" s="48"/>
      <c r="L3191" s="42" t="s">
        <v>6220</v>
      </c>
      <c r="M3191" s="42" t="str">
        <f>IF(LEFT(NICAP[[#This Row],[Date]],1)=0,"Y","N")</f>
        <v>N</v>
      </c>
      <c r="N3191" s="42"/>
      <c r="O3191" s="42" t="str">
        <f>19&amp;LEFT(NICAP[[#This Row],[Date]],2)</f>
        <v>1966</v>
      </c>
      <c r="P3191" s="42" t="str">
        <f>MID(NICAP[[#This Row],[Date]],3,2)</f>
        <v>11</v>
      </c>
      <c r="Q3191" s="42" t="str">
        <f>RIGHT(NICAP[[#This Row],[Date]],2)</f>
        <v>18</v>
      </c>
      <c r="R3191" s="26">
        <f>DATE(NICAP[[#This Row],[Year]],NICAP[[#This Row],[Month]],NICAP[[#This Row],[Day]])</f>
        <v>24429</v>
      </c>
      <c r="S3191" s="35" t="str">
        <f t="shared" si="98"/>
        <v>OR</v>
      </c>
      <c r="T3191" s="24" t="str">
        <f t="shared" si="99"/>
        <v>US</v>
      </c>
    </row>
    <row r="3192" spans="1:20" ht="86.25" customHeight="1" x14ac:dyDescent="0.2">
      <c r="A3192" s="35">
        <v>3183</v>
      </c>
      <c r="B3192" s="57">
        <v>661118</v>
      </c>
      <c r="C3192" s="50" t="s">
        <v>6219</v>
      </c>
      <c r="D3192" s="50" t="s">
        <v>1689</v>
      </c>
      <c r="E3192" s="50" t="str">
        <f>IF(AND(LEN(NICAP[[#This Row],[State or      Country]])=2,NICAP[[#This Row],[State or      Country]]&lt;&gt;"UK"),"US","Other")</f>
        <v>US</v>
      </c>
      <c r="F3192" s="49">
        <v>2</v>
      </c>
      <c r="G3192" s="48"/>
      <c r="H3192" s="48"/>
      <c r="I3192" s="48"/>
      <c r="J3192" s="48"/>
      <c r="K3192" s="48"/>
      <c r="L3192" s="36" t="s">
        <v>6218</v>
      </c>
      <c r="M3192" s="36" t="str">
        <f>IF(LEFT(NICAP[[#This Row],[Date]],1)=0,"Y","N")</f>
        <v>N</v>
      </c>
      <c r="N3192" s="36"/>
      <c r="O3192" s="36" t="str">
        <f>19&amp;LEFT(NICAP[[#This Row],[Date]],2)</f>
        <v>1966</v>
      </c>
      <c r="P3192" s="36" t="str">
        <f>MID(NICAP[[#This Row],[Date]],3,2)</f>
        <v>11</v>
      </c>
      <c r="Q3192" s="36" t="str">
        <f>RIGHT(NICAP[[#This Row],[Date]],2)</f>
        <v>18</v>
      </c>
      <c r="R3192" s="26">
        <f>DATE(NICAP[[#This Row],[Year]],NICAP[[#This Row],[Month]],NICAP[[#This Row],[Day]])</f>
        <v>24429</v>
      </c>
      <c r="S3192" s="35" t="str">
        <f t="shared" si="98"/>
        <v>GA</v>
      </c>
      <c r="T3192" s="24" t="str">
        <f t="shared" si="99"/>
        <v>US</v>
      </c>
    </row>
    <row r="3193" spans="1:20" ht="12.75" customHeight="1" x14ac:dyDescent="0.2">
      <c r="A3193" s="35">
        <v>3184</v>
      </c>
      <c r="B3193" s="55">
        <v>661122</v>
      </c>
      <c r="C3193" s="39" t="s">
        <v>6217</v>
      </c>
      <c r="D3193" s="39" t="s">
        <v>1844</v>
      </c>
      <c r="E3193" s="39" t="str">
        <f>IF(AND(LEN(NICAP[[#This Row],[State or      Country]])=2,NICAP[[#This Row],[State or      Country]]&lt;&gt;"UK"),"US","Other")</f>
        <v>US</v>
      </c>
      <c r="F3193" s="38">
        <v>6</v>
      </c>
      <c r="G3193" s="37"/>
      <c r="H3193" s="37"/>
      <c r="I3193" s="37"/>
      <c r="J3193" s="37"/>
      <c r="K3193" s="37"/>
      <c r="L3193" s="36" t="s">
        <v>6216</v>
      </c>
      <c r="M3193" s="36" t="str">
        <f>IF(LEFT(NICAP[[#This Row],[Date]],1)=0,"Y","N")</f>
        <v>N</v>
      </c>
      <c r="N3193" s="36"/>
      <c r="O3193" s="36" t="str">
        <f>19&amp;LEFT(NICAP[[#This Row],[Date]],2)</f>
        <v>1966</v>
      </c>
      <c r="P3193" s="36" t="str">
        <f>MID(NICAP[[#This Row],[Date]],3,2)</f>
        <v>11</v>
      </c>
      <c r="Q3193" s="36" t="str">
        <f>RIGHT(NICAP[[#This Row],[Date]],2)</f>
        <v>22</v>
      </c>
      <c r="R3193" s="26">
        <f>DATE(NICAP[[#This Row],[Year]],NICAP[[#This Row],[Month]],NICAP[[#This Row],[Day]])</f>
        <v>24433</v>
      </c>
      <c r="S3193" s="35" t="str">
        <f t="shared" si="98"/>
        <v>MO</v>
      </c>
      <c r="T3193" s="24" t="str">
        <f t="shared" si="99"/>
        <v>US</v>
      </c>
    </row>
    <row r="3194" spans="1:20" ht="27" customHeight="1" x14ac:dyDescent="0.2">
      <c r="A3194" s="35">
        <v>3185</v>
      </c>
      <c r="B3194" s="60">
        <v>661130</v>
      </c>
      <c r="C3194" s="44" t="s">
        <v>6215</v>
      </c>
      <c r="D3194" s="44" t="s">
        <v>1787</v>
      </c>
      <c r="E3194" s="44" t="str">
        <f>IF(AND(LEN(NICAP[[#This Row],[State or      Country]])=2,NICAP[[#This Row],[State or      Country]]&lt;&gt;"UK"),"US","Other")</f>
        <v>US</v>
      </c>
      <c r="F3194" s="43">
        <v>3</v>
      </c>
      <c r="G3194" s="41"/>
      <c r="H3194" s="41"/>
      <c r="I3194" s="41"/>
      <c r="J3194" s="41"/>
      <c r="K3194" s="41"/>
      <c r="L3194" s="42" t="s">
        <v>6214</v>
      </c>
      <c r="M3194" s="42" t="str">
        <f>IF(LEFT(NICAP[[#This Row],[Date]],1)=0,"Y","N")</f>
        <v>N</v>
      </c>
      <c r="N3194" s="42"/>
      <c r="O3194" s="42" t="str">
        <f>19&amp;LEFT(NICAP[[#This Row],[Date]],2)</f>
        <v>1966</v>
      </c>
      <c r="P3194" s="42" t="str">
        <f>MID(NICAP[[#This Row],[Date]],3,2)</f>
        <v>11</v>
      </c>
      <c r="Q3194" s="42" t="str">
        <f>RIGHT(NICAP[[#This Row],[Date]],2)</f>
        <v>30</v>
      </c>
      <c r="R3194" s="26">
        <f>DATE(NICAP[[#This Row],[Year]],NICAP[[#This Row],[Month]],NICAP[[#This Row],[Day]])</f>
        <v>24441</v>
      </c>
      <c r="S3194" s="35" t="str">
        <f t="shared" si="98"/>
        <v>IN</v>
      </c>
      <c r="T3194" s="24" t="str">
        <f t="shared" si="99"/>
        <v>US</v>
      </c>
    </row>
    <row r="3195" spans="1:20" ht="42" customHeight="1" x14ac:dyDescent="0.2">
      <c r="A3195" s="35">
        <v>3186</v>
      </c>
      <c r="B3195" s="57">
        <v>661130</v>
      </c>
      <c r="C3195" s="50" t="s">
        <v>6213</v>
      </c>
      <c r="D3195" s="50" t="s">
        <v>1686</v>
      </c>
      <c r="E3195" s="50" t="str">
        <f>IF(AND(LEN(NICAP[[#This Row],[State or      Country]])=2,NICAP[[#This Row],[State or      Country]]&lt;&gt;"UK"),"US","Other")</f>
        <v>US</v>
      </c>
      <c r="F3195" s="49">
        <v>11</v>
      </c>
      <c r="G3195" s="48"/>
      <c r="H3195" s="48"/>
      <c r="I3195" s="48"/>
      <c r="J3195" s="48"/>
      <c r="K3195" s="48"/>
      <c r="L3195" s="42" t="s">
        <v>6212</v>
      </c>
      <c r="M3195" s="42" t="str">
        <f>IF(LEFT(NICAP[[#This Row],[Date]],1)=0,"Y","N")</f>
        <v>N</v>
      </c>
      <c r="N3195" s="42"/>
      <c r="O3195" s="42" t="str">
        <f>19&amp;LEFT(NICAP[[#This Row],[Date]],2)</f>
        <v>1966</v>
      </c>
      <c r="P3195" s="42" t="str">
        <f>MID(NICAP[[#This Row],[Date]],3,2)</f>
        <v>11</v>
      </c>
      <c r="Q3195" s="42" t="str">
        <f>RIGHT(NICAP[[#This Row],[Date]],2)</f>
        <v>30</v>
      </c>
      <c r="R3195" s="26">
        <f>DATE(NICAP[[#This Row],[Year]],NICAP[[#This Row],[Month]],NICAP[[#This Row],[Day]])</f>
        <v>24441</v>
      </c>
      <c r="S3195" s="35" t="str">
        <f t="shared" si="98"/>
        <v>PA</v>
      </c>
      <c r="T3195" s="24" t="str">
        <f t="shared" si="99"/>
        <v>US</v>
      </c>
    </row>
    <row r="3196" spans="1:20" ht="42.75" customHeight="1" x14ac:dyDescent="0.2">
      <c r="A3196" s="35">
        <v>3187</v>
      </c>
      <c r="B3196" s="57">
        <v>661201</v>
      </c>
      <c r="C3196" s="50" t="s">
        <v>6211</v>
      </c>
      <c r="D3196" s="50" t="s">
        <v>1697</v>
      </c>
      <c r="E3196" s="50" t="str">
        <f>IF(AND(LEN(NICAP[[#This Row],[State or      Country]])=2,NICAP[[#This Row],[State or      Country]]&lt;&gt;"UK"),"US","Other")</f>
        <v>US</v>
      </c>
      <c r="F3196" s="49">
        <v>2</v>
      </c>
      <c r="G3196" s="48"/>
      <c r="H3196" s="48"/>
      <c r="I3196" s="48"/>
      <c r="J3196" s="48"/>
      <c r="K3196" s="48"/>
      <c r="L3196" s="36" t="s">
        <v>6210</v>
      </c>
      <c r="M3196" s="36" t="str">
        <f>IF(LEFT(NICAP[[#This Row],[Date]],1)=0,"Y","N")</f>
        <v>N</v>
      </c>
      <c r="N3196" s="36"/>
      <c r="O3196" s="36" t="str">
        <f>19&amp;LEFT(NICAP[[#This Row],[Date]],2)</f>
        <v>1966</v>
      </c>
      <c r="P3196" s="36" t="str">
        <f>MID(NICAP[[#This Row],[Date]],3,2)</f>
        <v>12</v>
      </c>
      <c r="Q3196" s="36" t="str">
        <f>RIGHT(NICAP[[#This Row],[Date]],2)</f>
        <v>01</v>
      </c>
      <c r="R3196" s="26">
        <f>DATE(NICAP[[#This Row],[Year]],NICAP[[#This Row],[Month]],NICAP[[#This Row],[Day]])</f>
        <v>24442</v>
      </c>
      <c r="S3196" s="35" t="str">
        <f t="shared" si="98"/>
        <v>MA</v>
      </c>
      <c r="T3196" s="24" t="str">
        <f t="shared" si="99"/>
        <v>US</v>
      </c>
    </row>
    <row r="3197" spans="1:20" ht="72" customHeight="1" x14ac:dyDescent="0.2">
      <c r="A3197" s="35">
        <v>3188</v>
      </c>
      <c r="B3197" s="57">
        <v>661202</v>
      </c>
      <c r="C3197" s="50" t="s">
        <v>6209</v>
      </c>
      <c r="D3197" s="50" t="s">
        <v>1883</v>
      </c>
      <c r="E3197" s="50" t="str">
        <f>IF(AND(LEN(NICAP[[#This Row],[State or      Country]])=2,NICAP[[#This Row],[State or      Country]]&lt;&gt;"UK"),"US","Other")</f>
        <v>US</v>
      </c>
      <c r="F3197" s="49">
        <v>2</v>
      </c>
      <c r="G3197" s="48"/>
      <c r="H3197" s="48"/>
      <c r="I3197" s="48"/>
      <c r="J3197" s="48"/>
      <c r="K3197" s="48"/>
      <c r="L3197" s="36" t="s">
        <v>6208</v>
      </c>
      <c r="M3197" s="36" t="str">
        <f>IF(LEFT(NICAP[[#This Row],[Date]],1)=0,"Y","N")</f>
        <v>N</v>
      </c>
      <c r="N3197" s="36"/>
      <c r="O3197" s="36" t="str">
        <f>19&amp;LEFT(NICAP[[#This Row],[Date]],2)</f>
        <v>1966</v>
      </c>
      <c r="P3197" s="36" t="str">
        <f>MID(NICAP[[#This Row],[Date]],3,2)</f>
        <v>12</v>
      </c>
      <c r="Q3197" s="36" t="str">
        <f>RIGHT(NICAP[[#This Row],[Date]],2)</f>
        <v>02</v>
      </c>
      <c r="R3197" s="26">
        <f>DATE(NICAP[[#This Row],[Year]],NICAP[[#This Row],[Month]],NICAP[[#This Row],[Day]])</f>
        <v>24443</v>
      </c>
      <c r="S3197" s="35" t="str">
        <f t="shared" si="98"/>
        <v>MN</v>
      </c>
      <c r="T3197" s="24" t="str">
        <f t="shared" si="99"/>
        <v>US</v>
      </c>
    </row>
    <row r="3198" spans="1:20" ht="42" customHeight="1" x14ac:dyDescent="0.2">
      <c r="A3198" s="35">
        <v>3189</v>
      </c>
      <c r="B3198" s="57">
        <v>661213</v>
      </c>
      <c r="C3198" s="50" t="s">
        <v>5401</v>
      </c>
      <c r="D3198" s="50" t="s">
        <v>1697</v>
      </c>
      <c r="E3198" s="50" t="str">
        <f>IF(AND(LEN(NICAP[[#This Row],[State or      Country]])=2,NICAP[[#This Row],[State or      Country]]&lt;&gt;"UK"),"US","Other")</f>
        <v>US</v>
      </c>
      <c r="F3198" s="49">
        <v>2</v>
      </c>
      <c r="G3198" s="48"/>
      <c r="H3198" s="48"/>
      <c r="I3198" s="48"/>
      <c r="J3198" s="48"/>
      <c r="K3198" s="48"/>
      <c r="L3198" s="42" t="s">
        <v>6207</v>
      </c>
      <c r="M3198" s="42" t="str">
        <f>IF(LEFT(NICAP[[#This Row],[Date]],1)=0,"Y","N")</f>
        <v>N</v>
      </c>
      <c r="N3198" s="42"/>
      <c r="O3198" s="42" t="str">
        <f>19&amp;LEFT(NICAP[[#This Row],[Date]],2)</f>
        <v>1966</v>
      </c>
      <c r="P3198" s="42" t="str">
        <f>MID(NICAP[[#This Row],[Date]],3,2)</f>
        <v>12</v>
      </c>
      <c r="Q3198" s="42" t="str">
        <f>RIGHT(NICAP[[#This Row],[Date]],2)</f>
        <v>13</v>
      </c>
      <c r="R3198" s="26">
        <f>DATE(NICAP[[#This Row],[Year]],NICAP[[#This Row],[Month]],NICAP[[#This Row],[Day]])</f>
        <v>24454</v>
      </c>
      <c r="S3198" s="35" t="str">
        <f t="shared" si="98"/>
        <v>MA</v>
      </c>
      <c r="T3198" s="24" t="str">
        <f t="shared" si="99"/>
        <v>US</v>
      </c>
    </row>
    <row r="3199" spans="1:20" ht="42.75" customHeight="1" x14ac:dyDescent="0.2">
      <c r="A3199" s="35">
        <v>3190</v>
      </c>
      <c r="B3199" s="57">
        <v>661214</v>
      </c>
      <c r="C3199" s="50" t="s">
        <v>6206</v>
      </c>
      <c r="D3199" s="50" t="s">
        <v>1676</v>
      </c>
      <c r="E3199" s="50" t="str">
        <f>IF(AND(LEN(NICAP[[#This Row],[State or      Country]])=2,NICAP[[#This Row],[State or      Country]]&lt;&gt;"UK"),"US","Other")</f>
        <v>US</v>
      </c>
      <c r="F3199" s="49">
        <v>1</v>
      </c>
      <c r="G3199" s="48"/>
      <c r="H3199" s="48"/>
      <c r="I3199" s="48"/>
      <c r="J3199" s="48"/>
      <c r="K3199" s="48"/>
      <c r="L3199" s="36" t="s">
        <v>6205</v>
      </c>
      <c r="M3199" s="36" t="str">
        <f>IF(LEFT(NICAP[[#This Row],[Date]],1)=0,"Y","N")</f>
        <v>N</v>
      </c>
      <c r="N3199" s="36"/>
      <c r="O3199" s="36" t="str">
        <f>19&amp;LEFT(NICAP[[#This Row],[Date]],2)</f>
        <v>1966</v>
      </c>
      <c r="P3199" s="36" t="str">
        <f>MID(NICAP[[#This Row],[Date]],3,2)</f>
        <v>12</v>
      </c>
      <c r="Q3199" s="36" t="str">
        <f>RIGHT(NICAP[[#This Row],[Date]],2)</f>
        <v>14</v>
      </c>
      <c r="R3199" s="26">
        <f>DATE(NICAP[[#This Row],[Year]],NICAP[[#This Row],[Month]],NICAP[[#This Row],[Day]])</f>
        <v>24455</v>
      </c>
      <c r="S3199" s="35" t="str">
        <f t="shared" si="98"/>
        <v>CA</v>
      </c>
      <c r="T3199" s="24" t="str">
        <f t="shared" si="99"/>
        <v>US</v>
      </c>
    </row>
    <row r="3200" spans="1:20" ht="57" customHeight="1" x14ac:dyDescent="0.2">
      <c r="A3200" s="35">
        <v>3191</v>
      </c>
      <c r="B3200" s="57">
        <v>661224</v>
      </c>
      <c r="C3200" s="50" t="s">
        <v>2710</v>
      </c>
      <c r="D3200" s="50" t="s">
        <v>2050</v>
      </c>
      <c r="E3200" s="50" t="str">
        <f>IF(AND(LEN(NICAP[[#This Row],[State or      Country]])=2,NICAP[[#This Row],[State or      Country]]&lt;&gt;"UK"),"US","Other")</f>
        <v>US</v>
      </c>
      <c r="F3200" s="49">
        <v>1</v>
      </c>
      <c r="G3200" s="48"/>
      <c r="H3200" s="48"/>
      <c r="I3200" s="48"/>
      <c r="J3200" s="48"/>
      <c r="K3200" s="48"/>
      <c r="L3200" s="36" t="s">
        <v>6204</v>
      </c>
      <c r="M3200" s="36" t="str">
        <f>IF(LEFT(NICAP[[#This Row],[Date]],1)=0,"Y","N")</f>
        <v>N</v>
      </c>
      <c r="N3200" s="36"/>
      <c r="O3200" s="36" t="str">
        <f>19&amp;LEFT(NICAP[[#This Row],[Date]],2)</f>
        <v>1966</v>
      </c>
      <c r="P3200" s="36" t="str">
        <f>MID(NICAP[[#This Row],[Date]],3,2)</f>
        <v>12</v>
      </c>
      <c r="Q3200" s="36" t="str">
        <f>RIGHT(NICAP[[#This Row],[Date]],2)</f>
        <v>24</v>
      </c>
      <c r="R3200" s="26">
        <f>DATE(NICAP[[#This Row],[Year]],NICAP[[#This Row],[Month]],NICAP[[#This Row],[Day]])</f>
        <v>24465</v>
      </c>
      <c r="S3200" s="35" t="str">
        <f t="shared" si="98"/>
        <v>WV</v>
      </c>
      <c r="T3200" s="24" t="str">
        <f t="shared" si="99"/>
        <v>US</v>
      </c>
    </row>
    <row r="3201" spans="1:20" ht="27" customHeight="1" x14ac:dyDescent="0.2">
      <c r="A3201" s="35">
        <v>3192</v>
      </c>
      <c r="B3201" s="60">
        <v>661218</v>
      </c>
      <c r="C3201" s="44" t="s">
        <v>6203</v>
      </c>
      <c r="D3201" s="44" t="s">
        <v>1758</v>
      </c>
      <c r="E3201" s="44" t="str">
        <f>IF(AND(LEN(NICAP[[#This Row],[State or      Country]])=2,NICAP[[#This Row],[State or      Country]]&lt;&gt;"UK"),"US","Other")</f>
        <v>US</v>
      </c>
      <c r="F3201" s="43">
        <v>8</v>
      </c>
      <c r="G3201" s="41"/>
      <c r="H3201" s="41"/>
      <c r="I3201" s="62" t="s">
        <v>4808</v>
      </c>
      <c r="J3201" s="41"/>
      <c r="K3201" s="41"/>
      <c r="L3201" s="59" t="s">
        <v>6202</v>
      </c>
      <c r="M3201" s="59" t="str">
        <f>IF(LEFT(NICAP[[#This Row],[Date]],1)=0,"Y","N")</f>
        <v>N</v>
      </c>
      <c r="N3201" s="59"/>
      <c r="O3201" s="59" t="str">
        <f>19&amp;LEFT(NICAP[[#This Row],[Date]],2)</f>
        <v>1966</v>
      </c>
      <c r="P3201" s="59" t="str">
        <f>MID(NICAP[[#This Row],[Date]],3,2)</f>
        <v>12</v>
      </c>
      <c r="Q3201" s="59" t="str">
        <f>RIGHT(NICAP[[#This Row],[Date]],2)</f>
        <v>18</v>
      </c>
      <c r="R3201" s="26">
        <f>DATE(NICAP[[#This Row],[Year]],NICAP[[#This Row],[Month]],NICAP[[#This Row],[Day]])</f>
        <v>24459</v>
      </c>
      <c r="S3201" s="35" t="str">
        <f t="shared" si="98"/>
        <v>NY</v>
      </c>
      <c r="T3201" s="24" t="str">
        <f t="shared" si="99"/>
        <v>US</v>
      </c>
    </row>
    <row r="3202" spans="1:20" ht="12.75" customHeight="1" x14ac:dyDescent="0.2">
      <c r="A3202" s="35">
        <v>3193</v>
      </c>
      <c r="B3202" s="55">
        <v>661225</v>
      </c>
      <c r="C3202" s="39" t="s">
        <v>6201</v>
      </c>
      <c r="D3202" s="39" t="s">
        <v>1826</v>
      </c>
      <c r="E3202" s="39" t="str">
        <f>IF(AND(LEN(NICAP[[#This Row],[State or      Country]])=2,NICAP[[#This Row],[State or      Country]]&lt;&gt;"UK"),"US","Other")</f>
        <v>US</v>
      </c>
      <c r="F3202" s="38">
        <v>1</v>
      </c>
      <c r="G3202" s="37"/>
      <c r="H3202" s="37"/>
      <c r="I3202" s="65">
        <v>11239</v>
      </c>
      <c r="J3202" s="37"/>
      <c r="K3202" s="37"/>
      <c r="L3202" s="36" t="s">
        <v>6200</v>
      </c>
      <c r="M3202" s="36" t="str">
        <f>IF(LEFT(NICAP[[#This Row],[Date]],1)=0,"Y","N")</f>
        <v>N</v>
      </c>
      <c r="N3202" s="36"/>
      <c r="O3202" s="36" t="str">
        <f>19&amp;LEFT(NICAP[[#This Row],[Date]],2)</f>
        <v>1966</v>
      </c>
      <c r="P3202" s="36" t="str">
        <f>MID(NICAP[[#This Row],[Date]],3,2)</f>
        <v>12</v>
      </c>
      <c r="Q3202" s="36" t="str">
        <f>RIGHT(NICAP[[#This Row],[Date]],2)</f>
        <v>25</v>
      </c>
      <c r="R3202" s="26">
        <f>DATE(NICAP[[#This Row],[Year]],NICAP[[#This Row],[Month]],NICAP[[#This Row],[Day]])</f>
        <v>24466</v>
      </c>
      <c r="S3202" s="35" t="str">
        <f t="shared" si="98"/>
        <v>OR</v>
      </c>
      <c r="T3202" s="24" t="str">
        <f t="shared" si="99"/>
        <v>US</v>
      </c>
    </row>
    <row r="3203" spans="1:20" ht="12.75" customHeight="1" x14ac:dyDescent="0.2">
      <c r="A3203" s="35">
        <v>3194</v>
      </c>
      <c r="B3203" s="55">
        <v>661230</v>
      </c>
      <c r="C3203" s="39" t="s">
        <v>6199</v>
      </c>
      <c r="D3203" s="39" t="s">
        <v>1947</v>
      </c>
      <c r="E3203" s="39" t="str">
        <f>IF(AND(LEN(NICAP[[#This Row],[State or      Country]])=2,NICAP[[#This Row],[State or      Country]]&lt;&gt;"UK"),"US","Other")</f>
        <v>US</v>
      </c>
      <c r="F3203" s="38">
        <v>2</v>
      </c>
      <c r="G3203" s="41"/>
      <c r="H3203" s="41"/>
      <c r="I3203" s="47" t="s">
        <v>4808</v>
      </c>
      <c r="J3203" s="41"/>
      <c r="K3203" s="41"/>
      <c r="L3203" s="36" t="s">
        <v>6198</v>
      </c>
      <c r="M3203" s="36" t="str">
        <f>IF(LEFT(NICAP[[#This Row],[Date]],1)=0,"Y","N")</f>
        <v>N</v>
      </c>
      <c r="N3203" s="36"/>
      <c r="O3203" s="36" t="str">
        <f>19&amp;LEFT(NICAP[[#This Row],[Date]],2)</f>
        <v>1966</v>
      </c>
      <c r="P3203" s="36" t="str">
        <f>MID(NICAP[[#This Row],[Date]],3,2)</f>
        <v>12</v>
      </c>
      <c r="Q3203" s="36" t="str">
        <f>RIGHT(NICAP[[#This Row],[Date]],2)</f>
        <v>30</v>
      </c>
      <c r="R3203" s="26">
        <f>DATE(NICAP[[#This Row],[Year]],NICAP[[#This Row],[Month]],NICAP[[#This Row],[Day]])</f>
        <v>24471</v>
      </c>
      <c r="S3203" s="35" t="str">
        <f t="shared" si="98"/>
        <v>LA</v>
      </c>
      <c r="T3203" s="24" t="str">
        <f t="shared" si="99"/>
        <v>US</v>
      </c>
    </row>
    <row r="3204" spans="1:20" ht="14.25" customHeight="1" x14ac:dyDescent="0.2">
      <c r="A3204" s="35">
        <v>3195</v>
      </c>
      <c r="B3204" s="56">
        <v>661230</v>
      </c>
      <c r="C3204" s="39" t="s">
        <v>6197</v>
      </c>
      <c r="D3204" s="39" t="s">
        <v>2763</v>
      </c>
      <c r="E3204" s="39" t="str">
        <f>IF(AND(LEN(NICAP[[#This Row],[State or      Country]])=2,NICAP[[#This Row],[State or      Country]]&lt;&gt;"UK"),"US","Other")</f>
        <v>Other</v>
      </c>
      <c r="F3204" s="38">
        <v>11</v>
      </c>
      <c r="G3204" s="39" t="s">
        <v>1757</v>
      </c>
      <c r="H3204" s="65">
        <v>5</v>
      </c>
      <c r="I3204" s="37"/>
      <c r="J3204" s="37"/>
      <c r="K3204" s="37"/>
      <c r="L3204" s="36" t="s">
        <v>6196</v>
      </c>
      <c r="M3204" s="36" t="str">
        <f>IF(LEFT(NICAP[[#This Row],[Date]],1)=0,"Y","N")</f>
        <v>N</v>
      </c>
      <c r="N3204" s="36"/>
      <c r="O3204" s="36" t="str">
        <f>19&amp;LEFT(NICAP[[#This Row],[Date]],2)</f>
        <v>1966</v>
      </c>
      <c r="P3204" s="36" t="str">
        <f>MID(NICAP[[#This Row],[Date]],3,2)</f>
        <v>12</v>
      </c>
      <c r="Q3204" s="36" t="str">
        <f>RIGHT(NICAP[[#This Row],[Date]],2)</f>
        <v>30</v>
      </c>
      <c r="R3204" s="26">
        <f>DATE(NICAP[[#This Row],[Year]],NICAP[[#This Row],[Month]],NICAP[[#This Row],[Day]])</f>
        <v>24471</v>
      </c>
      <c r="S3204" s="35" t="str">
        <f t="shared" si="98"/>
        <v/>
      </c>
      <c r="T3204" s="24" t="str">
        <f t="shared" si="99"/>
        <v>At Sea</v>
      </c>
    </row>
    <row r="3205" spans="1:20" ht="72" customHeight="1" x14ac:dyDescent="0.2">
      <c r="A3205" s="35">
        <v>3196</v>
      </c>
      <c r="B3205" s="99" t="s">
        <v>6195</v>
      </c>
      <c r="C3205" s="50" t="s">
        <v>5873</v>
      </c>
      <c r="D3205" s="50" t="s">
        <v>1670</v>
      </c>
      <c r="E3205" s="50" t="str">
        <f>IF(AND(LEN(NICAP[[#This Row],[State or      Country]])=2,NICAP[[#This Row],[State or      Country]]&lt;&gt;"UK"),"US","Other")</f>
        <v>US</v>
      </c>
      <c r="F3205" s="75">
        <v>2</v>
      </c>
      <c r="G3205" s="48"/>
      <c r="H3205" s="48"/>
      <c r="I3205" s="48"/>
      <c r="J3205" s="48"/>
      <c r="K3205" s="48"/>
      <c r="L3205" s="36" t="s">
        <v>6194</v>
      </c>
      <c r="M3205" s="36" t="str">
        <f>IF(LEFT(NICAP[[#This Row],[Date]],1)=0,"Y","N")</f>
        <v>N</v>
      </c>
      <c r="N3205" s="36"/>
      <c r="O3205" s="36" t="str">
        <f>19&amp;LEFT(NICAP[[#This Row],[Date]],2)</f>
        <v>191/</v>
      </c>
      <c r="P3205" s="36" t="str">
        <f>MID(NICAP[[#This Row],[Date]],3,2)</f>
        <v>0/</v>
      </c>
      <c r="Q3205" s="36" t="str">
        <f>RIGHT(NICAP[[#This Row],[Date]],2)</f>
        <v>67</v>
      </c>
      <c r="R3205" s="26" t="e">
        <f>DATE(NICAP[[#This Row],[Year]],NICAP[[#This Row],[Month]],NICAP[[#This Row],[Day]])</f>
        <v>#VALUE!</v>
      </c>
      <c r="S3205" s="35" t="str">
        <f t="shared" si="98"/>
        <v>IL</v>
      </c>
      <c r="T3205" s="24" t="str">
        <f t="shared" si="99"/>
        <v>US</v>
      </c>
    </row>
    <row r="3206" spans="1:20" ht="42" customHeight="1" x14ac:dyDescent="0.2">
      <c r="A3206" s="35">
        <v>3197</v>
      </c>
      <c r="B3206" s="95">
        <v>670103</v>
      </c>
      <c r="C3206" s="50" t="s">
        <v>6193</v>
      </c>
      <c r="D3206" s="50" t="s">
        <v>1787</v>
      </c>
      <c r="E3206" s="50" t="str">
        <f>IF(AND(LEN(NICAP[[#This Row],[State or      Country]])=2,NICAP[[#This Row],[State or      Country]]&lt;&gt;"UK"),"US","Other")</f>
        <v>US</v>
      </c>
      <c r="F3206" s="75">
        <v>3</v>
      </c>
      <c r="G3206" s="48"/>
      <c r="H3206" s="48"/>
      <c r="I3206" s="48"/>
      <c r="J3206" s="48"/>
      <c r="K3206" s="48"/>
      <c r="L3206" s="36" t="s">
        <v>6192</v>
      </c>
      <c r="M3206" s="36" t="str">
        <f>IF(LEFT(NICAP[[#This Row],[Date]],1)=0,"Y","N")</f>
        <v>N</v>
      </c>
      <c r="N3206" s="36"/>
      <c r="O3206" s="36" t="str">
        <f>19&amp;LEFT(NICAP[[#This Row],[Date]],2)</f>
        <v>1967</v>
      </c>
      <c r="P3206" s="36" t="str">
        <f>MID(NICAP[[#This Row],[Date]],3,2)</f>
        <v>01</v>
      </c>
      <c r="Q3206" s="36" t="str">
        <f>RIGHT(NICAP[[#This Row],[Date]],2)</f>
        <v>03</v>
      </c>
      <c r="R3206" s="26">
        <f>DATE(NICAP[[#This Row],[Year]],NICAP[[#This Row],[Month]],NICAP[[#This Row],[Day]])</f>
        <v>24475</v>
      </c>
      <c r="S3206" s="35" t="str">
        <f t="shared" si="98"/>
        <v>IN</v>
      </c>
      <c r="T3206" s="24" t="str">
        <f t="shared" si="99"/>
        <v>US</v>
      </c>
    </row>
    <row r="3207" spans="1:20" ht="71.25" customHeight="1" x14ac:dyDescent="0.2">
      <c r="A3207" s="35">
        <v>3198</v>
      </c>
      <c r="B3207" s="95">
        <v>670105</v>
      </c>
      <c r="C3207" s="50" t="s">
        <v>5536</v>
      </c>
      <c r="D3207" s="50" t="s">
        <v>1686</v>
      </c>
      <c r="E3207" s="50" t="str">
        <f>IF(AND(LEN(NICAP[[#This Row],[State or      Country]])=2,NICAP[[#This Row],[State or      Country]]&lt;&gt;"UK"),"US","Other")</f>
        <v>US</v>
      </c>
      <c r="F3207" s="75">
        <v>1</v>
      </c>
      <c r="G3207" s="48"/>
      <c r="H3207" s="48"/>
      <c r="I3207" s="48"/>
      <c r="J3207" s="48"/>
      <c r="K3207" s="48"/>
      <c r="L3207" s="36" t="s">
        <v>6191</v>
      </c>
      <c r="M3207" s="36" t="str">
        <f>IF(LEFT(NICAP[[#This Row],[Date]],1)=0,"Y","N")</f>
        <v>N</v>
      </c>
      <c r="N3207" s="36"/>
      <c r="O3207" s="36" t="str">
        <f>19&amp;LEFT(NICAP[[#This Row],[Date]],2)</f>
        <v>1967</v>
      </c>
      <c r="P3207" s="36" t="str">
        <f>MID(NICAP[[#This Row],[Date]],3,2)</f>
        <v>01</v>
      </c>
      <c r="Q3207" s="36" t="str">
        <f>RIGHT(NICAP[[#This Row],[Date]],2)</f>
        <v>05</v>
      </c>
      <c r="R3207" s="26">
        <f>DATE(NICAP[[#This Row],[Year]],NICAP[[#This Row],[Month]],NICAP[[#This Row],[Day]])</f>
        <v>24477</v>
      </c>
      <c r="S3207" s="35" t="str">
        <f t="shared" si="98"/>
        <v>PA</v>
      </c>
      <c r="T3207" s="24" t="str">
        <f t="shared" si="99"/>
        <v>US</v>
      </c>
    </row>
    <row r="3208" spans="1:20" ht="12.75" customHeight="1" x14ac:dyDescent="0.2">
      <c r="A3208" s="35">
        <v>3199</v>
      </c>
      <c r="B3208" s="98">
        <v>670105</v>
      </c>
      <c r="C3208" s="39" t="s">
        <v>4971</v>
      </c>
      <c r="D3208" s="39" t="s">
        <v>1883</v>
      </c>
      <c r="E3208" s="39" t="str">
        <f>IF(AND(LEN(NICAP[[#This Row],[State or      Country]])=2,NICAP[[#This Row],[State or      Country]]&lt;&gt;"UK"),"US","Other")</f>
        <v>US</v>
      </c>
      <c r="F3208" s="79">
        <v>2</v>
      </c>
      <c r="G3208" s="37"/>
      <c r="H3208" s="37"/>
      <c r="I3208" s="47" t="s">
        <v>4808</v>
      </c>
      <c r="J3208" s="37"/>
      <c r="K3208" s="37"/>
      <c r="L3208" s="36" t="s">
        <v>6190</v>
      </c>
      <c r="M3208" s="36" t="str">
        <f>IF(LEFT(NICAP[[#This Row],[Date]],1)=0,"Y","N")</f>
        <v>N</v>
      </c>
      <c r="N3208" s="36"/>
      <c r="O3208" s="36" t="str">
        <f>19&amp;LEFT(NICAP[[#This Row],[Date]],2)</f>
        <v>1967</v>
      </c>
      <c r="P3208" s="36" t="str">
        <f>MID(NICAP[[#This Row],[Date]],3,2)</f>
        <v>01</v>
      </c>
      <c r="Q3208" s="36" t="str">
        <f>RIGHT(NICAP[[#This Row],[Date]],2)</f>
        <v>05</v>
      </c>
      <c r="R3208" s="26">
        <f>DATE(NICAP[[#This Row],[Year]],NICAP[[#This Row],[Month]],NICAP[[#This Row],[Day]])</f>
        <v>24477</v>
      </c>
      <c r="S3208" s="35" t="str">
        <f t="shared" si="98"/>
        <v>MN</v>
      </c>
      <c r="T3208" s="24" t="str">
        <f t="shared" si="99"/>
        <v>US</v>
      </c>
    </row>
    <row r="3209" spans="1:20" ht="12.75" customHeight="1" x14ac:dyDescent="0.2">
      <c r="A3209" s="35">
        <v>3200</v>
      </c>
      <c r="B3209" s="98">
        <v>670105</v>
      </c>
      <c r="C3209" s="39" t="s">
        <v>4971</v>
      </c>
      <c r="D3209" s="39" t="s">
        <v>1883</v>
      </c>
      <c r="E3209" s="39" t="str">
        <f>IF(AND(LEN(NICAP[[#This Row],[State or      Country]])=2,NICAP[[#This Row],[State or      Country]]&lt;&gt;"UK"),"US","Other")</f>
        <v>US</v>
      </c>
      <c r="F3209" s="79">
        <v>7</v>
      </c>
      <c r="G3209" s="37"/>
      <c r="H3209" s="37"/>
      <c r="I3209" s="47" t="s">
        <v>4808</v>
      </c>
      <c r="J3209" s="37"/>
      <c r="K3209" s="37"/>
      <c r="L3209" s="36" t="s">
        <v>6190</v>
      </c>
      <c r="M3209" s="36" t="str">
        <f>IF(LEFT(NICAP[[#This Row],[Date]],1)=0,"Y","N")</f>
        <v>N</v>
      </c>
      <c r="N3209" s="36"/>
      <c r="O3209" s="36" t="str">
        <f>19&amp;LEFT(NICAP[[#This Row],[Date]],2)</f>
        <v>1967</v>
      </c>
      <c r="P3209" s="36" t="str">
        <f>MID(NICAP[[#This Row],[Date]],3,2)</f>
        <v>01</v>
      </c>
      <c r="Q3209" s="36" t="str">
        <f>RIGHT(NICAP[[#This Row],[Date]],2)</f>
        <v>05</v>
      </c>
      <c r="R3209" s="26">
        <f>DATE(NICAP[[#This Row],[Year]],NICAP[[#This Row],[Month]],NICAP[[#This Row],[Day]])</f>
        <v>24477</v>
      </c>
      <c r="S3209" s="35" t="str">
        <f t="shared" si="98"/>
        <v>MN</v>
      </c>
      <c r="T3209" s="24" t="str">
        <f t="shared" si="99"/>
        <v>US</v>
      </c>
    </row>
    <row r="3210" spans="1:20" ht="86.25" customHeight="1" x14ac:dyDescent="0.2">
      <c r="A3210" s="35">
        <v>3201</v>
      </c>
      <c r="B3210" s="95">
        <v>670106</v>
      </c>
      <c r="C3210" s="50" t="s">
        <v>6189</v>
      </c>
      <c r="D3210" s="50" t="s">
        <v>1697</v>
      </c>
      <c r="E3210" s="50" t="str">
        <f>IF(AND(LEN(NICAP[[#This Row],[State or      Country]])=2,NICAP[[#This Row],[State or      Country]]&lt;&gt;"UK"),"US","Other")</f>
        <v>US</v>
      </c>
      <c r="F3210" s="75">
        <v>2</v>
      </c>
      <c r="G3210" s="48"/>
      <c r="H3210" s="48"/>
      <c r="I3210" s="48"/>
      <c r="J3210" s="48"/>
      <c r="K3210" s="48"/>
      <c r="L3210" s="36" t="s">
        <v>6188</v>
      </c>
      <c r="M3210" s="36" t="str">
        <f>IF(LEFT(NICAP[[#This Row],[Date]],1)=0,"Y","N")</f>
        <v>N</v>
      </c>
      <c r="N3210" s="36"/>
      <c r="O3210" s="36" t="str">
        <f>19&amp;LEFT(NICAP[[#This Row],[Date]],2)</f>
        <v>1967</v>
      </c>
      <c r="P3210" s="36" t="str">
        <f>MID(NICAP[[#This Row],[Date]],3,2)</f>
        <v>01</v>
      </c>
      <c r="Q3210" s="36" t="str">
        <f>RIGHT(NICAP[[#This Row],[Date]],2)</f>
        <v>06</v>
      </c>
      <c r="R3210" s="26">
        <f>DATE(NICAP[[#This Row],[Year]],NICAP[[#This Row],[Month]],NICAP[[#This Row],[Day]])</f>
        <v>24478</v>
      </c>
      <c r="S3210" s="35" t="str">
        <f t="shared" ref="S3210:S3273" si="100">IF(E3210="US",D3210,"")</f>
        <v>MA</v>
      </c>
      <c r="T3210" s="24" t="str">
        <f t="shared" ref="T3210:T3273" si="101">IF(E3210="US","US",D3210)</f>
        <v>US</v>
      </c>
    </row>
    <row r="3211" spans="1:20" ht="71.25" customHeight="1" x14ac:dyDescent="0.2">
      <c r="A3211" s="35">
        <v>3202</v>
      </c>
      <c r="B3211" s="95">
        <v>670107</v>
      </c>
      <c r="C3211" s="50" t="s">
        <v>4635</v>
      </c>
      <c r="D3211" s="50" t="s">
        <v>1844</v>
      </c>
      <c r="E3211" s="50" t="str">
        <f>IF(AND(LEN(NICAP[[#This Row],[State or      Country]])=2,NICAP[[#This Row],[State or      Country]]&lt;&gt;"UK"),"US","Other")</f>
        <v>US</v>
      </c>
      <c r="F3211" s="75">
        <v>1</v>
      </c>
      <c r="G3211" s="48"/>
      <c r="H3211" s="48"/>
      <c r="I3211" s="48"/>
      <c r="J3211" s="48"/>
      <c r="K3211" s="48"/>
      <c r="L3211" s="36" t="s">
        <v>6187</v>
      </c>
      <c r="M3211" s="36" t="str">
        <f>IF(LEFT(NICAP[[#This Row],[Date]],1)=0,"Y","N")</f>
        <v>N</v>
      </c>
      <c r="N3211" s="36"/>
      <c r="O3211" s="36" t="str">
        <f>19&amp;LEFT(NICAP[[#This Row],[Date]],2)</f>
        <v>1967</v>
      </c>
      <c r="P3211" s="36" t="str">
        <f>MID(NICAP[[#This Row],[Date]],3,2)</f>
        <v>01</v>
      </c>
      <c r="Q3211" s="36" t="str">
        <f>RIGHT(NICAP[[#This Row],[Date]],2)</f>
        <v>07</v>
      </c>
      <c r="R3211" s="26">
        <f>DATE(NICAP[[#This Row],[Year]],NICAP[[#This Row],[Month]],NICAP[[#This Row],[Day]])</f>
        <v>24479</v>
      </c>
      <c r="S3211" s="35" t="str">
        <f t="shared" si="100"/>
        <v>MO</v>
      </c>
      <c r="T3211" s="24" t="str">
        <f t="shared" si="101"/>
        <v>US</v>
      </c>
    </row>
    <row r="3212" spans="1:20" ht="12.75" customHeight="1" x14ac:dyDescent="0.2">
      <c r="A3212" s="35">
        <v>3203</v>
      </c>
      <c r="B3212" s="97">
        <v>670107</v>
      </c>
      <c r="C3212" s="39" t="s">
        <v>6186</v>
      </c>
      <c r="D3212" s="39" t="s">
        <v>1702</v>
      </c>
      <c r="E3212" s="39" t="str">
        <f>IF(AND(LEN(NICAP[[#This Row],[State or      Country]])=2,NICAP[[#This Row],[State or      Country]]&lt;&gt;"UK"),"US","Other")</f>
        <v>Other</v>
      </c>
      <c r="F3212" s="79">
        <v>9</v>
      </c>
      <c r="G3212" s="71" t="s">
        <v>1666</v>
      </c>
      <c r="H3212" s="65">
        <v>5</v>
      </c>
      <c r="I3212" s="47" t="s">
        <v>4808</v>
      </c>
      <c r="J3212" s="37"/>
      <c r="K3212" s="37"/>
      <c r="L3212" s="36" t="s">
        <v>6185</v>
      </c>
      <c r="M3212" s="36" t="str">
        <f>IF(LEFT(NICAP[[#This Row],[Date]],1)=0,"Y","N")</f>
        <v>N</v>
      </c>
      <c r="N3212" s="36"/>
      <c r="O3212" s="36" t="str">
        <f>19&amp;LEFT(NICAP[[#This Row],[Date]],2)</f>
        <v>1967</v>
      </c>
      <c r="P3212" s="36" t="str">
        <f>MID(NICAP[[#This Row],[Date]],3,2)</f>
        <v>01</v>
      </c>
      <c r="Q3212" s="36" t="str">
        <f>RIGHT(NICAP[[#This Row],[Date]],2)</f>
        <v>07</v>
      </c>
      <c r="R3212" s="26">
        <f>DATE(NICAP[[#This Row],[Year]],NICAP[[#This Row],[Month]],NICAP[[#This Row],[Day]])</f>
        <v>24479</v>
      </c>
      <c r="S3212" s="35" t="str">
        <f t="shared" si="100"/>
        <v/>
      </c>
      <c r="T3212" s="24" t="str">
        <f t="shared" si="101"/>
        <v>CAN</v>
      </c>
    </row>
    <row r="3213" spans="1:20" ht="12.75" customHeight="1" x14ac:dyDescent="0.2">
      <c r="A3213" s="35">
        <v>3204</v>
      </c>
      <c r="B3213" s="97">
        <v>670109</v>
      </c>
      <c r="C3213" s="39" t="s">
        <v>6184</v>
      </c>
      <c r="D3213" s="39" t="s">
        <v>3335</v>
      </c>
      <c r="E3213" s="39" t="str">
        <f>IF(AND(LEN(NICAP[[#This Row],[State or      Country]])=2,NICAP[[#This Row],[State or      Country]]&lt;&gt;"UK"),"US","Other")</f>
        <v>US</v>
      </c>
      <c r="F3213" s="79">
        <v>4</v>
      </c>
      <c r="G3213" s="37"/>
      <c r="H3213" s="37"/>
      <c r="I3213" s="37"/>
      <c r="J3213" s="37"/>
      <c r="K3213" s="37"/>
      <c r="L3213" s="36" t="s">
        <v>6183</v>
      </c>
      <c r="M3213" s="36" t="str">
        <f>IF(LEFT(NICAP[[#This Row],[Date]],1)=0,"Y","N")</f>
        <v>N</v>
      </c>
      <c r="N3213" s="36"/>
      <c r="O3213" s="36" t="str">
        <f>19&amp;LEFT(NICAP[[#This Row],[Date]],2)</f>
        <v>1967</v>
      </c>
      <c r="P3213" s="36" t="str">
        <f>MID(NICAP[[#This Row],[Date]],3,2)</f>
        <v>01</v>
      </c>
      <c r="Q3213" s="36" t="str">
        <f>RIGHT(NICAP[[#This Row],[Date]],2)</f>
        <v>09</v>
      </c>
      <c r="R3213" s="26">
        <f>DATE(NICAP[[#This Row],[Year]],NICAP[[#This Row],[Month]],NICAP[[#This Row],[Day]])</f>
        <v>24481</v>
      </c>
      <c r="S3213" s="35" t="str">
        <f t="shared" si="100"/>
        <v>MT</v>
      </c>
      <c r="T3213" s="24" t="str">
        <f t="shared" si="101"/>
        <v>US</v>
      </c>
    </row>
    <row r="3214" spans="1:20" ht="115.5" customHeight="1" x14ac:dyDescent="0.2">
      <c r="A3214" s="35">
        <v>3205</v>
      </c>
      <c r="B3214" s="96">
        <v>670109</v>
      </c>
      <c r="C3214" s="50" t="s">
        <v>6182</v>
      </c>
      <c r="D3214" s="50" t="s">
        <v>1734</v>
      </c>
      <c r="E3214" s="50" t="str">
        <f>IF(AND(LEN(NICAP[[#This Row],[State or      Country]])=2,NICAP[[#This Row],[State or      Country]]&lt;&gt;"UK"),"US","Other")</f>
        <v>US</v>
      </c>
      <c r="F3214" s="75">
        <v>8</v>
      </c>
      <c r="G3214" s="48"/>
      <c r="H3214" s="48"/>
      <c r="I3214" s="48"/>
      <c r="J3214" s="48"/>
      <c r="K3214" s="48"/>
      <c r="L3214" s="36" t="s">
        <v>6181</v>
      </c>
      <c r="M3214" s="36" t="str">
        <f>IF(LEFT(NICAP[[#This Row],[Date]],1)=0,"Y","N")</f>
        <v>N</v>
      </c>
      <c r="N3214" s="36"/>
      <c r="O3214" s="36" t="str">
        <f>19&amp;LEFT(NICAP[[#This Row],[Date]],2)</f>
        <v>1967</v>
      </c>
      <c r="P3214" s="36" t="str">
        <f>MID(NICAP[[#This Row],[Date]],3,2)</f>
        <v>01</v>
      </c>
      <c r="Q3214" s="36" t="str">
        <f>RIGHT(NICAP[[#This Row],[Date]],2)</f>
        <v>09</v>
      </c>
      <c r="R3214" s="26">
        <f>DATE(NICAP[[#This Row],[Year]],NICAP[[#This Row],[Month]],NICAP[[#This Row],[Day]])</f>
        <v>24481</v>
      </c>
      <c r="S3214" s="35" t="str">
        <f t="shared" si="100"/>
        <v>MI</v>
      </c>
      <c r="T3214" s="24" t="str">
        <f t="shared" si="101"/>
        <v>US</v>
      </c>
    </row>
    <row r="3215" spans="1:20" ht="101.25" customHeight="1" x14ac:dyDescent="0.2">
      <c r="A3215" s="35">
        <v>3206</v>
      </c>
      <c r="B3215" s="95">
        <v>670110</v>
      </c>
      <c r="C3215" s="50" t="s">
        <v>6180</v>
      </c>
      <c r="D3215" s="50" t="s">
        <v>1787</v>
      </c>
      <c r="E3215" s="50" t="str">
        <f>IF(AND(LEN(NICAP[[#This Row],[State or      Country]])=2,NICAP[[#This Row],[State or      Country]]&lt;&gt;"UK"),"US","Other")</f>
        <v>US</v>
      </c>
      <c r="F3215" s="75">
        <v>2</v>
      </c>
      <c r="G3215" s="48"/>
      <c r="H3215" s="48"/>
      <c r="I3215" s="48"/>
      <c r="J3215" s="48"/>
      <c r="K3215" s="48"/>
      <c r="L3215" s="36" t="s">
        <v>6179</v>
      </c>
      <c r="M3215" s="36" t="str">
        <f>IF(LEFT(NICAP[[#This Row],[Date]],1)=0,"Y","N")</f>
        <v>N</v>
      </c>
      <c r="N3215" s="36"/>
      <c r="O3215" s="36" t="str">
        <f>19&amp;LEFT(NICAP[[#This Row],[Date]],2)</f>
        <v>1967</v>
      </c>
      <c r="P3215" s="36" t="str">
        <f>MID(NICAP[[#This Row],[Date]],3,2)</f>
        <v>01</v>
      </c>
      <c r="Q3215" s="36" t="str">
        <f>RIGHT(NICAP[[#This Row],[Date]],2)</f>
        <v>10</v>
      </c>
      <c r="R3215" s="26">
        <f>DATE(NICAP[[#This Row],[Year]],NICAP[[#This Row],[Month]],NICAP[[#This Row],[Day]])</f>
        <v>24482</v>
      </c>
      <c r="S3215" s="35" t="str">
        <f t="shared" si="100"/>
        <v>IN</v>
      </c>
      <c r="T3215" s="24" t="str">
        <f t="shared" si="101"/>
        <v>US</v>
      </c>
    </row>
    <row r="3216" spans="1:20" ht="57.75" customHeight="1" x14ac:dyDescent="0.2">
      <c r="A3216" s="35">
        <v>3207</v>
      </c>
      <c r="B3216" s="67">
        <v>670110</v>
      </c>
      <c r="C3216" s="50" t="s">
        <v>2007</v>
      </c>
      <c r="D3216" s="50" t="s">
        <v>1953</v>
      </c>
      <c r="E3216" s="50" t="str">
        <f>IF(AND(LEN(NICAP[[#This Row],[State or      Country]])=2,NICAP[[#This Row],[State or      Country]]&lt;&gt;"UK"),"US","Other")</f>
        <v>US</v>
      </c>
      <c r="F3216" s="49">
        <v>2</v>
      </c>
      <c r="G3216" s="48"/>
      <c r="H3216" s="48"/>
      <c r="I3216" s="48"/>
      <c r="J3216" s="48"/>
      <c r="K3216" s="48"/>
      <c r="L3216" s="36" t="s">
        <v>6178</v>
      </c>
      <c r="M3216" s="36" t="str">
        <f>IF(LEFT(NICAP[[#This Row],[Date]],1)=0,"Y","N")</f>
        <v>N</v>
      </c>
      <c r="N3216" s="36"/>
      <c r="O3216" s="36" t="str">
        <f>19&amp;LEFT(NICAP[[#This Row],[Date]],2)</f>
        <v>1967</v>
      </c>
      <c r="P3216" s="36" t="str">
        <f>MID(NICAP[[#This Row],[Date]],3,2)</f>
        <v>01</v>
      </c>
      <c r="Q3216" s="36" t="str">
        <f>RIGHT(NICAP[[#This Row],[Date]],2)</f>
        <v>10</v>
      </c>
      <c r="R3216" s="26">
        <f>DATE(NICAP[[#This Row],[Year]],NICAP[[#This Row],[Month]],NICAP[[#This Row],[Day]])</f>
        <v>24482</v>
      </c>
      <c r="S3216" s="35" t="str">
        <f t="shared" si="100"/>
        <v>ME</v>
      </c>
      <c r="T3216" s="24" t="str">
        <f t="shared" si="101"/>
        <v>US</v>
      </c>
    </row>
    <row r="3217" spans="1:20" ht="42" customHeight="1" x14ac:dyDescent="0.2">
      <c r="A3217" s="35">
        <v>3208</v>
      </c>
      <c r="B3217" s="67">
        <v>670111</v>
      </c>
      <c r="C3217" s="50" t="s">
        <v>6177</v>
      </c>
      <c r="D3217" s="50" t="s">
        <v>1813</v>
      </c>
      <c r="E3217" s="50" t="str">
        <f>IF(AND(LEN(NICAP[[#This Row],[State or      Country]])=2,NICAP[[#This Row],[State or      Country]]&lt;&gt;"UK"),"US","Other")</f>
        <v>Other</v>
      </c>
      <c r="F3217" s="49">
        <v>3</v>
      </c>
      <c r="G3217" s="48"/>
      <c r="H3217" s="48"/>
      <c r="I3217" s="48"/>
      <c r="J3217" s="48"/>
      <c r="K3217" s="48"/>
      <c r="L3217" s="36" t="s">
        <v>6176</v>
      </c>
      <c r="M3217" s="36" t="str">
        <f>IF(LEFT(NICAP[[#This Row],[Date]],1)=0,"Y","N")</f>
        <v>N</v>
      </c>
      <c r="N3217" s="36"/>
      <c r="O3217" s="36" t="str">
        <f>19&amp;LEFT(NICAP[[#This Row],[Date]],2)</f>
        <v>1967</v>
      </c>
      <c r="P3217" s="36" t="str">
        <f>MID(NICAP[[#This Row],[Date]],3,2)</f>
        <v>01</v>
      </c>
      <c r="Q3217" s="36" t="str">
        <f>RIGHT(NICAP[[#This Row],[Date]],2)</f>
        <v>11</v>
      </c>
      <c r="R3217" s="26">
        <f>DATE(NICAP[[#This Row],[Year]],NICAP[[#This Row],[Month]],NICAP[[#This Row],[Day]])</f>
        <v>24483</v>
      </c>
      <c r="S3217" s="35" t="str">
        <f t="shared" si="100"/>
        <v/>
      </c>
      <c r="T3217" s="24" t="str">
        <f t="shared" si="101"/>
        <v>France</v>
      </c>
    </row>
    <row r="3218" spans="1:20" ht="12.75" customHeight="1" x14ac:dyDescent="0.2">
      <c r="A3218" s="35">
        <v>3209</v>
      </c>
      <c r="B3218" s="68">
        <v>670113</v>
      </c>
      <c r="C3218" s="39" t="s">
        <v>6174</v>
      </c>
      <c r="D3218" s="39" t="s">
        <v>1852</v>
      </c>
      <c r="E3218" s="39" t="str">
        <f>IF(AND(LEN(NICAP[[#This Row],[State or      Country]])=2,NICAP[[#This Row],[State or      Country]]&lt;&gt;"UK"),"US","Other")</f>
        <v>US</v>
      </c>
      <c r="F3218" s="38">
        <v>9</v>
      </c>
      <c r="G3218" s="71" t="s">
        <v>1666</v>
      </c>
      <c r="H3218" s="65">
        <v>5</v>
      </c>
      <c r="I3218" s="47" t="s">
        <v>4808</v>
      </c>
      <c r="J3218" s="37"/>
      <c r="K3218" s="37"/>
      <c r="L3218" s="36" t="s">
        <v>6175</v>
      </c>
      <c r="M3218" s="36" t="str">
        <f>IF(LEFT(NICAP[[#This Row],[Date]],1)=0,"Y","N")</f>
        <v>N</v>
      </c>
      <c r="N3218" s="36"/>
      <c r="O3218" s="36" t="str">
        <f>19&amp;LEFT(NICAP[[#This Row],[Date]],2)</f>
        <v>1967</v>
      </c>
      <c r="P3218" s="36" t="str">
        <f>MID(NICAP[[#This Row],[Date]],3,2)</f>
        <v>01</v>
      </c>
      <c r="Q3218" s="36" t="str">
        <f>RIGHT(NICAP[[#This Row],[Date]],2)</f>
        <v>13</v>
      </c>
      <c r="R3218" s="26">
        <f>DATE(NICAP[[#This Row],[Year]],NICAP[[#This Row],[Month]],NICAP[[#This Row],[Day]])</f>
        <v>24485</v>
      </c>
      <c r="S3218" s="35" t="str">
        <f t="shared" si="100"/>
        <v>AZ</v>
      </c>
      <c r="T3218" s="24" t="str">
        <f t="shared" si="101"/>
        <v>US</v>
      </c>
    </row>
    <row r="3219" spans="1:20" ht="12.75" customHeight="1" x14ac:dyDescent="0.2">
      <c r="A3219" s="35">
        <v>3210</v>
      </c>
      <c r="B3219" s="68">
        <v>670113</v>
      </c>
      <c r="C3219" s="39" t="s">
        <v>6174</v>
      </c>
      <c r="D3219" s="39" t="s">
        <v>1852</v>
      </c>
      <c r="E3219" s="39" t="str">
        <f>IF(AND(LEN(NICAP[[#This Row],[State or      Country]])=2,NICAP[[#This Row],[State or      Country]]&lt;&gt;"UK"),"US","Other")</f>
        <v>US</v>
      </c>
      <c r="F3219" s="38">
        <v>11</v>
      </c>
      <c r="G3219" s="37"/>
      <c r="H3219" s="37"/>
      <c r="I3219" s="47" t="s">
        <v>4808</v>
      </c>
      <c r="J3219" s="37"/>
      <c r="K3219" s="37"/>
      <c r="L3219" s="36" t="s">
        <v>6173</v>
      </c>
      <c r="M3219" s="36" t="str">
        <f>IF(LEFT(NICAP[[#This Row],[Date]],1)=0,"Y","N")</f>
        <v>N</v>
      </c>
      <c r="N3219" s="36"/>
      <c r="O3219" s="36" t="str">
        <f>19&amp;LEFT(NICAP[[#This Row],[Date]],2)</f>
        <v>1967</v>
      </c>
      <c r="P3219" s="36" t="str">
        <f>MID(NICAP[[#This Row],[Date]],3,2)</f>
        <v>01</v>
      </c>
      <c r="Q3219" s="36" t="str">
        <f>RIGHT(NICAP[[#This Row],[Date]],2)</f>
        <v>13</v>
      </c>
      <c r="R3219" s="26">
        <f>DATE(NICAP[[#This Row],[Year]],NICAP[[#This Row],[Month]],NICAP[[#This Row],[Day]])</f>
        <v>24485</v>
      </c>
      <c r="S3219" s="35" t="str">
        <f t="shared" si="100"/>
        <v>AZ</v>
      </c>
      <c r="T3219" s="24" t="str">
        <f t="shared" si="101"/>
        <v>US</v>
      </c>
    </row>
    <row r="3220" spans="1:20" ht="85.5" customHeight="1" x14ac:dyDescent="0.2">
      <c r="A3220" s="35">
        <v>3211</v>
      </c>
      <c r="B3220" s="67">
        <v>670113</v>
      </c>
      <c r="C3220" s="50" t="s">
        <v>6172</v>
      </c>
      <c r="D3220" s="50" t="s">
        <v>2260</v>
      </c>
      <c r="E3220" s="50" t="str">
        <f>IF(AND(LEN(NICAP[[#This Row],[State or      Country]])=2,NICAP[[#This Row],[State or      Country]]&lt;&gt;"UK"),"US","Other")</f>
        <v>US</v>
      </c>
      <c r="F3220" s="49">
        <v>7</v>
      </c>
      <c r="G3220" s="48"/>
      <c r="H3220" s="48"/>
      <c r="I3220" s="48"/>
      <c r="J3220" s="48"/>
      <c r="K3220" s="48"/>
      <c r="L3220" s="36" t="s">
        <v>6171</v>
      </c>
      <c r="M3220" s="36" t="str">
        <f>IF(LEFT(NICAP[[#This Row],[Date]],1)=0,"Y","N")</f>
        <v>N</v>
      </c>
      <c r="N3220" s="36"/>
      <c r="O3220" s="36" t="str">
        <f>19&amp;LEFT(NICAP[[#This Row],[Date]],2)</f>
        <v>1967</v>
      </c>
      <c r="P3220" s="36" t="str">
        <f>MID(NICAP[[#This Row],[Date]],3,2)</f>
        <v>01</v>
      </c>
      <c r="Q3220" s="36" t="str">
        <f>RIGHT(NICAP[[#This Row],[Date]],2)</f>
        <v>13</v>
      </c>
      <c r="R3220" s="26">
        <f>DATE(NICAP[[#This Row],[Year]],NICAP[[#This Row],[Month]],NICAP[[#This Row],[Day]])</f>
        <v>24485</v>
      </c>
      <c r="S3220" s="35" t="str">
        <f t="shared" si="100"/>
        <v>KS</v>
      </c>
      <c r="T3220" s="24" t="str">
        <f t="shared" si="101"/>
        <v>US</v>
      </c>
    </row>
    <row r="3221" spans="1:20" ht="57" customHeight="1" x14ac:dyDescent="0.2">
      <c r="A3221" s="35">
        <v>3212</v>
      </c>
      <c r="B3221" s="69" t="s">
        <v>6170</v>
      </c>
      <c r="C3221" s="50" t="s">
        <v>6169</v>
      </c>
      <c r="D3221" s="50" t="s">
        <v>1697</v>
      </c>
      <c r="E3221" s="50" t="str">
        <f>IF(AND(LEN(NICAP[[#This Row],[State or      Country]])=2,NICAP[[#This Row],[State or      Country]]&lt;&gt;"UK"),"US","Other")</f>
        <v>US</v>
      </c>
      <c r="F3221" s="49">
        <v>2</v>
      </c>
      <c r="G3221" s="48"/>
      <c r="H3221" s="48"/>
      <c r="I3221" s="48"/>
      <c r="J3221" s="48"/>
      <c r="K3221" s="48"/>
      <c r="L3221" s="36" t="s">
        <v>6168</v>
      </c>
      <c r="M3221" s="36" t="str">
        <f>IF(LEFT(NICAP[[#This Row],[Date]],1)=0,"Y","N")</f>
        <v>N</v>
      </c>
      <c r="N3221" s="36"/>
      <c r="O3221" s="36" t="str">
        <f>19&amp;LEFT(NICAP[[#This Row],[Date]],2)</f>
        <v>191/</v>
      </c>
      <c r="P3221" s="36" t="str">
        <f>MID(NICAP[[#This Row],[Date]],3,2)</f>
        <v>15</v>
      </c>
      <c r="Q3221" s="36" t="str">
        <f>RIGHT(NICAP[[#This Row],[Date]],2)</f>
        <v>67</v>
      </c>
      <c r="R3221" s="26" t="e">
        <f>DATE(NICAP[[#This Row],[Year]],NICAP[[#This Row],[Month]],NICAP[[#This Row],[Day]])</f>
        <v>#VALUE!</v>
      </c>
      <c r="S3221" s="35" t="str">
        <f t="shared" si="100"/>
        <v>MA</v>
      </c>
      <c r="T3221" s="24" t="str">
        <f t="shared" si="101"/>
        <v>US</v>
      </c>
    </row>
    <row r="3222" spans="1:20" ht="71.25" customHeight="1" x14ac:dyDescent="0.2">
      <c r="A3222" s="35">
        <v>3213</v>
      </c>
      <c r="B3222" s="67">
        <v>670115</v>
      </c>
      <c r="C3222" s="50" t="s">
        <v>1800</v>
      </c>
      <c r="D3222" s="50" t="s">
        <v>1697</v>
      </c>
      <c r="E3222" s="50" t="str">
        <f>IF(AND(LEN(NICAP[[#This Row],[State or      Country]])=2,NICAP[[#This Row],[State or      Country]]&lt;&gt;"UK"),"US","Other")</f>
        <v>US</v>
      </c>
      <c r="F3222" s="49">
        <v>2</v>
      </c>
      <c r="G3222" s="48"/>
      <c r="H3222" s="48"/>
      <c r="I3222" s="48"/>
      <c r="J3222" s="48"/>
      <c r="K3222" s="48"/>
      <c r="L3222" s="36" t="s">
        <v>6167</v>
      </c>
      <c r="M3222" s="36" t="str">
        <f>IF(LEFT(NICAP[[#This Row],[Date]],1)=0,"Y","N")</f>
        <v>N</v>
      </c>
      <c r="N3222" s="36"/>
      <c r="O3222" s="36" t="str">
        <f>19&amp;LEFT(NICAP[[#This Row],[Date]],2)</f>
        <v>1967</v>
      </c>
      <c r="P3222" s="36" t="str">
        <f>MID(NICAP[[#This Row],[Date]],3,2)</f>
        <v>01</v>
      </c>
      <c r="Q3222" s="36" t="str">
        <f>RIGHT(NICAP[[#This Row],[Date]],2)</f>
        <v>15</v>
      </c>
      <c r="R3222" s="26">
        <f>DATE(NICAP[[#This Row],[Year]],NICAP[[#This Row],[Month]],NICAP[[#This Row],[Day]])</f>
        <v>24487</v>
      </c>
      <c r="S3222" s="35" t="str">
        <f t="shared" si="100"/>
        <v>MA</v>
      </c>
      <c r="T3222" s="24" t="str">
        <f t="shared" si="101"/>
        <v>US</v>
      </c>
    </row>
    <row r="3223" spans="1:20" ht="72" customHeight="1" x14ac:dyDescent="0.2">
      <c r="A3223" s="35">
        <v>3214</v>
      </c>
      <c r="B3223" s="67">
        <v>670115</v>
      </c>
      <c r="C3223" s="50" t="s">
        <v>5003</v>
      </c>
      <c r="D3223" s="50" t="s">
        <v>6138</v>
      </c>
      <c r="E3223" s="50" t="str">
        <f>IF(AND(LEN(NICAP[[#This Row],[State or      Country]])=2,NICAP[[#This Row],[State or      Country]]&lt;&gt;"UK"),"US","Other")</f>
        <v>US</v>
      </c>
      <c r="F3223" s="49">
        <v>2</v>
      </c>
      <c r="G3223" s="48"/>
      <c r="H3223" s="48"/>
      <c r="I3223" s="48"/>
      <c r="J3223" s="48"/>
      <c r="K3223" s="48"/>
      <c r="L3223" s="36" t="s">
        <v>6166</v>
      </c>
      <c r="M3223" s="36" t="str">
        <f>IF(LEFT(NICAP[[#This Row],[Date]],1)=0,"Y","N")</f>
        <v>N</v>
      </c>
      <c r="N3223" s="36"/>
      <c r="O3223" s="36" t="str">
        <f>19&amp;LEFT(NICAP[[#This Row],[Date]],2)</f>
        <v>1967</v>
      </c>
      <c r="P3223" s="36" t="str">
        <f>MID(NICAP[[#This Row],[Date]],3,2)</f>
        <v>01</v>
      </c>
      <c r="Q3223" s="36" t="str">
        <f>RIGHT(NICAP[[#This Row],[Date]],2)</f>
        <v>15</v>
      </c>
      <c r="R3223" s="26">
        <f>DATE(NICAP[[#This Row],[Year]],NICAP[[#This Row],[Month]],NICAP[[#This Row],[Day]])</f>
        <v>24487</v>
      </c>
      <c r="S3223" s="35" t="str">
        <f t="shared" si="100"/>
        <v>CN</v>
      </c>
      <c r="T3223" s="24" t="str">
        <f t="shared" si="101"/>
        <v>US</v>
      </c>
    </row>
    <row r="3224" spans="1:20" ht="42" customHeight="1" x14ac:dyDescent="0.2">
      <c r="A3224" s="35">
        <v>3215</v>
      </c>
      <c r="B3224" s="67">
        <v>670115</v>
      </c>
      <c r="C3224" s="50" t="s">
        <v>3133</v>
      </c>
      <c r="D3224" s="50" t="s">
        <v>3132</v>
      </c>
      <c r="E3224" s="50" t="str">
        <f>IF(AND(LEN(NICAP[[#This Row],[State or      Country]])=2,NICAP[[#This Row],[State or      Country]]&lt;&gt;"UK"),"US","Other")</f>
        <v>US</v>
      </c>
      <c r="F3224" s="49">
        <v>2</v>
      </c>
      <c r="G3224" s="48"/>
      <c r="H3224" s="48"/>
      <c r="I3224" s="48"/>
      <c r="J3224" s="48"/>
      <c r="K3224" s="48"/>
      <c r="L3224" s="42" t="s">
        <v>6165</v>
      </c>
      <c r="M3224" s="42" t="str">
        <f>IF(LEFT(NICAP[[#This Row],[Date]],1)=0,"Y","N")</f>
        <v>N</v>
      </c>
      <c r="N3224" s="42"/>
      <c r="O3224" s="42" t="str">
        <f>19&amp;LEFT(NICAP[[#This Row],[Date]],2)</f>
        <v>1967</v>
      </c>
      <c r="P3224" s="42" t="str">
        <f>MID(NICAP[[#This Row],[Date]],3,2)</f>
        <v>01</v>
      </c>
      <c r="Q3224" s="42" t="str">
        <f>RIGHT(NICAP[[#This Row],[Date]],2)</f>
        <v>15</v>
      </c>
      <c r="R3224" s="26">
        <f>DATE(NICAP[[#This Row],[Year]],NICAP[[#This Row],[Month]],NICAP[[#This Row],[Day]])</f>
        <v>24487</v>
      </c>
      <c r="S3224" s="35" t="str">
        <f t="shared" si="100"/>
        <v>UT</v>
      </c>
      <c r="T3224" s="24" t="str">
        <f t="shared" si="101"/>
        <v>US</v>
      </c>
    </row>
    <row r="3225" spans="1:20" ht="56.25" customHeight="1" x14ac:dyDescent="0.2">
      <c r="A3225" s="35">
        <v>3216</v>
      </c>
      <c r="B3225" s="67">
        <v>670116</v>
      </c>
      <c r="C3225" s="50" t="s">
        <v>6163</v>
      </c>
      <c r="D3225" s="50" t="s">
        <v>2338</v>
      </c>
      <c r="E3225" s="50" t="str">
        <f>IF(AND(LEN(NICAP[[#This Row],[State or      Country]])=2,NICAP[[#This Row],[State or      Country]]&lt;&gt;"UK"),"US","Other")</f>
        <v>US</v>
      </c>
      <c r="F3225" s="49">
        <v>2</v>
      </c>
      <c r="G3225" s="48"/>
      <c r="H3225" s="48"/>
      <c r="I3225" s="48"/>
      <c r="J3225" s="48"/>
      <c r="K3225" s="48"/>
      <c r="L3225" s="42" t="s">
        <v>6164</v>
      </c>
      <c r="M3225" s="42" t="str">
        <f>IF(LEFT(NICAP[[#This Row],[Date]],1)=0,"Y","N")</f>
        <v>N</v>
      </c>
      <c r="N3225" s="42"/>
      <c r="O3225" s="42" t="str">
        <f>19&amp;LEFT(NICAP[[#This Row],[Date]],2)</f>
        <v>1967</v>
      </c>
      <c r="P3225" s="42" t="str">
        <f>MID(NICAP[[#This Row],[Date]],3,2)</f>
        <v>01</v>
      </c>
      <c r="Q3225" s="42" t="str">
        <f>RIGHT(NICAP[[#This Row],[Date]],2)</f>
        <v>16</v>
      </c>
      <c r="R3225" s="26">
        <f>DATE(NICAP[[#This Row],[Year]],NICAP[[#This Row],[Month]],NICAP[[#This Row],[Day]])</f>
        <v>24488</v>
      </c>
      <c r="S3225" s="35" t="str">
        <f t="shared" si="100"/>
        <v>NH</v>
      </c>
      <c r="T3225" s="24" t="str">
        <f t="shared" si="101"/>
        <v>US</v>
      </c>
    </row>
    <row r="3226" spans="1:20" ht="115.5" customHeight="1" x14ac:dyDescent="0.2">
      <c r="A3226" s="35">
        <v>3217</v>
      </c>
      <c r="B3226" s="67">
        <v>670116</v>
      </c>
      <c r="C3226" s="50" t="s">
        <v>6163</v>
      </c>
      <c r="D3226" s="50" t="s">
        <v>2338</v>
      </c>
      <c r="E3226" s="50" t="str">
        <f>IF(AND(LEN(NICAP[[#This Row],[State or      Country]])=2,NICAP[[#This Row],[State or      Country]]&lt;&gt;"UK"),"US","Other")</f>
        <v>US</v>
      </c>
      <c r="F3226" s="49">
        <v>2</v>
      </c>
      <c r="G3226" s="48"/>
      <c r="H3226" s="48"/>
      <c r="I3226" s="48"/>
      <c r="J3226" s="48"/>
      <c r="K3226" s="48"/>
      <c r="L3226" s="36" t="s">
        <v>6162</v>
      </c>
      <c r="M3226" s="36" t="str">
        <f>IF(LEFT(NICAP[[#This Row],[Date]],1)=0,"Y","N")</f>
        <v>N</v>
      </c>
      <c r="N3226" s="36"/>
      <c r="O3226" s="36" t="str">
        <f>19&amp;LEFT(NICAP[[#This Row],[Date]],2)</f>
        <v>1967</v>
      </c>
      <c r="P3226" s="36" t="str">
        <f>MID(NICAP[[#This Row],[Date]],3,2)</f>
        <v>01</v>
      </c>
      <c r="Q3226" s="36" t="str">
        <f>RIGHT(NICAP[[#This Row],[Date]],2)</f>
        <v>16</v>
      </c>
      <c r="R3226" s="26">
        <f>DATE(NICAP[[#This Row],[Year]],NICAP[[#This Row],[Month]],NICAP[[#This Row],[Day]])</f>
        <v>24488</v>
      </c>
      <c r="S3226" s="35" t="str">
        <f t="shared" si="100"/>
        <v>NH</v>
      </c>
      <c r="T3226" s="24" t="str">
        <f t="shared" si="101"/>
        <v>US</v>
      </c>
    </row>
    <row r="3227" spans="1:20" ht="12.75" customHeight="1" x14ac:dyDescent="0.2">
      <c r="A3227" s="35">
        <v>3218</v>
      </c>
      <c r="B3227" s="64">
        <v>670116</v>
      </c>
      <c r="C3227" s="39" t="s">
        <v>2710</v>
      </c>
      <c r="D3227" s="39" t="s">
        <v>2211</v>
      </c>
      <c r="E3227" s="39" t="str">
        <f>IF(AND(LEN(NICAP[[#This Row],[State or      Country]])=2,NICAP[[#This Row],[State or      Country]]&lt;&gt;"UK"),"US","Other")</f>
        <v>US</v>
      </c>
      <c r="F3227" s="38">
        <v>1</v>
      </c>
      <c r="G3227" s="37"/>
      <c r="H3227" s="37"/>
      <c r="I3227" s="47" t="s">
        <v>4808</v>
      </c>
      <c r="J3227" s="37"/>
      <c r="K3227" s="37"/>
      <c r="L3227" s="36" t="s">
        <v>6161</v>
      </c>
      <c r="M3227" s="36" t="str">
        <f>IF(LEFT(NICAP[[#This Row],[Date]],1)=0,"Y","N")</f>
        <v>N</v>
      </c>
      <c r="N3227" s="36"/>
      <c r="O3227" s="36" t="str">
        <f>19&amp;LEFT(NICAP[[#This Row],[Date]],2)</f>
        <v>1967</v>
      </c>
      <c r="P3227" s="36" t="str">
        <f>MID(NICAP[[#This Row],[Date]],3,2)</f>
        <v>01</v>
      </c>
      <c r="Q3227" s="36" t="str">
        <f>RIGHT(NICAP[[#This Row],[Date]],2)</f>
        <v>16</v>
      </c>
      <c r="R3227" s="26">
        <f>DATE(NICAP[[#This Row],[Year]],NICAP[[#This Row],[Month]],NICAP[[#This Row],[Day]])</f>
        <v>24488</v>
      </c>
      <c r="S3227" s="35" t="str">
        <f t="shared" si="100"/>
        <v>SC</v>
      </c>
      <c r="T3227" s="24" t="str">
        <f t="shared" si="101"/>
        <v>US</v>
      </c>
    </row>
    <row r="3228" spans="1:20" ht="57.75" customHeight="1" x14ac:dyDescent="0.2">
      <c r="A3228" s="35">
        <v>3219</v>
      </c>
      <c r="B3228" s="57">
        <v>670117</v>
      </c>
      <c r="C3228" s="50" t="s">
        <v>6159</v>
      </c>
      <c r="D3228" s="50" t="s">
        <v>1787</v>
      </c>
      <c r="E3228" s="50" t="str">
        <f>IF(AND(LEN(NICAP[[#This Row],[State or      Country]])=2,NICAP[[#This Row],[State or      Country]]&lt;&gt;"UK"),"US","Other")</f>
        <v>US</v>
      </c>
      <c r="F3228" s="75">
        <v>2</v>
      </c>
      <c r="G3228" s="48"/>
      <c r="H3228" s="48"/>
      <c r="I3228" s="48"/>
      <c r="J3228" s="48"/>
      <c r="K3228" s="48"/>
      <c r="L3228" s="36" t="s">
        <v>6160</v>
      </c>
      <c r="M3228" s="36" t="str">
        <f>IF(LEFT(NICAP[[#This Row],[Date]],1)=0,"Y","N")</f>
        <v>N</v>
      </c>
      <c r="N3228" s="36"/>
      <c r="O3228" s="36" t="str">
        <f>19&amp;LEFT(NICAP[[#This Row],[Date]],2)</f>
        <v>1967</v>
      </c>
      <c r="P3228" s="36" t="str">
        <f>MID(NICAP[[#This Row],[Date]],3,2)</f>
        <v>01</v>
      </c>
      <c r="Q3228" s="36" t="str">
        <f>RIGHT(NICAP[[#This Row],[Date]],2)</f>
        <v>17</v>
      </c>
      <c r="R3228" s="26">
        <f>DATE(NICAP[[#This Row],[Year]],NICAP[[#This Row],[Month]],NICAP[[#This Row],[Day]])</f>
        <v>24489</v>
      </c>
      <c r="S3228" s="35" t="str">
        <f t="shared" si="100"/>
        <v>IN</v>
      </c>
      <c r="T3228" s="24" t="str">
        <f t="shared" si="101"/>
        <v>US</v>
      </c>
    </row>
    <row r="3229" spans="1:20" ht="57" customHeight="1" x14ac:dyDescent="0.2">
      <c r="A3229" s="35">
        <v>3220</v>
      </c>
      <c r="B3229" s="57">
        <v>670117</v>
      </c>
      <c r="C3229" s="50" t="s">
        <v>6159</v>
      </c>
      <c r="D3229" s="50" t="s">
        <v>1787</v>
      </c>
      <c r="E3229" s="50" t="str">
        <f>IF(AND(LEN(NICAP[[#This Row],[State or      Country]])=2,NICAP[[#This Row],[State or      Country]]&lt;&gt;"UK"),"US","Other")</f>
        <v>US</v>
      </c>
      <c r="F3229" s="75">
        <v>2</v>
      </c>
      <c r="G3229" s="48"/>
      <c r="H3229" s="48"/>
      <c r="I3229" s="48"/>
      <c r="J3229" s="48"/>
      <c r="K3229" s="48"/>
      <c r="L3229" s="36" t="s">
        <v>6158</v>
      </c>
      <c r="M3229" s="36" t="str">
        <f>IF(LEFT(NICAP[[#This Row],[Date]],1)=0,"Y","N")</f>
        <v>N</v>
      </c>
      <c r="N3229" s="36"/>
      <c r="O3229" s="36" t="str">
        <f>19&amp;LEFT(NICAP[[#This Row],[Date]],2)</f>
        <v>1967</v>
      </c>
      <c r="P3229" s="36" t="str">
        <f>MID(NICAP[[#This Row],[Date]],3,2)</f>
        <v>01</v>
      </c>
      <c r="Q3229" s="36" t="str">
        <f>RIGHT(NICAP[[#This Row],[Date]],2)</f>
        <v>17</v>
      </c>
      <c r="R3229" s="26">
        <f>DATE(NICAP[[#This Row],[Year]],NICAP[[#This Row],[Month]],NICAP[[#This Row],[Day]])</f>
        <v>24489</v>
      </c>
      <c r="S3229" s="35" t="str">
        <f t="shared" si="100"/>
        <v>IN</v>
      </c>
      <c r="T3229" s="24" t="str">
        <f t="shared" si="101"/>
        <v>US</v>
      </c>
    </row>
    <row r="3230" spans="1:20" ht="71.25" customHeight="1" x14ac:dyDescent="0.2">
      <c r="A3230" s="35">
        <v>3221</v>
      </c>
      <c r="B3230" s="57">
        <v>670118</v>
      </c>
      <c r="C3230" s="50" t="s">
        <v>6157</v>
      </c>
      <c r="D3230" s="50" t="s">
        <v>1697</v>
      </c>
      <c r="E3230" s="50" t="str">
        <f>IF(AND(LEN(NICAP[[#This Row],[State or      Country]])=2,NICAP[[#This Row],[State or      Country]]&lt;&gt;"UK"),"US","Other")</f>
        <v>US</v>
      </c>
      <c r="F3230" s="75">
        <v>2</v>
      </c>
      <c r="G3230" s="48"/>
      <c r="H3230" s="48"/>
      <c r="I3230" s="48"/>
      <c r="J3230" s="48"/>
      <c r="K3230" s="48"/>
      <c r="L3230" s="36" t="s">
        <v>6156</v>
      </c>
      <c r="M3230" s="36" t="str">
        <f>IF(LEFT(NICAP[[#This Row],[Date]],1)=0,"Y","N")</f>
        <v>N</v>
      </c>
      <c r="N3230" s="36"/>
      <c r="O3230" s="36" t="str">
        <f>19&amp;LEFT(NICAP[[#This Row],[Date]],2)</f>
        <v>1967</v>
      </c>
      <c r="P3230" s="36" t="str">
        <f>MID(NICAP[[#This Row],[Date]],3,2)</f>
        <v>01</v>
      </c>
      <c r="Q3230" s="36" t="str">
        <f>RIGHT(NICAP[[#This Row],[Date]],2)</f>
        <v>18</v>
      </c>
      <c r="R3230" s="26">
        <f>DATE(NICAP[[#This Row],[Year]],NICAP[[#This Row],[Month]],NICAP[[#This Row],[Day]])</f>
        <v>24490</v>
      </c>
      <c r="S3230" s="35" t="str">
        <f t="shared" si="100"/>
        <v>MA</v>
      </c>
      <c r="T3230" s="24" t="str">
        <f t="shared" si="101"/>
        <v>US</v>
      </c>
    </row>
    <row r="3231" spans="1:20" ht="57" customHeight="1" x14ac:dyDescent="0.2">
      <c r="A3231" s="35">
        <v>3222</v>
      </c>
      <c r="B3231" s="57">
        <v>670118</v>
      </c>
      <c r="C3231" s="50" t="s">
        <v>4183</v>
      </c>
      <c r="D3231" s="50" t="s">
        <v>1697</v>
      </c>
      <c r="E3231" s="50" t="str">
        <f>IF(AND(LEN(NICAP[[#This Row],[State or      Country]])=2,NICAP[[#This Row],[State or      Country]]&lt;&gt;"UK"),"US","Other")</f>
        <v>US</v>
      </c>
      <c r="F3231" s="75">
        <v>2</v>
      </c>
      <c r="G3231" s="48"/>
      <c r="H3231" s="48"/>
      <c r="I3231" s="48"/>
      <c r="J3231" s="48"/>
      <c r="K3231" s="48"/>
      <c r="L3231" s="36" t="s">
        <v>6155</v>
      </c>
      <c r="M3231" s="36" t="str">
        <f>IF(LEFT(NICAP[[#This Row],[Date]],1)=0,"Y","N")</f>
        <v>N</v>
      </c>
      <c r="N3231" s="36"/>
      <c r="O3231" s="36" t="str">
        <f>19&amp;LEFT(NICAP[[#This Row],[Date]],2)</f>
        <v>1967</v>
      </c>
      <c r="P3231" s="36" t="str">
        <f>MID(NICAP[[#This Row],[Date]],3,2)</f>
        <v>01</v>
      </c>
      <c r="Q3231" s="36" t="str">
        <f>RIGHT(NICAP[[#This Row],[Date]],2)</f>
        <v>18</v>
      </c>
      <c r="R3231" s="26">
        <f>DATE(NICAP[[#This Row],[Year]],NICAP[[#This Row],[Month]],NICAP[[#This Row],[Day]])</f>
        <v>24490</v>
      </c>
      <c r="S3231" s="35" t="str">
        <f t="shared" si="100"/>
        <v>MA</v>
      </c>
      <c r="T3231" s="24" t="str">
        <f t="shared" si="101"/>
        <v>US</v>
      </c>
    </row>
    <row r="3232" spans="1:20" ht="86.25" customHeight="1" x14ac:dyDescent="0.2">
      <c r="A3232" s="35">
        <v>3223</v>
      </c>
      <c r="B3232" s="57">
        <v>670118</v>
      </c>
      <c r="C3232" s="50" t="s">
        <v>4534</v>
      </c>
      <c r="D3232" s="50" t="s">
        <v>1686</v>
      </c>
      <c r="E3232" s="50" t="str">
        <f>IF(AND(LEN(NICAP[[#This Row],[State or      Country]])=2,NICAP[[#This Row],[State or      Country]]&lt;&gt;"UK"),"US","Other")</f>
        <v>US</v>
      </c>
      <c r="F3232" s="75">
        <v>2</v>
      </c>
      <c r="G3232" s="48"/>
      <c r="H3232" s="48"/>
      <c r="I3232" s="48"/>
      <c r="J3232" s="48"/>
      <c r="K3232" s="48"/>
      <c r="L3232" s="36" t="s">
        <v>6154</v>
      </c>
      <c r="M3232" s="36" t="str">
        <f>IF(LEFT(NICAP[[#This Row],[Date]],1)=0,"Y","N")</f>
        <v>N</v>
      </c>
      <c r="N3232" s="36"/>
      <c r="O3232" s="36" t="str">
        <f>19&amp;LEFT(NICAP[[#This Row],[Date]],2)</f>
        <v>1967</v>
      </c>
      <c r="P3232" s="36" t="str">
        <f>MID(NICAP[[#This Row],[Date]],3,2)</f>
        <v>01</v>
      </c>
      <c r="Q3232" s="36" t="str">
        <f>RIGHT(NICAP[[#This Row],[Date]],2)</f>
        <v>18</v>
      </c>
      <c r="R3232" s="26">
        <f>DATE(NICAP[[#This Row],[Year]],NICAP[[#This Row],[Month]],NICAP[[#This Row],[Day]])</f>
        <v>24490</v>
      </c>
      <c r="S3232" s="35" t="str">
        <f t="shared" si="100"/>
        <v>PA</v>
      </c>
      <c r="T3232" s="24" t="str">
        <f t="shared" si="101"/>
        <v>US</v>
      </c>
    </row>
    <row r="3233" spans="1:20" ht="115.5" customHeight="1" x14ac:dyDescent="0.2">
      <c r="A3233" s="35">
        <v>3224</v>
      </c>
      <c r="B3233" s="57">
        <v>670119</v>
      </c>
      <c r="C3233" s="50" t="s">
        <v>6153</v>
      </c>
      <c r="D3233" s="50" t="s">
        <v>2050</v>
      </c>
      <c r="E3233" s="50" t="str">
        <f>IF(AND(LEN(NICAP[[#This Row],[State or      Country]])=2,NICAP[[#This Row],[State or      Country]]&lt;&gt;"UK"),"US","Other")</f>
        <v>US</v>
      </c>
      <c r="F3233" s="75">
        <v>2</v>
      </c>
      <c r="G3233" s="48"/>
      <c r="H3233" s="48"/>
      <c r="I3233" s="48"/>
      <c r="J3233" s="48"/>
      <c r="K3233" s="48"/>
      <c r="L3233" s="42" t="s">
        <v>6152</v>
      </c>
      <c r="M3233" s="42" t="str">
        <f>IF(LEFT(NICAP[[#This Row],[Date]],1)=0,"Y","N")</f>
        <v>N</v>
      </c>
      <c r="N3233" s="42"/>
      <c r="O3233" s="42" t="str">
        <f>19&amp;LEFT(NICAP[[#This Row],[Date]],2)</f>
        <v>1967</v>
      </c>
      <c r="P3233" s="42" t="str">
        <f>MID(NICAP[[#This Row],[Date]],3,2)</f>
        <v>01</v>
      </c>
      <c r="Q3233" s="42" t="str">
        <f>RIGHT(NICAP[[#This Row],[Date]],2)</f>
        <v>19</v>
      </c>
      <c r="R3233" s="26">
        <f>DATE(NICAP[[#This Row],[Year]],NICAP[[#This Row],[Month]],NICAP[[#This Row],[Day]])</f>
        <v>24491</v>
      </c>
      <c r="S3233" s="35" t="str">
        <f t="shared" si="100"/>
        <v>WV</v>
      </c>
      <c r="T3233" s="24" t="str">
        <f t="shared" si="101"/>
        <v>US</v>
      </c>
    </row>
    <row r="3234" spans="1:20" ht="56.25" customHeight="1" x14ac:dyDescent="0.2">
      <c r="A3234" s="35">
        <v>3225</v>
      </c>
      <c r="B3234" s="57">
        <v>670119</v>
      </c>
      <c r="C3234" s="50" t="s">
        <v>4158</v>
      </c>
      <c r="D3234" s="50" t="s">
        <v>1787</v>
      </c>
      <c r="E3234" s="50" t="str">
        <f>IF(AND(LEN(NICAP[[#This Row],[State or      Country]])=2,NICAP[[#This Row],[State or      Country]]&lt;&gt;"UK"),"US","Other")</f>
        <v>US</v>
      </c>
      <c r="F3234" s="75">
        <v>8</v>
      </c>
      <c r="G3234" s="48"/>
      <c r="H3234" s="48"/>
      <c r="I3234" s="48"/>
      <c r="J3234" s="48"/>
      <c r="K3234" s="48"/>
      <c r="L3234" s="36" t="s">
        <v>6151</v>
      </c>
      <c r="M3234" s="36" t="str">
        <f>IF(LEFT(NICAP[[#This Row],[Date]],1)=0,"Y","N")</f>
        <v>N</v>
      </c>
      <c r="N3234" s="36"/>
      <c r="O3234" s="36" t="str">
        <f>19&amp;LEFT(NICAP[[#This Row],[Date]],2)</f>
        <v>1967</v>
      </c>
      <c r="P3234" s="36" t="str">
        <f>MID(NICAP[[#This Row],[Date]],3,2)</f>
        <v>01</v>
      </c>
      <c r="Q3234" s="36" t="str">
        <f>RIGHT(NICAP[[#This Row],[Date]],2)</f>
        <v>19</v>
      </c>
      <c r="R3234" s="26">
        <f>DATE(NICAP[[#This Row],[Year]],NICAP[[#This Row],[Month]],NICAP[[#This Row],[Day]])</f>
        <v>24491</v>
      </c>
      <c r="S3234" s="35" t="str">
        <f t="shared" si="100"/>
        <v>IN</v>
      </c>
      <c r="T3234" s="24" t="str">
        <f t="shared" si="101"/>
        <v>US</v>
      </c>
    </row>
    <row r="3235" spans="1:20" ht="87" customHeight="1" x14ac:dyDescent="0.2">
      <c r="A3235" s="35">
        <v>3226</v>
      </c>
      <c r="B3235" s="57">
        <v>670119</v>
      </c>
      <c r="C3235" s="50" t="s">
        <v>6150</v>
      </c>
      <c r="D3235" s="50" t="s">
        <v>1686</v>
      </c>
      <c r="E3235" s="50" t="str">
        <f>IF(AND(LEN(NICAP[[#This Row],[State or      Country]])=2,NICAP[[#This Row],[State or      Country]]&lt;&gt;"UK"),"US","Other")</f>
        <v>US</v>
      </c>
      <c r="F3235" s="75">
        <v>2</v>
      </c>
      <c r="G3235" s="48"/>
      <c r="H3235" s="48"/>
      <c r="I3235" s="48"/>
      <c r="J3235" s="48"/>
      <c r="K3235" s="48"/>
      <c r="L3235" s="36" t="s">
        <v>6149</v>
      </c>
      <c r="M3235" s="36" t="str">
        <f>IF(LEFT(NICAP[[#This Row],[Date]],1)=0,"Y","N")</f>
        <v>N</v>
      </c>
      <c r="N3235" s="36"/>
      <c r="O3235" s="36" t="str">
        <f>19&amp;LEFT(NICAP[[#This Row],[Date]],2)</f>
        <v>1967</v>
      </c>
      <c r="P3235" s="36" t="str">
        <f>MID(NICAP[[#This Row],[Date]],3,2)</f>
        <v>01</v>
      </c>
      <c r="Q3235" s="36" t="str">
        <f>RIGHT(NICAP[[#This Row],[Date]],2)</f>
        <v>19</v>
      </c>
      <c r="R3235" s="26">
        <f>DATE(NICAP[[#This Row],[Year]],NICAP[[#This Row],[Month]],NICAP[[#This Row],[Day]])</f>
        <v>24491</v>
      </c>
      <c r="S3235" s="35" t="str">
        <f t="shared" si="100"/>
        <v>PA</v>
      </c>
      <c r="T3235" s="24" t="str">
        <f t="shared" si="101"/>
        <v>US</v>
      </c>
    </row>
    <row r="3236" spans="1:20" ht="27" customHeight="1" x14ac:dyDescent="0.2">
      <c r="A3236" s="35">
        <v>3227</v>
      </c>
      <c r="B3236" s="60">
        <v>670120</v>
      </c>
      <c r="C3236" s="44" t="s">
        <v>6148</v>
      </c>
      <c r="D3236" s="44" t="s">
        <v>1697</v>
      </c>
      <c r="E3236" s="44" t="str">
        <f>IF(AND(LEN(NICAP[[#This Row],[State or      Country]])=2,NICAP[[#This Row],[State or      Country]]&lt;&gt;"UK"),"US","Other")</f>
        <v>US</v>
      </c>
      <c r="F3236" s="74">
        <v>3</v>
      </c>
      <c r="G3236" s="41"/>
      <c r="H3236" s="41"/>
      <c r="I3236" s="41"/>
      <c r="J3236" s="41"/>
      <c r="K3236" s="41"/>
      <c r="L3236" s="42" t="s">
        <v>6147</v>
      </c>
      <c r="M3236" s="42" t="str">
        <f>IF(LEFT(NICAP[[#This Row],[Date]],1)=0,"Y","N")</f>
        <v>N</v>
      </c>
      <c r="N3236" s="42"/>
      <c r="O3236" s="42" t="str">
        <f>19&amp;LEFT(NICAP[[#This Row],[Date]],2)</f>
        <v>1967</v>
      </c>
      <c r="P3236" s="42" t="str">
        <f>MID(NICAP[[#This Row],[Date]],3,2)</f>
        <v>01</v>
      </c>
      <c r="Q3236" s="42" t="str">
        <f>RIGHT(NICAP[[#This Row],[Date]],2)</f>
        <v>20</v>
      </c>
      <c r="R3236" s="26">
        <f>DATE(NICAP[[#This Row],[Year]],NICAP[[#This Row],[Month]],NICAP[[#This Row],[Day]])</f>
        <v>24492</v>
      </c>
      <c r="S3236" s="35" t="str">
        <f t="shared" si="100"/>
        <v>MA</v>
      </c>
      <c r="T3236" s="24" t="str">
        <f t="shared" si="101"/>
        <v>US</v>
      </c>
    </row>
    <row r="3237" spans="1:20" ht="72" customHeight="1" x14ac:dyDescent="0.2">
      <c r="A3237" s="35">
        <v>3228</v>
      </c>
      <c r="B3237" s="57">
        <v>670120</v>
      </c>
      <c r="C3237" s="50" t="s">
        <v>6146</v>
      </c>
      <c r="D3237" s="50" t="s">
        <v>4810</v>
      </c>
      <c r="E3237" s="50" t="str">
        <f>IF(AND(LEN(NICAP[[#This Row],[State or      Country]])=2,NICAP[[#This Row],[State or      Country]]&lt;&gt;"UK"),"US","Other")</f>
        <v>Other</v>
      </c>
      <c r="F3237" s="49">
        <v>11</v>
      </c>
      <c r="G3237" s="48"/>
      <c r="H3237" s="48"/>
      <c r="I3237" s="48"/>
      <c r="J3237" s="48"/>
      <c r="K3237" s="48"/>
      <c r="L3237" s="36" t="s">
        <v>6145</v>
      </c>
      <c r="M3237" s="36" t="str">
        <f>IF(LEFT(NICAP[[#This Row],[Date]],1)=0,"Y","N")</f>
        <v>N</v>
      </c>
      <c r="N3237" s="36"/>
      <c r="O3237" s="36" t="str">
        <f>19&amp;LEFT(NICAP[[#This Row],[Date]],2)</f>
        <v>1967</v>
      </c>
      <c r="P3237" s="36" t="str">
        <f>MID(NICAP[[#This Row],[Date]],3,2)</f>
        <v>01</v>
      </c>
      <c r="Q3237" s="36" t="str">
        <f>RIGHT(NICAP[[#This Row],[Date]],2)</f>
        <v>20</v>
      </c>
      <c r="R3237" s="26">
        <f>DATE(NICAP[[#This Row],[Year]],NICAP[[#This Row],[Month]],NICAP[[#This Row],[Day]])</f>
        <v>24492</v>
      </c>
      <c r="S3237" s="35" t="str">
        <f t="shared" si="100"/>
        <v/>
      </c>
      <c r="T3237" s="24" t="str">
        <f t="shared" si="101"/>
        <v>in air space</v>
      </c>
    </row>
    <row r="3238" spans="1:20" ht="57" customHeight="1" x14ac:dyDescent="0.2">
      <c r="A3238" s="35">
        <v>3229</v>
      </c>
      <c r="B3238" s="57">
        <v>670121</v>
      </c>
      <c r="C3238" s="50" t="s">
        <v>6144</v>
      </c>
      <c r="D3238" s="50" t="s">
        <v>2180</v>
      </c>
      <c r="E3238" s="50" t="str">
        <f>IF(AND(LEN(NICAP[[#This Row],[State or      Country]])=2,NICAP[[#This Row],[State or      Country]]&lt;&gt;"UK"),"US","Other")</f>
        <v>US</v>
      </c>
      <c r="F3238" s="49">
        <v>2</v>
      </c>
      <c r="G3238" s="48"/>
      <c r="H3238" s="48"/>
      <c r="I3238" s="48"/>
      <c r="J3238" s="48"/>
      <c r="K3238" s="48"/>
      <c r="L3238" s="36" t="s">
        <v>6143</v>
      </c>
      <c r="M3238" s="36" t="str">
        <f>IF(LEFT(NICAP[[#This Row],[Date]],1)=0,"Y","N")</f>
        <v>N</v>
      </c>
      <c r="N3238" s="36"/>
      <c r="O3238" s="36" t="str">
        <f>19&amp;LEFT(NICAP[[#This Row],[Date]],2)</f>
        <v>1967</v>
      </c>
      <c r="P3238" s="36" t="str">
        <f>MID(NICAP[[#This Row],[Date]],3,2)</f>
        <v>01</v>
      </c>
      <c r="Q3238" s="36" t="str">
        <f>RIGHT(NICAP[[#This Row],[Date]],2)</f>
        <v>21</v>
      </c>
      <c r="R3238" s="26">
        <f>DATE(NICAP[[#This Row],[Year]],NICAP[[#This Row],[Month]],NICAP[[#This Row],[Day]])</f>
        <v>24493</v>
      </c>
      <c r="S3238" s="35" t="str">
        <f t="shared" si="100"/>
        <v>NE</v>
      </c>
      <c r="T3238" s="24" t="str">
        <f t="shared" si="101"/>
        <v>US</v>
      </c>
    </row>
    <row r="3239" spans="1:20" ht="71.25" customHeight="1" x14ac:dyDescent="0.2">
      <c r="A3239" s="35">
        <v>3230</v>
      </c>
      <c r="B3239" s="57">
        <v>670122</v>
      </c>
      <c r="C3239" s="50" t="s">
        <v>6142</v>
      </c>
      <c r="D3239" s="50" t="s">
        <v>1673</v>
      </c>
      <c r="E3239" s="50" t="str">
        <f>IF(AND(LEN(NICAP[[#This Row],[State or      Country]])=2,NICAP[[#This Row],[State or      Country]]&lt;&gt;"UK"),"US","Other")</f>
        <v>US</v>
      </c>
      <c r="F3239" s="49">
        <v>1</v>
      </c>
      <c r="G3239" s="48"/>
      <c r="H3239" s="48"/>
      <c r="I3239" s="48"/>
      <c r="J3239" s="48"/>
      <c r="K3239" s="48"/>
      <c r="L3239" s="36" t="s">
        <v>6141</v>
      </c>
      <c r="M3239" s="36" t="str">
        <f>IF(LEFT(NICAP[[#This Row],[Date]],1)=0,"Y","N")</f>
        <v>N</v>
      </c>
      <c r="N3239" s="36"/>
      <c r="O3239" s="36" t="str">
        <f>19&amp;LEFT(NICAP[[#This Row],[Date]],2)</f>
        <v>1967</v>
      </c>
      <c r="P3239" s="36" t="str">
        <f>MID(NICAP[[#This Row],[Date]],3,2)</f>
        <v>01</v>
      </c>
      <c r="Q3239" s="36" t="str">
        <f>RIGHT(NICAP[[#This Row],[Date]],2)</f>
        <v>22</v>
      </c>
      <c r="R3239" s="26">
        <f>DATE(NICAP[[#This Row],[Year]],NICAP[[#This Row],[Month]],NICAP[[#This Row],[Day]])</f>
        <v>24494</v>
      </c>
      <c r="S3239" s="35" t="str">
        <f t="shared" si="100"/>
        <v>NC</v>
      </c>
      <c r="T3239" s="24" t="str">
        <f t="shared" si="101"/>
        <v>US</v>
      </c>
    </row>
    <row r="3240" spans="1:20" ht="42" customHeight="1" x14ac:dyDescent="0.2">
      <c r="A3240" s="35">
        <v>3231</v>
      </c>
      <c r="B3240" s="57">
        <v>670124</v>
      </c>
      <c r="C3240" s="50" t="s">
        <v>6140</v>
      </c>
      <c r="D3240" s="50" t="s">
        <v>1758</v>
      </c>
      <c r="E3240" s="50" t="str">
        <f>IF(AND(LEN(NICAP[[#This Row],[State or      Country]])=2,NICAP[[#This Row],[State or      Country]]&lt;&gt;"UK"),"US","Other")</f>
        <v>US</v>
      </c>
      <c r="F3240" s="49">
        <v>1</v>
      </c>
      <c r="G3240" s="48"/>
      <c r="H3240" s="48"/>
      <c r="I3240" s="48"/>
      <c r="J3240" s="48"/>
      <c r="K3240" s="48"/>
      <c r="L3240" s="36" t="s">
        <v>6139</v>
      </c>
      <c r="M3240" s="36" t="str">
        <f>IF(LEFT(NICAP[[#This Row],[Date]],1)=0,"Y","N")</f>
        <v>N</v>
      </c>
      <c r="N3240" s="36"/>
      <c r="O3240" s="36" t="str">
        <f>19&amp;LEFT(NICAP[[#This Row],[Date]],2)</f>
        <v>1967</v>
      </c>
      <c r="P3240" s="36" t="str">
        <f>MID(NICAP[[#This Row],[Date]],3,2)</f>
        <v>01</v>
      </c>
      <c r="Q3240" s="36" t="str">
        <f>RIGHT(NICAP[[#This Row],[Date]],2)</f>
        <v>24</v>
      </c>
      <c r="R3240" s="26">
        <f>DATE(NICAP[[#This Row],[Year]],NICAP[[#This Row],[Month]],NICAP[[#This Row],[Day]])</f>
        <v>24496</v>
      </c>
      <c r="S3240" s="35" t="str">
        <f t="shared" si="100"/>
        <v>NY</v>
      </c>
      <c r="T3240" s="24" t="str">
        <f t="shared" si="101"/>
        <v>US</v>
      </c>
    </row>
    <row r="3241" spans="1:20" ht="57" customHeight="1" x14ac:dyDescent="0.2">
      <c r="A3241" s="35">
        <v>3232</v>
      </c>
      <c r="B3241" s="57">
        <v>670124</v>
      </c>
      <c r="C3241" s="50" t="s">
        <v>6089</v>
      </c>
      <c r="D3241" s="50" t="s">
        <v>6138</v>
      </c>
      <c r="E3241" s="50" t="str">
        <f>IF(AND(LEN(NICAP[[#This Row],[State or      Country]])=2,NICAP[[#This Row],[State or      Country]]&lt;&gt;"UK"),"US","Other")</f>
        <v>US</v>
      </c>
      <c r="F3241" s="49">
        <v>2</v>
      </c>
      <c r="G3241" s="48"/>
      <c r="H3241" s="48"/>
      <c r="I3241" s="48"/>
      <c r="J3241" s="48"/>
      <c r="K3241" s="48"/>
      <c r="L3241" s="36" t="s">
        <v>6137</v>
      </c>
      <c r="M3241" s="36" t="str">
        <f>IF(LEFT(NICAP[[#This Row],[Date]],1)=0,"Y","N")</f>
        <v>N</v>
      </c>
      <c r="N3241" s="36"/>
      <c r="O3241" s="36" t="str">
        <f>19&amp;LEFT(NICAP[[#This Row],[Date]],2)</f>
        <v>1967</v>
      </c>
      <c r="P3241" s="36" t="str">
        <f>MID(NICAP[[#This Row],[Date]],3,2)</f>
        <v>01</v>
      </c>
      <c r="Q3241" s="36" t="str">
        <f>RIGHT(NICAP[[#This Row],[Date]],2)</f>
        <v>24</v>
      </c>
      <c r="R3241" s="26">
        <f>DATE(NICAP[[#This Row],[Year]],NICAP[[#This Row],[Month]],NICAP[[#This Row],[Day]])</f>
        <v>24496</v>
      </c>
      <c r="S3241" s="35" t="str">
        <f t="shared" si="100"/>
        <v>CN</v>
      </c>
      <c r="T3241" s="24" t="str">
        <f t="shared" si="101"/>
        <v>US</v>
      </c>
    </row>
    <row r="3242" spans="1:20" ht="71.25" customHeight="1" x14ac:dyDescent="0.2">
      <c r="A3242" s="35">
        <v>3233</v>
      </c>
      <c r="B3242" s="57">
        <v>670124</v>
      </c>
      <c r="C3242" s="50" t="s">
        <v>6136</v>
      </c>
      <c r="D3242" s="50" t="s">
        <v>1676</v>
      </c>
      <c r="E3242" s="50" t="str">
        <f>IF(AND(LEN(NICAP[[#This Row],[State or      Country]])=2,NICAP[[#This Row],[State or      Country]]&lt;&gt;"UK"),"US","Other")</f>
        <v>US</v>
      </c>
      <c r="F3242" s="49">
        <v>8</v>
      </c>
      <c r="G3242" s="48"/>
      <c r="H3242" s="48"/>
      <c r="I3242" s="48"/>
      <c r="J3242" s="48"/>
      <c r="K3242" s="48"/>
      <c r="L3242" s="36" t="s">
        <v>6135</v>
      </c>
      <c r="M3242" s="36" t="str">
        <f>IF(LEFT(NICAP[[#This Row],[Date]],1)=0,"Y","N")</f>
        <v>N</v>
      </c>
      <c r="N3242" s="36"/>
      <c r="O3242" s="36" t="str">
        <f>19&amp;LEFT(NICAP[[#This Row],[Date]],2)</f>
        <v>1967</v>
      </c>
      <c r="P3242" s="36" t="str">
        <f>MID(NICAP[[#This Row],[Date]],3,2)</f>
        <v>01</v>
      </c>
      <c r="Q3242" s="36" t="str">
        <f>RIGHT(NICAP[[#This Row],[Date]],2)</f>
        <v>24</v>
      </c>
      <c r="R3242" s="26">
        <f>DATE(NICAP[[#This Row],[Year]],NICAP[[#This Row],[Month]],NICAP[[#This Row],[Day]])</f>
        <v>24496</v>
      </c>
      <c r="S3242" s="35" t="str">
        <f t="shared" si="100"/>
        <v>CA</v>
      </c>
      <c r="T3242" s="24" t="str">
        <f t="shared" si="101"/>
        <v>US</v>
      </c>
    </row>
    <row r="3243" spans="1:20" ht="42" customHeight="1" x14ac:dyDescent="0.2">
      <c r="A3243" s="35">
        <v>3234</v>
      </c>
      <c r="B3243" s="57">
        <v>670125</v>
      </c>
      <c r="C3243" s="50" t="s">
        <v>6134</v>
      </c>
      <c r="D3243" s="50" t="s">
        <v>1697</v>
      </c>
      <c r="E3243" s="50" t="str">
        <f>IF(AND(LEN(NICAP[[#This Row],[State or      Country]])=2,NICAP[[#This Row],[State or      Country]]&lt;&gt;"UK"),"US","Other")</f>
        <v>US</v>
      </c>
      <c r="F3243" s="49">
        <v>6</v>
      </c>
      <c r="G3243" s="48"/>
      <c r="H3243" s="48"/>
      <c r="I3243" s="48"/>
      <c r="J3243" s="48"/>
      <c r="K3243" s="48"/>
      <c r="L3243" s="42" t="s">
        <v>6133</v>
      </c>
      <c r="M3243" s="42" t="str">
        <f>IF(LEFT(NICAP[[#This Row],[Date]],1)=0,"Y","N")</f>
        <v>N</v>
      </c>
      <c r="N3243" s="42"/>
      <c r="O3243" s="42" t="str">
        <f>19&amp;LEFT(NICAP[[#This Row],[Date]],2)</f>
        <v>1967</v>
      </c>
      <c r="P3243" s="42" t="str">
        <f>MID(NICAP[[#This Row],[Date]],3,2)</f>
        <v>01</v>
      </c>
      <c r="Q3243" s="42" t="str">
        <f>RIGHT(NICAP[[#This Row],[Date]],2)</f>
        <v>25</v>
      </c>
      <c r="R3243" s="26">
        <f>DATE(NICAP[[#This Row],[Year]],NICAP[[#This Row],[Month]],NICAP[[#This Row],[Day]])</f>
        <v>24497</v>
      </c>
      <c r="S3243" s="35" t="str">
        <f t="shared" si="100"/>
        <v>MA</v>
      </c>
      <c r="T3243" s="24" t="str">
        <f t="shared" si="101"/>
        <v>US</v>
      </c>
    </row>
    <row r="3244" spans="1:20" ht="12.75" customHeight="1" x14ac:dyDescent="0.2">
      <c r="A3244" s="35">
        <v>3235</v>
      </c>
      <c r="B3244" s="55">
        <v>670126</v>
      </c>
      <c r="C3244" s="39" t="s">
        <v>6132</v>
      </c>
      <c r="D3244" s="39" t="s">
        <v>1670</v>
      </c>
      <c r="E3244" s="39" t="str">
        <f>IF(AND(LEN(NICAP[[#This Row],[State or      Country]])=2,NICAP[[#This Row],[State or      Country]]&lt;&gt;"UK"),"US","Other")</f>
        <v>US</v>
      </c>
      <c r="F3244" s="38">
        <v>1</v>
      </c>
      <c r="G3244" s="37"/>
      <c r="H3244" s="37"/>
      <c r="I3244" s="71" t="s">
        <v>4808</v>
      </c>
      <c r="J3244" s="37"/>
      <c r="K3244" s="37"/>
      <c r="L3244" s="36" t="s">
        <v>6131</v>
      </c>
      <c r="M3244" s="36" t="str">
        <f>IF(LEFT(NICAP[[#This Row],[Date]],1)=0,"Y","N")</f>
        <v>N</v>
      </c>
      <c r="N3244" s="36"/>
      <c r="O3244" s="36" t="str">
        <f>19&amp;LEFT(NICAP[[#This Row],[Date]],2)</f>
        <v>1967</v>
      </c>
      <c r="P3244" s="36" t="str">
        <f>MID(NICAP[[#This Row],[Date]],3,2)</f>
        <v>01</v>
      </c>
      <c r="Q3244" s="36" t="str">
        <f>RIGHT(NICAP[[#This Row],[Date]],2)</f>
        <v>26</v>
      </c>
      <c r="R3244" s="26">
        <f>DATE(NICAP[[#This Row],[Year]],NICAP[[#This Row],[Month]],NICAP[[#This Row],[Day]])</f>
        <v>24498</v>
      </c>
      <c r="S3244" s="35" t="str">
        <f t="shared" si="100"/>
        <v>IL</v>
      </c>
      <c r="T3244" s="24" t="str">
        <f t="shared" si="101"/>
        <v>US</v>
      </c>
    </row>
    <row r="3245" spans="1:20" ht="101.25" customHeight="1" x14ac:dyDescent="0.2">
      <c r="A3245" s="35">
        <v>3236</v>
      </c>
      <c r="B3245" s="57">
        <v>670126</v>
      </c>
      <c r="C3245" s="50" t="s">
        <v>5046</v>
      </c>
      <c r="D3245" s="50" t="s">
        <v>1758</v>
      </c>
      <c r="E3245" s="50" t="str">
        <f>IF(AND(LEN(NICAP[[#This Row],[State or      Country]])=2,NICAP[[#This Row],[State or      Country]]&lt;&gt;"UK"),"US","Other")</f>
        <v>US</v>
      </c>
      <c r="F3245" s="49">
        <v>4</v>
      </c>
      <c r="G3245" s="48"/>
      <c r="H3245" s="48"/>
      <c r="I3245" s="48"/>
      <c r="J3245" s="48"/>
      <c r="K3245" s="48"/>
      <c r="L3245" s="36" t="s">
        <v>6130</v>
      </c>
      <c r="M3245" s="36" t="str">
        <f>IF(LEFT(NICAP[[#This Row],[Date]],1)=0,"Y","N")</f>
        <v>N</v>
      </c>
      <c r="N3245" s="36"/>
      <c r="O3245" s="36" t="str">
        <f>19&amp;LEFT(NICAP[[#This Row],[Date]],2)</f>
        <v>1967</v>
      </c>
      <c r="P3245" s="36" t="str">
        <f>MID(NICAP[[#This Row],[Date]],3,2)</f>
        <v>01</v>
      </c>
      <c r="Q3245" s="36" t="str">
        <f>RIGHT(NICAP[[#This Row],[Date]],2)</f>
        <v>26</v>
      </c>
      <c r="R3245" s="26">
        <f>DATE(NICAP[[#This Row],[Year]],NICAP[[#This Row],[Month]],NICAP[[#This Row],[Day]])</f>
        <v>24498</v>
      </c>
      <c r="S3245" s="35" t="str">
        <f t="shared" si="100"/>
        <v>NY</v>
      </c>
      <c r="T3245" s="24" t="str">
        <f t="shared" si="101"/>
        <v>US</v>
      </c>
    </row>
    <row r="3246" spans="1:20" ht="57" customHeight="1" x14ac:dyDescent="0.2">
      <c r="A3246" s="35">
        <v>3237</v>
      </c>
      <c r="B3246" s="57">
        <v>670126</v>
      </c>
      <c r="C3246" s="50" t="s">
        <v>5429</v>
      </c>
      <c r="D3246" s="50" t="s">
        <v>1844</v>
      </c>
      <c r="E3246" s="50" t="str">
        <f>IF(AND(LEN(NICAP[[#This Row],[State or      Country]])=2,NICAP[[#This Row],[State or      Country]]&lt;&gt;"UK"),"US","Other")</f>
        <v>US</v>
      </c>
      <c r="F3246" s="49">
        <v>1</v>
      </c>
      <c r="G3246" s="48"/>
      <c r="H3246" s="48"/>
      <c r="I3246" s="48"/>
      <c r="J3246" s="48"/>
      <c r="K3246" s="48"/>
      <c r="L3246" s="36" t="s">
        <v>6129</v>
      </c>
      <c r="M3246" s="36" t="str">
        <f>IF(LEFT(NICAP[[#This Row],[Date]],1)=0,"Y","N")</f>
        <v>N</v>
      </c>
      <c r="N3246" s="36"/>
      <c r="O3246" s="36" t="str">
        <f>19&amp;LEFT(NICAP[[#This Row],[Date]],2)</f>
        <v>1967</v>
      </c>
      <c r="P3246" s="36" t="str">
        <f>MID(NICAP[[#This Row],[Date]],3,2)</f>
        <v>01</v>
      </c>
      <c r="Q3246" s="36" t="str">
        <f>RIGHT(NICAP[[#This Row],[Date]],2)</f>
        <v>26</v>
      </c>
      <c r="R3246" s="26">
        <f>DATE(NICAP[[#This Row],[Year]],NICAP[[#This Row],[Month]],NICAP[[#This Row],[Day]])</f>
        <v>24498</v>
      </c>
      <c r="S3246" s="35" t="str">
        <f t="shared" si="100"/>
        <v>MO</v>
      </c>
      <c r="T3246" s="24" t="str">
        <f t="shared" si="101"/>
        <v>US</v>
      </c>
    </row>
    <row r="3247" spans="1:20" ht="42" customHeight="1" x14ac:dyDescent="0.2">
      <c r="A3247" s="35">
        <v>3238</v>
      </c>
      <c r="B3247" s="57">
        <v>670126</v>
      </c>
      <c r="C3247" s="50" t="s">
        <v>6128</v>
      </c>
      <c r="D3247" s="50" t="s">
        <v>3335</v>
      </c>
      <c r="E3247" s="50" t="str">
        <f>IF(AND(LEN(NICAP[[#This Row],[State or      Country]])=2,NICAP[[#This Row],[State or      Country]]&lt;&gt;"UK"),"US","Other")</f>
        <v>US</v>
      </c>
      <c r="F3247" s="49">
        <v>1</v>
      </c>
      <c r="G3247" s="48"/>
      <c r="H3247" s="48"/>
      <c r="I3247" s="48"/>
      <c r="J3247" s="48"/>
      <c r="K3247" s="48"/>
      <c r="L3247" s="36" t="s">
        <v>6127</v>
      </c>
      <c r="M3247" s="36" t="str">
        <f>IF(LEFT(NICAP[[#This Row],[Date]],1)=0,"Y","N")</f>
        <v>N</v>
      </c>
      <c r="N3247" s="36"/>
      <c r="O3247" s="36" t="str">
        <f>19&amp;LEFT(NICAP[[#This Row],[Date]],2)</f>
        <v>1967</v>
      </c>
      <c r="P3247" s="36" t="str">
        <f>MID(NICAP[[#This Row],[Date]],3,2)</f>
        <v>01</v>
      </c>
      <c r="Q3247" s="36" t="str">
        <f>RIGHT(NICAP[[#This Row],[Date]],2)</f>
        <v>26</v>
      </c>
      <c r="R3247" s="26">
        <f>DATE(NICAP[[#This Row],[Year]],NICAP[[#This Row],[Month]],NICAP[[#This Row],[Day]])</f>
        <v>24498</v>
      </c>
      <c r="S3247" s="35" t="str">
        <f t="shared" si="100"/>
        <v>MT</v>
      </c>
      <c r="T3247" s="24" t="str">
        <f t="shared" si="101"/>
        <v>US</v>
      </c>
    </row>
    <row r="3248" spans="1:20" ht="72" customHeight="1" x14ac:dyDescent="0.2">
      <c r="A3248" s="35">
        <v>3239</v>
      </c>
      <c r="B3248" s="57">
        <v>670126</v>
      </c>
      <c r="C3248" s="50" t="s">
        <v>2645</v>
      </c>
      <c r="D3248" s="50" t="s">
        <v>2422</v>
      </c>
      <c r="E3248" s="50" t="str">
        <f>IF(AND(LEN(NICAP[[#This Row],[State or      Country]])=2,NICAP[[#This Row],[State or      Country]]&lt;&gt;"UK"),"US","Other")</f>
        <v>Other</v>
      </c>
      <c r="F3248" s="49">
        <v>1</v>
      </c>
      <c r="G3248" s="48"/>
      <c r="H3248" s="48"/>
      <c r="I3248" s="48"/>
      <c r="J3248" s="48"/>
      <c r="K3248" s="48"/>
      <c r="L3248" s="36" t="s">
        <v>6126</v>
      </c>
      <c r="M3248" s="36" t="str">
        <f>IF(LEFT(NICAP[[#This Row],[Date]],1)=0,"Y","N")</f>
        <v>N</v>
      </c>
      <c r="N3248" s="36"/>
      <c r="O3248" s="36" t="str">
        <f>19&amp;LEFT(NICAP[[#This Row],[Date]],2)</f>
        <v>1967</v>
      </c>
      <c r="P3248" s="36" t="str">
        <f>MID(NICAP[[#This Row],[Date]],3,2)</f>
        <v>01</v>
      </c>
      <c r="Q3248" s="36" t="str">
        <f>RIGHT(NICAP[[#This Row],[Date]],2)</f>
        <v>26</v>
      </c>
      <c r="R3248" s="26">
        <f>DATE(NICAP[[#This Row],[Year]],NICAP[[#This Row],[Month]],NICAP[[#This Row],[Day]])</f>
        <v>24498</v>
      </c>
      <c r="S3248" s="35" t="str">
        <f t="shared" si="100"/>
        <v/>
      </c>
      <c r="T3248" s="24" t="str">
        <f t="shared" si="101"/>
        <v>Germany</v>
      </c>
    </row>
    <row r="3249" spans="1:20" ht="86.25" customHeight="1" x14ac:dyDescent="0.2">
      <c r="A3249" s="35">
        <v>3240</v>
      </c>
      <c r="B3249" s="57">
        <v>670128</v>
      </c>
      <c r="C3249" s="50" t="s">
        <v>6125</v>
      </c>
      <c r="D3249" s="50" t="s">
        <v>1686</v>
      </c>
      <c r="E3249" s="50" t="str">
        <f>IF(AND(LEN(NICAP[[#This Row],[State or      Country]])=2,NICAP[[#This Row],[State or      Country]]&lt;&gt;"UK"),"US","Other")</f>
        <v>US</v>
      </c>
      <c r="F3249" s="49">
        <v>1</v>
      </c>
      <c r="G3249" s="48"/>
      <c r="H3249" s="48"/>
      <c r="I3249" s="48"/>
      <c r="J3249" s="48"/>
      <c r="K3249" s="48"/>
      <c r="L3249" s="36" t="s">
        <v>6124</v>
      </c>
      <c r="M3249" s="36" t="str">
        <f>IF(LEFT(NICAP[[#This Row],[Date]],1)=0,"Y","N")</f>
        <v>N</v>
      </c>
      <c r="N3249" s="36"/>
      <c r="O3249" s="36" t="str">
        <f>19&amp;LEFT(NICAP[[#This Row],[Date]],2)</f>
        <v>1967</v>
      </c>
      <c r="P3249" s="36" t="str">
        <f>MID(NICAP[[#This Row],[Date]],3,2)</f>
        <v>01</v>
      </c>
      <c r="Q3249" s="36" t="str">
        <f>RIGHT(NICAP[[#This Row],[Date]],2)</f>
        <v>28</v>
      </c>
      <c r="R3249" s="26">
        <f>DATE(NICAP[[#This Row],[Year]],NICAP[[#This Row],[Month]],NICAP[[#This Row],[Day]])</f>
        <v>24500</v>
      </c>
      <c r="S3249" s="35" t="str">
        <f t="shared" si="100"/>
        <v>PA</v>
      </c>
      <c r="T3249" s="24" t="str">
        <f t="shared" si="101"/>
        <v>US</v>
      </c>
    </row>
    <row r="3250" spans="1:20" ht="26.25" customHeight="1" x14ac:dyDescent="0.2">
      <c r="A3250" s="35">
        <v>3241</v>
      </c>
      <c r="B3250" s="60">
        <v>670130</v>
      </c>
      <c r="C3250" s="44" t="s">
        <v>6123</v>
      </c>
      <c r="D3250" s="44" t="s">
        <v>2139</v>
      </c>
      <c r="E3250" s="44" t="str">
        <f>IF(AND(LEN(NICAP[[#This Row],[State or      Country]])=2,NICAP[[#This Row],[State or      Country]]&lt;&gt;"UK"),"US","Other")</f>
        <v>US</v>
      </c>
      <c r="F3250" s="43">
        <v>1</v>
      </c>
      <c r="G3250" s="41"/>
      <c r="H3250" s="41"/>
      <c r="I3250" s="88" t="s">
        <v>4808</v>
      </c>
      <c r="J3250" s="41"/>
      <c r="K3250" s="41"/>
      <c r="L3250" s="59" t="s">
        <v>6122</v>
      </c>
      <c r="M3250" s="59" t="str">
        <f>IF(LEFT(NICAP[[#This Row],[Date]],1)=0,"Y","N")</f>
        <v>N</v>
      </c>
      <c r="N3250" s="59"/>
      <c r="O3250" s="59" t="str">
        <f>19&amp;LEFT(NICAP[[#This Row],[Date]],2)</f>
        <v>1967</v>
      </c>
      <c r="P3250" s="59" t="str">
        <f>MID(NICAP[[#This Row],[Date]],3,2)</f>
        <v>01</v>
      </c>
      <c r="Q3250" s="59" t="str">
        <f>RIGHT(NICAP[[#This Row],[Date]],2)</f>
        <v>30</v>
      </c>
      <c r="R3250" s="26">
        <f>DATE(NICAP[[#This Row],[Year]],NICAP[[#This Row],[Month]],NICAP[[#This Row],[Day]])</f>
        <v>24502</v>
      </c>
      <c r="S3250" s="35" t="str">
        <f t="shared" si="100"/>
        <v>ND</v>
      </c>
      <c r="T3250" s="24" t="str">
        <f t="shared" si="101"/>
        <v>US</v>
      </c>
    </row>
    <row r="3251" spans="1:20" ht="42.75" customHeight="1" x14ac:dyDescent="0.2">
      <c r="A3251" s="35">
        <v>3242</v>
      </c>
      <c r="B3251" s="57">
        <v>670131</v>
      </c>
      <c r="C3251" s="50" t="s">
        <v>5429</v>
      </c>
      <c r="D3251" s="50" t="s">
        <v>1844</v>
      </c>
      <c r="E3251" s="50" t="str">
        <f>IF(AND(LEN(NICAP[[#This Row],[State or      Country]])=2,NICAP[[#This Row],[State or      Country]]&lt;&gt;"UK"),"US","Other")</f>
        <v>US</v>
      </c>
      <c r="F3251" s="49">
        <v>1</v>
      </c>
      <c r="G3251" s="48"/>
      <c r="H3251" s="48"/>
      <c r="I3251" s="48"/>
      <c r="J3251" s="48"/>
      <c r="K3251" s="48"/>
      <c r="L3251" s="36" t="s">
        <v>6121</v>
      </c>
      <c r="M3251" s="36" t="str">
        <f>IF(LEFT(NICAP[[#This Row],[Date]],1)=0,"Y","N")</f>
        <v>N</v>
      </c>
      <c r="N3251" s="36"/>
      <c r="O3251" s="36" t="str">
        <f>19&amp;LEFT(NICAP[[#This Row],[Date]],2)</f>
        <v>1967</v>
      </c>
      <c r="P3251" s="36" t="str">
        <f>MID(NICAP[[#This Row],[Date]],3,2)</f>
        <v>01</v>
      </c>
      <c r="Q3251" s="36" t="str">
        <f>RIGHT(NICAP[[#This Row],[Date]],2)</f>
        <v>31</v>
      </c>
      <c r="R3251" s="26">
        <f>DATE(NICAP[[#This Row],[Year]],NICAP[[#This Row],[Month]],NICAP[[#This Row],[Day]])</f>
        <v>24503</v>
      </c>
      <c r="S3251" s="35" t="str">
        <f t="shared" si="100"/>
        <v>MO</v>
      </c>
      <c r="T3251" s="24" t="str">
        <f t="shared" si="101"/>
        <v>US</v>
      </c>
    </row>
    <row r="3252" spans="1:20" ht="57" customHeight="1" x14ac:dyDescent="0.2">
      <c r="A3252" s="35">
        <v>3243</v>
      </c>
      <c r="B3252" s="73">
        <v>670200</v>
      </c>
      <c r="C3252" s="50" t="s">
        <v>6120</v>
      </c>
      <c r="D3252" s="50" t="s">
        <v>1694</v>
      </c>
      <c r="E3252" s="50" t="str">
        <f>IF(AND(LEN(NICAP[[#This Row],[State or      Country]])=2,NICAP[[#This Row],[State or      Country]]&lt;&gt;"UK"),"US","Other")</f>
        <v>US</v>
      </c>
      <c r="F3252" s="49">
        <v>8</v>
      </c>
      <c r="G3252" s="48"/>
      <c r="H3252" s="48"/>
      <c r="I3252" s="48"/>
      <c r="J3252" s="48"/>
      <c r="K3252" s="48"/>
      <c r="L3252" s="36" t="s">
        <v>6119</v>
      </c>
      <c r="M3252" s="36" t="str">
        <f>IF(LEFT(NICAP[[#This Row],[Date]],1)=0,"Y","N")</f>
        <v>N</v>
      </c>
      <c r="N3252" s="36"/>
      <c r="O3252" s="36" t="str">
        <f>19&amp;LEFT(NICAP[[#This Row],[Date]],2)</f>
        <v>1967</v>
      </c>
      <c r="P3252" s="36" t="str">
        <f>MID(NICAP[[#This Row],[Date]],3,2)</f>
        <v>02</v>
      </c>
      <c r="Q3252" s="36" t="str">
        <f>RIGHT(NICAP[[#This Row],[Date]],2)</f>
        <v>00</v>
      </c>
      <c r="R3252" s="26">
        <f>DATE(NICAP[[#This Row],[Year]],NICAP[[#This Row],[Month]],NICAP[[#This Row],[Day]])</f>
        <v>24503</v>
      </c>
      <c r="S3252" s="35" t="str">
        <f t="shared" si="100"/>
        <v>OH</v>
      </c>
      <c r="T3252" s="24" t="str">
        <f t="shared" si="101"/>
        <v>US</v>
      </c>
    </row>
    <row r="3253" spans="1:20" ht="56.25" customHeight="1" x14ac:dyDescent="0.2">
      <c r="A3253" s="35">
        <v>3244</v>
      </c>
      <c r="B3253" s="57">
        <v>670200</v>
      </c>
      <c r="C3253" s="50" t="s">
        <v>6118</v>
      </c>
      <c r="D3253" s="50" t="s">
        <v>1787</v>
      </c>
      <c r="E3253" s="50" t="str">
        <f>IF(AND(LEN(NICAP[[#This Row],[State or      Country]])=2,NICAP[[#This Row],[State or      Country]]&lt;&gt;"UK"),"US","Other")</f>
        <v>US</v>
      </c>
      <c r="F3253" s="49">
        <v>1</v>
      </c>
      <c r="G3253" s="48"/>
      <c r="H3253" s="48"/>
      <c r="I3253" s="48"/>
      <c r="J3253" s="48"/>
      <c r="K3253" s="48"/>
      <c r="L3253" s="36" t="s">
        <v>6117</v>
      </c>
      <c r="M3253" s="36" t="str">
        <f>IF(LEFT(NICAP[[#This Row],[Date]],1)=0,"Y","N")</f>
        <v>N</v>
      </c>
      <c r="N3253" s="36"/>
      <c r="O3253" s="36" t="str">
        <f>19&amp;LEFT(NICAP[[#This Row],[Date]],2)</f>
        <v>1967</v>
      </c>
      <c r="P3253" s="36" t="str">
        <f>MID(NICAP[[#This Row],[Date]],3,2)</f>
        <v>02</v>
      </c>
      <c r="Q3253" s="36" t="str">
        <f>RIGHT(NICAP[[#This Row],[Date]],2)</f>
        <v>00</v>
      </c>
      <c r="R3253" s="26">
        <f>DATE(NICAP[[#This Row],[Year]],NICAP[[#This Row],[Month]],NICAP[[#This Row],[Day]])</f>
        <v>24503</v>
      </c>
      <c r="S3253" s="35" t="str">
        <f t="shared" si="100"/>
        <v>IN</v>
      </c>
      <c r="T3253" s="24" t="str">
        <f t="shared" si="101"/>
        <v>US</v>
      </c>
    </row>
    <row r="3254" spans="1:20" ht="57" customHeight="1" x14ac:dyDescent="0.2">
      <c r="A3254" s="35">
        <v>3245</v>
      </c>
      <c r="B3254" s="57">
        <v>670200</v>
      </c>
      <c r="C3254" s="50" t="s">
        <v>3962</v>
      </c>
      <c r="D3254" s="50" t="s">
        <v>1667</v>
      </c>
      <c r="E3254" s="50" t="str">
        <f>IF(AND(LEN(NICAP[[#This Row],[State or      Country]])=2,NICAP[[#This Row],[State or      Country]]&lt;&gt;"UK"),"US","Other")</f>
        <v>US</v>
      </c>
      <c r="F3254" s="49">
        <v>1</v>
      </c>
      <c r="G3254" s="48"/>
      <c r="H3254" s="48"/>
      <c r="I3254" s="48"/>
      <c r="J3254" s="48"/>
      <c r="K3254" s="48"/>
      <c r="L3254" s="36" t="s">
        <v>6116</v>
      </c>
      <c r="M3254" s="36" t="str">
        <f>IF(LEFT(NICAP[[#This Row],[Date]],1)=0,"Y","N")</f>
        <v>N</v>
      </c>
      <c r="N3254" s="36"/>
      <c r="O3254" s="36" t="str">
        <f>19&amp;LEFT(NICAP[[#This Row],[Date]],2)</f>
        <v>1967</v>
      </c>
      <c r="P3254" s="36" t="str">
        <f>MID(NICAP[[#This Row],[Date]],3,2)</f>
        <v>02</v>
      </c>
      <c r="Q3254" s="36" t="str">
        <f>RIGHT(NICAP[[#This Row],[Date]],2)</f>
        <v>00</v>
      </c>
      <c r="R3254" s="26">
        <f>DATE(NICAP[[#This Row],[Year]],NICAP[[#This Row],[Month]],NICAP[[#This Row],[Day]])</f>
        <v>24503</v>
      </c>
      <c r="S3254" s="35" t="str">
        <f t="shared" si="100"/>
        <v>TX</v>
      </c>
      <c r="T3254" s="24" t="str">
        <f t="shared" si="101"/>
        <v>US</v>
      </c>
    </row>
    <row r="3255" spans="1:20" ht="71.25" customHeight="1" x14ac:dyDescent="0.2">
      <c r="A3255" s="35">
        <v>3246</v>
      </c>
      <c r="B3255" s="73">
        <v>670202</v>
      </c>
      <c r="C3255" s="50" t="s">
        <v>2671</v>
      </c>
      <c r="D3255" s="50" t="s">
        <v>2972</v>
      </c>
      <c r="E3255" s="50" t="str">
        <f>IF(AND(LEN(NICAP[[#This Row],[State or      Country]])=2,NICAP[[#This Row],[State or      Country]]&lt;&gt;"UK"),"US","Other")</f>
        <v>Other</v>
      </c>
      <c r="F3255" s="49">
        <v>8</v>
      </c>
      <c r="G3255" s="48"/>
      <c r="H3255" s="48"/>
      <c r="I3255" s="48"/>
      <c r="J3255" s="48"/>
      <c r="K3255" s="48"/>
      <c r="L3255" s="36" t="s">
        <v>6115</v>
      </c>
      <c r="M3255" s="36" t="str">
        <f>IF(LEFT(NICAP[[#This Row],[Date]],1)=0,"Y","N")</f>
        <v>N</v>
      </c>
      <c r="N3255" s="36"/>
      <c r="O3255" s="36" t="str">
        <f>19&amp;LEFT(NICAP[[#This Row],[Date]],2)</f>
        <v>1967</v>
      </c>
      <c r="P3255" s="36" t="str">
        <f>MID(NICAP[[#This Row],[Date]],3,2)</f>
        <v>02</v>
      </c>
      <c r="Q3255" s="36" t="str">
        <f>RIGHT(NICAP[[#This Row],[Date]],2)</f>
        <v>02</v>
      </c>
      <c r="R3255" s="26">
        <f>DATE(NICAP[[#This Row],[Year]],NICAP[[#This Row],[Month]],NICAP[[#This Row],[Day]])</f>
        <v>24505</v>
      </c>
      <c r="S3255" s="35" t="str">
        <f t="shared" si="100"/>
        <v/>
      </c>
      <c r="T3255" s="24" t="str">
        <f t="shared" si="101"/>
        <v>Peru</v>
      </c>
    </row>
    <row r="3256" spans="1:20" ht="12.75" customHeight="1" x14ac:dyDescent="0.2">
      <c r="A3256" s="35">
        <v>3247</v>
      </c>
      <c r="B3256" s="55">
        <v>670202</v>
      </c>
      <c r="C3256" s="39" t="s">
        <v>2671</v>
      </c>
      <c r="D3256" s="39" t="s">
        <v>2972</v>
      </c>
      <c r="E3256" s="39" t="str">
        <f>IF(AND(LEN(NICAP[[#This Row],[State or      Country]])=2,NICAP[[#This Row],[State or      Country]]&lt;&gt;"UK"),"US","Other")</f>
        <v>Other</v>
      </c>
      <c r="F3256" s="38">
        <v>11</v>
      </c>
      <c r="G3256" s="41"/>
      <c r="H3256" s="41"/>
      <c r="I3256" s="41"/>
      <c r="J3256" s="41"/>
      <c r="K3256" s="41"/>
      <c r="L3256" s="36" t="s">
        <v>6114</v>
      </c>
      <c r="M3256" s="36" t="str">
        <f>IF(LEFT(NICAP[[#This Row],[Date]],1)=0,"Y","N")</f>
        <v>N</v>
      </c>
      <c r="N3256" s="36"/>
      <c r="O3256" s="36" t="str">
        <f>19&amp;LEFT(NICAP[[#This Row],[Date]],2)</f>
        <v>1967</v>
      </c>
      <c r="P3256" s="36" t="str">
        <f>MID(NICAP[[#This Row],[Date]],3,2)</f>
        <v>02</v>
      </c>
      <c r="Q3256" s="36" t="str">
        <f>RIGHT(NICAP[[#This Row],[Date]],2)</f>
        <v>02</v>
      </c>
      <c r="R3256" s="26">
        <f>DATE(NICAP[[#This Row],[Year]],NICAP[[#This Row],[Month]],NICAP[[#This Row],[Day]])</f>
        <v>24505</v>
      </c>
      <c r="S3256" s="35" t="str">
        <f t="shared" si="100"/>
        <v/>
      </c>
      <c r="T3256" s="24" t="str">
        <f t="shared" si="101"/>
        <v>Peru</v>
      </c>
    </row>
    <row r="3257" spans="1:20" ht="57.75" customHeight="1" x14ac:dyDescent="0.2">
      <c r="A3257" s="35">
        <v>3248</v>
      </c>
      <c r="B3257" s="57">
        <v>670202</v>
      </c>
      <c r="C3257" s="50" t="s">
        <v>6113</v>
      </c>
      <c r="D3257" s="50" t="s">
        <v>1670</v>
      </c>
      <c r="E3257" s="50" t="str">
        <f>IF(AND(LEN(NICAP[[#This Row],[State or      Country]])=2,NICAP[[#This Row],[State or      Country]]&lt;&gt;"UK"),"US","Other")</f>
        <v>US</v>
      </c>
      <c r="F3257" s="49">
        <v>1</v>
      </c>
      <c r="G3257" s="48"/>
      <c r="H3257" s="48"/>
      <c r="I3257" s="48"/>
      <c r="J3257" s="48"/>
      <c r="K3257" s="48"/>
      <c r="L3257" s="36" t="s">
        <v>6112</v>
      </c>
      <c r="M3257" s="36" t="str">
        <f>IF(LEFT(NICAP[[#This Row],[Date]],1)=0,"Y","N")</f>
        <v>N</v>
      </c>
      <c r="N3257" s="36"/>
      <c r="O3257" s="36" t="str">
        <f>19&amp;LEFT(NICAP[[#This Row],[Date]],2)</f>
        <v>1967</v>
      </c>
      <c r="P3257" s="36" t="str">
        <f>MID(NICAP[[#This Row],[Date]],3,2)</f>
        <v>02</v>
      </c>
      <c r="Q3257" s="36" t="str">
        <f>RIGHT(NICAP[[#This Row],[Date]],2)</f>
        <v>02</v>
      </c>
      <c r="R3257" s="26">
        <f>DATE(NICAP[[#This Row],[Year]],NICAP[[#This Row],[Month]],NICAP[[#This Row],[Day]])</f>
        <v>24505</v>
      </c>
      <c r="S3257" s="35" t="str">
        <f t="shared" si="100"/>
        <v>IL</v>
      </c>
      <c r="T3257" s="24" t="str">
        <f t="shared" si="101"/>
        <v>US</v>
      </c>
    </row>
    <row r="3258" spans="1:20" ht="57" customHeight="1" x14ac:dyDescent="0.2">
      <c r="A3258" s="35">
        <v>3249</v>
      </c>
      <c r="B3258" s="57">
        <v>670203</v>
      </c>
      <c r="C3258" s="50" t="s">
        <v>5923</v>
      </c>
      <c r="D3258" s="50" t="s">
        <v>1998</v>
      </c>
      <c r="E3258" s="50" t="str">
        <f>IF(AND(LEN(NICAP[[#This Row],[State or      Country]])=2,NICAP[[#This Row],[State or      Country]]&lt;&gt;"UK"),"US","Other")</f>
        <v>US</v>
      </c>
      <c r="F3258" s="49">
        <v>4</v>
      </c>
      <c r="G3258" s="48"/>
      <c r="H3258" s="48"/>
      <c r="I3258" s="48"/>
      <c r="J3258" s="48"/>
      <c r="K3258" s="48"/>
      <c r="L3258" s="36" t="s">
        <v>6111</v>
      </c>
      <c r="M3258" s="36" t="str">
        <f>IF(LEFT(NICAP[[#This Row],[Date]],1)=0,"Y","N")</f>
        <v>N</v>
      </c>
      <c r="N3258" s="36"/>
      <c r="O3258" s="36" t="str">
        <f>19&amp;LEFT(NICAP[[#This Row],[Date]],2)</f>
        <v>1967</v>
      </c>
      <c r="P3258" s="36" t="str">
        <f>MID(NICAP[[#This Row],[Date]],3,2)</f>
        <v>02</v>
      </c>
      <c r="Q3258" s="36" t="str">
        <f>RIGHT(NICAP[[#This Row],[Date]],2)</f>
        <v>03</v>
      </c>
      <c r="R3258" s="26">
        <f>DATE(NICAP[[#This Row],[Year]],NICAP[[#This Row],[Month]],NICAP[[#This Row],[Day]])</f>
        <v>24506</v>
      </c>
      <c r="S3258" s="35" t="str">
        <f t="shared" si="100"/>
        <v>AR</v>
      </c>
      <c r="T3258" s="24" t="str">
        <f t="shared" si="101"/>
        <v>US</v>
      </c>
    </row>
    <row r="3259" spans="1:20" ht="87" customHeight="1" x14ac:dyDescent="0.2">
      <c r="A3259" s="35">
        <v>3250</v>
      </c>
      <c r="B3259" s="57">
        <v>670203</v>
      </c>
      <c r="C3259" s="50" t="s">
        <v>6110</v>
      </c>
      <c r="D3259" s="50" t="s">
        <v>2260</v>
      </c>
      <c r="E3259" s="50" t="str">
        <f>IF(AND(LEN(NICAP[[#This Row],[State or      Country]])=2,NICAP[[#This Row],[State or      Country]]&lt;&gt;"UK"),"US","Other")</f>
        <v>US</v>
      </c>
      <c r="F3259" s="75">
        <v>2</v>
      </c>
      <c r="G3259" s="48"/>
      <c r="H3259" s="48"/>
      <c r="I3259" s="48"/>
      <c r="J3259" s="48"/>
      <c r="K3259" s="48"/>
      <c r="L3259" s="36" t="s">
        <v>6109</v>
      </c>
      <c r="M3259" s="36" t="str">
        <f>IF(LEFT(NICAP[[#This Row],[Date]],1)=0,"Y","N")</f>
        <v>N</v>
      </c>
      <c r="N3259" s="36"/>
      <c r="O3259" s="36" t="str">
        <f>19&amp;LEFT(NICAP[[#This Row],[Date]],2)</f>
        <v>1967</v>
      </c>
      <c r="P3259" s="36" t="str">
        <f>MID(NICAP[[#This Row],[Date]],3,2)</f>
        <v>02</v>
      </c>
      <c r="Q3259" s="36" t="str">
        <f>RIGHT(NICAP[[#This Row],[Date]],2)</f>
        <v>03</v>
      </c>
      <c r="R3259" s="26">
        <f>DATE(NICAP[[#This Row],[Year]],NICAP[[#This Row],[Month]],NICAP[[#This Row],[Day]])</f>
        <v>24506</v>
      </c>
      <c r="S3259" s="35" t="str">
        <f t="shared" si="100"/>
        <v>KS</v>
      </c>
      <c r="T3259" s="24" t="str">
        <f t="shared" si="101"/>
        <v>US</v>
      </c>
    </row>
    <row r="3260" spans="1:20" ht="86.25" customHeight="1" x14ac:dyDescent="0.2">
      <c r="A3260" s="35">
        <v>3251</v>
      </c>
      <c r="B3260" s="57">
        <v>670203</v>
      </c>
      <c r="C3260" s="50" t="s">
        <v>3982</v>
      </c>
      <c r="D3260" s="50" t="s">
        <v>1702</v>
      </c>
      <c r="E3260" s="50" t="str">
        <f>IF(AND(LEN(NICAP[[#This Row],[State or      Country]])=2,NICAP[[#This Row],[State or      Country]]&lt;&gt;"UK"),"US","Other")</f>
        <v>Other</v>
      </c>
      <c r="F3260" s="75">
        <v>2</v>
      </c>
      <c r="G3260" s="48"/>
      <c r="H3260" s="48"/>
      <c r="I3260" s="48"/>
      <c r="J3260" s="48"/>
      <c r="K3260" s="48"/>
      <c r="L3260" s="36" t="s">
        <v>6108</v>
      </c>
      <c r="M3260" s="36" t="str">
        <f>IF(LEFT(NICAP[[#This Row],[Date]],1)=0,"Y","N")</f>
        <v>N</v>
      </c>
      <c r="N3260" s="36"/>
      <c r="O3260" s="36" t="str">
        <f>19&amp;LEFT(NICAP[[#This Row],[Date]],2)</f>
        <v>1967</v>
      </c>
      <c r="P3260" s="36" t="str">
        <f>MID(NICAP[[#This Row],[Date]],3,2)</f>
        <v>02</v>
      </c>
      <c r="Q3260" s="36" t="str">
        <f>RIGHT(NICAP[[#This Row],[Date]],2)</f>
        <v>03</v>
      </c>
      <c r="R3260" s="26">
        <f>DATE(NICAP[[#This Row],[Year]],NICAP[[#This Row],[Month]],NICAP[[#This Row],[Day]])</f>
        <v>24506</v>
      </c>
      <c r="S3260" s="35" t="str">
        <f t="shared" si="100"/>
        <v/>
      </c>
      <c r="T3260" s="24" t="str">
        <f t="shared" si="101"/>
        <v>CAN</v>
      </c>
    </row>
    <row r="3261" spans="1:20" ht="72" customHeight="1" x14ac:dyDescent="0.2">
      <c r="A3261" s="35">
        <v>3252</v>
      </c>
      <c r="B3261" s="57">
        <v>670204</v>
      </c>
      <c r="C3261" s="50" t="s">
        <v>4648</v>
      </c>
      <c r="D3261" s="50" t="s">
        <v>1787</v>
      </c>
      <c r="E3261" s="50" t="str">
        <f>IF(AND(LEN(NICAP[[#This Row],[State or      Country]])=2,NICAP[[#This Row],[State or      Country]]&lt;&gt;"UK"),"US","Other")</f>
        <v>US</v>
      </c>
      <c r="F3261" s="75">
        <v>2</v>
      </c>
      <c r="G3261" s="48"/>
      <c r="H3261" s="48"/>
      <c r="I3261" s="48"/>
      <c r="J3261" s="48"/>
      <c r="K3261" s="48"/>
      <c r="L3261" s="36" t="s">
        <v>6107</v>
      </c>
      <c r="M3261" s="36" t="str">
        <f>IF(LEFT(NICAP[[#This Row],[Date]],1)=0,"Y","N")</f>
        <v>N</v>
      </c>
      <c r="N3261" s="36"/>
      <c r="O3261" s="36" t="str">
        <f>19&amp;LEFT(NICAP[[#This Row],[Date]],2)</f>
        <v>1967</v>
      </c>
      <c r="P3261" s="36" t="str">
        <f>MID(NICAP[[#This Row],[Date]],3,2)</f>
        <v>02</v>
      </c>
      <c r="Q3261" s="36" t="str">
        <f>RIGHT(NICAP[[#This Row],[Date]],2)</f>
        <v>04</v>
      </c>
      <c r="R3261" s="26">
        <f>DATE(NICAP[[#This Row],[Year]],NICAP[[#This Row],[Month]],NICAP[[#This Row],[Day]])</f>
        <v>24507</v>
      </c>
      <c r="S3261" s="35" t="str">
        <f t="shared" si="100"/>
        <v>IN</v>
      </c>
      <c r="T3261" s="24" t="str">
        <f t="shared" si="101"/>
        <v>US</v>
      </c>
    </row>
    <row r="3262" spans="1:20" ht="71.25" customHeight="1" x14ac:dyDescent="0.2">
      <c r="A3262" s="35">
        <v>3253</v>
      </c>
      <c r="B3262" s="57">
        <v>670204</v>
      </c>
      <c r="C3262" s="50" t="s">
        <v>1855</v>
      </c>
      <c r="D3262" s="50" t="s">
        <v>1686</v>
      </c>
      <c r="E3262" s="50" t="str">
        <f>IF(AND(LEN(NICAP[[#This Row],[State or      Country]])=2,NICAP[[#This Row],[State or      Country]]&lt;&gt;"UK"),"US","Other")</f>
        <v>US</v>
      </c>
      <c r="F3262" s="75">
        <v>2</v>
      </c>
      <c r="G3262" s="48"/>
      <c r="H3262" s="48"/>
      <c r="I3262" s="48"/>
      <c r="J3262" s="48"/>
      <c r="K3262" s="48"/>
      <c r="L3262" s="36" t="s">
        <v>6106</v>
      </c>
      <c r="M3262" s="36" t="str">
        <f>IF(LEFT(NICAP[[#This Row],[Date]],1)=0,"Y","N")</f>
        <v>N</v>
      </c>
      <c r="N3262" s="36"/>
      <c r="O3262" s="36" t="str">
        <f>19&amp;LEFT(NICAP[[#This Row],[Date]],2)</f>
        <v>1967</v>
      </c>
      <c r="P3262" s="36" t="str">
        <f>MID(NICAP[[#This Row],[Date]],3,2)</f>
        <v>02</v>
      </c>
      <c r="Q3262" s="36" t="str">
        <f>RIGHT(NICAP[[#This Row],[Date]],2)</f>
        <v>04</v>
      </c>
      <c r="R3262" s="26">
        <f>DATE(NICAP[[#This Row],[Year]],NICAP[[#This Row],[Month]],NICAP[[#This Row],[Day]])</f>
        <v>24507</v>
      </c>
      <c r="S3262" s="35" t="str">
        <f t="shared" si="100"/>
        <v>PA</v>
      </c>
      <c r="T3262" s="24" t="str">
        <f t="shared" si="101"/>
        <v>US</v>
      </c>
    </row>
    <row r="3263" spans="1:20" ht="71.25" customHeight="1" x14ac:dyDescent="0.2">
      <c r="A3263" s="35">
        <v>3254</v>
      </c>
      <c r="B3263" s="57">
        <v>670205</v>
      </c>
      <c r="C3263" s="50" t="s">
        <v>6105</v>
      </c>
      <c r="D3263" s="50" t="s">
        <v>1787</v>
      </c>
      <c r="E3263" s="50" t="str">
        <f>IF(AND(LEN(NICAP[[#This Row],[State or      Country]])=2,NICAP[[#This Row],[State or      Country]]&lt;&gt;"UK"),"US","Other")</f>
        <v>US</v>
      </c>
      <c r="F3263" s="75">
        <v>2</v>
      </c>
      <c r="G3263" s="48"/>
      <c r="H3263" s="48"/>
      <c r="I3263" s="48"/>
      <c r="J3263" s="48"/>
      <c r="K3263" s="48"/>
      <c r="L3263" s="36" t="s">
        <v>6104</v>
      </c>
      <c r="M3263" s="36" t="str">
        <f>IF(LEFT(NICAP[[#This Row],[Date]],1)=0,"Y","N")</f>
        <v>N</v>
      </c>
      <c r="N3263" s="36"/>
      <c r="O3263" s="36" t="str">
        <f>19&amp;LEFT(NICAP[[#This Row],[Date]],2)</f>
        <v>1967</v>
      </c>
      <c r="P3263" s="36" t="str">
        <f>MID(NICAP[[#This Row],[Date]],3,2)</f>
        <v>02</v>
      </c>
      <c r="Q3263" s="36" t="str">
        <f>RIGHT(NICAP[[#This Row],[Date]],2)</f>
        <v>05</v>
      </c>
      <c r="R3263" s="26">
        <f>DATE(NICAP[[#This Row],[Year]],NICAP[[#This Row],[Month]],NICAP[[#This Row],[Day]])</f>
        <v>24508</v>
      </c>
      <c r="S3263" s="35" t="str">
        <f t="shared" si="100"/>
        <v>IN</v>
      </c>
      <c r="T3263" s="24" t="str">
        <f t="shared" si="101"/>
        <v>US</v>
      </c>
    </row>
    <row r="3264" spans="1:20" ht="57" customHeight="1" x14ac:dyDescent="0.2">
      <c r="A3264" s="35">
        <v>3255</v>
      </c>
      <c r="B3264" s="57">
        <v>670205</v>
      </c>
      <c r="C3264" s="50" t="s">
        <v>6103</v>
      </c>
      <c r="D3264" s="50" t="s">
        <v>1787</v>
      </c>
      <c r="E3264" s="50" t="str">
        <f>IF(AND(LEN(NICAP[[#This Row],[State or      Country]])=2,NICAP[[#This Row],[State or      Country]]&lt;&gt;"UK"),"US","Other")</f>
        <v>US</v>
      </c>
      <c r="F3264" s="75">
        <v>2</v>
      </c>
      <c r="G3264" s="48"/>
      <c r="H3264" s="48"/>
      <c r="I3264" s="48"/>
      <c r="J3264" s="48"/>
      <c r="K3264" s="48"/>
      <c r="L3264" s="36" t="s">
        <v>6102</v>
      </c>
      <c r="M3264" s="36" t="str">
        <f>IF(LEFT(NICAP[[#This Row],[Date]],1)=0,"Y","N")</f>
        <v>N</v>
      </c>
      <c r="N3264" s="36"/>
      <c r="O3264" s="36" t="str">
        <f>19&amp;LEFT(NICAP[[#This Row],[Date]],2)</f>
        <v>1967</v>
      </c>
      <c r="P3264" s="36" t="str">
        <f>MID(NICAP[[#This Row],[Date]],3,2)</f>
        <v>02</v>
      </c>
      <c r="Q3264" s="36" t="str">
        <f>RIGHT(NICAP[[#This Row],[Date]],2)</f>
        <v>05</v>
      </c>
      <c r="R3264" s="26">
        <f>DATE(NICAP[[#This Row],[Year]],NICAP[[#This Row],[Month]],NICAP[[#This Row],[Day]])</f>
        <v>24508</v>
      </c>
      <c r="S3264" s="35" t="str">
        <f t="shared" si="100"/>
        <v>IN</v>
      </c>
      <c r="T3264" s="24" t="str">
        <f t="shared" si="101"/>
        <v>US</v>
      </c>
    </row>
    <row r="3265" spans="1:20" ht="86.25" customHeight="1" x14ac:dyDescent="0.2">
      <c r="A3265" s="35">
        <v>3256</v>
      </c>
      <c r="B3265" s="57">
        <v>670205</v>
      </c>
      <c r="C3265" s="50" t="s">
        <v>2283</v>
      </c>
      <c r="D3265" s="50" t="s">
        <v>1787</v>
      </c>
      <c r="E3265" s="50" t="str">
        <f>IF(AND(LEN(NICAP[[#This Row],[State or      Country]])=2,NICAP[[#This Row],[State or      Country]]&lt;&gt;"UK"),"US","Other")</f>
        <v>US</v>
      </c>
      <c r="F3265" s="75">
        <v>2</v>
      </c>
      <c r="G3265" s="48"/>
      <c r="H3265" s="48"/>
      <c r="I3265" s="48"/>
      <c r="J3265" s="48"/>
      <c r="K3265" s="48"/>
      <c r="L3265" s="42" t="s">
        <v>6101</v>
      </c>
      <c r="M3265" s="42" t="str">
        <f>IF(LEFT(NICAP[[#This Row],[Date]],1)=0,"Y","N")</f>
        <v>N</v>
      </c>
      <c r="N3265" s="42"/>
      <c r="O3265" s="42" t="str">
        <f>19&amp;LEFT(NICAP[[#This Row],[Date]],2)</f>
        <v>1967</v>
      </c>
      <c r="P3265" s="42" t="str">
        <f>MID(NICAP[[#This Row],[Date]],3,2)</f>
        <v>02</v>
      </c>
      <c r="Q3265" s="42" t="str">
        <f>RIGHT(NICAP[[#This Row],[Date]],2)</f>
        <v>05</v>
      </c>
      <c r="R3265" s="26">
        <f>DATE(NICAP[[#This Row],[Year]],NICAP[[#This Row],[Month]],NICAP[[#This Row],[Day]])</f>
        <v>24508</v>
      </c>
      <c r="S3265" s="35" t="str">
        <f t="shared" si="100"/>
        <v>IN</v>
      </c>
      <c r="T3265" s="24" t="str">
        <f t="shared" si="101"/>
        <v>US</v>
      </c>
    </row>
    <row r="3266" spans="1:20" ht="87" customHeight="1" x14ac:dyDescent="0.2">
      <c r="A3266" s="35">
        <v>3257</v>
      </c>
      <c r="B3266" s="57">
        <v>670205</v>
      </c>
      <c r="C3266" s="50" t="s">
        <v>6100</v>
      </c>
      <c r="D3266" s="50" t="s">
        <v>1694</v>
      </c>
      <c r="E3266" s="50" t="str">
        <f>IF(AND(LEN(NICAP[[#This Row],[State or      Country]])=2,NICAP[[#This Row],[State or      Country]]&lt;&gt;"UK"),"US","Other")</f>
        <v>US</v>
      </c>
      <c r="F3266" s="75">
        <v>7</v>
      </c>
      <c r="G3266" s="48"/>
      <c r="H3266" s="48"/>
      <c r="I3266" s="48"/>
      <c r="J3266" s="48"/>
      <c r="K3266" s="48"/>
      <c r="L3266" s="36" t="s">
        <v>6099</v>
      </c>
      <c r="M3266" s="36" t="str">
        <f>IF(LEFT(NICAP[[#This Row],[Date]],1)=0,"Y","N")</f>
        <v>N</v>
      </c>
      <c r="N3266" s="36"/>
      <c r="O3266" s="36" t="str">
        <f>19&amp;LEFT(NICAP[[#This Row],[Date]],2)</f>
        <v>1967</v>
      </c>
      <c r="P3266" s="36" t="str">
        <f>MID(NICAP[[#This Row],[Date]],3,2)</f>
        <v>02</v>
      </c>
      <c r="Q3266" s="36" t="str">
        <f>RIGHT(NICAP[[#This Row],[Date]],2)</f>
        <v>05</v>
      </c>
      <c r="R3266" s="26">
        <f>DATE(NICAP[[#This Row],[Year]],NICAP[[#This Row],[Month]],NICAP[[#This Row],[Day]])</f>
        <v>24508</v>
      </c>
      <c r="S3266" s="35" t="str">
        <f t="shared" si="100"/>
        <v>OH</v>
      </c>
      <c r="T3266" s="24" t="str">
        <f t="shared" si="101"/>
        <v>US</v>
      </c>
    </row>
    <row r="3267" spans="1:20" ht="72" customHeight="1" x14ac:dyDescent="0.2">
      <c r="A3267" s="35">
        <v>3258</v>
      </c>
      <c r="B3267" s="67">
        <v>670205</v>
      </c>
      <c r="C3267" s="50" t="s">
        <v>6098</v>
      </c>
      <c r="D3267" s="50" t="s">
        <v>1775</v>
      </c>
      <c r="E3267" s="50" t="str">
        <f>IF(AND(LEN(NICAP[[#This Row],[State or      Country]])=2,NICAP[[#This Row],[State or      Country]]&lt;&gt;"UK"),"US","Other")</f>
        <v>US</v>
      </c>
      <c r="F3267" s="75">
        <v>2</v>
      </c>
      <c r="G3267" s="48"/>
      <c r="H3267" s="48"/>
      <c r="I3267" s="48"/>
      <c r="J3267" s="48"/>
      <c r="K3267" s="48"/>
      <c r="L3267" s="36" t="s">
        <v>6097</v>
      </c>
      <c r="M3267" s="36" t="str">
        <f>IF(LEFT(NICAP[[#This Row],[Date]],1)=0,"Y","N")</f>
        <v>N</v>
      </c>
      <c r="N3267" s="36"/>
      <c r="O3267" s="36" t="str">
        <f>19&amp;LEFT(NICAP[[#This Row],[Date]],2)</f>
        <v>1967</v>
      </c>
      <c r="P3267" s="36" t="str">
        <f>MID(NICAP[[#This Row],[Date]],3,2)</f>
        <v>02</v>
      </c>
      <c r="Q3267" s="36" t="str">
        <f>RIGHT(NICAP[[#This Row],[Date]],2)</f>
        <v>05</v>
      </c>
      <c r="R3267" s="26">
        <f>DATE(NICAP[[#This Row],[Year]],NICAP[[#This Row],[Month]],NICAP[[#This Row],[Day]])</f>
        <v>24508</v>
      </c>
      <c r="S3267" s="35" t="str">
        <f t="shared" si="100"/>
        <v>CT</v>
      </c>
      <c r="T3267" s="24" t="str">
        <f t="shared" si="101"/>
        <v>US</v>
      </c>
    </row>
    <row r="3268" spans="1:20" ht="72" customHeight="1" x14ac:dyDescent="0.2">
      <c r="A3268" s="35">
        <v>3259</v>
      </c>
      <c r="B3268" s="67">
        <v>670206</v>
      </c>
      <c r="C3268" s="50" t="s">
        <v>6096</v>
      </c>
      <c r="D3268" s="50" t="s">
        <v>2122</v>
      </c>
      <c r="E3268" s="50" t="str">
        <f>IF(AND(LEN(NICAP[[#This Row],[State or      Country]])=2,NICAP[[#This Row],[State or      Country]]&lt;&gt;"UK"),"US","Other")</f>
        <v>US</v>
      </c>
      <c r="F3268" s="75">
        <v>2</v>
      </c>
      <c r="G3268" s="48"/>
      <c r="H3268" s="48"/>
      <c r="I3268" s="48"/>
      <c r="J3268" s="48"/>
      <c r="K3268" s="48"/>
      <c r="L3268" s="36" t="s">
        <v>6095</v>
      </c>
      <c r="M3268" s="36" t="str">
        <f>IF(LEFT(NICAP[[#This Row],[Date]],1)=0,"Y","N")</f>
        <v>N</v>
      </c>
      <c r="N3268" s="36"/>
      <c r="O3268" s="36" t="str">
        <f>19&amp;LEFT(NICAP[[#This Row],[Date]],2)</f>
        <v>1967</v>
      </c>
      <c r="P3268" s="36" t="str">
        <f>MID(NICAP[[#This Row],[Date]],3,2)</f>
        <v>02</v>
      </c>
      <c r="Q3268" s="36" t="str">
        <f>RIGHT(NICAP[[#This Row],[Date]],2)</f>
        <v>06</v>
      </c>
      <c r="R3268" s="26">
        <f>DATE(NICAP[[#This Row],[Year]],NICAP[[#This Row],[Month]],NICAP[[#This Row],[Day]])</f>
        <v>24509</v>
      </c>
      <c r="S3268" s="35" t="str">
        <f t="shared" si="100"/>
        <v>NM</v>
      </c>
      <c r="T3268" s="24" t="str">
        <f t="shared" si="101"/>
        <v>US</v>
      </c>
    </row>
    <row r="3269" spans="1:20" ht="41.25" customHeight="1" x14ac:dyDescent="0.2">
      <c r="A3269" s="35">
        <v>3260</v>
      </c>
      <c r="B3269" s="67">
        <v>670206</v>
      </c>
      <c r="C3269" s="50" t="s">
        <v>6094</v>
      </c>
      <c r="D3269" s="50" t="s">
        <v>2013</v>
      </c>
      <c r="E3269" s="50" t="str">
        <f>IF(AND(LEN(NICAP[[#This Row],[State or      Country]])=2,NICAP[[#This Row],[State or      Country]]&lt;&gt;"UK"),"US","Other")</f>
        <v>US</v>
      </c>
      <c r="F3269" s="75">
        <v>1</v>
      </c>
      <c r="G3269" s="48"/>
      <c r="H3269" s="48"/>
      <c r="I3269" s="48"/>
      <c r="J3269" s="48"/>
      <c r="K3269" s="48"/>
      <c r="L3269" s="42" t="s">
        <v>6093</v>
      </c>
      <c r="M3269" s="42" t="str">
        <f>IF(LEFT(NICAP[[#This Row],[Date]],1)=0,"Y","N")</f>
        <v>N</v>
      </c>
      <c r="N3269" s="42"/>
      <c r="O3269" s="42" t="str">
        <f>19&amp;LEFT(NICAP[[#This Row],[Date]],2)</f>
        <v>1967</v>
      </c>
      <c r="P3269" s="42" t="str">
        <f>MID(NICAP[[#This Row],[Date]],3,2)</f>
        <v>02</v>
      </c>
      <c r="Q3269" s="42" t="str">
        <f>RIGHT(NICAP[[#This Row],[Date]],2)</f>
        <v>06</v>
      </c>
      <c r="R3269" s="26">
        <f>DATE(NICAP[[#This Row],[Year]],NICAP[[#This Row],[Month]],NICAP[[#This Row],[Day]])</f>
        <v>24509</v>
      </c>
      <c r="S3269" s="35" t="str">
        <f t="shared" si="100"/>
        <v>KY</v>
      </c>
      <c r="T3269" s="24" t="str">
        <f t="shared" si="101"/>
        <v>US</v>
      </c>
    </row>
    <row r="3270" spans="1:20" ht="57" customHeight="1" x14ac:dyDescent="0.2">
      <c r="A3270" s="35">
        <v>3261</v>
      </c>
      <c r="B3270" s="69" t="s">
        <v>6092</v>
      </c>
      <c r="C3270" s="50" t="s">
        <v>4635</v>
      </c>
      <c r="D3270" s="50" t="s">
        <v>1844</v>
      </c>
      <c r="E3270" s="50" t="str">
        <f>IF(AND(LEN(NICAP[[#This Row],[State or      Country]])=2,NICAP[[#This Row],[State or      Country]]&lt;&gt;"UK"),"US","Other")</f>
        <v>US</v>
      </c>
      <c r="F3270" s="75">
        <v>2</v>
      </c>
      <c r="G3270" s="48"/>
      <c r="H3270" s="48"/>
      <c r="I3270" s="48"/>
      <c r="J3270" s="48"/>
      <c r="K3270" s="48"/>
      <c r="L3270" s="36" t="s">
        <v>6091</v>
      </c>
      <c r="M3270" s="36" t="str">
        <f>IF(LEFT(NICAP[[#This Row],[Date]],1)=0,"Y","N")</f>
        <v>N</v>
      </c>
      <c r="N3270" s="36"/>
      <c r="O3270" s="36" t="str">
        <f>19&amp;LEFT(NICAP[[#This Row],[Date]],2)</f>
        <v>1967</v>
      </c>
      <c r="P3270" s="36" t="str">
        <f>MID(NICAP[[#This Row],[Date]],3,2)</f>
        <v>02</v>
      </c>
      <c r="Q3270" s="36" t="str">
        <f>RIGHT(NICAP[[#This Row],[Date]],2)</f>
        <v>07</v>
      </c>
      <c r="R3270" s="26">
        <f>DATE(NICAP[[#This Row],[Year]],NICAP[[#This Row],[Month]],NICAP[[#This Row],[Day]])</f>
        <v>24510</v>
      </c>
      <c r="S3270" s="35" t="str">
        <f t="shared" si="100"/>
        <v>MO</v>
      </c>
      <c r="T3270" s="24" t="str">
        <f t="shared" si="101"/>
        <v>US</v>
      </c>
    </row>
    <row r="3271" spans="1:20" ht="57" customHeight="1" x14ac:dyDescent="0.2">
      <c r="A3271" s="35">
        <v>3262</v>
      </c>
      <c r="B3271" s="67">
        <v>670207</v>
      </c>
      <c r="C3271" s="50" t="s">
        <v>6089</v>
      </c>
      <c r="D3271" s="50" t="s">
        <v>1775</v>
      </c>
      <c r="E3271" s="50" t="str">
        <f>IF(AND(LEN(NICAP[[#This Row],[State or      Country]])=2,NICAP[[#This Row],[State or      Country]]&lt;&gt;"UK"),"US","Other")</f>
        <v>US</v>
      </c>
      <c r="F3271" s="75">
        <v>2</v>
      </c>
      <c r="G3271" s="48"/>
      <c r="H3271" s="48"/>
      <c r="I3271" s="48"/>
      <c r="J3271" s="48"/>
      <c r="K3271" s="48"/>
      <c r="L3271" s="36" t="s">
        <v>6090</v>
      </c>
      <c r="M3271" s="36" t="str">
        <f>IF(LEFT(NICAP[[#This Row],[Date]],1)=0,"Y","N")</f>
        <v>N</v>
      </c>
      <c r="N3271" s="36"/>
      <c r="O3271" s="36" t="str">
        <f>19&amp;LEFT(NICAP[[#This Row],[Date]],2)</f>
        <v>1967</v>
      </c>
      <c r="P3271" s="36" t="str">
        <f>MID(NICAP[[#This Row],[Date]],3,2)</f>
        <v>02</v>
      </c>
      <c r="Q3271" s="36" t="str">
        <f>RIGHT(NICAP[[#This Row],[Date]],2)</f>
        <v>07</v>
      </c>
      <c r="R3271" s="26">
        <f>DATE(NICAP[[#This Row],[Year]],NICAP[[#This Row],[Month]],NICAP[[#This Row],[Day]])</f>
        <v>24510</v>
      </c>
      <c r="S3271" s="35" t="str">
        <f t="shared" si="100"/>
        <v>CT</v>
      </c>
      <c r="T3271" s="24" t="str">
        <f t="shared" si="101"/>
        <v>US</v>
      </c>
    </row>
    <row r="3272" spans="1:20" ht="41.25" customHeight="1" x14ac:dyDescent="0.2">
      <c r="A3272" s="35">
        <v>3263</v>
      </c>
      <c r="B3272" s="67">
        <v>670207</v>
      </c>
      <c r="C3272" s="50" t="s">
        <v>6089</v>
      </c>
      <c r="D3272" s="50" t="s">
        <v>1775</v>
      </c>
      <c r="E3272" s="50" t="str">
        <f>IF(AND(LEN(NICAP[[#This Row],[State or      Country]])=2,NICAP[[#This Row],[State or      Country]]&lt;&gt;"UK"),"US","Other")</f>
        <v>US</v>
      </c>
      <c r="F3272" s="75">
        <v>2</v>
      </c>
      <c r="G3272" s="48"/>
      <c r="H3272" s="48"/>
      <c r="I3272" s="48"/>
      <c r="J3272" s="48"/>
      <c r="K3272" s="48"/>
      <c r="L3272" s="42" t="s">
        <v>6088</v>
      </c>
      <c r="M3272" s="42" t="str">
        <f>IF(LEFT(NICAP[[#This Row],[Date]],1)=0,"Y","N")</f>
        <v>N</v>
      </c>
      <c r="N3272" s="42"/>
      <c r="O3272" s="42" t="str">
        <f>19&amp;LEFT(NICAP[[#This Row],[Date]],2)</f>
        <v>1967</v>
      </c>
      <c r="P3272" s="42" t="str">
        <f>MID(NICAP[[#This Row],[Date]],3,2)</f>
        <v>02</v>
      </c>
      <c r="Q3272" s="42" t="str">
        <f>RIGHT(NICAP[[#This Row],[Date]],2)</f>
        <v>07</v>
      </c>
      <c r="R3272" s="26">
        <f>DATE(NICAP[[#This Row],[Year]],NICAP[[#This Row],[Month]],NICAP[[#This Row],[Day]])</f>
        <v>24510</v>
      </c>
      <c r="S3272" s="35" t="str">
        <f t="shared" si="100"/>
        <v>CT</v>
      </c>
      <c r="T3272" s="24" t="str">
        <f t="shared" si="101"/>
        <v>US</v>
      </c>
    </row>
    <row r="3273" spans="1:20" ht="72" customHeight="1" x14ac:dyDescent="0.2">
      <c r="A3273" s="35">
        <v>3264</v>
      </c>
      <c r="B3273" s="67">
        <v>670207</v>
      </c>
      <c r="C3273" s="50" t="s">
        <v>6087</v>
      </c>
      <c r="D3273" s="50" t="s">
        <v>1787</v>
      </c>
      <c r="E3273" s="50" t="str">
        <f>IF(AND(LEN(NICAP[[#This Row],[State or      Country]])=2,NICAP[[#This Row],[State or      Country]]&lt;&gt;"UK"),"US","Other")</f>
        <v>US</v>
      </c>
      <c r="F3273" s="75">
        <v>2</v>
      </c>
      <c r="G3273" s="48"/>
      <c r="H3273" s="48"/>
      <c r="I3273" s="48"/>
      <c r="J3273" s="48"/>
      <c r="K3273" s="48"/>
      <c r="L3273" s="36" t="s">
        <v>6086</v>
      </c>
      <c r="M3273" s="36" t="str">
        <f>IF(LEFT(NICAP[[#This Row],[Date]],1)=0,"Y","N")</f>
        <v>N</v>
      </c>
      <c r="N3273" s="36"/>
      <c r="O3273" s="36" t="str">
        <f>19&amp;LEFT(NICAP[[#This Row],[Date]],2)</f>
        <v>1967</v>
      </c>
      <c r="P3273" s="36" t="str">
        <f>MID(NICAP[[#This Row],[Date]],3,2)</f>
        <v>02</v>
      </c>
      <c r="Q3273" s="36" t="str">
        <f>RIGHT(NICAP[[#This Row],[Date]],2)</f>
        <v>07</v>
      </c>
      <c r="R3273" s="26">
        <f>DATE(NICAP[[#This Row],[Year]],NICAP[[#This Row],[Month]],NICAP[[#This Row],[Day]])</f>
        <v>24510</v>
      </c>
      <c r="S3273" s="35" t="str">
        <f t="shared" si="100"/>
        <v>IN</v>
      </c>
      <c r="T3273" s="24" t="str">
        <f t="shared" si="101"/>
        <v>US</v>
      </c>
    </row>
    <row r="3274" spans="1:20" ht="57" customHeight="1" x14ac:dyDescent="0.2">
      <c r="A3274" s="35">
        <v>3265</v>
      </c>
      <c r="B3274" s="67">
        <v>670207</v>
      </c>
      <c r="C3274" s="50" t="s">
        <v>6085</v>
      </c>
      <c r="D3274" s="50" t="s">
        <v>1676</v>
      </c>
      <c r="E3274" s="50" t="str">
        <f>IF(AND(LEN(NICAP[[#This Row],[State or      Country]])=2,NICAP[[#This Row],[State or      Country]]&lt;&gt;"UK"),"US","Other")</f>
        <v>US</v>
      </c>
      <c r="F3274" s="75">
        <v>1</v>
      </c>
      <c r="G3274" s="48"/>
      <c r="H3274" s="48"/>
      <c r="I3274" s="48"/>
      <c r="J3274" s="48"/>
      <c r="K3274" s="48"/>
      <c r="L3274" s="36" t="s">
        <v>6084</v>
      </c>
      <c r="M3274" s="36" t="str">
        <f>IF(LEFT(NICAP[[#This Row],[Date]],1)=0,"Y","N")</f>
        <v>N</v>
      </c>
      <c r="N3274" s="36"/>
      <c r="O3274" s="36" t="str">
        <f>19&amp;LEFT(NICAP[[#This Row],[Date]],2)</f>
        <v>1967</v>
      </c>
      <c r="P3274" s="36" t="str">
        <f>MID(NICAP[[#This Row],[Date]],3,2)</f>
        <v>02</v>
      </c>
      <c r="Q3274" s="36" t="str">
        <f>RIGHT(NICAP[[#This Row],[Date]],2)</f>
        <v>07</v>
      </c>
      <c r="R3274" s="26">
        <f>DATE(NICAP[[#This Row],[Year]],NICAP[[#This Row],[Month]],NICAP[[#This Row],[Day]])</f>
        <v>24510</v>
      </c>
      <c r="S3274" s="35" t="str">
        <f t="shared" ref="S3274:S3337" si="102">IF(E3274="US",D3274,"")</f>
        <v>CA</v>
      </c>
      <c r="T3274" s="24" t="str">
        <f t="shared" ref="T3274:T3337" si="103">IF(E3274="US","US",D3274)</f>
        <v>US</v>
      </c>
    </row>
    <row r="3275" spans="1:20" ht="56.25" customHeight="1" x14ac:dyDescent="0.2">
      <c r="A3275" s="35">
        <v>3266</v>
      </c>
      <c r="B3275" s="67">
        <v>670208</v>
      </c>
      <c r="C3275" s="50" t="s">
        <v>6083</v>
      </c>
      <c r="D3275" s="50" t="s">
        <v>1697</v>
      </c>
      <c r="E3275" s="50" t="str">
        <f>IF(AND(LEN(NICAP[[#This Row],[State or      Country]])=2,NICAP[[#This Row],[State or      Country]]&lt;&gt;"UK"),"US","Other")</f>
        <v>US</v>
      </c>
      <c r="F3275" s="75">
        <v>8</v>
      </c>
      <c r="G3275" s="48"/>
      <c r="H3275" s="48"/>
      <c r="I3275" s="48"/>
      <c r="J3275" s="48"/>
      <c r="K3275" s="48"/>
      <c r="L3275" s="36" t="s">
        <v>6082</v>
      </c>
      <c r="M3275" s="36" t="str">
        <f>IF(LEFT(NICAP[[#This Row],[Date]],1)=0,"Y","N")</f>
        <v>N</v>
      </c>
      <c r="N3275" s="36"/>
      <c r="O3275" s="36" t="str">
        <f>19&amp;LEFT(NICAP[[#This Row],[Date]],2)</f>
        <v>1967</v>
      </c>
      <c r="P3275" s="36" t="str">
        <f>MID(NICAP[[#This Row],[Date]],3,2)</f>
        <v>02</v>
      </c>
      <c r="Q3275" s="36" t="str">
        <f>RIGHT(NICAP[[#This Row],[Date]],2)</f>
        <v>08</v>
      </c>
      <c r="R3275" s="26">
        <f>DATE(NICAP[[#This Row],[Year]],NICAP[[#This Row],[Month]],NICAP[[#This Row],[Day]])</f>
        <v>24511</v>
      </c>
      <c r="S3275" s="35" t="str">
        <f t="shared" si="102"/>
        <v>MA</v>
      </c>
      <c r="T3275" s="24" t="str">
        <f t="shared" si="103"/>
        <v>US</v>
      </c>
    </row>
    <row r="3276" spans="1:20" ht="87" customHeight="1" x14ac:dyDescent="0.2">
      <c r="A3276" s="35">
        <v>3267</v>
      </c>
      <c r="B3276" s="67">
        <v>670208</v>
      </c>
      <c r="C3276" s="50" t="s">
        <v>6081</v>
      </c>
      <c r="D3276" s="50" t="s">
        <v>1702</v>
      </c>
      <c r="E3276" s="50" t="str">
        <f>IF(AND(LEN(NICAP[[#This Row],[State or      Country]])=2,NICAP[[#This Row],[State or      Country]]&lt;&gt;"UK"),"US","Other")</f>
        <v>Other</v>
      </c>
      <c r="F3276" s="75">
        <v>3</v>
      </c>
      <c r="G3276" s="48"/>
      <c r="H3276" s="48"/>
      <c r="I3276" s="48"/>
      <c r="J3276" s="48"/>
      <c r="K3276" s="48"/>
      <c r="L3276" s="36" t="s">
        <v>6080</v>
      </c>
      <c r="M3276" s="36" t="str">
        <f>IF(LEFT(NICAP[[#This Row],[Date]],1)=0,"Y","N")</f>
        <v>N</v>
      </c>
      <c r="N3276" s="36"/>
      <c r="O3276" s="36" t="str">
        <f>19&amp;LEFT(NICAP[[#This Row],[Date]],2)</f>
        <v>1967</v>
      </c>
      <c r="P3276" s="36" t="str">
        <f>MID(NICAP[[#This Row],[Date]],3,2)</f>
        <v>02</v>
      </c>
      <c r="Q3276" s="36" t="str">
        <f>RIGHT(NICAP[[#This Row],[Date]],2)</f>
        <v>08</v>
      </c>
      <c r="R3276" s="26">
        <f>DATE(NICAP[[#This Row],[Year]],NICAP[[#This Row],[Month]],NICAP[[#This Row],[Day]])</f>
        <v>24511</v>
      </c>
      <c r="S3276" s="35" t="str">
        <f t="shared" si="102"/>
        <v/>
      </c>
      <c r="T3276" s="24" t="str">
        <f t="shared" si="103"/>
        <v>CAN</v>
      </c>
    </row>
    <row r="3277" spans="1:20" ht="72" customHeight="1" x14ac:dyDescent="0.2">
      <c r="A3277" s="35">
        <v>3268</v>
      </c>
      <c r="B3277" s="67">
        <v>670208</v>
      </c>
      <c r="C3277" s="50" t="s">
        <v>6079</v>
      </c>
      <c r="D3277" s="50" t="s">
        <v>2260</v>
      </c>
      <c r="E3277" s="50" t="str">
        <f>IF(AND(LEN(NICAP[[#This Row],[State or      Country]])=2,NICAP[[#This Row],[State or      Country]]&lt;&gt;"UK"),"US","Other")</f>
        <v>US</v>
      </c>
      <c r="F3277" s="75">
        <v>2</v>
      </c>
      <c r="G3277" s="48"/>
      <c r="H3277" s="48"/>
      <c r="I3277" s="48"/>
      <c r="J3277" s="48"/>
      <c r="K3277" s="48"/>
      <c r="L3277" s="36" t="s">
        <v>6078</v>
      </c>
      <c r="M3277" s="36" t="str">
        <f>IF(LEFT(NICAP[[#This Row],[Date]],1)=0,"Y","N")</f>
        <v>N</v>
      </c>
      <c r="N3277" s="36"/>
      <c r="O3277" s="36" t="str">
        <f>19&amp;LEFT(NICAP[[#This Row],[Date]],2)</f>
        <v>1967</v>
      </c>
      <c r="P3277" s="36" t="str">
        <f>MID(NICAP[[#This Row],[Date]],3,2)</f>
        <v>02</v>
      </c>
      <c r="Q3277" s="36" t="str">
        <f>RIGHT(NICAP[[#This Row],[Date]],2)</f>
        <v>08</v>
      </c>
      <c r="R3277" s="26">
        <f>DATE(NICAP[[#This Row],[Year]],NICAP[[#This Row],[Month]],NICAP[[#This Row],[Day]])</f>
        <v>24511</v>
      </c>
      <c r="S3277" s="35" t="str">
        <f t="shared" si="102"/>
        <v>KS</v>
      </c>
      <c r="T3277" s="24" t="str">
        <f t="shared" si="103"/>
        <v>US</v>
      </c>
    </row>
    <row r="3278" spans="1:20" ht="57" customHeight="1" x14ac:dyDescent="0.2">
      <c r="A3278" s="35">
        <v>3269</v>
      </c>
      <c r="B3278" s="67">
        <v>670208</v>
      </c>
      <c r="C3278" s="50" t="s">
        <v>6077</v>
      </c>
      <c r="D3278" s="50" t="s">
        <v>1775</v>
      </c>
      <c r="E3278" s="50" t="str">
        <f>IF(AND(LEN(NICAP[[#This Row],[State or      Country]])=2,NICAP[[#This Row],[State or      Country]]&lt;&gt;"UK"),"US","Other")</f>
        <v>US</v>
      </c>
      <c r="F3278" s="75">
        <v>2</v>
      </c>
      <c r="G3278" s="48"/>
      <c r="H3278" s="48"/>
      <c r="I3278" s="48"/>
      <c r="J3278" s="48"/>
      <c r="K3278" s="48"/>
      <c r="L3278" s="36" t="s">
        <v>6076</v>
      </c>
      <c r="M3278" s="36" t="str">
        <f>IF(LEFT(NICAP[[#This Row],[Date]],1)=0,"Y","N")</f>
        <v>N</v>
      </c>
      <c r="N3278" s="36"/>
      <c r="O3278" s="36" t="str">
        <f>19&amp;LEFT(NICAP[[#This Row],[Date]],2)</f>
        <v>1967</v>
      </c>
      <c r="P3278" s="36" t="str">
        <f>MID(NICAP[[#This Row],[Date]],3,2)</f>
        <v>02</v>
      </c>
      <c r="Q3278" s="36" t="str">
        <f>RIGHT(NICAP[[#This Row],[Date]],2)</f>
        <v>08</v>
      </c>
      <c r="R3278" s="26">
        <f>DATE(NICAP[[#This Row],[Year]],NICAP[[#This Row],[Month]],NICAP[[#This Row],[Day]])</f>
        <v>24511</v>
      </c>
      <c r="S3278" s="35" t="str">
        <f t="shared" si="102"/>
        <v>CT</v>
      </c>
      <c r="T3278" s="24" t="str">
        <f t="shared" si="103"/>
        <v>US</v>
      </c>
    </row>
    <row r="3279" spans="1:20" ht="12.75" customHeight="1" x14ac:dyDescent="0.2">
      <c r="A3279" s="35">
        <v>3270</v>
      </c>
      <c r="B3279" s="64">
        <v>670209</v>
      </c>
      <c r="C3279" s="39" t="s">
        <v>6075</v>
      </c>
      <c r="D3279" s="39" t="s">
        <v>2519</v>
      </c>
      <c r="E3279" s="39" t="str">
        <f>IF(AND(LEN(NICAP[[#This Row],[State or      Country]])=2,NICAP[[#This Row],[State or      Country]]&lt;&gt;"UK"),"US","Other")</f>
        <v>US</v>
      </c>
      <c r="F3279" s="79">
        <v>1</v>
      </c>
      <c r="G3279" s="37"/>
      <c r="H3279" s="37"/>
      <c r="I3279" s="93">
        <v>11350</v>
      </c>
      <c r="J3279" s="37"/>
      <c r="K3279" s="37"/>
      <c r="L3279" s="36" t="s">
        <v>6074</v>
      </c>
      <c r="M3279" s="36" t="str">
        <f>IF(LEFT(NICAP[[#This Row],[Date]],1)=0,"Y","N")</f>
        <v>N</v>
      </c>
      <c r="N3279" s="36"/>
      <c r="O3279" s="36" t="str">
        <f>19&amp;LEFT(NICAP[[#This Row],[Date]],2)</f>
        <v>1967</v>
      </c>
      <c r="P3279" s="36" t="str">
        <f>MID(NICAP[[#This Row],[Date]],3,2)</f>
        <v>02</v>
      </c>
      <c r="Q3279" s="36" t="str">
        <f>RIGHT(NICAP[[#This Row],[Date]],2)</f>
        <v>09</v>
      </c>
      <c r="R3279" s="26">
        <f>DATE(NICAP[[#This Row],[Year]],NICAP[[#This Row],[Month]],NICAP[[#This Row],[Day]])</f>
        <v>24512</v>
      </c>
      <c r="S3279" s="35" t="str">
        <f t="shared" si="102"/>
        <v>DE</v>
      </c>
      <c r="T3279" s="24" t="str">
        <f t="shared" si="103"/>
        <v>US</v>
      </c>
    </row>
    <row r="3280" spans="1:20" ht="56.25" customHeight="1" x14ac:dyDescent="0.2">
      <c r="A3280" s="35">
        <v>3271</v>
      </c>
      <c r="B3280" s="67">
        <v>670209</v>
      </c>
      <c r="C3280" s="50" t="s">
        <v>5368</v>
      </c>
      <c r="D3280" s="50" t="s">
        <v>3335</v>
      </c>
      <c r="E3280" s="50" t="str">
        <f>IF(AND(LEN(NICAP[[#This Row],[State or      Country]])=2,NICAP[[#This Row],[State or      Country]]&lt;&gt;"UK"),"US","Other")</f>
        <v>US</v>
      </c>
      <c r="F3280" s="75">
        <v>2</v>
      </c>
      <c r="G3280" s="48"/>
      <c r="H3280" s="48"/>
      <c r="I3280" s="48"/>
      <c r="J3280" s="48"/>
      <c r="K3280" s="48"/>
      <c r="L3280" s="42" t="s">
        <v>6073</v>
      </c>
      <c r="M3280" s="42" t="str">
        <f>IF(LEFT(NICAP[[#This Row],[Date]],1)=0,"Y","N")</f>
        <v>N</v>
      </c>
      <c r="N3280" s="42"/>
      <c r="O3280" s="42" t="str">
        <f>19&amp;LEFT(NICAP[[#This Row],[Date]],2)</f>
        <v>1967</v>
      </c>
      <c r="P3280" s="42" t="str">
        <f>MID(NICAP[[#This Row],[Date]],3,2)</f>
        <v>02</v>
      </c>
      <c r="Q3280" s="42" t="str">
        <f>RIGHT(NICAP[[#This Row],[Date]],2)</f>
        <v>09</v>
      </c>
      <c r="R3280" s="26">
        <f>DATE(NICAP[[#This Row],[Year]],NICAP[[#This Row],[Month]],NICAP[[#This Row],[Day]])</f>
        <v>24512</v>
      </c>
      <c r="S3280" s="35" t="str">
        <f t="shared" si="102"/>
        <v>MT</v>
      </c>
      <c r="T3280" s="24" t="str">
        <f t="shared" si="103"/>
        <v>US</v>
      </c>
    </row>
    <row r="3281" spans="1:20" ht="57" customHeight="1" x14ac:dyDescent="0.2">
      <c r="A3281" s="35">
        <v>3272</v>
      </c>
      <c r="B3281" s="67">
        <v>670209</v>
      </c>
      <c r="C3281" s="50" t="s">
        <v>6072</v>
      </c>
      <c r="D3281" s="50" t="s">
        <v>1787</v>
      </c>
      <c r="E3281" s="50" t="str">
        <f>IF(AND(LEN(NICAP[[#This Row],[State or      Country]])=2,NICAP[[#This Row],[State or      Country]]&lt;&gt;"UK"),"US","Other")</f>
        <v>US</v>
      </c>
      <c r="F3281" s="75">
        <v>2</v>
      </c>
      <c r="G3281" s="48"/>
      <c r="H3281" s="48"/>
      <c r="I3281" s="48"/>
      <c r="J3281" s="48"/>
      <c r="K3281" s="48"/>
      <c r="L3281" s="36" t="s">
        <v>6071</v>
      </c>
      <c r="M3281" s="36" t="str">
        <f>IF(LEFT(NICAP[[#This Row],[Date]],1)=0,"Y","N")</f>
        <v>N</v>
      </c>
      <c r="N3281" s="36"/>
      <c r="O3281" s="36" t="str">
        <f>19&amp;LEFT(NICAP[[#This Row],[Date]],2)</f>
        <v>1967</v>
      </c>
      <c r="P3281" s="36" t="str">
        <f>MID(NICAP[[#This Row],[Date]],3,2)</f>
        <v>02</v>
      </c>
      <c r="Q3281" s="36" t="str">
        <f>RIGHT(NICAP[[#This Row],[Date]],2)</f>
        <v>09</v>
      </c>
      <c r="R3281" s="26">
        <f>DATE(NICAP[[#This Row],[Year]],NICAP[[#This Row],[Month]],NICAP[[#This Row],[Day]])</f>
        <v>24512</v>
      </c>
      <c r="S3281" s="35" t="str">
        <f t="shared" si="102"/>
        <v>IN</v>
      </c>
      <c r="T3281" s="24" t="str">
        <f t="shared" si="103"/>
        <v>US</v>
      </c>
    </row>
    <row r="3282" spans="1:20" ht="71.25" customHeight="1" x14ac:dyDescent="0.2">
      <c r="A3282" s="35">
        <v>3273</v>
      </c>
      <c r="B3282" s="67">
        <v>670210</v>
      </c>
      <c r="C3282" s="50" t="s">
        <v>5508</v>
      </c>
      <c r="D3282" s="50" t="s">
        <v>1702</v>
      </c>
      <c r="E3282" s="50" t="str">
        <f>IF(AND(LEN(NICAP[[#This Row],[State or      Country]])=2,NICAP[[#This Row],[State or      Country]]&lt;&gt;"UK"),"US","Other")</f>
        <v>Other</v>
      </c>
      <c r="F3282" s="75">
        <v>2</v>
      </c>
      <c r="G3282" s="48"/>
      <c r="H3282" s="48"/>
      <c r="I3282" s="48"/>
      <c r="J3282" s="48"/>
      <c r="K3282" s="48"/>
      <c r="L3282" s="36" t="s">
        <v>6070</v>
      </c>
      <c r="M3282" s="36" t="str">
        <f>IF(LEFT(NICAP[[#This Row],[Date]],1)=0,"Y","N")</f>
        <v>N</v>
      </c>
      <c r="N3282" s="36"/>
      <c r="O3282" s="36" t="str">
        <f>19&amp;LEFT(NICAP[[#This Row],[Date]],2)</f>
        <v>1967</v>
      </c>
      <c r="P3282" s="36" t="str">
        <f>MID(NICAP[[#This Row],[Date]],3,2)</f>
        <v>02</v>
      </c>
      <c r="Q3282" s="36" t="str">
        <f>RIGHT(NICAP[[#This Row],[Date]],2)</f>
        <v>10</v>
      </c>
      <c r="R3282" s="26">
        <f>DATE(NICAP[[#This Row],[Year]],NICAP[[#This Row],[Month]],NICAP[[#This Row],[Day]])</f>
        <v>24513</v>
      </c>
      <c r="S3282" s="35" t="str">
        <f t="shared" si="102"/>
        <v/>
      </c>
      <c r="T3282" s="24" t="str">
        <f t="shared" si="103"/>
        <v>CAN</v>
      </c>
    </row>
    <row r="3283" spans="1:20" ht="72" customHeight="1" x14ac:dyDescent="0.2">
      <c r="A3283" s="35">
        <v>3274</v>
      </c>
      <c r="B3283" s="67">
        <v>670210</v>
      </c>
      <c r="C3283" s="50" t="s">
        <v>6069</v>
      </c>
      <c r="D3283" s="50" t="s">
        <v>1775</v>
      </c>
      <c r="E3283" s="50" t="str">
        <f>IF(AND(LEN(NICAP[[#This Row],[State or      Country]])=2,NICAP[[#This Row],[State or      Country]]&lt;&gt;"UK"),"US","Other")</f>
        <v>US</v>
      </c>
      <c r="F3283" s="75">
        <v>3</v>
      </c>
      <c r="G3283" s="48"/>
      <c r="H3283" s="48"/>
      <c r="I3283" s="48"/>
      <c r="J3283" s="48"/>
      <c r="K3283" s="48"/>
      <c r="L3283" s="36" t="s">
        <v>6068</v>
      </c>
      <c r="M3283" s="36" t="str">
        <f>IF(LEFT(NICAP[[#This Row],[Date]],1)=0,"Y","N")</f>
        <v>N</v>
      </c>
      <c r="N3283" s="36"/>
      <c r="O3283" s="36" t="str">
        <f>19&amp;LEFT(NICAP[[#This Row],[Date]],2)</f>
        <v>1967</v>
      </c>
      <c r="P3283" s="36" t="str">
        <f>MID(NICAP[[#This Row],[Date]],3,2)</f>
        <v>02</v>
      </c>
      <c r="Q3283" s="36" t="str">
        <f>RIGHT(NICAP[[#This Row],[Date]],2)</f>
        <v>10</v>
      </c>
      <c r="R3283" s="26">
        <f>DATE(NICAP[[#This Row],[Year]],NICAP[[#This Row],[Month]],NICAP[[#This Row],[Day]])</f>
        <v>24513</v>
      </c>
      <c r="S3283" s="35" t="str">
        <f t="shared" si="102"/>
        <v>CT</v>
      </c>
      <c r="T3283" s="24" t="str">
        <f t="shared" si="103"/>
        <v>US</v>
      </c>
    </row>
    <row r="3284" spans="1:20" ht="86.25" customHeight="1" x14ac:dyDescent="0.2">
      <c r="A3284" s="35">
        <v>3275</v>
      </c>
      <c r="B3284" s="67">
        <v>670210</v>
      </c>
      <c r="C3284" s="50" t="s">
        <v>2579</v>
      </c>
      <c r="D3284" s="50" t="s">
        <v>1670</v>
      </c>
      <c r="E3284" s="50" t="str">
        <f>IF(AND(LEN(NICAP[[#This Row],[State or      Country]])=2,NICAP[[#This Row],[State or      Country]]&lt;&gt;"UK"),"US","Other")</f>
        <v>US</v>
      </c>
      <c r="F3284" s="75">
        <v>2</v>
      </c>
      <c r="G3284" s="48"/>
      <c r="H3284" s="48"/>
      <c r="I3284" s="48"/>
      <c r="J3284" s="48"/>
      <c r="K3284" s="48"/>
      <c r="L3284" s="36" t="s">
        <v>6067</v>
      </c>
      <c r="M3284" s="36" t="str">
        <f>IF(LEFT(NICAP[[#This Row],[Date]],1)=0,"Y","N")</f>
        <v>N</v>
      </c>
      <c r="N3284" s="36"/>
      <c r="O3284" s="36" t="str">
        <f>19&amp;LEFT(NICAP[[#This Row],[Date]],2)</f>
        <v>1967</v>
      </c>
      <c r="P3284" s="36" t="str">
        <f>MID(NICAP[[#This Row],[Date]],3,2)</f>
        <v>02</v>
      </c>
      <c r="Q3284" s="36" t="str">
        <f>RIGHT(NICAP[[#This Row],[Date]],2)</f>
        <v>10</v>
      </c>
      <c r="R3284" s="26">
        <f>DATE(NICAP[[#This Row],[Year]],NICAP[[#This Row],[Month]],NICAP[[#This Row],[Day]])</f>
        <v>24513</v>
      </c>
      <c r="S3284" s="35" t="str">
        <f t="shared" si="102"/>
        <v>IL</v>
      </c>
      <c r="T3284" s="24" t="str">
        <f t="shared" si="103"/>
        <v>US</v>
      </c>
    </row>
    <row r="3285" spans="1:20" ht="57.75" customHeight="1" x14ac:dyDescent="0.2">
      <c r="A3285" s="35">
        <v>3276</v>
      </c>
      <c r="B3285" s="67">
        <v>670210</v>
      </c>
      <c r="C3285" s="50" t="s">
        <v>6066</v>
      </c>
      <c r="D3285" s="50" t="s">
        <v>2260</v>
      </c>
      <c r="E3285" s="50" t="str">
        <f>IF(AND(LEN(NICAP[[#This Row],[State or      Country]])=2,NICAP[[#This Row],[State or      Country]]&lt;&gt;"UK"),"US","Other")</f>
        <v>US</v>
      </c>
      <c r="F3285" s="75">
        <v>2</v>
      </c>
      <c r="G3285" s="48"/>
      <c r="H3285" s="48"/>
      <c r="I3285" s="48"/>
      <c r="J3285" s="48"/>
      <c r="K3285" s="48"/>
      <c r="L3285" s="36" t="s">
        <v>6065</v>
      </c>
      <c r="M3285" s="36" t="str">
        <f>IF(LEFT(NICAP[[#This Row],[Date]],1)=0,"Y","N")</f>
        <v>N</v>
      </c>
      <c r="N3285" s="36"/>
      <c r="O3285" s="36" t="str">
        <f>19&amp;LEFT(NICAP[[#This Row],[Date]],2)</f>
        <v>1967</v>
      </c>
      <c r="P3285" s="36" t="str">
        <f>MID(NICAP[[#This Row],[Date]],3,2)</f>
        <v>02</v>
      </c>
      <c r="Q3285" s="36" t="str">
        <f>RIGHT(NICAP[[#This Row],[Date]],2)</f>
        <v>10</v>
      </c>
      <c r="R3285" s="26">
        <f>DATE(NICAP[[#This Row],[Year]],NICAP[[#This Row],[Month]],NICAP[[#This Row],[Day]])</f>
        <v>24513</v>
      </c>
      <c r="S3285" s="35" t="str">
        <f t="shared" si="102"/>
        <v>KS</v>
      </c>
      <c r="T3285" s="24" t="str">
        <f t="shared" si="103"/>
        <v>US</v>
      </c>
    </row>
    <row r="3286" spans="1:20" ht="12.75" customHeight="1" x14ac:dyDescent="0.2">
      <c r="A3286" s="35">
        <v>3277</v>
      </c>
      <c r="B3286" s="64">
        <v>670210</v>
      </c>
      <c r="C3286" s="39" t="s">
        <v>6064</v>
      </c>
      <c r="D3286" s="39" t="s">
        <v>1694</v>
      </c>
      <c r="E3286" s="39" t="str">
        <f>IF(AND(LEN(NICAP[[#This Row],[State or      Country]])=2,NICAP[[#This Row],[State or      Country]]&lt;&gt;"UK"),"US","Other")</f>
        <v>US</v>
      </c>
      <c r="F3286" s="79">
        <v>2</v>
      </c>
      <c r="G3286" s="37"/>
      <c r="H3286" s="37"/>
      <c r="I3286" s="37"/>
      <c r="J3286" s="54" t="s">
        <v>1744</v>
      </c>
      <c r="K3286" s="37"/>
      <c r="L3286" s="36" t="s">
        <v>6063</v>
      </c>
      <c r="M3286" s="36" t="str">
        <f>IF(LEFT(NICAP[[#This Row],[Date]],1)=0,"Y","N")</f>
        <v>N</v>
      </c>
      <c r="N3286" s="36"/>
      <c r="O3286" s="36" t="str">
        <f>19&amp;LEFT(NICAP[[#This Row],[Date]],2)</f>
        <v>1967</v>
      </c>
      <c r="P3286" s="36" t="str">
        <f>MID(NICAP[[#This Row],[Date]],3,2)</f>
        <v>02</v>
      </c>
      <c r="Q3286" s="36" t="str">
        <f>RIGHT(NICAP[[#This Row],[Date]],2)</f>
        <v>10</v>
      </c>
      <c r="R3286" s="26">
        <f>DATE(NICAP[[#This Row],[Year]],NICAP[[#This Row],[Month]],NICAP[[#This Row],[Day]])</f>
        <v>24513</v>
      </c>
      <c r="S3286" s="35" t="str">
        <f t="shared" si="102"/>
        <v>OH</v>
      </c>
      <c r="T3286" s="24" t="str">
        <f t="shared" si="103"/>
        <v>US</v>
      </c>
    </row>
    <row r="3287" spans="1:20" ht="101.25" customHeight="1" x14ac:dyDescent="0.2">
      <c r="A3287" s="35">
        <v>3278</v>
      </c>
      <c r="B3287" s="69" t="s">
        <v>6062</v>
      </c>
      <c r="C3287" s="50" t="s">
        <v>3645</v>
      </c>
      <c r="D3287" s="50" t="s">
        <v>1694</v>
      </c>
      <c r="E3287" s="50" t="str">
        <f>IF(AND(LEN(NICAP[[#This Row],[State or      Country]])=2,NICAP[[#This Row],[State or      Country]]&lt;&gt;"UK"),"US","Other")</f>
        <v>US</v>
      </c>
      <c r="F3287" s="75">
        <v>6</v>
      </c>
      <c r="G3287" s="48"/>
      <c r="H3287" s="48"/>
      <c r="I3287" s="48"/>
      <c r="J3287" s="48"/>
      <c r="K3287" s="48"/>
      <c r="L3287" s="42" t="s">
        <v>6061</v>
      </c>
      <c r="M3287" s="42" t="str">
        <f>IF(LEFT(NICAP[[#This Row],[Date]],1)=0,"Y","N")</f>
        <v>N</v>
      </c>
      <c r="N3287" s="42"/>
      <c r="O3287" s="42" t="str">
        <f>19&amp;LEFT(NICAP[[#This Row],[Date]],2)</f>
        <v>1967</v>
      </c>
      <c r="P3287" s="42" t="str">
        <f>MID(NICAP[[#This Row],[Date]],3,2)</f>
        <v>02</v>
      </c>
      <c r="Q3287" s="42" t="str">
        <f>RIGHT(NICAP[[#This Row],[Date]],2)</f>
        <v>11</v>
      </c>
      <c r="R3287" s="26">
        <f>DATE(NICAP[[#This Row],[Year]],NICAP[[#This Row],[Month]],NICAP[[#This Row],[Day]])</f>
        <v>24514</v>
      </c>
      <c r="S3287" s="35" t="str">
        <f t="shared" si="102"/>
        <v>OH</v>
      </c>
      <c r="T3287" s="24" t="str">
        <f t="shared" si="103"/>
        <v>US</v>
      </c>
    </row>
    <row r="3288" spans="1:20" ht="57.75" customHeight="1" x14ac:dyDescent="0.2">
      <c r="A3288" s="35">
        <v>3279</v>
      </c>
      <c r="B3288" s="57">
        <v>670211</v>
      </c>
      <c r="C3288" s="50" t="s">
        <v>6060</v>
      </c>
      <c r="D3288" s="50" t="s">
        <v>1775</v>
      </c>
      <c r="E3288" s="50" t="str">
        <f>IF(AND(LEN(NICAP[[#This Row],[State or      Country]])=2,NICAP[[#This Row],[State or      Country]]&lt;&gt;"UK"),"US","Other")</f>
        <v>US</v>
      </c>
      <c r="F3288" s="75">
        <v>2</v>
      </c>
      <c r="G3288" s="48"/>
      <c r="H3288" s="48"/>
      <c r="I3288" s="48"/>
      <c r="J3288" s="48"/>
      <c r="K3288" s="48"/>
      <c r="L3288" s="36" t="s">
        <v>6059</v>
      </c>
      <c r="M3288" s="36" t="str">
        <f>IF(LEFT(NICAP[[#This Row],[Date]],1)=0,"Y","N")</f>
        <v>N</v>
      </c>
      <c r="N3288" s="36"/>
      <c r="O3288" s="36" t="str">
        <f>19&amp;LEFT(NICAP[[#This Row],[Date]],2)</f>
        <v>1967</v>
      </c>
      <c r="P3288" s="36" t="str">
        <f>MID(NICAP[[#This Row],[Date]],3,2)</f>
        <v>02</v>
      </c>
      <c r="Q3288" s="36" t="str">
        <f>RIGHT(NICAP[[#This Row],[Date]],2)</f>
        <v>11</v>
      </c>
      <c r="R3288" s="26">
        <f>DATE(NICAP[[#This Row],[Year]],NICAP[[#This Row],[Month]],NICAP[[#This Row],[Day]])</f>
        <v>24514</v>
      </c>
      <c r="S3288" s="35" t="str">
        <f t="shared" si="102"/>
        <v>CT</v>
      </c>
      <c r="T3288" s="24" t="str">
        <f t="shared" si="103"/>
        <v>US</v>
      </c>
    </row>
    <row r="3289" spans="1:20" ht="12.75" customHeight="1" x14ac:dyDescent="0.2">
      <c r="A3289" s="35">
        <v>3280</v>
      </c>
      <c r="B3289" s="55">
        <v>670212</v>
      </c>
      <c r="C3289" s="39" t="s">
        <v>5007</v>
      </c>
      <c r="D3289" s="39" t="s">
        <v>1734</v>
      </c>
      <c r="E3289" s="39" t="str">
        <f>IF(AND(LEN(NICAP[[#This Row],[State or      Country]])=2,NICAP[[#This Row],[State or      Country]]&lt;&gt;"UK"),"US","Other")</f>
        <v>US</v>
      </c>
      <c r="F3289" s="79">
        <v>1</v>
      </c>
      <c r="G3289" s="37"/>
      <c r="H3289" s="37"/>
      <c r="I3289" s="93">
        <v>11355</v>
      </c>
      <c r="J3289" s="37"/>
      <c r="K3289" s="37"/>
      <c r="L3289" s="36" t="s">
        <v>6058</v>
      </c>
      <c r="M3289" s="36" t="str">
        <f>IF(LEFT(NICAP[[#This Row],[Date]],1)=0,"Y","N")</f>
        <v>N</v>
      </c>
      <c r="N3289" s="36"/>
      <c r="O3289" s="36" t="str">
        <f>19&amp;LEFT(NICAP[[#This Row],[Date]],2)</f>
        <v>1967</v>
      </c>
      <c r="P3289" s="36" t="str">
        <f>MID(NICAP[[#This Row],[Date]],3,2)</f>
        <v>02</v>
      </c>
      <c r="Q3289" s="36" t="str">
        <f>RIGHT(NICAP[[#This Row],[Date]],2)</f>
        <v>12</v>
      </c>
      <c r="R3289" s="26">
        <f>DATE(NICAP[[#This Row],[Year]],NICAP[[#This Row],[Month]],NICAP[[#This Row],[Day]])</f>
        <v>24515</v>
      </c>
      <c r="S3289" s="35" t="str">
        <f t="shared" si="102"/>
        <v>MI</v>
      </c>
      <c r="T3289" s="24" t="str">
        <f t="shared" si="103"/>
        <v>US</v>
      </c>
    </row>
    <row r="3290" spans="1:20" ht="101.25" customHeight="1" x14ac:dyDescent="0.2">
      <c r="A3290" s="35">
        <v>3281</v>
      </c>
      <c r="B3290" s="57">
        <v>670212</v>
      </c>
      <c r="C3290" s="50" t="s">
        <v>5997</v>
      </c>
      <c r="D3290" s="50" t="s">
        <v>1667</v>
      </c>
      <c r="E3290" s="50" t="str">
        <f>IF(AND(LEN(NICAP[[#This Row],[State or      Country]])=2,NICAP[[#This Row],[State or      Country]]&lt;&gt;"UK"),"US","Other")</f>
        <v>US</v>
      </c>
      <c r="F3290" s="75">
        <v>2</v>
      </c>
      <c r="G3290" s="48"/>
      <c r="H3290" s="48"/>
      <c r="I3290" s="48"/>
      <c r="J3290" s="48"/>
      <c r="K3290" s="48"/>
      <c r="L3290" s="36" t="s">
        <v>6057</v>
      </c>
      <c r="M3290" s="36" t="str">
        <f>IF(LEFT(NICAP[[#This Row],[Date]],1)=0,"Y","N")</f>
        <v>N</v>
      </c>
      <c r="N3290" s="36"/>
      <c r="O3290" s="36" t="str">
        <f>19&amp;LEFT(NICAP[[#This Row],[Date]],2)</f>
        <v>1967</v>
      </c>
      <c r="P3290" s="36" t="str">
        <f>MID(NICAP[[#This Row],[Date]],3,2)</f>
        <v>02</v>
      </c>
      <c r="Q3290" s="36" t="str">
        <f>RIGHT(NICAP[[#This Row],[Date]],2)</f>
        <v>12</v>
      </c>
      <c r="R3290" s="26">
        <f>DATE(NICAP[[#This Row],[Year]],NICAP[[#This Row],[Month]],NICAP[[#This Row],[Day]])</f>
        <v>24515</v>
      </c>
      <c r="S3290" s="35" t="str">
        <f t="shared" si="102"/>
        <v>TX</v>
      </c>
      <c r="T3290" s="24" t="str">
        <f t="shared" si="103"/>
        <v>US</v>
      </c>
    </row>
    <row r="3291" spans="1:20" ht="72" customHeight="1" x14ac:dyDescent="0.2">
      <c r="A3291" s="35">
        <v>3282</v>
      </c>
      <c r="B3291" s="57">
        <v>670212</v>
      </c>
      <c r="C3291" s="50" t="s">
        <v>6056</v>
      </c>
      <c r="D3291" s="50" t="s">
        <v>2020</v>
      </c>
      <c r="E3291" s="50" t="str">
        <f>IF(AND(LEN(NICAP[[#This Row],[State or      Country]])=2,NICAP[[#This Row],[State or      Country]]&lt;&gt;"UK"),"US","Other")</f>
        <v>US</v>
      </c>
      <c r="F3291" s="75">
        <v>2</v>
      </c>
      <c r="G3291" s="48"/>
      <c r="H3291" s="48"/>
      <c r="I3291" s="48"/>
      <c r="J3291" s="48"/>
      <c r="K3291" s="48"/>
      <c r="L3291" s="36" t="s">
        <v>6055</v>
      </c>
      <c r="M3291" s="36" t="str">
        <f>IF(LEFT(NICAP[[#This Row],[Date]],1)=0,"Y","N")</f>
        <v>N</v>
      </c>
      <c r="N3291" s="36"/>
      <c r="O3291" s="36" t="str">
        <f>19&amp;LEFT(NICAP[[#This Row],[Date]],2)</f>
        <v>1967</v>
      </c>
      <c r="P3291" s="36" t="str">
        <f>MID(NICAP[[#This Row],[Date]],3,2)</f>
        <v>02</v>
      </c>
      <c r="Q3291" s="36" t="str">
        <f>RIGHT(NICAP[[#This Row],[Date]],2)</f>
        <v>12</v>
      </c>
      <c r="R3291" s="26">
        <f>DATE(NICAP[[#This Row],[Year]],NICAP[[#This Row],[Month]],NICAP[[#This Row],[Day]])</f>
        <v>24515</v>
      </c>
      <c r="S3291" s="35" t="str">
        <f t="shared" si="102"/>
        <v>AK</v>
      </c>
      <c r="T3291" s="24" t="str">
        <f t="shared" si="103"/>
        <v>US</v>
      </c>
    </row>
    <row r="3292" spans="1:20" ht="57" customHeight="1" x14ac:dyDescent="0.2">
      <c r="A3292" s="35">
        <v>3283</v>
      </c>
      <c r="B3292" s="57">
        <v>670212</v>
      </c>
      <c r="C3292" s="50" t="s">
        <v>6054</v>
      </c>
      <c r="D3292" s="50" t="s">
        <v>1775</v>
      </c>
      <c r="E3292" s="50" t="str">
        <f>IF(AND(LEN(NICAP[[#This Row],[State or      Country]])=2,NICAP[[#This Row],[State or      Country]]&lt;&gt;"UK"),"US","Other")</f>
        <v>US</v>
      </c>
      <c r="F3292" s="75">
        <v>2</v>
      </c>
      <c r="G3292" s="48"/>
      <c r="H3292" s="48"/>
      <c r="I3292" s="48"/>
      <c r="J3292" s="48"/>
      <c r="K3292" s="48"/>
      <c r="L3292" s="36" t="s">
        <v>6053</v>
      </c>
      <c r="M3292" s="36" t="str">
        <f>IF(LEFT(NICAP[[#This Row],[Date]],1)=0,"Y","N")</f>
        <v>N</v>
      </c>
      <c r="N3292" s="36"/>
      <c r="O3292" s="36" t="str">
        <f>19&amp;LEFT(NICAP[[#This Row],[Date]],2)</f>
        <v>1967</v>
      </c>
      <c r="P3292" s="36" t="str">
        <f>MID(NICAP[[#This Row],[Date]],3,2)</f>
        <v>02</v>
      </c>
      <c r="Q3292" s="36" t="str">
        <f>RIGHT(NICAP[[#This Row],[Date]],2)</f>
        <v>12</v>
      </c>
      <c r="R3292" s="26">
        <f>DATE(NICAP[[#This Row],[Year]],NICAP[[#This Row],[Month]],NICAP[[#This Row],[Day]])</f>
        <v>24515</v>
      </c>
      <c r="S3292" s="35" t="str">
        <f t="shared" si="102"/>
        <v>CT</v>
      </c>
      <c r="T3292" s="24" t="str">
        <f t="shared" si="103"/>
        <v>US</v>
      </c>
    </row>
    <row r="3293" spans="1:20" ht="56.25" customHeight="1" x14ac:dyDescent="0.2">
      <c r="A3293" s="35">
        <v>3284</v>
      </c>
      <c r="B3293" s="57">
        <v>670212</v>
      </c>
      <c r="C3293" s="50" t="s">
        <v>6052</v>
      </c>
      <c r="D3293" s="50" t="s">
        <v>1775</v>
      </c>
      <c r="E3293" s="50" t="str">
        <f>IF(AND(LEN(NICAP[[#This Row],[State or      Country]])=2,NICAP[[#This Row],[State or      Country]]&lt;&gt;"UK"),"US","Other")</f>
        <v>US</v>
      </c>
      <c r="F3293" s="75">
        <v>2</v>
      </c>
      <c r="G3293" s="48"/>
      <c r="H3293" s="48"/>
      <c r="I3293" s="48"/>
      <c r="J3293" s="48"/>
      <c r="K3293" s="48"/>
      <c r="L3293" s="36" t="s">
        <v>6051</v>
      </c>
      <c r="M3293" s="36" t="str">
        <f>IF(LEFT(NICAP[[#This Row],[Date]],1)=0,"Y","N")</f>
        <v>N</v>
      </c>
      <c r="N3293" s="36"/>
      <c r="O3293" s="36" t="str">
        <f>19&amp;LEFT(NICAP[[#This Row],[Date]],2)</f>
        <v>1967</v>
      </c>
      <c r="P3293" s="36" t="str">
        <f>MID(NICAP[[#This Row],[Date]],3,2)</f>
        <v>02</v>
      </c>
      <c r="Q3293" s="36" t="str">
        <f>RIGHT(NICAP[[#This Row],[Date]],2)</f>
        <v>12</v>
      </c>
      <c r="R3293" s="26">
        <f>DATE(NICAP[[#This Row],[Year]],NICAP[[#This Row],[Month]],NICAP[[#This Row],[Day]])</f>
        <v>24515</v>
      </c>
      <c r="S3293" s="35" t="str">
        <f t="shared" si="102"/>
        <v>CT</v>
      </c>
      <c r="T3293" s="24" t="str">
        <f t="shared" si="103"/>
        <v>US</v>
      </c>
    </row>
    <row r="3294" spans="1:20" ht="57" customHeight="1" x14ac:dyDescent="0.2">
      <c r="A3294" s="35">
        <v>3285</v>
      </c>
      <c r="B3294" s="57">
        <v>670213</v>
      </c>
      <c r="C3294" s="50" t="s">
        <v>6050</v>
      </c>
      <c r="D3294" s="50" t="s">
        <v>1676</v>
      </c>
      <c r="E3294" s="50" t="str">
        <f>IF(AND(LEN(NICAP[[#This Row],[State or      Country]])=2,NICAP[[#This Row],[State or      Country]]&lt;&gt;"UK"),"US","Other")</f>
        <v>US</v>
      </c>
      <c r="F3294" s="75">
        <v>1</v>
      </c>
      <c r="G3294" s="48"/>
      <c r="H3294" s="48"/>
      <c r="I3294" s="48"/>
      <c r="J3294" s="48"/>
      <c r="K3294" s="48"/>
      <c r="L3294" s="36" t="s">
        <v>6049</v>
      </c>
      <c r="M3294" s="36" t="str">
        <f>IF(LEFT(NICAP[[#This Row],[Date]],1)=0,"Y","N")</f>
        <v>N</v>
      </c>
      <c r="N3294" s="36"/>
      <c r="O3294" s="36" t="str">
        <f>19&amp;LEFT(NICAP[[#This Row],[Date]],2)</f>
        <v>1967</v>
      </c>
      <c r="P3294" s="36" t="str">
        <f>MID(NICAP[[#This Row],[Date]],3,2)</f>
        <v>02</v>
      </c>
      <c r="Q3294" s="36" t="str">
        <f>RIGHT(NICAP[[#This Row],[Date]],2)</f>
        <v>13</v>
      </c>
      <c r="R3294" s="26">
        <f>DATE(NICAP[[#This Row],[Year]],NICAP[[#This Row],[Month]],NICAP[[#This Row],[Day]])</f>
        <v>24516</v>
      </c>
      <c r="S3294" s="35" t="str">
        <f t="shared" si="102"/>
        <v>CA</v>
      </c>
      <c r="T3294" s="24" t="str">
        <f t="shared" si="103"/>
        <v>US</v>
      </c>
    </row>
    <row r="3295" spans="1:20" ht="57" customHeight="1" x14ac:dyDescent="0.2">
      <c r="A3295" s="35">
        <v>3286</v>
      </c>
      <c r="B3295" s="57">
        <v>670213</v>
      </c>
      <c r="C3295" s="50" t="s">
        <v>6048</v>
      </c>
      <c r="D3295" s="50" t="s">
        <v>1752</v>
      </c>
      <c r="E3295" s="50" t="str">
        <f>IF(AND(LEN(NICAP[[#This Row],[State or      Country]])=2,NICAP[[#This Row],[State or      Country]]&lt;&gt;"UK"),"US","Other")</f>
        <v>US</v>
      </c>
      <c r="F3295" s="75">
        <v>2</v>
      </c>
      <c r="G3295" s="48"/>
      <c r="H3295" s="48"/>
      <c r="I3295" s="48"/>
      <c r="J3295" s="48"/>
      <c r="K3295" s="48"/>
      <c r="L3295" s="36" t="s">
        <v>6047</v>
      </c>
      <c r="M3295" s="36" t="str">
        <f>IF(LEFT(NICAP[[#This Row],[Date]],1)=0,"Y","N")</f>
        <v>N</v>
      </c>
      <c r="N3295" s="36"/>
      <c r="O3295" s="36" t="str">
        <f>19&amp;LEFT(NICAP[[#This Row],[Date]],2)</f>
        <v>1967</v>
      </c>
      <c r="P3295" s="36" t="str">
        <f>MID(NICAP[[#This Row],[Date]],3,2)</f>
        <v>02</v>
      </c>
      <c r="Q3295" s="36" t="str">
        <f>RIGHT(NICAP[[#This Row],[Date]],2)</f>
        <v>13</v>
      </c>
      <c r="R3295" s="26">
        <f>DATE(NICAP[[#This Row],[Year]],NICAP[[#This Row],[Month]],NICAP[[#This Row],[Day]])</f>
        <v>24516</v>
      </c>
      <c r="S3295" s="35" t="str">
        <f t="shared" si="102"/>
        <v>IA</v>
      </c>
      <c r="T3295" s="24" t="str">
        <f t="shared" si="103"/>
        <v>US</v>
      </c>
    </row>
    <row r="3296" spans="1:20" ht="56.25" customHeight="1" x14ac:dyDescent="0.2">
      <c r="A3296" s="35">
        <v>3287</v>
      </c>
      <c r="B3296" s="57">
        <v>670213</v>
      </c>
      <c r="C3296" s="50" t="s">
        <v>3889</v>
      </c>
      <c r="D3296" s="50" t="s">
        <v>1676</v>
      </c>
      <c r="E3296" s="50" t="str">
        <f>IF(AND(LEN(NICAP[[#This Row],[State or      Country]])=2,NICAP[[#This Row],[State or      Country]]&lt;&gt;"UK"),"US","Other")</f>
        <v>US</v>
      </c>
      <c r="F3296" s="75">
        <v>2</v>
      </c>
      <c r="G3296" s="48"/>
      <c r="H3296" s="48"/>
      <c r="I3296" s="48"/>
      <c r="J3296" s="48"/>
      <c r="K3296" s="48"/>
      <c r="L3296" s="42" t="s">
        <v>6046</v>
      </c>
      <c r="M3296" s="42" t="str">
        <f>IF(LEFT(NICAP[[#This Row],[Date]],1)=0,"Y","N")</f>
        <v>N</v>
      </c>
      <c r="N3296" s="42"/>
      <c r="O3296" s="42" t="str">
        <f>19&amp;LEFT(NICAP[[#This Row],[Date]],2)</f>
        <v>1967</v>
      </c>
      <c r="P3296" s="42" t="str">
        <f>MID(NICAP[[#This Row],[Date]],3,2)</f>
        <v>02</v>
      </c>
      <c r="Q3296" s="42" t="str">
        <f>RIGHT(NICAP[[#This Row],[Date]],2)</f>
        <v>13</v>
      </c>
      <c r="R3296" s="26">
        <f>DATE(NICAP[[#This Row],[Year]],NICAP[[#This Row],[Month]],NICAP[[#This Row],[Day]])</f>
        <v>24516</v>
      </c>
      <c r="S3296" s="35" t="str">
        <f t="shared" si="102"/>
        <v>CA</v>
      </c>
      <c r="T3296" s="24" t="str">
        <f t="shared" si="103"/>
        <v>US</v>
      </c>
    </row>
    <row r="3297" spans="1:20" ht="57" customHeight="1" x14ac:dyDescent="0.2">
      <c r="A3297" s="35">
        <v>3288</v>
      </c>
      <c r="B3297" s="57">
        <v>670213</v>
      </c>
      <c r="C3297" s="50" t="s">
        <v>1747</v>
      </c>
      <c r="D3297" s="50" t="s">
        <v>1676</v>
      </c>
      <c r="E3297" s="50" t="str">
        <f>IF(AND(LEN(NICAP[[#This Row],[State or      Country]])=2,NICAP[[#This Row],[State or      Country]]&lt;&gt;"UK"),"US","Other")</f>
        <v>US</v>
      </c>
      <c r="F3297" s="75">
        <v>2</v>
      </c>
      <c r="G3297" s="48"/>
      <c r="H3297" s="48"/>
      <c r="I3297" s="48"/>
      <c r="J3297" s="48"/>
      <c r="K3297" s="48"/>
      <c r="L3297" s="36" t="s">
        <v>6045</v>
      </c>
      <c r="M3297" s="36" t="str">
        <f>IF(LEFT(NICAP[[#This Row],[Date]],1)=0,"Y","N")</f>
        <v>N</v>
      </c>
      <c r="N3297" s="36"/>
      <c r="O3297" s="36" t="str">
        <f>19&amp;LEFT(NICAP[[#This Row],[Date]],2)</f>
        <v>1967</v>
      </c>
      <c r="P3297" s="36" t="str">
        <f>MID(NICAP[[#This Row],[Date]],3,2)</f>
        <v>02</v>
      </c>
      <c r="Q3297" s="36" t="str">
        <f>RIGHT(NICAP[[#This Row],[Date]],2)</f>
        <v>13</v>
      </c>
      <c r="R3297" s="26">
        <f>DATE(NICAP[[#This Row],[Year]],NICAP[[#This Row],[Month]],NICAP[[#This Row],[Day]])</f>
        <v>24516</v>
      </c>
      <c r="S3297" s="35" t="str">
        <f t="shared" si="102"/>
        <v>CA</v>
      </c>
      <c r="T3297" s="24" t="str">
        <f t="shared" si="103"/>
        <v>US</v>
      </c>
    </row>
    <row r="3298" spans="1:20" ht="71.25" customHeight="1" x14ac:dyDescent="0.2">
      <c r="A3298" s="35">
        <v>3289</v>
      </c>
      <c r="B3298" s="57">
        <v>670214</v>
      </c>
      <c r="C3298" s="50" t="s">
        <v>6044</v>
      </c>
      <c r="D3298" s="50" t="s">
        <v>1676</v>
      </c>
      <c r="E3298" s="50" t="str">
        <f>IF(AND(LEN(NICAP[[#This Row],[State or      Country]])=2,NICAP[[#This Row],[State or      Country]]&lt;&gt;"UK"),"US","Other")</f>
        <v>US</v>
      </c>
      <c r="F3298" s="75">
        <v>6</v>
      </c>
      <c r="G3298" s="48"/>
      <c r="H3298" s="48"/>
      <c r="I3298" s="48"/>
      <c r="J3298" s="48"/>
      <c r="K3298" s="48"/>
      <c r="L3298" s="36" t="s">
        <v>6043</v>
      </c>
      <c r="M3298" s="36" t="str">
        <f>IF(LEFT(NICAP[[#This Row],[Date]],1)=0,"Y","N")</f>
        <v>N</v>
      </c>
      <c r="N3298" s="36"/>
      <c r="O3298" s="36" t="str">
        <f>19&amp;LEFT(NICAP[[#This Row],[Date]],2)</f>
        <v>1967</v>
      </c>
      <c r="P3298" s="36" t="str">
        <f>MID(NICAP[[#This Row],[Date]],3,2)</f>
        <v>02</v>
      </c>
      <c r="Q3298" s="36" t="str">
        <f>RIGHT(NICAP[[#This Row],[Date]],2)</f>
        <v>14</v>
      </c>
      <c r="R3298" s="26">
        <f>DATE(NICAP[[#This Row],[Year]],NICAP[[#This Row],[Month]],NICAP[[#This Row],[Day]])</f>
        <v>24517</v>
      </c>
      <c r="S3298" s="35" t="str">
        <f t="shared" si="102"/>
        <v>CA</v>
      </c>
      <c r="T3298" s="24" t="str">
        <f t="shared" si="103"/>
        <v>US</v>
      </c>
    </row>
    <row r="3299" spans="1:20" ht="57.75" customHeight="1" x14ac:dyDescent="0.2">
      <c r="A3299" s="35">
        <v>3290</v>
      </c>
      <c r="B3299" s="57">
        <v>670214</v>
      </c>
      <c r="C3299" s="50" t="s">
        <v>5684</v>
      </c>
      <c r="D3299" s="50" t="s">
        <v>1844</v>
      </c>
      <c r="E3299" s="50" t="str">
        <f>IF(AND(LEN(NICAP[[#This Row],[State or      Country]])=2,NICAP[[#This Row],[State or      Country]]&lt;&gt;"UK"),"US","Other")</f>
        <v>US</v>
      </c>
      <c r="F3299" s="75">
        <v>7</v>
      </c>
      <c r="G3299" s="48"/>
      <c r="H3299" s="48"/>
      <c r="I3299" s="48"/>
      <c r="J3299" s="48"/>
      <c r="K3299" s="48"/>
      <c r="L3299" s="36" t="s">
        <v>6042</v>
      </c>
      <c r="M3299" s="36" t="str">
        <f>IF(LEFT(NICAP[[#This Row],[Date]],1)=0,"Y","N")</f>
        <v>N</v>
      </c>
      <c r="N3299" s="36"/>
      <c r="O3299" s="36" t="str">
        <f>19&amp;LEFT(NICAP[[#This Row],[Date]],2)</f>
        <v>1967</v>
      </c>
      <c r="P3299" s="36" t="str">
        <f>MID(NICAP[[#This Row],[Date]],3,2)</f>
        <v>02</v>
      </c>
      <c r="Q3299" s="36" t="str">
        <f>RIGHT(NICAP[[#This Row],[Date]],2)</f>
        <v>14</v>
      </c>
      <c r="R3299" s="26">
        <f>DATE(NICAP[[#This Row],[Year]],NICAP[[#This Row],[Month]],NICAP[[#This Row],[Day]])</f>
        <v>24517</v>
      </c>
      <c r="S3299" s="35" t="str">
        <f t="shared" si="102"/>
        <v>MO</v>
      </c>
      <c r="T3299" s="24" t="str">
        <f t="shared" si="103"/>
        <v>US</v>
      </c>
    </row>
    <row r="3300" spans="1:20" ht="57" customHeight="1" x14ac:dyDescent="0.2">
      <c r="A3300" s="35">
        <v>3291</v>
      </c>
      <c r="B3300" s="57">
        <v>670214</v>
      </c>
      <c r="C3300" s="50" t="s">
        <v>1708</v>
      </c>
      <c r="D3300" s="50" t="s">
        <v>1707</v>
      </c>
      <c r="E3300" s="50" t="str">
        <f>IF(AND(LEN(NICAP[[#This Row],[State or      Country]])=2,NICAP[[#This Row],[State or      Country]]&lt;&gt;"UK"),"US","Other")</f>
        <v>US</v>
      </c>
      <c r="F3300" s="75">
        <v>2</v>
      </c>
      <c r="G3300" s="48"/>
      <c r="H3300" s="48"/>
      <c r="I3300" s="48"/>
      <c r="J3300" s="48"/>
      <c r="K3300" s="48"/>
      <c r="L3300" s="36" t="s">
        <v>6041</v>
      </c>
      <c r="M3300" s="36" t="str">
        <f>IF(LEFT(NICAP[[#This Row],[Date]],1)=0,"Y","N")</f>
        <v>N</v>
      </c>
      <c r="N3300" s="36"/>
      <c r="O3300" s="36" t="str">
        <f>19&amp;LEFT(NICAP[[#This Row],[Date]],2)</f>
        <v>1967</v>
      </c>
      <c r="P3300" s="36" t="str">
        <f>MID(NICAP[[#This Row],[Date]],3,2)</f>
        <v>02</v>
      </c>
      <c r="Q3300" s="36" t="str">
        <f>RIGHT(NICAP[[#This Row],[Date]],2)</f>
        <v>14</v>
      </c>
      <c r="R3300" s="26">
        <f>DATE(NICAP[[#This Row],[Year]],NICAP[[#This Row],[Month]],NICAP[[#This Row],[Day]])</f>
        <v>24517</v>
      </c>
      <c r="S3300" s="35" t="str">
        <f t="shared" si="102"/>
        <v>WA</v>
      </c>
      <c r="T3300" s="24" t="str">
        <f t="shared" si="103"/>
        <v>US</v>
      </c>
    </row>
    <row r="3301" spans="1:20" ht="101.25" customHeight="1" x14ac:dyDescent="0.2">
      <c r="A3301" s="35">
        <v>3292</v>
      </c>
      <c r="B3301" s="57">
        <v>670214</v>
      </c>
      <c r="C3301" s="50" t="s">
        <v>6040</v>
      </c>
      <c r="D3301" s="50" t="s">
        <v>2050</v>
      </c>
      <c r="E3301" s="50" t="str">
        <f>IF(AND(LEN(NICAP[[#This Row],[State or      Country]])=2,NICAP[[#This Row],[State or      Country]]&lt;&gt;"UK"),"US","Other")</f>
        <v>US</v>
      </c>
      <c r="F3301" s="75">
        <v>2</v>
      </c>
      <c r="G3301" s="48"/>
      <c r="H3301" s="48"/>
      <c r="I3301" s="48"/>
      <c r="J3301" s="48"/>
      <c r="K3301" s="48"/>
      <c r="L3301" s="36" t="s">
        <v>6039</v>
      </c>
      <c r="M3301" s="36" t="str">
        <f>IF(LEFT(NICAP[[#This Row],[Date]],1)=0,"Y","N")</f>
        <v>N</v>
      </c>
      <c r="N3301" s="36"/>
      <c r="O3301" s="36" t="str">
        <f>19&amp;LEFT(NICAP[[#This Row],[Date]],2)</f>
        <v>1967</v>
      </c>
      <c r="P3301" s="36" t="str">
        <f>MID(NICAP[[#This Row],[Date]],3,2)</f>
        <v>02</v>
      </c>
      <c r="Q3301" s="36" t="str">
        <f>RIGHT(NICAP[[#This Row],[Date]],2)</f>
        <v>14</v>
      </c>
      <c r="R3301" s="26">
        <f>DATE(NICAP[[#This Row],[Year]],NICAP[[#This Row],[Month]],NICAP[[#This Row],[Day]])</f>
        <v>24517</v>
      </c>
      <c r="S3301" s="35" t="str">
        <f t="shared" si="102"/>
        <v>WV</v>
      </c>
      <c r="T3301" s="24" t="str">
        <f t="shared" si="103"/>
        <v>US</v>
      </c>
    </row>
    <row r="3302" spans="1:20" ht="86.25" customHeight="1" x14ac:dyDescent="0.2">
      <c r="A3302" s="35">
        <v>3293</v>
      </c>
      <c r="B3302" s="57">
        <v>670214</v>
      </c>
      <c r="C3302" s="50" t="s">
        <v>6038</v>
      </c>
      <c r="D3302" s="50" t="s">
        <v>1844</v>
      </c>
      <c r="E3302" s="50" t="str">
        <f>IF(AND(LEN(NICAP[[#This Row],[State or      Country]])=2,NICAP[[#This Row],[State or      Country]]&lt;&gt;"UK"),"US","Other")</f>
        <v>US</v>
      </c>
      <c r="F3302" s="75">
        <v>2</v>
      </c>
      <c r="G3302" s="48"/>
      <c r="H3302" s="48"/>
      <c r="I3302" s="48"/>
      <c r="J3302" s="48"/>
      <c r="K3302" s="48"/>
      <c r="L3302" s="36" t="s">
        <v>6037</v>
      </c>
      <c r="M3302" s="36" t="str">
        <f>IF(LEFT(NICAP[[#This Row],[Date]],1)=0,"Y","N")</f>
        <v>N</v>
      </c>
      <c r="N3302" s="36"/>
      <c r="O3302" s="36" t="str">
        <f>19&amp;LEFT(NICAP[[#This Row],[Date]],2)</f>
        <v>1967</v>
      </c>
      <c r="P3302" s="36" t="str">
        <f>MID(NICAP[[#This Row],[Date]],3,2)</f>
        <v>02</v>
      </c>
      <c r="Q3302" s="36" t="str">
        <f>RIGHT(NICAP[[#This Row],[Date]],2)</f>
        <v>14</v>
      </c>
      <c r="R3302" s="26">
        <f>DATE(NICAP[[#This Row],[Year]],NICAP[[#This Row],[Month]],NICAP[[#This Row],[Day]])</f>
        <v>24517</v>
      </c>
      <c r="S3302" s="35" t="str">
        <f t="shared" si="102"/>
        <v>MO</v>
      </c>
      <c r="T3302" s="24" t="str">
        <f t="shared" si="103"/>
        <v>US</v>
      </c>
    </row>
    <row r="3303" spans="1:20" ht="41.25" customHeight="1" x14ac:dyDescent="0.2">
      <c r="A3303" s="35">
        <v>3294</v>
      </c>
      <c r="B3303" s="57">
        <v>670214</v>
      </c>
      <c r="C3303" s="50" t="s">
        <v>6036</v>
      </c>
      <c r="D3303" s="50" t="s">
        <v>1670</v>
      </c>
      <c r="E3303" s="50" t="str">
        <f>IF(AND(LEN(NICAP[[#This Row],[State or      Country]])=2,NICAP[[#This Row],[State or      Country]]&lt;&gt;"UK"),"US","Other")</f>
        <v>US</v>
      </c>
      <c r="F3303" s="75">
        <v>2</v>
      </c>
      <c r="G3303" s="48"/>
      <c r="H3303" s="48"/>
      <c r="I3303" s="48"/>
      <c r="J3303" s="48"/>
      <c r="K3303" s="48"/>
      <c r="L3303" s="42" t="s">
        <v>6035</v>
      </c>
      <c r="M3303" s="42" t="str">
        <f>IF(LEFT(NICAP[[#This Row],[Date]],1)=0,"Y","N")</f>
        <v>N</v>
      </c>
      <c r="N3303" s="42"/>
      <c r="O3303" s="42" t="str">
        <f>19&amp;LEFT(NICAP[[#This Row],[Date]],2)</f>
        <v>1967</v>
      </c>
      <c r="P3303" s="42" t="str">
        <f>MID(NICAP[[#This Row],[Date]],3,2)</f>
        <v>02</v>
      </c>
      <c r="Q3303" s="42" t="str">
        <f>RIGHT(NICAP[[#This Row],[Date]],2)</f>
        <v>14</v>
      </c>
      <c r="R3303" s="26">
        <f>DATE(NICAP[[#This Row],[Year]],NICAP[[#This Row],[Month]],NICAP[[#This Row],[Day]])</f>
        <v>24517</v>
      </c>
      <c r="S3303" s="35" t="str">
        <f t="shared" si="102"/>
        <v>IL</v>
      </c>
      <c r="T3303" s="24" t="str">
        <f t="shared" si="103"/>
        <v>US</v>
      </c>
    </row>
    <row r="3304" spans="1:20" ht="57" customHeight="1" x14ac:dyDescent="0.2">
      <c r="A3304" s="35">
        <v>3295</v>
      </c>
      <c r="B3304" s="57">
        <v>670214</v>
      </c>
      <c r="C3304" s="50" t="s">
        <v>6034</v>
      </c>
      <c r="D3304" s="50" t="s">
        <v>2098</v>
      </c>
      <c r="E3304" s="50" t="str">
        <f>IF(AND(LEN(NICAP[[#This Row],[State or      Country]])=2,NICAP[[#This Row],[State or      Country]]&lt;&gt;"UK"),"US","Other")</f>
        <v>US</v>
      </c>
      <c r="F3304" s="75">
        <v>1</v>
      </c>
      <c r="G3304" s="48"/>
      <c r="H3304" s="48"/>
      <c r="I3304" s="48"/>
      <c r="J3304" s="48"/>
      <c r="K3304" s="48"/>
      <c r="L3304" s="36" t="s">
        <v>6033</v>
      </c>
      <c r="M3304" s="36" t="str">
        <f>IF(LEFT(NICAP[[#This Row],[Date]],1)=0,"Y","N")</f>
        <v>N</v>
      </c>
      <c r="N3304" s="36"/>
      <c r="O3304" s="36" t="str">
        <f>19&amp;LEFT(NICAP[[#This Row],[Date]],2)</f>
        <v>1967</v>
      </c>
      <c r="P3304" s="36" t="str">
        <f>MID(NICAP[[#This Row],[Date]],3,2)</f>
        <v>02</v>
      </c>
      <c r="Q3304" s="36" t="str">
        <f>RIGHT(NICAP[[#This Row],[Date]],2)</f>
        <v>14</v>
      </c>
      <c r="R3304" s="26">
        <f>DATE(NICAP[[#This Row],[Year]],NICAP[[#This Row],[Month]],NICAP[[#This Row],[Day]])</f>
        <v>24517</v>
      </c>
      <c r="S3304" s="35" t="str">
        <f t="shared" si="102"/>
        <v>VA</v>
      </c>
      <c r="T3304" s="24" t="str">
        <f t="shared" si="103"/>
        <v>US</v>
      </c>
    </row>
    <row r="3305" spans="1:20" ht="42" customHeight="1" x14ac:dyDescent="0.2">
      <c r="A3305" s="35">
        <v>3296</v>
      </c>
      <c r="B3305" s="57">
        <v>670215</v>
      </c>
      <c r="C3305" s="50" t="s">
        <v>6032</v>
      </c>
      <c r="D3305" s="50" t="s">
        <v>1667</v>
      </c>
      <c r="E3305" s="50" t="str">
        <f>IF(AND(LEN(NICAP[[#This Row],[State or      Country]])=2,NICAP[[#This Row],[State or      Country]]&lt;&gt;"UK"),"US","Other")</f>
        <v>US</v>
      </c>
      <c r="F3305" s="75">
        <v>2</v>
      </c>
      <c r="G3305" s="48"/>
      <c r="H3305" s="48"/>
      <c r="I3305" s="48"/>
      <c r="J3305" s="48"/>
      <c r="K3305" s="48"/>
      <c r="L3305" s="42" t="s">
        <v>6031</v>
      </c>
      <c r="M3305" s="42" t="str">
        <f>IF(LEFT(NICAP[[#This Row],[Date]],1)=0,"Y","N")</f>
        <v>N</v>
      </c>
      <c r="N3305" s="42"/>
      <c r="O3305" s="42" t="str">
        <f>19&amp;LEFT(NICAP[[#This Row],[Date]],2)</f>
        <v>1967</v>
      </c>
      <c r="P3305" s="42" t="str">
        <f>MID(NICAP[[#This Row],[Date]],3,2)</f>
        <v>02</v>
      </c>
      <c r="Q3305" s="42" t="str">
        <f>RIGHT(NICAP[[#This Row],[Date]],2)</f>
        <v>15</v>
      </c>
      <c r="R3305" s="26">
        <f>DATE(NICAP[[#This Row],[Year]],NICAP[[#This Row],[Month]],NICAP[[#This Row],[Day]])</f>
        <v>24518</v>
      </c>
      <c r="S3305" s="35" t="str">
        <f t="shared" si="102"/>
        <v>TX</v>
      </c>
      <c r="T3305" s="24" t="str">
        <f t="shared" si="103"/>
        <v>US</v>
      </c>
    </row>
    <row r="3306" spans="1:20" ht="56.25" customHeight="1" x14ac:dyDescent="0.2">
      <c r="A3306" s="35">
        <v>3297</v>
      </c>
      <c r="B3306" s="57">
        <v>670215</v>
      </c>
      <c r="C3306" s="50" t="s">
        <v>6030</v>
      </c>
      <c r="D3306" s="50" t="s">
        <v>1847</v>
      </c>
      <c r="E3306" s="50" t="str">
        <f>IF(AND(LEN(NICAP[[#This Row],[State or      Country]])=2,NICAP[[#This Row],[State or      Country]]&lt;&gt;"UK"),"US","Other")</f>
        <v>Other</v>
      </c>
      <c r="F3306" s="75">
        <v>2</v>
      </c>
      <c r="G3306" s="48"/>
      <c r="H3306" s="48"/>
      <c r="I3306" s="48"/>
      <c r="J3306" s="48"/>
      <c r="K3306" s="48"/>
      <c r="L3306" s="42" t="s">
        <v>6029</v>
      </c>
      <c r="M3306" s="42" t="str">
        <f>IF(LEFT(NICAP[[#This Row],[Date]],1)=0,"Y","N")</f>
        <v>N</v>
      </c>
      <c r="N3306" s="42"/>
      <c r="O3306" s="42" t="str">
        <f>19&amp;LEFT(NICAP[[#This Row],[Date]],2)</f>
        <v>1967</v>
      </c>
      <c r="P3306" s="42" t="str">
        <f>MID(NICAP[[#This Row],[Date]],3,2)</f>
        <v>02</v>
      </c>
      <c r="Q3306" s="42" t="str">
        <f>RIGHT(NICAP[[#This Row],[Date]],2)</f>
        <v>15</v>
      </c>
      <c r="R3306" s="26">
        <f>DATE(NICAP[[#This Row],[Year]],NICAP[[#This Row],[Month]],NICAP[[#This Row],[Day]])</f>
        <v>24518</v>
      </c>
      <c r="S3306" s="35" t="str">
        <f t="shared" si="102"/>
        <v/>
      </c>
      <c r="T3306" s="24" t="str">
        <f t="shared" si="103"/>
        <v>Various</v>
      </c>
    </row>
    <row r="3307" spans="1:20" ht="27.75" customHeight="1" x14ac:dyDescent="0.2">
      <c r="A3307" s="35">
        <v>3298</v>
      </c>
      <c r="B3307" s="60">
        <v>670216</v>
      </c>
      <c r="C3307" s="44" t="s">
        <v>6028</v>
      </c>
      <c r="D3307" s="44" t="s">
        <v>1686</v>
      </c>
      <c r="E3307" s="44" t="str">
        <f>IF(AND(LEN(NICAP[[#This Row],[State or      Country]])=2,NICAP[[#This Row],[State or      Country]]&lt;&gt;"UK"),"US","Other")</f>
        <v>US</v>
      </c>
      <c r="F3307" s="74">
        <v>2</v>
      </c>
      <c r="G3307" s="41"/>
      <c r="H3307" s="41"/>
      <c r="I3307" s="41"/>
      <c r="J3307" s="41"/>
      <c r="K3307" s="41"/>
      <c r="L3307" s="42" t="s">
        <v>6027</v>
      </c>
      <c r="M3307" s="42" t="str">
        <f>IF(LEFT(NICAP[[#This Row],[Date]],1)=0,"Y","N")</f>
        <v>N</v>
      </c>
      <c r="N3307" s="42"/>
      <c r="O3307" s="42" t="str">
        <f>19&amp;LEFT(NICAP[[#This Row],[Date]],2)</f>
        <v>1967</v>
      </c>
      <c r="P3307" s="42" t="str">
        <f>MID(NICAP[[#This Row],[Date]],3,2)</f>
        <v>02</v>
      </c>
      <c r="Q3307" s="42" t="str">
        <f>RIGHT(NICAP[[#This Row],[Date]],2)</f>
        <v>16</v>
      </c>
      <c r="R3307" s="26">
        <f>DATE(NICAP[[#This Row],[Year]],NICAP[[#This Row],[Month]],NICAP[[#This Row],[Day]])</f>
        <v>24519</v>
      </c>
      <c r="S3307" s="35" t="str">
        <f t="shared" si="102"/>
        <v>PA</v>
      </c>
      <c r="T3307" s="24" t="str">
        <f t="shared" si="103"/>
        <v>US</v>
      </c>
    </row>
    <row r="3308" spans="1:20" ht="57" customHeight="1" x14ac:dyDescent="0.2">
      <c r="A3308" s="35">
        <v>3299</v>
      </c>
      <c r="B3308" s="57">
        <v>670216</v>
      </c>
      <c r="C3308" s="50" t="s">
        <v>3887</v>
      </c>
      <c r="D3308" s="50" t="s">
        <v>1758</v>
      </c>
      <c r="E3308" s="50" t="str">
        <f>IF(AND(LEN(NICAP[[#This Row],[State or      Country]])=2,NICAP[[#This Row],[State or      Country]]&lt;&gt;"UK"),"US","Other")</f>
        <v>US</v>
      </c>
      <c r="F3308" s="75">
        <v>4</v>
      </c>
      <c r="G3308" s="48"/>
      <c r="H3308" s="48"/>
      <c r="I3308" s="48"/>
      <c r="J3308" s="48"/>
      <c r="K3308" s="48"/>
      <c r="L3308" s="36" t="s">
        <v>6026</v>
      </c>
      <c r="M3308" s="36" t="str">
        <f>IF(LEFT(NICAP[[#This Row],[Date]],1)=0,"Y","N")</f>
        <v>N</v>
      </c>
      <c r="N3308" s="36"/>
      <c r="O3308" s="36" t="str">
        <f>19&amp;LEFT(NICAP[[#This Row],[Date]],2)</f>
        <v>1967</v>
      </c>
      <c r="P3308" s="36" t="str">
        <f>MID(NICAP[[#This Row],[Date]],3,2)</f>
        <v>02</v>
      </c>
      <c r="Q3308" s="36" t="str">
        <f>RIGHT(NICAP[[#This Row],[Date]],2)</f>
        <v>16</v>
      </c>
      <c r="R3308" s="26">
        <f>DATE(NICAP[[#This Row],[Year]],NICAP[[#This Row],[Month]],NICAP[[#This Row],[Day]])</f>
        <v>24519</v>
      </c>
      <c r="S3308" s="35" t="str">
        <f t="shared" si="102"/>
        <v>NY</v>
      </c>
      <c r="T3308" s="24" t="str">
        <f t="shared" si="103"/>
        <v>US</v>
      </c>
    </row>
    <row r="3309" spans="1:20" ht="56.25" customHeight="1" x14ac:dyDescent="0.2">
      <c r="A3309" s="35">
        <v>3300</v>
      </c>
      <c r="B3309" s="57">
        <v>670216</v>
      </c>
      <c r="C3309" s="50" t="s">
        <v>6025</v>
      </c>
      <c r="D3309" s="50" t="s">
        <v>1758</v>
      </c>
      <c r="E3309" s="50" t="str">
        <f>IF(AND(LEN(NICAP[[#This Row],[State or      Country]])=2,NICAP[[#This Row],[State or      Country]]&lt;&gt;"UK"),"US","Other")</f>
        <v>US</v>
      </c>
      <c r="F3309" s="75">
        <v>2</v>
      </c>
      <c r="G3309" s="48"/>
      <c r="H3309" s="48"/>
      <c r="I3309" s="48"/>
      <c r="J3309" s="48"/>
      <c r="K3309" s="48"/>
      <c r="L3309" s="36" t="s">
        <v>6024</v>
      </c>
      <c r="M3309" s="36" t="str">
        <f>IF(LEFT(NICAP[[#This Row],[Date]],1)=0,"Y","N")</f>
        <v>N</v>
      </c>
      <c r="N3309" s="36"/>
      <c r="O3309" s="36" t="str">
        <f>19&amp;LEFT(NICAP[[#This Row],[Date]],2)</f>
        <v>1967</v>
      </c>
      <c r="P3309" s="36" t="str">
        <f>MID(NICAP[[#This Row],[Date]],3,2)</f>
        <v>02</v>
      </c>
      <c r="Q3309" s="36" t="str">
        <f>RIGHT(NICAP[[#This Row],[Date]],2)</f>
        <v>16</v>
      </c>
      <c r="R3309" s="26">
        <f>DATE(NICAP[[#This Row],[Year]],NICAP[[#This Row],[Month]],NICAP[[#This Row],[Day]])</f>
        <v>24519</v>
      </c>
      <c r="S3309" s="35" t="str">
        <f t="shared" si="102"/>
        <v>NY</v>
      </c>
      <c r="T3309" s="24" t="str">
        <f t="shared" si="103"/>
        <v>US</v>
      </c>
    </row>
    <row r="3310" spans="1:20" ht="72" customHeight="1" x14ac:dyDescent="0.2">
      <c r="A3310" s="35">
        <v>3301</v>
      </c>
      <c r="B3310" s="57">
        <v>670216</v>
      </c>
      <c r="C3310" s="50" t="s">
        <v>5211</v>
      </c>
      <c r="D3310" s="50" t="s">
        <v>1697</v>
      </c>
      <c r="E3310" s="50" t="str">
        <f>IF(AND(LEN(NICAP[[#This Row],[State or      Country]])=2,NICAP[[#This Row],[State or      Country]]&lt;&gt;"UK"),"US","Other")</f>
        <v>US</v>
      </c>
      <c r="F3310" s="75">
        <v>1</v>
      </c>
      <c r="G3310" s="48"/>
      <c r="H3310" s="48"/>
      <c r="I3310" s="48"/>
      <c r="J3310" s="48"/>
      <c r="K3310" s="48"/>
      <c r="L3310" s="36" t="s">
        <v>6023</v>
      </c>
      <c r="M3310" s="36" t="str">
        <f>IF(LEFT(NICAP[[#This Row],[Date]],1)=0,"Y","N")</f>
        <v>N</v>
      </c>
      <c r="N3310" s="36"/>
      <c r="O3310" s="36" t="str">
        <f>19&amp;LEFT(NICAP[[#This Row],[Date]],2)</f>
        <v>1967</v>
      </c>
      <c r="P3310" s="36" t="str">
        <f>MID(NICAP[[#This Row],[Date]],3,2)</f>
        <v>02</v>
      </c>
      <c r="Q3310" s="36" t="str">
        <f>RIGHT(NICAP[[#This Row],[Date]],2)</f>
        <v>16</v>
      </c>
      <c r="R3310" s="26">
        <f>DATE(NICAP[[#This Row],[Year]],NICAP[[#This Row],[Month]],NICAP[[#This Row],[Day]])</f>
        <v>24519</v>
      </c>
      <c r="S3310" s="35" t="str">
        <f t="shared" si="102"/>
        <v>MA</v>
      </c>
      <c r="T3310" s="24" t="str">
        <f t="shared" si="103"/>
        <v>US</v>
      </c>
    </row>
    <row r="3311" spans="1:20" ht="72" customHeight="1" x14ac:dyDescent="0.2">
      <c r="A3311" s="35">
        <v>3302</v>
      </c>
      <c r="B3311" s="57">
        <v>670216</v>
      </c>
      <c r="C3311" s="50" t="s">
        <v>5957</v>
      </c>
      <c r="D3311" s="50" t="s">
        <v>2260</v>
      </c>
      <c r="E3311" s="50" t="str">
        <f>IF(AND(LEN(NICAP[[#This Row],[State or      Country]])=2,NICAP[[#This Row],[State or      Country]]&lt;&gt;"UK"),"US","Other")</f>
        <v>US</v>
      </c>
      <c r="F3311" s="75">
        <v>1</v>
      </c>
      <c r="G3311" s="48"/>
      <c r="H3311" s="48"/>
      <c r="I3311" s="48"/>
      <c r="J3311" s="48"/>
      <c r="K3311" s="48"/>
      <c r="L3311" s="36" t="s">
        <v>6022</v>
      </c>
      <c r="M3311" s="36" t="str">
        <f>IF(LEFT(NICAP[[#This Row],[Date]],1)=0,"Y","N")</f>
        <v>N</v>
      </c>
      <c r="N3311" s="36"/>
      <c r="O3311" s="36" t="str">
        <f>19&amp;LEFT(NICAP[[#This Row],[Date]],2)</f>
        <v>1967</v>
      </c>
      <c r="P3311" s="36" t="str">
        <f>MID(NICAP[[#This Row],[Date]],3,2)</f>
        <v>02</v>
      </c>
      <c r="Q3311" s="36" t="str">
        <f>RIGHT(NICAP[[#This Row],[Date]],2)</f>
        <v>16</v>
      </c>
      <c r="R3311" s="26">
        <f>DATE(NICAP[[#This Row],[Year]],NICAP[[#This Row],[Month]],NICAP[[#This Row],[Day]])</f>
        <v>24519</v>
      </c>
      <c r="S3311" s="35" t="str">
        <f t="shared" si="102"/>
        <v>KS</v>
      </c>
      <c r="T3311" s="24" t="str">
        <f t="shared" si="103"/>
        <v>US</v>
      </c>
    </row>
    <row r="3312" spans="1:20" ht="56.25" customHeight="1" x14ac:dyDescent="0.2">
      <c r="A3312" s="35">
        <v>3303</v>
      </c>
      <c r="B3312" s="57">
        <v>670216</v>
      </c>
      <c r="C3312" s="50" t="s">
        <v>6021</v>
      </c>
      <c r="D3312" s="50" t="s">
        <v>1689</v>
      </c>
      <c r="E3312" s="50" t="str">
        <f>IF(AND(LEN(NICAP[[#This Row],[State or      Country]])=2,NICAP[[#This Row],[State or      Country]]&lt;&gt;"UK"),"US","Other")</f>
        <v>US</v>
      </c>
      <c r="F3312" s="75">
        <v>2</v>
      </c>
      <c r="G3312" s="48"/>
      <c r="H3312" s="48"/>
      <c r="I3312" s="48"/>
      <c r="J3312" s="48"/>
      <c r="K3312" s="48"/>
      <c r="L3312" s="42" t="s">
        <v>6020</v>
      </c>
      <c r="M3312" s="42" t="str">
        <f>IF(LEFT(NICAP[[#This Row],[Date]],1)=0,"Y","N")</f>
        <v>N</v>
      </c>
      <c r="N3312" s="42"/>
      <c r="O3312" s="42" t="str">
        <f>19&amp;LEFT(NICAP[[#This Row],[Date]],2)</f>
        <v>1967</v>
      </c>
      <c r="P3312" s="42" t="str">
        <f>MID(NICAP[[#This Row],[Date]],3,2)</f>
        <v>02</v>
      </c>
      <c r="Q3312" s="42" t="str">
        <f>RIGHT(NICAP[[#This Row],[Date]],2)</f>
        <v>16</v>
      </c>
      <c r="R3312" s="26">
        <f>DATE(NICAP[[#This Row],[Year]],NICAP[[#This Row],[Month]],NICAP[[#This Row],[Day]])</f>
        <v>24519</v>
      </c>
      <c r="S3312" s="35" t="str">
        <f t="shared" si="102"/>
        <v>GA</v>
      </c>
      <c r="T3312" s="24" t="str">
        <f t="shared" si="103"/>
        <v>US</v>
      </c>
    </row>
    <row r="3313" spans="1:20" ht="87" customHeight="1" x14ac:dyDescent="0.2">
      <c r="A3313" s="35">
        <v>3304</v>
      </c>
      <c r="B3313" s="57">
        <v>670216</v>
      </c>
      <c r="C3313" s="50" t="s">
        <v>6019</v>
      </c>
      <c r="D3313" s="50" t="s">
        <v>1852</v>
      </c>
      <c r="E3313" s="50" t="str">
        <f>IF(AND(LEN(NICAP[[#This Row],[State or      Country]])=2,NICAP[[#This Row],[State or      Country]]&lt;&gt;"UK"),"US","Other")</f>
        <v>US</v>
      </c>
      <c r="F3313" s="75">
        <v>2</v>
      </c>
      <c r="G3313" s="48"/>
      <c r="H3313" s="48"/>
      <c r="I3313" s="48"/>
      <c r="J3313" s="48"/>
      <c r="K3313" s="48"/>
      <c r="L3313" s="36" t="s">
        <v>6018</v>
      </c>
      <c r="M3313" s="36" t="str">
        <f>IF(LEFT(NICAP[[#This Row],[Date]],1)=0,"Y","N")</f>
        <v>N</v>
      </c>
      <c r="N3313" s="36"/>
      <c r="O3313" s="36" t="str">
        <f>19&amp;LEFT(NICAP[[#This Row],[Date]],2)</f>
        <v>1967</v>
      </c>
      <c r="P3313" s="36" t="str">
        <f>MID(NICAP[[#This Row],[Date]],3,2)</f>
        <v>02</v>
      </c>
      <c r="Q3313" s="36" t="str">
        <f>RIGHT(NICAP[[#This Row],[Date]],2)</f>
        <v>16</v>
      </c>
      <c r="R3313" s="26">
        <f>DATE(NICAP[[#This Row],[Year]],NICAP[[#This Row],[Month]],NICAP[[#This Row],[Day]])</f>
        <v>24519</v>
      </c>
      <c r="S3313" s="35" t="str">
        <f t="shared" si="102"/>
        <v>AZ</v>
      </c>
      <c r="T3313" s="24" t="str">
        <f t="shared" si="103"/>
        <v>US</v>
      </c>
    </row>
    <row r="3314" spans="1:20" ht="12.75" customHeight="1" x14ac:dyDescent="0.2">
      <c r="A3314" s="35">
        <v>3305</v>
      </c>
      <c r="B3314" s="55">
        <v>670216</v>
      </c>
      <c r="C3314" s="39" t="s">
        <v>6017</v>
      </c>
      <c r="D3314" s="39" t="s">
        <v>1739</v>
      </c>
      <c r="E3314" s="39" t="str">
        <f>IF(AND(LEN(NICAP[[#This Row],[State or      Country]])=2,NICAP[[#This Row],[State or      Country]]&lt;&gt;"UK"),"US","Other")</f>
        <v>US</v>
      </c>
      <c r="F3314" s="79">
        <v>2</v>
      </c>
      <c r="G3314" s="37"/>
      <c r="H3314" s="37"/>
      <c r="I3314" s="93">
        <v>11383</v>
      </c>
      <c r="J3314" s="37"/>
      <c r="K3314" s="37"/>
      <c r="L3314" s="36" t="s">
        <v>6016</v>
      </c>
      <c r="M3314" s="36" t="str">
        <f>IF(LEFT(NICAP[[#This Row],[Date]],1)=0,"Y","N")</f>
        <v>N</v>
      </c>
      <c r="N3314" s="36"/>
      <c r="O3314" s="36" t="str">
        <f>19&amp;LEFT(NICAP[[#This Row],[Date]],2)</f>
        <v>1967</v>
      </c>
      <c r="P3314" s="36" t="str">
        <f>MID(NICAP[[#This Row],[Date]],3,2)</f>
        <v>02</v>
      </c>
      <c r="Q3314" s="36" t="str">
        <f>RIGHT(NICAP[[#This Row],[Date]],2)</f>
        <v>16</v>
      </c>
      <c r="R3314" s="26">
        <f>DATE(NICAP[[#This Row],[Year]],NICAP[[#This Row],[Month]],NICAP[[#This Row],[Day]])</f>
        <v>24519</v>
      </c>
      <c r="S3314" s="35" t="str">
        <f t="shared" si="102"/>
        <v>WI</v>
      </c>
      <c r="T3314" s="24" t="str">
        <f t="shared" si="103"/>
        <v>US</v>
      </c>
    </row>
    <row r="3315" spans="1:20" ht="71.25" customHeight="1" x14ac:dyDescent="0.2">
      <c r="A3315" s="35">
        <v>3306</v>
      </c>
      <c r="B3315" s="57">
        <v>670217</v>
      </c>
      <c r="C3315" s="50" t="s">
        <v>5911</v>
      </c>
      <c r="D3315" s="50" t="s">
        <v>1697</v>
      </c>
      <c r="E3315" s="50" t="str">
        <f>IF(AND(LEN(NICAP[[#This Row],[State or      Country]])=2,NICAP[[#This Row],[State or      Country]]&lt;&gt;"UK"),"US","Other")</f>
        <v>US</v>
      </c>
      <c r="F3315" s="75">
        <v>2</v>
      </c>
      <c r="G3315" s="48"/>
      <c r="H3315" s="48"/>
      <c r="I3315" s="48"/>
      <c r="J3315" s="48"/>
      <c r="K3315" s="48"/>
      <c r="L3315" s="42" t="s">
        <v>6015</v>
      </c>
      <c r="M3315" s="42" t="str">
        <f>IF(LEFT(NICAP[[#This Row],[Date]],1)=0,"Y","N")</f>
        <v>N</v>
      </c>
      <c r="N3315" s="42"/>
      <c r="O3315" s="42" t="str">
        <f>19&amp;LEFT(NICAP[[#This Row],[Date]],2)</f>
        <v>1967</v>
      </c>
      <c r="P3315" s="42" t="str">
        <f>MID(NICAP[[#This Row],[Date]],3,2)</f>
        <v>02</v>
      </c>
      <c r="Q3315" s="42" t="str">
        <f>RIGHT(NICAP[[#This Row],[Date]],2)</f>
        <v>17</v>
      </c>
      <c r="R3315" s="26">
        <f>DATE(NICAP[[#This Row],[Year]],NICAP[[#This Row],[Month]],NICAP[[#This Row],[Day]])</f>
        <v>24520</v>
      </c>
      <c r="S3315" s="35" t="str">
        <f t="shared" si="102"/>
        <v>MA</v>
      </c>
      <c r="T3315" s="24" t="str">
        <f t="shared" si="103"/>
        <v>US</v>
      </c>
    </row>
    <row r="3316" spans="1:20" ht="87" customHeight="1" x14ac:dyDescent="0.2">
      <c r="A3316" s="35">
        <v>3307</v>
      </c>
      <c r="B3316" s="57">
        <v>670217</v>
      </c>
      <c r="C3316" s="50" t="s">
        <v>6014</v>
      </c>
      <c r="D3316" s="50" t="s">
        <v>1697</v>
      </c>
      <c r="E3316" s="50" t="str">
        <f>IF(AND(LEN(NICAP[[#This Row],[State or      Country]])=2,NICAP[[#This Row],[State or      Country]]&lt;&gt;"UK"),"US","Other")</f>
        <v>US</v>
      </c>
      <c r="F3316" s="75">
        <v>2</v>
      </c>
      <c r="G3316" s="48"/>
      <c r="H3316" s="48"/>
      <c r="I3316" s="48"/>
      <c r="J3316" s="48"/>
      <c r="K3316" s="48"/>
      <c r="L3316" s="36" t="s">
        <v>6013</v>
      </c>
      <c r="M3316" s="36" t="str">
        <f>IF(LEFT(NICAP[[#This Row],[Date]],1)=0,"Y","N")</f>
        <v>N</v>
      </c>
      <c r="N3316" s="36"/>
      <c r="O3316" s="36" t="str">
        <f>19&amp;LEFT(NICAP[[#This Row],[Date]],2)</f>
        <v>1967</v>
      </c>
      <c r="P3316" s="36" t="str">
        <f>MID(NICAP[[#This Row],[Date]],3,2)</f>
        <v>02</v>
      </c>
      <c r="Q3316" s="36" t="str">
        <f>RIGHT(NICAP[[#This Row],[Date]],2)</f>
        <v>17</v>
      </c>
      <c r="R3316" s="26">
        <f>DATE(NICAP[[#This Row],[Year]],NICAP[[#This Row],[Month]],NICAP[[#This Row],[Day]])</f>
        <v>24520</v>
      </c>
      <c r="S3316" s="35" t="str">
        <f t="shared" si="102"/>
        <v>MA</v>
      </c>
      <c r="T3316" s="24" t="str">
        <f t="shared" si="103"/>
        <v>US</v>
      </c>
    </row>
    <row r="3317" spans="1:20" ht="86.25" customHeight="1" x14ac:dyDescent="0.2">
      <c r="A3317" s="35">
        <v>3308</v>
      </c>
      <c r="B3317" s="57">
        <v>670217</v>
      </c>
      <c r="C3317" s="50" t="s">
        <v>2261</v>
      </c>
      <c r="D3317" s="50" t="s">
        <v>1697</v>
      </c>
      <c r="E3317" s="50" t="str">
        <f>IF(AND(LEN(NICAP[[#This Row],[State or      Country]])=2,NICAP[[#This Row],[State or      Country]]&lt;&gt;"UK"),"US","Other")</f>
        <v>US</v>
      </c>
      <c r="F3317" s="75">
        <v>2</v>
      </c>
      <c r="G3317" s="48"/>
      <c r="H3317" s="48"/>
      <c r="I3317" s="48"/>
      <c r="J3317" s="48"/>
      <c r="K3317" s="48"/>
      <c r="L3317" s="36" t="s">
        <v>6012</v>
      </c>
      <c r="M3317" s="36" t="str">
        <f>IF(LEFT(NICAP[[#This Row],[Date]],1)=0,"Y","N")</f>
        <v>N</v>
      </c>
      <c r="N3317" s="36"/>
      <c r="O3317" s="36" t="str">
        <f>19&amp;LEFT(NICAP[[#This Row],[Date]],2)</f>
        <v>1967</v>
      </c>
      <c r="P3317" s="36" t="str">
        <f>MID(NICAP[[#This Row],[Date]],3,2)</f>
        <v>02</v>
      </c>
      <c r="Q3317" s="36" t="str">
        <f>RIGHT(NICAP[[#This Row],[Date]],2)</f>
        <v>17</v>
      </c>
      <c r="R3317" s="26">
        <f>DATE(NICAP[[#This Row],[Year]],NICAP[[#This Row],[Month]],NICAP[[#This Row],[Day]])</f>
        <v>24520</v>
      </c>
      <c r="S3317" s="35" t="str">
        <f t="shared" si="102"/>
        <v>MA</v>
      </c>
      <c r="T3317" s="24" t="str">
        <f t="shared" si="103"/>
        <v>US</v>
      </c>
    </row>
    <row r="3318" spans="1:20" ht="57" customHeight="1" x14ac:dyDescent="0.2">
      <c r="A3318" s="35">
        <v>3309</v>
      </c>
      <c r="B3318" s="57">
        <v>670217</v>
      </c>
      <c r="C3318" s="50" t="s">
        <v>6011</v>
      </c>
      <c r="D3318" s="50" t="s">
        <v>1697</v>
      </c>
      <c r="E3318" s="50" t="str">
        <f>IF(AND(LEN(NICAP[[#This Row],[State or      Country]])=2,NICAP[[#This Row],[State or      Country]]&lt;&gt;"UK"),"US","Other")</f>
        <v>US</v>
      </c>
      <c r="F3318" s="75">
        <v>2</v>
      </c>
      <c r="G3318" s="48"/>
      <c r="H3318" s="48"/>
      <c r="I3318" s="48"/>
      <c r="J3318" s="48"/>
      <c r="K3318" s="48"/>
      <c r="L3318" s="36" t="s">
        <v>6010</v>
      </c>
      <c r="M3318" s="36" t="str">
        <f>IF(LEFT(NICAP[[#This Row],[Date]],1)=0,"Y","N")</f>
        <v>N</v>
      </c>
      <c r="N3318" s="36"/>
      <c r="O3318" s="36" t="str">
        <f>19&amp;LEFT(NICAP[[#This Row],[Date]],2)</f>
        <v>1967</v>
      </c>
      <c r="P3318" s="36" t="str">
        <f>MID(NICAP[[#This Row],[Date]],3,2)</f>
        <v>02</v>
      </c>
      <c r="Q3318" s="36" t="str">
        <f>RIGHT(NICAP[[#This Row],[Date]],2)</f>
        <v>17</v>
      </c>
      <c r="R3318" s="26">
        <f>DATE(NICAP[[#This Row],[Year]],NICAP[[#This Row],[Month]],NICAP[[#This Row],[Day]])</f>
        <v>24520</v>
      </c>
      <c r="S3318" s="35" t="str">
        <f t="shared" si="102"/>
        <v>MA</v>
      </c>
      <c r="T3318" s="24" t="str">
        <f t="shared" si="103"/>
        <v>US</v>
      </c>
    </row>
    <row r="3319" spans="1:20" ht="42" customHeight="1" x14ac:dyDescent="0.2">
      <c r="A3319" s="35">
        <v>3310</v>
      </c>
      <c r="B3319" s="57">
        <v>670218</v>
      </c>
      <c r="C3319" s="50" t="s">
        <v>2610</v>
      </c>
      <c r="D3319" s="50" t="s">
        <v>1689</v>
      </c>
      <c r="E3319" s="50" t="str">
        <f>IF(AND(LEN(NICAP[[#This Row],[State or      Country]])=2,NICAP[[#This Row],[State or      Country]]&lt;&gt;"UK"),"US","Other")</f>
        <v>US</v>
      </c>
      <c r="F3319" s="75">
        <v>1</v>
      </c>
      <c r="G3319" s="48"/>
      <c r="H3319" s="48"/>
      <c r="I3319" s="48"/>
      <c r="J3319" s="48"/>
      <c r="K3319" s="48"/>
      <c r="L3319" s="42" t="s">
        <v>6009</v>
      </c>
      <c r="M3319" s="42" t="str">
        <f>IF(LEFT(NICAP[[#This Row],[Date]],1)=0,"Y","N")</f>
        <v>N</v>
      </c>
      <c r="N3319" s="42"/>
      <c r="O3319" s="42" t="str">
        <f>19&amp;LEFT(NICAP[[#This Row],[Date]],2)</f>
        <v>1967</v>
      </c>
      <c r="P3319" s="42" t="str">
        <f>MID(NICAP[[#This Row],[Date]],3,2)</f>
        <v>02</v>
      </c>
      <c r="Q3319" s="42" t="str">
        <f>RIGHT(NICAP[[#This Row],[Date]],2)</f>
        <v>18</v>
      </c>
      <c r="R3319" s="26">
        <f>DATE(NICAP[[#This Row],[Year]],NICAP[[#This Row],[Month]],NICAP[[#This Row],[Day]])</f>
        <v>24521</v>
      </c>
      <c r="S3319" s="35" t="str">
        <f t="shared" si="102"/>
        <v>GA</v>
      </c>
      <c r="T3319" s="24" t="str">
        <f t="shared" si="103"/>
        <v>US</v>
      </c>
    </row>
    <row r="3320" spans="1:20" ht="42.75" customHeight="1" x14ac:dyDescent="0.2">
      <c r="A3320" s="35">
        <v>3311</v>
      </c>
      <c r="B3320" s="57">
        <v>670218</v>
      </c>
      <c r="C3320" s="50" t="s">
        <v>6008</v>
      </c>
      <c r="D3320" s="50" t="s">
        <v>1758</v>
      </c>
      <c r="E3320" s="50" t="str">
        <f>IF(AND(LEN(NICAP[[#This Row],[State or      Country]])=2,NICAP[[#This Row],[State or      Country]]&lt;&gt;"UK"),"US","Other")</f>
        <v>US</v>
      </c>
      <c r="F3320" s="75">
        <v>1</v>
      </c>
      <c r="G3320" s="48"/>
      <c r="H3320" s="48"/>
      <c r="I3320" s="48"/>
      <c r="J3320" s="48"/>
      <c r="K3320" s="48"/>
      <c r="L3320" s="36" t="s">
        <v>6007</v>
      </c>
      <c r="M3320" s="36" t="str">
        <f>IF(LEFT(NICAP[[#This Row],[Date]],1)=0,"Y","N")</f>
        <v>N</v>
      </c>
      <c r="N3320" s="36"/>
      <c r="O3320" s="36" t="str">
        <f>19&amp;LEFT(NICAP[[#This Row],[Date]],2)</f>
        <v>1967</v>
      </c>
      <c r="P3320" s="36" t="str">
        <f>MID(NICAP[[#This Row],[Date]],3,2)</f>
        <v>02</v>
      </c>
      <c r="Q3320" s="36" t="str">
        <f>RIGHT(NICAP[[#This Row],[Date]],2)</f>
        <v>18</v>
      </c>
      <c r="R3320" s="26">
        <f>DATE(NICAP[[#This Row],[Year]],NICAP[[#This Row],[Month]],NICAP[[#This Row],[Day]])</f>
        <v>24521</v>
      </c>
      <c r="S3320" s="35" t="str">
        <f t="shared" si="102"/>
        <v>NY</v>
      </c>
      <c r="T3320" s="24" t="str">
        <f t="shared" si="103"/>
        <v>US</v>
      </c>
    </row>
    <row r="3321" spans="1:20" ht="72" customHeight="1" x14ac:dyDescent="0.2">
      <c r="A3321" s="35">
        <v>3312</v>
      </c>
      <c r="B3321" s="57">
        <v>670219</v>
      </c>
      <c r="C3321" s="50" t="s">
        <v>6006</v>
      </c>
      <c r="D3321" s="50" t="s">
        <v>1775</v>
      </c>
      <c r="E3321" s="50" t="str">
        <f>IF(AND(LEN(NICAP[[#This Row],[State or      Country]])=2,NICAP[[#This Row],[State or      Country]]&lt;&gt;"UK"),"US","Other")</f>
        <v>US</v>
      </c>
      <c r="F3321" s="75">
        <v>2</v>
      </c>
      <c r="G3321" s="48"/>
      <c r="H3321" s="48"/>
      <c r="I3321" s="48"/>
      <c r="J3321" s="48"/>
      <c r="K3321" s="48"/>
      <c r="L3321" s="36" t="s">
        <v>6005</v>
      </c>
      <c r="M3321" s="36" t="str">
        <f>IF(LEFT(NICAP[[#This Row],[Date]],1)=0,"Y","N")</f>
        <v>N</v>
      </c>
      <c r="N3321" s="36"/>
      <c r="O3321" s="36" t="str">
        <f>19&amp;LEFT(NICAP[[#This Row],[Date]],2)</f>
        <v>1967</v>
      </c>
      <c r="P3321" s="36" t="str">
        <f>MID(NICAP[[#This Row],[Date]],3,2)</f>
        <v>02</v>
      </c>
      <c r="Q3321" s="36" t="str">
        <f>RIGHT(NICAP[[#This Row],[Date]],2)</f>
        <v>19</v>
      </c>
      <c r="R3321" s="26">
        <f>DATE(NICAP[[#This Row],[Year]],NICAP[[#This Row],[Month]],NICAP[[#This Row],[Day]])</f>
        <v>24522</v>
      </c>
      <c r="S3321" s="35" t="str">
        <f t="shared" si="102"/>
        <v>CT</v>
      </c>
      <c r="T3321" s="24" t="str">
        <f t="shared" si="103"/>
        <v>US</v>
      </c>
    </row>
    <row r="3322" spans="1:20" ht="71.25" customHeight="1" x14ac:dyDescent="0.2">
      <c r="A3322" s="35">
        <v>3313</v>
      </c>
      <c r="B3322" s="57">
        <v>670219</v>
      </c>
      <c r="C3322" s="50" t="s">
        <v>4374</v>
      </c>
      <c r="D3322" s="50" t="s">
        <v>1683</v>
      </c>
      <c r="E3322" s="50" t="str">
        <f>IF(AND(LEN(NICAP[[#This Row],[State or      Country]])=2,NICAP[[#This Row],[State or      Country]]&lt;&gt;"UK"),"US","Other")</f>
        <v>US</v>
      </c>
      <c r="F3322" s="75">
        <v>7</v>
      </c>
      <c r="G3322" s="48"/>
      <c r="H3322" s="48"/>
      <c r="I3322" s="48"/>
      <c r="J3322" s="48"/>
      <c r="K3322" s="48"/>
      <c r="L3322" s="36" t="s">
        <v>6004</v>
      </c>
      <c r="M3322" s="36" t="str">
        <f>IF(LEFT(NICAP[[#This Row],[Date]],1)=0,"Y","N")</f>
        <v>N</v>
      </c>
      <c r="N3322" s="36"/>
      <c r="O3322" s="36" t="str">
        <f>19&amp;LEFT(NICAP[[#This Row],[Date]],2)</f>
        <v>1967</v>
      </c>
      <c r="P3322" s="36" t="str">
        <f>MID(NICAP[[#This Row],[Date]],3,2)</f>
        <v>02</v>
      </c>
      <c r="Q3322" s="36" t="str">
        <f>RIGHT(NICAP[[#This Row],[Date]],2)</f>
        <v>19</v>
      </c>
      <c r="R3322" s="26">
        <f>DATE(NICAP[[#This Row],[Year]],NICAP[[#This Row],[Month]],NICAP[[#This Row],[Day]])</f>
        <v>24522</v>
      </c>
      <c r="S3322" s="35" t="str">
        <f t="shared" si="102"/>
        <v>FL</v>
      </c>
      <c r="T3322" s="24" t="str">
        <f t="shared" si="103"/>
        <v>US</v>
      </c>
    </row>
    <row r="3323" spans="1:20" ht="72" customHeight="1" x14ac:dyDescent="0.2">
      <c r="A3323" s="35">
        <v>3314</v>
      </c>
      <c r="B3323" s="57">
        <v>670219</v>
      </c>
      <c r="C3323" s="50" t="s">
        <v>5997</v>
      </c>
      <c r="D3323" s="50" t="s">
        <v>1667</v>
      </c>
      <c r="E3323" s="50" t="str">
        <f>IF(AND(LEN(NICAP[[#This Row],[State or      Country]])=2,NICAP[[#This Row],[State or      Country]]&lt;&gt;"UK"),"US","Other")</f>
        <v>US</v>
      </c>
      <c r="F3323" s="75">
        <v>2</v>
      </c>
      <c r="G3323" s="48"/>
      <c r="H3323" s="48"/>
      <c r="I3323" s="48"/>
      <c r="J3323" s="48"/>
      <c r="K3323" s="48"/>
      <c r="L3323" s="42" t="s">
        <v>6003</v>
      </c>
      <c r="M3323" s="42" t="str">
        <f>IF(LEFT(NICAP[[#This Row],[Date]],1)=0,"Y","N")</f>
        <v>N</v>
      </c>
      <c r="N3323" s="42"/>
      <c r="O3323" s="42" t="str">
        <f>19&amp;LEFT(NICAP[[#This Row],[Date]],2)</f>
        <v>1967</v>
      </c>
      <c r="P3323" s="42" t="str">
        <f>MID(NICAP[[#This Row],[Date]],3,2)</f>
        <v>02</v>
      </c>
      <c r="Q3323" s="42" t="str">
        <f>RIGHT(NICAP[[#This Row],[Date]],2)</f>
        <v>19</v>
      </c>
      <c r="R3323" s="26">
        <f>DATE(NICAP[[#This Row],[Year]],NICAP[[#This Row],[Month]],NICAP[[#This Row],[Day]])</f>
        <v>24522</v>
      </c>
      <c r="S3323" s="35" t="str">
        <f t="shared" si="102"/>
        <v>TX</v>
      </c>
      <c r="T3323" s="24" t="str">
        <f t="shared" si="103"/>
        <v>US</v>
      </c>
    </row>
    <row r="3324" spans="1:20" ht="12.75" customHeight="1" x14ac:dyDescent="0.2">
      <c r="A3324" s="35">
        <v>3315</v>
      </c>
      <c r="B3324" s="53">
        <v>670219</v>
      </c>
      <c r="C3324" s="39" t="s">
        <v>6002</v>
      </c>
      <c r="D3324" s="39" t="s">
        <v>1844</v>
      </c>
      <c r="E3324" s="39" t="str">
        <f>IF(AND(LEN(NICAP[[#This Row],[State or      Country]])=2,NICAP[[#This Row],[State or      Country]]&lt;&gt;"UK"),"US","Other")</f>
        <v>US</v>
      </c>
      <c r="F3324" s="79">
        <v>4</v>
      </c>
      <c r="G3324" s="37"/>
      <c r="H3324" s="37"/>
      <c r="I3324" s="37"/>
      <c r="J3324" s="37"/>
      <c r="K3324" s="37"/>
      <c r="L3324" s="36" t="s">
        <v>6001</v>
      </c>
      <c r="M3324" s="36" t="str">
        <f>IF(LEFT(NICAP[[#This Row],[Date]],1)=0,"Y","N")</f>
        <v>N</v>
      </c>
      <c r="N3324" s="36"/>
      <c r="O3324" s="36" t="str">
        <f>19&amp;LEFT(NICAP[[#This Row],[Date]],2)</f>
        <v>1967</v>
      </c>
      <c r="P3324" s="36" t="str">
        <f>MID(NICAP[[#This Row],[Date]],3,2)</f>
        <v>02</v>
      </c>
      <c r="Q3324" s="36" t="str">
        <f>RIGHT(NICAP[[#This Row],[Date]],2)</f>
        <v>19</v>
      </c>
      <c r="R3324" s="26">
        <f>DATE(NICAP[[#This Row],[Year]],NICAP[[#This Row],[Month]],NICAP[[#This Row],[Day]])</f>
        <v>24522</v>
      </c>
      <c r="S3324" s="35" t="str">
        <f t="shared" si="102"/>
        <v>MO</v>
      </c>
      <c r="T3324" s="24" t="str">
        <f t="shared" si="103"/>
        <v>US</v>
      </c>
    </row>
    <row r="3325" spans="1:20" ht="12.75" customHeight="1" x14ac:dyDescent="0.2">
      <c r="A3325" s="35">
        <v>3316</v>
      </c>
      <c r="B3325" s="55">
        <v>670220</v>
      </c>
      <c r="C3325" s="39" t="s">
        <v>3470</v>
      </c>
      <c r="D3325" s="39" t="s">
        <v>1739</v>
      </c>
      <c r="E3325" s="39" t="str">
        <f>IF(AND(LEN(NICAP[[#This Row],[State or      Country]])=2,NICAP[[#This Row],[State or      Country]]&lt;&gt;"UK"),"US","Other")</f>
        <v>US</v>
      </c>
      <c r="F3325" s="79">
        <v>2</v>
      </c>
      <c r="G3325" s="37"/>
      <c r="H3325" s="37"/>
      <c r="I3325" s="93">
        <v>11394</v>
      </c>
      <c r="J3325" s="37"/>
      <c r="K3325" s="37"/>
      <c r="L3325" s="36" t="s">
        <v>6000</v>
      </c>
      <c r="M3325" s="36" t="str">
        <f>IF(LEFT(NICAP[[#This Row],[Date]],1)=0,"Y","N")</f>
        <v>N</v>
      </c>
      <c r="N3325" s="36"/>
      <c r="O3325" s="36" t="str">
        <f>19&amp;LEFT(NICAP[[#This Row],[Date]],2)</f>
        <v>1967</v>
      </c>
      <c r="P3325" s="36" t="str">
        <f>MID(NICAP[[#This Row],[Date]],3,2)</f>
        <v>02</v>
      </c>
      <c r="Q3325" s="36" t="str">
        <f>RIGHT(NICAP[[#This Row],[Date]],2)</f>
        <v>20</v>
      </c>
      <c r="R3325" s="26">
        <f>DATE(NICAP[[#This Row],[Year]],NICAP[[#This Row],[Month]],NICAP[[#This Row],[Day]])</f>
        <v>24523</v>
      </c>
      <c r="S3325" s="35" t="str">
        <f t="shared" si="102"/>
        <v>WI</v>
      </c>
      <c r="T3325" s="24" t="str">
        <f t="shared" si="103"/>
        <v>US</v>
      </c>
    </row>
    <row r="3326" spans="1:20" ht="41.25" customHeight="1" x14ac:dyDescent="0.2">
      <c r="A3326" s="35">
        <v>3317</v>
      </c>
      <c r="B3326" s="57">
        <v>670220</v>
      </c>
      <c r="C3326" s="50" t="s">
        <v>5999</v>
      </c>
      <c r="D3326" s="50" t="s">
        <v>2338</v>
      </c>
      <c r="E3326" s="50" t="str">
        <f>IF(AND(LEN(NICAP[[#This Row],[State or      Country]])=2,NICAP[[#This Row],[State or      Country]]&lt;&gt;"UK"),"US","Other")</f>
        <v>US</v>
      </c>
      <c r="F3326" s="75">
        <v>1</v>
      </c>
      <c r="G3326" s="48"/>
      <c r="H3326" s="48"/>
      <c r="I3326" s="48"/>
      <c r="J3326" s="48"/>
      <c r="K3326" s="48"/>
      <c r="L3326" s="42" t="s">
        <v>5998</v>
      </c>
      <c r="M3326" s="42" t="str">
        <f>IF(LEFT(NICAP[[#This Row],[Date]],1)=0,"Y","N")</f>
        <v>N</v>
      </c>
      <c r="N3326" s="42"/>
      <c r="O3326" s="42" t="str">
        <f>19&amp;LEFT(NICAP[[#This Row],[Date]],2)</f>
        <v>1967</v>
      </c>
      <c r="P3326" s="42" t="str">
        <f>MID(NICAP[[#This Row],[Date]],3,2)</f>
        <v>02</v>
      </c>
      <c r="Q3326" s="42" t="str">
        <f>RIGHT(NICAP[[#This Row],[Date]],2)</f>
        <v>20</v>
      </c>
      <c r="R3326" s="26">
        <f>DATE(NICAP[[#This Row],[Year]],NICAP[[#This Row],[Month]],NICAP[[#This Row],[Day]])</f>
        <v>24523</v>
      </c>
      <c r="S3326" s="35" t="str">
        <f t="shared" si="102"/>
        <v>NH</v>
      </c>
      <c r="T3326" s="24" t="str">
        <f t="shared" si="103"/>
        <v>US</v>
      </c>
    </row>
    <row r="3327" spans="1:20" ht="101.25" customHeight="1" x14ac:dyDescent="0.2">
      <c r="A3327" s="35">
        <v>3318</v>
      </c>
      <c r="B3327" s="57">
        <v>670220</v>
      </c>
      <c r="C3327" s="50" t="s">
        <v>5997</v>
      </c>
      <c r="D3327" s="50" t="s">
        <v>1667</v>
      </c>
      <c r="E3327" s="50" t="str">
        <f>IF(AND(LEN(NICAP[[#This Row],[State or      Country]])=2,NICAP[[#This Row],[State or      Country]]&lt;&gt;"UK"),"US","Other")</f>
        <v>US</v>
      </c>
      <c r="F3327" s="75">
        <v>2</v>
      </c>
      <c r="G3327" s="48"/>
      <c r="H3327" s="48"/>
      <c r="I3327" s="48"/>
      <c r="J3327" s="48"/>
      <c r="K3327" s="48"/>
      <c r="L3327" s="36" t="s">
        <v>5996</v>
      </c>
      <c r="M3327" s="36" t="str">
        <f>IF(LEFT(NICAP[[#This Row],[Date]],1)=0,"Y","N")</f>
        <v>N</v>
      </c>
      <c r="N3327" s="36"/>
      <c r="O3327" s="36" t="str">
        <f>19&amp;LEFT(NICAP[[#This Row],[Date]],2)</f>
        <v>1967</v>
      </c>
      <c r="P3327" s="36" t="str">
        <f>MID(NICAP[[#This Row],[Date]],3,2)</f>
        <v>02</v>
      </c>
      <c r="Q3327" s="36" t="str">
        <f>RIGHT(NICAP[[#This Row],[Date]],2)</f>
        <v>20</v>
      </c>
      <c r="R3327" s="26">
        <f>DATE(NICAP[[#This Row],[Year]],NICAP[[#This Row],[Month]],NICAP[[#This Row],[Day]])</f>
        <v>24523</v>
      </c>
      <c r="S3327" s="35" t="str">
        <f t="shared" si="102"/>
        <v>TX</v>
      </c>
      <c r="T3327" s="24" t="str">
        <f t="shared" si="103"/>
        <v>US</v>
      </c>
    </row>
    <row r="3328" spans="1:20" ht="71.25" customHeight="1" x14ac:dyDescent="0.2">
      <c r="A3328" s="35">
        <v>3319</v>
      </c>
      <c r="B3328" s="57">
        <v>670220</v>
      </c>
      <c r="C3328" s="50" t="s">
        <v>5995</v>
      </c>
      <c r="D3328" s="50" t="s">
        <v>1758</v>
      </c>
      <c r="E3328" s="50" t="str">
        <f>IF(AND(LEN(NICAP[[#This Row],[State or      Country]])=2,NICAP[[#This Row],[State or      Country]]&lt;&gt;"UK"),"US","Other")</f>
        <v>US</v>
      </c>
      <c r="F3328" s="75">
        <v>2</v>
      </c>
      <c r="G3328" s="48"/>
      <c r="H3328" s="48"/>
      <c r="I3328" s="48"/>
      <c r="J3328" s="48"/>
      <c r="K3328" s="48"/>
      <c r="L3328" s="36" t="s">
        <v>5994</v>
      </c>
      <c r="M3328" s="36" t="str">
        <f>IF(LEFT(NICAP[[#This Row],[Date]],1)=0,"Y","N")</f>
        <v>N</v>
      </c>
      <c r="N3328" s="36"/>
      <c r="O3328" s="36" t="str">
        <f>19&amp;LEFT(NICAP[[#This Row],[Date]],2)</f>
        <v>1967</v>
      </c>
      <c r="P3328" s="36" t="str">
        <f>MID(NICAP[[#This Row],[Date]],3,2)</f>
        <v>02</v>
      </c>
      <c r="Q3328" s="36" t="str">
        <f>RIGHT(NICAP[[#This Row],[Date]],2)</f>
        <v>20</v>
      </c>
      <c r="R3328" s="26">
        <f>DATE(NICAP[[#This Row],[Year]],NICAP[[#This Row],[Month]],NICAP[[#This Row],[Day]])</f>
        <v>24523</v>
      </c>
      <c r="S3328" s="35" t="str">
        <f t="shared" si="102"/>
        <v>NY</v>
      </c>
      <c r="T3328" s="24" t="str">
        <f t="shared" si="103"/>
        <v>US</v>
      </c>
    </row>
    <row r="3329" spans="1:20" ht="57" customHeight="1" x14ac:dyDescent="0.2">
      <c r="A3329" s="35">
        <v>3320</v>
      </c>
      <c r="B3329" s="57">
        <v>670220</v>
      </c>
      <c r="C3329" s="50" t="s">
        <v>5993</v>
      </c>
      <c r="D3329" s="50" t="s">
        <v>1702</v>
      </c>
      <c r="E3329" s="50" t="str">
        <f>IF(AND(LEN(NICAP[[#This Row],[State or      Country]])=2,NICAP[[#This Row],[State or      Country]]&lt;&gt;"UK"),"US","Other")</f>
        <v>Other</v>
      </c>
      <c r="F3329" s="75">
        <v>3</v>
      </c>
      <c r="G3329" s="48"/>
      <c r="H3329" s="48"/>
      <c r="I3329" s="48"/>
      <c r="J3329" s="48"/>
      <c r="K3329" s="48"/>
      <c r="L3329" s="36" t="s">
        <v>5992</v>
      </c>
      <c r="M3329" s="36" t="str">
        <f>IF(LEFT(NICAP[[#This Row],[Date]],1)=0,"Y","N")</f>
        <v>N</v>
      </c>
      <c r="N3329" s="36"/>
      <c r="O3329" s="36" t="str">
        <f>19&amp;LEFT(NICAP[[#This Row],[Date]],2)</f>
        <v>1967</v>
      </c>
      <c r="P3329" s="36" t="str">
        <f>MID(NICAP[[#This Row],[Date]],3,2)</f>
        <v>02</v>
      </c>
      <c r="Q3329" s="36" t="str">
        <f>RIGHT(NICAP[[#This Row],[Date]],2)</f>
        <v>20</v>
      </c>
      <c r="R3329" s="26">
        <f>DATE(NICAP[[#This Row],[Year]],NICAP[[#This Row],[Month]],NICAP[[#This Row],[Day]])</f>
        <v>24523</v>
      </c>
      <c r="S3329" s="35" t="str">
        <f t="shared" si="102"/>
        <v/>
      </c>
      <c r="T3329" s="24" t="str">
        <f t="shared" si="103"/>
        <v>CAN</v>
      </c>
    </row>
    <row r="3330" spans="1:20" ht="57" customHeight="1" x14ac:dyDescent="0.2">
      <c r="A3330" s="35">
        <v>3321</v>
      </c>
      <c r="B3330" s="57">
        <v>670221</v>
      </c>
      <c r="C3330" s="50" t="s">
        <v>5991</v>
      </c>
      <c r="D3330" s="50" t="s">
        <v>1667</v>
      </c>
      <c r="E3330" s="50" t="str">
        <f>IF(AND(LEN(NICAP[[#This Row],[State or      Country]])=2,NICAP[[#This Row],[State or      Country]]&lt;&gt;"UK"),"US","Other")</f>
        <v>US</v>
      </c>
      <c r="F3330" s="75">
        <v>2</v>
      </c>
      <c r="G3330" s="48"/>
      <c r="H3330" s="48"/>
      <c r="I3330" s="48"/>
      <c r="J3330" s="48"/>
      <c r="K3330" s="48"/>
      <c r="L3330" s="36" t="s">
        <v>5990</v>
      </c>
      <c r="M3330" s="36" t="str">
        <f>IF(LEFT(NICAP[[#This Row],[Date]],1)=0,"Y","N")</f>
        <v>N</v>
      </c>
      <c r="N3330" s="36"/>
      <c r="O3330" s="36" t="str">
        <f>19&amp;LEFT(NICAP[[#This Row],[Date]],2)</f>
        <v>1967</v>
      </c>
      <c r="P3330" s="36" t="str">
        <f>MID(NICAP[[#This Row],[Date]],3,2)</f>
        <v>02</v>
      </c>
      <c r="Q3330" s="36" t="str">
        <f>RIGHT(NICAP[[#This Row],[Date]],2)</f>
        <v>21</v>
      </c>
      <c r="R3330" s="26">
        <f>DATE(NICAP[[#This Row],[Year]],NICAP[[#This Row],[Month]],NICAP[[#This Row],[Day]])</f>
        <v>24524</v>
      </c>
      <c r="S3330" s="35" t="str">
        <f t="shared" si="102"/>
        <v>TX</v>
      </c>
      <c r="T3330" s="24" t="str">
        <f t="shared" si="103"/>
        <v>US</v>
      </c>
    </row>
    <row r="3331" spans="1:20" ht="57.75" customHeight="1" x14ac:dyDescent="0.2">
      <c r="A3331" s="35">
        <v>3322</v>
      </c>
      <c r="B3331" s="57">
        <v>670221</v>
      </c>
      <c r="C3331" s="50" t="s">
        <v>5989</v>
      </c>
      <c r="D3331" s="50" t="s">
        <v>1715</v>
      </c>
      <c r="E3331" s="50" t="str">
        <f>IF(AND(LEN(NICAP[[#This Row],[State or      Country]])=2,NICAP[[#This Row],[State or      Country]]&lt;&gt;"UK"),"US","Other")</f>
        <v>US</v>
      </c>
      <c r="F3331" s="75">
        <v>2</v>
      </c>
      <c r="G3331" s="48"/>
      <c r="H3331" s="48"/>
      <c r="I3331" s="48"/>
      <c r="J3331" s="48"/>
      <c r="K3331" s="48"/>
      <c r="L3331" s="36" t="s">
        <v>5988</v>
      </c>
      <c r="M3331" s="36" t="str">
        <f>IF(LEFT(NICAP[[#This Row],[Date]],1)=0,"Y","N")</f>
        <v>N</v>
      </c>
      <c r="N3331" s="36"/>
      <c r="O3331" s="36" t="str">
        <f>19&amp;LEFT(NICAP[[#This Row],[Date]],2)</f>
        <v>1967</v>
      </c>
      <c r="P3331" s="36" t="str">
        <f>MID(NICAP[[#This Row],[Date]],3,2)</f>
        <v>02</v>
      </c>
      <c r="Q3331" s="36" t="str">
        <f>RIGHT(NICAP[[#This Row],[Date]],2)</f>
        <v>21</v>
      </c>
      <c r="R3331" s="26">
        <f>DATE(NICAP[[#This Row],[Year]],NICAP[[#This Row],[Month]],NICAP[[#This Row],[Day]])</f>
        <v>24524</v>
      </c>
      <c r="S3331" s="35" t="str">
        <f t="shared" si="102"/>
        <v>MD</v>
      </c>
      <c r="T3331" s="24" t="str">
        <f t="shared" si="103"/>
        <v>US</v>
      </c>
    </row>
    <row r="3332" spans="1:20" ht="86.25" customHeight="1" x14ac:dyDescent="0.2">
      <c r="A3332" s="35">
        <v>3323</v>
      </c>
      <c r="B3332" s="57">
        <v>670221</v>
      </c>
      <c r="C3332" s="50" t="s">
        <v>2415</v>
      </c>
      <c r="D3332" s="50" t="s">
        <v>1694</v>
      </c>
      <c r="E3332" s="50" t="str">
        <f>IF(AND(LEN(NICAP[[#This Row],[State or      Country]])=2,NICAP[[#This Row],[State or      Country]]&lt;&gt;"UK"),"US","Other")</f>
        <v>US</v>
      </c>
      <c r="F3332" s="75">
        <v>3</v>
      </c>
      <c r="G3332" s="48"/>
      <c r="H3332" s="48"/>
      <c r="I3332" s="48"/>
      <c r="J3332" s="48"/>
      <c r="K3332" s="48"/>
      <c r="L3332" s="36" t="s">
        <v>5987</v>
      </c>
      <c r="M3332" s="36" t="str">
        <f>IF(LEFT(NICAP[[#This Row],[Date]],1)=0,"Y","N")</f>
        <v>N</v>
      </c>
      <c r="N3332" s="36"/>
      <c r="O3332" s="36" t="str">
        <f>19&amp;LEFT(NICAP[[#This Row],[Date]],2)</f>
        <v>1967</v>
      </c>
      <c r="P3332" s="36" t="str">
        <f>MID(NICAP[[#This Row],[Date]],3,2)</f>
        <v>02</v>
      </c>
      <c r="Q3332" s="36" t="str">
        <f>RIGHT(NICAP[[#This Row],[Date]],2)</f>
        <v>21</v>
      </c>
      <c r="R3332" s="26">
        <f>DATE(NICAP[[#This Row],[Year]],NICAP[[#This Row],[Month]],NICAP[[#This Row],[Day]])</f>
        <v>24524</v>
      </c>
      <c r="S3332" s="35" t="str">
        <f t="shared" si="102"/>
        <v>OH</v>
      </c>
      <c r="T3332" s="24" t="str">
        <f t="shared" si="103"/>
        <v>US</v>
      </c>
    </row>
    <row r="3333" spans="1:20" ht="100.5" customHeight="1" x14ac:dyDescent="0.2">
      <c r="A3333" s="35">
        <v>3324</v>
      </c>
      <c r="B3333" s="57">
        <v>670221</v>
      </c>
      <c r="C3333" s="50" t="s">
        <v>5986</v>
      </c>
      <c r="D3333" s="50" t="s">
        <v>2260</v>
      </c>
      <c r="E3333" s="50" t="str">
        <f>IF(AND(LEN(NICAP[[#This Row],[State or      Country]])=2,NICAP[[#This Row],[State or      Country]]&lt;&gt;"UK"),"US","Other")</f>
        <v>US</v>
      </c>
      <c r="F3333" s="75">
        <v>2</v>
      </c>
      <c r="G3333" s="48"/>
      <c r="H3333" s="48"/>
      <c r="I3333" s="48"/>
      <c r="J3333" s="48"/>
      <c r="K3333" s="48"/>
      <c r="L3333" s="36" t="s">
        <v>5985</v>
      </c>
      <c r="M3333" s="36" t="str">
        <f>IF(LEFT(NICAP[[#This Row],[Date]],1)=0,"Y","N")</f>
        <v>N</v>
      </c>
      <c r="N3333" s="36"/>
      <c r="O3333" s="36" t="str">
        <f>19&amp;LEFT(NICAP[[#This Row],[Date]],2)</f>
        <v>1967</v>
      </c>
      <c r="P3333" s="36" t="str">
        <f>MID(NICAP[[#This Row],[Date]],3,2)</f>
        <v>02</v>
      </c>
      <c r="Q3333" s="36" t="str">
        <f>RIGHT(NICAP[[#This Row],[Date]],2)</f>
        <v>21</v>
      </c>
      <c r="R3333" s="26">
        <f>DATE(NICAP[[#This Row],[Year]],NICAP[[#This Row],[Month]],NICAP[[#This Row],[Day]])</f>
        <v>24524</v>
      </c>
      <c r="S3333" s="35" t="str">
        <f t="shared" si="102"/>
        <v>KS</v>
      </c>
      <c r="T3333" s="24" t="str">
        <f t="shared" si="103"/>
        <v>US</v>
      </c>
    </row>
    <row r="3334" spans="1:20" ht="42" customHeight="1" x14ac:dyDescent="0.2">
      <c r="A3334" s="35">
        <v>3325</v>
      </c>
      <c r="B3334" s="57">
        <v>670222</v>
      </c>
      <c r="C3334" s="50" t="s">
        <v>5984</v>
      </c>
      <c r="D3334" s="50" t="s">
        <v>1787</v>
      </c>
      <c r="E3334" s="50" t="str">
        <f>IF(AND(LEN(NICAP[[#This Row],[State or      Country]])=2,NICAP[[#This Row],[State or      Country]]&lt;&gt;"UK"),"US","Other")</f>
        <v>US</v>
      </c>
      <c r="F3334" s="75">
        <v>2</v>
      </c>
      <c r="G3334" s="48"/>
      <c r="H3334" s="48"/>
      <c r="I3334" s="48"/>
      <c r="J3334" s="48"/>
      <c r="K3334" s="48"/>
      <c r="L3334" s="42" t="s">
        <v>5983</v>
      </c>
      <c r="M3334" s="42" t="str">
        <f>IF(LEFT(NICAP[[#This Row],[Date]],1)=0,"Y","N")</f>
        <v>N</v>
      </c>
      <c r="N3334" s="42"/>
      <c r="O3334" s="42" t="str">
        <f>19&amp;LEFT(NICAP[[#This Row],[Date]],2)</f>
        <v>1967</v>
      </c>
      <c r="P3334" s="42" t="str">
        <f>MID(NICAP[[#This Row],[Date]],3,2)</f>
        <v>02</v>
      </c>
      <c r="Q3334" s="42" t="str">
        <f>RIGHT(NICAP[[#This Row],[Date]],2)</f>
        <v>22</v>
      </c>
      <c r="R3334" s="26">
        <f>DATE(NICAP[[#This Row],[Year]],NICAP[[#This Row],[Month]],NICAP[[#This Row],[Day]])</f>
        <v>24525</v>
      </c>
      <c r="S3334" s="35" t="str">
        <f t="shared" si="102"/>
        <v>IN</v>
      </c>
      <c r="T3334" s="24" t="str">
        <f t="shared" si="103"/>
        <v>US</v>
      </c>
    </row>
    <row r="3335" spans="1:20" ht="12.75" customHeight="1" x14ac:dyDescent="0.2">
      <c r="A3335" s="35">
        <v>3326</v>
      </c>
      <c r="B3335" s="53">
        <v>670222</v>
      </c>
      <c r="C3335" s="39" t="s">
        <v>4558</v>
      </c>
      <c r="D3335" s="39" t="s">
        <v>1787</v>
      </c>
      <c r="E3335" s="39" t="str">
        <f>IF(AND(LEN(NICAP[[#This Row],[State or      Country]])=2,NICAP[[#This Row],[State or      Country]]&lt;&gt;"UK"),"US","Other")</f>
        <v>US</v>
      </c>
      <c r="F3335" s="79">
        <v>4</v>
      </c>
      <c r="G3335" s="37"/>
      <c r="H3335" s="37"/>
      <c r="I3335" s="37"/>
      <c r="J3335" s="37"/>
      <c r="K3335" s="37"/>
      <c r="L3335" s="36" t="s">
        <v>5982</v>
      </c>
      <c r="M3335" s="36" t="str">
        <f>IF(LEFT(NICAP[[#This Row],[Date]],1)=0,"Y","N")</f>
        <v>N</v>
      </c>
      <c r="N3335" s="36"/>
      <c r="O3335" s="36" t="str">
        <f>19&amp;LEFT(NICAP[[#This Row],[Date]],2)</f>
        <v>1967</v>
      </c>
      <c r="P3335" s="36" t="str">
        <f>MID(NICAP[[#This Row],[Date]],3,2)</f>
        <v>02</v>
      </c>
      <c r="Q3335" s="36" t="str">
        <f>RIGHT(NICAP[[#This Row],[Date]],2)</f>
        <v>22</v>
      </c>
      <c r="R3335" s="26">
        <f>DATE(NICAP[[#This Row],[Year]],NICAP[[#This Row],[Month]],NICAP[[#This Row],[Day]])</f>
        <v>24525</v>
      </c>
      <c r="S3335" s="35" t="str">
        <f t="shared" si="102"/>
        <v>IN</v>
      </c>
      <c r="T3335" s="24" t="str">
        <f t="shared" si="103"/>
        <v>US</v>
      </c>
    </row>
    <row r="3336" spans="1:20" ht="27" customHeight="1" x14ac:dyDescent="0.2">
      <c r="A3336" s="35">
        <v>3327</v>
      </c>
      <c r="B3336" s="58">
        <v>670223</v>
      </c>
      <c r="C3336" s="44" t="s">
        <v>5981</v>
      </c>
      <c r="D3336" s="44" t="s">
        <v>3335</v>
      </c>
      <c r="E3336" s="44" t="str">
        <f>IF(AND(LEN(NICAP[[#This Row],[State or      Country]])=2,NICAP[[#This Row],[State or      Country]]&lt;&gt;"UK"),"US","Other")</f>
        <v>US</v>
      </c>
      <c r="F3336" s="74">
        <v>9</v>
      </c>
      <c r="G3336" s="88" t="s">
        <v>1666</v>
      </c>
      <c r="H3336" s="61">
        <v>5</v>
      </c>
      <c r="I3336" s="88" t="s">
        <v>4808</v>
      </c>
      <c r="J3336" s="41"/>
      <c r="K3336" s="41"/>
      <c r="L3336" s="59" t="s">
        <v>5980</v>
      </c>
      <c r="M3336" s="59" t="str">
        <f>IF(LEFT(NICAP[[#This Row],[Date]],1)=0,"Y","N")</f>
        <v>N</v>
      </c>
      <c r="N3336" s="59"/>
      <c r="O3336" s="59" t="str">
        <f>19&amp;LEFT(NICAP[[#This Row],[Date]],2)</f>
        <v>1967</v>
      </c>
      <c r="P3336" s="59" t="str">
        <f>MID(NICAP[[#This Row],[Date]],3,2)</f>
        <v>02</v>
      </c>
      <c r="Q3336" s="59" t="str">
        <f>RIGHT(NICAP[[#This Row],[Date]],2)</f>
        <v>23</v>
      </c>
      <c r="R3336" s="26">
        <f>DATE(NICAP[[#This Row],[Year]],NICAP[[#This Row],[Month]],NICAP[[#This Row],[Day]])</f>
        <v>24526</v>
      </c>
      <c r="S3336" s="35" t="str">
        <f t="shared" si="102"/>
        <v>MT</v>
      </c>
      <c r="T3336" s="24" t="str">
        <f t="shared" si="103"/>
        <v>US</v>
      </c>
    </row>
    <row r="3337" spans="1:20" ht="57" customHeight="1" x14ac:dyDescent="0.2">
      <c r="A3337" s="35">
        <v>3328</v>
      </c>
      <c r="B3337" s="57">
        <v>670223</v>
      </c>
      <c r="C3337" s="50" t="s">
        <v>5979</v>
      </c>
      <c r="D3337" s="50" t="s">
        <v>3132</v>
      </c>
      <c r="E3337" s="50" t="str">
        <f>IF(AND(LEN(NICAP[[#This Row],[State or      Country]])=2,NICAP[[#This Row],[State or      Country]]&lt;&gt;"UK"),"US","Other")</f>
        <v>US</v>
      </c>
      <c r="F3337" s="75">
        <v>2</v>
      </c>
      <c r="G3337" s="48"/>
      <c r="H3337" s="48"/>
      <c r="I3337" s="48"/>
      <c r="J3337" s="48"/>
      <c r="K3337" s="48"/>
      <c r="L3337" s="36" t="s">
        <v>5978</v>
      </c>
      <c r="M3337" s="36" t="str">
        <f>IF(LEFT(NICAP[[#This Row],[Date]],1)=0,"Y","N")</f>
        <v>N</v>
      </c>
      <c r="N3337" s="36"/>
      <c r="O3337" s="36" t="str">
        <f>19&amp;LEFT(NICAP[[#This Row],[Date]],2)</f>
        <v>1967</v>
      </c>
      <c r="P3337" s="36" t="str">
        <f>MID(NICAP[[#This Row],[Date]],3,2)</f>
        <v>02</v>
      </c>
      <c r="Q3337" s="36" t="str">
        <f>RIGHT(NICAP[[#This Row],[Date]],2)</f>
        <v>23</v>
      </c>
      <c r="R3337" s="26">
        <f>DATE(NICAP[[#This Row],[Year]],NICAP[[#This Row],[Month]],NICAP[[#This Row],[Day]])</f>
        <v>24526</v>
      </c>
      <c r="S3337" s="35" t="str">
        <f t="shared" si="102"/>
        <v>UT</v>
      </c>
      <c r="T3337" s="24" t="str">
        <f t="shared" si="103"/>
        <v>US</v>
      </c>
    </row>
    <row r="3338" spans="1:20" ht="72" customHeight="1" x14ac:dyDescent="0.2">
      <c r="A3338" s="35">
        <v>3329</v>
      </c>
      <c r="B3338" s="57">
        <v>670223</v>
      </c>
      <c r="C3338" s="50" t="s">
        <v>5977</v>
      </c>
      <c r="D3338" s="50" t="s">
        <v>1670</v>
      </c>
      <c r="E3338" s="50" t="str">
        <f>IF(AND(LEN(NICAP[[#This Row],[State or      Country]])=2,NICAP[[#This Row],[State or      Country]]&lt;&gt;"UK"),"US","Other")</f>
        <v>US</v>
      </c>
      <c r="F3338" s="75">
        <v>2</v>
      </c>
      <c r="G3338" s="48"/>
      <c r="H3338" s="48"/>
      <c r="I3338" s="48"/>
      <c r="J3338" s="48"/>
      <c r="K3338" s="48"/>
      <c r="L3338" s="36" t="s">
        <v>5976</v>
      </c>
      <c r="M3338" s="36" t="str">
        <f>IF(LEFT(NICAP[[#This Row],[Date]],1)=0,"Y","N")</f>
        <v>N</v>
      </c>
      <c r="N3338" s="36"/>
      <c r="O3338" s="36" t="str">
        <f>19&amp;LEFT(NICAP[[#This Row],[Date]],2)</f>
        <v>1967</v>
      </c>
      <c r="P3338" s="36" t="str">
        <f>MID(NICAP[[#This Row],[Date]],3,2)</f>
        <v>02</v>
      </c>
      <c r="Q3338" s="36" t="str">
        <f>RIGHT(NICAP[[#This Row],[Date]],2)</f>
        <v>23</v>
      </c>
      <c r="R3338" s="26">
        <f>DATE(NICAP[[#This Row],[Year]],NICAP[[#This Row],[Month]],NICAP[[#This Row],[Day]])</f>
        <v>24526</v>
      </c>
      <c r="S3338" s="35" t="str">
        <f t="shared" ref="S3338:S3401" si="104">IF(E3338="US",D3338,"")</f>
        <v>IL</v>
      </c>
      <c r="T3338" s="24" t="str">
        <f t="shared" ref="T3338:T3401" si="105">IF(E3338="US","US",D3338)</f>
        <v>US</v>
      </c>
    </row>
    <row r="3339" spans="1:20" ht="56.25" customHeight="1" x14ac:dyDescent="0.2">
      <c r="A3339" s="35">
        <v>3330</v>
      </c>
      <c r="B3339" s="57">
        <v>670223</v>
      </c>
      <c r="C3339" s="50" t="s">
        <v>5975</v>
      </c>
      <c r="D3339" s="50" t="s">
        <v>1670</v>
      </c>
      <c r="E3339" s="50" t="str">
        <f>IF(AND(LEN(NICAP[[#This Row],[State or      Country]])=2,NICAP[[#This Row],[State or      Country]]&lt;&gt;"UK"),"US","Other")</f>
        <v>US</v>
      </c>
      <c r="F3339" s="75">
        <v>2</v>
      </c>
      <c r="G3339" s="48"/>
      <c r="H3339" s="48"/>
      <c r="I3339" s="48"/>
      <c r="J3339" s="48"/>
      <c r="K3339" s="48"/>
      <c r="L3339" s="42" t="s">
        <v>5974</v>
      </c>
      <c r="M3339" s="42" t="str">
        <f>IF(LEFT(NICAP[[#This Row],[Date]],1)=0,"Y","N")</f>
        <v>N</v>
      </c>
      <c r="N3339" s="42"/>
      <c r="O3339" s="42" t="str">
        <f>19&amp;LEFT(NICAP[[#This Row],[Date]],2)</f>
        <v>1967</v>
      </c>
      <c r="P3339" s="42" t="str">
        <f>MID(NICAP[[#This Row],[Date]],3,2)</f>
        <v>02</v>
      </c>
      <c r="Q3339" s="42" t="str">
        <f>RIGHT(NICAP[[#This Row],[Date]],2)</f>
        <v>23</v>
      </c>
      <c r="R3339" s="26">
        <f>DATE(NICAP[[#This Row],[Year]],NICAP[[#This Row],[Month]],NICAP[[#This Row],[Day]])</f>
        <v>24526</v>
      </c>
      <c r="S3339" s="35" t="str">
        <f t="shared" si="104"/>
        <v>IL</v>
      </c>
      <c r="T3339" s="24" t="str">
        <f t="shared" si="105"/>
        <v>US</v>
      </c>
    </row>
    <row r="3340" spans="1:20" ht="57" customHeight="1" x14ac:dyDescent="0.2">
      <c r="A3340" s="35">
        <v>3331</v>
      </c>
      <c r="B3340" s="57">
        <v>670224</v>
      </c>
      <c r="C3340" s="50" t="s">
        <v>5973</v>
      </c>
      <c r="D3340" s="50" t="s">
        <v>1702</v>
      </c>
      <c r="E3340" s="50" t="str">
        <f>IF(AND(LEN(NICAP[[#This Row],[State or      Country]])=2,NICAP[[#This Row],[State or      Country]]&lt;&gt;"UK"),"US","Other")</f>
        <v>Other</v>
      </c>
      <c r="F3340" s="75">
        <v>1</v>
      </c>
      <c r="G3340" s="48"/>
      <c r="H3340" s="48"/>
      <c r="I3340" s="48"/>
      <c r="J3340" s="48"/>
      <c r="K3340" s="48"/>
      <c r="L3340" s="36" t="s">
        <v>5972</v>
      </c>
      <c r="M3340" s="36" t="str">
        <f>IF(LEFT(NICAP[[#This Row],[Date]],1)=0,"Y","N")</f>
        <v>N</v>
      </c>
      <c r="N3340" s="36"/>
      <c r="O3340" s="36" t="str">
        <f>19&amp;LEFT(NICAP[[#This Row],[Date]],2)</f>
        <v>1967</v>
      </c>
      <c r="P3340" s="36" t="str">
        <f>MID(NICAP[[#This Row],[Date]],3,2)</f>
        <v>02</v>
      </c>
      <c r="Q3340" s="36" t="str">
        <f>RIGHT(NICAP[[#This Row],[Date]],2)</f>
        <v>24</v>
      </c>
      <c r="R3340" s="26">
        <f>DATE(NICAP[[#This Row],[Year]],NICAP[[#This Row],[Month]],NICAP[[#This Row],[Day]])</f>
        <v>24527</v>
      </c>
      <c r="S3340" s="35" t="str">
        <f t="shared" si="104"/>
        <v/>
      </c>
      <c r="T3340" s="24" t="str">
        <f t="shared" si="105"/>
        <v>CAN</v>
      </c>
    </row>
    <row r="3341" spans="1:20" ht="12.75" customHeight="1" x14ac:dyDescent="0.2">
      <c r="A3341" s="35">
        <v>3332</v>
      </c>
      <c r="B3341" s="55">
        <v>670224</v>
      </c>
      <c r="C3341" s="39" t="s">
        <v>5971</v>
      </c>
      <c r="D3341" s="39" t="s">
        <v>1726</v>
      </c>
      <c r="E3341" s="39" t="str">
        <f>IF(AND(LEN(NICAP[[#This Row],[State or      Country]])=2,NICAP[[#This Row],[State or      Country]]&lt;&gt;"UK"),"US","Other")</f>
        <v>US</v>
      </c>
      <c r="F3341" s="79">
        <v>9</v>
      </c>
      <c r="G3341" s="37"/>
      <c r="H3341" s="46">
        <v>5</v>
      </c>
      <c r="I3341" s="37"/>
      <c r="J3341" s="37"/>
      <c r="K3341" s="37"/>
      <c r="L3341" s="36" t="s">
        <v>5970</v>
      </c>
      <c r="M3341" s="36" t="str">
        <f>IF(LEFT(NICAP[[#This Row],[Date]],1)=0,"Y","N")</f>
        <v>N</v>
      </c>
      <c r="N3341" s="36"/>
      <c r="O3341" s="36" t="str">
        <f>19&amp;LEFT(NICAP[[#This Row],[Date]],2)</f>
        <v>1967</v>
      </c>
      <c r="P3341" s="36" t="str">
        <f>MID(NICAP[[#This Row],[Date]],3,2)</f>
        <v>02</v>
      </c>
      <c r="Q3341" s="36" t="str">
        <f>RIGHT(NICAP[[#This Row],[Date]],2)</f>
        <v>24</v>
      </c>
      <c r="R3341" s="26">
        <f>DATE(NICAP[[#This Row],[Year]],NICAP[[#This Row],[Month]],NICAP[[#This Row],[Day]])</f>
        <v>24527</v>
      </c>
      <c r="S3341" s="35" t="str">
        <f t="shared" si="104"/>
        <v>NJ</v>
      </c>
      <c r="T3341" s="24" t="str">
        <f t="shared" si="105"/>
        <v>US</v>
      </c>
    </row>
    <row r="3342" spans="1:20" ht="71.25" customHeight="1" x14ac:dyDescent="0.2">
      <c r="A3342" s="35">
        <v>3333</v>
      </c>
      <c r="B3342" s="57">
        <v>670225</v>
      </c>
      <c r="C3342" s="50" t="s">
        <v>5792</v>
      </c>
      <c r="D3342" s="50" t="s">
        <v>1883</v>
      </c>
      <c r="E3342" s="50" t="str">
        <f>IF(AND(LEN(NICAP[[#This Row],[State or      Country]])=2,NICAP[[#This Row],[State or      Country]]&lt;&gt;"UK"),"US","Other")</f>
        <v>US</v>
      </c>
      <c r="F3342" s="75">
        <v>1</v>
      </c>
      <c r="G3342" s="48"/>
      <c r="H3342" s="48"/>
      <c r="I3342" s="48"/>
      <c r="J3342" s="48"/>
      <c r="K3342" s="48"/>
      <c r="L3342" s="36" t="s">
        <v>5969</v>
      </c>
      <c r="M3342" s="36" t="str">
        <f>IF(LEFT(NICAP[[#This Row],[Date]],1)=0,"Y","N")</f>
        <v>N</v>
      </c>
      <c r="N3342" s="36"/>
      <c r="O3342" s="36" t="str">
        <f>19&amp;LEFT(NICAP[[#This Row],[Date]],2)</f>
        <v>1967</v>
      </c>
      <c r="P3342" s="36" t="str">
        <f>MID(NICAP[[#This Row],[Date]],3,2)</f>
        <v>02</v>
      </c>
      <c r="Q3342" s="36" t="str">
        <f>RIGHT(NICAP[[#This Row],[Date]],2)</f>
        <v>25</v>
      </c>
      <c r="R3342" s="26">
        <f>DATE(NICAP[[#This Row],[Year]],NICAP[[#This Row],[Month]],NICAP[[#This Row],[Day]])</f>
        <v>24528</v>
      </c>
      <c r="S3342" s="35" t="str">
        <f t="shared" si="104"/>
        <v>MN</v>
      </c>
      <c r="T3342" s="24" t="str">
        <f t="shared" si="105"/>
        <v>US</v>
      </c>
    </row>
    <row r="3343" spans="1:20" ht="57.75" customHeight="1" x14ac:dyDescent="0.2">
      <c r="A3343" s="35">
        <v>3334</v>
      </c>
      <c r="B3343" s="57">
        <v>670225</v>
      </c>
      <c r="C3343" s="50" t="s">
        <v>5968</v>
      </c>
      <c r="D3343" s="50" t="s">
        <v>2139</v>
      </c>
      <c r="E3343" s="50" t="str">
        <f>IF(AND(LEN(NICAP[[#This Row],[State or      Country]])=2,NICAP[[#This Row],[State or      Country]]&lt;&gt;"UK"),"US","Other")</f>
        <v>US</v>
      </c>
      <c r="F3343" s="75">
        <v>1</v>
      </c>
      <c r="G3343" s="48"/>
      <c r="H3343" s="48"/>
      <c r="I3343" s="48"/>
      <c r="J3343" s="48"/>
      <c r="K3343" s="48"/>
      <c r="L3343" s="36" t="s">
        <v>5967</v>
      </c>
      <c r="M3343" s="36" t="str">
        <f>IF(LEFT(NICAP[[#This Row],[Date]],1)=0,"Y","N")</f>
        <v>N</v>
      </c>
      <c r="N3343" s="36"/>
      <c r="O3343" s="36" t="str">
        <f>19&amp;LEFT(NICAP[[#This Row],[Date]],2)</f>
        <v>1967</v>
      </c>
      <c r="P3343" s="36" t="str">
        <f>MID(NICAP[[#This Row],[Date]],3,2)</f>
        <v>02</v>
      </c>
      <c r="Q3343" s="36" t="str">
        <f>RIGHT(NICAP[[#This Row],[Date]],2)</f>
        <v>25</v>
      </c>
      <c r="R3343" s="26">
        <f>DATE(NICAP[[#This Row],[Year]],NICAP[[#This Row],[Month]],NICAP[[#This Row],[Day]])</f>
        <v>24528</v>
      </c>
      <c r="S3343" s="35" t="str">
        <f t="shared" si="104"/>
        <v>ND</v>
      </c>
      <c r="T3343" s="24" t="str">
        <f t="shared" si="105"/>
        <v>US</v>
      </c>
    </row>
    <row r="3344" spans="1:20" ht="57" customHeight="1" x14ac:dyDescent="0.2">
      <c r="A3344" s="35">
        <v>3335</v>
      </c>
      <c r="B3344" s="57">
        <v>670226</v>
      </c>
      <c r="C3344" s="50" t="s">
        <v>5966</v>
      </c>
      <c r="D3344" s="50" t="s">
        <v>1697</v>
      </c>
      <c r="E3344" s="50" t="str">
        <f>IF(AND(LEN(NICAP[[#This Row],[State or      Country]])=2,NICAP[[#This Row],[State or      Country]]&lt;&gt;"UK"),"US","Other")</f>
        <v>US</v>
      </c>
      <c r="F3344" s="75">
        <v>2</v>
      </c>
      <c r="G3344" s="48"/>
      <c r="H3344" s="48"/>
      <c r="I3344" s="48"/>
      <c r="J3344" s="48"/>
      <c r="K3344" s="48"/>
      <c r="L3344" s="36" t="s">
        <v>5965</v>
      </c>
      <c r="M3344" s="36" t="str">
        <f>IF(LEFT(NICAP[[#This Row],[Date]],1)=0,"Y","N")</f>
        <v>N</v>
      </c>
      <c r="N3344" s="36"/>
      <c r="O3344" s="36" t="str">
        <f>19&amp;LEFT(NICAP[[#This Row],[Date]],2)</f>
        <v>1967</v>
      </c>
      <c r="P3344" s="36" t="str">
        <f>MID(NICAP[[#This Row],[Date]],3,2)</f>
        <v>02</v>
      </c>
      <c r="Q3344" s="36" t="str">
        <f>RIGHT(NICAP[[#This Row],[Date]],2)</f>
        <v>26</v>
      </c>
      <c r="R3344" s="26">
        <f>DATE(NICAP[[#This Row],[Year]],NICAP[[#This Row],[Month]],NICAP[[#This Row],[Day]])</f>
        <v>24529</v>
      </c>
      <c r="S3344" s="35" t="str">
        <f t="shared" si="104"/>
        <v>MA</v>
      </c>
      <c r="T3344" s="24" t="str">
        <f t="shared" si="105"/>
        <v>US</v>
      </c>
    </row>
    <row r="3345" spans="1:20" ht="42" customHeight="1" x14ac:dyDescent="0.2">
      <c r="A3345" s="35">
        <v>3336</v>
      </c>
      <c r="B3345" s="57">
        <v>670226</v>
      </c>
      <c r="C3345" s="50" t="s">
        <v>5964</v>
      </c>
      <c r="D3345" s="50" t="s">
        <v>1686</v>
      </c>
      <c r="E3345" s="50" t="str">
        <f>IF(AND(LEN(NICAP[[#This Row],[State or      Country]])=2,NICAP[[#This Row],[State or      Country]]&lt;&gt;"UK"),"US","Other")</f>
        <v>US</v>
      </c>
      <c r="F3345" s="75">
        <v>2</v>
      </c>
      <c r="G3345" s="48"/>
      <c r="H3345" s="48"/>
      <c r="I3345" s="48"/>
      <c r="J3345" s="48"/>
      <c r="K3345" s="48"/>
      <c r="L3345" s="42" t="s">
        <v>5963</v>
      </c>
      <c r="M3345" s="42" t="str">
        <f>IF(LEFT(NICAP[[#This Row],[Date]],1)=0,"Y","N")</f>
        <v>N</v>
      </c>
      <c r="N3345" s="42"/>
      <c r="O3345" s="42" t="str">
        <f>19&amp;LEFT(NICAP[[#This Row],[Date]],2)</f>
        <v>1967</v>
      </c>
      <c r="P3345" s="42" t="str">
        <f>MID(NICAP[[#This Row],[Date]],3,2)</f>
        <v>02</v>
      </c>
      <c r="Q3345" s="42" t="str">
        <f>RIGHT(NICAP[[#This Row],[Date]],2)</f>
        <v>26</v>
      </c>
      <c r="R3345" s="26">
        <f>DATE(NICAP[[#This Row],[Year]],NICAP[[#This Row],[Month]],NICAP[[#This Row],[Day]])</f>
        <v>24529</v>
      </c>
      <c r="S3345" s="35" t="str">
        <f t="shared" si="104"/>
        <v>PA</v>
      </c>
      <c r="T3345" s="24" t="str">
        <f t="shared" si="105"/>
        <v>US</v>
      </c>
    </row>
    <row r="3346" spans="1:20" ht="72" customHeight="1" x14ac:dyDescent="0.2">
      <c r="A3346" s="35">
        <v>3337</v>
      </c>
      <c r="B3346" s="57">
        <v>670226</v>
      </c>
      <c r="C3346" s="50" t="s">
        <v>3470</v>
      </c>
      <c r="D3346" s="50" t="s">
        <v>1697</v>
      </c>
      <c r="E3346" s="50" t="str">
        <f>IF(AND(LEN(NICAP[[#This Row],[State or      Country]])=2,NICAP[[#This Row],[State or      Country]]&lt;&gt;"UK"),"US","Other")</f>
        <v>US</v>
      </c>
      <c r="F3346" s="75">
        <v>8</v>
      </c>
      <c r="G3346" s="48"/>
      <c r="H3346" s="48"/>
      <c r="I3346" s="48"/>
      <c r="J3346" s="48"/>
      <c r="K3346" s="48"/>
      <c r="L3346" s="36" t="s">
        <v>5962</v>
      </c>
      <c r="M3346" s="36" t="str">
        <f>IF(LEFT(NICAP[[#This Row],[Date]],1)=0,"Y","N")</f>
        <v>N</v>
      </c>
      <c r="N3346" s="36"/>
      <c r="O3346" s="36" t="str">
        <f>19&amp;LEFT(NICAP[[#This Row],[Date]],2)</f>
        <v>1967</v>
      </c>
      <c r="P3346" s="36" t="str">
        <f>MID(NICAP[[#This Row],[Date]],3,2)</f>
        <v>02</v>
      </c>
      <c r="Q3346" s="36" t="str">
        <f>RIGHT(NICAP[[#This Row],[Date]],2)</f>
        <v>26</v>
      </c>
      <c r="R3346" s="26">
        <f>DATE(NICAP[[#This Row],[Year]],NICAP[[#This Row],[Month]],NICAP[[#This Row],[Day]])</f>
        <v>24529</v>
      </c>
      <c r="S3346" s="35" t="str">
        <f t="shared" si="104"/>
        <v>MA</v>
      </c>
      <c r="T3346" s="24" t="str">
        <f t="shared" si="105"/>
        <v>US</v>
      </c>
    </row>
    <row r="3347" spans="1:20" ht="57" customHeight="1" x14ac:dyDescent="0.2">
      <c r="A3347" s="35">
        <v>3338</v>
      </c>
      <c r="B3347" s="57">
        <v>670226</v>
      </c>
      <c r="C3347" s="50" t="s">
        <v>5961</v>
      </c>
      <c r="D3347" s="50" t="s">
        <v>1702</v>
      </c>
      <c r="E3347" s="50" t="str">
        <f>IF(AND(LEN(NICAP[[#This Row],[State or      Country]])=2,NICAP[[#This Row],[State or      Country]]&lt;&gt;"UK"),"US","Other")</f>
        <v>Other</v>
      </c>
      <c r="F3347" s="75">
        <v>2</v>
      </c>
      <c r="G3347" s="48"/>
      <c r="H3347" s="48"/>
      <c r="I3347" s="48"/>
      <c r="J3347" s="48"/>
      <c r="K3347" s="48"/>
      <c r="L3347" s="36" t="s">
        <v>5960</v>
      </c>
      <c r="M3347" s="36" t="str">
        <f>IF(LEFT(NICAP[[#This Row],[Date]],1)=0,"Y","N")</f>
        <v>N</v>
      </c>
      <c r="N3347" s="36"/>
      <c r="O3347" s="36" t="str">
        <f>19&amp;LEFT(NICAP[[#This Row],[Date]],2)</f>
        <v>1967</v>
      </c>
      <c r="P3347" s="36" t="str">
        <f>MID(NICAP[[#This Row],[Date]],3,2)</f>
        <v>02</v>
      </c>
      <c r="Q3347" s="36" t="str">
        <f>RIGHT(NICAP[[#This Row],[Date]],2)</f>
        <v>26</v>
      </c>
      <c r="R3347" s="26">
        <f>DATE(NICAP[[#This Row],[Year]],NICAP[[#This Row],[Month]],NICAP[[#This Row],[Day]])</f>
        <v>24529</v>
      </c>
      <c r="S3347" s="35" t="str">
        <f t="shared" si="104"/>
        <v/>
      </c>
      <c r="T3347" s="24" t="str">
        <f t="shared" si="105"/>
        <v>CAN</v>
      </c>
    </row>
    <row r="3348" spans="1:20" ht="56.25" customHeight="1" x14ac:dyDescent="0.2">
      <c r="A3348" s="35">
        <v>3339</v>
      </c>
      <c r="B3348" s="57">
        <v>670226</v>
      </c>
      <c r="C3348" s="50" t="s">
        <v>5959</v>
      </c>
      <c r="D3348" s="50" t="s">
        <v>1694</v>
      </c>
      <c r="E3348" s="50" t="str">
        <f>IF(AND(LEN(NICAP[[#This Row],[State or      Country]])=2,NICAP[[#This Row],[State or      Country]]&lt;&gt;"UK"),"US","Other")</f>
        <v>US</v>
      </c>
      <c r="F3348" s="75">
        <v>2</v>
      </c>
      <c r="G3348" s="48"/>
      <c r="H3348" s="48"/>
      <c r="I3348" s="48"/>
      <c r="J3348" s="48"/>
      <c r="K3348" s="48"/>
      <c r="L3348" s="42" t="s">
        <v>5958</v>
      </c>
      <c r="M3348" s="42" t="str">
        <f>IF(LEFT(NICAP[[#This Row],[Date]],1)=0,"Y","N")</f>
        <v>N</v>
      </c>
      <c r="N3348" s="42"/>
      <c r="O3348" s="42" t="str">
        <f>19&amp;LEFT(NICAP[[#This Row],[Date]],2)</f>
        <v>1967</v>
      </c>
      <c r="P3348" s="42" t="str">
        <f>MID(NICAP[[#This Row],[Date]],3,2)</f>
        <v>02</v>
      </c>
      <c r="Q3348" s="42" t="str">
        <f>RIGHT(NICAP[[#This Row],[Date]],2)</f>
        <v>26</v>
      </c>
      <c r="R3348" s="26">
        <f>DATE(NICAP[[#This Row],[Year]],NICAP[[#This Row],[Month]],NICAP[[#This Row],[Day]])</f>
        <v>24529</v>
      </c>
      <c r="S3348" s="35" t="str">
        <f t="shared" si="104"/>
        <v>OH</v>
      </c>
      <c r="T3348" s="24" t="str">
        <f t="shared" si="105"/>
        <v>US</v>
      </c>
    </row>
    <row r="3349" spans="1:20" ht="57" customHeight="1" x14ac:dyDescent="0.2">
      <c r="A3349" s="35">
        <v>3340</v>
      </c>
      <c r="B3349" s="57">
        <v>670227</v>
      </c>
      <c r="C3349" s="50" t="s">
        <v>5957</v>
      </c>
      <c r="D3349" s="50" t="s">
        <v>2260</v>
      </c>
      <c r="E3349" s="50" t="str">
        <f>IF(AND(LEN(NICAP[[#This Row],[State or      Country]])=2,NICAP[[#This Row],[State or      Country]]&lt;&gt;"UK"),"US","Other")</f>
        <v>US</v>
      </c>
      <c r="F3349" s="75">
        <v>3</v>
      </c>
      <c r="G3349" s="48"/>
      <c r="H3349" s="48"/>
      <c r="I3349" s="48"/>
      <c r="J3349" s="48"/>
      <c r="K3349" s="48"/>
      <c r="L3349" s="36" t="s">
        <v>5956</v>
      </c>
      <c r="M3349" s="36" t="str">
        <f>IF(LEFT(NICAP[[#This Row],[Date]],1)=0,"Y","N")</f>
        <v>N</v>
      </c>
      <c r="N3349" s="36"/>
      <c r="O3349" s="36" t="str">
        <f>19&amp;LEFT(NICAP[[#This Row],[Date]],2)</f>
        <v>1967</v>
      </c>
      <c r="P3349" s="36" t="str">
        <f>MID(NICAP[[#This Row],[Date]],3,2)</f>
        <v>02</v>
      </c>
      <c r="Q3349" s="36" t="str">
        <f>RIGHT(NICAP[[#This Row],[Date]],2)</f>
        <v>27</v>
      </c>
      <c r="R3349" s="26">
        <f>DATE(NICAP[[#This Row],[Year]],NICAP[[#This Row],[Month]],NICAP[[#This Row],[Day]])</f>
        <v>24530</v>
      </c>
      <c r="S3349" s="35" t="str">
        <f t="shared" si="104"/>
        <v>KS</v>
      </c>
      <c r="T3349" s="24" t="str">
        <f t="shared" si="105"/>
        <v>US</v>
      </c>
    </row>
    <row r="3350" spans="1:20" ht="86.25" customHeight="1" x14ac:dyDescent="0.2">
      <c r="A3350" s="35">
        <v>3341</v>
      </c>
      <c r="B3350" s="57">
        <v>670227</v>
      </c>
      <c r="C3350" s="50" t="s">
        <v>5955</v>
      </c>
      <c r="D3350" s="50" t="s">
        <v>3132</v>
      </c>
      <c r="E3350" s="50" t="str">
        <f>IF(AND(LEN(NICAP[[#This Row],[State or      Country]])=2,NICAP[[#This Row],[State or      Country]]&lt;&gt;"UK"),"US","Other")</f>
        <v>US</v>
      </c>
      <c r="F3350" s="75">
        <v>3</v>
      </c>
      <c r="G3350" s="48"/>
      <c r="H3350" s="48"/>
      <c r="I3350" s="48"/>
      <c r="J3350" s="48"/>
      <c r="K3350" s="48"/>
      <c r="L3350" s="36" t="s">
        <v>5954</v>
      </c>
      <c r="M3350" s="36" t="str">
        <f>IF(LEFT(NICAP[[#This Row],[Date]],1)=0,"Y","N")</f>
        <v>N</v>
      </c>
      <c r="N3350" s="36"/>
      <c r="O3350" s="36" t="str">
        <f>19&amp;LEFT(NICAP[[#This Row],[Date]],2)</f>
        <v>1967</v>
      </c>
      <c r="P3350" s="36" t="str">
        <f>MID(NICAP[[#This Row],[Date]],3,2)</f>
        <v>02</v>
      </c>
      <c r="Q3350" s="36" t="str">
        <f>RIGHT(NICAP[[#This Row],[Date]],2)</f>
        <v>27</v>
      </c>
      <c r="R3350" s="26">
        <f>DATE(NICAP[[#This Row],[Year]],NICAP[[#This Row],[Month]],NICAP[[#This Row],[Day]])</f>
        <v>24530</v>
      </c>
      <c r="S3350" s="35" t="str">
        <f t="shared" si="104"/>
        <v>UT</v>
      </c>
      <c r="T3350" s="24" t="str">
        <f t="shared" si="105"/>
        <v>US</v>
      </c>
    </row>
    <row r="3351" spans="1:20" ht="72" customHeight="1" x14ac:dyDescent="0.2">
      <c r="A3351" s="35">
        <v>3342</v>
      </c>
      <c r="B3351" s="57">
        <v>670227</v>
      </c>
      <c r="C3351" s="50" t="s">
        <v>5953</v>
      </c>
      <c r="D3351" s="50" t="s">
        <v>1702</v>
      </c>
      <c r="E3351" s="50" t="str">
        <f>IF(AND(LEN(NICAP[[#This Row],[State or      Country]])=2,NICAP[[#This Row],[State or      Country]]&lt;&gt;"UK"),"US","Other")</f>
        <v>Other</v>
      </c>
      <c r="F3351" s="75">
        <v>1</v>
      </c>
      <c r="G3351" s="48"/>
      <c r="H3351" s="48"/>
      <c r="I3351" s="48"/>
      <c r="J3351" s="48"/>
      <c r="K3351" s="48"/>
      <c r="L3351" s="36" t="s">
        <v>5952</v>
      </c>
      <c r="M3351" s="36" t="str">
        <f>IF(LEFT(NICAP[[#This Row],[Date]],1)=0,"Y","N")</f>
        <v>N</v>
      </c>
      <c r="N3351" s="36"/>
      <c r="O3351" s="36" t="str">
        <f>19&amp;LEFT(NICAP[[#This Row],[Date]],2)</f>
        <v>1967</v>
      </c>
      <c r="P3351" s="36" t="str">
        <f>MID(NICAP[[#This Row],[Date]],3,2)</f>
        <v>02</v>
      </c>
      <c r="Q3351" s="36" t="str">
        <f>RIGHT(NICAP[[#This Row],[Date]],2)</f>
        <v>27</v>
      </c>
      <c r="R3351" s="26">
        <f>DATE(NICAP[[#This Row],[Year]],NICAP[[#This Row],[Month]],NICAP[[#This Row],[Day]])</f>
        <v>24530</v>
      </c>
      <c r="S3351" s="35" t="str">
        <f t="shared" si="104"/>
        <v/>
      </c>
      <c r="T3351" s="24" t="str">
        <f t="shared" si="105"/>
        <v>CAN</v>
      </c>
    </row>
    <row r="3352" spans="1:20" ht="57" customHeight="1" x14ac:dyDescent="0.2">
      <c r="A3352" s="35">
        <v>3343</v>
      </c>
      <c r="B3352" s="57">
        <v>670227</v>
      </c>
      <c r="C3352" s="50" t="s">
        <v>3072</v>
      </c>
      <c r="D3352" s="50" t="s">
        <v>2180</v>
      </c>
      <c r="E3352" s="50" t="str">
        <f>IF(AND(LEN(NICAP[[#This Row],[State or      Country]])=2,NICAP[[#This Row],[State or      Country]]&lt;&gt;"UK"),"US","Other")</f>
        <v>US</v>
      </c>
      <c r="F3352" s="75">
        <v>1</v>
      </c>
      <c r="G3352" s="48"/>
      <c r="H3352" s="48"/>
      <c r="I3352" s="48"/>
      <c r="J3352" s="48"/>
      <c r="K3352" s="48"/>
      <c r="L3352" s="36" t="s">
        <v>5951</v>
      </c>
      <c r="M3352" s="36" t="str">
        <f>IF(LEFT(NICAP[[#This Row],[Date]],1)=0,"Y","N")</f>
        <v>N</v>
      </c>
      <c r="N3352" s="36"/>
      <c r="O3352" s="36" t="str">
        <f>19&amp;LEFT(NICAP[[#This Row],[Date]],2)</f>
        <v>1967</v>
      </c>
      <c r="P3352" s="36" t="str">
        <f>MID(NICAP[[#This Row],[Date]],3,2)</f>
        <v>02</v>
      </c>
      <c r="Q3352" s="36" t="str">
        <f>RIGHT(NICAP[[#This Row],[Date]],2)</f>
        <v>27</v>
      </c>
      <c r="R3352" s="26">
        <f>DATE(NICAP[[#This Row],[Year]],NICAP[[#This Row],[Month]],NICAP[[#This Row],[Day]])</f>
        <v>24530</v>
      </c>
      <c r="S3352" s="35" t="str">
        <f t="shared" si="104"/>
        <v>NE</v>
      </c>
      <c r="T3352" s="24" t="str">
        <f t="shared" si="105"/>
        <v>US</v>
      </c>
    </row>
    <row r="3353" spans="1:20" ht="12.75" customHeight="1" x14ac:dyDescent="0.2">
      <c r="A3353" s="35">
        <v>3344</v>
      </c>
      <c r="B3353" s="55">
        <v>670227</v>
      </c>
      <c r="C3353" s="39" t="s">
        <v>5946</v>
      </c>
      <c r="D3353" s="39" t="s">
        <v>1734</v>
      </c>
      <c r="E3353" s="39" t="str">
        <f>IF(AND(LEN(NICAP[[#This Row],[State or      Country]])=2,NICAP[[#This Row],[State or      Country]]&lt;&gt;"UK"),"US","Other")</f>
        <v>US</v>
      </c>
      <c r="F3353" s="79">
        <v>1</v>
      </c>
      <c r="G3353" s="37"/>
      <c r="H3353" s="37"/>
      <c r="I3353" s="94">
        <v>11419</v>
      </c>
      <c r="J3353" s="37"/>
      <c r="K3353" s="37"/>
      <c r="L3353" s="36" t="s">
        <v>5950</v>
      </c>
      <c r="M3353" s="36" t="str">
        <f>IF(LEFT(NICAP[[#This Row],[Date]],1)=0,"Y","N")</f>
        <v>N</v>
      </c>
      <c r="N3353" s="36"/>
      <c r="O3353" s="36" t="str">
        <f>19&amp;LEFT(NICAP[[#This Row],[Date]],2)</f>
        <v>1967</v>
      </c>
      <c r="P3353" s="36" t="str">
        <f>MID(NICAP[[#This Row],[Date]],3,2)</f>
        <v>02</v>
      </c>
      <c r="Q3353" s="36" t="str">
        <f>RIGHT(NICAP[[#This Row],[Date]],2)</f>
        <v>27</v>
      </c>
      <c r="R3353" s="26">
        <f>DATE(NICAP[[#This Row],[Year]],NICAP[[#This Row],[Month]],NICAP[[#This Row],[Day]])</f>
        <v>24530</v>
      </c>
      <c r="S3353" s="35" t="str">
        <f t="shared" si="104"/>
        <v>MI</v>
      </c>
      <c r="T3353" s="24" t="str">
        <f t="shared" si="105"/>
        <v>US</v>
      </c>
    </row>
    <row r="3354" spans="1:20" ht="72" customHeight="1" x14ac:dyDescent="0.2">
      <c r="A3354" s="35">
        <v>3345</v>
      </c>
      <c r="B3354" s="57">
        <v>670227</v>
      </c>
      <c r="C3354" s="50" t="s">
        <v>5001</v>
      </c>
      <c r="D3354" s="50" t="s">
        <v>1702</v>
      </c>
      <c r="E3354" s="50" t="str">
        <f>IF(AND(LEN(NICAP[[#This Row],[State or      Country]])=2,NICAP[[#This Row],[State or      Country]]&lt;&gt;"UK"),"US","Other")</f>
        <v>Other</v>
      </c>
      <c r="F3354" s="49">
        <v>1</v>
      </c>
      <c r="G3354" s="48"/>
      <c r="H3354" s="48"/>
      <c r="I3354" s="48"/>
      <c r="J3354" s="48"/>
      <c r="K3354" s="48"/>
      <c r="L3354" s="36" t="s">
        <v>5949</v>
      </c>
      <c r="M3354" s="36" t="str">
        <f>IF(LEFT(NICAP[[#This Row],[Date]],1)=0,"Y","N")</f>
        <v>N</v>
      </c>
      <c r="N3354" s="36"/>
      <c r="O3354" s="36" t="str">
        <f>19&amp;LEFT(NICAP[[#This Row],[Date]],2)</f>
        <v>1967</v>
      </c>
      <c r="P3354" s="36" t="str">
        <f>MID(NICAP[[#This Row],[Date]],3,2)</f>
        <v>02</v>
      </c>
      <c r="Q3354" s="36" t="str">
        <f>RIGHT(NICAP[[#This Row],[Date]],2)</f>
        <v>27</v>
      </c>
      <c r="R3354" s="26">
        <f>DATE(NICAP[[#This Row],[Year]],NICAP[[#This Row],[Month]],NICAP[[#This Row],[Day]])</f>
        <v>24530</v>
      </c>
      <c r="S3354" s="35" t="str">
        <f t="shared" si="104"/>
        <v/>
      </c>
      <c r="T3354" s="24" t="str">
        <f t="shared" si="105"/>
        <v>CAN</v>
      </c>
    </row>
    <row r="3355" spans="1:20" ht="57" customHeight="1" x14ac:dyDescent="0.2">
      <c r="A3355" s="35">
        <v>3346</v>
      </c>
      <c r="B3355" s="57">
        <v>670228</v>
      </c>
      <c r="C3355" s="50" t="s">
        <v>5948</v>
      </c>
      <c r="D3355" s="50" t="s">
        <v>2013</v>
      </c>
      <c r="E3355" s="50" t="str">
        <f>IF(AND(LEN(NICAP[[#This Row],[State or      Country]])=2,NICAP[[#This Row],[State or      Country]]&lt;&gt;"UK"),"US","Other")</f>
        <v>US</v>
      </c>
      <c r="F3355" s="49">
        <v>2</v>
      </c>
      <c r="G3355" s="48"/>
      <c r="H3355" s="48"/>
      <c r="I3355" s="48"/>
      <c r="J3355" s="48"/>
      <c r="K3355" s="48"/>
      <c r="L3355" s="36" t="s">
        <v>5947</v>
      </c>
      <c r="M3355" s="36" t="str">
        <f>IF(LEFT(NICAP[[#This Row],[Date]],1)=0,"Y","N")</f>
        <v>N</v>
      </c>
      <c r="N3355" s="36"/>
      <c r="O3355" s="36" t="str">
        <f>19&amp;LEFT(NICAP[[#This Row],[Date]],2)</f>
        <v>1967</v>
      </c>
      <c r="P3355" s="36" t="str">
        <f>MID(NICAP[[#This Row],[Date]],3,2)</f>
        <v>02</v>
      </c>
      <c r="Q3355" s="36" t="str">
        <f>RIGHT(NICAP[[#This Row],[Date]],2)</f>
        <v>28</v>
      </c>
      <c r="R3355" s="26">
        <f>DATE(NICAP[[#This Row],[Year]],NICAP[[#This Row],[Month]],NICAP[[#This Row],[Day]])</f>
        <v>24531</v>
      </c>
      <c r="S3355" s="35" t="str">
        <f t="shared" si="104"/>
        <v>KY</v>
      </c>
      <c r="T3355" s="24" t="str">
        <f t="shared" si="105"/>
        <v>US</v>
      </c>
    </row>
    <row r="3356" spans="1:20" ht="71.25" customHeight="1" x14ac:dyDescent="0.2">
      <c r="A3356" s="35">
        <v>3347</v>
      </c>
      <c r="B3356" s="57">
        <v>670228</v>
      </c>
      <c r="C3356" s="50" t="s">
        <v>5946</v>
      </c>
      <c r="D3356" s="50" t="s">
        <v>1734</v>
      </c>
      <c r="E3356" s="50" t="str">
        <f>IF(AND(LEN(NICAP[[#This Row],[State or      Country]])=2,NICAP[[#This Row],[State or      Country]]&lt;&gt;"UK"),"US","Other")</f>
        <v>US</v>
      </c>
      <c r="F3356" s="49">
        <v>2</v>
      </c>
      <c r="G3356" s="48"/>
      <c r="H3356" s="48"/>
      <c r="I3356" s="48"/>
      <c r="J3356" s="48"/>
      <c r="K3356" s="48"/>
      <c r="L3356" s="36" t="s">
        <v>5945</v>
      </c>
      <c r="M3356" s="36" t="str">
        <f>IF(LEFT(NICAP[[#This Row],[Date]],1)=0,"Y","N")</f>
        <v>N</v>
      </c>
      <c r="N3356" s="36"/>
      <c r="O3356" s="36" t="str">
        <f>19&amp;LEFT(NICAP[[#This Row],[Date]],2)</f>
        <v>1967</v>
      </c>
      <c r="P3356" s="36" t="str">
        <f>MID(NICAP[[#This Row],[Date]],3,2)</f>
        <v>02</v>
      </c>
      <c r="Q3356" s="36" t="str">
        <f>RIGHT(NICAP[[#This Row],[Date]],2)</f>
        <v>28</v>
      </c>
      <c r="R3356" s="26">
        <f>DATE(NICAP[[#This Row],[Year]],NICAP[[#This Row],[Month]],NICAP[[#This Row],[Day]])</f>
        <v>24531</v>
      </c>
      <c r="S3356" s="35" t="str">
        <f t="shared" si="104"/>
        <v>MI</v>
      </c>
      <c r="T3356" s="24" t="str">
        <f t="shared" si="105"/>
        <v>US</v>
      </c>
    </row>
    <row r="3357" spans="1:20" ht="72" customHeight="1" x14ac:dyDescent="0.2">
      <c r="A3357" s="35">
        <v>3348</v>
      </c>
      <c r="B3357" s="57">
        <v>670228</v>
      </c>
      <c r="C3357" s="50" t="s">
        <v>5923</v>
      </c>
      <c r="D3357" s="50" t="s">
        <v>1998</v>
      </c>
      <c r="E3357" s="50" t="str">
        <f>IF(AND(LEN(NICAP[[#This Row],[State or      Country]])=2,NICAP[[#This Row],[State or      Country]]&lt;&gt;"UK"),"US","Other")</f>
        <v>US</v>
      </c>
      <c r="F3357" s="49">
        <v>4</v>
      </c>
      <c r="G3357" s="48"/>
      <c r="H3357" s="48"/>
      <c r="I3357" s="48"/>
      <c r="J3357" s="48"/>
      <c r="K3357" s="48"/>
      <c r="L3357" s="36" t="s">
        <v>5944</v>
      </c>
      <c r="M3357" s="36" t="str">
        <f>IF(LEFT(NICAP[[#This Row],[Date]],1)=0,"Y","N")</f>
        <v>N</v>
      </c>
      <c r="N3357" s="36"/>
      <c r="O3357" s="36" t="str">
        <f>19&amp;LEFT(NICAP[[#This Row],[Date]],2)</f>
        <v>1967</v>
      </c>
      <c r="P3357" s="36" t="str">
        <f>MID(NICAP[[#This Row],[Date]],3,2)</f>
        <v>02</v>
      </c>
      <c r="Q3357" s="36" t="str">
        <f>RIGHT(NICAP[[#This Row],[Date]],2)</f>
        <v>28</v>
      </c>
      <c r="R3357" s="26">
        <f>DATE(NICAP[[#This Row],[Year]],NICAP[[#This Row],[Month]],NICAP[[#This Row],[Day]])</f>
        <v>24531</v>
      </c>
      <c r="S3357" s="35" t="str">
        <f t="shared" si="104"/>
        <v>AR</v>
      </c>
      <c r="T3357" s="24" t="str">
        <f t="shared" si="105"/>
        <v>US</v>
      </c>
    </row>
    <row r="3358" spans="1:20" ht="71.25" customHeight="1" x14ac:dyDescent="0.2">
      <c r="A3358" s="35">
        <v>3349</v>
      </c>
      <c r="B3358" s="57">
        <v>670300</v>
      </c>
      <c r="C3358" s="50" t="s">
        <v>5797</v>
      </c>
      <c r="D3358" s="50" t="s">
        <v>2260</v>
      </c>
      <c r="E3358" s="50" t="str">
        <f>IF(AND(LEN(NICAP[[#This Row],[State or      Country]])=2,NICAP[[#This Row],[State or      Country]]&lt;&gt;"UK"),"US","Other")</f>
        <v>US</v>
      </c>
      <c r="F3358" s="49">
        <v>3</v>
      </c>
      <c r="G3358" s="48"/>
      <c r="H3358" s="48"/>
      <c r="I3358" s="48"/>
      <c r="J3358" s="48"/>
      <c r="K3358" s="48"/>
      <c r="L3358" s="36" t="s">
        <v>5943</v>
      </c>
      <c r="M3358" s="36" t="str">
        <f>IF(LEFT(NICAP[[#This Row],[Date]],1)=0,"Y","N")</f>
        <v>N</v>
      </c>
      <c r="N3358" s="36"/>
      <c r="O3358" s="36" t="str">
        <f>19&amp;LEFT(NICAP[[#This Row],[Date]],2)</f>
        <v>1967</v>
      </c>
      <c r="P3358" s="36" t="str">
        <f>MID(NICAP[[#This Row],[Date]],3,2)</f>
        <v>03</v>
      </c>
      <c r="Q3358" s="36" t="str">
        <f>RIGHT(NICAP[[#This Row],[Date]],2)</f>
        <v>00</v>
      </c>
      <c r="R3358" s="26">
        <f>DATE(NICAP[[#This Row],[Year]],NICAP[[#This Row],[Month]],NICAP[[#This Row],[Day]])</f>
        <v>24531</v>
      </c>
      <c r="S3358" s="35" t="str">
        <f t="shared" si="104"/>
        <v>KS</v>
      </c>
      <c r="T3358" s="24" t="str">
        <f t="shared" si="105"/>
        <v>US</v>
      </c>
    </row>
    <row r="3359" spans="1:20" ht="27.75" customHeight="1" x14ac:dyDescent="0.2">
      <c r="A3359" s="35">
        <v>3350</v>
      </c>
      <c r="B3359" s="60">
        <v>670300</v>
      </c>
      <c r="C3359" s="44" t="s">
        <v>5942</v>
      </c>
      <c r="D3359" s="44" t="s">
        <v>2640</v>
      </c>
      <c r="E3359" s="44" t="str">
        <f>IF(AND(LEN(NICAP[[#This Row],[State or      Country]])=2,NICAP[[#This Row],[State or      Country]]&lt;&gt;"UK"),"US","Other")</f>
        <v>US</v>
      </c>
      <c r="F3359" s="43">
        <v>3</v>
      </c>
      <c r="G3359" s="41"/>
      <c r="H3359" s="41"/>
      <c r="I3359" s="41"/>
      <c r="J3359" s="41"/>
      <c r="K3359" s="41"/>
      <c r="L3359" s="42" t="s">
        <v>5941</v>
      </c>
      <c r="M3359" s="42" t="str">
        <f>IF(LEFT(NICAP[[#This Row],[Date]],1)=0,"Y","N")</f>
        <v>N</v>
      </c>
      <c r="N3359" s="42"/>
      <c r="O3359" s="42" t="str">
        <f>19&amp;LEFT(NICAP[[#This Row],[Date]],2)</f>
        <v>1967</v>
      </c>
      <c r="P3359" s="42" t="str">
        <f>MID(NICAP[[#This Row],[Date]],3,2)</f>
        <v>03</v>
      </c>
      <c r="Q3359" s="42" t="str">
        <f>RIGHT(NICAP[[#This Row],[Date]],2)</f>
        <v>00</v>
      </c>
      <c r="R3359" s="26">
        <f>DATE(NICAP[[#This Row],[Year]],NICAP[[#This Row],[Month]],NICAP[[#This Row],[Day]])</f>
        <v>24531</v>
      </c>
      <c r="S3359" s="35" t="str">
        <f t="shared" si="104"/>
        <v>CO</v>
      </c>
      <c r="T3359" s="24" t="str">
        <f t="shared" si="105"/>
        <v>US</v>
      </c>
    </row>
    <row r="3360" spans="1:20" ht="14.25" customHeight="1" x14ac:dyDescent="0.2">
      <c r="A3360" s="35">
        <v>3351</v>
      </c>
      <c r="B3360" s="56">
        <v>670300</v>
      </c>
      <c r="C3360" s="39" t="s">
        <v>5940</v>
      </c>
      <c r="D3360" s="39" t="s">
        <v>4942</v>
      </c>
      <c r="E3360" s="39" t="str">
        <f>IF(AND(LEN(NICAP[[#This Row],[State or      Country]])=2,NICAP[[#This Row],[State or      Country]]&lt;&gt;"UK"),"US","Other")</f>
        <v>Other</v>
      </c>
      <c r="F3360" s="38">
        <v>9</v>
      </c>
      <c r="G3360" s="47" t="s">
        <v>1666</v>
      </c>
      <c r="H3360" s="46">
        <v>0</v>
      </c>
      <c r="I3360" s="37"/>
      <c r="J3360" s="37"/>
      <c r="K3360" s="37"/>
      <c r="L3360" s="36" t="s">
        <v>5939</v>
      </c>
      <c r="M3360" s="36" t="str">
        <f>IF(LEFT(NICAP[[#This Row],[Date]],1)=0,"Y","N")</f>
        <v>N</v>
      </c>
      <c r="N3360" s="36"/>
      <c r="O3360" s="36" t="str">
        <f>19&amp;LEFT(NICAP[[#This Row],[Date]],2)</f>
        <v>1967</v>
      </c>
      <c r="P3360" s="36" t="str">
        <f>MID(NICAP[[#This Row],[Date]],3,2)</f>
        <v>03</v>
      </c>
      <c r="Q3360" s="36" t="str">
        <f>RIGHT(NICAP[[#This Row],[Date]],2)</f>
        <v>00</v>
      </c>
      <c r="R3360" s="26">
        <f>DATE(NICAP[[#This Row],[Year]],NICAP[[#This Row],[Month]],NICAP[[#This Row],[Day]])</f>
        <v>24531</v>
      </c>
      <c r="S3360" s="35" t="str">
        <f t="shared" si="104"/>
        <v/>
      </c>
      <c r="T3360" s="24" t="str">
        <f t="shared" si="105"/>
        <v>Cuba</v>
      </c>
    </row>
    <row r="3361" spans="1:20" ht="14.25" customHeight="1" x14ac:dyDescent="0.2">
      <c r="A3361" s="35">
        <v>3352</v>
      </c>
      <c r="B3361" s="56">
        <v>670300</v>
      </c>
      <c r="C3361" s="39" t="s">
        <v>5940</v>
      </c>
      <c r="D3361" s="39" t="s">
        <v>4942</v>
      </c>
      <c r="E3361" s="39" t="str">
        <f>IF(AND(LEN(NICAP[[#This Row],[State or      Country]])=2,NICAP[[#This Row],[State or      Country]]&lt;&gt;"UK"),"US","Other")</f>
        <v>Other</v>
      </c>
      <c r="F3361" s="38">
        <v>11</v>
      </c>
      <c r="G3361" s="47" t="s">
        <v>1757</v>
      </c>
      <c r="H3361" s="46">
        <v>0</v>
      </c>
      <c r="I3361" s="37"/>
      <c r="J3361" s="37"/>
      <c r="K3361" s="37"/>
      <c r="L3361" s="36" t="s">
        <v>5939</v>
      </c>
      <c r="M3361" s="36" t="str">
        <f>IF(LEFT(NICAP[[#This Row],[Date]],1)=0,"Y","N")</f>
        <v>N</v>
      </c>
      <c r="N3361" s="36"/>
      <c r="O3361" s="36" t="str">
        <f>19&amp;LEFT(NICAP[[#This Row],[Date]],2)</f>
        <v>1967</v>
      </c>
      <c r="P3361" s="36" t="str">
        <f>MID(NICAP[[#This Row],[Date]],3,2)</f>
        <v>03</v>
      </c>
      <c r="Q3361" s="36" t="str">
        <f>RIGHT(NICAP[[#This Row],[Date]],2)</f>
        <v>00</v>
      </c>
      <c r="R3361" s="26">
        <f>DATE(NICAP[[#This Row],[Year]],NICAP[[#This Row],[Month]],NICAP[[#This Row],[Day]])</f>
        <v>24531</v>
      </c>
      <c r="S3361" s="35" t="str">
        <f t="shared" si="104"/>
        <v/>
      </c>
      <c r="T3361" s="24" t="str">
        <f t="shared" si="105"/>
        <v>Cuba</v>
      </c>
    </row>
    <row r="3362" spans="1:20" ht="12.75" customHeight="1" x14ac:dyDescent="0.2">
      <c r="A3362" s="35">
        <v>3353</v>
      </c>
      <c r="B3362" s="53">
        <v>670300</v>
      </c>
      <c r="C3362" s="39" t="s">
        <v>5788</v>
      </c>
      <c r="D3362" s="39" t="s">
        <v>2972</v>
      </c>
      <c r="E3362" s="39" t="str">
        <f>IF(AND(LEN(NICAP[[#This Row],[State or      Country]])=2,NICAP[[#This Row],[State or      Country]]&lt;&gt;"UK"),"US","Other")</f>
        <v>Other</v>
      </c>
      <c r="F3362" s="38">
        <v>8</v>
      </c>
      <c r="G3362" s="41"/>
      <c r="H3362" s="41"/>
      <c r="I3362" s="41"/>
      <c r="J3362" s="41"/>
      <c r="K3362" s="41"/>
      <c r="L3362" s="36" t="s">
        <v>5938</v>
      </c>
      <c r="M3362" s="36" t="str">
        <f>IF(LEFT(NICAP[[#This Row],[Date]],1)=0,"Y","N")</f>
        <v>N</v>
      </c>
      <c r="N3362" s="36"/>
      <c r="O3362" s="36" t="str">
        <f>19&amp;LEFT(NICAP[[#This Row],[Date]],2)</f>
        <v>1967</v>
      </c>
      <c r="P3362" s="36" t="str">
        <f>MID(NICAP[[#This Row],[Date]],3,2)</f>
        <v>03</v>
      </c>
      <c r="Q3362" s="36" t="str">
        <f>RIGHT(NICAP[[#This Row],[Date]],2)</f>
        <v>00</v>
      </c>
      <c r="R3362" s="26">
        <f>DATE(NICAP[[#This Row],[Year]],NICAP[[#This Row],[Month]],NICAP[[#This Row],[Day]])</f>
        <v>24531</v>
      </c>
      <c r="S3362" s="35" t="str">
        <f t="shared" si="104"/>
        <v/>
      </c>
      <c r="T3362" s="24" t="str">
        <f t="shared" si="105"/>
        <v>Peru</v>
      </c>
    </row>
    <row r="3363" spans="1:20" ht="57.75" customHeight="1" x14ac:dyDescent="0.2">
      <c r="A3363" s="35">
        <v>3354</v>
      </c>
      <c r="B3363" s="57">
        <v>670300</v>
      </c>
      <c r="C3363" s="50" t="s">
        <v>5937</v>
      </c>
      <c r="D3363" s="50" t="s">
        <v>1676</v>
      </c>
      <c r="E3363" s="50" t="str">
        <f>IF(AND(LEN(NICAP[[#This Row],[State or      Country]])=2,NICAP[[#This Row],[State or      Country]]&lt;&gt;"UK"),"US","Other")</f>
        <v>US</v>
      </c>
      <c r="F3363" s="49">
        <v>2</v>
      </c>
      <c r="G3363" s="48"/>
      <c r="H3363" s="48"/>
      <c r="I3363" s="48"/>
      <c r="J3363" s="48"/>
      <c r="K3363" s="48"/>
      <c r="L3363" s="36" t="s">
        <v>5936</v>
      </c>
      <c r="M3363" s="36" t="str">
        <f>IF(LEFT(NICAP[[#This Row],[Date]],1)=0,"Y","N")</f>
        <v>N</v>
      </c>
      <c r="N3363" s="36"/>
      <c r="O3363" s="36" t="str">
        <f>19&amp;LEFT(NICAP[[#This Row],[Date]],2)</f>
        <v>1967</v>
      </c>
      <c r="P3363" s="36" t="str">
        <f>MID(NICAP[[#This Row],[Date]],3,2)</f>
        <v>03</v>
      </c>
      <c r="Q3363" s="36" t="str">
        <f>RIGHT(NICAP[[#This Row],[Date]],2)</f>
        <v>00</v>
      </c>
      <c r="R3363" s="26">
        <f>DATE(NICAP[[#This Row],[Year]],NICAP[[#This Row],[Month]],NICAP[[#This Row],[Day]])</f>
        <v>24531</v>
      </c>
      <c r="S3363" s="35" t="str">
        <f t="shared" si="104"/>
        <v>CA</v>
      </c>
      <c r="T3363" s="24" t="str">
        <f t="shared" si="105"/>
        <v>US</v>
      </c>
    </row>
    <row r="3364" spans="1:20" ht="86.25" customHeight="1" x14ac:dyDescent="0.2">
      <c r="A3364" s="35">
        <v>3355</v>
      </c>
      <c r="B3364" s="57">
        <v>670300</v>
      </c>
      <c r="C3364" s="50" t="s">
        <v>1900</v>
      </c>
      <c r="D3364" s="50" t="s">
        <v>1726</v>
      </c>
      <c r="E3364" s="50" t="str">
        <f>IF(AND(LEN(NICAP[[#This Row],[State or      Country]])=2,NICAP[[#This Row],[State or      Country]]&lt;&gt;"UK"),"US","Other")</f>
        <v>US</v>
      </c>
      <c r="F3364" s="49">
        <v>3</v>
      </c>
      <c r="G3364" s="48"/>
      <c r="H3364" s="48"/>
      <c r="I3364" s="48"/>
      <c r="J3364" s="48"/>
      <c r="K3364" s="48"/>
      <c r="L3364" s="36" t="s">
        <v>5935</v>
      </c>
      <c r="M3364" s="36" t="str">
        <f>IF(LEFT(NICAP[[#This Row],[Date]],1)=0,"Y","N")</f>
        <v>N</v>
      </c>
      <c r="N3364" s="36"/>
      <c r="O3364" s="36" t="str">
        <f>19&amp;LEFT(NICAP[[#This Row],[Date]],2)</f>
        <v>1967</v>
      </c>
      <c r="P3364" s="36" t="str">
        <f>MID(NICAP[[#This Row],[Date]],3,2)</f>
        <v>03</v>
      </c>
      <c r="Q3364" s="36" t="str">
        <f>RIGHT(NICAP[[#This Row],[Date]],2)</f>
        <v>00</v>
      </c>
      <c r="R3364" s="26">
        <f>DATE(NICAP[[#This Row],[Year]],NICAP[[#This Row],[Month]],NICAP[[#This Row],[Day]])</f>
        <v>24531</v>
      </c>
      <c r="S3364" s="35" t="str">
        <f t="shared" si="104"/>
        <v>NJ</v>
      </c>
      <c r="T3364" s="24" t="str">
        <f t="shared" si="105"/>
        <v>US</v>
      </c>
    </row>
    <row r="3365" spans="1:20" ht="56.25" customHeight="1" x14ac:dyDescent="0.2">
      <c r="A3365" s="35">
        <v>3356</v>
      </c>
      <c r="B3365" s="57">
        <v>670301</v>
      </c>
      <c r="C3365" s="50" t="s">
        <v>5934</v>
      </c>
      <c r="D3365" s="50" t="s">
        <v>1686</v>
      </c>
      <c r="E3365" s="50" t="str">
        <f>IF(AND(LEN(NICAP[[#This Row],[State or      Country]])=2,NICAP[[#This Row],[State or      Country]]&lt;&gt;"UK"),"US","Other")</f>
        <v>US</v>
      </c>
      <c r="F3365" s="49">
        <v>2</v>
      </c>
      <c r="G3365" s="48"/>
      <c r="H3365" s="48"/>
      <c r="I3365" s="48"/>
      <c r="J3365" s="48"/>
      <c r="K3365" s="48"/>
      <c r="L3365" s="42" t="s">
        <v>5933</v>
      </c>
      <c r="M3365" s="42" t="str">
        <f>IF(LEFT(NICAP[[#This Row],[Date]],1)=0,"Y","N")</f>
        <v>N</v>
      </c>
      <c r="N3365" s="42"/>
      <c r="O3365" s="42" t="str">
        <f>19&amp;LEFT(NICAP[[#This Row],[Date]],2)</f>
        <v>1967</v>
      </c>
      <c r="P3365" s="42" t="str">
        <f>MID(NICAP[[#This Row],[Date]],3,2)</f>
        <v>03</v>
      </c>
      <c r="Q3365" s="42" t="str">
        <f>RIGHT(NICAP[[#This Row],[Date]],2)</f>
        <v>01</v>
      </c>
      <c r="R3365" s="26">
        <f>DATE(NICAP[[#This Row],[Year]],NICAP[[#This Row],[Month]],NICAP[[#This Row],[Day]])</f>
        <v>24532</v>
      </c>
      <c r="S3365" s="35" t="str">
        <f t="shared" si="104"/>
        <v>PA</v>
      </c>
      <c r="T3365" s="24" t="str">
        <f t="shared" si="105"/>
        <v>US</v>
      </c>
    </row>
    <row r="3366" spans="1:20" ht="57.75" customHeight="1" x14ac:dyDescent="0.2">
      <c r="A3366" s="35">
        <v>3357</v>
      </c>
      <c r="B3366" s="57">
        <v>670301</v>
      </c>
      <c r="C3366" s="50" t="s">
        <v>1994</v>
      </c>
      <c r="D3366" s="50" t="s">
        <v>1697</v>
      </c>
      <c r="E3366" s="50" t="str">
        <f>IF(AND(LEN(NICAP[[#This Row],[State or      Country]])=2,NICAP[[#This Row],[State or      Country]]&lt;&gt;"UK"),"US","Other")</f>
        <v>US</v>
      </c>
      <c r="F3366" s="75">
        <v>2</v>
      </c>
      <c r="G3366" s="48"/>
      <c r="H3366" s="48"/>
      <c r="I3366" s="48"/>
      <c r="J3366" s="48"/>
      <c r="K3366" s="48"/>
      <c r="L3366" s="36" t="s">
        <v>5932</v>
      </c>
      <c r="M3366" s="36" t="str">
        <f>IF(LEFT(NICAP[[#This Row],[Date]],1)=0,"Y","N")</f>
        <v>N</v>
      </c>
      <c r="N3366" s="36"/>
      <c r="O3366" s="36" t="str">
        <f>19&amp;LEFT(NICAP[[#This Row],[Date]],2)</f>
        <v>1967</v>
      </c>
      <c r="P3366" s="36" t="str">
        <f>MID(NICAP[[#This Row],[Date]],3,2)</f>
        <v>03</v>
      </c>
      <c r="Q3366" s="36" t="str">
        <f>RIGHT(NICAP[[#This Row],[Date]],2)</f>
        <v>01</v>
      </c>
      <c r="R3366" s="26">
        <f>DATE(NICAP[[#This Row],[Year]],NICAP[[#This Row],[Month]],NICAP[[#This Row],[Day]])</f>
        <v>24532</v>
      </c>
      <c r="S3366" s="35" t="str">
        <f t="shared" si="104"/>
        <v>MA</v>
      </c>
      <c r="T3366" s="24" t="str">
        <f t="shared" si="105"/>
        <v>US</v>
      </c>
    </row>
    <row r="3367" spans="1:20" ht="72" customHeight="1" x14ac:dyDescent="0.2">
      <c r="A3367" s="35">
        <v>3358</v>
      </c>
      <c r="B3367" s="57">
        <v>670301</v>
      </c>
      <c r="C3367" s="50" t="s">
        <v>2415</v>
      </c>
      <c r="D3367" s="50" t="s">
        <v>1694</v>
      </c>
      <c r="E3367" s="50" t="str">
        <f>IF(AND(LEN(NICAP[[#This Row],[State or      Country]])=2,NICAP[[#This Row],[State or      Country]]&lt;&gt;"UK"),"US","Other")</f>
        <v>US</v>
      </c>
      <c r="F3367" s="75">
        <v>2</v>
      </c>
      <c r="G3367" s="48"/>
      <c r="H3367" s="48"/>
      <c r="I3367" s="48"/>
      <c r="J3367" s="48"/>
      <c r="K3367" s="48"/>
      <c r="L3367" s="36" t="s">
        <v>5931</v>
      </c>
      <c r="M3367" s="36" t="str">
        <f>IF(LEFT(NICAP[[#This Row],[Date]],1)=0,"Y","N")</f>
        <v>N</v>
      </c>
      <c r="N3367" s="36"/>
      <c r="O3367" s="36" t="str">
        <f>19&amp;LEFT(NICAP[[#This Row],[Date]],2)</f>
        <v>1967</v>
      </c>
      <c r="P3367" s="36" t="str">
        <f>MID(NICAP[[#This Row],[Date]],3,2)</f>
        <v>03</v>
      </c>
      <c r="Q3367" s="36" t="str">
        <f>RIGHT(NICAP[[#This Row],[Date]],2)</f>
        <v>01</v>
      </c>
      <c r="R3367" s="26">
        <f>DATE(NICAP[[#This Row],[Year]],NICAP[[#This Row],[Month]],NICAP[[#This Row],[Day]])</f>
        <v>24532</v>
      </c>
      <c r="S3367" s="35" t="str">
        <f t="shared" si="104"/>
        <v>OH</v>
      </c>
      <c r="T3367" s="24" t="str">
        <f t="shared" si="105"/>
        <v>US</v>
      </c>
    </row>
    <row r="3368" spans="1:20" ht="71.25" customHeight="1" x14ac:dyDescent="0.2">
      <c r="A3368" s="35">
        <v>3359</v>
      </c>
      <c r="B3368" s="57">
        <v>670301</v>
      </c>
      <c r="C3368" s="50" t="s">
        <v>5930</v>
      </c>
      <c r="D3368" s="50" t="s">
        <v>1787</v>
      </c>
      <c r="E3368" s="50" t="str">
        <f>IF(AND(LEN(NICAP[[#This Row],[State or      Country]])=2,NICAP[[#This Row],[State or      Country]]&lt;&gt;"UK"),"US","Other")</f>
        <v>US</v>
      </c>
      <c r="F3368" s="75">
        <v>2</v>
      </c>
      <c r="G3368" s="48"/>
      <c r="H3368" s="48"/>
      <c r="I3368" s="48"/>
      <c r="J3368" s="48"/>
      <c r="K3368" s="48"/>
      <c r="L3368" s="36" t="s">
        <v>5929</v>
      </c>
      <c r="M3368" s="36" t="str">
        <f>IF(LEFT(NICAP[[#This Row],[Date]],1)=0,"Y","N")</f>
        <v>N</v>
      </c>
      <c r="N3368" s="36"/>
      <c r="O3368" s="36" t="str">
        <f>19&amp;LEFT(NICAP[[#This Row],[Date]],2)</f>
        <v>1967</v>
      </c>
      <c r="P3368" s="36" t="str">
        <f>MID(NICAP[[#This Row],[Date]],3,2)</f>
        <v>03</v>
      </c>
      <c r="Q3368" s="36" t="str">
        <f>RIGHT(NICAP[[#This Row],[Date]],2)</f>
        <v>01</v>
      </c>
      <c r="R3368" s="26">
        <f>DATE(NICAP[[#This Row],[Year]],NICAP[[#This Row],[Month]],NICAP[[#This Row],[Day]])</f>
        <v>24532</v>
      </c>
      <c r="S3368" s="35" t="str">
        <f t="shared" si="104"/>
        <v>IN</v>
      </c>
      <c r="T3368" s="24" t="str">
        <f t="shared" si="105"/>
        <v>US</v>
      </c>
    </row>
    <row r="3369" spans="1:20" ht="42" customHeight="1" x14ac:dyDescent="0.2">
      <c r="A3369" s="35">
        <v>3360</v>
      </c>
      <c r="B3369" s="57">
        <v>670301</v>
      </c>
      <c r="C3369" s="50" t="s">
        <v>2243</v>
      </c>
      <c r="D3369" s="50" t="s">
        <v>1787</v>
      </c>
      <c r="E3369" s="50" t="str">
        <f>IF(AND(LEN(NICAP[[#This Row],[State or      Country]])=2,NICAP[[#This Row],[State or      Country]]&lt;&gt;"UK"),"US","Other")</f>
        <v>US</v>
      </c>
      <c r="F3369" s="75">
        <v>2</v>
      </c>
      <c r="G3369" s="48"/>
      <c r="H3369" s="48"/>
      <c r="I3369" s="48"/>
      <c r="J3369" s="48"/>
      <c r="K3369" s="48"/>
      <c r="L3369" s="42" t="s">
        <v>5928</v>
      </c>
      <c r="M3369" s="42" t="str">
        <f>IF(LEFT(NICAP[[#This Row],[Date]],1)=0,"Y","N")</f>
        <v>N</v>
      </c>
      <c r="N3369" s="42"/>
      <c r="O3369" s="42" t="str">
        <f>19&amp;LEFT(NICAP[[#This Row],[Date]],2)</f>
        <v>1967</v>
      </c>
      <c r="P3369" s="42" t="str">
        <f>MID(NICAP[[#This Row],[Date]],3,2)</f>
        <v>03</v>
      </c>
      <c r="Q3369" s="42" t="str">
        <f>RIGHT(NICAP[[#This Row],[Date]],2)</f>
        <v>01</v>
      </c>
      <c r="R3369" s="26">
        <f>DATE(NICAP[[#This Row],[Year]],NICAP[[#This Row],[Month]],NICAP[[#This Row],[Day]])</f>
        <v>24532</v>
      </c>
      <c r="S3369" s="35" t="str">
        <f t="shared" si="104"/>
        <v>IN</v>
      </c>
      <c r="T3369" s="24" t="str">
        <f t="shared" si="105"/>
        <v>US</v>
      </c>
    </row>
    <row r="3370" spans="1:20" ht="71.25" customHeight="1" x14ac:dyDescent="0.2">
      <c r="A3370" s="35">
        <v>3361</v>
      </c>
      <c r="B3370" s="57">
        <v>670301</v>
      </c>
      <c r="C3370" s="50" t="s">
        <v>4617</v>
      </c>
      <c r="D3370" s="50" t="s">
        <v>1787</v>
      </c>
      <c r="E3370" s="50" t="str">
        <f>IF(AND(LEN(NICAP[[#This Row],[State or      Country]])=2,NICAP[[#This Row],[State or      Country]]&lt;&gt;"UK"),"US","Other")</f>
        <v>US</v>
      </c>
      <c r="F3370" s="75">
        <v>3</v>
      </c>
      <c r="G3370" s="48"/>
      <c r="H3370" s="48"/>
      <c r="I3370" s="48"/>
      <c r="J3370" s="48"/>
      <c r="K3370" s="48"/>
      <c r="L3370" s="36" t="s">
        <v>5927</v>
      </c>
      <c r="M3370" s="36" t="str">
        <f>IF(LEFT(NICAP[[#This Row],[Date]],1)=0,"Y","N")</f>
        <v>N</v>
      </c>
      <c r="N3370" s="36"/>
      <c r="O3370" s="36" t="str">
        <f>19&amp;LEFT(NICAP[[#This Row],[Date]],2)</f>
        <v>1967</v>
      </c>
      <c r="P3370" s="36" t="str">
        <f>MID(NICAP[[#This Row],[Date]],3,2)</f>
        <v>03</v>
      </c>
      <c r="Q3370" s="36" t="str">
        <f>RIGHT(NICAP[[#This Row],[Date]],2)</f>
        <v>01</v>
      </c>
      <c r="R3370" s="26">
        <f>DATE(NICAP[[#This Row],[Year]],NICAP[[#This Row],[Month]],NICAP[[#This Row],[Day]])</f>
        <v>24532</v>
      </c>
      <c r="S3370" s="35" t="str">
        <f t="shared" si="104"/>
        <v>IN</v>
      </c>
      <c r="T3370" s="24" t="str">
        <f t="shared" si="105"/>
        <v>US</v>
      </c>
    </row>
    <row r="3371" spans="1:20" ht="56.25" customHeight="1" x14ac:dyDescent="0.2">
      <c r="A3371" s="35">
        <v>3362</v>
      </c>
      <c r="B3371" s="57">
        <v>670302</v>
      </c>
      <c r="C3371" s="50" t="s">
        <v>5926</v>
      </c>
      <c r="D3371" s="50" t="s">
        <v>1998</v>
      </c>
      <c r="E3371" s="50" t="str">
        <f>IF(AND(LEN(NICAP[[#This Row],[State or      Country]])=2,NICAP[[#This Row],[State or      Country]]&lt;&gt;"UK"),"US","Other")</f>
        <v>US</v>
      </c>
      <c r="F3371" s="75">
        <v>4</v>
      </c>
      <c r="G3371" s="48"/>
      <c r="H3371" s="48"/>
      <c r="I3371" s="48"/>
      <c r="J3371" s="48"/>
      <c r="K3371" s="48"/>
      <c r="L3371" s="36" t="s">
        <v>5925</v>
      </c>
      <c r="M3371" s="36" t="str">
        <f>IF(LEFT(NICAP[[#This Row],[Date]],1)=0,"Y","N")</f>
        <v>N</v>
      </c>
      <c r="N3371" s="36"/>
      <c r="O3371" s="36" t="str">
        <f>19&amp;LEFT(NICAP[[#This Row],[Date]],2)</f>
        <v>1967</v>
      </c>
      <c r="P3371" s="36" t="str">
        <f>MID(NICAP[[#This Row],[Date]],3,2)</f>
        <v>03</v>
      </c>
      <c r="Q3371" s="36" t="str">
        <f>RIGHT(NICAP[[#This Row],[Date]],2)</f>
        <v>02</v>
      </c>
      <c r="R3371" s="26">
        <f>DATE(NICAP[[#This Row],[Year]],NICAP[[#This Row],[Month]],NICAP[[#This Row],[Day]])</f>
        <v>24533</v>
      </c>
      <c r="S3371" s="35" t="str">
        <f t="shared" si="104"/>
        <v>AR</v>
      </c>
      <c r="T3371" s="24" t="str">
        <f t="shared" si="105"/>
        <v>US</v>
      </c>
    </row>
    <row r="3372" spans="1:20" ht="57" customHeight="1" x14ac:dyDescent="0.2">
      <c r="A3372" s="35">
        <v>3363</v>
      </c>
      <c r="B3372" s="57">
        <v>670302</v>
      </c>
      <c r="C3372" s="50" t="s">
        <v>2585</v>
      </c>
      <c r="D3372" s="50" t="s">
        <v>1799</v>
      </c>
      <c r="E3372" s="50" t="str">
        <f>IF(AND(LEN(NICAP[[#This Row],[State or      Country]])=2,NICAP[[#This Row],[State or      Country]]&lt;&gt;"UK"),"US","Other")</f>
        <v>US</v>
      </c>
      <c r="F3372" s="75">
        <v>1</v>
      </c>
      <c r="G3372" s="48"/>
      <c r="H3372" s="48"/>
      <c r="I3372" s="48"/>
      <c r="J3372" s="48"/>
      <c r="K3372" s="48"/>
      <c r="L3372" s="36" t="s">
        <v>5924</v>
      </c>
      <c r="M3372" s="36" t="str">
        <f>IF(LEFT(NICAP[[#This Row],[Date]],1)=0,"Y","N")</f>
        <v>N</v>
      </c>
      <c r="N3372" s="36"/>
      <c r="O3372" s="36" t="str">
        <f>19&amp;LEFT(NICAP[[#This Row],[Date]],2)</f>
        <v>1967</v>
      </c>
      <c r="P3372" s="36" t="str">
        <f>MID(NICAP[[#This Row],[Date]],3,2)</f>
        <v>03</v>
      </c>
      <c r="Q3372" s="36" t="str">
        <f>RIGHT(NICAP[[#This Row],[Date]],2)</f>
        <v>02</v>
      </c>
      <c r="R3372" s="26">
        <f>DATE(NICAP[[#This Row],[Year]],NICAP[[#This Row],[Month]],NICAP[[#This Row],[Day]])</f>
        <v>24533</v>
      </c>
      <c r="S3372" s="35" t="str">
        <f t="shared" si="104"/>
        <v>TN</v>
      </c>
      <c r="T3372" s="24" t="str">
        <f t="shared" si="105"/>
        <v>US</v>
      </c>
    </row>
    <row r="3373" spans="1:20" ht="57" customHeight="1" x14ac:dyDescent="0.2">
      <c r="A3373" s="35">
        <v>3364</v>
      </c>
      <c r="B3373" s="57">
        <v>670302</v>
      </c>
      <c r="C3373" s="50" t="s">
        <v>5923</v>
      </c>
      <c r="D3373" s="50" t="s">
        <v>1998</v>
      </c>
      <c r="E3373" s="50" t="str">
        <f>IF(AND(LEN(NICAP[[#This Row],[State or      Country]])=2,NICAP[[#This Row],[State or      Country]]&lt;&gt;"UK"),"US","Other")</f>
        <v>US</v>
      </c>
      <c r="F3373" s="75">
        <v>2</v>
      </c>
      <c r="G3373" s="48"/>
      <c r="H3373" s="48"/>
      <c r="I3373" s="48"/>
      <c r="J3373" s="48"/>
      <c r="K3373" s="48"/>
      <c r="L3373" s="42" t="s">
        <v>5922</v>
      </c>
      <c r="M3373" s="42" t="str">
        <f>IF(LEFT(NICAP[[#This Row],[Date]],1)=0,"Y","N")</f>
        <v>N</v>
      </c>
      <c r="N3373" s="42"/>
      <c r="O3373" s="42" t="str">
        <f>19&amp;LEFT(NICAP[[#This Row],[Date]],2)</f>
        <v>1967</v>
      </c>
      <c r="P3373" s="42" t="str">
        <f>MID(NICAP[[#This Row],[Date]],3,2)</f>
        <v>03</v>
      </c>
      <c r="Q3373" s="42" t="str">
        <f>RIGHT(NICAP[[#This Row],[Date]],2)</f>
        <v>02</v>
      </c>
      <c r="R3373" s="26">
        <f>DATE(NICAP[[#This Row],[Year]],NICAP[[#This Row],[Month]],NICAP[[#This Row],[Day]])</f>
        <v>24533</v>
      </c>
      <c r="S3373" s="35" t="str">
        <f t="shared" si="104"/>
        <v>AR</v>
      </c>
      <c r="T3373" s="24" t="str">
        <f t="shared" si="105"/>
        <v>US</v>
      </c>
    </row>
    <row r="3374" spans="1:20" ht="12.75" customHeight="1" x14ac:dyDescent="0.2">
      <c r="A3374" s="35">
        <v>3365</v>
      </c>
      <c r="B3374" s="53">
        <v>670302</v>
      </c>
      <c r="C3374" s="39" t="s">
        <v>3651</v>
      </c>
      <c r="D3374" s="39" t="s">
        <v>2122</v>
      </c>
      <c r="E3374" s="39" t="str">
        <f>IF(AND(LEN(NICAP[[#This Row],[State or      Country]])=2,NICAP[[#This Row],[State or      Country]]&lt;&gt;"UK"),"US","Other")</f>
        <v>US</v>
      </c>
      <c r="F3374" s="79">
        <v>9</v>
      </c>
      <c r="G3374" s="37"/>
      <c r="H3374" s="46">
        <v>5</v>
      </c>
      <c r="I3374" s="37"/>
      <c r="J3374" s="54" t="s">
        <v>1744</v>
      </c>
      <c r="K3374" s="37"/>
      <c r="L3374" s="36" t="s">
        <v>5921</v>
      </c>
      <c r="M3374" s="36" t="str">
        <f>IF(LEFT(NICAP[[#This Row],[Date]],1)=0,"Y","N")</f>
        <v>N</v>
      </c>
      <c r="N3374" s="36"/>
      <c r="O3374" s="36" t="str">
        <f>19&amp;LEFT(NICAP[[#This Row],[Date]],2)</f>
        <v>1967</v>
      </c>
      <c r="P3374" s="36" t="str">
        <f>MID(NICAP[[#This Row],[Date]],3,2)</f>
        <v>03</v>
      </c>
      <c r="Q3374" s="36" t="str">
        <f>RIGHT(NICAP[[#This Row],[Date]],2)</f>
        <v>02</v>
      </c>
      <c r="R3374" s="26">
        <f>DATE(NICAP[[#This Row],[Year]],NICAP[[#This Row],[Month]],NICAP[[#This Row],[Day]])</f>
        <v>24533</v>
      </c>
      <c r="S3374" s="35" t="str">
        <f t="shared" si="104"/>
        <v>NM</v>
      </c>
      <c r="T3374" s="24" t="str">
        <f t="shared" si="105"/>
        <v>US</v>
      </c>
    </row>
    <row r="3375" spans="1:20" ht="14.25" customHeight="1" x14ac:dyDescent="0.2">
      <c r="A3375" s="35">
        <v>3366</v>
      </c>
      <c r="B3375" s="56">
        <v>670302</v>
      </c>
      <c r="C3375" s="39" t="s">
        <v>5920</v>
      </c>
      <c r="D3375" s="39" t="s">
        <v>2122</v>
      </c>
      <c r="E3375" s="39" t="str">
        <f>IF(AND(LEN(NICAP[[#This Row],[State or      Country]])=2,NICAP[[#This Row],[State or      Country]]&lt;&gt;"UK"),"US","Other")</f>
        <v>US</v>
      </c>
      <c r="F3375" s="79">
        <v>9</v>
      </c>
      <c r="G3375" s="71" t="s">
        <v>1666</v>
      </c>
      <c r="H3375" s="46">
        <v>5</v>
      </c>
      <c r="I3375" s="37"/>
      <c r="J3375" s="54" t="s">
        <v>1744</v>
      </c>
      <c r="K3375" s="37"/>
      <c r="L3375" s="36" t="s">
        <v>5919</v>
      </c>
      <c r="M3375" s="36" t="str">
        <f>IF(LEFT(NICAP[[#This Row],[Date]],1)=0,"Y","N")</f>
        <v>N</v>
      </c>
      <c r="N3375" s="36"/>
      <c r="O3375" s="36" t="str">
        <f>19&amp;LEFT(NICAP[[#This Row],[Date]],2)</f>
        <v>1967</v>
      </c>
      <c r="P3375" s="36" t="str">
        <f>MID(NICAP[[#This Row],[Date]],3,2)</f>
        <v>03</v>
      </c>
      <c r="Q3375" s="36" t="str">
        <f>RIGHT(NICAP[[#This Row],[Date]],2)</f>
        <v>02</v>
      </c>
      <c r="R3375" s="26">
        <f>DATE(NICAP[[#This Row],[Year]],NICAP[[#This Row],[Month]],NICAP[[#This Row],[Day]])</f>
        <v>24533</v>
      </c>
      <c r="S3375" s="35" t="str">
        <f t="shared" si="104"/>
        <v>NM</v>
      </c>
      <c r="T3375" s="24" t="str">
        <f t="shared" si="105"/>
        <v>US</v>
      </c>
    </row>
    <row r="3376" spans="1:20" ht="57" customHeight="1" x14ac:dyDescent="0.2">
      <c r="A3376" s="35">
        <v>3367</v>
      </c>
      <c r="B3376" s="57">
        <v>670303</v>
      </c>
      <c r="C3376" s="50" t="s">
        <v>5915</v>
      </c>
      <c r="D3376" s="50" t="s">
        <v>1670</v>
      </c>
      <c r="E3376" s="50" t="str">
        <f>IF(AND(LEN(NICAP[[#This Row],[State or      Country]])=2,NICAP[[#This Row],[State or      Country]]&lt;&gt;"UK"),"US","Other")</f>
        <v>US</v>
      </c>
      <c r="F3376" s="75">
        <v>2</v>
      </c>
      <c r="G3376" s="48"/>
      <c r="H3376" s="48"/>
      <c r="I3376" s="48"/>
      <c r="J3376" s="48"/>
      <c r="K3376" s="48"/>
      <c r="L3376" s="36" t="s">
        <v>5918</v>
      </c>
      <c r="M3376" s="36" t="str">
        <f>IF(LEFT(NICAP[[#This Row],[Date]],1)=0,"Y","N")</f>
        <v>N</v>
      </c>
      <c r="N3376" s="36"/>
      <c r="O3376" s="36" t="str">
        <f>19&amp;LEFT(NICAP[[#This Row],[Date]],2)</f>
        <v>1967</v>
      </c>
      <c r="P3376" s="36" t="str">
        <f>MID(NICAP[[#This Row],[Date]],3,2)</f>
        <v>03</v>
      </c>
      <c r="Q3376" s="36" t="str">
        <f>RIGHT(NICAP[[#This Row],[Date]],2)</f>
        <v>03</v>
      </c>
      <c r="R3376" s="26">
        <f>DATE(NICAP[[#This Row],[Year]],NICAP[[#This Row],[Month]],NICAP[[#This Row],[Day]])</f>
        <v>24534</v>
      </c>
      <c r="S3376" s="35" t="str">
        <f t="shared" si="104"/>
        <v>IL</v>
      </c>
      <c r="T3376" s="24" t="str">
        <f t="shared" si="105"/>
        <v>US</v>
      </c>
    </row>
    <row r="3377" spans="1:20" ht="12.75" customHeight="1" x14ac:dyDescent="0.2">
      <c r="A3377" s="35">
        <v>3368</v>
      </c>
      <c r="B3377" s="53">
        <v>670303</v>
      </c>
      <c r="C3377" s="39" t="s">
        <v>5917</v>
      </c>
      <c r="D3377" s="39" t="s">
        <v>2338</v>
      </c>
      <c r="E3377" s="39" t="str">
        <f>IF(AND(LEN(NICAP[[#This Row],[State or      Country]])=2,NICAP[[#This Row],[State or      Country]]&lt;&gt;"UK"),"US","Other")</f>
        <v>US</v>
      </c>
      <c r="F3377" s="79">
        <v>4</v>
      </c>
      <c r="G3377" s="37"/>
      <c r="H3377" s="37"/>
      <c r="I3377" s="37"/>
      <c r="J3377" s="37"/>
      <c r="K3377" s="37"/>
      <c r="L3377" s="36" t="s">
        <v>5916</v>
      </c>
      <c r="M3377" s="36" t="str">
        <f>IF(LEFT(NICAP[[#This Row],[Date]],1)=0,"Y","N")</f>
        <v>N</v>
      </c>
      <c r="N3377" s="36"/>
      <c r="O3377" s="36" t="str">
        <f>19&amp;LEFT(NICAP[[#This Row],[Date]],2)</f>
        <v>1967</v>
      </c>
      <c r="P3377" s="36" t="str">
        <f>MID(NICAP[[#This Row],[Date]],3,2)</f>
        <v>03</v>
      </c>
      <c r="Q3377" s="36" t="str">
        <f>RIGHT(NICAP[[#This Row],[Date]],2)</f>
        <v>03</v>
      </c>
      <c r="R3377" s="26">
        <f>DATE(NICAP[[#This Row],[Year]],NICAP[[#This Row],[Month]],NICAP[[#This Row],[Day]])</f>
        <v>24534</v>
      </c>
      <c r="S3377" s="35" t="str">
        <f t="shared" si="104"/>
        <v>NH</v>
      </c>
      <c r="T3377" s="24" t="str">
        <f t="shared" si="105"/>
        <v>US</v>
      </c>
    </row>
    <row r="3378" spans="1:20" ht="71.25" customHeight="1" x14ac:dyDescent="0.2">
      <c r="A3378" s="35">
        <v>3369</v>
      </c>
      <c r="B3378" s="57">
        <v>670303</v>
      </c>
      <c r="C3378" s="50" t="s">
        <v>5915</v>
      </c>
      <c r="D3378" s="50" t="s">
        <v>1697</v>
      </c>
      <c r="E3378" s="50" t="str">
        <f>IF(AND(LEN(NICAP[[#This Row],[State or      Country]])=2,NICAP[[#This Row],[State or      Country]]&lt;&gt;"UK"),"US","Other")</f>
        <v>US</v>
      </c>
      <c r="F3378" s="75">
        <v>2</v>
      </c>
      <c r="G3378" s="48"/>
      <c r="H3378" s="48"/>
      <c r="I3378" s="48"/>
      <c r="J3378" s="48"/>
      <c r="K3378" s="48"/>
      <c r="L3378" s="36" t="s">
        <v>5910</v>
      </c>
      <c r="M3378" s="36" t="str">
        <f>IF(LEFT(NICAP[[#This Row],[Date]],1)=0,"Y","N")</f>
        <v>N</v>
      </c>
      <c r="N3378" s="36"/>
      <c r="O3378" s="36" t="str">
        <f>19&amp;LEFT(NICAP[[#This Row],[Date]],2)</f>
        <v>1967</v>
      </c>
      <c r="P3378" s="36" t="str">
        <f>MID(NICAP[[#This Row],[Date]],3,2)</f>
        <v>03</v>
      </c>
      <c r="Q3378" s="36" t="str">
        <f>RIGHT(NICAP[[#This Row],[Date]],2)</f>
        <v>03</v>
      </c>
      <c r="R3378" s="26">
        <f>DATE(NICAP[[#This Row],[Year]],NICAP[[#This Row],[Month]],NICAP[[#This Row],[Day]])</f>
        <v>24534</v>
      </c>
      <c r="S3378" s="35" t="str">
        <f t="shared" si="104"/>
        <v>MA</v>
      </c>
      <c r="T3378" s="24" t="str">
        <f t="shared" si="105"/>
        <v>US</v>
      </c>
    </row>
    <row r="3379" spans="1:20" ht="72" customHeight="1" x14ac:dyDescent="0.2">
      <c r="A3379" s="35">
        <v>3370</v>
      </c>
      <c r="B3379" s="57">
        <v>670303</v>
      </c>
      <c r="C3379" s="50" t="s">
        <v>5914</v>
      </c>
      <c r="D3379" s="50" t="s">
        <v>1683</v>
      </c>
      <c r="E3379" s="50" t="str">
        <f>IF(AND(LEN(NICAP[[#This Row],[State or      Country]])=2,NICAP[[#This Row],[State or      Country]]&lt;&gt;"UK"),"US","Other")</f>
        <v>US</v>
      </c>
      <c r="F3379" s="49">
        <v>2</v>
      </c>
      <c r="G3379" s="48"/>
      <c r="H3379" s="48"/>
      <c r="I3379" s="48"/>
      <c r="J3379" s="48"/>
      <c r="K3379" s="48"/>
      <c r="L3379" s="36" t="s">
        <v>5913</v>
      </c>
      <c r="M3379" s="36" t="str">
        <f>IF(LEFT(NICAP[[#This Row],[Date]],1)=0,"Y","N")</f>
        <v>N</v>
      </c>
      <c r="N3379" s="36"/>
      <c r="O3379" s="36" t="str">
        <f>19&amp;LEFT(NICAP[[#This Row],[Date]],2)</f>
        <v>1967</v>
      </c>
      <c r="P3379" s="36" t="str">
        <f>MID(NICAP[[#This Row],[Date]],3,2)</f>
        <v>03</v>
      </c>
      <c r="Q3379" s="36" t="str">
        <f>RIGHT(NICAP[[#This Row],[Date]],2)</f>
        <v>03</v>
      </c>
      <c r="R3379" s="26">
        <f>DATE(NICAP[[#This Row],[Year]],NICAP[[#This Row],[Month]],NICAP[[#This Row],[Day]])</f>
        <v>24534</v>
      </c>
      <c r="S3379" s="35" t="str">
        <f t="shared" si="104"/>
        <v>FL</v>
      </c>
      <c r="T3379" s="24" t="str">
        <f t="shared" si="105"/>
        <v>US</v>
      </c>
    </row>
    <row r="3380" spans="1:20" ht="57" customHeight="1" x14ac:dyDescent="0.2">
      <c r="A3380" s="35">
        <v>3371</v>
      </c>
      <c r="B3380" s="57">
        <v>670303</v>
      </c>
      <c r="C3380" s="50" t="s">
        <v>3847</v>
      </c>
      <c r="D3380" s="50" t="s">
        <v>1670</v>
      </c>
      <c r="E3380" s="50" t="str">
        <f>IF(AND(LEN(NICAP[[#This Row],[State or      Country]])=2,NICAP[[#This Row],[State or      Country]]&lt;&gt;"UK"),"US","Other")</f>
        <v>US</v>
      </c>
      <c r="F3380" s="49">
        <v>2</v>
      </c>
      <c r="G3380" s="48"/>
      <c r="H3380" s="48"/>
      <c r="I3380" s="48"/>
      <c r="J3380" s="48"/>
      <c r="K3380" s="48"/>
      <c r="L3380" s="36" t="s">
        <v>5912</v>
      </c>
      <c r="M3380" s="36" t="str">
        <f>IF(LEFT(NICAP[[#This Row],[Date]],1)=0,"Y","N")</f>
        <v>N</v>
      </c>
      <c r="N3380" s="36"/>
      <c r="O3380" s="36" t="str">
        <f>19&amp;LEFT(NICAP[[#This Row],[Date]],2)</f>
        <v>1967</v>
      </c>
      <c r="P3380" s="36" t="str">
        <f>MID(NICAP[[#This Row],[Date]],3,2)</f>
        <v>03</v>
      </c>
      <c r="Q3380" s="36" t="str">
        <f>RIGHT(NICAP[[#This Row],[Date]],2)</f>
        <v>03</v>
      </c>
      <c r="R3380" s="26">
        <f>DATE(NICAP[[#This Row],[Year]],NICAP[[#This Row],[Month]],NICAP[[#This Row],[Day]])</f>
        <v>24534</v>
      </c>
      <c r="S3380" s="35" t="str">
        <f t="shared" si="104"/>
        <v>IL</v>
      </c>
      <c r="T3380" s="24" t="str">
        <f t="shared" si="105"/>
        <v>US</v>
      </c>
    </row>
    <row r="3381" spans="1:20" ht="71.25" customHeight="1" x14ac:dyDescent="0.2">
      <c r="A3381" s="35">
        <v>3372</v>
      </c>
      <c r="B3381" s="57">
        <v>670303</v>
      </c>
      <c r="C3381" s="50" t="s">
        <v>5911</v>
      </c>
      <c r="D3381" s="50" t="s">
        <v>1697</v>
      </c>
      <c r="E3381" s="50" t="str">
        <f>IF(AND(LEN(NICAP[[#This Row],[State or      Country]])=2,NICAP[[#This Row],[State or      Country]]&lt;&gt;"UK"),"US","Other")</f>
        <v>US</v>
      </c>
      <c r="F3381" s="49">
        <v>1</v>
      </c>
      <c r="G3381" s="48"/>
      <c r="H3381" s="48"/>
      <c r="I3381" s="48"/>
      <c r="J3381" s="48"/>
      <c r="K3381" s="48"/>
      <c r="L3381" s="36" t="s">
        <v>5910</v>
      </c>
      <c r="M3381" s="36" t="str">
        <f>IF(LEFT(NICAP[[#This Row],[Date]],1)=0,"Y","N")</f>
        <v>N</v>
      </c>
      <c r="N3381" s="36"/>
      <c r="O3381" s="36" t="str">
        <f>19&amp;LEFT(NICAP[[#This Row],[Date]],2)</f>
        <v>1967</v>
      </c>
      <c r="P3381" s="36" t="str">
        <f>MID(NICAP[[#This Row],[Date]],3,2)</f>
        <v>03</v>
      </c>
      <c r="Q3381" s="36" t="str">
        <f>RIGHT(NICAP[[#This Row],[Date]],2)</f>
        <v>03</v>
      </c>
      <c r="R3381" s="26">
        <f>DATE(NICAP[[#This Row],[Year]],NICAP[[#This Row],[Month]],NICAP[[#This Row],[Day]])</f>
        <v>24534</v>
      </c>
      <c r="S3381" s="35" t="str">
        <f t="shared" si="104"/>
        <v>MA</v>
      </c>
      <c r="T3381" s="24" t="str">
        <f t="shared" si="105"/>
        <v>US</v>
      </c>
    </row>
    <row r="3382" spans="1:20" ht="72" customHeight="1" x14ac:dyDescent="0.2">
      <c r="A3382" s="35">
        <v>3373</v>
      </c>
      <c r="B3382" s="57">
        <v>670304</v>
      </c>
      <c r="C3382" s="50" t="s">
        <v>5909</v>
      </c>
      <c r="D3382" s="50" t="s">
        <v>2013</v>
      </c>
      <c r="E3382" s="50" t="str">
        <f>IF(AND(LEN(NICAP[[#This Row],[State or      Country]])=2,NICAP[[#This Row],[State or      Country]]&lt;&gt;"UK"),"US","Other")</f>
        <v>US</v>
      </c>
      <c r="F3382" s="49">
        <v>2</v>
      </c>
      <c r="G3382" s="48"/>
      <c r="H3382" s="48"/>
      <c r="I3382" s="48"/>
      <c r="J3382" s="48"/>
      <c r="K3382" s="48"/>
      <c r="L3382" s="36" t="s">
        <v>5908</v>
      </c>
      <c r="M3382" s="36" t="str">
        <f>IF(LEFT(NICAP[[#This Row],[Date]],1)=0,"Y","N")</f>
        <v>N</v>
      </c>
      <c r="N3382" s="36"/>
      <c r="O3382" s="36" t="str">
        <f>19&amp;LEFT(NICAP[[#This Row],[Date]],2)</f>
        <v>1967</v>
      </c>
      <c r="P3382" s="36" t="str">
        <f>MID(NICAP[[#This Row],[Date]],3,2)</f>
        <v>03</v>
      </c>
      <c r="Q3382" s="36" t="str">
        <f>RIGHT(NICAP[[#This Row],[Date]],2)</f>
        <v>04</v>
      </c>
      <c r="R3382" s="26">
        <f>DATE(NICAP[[#This Row],[Year]],NICAP[[#This Row],[Month]],NICAP[[#This Row],[Day]])</f>
        <v>24535</v>
      </c>
      <c r="S3382" s="35" t="str">
        <f t="shared" si="104"/>
        <v>KY</v>
      </c>
      <c r="T3382" s="24" t="str">
        <f t="shared" si="105"/>
        <v>US</v>
      </c>
    </row>
    <row r="3383" spans="1:20" ht="57" customHeight="1" x14ac:dyDescent="0.2">
      <c r="A3383" s="35">
        <v>3374</v>
      </c>
      <c r="B3383" s="57">
        <v>670305</v>
      </c>
      <c r="C3383" s="50" t="s">
        <v>5907</v>
      </c>
      <c r="D3383" s="50" t="s">
        <v>1784</v>
      </c>
      <c r="E3383" s="50" t="str">
        <f>IF(AND(LEN(NICAP[[#This Row],[State or      Country]])=2,NICAP[[#This Row],[State or      Country]]&lt;&gt;"UK"),"US","Other")</f>
        <v>US</v>
      </c>
      <c r="F3383" s="49">
        <v>3</v>
      </c>
      <c r="G3383" s="48"/>
      <c r="H3383" s="48"/>
      <c r="I3383" s="48"/>
      <c r="J3383" s="48"/>
      <c r="K3383" s="48"/>
      <c r="L3383" s="36" t="s">
        <v>5906</v>
      </c>
      <c r="M3383" s="36" t="str">
        <f>IF(LEFT(NICAP[[#This Row],[Date]],1)=0,"Y","N")</f>
        <v>N</v>
      </c>
      <c r="N3383" s="36"/>
      <c r="O3383" s="36" t="str">
        <f>19&amp;LEFT(NICAP[[#This Row],[Date]],2)</f>
        <v>1967</v>
      </c>
      <c r="P3383" s="36" t="str">
        <f>MID(NICAP[[#This Row],[Date]],3,2)</f>
        <v>03</v>
      </c>
      <c r="Q3383" s="36" t="str">
        <f>RIGHT(NICAP[[#This Row],[Date]],2)</f>
        <v>05</v>
      </c>
      <c r="R3383" s="26">
        <f>DATE(NICAP[[#This Row],[Year]],NICAP[[#This Row],[Month]],NICAP[[#This Row],[Day]])</f>
        <v>24536</v>
      </c>
      <c r="S3383" s="35" t="str">
        <f t="shared" si="104"/>
        <v>SD</v>
      </c>
      <c r="T3383" s="24" t="str">
        <f t="shared" si="105"/>
        <v>US</v>
      </c>
    </row>
    <row r="3384" spans="1:20" ht="14.25" customHeight="1" x14ac:dyDescent="0.2">
      <c r="A3384" s="35">
        <v>3375</v>
      </c>
      <c r="B3384" s="56">
        <v>670305</v>
      </c>
      <c r="C3384" s="39" t="s">
        <v>3842</v>
      </c>
      <c r="D3384" s="39" t="s">
        <v>2139</v>
      </c>
      <c r="E3384" s="39" t="str">
        <f>IF(AND(LEN(NICAP[[#This Row],[State or      Country]])=2,NICAP[[#This Row],[State or      Country]]&lt;&gt;"UK"),"US","Other")</f>
        <v>US</v>
      </c>
      <c r="F3384" s="38">
        <v>9</v>
      </c>
      <c r="G3384" s="47" t="s">
        <v>1666</v>
      </c>
      <c r="H3384" s="46">
        <v>5</v>
      </c>
      <c r="I3384" s="47" t="s">
        <v>4808</v>
      </c>
      <c r="J3384" s="54" t="s">
        <v>1744</v>
      </c>
      <c r="K3384" s="37"/>
      <c r="L3384" s="36" t="s">
        <v>5905</v>
      </c>
      <c r="M3384" s="36" t="str">
        <f>IF(LEFT(NICAP[[#This Row],[Date]],1)=0,"Y","N")</f>
        <v>N</v>
      </c>
      <c r="N3384" s="36"/>
      <c r="O3384" s="36" t="str">
        <f>19&amp;LEFT(NICAP[[#This Row],[Date]],2)</f>
        <v>1967</v>
      </c>
      <c r="P3384" s="36" t="str">
        <f>MID(NICAP[[#This Row],[Date]],3,2)</f>
        <v>03</v>
      </c>
      <c r="Q3384" s="36" t="str">
        <f>RIGHT(NICAP[[#This Row],[Date]],2)</f>
        <v>05</v>
      </c>
      <c r="R3384" s="26">
        <f>DATE(NICAP[[#This Row],[Year]],NICAP[[#This Row],[Month]],NICAP[[#This Row],[Day]])</f>
        <v>24536</v>
      </c>
      <c r="S3384" s="35" t="str">
        <f t="shared" si="104"/>
        <v>ND</v>
      </c>
      <c r="T3384" s="24" t="str">
        <f t="shared" si="105"/>
        <v>US</v>
      </c>
    </row>
    <row r="3385" spans="1:20" ht="14.25" customHeight="1" x14ac:dyDescent="0.2">
      <c r="A3385" s="35">
        <v>3376</v>
      </c>
      <c r="B3385" s="56">
        <v>670305</v>
      </c>
      <c r="C3385" s="39" t="s">
        <v>3842</v>
      </c>
      <c r="D3385" s="39" t="s">
        <v>2139</v>
      </c>
      <c r="E3385" s="39" t="str">
        <f>IF(AND(LEN(NICAP[[#This Row],[State or      Country]])=2,NICAP[[#This Row],[State or      Country]]&lt;&gt;"UK"),"US","Other")</f>
        <v>US</v>
      </c>
      <c r="F3385" s="38">
        <v>10</v>
      </c>
      <c r="G3385" s="47" t="s">
        <v>3866</v>
      </c>
      <c r="H3385" s="46">
        <v>5</v>
      </c>
      <c r="I3385" s="47" t="s">
        <v>4808</v>
      </c>
      <c r="J3385" s="54" t="s">
        <v>1744</v>
      </c>
      <c r="K3385" s="37"/>
      <c r="L3385" s="36" t="s">
        <v>5905</v>
      </c>
      <c r="M3385" s="36" t="str">
        <f>IF(LEFT(NICAP[[#This Row],[Date]],1)=0,"Y","N")</f>
        <v>N</v>
      </c>
      <c r="N3385" s="36"/>
      <c r="O3385" s="36" t="str">
        <f>19&amp;LEFT(NICAP[[#This Row],[Date]],2)</f>
        <v>1967</v>
      </c>
      <c r="P3385" s="36" t="str">
        <f>MID(NICAP[[#This Row],[Date]],3,2)</f>
        <v>03</v>
      </c>
      <c r="Q3385" s="36" t="str">
        <f>RIGHT(NICAP[[#This Row],[Date]],2)</f>
        <v>05</v>
      </c>
      <c r="R3385" s="26">
        <f>DATE(NICAP[[#This Row],[Year]],NICAP[[#This Row],[Month]],NICAP[[#This Row],[Day]])</f>
        <v>24536</v>
      </c>
      <c r="S3385" s="35" t="str">
        <f t="shared" si="104"/>
        <v>ND</v>
      </c>
      <c r="T3385" s="24" t="str">
        <f t="shared" si="105"/>
        <v>US</v>
      </c>
    </row>
    <row r="3386" spans="1:20" ht="12.75" customHeight="1" x14ac:dyDescent="0.2">
      <c r="A3386" s="35">
        <v>3377</v>
      </c>
      <c r="B3386" s="55">
        <v>670306</v>
      </c>
      <c r="C3386" s="39" t="s">
        <v>5904</v>
      </c>
      <c r="D3386" s="39" t="s">
        <v>1734</v>
      </c>
      <c r="E3386" s="39" t="str">
        <f>IF(AND(LEN(NICAP[[#This Row],[State or      Country]])=2,NICAP[[#This Row],[State or      Country]]&lt;&gt;"UK"),"US","Other")</f>
        <v>US</v>
      </c>
      <c r="F3386" s="38">
        <v>1</v>
      </c>
      <c r="G3386" s="37"/>
      <c r="H3386" s="37"/>
      <c r="I3386" s="65">
        <v>11454</v>
      </c>
      <c r="J3386" s="37"/>
      <c r="K3386" s="37"/>
      <c r="L3386" s="36" t="s">
        <v>5903</v>
      </c>
      <c r="M3386" s="36" t="str">
        <f>IF(LEFT(NICAP[[#This Row],[Date]],1)=0,"Y","N")</f>
        <v>N</v>
      </c>
      <c r="N3386" s="36"/>
      <c r="O3386" s="36" t="str">
        <f>19&amp;LEFT(NICAP[[#This Row],[Date]],2)</f>
        <v>1967</v>
      </c>
      <c r="P3386" s="36" t="str">
        <f>MID(NICAP[[#This Row],[Date]],3,2)</f>
        <v>03</v>
      </c>
      <c r="Q3386" s="36" t="str">
        <f>RIGHT(NICAP[[#This Row],[Date]],2)</f>
        <v>06</v>
      </c>
      <c r="R3386" s="26">
        <f>DATE(NICAP[[#This Row],[Year]],NICAP[[#This Row],[Month]],NICAP[[#This Row],[Day]])</f>
        <v>24537</v>
      </c>
      <c r="S3386" s="35" t="str">
        <f t="shared" si="104"/>
        <v>MI</v>
      </c>
      <c r="T3386" s="24" t="str">
        <f t="shared" si="105"/>
        <v>US</v>
      </c>
    </row>
    <row r="3387" spans="1:20" ht="12.75" customHeight="1" x14ac:dyDescent="0.2">
      <c r="A3387" s="35">
        <v>3378</v>
      </c>
      <c r="B3387" s="55">
        <v>670306</v>
      </c>
      <c r="C3387" s="39" t="s">
        <v>5902</v>
      </c>
      <c r="D3387" s="39" t="s">
        <v>1670</v>
      </c>
      <c r="E3387" s="39" t="str">
        <f>IF(AND(LEN(NICAP[[#This Row],[State or      Country]])=2,NICAP[[#This Row],[State or      Country]]&lt;&gt;"UK"),"US","Other")</f>
        <v>US</v>
      </c>
      <c r="F3387" s="38">
        <v>1</v>
      </c>
      <c r="G3387" s="37"/>
      <c r="H3387" s="37"/>
      <c r="I3387" s="65">
        <v>11460</v>
      </c>
      <c r="J3387" s="37"/>
      <c r="K3387" s="37"/>
      <c r="L3387" s="36" t="s">
        <v>5901</v>
      </c>
      <c r="M3387" s="36" t="str">
        <f>IF(LEFT(NICAP[[#This Row],[Date]],1)=0,"Y","N")</f>
        <v>N</v>
      </c>
      <c r="N3387" s="36"/>
      <c r="O3387" s="36" t="str">
        <f>19&amp;LEFT(NICAP[[#This Row],[Date]],2)</f>
        <v>1967</v>
      </c>
      <c r="P3387" s="36" t="str">
        <f>MID(NICAP[[#This Row],[Date]],3,2)</f>
        <v>03</v>
      </c>
      <c r="Q3387" s="36" t="str">
        <f>RIGHT(NICAP[[#This Row],[Date]],2)</f>
        <v>06</v>
      </c>
      <c r="R3387" s="26">
        <f>DATE(NICAP[[#This Row],[Year]],NICAP[[#This Row],[Month]],NICAP[[#This Row],[Day]])</f>
        <v>24537</v>
      </c>
      <c r="S3387" s="35" t="str">
        <f t="shared" si="104"/>
        <v>IL</v>
      </c>
      <c r="T3387" s="24" t="str">
        <f t="shared" si="105"/>
        <v>US</v>
      </c>
    </row>
    <row r="3388" spans="1:20" ht="12.75" customHeight="1" x14ac:dyDescent="0.2">
      <c r="A3388" s="35">
        <v>3379</v>
      </c>
      <c r="B3388" s="55">
        <v>670306</v>
      </c>
      <c r="C3388" s="39" t="s">
        <v>5900</v>
      </c>
      <c r="D3388" s="39" t="s">
        <v>1702</v>
      </c>
      <c r="E3388" s="39" t="str">
        <f>IF(AND(LEN(NICAP[[#This Row],[State or      Country]])=2,NICAP[[#This Row],[State or      Country]]&lt;&gt;"UK"),"US","Other")</f>
        <v>Other</v>
      </c>
      <c r="F3388" s="38">
        <v>9</v>
      </c>
      <c r="G3388" s="41"/>
      <c r="H3388" s="46">
        <v>5</v>
      </c>
      <c r="I3388" s="41"/>
      <c r="J3388" s="41"/>
      <c r="K3388" s="41"/>
      <c r="L3388" s="36" t="s">
        <v>5899</v>
      </c>
      <c r="M3388" s="36" t="str">
        <f>IF(LEFT(NICAP[[#This Row],[Date]],1)=0,"Y","N")</f>
        <v>N</v>
      </c>
      <c r="N3388" s="36"/>
      <c r="O3388" s="36" t="str">
        <f>19&amp;LEFT(NICAP[[#This Row],[Date]],2)</f>
        <v>1967</v>
      </c>
      <c r="P3388" s="36" t="str">
        <f>MID(NICAP[[#This Row],[Date]],3,2)</f>
        <v>03</v>
      </c>
      <c r="Q3388" s="36" t="str">
        <f>RIGHT(NICAP[[#This Row],[Date]],2)</f>
        <v>06</v>
      </c>
      <c r="R3388" s="26">
        <f>DATE(NICAP[[#This Row],[Year]],NICAP[[#This Row],[Month]],NICAP[[#This Row],[Day]])</f>
        <v>24537</v>
      </c>
      <c r="S3388" s="35" t="str">
        <f t="shared" si="104"/>
        <v/>
      </c>
      <c r="T3388" s="24" t="str">
        <f t="shared" si="105"/>
        <v>CAN</v>
      </c>
    </row>
    <row r="3389" spans="1:20" ht="12.75" customHeight="1" x14ac:dyDescent="0.2">
      <c r="A3389" s="35">
        <v>3380</v>
      </c>
      <c r="B3389" s="53">
        <v>670307</v>
      </c>
      <c r="C3389" s="39" t="s">
        <v>5898</v>
      </c>
      <c r="D3389" s="39" t="s">
        <v>1670</v>
      </c>
      <c r="E3389" s="39" t="str">
        <f>IF(AND(LEN(NICAP[[#This Row],[State or      Country]])=2,NICAP[[#This Row],[State or      Country]]&lt;&gt;"UK"),"US","Other")</f>
        <v>US</v>
      </c>
      <c r="F3389" s="38">
        <v>4</v>
      </c>
      <c r="G3389" s="37"/>
      <c r="H3389" s="37"/>
      <c r="I3389" s="37"/>
      <c r="J3389" s="37"/>
      <c r="K3389" s="37"/>
      <c r="L3389" s="36" t="s">
        <v>5897</v>
      </c>
      <c r="M3389" s="36" t="str">
        <f>IF(LEFT(NICAP[[#This Row],[Date]],1)=0,"Y","N")</f>
        <v>N</v>
      </c>
      <c r="N3389" s="36"/>
      <c r="O3389" s="36" t="str">
        <f>19&amp;LEFT(NICAP[[#This Row],[Date]],2)</f>
        <v>1967</v>
      </c>
      <c r="P3389" s="36" t="str">
        <f>MID(NICAP[[#This Row],[Date]],3,2)</f>
        <v>03</v>
      </c>
      <c r="Q3389" s="36" t="str">
        <f>RIGHT(NICAP[[#This Row],[Date]],2)</f>
        <v>07</v>
      </c>
      <c r="R3389" s="26">
        <f>DATE(NICAP[[#This Row],[Year]],NICAP[[#This Row],[Month]],NICAP[[#This Row],[Day]])</f>
        <v>24538</v>
      </c>
      <c r="S3389" s="35" t="str">
        <f t="shared" si="104"/>
        <v>IL</v>
      </c>
      <c r="T3389" s="24" t="str">
        <f t="shared" si="105"/>
        <v>US</v>
      </c>
    </row>
    <row r="3390" spans="1:20" ht="27.75" customHeight="1" x14ac:dyDescent="0.2">
      <c r="A3390" s="35">
        <v>3381</v>
      </c>
      <c r="B3390" s="60">
        <v>670308</v>
      </c>
      <c r="C3390" s="44" t="s">
        <v>5876</v>
      </c>
      <c r="D3390" s="44" t="s">
        <v>1697</v>
      </c>
      <c r="E3390" s="44" t="str">
        <f>IF(AND(LEN(NICAP[[#This Row],[State or      Country]])=2,NICAP[[#This Row],[State or      Country]]&lt;&gt;"UK"),"US","Other")</f>
        <v>US</v>
      </c>
      <c r="F3390" s="43">
        <v>3</v>
      </c>
      <c r="G3390" s="41"/>
      <c r="H3390" s="41"/>
      <c r="I3390" s="41"/>
      <c r="J3390" s="41"/>
      <c r="K3390" s="41"/>
      <c r="L3390" s="42" t="s">
        <v>5896</v>
      </c>
      <c r="M3390" s="42" t="str">
        <f>IF(LEFT(NICAP[[#This Row],[Date]],1)=0,"Y","N")</f>
        <v>N</v>
      </c>
      <c r="N3390" s="42"/>
      <c r="O3390" s="42" t="str">
        <f>19&amp;LEFT(NICAP[[#This Row],[Date]],2)</f>
        <v>1967</v>
      </c>
      <c r="P3390" s="42" t="str">
        <f>MID(NICAP[[#This Row],[Date]],3,2)</f>
        <v>03</v>
      </c>
      <c r="Q3390" s="42" t="str">
        <f>RIGHT(NICAP[[#This Row],[Date]],2)</f>
        <v>08</v>
      </c>
      <c r="R3390" s="26">
        <f>DATE(NICAP[[#This Row],[Year]],NICAP[[#This Row],[Month]],NICAP[[#This Row],[Day]])</f>
        <v>24539</v>
      </c>
      <c r="S3390" s="35" t="str">
        <f t="shared" si="104"/>
        <v>MA</v>
      </c>
      <c r="T3390" s="24" t="str">
        <f t="shared" si="105"/>
        <v>US</v>
      </c>
    </row>
    <row r="3391" spans="1:20" ht="86.25" customHeight="1" x14ac:dyDescent="0.2">
      <c r="A3391" s="35">
        <v>3382</v>
      </c>
      <c r="B3391" s="57">
        <v>670308</v>
      </c>
      <c r="C3391" s="50" t="s">
        <v>5895</v>
      </c>
      <c r="D3391" s="50" t="s">
        <v>2260</v>
      </c>
      <c r="E3391" s="50" t="str">
        <f>IF(AND(LEN(NICAP[[#This Row],[State or      Country]])=2,NICAP[[#This Row],[State or      Country]]&lt;&gt;"UK"),"US","Other")</f>
        <v>US</v>
      </c>
      <c r="F3391" s="49">
        <v>2</v>
      </c>
      <c r="G3391" s="48"/>
      <c r="H3391" s="48"/>
      <c r="I3391" s="48"/>
      <c r="J3391" s="48"/>
      <c r="K3391" s="48"/>
      <c r="L3391" s="36" t="s">
        <v>5894</v>
      </c>
      <c r="M3391" s="36" t="str">
        <f>IF(LEFT(NICAP[[#This Row],[Date]],1)=0,"Y","N")</f>
        <v>N</v>
      </c>
      <c r="N3391" s="36"/>
      <c r="O3391" s="36" t="str">
        <f>19&amp;LEFT(NICAP[[#This Row],[Date]],2)</f>
        <v>1967</v>
      </c>
      <c r="P3391" s="36" t="str">
        <f>MID(NICAP[[#This Row],[Date]],3,2)</f>
        <v>03</v>
      </c>
      <c r="Q3391" s="36" t="str">
        <f>RIGHT(NICAP[[#This Row],[Date]],2)</f>
        <v>08</v>
      </c>
      <c r="R3391" s="26">
        <f>DATE(NICAP[[#This Row],[Year]],NICAP[[#This Row],[Month]],NICAP[[#This Row],[Day]])</f>
        <v>24539</v>
      </c>
      <c r="S3391" s="35" t="str">
        <f t="shared" si="104"/>
        <v>KS</v>
      </c>
      <c r="T3391" s="24" t="str">
        <f t="shared" si="105"/>
        <v>US</v>
      </c>
    </row>
    <row r="3392" spans="1:20" ht="56.25" customHeight="1" x14ac:dyDescent="0.2">
      <c r="A3392" s="35">
        <v>3383</v>
      </c>
      <c r="B3392" s="57">
        <v>670308</v>
      </c>
      <c r="C3392" s="50" t="s">
        <v>5893</v>
      </c>
      <c r="D3392" s="50" t="s">
        <v>1793</v>
      </c>
      <c r="E3392" s="50" t="str">
        <f>IF(AND(LEN(NICAP[[#This Row],[State or      Country]])=2,NICAP[[#This Row],[State or      Country]]&lt;&gt;"UK"),"US","Other")</f>
        <v>US</v>
      </c>
      <c r="F3392" s="49">
        <v>2</v>
      </c>
      <c r="G3392" s="48"/>
      <c r="H3392" s="48"/>
      <c r="I3392" s="48"/>
      <c r="J3392" s="48"/>
      <c r="K3392" s="48"/>
      <c r="L3392" s="42" t="s">
        <v>5892</v>
      </c>
      <c r="M3392" s="42" t="str">
        <f>IF(LEFT(NICAP[[#This Row],[Date]],1)=0,"Y","N")</f>
        <v>N</v>
      </c>
      <c r="N3392" s="42"/>
      <c r="O3392" s="42" t="str">
        <f>19&amp;LEFT(NICAP[[#This Row],[Date]],2)</f>
        <v>1967</v>
      </c>
      <c r="P3392" s="42" t="str">
        <f>MID(NICAP[[#This Row],[Date]],3,2)</f>
        <v>03</v>
      </c>
      <c r="Q3392" s="42" t="str">
        <f>RIGHT(NICAP[[#This Row],[Date]],2)</f>
        <v>08</v>
      </c>
      <c r="R3392" s="26">
        <f>DATE(NICAP[[#This Row],[Year]],NICAP[[#This Row],[Month]],NICAP[[#This Row],[Day]])</f>
        <v>24539</v>
      </c>
      <c r="S3392" s="35" t="str">
        <f t="shared" si="104"/>
        <v>AU</v>
      </c>
      <c r="T3392" s="24" t="str">
        <f t="shared" si="105"/>
        <v>US</v>
      </c>
    </row>
    <row r="3393" spans="1:20" ht="57" customHeight="1" x14ac:dyDescent="0.2">
      <c r="A3393" s="35">
        <v>3384</v>
      </c>
      <c r="B3393" s="57">
        <v>670308</v>
      </c>
      <c r="C3393" s="50" t="s">
        <v>3346</v>
      </c>
      <c r="D3393" s="50" t="s">
        <v>1670</v>
      </c>
      <c r="E3393" s="50" t="str">
        <f>IF(AND(LEN(NICAP[[#This Row],[State or      Country]])=2,NICAP[[#This Row],[State or      Country]]&lt;&gt;"UK"),"US","Other")</f>
        <v>US</v>
      </c>
      <c r="F3393" s="49">
        <v>2</v>
      </c>
      <c r="G3393" s="48"/>
      <c r="H3393" s="48"/>
      <c r="I3393" s="48"/>
      <c r="J3393" s="48"/>
      <c r="K3393" s="48"/>
      <c r="L3393" s="36" t="s">
        <v>5891</v>
      </c>
      <c r="M3393" s="36" t="str">
        <f>IF(LEFT(NICAP[[#This Row],[Date]],1)=0,"Y","N")</f>
        <v>N</v>
      </c>
      <c r="N3393" s="36"/>
      <c r="O3393" s="36" t="str">
        <f>19&amp;LEFT(NICAP[[#This Row],[Date]],2)</f>
        <v>1967</v>
      </c>
      <c r="P3393" s="36" t="str">
        <f>MID(NICAP[[#This Row],[Date]],3,2)</f>
        <v>03</v>
      </c>
      <c r="Q3393" s="36" t="str">
        <f>RIGHT(NICAP[[#This Row],[Date]],2)</f>
        <v>08</v>
      </c>
      <c r="R3393" s="26">
        <f>DATE(NICAP[[#This Row],[Year]],NICAP[[#This Row],[Month]],NICAP[[#This Row],[Day]])</f>
        <v>24539</v>
      </c>
      <c r="S3393" s="35" t="str">
        <f t="shared" si="104"/>
        <v>IL</v>
      </c>
      <c r="T3393" s="24" t="str">
        <f t="shared" si="105"/>
        <v>US</v>
      </c>
    </row>
    <row r="3394" spans="1:20" ht="87" customHeight="1" x14ac:dyDescent="0.2">
      <c r="A3394" s="35">
        <v>3385</v>
      </c>
      <c r="B3394" s="67">
        <v>670308</v>
      </c>
      <c r="C3394" s="50" t="s">
        <v>5745</v>
      </c>
      <c r="D3394" s="50" t="s">
        <v>1670</v>
      </c>
      <c r="E3394" s="50" t="str">
        <f>IF(AND(LEN(NICAP[[#This Row],[State or      Country]])=2,NICAP[[#This Row],[State or      Country]]&lt;&gt;"UK"),"US","Other")</f>
        <v>US</v>
      </c>
      <c r="F3394" s="75">
        <v>2</v>
      </c>
      <c r="G3394" s="48"/>
      <c r="H3394" s="48"/>
      <c r="I3394" s="48"/>
      <c r="J3394" s="48"/>
      <c r="K3394" s="48"/>
      <c r="L3394" s="36" t="s">
        <v>5890</v>
      </c>
      <c r="M3394" s="36" t="str">
        <f>IF(LEFT(NICAP[[#This Row],[Date]],1)=0,"Y","N")</f>
        <v>N</v>
      </c>
      <c r="N3394" s="36"/>
      <c r="O3394" s="36" t="str">
        <f>19&amp;LEFT(NICAP[[#This Row],[Date]],2)</f>
        <v>1967</v>
      </c>
      <c r="P3394" s="36" t="str">
        <f>MID(NICAP[[#This Row],[Date]],3,2)</f>
        <v>03</v>
      </c>
      <c r="Q3394" s="36" t="str">
        <f>RIGHT(NICAP[[#This Row],[Date]],2)</f>
        <v>08</v>
      </c>
      <c r="R3394" s="26">
        <f>DATE(NICAP[[#This Row],[Year]],NICAP[[#This Row],[Month]],NICAP[[#This Row],[Day]])</f>
        <v>24539</v>
      </c>
      <c r="S3394" s="35" t="str">
        <f t="shared" si="104"/>
        <v>IL</v>
      </c>
      <c r="T3394" s="24" t="str">
        <f t="shared" si="105"/>
        <v>US</v>
      </c>
    </row>
    <row r="3395" spans="1:20" ht="71.25" customHeight="1" x14ac:dyDescent="0.2">
      <c r="A3395" s="35">
        <v>3386</v>
      </c>
      <c r="B3395" s="67">
        <v>670308</v>
      </c>
      <c r="C3395" s="50" t="s">
        <v>5889</v>
      </c>
      <c r="D3395" s="50" t="s">
        <v>1844</v>
      </c>
      <c r="E3395" s="50" t="str">
        <f>IF(AND(LEN(NICAP[[#This Row],[State or      Country]])=2,NICAP[[#This Row],[State or      Country]]&lt;&gt;"UK"),"US","Other")</f>
        <v>US</v>
      </c>
      <c r="F3395" s="75">
        <v>2</v>
      </c>
      <c r="G3395" s="48"/>
      <c r="H3395" s="48"/>
      <c r="I3395" s="48"/>
      <c r="J3395" s="48"/>
      <c r="K3395" s="48"/>
      <c r="L3395" s="36" t="s">
        <v>5888</v>
      </c>
      <c r="M3395" s="36" t="str">
        <f>IF(LEFT(NICAP[[#This Row],[Date]],1)=0,"Y","N")</f>
        <v>N</v>
      </c>
      <c r="N3395" s="36"/>
      <c r="O3395" s="36" t="str">
        <f>19&amp;LEFT(NICAP[[#This Row],[Date]],2)</f>
        <v>1967</v>
      </c>
      <c r="P3395" s="36" t="str">
        <f>MID(NICAP[[#This Row],[Date]],3,2)</f>
        <v>03</v>
      </c>
      <c r="Q3395" s="36" t="str">
        <f>RIGHT(NICAP[[#This Row],[Date]],2)</f>
        <v>08</v>
      </c>
      <c r="R3395" s="26">
        <f>DATE(NICAP[[#This Row],[Year]],NICAP[[#This Row],[Month]],NICAP[[#This Row],[Day]])</f>
        <v>24539</v>
      </c>
      <c r="S3395" s="35" t="str">
        <f t="shared" si="104"/>
        <v>MO</v>
      </c>
      <c r="T3395" s="24" t="str">
        <f t="shared" si="105"/>
        <v>US</v>
      </c>
    </row>
    <row r="3396" spans="1:20" ht="56.25" customHeight="1" x14ac:dyDescent="0.2">
      <c r="A3396" s="35">
        <v>3387</v>
      </c>
      <c r="B3396" s="67">
        <v>670308</v>
      </c>
      <c r="C3396" s="50" t="s">
        <v>5887</v>
      </c>
      <c r="D3396" s="50" t="s">
        <v>1734</v>
      </c>
      <c r="E3396" s="50" t="str">
        <f>IF(AND(LEN(NICAP[[#This Row],[State or      Country]])=2,NICAP[[#This Row],[State or      Country]]&lt;&gt;"UK"),"US","Other")</f>
        <v>US</v>
      </c>
      <c r="F3396" s="75">
        <v>2</v>
      </c>
      <c r="G3396" s="48"/>
      <c r="H3396" s="48"/>
      <c r="I3396" s="48"/>
      <c r="J3396" s="48"/>
      <c r="K3396" s="48"/>
      <c r="L3396" s="42" t="s">
        <v>5886</v>
      </c>
      <c r="M3396" s="42" t="str">
        <f>IF(LEFT(NICAP[[#This Row],[Date]],1)=0,"Y","N")</f>
        <v>N</v>
      </c>
      <c r="N3396" s="42"/>
      <c r="O3396" s="42" t="str">
        <f>19&amp;LEFT(NICAP[[#This Row],[Date]],2)</f>
        <v>1967</v>
      </c>
      <c r="P3396" s="42" t="str">
        <f>MID(NICAP[[#This Row],[Date]],3,2)</f>
        <v>03</v>
      </c>
      <c r="Q3396" s="42" t="str">
        <f>RIGHT(NICAP[[#This Row],[Date]],2)</f>
        <v>08</v>
      </c>
      <c r="R3396" s="26">
        <f>DATE(NICAP[[#This Row],[Year]],NICAP[[#This Row],[Month]],NICAP[[#This Row],[Day]])</f>
        <v>24539</v>
      </c>
      <c r="S3396" s="35" t="str">
        <f t="shared" si="104"/>
        <v>MI</v>
      </c>
      <c r="T3396" s="24" t="str">
        <f t="shared" si="105"/>
        <v>US</v>
      </c>
    </row>
    <row r="3397" spans="1:20" ht="57" customHeight="1" x14ac:dyDescent="0.2">
      <c r="A3397" s="35">
        <v>3388</v>
      </c>
      <c r="B3397" s="67">
        <v>670308</v>
      </c>
      <c r="C3397" s="50" t="s">
        <v>5885</v>
      </c>
      <c r="D3397" s="50" t="s">
        <v>1758</v>
      </c>
      <c r="E3397" s="50" t="str">
        <f>IF(AND(LEN(NICAP[[#This Row],[State or      Country]])=2,NICAP[[#This Row],[State or      Country]]&lt;&gt;"UK"),"US","Other")</f>
        <v>US</v>
      </c>
      <c r="F3397" s="75">
        <v>2</v>
      </c>
      <c r="G3397" s="48"/>
      <c r="H3397" s="48"/>
      <c r="I3397" s="48"/>
      <c r="J3397" s="48"/>
      <c r="K3397" s="48"/>
      <c r="L3397" s="36" t="s">
        <v>5884</v>
      </c>
      <c r="M3397" s="36" t="str">
        <f>IF(LEFT(NICAP[[#This Row],[Date]],1)=0,"Y","N")</f>
        <v>N</v>
      </c>
      <c r="N3397" s="36"/>
      <c r="O3397" s="36" t="str">
        <f>19&amp;LEFT(NICAP[[#This Row],[Date]],2)</f>
        <v>1967</v>
      </c>
      <c r="P3397" s="36" t="str">
        <f>MID(NICAP[[#This Row],[Date]],3,2)</f>
        <v>03</v>
      </c>
      <c r="Q3397" s="36" t="str">
        <f>RIGHT(NICAP[[#This Row],[Date]],2)</f>
        <v>08</v>
      </c>
      <c r="R3397" s="26">
        <f>DATE(NICAP[[#This Row],[Year]],NICAP[[#This Row],[Month]],NICAP[[#This Row],[Day]])</f>
        <v>24539</v>
      </c>
      <c r="S3397" s="35" t="str">
        <f t="shared" si="104"/>
        <v>NY</v>
      </c>
      <c r="T3397" s="24" t="str">
        <f t="shared" si="105"/>
        <v>US</v>
      </c>
    </row>
    <row r="3398" spans="1:20" ht="71.25" customHeight="1" x14ac:dyDescent="0.2">
      <c r="A3398" s="35">
        <v>3389</v>
      </c>
      <c r="B3398" s="67">
        <v>670308</v>
      </c>
      <c r="C3398" s="50" t="s">
        <v>2235</v>
      </c>
      <c r="D3398" s="50" t="s">
        <v>1667</v>
      </c>
      <c r="E3398" s="50" t="str">
        <f>IF(AND(LEN(NICAP[[#This Row],[State or      Country]])=2,NICAP[[#This Row],[State or      Country]]&lt;&gt;"UK"),"US","Other")</f>
        <v>US</v>
      </c>
      <c r="F3398" s="75">
        <v>2</v>
      </c>
      <c r="G3398" s="48"/>
      <c r="H3398" s="48"/>
      <c r="I3398" s="48"/>
      <c r="J3398" s="48"/>
      <c r="K3398" s="48"/>
      <c r="L3398" s="36" t="s">
        <v>5883</v>
      </c>
      <c r="M3398" s="36" t="str">
        <f>IF(LEFT(NICAP[[#This Row],[Date]],1)=0,"Y","N")</f>
        <v>N</v>
      </c>
      <c r="N3398" s="36"/>
      <c r="O3398" s="36" t="str">
        <f>19&amp;LEFT(NICAP[[#This Row],[Date]],2)</f>
        <v>1967</v>
      </c>
      <c r="P3398" s="36" t="str">
        <f>MID(NICAP[[#This Row],[Date]],3,2)</f>
        <v>03</v>
      </c>
      <c r="Q3398" s="36" t="str">
        <f>RIGHT(NICAP[[#This Row],[Date]],2)</f>
        <v>08</v>
      </c>
      <c r="R3398" s="26">
        <f>DATE(NICAP[[#This Row],[Year]],NICAP[[#This Row],[Month]],NICAP[[#This Row],[Day]])</f>
        <v>24539</v>
      </c>
      <c r="S3398" s="35" t="str">
        <f t="shared" si="104"/>
        <v>TX</v>
      </c>
      <c r="T3398" s="24" t="str">
        <f t="shared" si="105"/>
        <v>US</v>
      </c>
    </row>
    <row r="3399" spans="1:20" ht="42.75" customHeight="1" x14ac:dyDescent="0.2">
      <c r="A3399" s="35">
        <v>3390</v>
      </c>
      <c r="B3399" s="67">
        <v>670308</v>
      </c>
      <c r="C3399" s="50" t="s">
        <v>5882</v>
      </c>
      <c r="D3399" s="50" t="s">
        <v>2640</v>
      </c>
      <c r="E3399" s="50" t="str">
        <f>IF(AND(LEN(NICAP[[#This Row],[State or      Country]])=2,NICAP[[#This Row],[State or      Country]]&lt;&gt;"UK"),"US","Other")</f>
        <v>US</v>
      </c>
      <c r="F3399" s="75">
        <v>2</v>
      </c>
      <c r="G3399" s="48"/>
      <c r="H3399" s="48"/>
      <c r="I3399" s="48"/>
      <c r="J3399" s="48"/>
      <c r="K3399" s="48"/>
      <c r="L3399" s="36" t="s">
        <v>5881</v>
      </c>
      <c r="M3399" s="36" t="str">
        <f>IF(LEFT(NICAP[[#This Row],[Date]],1)=0,"Y","N")</f>
        <v>N</v>
      </c>
      <c r="N3399" s="36"/>
      <c r="O3399" s="36" t="str">
        <f>19&amp;LEFT(NICAP[[#This Row],[Date]],2)</f>
        <v>1967</v>
      </c>
      <c r="P3399" s="36" t="str">
        <f>MID(NICAP[[#This Row],[Date]],3,2)</f>
        <v>03</v>
      </c>
      <c r="Q3399" s="36" t="str">
        <f>RIGHT(NICAP[[#This Row],[Date]],2)</f>
        <v>08</v>
      </c>
      <c r="R3399" s="26">
        <f>DATE(NICAP[[#This Row],[Year]],NICAP[[#This Row],[Month]],NICAP[[#This Row],[Day]])</f>
        <v>24539</v>
      </c>
      <c r="S3399" s="35" t="str">
        <f t="shared" si="104"/>
        <v>CO</v>
      </c>
      <c r="T3399" s="24" t="str">
        <f t="shared" si="105"/>
        <v>US</v>
      </c>
    </row>
    <row r="3400" spans="1:20" ht="72" customHeight="1" x14ac:dyDescent="0.2">
      <c r="A3400" s="35">
        <v>3391</v>
      </c>
      <c r="B3400" s="67">
        <v>670308</v>
      </c>
      <c r="C3400" s="50" t="s">
        <v>5880</v>
      </c>
      <c r="D3400" s="50" t="s">
        <v>2449</v>
      </c>
      <c r="E3400" s="50" t="str">
        <f>IF(AND(LEN(NICAP[[#This Row],[State or      Country]])=2,NICAP[[#This Row],[State or      Country]]&lt;&gt;"UK"),"US","Other")</f>
        <v>US</v>
      </c>
      <c r="F3400" s="75">
        <v>3</v>
      </c>
      <c r="G3400" s="48"/>
      <c r="H3400" s="48"/>
      <c r="I3400" s="48"/>
      <c r="J3400" s="48"/>
      <c r="K3400" s="48"/>
      <c r="L3400" s="36" t="s">
        <v>5879</v>
      </c>
      <c r="M3400" s="36" t="str">
        <f>IF(LEFT(NICAP[[#This Row],[Date]],1)=0,"Y","N")</f>
        <v>N</v>
      </c>
      <c r="N3400" s="36"/>
      <c r="O3400" s="36" t="str">
        <f>19&amp;LEFT(NICAP[[#This Row],[Date]],2)</f>
        <v>1967</v>
      </c>
      <c r="P3400" s="36" t="str">
        <f>MID(NICAP[[#This Row],[Date]],3,2)</f>
        <v>03</v>
      </c>
      <c r="Q3400" s="36" t="str">
        <f>RIGHT(NICAP[[#This Row],[Date]],2)</f>
        <v>08</v>
      </c>
      <c r="R3400" s="26">
        <f>DATE(NICAP[[#This Row],[Year]],NICAP[[#This Row],[Month]],NICAP[[#This Row],[Day]])</f>
        <v>24539</v>
      </c>
      <c r="S3400" s="35" t="str">
        <f t="shared" si="104"/>
        <v>VT</v>
      </c>
      <c r="T3400" s="24" t="str">
        <f t="shared" si="105"/>
        <v>US</v>
      </c>
    </row>
    <row r="3401" spans="1:20" ht="71.25" customHeight="1" x14ac:dyDescent="0.2">
      <c r="A3401" s="35">
        <v>3392</v>
      </c>
      <c r="B3401" s="67">
        <v>670308</v>
      </c>
      <c r="C3401" s="50" t="s">
        <v>5878</v>
      </c>
      <c r="D3401" s="50" t="s">
        <v>1734</v>
      </c>
      <c r="E3401" s="50" t="str">
        <f>IF(AND(LEN(NICAP[[#This Row],[State or      Country]])=2,NICAP[[#This Row],[State or      Country]]&lt;&gt;"UK"),"US","Other")</f>
        <v>US</v>
      </c>
      <c r="F3401" s="75">
        <v>3</v>
      </c>
      <c r="G3401" s="48"/>
      <c r="H3401" s="48"/>
      <c r="I3401" s="48"/>
      <c r="J3401" s="48"/>
      <c r="K3401" s="48"/>
      <c r="L3401" s="36" t="s">
        <v>5877</v>
      </c>
      <c r="M3401" s="36" t="str">
        <f>IF(LEFT(NICAP[[#This Row],[Date]],1)=0,"Y","N")</f>
        <v>N</v>
      </c>
      <c r="N3401" s="36"/>
      <c r="O3401" s="36" t="str">
        <f>19&amp;LEFT(NICAP[[#This Row],[Date]],2)</f>
        <v>1967</v>
      </c>
      <c r="P3401" s="36" t="str">
        <f>MID(NICAP[[#This Row],[Date]],3,2)</f>
        <v>03</v>
      </c>
      <c r="Q3401" s="36" t="str">
        <f>RIGHT(NICAP[[#This Row],[Date]],2)</f>
        <v>08</v>
      </c>
      <c r="R3401" s="26">
        <f>DATE(NICAP[[#This Row],[Year]],NICAP[[#This Row],[Month]],NICAP[[#This Row],[Day]])</f>
        <v>24539</v>
      </c>
      <c r="S3401" s="35" t="str">
        <f t="shared" si="104"/>
        <v>MI</v>
      </c>
      <c r="T3401" s="24" t="str">
        <f t="shared" si="105"/>
        <v>US</v>
      </c>
    </row>
    <row r="3402" spans="1:20" ht="27.75" customHeight="1" x14ac:dyDescent="0.2">
      <c r="A3402" s="35">
        <v>3393</v>
      </c>
      <c r="B3402" s="66">
        <v>670308</v>
      </c>
      <c r="C3402" s="44" t="s">
        <v>5876</v>
      </c>
      <c r="D3402" s="44" t="s">
        <v>1697</v>
      </c>
      <c r="E3402" s="44" t="str">
        <f>IF(AND(LEN(NICAP[[#This Row],[State or      Country]])=2,NICAP[[#This Row],[State or      Country]]&lt;&gt;"UK"),"US","Other")</f>
        <v>US</v>
      </c>
      <c r="F3402" s="74">
        <v>3</v>
      </c>
      <c r="G3402" s="41"/>
      <c r="H3402" s="41"/>
      <c r="I3402" s="41"/>
      <c r="J3402" s="41"/>
      <c r="K3402" s="41"/>
      <c r="L3402" s="42" t="s">
        <v>5875</v>
      </c>
      <c r="M3402" s="42" t="str">
        <f>IF(LEFT(NICAP[[#This Row],[Date]],1)=0,"Y","N")</f>
        <v>N</v>
      </c>
      <c r="N3402" s="42"/>
      <c r="O3402" s="42" t="str">
        <f>19&amp;LEFT(NICAP[[#This Row],[Date]],2)</f>
        <v>1967</v>
      </c>
      <c r="P3402" s="42" t="str">
        <f>MID(NICAP[[#This Row],[Date]],3,2)</f>
        <v>03</v>
      </c>
      <c r="Q3402" s="42" t="str">
        <f>RIGHT(NICAP[[#This Row],[Date]],2)</f>
        <v>08</v>
      </c>
      <c r="R3402" s="26">
        <f>DATE(NICAP[[#This Row],[Year]],NICAP[[#This Row],[Month]],NICAP[[#This Row],[Day]])</f>
        <v>24539</v>
      </c>
      <c r="S3402" s="35" t="str">
        <f t="shared" ref="S3402:S3465" si="106">IF(E3402="US",D3402,"")</f>
        <v>MA</v>
      </c>
      <c r="T3402" s="24" t="str">
        <f t="shared" ref="T3402:T3465" si="107">IF(E3402="US","US",D3402)</f>
        <v>US</v>
      </c>
    </row>
    <row r="3403" spans="1:20" ht="12.75" customHeight="1" x14ac:dyDescent="0.2">
      <c r="A3403" s="35">
        <v>3394</v>
      </c>
      <c r="B3403" s="82" t="s">
        <v>5874</v>
      </c>
      <c r="C3403" s="39" t="s">
        <v>5873</v>
      </c>
      <c r="D3403" s="39" t="s">
        <v>1670</v>
      </c>
      <c r="E3403" s="39" t="str">
        <f>IF(AND(LEN(NICAP[[#This Row],[State or      Country]])=2,NICAP[[#This Row],[State or      Country]]&lt;&gt;"UK"),"US","Other")</f>
        <v>US</v>
      </c>
      <c r="F3403" s="79">
        <v>1</v>
      </c>
      <c r="G3403" s="37"/>
      <c r="H3403" s="37"/>
      <c r="I3403" s="47" t="s">
        <v>4808</v>
      </c>
      <c r="J3403" s="37"/>
      <c r="K3403" s="37"/>
      <c r="L3403" s="36" t="s">
        <v>5872</v>
      </c>
      <c r="M3403" s="36" t="str">
        <f>IF(LEFT(NICAP[[#This Row],[Date]],1)=0,"Y","N")</f>
        <v>N</v>
      </c>
      <c r="N3403" s="36"/>
      <c r="O3403" s="36" t="str">
        <f>19&amp;LEFT(NICAP[[#This Row],[Date]],2)</f>
        <v>1967</v>
      </c>
      <c r="P3403" s="36" t="str">
        <f>MID(NICAP[[#This Row],[Date]],3,2)</f>
        <v>03</v>
      </c>
      <c r="Q3403" s="36" t="str">
        <f>RIGHT(NICAP[[#This Row],[Date]],2)</f>
        <v>11</v>
      </c>
      <c r="R3403" s="26">
        <f>DATE(NICAP[[#This Row],[Year]],NICAP[[#This Row],[Month]],NICAP[[#This Row],[Day]])</f>
        <v>24542</v>
      </c>
      <c r="S3403" s="35" t="str">
        <f t="shared" si="106"/>
        <v>IL</v>
      </c>
      <c r="T3403" s="24" t="str">
        <f t="shared" si="107"/>
        <v>US</v>
      </c>
    </row>
    <row r="3404" spans="1:20" ht="12.75" customHeight="1" x14ac:dyDescent="0.2">
      <c r="A3404" s="35">
        <v>3395</v>
      </c>
      <c r="B3404" s="64">
        <v>670309</v>
      </c>
      <c r="C3404" s="39" t="s">
        <v>5871</v>
      </c>
      <c r="D3404" s="39" t="s">
        <v>2050</v>
      </c>
      <c r="E3404" s="39" t="str">
        <f>IF(AND(LEN(NICAP[[#This Row],[State or      Country]])=2,NICAP[[#This Row],[State or      Country]]&lt;&gt;"UK"),"US","Other")</f>
        <v>US</v>
      </c>
      <c r="F3404" s="79">
        <v>1</v>
      </c>
      <c r="G3404" s="37"/>
      <c r="H3404" s="37"/>
      <c r="I3404" s="47" t="s">
        <v>4808</v>
      </c>
      <c r="J3404" s="37"/>
      <c r="K3404" s="37"/>
      <c r="L3404" s="36" t="s">
        <v>5870</v>
      </c>
      <c r="M3404" s="36" t="str">
        <f>IF(LEFT(NICAP[[#This Row],[Date]],1)=0,"Y","N")</f>
        <v>N</v>
      </c>
      <c r="N3404" s="36"/>
      <c r="O3404" s="36" t="str">
        <f>19&amp;LEFT(NICAP[[#This Row],[Date]],2)</f>
        <v>1967</v>
      </c>
      <c r="P3404" s="36" t="str">
        <f>MID(NICAP[[#This Row],[Date]],3,2)</f>
        <v>03</v>
      </c>
      <c r="Q3404" s="36" t="str">
        <f>RIGHT(NICAP[[#This Row],[Date]],2)</f>
        <v>09</v>
      </c>
      <c r="R3404" s="26">
        <f>DATE(NICAP[[#This Row],[Year]],NICAP[[#This Row],[Month]],NICAP[[#This Row],[Day]])</f>
        <v>24540</v>
      </c>
      <c r="S3404" s="35" t="str">
        <f t="shared" si="106"/>
        <v>WV</v>
      </c>
      <c r="T3404" s="24" t="str">
        <f t="shared" si="107"/>
        <v>US</v>
      </c>
    </row>
    <row r="3405" spans="1:20" ht="12.75" customHeight="1" x14ac:dyDescent="0.2">
      <c r="A3405" s="35">
        <v>3396</v>
      </c>
      <c r="B3405" s="64">
        <v>670309</v>
      </c>
      <c r="C3405" s="39" t="s">
        <v>5869</v>
      </c>
      <c r="D3405" s="39" t="s">
        <v>1752</v>
      </c>
      <c r="E3405" s="39" t="str">
        <f>IF(AND(LEN(NICAP[[#This Row],[State or      Country]])=2,NICAP[[#This Row],[State or      Country]]&lt;&gt;"UK"),"US","Other")</f>
        <v>US</v>
      </c>
      <c r="F3405" s="79">
        <v>1</v>
      </c>
      <c r="G3405" s="37"/>
      <c r="H3405" s="37"/>
      <c r="I3405" s="65">
        <v>11480</v>
      </c>
      <c r="J3405" s="37"/>
      <c r="K3405" s="37"/>
      <c r="L3405" s="36" t="s">
        <v>5868</v>
      </c>
      <c r="M3405" s="36" t="str">
        <f>IF(LEFT(NICAP[[#This Row],[Date]],1)=0,"Y","N")</f>
        <v>N</v>
      </c>
      <c r="N3405" s="36"/>
      <c r="O3405" s="36" t="str">
        <f>19&amp;LEFT(NICAP[[#This Row],[Date]],2)</f>
        <v>1967</v>
      </c>
      <c r="P3405" s="36" t="str">
        <f>MID(NICAP[[#This Row],[Date]],3,2)</f>
        <v>03</v>
      </c>
      <c r="Q3405" s="36" t="str">
        <f>RIGHT(NICAP[[#This Row],[Date]],2)</f>
        <v>09</v>
      </c>
      <c r="R3405" s="26">
        <f>DATE(NICAP[[#This Row],[Year]],NICAP[[#This Row],[Month]],NICAP[[#This Row],[Day]])</f>
        <v>24540</v>
      </c>
      <c r="S3405" s="35" t="str">
        <f t="shared" si="106"/>
        <v>IA</v>
      </c>
      <c r="T3405" s="24" t="str">
        <f t="shared" si="107"/>
        <v>US</v>
      </c>
    </row>
    <row r="3406" spans="1:20" ht="56.25" customHeight="1" x14ac:dyDescent="0.2">
      <c r="A3406" s="35">
        <v>3397</v>
      </c>
      <c r="B3406" s="67">
        <v>670309</v>
      </c>
      <c r="C3406" s="50" t="s">
        <v>4534</v>
      </c>
      <c r="D3406" s="50" t="s">
        <v>1686</v>
      </c>
      <c r="E3406" s="50" t="str">
        <f>IF(AND(LEN(NICAP[[#This Row],[State or      Country]])=2,NICAP[[#This Row],[State or      Country]]&lt;&gt;"UK"),"US","Other")</f>
        <v>US</v>
      </c>
      <c r="F3406" s="75">
        <v>2</v>
      </c>
      <c r="G3406" s="48"/>
      <c r="H3406" s="48"/>
      <c r="I3406" s="48"/>
      <c r="J3406" s="48"/>
      <c r="K3406" s="48"/>
      <c r="L3406" s="36" t="s">
        <v>5867</v>
      </c>
      <c r="M3406" s="36" t="str">
        <f>IF(LEFT(NICAP[[#This Row],[Date]],1)=0,"Y","N")</f>
        <v>N</v>
      </c>
      <c r="N3406" s="36"/>
      <c r="O3406" s="36" t="str">
        <f>19&amp;LEFT(NICAP[[#This Row],[Date]],2)</f>
        <v>1967</v>
      </c>
      <c r="P3406" s="36" t="str">
        <f>MID(NICAP[[#This Row],[Date]],3,2)</f>
        <v>03</v>
      </c>
      <c r="Q3406" s="36" t="str">
        <f>RIGHT(NICAP[[#This Row],[Date]],2)</f>
        <v>09</v>
      </c>
      <c r="R3406" s="26">
        <f>DATE(NICAP[[#This Row],[Year]],NICAP[[#This Row],[Month]],NICAP[[#This Row],[Day]])</f>
        <v>24540</v>
      </c>
      <c r="S3406" s="35" t="str">
        <f t="shared" si="106"/>
        <v>PA</v>
      </c>
      <c r="T3406" s="24" t="str">
        <f t="shared" si="107"/>
        <v>US</v>
      </c>
    </row>
    <row r="3407" spans="1:20" ht="72" customHeight="1" x14ac:dyDescent="0.2">
      <c r="A3407" s="35">
        <v>3398</v>
      </c>
      <c r="B3407" s="57">
        <v>670309</v>
      </c>
      <c r="C3407" s="50" t="s">
        <v>5866</v>
      </c>
      <c r="D3407" s="50" t="s">
        <v>1670</v>
      </c>
      <c r="E3407" s="50" t="str">
        <f>IF(AND(LEN(NICAP[[#This Row],[State or      Country]])=2,NICAP[[#This Row],[State or      Country]]&lt;&gt;"UK"),"US","Other")</f>
        <v>US</v>
      </c>
      <c r="F3407" s="75">
        <v>8</v>
      </c>
      <c r="G3407" s="48"/>
      <c r="H3407" s="48"/>
      <c r="I3407" s="48"/>
      <c r="J3407" s="48"/>
      <c r="K3407" s="48"/>
      <c r="L3407" s="36" t="s">
        <v>5865</v>
      </c>
      <c r="M3407" s="36" t="str">
        <f>IF(LEFT(NICAP[[#This Row],[Date]],1)=0,"Y","N")</f>
        <v>N</v>
      </c>
      <c r="N3407" s="36"/>
      <c r="O3407" s="36" t="str">
        <f>19&amp;LEFT(NICAP[[#This Row],[Date]],2)</f>
        <v>1967</v>
      </c>
      <c r="P3407" s="36" t="str">
        <f>MID(NICAP[[#This Row],[Date]],3,2)</f>
        <v>03</v>
      </c>
      <c r="Q3407" s="36" t="str">
        <f>RIGHT(NICAP[[#This Row],[Date]],2)</f>
        <v>09</v>
      </c>
      <c r="R3407" s="26">
        <f>DATE(NICAP[[#This Row],[Year]],NICAP[[#This Row],[Month]],NICAP[[#This Row],[Day]])</f>
        <v>24540</v>
      </c>
      <c r="S3407" s="35" t="str">
        <f t="shared" si="106"/>
        <v>IL</v>
      </c>
      <c r="T3407" s="24" t="str">
        <f t="shared" si="107"/>
        <v>US</v>
      </c>
    </row>
    <row r="3408" spans="1:20" ht="86.25" customHeight="1" x14ac:dyDescent="0.2">
      <c r="A3408" s="35">
        <v>3399</v>
      </c>
      <c r="B3408" s="57">
        <v>670309</v>
      </c>
      <c r="C3408" s="50" t="s">
        <v>5864</v>
      </c>
      <c r="D3408" s="50" t="s">
        <v>1694</v>
      </c>
      <c r="E3408" s="50" t="str">
        <f>IF(AND(LEN(NICAP[[#This Row],[State or      Country]])=2,NICAP[[#This Row],[State or      Country]]&lt;&gt;"UK"),"US","Other")</f>
        <v>US</v>
      </c>
      <c r="F3408" s="75">
        <v>8</v>
      </c>
      <c r="G3408" s="48"/>
      <c r="H3408" s="48"/>
      <c r="I3408" s="48"/>
      <c r="J3408" s="48"/>
      <c r="K3408" s="48"/>
      <c r="L3408" s="36" t="s">
        <v>5863</v>
      </c>
      <c r="M3408" s="36" t="str">
        <f>IF(LEFT(NICAP[[#This Row],[Date]],1)=0,"Y","N")</f>
        <v>N</v>
      </c>
      <c r="N3408" s="36"/>
      <c r="O3408" s="36" t="str">
        <f>19&amp;LEFT(NICAP[[#This Row],[Date]],2)</f>
        <v>1967</v>
      </c>
      <c r="P3408" s="36" t="str">
        <f>MID(NICAP[[#This Row],[Date]],3,2)</f>
        <v>03</v>
      </c>
      <c r="Q3408" s="36" t="str">
        <f>RIGHT(NICAP[[#This Row],[Date]],2)</f>
        <v>09</v>
      </c>
      <c r="R3408" s="26">
        <f>DATE(NICAP[[#This Row],[Year]],NICAP[[#This Row],[Month]],NICAP[[#This Row],[Day]])</f>
        <v>24540</v>
      </c>
      <c r="S3408" s="35" t="str">
        <f t="shared" si="106"/>
        <v>OH</v>
      </c>
      <c r="T3408" s="24" t="str">
        <f t="shared" si="107"/>
        <v>US</v>
      </c>
    </row>
    <row r="3409" spans="1:20" ht="56.25" customHeight="1" x14ac:dyDescent="0.2">
      <c r="A3409" s="35">
        <v>3400</v>
      </c>
      <c r="B3409" s="57">
        <v>670309</v>
      </c>
      <c r="C3409" s="50" t="s">
        <v>5862</v>
      </c>
      <c r="D3409" s="50" t="s">
        <v>1670</v>
      </c>
      <c r="E3409" s="50" t="str">
        <f>IF(AND(LEN(NICAP[[#This Row],[State or      Country]])=2,NICAP[[#This Row],[State or      Country]]&lt;&gt;"UK"),"US","Other")</f>
        <v>US</v>
      </c>
      <c r="F3409" s="75">
        <v>2</v>
      </c>
      <c r="G3409" s="48"/>
      <c r="H3409" s="48"/>
      <c r="I3409" s="48"/>
      <c r="J3409" s="48"/>
      <c r="K3409" s="48"/>
      <c r="L3409" s="42" t="s">
        <v>5861</v>
      </c>
      <c r="M3409" s="42" t="str">
        <f>IF(LEFT(NICAP[[#This Row],[Date]],1)=0,"Y","N")</f>
        <v>N</v>
      </c>
      <c r="N3409" s="42"/>
      <c r="O3409" s="42" t="str">
        <f>19&amp;LEFT(NICAP[[#This Row],[Date]],2)</f>
        <v>1967</v>
      </c>
      <c r="P3409" s="42" t="str">
        <f>MID(NICAP[[#This Row],[Date]],3,2)</f>
        <v>03</v>
      </c>
      <c r="Q3409" s="42" t="str">
        <f>RIGHT(NICAP[[#This Row],[Date]],2)</f>
        <v>09</v>
      </c>
      <c r="R3409" s="26">
        <f>DATE(NICAP[[#This Row],[Year]],NICAP[[#This Row],[Month]],NICAP[[#This Row],[Day]])</f>
        <v>24540</v>
      </c>
      <c r="S3409" s="35" t="str">
        <f t="shared" si="106"/>
        <v>IL</v>
      </c>
      <c r="T3409" s="24" t="str">
        <f t="shared" si="107"/>
        <v>US</v>
      </c>
    </row>
    <row r="3410" spans="1:20" ht="42" customHeight="1" x14ac:dyDescent="0.2">
      <c r="A3410" s="35">
        <v>3401</v>
      </c>
      <c r="B3410" s="57">
        <v>670309</v>
      </c>
      <c r="C3410" s="50" t="s">
        <v>4497</v>
      </c>
      <c r="D3410" s="50" t="s">
        <v>1787</v>
      </c>
      <c r="E3410" s="50" t="str">
        <f>IF(AND(LEN(NICAP[[#This Row],[State or      Country]])=2,NICAP[[#This Row],[State or      Country]]&lt;&gt;"UK"),"US","Other")</f>
        <v>US</v>
      </c>
      <c r="F3410" s="75">
        <v>2</v>
      </c>
      <c r="G3410" s="48"/>
      <c r="H3410" s="48"/>
      <c r="I3410" s="48"/>
      <c r="J3410" s="48"/>
      <c r="K3410" s="48"/>
      <c r="L3410" s="42" t="s">
        <v>5860</v>
      </c>
      <c r="M3410" s="42" t="str">
        <f>IF(LEFT(NICAP[[#This Row],[Date]],1)=0,"Y","N")</f>
        <v>N</v>
      </c>
      <c r="N3410" s="42"/>
      <c r="O3410" s="42" t="str">
        <f>19&amp;LEFT(NICAP[[#This Row],[Date]],2)</f>
        <v>1967</v>
      </c>
      <c r="P3410" s="42" t="str">
        <f>MID(NICAP[[#This Row],[Date]],3,2)</f>
        <v>03</v>
      </c>
      <c r="Q3410" s="42" t="str">
        <f>RIGHT(NICAP[[#This Row],[Date]],2)</f>
        <v>09</v>
      </c>
      <c r="R3410" s="26">
        <f>DATE(NICAP[[#This Row],[Year]],NICAP[[#This Row],[Month]],NICAP[[#This Row],[Day]])</f>
        <v>24540</v>
      </c>
      <c r="S3410" s="35" t="str">
        <f t="shared" si="106"/>
        <v>IN</v>
      </c>
      <c r="T3410" s="24" t="str">
        <f t="shared" si="107"/>
        <v>US</v>
      </c>
    </row>
    <row r="3411" spans="1:20" ht="57" customHeight="1" x14ac:dyDescent="0.2">
      <c r="A3411" s="35">
        <v>3402</v>
      </c>
      <c r="B3411" s="57">
        <v>670309</v>
      </c>
      <c r="C3411" s="50" t="s">
        <v>5859</v>
      </c>
      <c r="D3411" s="50" t="s">
        <v>2122</v>
      </c>
      <c r="E3411" s="50" t="str">
        <f>IF(AND(LEN(NICAP[[#This Row],[State or      Country]])=2,NICAP[[#This Row],[State or      Country]]&lt;&gt;"UK"),"US","Other")</f>
        <v>US</v>
      </c>
      <c r="F3411" s="75">
        <v>2</v>
      </c>
      <c r="G3411" s="48"/>
      <c r="H3411" s="48"/>
      <c r="I3411" s="48"/>
      <c r="J3411" s="48"/>
      <c r="K3411" s="48"/>
      <c r="L3411" s="36" t="s">
        <v>5858</v>
      </c>
      <c r="M3411" s="36" t="str">
        <f>IF(LEFT(NICAP[[#This Row],[Date]],1)=0,"Y","N")</f>
        <v>N</v>
      </c>
      <c r="N3411" s="36"/>
      <c r="O3411" s="36" t="str">
        <f>19&amp;LEFT(NICAP[[#This Row],[Date]],2)</f>
        <v>1967</v>
      </c>
      <c r="P3411" s="36" t="str">
        <f>MID(NICAP[[#This Row],[Date]],3,2)</f>
        <v>03</v>
      </c>
      <c r="Q3411" s="36" t="str">
        <f>RIGHT(NICAP[[#This Row],[Date]],2)</f>
        <v>09</v>
      </c>
      <c r="R3411" s="26">
        <f>DATE(NICAP[[#This Row],[Year]],NICAP[[#This Row],[Month]],NICAP[[#This Row],[Day]])</f>
        <v>24540</v>
      </c>
      <c r="S3411" s="35" t="str">
        <f t="shared" si="106"/>
        <v>NM</v>
      </c>
      <c r="T3411" s="24" t="str">
        <f t="shared" si="107"/>
        <v>US</v>
      </c>
    </row>
    <row r="3412" spans="1:20" ht="57.75" customHeight="1" x14ac:dyDescent="0.2">
      <c r="A3412" s="35">
        <v>3403</v>
      </c>
      <c r="B3412" s="57">
        <v>670310</v>
      </c>
      <c r="C3412" s="50" t="s">
        <v>5659</v>
      </c>
      <c r="D3412" s="50" t="s">
        <v>1697</v>
      </c>
      <c r="E3412" s="50" t="str">
        <f>IF(AND(LEN(NICAP[[#This Row],[State or      Country]])=2,NICAP[[#This Row],[State or      Country]]&lt;&gt;"UK"),"US","Other")</f>
        <v>US</v>
      </c>
      <c r="F3412" s="75">
        <v>2</v>
      </c>
      <c r="G3412" s="48"/>
      <c r="H3412" s="48"/>
      <c r="I3412" s="48"/>
      <c r="J3412" s="48"/>
      <c r="K3412" s="48"/>
      <c r="L3412" s="36" t="s">
        <v>5857</v>
      </c>
      <c r="M3412" s="36" t="str">
        <f>IF(LEFT(NICAP[[#This Row],[Date]],1)=0,"Y","N")</f>
        <v>N</v>
      </c>
      <c r="N3412" s="36"/>
      <c r="O3412" s="36" t="str">
        <f>19&amp;LEFT(NICAP[[#This Row],[Date]],2)</f>
        <v>1967</v>
      </c>
      <c r="P3412" s="36" t="str">
        <f>MID(NICAP[[#This Row],[Date]],3,2)</f>
        <v>03</v>
      </c>
      <c r="Q3412" s="36" t="str">
        <f>RIGHT(NICAP[[#This Row],[Date]],2)</f>
        <v>10</v>
      </c>
      <c r="R3412" s="26">
        <f>DATE(NICAP[[#This Row],[Year]],NICAP[[#This Row],[Month]],NICAP[[#This Row],[Day]])</f>
        <v>24541</v>
      </c>
      <c r="S3412" s="35" t="str">
        <f t="shared" si="106"/>
        <v>MA</v>
      </c>
      <c r="T3412" s="24" t="str">
        <f t="shared" si="107"/>
        <v>US</v>
      </c>
    </row>
    <row r="3413" spans="1:20" ht="57" customHeight="1" x14ac:dyDescent="0.2">
      <c r="A3413" s="35">
        <v>3404</v>
      </c>
      <c r="B3413" s="57">
        <v>670310</v>
      </c>
      <c r="C3413" s="50" t="s">
        <v>5856</v>
      </c>
      <c r="D3413" s="50" t="s">
        <v>1793</v>
      </c>
      <c r="E3413" s="50" t="str">
        <f>IF(AND(LEN(NICAP[[#This Row],[State or      Country]])=2,NICAP[[#This Row],[State or      Country]]&lt;&gt;"UK"),"US","Other")</f>
        <v>US</v>
      </c>
      <c r="F3413" s="75">
        <v>2</v>
      </c>
      <c r="G3413" s="48"/>
      <c r="H3413" s="48"/>
      <c r="I3413" s="48"/>
      <c r="J3413" s="48"/>
      <c r="K3413" s="48"/>
      <c r="L3413" s="36" t="s">
        <v>5855</v>
      </c>
      <c r="M3413" s="36" t="str">
        <f>IF(LEFT(NICAP[[#This Row],[Date]],1)=0,"Y","N")</f>
        <v>N</v>
      </c>
      <c r="N3413" s="36"/>
      <c r="O3413" s="36" t="str">
        <f>19&amp;LEFT(NICAP[[#This Row],[Date]],2)</f>
        <v>1967</v>
      </c>
      <c r="P3413" s="36" t="str">
        <f>MID(NICAP[[#This Row],[Date]],3,2)</f>
        <v>03</v>
      </c>
      <c r="Q3413" s="36" t="str">
        <f>RIGHT(NICAP[[#This Row],[Date]],2)</f>
        <v>10</v>
      </c>
      <c r="R3413" s="26">
        <f>DATE(NICAP[[#This Row],[Year]],NICAP[[#This Row],[Month]],NICAP[[#This Row],[Day]])</f>
        <v>24541</v>
      </c>
      <c r="S3413" s="35" t="str">
        <f t="shared" si="106"/>
        <v>AU</v>
      </c>
      <c r="T3413" s="24" t="str">
        <f t="shared" si="107"/>
        <v>US</v>
      </c>
    </row>
    <row r="3414" spans="1:20" ht="71.25" customHeight="1" x14ac:dyDescent="0.2">
      <c r="A3414" s="35">
        <v>3405</v>
      </c>
      <c r="B3414" s="57">
        <v>670310</v>
      </c>
      <c r="C3414" s="50" t="s">
        <v>5854</v>
      </c>
      <c r="D3414" s="50" t="s">
        <v>3268</v>
      </c>
      <c r="E3414" s="50" t="str">
        <f>IF(AND(LEN(NICAP[[#This Row],[State or      Country]])=2,NICAP[[#This Row],[State or      Country]]&lt;&gt;"UK"),"US","Other")</f>
        <v>US</v>
      </c>
      <c r="F3414" s="75">
        <v>2</v>
      </c>
      <c r="G3414" s="48"/>
      <c r="H3414" s="48"/>
      <c r="I3414" s="48"/>
      <c r="J3414" s="48"/>
      <c r="K3414" s="48"/>
      <c r="L3414" s="36" t="s">
        <v>5853</v>
      </c>
      <c r="M3414" s="36" t="str">
        <f>IF(LEFT(NICAP[[#This Row],[Date]],1)=0,"Y","N")</f>
        <v>N</v>
      </c>
      <c r="N3414" s="36"/>
      <c r="O3414" s="36" t="str">
        <f>19&amp;LEFT(NICAP[[#This Row],[Date]],2)</f>
        <v>1967</v>
      </c>
      <c r="P3414" s="36" t="str">
        <f>MID(NICAP[[#This Row],[Date]],3,2)</f>
        <v>03</v>
      </c>
      <c r="Q3414" s="36" t="str">
        <f>RIGHT(NICAP[[#This Row],[Date]],2)</f>
        <v>10</v>
      </c>
      <c r="R3414" s="26">
        <f>DATE(NICAP[[#This Row],[Year]],NICAP[[#This Row],[Month]],NICAP[[#This Row],[Day]])</f>
        <v>24541</v>
      </c>
      <c r="S3414" s="35" t="str">
        <f t="shared" si="106"/>
        <v>RI</v>
      </c>
      <c r="T3414" s="24" t="str">
        <f t="shared" si="107"/>
        <v>US</v>
      </c>
    </row>
    <row r="3415" spans="1:20" ht="57" customHeight="1" x14ac:dyDescent="0.2">
      <c r="A3415" s="35">
        <v>3406</v>
      </c>
      <c r="B3415" s="57">
        <v>670310</v>
      </c>
      <c r="C3415" s="50" t="s">
        <v>5852</v>
      </c>
      <c r="D3415" s="50" t="s">
        <v>1883</v>
      </c>
      <c r="E3415" s="50" t="str">
        <f>IF(AND(LEN(NICAP[[#This Row],[State or      Country]])=2,NICAP[[#This Row],[State or      Country]]&lt;&gt;"UK"),"US","Other")</f>
        <v>US</v>
      </c>
      <c r="F3415" s="75">
        <v>2</v>
      </c>
      <c r="G3415" s="48"/>
      <c r="H3415" s="48"/>
      <c r="I3415" s="48"/>
      <c r="J3415" s="48"/>
      <c r="K3415" s="48"/>
      <c r="L3415" s="36" t="s">
        <v>5851</v>
      </c>
      <c r="M3415" s="36" t="str">
        <f>IF(LEFT(NICAP[[#This Row],[Date]],1)=0,"Y","N")</f>
        <v>N</v>
      </c>
      <c r="N3415" s="36"/>
      <c r="O3415" s="36" t="str">
        <f>19&amp;LEFT(NICAP[[#This Row],[Date]],2)</f>
        <v>1967</v>
      </c>
      <c r="P3415" s="36" t="str">
        <f>MID(NICAP[[#This Row],[Date]],3,2)</f>
        <v>03</v>
      </c>
      <c r="Q3415" s="36" t="str">
        <f>RIGHT(NICAP[[#This Row],[Date]],2)</f>
        <v>10</v>
      </c>
      <c r="R3415" s="26">
        <f>DATE(NICAP[[#This Row],[Year]],NICAP[[#This Row],[Month]],NICAP[[#This Row],[Day]])</f>
        <v>24541</v>
      </c>
      <c r="S3415" s="35" t="str">
        <f t="shared" si="106"/>
        <v>MN</v>
      </c>
      <c r="T3415" s="24" t="str">
        <f t="shared" si="107"/>
        <v>US</v>
      </c>
    </row>
    <row r="3416" spans="1:20" ht="57" customHeight="1" x14ac:dyDescent="0.2">
      <c r="A3416" s="35">
        <v>3407</v>
      </c>
      <c r="B3416" s="57">
        <v>670310</v>
      </c>
      <c r="C3416" s="50" t="s">
        <v>5850</v>
      </c>
      <c r="D3416" s="50" t="s">
        <v>1998</v>
      </c>
      <c r="E3416" s="50" t="str">
        <f>IF(AND(LEN(NICAP[[#This Row],[State or      Country]])=2,NICAP[[#This Row],[State or      Country]]&lt;&gt;"UK"),"US","Other")</f>
        <v>US</v>
      </c>
      <c r="F3416" s="75">
        <v>2</v>
      </c>
      <c r="G3416" s="48"/>
      <c r="H3416" s="48"/>
      <c r="I3416" s="48"/>
      <c r="J3416" s="48"/>
      <c r="K3416" s="48"/>
      <c r="L3416" s="36" t="s">
        <v>5849</v>
      </c>
      <c r="M3416" s="36" t="str">
        <f>IF(LEFT(NICAP[[#This Row],[Date]],1)=0,"Y","N")</f>
        <v>N</v>
      </c>
      <c r="N3416" s="36"/>
      <c r="O3416" s="36" t="str">
        <f>19&amp;LEFT(NICAP[[#This Row],[Date]],2)</f>
        <v>1967</v>
      </c>
      <c r="P3416" s="36" t="str">
        <f>MID(NICAP[[#This Row],[Date]],3,2)</f>
        <v>03</v>
      </c>
      <c r="Q3416" s="36" t="str">
        <f>RIGHT(NICAP[[#This Row],[Date]],2)</f>
        <v>10</v>
      </c>
      <c r="R3416" s="26">
        <f>DATE(NICAP[[#This Row],[Year]],NICAP[[#This Row],[Month]],NICAP[[#This Row],[Day]])</f>
        <v>24541</v>
      </c>
      <c r="S3416" s="35" t="str">
        <f t="shared" si="106"/>
        <v>AR</v>
      </c>
      <c r="T3416" s="24" t="str">
        <f t="shared" si="107"/>
        <v>US</v>
      </c>
    </row>
    <row r="3417" spans="1:20" ht="57.75" customHeight="1" x14ac:dyDescent="0.2">
      <c r="A3417" s="35">
        <v>3408</v>
      </c>
      <c r="B3417" s="67">
        <v>670311</v>
      </c>
      <c r="C3417" s="50" t="s">
        <v>5848</v>
      </c>
      <c r="D3417" s="50" t="s">
        <v>1694</v>
      </c>
      <c r="E3417" s="50" t="str">
        <f>IF(AND(LEN(NICAP[[#This Row],[State or      Country]])=2,NICAP[[#This Row],[State or      Country]]&lt;&gt;"UK"),"US","Other")</f>
        <v>US</v>
      </c>
      <c r="F3417" s="49">
        <v>2</v>
      </c>
      <c r="G3417" s="48"/>
      <c r="H3417" s="48"/>
      <c r="I3417" s="48"/>
      <c r="J3417" s="48"/>
      <c r="K3417" s="48"/>
      <c r="L3417" s="36" t="s">
        <v>5847</v>
      </c>
      <c r="M3417" s="36" t="str">
        <f>IF(LEFT(NICAP[[#This Row],[Date]],1)=0,"Y","N")</f>
        <v>N</v>
      </c>
      <c r="N3417" s="36"/>
      <c r="O3417" s="36" t="str">
        <f>19&amp;LEFT(NICAP[[#This Row],[Date]],2)</f>
        <v>1967</v>
      </c>
      <c r="P3417" s="36" t="str">
        <f>MID(NICAP[[#This Row],[Date]],3,2)</f>
        <v>03</v>
      </c>
      <c r="Q3417" s="36" t="str">
        <f>RIGHT(NICAP[[#This Row],[Date]],2)</f>
        <v>11</v>
      </c>
      <c r="R3417" s="26">
        <f>DATE(NICAP[[#This Row],[Year]],NICAP[[#This Row],[Month]],NICAP[[#This Row],[Day]])</f>
        <v>24542</v>
      </c>
      <c r="S3417" s="35" t="str">
        <f t="shared" si="106"/>
        <v>OH</v>
      </c>
      <c r="T3417" s="24" t="str">
        <f t="shared" si="107"/>
        <v>US</v>
      </c>
    </row>
    <row r="3418" spans="1:20" ht="72" customHeight="1" x14ac:dyDescent="0.2">
      <c r="A3418" s="35">
        <v>3409</v>
      </c>
      <c r="B3418" s="67">
        <v>670311</v>
      </c>
      <c r="C3418" s="50" t="s">
        <v>5846</v>
      </c>
      <c r="D3418" s="50" t="s">
        <v>2535</v>
      </c>
      <c r="E3418" s="50" t="str">
        <f>IF(AND(LEN(NICAP[[#This Row],[State or      Country]])=2,NICAP[[#This Row],[State or      Country]]&lt;&gt;"UK"),"US","Other")</f>
        <v>US</v>
      </c>
      <c r="F3418" s="49">
        <v>11</v>
      </c>
      <c r="G3418" s="48"/>
      <c r="H3418" s="48"/>
      <c r="I3418" s="48"/>
      <c r="J3418" s="48"/>
      <c r="K3418" s="48"/>
      <c r="L3418" s="42" t="s">
        <v>5845</v>
      </c>
      <c r="M3418" s="42" t="str">
        <f>IF(LEFT(NICAP[[#This Row],[Date]],1)=0,"Y","N")</f>
        <v>N</v>
      </c>
      <c r="N3418" s="42"/>
      <c r="O3418" s="42" t="str">
        <f>19&amp;LEFT(NICAP[[#This Row],[Date]],2)</f>
        <v>1967</v>
      </c>
      <c r="P3418" s="42" t="str">
        <f>MID(NICAP[[#This Row],[Date]],3,2)</f>
        <v>03</v>
      </c>
      <c r="Q3418" s="42" t="str">
        <f>RIGHT(NICAP[[#This Row],[Date]],2)</f>
        <v>11</v>
      </c>
      <c r="R3418" s="26">
        <f>DATE(NICAP[[#This Row],[Year]],NICAP[[#This Row],[Month]],NICAP[[#This Row],[Day]])</f>
        <v>24542</v>
      </c>
      <c r="S3418" s="35" t="str">
        <f t="shared" si="106"/>
        <v>NZ</v>
      </c>
      <c r="T3418" s="24" t="str">
        <f t="shared" si="107"/>
        <v>US</v>
      </c>
    </row>
    <row r="3419" spans="1:20" ht="12.75" customHeight="1" x14ac:dyDescent="0.2">
      <c r="A3419" s="35">
        <v>3410</v>
      </c>
      <c r="B3419" s="82" t="s">
        <v>5844</v>
      </c>
      <c r="C3419" s="39" t="s">
        <v>5843</v>
      </c>
      <c r="D3419" s="39" t="s">
        <v>1826</v>
      </c>
      <c r="E3419" s="39" t="str">
        <f>IF(AND(LEN(NICAP[[#This Row],[State or      Country]])=2,NICAP[[#This Row],[State or      Country]]&lt;&gt;"UK"),"US","Other")</f>
        <v>US</v>
      </c>
      <c r="F3419" s="38">
        <v>9</v>
      </c>
      <c r="G3419" s="71" t="s">
        <v>1666</v>
      </c>
      <c r="H3419" s="65">
        <v>5</v>
      </c>
      <c r="I3419" s="37"/>
      <c r="J3419" s="37"/>
      <c r="K3419" s="37"/>
      <c r="L3419" s="36" t="s">
        <v>5842</v>
      </c>
      <c r="M3419" s="36" t="str">
        <f>IF(LEFT(NICAP[[#This Row],[Date]],1)=0,"Y","N")</f>
        <v>N</v>
      </c>
      <c r="N3419" s="36"/>
      <c r="O3419" s="36" t="str">
        <f>19&amp;LEFT(NICAP[[#This Row],[Date]],2)</f>
        <v>1967</v>
      </c>
      <c r="P3419" s="36" t="str">
        <f>MID(NICAP[[#This Row],[Date]],3,2)</f>
        <v>03</v>
      </c>
      <c r="Q3419" s="36" t="str">
        <f>RIGHT(NICAP[[#This Row],[Date]],2)</f>
        <v>13</v>
      </c>
      <c r="R3419" s="26">
        <f>DATE(NICAP[[#This Row],[Year]],NICAP[[#This Row],[Month]],NICAP[[#This Row],[Day]])</f>
        <v>24544</v>
      </c>
      <c r="S3419" s="35" t="str">
        <f t="shared" si="106"/>
        <v>OR</v>
      </c>
      <c r="T3419" s="24" t="str">
        <f t="shared" si="107"/>
        <v>US</v>
      </c>
    </row>
    <row r="3420" spans="1:20" ht="71.25" customHeight="1" x14ac:dyDescent="0.2">
      <c r="A3420" s="35">
        <v>3411</v>
      </c>
      <c r="B3420" s="67">
        <v>670312</v>
      </c>
      <c r="C3420" s="50" t="s">
        <v>5306</v>
      </c>
      <c r="D3420" s="50" t="s">
        <v>1998</v>
      </c>
      <c r="E3420" s="50" t="str">
        <f>IF(AND(LEN(NICAP[[#This Row],[State or      Country]])=2,NICAP[[#This Row],[State or      Country]]&lt;&gt;"UK"),"US","Other")</f>
        <v>US</v>
      </c>
      <c r="F3420" s="49">
        <v>2</v>
      </c>
      <c r="G3420" s="48"/>
      <c r="H3420" s="48"/>
      <c r="I3420" s="48"/>
      <c r="J3420" s="48"/>
      <c r="K3420" s="48"/>
      <c r="L3420" s="36" t="s">
        <v>5841</v>
      </c>
      <c r="M3420" s="36" t="str">
        <f>IF(LEFT(NICAP[[#This Row],[Date]],1)=0,"Y","N")</f>
        <v>N</v>
      </c>
      <c r="N3420" s="36"/>
      <c r="O3420" s="36" t="str">
        <f>19&amp;LEFT(NICAP[[#This Row],[Date]],2)</f>
        <v>1967</v>
      </c>
      <c r="P3420" s="36" t="str">
        <f>MID(NICAP[[#This Row],[Date]],3,2)</f>
        <v>03</v>
      </c>
      <c r="Q3420" s="36" t="str">
        <f>RIGHT(NICAP[[#This Row],[Date]],2)</f>
        <v>12</v>
      </c>
      <c r="R3420" s="26">
        <f>DATE(NICAP[[#This Row],[Year]],NICAP[[#This Row],[Month]],NICAP[[#This Row],[Day]])</f>
        <v>24543</v>
      </c>
      <c r="S3420" s="35" t="str">
        <f t="shared" si="106"/>
        <v>AR</v>
      </c>
      <c r="T3420" s="24" t="str">
        <f t="shared" si="107"/>
        <v>US</v>
      </c>
    </row>
    <row r="3421" spans="1:20" ht="57" customHeight="1" x14ac:dyDescent="0.2">
      <c r="A3421" s="35">
        <v>3412</v>
      </c>
      <c r="B3421" s="67">
        <v>670312</v>
      </c>
      <c r="C3421" s="50" t="s">
        <v>5840</v>
      </c>
      <c r="D3421" s="50" t="s">
        <v>1883</v>
      </c>
      <c r="E3421" s="50" t="str">
        <f>IF(AND(LEN(NICAP[[#This Row],[State or      Country]])=2,NICAP[[#This Row],[State or      Country]]&lt;&gt;"UK"),"US","Other")</f>
        <v>US</v>
      </c>
      <c r="F3421" s="49">
        <v>7</v>
      </c>
      <c r="G3421" s="48"/>
      <c r="H3421" s="48"/>
      <c r="I3421" s="48"/>
      <c r="J3421" s="48"/>
      <c r="K3421" s="48"/>
      <c r="L3421" s="36" t="s">
        <v>5839</v>
      </c>
      <c r="M3421" s="36" t="str">
        <f>IF(LEFT(NICAP[[#This Row],[Date]],1)=0,"Y","N")</f>
        <v>N</v>
      </c>
      <c r="N3421" s="36"/>
      <c r="O3421" s="36" t="str">
        <f>19&amp;LEFT(NICAP[[#This Row],[Date]],2)</f>
        <v>1967</v>
      </c>
      <c r="P3421" s="36" t="str">
        <f>MID(NICAP[[#This Row],[Date]],3,2)</f>
        <v>03</v>
      </c>
      <c r="Q3421" s="36" t="str">
        <f>RIGHT(NICAP[[#This Row],[Date]],2)</f>
        <v>12</v>
      </c>
      <c r="R3421" s="26">
        <f>DATE(NICAP[[#This Row],[Year]],NICAP[[#This Row],[Month]],NICAP[[#This Row],[Day]])</f>
        <v>24543</v>
      </c>
      <c r="S3421" s="35" t="str">
        <f t="shared" si="106"/>
        <v>MN</v>
      </c>
      <c r="T3421" s="24" t="str">
        <f t="shared" si="107"/>
        <v>US</v>
      </c>
    </row>
    <row r="3422" spans="1:20" ht="27" customHeight="1" x14ac:dyDescent="0.2">
      <c r="A3422" s="35">
        <v>3413</v>
      </c>
      <c r="B3422" s="66">
        <v>670312</v>
      </c>
      <c r="C3422" s="44" t="s">
        <v>5838</v>
      </c>
      <c r="D3422" s="44" t="s">
        <v>1883</v>
      </c>
      <c r="E3422" s="44" t="str">
        <f>IF(AND(LEN(NICAP[[#This Row],[State or      Country]])=2,NICAP[[#This Row],[State or      Country]]&lt;&gt;"UK"),"US","Other")</f>
        <v>US</v>
      </c>
      <c r="F3422" s="43">
        <v>2</v>
      </c>
      <c r="G3422" s="41"/>
      <c r="H3422" s="41"/>
      <c r="I3422" s="88" t="s">
        <v>4808</v>
      </c>
      <c r="J3422" s="41"/>
      <c r="K3422" s="41"/>
      <c r="L3422" s="59" t="s">
        <v>5837</v>
      </c>
      <c r="M3422" s="59" t="str">
        <f>IF(LEFT(NICAP[[#This Row],[Date]],1)=0,"Y","N")</f>
        <v>N</v>
      </c>
      <c r="N3422" s="59"/>
      <c r="O3422" s="59" t="str">
        <f>19&amp;LEFT(NICAP[[#This Row],[Date]],2)</f>
        <v>1967</v>
      </c>
      <c r="P3422" s="59" t="str">
        <f>MID(NICAP[[#This Row],[Date]],3,2)</f>
        <v>03</v>
      </c>
      <c r="Q3422" s="59" t="str">
        <f>RIGHT(NICAP[[#This Row],[Date]],2)</f>
        <v>12</v>
      </c>
      <c r="R3422" s="26">
        <f>DATE(NICAP[[#This Row],[Year]],NICAP[[#This Row],[Month]],NICAP[[#This Row],[Day]])</f>
        <v>24543</v>
      </c>
      <c r="S3422" s="35" t="str">
        <f t="shared" si="106"/>
        <v>MN</v>
      </c>
      <c r="T3422" s="24" t="str">
        <f t="shared" si="107"/>
        <v>US</v>
      </c>
    </row>
    <row r="3423" spans="1:20" ht="71.25" customHeight="1" x14ac:dyDescent="0.2">
      <c r="A3423" s="35">
        <v>3414</v>
      </c>
      <c r="B3423" s="67">
        <v>670312</v>
      </c>
      <c r="C3423" s="50" t="s">
        <v>5836</v>
      </c>
      <c r="D3423" s="50" t="s">
        <v>3132</v>
      </c>
      <c r="E3423" s="50" t="str">
        <f>IF(AND(LEN(NICAP[[#This Row],[State or      Country]])=2,NICAP[[#This Row],[State or      Country]]&lt;&gt;"UK"),"US","Other")</f>
        <v>US</v>
      </c>
      <c r="F3423" s="49">
        <v>2</v>
      </c>
      <c r="G3423" s="48"/>
      <c r="H3423" s="48"/>
      <c r="I3423" s="48"/>
      <c r="J3423" s="48"/>
      <c r="K3423" s="48"/>
      <c r="L3423" s="36" t="s">
        <v>5835</v>
      </c>
      <c r="M3423" s="36" t="str">
        <f>IF(LEFT(NICAP[[#This Row],[Date]],1)=0,"Y","N")</f>
        <v>N</v>
      </c>
      <c r="N3423" s="36"/>
      <c r="O3423" s="36" t="str">
        <f>19&amp;LEFT(NICAP[[#This Row],[Date]],2)</f>
        <v>1967</v>
      </c>
      <c r="P3423" s="36" t="str">
        <f>MID(NICAP[[#This Row],[Date]],3,2)</f>
        <v>03</v>
      </c>
      <c r="Q3423" s="36" t="str">
        <f>RIGHT(NICAP[[#This Row],[Date]],2)</f>
        <v>12</v>
      </c>
      <c r="R3423" s="26">
        <f>DATE(NICAP[[#This Row],[Year]],NICAP[[#This Row],[Month]],NICAP[[#This Row],[Day]])</f>
        <v>24543</v>
      </c>
      <c r="S3423" s="35" t="str">
        <f t="shared" si="106"/>
        <v>UT</v>
      </c>
      <c r="T3423" s="24" t="str">
        <f t="shared" si="107"/>
        <v>US</v>
      </c>
    </row>
    <row r="3424" spans="1:20" ht="72" customHeight="1" x14ac:dyDescent="0.2">
      <c r="A3424" s="35">
        <v>3415</v>
      </c>
      <c r="B3424" s="67">
        <v>670312</v>
      </c>
      <c r="C3424" s="50" t="s">
        <v>5834</v>
      </c>
      <c r="D3424" s="50" t="s">
        <v>1758</v>
      </c>
      <c r="E3424" s="50" t="str">
        <f>IF(AND(LEN(NICAP[[#This Row],[State or      Country]])=2,NICAP[[#This Row],[State or      Country]]&lt;&gt;"UK"),"US","Other")</f>
        <v>US</v>
      </c>
      <c r="F3424" s="49">
        <v>2</v>
      </c>
      <c r="G3424" s="48"/>
      <c r="H3424" s="48"/>
      <c r="I3424" s="48"/>
      <c r="J3424" s="48"/>
      <c r="K3424" s="48"/>
      <c r="L3424" s="36" t="s">
        <v>5833</v>
      </c>
      <c r="M3424" s="36" t="str">
        <f>IF(LEFT(NICAP[[#This Row],[Date]],1)=0,"Y","N")</f>
        <v>N</v>
      </c>
      <c r="N3424" s="36"/>
      <c r="O3424" s="36" t="str">
        <f>19&amp;LEFT(NICAP[[#This Row],[Date]],2)</f>
        <v>1967</v>
      </c>
      <c r="P3424" s="36" t="str">
        <f>MID(NICAP[[#This Row],[Date]],3,2)</f>
        <v>03</v>
      </c>
      <c r="Q3424" s="36" t="str">
        <f>RIGHT(NICAP[[#This Row],[Date]],2)</f>
        <v>12</v>
      </c>
      <c r="R3424" s="26">
        <f>DATE(NICAP[[#This Row],[Year]],NICAP[[#This Row],[Month]],NICAP[[#This Row],[Day]])</f>
        <v>24543</v>
      </c>
      <c r="S3424" s="35" t="str">
        <f t="shared" si="106"/>
        <v>NY</v>
      </c>
      <c r="T3424" s="24" t="str">
        <f t="shared" si="107"/>
        <v>US</v>
      </c>
    </row>
    <row r="3425" spans="1:20" ht="56.25" customHeight="1" x14ac:dyDescent="0.2">
      <c r="A3425" s="35">
        <v>3416</v>
      </c>
      <c r="B3425" s="67">
        <v>670313</v>
      </c>
      <c r="C3425" s="50" t="s">
        <v>5832</v>
      </c>
      <c r="D3425" s="50" t="s">
        <v>1707</v>
      </c>
      <c r="E3425" s="50" t="str">
        <f>IF(AND(LEN(NICAP[[#This Row],[State or      Country]])=2,NICAP[[#This Row],[State or      Country]]&lt;&gt;"UK"),"US","Other")</f>
        <v>US</v>
      </c>
      <c r="F3425" s="49">
        <v>3</v>
      </c>
      <c r="G3425" s="48"/>
      <c r="H3425" s="48"/>
      <c r="I3425" s="48"/>
      <c r="J3425" s="48"/>
      <c r="K3425" s="48"/>
      <c r="L3425" s="42" t="s">
        <v>5831</v>
      </c>
      <c r="M3425" s="42" t="str">
        <f>IF(LEFT(NICAP[[#This Row],[Date]],1)=0,"Y","N")</f>
        <v>N</v>
      </c>
      <c r="N3425" s="42"/>
      <c r="O3425" s="42" t="str">
        <f>19&amp;LEFT(NICAP[[#This Row],[Date]],2)</f>
        <v>1967</v>
      </c>
      <c r="P3425" s="42" t="str">
        <f>MID(NICAP[[#This Row],[Date]],3,2)</f>
        <v>03</v>
      </c>
      <c r="Q3425" s="42" t="str">
        <f>RIGHT(NICAP[[#This Row],[Date]],2)</f>
        <v>13</v>
      </c>
      <c r="R3425" s="26">
        <f>DATE(NICAP[[#This Row],[Year]],NICAP[[#This Row],[Month]],NICAP[[#This Row],[Day]])</f>
        <v>24544</v>
      </c>
      <c r="S3425" s="35" t="str">
        <f t="shared" si="106"/>
        <v>WA</v>
      </c>
      <c r="T3425" s="24" t="str">
        <f t="shared" si="107"/>
        <v>US</v>
      </c>
    </row>
    <row r="3426" spans="1:20" ht="87" customHeight="1" x14ac:dyDescent="0.2">
      <c r="A3426" s="35">
        <v>3417</v>
      </c>
      <c r="B3426" s="67">
        <v>670314</v>
      </c>
      <c r="C3426" s="50" t="s">
        <v>5830</v>
      </c>
      <c r="D3426" s="50" t="s">
        <v>5829</v>
      </c>
      <c r="E3426" s="50" t="str">
        <f>IF(AND(LEN(NICAP[[#This Row],[State or      Country]])=2,NICAP[[#This Row],[State or      Country]]&lt;&gt;"UK"),"US","Other")</f>
        <v>Other</v>
      </c>
      <c r="F3426" s="49">
        <v>11</v>
      </c>
      <c r="G3426" s="48"/>
      <c r="H3426" s="48"/>
      <c r="I3426" s="48"/>
      <c r="J3426" s="48"/>
      <c r="K3426" s="48"/>
      <c r="L3426" s="36" t="s">
        <v>5828</v>
      </c>
      <c r="M3426" s="36" t="str">
        <f>IF(LEFT(NICAP[[#This Row],[Date]],1)=0,"Y","N")</f>
        <v>N</v>
      </c>
      <c r="N3426" s="36"/>
      <c r="O3426" s="36" t="str">
        <f>19&amp;LEFT(NICAP[[#This Row],[Date]],2)</f>
        <v>1967</v>
      </c>
      <c r="P3426" s="36" t="str">
        <f>MID(NICAP[[#This Row],[Date]],3,2)</f>
        <v>03</v>
      </c>
      <c r="Q3426" s="36" t="str">
        <f>RIGHT(NICAP[[#This Row],[Date]],2)</f>
        <v>14</v>
      </c>
      <c r="R3426" s="26">
        <f>DATE(NICAP[[#This Row],[Year]],NICAP[[#This Row],[Month]],NICAP[[#This Row],[Day]])</f>
        <v>24545</v>
      </c>
      <c r="S3426" s="35" t="str">
        <f t="shared" si="106"/>
        <v/>
      </c>
      <c r="T3426" s="24" t="str">
        <f t="shared" si="107"/>
        <v>Asia</v>
      </c>
    </row>
    <row r="3427" spans="1:20" ht="71.25" customHeight="1" x14ac:dyDescent="0.2">
      <c r="A3427" s="35">
        <v>3418</v>
      </c>
      <c r="B3427" s="67">
        <v>670314</v>
      </c>
      <c r="C3427" s="50" t="s">
        <v>5827</v>
      </c>
      <c r="D3427" s="50" t="s">
        <v>1683</v>
      </c>
      <c r="E3427" s="50" t="str">
        <f>IF(AND(LEN(NICAP[[#This Row],[State or      Country]])=2,NICAP[[#This Row],[State or      Country]]&lt;&gt;"UK"),"US","Other")</f>
        <v>US</v>
      </c>
      <c r="F3427" s="49">
        <v>2</v>
      </c>
      <c r="G3427" s="48"/>
      <c r="H3427" s="48"/>
      <c r="I3427" s="48"/>
      <c r="J3427" s="48"/>
      <c r="K3427" s="48"/>
      <c r="L3427" s="36" t="s">
        <v>5826</v>
      </c>
      <c r="M3427" s="36" t="str">
        <f>IF(LEFT(NICAP[[#This Row],[Date]],1)=0,"Y","N")</f>
        <v>N</v>
      </c>
      <c r="N3427" s="36"/>
      <c r="O3427" s="36" t="str">
        <f>19&amp;LEFT(NICAP[[#This Row],[Date]],2)</f>
        <v>1967</v>
      </c>
      <c r="P3427" s="36" t="str">
        <f>MID(NICAP[[#This Row],[Date]],3,2)</f>
        <v>03</v>
      </c>
      <c r="Q3427" s="36" t="str">
        <f>RIGHT(NICAP[[#This Row],[Date]],2)</f>
        <v>14</v>
      </c>
      <c r="R3427" s="26">
        <f>DATE(NICAP[[#This Row],[Year]],NICAP[[#This Row],[Month]],NICAP[[#This Row],[Day]])</f>
        <v>24545</v>
      </c>
      <c r="S3427" s="35" t="str">
        <f t="shared" si="106"/>
        <v>FL</v>
      </c>
      <c r="T3427" s="24" t="str">
        <f t="shared" si="107"/>
        <v>US</v>
      </c>
    </row>
    <row r="3428" spans="1:20" ht="72" customHeight="1" x14ac:dyDescent="0.2">
      <c r="A3428" s="35">
        <v>3419</v>
      </c>
      <c r="B3428" s="57">
        <v>670315</v>
      </c>
      <c r="C3428" s="50" t="s">
        <v>5825</v>
      </c>
      <c r="D3428" s="50" t="s">
        <v>1676</v>
      </c>
      <c r="E3428" s="50" t="str">
        <f>IF(AND(LEN(NICAP[[#This Row],[State or      Country]])=2,NICAP[[#This Row],[State or      Country]]&lt;&gt;"UK"),"US","Other")</f>
        <v>US</v>
      </c>
      <c r="F3428" s="75">
        <v>2</v>
      </c>
      <c r="G3428" s="48"/>
      <c r="H3428" s="48"/>
      <c r="I3428" s="48"/>
      <c r="J3428" s="48"/>
      <c r="K3428" s="48"/>
      <c r="L3428" s="36" t="s">
        <v>5824</v>
      </c>
      <c r="M3428" s="36" t="str">
        <f>IF(LEFT(NICAP[[#This Row],[Date]],1)=0,"Y","N")</f>
        <v>N</v>
      </c>
      <c r="N3428" s="36"/>
      <c r="O3428" s="36" t="str">
        <f>19&amp;LEFT(NICAP[[#This Row],[Date]],2)</f>
        <v>1967</v>
      </c>
      <c r="P3428" s="36" t="str">
        <f>MID(NICAP[[#This Row],[Date]],3,2)</f>
        <v>03</v>
      </c>
      <c r="Q3428" s="36" t="str">
        <f>RIGHT(NICAP[[#This Row],[Date]],2)</f>
        <v>15</v>
      </c>
      <c r="R3428" s="26">
        <f>DATE(NICAP[[#This Row],[Year]],NICAP[[#This Row],[Month]],NICAP[[#This Row],[Day]])</f>
        <v>24546</v>
      </c>
      <c r="S3428" s="35" t="str">
        <f t="shared" si="106"/>
        <v>CA</v>
      </c>
      <c r="T3428" s="24" t="str">
        <f t="shared" si="107"/>
        <v>US</v>
      </c>
    </row>
    <row r="3429" spans="1:20" ht="57" customHeight="1" x14ac:dyDescent="0.2">
      <c r="A3429" s="35">
        <v>3420</v>
      </c>
      <c r="B3429" s="57">
        <v>670315</v>
      </c>
      <c r="C3429" s="50" t="s">
        <v>5823</v>
      </c>
      <c r="D3429" s="50" t="s">
        <v>1673</v>
      </c>
      <c r="E3429" s="50" t="str">
        <f>IF(AND(LEN(NICAP[[#This Row],[State or      Country]])=2,NICAP[[#This Row],[State or      Country]]&lt;&gt;"UK"),"US","Other")</f>
        <v>US</v>
      </c>
      <c r="F3429" s="75">
        <v>4</v>
      </c>
      <c r="G3429" s="48"/>
      <c r="H3429" s="48"/>
      <c r="I3429" s="48"/>
      <c r="J3429" s="48"/>
      <c r="K3429" s="48"/>
      <c r="L3429" s="36" t="s">
        <v>5822</v>
      </c>
      <c r="M3429" s="36" t="str">
        <f>IF(LEFT(NICAP[[#This Row],[Date]],1)=0,"Y","N")</f>
        <v>N</v>
      </c>
      <c r="N3429" s="36"/>
      <c r="O3429" s="36" t="str">
        <f>19&amp;LEFT(NICAP[[#This Row],[Date]],2)</f>
        <v>1967</v>
      </c>
      <c r="P3429" s="36" t="str">
        <f>MID(NICAP[[#This Row],[Date]],3,2)</f>
        <v>03</v>
      </c>
      <c r="Q3429" s="36" t="str">
        <f>RIGHT(NICAP[[#This Row],[Date]],2)</f>
        <v>15</v>
      </c>
      <c r="R3429" s="26">
        <f>DATE(NICAP[[#This Row],[Year]],NICAP[[#This Row],[Month]],NICAP[[#This Row],[Day]])</f>
        <v>24546</v>
      </c>
      <c r="S3429" s="35" t="str">
        <f t="shared" si="106"/>
        <v>NC</v>
      </c>
      <c r="T3429" s="24" t="str">
        <f t="shared" si="107"/>
        <v>US</v>
      </c>
    </row>
    <row r="3430" spans="1:20" ht="71.25" customHeight="1" x14ac:dyDescent="0.2">
      <c r="A3430" s="35">
        <v>3421</v>
      </c>
      <c r="B3430" s="57">
        <v>670316</v>
      </c>
      <c r="C3430" s="50" t="s">
        <v>5821</v>
      </c>
      <c r="D3430" s="50" t="s">
        <v>1734</v>
      </c>
      <c r="E3430" s="50" t="str">
        <f>IF(AND(LEN(NICAP[[#This Row],[State or      Country]])=2,NICAP[[#This Row],[State or      Country]]&lt;&gt;"UK"),"US","Other")</f>
        <v>US</v>
      </c>
      <c r="F3430" s="75">
        <v>2</v>
      </c>
      <c r="G3430" s="48"/>
      <c r="H3430" s="48"/>
      <c r="I3430" s="48"/>
      <c r="J3430" s="48"/>
      <c r="K3430" s="48"/>
      <c r="L3430" s="36" t="s">
        <v>5820</v>
      </c>
      <c r="M3430" s="36" t="str">
        <f>IF(LEFT(NICAP[[#This Row],[Date]],1)=0,"Y","N")</f>
        <v>N</v>
      </c>
      <c r="N3430" s="36"/>
      <c r="O3430" s="36" t="str">
        <f>19&amp;LEFT(NICAP[[#This Row],[Date]],2)</f>
        <v>1967</v>
      </c>
      <c r="P3430" s="36" t="str">
        <f>MID(NICAP[[#This Row],[Date]],3,2)</f>
        <v>03</v>
      </c>
      <c r="Q3430" s="36" t="str">
        <f>RIGHT(NICAP[[#This Row],[Date]],2)</f>
        <v>16</v>
      </c>
      <c r="R3430" s="26">
        <f>DATE(NICAP[[#This Row],[Year]],NICAP[[#This Row],[Month]],NICAP[[#This Row],[Day]])</f>
        <v>24547</v>
      </c>
      <c r="S3430" s="35" t="str">
        <f t="shared" si="106"/>
        <v>MI</v>
      </c>
      <c r="T3430" s="24" t="str">
        <f t="shared" si="107"/>
        <v>US</v>
      </c>
    </row>
    <row r="3431" spans="1:20" ht="72" customHeight="1" x14ac:dyDescent="0.2">
      <c r="A3431" s="35">
        <v>3422</v>
      </c>
      <c r="B3431" s="57">
        <v>670316</v>
      </c>
      <c r="C3431" s="50" t="s">
        <v>5819</v>
      </c>
      <c r="D3431" s="50" t="s">
        <v>3368</v>
      </c>
      <c r="E3431" s="50" t="str">
        <f>IF(AND(LEN(NICAP[[#This Row],[State or      Country]])=2,NICAP[[#This Row],[State or      Country]]&lt;&gt;"UK"),"US","Other")</f>
        <v>Other</v>
      </c>
      <c r="F3431" s="75">
        <v>8</v>
      </c>
      <c r="G3431" s="48"/>
      <c r="H3431" s="48"/>
      <c r="I3431" s="48"/>
      <c r="J3431" s="48"/>
      <c r="K3431" s="48"/>
      <c r="L3431" s="36" t="s">
        <v>5818</v>
      </c>
      <c r="M3431" s="36" t="str">
        <f>IF(LEFT(NICAP[[#This Row],[Date]],1)=0,"Y","N")</f>
        <v>N</v>
      </c>
      <c r="N3431" s="36"/>
      <c r="O3431" s="36" t="str">
        <f>19&amp;LEFT(NICAP[[#This Row],[Date]],2)</f>
        <v>1967</v>
      </c>
      <c r="P3431" s="36" t="str">
        <f>MID(NICAP[[#This Row],[Date]],3,2)</f>
        <v>03</v>
      </c>
      <c r="Q3431" s="36" t="str">
        <f>RIGHT(NICAP[[#This Row],[Date]],2)</f>
        <v>16</v>
      </c>
      <c r="R3431" s="26">
        <f>DATE(NICAP[[#This Row],[Year]],NICAP[[#This Row],[Month]],NICAP[[#This Row],[Day]])</f>
        <v>24547</v>
      </c>
      <c r="S3431" s="35" t="str">
        <f t="shared" si="106"/>
        <v/>
      </c>
      <c r="T3431" s="24" t="str">
        <f t="shared" si="107"/>
        <v>Uraguay</v>
      </c>
    </row>
    <row r="3432" spans="1:20" ht="12.75" customHeight="1" x14ac:dyDescent="0.2">
      <c r="A3432" s="35">
        <v>3423</v>
      </c>
      <c r="B3432" s="55">
        <v>670316</v>
      </c>
      <c r="C3432" s="39" t="s">
        <v>5817</v>
      </c>
      <c r="D3432" s="39" t="s">
        <v>3335</v>
      </c>
      <c r="E3432" s="39" t="str">
        <f>IF(AND(LEN(NICAP[[#This Row],[State or      Country]])=2,NICAP[[#This Row],[State or      Country]]&lt;&gt;"UK"),"US","Other")</f>
        <v>US</v>
      </c>
      <c r="F3432" s="79">
        <v>3</v>
      </c>
      <c r="G3432" s="37"/>
      <c r="H3432" s="37"/>
      <c r="I3432" s="47" t="s">
        <v>4808</v>
      </c>
      <c r="J3432" s="37"/>
      <c r="K3432" s="37"/>
      <c r="L3432" s="36" t="s">
        <v>5816</v>
      </c>
      <c r="M3432" s="36" t="str">
        <f>IF(LEFT(NICAP[[#This Row],[Date]],1)=0,"Y","N")</f>
        <v>N</v>
      </c>
      <c r="N3432" s="36"/>
      <c r="O3432" s="36" t="str">
        <f>19&amp;LEFT(NICAP[[#This Row],[Date]],2)</f>
        <v>1967</v>
      </c>
      <c r="P3432" s="36" t="str">
        <f>MID(NICAP[[#This Row],[Date]],3,2)</f>
        <v>03</v>
      </c>
      <c r="Q3432" s="36" t="str">
        <f>RIGHT(NICAP[[#This Row],[Date]],2)</f>
        <v>16</v>
      </c>
      <c r="R3432" s="26">
        <f>DATE(NICAP[[#This Row],[Year]],NICAP[[#This Row],[Month]],NICAP[[#This Row],[Day]])</f>
        <v>24547</v>
      </c>
      <c r="S3432" s="35" t="str">
        <f t="shared" si="106"/>
        <v>MT</v>
      </c>
      <c r="T3432" s="24" t="str">
        <f t="shared" si="107"/>
        <v>US</v>
      </c>
    </row>
    <row r="3433" spans="1:20" ht="12.75" customHeight="1" x14ac:dyDescent="0.2">
      <c r="A3433" s="35">
        <v>3424</v>
      </c>
      <c r="B3433" s="55">
        <v>670316</v>
      </c>
      <c r="C3433" s="39" t="s">
        <v>5815</v>
      </c>
      <c r="D3433" s="39" t="s">
        <v>3335</v>
      </c>
      <c r="E3433" s="39" t="str">
        <f>IF(AND(LEN(NICAP[[#This Row],[State or      Country]])=2,NICAP[[#This Row],[State or      Country]]&lt;&gt;"UK"),"US","Other")</f>
        <v>US</v>
      </c>
      <c r="F3433" s="79">
        <v>3</v>
      </c>
      <c r="G3433" s="37"/>
      <c r="H3433" s="37"/>
      <c r="I3433" s="47" t="s">
        <v>4808</v>
      </c>
      <c r="J3433" s="37"/>
      <c r="K3433" s="37"/>
      <c r="L3433" s="36" t="s">
        <v>5814</v>
      </c>
      <c r="M3433" s="36" t="str">
        <f>IF(LEFT(NICAP[[#This Row],[Date]],1)=0,"Y","N")</f>
        <v>N</v>
      </c>
      <c r="N3433" s="36"/>
      <c r="O3433" s="36" t="str">
        <f>19&amp;LEFT(NICAP[[#This Row],[Date]],2)</f>
        <v>1967</v>
      </c>
      <c r="P3433" s="36" t="str">
        <f>MID(NICAP[[#This Row],[Date]],3,2)</f>
        <v>03</v>
      </c>
      <c r="Q3433" s="36" t="str">
        <f>RIGHT(NICAP[[#This Row],[Date]],2)</f>
        <v>16</v>
      </c>
      <c r="R3433" s="26">
        <f>DATE(NICAP[[#This Row],[Year]],NICAP[[#This Row],[Month]],NICAP[[#This Row],[Day]])</f>
        <v>24547</v>
      </c>
      <c r="S3433" s="35" t="str">
        <f t="shared" si="106"/>
        <v>MT</v>
      </c>
      <c r="T3433" s="24" t="str">
        <f t="shared" si="107"/>
        <v>US</v>
      </c>
    </row>
    <row r="3434" spans="1:20" ht="14.25" customHeight="1" x14ac:dyDescent="0.2">
      <c r="A3434" s="35">
        <v>3425</v>
      </c>
      <c r="B3434" s="56">
        <v>670316</v>
      </c>
      <c r="C3434" s="39" t="s">
        <v>3844</v>
      </c>
      <c r="D3434" s="39" t="s">
        <v>3335</v>
      </c>
      <c r="E3434" s="39" t="str">
        <f>IF(AND(LEN(NICAP[[#This Row],[State or      Country]])=2,NICAP[[#This Row],[State or      Country]]&lt;&gt;"UK"),"US","Other")</f>
        <v>US</v>
      </c>
      <c r="F3434" s="79">
        <v>3</v>
      </c>
      <c r="G3434" s="71" t="s">
        <v>5813</v>
      </c>
      <c r="H3434" s="65">
        <v>5</v>
      </c>
      <c r="I3434" s="41"/>
      <c r="J3434" s="54" t="s">
        <v>1744</v>
      </c>
      <c r="K3434" s="41"/>
      <c r="L3434" s="36" t="s">
        <v>5812</v>
      </c>
      <c r="M3434" s="36" t="str">
        <f>IF(LEFT(NICAP[[#This Row],[Date]],1)=0,"Y","N")</f>
        <v>N</v>
      </c>
      <c r="N3434" s="36"/>
      <c r="O3434" s="36" t="str">
        <f>19&amp;LEFT(NICAP[[#This Row],[Date]],2)</f>
        <v>1967</v>
      </c>
      <c r="P3434" s="36" t="str">
        <f>MID(NICAP[[#This Row],[Date]],3,2)</f>
        <v>03</v>
      </c>
      <c r="Q3434" s="36" t="str">
        <f>RIGHT(NICAP[[#This Row],[Date]],2)</f>
        <v>16</v>
      </c>
      <c r="R3434" s="26">
        <f>DATE(NICAP[[#This Row],[Year]],NICAP[[#This Row],[Month]],NICAP[[#This Row],[Day]])</f>
        <v>24547</v>
      </c>
      <c r="S3434" s="35" t="str">
        <f t="shared" si="106"/>
        <v>MT</v>
      </c>
      <c r="T3434" s="24" t="str">
        <f t="shared" si="107"/>
        <v>US</v>
      </c>
    </row>
    <row r="3435" spans="1:20" ht="42" customHeight="1" x14ac:dyDescent="0.2">
      <c r="A3435" s="35">
        <v>3426</v>
      </c>
      <c r="B3435" s="57">
        <v>670316</v>
      </c>
      <c r="C3435" s="50" t="s">
        <v>5811</v>
      </c>
      <c r="D3435" s="50" t="s">
        <v>2338</v>
      </c>
      <c r="E3435" s="50" t="str">
        <f>IF(AND(LEN(NICAP[[#This Row],[State or      Country]])=2,NICAP[[#This Row],[State or      Country]]&lt;&gt;"UK"),"US","Other")</f>
        <v>US</v>
      </c>
      <c r="F3435" s="75">
        <v>2</v>
      </c>
      <c r="G3435" s="48"/>
      <c r="H3435" s="48"/>
      <c r="I3435" s="48"/>
      <c r="J3435" s="48"/>
      <c r="K3435" s="48"/>
      <c r="L3435" s="42" t="s">
        <v>5810</v>
      </c>
      <c r="M3435" s="42" t="str">
        <f>IF(LEFT(NICAP[[#This Row],[Date]],1)=0,"Y","N")</f>
        <v>N</v>
      </c>
      <c r="N3435" s="42"/>
      <c r="O3435" s="42" t="str">
        <f>19&amp;LEFT(NICAP[[#This Row],[Date]],2)</f>
        <v>1967</v>
      </c>
      <c r="P3435" s="42" t="str">
        <f>MID(NICAP[[#This Row],[Date]],3,2)</f>
        <v>03</v>
      </c>
      <c r="Q3435" s="42" t="str">
        <f>RIGHT(NICAP[[#This Row],[Date]],2)</f>
        <v>16</v>
      </c>
      <c r="R3435" s="26">
        <f>DATE(NICAP[[#This Row],[Year]],NICAP[[#This Row],[Month]],NICAP[[#This Row],[Day]])</f>
        <v>24547</v>
      </c>
      <c r="S3435" s="35" t="str">
        <f t="shared" si="106"/>
        <v>NH</v>
      </c>
      <c r="T3435" s="24" t="str">
        <f t="shared" si="107"/>
        <v>US</v>
      </c>
    </row>
    <row r="3436" spans="1:20" ht="71.25" customHeight="1" x14ac:dyDescent="0.2">
      <c r="A3436" s="35">
        <v>3427</v>
      </c>
      <c r="B3436" s="57">
        <v>670317</v>
      </c>
      <c r="C3436" s="50" t="s">
        <v>4631</v>
      </c>
      <c r="D3436" s="50" t="s">
        <v>1694</v>
      </c>
      <c r="E3436" s="50" t="str">
        <f>IF(AND(LEN(NICAP[[#This Row],[State or      Country]])=2,NICAP[[#This Row],[State or      Country]]&lt;&gt;"UK"),"US","Other")</f>
        <v>US</v>
      </c>
      <c r="F3436" s="75">
        <v>4</v>
      </c>
      <c r="G3436" s="48"/>
      <c r="H3436" s="48"/>
      <c r="I3436" s="48"/>
      <c r="J3436" s="48"/>
      <c r="K3436" s="48"/>
      <c r="L3436" s="36" t="s">
        <v>5809</v>
      </c>
      <c r="M3436" s="36" t="str">
        <f>IF(LEFT(NICAP[[#This Row],[Date]],1)=0,"Y","N")</f>
        <v>N</v>
      </c>
      <c r="N3436" s="36"/>
      <c r="O3436" s="36" t="str">
        <f>19&amp;LEFT(NICAP[[#This Row],[Date]],2)</f>
        <v>1967</v>
      </c>
      <c r="P3436" s="36" t="str">
        <f>MID(NICAP[[#This Row],[Date]],3,2)</f>
        <v>03</v>
      </c>
      <c r="Q3436" s="36" t="str">
        <f>RIGHT(NICAP[[#This Row],[Date]],2)</f>
        <v>17</v>
      </c>
      <c r="R3436" s="26">
        <f>DATE(NICAP[[#This Row],[Year]],NICAP[[#This Row],[Month]],NICAP[[#This Row],[Day]])</f>
        <v>24548</v>
      </c>
      <c r="S3436" s="35" t="str">
        <f t="shared" si="106"/>
        <v>OH</v>
      </c>
      <c r="T3436" s="24" t="str">
        <f t="shared" si="107"/>
        <v>US</v>
      </c>
    </row>
    <row r="3437" spans="1:20" ht="56.25" customHeight="1" x14ac:dyDescent="0.2">
      <c r="A3437" s="35">
        <v>3428</v>
      </c>
      <c r="B3437" s="57">
        <v>670317</v>
      </c>
      <c r="C3437" s="50" t="s">
        <v>5808</v>
      </c>
      <c r="D3437" s="50" t="s">
        <v>1686</v>
      </c>
      <c r="E3437" s="50" t="str">
        <f>IF(AND(LEN(NICAP[[#This Row],[State or      Country]])=2,NICAP[[#This Row],[State or      Country]]&lt;&gt;"UK"),"US","Other")</f>
        <v>US</v>
      </c>
      <c r="F3437" s="75">
        <v>2</v>
      </c>
      <c r="G3437" s="48"/>
      <c r="H3437" s="48"/>
      <c r="I3437" s="48"/>
      <c r="J3437" s="48"/>
      <c r="K3437" s="48"/>
      <c r="L3437" s="36" t="s">
        <v>5807</v>
      </c>
      <c r="M3437" s="36" t="str">
        <f>IF(LEFT(NICAP[[#This Row],[Date]],1)=0,"Y","N")</f>
        <v>N</v>
      </c>
      <c r="N3437" s="36"/>
      <c r="O3437" s="36" t="str">
        <f>19&amp;LEFT(NICAP[[#This Row],[Date]],2)</f>
        <v>1967</v>
      </c>
      <c r="P3437" s="36" t="str">
        <f>MID(NICAP[[#This Row],[Date]],3,2)</f>
        <v>03</v>
      </c>
      <c r="Q3437" s="36" t="str">
        <f>RIGHT(NICAP[[#This Row],[Date]],2)</f>
        <v>17</v>
      </c>
      <c r="R3437" s="26">
        <f>DATE(NICAP[[#This Row],[Year]],NICAP[[#This Row],[Month]],NICAP[[#This Row],[Day]])</f>
        <v>24548</v>
      </c>
      <c r="S3437" s="35" t="str">
        <f t="shared" si="106"/>
        <v>PA</v>
      </c>
      <c r="T3437" s="24" t="str">
        <f t="shared" si="107"/>
        <v>US</v>
      </c>
    </row>
    <row r="3438" spans="1:20" ht="72" customHeight="1" x14ac:dyDescent="0.2">
      <c r="A3438" s="35">
        <v>3429</v>
      </c>
      <c r="B3438" s="57">
        <v>670317</v>
      </c>
      <c r="C3438" s="50" t="s">
        <v>5806</v>
      </c>
      <c r="D3438" s="50" t="s">
        <v>1734</v>
      </c>
      <c r="E3438" s="50" t="str">
        <f>IF(AND(LEN(NICAP[[#This Row],[State or      Country]])=2,NICAP[[#This Row],[State or      Country]]&lt;&gt;"UK"),"US","Other")</f>
        <v>US</v>
      </c>
      <c r="F3438" s="75">
        <v>2</v>
      </c>
      <c r="G3438" s="48"/>
      <c r="H3438" s="48"/>
      <c r="I3438" s="48"/>
      <c r="J3438" s="48"/>
      <c r="K3438" s="48"/>
      <c r="L3438" s="36" t="s">
        <v>5805</v>
      </c>
      <c r="M3438" s="36" t="str">
        <f>IF(LEFT(NICAP[[#This Row],[Date]],1)=0,"Y","N")</f>
        <v>N</v>
      </c>
      <c r="N3438" s="36"/>
      <c r="O3438" s="36" t="str">
        <f>19&amp;LEFT(NICAP[[#This Row],[Date]],2)</f>
        <v>1967</v>
      </c>
      <c r="P3438" s="36" t="str">
        <f>MID(NICAP[[#This Row],[Date]],3,2)</f>
        <v>03</v>
      </c>
      <c r="Q3438" s="36" t="str">
        <f>RIGHT(NICAP[[#This Row],[Date]],2)</f>
        <v>17</v>
      </c>
      <c r="R3438" s="26">
        <f>DATE(NICAP[[#This Row],[Year]],NICAP[[#This Row],[Month]],NICAP[[#This Row],[Day]])</f>
        <v>24548</v>
      </c>
      <c r="S3438" s="35" t="str">
        <f t="shared" si="106"/>
        <v>MI</v>
      </c>
      <c r="T3438" s="24" t="str">
        <f t="shared" si="107"/>
        <v>US</v>
      </c>
    </row>
    <row r="3439" spans="1:20" ht="56.25" customHeight="1" x14ac:dyDescent="0.2">
      <c r="A3439" s="35">
        <v>3430</v>
      </c>
      <c r="B3439" s="57">
        <v>670317</v>
      </c>
      <c r="C3439" s="50" t="s">
        <v>5804</v>
      </c>
      <c r="D3439" s="50" t="s">
        <v>1686</v>
      </c>
      <c r="E3439" s="50" t="str">
        <f>IF(AND(LEN(NICAP[[#This Row],[State or      Country]])=2,NICAP[[#This Row],[State or      Country]]&lt;&gt;"UK"),"US","Other")</f>
        <v>US</v>
      </c>
      <c r="F3439" s="75">
        <v>2</v>
      </c>
      <c r="G3439" s="48"/>
      <c r="H3439" s="48"/>
      <c r="I3439" s="48"/>
      <c r="J3439" s="48"/>
      <c r="K3439" s="48"/>
      <c r="L3439" s="42" t="s">
        <v>5803</v>
      </c>
      <c r="M3439" s="42" t="str">
        <f>IF(LEFT(NICAP[[#This Row],[Date]],1)=0,"Y","N")</f>
        <v>N</v>
      </c>
      <c r="N3439" s="42"/>
      <c r="O3439" s="42" t="str">
        <f>19&amp;LEFT(NICAP[[#This Row],[Date]],2)</f>
        <v>1967</v>
      </c>
      <c r="P3439" s="42" t="str">
        <f>MID(NICAP[[#This Row],[Date]],3,2)</f>
        <v>03</v>
      </c>
      <c r="Q3439" s="42" t="str">
        <f>RIGHT(NICAP[[#This Row],[Date]],2)</f>
        <v>17</v>
      </c>
      <c r="R3439" s="26">
        <f>DATE(NICAP[[#This Row],[Year]],NICAP[[#This Row],[Month]],NICAP[[#This Row],[Day]])</f>
        <v>24548</v>
      </c>
      <c r="S3439" s="35" t="str">
        <f t="shared" si="106"/>
        <v>PA</v>
      </c>
      <c r="T3439" s="24" t="str">
        <f t="shared" si="107"/>
        <v>US</v>
      </c>
    </row>
    <row r="3440" spans="1:20" ht="57.75" customHeight="1" x14ac:dyDescent="0.2">
      <c r="A3440" s="35">
        <v>3431</v>
      </c>
      <c r="B3440" s="57">
        <v>670317</v>
      </c>
      <c r="C3440" s="50" t="s">
        <v>2220</v>
      </c>
      <c r="D3440" s="50" t="s">
        <v>2449</v>
      </c>
      <c r="E3440" s="50" t="str">
        <f>IF(AND(LEN(NICAP[[#This Row],[State or      Country]])=2,NICAP[[#This Row],[State or      Country]]&lt;&gt;"UK"),"US","Other")</f>
        <v>US</v>
      </c>
      <c r="F3440" s="75">
        <v>2</v>
      </c>
      <c r="G3440" s="48"/>
      <c r="H3440" s="48"/>
      <c r="I3440" s="48"/>
      <c r="J3440" s="48"/>
      <c r="K3440" s="48"/>
      <c r="L3440" s="36" t="s">
        <v>5802</v>
      </c>
      <c r="M3440" s="36" t="str">
        <f>IF(LEFT(NICAP[[#This Row],[Date]],1)=0,"Y","N")</f>
        <v>N</v>
      </c>
      <c r="N3440" s="36"/>
      <c r="O3440" s="36" t="str">
        <f>19&amp;LEFT(NICAP[[#This Row],[Date]],2)</f>
        <v>1967</v>
      </c>
      <c r="P3440" s="36" t="str">
        <f>MID(NICAP[[#This Row],[Date]],3,2)</f>
        <v>03</v>
      </c>
      <c r="Q3440" s="36" t="str">
        <f>RIGHT(NICAP[[#This Row],[Date]],2)</f>
        <v>17</v>
      </c>
      <c r="R3440" s="26">
        <f>DATE(NICAP[[#This Row],[Year]],NICAP[[#This Row],[Month]],NICAP[[#This Row],[Day]])</f>
        <v>24548</v>
      </c>
      <c r="S3440" s="35" t="str">
        <f t="shared" si="106"/>
        <v>VT</v>
      </c>
      <c r="T3440" s="24" t="str">
        <f t="shared" si="107"/>
        <v>US</v>
      </c>
    </row>
    <row r="3441" spans="1:20" ht="72" customHeight="1" x14ac:dyDescent="0.2">
      <c r="A3441" s="35">
        <v>3432</v>
      </c>
      <c r="B3441" s="57">
        <v>670318</v>
      </c>
      <c r="C3441" s="50" t="s">
        <v>5801</v>
      </c>
      <c r="D3441" s="50" t="s">
        <v>1697</v>
      </c>
      <c r="E3441" s="50" t="str">
        <f>IF(AND(LEN(NICAP[[#This Row],[State or      Country]])=2,NICAP[[#This Row],[State or      Country]]&lt;&gt;"UK"),"US","Other")</f>
        <v>US</v>
      </c>
      <c r="F3441" s="75">
        <v>2</v>
      </c>
      <c r="G3441" s="48"/>
      <c r="H3441" s="48"/>
      <c r="I3441" s="48"/>
      <c r="J3441" s="48"/>
      <c r="K3441" s="48"/>
      <c r="L3441" s="36" t="s">
        <v>5800</v>
      </c>
      <c r="M3441" s="36" t="str">
        <f>IF(LEFT(NICAP[[#This Row],[Date]],1)=0,"Y","N")</f>
        <v>N</v>
      </c>
      <c r="N3441" s="36"/>
      <c r="O3441" s="36" t="str">
        <f>19&amp;LEFT(NICAP[[#This Row],[Date]],2)</f>
        <v>1967</v>
      </c>
      <c r="P3441" s="36" t="str">
        <f>MID(NICAP[[#This Row],[Date]],3,2)</f>
        <v>03</v>
      </c>
      <c r="Q3441" s="36" t="str">
        <f>RIGHT(NICAP[[#This Row],[Date]],2)</f>
        <v>18</v>
      </c>
      <c r="R3441" s="26">
        <f>DATE(NICAP[[#This Row],[Year]],NICAP[[#This Row],[Month]],NICAP[[#This Row],[Day]])</f>
        <v>24549</v>
      </c>
      <c r="S3441" s="35" t="str">
        <f t="shared" si="106"/>
        <v>MA</v>
      </c>
      <c r="T3441" s="24" t="str">
        <f t="shared" si="107"/>
        <v>US</v>
      </c>
    </row>
    <row r="3442" spans="1:20" ht="12.75" customHeight="1" x14ac:dyDescent="0.2">
      <c r="A3442" s="35">
        <v>3433</v>
      </c>
      <c r="B3442" s="55">
        <v>670320</v>
      </c>
      <c r="C3442" s="39" t="s">
        <v>5799</v>
      </c>
      <c r="D3442" s="39" t="s">
        <v>1844</v>
      </c>
      <c r="E3442" s="39" t="str">
        <f>IF(AND(LEN(NICAP[[#This Row],[State or      Country]])=2,NICAP[[#This Row],[State or      Country]]&lt;&gt;"UK"),"US","Other")</f>
        <v>US</v>
      </c>
      <c r="F3442" s="79">
        <v>6</v>
      </c>
      <c r="G3442" s="37"/>
      <c r="H3442" s="37"/>
      <c r="I3442" s="37"/>
      <c r="J3442" s="37"/>
      <c r="K3442" s="37"/>
      <c r="L3442" s="36" t="s">
        <v>5798</v>
      </c>
      <c r="M3442" s="36" t="str">
        <f>IF(LEFT(NICAP[[#This Row],[Date]],1)=0,"Y","N")</f>
        <v>N</v>
      </c>
      <c r="N3442" s="36"/>
      <c r="O3442" s="36" t="str">
        <f>19&amp;LEFT(NICAP[[#This Row],[Date]],2)</f>
        <v>1967</v>
      </c>
      <c r="P3442" s="36" t="str">
        <f>MID(NICAP[[#This Row],[Date]],3,2)</f>
        <v>03</v>
      </c>
      <c r="Q3442" s="36" t="str">
        <f>RIGHT(NICAP[[#This Row],[Date]],2)</f>
        <v>20</v>
      </c>
      <c r="R3442" s="26">
        <f>DATE(NICAP[[#This Row],[Year]],NICAP[[#This Row],[Month]],NICAP[[#This Row],[Day]])</f>
        <v>24551</v>
      </c>
      <c r="S3442" s="35" t="str">
        <f t="shared" si="106"/>
        <v>MO</v>
      </c>
      <c r="T3442" s="24" t="str">
        <f t="shared" si="107"/>
        <v>US</v>
      </c>
    </row>
    <row r="3443" spans="1:20" ht="27" customHeight="1" x14ac:dyDescent="0.2">
      <c r="A3443" s="35">
        <v>3434</v>
      </c>
      <c r="B3443" s="60">
        <v>670321</v>
      </c>
      <c r="C3443" s="44" t="s">
        <v>5797</v>
      </c>
      <c r="D3443" s="44" t="s">
        <v>2260</v>
      </c>
      <c r="E3443" s="44" t="str">
        <f>IF(AND(LEN(NICAP[[#This Row],[State or      Country]])=2,NICAP[[#This Row],[State or      Country]]&lt;&gt;"UK"),"US","Other")</f>
        <v>US</v>
      </c>
      <c r="F3443" s="74">
        <v>3</v>
      </c>
      <c r="G3443" s="41"/>
      <c r="H3443" s="41"/>
      <c r="I3443" s="41"/>
      <c r="J3443" s="41"/>
      <c r="K3443" s="41"/>
      <c r="L3443" s="42" t="s">
        <v>5796</v>
      </c>
      <c r="M3443" s="42" t="str">
        <f>IF(LEFT(NICAP[[#This Row],[Date]],1)=0,"Y","N")</f>
        <v>N</v>
      </c>
      <c r="N3443" s="42"/>
      <c r="O3443" s="42" t="str">
        <f>19&amp;LEFT(NICAP[[#This Row],[Date]],2)</f>
        <v>1967</v>
      </c>
      <c r="P3443" s="42" t="str">
        <f>MID(NICAP[[#This Row],[Date]],3,2)</f>
        <v>03</v>
      </c>
      <c r="Q3443" s="42" t="str">
        <f>RIGHT(NICAP[[#This Row],[Date]],2)</f>
        <v>21</v>
      </c>
      <c r="R3443" s="26">
        <f>DATE(NICAP[[#This Row],[Year]],NICAP[[#This Row],[Month]],NICAP[[#This Row],[Day]])</f>
        <v>24552</v>
      </c>
      <c r="S3443" s="35" t="str">
        <f t="shared" si="106"/>
        <v>KS</v>
      </c>
      <c r="T3443" s="24" t="str">
        <f t="shared" si="107"/>
        <v>US</v>
      </c>
    </row>
    <row r="3444" spans="1:20" ht="12.75" customHeight="1" x14ac:dyDescent="0.2">
      <c r="A3444" s="35">
        <v>3435</v>
      </c>
      <c r="B3444" s="55">
        <v>670321</v>
      </c>
      <c r="C3444" s="39" t="s">
        <v>5795</v>
      </c>
      <c r="D3444" s="39" t="s">
        <v>1670</v>
      </c>
      <c r="E3444" s="39" t="str">
        <f>IF(AND(LEN(NICAP[[#This Row],[State or      Country]])=2,NICAP[[#This Row],[State or      Country]]&lt;&gt;"UK"),"US","Other")</f>
        <v>US</v>
      </c>
      <c r="F3444" s="79">
        <v>6</v>
      </c>
      <c r="G3444" s="37"/>
      <c r="H3444" s="37"/>
      <c r="I3444" s="37"/>
      <c r="J3444" s="37"/>
      <c r="K3444" s="37"/>
      <c r="L3444" s="36" t="s">
        <v>5794</v>
      </c>
      <c r="M3444" s="36" t="str">
        <f>IF(LEFT(NICAP[[#This Row],[Date]],1)=0,"Y","N")</f>
        <v>N</v>
      </c>
      <c r="N3444" s="36"/>
      <c r="O3444" s="36" t="str">
        <f>19&amp;LEFT(NICAP[[#This Row],[Date]],2)</f>
        <v>1967</v>
      </c>
      <c r="P3444" s="36" t="str">
        <f>MID(NICAP[[#This Row],[Date]],3,2)</f>
        <v>03</v>
      </c>
      <c r="Q3444" s="36" t="str">
        <f>RIGHT(NICAP[[#This Row],[Date]],2)</f>
        <v>21</v>
      </c>
      <c r="R3444" s="26">
        <f>DATE(NICAP[[#This Row],[Year]],NICAP[[#This Row],[Month]],NICAP[[#This Row],[Day]])</f>
        <v>24552</v>
      </c>
      <c r="S3444" s="35" t="str">
        <f t="shared" si="106"/>
        <v>IL</v>
      </c>
      <c r="T3444" s="24" t="str">
        <f t="shared" si="107"/>
        <v>US</v>
      </c>
    </row>
    <row r="3445" spans="1:20" ht="87" customHeight="1" x14ac:dyDescent="0.2">
      <c r="A3445" s="35">
        <v>3436</v>
      </c>
      <c r="B3445" s="57">
        <v>670318</v>
      </c>
      <c r="C3445" s="50" t="s">
        <v>3317</v>
      </c>
      <c r="D3445" s="50" t="s">
        <v>1670</v>
      </c>
      <c r="E3445" s="50" t="str">
        <f>IF(AND(LEN(NICAP[[#This Row],[State or      Country]])=2,NICAP[[#This Row],[State or      Country]]&lt;&gt;"UK"),"US","Other")</f>
        <v>US</v>
      </c>
      <c r="F3445" s="75">
        <v>2</v>
      </c>
      <c r="G3445" s="48"/>
      <c r="H3445" s="48"/>
      <c r="I3445" s="48"/>
      <c r="J3445" s="48"/>
      <c r="K3445" s="48"/>
      <c r="L3445" s="36" t="s">
        <v>5793</v>
      </c>
      <c r="M3445" s="36" t="str">
        <f>IF(LEFT(NICAP[[#This Row],[Date]],1)=0,"Y","N")</f>
        <v>N</v>
      </c>
      <c r="N3445" s="36"/>
      <c r="O3445" s="36" t="str">
        <f>19&amp;LEFT(NICAP[[#This Row],[Date]],2)</f>
        <v>1967</v>
      </c>
      <c r="P3445" s="36" t="str">
        <f>MID(NICAP[[#This Row],[Date]],3,2)</f>
        <v>03</v>
      </c>
      <c r="Q3445" s="36" t="str">
        <f>RIGHT(NICAP[[#This Row],[Date]],2)</f>
        <v>18</v>
      </c>
      <c r="R3445" s="26">
        <f>DATE(NICAP[[#This Row],[Year]],NICAP[[#This Row],[Month]],NICAP[[#This Row],[Day]])</f>
        <v>24549</v>
      </c>
      <c r="S3445" s="35" t="str">
        <f t="shared" si="106"/>
        <v>IL</v>
      </c>
      <c r="T3445" s="24" t="str">
        <f t="shared" si="107"/>
        <v>US</v>
      </c>
    </row>
    <row r="3446" spans="1:20" ht="42" customHeight="1" x14ac:dyDescent="0.2">
      <c r="A3446" s="35">
        <v>3437</v>
      </c>
      <c r="B3446" s="57">
        <v>670321</v>
      </c>
      <c r="C3446" s="50" t="s">
        <v>5792</v>
      </c>
      <c r="D3446" s="50" t="s">
        <v>1883</v>
      </c>
      <c r="E3446" s="50" t="str">
        <f>IF(AND(LEN(NICAP[[#This Row],[State or      Country]])=2,NICAP[[#This Row],[State or      Country]]&lt;&gt;"UK"),"US","Other")</f>
        <v>US</v>
      </c>
      <c r="F3446" s="75">
        <v>2</v>
      </c>
      <c r="G3446" s="48"/>
      <c r="H3446" s="48"/>
      <c r="I3446" s="48"/>
      <c r="J3446" s="48"/>
      <c r="K3446" s="48"/>
      <c r="L3446" s="42" t="s">
        <v>5791</v>
      </c>
      <c r="M3446" s="42" t="str">
        <f>IF(LEFT(NICAP[[#This Row],[Date]],1)=0,"Y","N")</f>
        <v>N</v>
      </c>
      <c r="N3446" s="42"/>
      <c r="O3446" s="42" t="str">
        <f>19&amp;LEFT(NICAP[[#This Row],[Date]],2)</f>
        <v>1967</v>
      </c>
      <c r="P3446" s="42" t="str">
        <f>MID(NICAP[[#This Row],[Date]],3,2)</f>
        <v>03</v>
      </c>
      <c r="Q3446" s="42" t="str">
        <f>RIGHT(NICAP[[#This Row],[Date]],2)</f>
        <v>21</v>
      </c>
      <c r="R3446" s="26">
        <f>DATE(NICAP[[#This Row],[Year]],NICAP[[#This Row],[Month]],NICAP[[#This Row],[Day]])</f>
        <v>24552</v>
      </c>
      <c r="S3446" s="35" t="str">
        <f t="shared" si="106"/>
        <v>MN</v>
      </c>
      <c r="T3446" s="24" t="str">
        <f t="shared" si="107"/>
        <v>US</v>
      </c>
    </row>
    <row r="3447" spans="1:20" ht="57.75" customHeight="1" x14ac:dyDescent="0.2">
      <c r="A3447" s="35">
        <v>3438</v>
      </c>
      <c r="B3447" s="57">
        <v>670321</v>
      </c>
      <c r="C3447" s="50" t="s">
        <v>5790</v>
      </c>
      <c r="D3447" s="50" t="s">
        <v>2020</v>
      </c>
      <c r="E3447" s="50" t="str">
        <f>IF(AND(LEN(NICAP[[#This Row],[State or      Country]])=2,NICAP[[#This Row],[State or      Country]]&lt;&gt;"UK"),"US","Other")</f>
        <v>US</v>
      </c>
      <c r="F3447" s="75">
        <v>4</v>
      </c>
      <c r="G3447" s="48"/>
      <c r="H3447" s="48"/>
      <c r="I3447" s="48"/>
      <c r="J3447" s="48"/>
      <c r="K3447" s="48"/>
      <c r="L3447" s="36" t="s">
        <v>5789</v>
      </c>
      <c r="M3447" s="36" t="str">
        <f>IF(LEFT(NICAP[[#This Row],[Date]],1)=0,"Y","N")</f>
        <v>N</v>
      </c>
      <c r="N3447" s="36"/>
      <c r="O3447" s="36" t="str">
        <f>19&amp;LEFT(NICAP[[#This Row],[Date]],2)</f>
        <v>1967</v>
      </c>
      <c r="P3447" s="36" t="str">
        <f>MID(NICAP[[#This Row],[Date]],3,2)</f>
        <v>03</v>
      </c>
      <c r="Q3447" s="36" t="str">
        <f>RIGHT(NICAP[[#This Row],[Date]],2)</f>
        <v>21</v>
      </c>
      <c r="R3447" s="26">
        <f>DATE(NICAP[[#This Row],[Year]],NICAP[[#This Row],[Month]],NICAP[[#This Row],[Day]])</f>
        <v>24552</v>
      </c>
      <c r="S3447" s="35" t="str">
        <f t="shared" si="106"/>
        <v>AK</v>
      </c>
      <c r="T3447" s="24" t="str">
        <f t="shared" si="107"/>
        <v>US</v>
      </c>
    </row>
    <row r="3448" spans="1:20" ht="42" customHeight="1" x14ac:dyDescent="0.2">
      <c r="A3448" s="35">
        <v>3439</v>
      </c>
      <c r="B3448" s="73">
        <v>670322</v>
      </c>
      <c r="C3448" s="50" t="s">
        <v>5788</v>
      </c>
      <c r="D3448" s="50" t="s">
        <v>2972</v>
      </c>
      <c r="E3448" s="50" t="str">
        <f>IF(AND(LEN(NICAP[[#This Row],[State or      Country]])=2,NICAP[[#This Row],[State or      Country]]&lt;&gt;"UK"),"US","Other")</f>
        <v>Other</v>
      </c>
      <c r="F3448" s="75">
        <v>8</v>
      </c>
      <c r="G3448" s="48"/>
      <c r="H3448" s="48"/>
      <c r="I3448" s="48"/>
      <c r="J3448" s="48"/>
      <c r="K3448" s="48"/>
      <c r="L3448" s="42" t="s">
        <v>5787</v>
      </c>
      <c r="M3448" s="42" t="str">
        <f>IF(LEFT(NICAP[[#This Row],[Date]],1)=0,"Y","N")</f>
        <v>N</v>
      </c>
      <c r="N3448" s="42"/>
      <c r="O3448" s="42" t="str">
        <f>19&amp;LEFT(NICAP[[#This Row],[Date]],2)</f>
        <v>1967</v>
      </c>
      <c r="P3448" s="42" t="str">
        <f>MID(NICAP[[#This Row],[Date]],3,2)</f>
        <v>03</v>
      </c>
      <c r="Q3448" s="42" t="str">
        <f>RIGHT(NICAP[[#This Row],[Date]],2)</f>
        <v>22</v>
      </c>
      <c r="R3448" s="26">
        <f>DATE(NICAP[[#This Row],[Year]],NICAP[[#This Row],[Month]],NICAP[[#This Row],[Day]])</f>
        <v>24553</v>
      </c>
      <c r="S3448" s="35" t="str">
        <f t="shared" si="106"/>
        <v/>
      </c>
      <c r="T3448" s="24" t="str">
        <f t="shared" si="107"/>
        <v>Peru</v>
      </c>
    </row>
    <row r="3449" spans="1:20" ht="42" customHeight="1" x14ac:dyDescent="0.2">
      <c r="A3449" s="35">
        <v>3440</v>
      </c>
      <c r="B3449" s="57">
        <v>670322</v>
      </c>
      <c r="C3449" s="50" t="s">
        <v>5786</v>
      </c>
      <c r="D3449" s="50" t="s">
        <v>1950</v>
      </c>
      <c r="E3449" s="50" t="str">
        <f>IF(AND(LEN(NICAP[[#This Row],[State or      Country]])=2,NICAP[[#This Row],[State or      Country]]&lt;&gt;"UK"),"US","Other")</f>
        <v>Other</v>
      </c>
      <c r="F3449" s="75">
        <v>9</v>
      </c>
      <c r="G3449" s="48"/>
      <c r="H3449" s="78">
        <v>5</v>
      </c>
      <c r="I3449" s="48"/>
      <c r="J3449" s="48"/>
      <c r="K3449" s="48"/>
      <c r="L3449" s="42" t="s">
        <v>5785</v>
      </c>
      <c r="M3449" s="42" t="str">
        <f>IF(LEFT(NICAP[[#This Row],[Date]],1)=0,"Y","N")</f>
        <v>N</v>
      </c>
      <c r="N3449" s="42"/>
      <c r="O3449" s="42" t="str">
        <f>19&amp;LEFT(NICAP[[#This Row],[Date]],2)</f>
        <v>1967</v>
      </c>
      <c r="P3449" s="42" t="str">
        <f>MID(NICAP[[#This Row],[Date]],3,2)</f>
        <v>03</v>
      </c>
      <c r="Q3449" s="42" t="str">
        <f>RIGHT(NICAP[[#This Row],[Date]],2)</f>
        <v>22</v>
      </c>
      <c r="R3449" s="26">
        <f>DATE(NICAP[[#This Row],[Year]],NICAP[[#This Row],[Month]],NICAP[[#This Row],[Day]])</f>
        <v>24553</v>
      </c>
      <c r="S3449" s="35" t="str">
        <f t="shared" si="106"/>
        <v/>
      </c>
      <c r="T3449" s="24" t="str">
        <f t="shared" si="107"/>
        <v>Spain</v>
      </c>
    </row>
    <row r="3450" spans="1:20" ht="12.75" customHeight="1" x14ac:dyDescent="0.2">
      <c r="A3450" s="35">
        <v>3441</v>
      </c>
      <c r="B3450" s="55">
        <v>670322</v>
      </c>
      <c r="C3450" s="39" t="s">
        <v>5784</v>
      </c>
      <c r="D3450" s="39" t="s">
        <v>1752</v>
      </c>
      <c r="E3450" s="39" t="str">
        <f>IF(AND(LEN(NICAP[[#This Row],[State or      Country]])=2,NICAP[[#This Row],[State or      Country]]&lt;&gt;"UK"),"US","Other")</f>
        <v>US</v>
      </c>
      <c r="F3450" s="79">
        <v>1</v>
      </c>
      <c r="G3450" s="37"/>
      <c r="H3450" s="37"/>
      <c r="I3450" s="93">
        <v>11541</v>
      </c>
      <c r="J3450" s="37"/>
      <c r="K3450" s="37"/>
      <c r="L3450" s="36" t="s">
        <v>5783</v>
      </c>
      <c r="M3450" s="36" t="str">
        <f>IF(LEFT(NICAP[[#This Row],[Date]],1)=0,"Y","N")</f>
        <v>N</v>
      </c>
      <c r="N3450" s="36"/>
      <c r="O3450" s="36" t="str">
        <f>19&amp;LEFT(NICAP[[#This Row],[Date]],2)</f>
        <v>1967</v>
      </c>
      <c r="P3450" s="36" t="str">
        <f>MID(NICAP[[#This Row],[Date]],3,2)</f>
        <v>03</v>
      </c>
      <c r="Q3450" s="36" t="str">
        <f>RIGHT(NICAP[[#This Row],[Date]],2)</f>
        <v>22</v>
      </c>
      <c r="R3450" s="26">
        <f>DATE(NICAP[[#This Row],[Year]],NICAP[[#This Row],[Month]],NICAP[[#This Row],[Day]])</f>
        <v>24553</v>
      </c>
      <c r="S3450" s="35" t="str">
        <f t="shared" si="106"/>
        <v>IA</v>
      </c>
      <c r="T3450" s="24" t="str">
        <f t="shared" si="107"/>
        <v>US</v>
      </c>
    </row>
    <row r="3451" spans="1:20" ht="72" customHeight="1" x14ac:dyDescent="0.2">
      <c r="A3451" s="35">
        <v>3442</v>
      </c>
      <c r="B3451" s="57">
        <v>670322</v>
      </c>
      <c r="C3451" s="50" t="s">
        <v>1679</v>
      </c>
      <c r="D3451" s="50" t="s">
        <v>1676</v>
      </c>
      <c r="E3451" s="50" t="str">
        <f>IF(AND(LEN(NICAP[[#This Row],[State or      Country]])=2,NICAP[[#This Row],[State or      Country]]&lt;&gt;"UK"),"US","Other")</f>
        <v>US</v>
      </c>
      <c r="F3451" s="75">
        <v>4</v>
      </c>
      <c r="G3451" s="48"/>
      <c r="H3451" s="48"/>
      <c r="I3451" s="48"/>
      <c r="J3451" s="48"/>
      <c r="K3451" s="48"/>
      <c r="L3451" s="36" t="s">
        <v>5782</v>
      </c>
      <c r="M3451" s="36" t="str">
        <f>IF(LEFT(NICAP[[#This Row],[Date]],1)=0,"Y","N")</f>
        <v>N</v>
      </c>
      <c r="N3451" s="36"/>
      <c r="O3451" s="36" t="str">
        <f>19&amp;LEFT(NICAP[[#This Row],[Date]],2)</f>
        <v>1967</v>
      </c>
      <c r="P3451" s="36" t="str">
        <f>MID(NICAP[[#This Row],[Date]],3,2)</f>
        <v>03</v>
      </c>
      <c r="Q3451" s="36" t="str">
        <f>RIGHT(NICAP[[#This Row],[Date]],2)</f>
        <v>22</v>
      </c>
      <c r="R3451" s="26">
        <f>DATE(NICAP[[#This Row],[Year]],NICAP[[#This Row],[Month]],NICAP[[#This Row],[Day]])</f>
        <v>24553</v>
      </c>
      <c r="S3451" s="35" t="str">
        <f t="shared" si="106"/>
        <v>CA</v>
      </c>
      <c r="T3451" s="24" t="str">
        <f t="shared" si="107"/>
        <v>US</v>
      </c>
    </row>
    <row r="3452" spans="1:20" ht="57" customHeight="1" x14ac:dyDescent="0.2">
      <c r="A3452" s="35">
        <v>3443</v>
      </c>
      <c r="B3452" s="57">
        <v>670323</v>
      </c>
      <c r="C3452" s="50" t="s">
        <v>3072</v>
      </c>
      <c r="D3452" s="50" t="s">
        <v>2180</v>
      </c>
      <c r="E3452" s="50" t="str">
        <f>IF(AND(LEN(NICAP[[#This Row],[State or      Country]])=2,NICAP[[#This Row],[State or      Country]]&lt;&gt;"UK"),"US","Other")</f>
        <v>US</v>
      </c>
      <c r="F3452" s="75">
        <v>2</v>
      </c>
      <c r="G3452" s="48"/>
      <c r="H3452" s="48"/>
      <c r="I3452" s="48"/>
      <c r="J3452" s="48"/>
      <c r="K3452" s="48"/>
      <c r="L3452" s="36" t="s">
        <v>5781</v>
      </c>
      <c r="M3452" s="36" t="str">
        <f>IF(LEFT(NICAP[[#This Row],[Date]],1)=0,"Y","N")</f>
        <v>N</v>
      </c>
      <c r="N3452" s="36"/>
      <c r="O3452" s="36" t="str">
        <f>19&amp;LEFT(NICAP[[#This Row],[Date]],2)</f>
        <v>1967</v>
      </c>
      <c r="P3452" s="36" t="str">
        <f>MID(NICAP[[#This Row],[Date]],3,2)</f>
        <v>03</v>
      </c>
      <c r="Q3452" s="36" t="str">
        <f>RIGHT(NICAP[[#This Row],[Date]],2)</f>
        <v>23</v>
      </c>
      <c r="R3452" s="26">
        <f>DATE(NICAP[[#This Row],[Year]],NICAP[[#This Row],[Month]],NICAP[[#This Row],[Day]])</f>
        <v>24554</v>
      </c>
      <c r="S3452" s="35" t="str">
        <f t="shared" si="106"/>
        <v>NE</v>
      </c>
      <c r="T3452" s="24" t="str">
        <f t="shared" si="107"/>
        <v>US</v>
      </c>
    </row>
    <row r="3453" spans="1:20" ht="41.25" customHeight="1" x14ac:dyDescent="0.2">
      <c r="A3453" s="35">
        <v>3444</v>
      </c>
      <c r="B3453" s="57">
        <v>670323</v>
      </c>
      <c r="C3453" s="50" t="s">
        <v>3072</v>
      </c>
      <c r="D3453" s="50" t="s">
        <v>2180</v>
      </c>
      <c r="E3453" s="50" t="str">
        <f>IF(AND(LEN(NICAP[[#This Row],[State or      Country]])=2,NICAP[[#This Row],[State or      Country]]&lt;&gt;"UK"),"US","Other")</f>
        <v>US</v>
      </c>
      <c r="F3453" s="75">
        <v>2</v>
      </c>
      <c r="G3453" s="48"/>
      <c r="H3453" s="48"/>
      <c r="I3453" s="48"/>
      <c r="J3453" s="48"/>
      <c r="K3453" s="48"/>
      <c r="L3453" s="42" t="s">
        <v>5780</v>
      </c>
      <c r="M3453" s="42" t="str">
        <f>IF(LEFT(NICAP[[#This Row],[Date]],1)=0,"Y","N")</f>
        <v>N</v>
      </c>
      <c r="N3453" s="42"/>
      <c r="O3453" s="42" t="str">
        <f>19&amp;LEFT(NICAP[[#This Row],[Date]],2)</f>
        <v>1967</v>
      </c>
      <c r="P3453" s="42" t="str">
        <f>MID(NICAP[[#This Row],[Date]],3,2)</f>
        <v>03</v>
      </c>
      <c r="Q3453" s="42" t="str">
        <f>RIGHT(NICAP[[#This Row],[Date]],2)</f>
        <v>23</v>
      </c>
      <c r="R3453" s="26">
        <f>DATE(NICAP[[#This Row],[Year]],NICAP[[#This Row],[Month]],NICAP[[#This Row],[Day]])</f>
        <v>24554</v>
      </c>
      <c r="S3453" s="35" t="str">
        <f t="shared" si="106"/>
        <v>NE</v>
      </c>
      <c r="T3453" s="24" t="str">
        <f t="shared" si="107"/>
        <v>US</v>
      </c>
    </row>
    <row r="3454" spans="1:20" ht="72" customHeight="1" x14ac:dyDescent="0.2">
      <c r="A3454" s="35">
        <v>3445</v>
      </c>
      <c r="B3454" s="57">
        <v>670323</v>
      </c>
      <c r="C3454" s="50" t="s">
        <v>3675</v>
      </c>
      <c r="D3454" s="50" t="s">
        <v>3335</v>
      </c>
      <c r="E3454" s="50" t="str">
        <f>IF(AND(LEN(NICAP[[#This Row],[State or      Country]])=2,NICAP[[#This Row],[State or      Country]]&lt;&gt;"UK"),"US","Other")</f>
        <v>US</v>
      </c>
      <c r="F3454" s="49">
        <v>2</v>
      </c>
      <c r="G3454" s="48"/>
      <c r="H3454" s="48"/>
      <c r="I3454" s="48"/>
      <c r="J3454" s="48"/>
      <c r="K3454" s="48"/>
      <c r="L3454" s="36" t="s">
        <v>5779</v>
      </c>
      <c r="M3454" s="36" t="str">
        <f>IF(LEFT(NICAP[[#This Row],[Date]],1)=0,"Y","N")</f>
        <v>N</v>
      </c>
      <c r="N3454" s="36"/>
      <c r="O3454" s="36" t="str">
        <f>19&amp;LEFT(NICAP[[#This Row],[Date]],2)</f>
        <v>1967</v>
      </c>
      <c r="P3454" s="36" t="str">
        <f>MID(NICAP[[#This Row],[Date]],3,2)</f>
        <v>03</v>
      </c>
      <c r="Q3454" s="36" t="str">
        <f>RIGHT(NICAP[[#This Row],[Date]],2)</f>
        <v>23</v>
      </c>
      <c r="R3454" s="26">
        <f>DATE(NICAP[[#This Row],[Year]],NICAP[[#This Row],[Month]],NICAP[[#This Row],[Day]])</f>
        <v>24554</v>
      </c>
      <c r="S3454" s="35" t="str">
        <f t="shared" si="106"/>
        <v>MT</v>
      </c>
      <c r="T3454" s="24" t="str">
        <f t="shared" si="107"/>
        <v>US</v>
      </c>
    </row>
    <row r="3455" spans="1:20" ht="72" customHeight="1" x14ac:dyDescent="0.2">
      <c r="A3455" s="35">
        <v>3446</v>
      </c>
      <c r="B3455" s="57">
        <v>670323</v>
      </c>
      <c r="C3455" s="50" t="s">
        <v>5778</v>
      </c>
      <c r="D3455" s="50" t="s">
        <v>1670</v>
      </c>
      <c r="E3455" s="50" t="str">
        <f>IF(AND(LEN(NICAP[[#This Row],[State or      Country]])=2,NICAP[[#This Row],[State or      Country]]&lt;&gt;"UK"),"US","Other")</f>
        <v>US</v>
      </c>
      <c r="F3455" s="49">
        <v>1</v>
      </c>
      <c r="G3455" s="48"/>
      <c r="H3455" s="48"/>
      <c r="I3455" s="48"/>
      <c r="J3455" s="48"/>
      <c r="K3455" s="48"/>
      <c r="L3455" s="36" t="s">
        <v>5777</v>
      </c>
      <c r="M3455" s="36" t="str">
        <f>IF(LEFT(NICAP[[#This Row],[Date]],1)=0,"Y","N")</f>
        <v>N</v>
      </c>
      <c r="N3455" s="36"/>
      <c r="O3455" s="36" t="str">
        <f>19&amp;LEFT(NICAP[[#This Row],[Date]],2)</f>
        <v>1967</v>
      </c>
      <c r="P3455" s="36" t="str">
        <f>MID(NICAP[[#This Row],[Date]],3,2)</f>
        <v>03</v>
      </c>
      <c r="Q3455" s="36" t="str">
        <f>RIGHT(NICAP[[#This Row],[Date]],2)</f>
        <v>23</v>
      </c>
      <c r="R3455" s="26">
        <f>DATE(NICAP[[#This Row],[Year]],NICAP[[#This Row],[Month]],NICAP[[#This Row],[Day]])</f>
        <v>24554</v>
      </c>
      <c r="S3455" s="35" t="str">
        <f t="shared" si="106"/>
        <v>IL</v>
      </c>
      <c r="T3455" s="24" t="str">
        <f t="shared" si="107"/>
        <v>US</v>
      </c>
    </row>
    <row r="3456" spans="1:20" ht="12.75" customHeight="1" x14ac:dyDescent="0.2">
      <c r="A3456" s="35">
        <v>3447</v>
      </c>
      <c r="B3456" s="55">
        <v>670324</v>
      </c>
      <c r="C3456" s="39" t="s">
        <v>5771</v>
      </c>
      <c r="D3456" s="39" t="s">
        <v>2122</v>
      </c>
      <c r="E3456" s="39" t="str">
        <f>IF(AND(LEN(NICAP[[#This Row],[State or      Country]])=2,NICAP[[#This Row],[State or      Country]]&lt;&gt;"UK"),"US","Other")</f>
        <v>US</v>
      </c>
      <c r="F3456" s="38">
        <v>2</v>
      </c>
      <c r="G3456" s="37"/>
      <c r="H3456" s="37"/>
      <c r="I3456" s="37"/>
      <c r="J3456" s="37"/>
      <c r="K3456" s="37"/>
      <c r="L3456" s="36" t="s">
        <v>5776</v>
      </c>
      <c r="M3456" s="36" t="str">
        <f>IF(LEFT(NICAP[[#This Row],[Date]],1)=0,"Y","N")</f>
        <v>N</v>
      </c>
      <c r="N3456" s="36"/>
      <c r="O3456" s="36" t="str">
        <f>19&amp;LEFT(NICAP[[#This Row],[Date]],2)</f>
        <v>1967</v>
      </c>
      <c r="P3456" s="36" t="str">
        <f>MID(NICAP[[#This Row],[Date]],3,2)</f>
        <v>03</v>
      </c>
      <c r="Q3456" s="36" t="str">
        <f>RIGHT(NICAP[[#This Row],[Date]],2)</f>
        <v>24</v>
      </c>
      <c r="R3456" s="26">
        <f>DATE(NICAP[[#This Row],[Year]],NICAP[[#This Row],[Month]],NICAP[[#This Row],[Day]])</f>
        <v>24555</v>
      </c>
      <c r="S3456" s="35" t="str">
        <f t="shared" si="106"/>
        <v>NM</v>
      </c>
      <c r="T3456" s="24" t="str">
        <f t="shared" si="107"/>
        <v>US</v>
      </c>
    </row>
    <row r="3457" spans="1:20" ht="41.25" customHeight="1" x14ac:dyDescent="0.2">
      <c r="A3457" s="35">
        <v>3448</v>
      </c>
      <c r="B3457" s="57">
        <v>670324</v>
      </c>
      <c r="C3457" s="50" t="s">
        <v>1727</v>
      </c>
      <c r="D3457" s="50" t="s">
        <v>4810</v>
      </c>
      <c r="E3457" s="50" t="str">
        <f>IF(AND(LEN(NICAP[[#This Row],[State or      Country]])=2,NICAP[[#This Row],[State or      Country]]&lt;&gt;"UK"),"US","Other")</f>
        <v>Other</v>
      </c>
      <c r="F3457" s="49">
        <v>11</v>
      </c>
      <c r="G3457" s="48"/>
      <c r="H3457" s="48"/>
      <c r="I3457" s="48"/>
      <c r="J3457" s="48"/>
      <c r="K3457" s="48"/>
      <c r="L3457" s="42" t="s">
        <v>5775</v>
      </c>
      <c r="M3457" s="42" t="str">
        <f>IF(LEFT(NICAP[[#This Row],[Date]],1)=0,"Y","N")</f>
        <v>N</v>
      </c>
      <c r="N3457" s="42"/>
      <c r="O3457" s="42" t="str">
        <f>19&amp;LEFT(NICAP[[#This Row],[Date]],2)</f>
        <v>1967</v>
      </c>
      <c r="P3457" s="42" t="str">
        <f>MID(NICAP[[#This Row],[Date]],3,2)</f>
        <v>03</v>
      </c>
      <c r="Q3457" s="42" t="str">
        <f>RIGHT(NICAP[[#This Row],[Date]],2)</f>
        <v>24</v>
      </c>
      <c r="R3457" s="26">
        <f>DATE(NICAP[[#This Row],[Year]],NICAP[[#This Row],[Month]],NICAP[[#This Row],[Day]])</f>
        <v>24555</v>
      </c>
      <c r="S3457" s="35" t="str">
        <f t="shared" si="106"/>
        <v/>
      </c>
      <c r="T3457" s="24" t="str">
        <f t="shared" si="107"/>
        <v>in air space</v>
      </c>
    </row>
    <row r="3458" spans="1:20" ht="72" customHeight="1" x14ac:dyDescent="0.2">
      <c r="A3458" s="35">
        <v>3449</v>
      </c>
      <c r="B3458" s="57">
        <v>670324</v>
      </c>
      <c r="C3458" s="50" t="s">
        <v>4859</v>
      </c>
      <c r="D3458" s="50" t="s">
        <v>1775</v>
      </c>
      <c r="E3458" s="50" t="str">
        <f>IF(AND(LEN(NICAP[[#This Row],[State or      Country]])=2,NICAP[[#This Row],[State or      Country]]&lt;&gt;"UK"),"US","Other")</f>
        <v>US</v>
      </c>
      <c r="F3458" s="49">
        <v>1</v>
      </c>
      <c r="G3458" s="48"/>
      <c r="H3458" s="48"/>
      <c r="I3458" s="48"/>
      <c r="J3458" s="48"/>
      <c r="K3458" s="48"/>
      <c r="L3458" s="42" t="s">
        <v>5774</v>
      </c>
      <c r="M3458" s="42" t="str">
        <f>IF(LEFT(NICAP[[#This Row],[Date]],1)=0,"Y","N")</f>
        <v>N</v>
      </c>
      <c r="N3458" s="42"/>
      <c r="O3458" s="42" t="str">
        <f>19&amp;LEFT(NICAP[[#This Row],[Date]],2)</f>
        <v>1967</v>
      </c>
      <c r="P3458" s="42" t="str">
        <f>MID(NICAP[[#This Row],[Date]],3,2)</f>
        <v>03</v>
      </c>
      <c r="Q3458" s="42" t="str">
        <f>RIGHT(NICAP[[#This Row],[Date]],2)</f>
        <v>24</v>
      </c>
      <c r="R3458" s="26">
        <f>DATE(NICAP[[#This Row],[Year]],NICAP[[#This Row],[Month]],NICAP[[#This Row],[Day]])</f>
        <v>24555</v>
      </c>
      <c r="S3458" s="35" t="str">
        <f t="shared" si="106"/>
        <v>CT</v>
      </c>
      <c r="T3458" s="24" t="str">
        <f t="shared" si="107"/>
        <v>US</v>
      </c>
    </row>
    <row r="3459" spans="1:20" ht="71.25" customHeight="1" x14ac:dyDescent="0.2">
      <c r="A3459" s="35">
        <v>3450</v>
      </c>
      <c r="B3459" s="57">
        <v>670324</v>
      </c>
      <c r="C3459" s="50" t="s">
        <v>5661</v>
      </c>
      <c r="D3459" s="50" t="s">
        <v>1697</v>
      </c>
      <c r="E3459" s="50" t="str">
        <f>IF(AND(LEN(NICAP[[#This Row],[State or      Country]])=2,NICAP[[#This Row],[State or      Country]]&lt;&gt;"UK"),"US","Other")</f>
        <v>US</v>
      </c>
      <c r="F3459" s="49">
        <v>1</v>
      </c>
      <c r="G3459" s="48"/>
      <c r="H3459" s="48"/>
      <c r="I3459" s="48"/>
      <c r="J3459" s="48"/>
      <c r="K3459" s="48"/>
      <c r="L3459" s="36" t="s">
        <v>5773</v>
      </c>
      <c r="M3459" s="36" t="str">
        <f>IF(LEFT(NICAP[[#This Row],[Date]],1)=0,"Y","N")</f>
        <v>N</v>
      </c>
      <c r="N3459" s="36"/>
      <c r="O3459" s="36" t="str">
        <f>19&amp;LEFT(NICAP[[#This Row],[Date]],2)</f>
        <v>1967</v>
      </c>
      <c r="P3459" s="36" t="str">
        <f>MID(NICAP[[#This Row],[Date]],3,2)</f>
        <v>03</v>
      </c>
      <c r="Q3459" s="36" t="str">
        <f>RIGHT(NICAP[[#This Row],[Date]],2)</f>
        <v>24</v>
      </c>
      <c r="R3459" s="26">
        <f>DATE(NICAP[[#This Row],[Year]],NICAP[[#This Row],[Month]],NICAP[[#This Row],[Day]])</f>
        <v>24555</v>
      </c>
      <c r="S3459" s="35" t="str">
        <f t="shared" si="106"/>
        <v>MA</v>
      </c>
      <c r="T3459" s="24" t="str">
        <f t="shared" si="107"/>
        <v>US</v>
      </c>
    </row>
    <row r="3460" spans="1:20" ht="14.25" customHeight="1" x14ac:dyDescent="0.2">
      <c r="A3460" s="35">
        <v>3451</v>
      </c>
      <c r="B3460" s="56">
        <v>670324</v>
      </c>
      <c r="C3460" s="39" t="s">
        <v>3687</v>
      </c>
      <c r="D3460" s="39" t="s">
        <v>3335</v>
      </c>
      <c r="E3460" s="39" t="str">
        <f>IF(AND(LEN(NICAP[[#This Row],[State or      Country]])=2,NICAP[[#This Row],[State or      Country]]&lt;&gt;"UK"),"US","Other")</f>
        <v>US</v>
      </c>
      <c r="F3460" s="38">
        <v>2</v>
      </c>
      <c r="G3460" s="47" t="s">
        <v>1986</v>
      </c>
      <c r="H3460" s="70">
        <v>5</v>
      </c>
      <c r="I3460" s="65">
        <v>11551</v>
      </c>
      <c r="J3460" s="37"/>
      <c r="K3460" s="37"/>
      <c r="L3460" s="36" t="s">
        <v>5772</v>
      </c>
      <c r="M3460" s="36" t="str">
        <f>IF(LEFT(NICAP[[#This Row],[Date]],1)=0,"Y","N")</f>
        <v>N</v>
      </c>
      <c r="N3460" s="36"/>
      <c r="O3460" s="36" t="str">
        <f>19&amp;LEFT(NICAP[[#This Row],[Date]],2)</f>
        <v>1967</v>
      </c>
      <c r="P3460" s="36" t="str">
        <f>MID(NICAP[[#This Row],[Date]],3,2)</f>
        <v>03</v>
      </c>
      <c r="Q3460" s="36" t="str">
        <f>RIGHT(NICAP[[#This Row],[Date]],2)</f>
        <v>24</v>
      </c>
      <c r="R3460" s="26">
        <f>DATE(NICAP[[#This Row],[Year]],NICAP[[#This Row],[Month]],NICAP[[#This Row],[Day]])</f>
        <v>24555</v>
      </c>
      <c r="S3460" s="35" t="str">
        <f t="shared" si="106"/>
        <v>MT</v>
      </c>
      <c r="T3460" s="24" t="str">
        <f t="shared" si="107"/>
        <v>US</v>
      </c>
    </row>
    <row r="3461" spans="1:20" ht="12.75" customHeight="1" x14ac:dyDescent="0.2">
      <c r="A3461" s="35">
        <v>3452</v>
      </c>
      <c r="B3461" s="55">
        <v>670324</v>
      </c>
      <c r="C3461" s="39" t="s">
        <v>5771</v>
      </c>
      <c r="D3461" s="39" t="s">
        <v>2122</v>
      </c>
      <c r="E3461" s="39" t="str">
        <f>IF(AND(LEN(NICAP[[#This Row],[State or      Country]])=2,NICAP[[#This Row],[State or      Country]]&lt;&gt;"UK"),"US","Other")</f>
        <v>US</v>
      </c>
      <c r="F3461" s="38">
        <v>1</v>
      </c>
      <c r="G3461" s="37"/>
      <c r="H3461" s="37"/>
      <c r="I3461" s="37"/>
      <c r="J3461" s="54" t="s">
        <v>1744</v>
      </c>
      <c r="K3461" s="37"/>
      <c r="L3461" s="36" t="s">
        <v>5770</v>
      </c>
      <c r="M3461" s="36" t="str">
        <f>IF(LEFT(NICAP[[#This Row],[Date]],1)=0,"Y","N")</f>
        <v>N</v>
      </c>
      <c r="N3461" s="36"/>
      <c r="O3461" s="36" t="str">
        <f>19&amp;LEFT(NICAP[[#This Row],[Date]],2)</f>
        <v>1967</v>
      </c>
      <c r="P3461" s="36" t="str">
        <f>MID(NICAP[[#This Row],[Date]],3,2)</f>
        <v>03</v>
      </c>
      <c r="Q3461" s="36" t="str">
        <f>RIGHT(NICAP[[#This Row],[Date]],2)</f>
        <v>24</v>
      </c>
      <c r="R3461" s="26">
        <f>DATE(NICAP[[#This Row],[Year]],NICAP[[#This Row],[Month]],NICAP[[#This Row],[Day]])</f>
        <v>24555</v>
      </c>
      <c r="S3461" s="35" t="str">
        <f t="shared" si="106"/>
        <v>NM</v>
      </c>
      <c r="T3461" s="24" t="str">
        <f t="shared" si="107"/>
        <v>US</v>
      </c>
    </row>
    <row r="3462" spans="1:20" ht="14.25" customHeight="1" x14ac:dyDescent="0.2">
      <c r="A3462" s="35">
        <v>3453</v>
      </c>
      <c r="B3462" s="56">
        <v>670324</v>
      </c>
      <c r="C3462" s="39" t="s">
        <v>5769</v>
      </c>
      <c r="D3462" s="39" t="s">
        <v>3335</v>
      </c>
      <c r="E3462" s="39" t="str">
        <f>IF(AND(LEN(NICAP[[#This Row],[State or      Country]])=2,NICAP[[#This Row],[State or      Country]]&lt;&gt;"UK"),"US","Other")</f>
        <v>US</v>
      </c>
      <c r="F3462" s="38">
        <v>3</v>
      </c>
      <c r="G3462" s="47" t="s">
        <v>2090</v>
      </c>
      <c r="H3462" s="46">
        <v>5</v>
      </c>
      <c r="I3462" s="47" t="s">
        <v>4808</v>
      </c>
      <c r="J3462" s="54" t="s">
        <v>1744</v>
      </c>
      <c r="K3462" s="37"/>
      <c r="L3462" s="36" t="s">
        <v>5768</v>
      </c>
      <c r="M3462" s="36" t="str">
        <f>IF(LEFT(NICAP[[#This Row],[Date]],1)=0,"Y","N")</f>
        <v>N</v>
      </c>
      <c r="N3462" s="36"/>
      <c r="O3462" s="36" t="str">
        <f>19&amp;LEFT(NICAP[[#This Row],[Date]],2)</f>
        <v>1967</v>
      </c>
      <c r="P3462" s="36" t="str">
        <f>MID(NICAP[[#This Row],[Date]],3,2)</f>
        <v>03</v>
      </c>
      <c r="Q3462" s="36" t="str">
        <f>RIGHT(NICAP[[#This Row],[Date]],2)</f>
        <v>24</v>
      </c>
      <c r="R3462" s="26">
        <f>DATE(NICAP[[#This Row],[Year]],NICAP[[#This Row],[Month]],NICAP[[#This Row],[Day]])</f>
        <v>24555</v>
      </c>
      <c r="S3462" s="35" t="str">
        <f t="shared" si="106"/>
        <v>MT</v>
      </c>
      <c r="T3462" s="24" t="str">
        <f t="shared" si="107"/>
        <v>US</v>
      </c>
    </row>
    <row r="3463" spans="1:20" ht="85.5" customHeight="1" x14ac:dyDescent="0.2">
      <c r="A3463" s="35">
        <v>3454</v>
      </c>
      <c r="B3463" s="57">
        <v>670325</v>
      </c>
      <c r="C3463" s="50" t="s">
        <v>5767</v>
      </c>
      <c r="D3463" s="50" t="s">
        <v>1844</v>
      </c>
      <c r="E3463" s="50" t="str">
        <f>IF(AND(LEN(NICAP[[#This Row],[State or      Country]])=2,NICAP[[#This Row],[State or      Country]]&lt;&gt;"UK"),"US","Other")</f>
        <v>US</v>
      </c>
      <c r="F3463" s="49">
        <v>2</v>
      </c>
      <c r="G3463" s="48"/>
      <c r="H3463" s="48"/>
      <c r="I3463" s="48"/>
      <c r="J3463" s="48"/>
      <c r="K3463" s="48"/>
      <c r="L3463" s="36" t="s">
        <v>5766</v>
      </c>
      <c r="M3463" s="36" t="str">
        <f>IF(LEFT(NICAP[[#This Row],[Date]],1)=0,"Y","N")</f>
        <v>N</v>
      </c>
      <c r="N3463" s="36"/>
      <c r="O3463" s="36" t="str">
        <f>19&amp;LEFT(NICAP[[#This Row],[Date]],2)</f>
        <v>1967</v>
      </c>
      <c r="P3463" s="36" t="str">
        <f>MID(NICAP[[#This Row],[Date]],3,2)</f>
        <v>03</v>
      </c>
      <c r="Q3463" s="36" t="str">
        <f>RIGHT(NICAP[[#This Row],[Date]],2)</f>
        <v>25</v>
      </c>
      <c r="R3463" s="26">
        <f>DATE(NICAP[[#This Row],[Year]],NICAP[[#This Row],[Month]],NICAP[[#This Row],[Day]])</f>
        <v>24556</v>
      </c>
      <c r="S3463" s="35" t="str">
        <f t="shared" si="106"/>
        <v>MO</v>
      </c>
      <c r="T3463" s="24" t="str">
        <f t="shared" si="107"/>
        <v>US</v>
      </c>
    </row>
    <row r="3464" spans="1:20" ht="72" customHeight="1" x14ac:dyDescent="0.2">
      <c r="A3464" s="35">
        <v>3455</v>
      </c>
      <c r="B3464" s="57">
        <v>670325</v>
      </c>
      <c r="C3464" s="50" t="s">
        <v>1850</v>
      </c>
      <c r="D3464" s="50" t="s">
        <v>1670</v>
      </c>
      <c r="E3464" s="50" t="str">
        <f>IF(AND(LEN(NICAP[[#This Row],[State or      Country]])=2,NICAP[[#This Row],[State or      Country]]&lt;&gt;"UK"),"US","Other")</f>
        <v>US</v>
      </c>
      <c r="F3464" s="49">
        <v>1</v>
      </c>
      <c r="G3464" s="48"/>
      <c r="H3464" s="48"/>
      <c r="I3464" s="48"/>
      <c r="J3464" s="48"/>
      <c r="K3464" s="48"/>
      <c r="L3464" s="36" t="s">
        <v>5765</v>
      </c>
      <c r="M3464" s="36" t="str">
        <f>IF(LEFT(NICAP[[#This Row],[Date]],1)=0,"Y","N")</f>
        <v>N</v>
      </c>
      <c r="N3464" s="36"/>
      <c r="O3464" s="36" t="str">
        <f>19&amp;LEFT(NICAP[[#This Row],[Date]],2)</f>
        <v>1967</v>
      </c>
      <c r="P3464" s="36" t="str">
        <f>MID(NICAP[[#This Row],[Date]],3,2)</f>
        <v>03</v>
      </c>
      <c r="Q3464" s="36" t="str">
        <f>RIGHT(NICAP[[#This Row],[Date]],2)</f>
        <v>25</v>
      </c>
      <c r="R3464" s="26">
        <f>DATE(NICAP[[#This Row],[Year]],NICAP[[#This Row],[Month]],NICAP[[#This Row],[Day]])</f>
        <v>24556</v>
      </c>
      <c r="S3464" s="35" t="str">
        <f t="shared" si="106"/>
        <v>IL</v>
      </c>
      <c r="T3464" s="24" t="str">
        <f t="shared" si="107"/>
        <v>US</v>
      </c>
    </row>
    <row r="3465" spans="1:20" ht="86.25" customHeight="1" x14ac:dyDescent="0.2">
      <c r="A3465" s="35">
        <v>3456</v>
      </c>
      <c r="B3465" s="57">
        <v>670325</v>
      </c>
      <c r="C3465" s="50" t="s">
        <v>2585</v>
      </c>
      <c r="D3465" s="50" t="s">
        <v>1799</v>
      </c>
      <c r="E3465" s="50" t="str">
        <f>IF(AND(LEN(NICAP[[#This Row],[State or      Country]])=2,NICAP[[#This Row],[State or      Country]]&lt;&gt;"UK"),"US","Other")</f>
        <v>US</v>
      </c>
      <c r="F3465" s="49">
        <v>2</v>
      </c>
      <c r="G3465" s="48"/>
      <c r="H3465" s="48"/>
      <c r="I3465" s="48"/>
      <c r="J3465" s="48"/>
      <c r="K3465" s="48"/>
      <c r="L3465" s="36" t="s">
        <v>5764</v>
      </c>
      <c r="M3465" s="36" t="str">
        <f>IF(LEFT(NICAP[[#This Row],[Date]],1)=0,"Y","N")</f>
        <v>N</v>
      </c>
      <c r="N3465" s="36"/>
      <c r="O3465" s="36" t="str">
        <f>19&amp;LEFT(NICAP[[#This Row],[Date]],2)</f>
        <v>1967</v>
      </c>
      <c r="P3465" s="36" t="str">
        <f>MID(NICAP[[#This Row],[Date]],3,2)</f>
        <v>03</v>
      </c>
      <c r="Q3465" s="36" t="str">
        <f>RIGHT(NICAP[[#This Row],[Date]],2)</f>
        <v>25</v>
      </c>
      <c r="R3465" s="26">
        <f>DATE(NICAP[[#This Row],[Year]],NICAP[[#This Row],[Month]],NICAP[[#This Row],[Day]])</f>
        <v>24556</v>
      </c>
      <c r="S3465" s="35" t="str">
        <f t="shared" si="106"/>
        <v>TN</v>
      </c>
      <c r="T3465" s="24" t="str">
        <f t="shared" si="107"/>
        <v>US</v>
      </c>
    </row>
    <row r="3466" spans="1:20" ht="12.75" customHeight="1" x14ac:dyDescent="0.2">
      <c r="A3466" s="35">
        <v>3457</v>
      </c>
      <c r="B3466" s="55">
        <v>670326</v>
      </c>
      <c r="C3466" s="39" t="s">
        <v>5763</v>
      </c>
      <c r="D3466" s="39" t="s">
        <v>1694</v>
      </c>
      <c r="E3466" s="39" t="str">
        <f>IF(AND(LEN(NICAP[[#This Row],[State or      Country]])=2,NICAP[[#This Row],[State or      Country]]&lt;&gt;"UK"),"US","Other")</f>
        <v>US</v>
      </c>
      <c r="F3466" s="38">
        <v>1</v>
      </c>
      <c r="G3466" s="37"/>
      <c r="H3466" s="37"/>
      <c r="I3466" s="65">
        <v>11559</v>
      </c>
      <c r="J3466" s="37"/>
      <c r="K3466" s="37"/>
      <c r="L3466" s="36" t="s">
        <v>5762</v>
      </c>
      <c r="M3466" s="36" t="str">
        <f>IF(LEFT(NICAP[[#This Row],[Date]],1)=0,"Y","N")</f>
        <v>N</v>
      </c>
      <c r="N3466" s="36"/>
      <c r="O3466" s="36" t="str">
        <f>19&amp;LEFT(NICAP[[#This Row],[Date]],2)</f>
        <v>1967</v>
      </c>
      <c r="P3466" s="36" t="str">
        <f>MID(NICAP[[#This Row],[Date]],3,2)</f>
        <v>03</v>
      </c>
      <c r="Q3466" s="36" t="str">
        <f>RIGHT(NICAP[[#This Row],[Date]],2)</f>
        <v>26</v>
      </c>
      <c r="R3466" s="26">
        <f>DATE(NICAP[[#This Row],[Year]],NICAP[[#This Row],[Month]],NICAP[[#This Row],[Day]])</f>
        <v>24557</v>
      </c>
      <c r="S3466" s="35" t="str">
        <f t="shared" ref="S3466:S3529" si="108">IF(E3466="US",D3466,"")</f>
        <v>OH</v>
      </c>
      <c r="T3466" s="24" t="str">
        <f t="shared" ref="T3466:T3529" si="109">IF(E3466="US","US",D3466)</f>
        <v>US</v>
      </c>
    </row>
    <row r="3467" spans="1:20" ht="101.25" customHeight="1" x14ac:dyDescent="0.2">
      <c r="A3467" s="35">
        <v>3458</v>
      </c>
      <c r="B3467" s="57">
        <v>670326</v>
      </c>
      <c r="C3467" s="50" t="s">
        <v>5761</v>
      </c>
      <c r="D3467" s="50" t="s">
        <v>2180</v>
      </c>
      <c r="E3467" s="50" t="str">
        <f>IF(AND(LEN(NICAP[[#This Row],[State or      Country]])=2,NICAP[[#This Row],[State or      Country]]&lt;&gt;"UK"),"US","Other")</f>
        <v>US</v>
      </c>
      <c r="F3467" s="75">
        <v>4</v>
      </c>
      <c r="G3467" s="48"/>
      <c r="H3467" s="48"/>
      <c r="I3467" s="48"/>
      <c r="J3467" s="48"/>
      <c r="K3467" s="48"/>
      <c r="L3467" s="36" t="s">
        <v>5760</v>
      </c>
      <c r="M3467" s="36" t="str">
        <f>IF(LEFT(NICAP[[#This Row],[Date]],1)=0,"Y","N")</f>
        <v>N</v>
      </c>
      <c r="N3467" s="36"/>
      <c r="O3467" s="36" t="str">
        <f>19&amp;LEFT(NICAP[[#This Row],[Date]],2)</f>
        <v>1967</v>
      </c>
      <c r="P3467" s="36" t="str">
        <f>MID(NICAP[[#This Row],[Date]],3,2)</f>
        <v>03</v>
      </c>
      <c r="Q3467" s="36" t="str">
        <f>RIGHT(NICAP[[#This Row],[Date]],2)</f>
        <v>26</v>
      </c>
      <c r="R3467" s="26">
        <f>DATE(NICAP[[#This Row],[Year]],NICAP[[#This Row],[Month]],NICAP[[#This Row],[Day]])</f>
        <v>24557</v>
      </c>
      <c r="S3467" s="35" t="str">
        <f t="shared" si="108"/>
        <v>NE</v>
      </c>
      <c r="T3467" s="24" t="str">
        <f t="shared" si="109"/>
        <v>US</v>
      </c>
    </row>
    <row r="3468" spans="1:20" ht="101.25" customHeight="1" x14ac:dyDescent="0.2">
      <c r="A3468" s="35">
        <v>3459</v>
      </c>
      <c r="B3468" s="57">
        <v>670326</v>
      </c>
      <c r="C3468" s="50" t="s">
        <v>5761</v>
      </c>
      <c r="D3468" s="50" t="s">
        <v>2180</v>
      </c>
      <c r="E3468" s="50" t="str">
        <f>IF(AND(LEN(NICAP[[#This Row],[State or      Country]])=2,NICAP[[#This Row],[State or      Country]]&lt;&gt;"UK"),"US","Other")</f>
        <v>US</v>
      </c>
      <c r="F3468" s="75">
        <v>7</v>
      </c>
      <c r="G3468" s="48"/>
      <c r="H3468" s="48"/>
      <c r="I3468" s="48"/>
      <c r="J3468" s="48"/>
      <c r="K3468" s="48"/>
      <c r="L3468" s="36" t="s">
        <v>5760</v>
      </c>
      <c r="M3468" s="36" t="str">
        <f>IF(LEFT(NICAP[[#This Row],[Date]],1)=0,"Y","N")</f>
        <v>N</v>
      </c>
      <c r="N3468" s="36"/>
      <c r="O3468" s="36" t="str">
        <f>19&amp;LEFT(NICAP[[#This Row],[Date]],2)</f>
        <v>1967</v>
      </c>
      <c r="P3468" s="36" t="str">
        <f>MID(NICAP[[#This Row],[Date]],3,2)</f>
        <v>03</v>
      </c>
      <c r="Q3468" s="36" t="str">
        <f>RIGHT(NICAP[[#This Row],[Date]],2)</f>
        <v>26</v>
      </c>
      <c r="R3468" s="26">
        <f>DATE(NICAP[[#This Row],[Year]],NICAP[[#This Row],[Month]],NICAP[[#This Row],[Day]])</f>
        <v>24557</v>
      </c>
      <c r="S3468" s="35" t="str">
        <f t="shared" si="108"/>
        <v>NE</v>
      </c>
      <c r="T3468" s="24" t="str">
        <f t="shared" si="109"/>
        <v>US</v>
      </c>
    </row>
    <row r="3469" spans="1:20" ht="72" customHeight="1" x14ac:dyDescent="0.2">
      <c r="A3469" s="35">
        <v>3460</v>
      </c>
      <c r="B3469" s="57">
        <v>670300</v>
      </c>
      <c r="C3469" s="50" t="s">
        <v>5759</v>
      </c>
      <c r="D3469" s="50" t="s">
        <v>2260</v>
      </c>
      <c r="E3469" s="50" t="str">
        <f>IF(AND(LEN(NICAP[[#This Row],[State or      Country]])=2,NICAP[[#This Row],[State or      Country]]&lt;&gt;"UK"),"US","Other")</f>
        <v>US</v>
      </c>
      <c r="F3469" s="75">
        <v>7</v>
      </c>
      <c r="G3469" s="48"/>
      <c r="H3469" s="48"/>
      <c r="I3469" s="48"/>
      <c r="J3469" s="48"/>
      <c r="K3469" s="48"/>
      <c r="L3469" s="36" t="s">
        <v>5758</v>
      </c>
      <c r="M3469" s="36" t="str">
        <f>IF(LEFT(NICAP[[#This Row],[Date]],1)=0,"Y","N")</f>
        <v>N</v>
      </c>
      <c r="N3469" s="36"/>
      <c r="O3469" s="36" t="str">
        <f>19&amp;LEFT(NICAP[[#This Row],[Date]],2)</f>
        <v>1967</v>
      </c>
      <c r="P3469" s="36" t="str">
        <f>MID(NICAP[[#This Row],[Date]],3,2)</f>
        <v>03</v>
      </c>
      <c r="Q3469" s="36" t="str">
        <f>RIGHT(NICAP[[#This Row],[Date]],2)</f>
        <v>00</v>
      </c>
      <c r="R3469" s="26">
        <f>DATE(NICAP[[#This Row],[Year]],NICAP[[#This Row],[Month]],NICAP[[#This Row],[Day]])</f>
        <v>24531</v>
      </c>
      <c r="S3469" s="35" t="str">
        <f t="shared" si="108"/>
        <v>KS</v>
      </c>
      <c r="T3469" s="24" t="str">
        <f t="shared" si="109"/>
        <v>US</v>
      </c>
    </row>
    <row r="3470" spans="1:20" ht="12.75" customHeight="1" x14ac:dyDescent="0.2">
      <c r="A3470" s="35">
        <v>3461</v>
      </c>
      <c r="B3470" s="53">
        <v>670327</v>
      </c>
      <c r="C3470" s="39" t="s">
        <v>5757</v>
      </c>
      <c r="D3470" s="39" t="s">
        <v>2122</v>
      </c>
      <c r="E3470" s="39" t="str">
        <f>IF(AND(LEN(NICAP[[#This Row],[State or      Country]])=2,NICAP[[#This Row],[State or      Country]]&lt;&gt;"UK"),"US","Other")</f>
        <v>US</v>
      </c>
      <c r="F3470" s="79">
        <v>8</v>
      </c>
      <c r="G3470" s="37"/>
      <c r="H3470" s="37"/>
      <c r="I3470" s="37"/>
      <c r="J3470" s="37"/>
      <c r="K3470" s="37"/>
      <c r="L3470" s="36" t="s">
        <v>5756</v>
      </c>
      <c r="M3470" s="36" t="str">
        <f>IF(LEFT(NICAP[[#This Row],[Date]],1)=0,"Y","N")</f>
        <v>N</v>
      </c>
      <c r="N3470" s="36"/>
      <c r="O3470" s="36" t="str">
        <f>19&amp;LEFT(NICAP[[#This Row],[Date]],2)</f>
        <v>1967</v>
      </c>
      <c r="P3470" s="36" t="str">
        <f>MID(NICAP[[#This Row],[Date]],3,2)</f>
        <v>03</v>
      </c>
      <c r="Q3470" s="36" t="str">
        <f>RIGHT(NICAP[[#This Row],[Date]],2)</f>
        <v>27</v>
      </c>
      <c r="R3470" s="26">
        <f>DATE(NICAP[[#This Row],[Year]],NICAP[[#This Row],[Month]],NICAP[[#This Row],[Day]])</f>
        <v>24558</v>
      </c>
      <c r="S3470" s="35" t="str">
        <f t="shared" si="108"/>
        <v>NM</v>
      </c>
      <c r="T3470" s="24" t="str">
        <f t="shared" si="109"/>
        <v>US</v>
      </c>
    </row>
    <row r="3471" spans="1:20" ht="115.5" customHeight="1" x14ac:dyDescent="0.2">
      <c r="A3471" s="35">
        <v>3462</v>
      </c>
      <c r="B3471" s="57">
        <v>670328</v>
      </c>
      <c r="C3471" s="50" t="s">
        <v>5755</v>
      </c>
      <c r="D3471" s="50" t="s">
        <v>1694</v>
      </c>
      <c r="E3471" s="50" t="str">
        <f>IF(AND(LEN(NICAP[[#This Row],[State or      Country]])=2,NICAP[[#This Row],[State or      Country]]&lt;&gt;"UK"),"US","Other")</f>
        <v>US</v>
      </c>
      <c r="F3471" s="75">
        <v>7</v>
      </c>
      <c r="G3471" s="48"/>
      <c r="H3471" s="48"/>
      <c r="I3471" s="48"/>
      <c r="J3471" s="48"/>
      <c r="K3471" s="48"/>
      <c r="L3471" s="36" t="s">
        <v>5754</v>
      </c>
      <c r="M3471" s="36" t="str">
        <f>IF(LEFT(NICAP[[#This Row],[Date]],1)=0,"Y","N")</f>
        <v>N</v>
      </c>
      <c r="N3471" s="36"/>
      <c r="O3471" s="36" t="str">
        <f>19&amp;LEFT(NICAP[[#This Row],[Date]],2)</f>
        <v>1967</v>
      </c>
      <c r="P3471" s="36" t="str">
        <f>MID(NICAP[[#This Row],[Date]],3,2)</f>
        <v>03</v>
      </c>
      <c r="Q3471" s="36" t="str">
        <f>RIGHT(NICAP[[#This Row],[Date]],2)</f>
        <v>28</v>
      </c>
      <c r="R3471" s="26">
        <f>DATE(NICAP[[#This Row],[Year]],NICAP[[#This Row],[Month]],NICAP[[#This Row],[Day]])</f>
        <v>24559</v>
      </c>
      <c r="S3471" s="35" t="str">
        <f t="shared" si="108"/>
        <v>OH</v>
      </c>
      <c r="T3471" s="24" t="str">
        <f t="shared" si="109"/>
        <v>US</v>
      </c>
    </row>
    <row r="3472" spans="1:20" ht="57" customHeight="1" x14ac:dyDescent="0.2">
      <c r="A3472" s="35">
        <v>3463</v>
      </c>
      <c r="B3472" s="57">
        <v>670329</v>
      </c>
      <c r="C3472" s="50" t="s">
        <v>5003</v>
      </c>
      <c r="D3472" s="50" t="s">
        <v>1775</v>
      </c>
      <c r="E3472" s="50" t="str">
        <f>IF(AND(LEN(NICAP[[#This Row],[State or      Country]])=2,NICAP[[#This Row],[State or      Country]]&lt;&gt;"UK"),"US","Other")</f>
        <v>US</v>
      </c>
      <c r="F3472" s="75">
        <v>1</v>
      </c>
      <c r="G3472" s="48"/>
      <c r="H3472" s="48"/>
      <c r="I3472" s="48"/>
      <c r="J3472" s="48"/>
      <c r="K3472" s="48"/>
      <c r="L3472" s="36" t="s">
        <v>5753</v>
      </c>
      <c r="M3472" s="36" t="str">
        <f>IF(LEFT(NICAP[[#This Row],[Date]],1)=0,"Y","N")</f>
        <v>N</v>
      </c>
      <c r="N3472" s="36"/>
      <c r="O3472" s="36" t="str">
        <f>19&amp;LEFT(NICAP[[#This Row],[Date]],2)</f>
        <v>1967</v>
      </c>
      <c r="P3472" s="36" t="str">
        <f>MID(NICAP[[#This Row],[Date]],3,2)</f>
        <v>03</v>
      </c>
      <c r="Q3472" s="36" t="str">
        <f>RIGHT(NICAP[[#This Row],[Date]],2)</f>
        <v>29</v>
      </c>
      <c r="R3472" s="26">
        <f>DATE(NICAP[[#This Row],[Year]],NICAP[[#This Row],[Month]],NICAP[[#This Row],[Day]])</f>
        <v>24560</v>
      </c>
      <c r="S3472" s="35" t="str">
        <f t="shared" si="108"/>
        <v>CT</v>
      </c>
      <c r="T3472" s="24" t="str">
        <f t="shared" si="109"/>
        <v>US</v>
      </c>
    </row>
    <row r="3473" spans="1:20" ht="41.25" customHeight="1" x14ac:dyDescent="0.2">
      <c r="A3473" s="35">
        <v>3464</v>
      </c>
      <c r="B3473" s="57">
        <v>670329</v>
      </c>
      <c r="C3473" s="50" t="s">
        <v>5752</v>
      </c>
      <c r="D3473" s="50" t="s">
        <v>1883</v>
      </c>
      <c r="E3473" s="50" t="str">
        <f>IF(AND(LEN(NICAP[[#This Row],[State or      Country]])=2,NICAP[[#This Row],[State or      Country]]&lt;&gt;"UK"),"US","Other")</f>
        <v>US</v>
      </c>
      <c r="F3473" s="75">
        <v>2</v>
      </c>
      <c r="G3473" s="48"/>
      <c r="H3473" s="48"/>
      <c r="I3473" s="48"/>
      <c r="J3473" s="48"/>
      <c r="K3473" s="48"/>
      <c r="L3473" s="36" t="s">
        <v>5751</v>
      </c>
      <c r="M3473" s="36" t="str">
        <f>IF(LEFT(NICAP[[#This Row],[Date]],1)=0,"Y","N")</f>
        <v>N</v>
      </c>
      <c r="N3473" s="36"/>
      <c r="O3473" s="36" t="str">
        <f>19&amp;LEFT(NICAP[[#This Row],[Date]],2)</f>
        <v>1967</v>
      </c>
      <c r="P3473" s="36" t="str">
        <f>MID(NICAP[[#This Row],[Date]],3,2)</f>
        <v>03</v>
      </c>
      <c r="Q3473" s="36" t="str">
        <f>RIGHT(NICAP[[#This Row],[Date]],2)</f>
        <v>29</v>
      </c>
      <c r="R3473" s="26">
        <f>DATE(NICAP[[#This Row],[Year]],NICAP[[#This Row],[Month]],NICAP[[#This Row],[Day]])</f>
        <v>24560</v>
      </c>
      <c r="S3473" s="35" t="str">
        <f t="shared" si="108"/>
        <v>MN</v>
      </c>
      <c r="T3473" s="24" t="str">
        <f t="shared" si="109"/>
        <v>US</v>
      </c>
    </row>
    <row r="3474" spans="1:20" ht="57" customHeight="1" x14ac:dyDescent="0.2">
      <c r="A3474" s="35">
        <v>3465</v>
      </c>
      <c r="B3474" s="57">
        <v>670330</v>
      </c>
      <c r="C3474" s="50" t="s">
        <v>5750</v>
      </c>
      <c r="D3474" s="50" t="s">
        <v>1802</v>
      </c>
      <c r="E3474" s="50" t="str">
        <f>IF(AND(LEN(NICAP[[#This Row],[State or      Country]])=2,NICAP[[#This Row],[State or      Country]]&lt;&gt;"UK"),"US","Other")</f>
        <v>Other</v>
      </c>
      <c r="F3474" s="75">
        <v>2</v>
      </c>
      <c r="G3474" s="48"/>
      <c r="H3474" s="48"/>
      <c r="I3474" s="48"/>
      <c r="J3474" s="48"/>
      <c r="K3474" s="48"/>
      <c r="L3474" s="36" t="s">
        <v>5749</v>
      </c>
      <c r="M3474" s="36" t="str">
        <f>IF(LEFT(NICAP[[#This Row],[Date]],1)=0,"Y","N")</f>
        <v>N</v>
      </c>
      <c r="N3474" s="36"/>
      <c r="O3474" s="36" t="str">
        <f>19&amp;LEFT(NICAP[[#This Row],[Date]],2)</f>
        <v>1967</v>
      </c>
      <c r="P3474" s="36" t="str">
        <f>MID(NICAP[[#This Row],[Date]],3,2)</f>
        <v>03</v>
      </c>
      <c r="Q3474" s="36" t="str">
        <f>RIGHT(NICAP[[#This Row],[Date]],2)</f>
        <v>30</v>
      </c>
      <c r="R3474" s="26">
        <f>DATE(NICAP[[#This Row],[Year]],NICAP[[#This Row],[Month]],NICAP[[#This Row],[Day]])</f>
        <v>24561</v>
      </c>
      <c r="S3474" s="35" t="str">
        <f t="shared" si="108"/>
        <v/>
      </c>
      <c r="T3474" s="24" t="str">
        <f t="shared" si="109"/>
        <v>UK</v>
      </c>
    </row>
    <row r="3475" spans="1:20" ht="12.75" customHeight="1" x14ac:dyDescent="0.2">
      <c r="A3475" s="35">
        <v>3466</v>
      </c>
      <c r="B3475" s="55">
        <v>670330</v>
      </c>
      <c r="C3475" s="39" t="s">
        <v>3844</v>
      </c>
      <c r="D3475" s="39" t="s">
        <v>3335</v>
      </c>
      <c r="E3475" s="39" t="str">
        <f>IF(AND(LEN(NICAP[[#This Row],[State or      Country]])=2,NICAP[[#This Row],[State or      Country]]&lt;&gt;"UK"),"US","Other")</f>
        <v>US</v>
      </c>
      <c r="F3475" s="79">
        <v>9</v>
      </c>
      <c r="G3475" s="37"/>
      <c r="H3475" s="65">
        <v>5</v>
      </c>
      <c r="I3475" s="37"/>
      <c r="J3475" s="54" t="s">
        <v>1744</v>
      </c>
      <c r="K3475" s="37"/>
      <c r="L3475" s="36" t="s">
        <v>5748</v>
      </c>
      <c r="M3475" s="36" t="str">
        <f>IF(LEFT(NICAP[[#This Row],[Date]],1)=0,"Y","N")</f>
        <v>N</v>
      </c>
      <c r="N3475" s="36"/>
      <c r="O3475" s="36" t="str">
        <f>19&amp;LEFT(NICAP[[#This Row],[Date]],2)</f>
        <v>1967</v>
      </c>
      <c r="P3475" s="36" t="str">
        <f>MID(NICAP[[#This Row],[Date]],3,2)</f>
        <v>03</v>
      </c>
      <c r="Q3475" s="36" t="str">
        <f>RIGHT(NICAP[[#This Row],[Date]],2)</f>
        <v>30</v>
      </c>
      <c r="R3475" s="26">
        <f>DATE(NICAP[[#This Row],[Year]],NICAP[[#This Row],[Month]],NICAP[[#This Row],[Day]])</f>
        <v>24561</v>
      </c>
      <c r="S3475" s="35" t="str">
        <f t="shared" si="108"/>
        <v>MT</v>
      </c>
      <c r="T3475" s="24" t="str">
        <f t="shared" si="109"/>
        <v>US</v>
      </c>
    </row>
    <row r="3476" spans="1:20" ht="27" customHeight="1" x14ac:dyDescent="0.2">
      <c r="A3476" s="35">
        <v>3467</v>
      </c>
      <c r="B3476" s="60">
        <v>670330</v>
      </c>
      <c r="C3476" s="44" t="s">
        <v>5747</v>
      </c>
      <c r="D3476" s="44" t="s">
        <v>4810</v>
      </c>
      <c r="E3476" s="44" t="str">
        <f>IF(AND(LEN(NICAP[[#This Row],[State or      Country]])=2,NICAP[[#This Row],[State or      Country]]&lt;&gt;"UK"),"US","Other")</f>
        <v>Other</v>
      </c>
      <c r="F3476" s="74">
        <v>1</v>
      </c>
      <c r="G3476" s="41"/>
      <c r="H3476" s="41"/>
      <c r="I3476" s="41"/>
      <c r="J3476" s="41"/>
      <c r="K3476" s="41"/>
      <c r="L3476" s="42" t="s">
        <v>5746</v>
      </c>
      <c r="M3476" s="42" t="str">
        <f>IF(LEFT(NICAP[[#This Row],[Date]],1)=0,"Y","N")</f>
        <v>N</v>
      </c>
      <c r="N3476" s="42"/>
      <c r="O3476" s="42" t="str">
        <f>19&amp;LEFT(NICAP[[#This Row],[Date]],2)</f>
        <v>1967</v>
      </c>
      <c r="P3476" s="42" t="str">
        <f>MID(NICAP[[#This Row],[Date]],3,2)</f>
        <v>03</v>
      </c>
      <c r="Q3476" s="42" t="str">
        <f>RIGHT(NICAP[[#This Row],[Date]],2)</f>
        <v>30</v>
      </c>
      <c r="R3476" s="26">
        <f>DATE(NICAP[[#This Row],[Year]],NICAP[[#This Row],[Month]],NICAP[[#This Row],[Day]])</f>
        <v>24561</v>
      </c>
      <c r="S3476" s="35" t="str">
        <f t="shared" si="108"/>
        <v/>
      </c>
      <c r="T3476" s="24" t="str">
        <f t="shared" si="109"/>
        <v>in air space</v>
      </c>
    </row>
    <row r="3477" spans="1:20" ht="56.25" customHeight="1" x14ac:dyDescent="0.2">
      <c r="A3477" s="35">
        <v>3468</v>
      </c>
      <c r="B3477" s="57">
        <v>670330</v>
      </c>
      <c r="C3477" s="50" t="s">
        <v>5745</v>
      </c>
      <c r="D3477" s="50" t="s">
        <v>1670</v>
      </c>
      <c r="E3477" s="50" t="str">
        <f>IF(AND(LEN(NICAP[[#This Row],[State or      Country]])=2,NICAP[[#This Row],[State or      Country]]&lt;&gt;"UK"),"US","Other")</f>
        <v>US</v>
      </c>
      <c r="F3477" s="75">
        <v>1</v>
      </c>
      <c r="G3477" s="48"/>
      <c r="H3477" s="48"/>
      <c r="I3477" s="48"/>
      <c r="J3477" s="48"/>
      <c r="K3477" s="48"/>
      <c r="L3477" s="36" t="s">
        <v>5744</v>
      </c>
      <c r="M3477" s="36" t="str">
        <f>IF(LEFT(NICAP[[#This Row],[Date]],1)=0,"Y","N")</f>
        <v>N</v>
      </c>
      <c r="N3477" s="36"/>
      <c r="O3477" s="36" t="str">
        <f>19&amp;LEFT(NICAP[[#This Row],[Date]],2)</f>
        <v>1967</v>
      </c>
      <c r="P3477" s="36" t="str">
        <f>MID(NICAP[[#This Row],[Date]],3,2)</f>
        <v>03</v>
      </c>
      <c r="Q3477" s="36" t="str">
        <f>RIGHT(NICAP[[#This Row],[Date]],2)</f>
        <v>30</v>
      </c>
      <c r="R3477" s="26">
        <f>DATE(NICAP[[#This Row],[Year]],NICAP[[#This Row],[Month]],NICAP[[#This Row],[Day]])</f>
        <v>24561</v>
      </c>
      <c r="S3477" s="35" t="str">
        <f t="shared" si="108"/>
        <v>IL</v>
      </c>
      <c r="T3477" s="24" t="str">
        <f t="shared" si="109"/>
        <v>US</v>
      </c>
    </row>
    <row r="3478" spans="1:20" ht="101.25" customHeight="1" x14ac:dyDescent="0.2">
      <c r="A3478" s="35">
        <v>3469</v>
      </c>
      <c r="B3478" s="67">
        <v>670331</v>
      </c>
      <c r="C3478" s="50" t="s">
        <v>5743</v>
      </c>
      <c r="D3478" s="50" t="s">
        <v>1667</v>
      </c>
      <c r="E3478" s="50" t="str">
        <f>IF(AND(LEN(NICAP[[#This Row],[State or      Country]])=2,NICAP[[#This Row],[State or      Country]]&lt;&gt;"UK"),"US","Other")</f>
        <v>US</v>
      </c>
      <c r="F3478" s="49">
        <v>2</v>
      </c>
      <c r="G3478" s="48"/>
      <c r="H3478" s="48"/>
      <c r="I3478" s="48"/>
      <c r="J3478" s="48"/>
      <c r="K3478" s="48"/>
      <c r="L3478" s="36" t="s">
        <v>5742</v>
      </c>
      <c r="M3478" s="36" t="str">
        <f>IF(LEFT(NICAP[[#This Row],[Date]],1)=0,"Y","N")</f>
        <v>N</v>
      </c>
      <c r="N3478" s="36"/>
      <c r="O3478" s="36" t="str">
        <f>19&amp;LEFT(NICAP[[#This Row],[Date]],2)</f>
        <v>1967</v>
      </c>
      <c r="P3478" s="36" t="str">
        <f>MID(NICAP[[#This Row],[Date]],3,2)</f>
        <v>03</v>
      </c>
      <c r="Q3478" s="36" t="str">
        <f>RIGHT(NICAP[[#This Row],[Date]],2)</f>
        <v>31</v>
      </c>
      <c r="R3478" s="26">
        <f>DATE(NICAP[[#This Row],[Year]],NICAP[[#This Row],[Month]],NICAP[[#This Row],[Day]])</f>
        <v>24562</v>
      </c>
      <c r="S3478" s="35" t="str">
        <f t="shared" si="108"/>
        <v>TX</v>
      </c>
      <c r="T3478" s="24" t="str">
        <f t="shared" si="109"/>
        <v>US</v>
      </c>
    </row>
    <row r="3479" spans="1:20" ht="71.25" customHeight="1" x14ac:dyDescent="0.2">
      <c r="A3479" s="35">
        <v>3470</v>
      </c>
      <c r="B3479" s="69" t="s">
        <v>5741</v>
      </c>
      <c r="C3479" s="50" t="s">
        <v>5740</v>
      </c>
      <c r="D3479" s="50" t="s">
        <v>1697</v>
      </c>
      <c r="E3479" s="50" t="str">
        <f>IF(AND(LEN(NICAP[[#This Row],[State or      Country]])=2,NICAP[[#This Row],[State or      Country]]&lt;&gt;"UK"),"US","Other")</f>
        <v>US</v>
      </c>
      <c r="F3479" s="49">
        <v>7</v>
      </c>
      <c r="G3479" s="48"/>
      <c r="H3479" s="48"/>
      <c r="I3479" s="48"/>
      <c r="J3479" s="48"/>
      <c r="K3479" s="48"/>
      <c r="L3479" s="36" t="s">
        <v>5739</v>
      </c>
      <c r="M3479" s="36" t="str">
        <f>IF(LEFT(NICAP[[#This Row],[Date]],1)=0,"Y","N")</f>
        <v>N</v>
      </c>
      <c r="N3479" s="36"/>
      <c r="O3479" s="36" t="str">
        <f>19&amp;LEFT(NICAP[[#This Row],[Date]],2)</f>
        <v>1967</v>
      </c>
      <c r="P3479" s="36" t="str">
        <f>MID(NICAP[[#This Row],[Date]],3,2)</f>
        <v>Sp</v>
      </c>
      <c r="Q3479" s="36" t="str">
        <f>RIGHT(NICAP[[#This Row],[Date]],2)</f>
        <v>ng</v>
      </c>
      <c r="R3479" s="26" t="e">
        <f>DATE(NICAP[[#This Row],[Year]],NICAP[[#This Row],[Month]],NICAP[[#This Row],[Day]])</f>
        <v>#VALUE!</v>
      </c>
      <c r="S3479" s="35" t="str">
        <f t="shared" si="108"/>
        <v>MA</v>
      </c>
      <c r="T3479" s="24" t="str">
        <f t="shared" si="109"/>
        <v>US</v>
      </c>
    </row>
    <row r="3480" spans="1:20" ht="12.75" customHeight="1" x14ac:dyDescent="0.2">
      <c r="A3480" s="35">
        <v>3471</v>
      </c>
      <c r="B3480" s="68">
        <v>670400</v>
      </c>
      <c r="C3480" s="39" t="s">
        <v>5631</v>
      </c>
      <c r="D3480" s="39" t="s">
        <v>1802</v>
      </c>
      <c r="E3480" s="39" t="str">
        <f>IF(AND(LEN(NICAP[[#This Row],[State or      Country]])=2,NICAP[[#This Row],[State or      Country]]&lt;&gt;"UK"),"US","Other")</f>
        <v>Other</v>
      </c>
      <c r="F3480" s="38">
        <v>9</v>
      </c>
      <c r="G3480" s="71" t="s">
        <v>1666</v>
      </c>
      <c r="H3480" s="65">
        <v>5</v>
      </c>
      <c r="I3480" s="37"/>
      <c r="J3480" s="37"/>
      <c r="K3480" s="37"/>
      <c r="L3480" s="36" t="s">
        <v>1709</v>
      </c>
      <c r="M3480" s="36" t="str">
        <f>IF(LEFT(NICAP[[#This Row],[Date]],1)=0,"Y","N")</f>
        <v>N</v>
      </c>
      <c r="N3480" s="36"/>
      <c r="O3480" s="36" t="str">
        <f>19&amp;LEFT(NICAP[[#This Row],[Date]],2)</f>
        <v>1967</v>
      </c>
      <c r="P3480" s="36" t="str">
        <f>MID(NICAP[[#This Row],[Date]],3,2)</f>
        <v>04</v>
      </c>
      <c r="Q3480" s="36" t="str">
        <f>RIGHT(NICAP[[#This Row],[Date]],2)</f>
        <v>00</v>
      </c>
      <c r="R3480" s="26">
        <f>DATE(NICAP[[#This Row],[Year]],NICAP[[#This Row],[Month]],NICAP[[#This Row],[Day]])</f>
        <v>24562</v>
      </c>
      <c r="S3480" s="35" t="str">
        <f t="shared" si="108"/>
        <v/>
      </c>
      <c r="T3480" s="24" t="str">
        <f t="shared" si="109"/>
        <v>UK</v>
      </c>
    </row>
    <row r="3481" spans="1:20" ht="57" customHeight="1" x14ac:dyDescent="0.2">
      <c r="A3481" s="35">
        <v>3472</v>
      </c>
      <c r="B3481" s="67">
        <v>670400</v>
      </c>
      <c r="C3481" s="50" t="s">
        <v>5738</v>
      </c>
      <c r="D3481" s="50" t="s">
        <v>1844</v>
      </c>
      <c r="E3481" s="50" t="str">
        <f>IF(AND(LEN(NICAP[[#This Row],[State or      Country]])=2,NICAP[[#This Row],[State or      Country]]&lt;&gt;"UK"),"US","Other")</f>
        <v>US</v>
      </c>
      <c r="F3481" s="49">
        <v>2</v>
      </c>
      <c r="G3481" s="48"/>
      <c r="H3481" s="48"/>
      <c r="I3481" s="48"/>
      <c r="J3481" s="48"/>
      <c r="K3481" s="48"/>
      <c r="L3481" s="36" t="s">
        <v>5737</v>
      </c>
      <c r="M3481" s="36" t="str">
        <f>IF(LEFT(NICAP[[#This Row],[Date]],1)=0,"Y","N")</f>
        <v>N</v>
      </c>
      <c r="N3481" s="36"/>
      <c r="O3481" s="36" t="str">
        <f>19&amp;LEFT(NICAP[[#This Row],[Date]],2)</f>
        <v>1967</v>
      </c>
      <c r="P3481" s="36" t="str">
        <f>MID(NICAP[[#This Row],[Date]],3,2)</f>
        <v>04</v>
      </c>
      <c r="Q3481" s="36" t="str">
        <f>RIGHT(NICAP[[#This Row],[Date]],2)</f>
        <v>00</v>
      </c>
      <c r="R3481" s="26">
        <f>DATE(NICAP[[#This Row],[Year]],NICAP[[#This Row],[Month]],NICAP[[#This Row],[Day]])</f>
        <v>24562</v>
      </c>
      <c r="S3481" s="35" t="str">
        <f t="shared" si="108"/>
        <v>MO</v>
      </c>
      <c r="T3481" s="24" t="str">
        <f t="shared" si="109"/>
        <v>US</v>
      </c>
    </row>
    <row r="3482" spans="1:20" ht="42" customHeight="1" x14ac:dyDescent="0.2">
      <c r="A3482" s="35">
        <v>3473</v>
      </c>
      <c r="B3482" s="67">
        <v>670400</v>
      </c>
      <c r="C3482" s="50" t="s">
        <v>5736</v>
      </c>
      <c r="D3482" s="50" t="s">
        <v>3341</v>
      </c>
      <c r="E3482" s="50" t="str">
        <f>IF(AND(LEN(NICAP[[#This Row],[State or      Country]])=2,NICAP[[#This Row],[State or      Country]]&lt;&gt;"UK"),"US","Other")</f>
        <v>US</v>
      </c>
      <c r="F3482" s="49">
        <v>11</v>
      </c>
      <c r="G3482" s="48"/>
      <c r="H3482" s="48"/>
      <c r="I3482" s="48"/>
      <c r="J3482" s="48"/>
      <c r="K3482" s="48"/>
      <c r="L3482" s="42" t="s">
        <v>5735</v>
      </c>
      <c r="M3482" s="42" t="str">
        <f>IF(LEFT(NICAP[[#This Row],[Date]],1)=0,"Y","N")</f>
        <v>N</v>
      </c>
      <c r="N3482" s="42"/>
      <c r="O3482" s="42" t="str">
        <f>19&amp;LEFT(NICAP[[#This Row],[Date]],2)</f>
        <v>1967</v>
      </c>
      <c r="P3482" s="42" t="str">
        <f>MID(NICAP[[#This Row],[Date]],3,2)</f>
        <v>04</v>
      </c>
      <c r="Q3482" s="42" t="str">
        <f>RIGHT(NICAP[[#This Row],[Date]],2)</f>
        <v>00</v>
      </c>
      <c r="R3482" s="26">
        <f>DATE(NICAP[[#This Row],[Year]],NICAP[[#This Row],[Month]],NICAP[[#This Row],[Day]])</f>
        <v>24562</v>
      </c>
      <c r="S3482" s="35" t="str">
        <f t="shared" si="108"/>
        <v>PR</v>
      </c>
      <c r="T3482" s="24" t="str">
        <f t="shared" si="109"/>
        <v>US</v>
      </c>
    </row>
    <row r="3483" spans="1:20" ht="56.25" customHeight="1" x14ac:dyDescent="0.2">
      <c r="A3483" s="35">
        <v>3474</v>
      </c>
      <c r="B3483" s="67">
        <v>670401</v>
      </c>
      <c r="C3483" s="50" t="s">
        <v>5607</v>
      </c>
      <c r="D3483" s="50" t="s">
        <v>1787</v>
      </c>
      <c r="E3483" s="50" t="str">
        <f>IF(AND(LEN(NICAP[[#This Row],[State or      Country]])=2,NICAP[[#This Row],[State or      Country]]&lt;&gt;"UK"),"US","Other")</f>
        <v>US</v>
      </c>
      <c r="F3483" s="49">
        <v>2</v>
      </c>
      <c r="G3483" s="48"/>
      <c r="H3483" s="48"/>
      <c r="I3483" s="48"/>
      <c r="J3483" s="48"/>
      <c r="K3483" s="48"/>
      <c r="L3483" s="42" t="s">
        <v>5734</v>
      </c>
      <c r="M3483" s="42" t="str">
        <f>IF(LEFT(NICAP[[#This Row],[Date]],1)=0,"Y","N")</f>
        <v>N</v>
      </c>
      <c r="N3483" s="42"/>
      <c r="O3483" s="42" t="str">
        <f>19&amp;LEFT(NICAP[[#This Row],[Date]],2)</f>
        <v>1967</v>
      </c>
      <c r="P3483" s="42" t="str">
        <f>MID(NICAP[[#This Row],[Date]],3,2)</f>
        <v>04</v>
      </c>
      <c r="Q3483" s="42" t="str">
        <f>RIGHT(NICAP[[#This Row],[Date]],2)</f>
        <v>01</v>
      </c>
      <c r="R3483" s="26">
        <f>DATE(NICAP[[#This Row],[Year]],NICAP[[#This Row],[Month]],NICAP[[#This Row],[Day]])</f>
        <v>24563</v>
      </c>
      <c r="S3483" s="35" t="str">
        <f t="shared" si="108"/>
        <v>IN</v>
      </c>
      <c r="T3483" s="24" t="str">
        <f t="shared" si="109"/>
        <v>US</v>
      </c>
    </row>
    <row r="3484" spans="1:20" ht="87" customHeight="1" x14ac:dyDescent="0.2">
      <c r="A3484" s="35">
        <v>3475</v>
      </c>
      <c r="B3484" s="67">
        <v>670401</v>
      </c>
      <c r="C3484" s="50" t="s">
        <v>5733</v>
      </c>
      <c r="D3484" s="50" t="s">
        <v>1676</v>
      </c>
      <c r="E3484" s="50" t="str">
        <f>IF(AND(LEN(NICAP[[#This Row],[State or      Country]])=2,NICAP[[#This Row],[State or      Country]]&lt;&gt;"UK"),"US","Other")</f>
        <v>US</v>
      </c>
      <c r="F3484" s="49">
        <v>2</v>
      </c>
      <c r="G3484" s="48"/>
      <c r="H3484" s="48"/>
      <c r="I3484" s="48"/>
      <c r="J3484" s="48"/>
      <c r="K3484" s="48"/>
      <c r="L3484" s="42" t="s">
        <v>5732</v>
      </c>
      <c r="M3484" s="42" t="str">
        <f>IF(LEFT(NICAP[[#This Row],[Date]],1)=0,"Y","N")</f>
        <v>N</v>
      </c>
      <c r="N3484" s="42"/>
      <c r="O3484" s="42" t="str">
        <f>19&amp;LEFT(NICAP[[#This Row],[Date]],2)</f>
        <v>1967</v>
      </c>
      <c r="P3484" s="42" t="str">
        <f>MID(NICAP[[#This Row],[Date]],3,2)</f>
        <v>04</v>
      </c>
      <c r="Q3484" s="42" t="str">
        <f>RIGHT(NICAP[[#This Row],[Date]],2)</f>
        <v>01</v>
      </c>
      <c r="R3484" s="26">
        <f>DATE(NICAP[[#This Row],[Year]],NICAP[[#This Row],[Month]],NICAP[[#This Row],[Day]])</f>
        <v>24563</v>
      </c>
      <c r="S3484" s="35" t="str">
        <f t="shared" si="108"/>
        <v>CA</v>
      </c>
      <c r="T3484" s="24" t="str">
        <f t="shared" si="109"/>
        <v>US</v>
      </c>
    </row>
    <row r="3485" spans="1:20" ht="56.25" customHeight="1" x14ac:dyDescent="0.2">
      <c r="A3485" s="35">
        <v>3476</v>
      </c>
      <c r="B3485" s="67">
        <v>670401</v>
      </c>
      <c r="C3485" s="50" t="s">
        <v>1971</v>
      </c>
      <c r="D3485" s="50" t="s">
        <v>1686</v>
      </c>
      <c r="E3485" s="50" t="str">
        <f>IF(AND(LEN(NICAP[[#This Row],[State or      Country]])=2,NICAP[[#This Row],[State or      Country]]&lt;&gt;"UK"),"US","Other")</f>
        <v>US</v>
      </c>
      <c r="F3485" s="49">
        <v>2</v>
      </c>
      <c r="G3485" s="48"/>
      <c r="H3485" s="48"/>
      <c r="I3485" s="48"/>
      <c r="J3485" s="48"/>
      <c r="K3485" s="48"/>
      <c r="L3485" s="42" t="s">
        <v>5731</v>
      </c>
      <c r="M3485" s="42" t="str">
        <f>IF(LEFT(NICAP[[#This Row],[Date]],1)=0,"Y","N")</f>
        <v>N</v>
      </c>
      <c r="N3485" s="42"/>
      <c r="O3485" s="42" t="str">
        <f>19&amp;LEFT(NICAP[[#This Row],[Date]],2)</f>
        <v>1967</v>
      </c>
      <c r="P3485" s="42" t="str">
        <f>MID(NICAP[[#This Row],[Date]],3,2)</f>
        <v>04</v>
      </c>
      <c r="Q3485" s="42" t="str">
        <f>RIGHT(NICAP[[#This Row],[Date]],2)</f>
        <v>01</v>
      </c>
      <c r="R3485" s="26">
        <f>DATE(NICAP[[#This Row],[Year]],NICAP[[#This Row],[Month]],NICAP[[#This Row],[Day]])</f>
        <v>24563</v>
      </c>
      <c r="S3485" s="35" t="str">
        <f t="shared" si="108"/>
        <v>PA</v>
      </c>
      <c r="T3485" s="24" t="str">
        <f t="shared" si="109"/>
        <v>US</v>
      </c>
    </row>
    <row r="3486" spans="1:20" ht="12.75" customHeight="1" x14ac:dyDescent="0.2">
      <c r="A3486" s="35">
        <v>3477</v>
      </c>
      <c r="B3486" s="68">
        <v>670401</v>
      </c>
      <c r="C3486" s="39" t="s">
        <v>5730</v>
      </c>
      <c r="D3486" s="39" t="s">
        <v>1686</v>
      </c>
      <c r="E3486" s="39" t="str">
        <f>IF(AND(LEN(NICAP[[#This Row],[State or      Country]])=2,NICAP[[#This Row],[State or      Country]]&lt;&gt;"UK"),"US","Other")</f>
        <v>US</v>
      </c>
      <c r="F3486" s="38">
        <v>4</v>
      </c>
      <c r="G3486" s="37"/>
      <c r="H3486" s="37"/>
      <c r="I3486" s="37"/>
      <c r="J3486" s="37"/>
      <c r="K3486" s="37"/>
      <c r="L3486" s="36" t="s">
        <v>5729</v>
      </c>
      <c r="M3486" s="36" t="str">
        <f>IF(LEFT(NICAP[[#This Row],[Date]],1)=0,"Y","N")</f>
        <v>N</v>
      </c>
      <c r="N3486" s="36"/>
      <c r="O3486" s="36" t="str">
        <f>19&amp;LEFT(NICAP[[#This Row],[Date]],2)</f>
        <v>1967</v>
      </c>
      <c r="P3486" s="36" t="str">
        <f>MID(NICAP[[#This Row],[Date]],3,2)</f>
        <v>04</v>
      </c>
      <c r="Q3486" s="36" t="str">
        <f>RIGHT(NICAP[[#This Row],[Date]],2)</f>
        <v>01</v>
      </c>
      <c r="R3486" s="26">
        <f>DATE(NICAP[[#This Row],[Year]],NICAP[[#This Row],[Month]],NICAP[[#This Row],[Day]])</f>
        <v>24563</v>
      </c>
      <c r="S3486" s="35" t="str">
        <f t="shared" si="108"/>
        <v>PA</v>
      </c>
      <c r="T3486" s="24" t="str">
        <f t="shared" si="109"/>
        <v>US</v>
      </c>
    </row>
    <row r="3487" spans="1:20" ht="27.75" customHeight="1" x14ac:dyDescent="0.2">
      <c r="A3487" s="35">
        <v>3478</v>
      </c>
      <c r="B3487" s="66">
        <v>670405</v>
      </c>
      <c r="C3487" s="44" t="s">
        <v>5728</v>
      </c>
      <c r="D3487" s="44" t="s">
        <v>1686</v>
      </c>
      <c r="E3487" s="44" t="str">
        <f>IF(AND(LEN(NICAP[[#This Row],[State or      Country]])=2,NICAP[[#This Row],[State or      Country]]&lt;&gt;"UK"),"US","Other")</f>
        <v>US</v>
      </c>
      <c r="F3487" s="43">
        <v>3</v>
      </c>
      <c r="G3487" s="41"/>
      <c r="H3487" s="41"/>
      <c r="I3487" s="41"/>
      <c r="J3487" s="41"/>
      <c r="K3487" s="41"/>
      <c r="L3487" s="42" t="s">
        <v>5727</v>
      </c>
      <c r="M3487" s="42" t="str">
        <f>IF(LEFT(NICAP[[#This Row],[Date]],1)=0,"Y","N")</f>
        <v>N</v>
      </c>
      <c r="N3487" s="42"/>
      <c r="O3487" s="42" t="str">
        <f>19&amp;LEFT(NICAP[[#This Row],[Date]],2)</f>
        <v>1967</v>
      </c>
      <c r="P3487" s="42" t="str">
        <f>MID(NICAP[[#This Row],[Date]],3,2)</f>
        <v>04</v>
      </c>
      <c r="Q3487" s="42" t="str">
        <f>RIGHT(NICAP[[#This Row],[Date]],2)</f>
        <v>05</v>
      </c>
      <c r="R3487" s="26">
        <f>DATE(NICAP[[#This Row],[Year]],NICAP[[#This Row],[Month]],NICAP[[#This Row],[Day]])</f>
        <v>24567</v>
      </c>
      <c r="S3487" s="35" t="str">
        <f t="shared" si="108"/>
        <v>PA</v>
      </c>
      <c r="T3487" s="24" t="str">
        <f t="shared" si="109"/>
        <v>US</v>
      </c>
    </row>
    <row r="3488" spans="1:20" ht="42" customHeight="1" x14ac:dyDescent="0.2">
      <c r="A3488" s="35">
        <v>3479</v>
      </c>
      <c r="B3488" s="67">
        <v>670405</v>
      </c>
      <c r="C3488" s="50" t="s">
        <v>3889</v>
      </c>
      <c r="D3488" s="50" t="s">
        <v>1676</v>
      </c>
      <c r="E3488" s="50" t="str">
        <f>IF(AND(LEN(NICAP[[#This Row],[State or      Country]])=2,NICAP[[#This Row],[State or      Country]]&lt;&gt;"UK"),"US","Other")</f>
        <v>US</v>
      </c>
      <c r="F3488" s="49">
        <v>1</v>
      </c>
      <c r="G3488" s="48"/>
      <c r="H3488" s="48"/>
      <c r="I3488" s="48"/>
      <c r="J3488" s="48"/>
      <c r="K3488" s="48"/>
      <c r="L3488" s="42" t="s">
        <v>5726</v>
      </c>
      <c r="M3488" s="42" t="str">
        <f>IF(LEFT(NICAP[[#This Row],[Date]],1)=0,"Y","N")</f>
        <v>N</v>
      </c>
      <c r="N3488" s="42"/>
      <c r="O3488" s="42" t="str">
        <f>19&amp;LEFT(NICAP[[#This Row],[Date]],2)</f>
        <v>1967</v>
      </c>
      <c r="P3488" s="42" t="str">
        <f>MID(NICAP[[#This Row],[Date]],3,2)</f>
        <v>04</v>
      </c>
      <c r="Q3488" s="42" t="str">
        <f>RIGHT(NICAP[[#This Row],[Date]],2)</f>
        <v>05</v>
      </c>
      <c r="R3488" s="26">
        <f>DATE(NICAP[[#This Row],[Year]],NICAP[[#This Row],[Month]],NICAP[[#This Row],[Day]])</f>
        <v>24567</v>
      </c>
      <c r="S3488" s="35" t="str">
        <f t="shared" si="108"/>
        <v>CA</v>
      </c>
      <c r="T3488" s="24" t="str">
        <f t="shared" si="109"/>
        <v>US</v>
      </c>
    </row>
    <row r="3489" spans="1:20" ht="101.25" customHeight="1" x14ac:dyDescent="0.2">
      <c r="A3489" s="35">
        <v>3480</v>
      </c>
      <c r="B3489" s="67">
        <v>670405</v>
      </c>
      <c r="C3489" s="50" t="s">
        <v>5725</v>
      </c>
      <c r="D3489" s="50" t="s">
        <v>1734</v>
      </c>
      <c r="E3489" s="50" t="str">
        <f>IF(AND(LEN(NICAP[[#This Row],[State or      Country]])=2,NICAP[[#This Row],[State or      Country]]&lt;&gt;"UK"),"US","Other")</f>
        <v>US</v>
      </c>
      <c r="F3489" s="49">
        <v>2</v>
      </c>
      <c r="G3489" s="48"/>
      <c r="H3489" s="48"/>
      <c r="I3489" s="48"/>
      <c r="J3489" s="48"/>
      <c r="K3489" s="48"/>
      <c r="L3489" s="36" t="s">
        <v>5724</v>
      </c>
      <c r="M3489" s="36" t="str">
        <f>IF(LEFT(NICAP[[#This Row],[Date]],1)=0,"Y","N")</f>
        <v>N</v>
      </c>
      <c r="N3489" s="36"/>
      <c r="O3489" s="36" t="str">
        <f>19&amp;LEFT(NICAP[[#This Row],[Date]],2)</f>
        <v>1967</v>
      </c>
      <c r="P3489" s="36" t="str">
        <f>MID(NICAP[[#This Row],[Date]],3,2)</f>
        <v>04</v>
      </c>
      <c r="Q3489" s="36" t="str">
        <f>RIGHT(NICAP[[#This Row],[Date]],2)</f>
        <v>05</v>
      </c>
      <c r="R3489" s="26">
        <f>DATE(NICAP[[#This Row],[Year]],NICAP[[#This Row],[Month]],NICAP[[#This Row],[Day]])</f>
        <v>24567</v>
      </c>
      <c r="S3489" s="35" t="str">
        <f t="shared" si="108"/>
        <v>MI</v>
      </c>
      <c r="T3489" s="24" t="str">
        <f t="shared" si="109"/>
        <v>US</v>
      </c>
    </row>
    <row r="3490" spans="1:20" ht="101.25" customHeight="1" x14ac:dyDescent="0.2">
      <c r="A3490" s="35">
        <v>3481</v>
      </c>
      <c r="B3490" s="67">
        <v>670405</v>
      </c>
      <c r="C3490" s="50" t="s">
        <v>5723</v>
      </c>
      <c r="D3490" s="50" t="s">
        <v>1702</v>
      </c>
      <c r="E3490" s="50" t="str">
        <f>IF(AND(LEN(NICAP[[#This Row],[State or      Country]])=2,NICAP[[#This Row],[State or      Country]]&lt;&gt;"UK"),"US","Other")</f>
        <v>Other</v>
      </c>
      <c r="F3490" s="49">
        <v>2</v>
      </c>
      <c r="G3490" s="48"/>
      <c r="H3490" s="48"/>
      <c r="I3490" s="48"/>
      <c r="J3490" s="48"/>
      <c r="K3490" s="48"/>
      <c r="L3490" s="36" t="s">
        <v>5722</v>
      </c>
      <c r="M3490" s="36" t="str">
        <f>IF(LEFT(NICAP[[#This Row],[Date]],1)=0,"Y","N")</f>
        <v>N</v>
      </c>
      <c r="N3490" s="36"/>
      <c r="O3490" s="36" t="str">
        <f>19&amp;LEFT(NICAP[[#This Row],[Date]],2)</f>
        <v>1967</v>
      </c>
      <c r="P3490" s="36" t="str">
        <f>MID(NICAP[[#This Row],[Date]],3,2)</f>
        <v>04</v>
      </c>
      <c r="Q3490" s="36" t="str">
        <f>RIGHT(NICAP[[#This Row],[Date]],2)</f>
        <v>05</v>
      </c>
      <c r="R3490" s="26">
        <f>DATE(NICAP[[#This Row],[Year]],NICAP[[#This Row],[Month]],NICAP[[#This Row],[Day]])</f>
        <v>24567</v>
      </c>
      <c r="S3490" s="35" t="str">
        <f t="shared" si="108"/>
        <v/>
      </c>
      <c r="T3490" s="24" t="str">
        <f t="shared" si="109"/>
        <v>CAN</v>
      </c>
    </row>
    <row r="3491" spans="1:20" ht="72" customHeight="1" x14ac:dyDescent="0.2">
      <c r="A3491" s="35">
        <v>3482</v>
      </c>
      <c r="B3491" s="67">
        <v>670405</v>
      </c>
      <c r="C3491" s="50" t="s">
        <v>4633</v>
      </c>
      <c r="D3491" s="50" t="s">
        <v>2260</v>
      </c>
      <c r="E3491" s="50" t="str">
        <f>IF(AND(LEN(NICAP[[#This Row],[State or      Country]])=2,NICAP[[#This Row],[State or      Country]]&lt;&gt;"UK"),"US","Other")</f>
        <v>US</v>
      </c>
      <c r="F3491" s="49">
        <v>2</v>
      </c>
      <c r="G3491" s="48"/>
      <c r="H3491" s="48"/>
      <c r="I3491" s="48"/>
      <c r="J3491" s="48"/>
      <c r="K3491" s="48"/>
      <c r="L3491" s="36" t="s">
        <v>5721</v>
      </c>
      <c r="M3491" s="36" t="str">
        <f>IF(LEFT(NICAP[[#This Row],[Date]],1)=0,"Y","N")</f>
        <v>N</v>
      </c>
      <c r="N3491" s="36"/>
      <c r="O3491" s="36" t="str">
        <f>19&amp;LEFT(NICAP[[#This Row],[Date]],2)</f>
        <v>1967</v>
      </c>
      <c r="P3491" s="36" t="str">
        <f>MID(NICAP[[#This Row],[Date]],3,2)</f>
        <v>04</v>
      </c>
      <c r="Q3491" s="36" t="str">
        <f>RIGHT(NICAP[[#This Row],[Date]],2)</f>
        <v>05</v>
      </c>
      <c r="R3491" s="26">
        <f>DATE(NICAP[[#This Row],[Year]],NICAP[[#This Row],[Month]],NICAP[[#This Row],[Day]])</f>
        <v>24567</v>
      </c>
      <c r="S3491" s="35" t="str">
        <f t="shared" si="108"/>
        <v>KS</v>
      </c>
      <c r="T3491" s="24" t="str">
        <f t="shared" si="109"/>
        <v>US</v>
      </c>
    </row>
    <row r="3492" spans="1:20" ht="27" customHeight="1" x14ac:dyDescent="0.2">
      <c r="A3492" s="35">
        <v>3483</v>
      </c>
      <c r="B3492" s="66">
        <v>670406</v>
      </c>
      <c r="C3492" s="44" t="s">
        <v>5720</v>
      </c>
      <c r="D3492" s="44" t="s">
        <v>1676</v>
      </c>
      <c r="E3492" s="44" t="str">
        <f>IF(AND(LEN(NICAP[[#This Row],[State or      Country]])=2,NICAP[[#This Row],[State or      Country]]&lt;&gt;"UK"),"US","Other")</f>
        <v>US</v>
      </c>
      <c r="F3492" s="43">
        <v>2</v>
      </c>
      <c r="G3492" s="41"/>
      <c r="H3492" s="41"/>
      <c r="I3492" s="41"/>
      <c r="J3492" s="41"/>
      <c r="K3492" s="41"/>
      <c r="L3492" s="42" t="s">
        <v>5719</v>
      </c>
      <c r="M3492" s="42" t="str">
        <f>IF(LEFT(NICAP[[#This Row],[Date]],1)=0,"Y","N")</f>
        <v>N</v>
      </c>
      <c r="N3492" s="42"/>
      <c r="O3492" s="42" t="str">
        <f>19&amp;LEFT(NICAP[[#This Row],[Date]],2)</f>
        <v>1967</v>
      </c>
      <c r="P3492" s="42" t="str">
        <f>MID(NICAP[[#This Row],[Date]],3,2)</f>
        <v>04</v>
      </c>
      <c r="Q3492" s="42" t="str">
        <f>RIGHT(NICAP[[#This Row],[Date]],2)</f>
        <v>06</v>
      </c>
      <c r="R3492" s="26">
        <f>DATE(NICAP[[#This Row],[Year]],NICAP[[#This Row],[Month]],NICAP[[#This Row],[Day]])</f>
        <v>24568</v>
      </c>
      <c r="S3492" s="35" t="str">
        <f t="shared" si="108"/>
        <v>CA</v>
      </c>
      <c r="T3492" s="24" t="str">
        <f t="shared" si="109"/>
        <v>US</v>
      </c>
    </row>
    <row r="3493" spans="1:20" ht="71.25" customHeight="1" x14ac:dyDescent="0.2">
      <c r="A3493" s="35">
        <v>3484</v>
      </c>
      <c r="B3493" s="67">
        <v>670406</v>
      </c>
      <c r="C3493" s="50" t="s">
        <v>3175</v>
      </c>
      <c r="D3493" s="50" t="s">
        <v>1676</v>
      </c>
      <c r="E3493" s="50" t="str">
        <f>IF(AND(LEN(NICAP[[#This Row],[State or      Country]])=2,NICAP[[#This Row],[State or      Country]]&lt;&gt;"UK"),"US","Other")</f>
        <v>US</v>
      </c>
      <c r="F3493" s="49">
        <v>2</v>
      </c>
      <c r="G3493" s="48"/>
      <c r="H3493" s="48"/>
      <c r="I3493" s="48"/>
      <c r="J3493" s="48"/>
      <c r="K3493" s="48"/>
      <c r="L3493" s="36" t="s">
        <v>5718</v>
      </c>
      <c r="M3493" s="36" t="str">
        <f>IF(LEFT(NICAP[[#This Row],[Date]],1)=0,"Y","N")</f>
        <v>N</v>
      </c>
      <c r="N3493" s="36"/>
      <c r="O3493" s="36" t="str">
        <f>19&amp;LEFT(NICAP[[#This Row],[Date]],2)</f>
        <v>1967</v>
      </c>
      <c r="P3493" s="36" t="str">
        <f>MID(NICAP[[#This Row],[Date]],3,2)</f>
        <v>04</v>
      </c>
      <c r="Q3493" s="36" t="str">
        <f>RIGHT(NICAP[[#This Row],[Date]],2)</f>
        <v>06</v>
      </c>
      <c r="R3493" s="26">
        <f>DATE(NICAP[[#This Row],[Year]],NICAP[[#This Row],[Month]],NICAP[[#This Row],[Day]])</f>
        <v>24568</v>
      </c>
      <c r="S3493" s="35" t="str">
        <f t="shared" si="108"/>
        <v>CA</v>
      </c>
      <c r="T3493" s="24" t="str">
        <f t="shared" si="109"/>
        <v>US</v>
      </c>
    </row>
    <row r="3494" spans="1:20" ht="12.75" customHeight="1" x14ac:dyDescent="0.2">
      <c r="A3494" s="35">
        <v>3485</v>
      </c>
      <c r="B3494" s="64">
        <v>670406</v>
      </c>
      <c r="C3494" s="39" t="s">
        <v>5001</v>
      </c>
      <c r="D3494" s="39" t="s">
        <v>1702</v>
      </c>
      <c r="E3494" s="39" t="str">
        <f>IF(AND(LEN(NICAP[[#This Row],[State or      Country]])=2,NICAP[[#This Row],[State or      Country]]&lt;&gt;"UK"),"US","Other")</f>
        <v>Other</v>
      </c>
      <c r="F3494" s="38">
        <v>9</v>
      </c>
      <c r="G3494" s="37"/>
      <c r="H3494" s="46">
        <v>5</v>
      </c>
      <c r="I3494" s="37"/>
      <c r="J3494" s="37"/>
      <c r="K3494" s="37"/>
      <c r="L3494" s="36" t="s">
        <v>5717</v>
      </c>
      <c r="M3494" s="36" t="str">
        <f>IF(LEFT(NICAP[[#This Row],[Date]],1)=0,"Y","N")</f>
        <v>N</v>
      </c>
      <c r="N3494" s="36"/>
      <c r="O3494" s="36" t="str">
        <f>19&amp;LEFT(NICAP[[#This Row],[Date]],2)</f>
        <v>1967</v>
      </c>
      <c r="P3494" s="36" t="str">
        <f>MID(NICAP[[#This Row],[Date]],3,2)</f>
        <v>04</v>
      </c>
      <c r="Q3494" s="36" t="str">
        <f>RIGHT(NICAP[[#This Row],[Date]],2)</f>
        <v>06</v>
      </c>
      <c r="R3494" s="26">
        <f>DATE(NICAP[[#This Row],[Year]],NICAP[[#This Row],[Month]],NICAP[[#This Row],[Day]])</f>
        <v>24568</v>
      </c>
      <c r="S3494" s="35" t="str">
        <f t="shared" si="108"/>
        <v/>
      </c>
      <c r="T3494" s="24" t="str">
        <f t="shared" si="109"/>
        <v>CAN</v>
      </c>
    </row>
    <row r="3495" spans="1:20" ht="12.75" customHeight="1" x14ac:dyDescent="0.2">
      <c r="A3495" s="35">
        <v>3486</v>
      </c>
      <c r="B3495" s="64">
        <v>670406</v>
      </c>
      <c r="C3495" s="39" t="s">
        <v>5001</v>
      </c>
      <c r="D3495" s="39" t="s">
        <v>1702</v>
      </c>
      <c r="E3495" s="39" t="str">
        <f>IF(AND(LEN(NICAP[[#This Row],[State or      Country]])=2,NICAP[[#This Row],[State or      Country]]&lt;&gt;"UK"),"US","Other")</f>
        <v>Other</v>
      </c>
      <c r="F3495" s="38">
        <v>11</v>
      </c>
      <c r="G3495" s="37"/>
      <c r="H3495" s="37"/>
      <c r="I3495" s="37"/>
      <c r="J3495" s="37"/>
      <c r="K3495" s="37"/>
      <c r="L3495" s="36" t="s">
        <v>5717</v>
      </c>
      <c r="M3495" s="36" t="str">
        <f>IF(LEFT(NICAP[[#This Row],[Date]],1)=0,"Y","N")</f>
        <v>N</v>
      </c>
      <c r="N3495" s="36"/>
      <c r="O3495" s="36" t="str">
        <f>19&amp;LEFT(NICAP[[#This Row],[Date]],2)</f>
        <v>1967</v>
      </c>
      <c r="P3495" s="36" t="str">
        <f>MID(NICAP[[#This Row],[Date]],3,2)</f>
        <v>04</v>
      </c>
      <c r="Q3495" s="36" t="str">
        <f>RIGHT(NICAP[[#This Row],[Date]],2)</f>
        <v>06</v>
      </c>
      <c r="R3495" s="26">
        <f>DATE(NICAP[[#This Row],[Year]],NICAP[[#This Row],[Month]],NICAP[[#This Row],[Day]])</f>
        <v>24568</v>
      </c>
      <c r="S3495" s="35" t="str">
        <f t="shared" si="108"/>
        <v/>
      </c>
      <c r="T3495" s="24" t="str">
        <f t="shared" si="109"/>
        <v>CAN</v>
      </c>
    </row>
    <row r="3496" spans="1:20" ht="72" customHeight="1" x14ac:dyDescent="0.2">
      <c r="A3496" s="35">
        <v>3487</v>
      </c>
      <c r="B3496" s="67">
        <v>670408</v>
      </c>
      <c r="C3496" s="50" t="s">
        <v>4996</v>
      </c>
      <c r="D3496" s="50" t="s">
        <v>1686</v>
      </c>
      <c r="E3496" s="50" t="str">
        <f>IF(AND(LEN(NICAP[[#This Row],[State or      Country]])=2,NICAP[[#This Row],[State or      Country]]&lt;&gt;"UK"),"US","Other")</f>
        <v>US</v>
      </c>
      <c r="F3496" s="49">
        <v>2</v>
      </c>
      <c r="G3496" s="48"/>
      <c r="H3496" s="48"/>
      <c r="I3496" s="48"/>
      <c r="J3496" s="48"/>
      <c r="K3496" s="48"/>
      <c r="L3496" s="36" t="s">
        <v>5716</v>
      </c>
      <c r="M3496" s="36" t="str">
        <f>IF(LEFT(NICAP[[#This Row],[Date]],1)=0,"Y","N")</f>
        <v>N</v>
      </c>
      <c r="N3496" s="36"/>
      <c r="O3496" s="36" t="str">
        <f>19&amp;LEFT(NICAP[[#This Row],[Date]],2)</f>
        <v>1967</v>
      </c>
      <c r="P3496" s="36" t="str">
        <f>MID(NICAP[[#This Row],[Date]],3,2)</f>
        <v>04</v>
      </c>
      <c r="Q3496" s="36" t="str">
        <f>RIGHT(NICAP[[#This Row],[Date]],2)</f>
        <v>08</v>
      </c>
      <c r="R3496" s="26">
        <f>DATE(NICAP[[#This Row],[Year]],NICAP[[#This Row],[Month]],NICAP[[#This Row],[Day]])</f>
        <v>24570</v>
      </c>
      <c r="S3496" s="35" t="str">
        <f t="shared" si="108"/>
        <v>PA</v>
      </c>
      <c r="T3496" s="24" t="str">
        <f t="shared" si="109"/>
        <v>US</v>
      </c>
    </row>
    <row r="3497" spans="1:20" ht="56.25" customHeight="1" x14ac:dyDescent="0.2">
      <c r="A3497" s="35">
        <v>3488</v>
      </c>
      <c r="B3497" s="67">
        <v>670410</v>
      </c>
      <c r="C3497" s="50" t="s">
        <v>3609</v>
      </c>
      <c r="D3497" s="50" t="s">
        <v>1787</v>
      </c>
      <c r="E3497" s="50" t="str">
        <f>IF(AND(LEN(NICAP[[#This Row],[State or      Country]])=2,NICAP[[#This Row],[State or      Country]]&lt;&gt;"UK"),"US","Other")</f>
        <v>US</v>
      </c>
      <c r="F3497" s="49">
        <v>2</v>
      </c>
      <c r="G3497" s="48"/>
      <c r="H3497" s="48"/>
      <c r="I3497" s="48"/>
      <c r="J3497" s="48"/>
      <c r="K3497" s="48"/>
      <c r="L3497" s="42" t="s">
        <v>5715</v>
      </c>
      <c r="M3497" s="42" t="str">
        <f>IF(LEFT(NICAP[[#This Row],[Date]],1)=0,"Y","N")</f>
        <v>N</v>
      </c>
      <c r="N3497" s="42"/>
      <c r="O3497" s="42" t="str">
        <f>19&amp;LEFT(NICAP[[#This Row],[Date]],2)</f>
        <v>1967</v>
      </c>
      <c r="P3497" s="42" t="str">
        <f>MID(NICAP[[#This Row],[Date]],3,2)</f>
        <v>04</v>
      </c>
      <c r="Q3497" s="42" t="str">
        <f>RIGHT(NICAP[[#This Row],[Date]],2)</f>
        <v>10</v>
      </c>
      <c r="R3497" s="26">
        <f>DATE(NICAP[[#This Row],[Year]],NICAP[[#This Row],[Month]],NICAP[[#This Row],[Day]])</f>
        <v>24572</v>
      </c>
      <c r="S3497" s="35" t="str">
        <f t="shared" si="108"/>
        <v>IN</v>
      </c>
      <c r="T3497" s="24" t="str">
        <f t="shared" si="109"/>
        <v>US</v>
      </c>
    </row>
    <row r="3498" spans="1:20" ht="27.75" customHeight="1" x14ac:dyDescent="0.2">
      <c r="A3498" s="35">
        <v>3489</v>
      </c>
      <c r="B3498" s="83" t="s">
        <v>5714</v>
      </c>
      <c r="C3498" s="44" t="s">
        <v>5713</v>
      </c>
      <c r="D3498" s="44" t="s">
        <v>1947</v>
      </c>
      <c r="E3498" s="44" t="str">
        <f>IF(AND(LEN(NICAP[[#This Row],[State or      Country]])=2,NICAP[[#This Row],[State or      Country]]&lt;&gt;"UK"),"US","Other")</f>
        <v>US</v>
      </c>
      <c r="F3498" s="43">
        <v>9</v>
      </c>
      <c r="G3498" s="88" t="s">
        <v>1666</v>
      </c>
      <c r="H3498" s="61">
        <v>5</v>
      </c>
      <c r="I3498" s="88" t="s">
        <v>4808</v>
      </c>
      <c r="J3498" s="41"/>
      <c r="K3498" s="41"/>
      <c r="L3498" s="59" t="s">
        <v>5712</v>
      </c>
      <c r="M3498" s="59" t="str">
        <f>IF(LEFT(NICAP[[#This Row],[Date]],1)=0,"Y","N")</f>
        <v>N</v>
      </c>
      <c r="N3498" s="59"/>
      <c r="O3498" s="59" t="str">
        <f>19&amp;LEFT(NICAP[[#This Row],[Date]],2)</f>
        <v>1967</v>
      </c>
      <c r="P3498" s="59" t="str">
        <f>MID(NICAP[[#This Row],[Date]],3,2)</f>
        <v>04</v>
      </c>
      <c r="Q3498" s="59" t="str">
        <f>RIGHT(NICAP[[#This Row],[Date]],2)</f>
        <v>11</v>
      </c>
      <c r="R3498" s="26">
        <f>DATE(NICAP[[#This Row],[Year]],NICAP[[#This Row],[Month]],NICAP[[#This Row],[Day]])</f>
        <v>24573</v>
      </c>
      <c r="S3498" s="35" t="str">
        <f t="shared" si="108"/>
        <v>LA</v>
      </c>
      <c r="T3498" s="24" t="str">
        <f t="shared" si="109"/>
        <v>US</v>
      </c>
    </row>
    <row r="3499" spans="1:20" ht="57" customHeight="1" x14ac:dyDescent="0.2">
      <c r="A3499" s="35">
        <v>3490</v>
      </c>
      <c r="B3499" s="69" t="s">
        <v>5711</v>
      </c>
      <c r="C3499" s="50" t="s">
        <v>3293</v>
      </c>
      <c r="D3499" s="50" t="s">
        <v>1686</v>
      </c>
      <c r="E3499" s="50" t="str">
        <f>IF(AND(LEN(NICAP[[#This Row],[State or      Country]])=2,NICAP[[#This Row],[State or      Country]]&lt;&gt;"UK"),"US","Other")</f>
        <v>US</v>
      </c>
      <c r="F3499" s="49">
        <v>2</v>
      </c>
      <c r="G3499" s="48"/>
      <c r="H3499" s="48"/>
      <c r="I3499" s="48"/>
      <c r="J3499" s="48"/>
      <c r="K3499" s="48"/>
      <c r="L3499" s="36" t="s">
        <v>5710</v>
      </c>
      <c r="M3499" s="36" t="str">
        <f>IF(LEFT(NICAP[[#This Row],[Date]],1)=0,"Y","N")</f>
        <v>N</v>
      </c>
      <c r="N3499" s="36"/>
      <c r="O3499" s="36" t="str">
        <f>19&amp;LEFT(NICAP[[#This Row],[Date]],2)</f>
        <v>1967</v>
      </c>
      <c r="P3499" s="36" t="str">
        <f>MID(NICAP[[#This Row],[Date]],3,2)</f>
        <v>04</v>
      </c>
      <c r="Q3499" s="36" t="str">
        <f>RIGHT(NICAP[[#This Row],[Date]],2)</f>
        <v>15</v>
      </c>
      <c r="R3499" s="26">
        <f>DATE(NICAP[[#This Row],[Year]],NICAP[[#This Row],[Month]],NICAP[[#This Row],[Day]])</f>
        <v>24577</v>
      </c>
      <c r="S3499" s="35" t="str">
        <f t="shared" si="108"/>
        <v>PA</v>
      </c>
      <c r="T3499" s="24" t="str">
        <f t="shared" si="109"/>
        <v>US</v>
      </c>
    </row>
    <row r="3500" spans="1:20" ht="57.75" customHeight="1" x14ac:dyDescent="0.2">
      <c r="A3500" s="35">
        <v>3491</v>
      </c>
      <c r="B3500" s="57">
        <v>670411</v>
      </c>
      <c r="C3500" s="50" t="s">
        <v>3227</v>
      </c>
      <c r="D3500" s="50" t="s">
        <v>1697</v>
      </c>
      <c r="E3500" s="50" t="str">
        <f>IF(AND(LEN(NICAP[[#This Row],[State or      Country]])=2,NICAP[[#This Row],[State or      Country]]&lt;&gt;"UK"),"US","Other")</f>
        <v>US</v>
      </c>
      <c r="F3500" s="75">
        <v>2</v>
      </c>
      <c r="G3500" s="48"/>
      <c r="H3500" s="48"/>
      <c r="I3500" s="48"/>
      <c r="J3500" s="48"/>
      <c r="K3500" s="48"/>
      <c r="L3500" s="36" t="s">
        <v>5709</v>
      </c>
      <c r="M3500" s="36" t="str">
        <f>IF(LEFT(NICAP[[#This Row],[Date]],1)=0,"Y","N")</f>
        <v>N</v>
      </c>
      <c r="N3500" s="36"/>
      <c r="O3500" s="36" t="str">
        <f>19&amp;LEFT(NICAP[[#This Row],[Date]],2)</f>
        <v>1967</v>
      </c>
      <c r="P3500" s="36" t="str">
        <f>MID(NICAP[[#This Row],[Date]],3,2)</f>
        <v>04</v>
      </c>
      <c r="Q3500" s="36" t="str">
        <f>RIGHT(NICAP[[#This Row],[Date]],2)</f>
        <v>11</v>
      </c>
      <c r="R3500" s="26">
        <f>DATE(NICAP[[#This Row],[Year]],NICAP[[#This Row],[Month]],NICAP[[#This Row],[Day]])</f>
        <v>24573</v>
      </c>
      <c r="S3500" s="35" t="str">
        <f t="shared" si="108"/>
        <v>MA</v>
      </c>
      <c r="T3500" s="24" t="str">
        <f t="shared" si="109"/>
        <v>US</v>
      </c>
    </row>
    <row r="3501" spans="1:20" ht="57" customHeight="1" x14ac:dyDescent="0.2">
      <c r="A3501" s="35">
        <v>3492</v>
      </c>
      <c r="B3501" s="57">
        <v>670411</v>
      </c>
      <c r="C3501" s="50" t="s">
        <v>5708</v>
      </c>
      <c r="D3501" s="50" t="s">
        <v>1697</v>
      </c>
      <c r="E3501" s="50" t="str">
        <f>IF(AND(LEN(NICAP[[#This Row],[State or      Country]])=2,NICAP[[#This Row],[State or      Country]]&lt;&gt;"UK"),"US","Other")</f>
        <v>US</v>
      </c>
      <c r="F3501" s="75">
        <v>2</v>
      </c>
      <c r="G3501" s="48"/>
      <c r="H3501" s="48"/>
      <c r="I3501" s="48"/>
      <c r="J3501" s="48"/>
      <c r="K3501" s="48"/>
      <c r="L3501" s="36" t="s">
        <v>5707</v>
      </c>
      <c r="M3501" s="36" t="str">
        <f>IF(LEFT(NICAP[[#This Row],[Date]],1)=0,"Y","N")</f>
        <v>N</v>
      </c>
      <c r="N3501" s="36"/>
      <c r="O3501" s="36" t="str">
        <f>19&amp;LEFT(NICAP[[#This Row],[Date]],2)</f>
        <v>1967</v>
      </c>
      <c r="P3501" s="36" t="str">
        <f>MID(NICAP[[#This Row],[Date]],3,2)</f>
        <v>04</v>
      </c>
      <c r="Q3501" s="36" t="str">
        <f>RIGHT(NICAP[[#This Row],[Date]],2)</f>
        <v>11</v>
      </c>
      <c r="R3501" s="26">
        <f>DATE(NICAP[[#This Row],[Year]],NICAP[[#This Row],[Month]],NICAP[[#This Row],[Day]])</f>
        <v>24573</v>
      </c>
      <c r="S3501" s="35" t="str">
        <f t="shared" si="108"/>
        <v>MA</v>
      </c>
      <c r="T3501" s="24" t="str">
        <f t="shared" si="109"/>
        <v>US</v>
      </c>
    </row>
    <row r="3502" spans="1:20" ht="56.25" customHeight="1" x14ac:dyDescent="0.2">
      <c r="A3502" s="35">
        <v>3493</v>
      </c>
      <c r="B3502" s="57">
        <v>670411</v>
      </c>
      <c r="C3502" s="50" t="s">
        <v>5706</v>
      </c>
      <c r="D3502" s="50" t="s">
        <v>1731</v>
      </c>
      <c r="E3502" s="50" t="str">
        <f>IF(AND(LEN(NICAP[[#This Row],[State or      Country]])=2,NICAP[[#This Row],[State or      Country]]&lt;&gt;"UK"),"US","Other")</f>
        <v>US</v>
      </c>
      <c r="F3502" s="75">
        <v>2</v>
      </c>
      <c r="G3502" s="48"/>
      <c r="H3502" s="48"/>
      <c r="I3502" s="48"/>
      <c r="J3502" s="48"/>
      <c r="K3502" s="48"/>
      <c r="L3502" s="42" t="s">
        <v>5705</v>
      </c>
      <c r="M3502" s="42" t="str">
        <f>IF(LEFT(NICAP[[#This Row],[Date]],1)=0,"Y","N")</f>
        <v>N</v>
      </c>
      <c r="N3502" s="42"/>
      <c r="O3502" s="42" t="str">
        <f>19&amp;LEFT(NICAP[[#This Row],[Date]],2)</f>
        <v>1967</v>
      </c>
      <c r="P3502" s="42" t="str">
        <f>MID(NICAP[[#This Row],[Date]],3,2)</f>
        <v>04</v>
      </c>
      <c r="Q3502" s="42" t="str">
        <f>RIGHT(NICAP[[#This Row],[Date]],2)</f>
        <v>11</v>
      </c>
      <c r="R3502" s="26">
        <f>DATE(NICAP[[#This Row],[Year]],NICAP[[#This Row],[Month]],NICAP[[#This Row],[Day]])</f>
        <v>24573</v>
      </c>
      <c r="S3502" s="35" t="str">
        <f t="shared" si="108"/>
        <v>ID</v>
      </c>
      <c r="T3502" s="24" t="str">
        <f t="shared" si="109"/>
        <v>US</v>
      </c>
    </row>
    <row r="3503" spans="1:20" ht="72" customHeight="1" x14ac:dyDescent="0.2">
      <c r="A3503" s="35">
        <v>3494</v>
      </c>
      <c r="B3503" s="57">
        <v>670412</v>
      </c>
      <c r="C3503" s="50" t="s">
        <v>5704</v>
      </c>
      <c r="D3503" s="50" t="s">
        <v>1726</v>
      </c>
      <c r="E3503" s="50" t="str">
        <f>IF(AND(LEN(NICAP[[#This Row],[State or      Country]])=2,NICAP[[#This Row],[State or      Country]]&lt;&gt;"UK"),"US","Other")</f>
        <v>US</v>
      </c>
      <c r="F3503" s="75">
        <v>2</v>
      </c>
      <c r="G3503" s="48"/>
      <c r="H3503" s="48"/>
      <c r="I3503" s="48"/>
      <c r="J3503" s="48"/>
      <c r="K3503" s="48"/>
      <c r="L3503" s="42" t="s">
        <v>5703</v>
      </c>
      <c r="M3503" s="42" t="str">
        <f>IF(LEFT(NICAP[[#This Row],[Date]],1)=0,"Y","N")</f>
        <v>N</v>
      </c>
      <c r="N3503" s="42"/>
      <c r="O3503" s="42" t="str">
        <f>19&amp;LEFT(NICAP[[#This Row],[Date]],2)</f>
        <v>1967</v>
      </c>
      <c r="P3503" s="42" t="str">
        <f>MID(NICAP[[#This Row],[Date]],3,2)</f>
        <v>04</v>
      </c>
      <c r="Q3503" s="42" t="str">
        <f>RIGHT(NICAP[[#This Row],[Date]],2)</f>
        <v>12</v>
      </c>
      <c r="R3503" s="26">
        <f>DATE(NICAP[[#This Row],[Year]],NICAP[[#This Row],[Month]],NICAP[[#This Row],[Day]])</f>
        <v>24574</v>
      </c>
      <c r="S3503" s="35" t="str">
        <f t="shared" si="108"/>
        <v>NJ</v>
      </c>
      <c r="T3503" s="24" t="str">
        <f t="shared" si="109"/>
        <v>US</v>
      </c>
    </row>
    <row r="3504" spans="1:20" ht="72" customHeight="1" x14ac:dyDescent="0.2">
      <c r="A3504" s="35">
        <v>3495</v>
      </c>
      <c r="B3504" s="57">
        <v>670412</v>
      </c>
      <c r="C3504" s="50" t="s">
        <v>5204</v>
      </c>
      <c r="D3504" s="50" t="s">
        <v>1702</v>
      </c>
      <c r="E3504" s="50" t="str">
        <f>IF(AND(LEN(NICAP[[#This Row],[State or      Country]])=2,NICAP[[#This Row],[State or      Country]]&lt;&gt;"UK"),"US","Other")</f>
        <v>Other</v>
      </c>
      <c r="F3504" s="75">
        <v>2</v>
      </c>
      <c r="G3504" s="48"/>
      <c r="H3504" s="48"/>
      <c r="I3504" s="48"/>
      <c r="J3504" s="48"/>
      <c r="K3504" s="48"/>
      <c r="L3504" s="36" t="s">
        <v>5702</v>
      </c>
      <c r="M3504" s="36" t="str">
        <f>IF(LEFT(NICAP[[#This Row],[Date]],1)=0,"Y","N")</f>
        <v>N</v>
      </c>
      <c r="N3504" s="36"/>
      <c r="O3504" s="36" t="str">
        <f>19&amp;LEFT(NICAP[[#This Row],[Date]],2)</f>
        <v>1967</v>
      </c>
      <c r="P3504" s="36" t="str">
        <f>MID(NICAP[[#This Row],[Date]],3,2)</f>
        <v>04</v>
      </c>
      <c r="Q3504" s="36" t="str">
        <f>RIGHT(NICAP[[#This Row],[Date]],2)</f>
        <v>12</v>
      </c>
      <c r="R3504" s="26">
        <f>DATE(NICAP[[#This Row],[Year]],NICAP[[#This Row],[Month]],NICAP[[#This Row],[Day]])</f>
        <v>24574</v>
      </c>
      <c r="S3504" s="35" t="str">
        <f t="shared" si="108"/>
        <v/>
      </c>
      <c r="T3504" s="24" t="str">
        <f t="shared" si="109"/>
        <v>CAN</v>
      </c>
    </row>
    <row r="3505" spans="1:20" ht="71.25" customHeight="1" x14ac:dyDescent="0.2">
      <c r="A3505" s="35">
        <v>3496</v>
      </c>
      <c r="B3505" s="57">
        <v>670412</v>
      </c>
      <c r="C3505" s="50" t="s">
        <v>5003</v>
      </c>
      <c r="D3505" s="50" t="s">
        <v>1775</v>
      </c>
      <c r="E3505" s="50" t="str">
        <f>IF(AND(LEN(NICAP[[#This Row],[State or      Country]])=2,NICAP[[#This Row],[State or      Country]]&lt;&gt;"UK"),"US","Other")</f>
        <v>US</v>
      </c>
      <c r="F3505" s="75">
        <v>2</v>
      </c>
      <c r="G3505" s="48"/>
      <c r="H3505" s="48"/>
      <c r="I3505" s="48"/>
      <c r="J3505" s="48"/>
      <c r="K3505" s="48"/>
      <c r="L3505" s="36" t="s">
        <v>5701</v>
      </c>
      <c r="M3505" s="36" t="str">
        <f>IF(LEFT(NICAP[[#This Row],[Date]],1)=0,"Y","N")</f>
        <v>N</v>
      </c>
      <c r="N3505" s="36"/>
      <c r="O3505" s="36" t="str">
        <f>19&amp;LEFT(NICAP[[#This Row],[Date]],2)</f>
        <v>1967</v>
      </c>
      <c r="P3505" s="36" t="str">
        <f>MID(NICAP[[#This Row],[Date]],3,2)</f>
        <v>04</v>
      </c>
      <c r="Q3505" s="36" t="str">
        <f>RIGHT(NICAP[[#This Row],[Date]],2)</f>
        <v>12</v>
      </c>
      <c r="R3505" s="26">
        <f>DATE(NICAP[[#This Row],[Year]],NICAP[[#This Row],[Month]],NICAP[[#This Row],[Day]])</f>
        <v>24574</v>
      </c>
      <c r="S3505" s="35" t="str">
        <f t="shared" si="108"/>
        <v>CT</v>
      </c>
      <c r="T3505" s="24" t="str">
        <f t="shared" si="109"/>
        <v>US</v>
      </c>
    </row>
    <row r="3506" spans="1:20" ht="72" customHeight="1" x14ac:dyDescent="0.2">
      <c r="A3506" s="35">
        <v>3497</v>
      </c>
      <c r="B3506" s="57">
        <v>670412</v>
      </c>
      <c r="C3506" s="50" t="s">
        <v>5700</v>
      </c>
      <c r="D3506" s="50" t="s">
        <v>1676</v>
      </c>
      <c r="E3506" s="50" t="str">
        <f>IF(AND(LEN(NICAP[[#This Row],[State or      Country]])=2,NICAP[[#This Row],[State or      Country]]&lt;&gt;"UK"),"US","Other")</f>
        <v>US</v>
      </c>
      <c r="F3506" s="75">
        <v>2</v>
      </c>
      <c r="G3506" s="48"/>
      <c r="H3506" s="48"/>
      <c r="I3506" s="48"/>
      <c r="J3506" s="48"/>
      <c r="K3506" s="48"/>
      <c r="L3506" s="36" t="s">
        <v>5699</v>
      </c>
      <c r="M3506" s="36" t="str">
        <f>IF(LEFT(NICAP[[#This Row],[Date]],1)=0,"Y","N")</f>
        <v>N</v>
      </c>
      <c r="N3506" s="36"/>
      <c r="O3506" s="36" t="str">
        <f>19&amp;LEFT(NICAP[[#This Row],[Date]],2)</f>
        <v>1967</v>
      </c>
      <c r="P3506" s="36" t="str">
        <f>MID(NICAP[[#This Row],[Date]],3,2)</f>
        <v>04</v>
      </c>
      <c r="Q3506" s="36" t="str">
        <f>RIGHT(NICAP[[#This Row],[Date]],2)</f>
        <v>12</v>
      </c>
      <c r="R3506" s="26">
        <f>DATE(NICAP[[#This Row],[Year]],NICAP[[#This Row],[Month]],NICAP[[#This Row],[Day]])</f>
        <v>24574</v>
      </c>
      <c r="S3506" s="35" t="str">
        <f t="shared" si="108"/>
        <v>CA</v>
      </c>
      <c r="T3506" s="24" t="str">
        <f t="shared" si="109"/>
        <v>US</v>
      </c>
    </row>
    <row r="3507" spans="1:20" ht="42" customHeight="1" x14ac:dyDescent="0.2">
      <c r="A3507" s="35">
        <v>3498</v>
      </c>
      <c r="B3507" s="57">
        <v>670412</v>
      </c>
      <c r="C3507" s="50" t="s">
        <v>5697</v>
      </c>
      <c r="D3507" s="50" t="s">
        <v>1852</v>
      </c>
      <c r="E3507" s="50" t="str">
        <f>IF(AND(LEN(NICAP[[#This Row],[State or      Country]])=2,NICAP[[#This Row],[State or      Country]]&lt;&gt;"UK"),"US","Other")</f>
        <v>US</v>
      </c>
      <c r="F3507" s="75">
        <v>3</v>
      </c>
      <c r="G3507" s="48"/>
      <c r="H3507" s="48"/>
      <c r="I3507" s="48"/>
      <c r="J3507" s="48"/>
      <c r="K3507" s="48"/>
      <c r="L3507" s="42" t="s">
        <v>5698</v>
      </c>
      <c r="M3507" s="42" t="str">
        <f>IF(LEFT(NICAP[[#This Row],[Date]],1)=0,"Y","N")</f>
        <v>N</v>
      </c>
      <c r="N3507" s="42"/>
      <c r="O3507" s="42" t="str">
        <f>19&amp;LEFT(NICAP[[#This Row],[Date]],2)</f>
        <v>1967</v>
      </c>
      <c r="P3507" s="42" t="str">
        <f>MID(NICAP[[#This Row],[Date]],3,2)</f>
        <v>04</v>
      </c>
      <c r="Q3507" s="42" t="str">
        <f>RIGHT(NICAP[[#This Row],[Date]],2)</f>
        <v>12</v>
      </c>
      <c r="R3507" s="26">
        <f>DATE(NICAP[[#This Row],[Year]],NICAP[[#This Row],[Month]],NICAP[[#This Row],[Day]])</f>
        <v>24574</v>
      </c>
      <c r="S3507" s="35" t="str">
        <f t="shared" si="108"/>
        <v>AZ</v>
      </c>
      <c r="T3507" s="24" t="str">
        <f t="shared" si="109"/>
        <v>US</v>
      </c>
    </row>
    <row r="3508" spans="1:20" ht="27.75" customHeight="1" x14ac:dyDescent="0.2">
      <c r="A3508" s="35">
        <v>3499</v>
      </c>
      <c r="B3508" s="60">
        <v>670412</v>
      </c>
      <c r="C3508" s="44" t="s">
        <v>5697</v>
      </c>
      <c r="D3508" s="44" t="s">
        <v>1852</v>
      </c>
      <c r="E3508" s="44" t="str">
        <f>IF(AND(LEN(NICAP[[#This Row],[State or      Country]])=2,NICAP[[#This Row],[State or      Country]]&lt;&gt;"UK"),"US","Other")</f>
        <v>US</v>
      </c>
      <c r="F3508" s="74">
        <v>3</v>
      </c>
      <c r="G3508" s="41"/>
      <c r="H3508" s="41"/>
      <c r="I3508" s="41"/>
      <c r="J3508" s="41"/>
      <c r="K3508" s="41"/>
      <c r="L3508" s="42" t="s">
        <v>5696</v>
      </c>
      <c r="M3508" s="42" t="str">
        <f>IF(LEFT(NICAP[[#This Row],[Date]],1)=0,"Y","N")</f>
        <v>N</v>
      </c>
      <c r="N3508" s="42"/>
      <c r="O3508" s="42" t="str">
        <f>19&amp;LEFT(NICAP[[#This Row],[Date]],2)</f>
        <v>1967</v>
      </c>
      <c r="P3508" s="42" t="str">
        <f>MID(NICAP[[#This Row],[Date]],3,2)</f>
        <v>04</v>
      </c>
      <c r="Q3508" s="42" t="str">
        <f>RIGHT(NICAP[[#This Row],[Date]],2)</f>
        <v>12</v>
      </c>
      <c r="R3508" s="26">
        <f>DATE(NICAP[[#This Row],[Year]],NICAP[[#This Row],[Month]],NICAP[[#This Row],[Day]])</f>
        <v>24574</v>
      </c>
      <c r="S3508" s="35" t="str">
        <f t="shared" si="108"/>
        <v>AZ</v>
      </c>
      <c r="T3508" s="24" t="str">
        <f t="shared" si="109"/>
        <v>US</v>
      </c>
    </row>
    <row r="3509" spans="1:20" ht="27.75" customHeight="1" x14ac:dyDescent="0.2">
      <c r="A3509" s="35">
        <v>3500</v>
      </c>
      <c r="B3509" s="60">
        <v>670414</v>
      </c>
      <c r="C3509" s="44" t="s">
        <v>5191</v>
      </c>
      <c r="D3509" s="44" t="s">
        <v>1758</v>
      </c>
      <c r="E3509" s="44" t="str">
        <f>IF(AND(LEN(NICAP[[#This Row],[State or      Country]])=2,NICAP[[#This Row],[State or      Country]]&lt;&gt;"UK"),"US","Other")</f>
        <v>US</v>
      </c>
      <c r="F3509" s="74">
        <v>3</v>
      </c>
      <c r="G3509" s="41"/>
      <c r="H3509" s="41"/>
      <c r="I3509" s="41"/>
      <c r="J3509" s="41"/>
      <c r="K3509" s="41"/>
      <c r="L3509" s="42" t="s">
        <v>5695</v>
      </c>
      <c r="M3509" s="42" t="str">
        <f>IF(LEFT(NICAP[[#This Row],[Date]],1)=0,"Y","N")</f>
        <v>N</v>
      </c>
      <c r="N3509" s="42"/>
      <c r="O3509" s="42" t="str">
        <f>19&amp;LEFT(NICAP[[#This Row],[Date]],2)</f>
        <v>1967</v>
      </c>
      <c r="P3509" s="42" t="str">
        <f>MID(NICAP[[#This Row],[Date]],3,2)</f>
        <v>04</v>
      </c>
      <c r="Q3509" s="42" t="str">
        <f>RIGHT(NICAP[[#This Row],[Date]],2)</f>
        <v>14</v>
      </c>
      <c r="R3509" s="26">
        <f>DATE(NICAP[[#This Row],[Year]],NICAP[[#This Row],[Month]],NICAP[[#This Row],[Day]])</f>
        <v>24576</v>
      </c>
      <c r="S3509" s="35" t="str">
        <f t="shared" si="108"/>
        <v>NY</v>
      </c>
      <c r="T3509" s="24" t="str">
        <f t="shared" si="109"/>
        <v>US</v>
      </c>
    </row>
    <row r="3510" spans="1:20" ht="27" customHeight="1" x14ac:dyDescent="0.2">
      <c r="A3510" s="35">
        <v>3501</v>
      </c>
      <c r="B3510" s="60">
        <v>670416</v>
      </c>
      <c r="C3510" s="44" t="s">
        <v>5694</v>
      </c>
      <c r="D3510" s="44" t="s">
        <v>5693</v>
      </c>
      <c r="E3510" s="44" t="str">
        <f>IF(AND(LEN(NICAP[[#This Row],[State or      Country]])=2,NICAP[[#This Row],[State or      Country]]&lt;&gt;"UK"),"US","Other")</f>
        <v>Other</v>
      </c>
      <c r="F3510" s="74">
        <v>2</v>
      </c>
      <c r="G3510" s="41"/>
      <c r="H3510" s="41"/>
      <c r="I3510" s="88" t="s">
        <v>4808</v>
      </c>
      <c r="J3510" s="41"/>
      <c r="K3510" s="41"/>
      <c r="L3510" s="59" t="s">
        <v>5692</v>
      </c>
      <c r="M3510" s="59" t="str">
        <f>IF(LEFT(NICAP[[#This Row],[Date]],1)=0,"Y","N")</f>
        <v>N</v>
      </c>
      <c r="N3510" s="59"/>
      <c r="O3510" s="59" t="str">
        <f>19&amp;LEFT(NICAP[[#This Row],[Date]],2)</f>
        <v>1967</v>
      </c>
      <c r="P3510" s="59" t="str">
        <f>MID(NICAP[[#This Row],[Date]],3,2)</f>
        <v>04</v>
      </c>
      <c r="Q3510" s="59" t="str">
        <f>RIGHT(NICAP[[#This Row],[Date]],2)</f>
        <v>16</v>
      </c>
      <c r="R3510" s="26">
        <f>DATE(NICAP[[#This Row],[Year]],NICAP[[#This Row],[Month]],NICAP[[#This Row],[Day]])</f>
        <v>24578</v>
      </c>
      <c r="S3510" s="35" t="str">
        <f t="shared" si="108"/>
        <v/>
      </c>
      <c r="T3510" s="24" t="str">
        <f t="shared" si="109"/>
        <v>Puerto Rico</v>
      </c>
    </row>
    <row r="3511" spans="1:20" ht="42" customHeight="1" x14ac:dyDescent="0.2">
      <c r="A3511" s="35">
        <v>3502</v>
      </c>
      <c r="B3511" s="57">
        <v>670416</v>
      </c>
      <c r="C3511" s="50" t="s">
        <v>5691</v>
      </c>
      <c r="D3511" s="50" t="s">
        <v>1702</v>
      </c>
      <c r="E3511" s="50" t="str">
        <f>IF(AND(LEN(NICAP[[#This Row],[State or      Country]])=2,NICAP[[#This Row],[State or      Country]]&lt;&gt;"UK"),"US","Other")</f>
        <v>Other</v>
      </c>
      <c r="F3511" s="75">
        <v>2</v>
      </c>
      <c r="G3511" s="48"/>
      <c r="H3511" s="48"/>
      <c r="I3511" s="48"/>
      <c r="J3511" s="48"/>
      <c r="K3511" s="48"/>
      <c r="L3511" s="42" t="s">
        <v>5690</v>
      </c>
      <c r="M3511" s="42" t="str">
        <f>IF(LEFT(NICAP[[#This Row],[Date]],1)=0,"Y","N")</f>
        <v>N</v>
      </c>
      <c r="N3511" s="42"/>
      <c r="O3511" s="42" t="str">
        <f>19&amp;LEFT(NICAP[[#This Row],[Date]],2)</f>
        <v>1967</v>
      </c>
      <c r="P3511" s="42" t="str">
        <f>MID(NICAP[[#This Row],[Date]],3,2)</f>
        <v>04</v>
      </c>
      <c r="Q3511" s="42" t="str">
        <f>RIGHT(NICAP[[#This Row],[Date]],2)</f>
        <v>16</v>
      </c>
      <c r="R3511" s="26">
        <f>DATE(NICAP[[#This Row],[Year]],NICAP[[#This Row],[Month]],NICAP[[#This Row],[Day]])</f>
        <v>24578</v>
      </c>
      <c r="S3511" s="35" t="str">
        <f t="shared" si="108"/>
        <v/>
      </c>
      <c r="T3511" s="24" t="str">
        <f t="shared" si="109"/>
        <v>CAN</v>
      </c>
    </row>
    <row r="3512" spans="1:20" ht="72" customHeight="1" x14ac:dyDescent="0.2">
      <c r="A3512" s="35">
        <v>3503</v>
      </c>
      <c r="B3512" s="57">
        <v>670417</v>
      </c>
      <c r="C3512" s="50" t="s">
        <v>5689</v>
      </c>
      <c r="D3512" s="50" t="s">
        <v>4951</v>
      </c>
      <c r="E3512" s="50" t="str">
        <f>IF(AND(LEN(NICAP[[#This Row],[State or      Country]])=2,NICAP[[#This Row],[State or      Country]]&lt;&gt;"UK"),"US","Other")</f>
        <v>Other</v>
      </c>
      <c r="F3512" s="49">
        <v>11</v>
      </c>
      <c r="G3512" s="48"/>
      <c r="H3512" s="48"/>
      <c r="I3512" s="48"/>
      <c r="J3512" s="48"/>
      <c r="K3512" s="48"/>
      <c r="L3512" s="36" t="s">
        <v>5688</v>
      </c>
      <c r="M3512" s="36" t="str">
        <f>IF(LEFT(NICAP[[#This Row],[Date]],1)=0,"Y","N")</f>
        <v>N</v>
      </c>
      <c r="N3512" s="36"/>
      <c r="O3512" s="36" t="str">
        <f>19&amp;LEFT(NICAP[[#This Row],[Date]],2)</f>
        <v>1967</v>
      </c>
      <c r="P3512" s="36" t="str">
        <f>MID(NICAP[[#This Row],[Date]],3,2)</f>
        <v>04</v>
      </c>
      <c r="Q3512" s="36" t="str">
        <f>RIGHT(NICAP[[#This Row],[Date]],2)</f>
        <v>17</v>
      </c>
      <c r="R3512" s="26">
        <f>DATE(NICAP[[#This Row],[Year]],NICAP[[#This Row],[Month]],NICAP[[#This Row],[Day]])</f>
        <v>24579</v>
      </c>
      <c r="S3512" s="35" t="str">
        <f t="shared" si="108"/>
        <v/>
      </c>
      <c r="T3512" s="24" t="str">
        <f t="shared" si="109"/>
        <v>Viet Nam</v>
      </c>
    </row>
    <row r="3513" spans="1:20" ht="57" customHeight="1" x14ac:dyDescent="0.2">
      <c r="A3513" s="35">
        <v>3504</v>
      </c>
      <c r="B3513" s="57">
        <v>670417</v>
      </c>
      <c r="C3513" s="50" t="s">
        <v>5687</v>
      </c>
      <c r="D3513" s="50" t="s">
        <v>1802</v>
      </c>
      <c r="E3513" s="50" t="str">
        <f>IF(AND(LEN(NICAP[[#This Row],[State or      Country]])=2,NICAP[[#This Row],[State or      Country]]&lt;&gt;"UK"),"US","Other")</f>
        <v>Other</v>
      </c>
      <c r="F3513" s="49">
        <v>1</v>
      </c>
      <c r="G3513" s="48"/>
      <c r="H3513" s="48"/>
      <c r="I3513" s="48"/>
      <c r="J3513" s="48"/>
      <c r="K3513" s="48"/>
      <c r="L3513" s="36" t="s">
        <v>5686</v>
      </c>
      <c r="M3513" s="36" t="str">
        <f>IF(LEFT(NICAP[[#This Row],[Date]],1)=0,"Y","N")</f>
        <v>N</v>
      </c>
      <c r="N3513" s="36"/>
      <c r="O3513" s="36" t="str">
        <f>19&amp;LEFT(NICAP[[#This Row],[Date]],2)</f>
        <v>1967</v>
      </c>
      <c r="P3513" s="36" t="str">
        <f>MID(NICAP[[#This Row],[Date]],3,2)</f>
        <v>04</v>
      </c>
      <c r="Q3513" s="36" t="str">
        <f>RIGHT(NICAP[[#This Row],[Date]],2)</f>
        <v>17</v>
      </c>
      <c r="R3513" s="26">
        <f>DATE(NICAP[[#This Row],[Year]],NICAP[[#This Row],[Month]],NICAP[[#This Row],[Day]])</f>
        <v>24579</v>
      </c>
      <c r="S3513" s="35" t="str">
        <f t="shared" si="108"/>
        <v/>
      </c>
      <c r="T3513" s="24" t="str">
        <f t="shared" si="109"/>
        <v>UK</v>
      </c>
    </row>
    <row r="3514" spans="1:20" ht="71.25" customHeight="1" x14ac:dyDescent="0.2">
      <c r="A3514" s="35">
        <v>3505</v>
      </c>
      <c r="B3514" s="57">
        <v>670417</v>
      </c>
      <c r="C3514" s="50" t="s">
        <v>5628</v>
      </c>
      <c r="D3514" s="50" t="s">
        <v>1731</v>
      </c>
      <c r="E3514" s="50" t="str">
        <f>IF(AND(LEN(NICAP[[#This Row],[State or      Country]])=2,NICAP[[#This Row],[State or      Country]]&lt;&gt;"UK"),"US","Other")</f>
        <v>US</v>
      </c>
      <c r="F3514" s="49">
        <v>2</v>
      </c>
      <c r="G3514" s="48"/>
      <c r="H3514" s="48"/>
      <c r="I3514" s="48"/>
      <c r="J3514" s="48"/>
      <c r="K3514" s="48"/>
      <c r="L3514" s="36" t="s">
        <v>5685</v>
      </c>
      <c r="M3514" s="36" t="str">
        <f>IF(LEFT(NICAP[[#This Row],[Date]],1)=0,"Y","N")</f>
        <v>N</v>
      </c>
      <c r="N3514" s="36"/>
      <c r="O3514" s="36" t="str">
        <f>19&amp;LEFT(NICAP[[#This Row],[Date]],2)</f>
        <v>1967</v>
      </c>
      <c r="P3514" s="36" t="str">
        <f>MID(NICAP[[#This Row],[Date]],3,2)</f>
        <v>04</v>
      </c>
      <c r="Q3514" s="36" t="str">
        <f>RIGHT(NICAP[[#This Row],[Date]],2)</f>
        <v>17</v>
      </c>
      <c r="R3514" s="26">
        <f>DATE(NICAP[[#This Row],[Year]],NICAP[[#This Row],[Month]],NICAP[[#This Row],[Day]])</f>
        <v>24579</v>
      </c>
      <c r="S3514" s="35" t="str">
        <f t="shared" si="108"/>
        <v>ID</v>
      </c>
      <c r="T3514" s="24" t="str">
        <f t="shared" si="109"/>
        <v>US</v>
      </c>
    </row>
    <row r="3515" spans="1:20" ht="27.75" customHeight="1" x14ac:dyDescent="0.2">
      <c r="A3515" s="35">
        <v>3506</v>
      </c>
      <c r="B3515" s="60">
        <v>670417</v>
      </c>
      <c r="C3515" s="44" t="s">
        <v>5684</v>
      </c>
      <c r="D3515" s="44" t="s">
        <v>1844</v>
      </c>
      <c r="E3515" s="44" t="str">
        <f>IF(AND(LEN(NICAP[[#This Row],[State or      Country]])=2,NICAP[[#This Row],[State or      Country]]&lt;&gt;"UK"),"US","Other")</f>
        <v>US</v>
      </c>
      <c r="F3515" s="43">
        <v>2</v>
      </c>
      <c r="G3515" s="41"/>
      <c r="H3515" s="41"/>
      <c r="I3515" s="88" t="s">
        <v>4808</v>
      </c>
      <c r="J3515" s="41"/>
      <c r="K3515" s="41"/>
      <c r="L3515" s="59" t="s">
        <v>5683</v>
      </c>
      <c r="M3515" s="59" t="str">
        <f>IF(LEFT(NICAP[[#This Row],[Date]],1)=0,"Y","N")</f>
        <v>N</v>
      </c>
      <c r="N3515" s="59"/>
      <c r="O3515" s="59" t="str">
        <f>19&amp;LEFT(NICAP[[#This Row],[Date]],2)</f>
        <v>1967</v>
      </c>
      <c r="P3515" s="59" t="str">
        <f>MID(NICAP[[#This Row],[Date]],3,2)</f>
        <v>04</v>
      </c>
      <c r="Q3515" s="59" t="str">
        <f>RIGHT(NICAP[[#This Row],[Date]],2)</f>
        <v>17</v>
      </c>
      <c r="R3515" s="26">
        <f>DATE(NICAP[[#This Row],[Year]],NICAP[[#This Row],[Month]],NICAP[[#This Row],[Day]])</f>
        <v>24579</v>
      </c>
      <c r="S3515" s="35" t="str">
        <f t="shared" si="108"/>
        <v>MO</v>
      </c>
      <c r="T3515" s="24" t="str">
        <f t="shared" si="109"/>
        <v>US</v>
      </c>
    </row>
    <row r="3516" spans="1:20" ht="12.75" customHeight="1" x14ac:dyDescent="0.2">
      <c r="A3516" s="35">
        <v>3507</v>
      </c>
      <c r="B3516" s="53">
        <v>670417</v>
      </c>
      <c r="C3516" s="39" t="s">
        <v>5682</v>
      </c>
      <c r="D3516" s="39" t="s">
        <v>2050</v>
      </c>
      <c r="E3516" s="39" t="str">
        <f>IF(AND(LEN(NICAP[[#This Row],[State or      Country]])=2,NICAP[[#This Row],[State or      Country]]&lt;&gt;"UK"),"US","Other")</f>
        <v>US</v>
      </c>
      <c r="F3516" s="38">
        <v>4</v>
      </c>
      <c r="G3516" s="37"/>
      <c r="H3516" s="37"/>
      <c r="I3516" s="37"/>
      <c r="J3516" s="37"/>
      <c r="K3516" s="37"/>
      <c r="L3516" s="36" t="s">
        <v>5681</v>
      </c>
      <c r="M3516" s="36" t="str">
        <f>IF(LEFT(NICAP[[#This Row],[Date]],1)=0,"Y","N")</f>
        <v>N</v>
      </c>
      <c r="N3516" s="36"/>
      <c r="O3516" s="36" t="str">
        <f>19&amp;LEFT(NICAP[[#This Row],[Date]],2)</f>
        <v>1967</v>
      </c>
      <c r="P3516" s="36" t="str">
        <f>MID(NICAP[[#This Row],[Date]],3,2)</f>
        <v>04</v>
      </c>
      <c r="Q3516" s="36" t="str">
        <f>RIGHT(NICAP[[#This Row],[Date]],2)</f>
        <v>17</v>
      </c>
      <c r="R3516" s="26">
        <f>DATE(NICAP[[#This Row],[Year]],NICAP[[#This Row],[Month]],NICAP[[#This Row],[Day]])</f>
        <v>24579</v>
      </c>
      <c r="S3516" s="35" t="str">
        <f t="shared" si="108"/>
        <v>WV</v>
      </c>
      <c r="T3516" s="24" t="str">
        <f t="shared" si="109"/>
        <v>US</v>
      </c>
    </row>
    <row r="3517" spans="1:20" ht="57" customHeight="1" x14ac:dyDescent="0.2">
      <c r="A3517" s="35">
        <v>3508</v>
      </c>
      <c r="B3517" s="57">
        <v>670418</v>
      </c>
      <c r="C3517" s="50" t="s">
        <v>5680</v>
      </c>
      <c r="D3517" s="50" t="s">
        <v>2050</v>
      </c>
      <c r="E3517" s="50" t="str">
        <f>IF(AND(LEN(NICAP[[#This Row],[State or      Country]])=2,NICAP[[#This Row],[State or      Country]]&lt;&gt;"UK"),"US","Other")</f>
        <v>US</v>
      </c>
      <c r="F3517" s="49">
        <v>11</v>
      </c>
      <c r="G3517" s="48"/>
      <c r="H3517" s="48"/>
      <c r="I3517" s="48"/>
      <c r="J3517" s="48"/>
      <c r="K3517" s="48"/>
      <c r="L3517" s="36" t="s">
        <v>5679</v>
      </c>
      <c r="M3517" s="36" t="str">
        <f>IF(LEFT(NICAP[[#This Row],[Date]],1)=0,"Y","N")</f>
        <v>N</v>
      </c>
      <c r="N3517" s="36"/>
      <c r="O3517" s="36" t="str">
        <f>19&amp;LEFT(NICAP[[#This Row],[Date]],2)</f>
        <v>1967</v>
      </c>
      <c r="P3517" s="36" t="str">
        <f>MID(NICAP[[#This Row],[Date]],3,2)</f>
        <v>04</v>
      </c>
      <c r="Q3517" s="36" t="str">
        <f>RIGHT(NICAP[[#This Row],[Date]],2)</f>
        <v>18</v>
      </c>
      <c r="R3517" s="26">
        <f>DATE(NICAP[[#This Row],[Year]],NICAP[[#This Row],[Month]],NICAP[[#This Row],[Day]])</f>
        <v>24580</v>
      </c>
      <c r="S3517" s="35" t="str">
        <f t="shared" si="108"/>
        <v>WV</v>
      </c>
      <c r="T3517" s="24" t="str">
        <f t="shared" si="109"/>
        <v>US</v>
      </c>
    </row>
    <row r="3518" spans="1:20" ht="71.25" customHeight="1" x14ac:dyDescent="0.2">
      <c r="A3518" s="35">
        <v>3509</v>
      </c>
      <c r="B3518" s="57">
        <v>670418</v>
      </c>
      <c r="C3518" s="50" t="s">
        <v>4457</v>
      </c>
      <c r="D3518" s="50" t="s">
        <v>1694</v>
      </c>
      <c r="E3518" s="50" t="str">
        <f>IF(AND(LEN(NICAP[[#This Row],[State or      Country]])=2,NICAP[[#This Row],[State or      Country]]&lt;&gt;"UK"),"US","Other")</f>
        <v>US</v>
      </c>
      <c r="F3518" s="49">
        <v>11</v>
      </c>
      <c r="G3518" s="48"/>
      <c r="H3518" s="48"/>
      <c r="I3518" s="48"/>
      <c r="J3518" s="48"/>
      <c r="K3518" s="48"/>
      <c r="L3518" s="36" t="s">
        <v>5678</v>
      </c>
      <c r="M3518" s="36" t="str">
        <f>IF(LEFT(NICAP[[#This Row],[Date]],1)=0,"Y","N")</f>
        <v>N</v>
      </c>
      <c r="N3518" s="36"/>
      <c r="O3518" s="36" t="str">
        <f>19&amp;LEFT(NICAP[[#This Row],[Date]],2)</f>
        <v>1967</v>
      </c>
      <c r="P3518" s="36" t="str">
        <f>MID(NICAP[[#This Row],[Date]],3,2)</f>
        <v>04</v>
      </c>
      <c r="Q3518" s="36" t="str">
        <f>RIGHT(NICAP[[#This Row],[Date]],2)</f>
        <v>18</v>
      </c>
      <c r="R3518" s="26">
        <f>DATE(NICAP[[#This Row],[Year]],NICAP[[#This Row],[Month]],NICAP[[#This Row],[Day]])</f>
        <v>24580</v>
      </c>
      <c r="S3518" s="35" t="str">
        <f t="shared" si="108"/>
        <v>OH</v>
      </c>
      <c r="T3518" s="24" t="str">
        <f t="shared" si="109"/>
        <v>US</v>
      </c>
    </row>
    <row r="3519" spans="1:20" ht="57" customHeight="1" x14ac:dyDescent="0.2">
      <c r="A3519" s="35">
        <v>3510</v>
      </c>
      <c r="B3519" s="57">
        <v>670419</v>
      </c>
      <c r="C3519" s="50" t="s">
        <v>5677</v>
      </c>
      <c r="D3519" s="50" t="s">
        <v>1697</v>
      </c>
      <c r="E3519" s="50" t="str">
        <f>IF(AND(LEN(NICAP[[#This Row],[State or      Country]])=2,NICAP[[#This Row],[State or      Country]]&lt;&gt;"UK"),"US","Other")</f>
        <v>US</v>
      </c>
      <c r="F3519" s="49">
        <v>2</v>
      </c>
      <c r="G3519" s="48"/>
      <c r="H3519" s="48"/>
      <c r="I3519" s="48"/>
      <c r="J3519" s="48"/>
      <c r="K3519" s="48"/>
      <c r="L3519" s="36" t="s">
        <v>5676</v>
      </c>
      <c r="M3519" s="36" t="str">
        <f>IF(LEFT(NICAP[[#This Row],[Date]],1)=0,"Y","N")</f>
        <v>N</v>
      </c>
      <c r="N3519" s="36"/>
      <c r="O3519" s="36" t="str">
        <f>19&amp;LEFT(NICAP[[#This Row],[Date]],2)</f>
        <v>1967</v>
      </c>
      <c r="P3519" s="36" t="str">
        <f>MID(NICAP[[#This Row],[Date]],3,2)</f>
        <v>04</v>
      </c>
      <c r="Q3519" s="36" t="str">
        <f>RIGHT(NICAP[[#This Row],[Date]],2)</f>
        <v>19</v>
      </c>
      <c r="R3519" s="26">
        <f>DATE(NICAP[[#This Row],[Year]],NICAP[[#This Row],[Month]],NICAP[[#This Row],[Day]])</f>
        <v>24581</v>
      </c>
      <c r="S3519" s="35" t="str">
        <f t="shared" si="108"/>
        <v>MA</v>
      </c>
      <c r="T3519" s="24" t="str">
        <f t="shared" si="109"/>
        <v>US</v>
      </c>
    </row>
    <row r="3520" spans="1:20" ht="57" customHeight="1" x14ac:dyDescent="0.2">
      <c r="A3520" s="35">
        <v>3511</v>
      </c>
      <c r="B3520" s="57">
        <v>670419</v>
      </c>
      <c r="C3520" s="50" t="s">
        <v>5675</v>
      </c>
      <c r="D3520" s="50" t="s">
        <v>2050</v>
      </c>
      <c r="E3520" s="50" t="str">
        <f>IF(AND(LEN(NICAP[[#This Row],[State or      Country]])=2,NICAP[[#This Row],[State or      Country]]&lt;&gt;"UK"),"US","Other")</f>
        <v>US</v>
      </c>
      <c r="F3520" s="49">
        <v>2</v>
      </c>
      <c r="G3520" s="48"/>
      <c r="H3520" s="48"/>
      <c r="I3520" s="48"/>
      <c r="J3520" s="48"/>
      <c r="K3520" s="48"/>
      <c r="L3520" s="36" t="s">
        <v>5674</v>
      </c>
      <c r="M3520" s="36" t="str">
        <f>IF(LEFT(NICAP[[#This Row],[Date]],1)=0,"Y","N")</f>
        <v>N</v>
      </c>
      <c r="N3520" s="36"/>
      <c r="O3520" s="36" t="str">
        <f>19&amp;LEFT(NICAP[[#This Row],[Date]],2)</f>
        <v>1967</v>
      </c>
      <c r="P3520" s="36" t="str">
        <f>MID(NICAP[[#This Row],[Date]],3,2)</f>
        <v>04</v>
      </c>
      <c r="Q3520" s="36" t="str">
        <f>RIGHT(NICAP[[#This Row],[Date]],2)</f>
        <v>19</v>
      </c>
      <c r="R3520" s="26">
        <f>DATE(NICAP[[#This Row],[Year]],NICAP[[#This Row],[Month]],NICAP[[#This Row],[Day]])</f>
        <v>24581</v>
      </c>
      <c r="S3520" s="35" t="str">
        <f t="shared" si="108"/>
        <v>WV</v>
      </c>
      <c r="T3520" s="24" t="str">
        <f t="shared" si="109"/>
        <v>US</v>
      </c>
    </row>
    <row r="3521" spans="1:20" ht="57.75" customHeight="1" x14ac:dyDescent="0.2">
      <c r="A3521" s="35">
        <v>3512</v>
      </c>
      <c r="B3521" s="57">
        <v>670419</v>
      </c>
      <c r="C3521" s="50" t="s">
        <v>5673</v>
      </c>
      <c r="D3521" s="50" t="s">
        <v>1694</v>
      </c>
      <c r="E3521" s="50" t="str">
        <f>IF(AND(LEN(NICAP[[#This Row],[State or      Country]])=2,NICAP[[#This Row],[State or      Country]]&lt;&gt;"UK"),"US","Other")</f>
        <v>US</v>
      </c>
      <c r="F3521" s="49">
        <v>1</v>
      </c>
      <c r="G3521" s="48"/>
      <c r="H3521" s="48"/>
      <c r="I3521" s="48"/>
      <c r="J3521" s="48"/>
      <c r="K3521" s="48"/>
      <c r="L3521" s="36" t="s">
        <v>5672</v>
      </c>
      <c r="M3521" s="36" t="str">
        <f>IF(LEFT(NICAP[[#This Row],[Date]],1)=0,"Y","N")</f>
        <v>N</v>
      </c>
      <c r="N3521" s="36"/>
      <c r="O3521" s="36" t="str">
        <f>19&amp;LEFT(NICAP[[#This Row],[Date]],2)</f>
        <v>1967</v>
      </c>
      <c r="P3521" s="36" t="str">
        <f>MID(NICAP[[#This Row],[Date]],3,2)</f>
        <v>04</v>
      </c>
      <c r="Q3521" s="36" t="str">
        <f>RIGHT(NICAP[[#This Row],[Date]],2)</f>
        <v>19</v>
      </c>
      <c r="R3521" s="26">
        <f>DATE(NICAP[[#This Row],[Year]],NICAP[[#This Row],[Month]],NICAP[[#This Row],[Day]])</f>
        <v>24581</v>
      </c>
      <c r="S3521" s="35" t="str">
        <f t="shared" si="108"/>
        <v>OH</v>
      </c>
      <c r="T3521" s="24" t="str">
        <f t="shared" si="109"/>
        <v>US</v>
      </c>
    </row>
    <row r="3522" spans="1:20" ht="42" customHeight="1" x14ac:dyDescent="0.2">
      <c r="A3522" s="35">
        <v>3513</v>
      </c>
      <c r="B3522" s="57">
        <v>670420</v>
      </c>
      <c r="C3522" s="50" t="s">
        <v>3227</v>
      </c>
      <c r="D3522" s="50" t="s">
        <v>1697</v>
      </c>
      <c r="E3522" s="50" t="str">
        <f>IF(AND(LEN(NICAP[[#This Row],[State or      Country]])=2,NICAP[[#This Row],[State or      Country]]&lt;&gt;"UK"),"US","Other")</f>
        <v>US</v>
      </c>
      <c r="F3522" s="49">
        <v>2</v>
      </c>
      <c r="G3522" s="48"/>
      <c r="H3522" s="48"/>
      <c r="I3522" s="48"/>
      <c r="J3522" s="48"/>
      <c r="K3522" s="48"/>
      <c r="L3522" s="42" t="s">
        <v>5671</v>
      </c>
      <c r="M3522" s="42" t="str">
        <f>IF(LEFT(NICAP[[#This Row],[Date]],1)=0,"Y","N")</f>
        <v>N</v>
      </c>
      <c r="N3522" s="42"/>
      <c r="O3522" s="42" t="str">
        <f>19&amp;LEFT(NICAP[[#This Row],[Date]],2)</f>
        <v>1967</v>
      </c>
      <c r="P3522" s="42" t="str">
        <f>MID(NICAP[[#This Row],[Date]],3,2)</f>
        <v>04</v>
      </c>
      <c r="Q3522" s="42" t="str">
        <f>RIGHT(NICAP[[#This Row],[Date]],2)</f>
        <v>20</v>
      </c>
      <c r="R3522" s="26">
        <f>DATE(NICAP[[#This Row],[Year]],NICAP[[#This Row],[Month]],NICAP[[#This Row],[Day]])</f>
        <v>24582</v>
      </c>
      <c r="S3522" s="35" t="str">
        <f t="shared" si="108"/>
        <v>MA</v>
      </c>
      <c r="T3522" s="24" t="str">
        <f t="shared" si="109"/>
        <v>US</v>
      </c>
    </row>
    <row r="3523" spans="1:20" ht="42" customHeight="1" x14ac:dyDescent="0.2">
      <c r="A3523" s="35">
        <v>3514</v>
      </c>
      <c r="B3523" s="57">
        <v>670420</v>
      </c>
      <c r="C3523" s="50" t="s">
        <v>5670</v>
      </c>
      <c r="D3523" s="50" t="s">
        <v>1734</v>
      </c>
      <c r="E3523" s="50" t="str">
        <f>IF(AND(LEN(NICAP[[#This Row],[State or      Country]])=2,NICAP[[#This Row],[State or      Country]]&lt;&gt;"UK"),"US","Other")</f>
        <v>US</v>
      </c>
      <c r="F3523" s="49">
        <v>2</v>
      </c>
      <c r="G3523" s="48"/>
      <c r="H3523" s="48"/>
      <c r="I3523" s="48"/>
      <c r="J3523" s="48"/>
      <c r="K3523" s="48"/>
      <c r="L3523" s="42" t="s">
        <v>5669</v>
      </c>
      <c r="M3523" s="42" t="str">
        <f>IF(LEFT(NICAP[[#This Row],[Date]],1)=0,"Y","N")</f>
        <v>N</v>
      </c>
      <c r="N3523" s="42"/>
      <c r="O3523" s="42" t="str">
        <f>19&amp;LEFT(NICAP[[#This Row],[Date]],2)</f>
        <v>1967</v>
      </c>
      <c r="P3523" s="42" t="str">
        <f>MID(NICAP[[#This Row],[Date]],3,2)</f>
        <v>04</v>
      </c>
      <c r="Q3523" s="42" t="str">
        <f>RIGHT(NICAP[[#This Row],[Date]],2)</f>
        <v>20</v>
      </c>
      <c r="R3523" s="26">
        <f>DATE(NICAP[[#This Row],[Year]],NICAP[[#This Row],[Month]],NICAP[[#This Row],[Day]])</f>
        <v>24582</v>
      </c>
      <c r="S3523" s="35" t="str">
        <f t="shared" si="108"/>
        <v>MI</v>
      </c>
      <c r="T3523" s="24" t="str">
        <f t="shared" si="109"/>
        <v>US</v>
      </c>
    </row>
    <row r="3524" spans="1:20" ht="57.75" customHeight="1" x14ac:dyDescent="0.2">
      <c r="A3524" s="35">
        <v>3515</v>
      </c>
      <c r="B3524" s="57">
        <v>670420</v>
      </c>
      <c r="C3524" s="50" t="s">
        <v>5661</v>
      </c>
      <c r="D3524" s="50" t="s">
        <v>1697</v>
      </c>
      <c r="E3524" s="50" t="str">
        <f>IF(AND(LEN(NICAP[[#This Row],[State or      Country]])=2,NICAP[[#This Row],[State or      Country]]&lt;&gt;"UK"),"US","Other")</f>
        <v>US</v>
      </c>
      <c r="F3524" s="75">
        <v>1</v>
      </c>
      <c r="G3524" s="48"/>
      <c r="H3524" s="48"/>
      <c r="I3524" s="48"/>
      <c r="J3524" s="48"/>
      <c r="K3524" s="48"/>
      <c r="L3524" s="36" t="s">
        <v>5668</v>
      </c>
      <c r="M3524" s="36" t="str">
        <f>IF(LEFT(NICAP[[#This Row],[Date]],1)=0,"Y","N")</f>
        <v>N</v>
      </c>
      <c r="N3524" s="36"/>
      <c r="O3524" s="36" t="str">
        <f>19&amp;LEFT(NICAP[[#This Row],[Date]],2)</f>
        <v>1967</v>
      </c>
      <c r="P3524" s="36" t="str">
        <f>MID(NICAP[[#This Row],[Date]],3,2)</f>
        <v>04</v>
      </c>
      <c r="Q3524" s="36" t="str">
        <f>RIGHT(NICAP[[#This Row],[Date]],2)</f>
        <v>20</v>
      </c>
      <c r="R3524" s="26">
        <f>DATE(NICAP[[#This Row],[Year]],NICAP[[#This Row],[Month]],NICAP[[#This Row],[Day]])</f>
        <v>24582</v>
      </c>
      <c r="S3524" s="35" t="str">
        <f t="shared" si="108"/>
        <v>MA</v>
      </c>
      <c r="T3524" s="24" t="str">
        <f t="shared" si="109"/>
        <v>US</v>
      </c>
    </row>
    <row r="3525" spans="1:20" ht="72" customHeight="1" x14ac:dyDescent="0.2">
      <c r="A3525" s="35">
        <v>3516</v>
      </c>
      <c r="B3525" s="57">
        <v>670420</v>
      </c>
      <c r="C3525" s="50" t="s">
        <v>5667</v>
      </c>
      <c r="D3525" s="50" t="s">
        <v>1697</v>
      </c>
      <c r="E3525" s="50" t="str">
        <f>IF(AND(LEN(NICAP[[#This Row],[State or      Country]])=2,NICAP[[#This Row],[State or      Country]]&lt;&gt;"UK"),"US","Other")</f>
        <v>US</v>
      </c>
      <c r="F3525" s="75">
        <v>2</v>
      </c>
      <c r="G3525" s="48"/>
      <c r="H3525" s="48"/>
      <c r="I3525" s="48"/>
      <c r="J3525" s="48"/>
      <c r="K3525" s="48"/>
      <c r="L3525" s="36" t="s">
        <v>5666</v>
      </c>
      <c r="M3525" s="36" t="str">
        <f>IF(LEFT(NICAP[[#This Row],[Date]],1)=0,"Y","N")</f>
        <v>N</v>
      </c>
      <c r="N3525" s="36"/>
      <c r="O3525" s="36" t="str">
        <f>19&amp;LEFT(NICAP[[#This Row],[Date]],2)</f>
        <v>1967</v>
      </c>
      <c r="P3525" s="36" t="str">
        <f>MID(NICAP[[#This Row],[Date]],3,2)</f>
        <v>04</v>
      </c>
      <c r="Q3525" s="36" t="str">
        <f>RIGHT(NICAP[[#This Row],[Date]],2)</f>
        <v>20</v>
      </c>
      <c r="R3525" s="26">
        <f>DATE(NICAP[[#This Row],[Year]],NICAP[[#This Row],[Month]],NICAP[[#This Row],[Day]])</f>
        <v>24582</v>
      </c>
      <c r="S3525" s="35" t="str">
        <f t="shared" si="108"/>
        <v>MA</v>
      </c>
      <c r="T3525" s="24" t="str">
        <f t="shared" si="109"/>
        <v>US</v>
      </c>
    </row>
    <row r="3526" spans="1:20" ht="56.25" customHeight="1" x14ac:dyDescent="0.2">
      <c r="A3526" s="35">
        <v>3517</v>
      </c>
      <c r="B3526" s="57">
        <v>670421</v>
      </c>
      <c r="C3526" s="50" t="s">
        <v>5665</v>
      </c>
      <c r="D3526" s="50" t="s">
        <v>1707</v>
      </c>
      <c r="E3526" s="50" t="str">
        <f>IF(AND(LEN(NICAP[[#This Row],[State or      Country]])=2,NICAP[[#This Row],[State or      Country]]&lt;&gt;"UK"),"US","Other")</f>
        <v>US</v>
      </c>
      <c r="F3526" s="75">
        <v>2</v>
      </c>
      <c r="G3526" s="48"/>
      <c r="H3526" s="48"/>
      <c r="I3526" s="48"/>
      <c r="J3526" s="48"/>
      <c r="K3526" s="48"/>
      <c r="L3526" s="42" t="s">
        <v>5664</v>
      </c>
      <c r="M3526" s="42" t="str">
        <f>IF(LEFT(NICAP[[#This Row],[Date]],1)=0,"Y","N")</f>
        <v>N</v>
      </c>
      <c r="N3526" s="42"/>
      <c r="O3526" s="42" t="str">
        <f>19&amp;LEFT(NICAP[[#This Row],[Date]],2)</f>
        <v>1967</v>
      </c>
      <c r="P3526" s="42" t="str">
        <f>MID(NICAP[[#This Row],[Date]],3,2)</f>
        <v>04</v>
      </c>
      <c r="Q3526" s="42" t="str">
        <f>RIGHT(NICAP[[#This Row],[Date]],2)</f>
        <v>21</v>
      </c>
      <c r="R3526" s="26">
        <f>DATE(NICAP[[#This Row],[Year]],NICAP[[#This Row],[Month]],NICAP[[#This Row],[Day]])</f>
        <v>24583</v>
      </c>
      <c r="S3526" s="35" t="str">
        <f t="shared" si="108"/>
        <v>WA</v>
      </c>
      <c r="T3526" s="24" t="str">
        <f t="shared" si="109"/>
        <v>US</v>
      </c>
    </row>
    <row r="3527" spans="1:20" ht="72" customHeight="1" x14ac:dyDescent="0.2">
      <c r="A3527" s="35">
        <v>3518</v>
      </c>
      <c r="B3527" s="57">
        <v>670421</v>
      </c>
      <c r="C3527" s="50" t="s">
        <v>5663</v>
      </c>
      <c r="D3527" s="50" t="s">
        <v>1683</v>
      </c>
      <c r="E3527" s="50" t="str">
        <f>IF(AND(LEN(NICAP[[#This Row],[State or      Country]])=2,NICAP[[#This Row],[State or      Country]]&lt;&gt;"UK"),"US","Other")</f>
        <v>US</v>
      </c>
      <c r="F3527" s="75">
        <v>2</v>
      </c>
      <c r="G3527" s="48"/>
      <c r="H3527" s="48"/>
      <c r="I3527" s="48"/>
      <c r="J3527" s="48"/>
      <c r="K3527" s="48"/>
      <c r="L3527" s="36" t="s">
        <v>5662</v>
      </c>
      <c r="M3527" s="36" t="str">
        <f>IF(LEFT(NICAP[[#This Row],[Date]],1)=0,"Y","N")</f>
        <v>N</v>
      </c>
      <c r="N3527" s="36"/>
      <c r="O3527" s="36" t="str">
        <f>19&amp;LEFT(NICAP[[#This Row],[Date]],2)</f>
        <v>1967</v>
      </c>
      <c r="P3527" s="36" t="str">
        <f>MID(NICAP[[#This Row],[Date]],3,2)</f>
        <v>04</v>
      </c>
      <c r="Q3527" s="36" t="str">
        <f>RIGHT(NICAP[[#This Row],[Date]],2)</f>
        <v>21</v>
      </c>
      <c r="R3527" s="26">
        <f>DATE(NICAP[[#This Row],[Year]],NICAP[[#This Row],[Month]],NICAP[[#This Row],[Day]])</f>
        <v>24583</v>
      </c>
      <c r="S3527" s="35" t="str">
        <f t="shared" si="108"/>
        <v>FL</v>
      </c>
      <c r="T3527" s="24" t="str">
        <f t="shared" si="109"/>
        <v>US</v>
      </c>
    </row>
    <row r="3528" spans="1:20" ht="71.25" customHeight="1" x14ac:dyDescent="0.2">
      <c r="A3528" s="35">
        <v>3519</v>
      </c>
      <c r="B3528" s="57">
        <v>670421</v>
      </c>
      <c r="C3528" s="50" t="s">
        <v>5661</v>
      </c>
      <c r="D3528" s="50" t="s">
        <v>1697</v>
      </c>
      <c r="E3528" s="50" t="str">
        <f>IF(AND(LEN(NICAP[[#This Row],[State or      Country]])=2,NICAP[[#This Row],[State or      Country]]&lt;&gt;"UK"),"US","Other")</f>
        <v>US</v>
      </c>
      <c r="F3528" s="75">
        <v>1</v>
      </c>
      <c r="G3528" s="48"/>
      <c r="H3528" s="48"/>
      <c r="I3528" s="48"/>
      <c r="J3528" s="48"/>
      <c r="K3528" s="48"/>
      <c r="L3528" s="36" t="s">
        <v>5660</v>
      </c>
      <c r="M3528" s="36" t="str">
        <f>IF(LEFT(NICAP[[#This Row],[Date]],1)=0,"Y","N")</f>
        <v>N</v>
      </c>
      <c r="N3528" s="36"/>
      <c r="O3528" s="36" t="str">
        <f>19&amp;LEFT(NICAP[[#This Row],[Date]],2)</f>
        <v>1967</v>
      </c>
      <c r="P3528" s="36" t="str">
        <f>MID(NICAP[[#This Row],[Date]],3,2)</f>
        <v>04</v>
      </c>
      <c r="Q3528" s="36" t="str">
        <f>RIGHT(NICAP[[#This Row],[Date]],2)</f>
        <v>21</v>
      </c>
      <c r="R3528" s="26">
        <f>DATE(NICAP[[#This Row],[Year]],NICAP[[#This Row],[Month]],NICAP[[#This Row],[Day]])</f>
        <v>24583</v>
      </c>
      <c r="S3528" s="35" t="str">
        <f t="shared" si="108"/>
        <v>MA</v>
      </c>
      <c r="T3528" s="24" t="str">
        <f t="shared" si="109"/>
        <v>US</v>
      </c>
    </row>
    <row r="3529" spans="1:20" ht="57.75" customHeight="1" x14ac:dyDescent="0.2">
      <c r="A3529" s="35">
        <v>3520</v>
      </c>
      <c r="B3529" s="57">
        <v>670421</v>
      </c>
      <c r="C3529" s="50" t="s">
        <v>5659</v>
      </c>
      <c r="D3529" s="50" t="s">
        <v>1697</v>
      </c>
      <c r="E3529" s="50" t="str">
        <f>IF(AND(LEN(NICAP[[#This Row],[State or      Country]])=2,NICAP[[#This Row],[State or      Country]]&lt;&gt;"UK"),"US","Other")</f>
        <v>US</v>
      </c>
      <c r="F3529" s="75">
        <v>2</v>
      </c>
      <c r="G3529" s="48"/>
      <c r="H3529" s="48"/>
      <c r="I3529" s="48"/>
      <c r="J3529" s="48"/>
      <c r="K3529" s="48"/>
      <c r="L3529" s="36" t="s">
        <v>5658</v>
      </c>
      <c r="M3529" s="36" t="str">
        <f>IF(LEFT(NICAP[[#This Row],[Date]],1)=0,"Y","N")</f>
        <v>N</v>
      </c>
      <c r="N3529" s="36"/>
      <c r="O3529" s="36" t="str">
        <f>19&amp;LEFT(NICAP[[#This Row],[Date]],2)</f>
        <v>1967</v>
      </c>
      <c r="P3529" s="36" t="str">
        <f>MID(NICAP[[#This Row],[Date]],3,2)</f>
        <v>04</v>
      </c>
      <c r="Q3529" s="36" t="str">
        <f>RIGHT(NICAP[[#This Row],[Date]],2)</f>
        <v>21</v>
      </c>
      <c r="R3529" s="26">
        <f>DATE(NICAP[[#This Row],[Year]],NICAP[[#This Row],[Month]],NICAP[[#This Row],[Day]])</f>
        <v>24583</v>
      </c>
      <c r="S3529" s="35" t="str">
        <f t="shared" si="108"/>
        <v>MA</v>
      </c>
      <c r="T3529" s="24" t="str">
        <f t="shared" si="109"/>
        <v>US</v>
      </c>
    </row>
    <row r="3530" spans="1:20" ht="57" customHeight="1" x14ac:dyDescent="0.2">
      <c r="A3530" s="35">
        <v>3521</v>
      </c>
      <c r="B3530" s="57">
        <v>670421</v>
      </c>
      <c r="C3530" s="50" t="s">
        <v>1853</v>
      </c>
      <c r="D3530" s="50" t="s">
        <v>1852</v>
      </c>
      <c r="E3530" s="50" t="str">
        <f>IF(AND(LEN(NICAP[[#This Row],[State or      Country]])=2,NICAP[[#This Row],[State or      Country]]&lt;&gt;"UK"),"US","Other")</f>
        <v>US</v>
      </c>
      <c r="F3530" s="75">
        <v>2</v>
      </c>
      <c r="G3530" s="48"/>
      <c r="H3530" s="48"/>
      <c r="I3530" s="48"/>
      <c r="J3530" s="48"/>
      <c r="K3530" s="48"/>
      <c r="L3530" s="36" t="s">
        <v>5657</v>
      </c>
      <c r="M3530" s="36" t="str">
        <f>IF(LEFT(NICAP[[#This Row],[Date]],1)=0,"Y","N")</f>
        <v>N</v>
      </c>
      <c r="N3530" s="36"/>
      <c r="O3530" s="36" t="str">
        <f>19&amp;LEFT(NICAP[[#This Row],[Date]],2)</f>
        <v>1967</v>
      </c>
      <c r="P3530" s="36" t="str">
        <f>MID(NICAP[[#This Row],[Date]],3,2)</f>
        <v>04</v>
      </c>
      <c r="Q3530" s="36" t="str">
        <f>RIGHT(NICAP[[#This Row],[Date]],2)</f>
        <v>21</v>
      </c>
      <c r="R3530" s="26">
        <f>DATE(NICAP[[#This Row],[Year]],NICAP[[#This Row],[Month]],NICAP[[#This Row],[Day]])</f>
        <v>24583</v>
      </c>
      <c r="S3530" s="35" t="str">
        <f t="shared" ref="S3530:S3593" si="110">IF(E3530="US",D3530,"")</f>
        <v>AZ</v>
      </c>
      <c r="T3530" s="24" t="str">
        <f t="shared" ref="T3530:T3593" si="111">IF(E3530="US","US",D3530)</f>
        <v>US</v>
      </c>
    </row>
    <row r="3531" spans="1:20" ht="56.25" customHeight="1" x14ac:dyDescent="0.2">
      <c r="A3531" s="35">
        <v>3522</v>
      </c>
      <c r="B3531" s="57">
        <v>670421</v>
      </c>
      <c r="C3531" s="50" t="s">
        <v>5656</v>
      </c>
      <c r="D3531" s="50" t="s">
        <v>3132</v>
      </c>
      <c r="E3531" s="50" t="str">
        <f>IF(AND(LEN(NICAP[[#This Row],[State or      Country]])=2,NICAP[[#This Row],[State or      Country]]&lt;&gt;"UK"),"US","Other")</f>
        <v>US</v>
      </c>
      <c r="F3531" s="75">
        <v>2</v>
      </c>
      <c r="G3531" s="48"/>
      <c r="H3531" s="48"/>
      <c r="I3531" s="48"/>
      <c r="J3531" s="48"/>
      <c r="K3531" s="48"/>
      <c r="L3531" s="42" t="s">
        <v>5655</v>
      </c>
      <c r="M3531" s="42" t="str">
        <f>IF(LEFT(NICAP[[#This Row],[Date]],1)=0,"Y","N")</f>
        <v>N</v>
      </c>
      <c r="N3531" s="42"/>
      <c r="O3531" s="42" t="str">
        <f>19&amp;LEFT(NICAP[[#This Row],[Date]],2)</f>
        <v>1967</v>
      </c>
      <c r="P3531" s="42" t="str">
        <f>MID(NICAP[[#This Row],[Date]],3,2)</f>
        <v>04</v>
      </c>
      <c r="Q3531" s="42" t="str">
        <f>RIGHT(NICAP[[#This Row],[Date]],2)</f>
        <v>21</v>
      </c>
      <c r="R3531" s="26">
        <f>DATE(NICAP[[#This Row],[Year]],NICAP[[#This Row],[Month]],NICAP[[#This Row],[Day]])</f>
        <v>24583</v>
      </c>
      <c r="S3531" s="35" t="str">
        <f t="shared" si="110"/>
        <v>UT</v>
      </c>
      <c r="T3531" s="24" t="str">
        <f t="shared" si="111"/>
        <v>US</v>
      </c>
    </row>
    <row r="3532" spans="1:20" ht="12.75" customHeight="1" x14ac:dyDescent="0.2">
      <c r="A3532" s="35">
        <v>3523</v>
      </c>
      <c r="B3532" s="55">
        <v>670421</v>
      </c>
      <c r="C3532" s="39" t="s">
        <v>5654</v>
      </c>
      <c r="D3532" s="39" t="s">
        <v>2098</v>
      </c>
      <c r="E3532" s="39" t="str">
        <f>IF(AND(LEN(NICAP[[#This Row],[State or      Country]])=2,NICAP[[#This Row],[State or      Country]]&lt;&gt;"UK"),"US","Other")</f>
        <v>US</v>
      </c>
      <c r="F3532" s="79">
        <v>2</v>
      </c>
      <c r="G3532" s="37"/>
      <c r="H3532" s="37"/>
      <c r="I3532" s="93">
        <v>11677</v>
      </c>
      <c r="J3532" s="37"/>
      <c r="K3532" s="37"/>
      <c r="L3532" s="36" t="s">
        <v>5653</v>
      </c>
      <c r="M3532" s="36" t="str">
        <f>IF(LEFT(NICAP[[#This Row],[Date]],1)=0,"Y","N")</f>
        <v>N</v>
      </c>
      <c r="N3532" s="36"/>
      <c r="O3532" s="36" t="str">
        <f>19&amp;LEFT(NICAP[[#This Row],[Date]],2)</f>
        <v>1967</v>
      </c>
      <c r="P3532" s="36" t="str">
        <f>MID(NICAP[[#This Row],[Date]],3,2)</f>
        <v>04</v>
      </c>
      <c r="Q3532" s="36" t="str">
        <f>RIGHT(NICAP[[#This Row],[Date]],2)</f>
        <v>21</v>
      </c>
      <c r="R3532" s="26">
        <f>DATE(NICAP[[#This Row],[Year]],NICAP[[#This Row],[Month]],NICAP[[#This Row],[Day]])</f>
        <v>24583</v>
      </c>
      <c r="S3532" s="35" t="str">
        <f t="shared" si="110"/>
        <v>VA</v>
      </c>
      <c r="T3532" s="24" t="str">
        <f t="shared" si="111"/>
        <v>US</v>
      </c>
    </row>
    <row r="3533" spans="1:20" ht="57" customHeight="1" x14ac:dyDescent="0.2">
      <c r="A3533" s="35">
        <v>3524</v>
      </c>
      <c r="B3533" s="57">
        <v>670422</v>
      </c>
      <c r="C3533" s="50" t="s">
        <v>5652</v>
      </c>
      <c r="D3533" s="50" t="s">
        <v>3132</v>
      </c>
      <c r="E3533" s="50" t="str">
        <f>IF(AND(LEN(NICAP[[#This Row],[State or      Country]])=2,NICAP[[#This Row],[State or      Country]]&lt;&gt;"UK"),"US","Other")</f>
        <v>US</v>
      </c>
      <c r="F3533" s="75">
        <v>4</v>
      </c>
      <c r="G3533" s="48"/>
      <c r="H3533" s="48"/>
      <c r="I3533" s="48"/>
      <c r="J3533" s="48"/>
      <c r="K3533" s="48"/>
      <c r="L3533" s="36" t="s">
        <v>5651</v>
      </c>
      <c r="M3533" s="36" t="str">
        <f>IF(LEFT(NICAP[[#This Row],[Date]],1)=0,"Y","N")</f>
        <v>N</v>
      </c>
      <c r="N3533" s="36"/>
      <c r="O3533" s="36" t="str">
        <f>19&amp;LEFT(NICAP[[#This Row],[Date]],2)</f>
        <v>1967</v>
      </c>
      <c r="P3533" s="36" t="str">
        <f>MID(NICAP[[#This Row],[Date]],3,2)</f>
        <v>04</v>
      </c>
      <c r="Q3533" s="36" t="str">
        <f>RIGHT(NICAP[[#This Row],[Date]],2)</f>
        <v>22</v>
      </c>
      <c r="R3533" s="26">
        <f>DATE(NICAP[[#This Row],[Year]],NICAP[[#This Row],[Month]],NICAP[[#This Row],[Day]])</f>
        <v>24584</v>
      </c>
      <c r="S3533" s="35" t="str">
        <f t="shared" si="110"/>
        <v>UT</v>
      </c>
      <c r="T3533" s="24" t="str">
        <f t="shared" si="111"/>
        <v>US</v>
      </c>
    </row>
    <row r="3534" spans="1:20" ht="42" customHeight="1" x14ac:dyDescent="0.2">
      <c r="A3534" s="35">
        <v>3525</v>
      </c>
      <c r="B3534" s="57">
        <v>670422</v>
      </c>
      <c r="C3534" s="50" t="s">
        <v>5650</v>
      </c>
      <c r="D3534" s="50" t="s">
        <v>1799</v>
      </c>
      <c r="E3534" s="50" t="str">
        <f>IF(AND(LEN(NICAP[[#This Row],[State or      Country]])=2,NICAP[[#This Row],[State or      Country]]&lt;&gt;"UK"),"US","Other")</f>
        <v>US</v>
      </c>
      <c r="F3534" s="75">
        <v>1</v>
      </c>
      <c r="G3534" s="48"/>
      <c r="H3534" s="48"/>
      <c r="I3534" s="48"/>
      <c r="J3534" s="48"/>
      <c r="K3534" s="48"/>
      <c r="L3534" s="42" t="s">
        <v>5649</v>
      </c>
      <c r="M3534" s="42" t="str">
        <f>IF(LEFT(NICAP[[#This Row],[Date]],1)=0,"Y","N")</f>
        <v>N</v>
      </c>
      <c r="N3534" s="42"/>
      <c r="O3534" s="42" t="str">
        <f>19&amp;LEFT(NICAP[[#This Row],[Date]],2)</f>
        <v>1967</v>
      </c>
      <c r="P3534" s="42" t="str">
        <f>MID(NICAP[[#This Row],[Date]],3,2)</f>
        <v>04</v>
      </c>
      <c r="Q3534" s="42" t="str">
        <f>RIGHT(NICAP[[#This Row],[Date]],2)</f>
        <v>22</v>
      </c>
      <c r="R3534" s="26">
        <f>DATE(NICAP[[#This Row],[Year]],NICAP[[#This Row],[Month]],NICAP[[#This Row],[Day]])</f>
        <v>24584</v>
      </c>
      <c r="S3534" s="35" t="str">
        <f t="shared" si="110"/>
        <v>TN</v>
      </c>
      <c r="T3534" s="24" t="str">
        <f t="shared" si="111"/>
        <v>US</v>
      </c>
    </row>
    <row r="3535" spans="1:20" ht="72" customHeight="1" x14ac:dyDescent="0.2">
      <c r="A3535" s="35">
        <v>3526</v>
      </c>
      <c r="B3535" s="57">
        <v>670423</v>
      </c>
      <c r="C3535" s="50" t="s">
        <v>5648</v>
      </c>
      <c r="D3535" s="50" t="s">
        <v>1670</v>
      </c>
      <c r="E3535" s="50" t="str">
        <f>IF(AND(LEN(NICAP[[#This Row],[State or      Country]])=2,NICAP[[#This Row],[State or      Country]]&lt;&gt;"UK"),"US","Other")</f>
        <v>US</v>
      </c>
      <c r="F3535" s="75">
        <v>4</v>
      </c>
      <c r="G3535" s="48"/>
      <c r="H3535" s="48"/>
      <c r="I3535" s="48"/>
      <c r="J3535" s="48"/>
      <c r="K3535" s="48"/>
      <c r="L3535" s="36" t="s">
        <v>5647</v>
      </c>
      <c r="M3535" s="36" t="str">
        <f>IF(LEFT(NICAP[[#This Row],[Date]],1)=0,"Y","N")</f>
        <v>N</v>
      </c>
      <c r="N3535" s="36"/>
      <c r="O3535" s="36" t="str">
        <f>19&amp;LEFT(NICAP[[#This Row],[Date]],2)</f>
        <v>1967</v>
      </c>
      <c r="P3535" s="36" t="str">
        <f>MID(NICAP[[#This Row],[Date]],3,2)</f>
        <v>04</v>
      </c>
      <c r="Q3535" s="36" t="str">
        <f>RIGHT(NICAP[[#This Row],[Date]],2)</f>
        <v>23</v>
      </c>
      <c r="R3535" s="26">
        <f>DATE(NICAP[[#This Row],[Year]],NICAP[[#This Row],[Month]],NICAP[[#This Row],[Day]])</f>
        <v>24585</v>
      </c>
      <c r="S3535" s="35" t="str">
        <f t="shared" si="110"/>
        <v>IL</v>
      </c>
      <c r="T3535" s="24" t="str">
        <f t="shared" si="111"/>
        <v>US</v>
      </c>
    </row>
    <row r="3536" spans="1:20" ht="42" customHeight="1" x14ac:dyDescent="0.2">
      <c r="A3536" s="35">
        <v>3527</v>
      </c>
      <c r="B3536" s="57">
        <v>670423</v>
      </c>
      <c r="C3536" s="50" t="s">
        <v>3227</v>
      </c>
      <c r="D3536" s="50" t="s">
        <v>1697</v>
      </c>
      <c r="E3536" s="50" t="str">
        <f>IF(AND(LEN(NICAP[[#This Row],[State or      Country]])=2,NICAP[[#This Row],[State or      Country]]&lt;&gt;"UK"),"US","Other")</f>
        <v>US</v>
      </c>
      <c r="F3536" s="75">
        <v>2</v>
      </c>
      <c r="G3536" s="48"/>
      <c r="H3536" s="48"/>
      <c r="I3536" s="48"/>
      <c r="J3536" s="48"/>
      <c r="K3536" s="48"/>
      <c r="L3536" s="36" t="s">
        <v>5646</v>
      </c>
      <c r="M3536" s="36" t="str">
        <f>IF(LEFT(NICAP[[#This Row],[Date]],1)=0,"Y","N")</f>
        <v>N</v>
      </c>
      <c r="N3536" s="36"/>
      <c r="O3536" s="36" t="str">
        <f>19&amp;LEFT(NICAP[[#This Row],[Date]],2)</f>
        <v>1967</v>
      </c>
      <c r="P3536" s="36" t="str">
        <f>MID(NICAP[[#This Row],[Date]],3,2)</f>
        <v>04</v>
      </c>
      <c r="Q3536" s="36" t="str">
        <f>RIGHT(NICAP[[#This Row],[Date]],2)</f>
        <v>23</v>
      </c>
      <c r="R3536" s="26">
        <f>DATE(NICAP[[#This Row],[Year]],NICAP[[#This Row],[Month]],NICAP[[#This Row],[Day]])</f>
        <v>24585</v>
      </c>
      <c r="S3536" s="35" t="str">
        <f t="shared" si="110"/>
        <v>MA</v>
      </c>
      <c r="T3536" s="24" t="str">
        <f t="shared" si="111"/>
        <v>US</v>
      </c>
    </row>
    <row r="3537" spans="1:20" ht="56.25" customHeight="1" x14ac:dyDescent="0.2">
      <c r="A3537" s="35">
        <v>3528</v>
      </c>
      <c r="B3537" s="57">
        <v>670426</v>
      </c>
      <c r="C3537" s="50" t="s">
        <v>3039</v>
      </c>
      <c r="D3537" s="50" t="s">
        <v>2098</v>
      </c>
      <c r="E3537" s="50" t="str">
        <f>IF(AND(LEN(NICAP[[#This Row],[State or      Country]])=2,NICAP[[#This Row],[State or      Country]]&lt;&gt;"UK"),"US","Other")</f>
        <v>US</v>
      </c>
      <c r="F3537" s="75">
        <v>2</v>
      </c>
      <c r="G3537" s="48"/>
      <c r="H3537" s="48"/>
      <c r="I3537" s="48"/>
      <c r="J3537" s="48"/>
      <c r="K3537" s="48"/>
      <c r="L3537" s="36" t="s">
        <v>5645</v>
      </c>
      <c r="M3537" s="36" t="str">
        <f>IF(LEFT(NICAP[[#This Row],[Date]],1)=0,"Y","N")</f>
        <v>N</v>
      </c>
      <c r="N3537" s="36"/>
      <c r="O3537" s="36" t="str">
        <f>19&amp;LEFT(NICAP[[#This Row],[Date]],2)</f>
        <v>1967</v>
      </c>
      <c r="P3537" s="36" t="str">
        <f>MID(NICAP[[#This Row],[Date]],3,2)</f>
        <v>04</v>
      </c>
      <c r="Q3537" s="36" t="str">
        <f>RIGHT(NICAP[[#This Row],[Date]],2)</f>
        <v>26</v>
      </c>
      <c r="R3537" s="26">
        <f>DATE(NICAP[[#This Row],[Year]],NICAP[[#This Row],[Month]],NICAP[[#This Row],[Day]])</f>
        <v>24588</v>
      </c>
      <c r="S3537" s="35" t="str">
        <f t="shared" si="110"/>
        <v>VA</v>
      </c>
      <c r="T3537" s="24" t="str">
        <f t="shared" si="111"/>
        <v>US</v>
      </c>
    </row>
    <row r="3538" spans="1:20" ht="101.25" customHeight="1" x14ac:dyDescent="0.2">
      <c r="A3538" s="35">
        <v>3529</v>
      </c>
      <c r="B3538" s="57">
        <v>670426</v>
      </c>
      <c r="C3538" s="50" t="s">
        <v>5644</v>
      </c>
      <c r="D3538" s="50" t="s">
        <v>1702</v>
      </c>
      <c r="E3538" s="50" t="str">
        <f>IF(AND(LEN(NICAP[[#This Row],[State or      Country]])=2,NICAP[[#This Row],[State or      Country]]&lt;&gt;"UK"),"US","Other")</f>
        <v>Other</v>
      </c>
      <c r="F3538" s="75">
        <v>6</v>
      </c>
      <c r="G3538" s="48"/>
      <c r="H3538" s="48"/>
      <c r="I3538" s="48"/>
      <c r="J3538" s="48"/>
      <c r="K3538" s="48"/>
      <c r="L3538" s="36" t="s">
        <v>5643</v>
      </c>
      <c r="M3538" s="36" t="str">
        <f>IF(LEFT(NICAP[[#This Row],[Date]],1)=0,"Y","N")</f>
        <v>N</v>
      </c>
      <c r="N3538" s="36"/>
      <c r="O3538" s="36" t="str">
        <f>19&amp;LEFT(NICAP[[#This Row],[Date]],2)</f>
        <v>1967</v>
      </c>
      <c r="P3538" s="36" t="str">
        <f>MID(NICAP[[#This Row],[Date]],3,2)</f>
        <v>04</v>
      </c>
      <c r="Q3538" s="36" t="str">
        <f>RIGHT(NICAP[[#This Row],[Date]],2)</f>
        <v>26</v>
      </c>
      <c r="R3538" s="26">
        <f>DATE(NICAP[[#This Row],[Year]],NICAP[[#This Row],[Month]],NICAP[[#This Row],[Day]])</f>
        <v>24588</v>
      </c>
      <c r="S3538" s="35" t="str">
        <f t="shared" si="110"/>
        <v/>
      </c>
      <c r="T3538" s="24" t="str">
        <f t="shared" si="111"/>
        <v>CAN</v>
      </c>
    </row>
    <row r="3539" spans="1:20" ht="56.25" customHeight="1" x14ac:dyDescent="0.2">
      <c r="A3539" s="35">
        <v>3530</v>
      </c>
      <c r="B3539" s="57">
        <v>670426</v>
      </c>
      <c r="C3539" s="50" t="s">
        <v>5642</v>
      </c>
      <c r="D3539" s="50" t="s">
        <v>1707</v>
      </c>
      <c r="E3539" s="50" t="str">
        <f>IF(AND(LEN(NICAP[[#This Row],[State or      Country]])=2,NICAP[[#This Row],[State or      Country]]&lt;&gt;"UK"),"US","Other")</f>
        <v>US</v>
      </c>
      <c r="F3539" s="75">
        <v>2</v>
      </c>
      <c r="G3539" s="48"/>
      <c r="H3539" s="48"/>
      <c r="I3539" s="48"/>
      <c r="J3539" s="48"/>
      <c r="K3539" s="48"/>
      <c r="L3539" s="42" t="s">
        <v>5641</v>
      </c>
      <c r="M3539" s="42" t="str">
        <f>IF(LEFT(NICAP[[#This Row],[Date]],1)=0,"Y","N")</f>
        <v>N</v>
      </c>
      <c r="N3539" s="42"/>
      <c r="O3539" s="42" t="str">
        <f>19&amp;LEFT(NICAP[[#This Row],[Date]],2)</f>
        <v>1967</v>
      </c>
      <c r="P3539" s="42" t="str">
        <f>MID(NICAP[[#This Row],[Date]],3,2)</f>
        <v>04</v>
      </c>
      <c r="Q3539" s="42" t="str">
        <f>RIGHT(NICAP[[#This Row],[Date]],2)</f>
        <v>26</v>
      </c>
      <c r="R3539" s="26">
        <f>DATE(NICAP[[#This Row],[Year]],NICAP[[#This Row],[Month]],NICAP[[#This Row],[Day]])</f>
        <v>24588</v>
      </c>
      <c r="S3539" s="35" t="str">
        <f t="shared" si="110"/>
        <v>WA</v>
      </c>
      <c r="T3539" s="24" t="str">
        <f t="shared" si="111"/>
        <v>US</v>
      </c>
    </row>
    <row r="3540" spans="1:20" ht="12.75" customHeight="1" x14ac:dyDescent="0.2">
      <c r="A3540" s="35">
        <v>3531</v>
      </c>
      <c r="B3540" s="53">
        <v>670426</v>
      </c>
      <c r="C3540" s="39" t="s">
        <v>5640</v>
      </c>
      <c r="D3540" s="39" t="s">
        <v>1702</v>
      </c>
      <c r="E3540" s="39" t="str">
        <f>IF(AND(LEN(NICAP[[#This Row],[State or      Country]])=2,NICAP[[#This Row],[State or      Country]]&lt;&gt;"UK"),"US","Other")</f>
        <v>Other</v>
      </c>
      <c r="F3540" s="79">
        <v>4</v>
      </c>
      <c r="G3540" s="37"/>
      <c r="H3540" s="37"/>
      <c r="I3540" s="37"/>
      <c r="J3540" s="37"/>
      <c r="K3540" s="37"/>
      <c r="L3540" s="36" t="s">
        <v>5639</v>
      </c>
      <c r="M3540" s="36" t="str">
        <f>IF(LEFT(NICAP[[#This Row],[Date]],1)=0,"Y","N")</f>
        <v>N</v>
      </c>
      <c r="N3540" s="36"/>
      <c r="O3540" s="36" t="str">
        <f>19&amp;LEFT(NICAP[[#This Row],[Date]],2)</f>
        <v>1967</v>
      </c>
      <c r="P3540" s="36" t="str">
        <f>MID(NICAP[[#This Row],[Date]],3,2)</f>
        <v>04</v>
      </c>
      <c r="Q3540" s="36" t="str">
        <f>RIGHT(NICAP[[#This Row],[Date]],2)</f>
        <v>26</v>
      </c>
      <c r="R3540" s="26">
        <f>DATE(NICAP[[#This Row],[Year]],NICAP[[#This Row],[Month]],NICAP[[#This Row],[Day]])</f>
        <v>24588</v>
      </c>
      <c r="S3540" s="35" t="str">
        <f t="shared" si="110"/>
        <v/>
      </c>
      <c r="T3540" s="24" t="str">
        <f t="shared" si="111"/>
        <v>CAN</v>
      </c>
    </row>
    <row r="3541" spans="1:20" ht="72" customHeight="1" x14ac:dyDescent="0.2">
      <c r="A3541" s="35">
        <v>3532</v>
      </c>
      <c r="B3541" s="57">
        <v>670427</v>
      </c>
      <c r="C3541" s="50" t="s">
        <v>5638</v>
      </c>
      <c r="D3541" s="50" t="s">
        <v>2122</v>
      </c>
      <c r="E3541" s="50" t="str">
        <f>IF(AND(LEN(NICAP[[#This Row],[State or      Country]])=2,NICAP[[#This Row],[State or      Country]]&lt;&gt;"UK"),"US","Other")</f>
        <v>US</v>
      </c>
      <c r="F3541" s="75">
        <v>2</v>
      </c>
      <c r="G3541" s="48"/>
      <c r="H3541" s="48"/>
      <c r="I3541" s="48"/>
      <c r="J3541" s="48"/>
      <c r="K3541" s="48"/>
      <c r="L3541" s="36" t="s">
        <v>5637</v>
      </c>
      <c r="M3541" s="36" t="str">
        <f>IF(LEFT(NICAP[[#This Row],[Date]],1)=0,"Y","N")</f>
        <v>N</v>
      </c>
      <c r="N3541" s="36"/>
      <c r="O3541" s="36" t="str">
        <f>19&amp;LEFT(NICAP[[#This Row],[Date]],2)</f>
        <v>1967</v>
      </c>
      <c r="P3541" s="36" t="str">
        <f>MID(NICAP[[#This Row],[Date]],3,2)</f>
        <v>04</v>
      </c>
      <c r="Q3541" s="36" t="str">
        <f>RIGHT(NICAP[[#This Row],[Date]],2)</f>
        <v>27</v>
      </c>
      <c r="R3541" s="26">
        <f>DATE(NICAP[[#This Row],[Year]],NICAP[[#This Row],[Month]],NICAP[[#This Row],[Day]])</f>
        <v>24589</v>
      </c>
      <c r="S3541" s="35" t="str">
        <f t="shared" si="110"/>
        <v>NM</v>
      </c>
      <c r="T3541" s="24" t="str">
        <f t="shared" si="111"/>
        <v>US</v>
      </c>
    </row>
    <row r="3542" spans="1:20" ht="57" customHeight="1" x14ac:dyDescent="0.2">
      <c r="A3542" s="35">
        <v>3533</v>
      </c>
      <c r="B3542" s="57">
        <v>670427</v>
      </c>
      <c r="C3542" s="50" t="s">
        <v>5636</v>
      </c>
      <c r="D3542" s="50" t="s">
        <v>1772</v>
      </c>
      <c r="E3542" s="50" t="str">
        <f>IF(AND(LEN(NICAP[[#This Row],[State or      Country]])=2,NICAP[[#This Row],[State or      Country]]&lt;&gt;"UK"),"US","Other")</f>
        <v>US</v>
      </c>
      <c r="F3542" s="75">
        <v>2</v>
      </c>
      <c r="G3542" s="48"/>
      <c r="H3542" s="48"/>
      <c r="I3542" s="48"/>
      <c r="J3542" s="48"/>
      <c r="K3542" s="48"/>
      <c r="L3542" s="36" t="s">
        <v>5635</v>
      </c>
      <c r="M3542" s="36" t="str">
        <f>IF(LEFT(NICAP[[#This Row],[Date]],1)=0,"Y","N")</f>
        <v>N</v>
      </c>
      <c r="N3542" s="36"/>
      <c r="O3542" s="36" t="str">
        <f>19&amp;LEFT(NICAP[[#This Row],[Date]],2)</f>
        <v>1967</v>
      </c>
      <c r="P3542" s="36" t="str">
        <f>MID(NICAP[[#This Row],[Date]],3,2)</f>
        <v>04</v>
      </c>
      <c r="Q3542" s="36" t="str">
        <f>RIGHT(NICAP[[#This Row],[Date]],2)</f>
        <v>27</v>
      </c>
      <c r="R3542" s="26">
        <f>DATE(NICAP[[#This Row],[Year]],NICAP[[#This Row],[Month]],NICAP[[#This Row],[Day]])</f>
        <v>24589</v>
      </c>
      <c r="S3542" s="35" t="str">
        <f t="shared" si="110"/>
        <v>OK</v>
      </c>
      <c r="T3542" s="24" t="str">
        <f t="shared" si="111"/>
        <v>US</v>
      </c>
    </row>
    <row r="3543" spans="1:20" ht="71.25" customHeight="1" x14ac:dyDescent="0.2">
      <c r="A3543" s="35">
        <v>3534</v>
      </c>
      <c r="B3543" s="57">
        <v>670427</v>
      </c>
      <c r="C3543" s="50" t="s">
        <v>4118</v>
      </c>
      <c r="D3543" s="50" t="s">
        <v>2338</v>
      </c>
      <c r="E3543" s="50" t="str">
        <f>IF(AND(LEN(NICAP[[#This Row],[State or      Country]])=2,NICAP[[#This Row],[State or      Country]]&lt;&gt;"UK"),"US","Other")</f>
        <v>US</v>
      </c>
      <c r="F3543" s="75">
        <v>2</v>
      </c>
      <c r="G3543" s="48"/>
      <c r="H3543" s="48"/>
      <c r="I3543" s="48"/>
      <c r="J3543" s="48"/>
      <c r="K3543" s="48"/>
      <c r="L3543" s="42" t="s">
        <v>5634</v>
      </c>
      <c r="M3543" s="42" t="str">
        <f>IF(LEFT(NICAP[[#This Row],[Date]],1)=0,"Y","N")</f>
        <v>N</v>
      </c>
      <c r="N3543" s="42"/>
      <c r="O3543" s="42" t="str">
        <f>19&amp;LEFT(NICAP[[#This Row],[Date]],2)</f>
        <v>1967</v>
      </c>
      <c r="P3543" s="42" t="str">
        <f>MID(NICAP[[#This Row],[Date]],3,2)</f>
        <v>04</v>
      </c>
      <c r="Q3543" s="42" t="str">
        <f>RIGHT(NICAP[[#This Row],[Date]],2)</f>
        <v>27</v>
      </c>
      <c r="R3543" s="26">
        <f>DATE(NICAP[[#This Row],[Year]],NICAP[[#This Row],[Month]],NICAP[[#This Row],[Day]])</f>
        <v>24589</v>
      </c>
      <c r="S3543" s="35" t="str">
        <f t="shared" si="110"/>
        <v>NH</v>
      </c>
      <c r="T3543" s="24" t="str">
        <f t="shared" si="111"/>
        <v>US</v>
      </c>
    </row>
    <row r="3544" spans="1:20" ht="27.75" customHeight="1" x14ac:dyDescent="0.2">
      <c r="A3544" s="35">
        <v>3535</v>
      </c>
      <c r="B3544" s="60">
        <v>670427</v>
      </c>
      <c r="C3544" s="44" t="s">
        <v>5633</v>
      </c>
      <c r="D3544" s="44" t="s">
        <v>1739</v>
      </c>
      <c r="E3544" s="44" t="str">
        <f>IF(AND(LEN(NICAP[[#This Row],[State or      Country]])=2,NICAP[[#This Row],[State or      Country]]&lt;&gt;"UK"),"US","Other")</f>
        <v>US</v>
      </c>
      <c r="F3544" s="74">
        <v>1</v>
      </c>
      <c r="G3544" s="41"/>
      <c r="H3544" s="41"/>
      <c r="I3544" s="88" t="s">
        <v>4808</v>
      </c>
      <c r="J3544" s="41"/>
      <c r="K3544" s="41"/>
      <c r="L3544" s="59" t="s">
        <v>5632</v>
      </c>
      <c r="M3544" s="59" t="str">
        <f>IF(LEFT(NICAP[[#This Row],[Date]],1)=0,"Y","N")</f>
        <v>N</v>
      </c>
      <c r="N3544" s="59"/>
      <c r="O3544" s="59" t="str">
        <f>19&amp;LEFT(NICAP[[#This Row],[Date]],2)</f>
        <v>1967</v>
      </c>
      <c r="P3544" s="59" t="str">
        <f>MID(NICAP[[#This Row],[Date]],3,2)</f>
        <v>04</v>
      </c>
      <c r="Q3544" s="59" t="str">
        <f>RIGHT(NICAP[[#This Row],[Date]],2)</f>
        <v>27</v>
      </c>
      <c r="R3544" s="26">
        <f>DATE(NICAP[[#This Row],[Year]],NICAP[[#This Row],[Month]],NICAP[[#This Row],[Day]])</f>
        <v>24589</v>
      </c>
      <c r="S3544" s="35" t="str">
        <f t="shared" si="110"/>
        <v>WI</v>
      </c>
      <c r="T3544" s="24" t="str">
        <f t="shared" si="111"/>
        <v>US</v>
      </c>
    </row>
    <row r="3545" spans="1:20" ht="12.75" customHeight="1" x14ac:dyDescent="0.2">
      <c r="A3545" s="35">
        <v>3536</v>
      </c>
      <c r="B3545" s="55">
        <v>670428</v>
      </c>
      <c r="C3545" s="39" t="s">
        <v>5631</v>
      </c>
      <c r="D3545" s="39" t="s">
        <v>1802</v>
      </c>
      <c r="E3545" s="39" t="str">
        <f>IF(AND(LEN(NICAP[[#This Row],[State or      Country]])=2,NICAP[[#This Row],[State or      Country]]&lt;&gt;"UK"),"US","Other")</f>
        <v>Other</v>
      </c>
      <c r="F3545" s="79">
        <v>9</v>
      </c>
      <c r="G3545" s="37"/>
      <c r="H3545" s="65">
        <v>5</v>
      </c>
      <c r="I3545" s="37"/>
      <c r="J3545" s="37"/>
      <c r="K3545" s="37"/>
      <c r="L3545" s="36" t="s">
        <v>5630</v>
      </c>
      <c r="M3545" s="36" t="str">
        <f>IF(LEFT(NICAP[[#This Row],[Date]],1)=0,"Y","N")</f>
        <v>N</v>
      </c>
      <c r="N3545" s="36"/>
      <c r="O3545" s="36" t="str">
        <f>19&amp;LEFT(NICAP[[#This Row],[Date]],2)</f>
        <v>1967</v>
      </c>
      <c r="P3545" s="36" t="str">
        <f>MID(NICAP[[#This Row],[Date]],3,2)</f>
        <v>04</v>
      </c>
      <c r="Q3545" s="36" t="str">
        <f>RIGHT(NICAP[[#This Row],[Date]],2)</f>
        <v>28</v>
      </c>
      <c r="R3545" s="26">
        <f>DATE(NICAP[[#This Row],[Year]],NICAP[[#This Row],[Month]],NICAP[[#This Row],[Day]])</f>
        <v>24590</v>
      </c>
      <c r="S3545" s="35" t="str">
        <f t="shared" si="110"/>
        <v/>
      </c>
      <c r="T3545" s="24" t="str">
        <f t="shared" si="111"/>
        <v>UK</v>
      </c>
    </row>
    <row r="3546" spans="1:20" ht="71.25" customHeight="1" x14ac:dyDescent="0.2">
      <c r="A3546" s="35">
        <v>3537</v>
      </c>
      <c r="B3546" s="57">
        <v>670428</v>
      </c>
      <c r="C3546" s="50" t="s">
        <v>5204</v>
      </c>
      <c r="D3546" s="50" t="s">
        <v>1702</v>
      </c>
      <c r="E3546" s="50" t="str">
        <f>IF(AND(LEN(NICAP[[#This Row],[State or      Country]])=2,NICAP[[#This Row],[State or      Country]]&lt;&gt;"UK"),"US","Other")</f>
        <v>Other</v>
      </c>
      <c r="F3546" s="75">
        <v>2</v>
      </c>
      <c r="G3546" s="48"/>
      <c r="H3546" s="48"/>
      <c r="I3546" s="48"/>
      <c r="J3546" s="48"/>
      <c r="K3546" s="48"/>
      <c r="L3546" s="36" t="s">
        <v>5629</v>
      </c>
      <c r="M3546" s="36" t="str">
        <f>IF(LEFT(NICAP[[#This Row],[Date]],1)=0,"Y","N")</f>
        <v>N</v>
      </c>
      <c r="N3546" s="36"/>
      <c r="O3546" s="36" t="str">
        <f>19&amp;LEFT(NICAP[[#This Row],[Date]],2)</f>
        <v>1967</v>
      </c>
      <c r="P3546" s="36" t="str">
        <f>MID(NICAP[[#This Row],[Date]],3,2)</f>
        <v>04</v>
      </c>
      <c r="Q3546" s="36" t="str">
        <f>RIGHT(NICAP[[#This Row],[Date]],2)</f>
        <v>28</v>
      </c>
      <c r="R3546" s="26">
        <f>DATE(NICAP[[#This Row],[Year]],NICAP[[#This Row],[Month]],NICAP[[#This Row],[Day]])</f>
        <v>24590</v>
      </c>
      <c r="S3546" s="35" t="str">
        <f t="shared" si="110"/>
        <v/>
      </c>
      <c r="T3546" s="24" t="str">
        <f t="shared" si="111"/>
        <v>CAN</v>
      </c>
    </row>
    <row r="3547" spans="1:20" ht="57.75" customHeight="1" x14ac:dyDescent="0.2">
      <c r="A3547" s="35">
        <v>3538</v>
      </c>
      <c r="B3547" s="57">
        <v>670428</v>
      </c>
      <c r="C3547" s="50" t="s">
        <v>5628</v>
      </c>
      <c r="D3547" s="50" t="s">
        <v>1731</v>
      </c>
      <c r="E3547" s="50" t="str">
        <f>IF(AND(LEN(NICAP[[#This Row],[State or      Country]])=2,NICAP[[#This Row],[State or      Country]]&lt;&gt;"UK"),"US","Other")</f>
        <v>US</v>
      </c>
      <c r="F3547" s="49">
        <v>11</v>
      </c>
      <c r="G3547" s="48"/>
      <c r="H3547" s="48"/>
      <c r="I3547" s="48"/>
      <c r="J3547" s="48"/>
      <c r="K3547" s="48"/>
      <c r="L3547" s="36" t="s">
        <v>5627</v>
      </c>
      <c r="M3547" s="36" t="str">
        <f>IF(LEFT(NICAP[[#This Row],[Date]],1)=0,"Y","N")</f>
        <v>N</v>
      </c>
      <c r="N3547" s="36"/>
      <c r="O3547" s="36" t="str">
        <f>19&amp;LEFT(NICAP[[#This Row],[Date]],2)</f>
        <v>1967</v>
      </c>
      <c r="P3547" s="36" t="str">
        <f>MID(NICAP[[#This Row],[Date]],3,2)</f>
        <v>04</v>
      </c>
      <c r="Q3547" s="36" t="str">
        <f>RIGHT(NICAP[[#This Row],[Date]],2)</f>
        <v>28</v>
      </c>
      <c r="R3547" s="26">
        <f>DATE(NICAP[[#This Row],[Year]],NICAP[[#This Row],[Month]],NICAP[[#This Row],[Day]])</f>
        <v>24590</v>
      </c>
      <c r="S3547" s="35" t="str">
        <f t="shared" si="110"/>
        <v>ID</v>
      </c>
      <c r="T3547" s="24" t="str">
        <f t="shared" si="111"/>
        <v>US</v>
      </c>
    </row>
    <row r="3548" spans="1:20" ht="57" customHeight="1" x14ac:dyDescent="0.2">
      <c r="A3548" s="35">
        <v>3539</v>
      </c>
      <c r="B3548" s="57">
        <v>670430</v>
      </c>
      <c r="C3548" s="50" t="s">
        <v>3227</v>
      </c>
      <c r="D3548" s="50" t="s">
        <v>1697</v>
      </c>
      <c r="E3548" s="50" t="str">
        <f>IF(AND(LEN(NICAP[[#This Row],[State or      Country]])=2,NICAP[[#This Row],[State or      Country]]&lt;&gt;"UK"),"US","Other")</f>
        <v>US</v>
      </c>
      <c r="F3548" s="49">
        <v>2</v>
      </c>
      <c r="G3548" s="48"/>
      <c r="H3548" s="48"/>
      <c r="I3548" s="48"/>
      <c r="J3548" s="48"/>
      <c r="K3548" s="48"/>
      <c r="L3548" s="36" t="s">
        <v>5626</v>
      </c>
      <c r="M3548" s="36" t="str">
        <f>IF(LEFT(NICAP[[#This Row],[Date]],1)=0,"Y","N")</f>
        <v>N</v>
      </c>
      <c r="N3548" s="36"/>
      <c r="O3548" s="36" t="str">
        <f>19&amp;LEFT(NICAP[[#This Row],[Date]],2)</f>
        <v>1967</v>
      </c>
      <c r="P3548" s="36" t="str">
        <f>MID(NICAP[[#This Row],[Date]],3,2)</f>
        <v>04</v>
      </c>
      <c r="Q3548" s="36" t="str">
        <f>RIGHT(NICAP[[#This Row],[Date]],2)</f>
        <v>30</v>
      </c>
      <c r="R3548" s="26">
        <f>DATE(NICAP[[#This Row],[Year]],NICAP[[#This Row],[Month]],NICAP[[#This Row],[Day]])</f>
        <v>24592</v>
      </c>
      <c r="S3548" s="35" t="str">
        <f t="shared" si="110"/>
        <v>MA</v>
      </c>
      <c r="T3548" s="24" t="str">
        <f t="shared" si="111"/>
        <v>US</v>
      </c>
    </row>
    <row r="3549" spans="1:20" ht="56.25" customHeight="1" x14ac:dyDescent="0.2">
      <c r="A3549" s="35">
        <v>3540</v>
      </c>
      <c r="B3549" s="57">
        <v>670500</v>
      </c>
      <c r="C3549" s="50" t="s">
        <v>5625</v>
      </c>
      <c r="D3549" s="50" t="s">
        <v>1683</v>
      </c>
      <c r="E3549" s="50" t="str">
        <f>IF(AND(LEN(NICAP[[#This Row],[State or      Country]])=2,NICAP[[#This Row],[State or      Country]]&lt;&gt;"UK"),"US","Other")</f>
        <v>US</v>
      </c>
      <c r="F3549" s="49">
        <v>2</v>
      </c>
      <c r="G3549" s="48"/>
      <c r="H3549" s="48"/>
      <c r="I3549" s="48"/>
      <c r="J3549" s="48"/>
      <c r="K3549" s="48"/>
      <c r="L3549" s="42" t="s">
        <v>5624</v>
      </c>
      <c r="M3549" s="42" t="str">
        <f>IF(LEFT(NICAP[[#This Row],[Date]],1)=0,"Y","N")</f>
        <v>N</v>
      </c>
      <c r="N3549" s="42"/>
      <c r="O3549" s="42" t="str">
        <f>19&amp;LEFT(NICAP[[#This Row],[Date]],2)</f>
        <v>1967</v>
      </c>
      <c r="P3549" s="42" t="str">
        <f>MID(NICAP[[#This Row],[Date]],3,2)</f>
        <v>05</v>
      </c>
      <c r="Q3549" s="42" t="str">
        <f>RIGHT(NICAP[[#This Row],[Date]],2)</f>
        <v>00</v>
      </c>
      <c r="R3549" s="26">
        <f>DATE(NICAP[[#This Row],[Year]],NICAP[[#This Row],[Month]],NICAP[[#This Row],[Day]])</f>
        <v>24592</v>
      </c>
      <c r="S3549" s="35" t="str">
        <f t="shared" si="110"/>
        <v>FL</v>
      </c>
      <c r="T3549" s="24" t="str">
        <f t="shared" si="111"/>
        <v>US</v>
      </c>
    </row>
    <row r="3550" spans="1:20" ht="27.75" customHeight="1" x14ac:dyDescent="0.2">
      <c r="A3550" s="35">
        <v>3541</v>
      </c>
      <c r="B3550" s="60">
        <v>670501</v>
      </c>
      <c r="C3550" s="44" t="s">
        <v>5623</v>
      </c>
      <c r="D3550" s="44" t="s">
        <v>2050</v>
      </c>
      <c r="E3550" s="44" t="str">
        <f>IF(AND(LEN(NICAP[[#This Row],[State or      Country]])=2,NICAP[[#This Row],[State or      Country]]&lt;&gt;"UK"),"US","Other")</f>
        <v>US</v>
      </c>
      <c r="F3550" s="43">
        <v>3</v>
      </c>
      <c r="G3550" s="41"/>
      <c r="H3550" s="41"/>
      <c r="I3550" s="41"/>
      <c r="J3550" s="41"/>
      <c r="K3550" s="41"/>
      <c r="L3550" s="42" t="s">
        <v>5622</v>
      </c>
      <c r="M3550" s="42" t="str">
        <f>IF(LEFT(NICAP[[#This Row],[Date]],1)=0,"Y","N")</f>
        <v>N</v>
      </c>
      <c r="N3550" s="42"/>
      <c r="O3550" s="42" t="str">
        <f>19&amp;LEFT(NICAP[[#This Row],[Date]],2)</f>
        <v>1967</v>
      </c>
      <c r="P3550" s="42" t="str">
        <f>MID(NICAP[[#This Row],[Date]],3,2)</f>
        <v>05</v>
      </c>
      <c r="Q3550" s="42" t="str">
        <f>RIGHT(NICAP[[#This Row],[Date]],2)</f>
        <v>01</v>
      </c>
      <c r="R3550" s="26">
        <f>DATE(NICAP[[#This Row],[Year]],NICAP[[#This Row],[Month]],NICAP[[#This Row],[Day]])</f>
        <v>24593</v>
      </c>
      <c r="S3550" s="35" t="str">
        <f t="shared" si="110"/>
        <v>WV</v>
      </c>
      <c r="T3550" s="24" t="str">
        <f t="shared" si="111"/>
        <v>US</v>
      </c>
    </row>
    <row r="3551" spans="1:20" ht="42" customHeight="1" x14ac:dyDescent="0.2">
      <c r="A3551" s="35">
        <v>3542</v>
      </c>
      <c r="B3551" s="57">
        <v>670502</v>
      </c>
      <c r="C3551" s="50" t="s">
        <v>5621</v>
      </c>
      <c r="D3551" s="50" t="s">
        <v>1752</v>
      </c>
      <c r="E3551" s="50" t="str">
        <f>IF(AND(LEN(NICAP[[#This Row],[State or      Country]])=2,NICAP[[#This Row],[State or      Country]]&lt;&gt;"UK"),"US","Other")</f>
        <v>US</v>
      </c>
      <c r="F3551" s="49">
        <v>1</v>
      </c>
      <c r="G3551" s="48"/>
      <c r="H3551" s="48"/>
      <c r="I3551" s="48"/>
      <c r="J3551" s="48"/>
      <c r="K3551" s="48"/>
      <c r="L3551" s="42" t="s">
        <v>5620</v>
      </c>
      <c r="M3551" s="42" t="str">
        <f>IF(LEFT(NICAP[[#This Row],[Date]],1)=0,"Y","N")</f>
        <v>N</v>
      </c>
      <c r="N3551" s="42"/>
      <c r="O3551" s="42" t="str">
        <f>19&amp;LEFT(NICAP[[#This Row],[Date]],2)</f>
        <v>1967</v>
      </c>
      <c r="P3551" s="42" t="str">
        <f>MID(NICAP[[#This Row],[Date]],3,2)</f>
        <v>05</v>
      </c>
      <c r="Q3551" s="42" t="str">
        <f>RIGHT(NICAP[[#This Row],[Date]],2)</f>
        <v>02</v>
      </c>
      <c r="R3551" s="26">
        <f>DATE(NICAP[[#This Row],[Year]],NICAP[[#This Row],[Month]],NICAP[[#This Row],[Day]])</f>
        <v>24594</v>
      </c>
      <c r="S3551" s="35" t="str">
        <f t="shared" si="110"/>
        <v>IA</v>
      </c>
      <c r="T3551" s="24" t="str">
        <f t="shared" si="111"/>
        <v>US</v>
      </c>
    </row>
    <row r="3552" spans="1:20" ht="57" customHeight="1" x14ac:dyDescent="0.2">
      <c r="A3552" s="35">
        <v>3543</v>
      </c>
      <c r="B3552" s="57">
        <v>670503</v>
      </c>
      <c r="C3552" s="50" t="s">
        <v>5536</v>
      </c>
      <c r="D3552" s="50" t="s">
        <v>1686</v>
      </c>
      <c r="E3552" s="50" t="str">
        <f>IF(AND(LEN(NICAP[[#This Row],[State or      Country]])=2,NICAP[[#This Row],[State or      Country]]&lt;&gt;"UK"),"US","Other")</f>
        <v>US</v>
      </c>
      <c r="F3552" s="49">
        <v>5</v>
      </c>
      <c r="G3552" s="48"/>
      <c r="H3552" s="48"/>
      <c r="I3552" s="48"/>
      <c r="J3552" s="48"/>
      <c r="K3552" s="48"/>
      <c r="L3552" s="36" t="s">
        <v>5619</v>
      </c>
      <c r="M3552" s="36" t="str">
        <f>IF(LEFT(NICAP[[#This Row],[Date]],1)=0,"Y","N")</f>
        <v>N</v>
      </c>
      <c r="N3552" s="36"/>
      <c r="O3552" s="36" t="str">
        <f>19&amp;LEFT(NICAP[[#This Row],[Date]],2)</f>
        <v>1967</v>
      </c>
      <c r="P3552" s="36" t="str">
        <f>MID(NICAP[[#This Row],[Date]],3,2)</f>
        <v>05</v>
      </c>
      <c r="Q3552" s="36" t="str">
        <f>RIGHT(NICAP[[#This Row],[Date]],2)</f>
        <v>03</v>
      </c>
      <c r="R3552" s="26">
        <f>DATE(NICAP[[#This Row],[Year]],NICAP[[#This Row],[Month]],NICAP[[#This Row],[Day]])</f>
        <v>24595</v>
      </c>
      <c r="S3552" s="35" t="str">
        <f t="shared" si="110"/>
        <v>PA</v>
      </c>
      <c r="T3552" s="24" t="str">
        <f t="shared" si="111"/>
        <v>US</v>
      </c>
    </row>
    <row r="3553" spans="1:20" ht="12.75" customHeight="1" x14ac:dyDescent="0.2">
      <c r="A3553" s="35">
        <v>3544</v>
      </c>
      <c r="B3553" s="55">
        <v>670505</v>
      </c>
      <c r="C3553" s="39" t="s">
        <v>4861</v>
      </c>
      <c r="D3553" s="39" t="s">
        <v>2139</v>
      </c>
      <c r="E3553" s="39" t="str">
        <f>IF(AND(LEN(NICAP[[#This Row],[State or      Country]])=2,NICAP[[#This Row],[State or      Country]]&lt;&gt;"UK"),"US","Other")</f>
        <v>US</v>
      </c>
      <c r="F3553" s="38">
        <v>9</v>
      </c>
      <c r="G3553" s="41"/>
      <c r="H3553" s="65">
        <v>5</v>
      </c>
      <c r="I3553" s="41"/>
      <c r="J3553" s="41"/>
      <c r="K3553" s="41"/>
      <c r="L3553" s="36" t="s">
        <v>5618</v>
      </c>
      <c r="M3553" s="36" t="str">
        <f>IF(LEFT(NICAP[[#This Row],[Date]],1)=0,"Y","N")</f>
        <v>N</v>
      </c>
      <c r="N3553" s="36"/>
      <c r="O3553" s="36" t="str">
        <f>19&amp;LEFT(NICAP[[#This Row],[Date]],2)</f>
        <v>1967</v>
      </c>
      <c r="P3553" s="36" t="str">
        <f>MID(NICAP[[#This Row],[Date]],3,2)</f>
        <v>05</v>
      </c>
      <c r="Q3553" s="36" t="str">
        <f>RIGHT(NICAP[[#This Row],[Date]],2)</f>
        <v>05</v>
      </c>
      <c r="R3553" s="26">
        <f>DATE(NICAP[[#This Row],[Year]],NICAP[[#This Row],[Month]],NICAP[[#This Row],[Day]])</f>
        <v>24597</v>
      </c>
      <c r="S3553" s="35" t="str">
        <f t="shared" si="110"/>
        <v>ND</v>
      </c>
      <c r="T3553" s="24" t="str">
        <f t="shared" si="111"/>
        <v>US</v>
      </c>
    </row>
    <row r="3554" spans="1:20" ht="87" customHeight="1" x14ac:dyDescent="0.2">
      <c r="A3554" s="35">
        <v>3545</v>
      </c>
      <c r="B3554" s="57">
        <v>670506</v>
      </c>
      <c r="C3554" s="50" t="s">
        <v>5617</v>
      </c>
      <c r="D3554" s="50" t="s">
        <v>3132</v>
      </c>
      <c r="E3554" s="50" t="str">
        <f>IF(AND(LEN(NICAP[[#This Row],[State or      Country]])=2,NICAP[[#This Row],[State or      Country]]&lt;&gt;"UK"),"US","Other")</f>
        <v>US</v>
      </c>
      <c r="F3554" s="49">
        <v>2</v>
      </c>
      <c r="G3554" s="48"/>
      <c r="H3554" s="48"/>
      <c r="I3554" s="48"/>
      <c r="J3554" s="48"/>
      <c r="K3554" s="48"/>
      <c r="L3554" s="36" t="s">
        <v>5616</v>
      </c>
      <c r="M3554" s="36" t="str">
        <f>IF(LEFT(NICAP[[#This Row],[Date]],1)=0,"Y","N")</f>
        <v>N</v>
      </c>
      <c r="N3554" s="36"/>
      <c r="O3554" s="36" t="str">
        <f>19&amp;LEFT(NICAP[[#This Row],[Date]],2)</f>
        <v>1967</v>
      </c>
      <c r="P3554" s="36" t="str">
        <f>MID(NICAP[[#This Row],[Date]],3,2)</f>
        <v>05</v>
      </c>
      <c r="Q3554" s="36" t="str">
        <f>RIGHT(NICAP[[#This Row],[Date]],2)</f>
        <v>06</v>
      </c>
      <c r="R3554" s="26">
        <f>DATE(NICAP[[#This Row],[Year]],NICAP[[#This Row],[Month]],NICAP[[#This Row],[Day]])</f>
        <v>24598</v>
      </c>
      <c r="S3554" s="35" t="str">
        <f t="shared" si="110"/>
        <v>UT</v>
      </c>
      <c r="T3554" s="24" t="str">
        <f t="shared" si="111"/>
        <v>US</v>
      </c>
    </row>
    <row r="3555" spans="1:20" ht="115.5" customHeight="1" x14ac:dyDescent="0.2">
      <c r="A3555" s="35">
        <v>3546</v>
      </c>
      <c r="B3555" s="57">
        <v>670506</v>
      </c>
      <c r="C3555" s="50" t="s">
        <v>5615</v>
      </c>
      <c r="D3555" s="50" t="s">
        <v>2422</v>
      </c>
      <c r="E3555" s="50" t="str">
        <f>IF(AND(LEN(NICAP[[#This Row],[State or      Country]])=2,NICAP[[#This Row],[State or      Country]]&lt;&gt;"UK"),"US","Other")</f>
        <v>Other</v>
      </c>
      <c r="F3555" s="49">
        <v>6</v>
      </c>
      <c r="G3555" s="48"/>
      <c r="H3555" s="48"/>
      <c r="I3555" s="48"/>
      <c r="J3555" s="48"/>
      <c r="K3555" s="48"/>
      <c r="L3555" s="42" t="s">
        <v>5614</v>
      </c>
      <c r="M3555" s="42" t="str">
        <f>IF(LEFT(NICAP[[#This Row],[Date]],1)=0,"Y","N")</f>
        <v>N</v>
      </c>
      <c r="N3555" s="42"/>
      <c r="O3555" s="42" t="str">
        <f>19&amp;LEFT(NICAP[[#This Row],[Date]],2)</f>
        <v>1967</v>
      </c>
      <c r="P3555" s="42" t="str">
        <f>MID(NICAP[[#This Row],[Date]],3,2)</f>
        <v>05</v>
      </c>
      <c r="Q3555" s="42" t="str">
        <f>RIGHT(NICAP[[#This Row],[Date]],2)</f>
        <v>06</v>
      </c>
      <c r="R3555" s="26">
        <f>DATE(NICAP[[#This Row],[Year]],NICAP[[#This Row],[Month]],NICAP[[#This Row],[Day]])</f>
        <v>24598</v>
      </c>
      <c r="S3555" s="35" t="str">
        <f t="shared" si="110"/>
        <v/>
      </c>
      <c r="T3555" s="24" t="str">
        <f t="shared" si="111"/>
        <v>Germany</v>
      </c>
    </row>
    <row r="3556" spans="1:20" ht="101.25" customHeight="1" x14ac:dyDescent="0.2">
      <c r="A3556" s="35">
        <v>3547</v>
      </c>
      <c r="B3556" s="57">
        <v>670507</v>
      </c>
      <c r="C3556" s="50" t="s">
        <v>5001</v>
      </c>
      <c r="D3556" s="50" t="s">
        <v>1702</v>
      </c>
      <c r="E3556" s="50" t="str">
        <f>IF(AND(LEN(NICAP[[#This Row],[State or      Country]])=2,NICAP[[#This Row],[State or      Country]]&lt;&gt;"UK"),"US","Other")</f>
        <v>Other</v>
      </c>
      <c r="F3556" s="49">
        <v>6</v>
      </c>
      <c r="G3556" s="48"/>
      <c r="H3556" s="48"/>
      <c r="I3556" s="48"/>
      <c r="J3556" s="48"/>
      <c r="K3556" s="48"/>
      <c r="L3556" s="36" t="s">
        <v>5613</v>
      </c>
      <c r="M3556" s="36" t="str">
        <f>IF(LEFT(NICAP[[#This Row],[Date]],1)=0,"Y","N")</f>
        <v>N</v>
      </c>
      <c r="N3556" s="36"/>
      <c r="O3556" s="36" t="str">
        <f>19&amp;LEFT(NICAP[[#This Row],[Date]],2)</f>
        <v>1967</v>
      </c>
      <c r="P3556" s="36" t="str">
        <f>MID(NICAP[[#This Row],[Date]],3,2)</f>
        <v>05</v>
      </c>
      <c r="Q3556" s="36" t="str">
        <f>RIGHT(NICAP[[#This Row],[Date]],2)</f>
        <v>07</v>
      </c>
      <c r="R3556" s="26">
        <f>DATE(NICAP[[#This Row],[Year]],NICAP[[#This Row],[Month]],NICAP[[#This Row],[Day]])</f>
        <v>24599</v>
      </c>
      <c r="S3556" s="35" t="str">
        <f t="shared" si="110"/>
        <v/>
      </c>
      <c r="T3556" s="24" t="str">
        <f t="shared" si="111"/>
        <v>CAN</v>
      </c>
    </row>
    <row r="3557" spans="1:20" ht="41.25" customHeight="1" x14ac:dyDescent="0.2">
      <c r="A3557" s="35">
        <v>3548</v>
      </c>
      <c r="B3557" s="57">
        <v>670508</v>
      </c>
      <c r="C3557" s="50" t="s">
        <v>5612</v>
      </c>
      <c r="D3557" s="50" t="s">
        <v>1686</v>
      </c>
      <c r="E3557" s="50" t="str">
        <f>IF(AND(LEN(NICAP[[#This Row],[State or      Country]])=2,NICAP[[#This Row],[State or      Country]]&lt;&gt;"UK"),"US","Other")</f>
        <v>US</v>
      </c>
      <c r="F3557" s="49">
        <v>2</v>
      </c>
      <c r="G3557" s="48"/>
      <c r="H3557" s="48"/>
      <c r="I3557" s="48"/>
      <c r="J3557" s="48"/>
      <c r="K3557" s="48"/>
      <c r="L3557" s="42" t="s">
        <v>5611</v>
      </c>
      <c r="M3557" s="42" t="str">
        <f>IF(LEFT(NICAP[[#This Row],[Date]],1)=0,"Y","N")</f>
        <v>N</v>
      </c>
      <c r="N3557" s="42"/>
      <c r="O3557" s="42" t="str">
        <f>19&amp;LEFT(NICAP[[#This Row],[Date]],2)</f>
        <v>1967</v>
      </c>
      <c r="P3557" s="42" t="str">
        <f>MID(NICAP[[#This Row],[Date]],3,2)</f>
        <v>05</v>
      </c>
      <c r="Q3557" s="42" t="str">
        <f>RIGHT(NICAP[[#This Row],[Date]],2)</f>
        <v>08</v>
      </c>
      <c r="R3557" s="26">
        <f>DATE(NICAP[[#This Row],[Year]],NICAP[[#This Row],[Month]],NICAP[[#This Row],[Day]])</f>
        <v>24600</v>
      </c>
      <c r="S3557" s="35" t="str">
        <f t="shared" si="110"/>
        <v>PA</v>
      </c>
      <c r="T3557" s="24" t="str">
        <f t="shared" si="111"/>
        <v>US</v>
      </c>
    </row>
    <row r="3558" spans="1:20" ht="72" customHeight="1" x14ac:dyDescent="0.2">
      <c r="A3558" s="35">
        <v>3549</v>
      </c>
      <c r="B3558" s="57">
        <v>670509</v>
      </c>
      <c r="C3558" s="50" t="s">
        <v>3317</v>
      </c>
      <c r="D3558" s="50" t="s">
        <v>1670</v>
      </c>
      <c r="E3558" s="50" t="str">
        <f>IF(AND(LEN(NICAP[[#This Row],[State or      Country]])=2,NICAP[[#This Row],[State or      Country]]&lt;&gt;"UK"),"US","Other")</f>
        <v>US</v>
      </c>
      <c r="F3558" s="49">
        <v>2</v>
      </c>
      <c r="G3558" s="48"/>
      <c r="H3558" s="48"/>
      <c r="I3558" s="48"/>
      <c r="J3558" s="48"/>
      <c r="K3558" s="48"/>
      <c r="L3558" s="36" t="s">
        <v>5610</v>
      </c>
      <c r="M3558" s="36" t="str">
        <f>IF(LEFT(NICAP[[#This Row],[Date]],1)=0,"Y","N")</f>
        <v>N</v>
      </c>
      <c r="N3558" s="36"/>
      <c r="O3558" s="36" t="str">
        <f>19&amp;LEFT(NICAP[[#This Row],[Date]],2)</f>
        <v>1967</v>
      </c>
      <c r="P3558" s="36" t="str">
        <f>MID(NICAP[[#This Row],[Date]],3,2)</f>
        <v>05</v>
      </c>
      <c r="Q3558" s="36" t="str">
        <f>RIGHT(NICAP[[#This Row],[Date]],2)</f>
        <v>09</v>
      </c>
      <c r="R3558" s="26">
        <f>DATE(NICAP[[#This Row],[Year]],NICAP[[#This Row],[Month]],NICAP[[#This Row],[Day]])</f>
        <v>24601</v>
      </c>
      <c r="S3558" s="35" t="str">
        <f t="shared" si="110"/>
        <v>IL</v>
      </c>
      <c r="T3558" s="24" t="str">
        <f t="shared" si="111"/>
        <v>US</v>
      </c>
    </row>
    <row r="3559" spans="1:20" ht="72" customHeight="1" x14ac:dyDescent="0.2">
      <c r="A3559" s="35">
        <v>3550</v>
      </c>
      <c r="B3559" s="57">
        <v>670509</v>
      </c>
      <c r="C3559" s="50" t="s">
        <v>5609</v>
      </c>
      <c r="D3559" s="50" t="s">
        <v>1739</v>
      </c>
      <c r="E3559" s="50" t="str">
        <f>IF(AND(LEN(NICAP[[#This Row],[State or      Country]])=2,NICAP[[#This Row],[State or      Country]]&lt;&gt;"UK"),"US","Other")</f>
        <v>US</v>
      </c>
      <c r="F3559" s="49">
        <v>2</v>
      </c>
      <c r="G3559" s="48"/>
      <c r="H3559" s="48"/>
      <c r="I3559" s="48"/>
      <c r="J3559" s="48"/>
      <c r="K3559" s="48"/>
      <c r="L3559" s="36" t="s">
        <v>5608</v>
      </c>
      <c r="M3559" s="36" t="str">
        <f>IF(LEFT(NICAP[[#This Row],[Date]],1)=0,"Y","N")</f>
        <v>N</v>
      </c>
      <c r="N3559" s="36"/>
      <c r="O3559" s="36" t="str">
        <f>19&amp;LEFT(NICAP[[#This Row],[Date]],2)</f>
        <v>1967</v>
      </c>
      <c r="P3559" s="36" t="str">
        <f>MID(NICAP[[#This Row],[Date]],3,2)</f>
        <v>05</v>
      </c>
      <c r="Q3559" s="36" t="str">
        <f>RIGHT(NICAP[[#This Row],[Date]],2)</f>
        <v>09</v>
      </c>
      <c r="R3559" s="26">
        <f>DATE(NICAP[[#This Row],[Year]],NICAP[[#This Row],[Month]],NICAP[[#This Row],[Day]])</f>
        <v>24601</v>
      </c>
      <c r="S3559" s="35" t="str">
        <f t="shared" si="110"/>
        <v>WI</v>
      </c>
      <c r="T3559" s="24" t="str">
        <f t="shared" si="111"/>
        <v>US</v>
      </c>
    </row>
    <row r="3560" spans="1:20" ht="71.25" customHeight="1" x14ac:dyDescent="0.2">
      <c r="A3560" s="35">
        <v>3551</v>
      </c>
      <c r="B3560" s="57">
        <v>670510</v>
      </c>
      <c r="C3560" s="50" t="s">
        <v>5607</v>
      </c>
      <c r="D3560" s="50" t="s">
        <v>1787</v>
      </c>
      <c r="E3560" s="50" t="str">
        <f>IF(AND(LEN(NICAP[[#This Row],[State or      Country]])=2,NICAP[[#This Row],[State or      Country]]&lt;&gt;"UK"),"US","Other")</f>
        <v>US</v>
      </c>
      <c r="F3560" s="49">
        <v>2</v>
      </c>
      <c r="G3560" s="48"/>
      <c r="H3560" s="48"/>
      <c r="I3560" s="48"/>
      <c r="J3560" s="48"/>
      <c r="K3560" s="48"/>
      <c r="L3560" s="36" t="s">
        <v>5606</v>
      </c>
      <c r="M3560" s="36" t="str">
        <f>IF(LEFT(NICAP[[#This Row],[Date]],1)=0,"Y","N")</f>
        <v>N</v>
      </c>
      <c r="N3560" s="36"/>
      <c r="O3560" s="36" t="str">
        <f>19&amp;LEFT(NICAP[[#This Row],[Date]],2)</f>
        <v>1967</v>
      </c>
      <c r="P3560" s="36" t="str">
        <f>MID(NICAP[[#This Row],[Date]],3,2)</f>
        <v>05</v>
      </c>
      <c r="Q3560" s="36" t="str">
        <f>RIGHT(NICAP[[#This Row],[Date]],2)</f>
        <v>10</v>
      </c>
      <c r="R3560" s="26">
        <f>DATE(NICAP[[#This Row],[Year]],NICAP[[#This Row],[Month]],NICAP[[#This Row],[Day]])</f>
        <v>24602</v>
      </c>
      <c r="S3560" s="35" t="str">
        <f t="shared" si="110"/>
        <v>IN</v>
      </c>
      <c r="T3560" s="24" t="str">
        <f t="shared" si="111"/>
        <v>US</v>
      </c>
    </row>
    <row r="3561" spans="1:20" ht="72" customHeight="1" x14ac:dyDescent="0.2">
      <c r="A3561" s="35">
        <v>3552</v>
      </c>
      <c r="B3561" s="57">
        <v>670511</v>
      </c>
      <c r="C3561" s="50" t="s">
        <v>5605</v>
      </c>
      <c r="D3561" s="50" t="s">
        <v>1697</v>
      </c>
      <c r="E3561" s="50" t="str">
        <f>IF(AND(LEN(NICAP[[#This Row],[State or      Country]])=2,NICAP[[#This Row],[State or      Country]]&lt;&gt;"UK"),"US","Other")</f>
        <v>US</v>
      </c>
      <c r="F3561" s="49">
        <v>2</v>
      </c>
      <c r="G3561" s="48"/>
      <c r="H3561" s="48"/>
      <c r="I3561" s="48"/>
      <c r="J3561" s="48"/>
      <c r="K3561" s="48"/>
      <c r="L3561" s="36" t="s">
        <v>5604</v>
      </c>
      <c r="M3561" s="36" t="str">
        <f>IF(LEFT(NICAP[[#This Row],[Date]],1)=0,"Y","N")</f>
        <v>N</v>
      </c>
      <c r="N3561" s="36"/>
      <c r="O3561" s="36" t="str">
        <f>19&amp;LEFT(NICAP[[#This Row],[Date]],2)</f>
        <v>1967</v>
      </c>
      <c r="P3561" s="36" t="str">
        <f>MID(NICAP[[#This Row],[Date]],3,2)</f>
        <v>05</v>
      </c>
      <c r="Q3561" s="36" t="str">
        <f>RIGHT(NICAP[[#This Row],[Date]],2)</f>
        <v>11</v>
      </c>
      <c r="R3561" s="26">
        <f>DATE(NICAP[[#This Row],[Year]],NICAP[[#This Row],[Month]],NICAP[[#This Row],[Day]])</f>
        <v>24603</v>
      </c>
      <c r="S3561" s="35" t="str">
        <f t="shared" si="110"/>
        <v>MA</v>
      </c>
      <c r="T3561" s="24" t="str">
        <f t="shared" si="111"/>
        <v>US</v>
      </c>
    </row>
    <row r="3562" spans="1:20" ht="71.25" customHeight="1" x14ac:dyDescent="0.2">
      <c r="A3562" s="35">
        <v>3553</v>
      </c>
      <c r="B3562" s="73">
        <v>670511</v>
      </c>
      <c r="C3562" s="50" t="s">
        <v>5603</v>
      </c>
      <c r="D3562" s="50" t="s">
        <v>1676</v>
      </c>
      <c r="E3562" s="50" t="str">
        <f>IF(AND(LEN(NICAP[[#This Row],[State or      Country]])=2,NICAP[[#This Row],[State or      Country]]&lt;&gt;"UK"),"US","Other")</f>
        <v>US</v>
      </c>
      <c r="F3562" s="49">
        <v>8</v>
      </c>
      <c r="G3562" s="48"/>
      <c r="H3562" s="48"/>
      <c r="I3562" s="48"/>
      <c r="J3562" s="48"/>
      <c r="K3562" s="48"/>
      <c r="L3562" s="36" t="s">
        <v>5602</v>
      </c>
      <c r="M3562" s="36" t="str">
        <f>IF(LEFT(NICAP[[#This Row],[Date]],1)=0,"Y","N")</f>
        <v>N</v>
      </c>
      <c r="N3562" s="36"/>
      <c r="O3562" s="36" t="str">
        <f>19&amp;LEFT(NICAP[[#This Row],[Date]],2)</f>
        <v>1967</v>
      </c>
      <c r="P3562" s="36" t="str">
        <f>MID(NICAP[[#This Row],[Date]],3,2)</f>
        <v>05</v>
      </c>
      <c r="Q3562" s="36" t="str">
        <f>RIGHT(NICAP[[#This Row],[Date]],2)</f>
        <v>11</v>
      </c>
      <c r="R3562" s="26">
        <f>DATE(NICAP[[#This Row],[Year]],NICAP[[#This Row],[Month]],NICAP[[#This Row],[Day]])</f>
        <v>24603</v>
      </c>
      <c r="S3562" s="35" t="str">
        <f t="shared" si="110"/>
        <v>CA</v>
      </c>
      <c r="T3562" s="24" t="str">
        <f t="shared" si="111"/>
        <v>US</v>
      </c>
    </row>
    <row r="3563" spans="1:20" ht="42.75" customHeight="1" x14ac:dyDescent="0.2">
      <c r="A3563" s="35">
        <v>3554</v>
      </c>
      <c r="B3563" s="57">
        <v>670512</v>
      </c>
      <c r="C3563" s="50" t="s">
        <v>5601</v>
      </c>
      <c r="D3563" s="50" t="s">
        <v>1802</v>
      </c>
      <c r="E3563" s="50" t="str">
        <f>IF(AND(LEN(NICAP[[#This Row],[State or      Country]])=2,NICAP[[#This Row],[State or      Country]]&lt;&gt;"UK"),"US","Other")</f>
        <v>Other</v>
      </c>
      <c r="F3563" s="49">
        <v>1</v>
      </c>
      <c r="G3563" s="48"/>
      <c r="H3563" s="48"/>
      <c r="I3563" s="48"/>
      <c r="J3563" s="48"/>
      <c r="K3563" s="48"/>
      <c r="L3563" s="36" t="s">
        <v>5600</v>
      </c>
      <c r="M3563" s="36" t="str">
        <f>IF(LEFT(NICAP[[#This Row],[Date]],1)=0,"Y","N")</f>
        <v>N</v>
      </c>
      <c r="N3563" s="36"/>
      <c r="O3563" s="36" t="str">
        <f>19&amp;LEFT(NICAP[[#This Row],[Date]],2)</f>
        <v>1967</v>
      </c>
      <c r="P3563" s="36" t="str">
        <f>MID(NICAP[[#This Row],[Date]],3,2)</f>
        <v>05</v>
      </c>
      <c r="Q3563" s="36" t="str">
        <f>RIGHT(NICAP[[#This Row],[Date]],2)</f>
        <v>12</v>
      </c>
      <c r="R3563" s="26">
        <f>DATE(NICAP[[#This Row],[Year]],NICAP[[#This Row],[Month]],NICAP[[#This Row],[Day]])</f>
        <v>24604</v>
      </c>
      <c r="S3563" s="35" t="str">
        <f t="shared" si="110"/>
        <v/>
      </c>
      <c r="T3563" s="24" t="str">
        <f t="shared" si="111"/>
        <v>UK</v>
      </c>
    </row>
    <row r="3564" spans="1:20" ht="72" customHeight="1" x14ac:dyDescent="0.2">
      <c r="A3564" s="35">
        <v>3555</v>
      </c>
      <c r="B3564" s="57">
        <v>670512</v>
      </c>
      <c r="C3564" s="50" t="s">
        <v>5599</v>
      </c>
      <c r="D3564" s="50" t="s">
        <v>3132</v>
      </c>
      <c r="E3564" s="50" t="str">
        <f>IF(AND(LEN(NICAP[[#This Row],[State or      Country]])=2,NICAP[[#This Row],[State or      Country]]&lt;&gt;"UK"),"US","Other")</f>
        <v>US</v>
      </c>
      <c r="F3564" s="49">
        <v>2</v>
      </c>
      <c r="G3564" s="48"/>
      <c r="H3564" s="48"/>
      <c r="I3564" s="48"/>
      <c r="J3564" s="48"/>
      <c r="K3564" s="48"/>
      <c r="L3564" s="36" t="s">
        <v>5598</v>
      </c>
      <c r="M3564" s="36" t="str">
        <f>IF(LEFT(NICAP[[#This Row],[Date]],1)=0,"Y","N")</f>
        <v>N</v>
      </c>
      <c r="N3564" s="36"/>
      <c r="O3564" s="36" t="str">
        <f>19&amp;LEFT(NICAP[[#This Row],[Date]],2)</f>
        <v>1967</v>
      </c>
      <c r="P3564" s="36" t="str">
        <f>MID(NICAP[[#This Row],[Date]],3,2)</f>
        <v>05</v>
      </c>
      <c r="Q3564" s="36" t="str">
        <f>RIGHT(NICAP[[#This Row],[Date]],2)</f>
        <v>12</v>
      </c>
      <c r="R3564" s="26">
        <f>DATE(NICAP[[#This Row],[Year]],NICAP[[#This Row],[Month]],NICAP[[#This Row],[Day]])</f>
        <v>24604</v>
      </c>
      <c r="S3564" s="35" t="str">
        <f t="shared" si="110"/>
        <v>UT</v>
      </c>
      <c r="T3564" s="24" t="str">
        <f t="shared" si="111"/>
        <v>US</v>
      </c>
    </row>
    <row r="3565" spans="1:20" ht="56.25" customHeight="1" x14ac:dyDescent="0.2">
      <c r="A3565" s="35">
        <v>3556</v>
      </c>
      <c r="B3565" s="57">
        <v>670513</v>
      </c>
      <c r="C3565" s="50" t="s">
        <v>4986</v>
      </c>
      <c r="D3565" s="50" t="s">
        <v>1784</v>
      </c>
      <c r="E3565" s="50" t="str">
        <f>IF(AND(LEN(NICAP[[#This Row],[State or      Country]])=2,NICAP[[#This Row],[State or      Country]]&lt;&gt;"UK"),"US","Other")</f>
        <v>US</v>
      </c>
      <c r="F3565" s="49">
        <v>2</v>
      </c>
      <c r="G3565" s="48"/>
      <c r="H3565" s="48"/>
      <c r="I3565" s="48"/>
      <c r="J3565" s="48"/>
      <c r="K3565" s="48"/>
      <c r="L3565" s="36" t="s">
        <v>5597</v>
      </c>
      <c r="M3565" s="36" t="str">
        <f>IF(LEFT(NICAP[[#This Row],[Date]],1)=0,"Y","N")</f>
        <v>N</v>
      </c>
      <c r="N3565" s="36"/>
      <c r="O3565" s="36" t="str">
        <f>19&amp;LEFT(NICAP[[#This Row],[Date]],2)</f>
        <v>1967</v>
      </c>
      <c r="P3565" s="36" t="str">
        <f>MID(NICAP[[#This Row],[Date]],3,2)</f>
        <v>05</v>
      </c>
      <c r="Q3565" s="36" t="str">
        <f>RIGHT(NICAP[[#This Row],[Date]],2)</f>
        <v>13</v>
      </c>
      <c r="R3565" s="26">
        <f>DATE(NICAP[[#This Row],[Year]],NICAP[[#This Row],[Month]],NICAP[[#This Row],[Day]])</f>
        <v>24605</v>
      </c>
      <c r="S3565" s="35" t="str">
        <f t="shared" si="110"/>
        <v>SD</v>
      </c>
      <c r="T3565" s="24" t="str">
        <f t="shared" si="111"/>
        <v>US</v>
      </c>
    </row>
    <row r="3566" spans="1:20" ht="57" customHeight="1" x14ac:dyDescent="0.2">
      <c r="A3566" s="35">
        <v>3557</v>
      </c>
      <c r="B3566" s="73">
        <v>670513</v>
      </c>
      <c r="C3566" s="50" t="s">
        <v>5596</v>
      </c>
      <c r="D3566" s="50" t="s">
        <v>1676</v>
      </c>
      <c r="E3566" s="50" t="str">
        <f>IF(AND(LEN(NICAP[[#This Row],[State or      Country]])=2,NICAP[[#This Row],[State or      Country]]&lt;&gt;"UK"),"US","Other")</f>
        <v>US</v>
      </c>
      <c r="F3566" s="49">
        <v>9</v>
      </c>
      <c r="G3566" s="87" t="s">
        <v>1666</v>
      </c>
      <c r="H3566" s="78">
        <v>5</v>
      </c>
      <c r="I3566" s="48"/>
      <c r="J3566" s="48"/>
      <c r="K3566" s="48"/>
      <c r="L3566" s="36" t="s">
        <v>5595</v>
      </c>
      <c r="M3566" s="36" t="str">
        <f>IF(LEFT(NICAP[[#This Row],[Date]],1)=0,"Y","N")</f>
        <v>N</v>
      </c>
      <c r="N3566" s="36"/>
      <c r="O3566" s="36" t="str">
        <f>19&amp;LEFT(NICAP[[#This Row],[Date]],2)</f>
        <v>1967</v>
      </c>
      <c r="P3566" s="36" t="str">
        <f>MID(NICAP[[#This Row],[Date]],3,2)</f>
        <v>05</v>
      </c>
      <c r="Q3566" s="36" t="str">
        <f>RIGHT(NICAP[[#This Row],[Date]],2)</f>
        <v>13</v>
      </c>
      <c r="R3566" s="26">
        <f>DATE(NICAP[[#This Row],[Year]],NICAP[[#This Row],[Month]],NICAP[[#This Row],[Day]])</f>
        <v>24605</v>
      </c>
      <c r="S3566" s="35" t="str">
        <f t="shared" si="110"/>
        <v>CA</v>
      </c>
      <c r="T3566" s="24" t="str">
        <f t="shared" si="111"/>
        <v>US</v>
      </c>
    </row>
    <row r="3567" spans="1:20" ht="57" customHeight="1" x14ac:dyDescent="0.2">
      <c r="A3567" s="35">
        <v>3558</v>
      </c>
      <c r="B3567" s="73">
        <v>670513</v>
      </c>
      <c r="C3567" s="50" t="s">
        <v>5596</v>
      </c>
      <c r="D3567" s="50" t="s">
        <v>1676</v>
      </c>
      <c r="E3567" s="50" t="str">
        <f>IF(AND(LEN(NICAP[[#This Row],[State or      Country]])=2,NICAP[[#This Row],[State or      Country]]&lt;&gt;"UK"),"US","Other")</f>
        <v>US</v>
      </c>
      <c r="F3567" s="49">
        <v>11</v>
      </c>
      <c r="G3567" s="48"/>
      <c r="H3567" s="48"/>
      <c r="I3567" s="48"/>
      <c r="J3567" s="48"/>
      <c r="K3567" s="48"/>
      <c r="L3567" s="36" t="s">
        <v>5595</v>
      </c>
      <c r="M3567" s="36" t="str">
        <f>IF(LEFT(NICAP[[#This Row],[Date]],1)=0,"Y","N")</f>
        <v>N</v>
      </c>
      <c r="N3567" s="36"/>
      <c r="O3567" s="36" t="str">
        <f>19&amp;LEFT(NICAP[[#This Row],[Date]],2)</f>
        <v>1967</v>
      </c>
      <c r="P3567" s="36" t="str">
        <f>MID(NICAP[[#This Row],[Date]],3,2)</f>
        <v>05</v>
      </c>
      <c r="Q3567" s="36" t="str">
        <f>RIGHT(NICAP[[#This Row],[Date]],2)</f>
        <v>13</v>
      </c>
      <c r="R3567" s="26">
        <f>DATE(NICAP[[#This Row],[Year]],NICAP[[#This Row],[Month]],NICAP[[#This Row],[Day]])</f>
        <v>24605</v>
      </c>
      <c r="S3567" s="35" t="str">
        <f t="shared" si="110"/>
        <v>CA</v>
      </c>
      <c r="T3567" s="24" t="str">
        <f t="shared" si="111"/>
        <v>US</v>
      </c>
    </row>
    <row r="3568" spans="1:20" ht="87" customHeight="1" x14ac:dyDescent="0.2">
      <c r="A3568" s="35">
        <v>3559</v>
      </c>
      <c r="B3568" s="57">
        <v>670515</v>
      </c>
      <c r="C3568" s="50" t="s">
        <v>5594</v>
      </c>
      <c r="D3568" s="50" t="s">
        <v>1787</v>
      </c>
      <c r="E3568" s="50" t="str">
        <f>IF(AND(LEN(NICAP[[#This Row],[State or      Country]])=2,NICAP[[#This Row],[State or      Country]]&lt;&gt;"UK"),"US","Other")</f>
        <v>US</v>
      </c>
      <c r="F3568" s="49">
        <v>9</v>
      </c>
      <c r="G3568" s="48"/>
      <c r="H3568" s="80">
        <v>5</v>
      </c>
      <c r="I3568" s="48"/>
      <c r="J3568" s="48"/>
      <c r="K3568" s="48"/>
      <c r="L3568" s="36" t="s">
        <v>5593</v>
      </c>
      <c r="M3568" s="36" t="str">
        <f>IF(LEFT(NICAP[[#This Row],[Date]],1)=0,"Y","N")</f>
        <v>N</v>
      </c>
      <c r="N3568" s="36"/>
      <c r="O3568" s="36" t="str">
        <f>19&amp;LEFT(NICAP[[#This Row],[Date]],2)</f>
        <v>1967</v>
      </c>
      <c r="P3568" s="36" t="str">
        <f>MID(NICAP[[#This Row],[Date]],3,2)</f>
        <v>05</v>
      </c>
      <c r="Q3568" s="36" t="str">
        <f>RIGHT(NICAP[[#This Row],[Date]],2)</f>
        <v>15</v>
      </c>
      <c r="R3568" s="26">
        <f>DATE(NICAP[[#This Row],[Year]],NICAP[[#This Row],[Month]],NICAP[[#This Row],[Day]])</f>
        <v>24607</v>
      </c>
      <c r="S3568" s="35" t="str">
        <f t="shared" si="110"/>
        <v>IN</v>
      </c>
      <c r="T3568" s="24" t="str">
        <f t="shared" si="111"/>
        <v>US</v>
      </c>
    </row>
    <row r="3569" spans="1:20" ht="42" customHeight="1" x14ac:dyDescent="0.2">
      <c r="A3569" s="35">
        <v>3560</v>
      </c>
      <c r="B3569" s="57">
        <v>670515</v>
      </c>
      <c r="C3569" s="50" t="s">
        <v>5592</v>
      </c>
      <c r="D3569" s="50" t="s">
        <v>1702</v>
      </c>
      <c r="E3569" s="50" t="str">
        <f>IF(AND(LEN(NICAP[[#This Row],[State or      Country]])=2,NICAP[[#This Row],[State or      Country]]&lt;&gt;"UK"),"US","Other")</f>
        <v>Other</v>
      </c>
      <c r="F3569" s="49">
        <v>1</v>
      </c>
      <c r="G3569" s="48"/>
      <c r="H3569" s="48"/>
      <c r="I3569" s="48"/>
      <c r="J3569" s="48"/>
      <c r="K3569" s="48"/>
      <c r="L3569" s="42" t="s">
        <v>5591</v>
      </c>
      <c r="M3569" s="42" t="str">
        <f>IF(LEFT(NICAP[[#This Row],[Date]],1)=0,"Y","N")</f>
        <v>N</v>
      </c>
      <c r="N3569" s="42"/>
      <c r="O3569" s="42" t="str">
        <f>19&amp;LEFT(NICAP[[#This Row],[Date]],2)</f>
        <v>1967</v>
      </c>
      <c r="P3569" s="42" t="str">
        <f>MID(NICAP[[#This Row],[Date]],3,2)</f>
        <v>05</v>
      </c>
      <c r="Q3569" s="42" t="str">
        <f>RIGHT(NICAP[[#This Row],[Date]],2)</f>
        <v>15</v>
      </c>
      <c r="R3569" s="26">
        <f>DATE(NICAP[[#This Row],[Year]],NICAP[[#This Row],[Month]],NICAP[[#This Row],[Day]])</f>
        <v>24607</v>
      </c>
      <c r="S3569" s="35" t="str">
        <f t="shared" si="110"/>
        <v/>
      </c>
      <c r="T3569" s="24" t="str">
        <f t="shared" si="111"/>
        <v>CAN</v>
      </c>
    </row>
    <row r="3570" spans="1:20" ht="12.75" customHeight="1" x14ac:dyDescent="0.2">
      <c r="A3570" s="35">
        <v>3561</v>
      </c>
      <c r="B3570" s="55">
        <v>670516</v>
      </c>
      <c r="C3570" s="39" t="s">
        <v>4803</v>
      </c>
      <c r="D3570" s="39" t="s">
        <v>2763</v>
      </c>
      <c r="E3570" s="39" t="str">
        <f>IF(AND(LEN(NICAP[[#This Row],[State or      Country]])=2,NICAP[[#This Row],[State or      Country]]&lt;&gt;"UK"),"US","Other")</f>
        <v>Other</v>
      </c>
      <c r="F3570" s="38">
        <v>9</v>
      </c>
      <c r="G3570" s="37"/>
      <c r="H3570" s="46">
        <v>5</v>
      </c>
      <c r="I3570" s="47" t="s">
        <v>4808</v>
      </c>
      <c r="J3570" s="37"/>
      <c r="K3570" s="37"/>
      <c r="L3570" s="36" t="s">
        <v>5590</v>
      </c>
      <c r="M3570" s="36" t="str">
        <f>IF(LEFT(NICAP[[#This Row],[Date]],1)=0,"Y","N")</f>
        <v>N</v>
      </c>
      <c r="N3570" s="36"/>
      <c r="O3570" s="36" t="str">
        <f>19&amp;LEFT(NICAP[[#This Row],[Date]],2)</f>
        <v>1967</v>
      </c>
      <c r="P3570" s="36" t="str">
        <f>MID(NICAP[[#This Row],[Date]],3,2)</f>
        <v>05</v>
      </c>
      <c r="Q3570" s="36" t="str">
        <f>RIGHT(NICAP[[#This Row],[Date]],2)</f>
        <v>16</v>
      </c>
      <c r="R3570" s="26">
        <f>DATE(NICAP[[#This Row],[Year]],NICAP[[#This Row],[Month]],NICAP[[#This Row],[Day]])</f>
        <v>24608</v>
      </c>
      <c r="S3570" s="35" t="str">
        <f t="shared" si="110"/>
        <v/>
      </c>
      <c r="T3570" s="24" t="str">
        <f t="shared" si="111"/>
        <v>At Sea</v>
      </c>
    </row>
    <row r="3571" spans="1:20" ht="71.25" customHeight="1" x14ac:dyDescent="0.2">
      <c r="A3571" s="35">
        <v>3562</v>
      </c>
      <c r="B3571" s="57">
        <v>670516</v>
      </c>
      <c r="C3571" s="50" t="s">
        <v>5589</v>
      </c>
      <c r="D3571" s="50" t="s">
        <v>1676</v>
      </c>
      <c r="E3571" s="50" t="str">
        <f>IF(AND(LEN(NICAP[[#This Row],[State or      Country]])=2,NICAP[[#This Row],[State or      Country]]&lt;&gt;"UK"),"US","Other")</f>
        <v>US</v>
      </c>
      <c r="F3571" s="49">
        <v>2</v>
      </c>
      <c r="G3571" s="48"/>
      <c r="H3571" s="48"/>
      <c r="I3571" s="48"/>
      <c r="J3571" s="48"/>
      <c r="K3571" s="48"/>
      <c r="L3571" s="36" t="s">
        <v>5588</v>
      </c>
      <c r="M3571" s="36" t="str">
        <f>IF(LEFT(NICAP[[#This Row],[Date]],1)=0,"Y","N")</f>
        <v>N</v>
      </c>
      <c r="N3571" s="36"/>
      <c r="O3571" s="36" t="str">
        <f>19&amp;LEFT(NICAP[[#This Row],[Date]],2)</f>
        <v>1967</v>
      </c>
      <c r="P3571" s="36" t="str">
        <f>MID(NICAP[[#This Row],[Date]],3,2)</f>
        <v>05</v>
      </c>
      <c r="Q3571" s="36" t="str">
        <f>RIGHT(NICAP[[#This Row],[Date]],2)</f>
        <v>16</v>
      </c>
      <c r="R3571" s="26">
        <f>DATE(NICAP[[#This Row],[Year]],NICAP[[#This Row],[Month]],NICAP[[#This Row],[Day]])</f>
        <v>24608</v>
      </c>
      <c r="S3571" s="35" t="str">
        <f t="shared" si="110"/>
        <v>CA</v>
      </c>
      <c r="T3571" s="24" t="str">
        <f t="shared" si="111"/>
        <v>US</v>
      </c>
    </row>
    <row r="3572" spans="1:20" ht="57" customHeight="1" x14ac:dyDescent="0.2">
      <c r="A3572" s="35">
        <v>3563</v>
      </c>
      <c r="B3572" s="57">
        <v>670517</v>
      </c>
      <c r="C3572" s="50" t="s">
        <v>5587</v>
      </c>
      <c r="D3572" s="50" t="s">
        <v>1933</v>
      </c>
      <c r="E3572" s="50" t="str">
        <f>IF(AND(LEN(NICAP[[#This Row],[State or      Country]])=2,NICAP[[#This Row],[State or      Country]]&lt;&gt;"UK"),"US","Other")</f>
        <v>Other</v>
      </c>
      <c r="F3572" s="49">
        <v>1</v>
      </c>
      <c r="G3572" s="48"/>
      <c r="H3572" s="48"/>
      <c r="I3572" s="48"/>
      <c r="J3572" s="48"/>
      <c r="K3572" s="48"/>
      <c r="L3572" s="36" t="s">
        <v>5586</v>
      </c>
      <c r="M3572" s="36" t="str">
        <f>IF(LEFT(NICAP[[#This Row],[Date]],1)=0,"Y","N")</f>
        <v>N</v>
      </c>
      <c r="N3572" s="36"/>
      <c r="O3572" s="36" t="str">
        <f>19&amp;LEFT(NICAP[[#This Row],[Date]],2)</f>
        <v>1967</v>
      </c>
      <c r="P3572" s="36" t="str">
        <f>MID(NICAP[[#This Row],[Date]],3,2)</f>
        <v>05</v>
      </c>
      <c r="Q3572" s="36" t="str">
        <f>RIGHT(NICAP[[#This Row],[Date]],2)</f>
        <v>17</v>
      </c>
      <c r="R3572" s="26">
        <f>DATE(NICAP[[#This Row],[Year]],NICAP[[#This Row],[Month]],NICAP[[#This Row],[Day]])</f>
        <v>24609</v>
      </c>
      <c r="S3572" s="35" t="str">
        <f t="shared" si="110"/>
        <v/>
      </c>
      <c r="T3572" s="24" t="str">
        <f t="shared" si="111"/>
        <v>Russia</v>
      </c>
    </row>
    <row r="3573" spans="1:20" ht="71.25" customHeight="1" x14ac:dyDescent="0.2">
      <c r="A3573" s="35">
        <v>3564</v>
      </c>
      <c r="B3573" s="57">
        <v>670517</v>
      </c>
      <c r="C3573" s="50" t="s">
        <v>5585</v>
      </c>
      <c r="D3573" s="50" t="s">
        <v>1933</v>
      </c>
      <c r="E3573" s="50" t="str">
        <f>IF(AND(LEN(NICAP[[#This Row],[State or      Country]])=2,NICAP[[#This Row],[State or      Country]]&lt;&gt;"UK"),"US","Other")</f>
        <v>Other</v>
      </c>
      <c r="F3573" s="49">
        <v>2</v>
      </c>
      <c r="G3573" s="48"/>
      <c r="H3573" s="48"/>
      <c r="I3573" s="48"/>
      <c r="J3573" s="48"/>
      <c r="K3573" s="48"/>
      <c r="L3573" s="42" t="s">
        <v>5584</v>
      </c>
      <c r="M3573" s="42" t="str">
        <f>IF(LEFT(NICAP[[#This Row],[Date]],1)=0,"Y","N")</f>
        <v>N</v>
      </c>
      <c r="N3573" s="42"/>
      <c r="O3573" s="42" t="str">
        <f>19&amp;LEFT(NICAP[[#This Row],[Date]],2)</f>
        <v>1967</v>
      </c>
      <c r="P3573" s="42" t="str">
        <f>MID(NICAP[[#This Row],[Date]],3,2)</f>
        <v>05</v>
      </c>
      <c r="Q3573" s="42" t="str">
        <f>RIGHT(NICAP[[#This Row],[Date]],2)</f>
        <v>17</v>
      </c>
      <c r="R3573" s="26">
        <f>DATE(NICAP[[#This Row],[Year]],NICAP[[#This Row],[Month]],NICAP[[#This Row],[Day]])</f>
        <v>24609</v>
      </c>
      <c r="S3573" s="35" t="str">
        <f t="shared" si="110"/>
        <v/>
      </c>
      <c r="T3573" s="24" t="str">
        <f t="shared" si="111"/>
        <v>Russia</v>
      </c>
    </row>
    <row r="3574" spans="1:20" ht="57" customHeight="1" x14ac:dyDescent="0.2">
      <c r="A3574" s="35">
        <v>3565</v>
      </c>
      <c r="B3574" s="57">
        <v>670517</v>
      </c>
      <c r="C3574" s="50" t="s">
        <v>5583</v>
      </c>
      <c r="D3574" s="50" t="s">
        <v>1933</v>
      </c>
      <c r="E3574" s="50" t="str">
        <f>IF(AND(LEN(NICAP[[#This Row],[State or      Country]])=2,NICAP[[#This Row],[State or      Country]]&lt;&gt;"UK"),"US","Other")</f>
        <v>Other</v>
      </c>
      <c r="F3574" s="49">
        <v>1</v>
      </c>
      <c r="G3574" s="48"/>
      <c r="H3574" s="48"/>
      <c r="I3574" s="48"/>
      <c r="J3574" s="48"/>
      <c r="K3574" s="48"/>
      <c r="L3574" s="36" t="s">
        <v>5582</v>
      </c>
      <c r="M3574" s="36" t="str">
        <f>IF(LEFT(NICAP[[#This Row],[Date]],1)=0,"Y","N")</f>
        <v>N</v>
      </c>
      <c r="N3574" s="36"/>
      <c r="O3574" s="36" t="str">
        <f>19&amp;LEFT(NICAP[[#This Row],[Date]],2)</f>
        <v>1967</v>
      </c>
      <c r="P3574" s="36" t="str">
        <f>MID(NICAP[[#This Row],[Date]],3,2)</f>
        <v>05</v>
      </c>
      <c r="Q3574" s="36" t="str">
        <f>RIGHT(NICAP[[#This Row],[Date]],2)</f>
        <v>17</v>
      </c>
      <c r="R3574" s="26">
        <f>DATE(NICAP[[#This Row],[Year]],NICAP[[#This Row],[Month]],NICAP[[#This Row],[Day]])</f>
        <v>24609</v>
      </c>
      <c r="S3574" s="35" t="str">
        <f t="shared" si="110"/>
        <v/>
      </c>
      <c r="T3574" s="24" t="str">
        <f t="shared" si="111"/>
        <v>Russia</v>
      </c>
    </row>
    <row r="3575" spans="1:20" ht="12.75" customHeight="1" x14ac:dyDescent="0.2">
      <c r="A3575" s="35">
        <v>3566</v>
      </c>
      <c r="B3575" s="55">
        <v>670517</v>
      </c>
      <c r="C3575" s="39" t="s">
        <v>5581</v>
      </c>
      <c r="D3575" s="39" t="s">
        <v>1673</v>
      </c>
      <c r="E3575" s="39" t="str">
        <f>IF(AND(LEN(NICAP[[#This Row],[State or      Country]])=2,NICAP[[#This Row],[State or      Country]]&lt;&gt;"UK"),"US","Other")</f>
        <v>US</v>
      </c>
      <c r="F3575" s="38">
        <v>11</v>
      </c>
      <c r="G3575" s="37"/>
      <c r="H3575" s="37"/>
      <c r="I3575" s="65">
        <v>11744</v>
      </c>
      <c r="J3575" s="37"/>
      <c r="K3575" s="37"/>
      <c r="L3575" s="36" t="s">
        <v>5580</v>
      </c>
      <c r="M3575" s="36" t="str">
        <f>IF(LEFT(NICAP[[#This Row],[Date]],1)=0,"Y","N")</f>
        <v>N</v>
      </c>
      <c r="N3575" s="36"/>
      <c r="O3575" s="36" t="str">
        <f>19&amp;LEFT(NICAP[[#This Row],[Date]],2)</f>
        <v>1967</v>
      </c>
      <c r="P3575" s="36" t="str">
        <f>MID(NICAP[[#This Row],[Date]],3,2)</f>
        <v>05</v>
      </c>
      <c r="Q3575" s="36" t="str">
        <f>RIGHT(NICAP[[#This Row],[Date]],2)</f>
        <v>17</v>
      </c>
      <c r="R3575" s="26">
        <f>DATE(NICAP[[#This Row],[Year]],NICAP[[#This Row],[Month]],NICAP[[#This Row],[Day]])</f>
        <v>24609</v>
      </c>
      <c r="S3575" s="35" t="str">
        <f t="shared" si="110"/>
        <v>NC</v>
      </c>
      <c r="T3575" s="24" t="str">
        <f t="shared" si="111"/>
        <v>US</v>
      </c>
    </row>
    <row r="3576" spans="1:20" ht="71.25" customHeight="1" x14ac:dyDescent="0.2">
      <c r="A3576" s="35">
        <v>3567</v>
      </c>
      <c r="B3576" s="57">
        <v>670519</v>
      </c>
      <c r="C3576" s="50" t="s">
        <v>5579</v>
      </c>
      <c r="D3576" s="50" t="s">
        <v>1694</v>
      </c>
      <c r="E3576" s="50" t="str">
        <f>IF(AND(LEN(NICAP[[#This Row],[State or      Country]])=2,NICAP[[#This Row],[State or      Country]]&lt;&gt;"UK"),"US","Other")</f>
        <v>US</v>
      </c>
      <c r="F3576" s="49">
        <v>2</v>
      </c>
      <c r="G3576" s="48"/>
      <c r="H3576" s="48"/>
      <c r="I3576" s="48"/>
      <c r="J3576" s="48"/>
      <c r="K3576" s="48"/>
      <c r="L3576" s="36" t="s">
        <v>5578</v>
      </c>
      <c r="M3576" s="36" t="str">
        <f>IF(LEFT(NICAP[[#This Row],[Date]],1)=0,"Y","N")</f>
        <v>N</v>
      </c>
      <c r="N3576" s="36"/>
      <c r="O3576" s="36" t="str">
        <f>19&amp;LEFT(NICAP[[#This Row],[Date]],2)</f>
        <v>1967</v>
      </c>
      <c r="P3576" s="36" t="str">
        <f>MID(NICAP[[#This Row],[Date]],3,2)</f>
        <v>05</v>
      </c>
      <c r="Q3576" s="36" t="str">
        <f>RIGHT(NICAP[[#This Row],[Date]],2)</f>
        <v>19</v>
      </c>
      <c r="R3576" s="26">
        <f>DATE(NICAP[[#This Row],[Year]],NICAP[[#This Row],[Month]],NICAP[[#This Row],[Day]])</f>
        <v>24611</v>
      </c>
      <c r="S3576" s="35" t="str">
        <f t="shared" si="110"/>
        <v>OH</v>
      </c>
      <c r="T3576" s="24" t="str">
        <f t="shared" si="111"/>
        <v>US</v>
      </c>
    </row>
    <row r="3577" spans="1:20" ht="14.25" customHeight="1" x14ac:dyDescent="0.2">
      <c r="A3577" s="35">
        <v>3568</v>
      </c>
      <c r="B3577" s="56">
        <v>670520</v>
      </c>
      <c r="C3577" s="39" t="s">
        <v>5577</v>
      </c>
      <c r="D3577" s="39" t="s">
        <v>1702</v>
      </c>
      <c r="E3577" s="39" t="str">
        <f>IF(AND(LEN(NICAP[[#This Row],[State or      Country]])=2,NICAP[[#This Row],[State or      Country]]&lt;&gt;"UK"),"US","Other")</f>
        <v>Other</v>
      </c>
      <c r="F3577" s="38">
        <v>5</v>
      </c>
      <c r="G3577" s="39" t="s">
        <v>5576</v>
      </c>
      <c r="H3577" s="46">
        <v>5</v>
      </c>
      <c r="I3577" s="37"/>
      <c r="J3577" s="37"/>
      <c r="K3577" s="37"/>
      <c r="L3577" s="36" t="s">
        <v>5575</v>
      </c>
      <c r="M3577" s="36" t="str">
        <f>IF(LEFT(NICAP[[#This Row],[Date]],1)=0,"Y","N")</f>
        <v>N</v>
      </c>
      <c r="N3577" s="36"/>
      <c r="O3577" s="36" t="str">
        <f>19&amp;LEFT(NICAP[[#This Row],[Date]],2)</f>
        <v>1967</v>
      </c>
      <c r="P3577" s="36" t="str">
        <f>MID(NICAP[[#This Row],[Date]],3,2)</f>
        <v>05</v>
      </c>
      <c r="Q3577" s="36" t="str">
        <f>RIGHT(NICAP[[#This Row],[Date]],2)</f>
        <v>20</v>
      </c>
      <c r="R3577" s="26">
        <f>DATE(NICAP[[#This Row],[Year]],NICAP[[#This Row],[Month]],NICAP[[#This Row],[Day]])</f>
        <v>24612</v>
      </c>
      <c r="S3577" s="35" t="str">
        <f t="shared" si="110"/>
        <v/>
      </c>
      <c r="T3577" s="24" t="str">
        <f t="shared" si="111"/>
        <v>CAN</v>
      </c>
    </row>
    <row r="3578" spans="1:20" ht="57" customHeight="1" x14ac:dyDescent="0.2">
      <c r="A3578" s="35">
        <v>3569</v>
      </c>
      <c r="B3578" s="57">
        <v>670520</v>
      </c>
      <c r="C3578" s="50" t="s">
        <v>3996</v>
      </c>
      <c r="D3578" s="50" t="s">
        <v>2013</v>
      </c>
      <c r="E3578" s="50" t="str">
        <f>IF(AND(LEN(NICAP[[#This Row],[State or      Country]])=2,NICAP[[#This Row],[State or      Country]]&lt;&gt;"UK"),"US","Other")</f>
        <v>US</v>
      </c>
      <c r="F3578" s="49">
        <v>1</v>
      </c>
      <c r="G3578" s="48"/>
      <c r="H3578" s="48"/>
      <c r="I3578" s="48"/>
      <c r="J3578" s="48"/>
      <c r="K3578" s="48"/>
      <c r="L3578" s="36" t="s">
        <v>5574</v>
      </c>
      <c r="M3578" s="36" t="str">
        <f>IF(LEFT(NICAP[[#This Row],[Date]],1)=0,"Y","N")</f>
        <v>N</v>
      </c>
      <c r="N3578" s="36"/>
      <c r="O3578" s="36" t="str">
        <f>19&amp;LEFT(NICAP[[#This Row],[Date]],2)</f>
        <v>1967</v>
      </c>
      <c r="P3578" s="36" t="str">
        <f>MID(NICAP[[#This Row],[Date]],3,2)</f>
        <v>05</v>
      </c>
      <c r="Q3578" s="36" t="str">
        <f>RIGHT(NICAP[[#This Row],[Date]],2)</f>
        <v>20</v>
      </c>
      <c r="R3578" s="26">
        <f>DATE(NICAP[[#This Row],[Year]],NICAP[[#This Row],[Month]],NICAP[[#This Row],[Day]])</f>
        <v>24612</v>
      </c>
      <c r="S3578" s="35" t="str">
        <f t="shared" si="110"/>
        <v>KY</v>
      </c>
      <c r="T3578" s="24" t="str">
        <f t="shared" si="111"/>
        <v>US</v>
      </c>
    </row>
    <row r="3579" spans="1:20" ht="56.25" customHeight="1" x14ac:dyDescent="0.2">
      <c r="A3579" s="35">
        <v>3570</v>
      </c>
      <c r="B3579" s="57">
        <v>670521</v>
      </c>
      <c r="C3579" s="50" t="s">
        <v>3110</v>
      </c>
      <c r="D3579" s="50" t="s">
        <v>1787</v>
      </c>
      <c r="E3579" s="50" t="str">
        <f>IF(AND(LEN(NICAP[[#This Row],[State or      Country]])=2,NICAP[[#This Row],[State or      Country]]&lt;&gt;"UK"),"US","Other")</f>
        <v>US</v>
      </c>
      <c r="F3579" s="49">
        <v>2</v>
      </c>
      <c r="G3579" s="48"/>
      <c r="H3579" s="48"/>
      <c r="I3579" s="48"/>
      <c r="J3579" s="48"/>
      <c r="K3579" s="48"/>
      <c r="L3579" s="36" t="s">
        <v>5573</v>
      </c>
      <c r="M3579" s="36" t="str">
        <f>IF(LEFT(NICAP[[#This Row],[Date]],1)=0,"Y","N")</f>
        <v>N</v>
      </c>
      <c r="N3579" s="36"/>
      <c r="O3579" s="36" t="str">
        <f>19&amp;LEFT(NICAP[[#This Row],[Date]],2)</f>
        <v>1967</v>
      </c>
      <c r="P3579" s="36" t="str">
        <f>MID(NICAP[[#This Row],[Date]],3,2)</f>
        <v>05</v>
      </c>
      <c r="Q3579" s="36" t="str">
        <f>RIGHT(NICAP[[#This Row],[Date]],2)</f>
        <v>21</v>
      </c>
      <c r="R3579" s="26">
        <f>DATE(NICAP[[#This Row],[Year]],NICAP[[#This Row],[Month]],NICAP[[#This Row],[Day]])</f>
        <v>24613</v>
      </c>
      <c r="S3579" s="35" t="str">
        <f t="shared" si="110"/>
        <v>IN</v>
      </c>
      <c r="T3579" s="24" t="str">
        <f t="shared" si="111"/>
        <v>US</v>
      </c>
    </row>
    <row r="3580" spans="1:20" ht="57.75" customHeight="1" x14ac:dyDescent="0.2">
      <c r="A3580" s="35">
        <v>3571</v>
      </c>
      <c r="B3580" s="57">
        <v>670521</v>
      </c>
      <c r="C3580" s="50" t="s">
        <v>3110</v>
      </c>
      <c r="D3580" s="50" t="s">
        <v>1787</v>
      </c>
      <c r="E3580" s="50" t="str">
        <f>IF(AND(LEN(NICAP[[#This Row],[State or      Country]])=2,NICAP[[#This Row],[State or      Country]]&lt;&gt;"UK"),"US","Other")</f>
        <v>US</v>
      </c>
      <c r="F3580" s="75">
        <v>2</v>
      </c>
      <c r="G3580" s="48"/>
      <c r="H3580" s="48"/>
      <c r="I3580" s="48"/>
      <c r="J3580" s="48"/>
      <c r="K3580" s="48"/>
      <c r="L3580" s="36" t="s">
        <v>5572</v>
      </c>
      <c r="M3580" s="36" t="str">
        <f>IF(LEFT(NICAP[[#This Row],[Date]],1)=0,"Y","N")</f>
        <v>N</v>
      </c>
      <c r="N3580" s="36"/>
      <c r="O3580" s="36" t="str">
        <f>19&amp;LEFT(NICAP[[#This Row],[Date]],2)</f>
        <v>1967</v>
      </c>
      <c r="P3580" s="36" t="str">
        <f>MID(NICAP[[#This Row],[Date]],3,2)</f>
        <v>05</v>
      </c>
      <c r="Q3580" s="36" t="str">
        <f>RIGHT(NICAP[[#This Row],[Date]],2)</f>
        <v>21</v>
      </c>
      <c r="R3580" s="26">
        <f>DATE(NICAP[[#This Row],[Year]],NICAP[[#This Row],[Month]],NICAP[[#This Row],[Day]])</f>
        <v>24613</v>
      </c>
      <c r="S3580" s="35" t="str">
        <f t="shared" si="110"/>
        <v>IN</v>
      </c>
      <c r="T3580" s="24" t="str">
        <f t="shared" si="111"/>
        <v>US</v>
      </c>
    </row>
    <row r="3581" spans="1:20" ht="86.25" customHeight="1" x14ac:dyDescent="0.2">
      <c r="A3581" s="35">
        <v>3572</v>
      </c>
      <c r="B3581" s="57">
        <v>670525</v>
      </c>
      <c r="C3581" s="50" t="s">
        <v>3324</v>
      </c>
      <c r="D3581" s="50" t="s">
        <v>1694</v>
      </c>
      <c r="E3581" s="50" t="str">
        <f>IF(AND(LEN(NICAP[[#This Row],[State or      Country]])=2,NICAP[[#This Row],[State or      Country]]&lt;&gt;"UK"),"US","Other")</f>
        <v>US</v>
      </c>
      <c r="F3581" s="75">
        <v>5</v>
      </c>
      <c r="G3581" s="48"/>
      <c r="H3581" s="48"/>
      <c r="I3581" s="48"/>
      <c r="J3581" s="48"/>
      <c r="K3581" s="48"/>
      <c r="L3581" s="36" t="s">
        <v>5571</v>
      </c>
      <c r="M3581" s="36" t="str">
        <f>IF(LEFT(NICAP[[#This Row],[Date]],1)=0,"Y","N")</f>
        <v>N</v>
      </c>
      <c r="N3581" s="36"/>
      <c r="O3581" s="36" t="str">
        <f>19&amp;LEFT(NICAP[[#This Row],[Date]],2)</f>
        <v>1967</v>
      </c>
      <c r="P3581" s="36" t="str">
        <f>MID(NICAP[[#This Row],[Date]],3,2)</f>
        <v>05</v>
      </c>
      <c r="Q3581" s="36" t="str">
        <f>RIGHT(NICAP[[#This Row],[Date]],2)</f>
        <v>25</v>
      </c>
      <c r="R3581" s="26">
        <f>DATE(NICAP[[#This Row],[Year]],NICAP[[#This Row],[Month]],NICAP[[#This Row],[Day]])</f>
        <v>24617</v>
      </c>
      <c r="S3581" s="35" t="str">
        <f t="shared" si="110"/>
        <v>OH</v>
      </c>
      <c r="T3581" s="24" t="str">
        <f t="shared" si="111"/>
        <v>US</v>
      </c>
    </row>
    <row r="3582" spans="1:20" ht="56.25" customHeight="1" x14ac:dyDescent="0.2">
      <c r="A3582" s="35">
        <v>3573</v>
      </c>
      <c r="B3582" s="57">
        <v>670525</v>
      </c>
      <c r="C3582" s="50" t="s">
        <v>5570</v>
      </c>
      <c r="D3582" s="50" t="s">
        <v>1947</v>
      </c>
      <c r="E3582" s="50" t="str">
        <f>IF(AND(LEN(NICAP[[#This Row],[State or      Country]])=2,NICAP[[#This Row],[State or      Country]]&lt;&gt;"UK"),"US","Other")</f>
        <v>US</v>
      </c>
      <c r="F3582" s="75">
        <v>1</v>
      </c>
      <c r="G3582" s="48"/>
      <c r="H3582" s="48"/>
      <c r="I3582" s="48"/>
      <c r="J3582" s="48"/>
      <c r="K3582" s="48"/>
      <c r="L3582" s="36" t="s">
        <v>5569</v>
      </c>
      <c r="M3582" s="36" t="str">
        <f>IF(LEFT(NICAP[[#This Row],[Date]],1)=0,"Y","N")</f>
        <v>N</v>
      </c>
      <c r="N3582" s="36"/>
      <c r="O3582" s="36" t="str">
        <f>19&amp;LEFT(NICAP[[#This Row],[Date]],2)</f>
        <v>1967</v>
      </c>
      <c r="P3582" s="36" t="str">
        <f>MID(NICAP[[#This Row],[Date]],3,2)</f>
        <v>05</v>
      </c>
      <c r="Q3582" s="36" t="str">
        <f>RIGHT(NICAP[[#This Row],[Date]],2)</f>
        <v>25</v>
      </c>
      <c r="R3582" s="26">
        <f>DATE(NICAP[[#This Row],[Year]],NICAP[[#This Row],[Month]],NICAP[[#This Row],[Day]])</f>
        <v>24617</v>
      </c>
      <c r="S3582" s="35" t="str">
        <f t="shared" si="110"/>
        <v>LA</v>
      </c>
      <c r="T3582" s="24" t="str">
        <f t="shared" si="111"/>
        <v>US</v>
      </c>
    </row>
    <row r="3583" spans="1:20" ht="72" customHeight="1" x14ac:dyDescent="0.2">
      <c r="A3583" s="35">
        <v>3574</v>
      </c>
      <c r="B3583" s="57">
        <v>670525</v>
      </c>
      <c r="C3583" s="50" t="s">
        <v>5568</v>
      </c>
      <c r="D3583" s="50" t="s">
        <v>1676</v>
      </c>
      <c r="E3583" s="50" t="str">
        <f>IF(AND(LEN(NICAP[[#This Row],[State or      Country]])=2,NICAP[[#This Row],[State or      Country]]&lt;&gt;"UK"),"US","Other")</f>
        <v>US</v>
      </c>
      <c r="F3583" s="75">
        <v>1</v>
      </c>
      <c r="G3583" s="48"/>
      <c r="H3583" s="48"/>
      <c r="I3583" s="48"/>
      <c r="J3583" s="48"/>
      <c r="K3583" s="48"/>
      <c r="L3583" s="36" t="s">
        <v>5567</v>
      </c>
      <c r="M3583" s="36" t="str">
        <f>IF(LEFT(NICAP[[#This Row],[Date]],1)=0,"Y","N")</f>
        <v>N</v>
      </c>
      <c r="N3583" s="36"/>
      <c r="O3583" s="36" t="str">
        <f>19&amp;LEFT(NICAP[[#This Row],[Date]],2)</f>
        <v>1967</v>
      </c>
      <c r="P3583" s="36" t="str">
        <f>MID(NICAP[[#This Row],[Date]],3,2)</f>
        <v>05</v>
      </c>
      <c r="Q3583" s="36" t="str">
        <f>RIGHT(NICAP[[#This Row],[Date]],2)</f>
        <v>25</v>
      </c>
      <c r="R3583" s="26">
        <f>DATE(NICAP[[#This Row],[Year]],NICAP[[#This Row],[Month]],NICAP[[#This Row],[Day]])</f>
        <v>24617</v>
      </c>
      <c r="S3583" s="35" t="str">
        <f t="shared" si="110"/>
        <v>CA</v>
      </c>
      <c r="T3583" s="24" t="str">
        <f t="shared" si="111"/>
        <v>US</v>
      </c>
    </row>
    <row r="3584" spans="1:20" ht="27" customHeight="1" x14ac:dyDescent="0.2">
      <c r="A3584" s="35">
        <v>3575</v>
      </c>
      <c r="B3584" s="60">
        <v>670526</v>
      </c>
      <c r="C3584" s="44" t="s">
        <v>2673</v>
      </c>
      <c r="D3584" s="44" t="s">
        <v>2122</v>
      </c>
      <c r="E3584" s="44" t="str">
        <f>IF(AND(LEN(NICAP[[#This Row],[State or      Country]])=2,NICAP[[#This Row],[State or      Country]]&lt;&gt;"UK"),"US","Other")</f>
        <v>US</v>
      </c>
      <c r="F3584" s="74">
        <v>3</v>
      </c>
      <c r="G3584" s="41"/>
      <c r="H3584" s="41"/>
      <c r="I3584" s="41"/>
      <c r="J3584" s="76" t="s">
        <v>1744</v>
      </c>
      <c r="K3584" s="41"/>
      <c r="L3584" s="42" t="s">
        <v>5566</v>
      </c>
      <c r="M3584" s="42" t="str">
        <f>IF(LEFT(NICAP[[#This Row],[Date]],1)=0,"Y","N")</f>
        <v>N</v>
      </c>
      <c r="N3584" s="42"/>
      <c r="O3584" s="42" t="str">
        <f>19&amp;LEFT(NICAP[[#This Row],[Date]],2)</f>
        <v>1967</v>
      </c>
      <c r="P3584" s="42" t="str">
        <f>MID(NICAP[[#This Row],[Date]],3,2)</f>
        <v>05</v>
      </c>
      <c r="Q3584" s="42" t="str">
        <f>RIGHT(NICAP[[#This Row],[Date]],2)</f>
        <v>26</v>
      </c>
      <c r="R3584" s="26">
        <f>DATE(NICAP[[#This Row],[Year]],NICAP[[#This Row],[Month]],NICAP[[#This Row],[Day]])</f>
        <v>24618</v>
      </c>
      <c r="S3584" s="35" t="str">
        <f t="shared" si="110"/>
        <v>NM</v>
      </c>
      <c r="T3584" s="24" t="str">
        <f t="shared" si="111"/>
        <v>US</v>
      </c>
    </row>
    <row r="3585" spans="1:20" ht="41.25" customHeight="1" x14ac:dyDescent="0.2">
      <c r="A3585" s="35">
        <v>3576</v>
      </c>
      <c r="B3585" s="57">
        <v>670528</v>
      </c>
      <c r="C3585" s="50" t="s">
        <v>5565</v>
      </c>
      <c r="D3585" s="50" t="s">
        <v>1758</v>
      </c>
      <c r="E3585" s="50" t="str">
        <f>IF(AND(LEN(NICAP[[#This Row],[State or      Country]])=2,NICAP[[#This Row],[State or      Country]]&lt;&gt;"UK"),"US","Other")</f>
        <v>US</v>
      </c>
      <c r="F3585" s="75">
        <v>2</v>
      </c>
      <c r="G3585" s="48"/>
      <c r="H3585" s="48"/>
      <c r="I3585" s="48"/>
      <c r="J3585" s="48"/>
      <c r="K3585" s="48"/>
      <c r="L3585" s="42" t="s">
        <v>5564</v>
      </c>
      <c r="M3585" s="42" t="str">
        <f>IF(LEFT(NICAP[[#This Row],[Date]],1)=0,"Y","N")</f>
        <v>N</v>
      </c>
      <c r="N3585" s="42"/>
      <c r="O3585" s="42" t="str">
        <f>19&amp;LEFT(NICAP[[#This Row],[Date]],2)</f>
        <v>1967</v>
      </c>
      <c r="P3585" s="42" t="str">
        <f>MID(NICAP[[#This Row],[Date]],3,2)</f>
        <v>05</v>
      </c>
      <c r="Q3585" s="42" t="str">
        <f>RIGHT(NICAP[[#This Row],[Date]],2)</f>
        <v>28</v>
      </c>
      <c r="R3585" s="26">
        <f>DATE(NICAP[[#This Row],[Year]],NICAP[[#This Row],[Month]],NICAP[[#This Row],[Day]])</f>
        <v>24620</v>
      </c>
      <c r="S3585" s="35" t="str">
        <f t="shared" si="110"/>
        <v>NY</v>
      </c>
      <c r="T3585" s="24" t="str">
        <f t="shared" si="111"/>
        <v>US</v>
      </c>
    </row>
    <row r="3586" spans="1:20" ht="57" customHeight="1" x14ac:dyDescent="0.2">
      <c r="A3586" s="35">
        <v>3577</v>
      </c>
      <c r="B3586" s="57">
        <v>670528</v>
      </c>
      <c r="C3586" s="50" t="s">
        <v>5563</v>
      </c>
      <c r="D3586" s="50" t="s">
        <v>1775</v>
      </c>
      <c r="E3586" s="50" t="str">
        <f>IF(AND(LEN(NICAP[[#This Row],[State or      Country]])=2,NICAP[[#This Row],[State or      Country]]&lt;&gt;"UK"),"US","Other")</f>
        <v>US</v>
      </c>
      <c r="F3586" s="75">
        <v>1</v>
      </c>
      <c r="G3586" s="48"/>
      <c r="H3586" s="48"/>
      <c r="I3586" s="48"/>
      <c r="J3586" s="48"/>
      <c r="K3586" s="48"/>
      <c r="L3586" s="36" t="s">
        <v>5562</v>
      </c>
      <c r="M3586" s="36" t="str">
        <f>IF(LEFT(NICAP[[#This Row],[Date]],1)=0,"Y","N")</f>
        <v>N</v>
      </c>
      <c r="N3586" s="36"/>
      <c r="O3586" s="36" t="str">
        <f>19&amp;LEFT(NICAP[[#This Row],[Date]],2)</f>
        <v>1967</v>
      </c>
      <c r="P3586" s="36" t="str">
        <f>MID(NICAP[[#This Row],[Date]],3,2)</f>
        <v>05</v>
      </c>
      <c r="Q3586" s="36" t="str">
        <f>RIGHT(NICAP[[#This Row],[Date]],2)</f>
        <v>28</v>
      </c>
      <c r="R3586" s="26">
        <f>DATE(NICAP[[#This Row],[Year]],NICAP[[#This Row],[Month]],NICAP[[#This Row],[Day]])</f>
        <v>24620</v>
      </c>
      <c r="S3586" s="35" t="str">
        <f t="shared" si="110"/>
        <v>CT</v>
      </c>
      <c r="T3586" s="24" t="str">
        <f t="shared" si="111"/>
        <v>US</v>
      </c>
    </row>
    <row r="3587" spans="1:20" ht="57" customHeight="1" x14ac:dyDescent="0.2">
      <c r="A3587" s="35">
        <v>3578</v>
      </c>
      <c r="B3587" s="57">
        <v>670529</v>
      </c>
      <c r="C3587" s="50" t="s">
        <v>5561</v>
      </c>
      <c r="D3587" s="50" t="s">
        <v>1697</v>
      </c>
      <c r="E3587" s="50" t="str">
        <f>IF(AND(LEN(NICAP[[#This Row],[State or      Country]])=2,NICAP[[#This Row],[State or      Country]]&lt;&gt;"UK"),"US","Other")</f>
        <v>US</v>
      </c>
      <c r="F3587" s="75">
        <v>2</v>
      </c>
      <c r="G3587" s="48"/>
      <c r="H3587" s="48"/>
      <c r="I3587" s="48"/>
      <c r="J3587" s="48"/>
      <c r="K3587" s="48"/>
      <c r="L3587" s="36" t="s">
        <v>5560</v>
      </c>
      <c r="M3587" s="36" t="str">
        <f>IF(LEFT(NICAP[[#This Row],[Date]],1)=0,"Y","N")</f>
        <v>N</v>
      </c>
      <c r="N3587" s="36"/>
      <c r="O3587" s="36" t="str">
        <f>19&amp;LEFT(NICAP[[#This Row],[Date]],2)</f>
        <v>1967</v>
      </c>
      <c r="P3587" s="36" t="str">
        <f>MID(NICAP[[#This Row],[Date]],3,2)</f>
        <v>05</v>
      </c>
      <c r="Q3587" s="36" t="str">
        <f>RIGHT(NICAP[[#This Row],[Date]],2)</f>
        <v>29</v>
      </c>
      <c r="R3587" s="26">
        <f>DATE(NICAP[[#This Row],[Year]],NICAP[[#This Row],[Month]],NICAP[[#This Row],[Day]])</f>
        <v>24621</v>
      </c>
      <c r="S3587" s="35" t="str">
        <f t="shared" si="110"/>
        <v>MA</v>
      </c>
      <c r="T3587" s="24" t="str">
        <f t="shared" si="111"/>
        <v>US</v>
      </c>
    </row>
    <row r="3588" spans="1:20" ht="56.25" customHeight="1" x14ac:dyDescent="0.2">
      <c r="A3588" s="35">
        <v>3579</v>
      </c>
      <c r="B3588" s="57">
        <v>670529</v>
      </c>
      <c r="C3588" s="50" t="s">
        <v>5559</v>
      </c>
      <c r="D3588" s="50" t="s">
        <v>1734</v>
      </c>
      <c r="E3588" s="50" t="str">
        <f>IF(AND(LEN(NICAP[[#This Row],[State or      Country]])=2,NICAP[[#This Row],[State or      Country]]&lt;&gt;"UK"),"US","Other")</f>
        <v>US</v>
      </c>
      <c r="F3588" s="75">
        <v>2</v>
      </c>
      <c r="G3588" s="48"/>
      <c r="H3588" s="48"/>
      <c r="I3588" s="48"/>
      <c r="J3588" s="48"/>
      <c r="K3588" s="48"/>
      <c r="L3588" s="36" t="s">
        <v>5558</v>
      </c>
      <c r="M3588" s="36" t="str">
        <f>IF(LEFT(NICAP[[#This Row],[Date]],1)=0,"Y","N")</f>
        <v>N</v>
      </c>
      <c r="N3588" s="36"/>
      <c r="O3588" s="36" t="str">
        <f>19&amp;LEFT(NICAP[[#This Row],[Date]],2)</f>
        <v>1967</v>
      </c>
      <c r="P3588" s="36" t="str">
        <f>MID(NICAP[[#This Row],[Date]],3,2)</f>
        <v>05</v>
      </c>
      <c r="Q3588" s="36" t="str">
        <f>RIGHT(NICAP[[#This Row],[Date]],2)</f>
        <v>29</v>
      </c>
      <c r="R3588" s="26">
        <f>DATE(NICAP[[#This Row],[Year]],NICAP[[#This Row],[Month]],NICAP[[#This Row],[Day]])</f>
        <v>24621</v>
      </c>
      <c r="S3588" s="35" t="str">
        <f t="shared" si="110"/>
        <v>MI</v>
      </c>
      <c r="T3588" s="24" t="str">
        <f t="shared" si="111"/>
        <v>US</v>
      </c>
    </row>
    <row r="3589" spans="1:20" ht="57" customHeight="1" x14ac:dyDescent="0.2">
      <c r="A3589" s="35">
        <v>3580</v>
      </c>
      <c r="B3589" s="57">
        <v>670531</v>
      </c>
      <c r="C3589" s="50" t="s">
        <v>3293</v>
      </c>
      <c r="D3589" s="50" t="s">
        <v>1686</v>
      </c>
      <c r="E3589" s="50" t="str">
        <f>IF(AND(LEN(NICAP[[#This Row],[State or      Country]])=2,NICAP[[#This Row],[State or      Country]]&lt;&gt;"UK"),"US","Other")</f>
        <v>US</v>
      </c>
      <c r="F3589" s="75">
        <v>2</v>
      </c>
      <c r="G3589" s="48"/>
      <c r="H3589" s="48"/>
      <c r="I3589" s="48"/>
      <c r="J3589" s="48"/>
      <c r="K3589" s="48"/>
      <c r="L3589" s="36" t="s">
        <v>5557</v>
      </c>
      <c r="M3589" s="36" t="str">
        <f>IF(LEFT(NICAP[[#This Row],[Date]],1)=0,"Y","N")</f>
        <v>N</v>
      </c>
      <c r="N3589" s="36"/>
      <c r="O3589" s="36" t="str">
        <f>19&amp;LEFT(NICAP[[#This Row],[Date]],2)</f>
        <v>1967</v>
      </c>
      <c r="P3589" s="36" t="str">
        <f>MID(NICAP[[#This Row],[Date]],3,2)</f>
        <v>05</v>
      </c>
      <c r="Q3589" s="36" t="str">
        <f>RIGHT(NICAP[[#This Row],[Date]],2)</f>
        <v>31</v>
      </c>
      <c r="R3589" s="26">
        <f>DATE(NICAP[[#This Row],[Year]],NICAP[[#This Row],[Month]],NICAP[[#This Row],[Day]])</f>
        <v>24623</v>
      </c>
      <c r="S3589" s="35" t="str">
        <f t="shared" si="110"/>
        <v>PA</v>
      </c>
      <c r="T3589" s="24" t="str">
        <f t="shared" si="111"/>
        <v>US</v>
      </c>
    </row>
    <row r="3590" spans="1:20" ht="86.25" customHeight="1" x14ac:dyDescent="0.2">
      <c r="A3590" s="35">
        <v>3581</v>
      </c>
      <c r="B3590" s="57">
        <v>670531</v>
      </c>
      <c r="C3590" s="50" t="s">
        <v>5556</v>
      </c>
      <c r="D3590" s="50" t="s">
        <v>1702</v>
      </c>
      <c r="E3590" s="50" t="str">
        <f>IF(AND(LEN(NICAP[[#This Row],[State or      Country]])=2,NICAP[[#This Row],[State or      Country]]&lt;&gt;"UK"),"US","Other")</f>
        <v>Other</v>
      </c>
      <c r="F3590" s="75">
        <v>6</v>
      </c>
      <c r="G3590" s="48"/>
      <c r="H3590" s="48"/>
      <c r="I3590" s="48"/>
      <c r="J3590" s="48"/>
      <c r="K3590" s="48"/>
      <c r="L3590" s="36" t="s">
        <v>5555</v>
      </c>
      <c r="M3590" s="36" t="str">
        <f>IF(LEFT(NICAP[[#This Row],[Date]],1)=0,"Y","N")</f>
        <v>N</v>
      </c>
      <c r="N3590" s="36"/>
      <c r="O3590" s="36" t="str">
        <f>19&amp;LEFT(NICAP[[#This Row],[Date]],2)</f>
        <v>1967</v>
      </c>
      <c r="P3590" s="36" t="str">
        <f>MID(NICAP[[#This Row],[Date]],3,2)</f>
        <v>05</v>
      </c>
      <c r="Q3590" s="36" t="str">
        <f>RIGHT(NICAP[[#This Row],[Date]],2)</f>
        <v>31</v>
      </c>
      <c r="R3590" s="26">
        <f>DATE(NICAP[[#This Row],[Year]],NICAP[[#This Row],[Month]],NICAP[[#This Row],[Day]])</f>
        <v>24623</v>
      </c>
      <c r="S3590" s="35" t="str">
        <f t="shared" si="110"/>
        <v/>
      </c>
      <c r="T3590" s="24" t="str">
        <f t="shared" si="111"/>
        <v>CAN</v>
      </c>
    </row>
    <row r="3591" spans="1:20" ht="42.75" customHeight="1" x14ac:dyDescent="0.2">
      <c r="A3591" s="35">
        <v>3582</v>
      </c>
      <c r="B3591" s="69" t="s">
        <v>5554</v>
      </c>
      <c r="C3591" s="50" t="s">
        <v>3659</v>
      </c>
      <c r="D3591" s="50" t="s">
        <v>1802</v>
      </c>
      <c r="E3591" s="50" t="str">
        <f>IF(AND(LEN(NICAP[[#This Row],[State or      Country]])=2,NICAP[[#This Row],[State or      Country]]&lt;&gt;"UK"),"US","Other")</f>
        <v>Other</v>
      </c>
      <c r="F3591" s="49">
        <v>11</v>
      </c>
      <c r="G3591" s="48"/>
      <c r="H3591" s="48"/>
      <c r="I3591" s="48"/>
      <c r="J3591" s="48"/>
      <c r="K3591" s="48"/>
      <c r="L3591" s="36" t="s">
        <v>5553</v>
      </c>
      <c r="M3591" s="36" t="str">
        <f>IF(LEFT(NICAP[[#This Row],[Date]],1)=0,"Y","N")</f>
        <v>N</v>
      </c>
      <c r="N3591" s="36"/>
      <c r="O3591" s="36" t="str">
        <f>19&amp;LEFT(NICAP[[#This Row],[Date]],2)</f>
        <v>1967</v>
      </c>
      <c r="P3591" s="36" t="str">
        <f>MID(NICAP[[#This Row],[Date]],3,2)</f>
        <v>Mi</v>
      </c>
      <c r="Q3591" s="36" t="str">
        <f>RIGHT(NICAP[[#This Row],[Date]],2)</f>
        <v>ar</v>
      </c>
      <c r="R3591" s="26" t="e">
        <f>DATE(NICAP[[#This Row],[Year]],NICAP[[#This Row],[Month]],NICAP[[#This Row],[Day]])</f>
        <v>#VALUE!</v>
      </c>
      <c r="S3591" s="35" t="str">
        <f t="shared" si="110"/>
        <v/>
      </c>
      <c r="T3591" s="24" t="str">
        <f t="shared" si="111"/>
        <v>UK</v>
      </c>
    </row>
    <row r="3592" spans="1:20" ht="42" customHeight="1" x14ac:dyDescent="0.2">
      <c r="A3592" s="35">
        <v>3583</v>
      </c>
      <c r="B3592" s="69" t="s">
        <v>5552</v>
      </c>
      <c r="C3592" s="50" t="s">
        <v>5551</v>
      </c>
      <c r="D3592" s="50" t="s">
        <v>1933</v>
      </c>
      <c r="E3592" s="50" t="str">
        <f>IF(AND(LEN(NICAP[[#This Row],[State or      Country]])=2,NICAP[[#This Row],[State or      Country]]&lt;&gt;"UK"),"US","Other")</f>
        <v>Other</v>
      </c>
      <c r="F3592" s="49">
        <v>1</v>
      </c>
      <c r="G3592" s="48"/>
      <c r="H3592" s="48"/>
      <c r="I3592" s="48"/>
      <c r="J3592" s="48"/>
      <c r="K3592" s="48"/>
      <c r="L3592" s="36" t="s">
        <v>5550</v>
      </c>
      <c r="M3592" s="36" t="str">
        <f>IF(LEFT(NICAP[[#This Row],[Date]],1)=0,"Y","N")</f>
        <v>N</v>
      </c>
      <c r="N3592" s="36"/>
      <c r="O3592" s="36" t="str">
        <f>19&amp;LEFT(NICAP[[#This Row],[Date]],2)</f>
        <v>1967</v>
      </c>
      <c r="P3592" s="36" t="str">
        <f>MID(NICAP[[#This Row],[Date]],3,2)</f>
        <v>06</v>
      </c>
      <c r="Q3592" s="36" t="str">
        <f>RIGHT(NICAP[[#This Row],[Date]],2)</f>
        <v>ly</v>
      </c>
      <c r="R3592" s="26" t="e">
        <f>DATE(NICAP[[#This Row],[Year]],NICAP[[#This Row],[Month]],NICAP[[#This Row],[Day]])</f>
        <v>#VALUE!</v>
      </c>
      <c r="S3592" s="35" t="str">
        <f t="shared" si="110"/>
        <v/>
      </c>
      <c r="T3592" s="24" t="str">
        <f t="shared" si="111"/>
        <v>Russia</v>
      </c>
    </row>
    <row r="3593" spans="1:20" ht="42" customHeight="1" x14ac:dyDescent="0.2">
      <c r="A3593" s="35">
        <v>3584</v>
      </c>
      <c r="B3593" s="67">
        <v>670600</v>
      </c>
      <c r="C3593" s="50" t="s">
        <v>5549</v>
      </c>
      <c r="D3593" s="50" t="s">
        <v>1694</v>
      </c>
      <c r="E3593" s="50" t="str">
        <f>IF(AND(LEN(NICAP[[#This Row],[State or      Country]])=2,NICAP[[#This Row],[State or      Country]]&lt;&gt;"UK"),"US","Other")</f>
        <v>US</v>
      </c>
      <c r="F3593" s="49">
        <v>1</v>
      </c>
      <c r="G3593" s="48"/>
      <c r="H3593" s="48"/>
      <c r="I3593" s="48"/>
      <c r="J3593" s="48"/>
      <c r="K3593" s="48"/>
      <c r="L3593" s="42" t="s">
        <v>5548</v>
      </c>
      <c r="M3593" s="42" t="str">
        <f>IF(LEFT(NICAP[[#This Row],[Date]],1)=0,"Y","N")</f>
        <v>N</v>
      </c>
      <c r="N3593" s="42"/>
      <c r="O3593" s="42" t="str">
        <f>19&amp;LEFT(NICAP[[#This Row],[Date]],2)</f>
        <v>1967</v>
      </c>
      <c r="P3593" s="42" t="str">
        <f>MID(NICAP[[#This Row],[Date]],3,2)</f>
        <v>06</v>
      </c>
      <c r="Q3593" s="42" t="str">
        <f>RIGHT(NICAP[[#This Row],[Date]],2)</f>
        <v>00</v>
      </c>
      <c r="R3593" s="26">
        <f>DATE(NICAP[[#This Row],[Year]],NICAP[[#This Row],[Month]],NICAP[[#This Row],[Day]])</f>
        <v>24623</v>
      </c>
      <c r="S3593" s="35" t="str">
        <f t="shared" si="110"/>
        <v>OH</v>
      </c>
      <c r="T3593" s="24" t="str">
        <f t="shared" si="111"/>
        <v>US</v>
      </c>
    </row>
    <row r="3594" spans="1:20" ht="41.25" customHeight="1" x14ac:dyDescent="0.2">
      <c r="A3594" s="35">
        <v>3585</v>
      </c>
      <c r="B3594" s="67">
        <v>670601</v>
      </c>
      <c r="C3594" s="50" t="s">
        <v>5547</v>
      </c>
      <c r="D3594" s="50" t="s">
        <v>1950</v>
      </c>
      <c r="E3594" s="50" t="str">
        <f>IF(AND(LEN(NICAP[[#This Row],[State or      Country]])=2,NICAP[[#This Row],[State or      Country]]&lt;&gt;"UK"),"US","Other")</f>
        <v>Other</v>
      </c>
      <c r="F3594" s="49">
        <v>6</v>
      </c>
      <c r="G3594" s="48"/>
      <c r="H3594" s="48"/>
      <c r="I3594" s="48"/>
      <c r="J3594" s="48"/>
      <c r="K3594" s="48"/>
      <c r="L3594" s="42" t="s">
        <v>5546</v>
      </c>
      <c r="M3594" s="42" t="str">
        <f>IF(LEFT(NICAP[[#This Row],[Date]],1)=0,"Y","N")</f>
        <v>N</v>
      </c>
      <c r="N3594" s="42"/>
      <c r="O3594" s="42" t="str">
        <f>19&amp;LEFT(NICAP[[#This Row],[Date]],2)</f>
        <v>1967</v>
      </c>
      <c r="P3594" s="42" t="str">
        <f>MID(NICAP[[#This Row],[Date]],3,2)</f>
        <v>06</v>
      </c>
      <c r="Q3594" s="42" t="str">
        <f>RIGHT(NICAP[[#This Row],[Date]],2)</f>
        <v>01</v>
      </c>
      <c r="R3594" s="26">
        <f>DATE(NICAP[[#This Row],[Year]],NICAP[[#This Row],[Month]],NICAP[[#This Row],[Day]])</f>
        <v>24624</v>
      </c>
      <c r="S3594" s="35" t="str">
        <f t="shared" ref="S3594:S3657" si="112">IF(E3594="US",D3594,"")</f>
        <v/>
      </c>
      <c r="T3594" s="24" t="str">
        <f t="shared" ref="T3594:T3657" si="113">IF(E3594="US","US",D3594)</f>
        <v>Spain</v>
      </c>
    </row>
    <row r="3595" spans="1:20" ht="42" customHeight="1" x14ac:dyDescent="0.2">
      <c r="A3595" s="35">
        <v>3586</v>
      </c>
      <c r="B3595" s="67">
        <v>670601</v>
      </c>
      <c r="C3595" s="50" t="s">
        <v>5545</v>
      </c>
      <c r="D3595" s="50" t="s">
        <v>1683</v>
      </c>
      <c r="E3595" s="50" t="str">
        <f>IF(AND(LEN(NICAP[[#This Row],[State or      Country]])=2,NICAP[[#This Row],[State or      Country]]&lt;&gt;"UK"),"US","Other")</f>
        <v>US</v>
      </c>
      <c r="F3595" s="49">
        <v>1</v>
      </c>
      <c r="G3595" s="48"/>
      <c r="H3595" s="48"/>
      <c r="I3595" s="48"/>
      <c r="J3595" s="48"/>
      <c r="K3595" s="48"/>
      <c r="L3595" s="36" t="s">
        <v>5544</v>
      </c>
      <c r="M3595" s="36" t="str">
        <f>IF(LEFT(NICAP[[#This Row],[Date]],1)=0,"Y","N")</f>
        <v>N</v>
      </c>
      <c r="N3595" s="36"/>
      <c r="O3595" s="36" t="str">
        <f>19&amp;LEFT(NICAP[[#This Row],[Date]],2)</f>
        <v>1967</v>
      </c>
      <c r="P3595" s="36" t="str">
        <f>MID(NICAP[[#This Row],[Date]],3,2)</f>
        <v>06</v>
      </c>
      <c r="Q3595" s="36" t="str">
        <f>RIGHT(NICAP[[#This Row],[Date]],2)</f>
        <v>01</v>
      </c>
      <c r="R3595" s="26">
        <f>DATE(NICAP[[#This Row],[Year]],NICAP[[#This Row],[Month]],NICAP[[#This Row],[Day]])</f>
        <v>24624</v>
      </c>
      <c r="S3595" s="35" t="str">
        <f t="shared" si="112"/>
        <v>FL</v>
      </c>
      <c r="T3595" s="24" t="str">
        <f t="shared" si="113"/>
        <v>US</v>
      </c>
    </row>
    <row r="3596" spans="1:20" ht="86.25" customHeight="1" x14ac:dyDescent="0.2">
      <c r="A3596" s="35">
        <v>3587</v>
      </c>
      <c r="B3596" s="67">
        <v>670601</v>
      </c>
      <c r="C3596" s="50" t="s">
        <v>3039</v>
      </c>
      <c r="D3596" s="50" t="s">
        <v>2098</v>
      </c>
      <c r="E3596" s="50" t="str">
        <f>IF(AND(LEN(NICAP[[#This Row],[State or      Country]])=2,NICAP[[#This Row],[State or      Country]]&lt;&gt;"UK"),"US","Other")</f>
        <v>US</v>
      </c>
      <c r="F3596" s="49">
        <v>2</v>
      </c>
      <c r="G3596" s="48"/>
      <c r="H3596" s="48"/>
      <c r="I3596" s="48"/>
      <c r="J3596" s="48"/>
      <c r="K3596" s="48"/>
      <c r="L3596" s="36" t="s">
        <v>5543</v>
      </c>
      <c r="M3596" s="36" t="str">
        <f>IF(LEFT(NICAP[[#This Row],[Date]],1)=0,"Y","N")</f>
        <v>N</v>
      </c>
      <c r="N3596" s="36"/>
      <c r="O3596" s="36" t="str">
        <f>19&amp;LEFT(NICAP[[#This Row],[Date]],2)</f>
        <v>1967</v>
      </c>
      <c r="P3596" s="36" t="str">
        <f>MID(NICAP[[#This Row],[Date]],3,2)</f>
        <v>06</v>
      </c>
      <c r="Q3596" s="36" t="str">
        <f>RIGHT(NICAP[[#This Row],[Date]],2)</f>
        <v>01</v>
      </c>
      <c r="R3596" s="26">
        <f>DATE(NICAP[[#This Row],[Year]],NICAP[[#This Row],[Month]],NICAP[[#This Row],[Day]])</f>
        <v>24624</v>
      </c>
      <c r="S3596" s="35" t="str">
        <f t="shared" si="112"/>
        <v>VA</v>
      </c>
      <c r="T3596" s="24" t="str">
        <f t="shared" si="113"/>
        <v>US</v>
      </c>
    </row>
    <row r="3597" spans="1:20" ht="42.75" customHeight="1" x14ac:dyDescent="0.2">
      <c r="A3597" s="35">
        <v>3588</v>
      </c>
      <c r="B3597" s="85">
        <v>670601</v>
      </c>
      <c r="C3597" s="50" t="s">
        <v>5542</v>
      </c>
      <c r="D3597" s="50" t="s">
        <v>1844</v>
      </c>
      <c r="E3597" s="50" t="str">
        <f>IF(AND(LEN(NICAP[[#This Row],[State or      Country]])=2,NICAP[[#This Row],[State or      Country]]&lt;&gt;"UK"),"US","Other")</f>
        <v>US</v>
      </c>
      <c r="F3597" s="49">
        <v>1</v>
      </c>
      <c r="G3597" s="48"/>
      <c r="H3597" s="48"/>
      <c r="I3597" s="48"/>
      <c r="J3597" s="48"/>
      <c r="K3597" s="48"/>
      <c r="L3597" s="36" t="s">
        <v>5541</v>
      </c>
      <c r="M3597" s="36" t="str">
        <f>IF(LEFT(NICAP[[#This Row],[Date]],1)=0,"Y","N")</f>
        <v>N</v>
      </c>
      <c r="N3597" s="36"/>
      <c r="O3597" s="36" t="str">
        <f>19&amp;LEFT(NICAP[[#This Row],[Date]],2)</f>
        <v>1967</v>
      </c>
      <c r="P3597" s="36" t="str">
        <f>MID(NICAP[[#This Row],[Date]],3,2)</f>
        <v>06</v>
      </c>
      <c r="Q3597" s="36" t="str">
        <f>RIGHT(NICAP[[#This Row],[Date]],2)</f>
        <v>01</v>
      </c>
      <c r="R3597" s="26">
        <f>DATE(NICAP[[#This Row],[Year]],NICAP[[#This Row],[Month]],NICAP[[#This Row],[Day]])</f>
        <v>24624</v>
      </c>
      <c r="S3597" s="35" t="str">
        <f t="shared" si="112"/>
        <v>MO</v>
      </c>
      <c r="T3597" s="24" t="str">
        <f t="shared" si="113"/>
        <v>US</v>
      </c>
    </row>
    <row r="3598" spans="1:20" ht="72" customHeight="1" x14ac:dyDescent="0.2">
      <c r="A3598" s="35">
        <v>3589</v>
      </c>
      <c r="B3598" s="67">
        <v>670601</v>
      </c>
      <c r="C3598" s="50" t="s">
        <v>5540</v>
      </c>
      <c r="D3598" s="50" t="s">
        <v>1702</v>
      </c>
      <c r="E3598" s="50" t="str">
        <f>IF(AND(LEN(NICAP[[#This Row],[State or      Country]])=2,NICAP[[#This Row],[State or      Country]]&lt;&gt;"UK"),"US","Other")</f>
        <v>Other</v>
      </c>
      <c r="F3598" s="49">
        <v>2</v>
      </c>
      <c r="G3598" s="48"/>
      <c r="H3598" s="48"/>
      <c r="I3598" s="48"/>
      <c r="J3598" s="48"/>
      <c r="K3598" s="48"/>
      <c r="L3598" s="42" t="s">
        <v>5539</v>
      </c>
      <c r="M3598" s="42" t="str">
        <f>IF(LEFT(NICAP[[#This Row],[Date]],1)=0,"Y","N")</f>
        <v>N</v>
      </c>
      <c r="N3598" s="42"/>
      <c r="O3598" s="42" t="str">
        <f>19&amp;LEFT(NICAP[[#This Row],[Date]],2)</f>
        <v>1967</v>
      </c>
      <c r="P3598" s="42" t="str">
        <f>MID(NICAP[[#This Row],[Date]],3,2)</f>
        <v>06</v>
      </c>
      <c r="Q3598" s="42" t="str">
        <f>RIGHT(NICAP[[#This Row],[Date]],2)</f>
        <v>01</v>
      </c>
      <c r="R3598" s="26">
        <f>DATE(NICAP[[#This Row],[Year]],NICAP[[#This Row],[Month]],NICAP[[#This Row],[Day]])</f>
        <v>24624</v>
      </c>
      <c r="S3598" s="35" t="str">
        <f t="shared" si="112"/>
        <v/>
      </c>
      <c r="T3598" s="24" t="str">
        <f t="shared" si="113"/>
        <v>CAN</v>
      </c>
    </row>
    <row r="3599" spans="1:20" ht="12.75" customHeight="1" x14ac:dyDescent="0.2">
      <c r="A3599" s="35">
        <v>3590</v>
      </c>
      <c r="B3599" s="64">
        <v>670602</v>
      </c>
      <c r="C3599" s="39" t="s">
        <v>5538</v>
      </c>
      <c r="D3599" s="39" t="s">
        <v>1686</v>
      </c>
      <c r="E3599" s="39" t="str">
        <f>IF(AND(LEN(NICAP[[#This Row],[State or      Country]])=2,NICAP[[#This Row],[State or      Country]]&lt;&gt;"UK"),"US","Other")</f>
        <v>US</v>
      </c>
      <c r="F3599" s="38">
        <v>1</v>
      </c>
      <c r="G3599" s="37"/>
      <c r="H3599" s="37"/>
      <c r="I3599" s="71" t="s">
        <v>4808</v>
      </c>
      <c r="J3599" s="37"/>
      <c r="K3599" s="37"/>
      <c r="L3599" s="36" t="s">
        <v>5537</v>
      </c>
      <c r="M3599" s="36" t="str">
        <f>IF(LEFT(NICAP[[#This Row],[Date]],1)=0,"Y","N")</f>
        <v>N</v>
      </c>
      <c r="N3599" s="36"/>
      <c r="O3599" s="36" t="str">
        <f>19&amp;LEFT(NICAP[[#This Row],[Date]],2)</f>
        <v>1967</v>
      </c>
      <c r="P3599" s="36" t="str">
        <f>MID(NICAP[[#This Row],[Date]],3,2)</f>
        <v>06</v>
      </c>
      <c r="Q3599" s="36" t="str">
        <f>RIGHT(NICAP[[#This Row],[Date]],2)</f>
        <v>02</v>
      </c>
      <c r="R3599" s="26">
        <f>DATE(NICAP[[#This Row],[Year]],NICAP[[#This Row],[Month]],NICAP[[#This Row],[Day]])</f>
        <v>24625</v>
      </c>
      <c r="S3599" s="35" t="str">
        <f t="shared" si="112"/>
        <v>PA</v>
      </c>
      <c r="T3599" s="24" t="str">
        <f t="shared" si="113"/>
        <v>US</v>
      </c>
    </row>
    <row r="3600" spans="1:20" ht="41.25" customHeight="1" x14ac:dyDescent="0.2">
      <c r="A3600" s="35">
        <v>3591</v>
      </c>
      <c r="B3600" s="67">
        <v>670602</v>
      </c>
      <c r="C3600" s="50" t="s">
        <v>5536</v>
      </c>
      <c r="D3600" s="50" t="s">
        <v>1686</v>
      </c>
      <c r="E3600" s="50" t="str">
        <f>IF(AND(LEN(NICAP[[#This Row],[State or      Country]])=2,NICAP[[#This Row],[State or      Country]]&lt;&gt;"UK"),"US","Other")</f>
        <v>US</v>
      </c>
      <c r="F3600" s="49">
        <v>1</v>
      </c>
      <c r="G3600" s="48"/>
      <c r="H3600" s="48"/>
      <c r="I3600" s="48"/>
      <c r="J3600" s="48"/>
      <c r="K3600" s="48"/>
      <c r="L3600" s="36" t="s">
        <v>5535</v>
      </c>
      <c r="M3600" s="36" t="str">
        <f>IF(LEFT(NICAP[[#This Row],[Date]],1)=0,"Y","N")</f>
        <v>N</v>
      </c>
      <c r="N3600" s="36"/>
      <c r="O3600" s="36" t="str">
        <f>19&amp;LEFT(NICAP[[#This Row],[Date]],2)</f>
        <v>1967</v>
      </c>
      <c r="P3600" s="36" t="str">
        <f>MID(NICAP[[#This Row],[Date]],3,2)</f>
        <v>06</v>
      </c>
      <c r="Q3600" s="36" t="str">
        <f>RIGHT(NICAP[[#This Row],[Date]],2)</f>
        <v>02</v>
      </c>
      <c r="R3600" s="26">
        <f>DATE(NICAP[[#This Row],[Year]],NICAP[[#This Row],[Month]],NICAP[[#This Row],[Day]])</f>
        <v>24625</v>
      </c>
      <c r="S3600" s="35" t="str">
        <f t="shared" si="112"/>
        <v>PA</v>
      </c>
      <c r="T3600" s="24" t="str">
        <f t="shared" si="113"/>
        <v>US</v>
      </c>
    </row>
    <row r="3601" spans="1:20" ht="42.75" customHeight="1" x14ac:dyDescent="0.2">
      <c r="A3601" s="35">
        <v>3592</v>
      </c>
      <c r="B3601" s="67">
        <v>670603</v>
      </c>
      <c r="C3601" s="50" t="s">
        <v>5520</v>
      </c>
      <c r="D3601" s="50" t="s">
        <v>1950</v>
      </c>
      <c r="E3601" s="50" t="str">
        <f>IF(AND(LEN(NICAP[[#This Row],[State or      Country]])=2,NICAP[[#This Row],[State or      Country]]&lt;&gt;"UK"),"US","Other")</f>
        <v>Other</v>
      </c>
      <c r="F3601" s="49">
        <v>11</v>
      </c>
      <c r="G3601" s="48"/>
      <c r="H3601" s="48"/>
      <c r="I3601" s="48"/>
      <c r="J3601" s="48"/>
      <c r="K3601" s="48"/>
      <c r="L3601" s="36" t="s">
        <v>5534</v>
      </c>
      <c r="M3601" s="36" t="str">
        <f>IF(LEFT(NICAP[[#This Row],[Date]],1)=0,"Y","N")</f>
        <v>N</v>
      </c>
      <c r="N3601" s="36"/>
      <c r="O3601" s="36" t="str">
        <f>19&amp;LEFT(NICAP[[#This Row],[Date]],2)</f>
        <v>1967</v>
      </c>
      <c r="P3601" s="36" t="str">
        <f>MID(NICAP[[#This Row],[Date]],3,2)</f>
        <v>06</v>
      </c>
      <c r="Q3601" s="36" t="str">
        <f>RIGHT(NICAP[[#This Row],[Date]],2)</f>
        <v>03</v>
      </c>
      <c r="R3601" s="26">
        <f>DATE(NICAP[[#This Row],[Year]],NICAP[[#This Row],[Month]],NICAP[[#This Row],[Day]])</f>
        <v>24626</v>
      </c>
      <c r="S3601" s="35" t="str">
        <f t="shared" si="112"/>
        <v/>
      </c>
      <c r="T3601" s="24" t="str">
        <f t="shared" si="113"/>
        <v>Spain</v>
      </c>
    </row>
    <row r="3602" spans="1:20" ht="101.25" customHeight="1" x14ac:dyDescent="0.2">
      <c r="A3602" s="35">
        <v>3593</v>
      </c>
      <c r="B3602" s="67">
        <v>670605</v>
      </c>
      <c r="C3602" s="50" t="s">
        <v>5533</v>
      </c>
      <c r="D3602" s="50" t="s">
        <v>1702</v>
      </c>
      <c r="E3602" s="50" t="str">
        <f>IF(AND(LEN(NICAP[[#This Row],[State or      Country]])=2,NICAP[[#This Row],[State or      Country]]&lt;&gt;"UK"),"US","Other")</f>
        <v>Other</v>
      </c>
      <c r="F3602" s="49">
        <v>1</v>
      </c>
      <c r="G3602" s="48"/>
      <c r="H3602" s="48"/>
      <c r="I3602" s="48"/>
      <c r="J3602" s="48"/>
      <c r="K3602" s="48"/>
      <c r="L3602" s="36" t="s">
        <v>5532</v>
      </c>
      <c r="M3602" s="36" t="str">
        <f>IF(LEFT(NICAP[[#This Row],[Date]],1)=0,"Y","N")</f>
        <v>N</v>
      </c>
      <c r="N3602" s="36"/>
      <c r="O3602" s="36" t="str">
        <f>19&amp;LEFT(NICAP[[#This Row],[Date]],2)</f>
        <v>1967</v>
      </c>
      <c r="P3602" s="36" t="str">
        <f>MID(NICAP[[#This Row],[Date]],3,2)</f>
        <v>06</v>
      </c>
      <c r="Q3602" s="36" t="str">
        <f>RIGHT(NICAP[[#This Row],[Date]],2)</f>
        <v>05</v>
      </c>
      <c r="R3602" s="26">
        <f>DATE(NICAP[[#This Row],[Year]],NICAP[[#This Row],[Month]],NICAP[[#This Row],[Day]])</f>
        <v>24628</v>
      </c>
      <c r="S3602" s="35" t="str">
        <f t="shared" si="112"/>
        <v/>
      </c>
      <c r="T3602" s="24" t="str">
        <f t="shared" si="113"/>
        <v>CAN</v>
      </c>
    </row>
    <row r="3603" spans="1:20" ht="87" customHeight="1" x14ac:dyDescent="0.2">
      <c r="A3603" s="35">
        <v>3594</v>
      </c>
      <c r="B3603" s="57">
        <v>670605</v>
      </c>
      <c r="C3603" s="50" t="s">
        <v>4534</v>
      </c>
      <c r="D3603" s="50" t="s">
        <v>1686</v>
      </c>
      <c r="E3603" s="50" t="str">
        <f>IF(AND(LEN(NICAP[[#This Row],[State or      Country]])=2,NICAP[[#This Row],[State or      Country]]&lt;&gt;"UK"),"US","Other")</f>
        <v>US</v>
      </c>
      <c r="F3603" s="49">
        <v>3</v>
      </c>
      <c r="G3603" s="48"/>
      <c r="H3603" s="48"/>
      <c r="I3603" s="48"/>
      <c r="J3603" s="48"/>
      <c r="K3603" s="48"/>
      <c r="L3603" s="36" t="s">
        <v>5531</v>
      </c>
      <c r="M3603" s="36" t="str">
        <f>IF(LEFT(NICAP[[#This Row],[Date]],1)=0,"Y","N")</f>
        <v>N</v>
      </c>
      <c r="N3603" s="36"/>
      <c r="O3603" s="36" t="str">
        <f>19&amp;LEFT(NICAP[[#This Row],[Date]],2)</f>
        <v>1967</v>
      </c>
      <c r="P3603" s="36" t="str">
        <f>MID(NICAP[[#This Row],[Date]],3,2)</f>
        <v>06</v>
      </c>
      <c r="Q3603" s="36" t="str">
        <f>RIGHT(NICAP[[#This Row],[Date]],2)</f>
        <v>05</v>
      </c>
      <c r="R3603" s="26">
        <f>DATE(NICAP[[#This Row],[Year]],NICAP[[#This Row],[Month]],NICAP[[#This Row],[Day]])</f>
        <v>24628</v>
      </c>
      <c r="S3603" s="35" t="str">
        <f t="shared" si="112"/>
        <v>PA</v>
      </c>
      <c r="T3603" s="24" t="str">
        <f t="shared" si="113"/>
        <v>US</v>
      </c>
    </row>
    <row r="3604" spans="1:20" ht="71.25" customHeight="1" x14ac:dyDescent="0.2">
      <c r="A3604" s="35">
        <v>3595</v>
      </c>
      <c r="B3604" s="57">
        <v>670605</v>
      </c>
      <c r="C3604" s="50" t="s">
        <v>5530</v>
      </c>
      <c r="D3604" s="50" t="s">
        <v>1775</v>
      </c>
      <c r="E3604" s="50" t="str">
        <f>IF(AND(LEN(NICAP[[#This Row],[State or      Country]])=2,NICAP[[#This Row],[State or      Country]]&lt;&gt;"UK"),"US","Other")</f>
        <v>US</v>
      </c>
      <c r="F3604" s="49">
        <v>2</v>
      </c>
      <c r="G3604" s="48"/>
      <c r="H3604" s="48"/>
      <c r="I3604" s="48"/>
      <c r="J3604" s="48"/>
      <c r="K3604" s="48"/>
      <c r="L3604" s="36" t="s">
        <v>5529</v>
      </c>
      <c r="M3604" s="36" t="str">
        <f>IF(LEFT(NICAP[[#This Row],[Date]],1)=0,"Y","N")</f>
        <v>N</v>
      </c>
      <c r="N3604" s="36"/>
      <c r="O3604" s="36" t="str">
        <f>19&amp;LEFT(NICAP[[#This Row],[Date]],2)</f>
        <v>1967</v>
      </c>
      <c r="P3604" s="36" t="str">
        <f>MID(NICAP[[#This Row],[Date]],3,2)</f>
        <v>06</v>
      </c>
      <c r="Q3604" s="36" t="str">
        <f>RIGHT(NICAP[[#This Row],[Date]],2)</f>
        <v>05</v>
      </c>
      <c r="R3604" s="26">
        <f>DATE(NICAP[[#This Row],[Year]],NICAP[[#This Row],[Month]],NICAP[[#This Row],[Day]])</f>
        <v>24628</v>
      </c>
      <c r="S3604" s="35" t="str">
        <f t="shared" si="112"/>
        <v>CT</v>
      </c>
      <c r="T3604" s="24" t="str">
        <f t="shared" si="113"/>
        <v>US</v>
      </c>
    </row>
    <row r="3605" spans="1:20" ht="56.25" customHeight="1" x14ac:dyDescent="0.2">
      <c r="A3605" s="35">
        <v>3596</v>
      </c>
      <c r="B3605" s="57">
        <v>670605</v>
      </c>
      <c r="C3605" s="50" t="s">
        <v>5528</v>
      </c>
      <c r="D3605" s="50" t="s">
        <v>1702</v>
      </c>
      <c r="E3605" s="50" t="str">
        <f>IF(AND(LEN(NICAP[[#This Row],[State or      Country]])=2,NICAP[[#This Row],[State or      Country]]&lt;&gt;"UK"),"US","Other")</f>
        <v>Other</v>
      </c>
      <c r="F3605" s="49">
        <v>2</v>
      </c>
      <c r="G3605" s="48"/>
      <c r="H3605" s="48"/>
      <c r="I3605" s="48"/>
      <c r="J3605" s="48"/>
      <c r="K3605" s="48"/>
      <c r="L3605" s="36" t="s">
        <v>5527</v>
      </c>
      <c r="M3605" s="36" t="str">
        <f>IF(LEFT(NICAP[[#This Row],[Date]],1)=0,"Y","N")</f>
        <v>N</v>
      </c>
      <c r="N3605" s="36"/>
      <c r="O3605" s="36" t="str">
        <f>19&amp;LEFT(NICAP[[#This Row],[Date]],2)</f>
        <v>1967</v>
      </c>
      <c r="P3605" s="36" t="str">
        <f>MID(NICAP[[#This Row],[Date]],3,2)</f>
        <v>06</v>
      </c>
      <c r="Q3605" s="36" t="str">
        <f>RIGHT(NICAP[[#This Row],[Date]],2)</f>
        <v>05</v>
      </c>
      <c r="R3605" s="26">
        <f>DATE(NICAP[[#This Row],[Year]],NICAP[[#This Row],[Month]],NICAP[[#This Row],[Day]])</f>
        <v>24628</v>
      </c>
      <c r="S3605" s="35" t="str">
        <f t="shared" si="112"/>
        <v/>
      </c>
      <c r="T3605" s="24" t="str">
        <f t="shared" si="113"/>
        <v>CAN</v>
      </c>
    </row>
    <row r="3606" spans="1:20" ht="57" customHeight="1" x14ac:dyDescent="0.2">
      <c r="A3606" s="35">
        <v>3597</v>
      </c>
      <c r="B3606" s="57">
        <v>670606</v>
      </c>
      <c r="C3606" s="50" t="s">
        <v>5526</v>
      </c>
      <c r="D3606" s="50" t="s">
        <v>1702</v>
      </c>
      <c r="E3606" s="50" t="str">
        <f>IF(AND(LEN(NICAP[[#This Row],[State or      Country]])=2,NICAP[[#This Row],[State or      Country]]&lt;&gt;"UK"),"US","Other")</f>
        <v>Other</v>
      </c>
      <c r="F3606" s="49">
        <v>2</v>
      </c>
      <c r="G3606" s="48"/>
      <c r="H3606" s="48"/>
      <c r="I3606" s="48"/>
      <c r="J3606" s="48"/>
      <c r="K3606" s="48"/>
      <c r="L3606" s="36" t="s">
        <v>5525</v>
      </c>
      <c r="M3606" s="36" t="str">
        <f>IF(LEFT(NICAP[[#This Row],[Date]],1)=0,"Y","N")</f>
        <v>N</v>
      </c>
      <c r="N3606" s="36"/>
      <c r="O3606" s="36" t="str">
        <f>19&amp;LEFT(NICAP[[#This Row],[Date]],2)</f>
        <v>1967</v>
      </c>
      <c r="P3606" s="36" t="str">
        <f>MID(NICAP[[#This Row],[Date]],3,2)</f>
        <v>06</v>
      </c>
      <c r="Q3606" s="36" t="str">
        <f>RIGHT(NICAP[[#This Row],[Date]],2)</f>
        <v>06</v>
      </c>
      <c r="R3606" s="26">
        <f>DATE(NICAP[[#This Row],[Year]],NICAP[[#This Row],[Month]],NICAP[[#This Row],[Day]])</f>
        <v>24629</v>
      </c>
      <c r="S3606" s="35" t="str">
        <f t="shared" si="112"/>
        <v/>
      </c>
      <c r="T3606" s="24" t="str">
        <f t="shared" si="113"/>
        <v>CAN</v>
      </c>
    </row>
    <row r="3607" spans="1:20" ht="27" customHeight="1" x14ac:dyDescent="0.2">
      <c r="A3607" s="35">
        <v>3598</v>
      </c>
      <c r="B3607" s="60">
        <v>670606</v>
      </c>
      <c r="C3607" s="44" t="s">
        <v>5524</v>
      </c>
      <c r="D3607" s="44" t="s">
        <v>1749</v>
      </c>
      <c r="E3607" s="44" t="str">
        <f>IF(AND(LEN(NICAP[[#This Row],[State or      Country]])=2,NICAP[[#This Row],[State or      Country]]&lt;&gt;"UK"),"US","Other")</f>
        <v>Other</v>
      </c>
      <c r="F3607" s="43">
        <v>3</v>
      </c>
      <c r="G3607" s="41"/>
      <c r="H3607" s="41"/>
      <c r="I3607" s="41"/>
      <c r="J3607" s="41"/>
      <c r="K3607" s="41"/>
      <c r="L3607" s="42" t="s">
        <v>5523</v>
      </c>
      <c r="M3607" s="42" t="str">
        <f>IF(LEFT(NICAP[[#This Row],[Date]],1)=0,"Y","N")</f>
        <v>N</v>
      </c>
      <c r="N3607" s="42"/>
      <c r="O3607" s="42" t="str">
        <f>19&amp;LEFT(NICAP[[#This Row],[Date]],2)</f>
        <v>1967</v>
      </c>
      <c r="P3607" s="42" t="str">
        <f>MID(NICAP[[#This Row],[Date]],3,2)</f>
        <v>06</v>
      </c>
      <c r="Q3607" s="42" t="str">
        <f>RIGHT(NICAP[[#This Row],[Date]],2)</f>
        <v>06</v>
      </c>
      <c r="R3607" s="26">
        <f>DATE(NICAP[[#This Row],[Year]],NICAP[[#This Row],[Month]],NICAP[[#This Row],[Day]])</f>
        <v>24629</v>
      </c>
      <c r="S3607" s="35" t="str">
        <f t="shared" si="112"/>
        <v/>
      </c>
      <c r="T3607" s="24" t="str">
        <f t="shared" si="113"/>
        <v>Brazil</v>
      </c>
    </row>
    <row r="3608" spans="1:20" ht="41.25" customHeight="1" x14ac:dyDescent="0.2">
      <c r="A3608" s="35">
        <v>3599</v>
      </c>
      <c r="B3608" s="57">
        <v>670606</v>
      </c>
      <c r="C3608" s="50" t="s">
        <v>5522</v>
      </c>
      <c r="D3608" s="50" t="s">
        <v>1686</v>
      </c>
      <c r="E3608" s="50" t="str">
        <f>IF(AND(LEN(NICAP[[#This Row],[State or      Country]])=2,NICAP[[#This Row],[State or      Country]]&lt;&gt;"UK"),"US","Other")</f>
        <v>US</v>
      </c>
      <c r="F3608" s="49">
        <v>1</v>
      </c>
      <c r="G3608" s="48"/>
      <c r="H3608" s="48"/>
      <c r="I3608" s="48"/>
      <c r="J3608" s="48"/>
      <c r="K3608" s="48"/>
      <c r="L3608" s="42" t="s">
        <v>5521</v>
      </c>
      <c r="M3608" s="42" t="str">
        <f>IF(LEFT(NICAP[[#This Row],[Date]],1)=0,"Y","N")</f>
        <v>N</v>
      </c>
      <c r="N3608" s="42"/>
      <c r="O3608" s="42" t="str">
        <f>19&amp;LEFT(NICAP[[#This Row],[Date]],2)</f>
        <v>1967</v>
      </c>
      <c r="P3608" s="42" t="str">
        <f>MID(NICAP[[#This Row],[Date]],3,2)</f>
        <v>06</v>
      </c>
      <c r="Q3608" s="42" t="str">
        <f>RIGHT(NICAP[[#This Row],[Date]],2)</f>
        <v>06</v>
      </c>
      <c r="R3608" s="26">
        <f>DATE(NICAP[[#This Row],[Year]],NICAP[[#This Row],[Month]],NICAP[[#This Row],[Day]])</f>
        <v>24629</v>
      </c>
      <c r="S3608" s="35" t="str">
        <f t="shared" si="112"/>
        <v>PA</v>
      </c>
      <c r="T3608" s="24" t="str">
        <f t="shared" si="113"/>
        <v>US</v>
      </c>
    </row>
    <row r="3609" spans="1:20" ht="101.25" customHeight="1" x14ac:dyDescent="0.2">
      <c r="A3609" s="35">
        <v>3600</v>
      </c>
      <c r="B3609" s="57">
        <v>670606</v>
      </c>
      <c r="C3609" s="50" t="s">
        <v>5520</v>
      </c>
      <c r="D3609" s="50" t="s">
        <v>1950</v>
      </c>
      <c r="E3609" s="50" t="str">
        <f>IF(AND(LEN(NICAP[[#This Row],[State or      Country]])=2,NICAP[[#This Row],[State or      Country]]&lt;&gt;"UK"),"US","Other")</f>
        <v>Other</v>
      </c>
      <c r="F3609" s="49">
        <v>3</v>
      </c>
      <c r="G3609" s="48"/>
      <c r="H3609" s="48"/>
      <c r="I3609" s="48"/>
      <c r="J3609" s="48"/>
      <c r="K3609" s="48"/>
      <c r="L3609" s="36" t="s">
        <v>5519</v>
      </c>
      <c r="M3609" s="36" t="str">
        <f>IF(LEFT(NICAP[[#This Row],[Date]],1)=0,"Y","N")</f>
        <v>N</v>
      </c>
      <c r="N3609" s="36"/>
      <c r="O3609" s="36" t="str">
        <f>19&amp;LEFT(NICAP[[#This Row],[Date]],2)</f>
        <v>1967</v>
      </c>
      <c r="P3609" s="36" t="str">
        <f>MID(NICAP[[#This Row],[Date]],3,2)</f>
        <v>06</v>
      </c>
      <c r="Q3609" s="36" t="str">
        <f>RIGHT(NICAP[[#This Row],[Date]],2)</f>
        <v>06</v>
      </c>
      <c r="R3609" s="26">
        <f>DATE(NICAP[[#This Row],[Year]],NICAP[[#This Row],[Month]],NICAP[[#This Row],[Day]])</f>
        <v>24629</v>
      </c>
      <c r="S3609" s="35" t="str">
        <f t="shared" si="112"/>
        <v/>
      </c>
      <c r="T3609" s="24" t="str">
        <f t="shared" si="113"/>
        <v>Spain</v>
      </c>
    </row>
    <row r="3610" spans="1:20" ht="101.25" customHeight="1" x14ac:dyDescent="0.2">
      <c r="A3610" s="35">
        <v>3601</v>
      </c>
      <c r="B3610" s="57">
        <v>670606</v>
      </c>
      <c r="C3610" s="50" t="s">
        <v>5520</v>
      </c>
      <c r="D3610" s="50" t="s">
        <v>1950</v>
      </c>
      <c r="E3610" s="50" t="str">
        <f>IF(AND(LEN(NICAP[[#This Row],[State or      Country]])=2,NICAP[[#This Row],[State or      Country]]&lt;&gt;"UK"),"US","Other")</f>
        <v>Other</v>
      </c>
      <c r="F3610" s="49">
        <v>11</v>
      </c>
      <c r="G3610" s="48"/>
      <c r="H3610" s="48"/>
      <c r="I3610" s="48"/>
      <c r="J3610" s="48"/>
      <c r="K3610" s="48"/>
      <c r="L3610" s="36" t="s">
        <v>5519</v>
      </c>
      <c r="M3610" s="36" t="str">
        <f>IF(LEFT(NICAP[[#This Row],[Date]],1)=0,"Y","N")</f>
        <v>N</v>
      </c>
      <c r="N3610" s="36"/>
      <c r="O3610" s="36" t="str">
        <f>19&amp;LEFT(NICAP[[#This Row],[Date]],2)</f>
        <v>1967</v>
      </c>
      <c r="P3610" s="36" t="str">
        <f>MID(NICAP[[#This Row],[Date]],3,2)</f>
        <v>06</v>
      </c>
      <c r="Q3610" s="36" t="str">
        <f>RIGHT(NICAP[[#This Row],[Date]],2)</f>
        <v>06</v>
      </c>
      <c r="R3610" s="26">
        <f>DATE(NICAP[[#This Row],[Year]],NICAP[[#This Row],[Month]],NICAP[[#This Row],[Day]])</f>
        <v>24629</v>
      </c>
      <c r="S3610" s="35" t="str">
        <f t="shared" si="112"/>
        <v/>
      </c>
      <c r="T3610" s="24" t="str">
        <f t="shared" si="113"/>
        <v>Spain</v>
      </c>
    </row>
    <row r="3611" spans="1:20" ht="57" customHeight="1" x14ac:dyDescent="0.2">
      <c r="A3611" s="35">
        <v>3602</v>
      </c>
      <c r="B3611" s="57">
        <v>670609</v>
      </c>
      <c r="C3611" s="50" t="s">
        <v>1886</v>
      </c>
      <c r="D3611" s="50" t="s">
        <v>1686</v>
      </c>
      <c r="E3611" s="50" t="str">
        <f>IF(AND(LEN(NICAP[[#This Row],[State or      Country]])=2,NICAP[[#This Row],[State or      Country]]&lt;&gt;"UK"),"US","Other")</f>
        <v>US</v>
      </c>
      <c r="F3611" s="49">
        <v>1</v>
      </c>
      <c r="G3611" s="48"/>
      <c r="H3611" s="48"/>
      <c r="I3611" s="48"/>
      <c r="J3611" s="48"/>
      <c r="K3611" s="48"/>
      <c r="L3611" s="36" t="s">
        <v>5518</v>
      </c>
      <c r="M3611" s="36" t="str">
        <f>IF(LEFT(NICAP[[#This Row],[Date]],1)=0,"Y","N")</f>
        <v>N</v>
      </c>
      <c r="N3611" s="36"/>
      <c r="O3611" s="36" t="str">
        <f>19&amp;LEFT(NICAP[[#This Row],[Date]],2)</f>
        <v>1967</v>
      </c>
      <c r="P3611" s="36" t="str">
        <f>MID(NICAP[[#This Row],[Date]],3,2)</f>
        <v>06</v>
      </c>
      <c r="Q3611" s="36" t="str">
        <f>RIGHT(NICAP[[#This Row],[Date]],2)</f>
        <v>09</v>
      </c>
      <c r="R3611" s="26">
        <f>DATE(NICAP[[#This Row],[Year]],NICAP[[#This Row],[Month]],NICAP[[#This Row],[Day]])</f>
        <v>24632</v>
      </c>
      <c r="S3611" s="35" t="str">
        <f t="shared" si="112"/>
        <v>PA</v>
      </c>
      <c r="T3611" s="24" t="str">
        <f t="shared" si="113"/>
        <v>US</v>
      </c>
    </row>
    <row r="3612" spans="1:20" ht="56.25" customHeight="1" x14ac:dyDescent="0.2">
      <c r="A3612" s="35">
        <v>3603</v>
      </c>
      <c r="B3612" s="57">
        <v>670610</v>
      </c>
      <c r="C3612" s="50" t="s">
        <v>5517</v>
      </c>
      <c r="D3612" s="50" t="s">
        <v>1667</v>
      </c>
      <c r="E3612" s="50" t="str">
        <f>IF(AND(LEN(NICAP[[#This Row],[State or      Country]])=2,NICAP[[#This Row],[State or      Country]]&lt;&gt;"UK"),"US","Other")</f>
        <v>US</v>
      </c>
      <c r="F3612" s="49">
        <v>1</v>
      </c>
      <c r="G3612" s="48"/>
      <c r="H3612" s="48"/>
      <c r="I3612" s="48"/>
      <c r="J3612" s="48"/>
      <c r="K3612" s="48"/>
      <c r="L3612" s="36" t="s">
        <v>5516</v>
      </c>
      <c r="M3612" s="36" t="str">
        <f>IF(LEFT(NICAP[[#This Row],[Date]],1)=0,"Y","N")</f>
        <v>N</v>
      </c>
      <c r="N3612" s="36"/>
      <c r="O3612" s="36" t="str">
        <f>19&amp;LEFT(NICAP[[#This Row],[Date]],2)</f>
        <v>1967</v>
      </c>
      <c r="P3612" s="36" t="str">
        <f>MID(NICAP[[#This Row],[Date]],3,2)</f>
        <v>06</v>
      </c>
      <c r="Q3612" s="36" t="str">
        <f>RIGHT(NICAP[[#This Row],[Date]],2)</f>
        <v>10</v>
      </c>
      <c r="R3612" s="26">
        <f>DATE(NICAP[[#This Row],[Year]],NICAP[[#This Row],[Month]],NICAP[[#This Row],[Day]])</f>
        <v>24633</v>
      </c>
      <c r="S3612" s="35" t="str">
        <f t="shared" si="112"/>
        <v>TX</v>
      </c>
      <c r="T3612" s="24" t="str">
        <f t="shared" si="113"/>
        <v>US</v>
      </c>
    </row>
    <row r="3613" spans="1:20" ht="57.75" customHeight="1" x14ac:dyDescent="0.2">
      <c r="A3613" s="35">
        <v>3604</v>
      </c>
      <c r="B3613" s="57">
        <v>670611</v>
      </c>
      <c r="C3613" s="50" t="s">
        <v>1971</v>
      </c>
      <c r="D3613" s="50" t="s">
        <v>1686</v>
      </c>
      <c r="E3613" s="50" t="str">
        <f>IF(AND(LEN(NICAP[[#This Row],[State or      Country]])=2,NICAP[[#This Row],[State or      Country]]&lt;&gt;"UK"),"US","Other")</f>
        <v>US</v>
      </c>
      <c r="F3613" s="49">
        <v>2</v>
      </c>
      <c r="G3613" s="48"/>
      <c r="H3613" s="48"/>
      <c r="I3613" s="48"/>
      <c r="J3613" s="48"/>
      <c r="K3613" s="48"/>
      <c r="L3613" s="36" t="s">
        <v>5515</v>
      </c>
      <c r="M3613" s="36" t="str">
        <f>IF(LEFT(NICAP[[#This Row],[Date]],1)=0,"Y","N")</f>
        <v>N</v>
      </c>
      <c r="N3613" s="36"/>
      <c r="O3613" s="36" t="str">
        <f>19&amp;LEFT(NICAP[[#This Row],[Date]],2)</f>
        <v>1967</v>
      </c>
      <c r="P3613" s="36" t="str">
        <f>MID(NICAP[[#This Row],[Date]],3,2)</f>
        <v>06</v>
      </c>
      <c r="Q3613" s="36" t="str">
        <f>RIGHT(NICAP[[#This Row],[Date]],2)</f>
        <v>11</v>
      </c>
      <c r="R3613" s="26">
        <f>DATE(NICAP[[#This Row],[Year]],NICAP[[#This Row],[Month]],NICAP[[#This Row],[Day]])</f>
        <v>24634</v>
      </c>
      <c r="S3613" s="35" t="str">
        <f t="shared" si="112"/>
        <v>PA</v>
      </c>
      <c r="T3613" s="24" t="str">
        <f t="shared" si="113"/>
        <v>US</v>
      </c>
    </row>
    <row r="3614" spans="1:20" ht="12.75" customHeight="1" x14ac:dyDescent="0.2">
      <c r="A3614" s="35">
        <v>3605</v>
      </c>
      <c r="B3614" s="55">
        <v>670611</v>
      </c>
      <c r="C3614" s="39" t="s">
        <v>5514</v>
      </c>
      <c r="D3614" s="39" t="s">
        <v>5513</v>
      </c>
      <c r="E3614" s="39" t="str">
        <f>IF(AND(LEN(NICAP[[#This Row],[State or      Country]])=2,NICAP[[#This Row],[State or      Country]]&lt;&gt;"UK"),"US","Other")</f>
        <v>Other</v>
      </c>
      <c r="F3614" s="38">
        <v>11</v>
      </c>
      <c r="G3614" s="37"/>
      <c r="H3614" s="37"/>
      <c r="I3614" s="37"/>
      <c r="J3614" s="37"/>
      <c r="K3614" s="37"/>
      <c r="L3614" s="36" t="s">
        <v>5512</v>
      </c>
      <c r="M3614" s="36" t="str">
        <f>IF(LEFT(NICAP[[#This Row],[Date]],1)=0,"Y","N")</f>
        <v>N</v>
      </c>
      <c r="N3614" s="36"/>
      <c r="O3614" s="36" t="str">
        <f>19&amp;LEFT(NICAP[[#This Row],[Date]],2)</f>
        <v>1967</v>
      </c>
      <c r="P3614" s="36" t="str">
        <f>MID(NICAP[[#This Row],[Date]],3,2)</f>
        <v>06</v>
      </c>
      <c r="Q3614" s="36" t="str">
        <f>RIGHT(NICAP[[#This Row],[Date]],2)</f>
        <v>11</v>
      </c>
      <c r="R3614" s="26">
        <f>DATE(NICAP[[#This Row],[Year]],NICAP[[#This Row],[Month]],NICAP[[#This Row],[Day]])</f>
        <v>24634</v>
      </c>
      <c r="S3614" s="35" t="str">
        <f t="shared" si="112"/>
        <v/>
      </c>
      <c r="T3614" s="24" t="str">
        <f t="shared" si="113"/>
        <v>Vietnam</v>
      </c>
    </row>
    <row r="3615" spans="1:20" ht="101.25" customHeight="1" x14ac:dyDescent="0.2">
      <c r="A3615" s="35">
        <v>3606</v>
      </c>
      <c r="B3615" s="57">
        <v>670611</v>
      </c>
      <c r="C3615" s="50" t="s">
        <v>5511</v>
      </c>
      <c r="D3615" s="50" t="s">
        <v>1702</v>
      </c>
      <c r="E3615" s="50" t="str">
        <f>IF(AND(LEN(NICAP[[#This Row],[State or      Country]])=2,NICAP[[#This Row],[State or      Country]]&lt;&gt;"UK"),"US","Other")</f>
        <v>Other</v>
      </c>
      <c r="F3615" s="49">
        <v>2</v>
      </c>
      <c r="G3615" s="48"/>
      <c r="H3615" s="48"/>
      <c r="I3615" s="48"/>
      <c r="J3615" s="48"/>
      <c r="K3615" s="48"/>
      <c r="L3615" s="36" t="s">
        <v>5510</v>
      </c>
      <c r="M3615" s="36" t="str">
        <f>IF(LEFT(NICAP[[#This Row],[Date]],1)=0,"Y","N")</f>
        <v>N</v>
      </c>
      <c r="N3615" s="36"/>
      <c r="O3615" s="36" t="str">
        <f>19&amp;LEFT(NICAP[[#This Row],[Date]],2)</f>
        <v>1967</v>
      </c>
      <c r="P3615" s="36" t="str">
        <f>MID(NICAP[[#This Row],[Date]],3,2)</f>
        <v>06</v>
      </c>
      <c r="Q3615" s="36" t="str">
        <f>RIGHT(NICAP[[#This Row],[Date]],2)</f>
        <v>11</v>
      </c>
      <c r="R3615" s="26">
        <f>DATE(NICAP[[#This Row],[Year]],NICAP[[#This Row],[Month]],NICAP[[#This Row],[Day]])</f>
        <v>24634</v>
      </c>
      <c r="S3615" s="35" t="str">
        <f t="shared" si="112"/>
        <v/>
      </c>
      <c r="T3615" s="24" t="str">
        <f t="shared" si="113"/>
        <v>CAN</v>
      </c>
    </row>
    <row r="3616" spans="1:20" ht="57" customHeight="1" x14ac:dyDescent="0.2">
      <c r="A3616" s="35">
        <v>3607</v>
      </c>
      <c r="B3616" s="57">
        <v>670613</v>
      </c>
      <c r="C3616" s="50" t="s">
        <v>5508</v>
      </c>
      <c r="D3616" s="50" t="s">
        <v>1702</v>
      </c>
      <c r="E3616" s="50" t="str">
        <f>IF(AND(LEN(NICAP[[#This Row],[State or      Country]])=2,NICAP[[#This Row],[State or      Country]]&lt;&gt;"UK"),"US","Other")</f>
        <v>Other</v>
      </c>
      <c r="F3616" s="49">
        <v>6</v>
      </c>
      <c r="G3616" s="48"/>
      <c r="H3616" s="48"/>
      <c r="I3616" s="48"/>
      <c r="J3616" s="48"/>
      <c r="K3616" s="48"/>
      <c r="L3616" s="36" t="s">
        <v>5509</v>
      </c>
      <c r="M3616" s="36" t="str">
        <f>IF(LEFT(NICAP[[#This Row],[Date]],1)=0,"Y","N")</f>
        <v>N</v>
      </c>
      <c r="N3616" s="36"/>
      <c r="O3616" s="36" t="str">
        <f>19&amp;LEFT(NICAP[[#This Row],[Date]],2)</f>
        <v>1967</v>
      </c>
      <c r="P3616" s="36" t="str">
        <f>MID(NICAP[[#This Row],[Date]],3,2)</f>
        <v>06</v>
      </c>
      <c r="Q3616" s="36" t="str">
        <f>RIGHT(NICAP[[#This Row],[Date]],2)</f>
        <v>13</v>
      </c>
      <c r="R3616" s="26">
        <f>DATE(NICAP[[#This Row],[Year]],NICAP[[#This Row],[Month]],NICAP[[#This Row],[Day]])</f>
        <v>24636</v>
      </c>
      <c r="S3616" s="35" t="str">
        <f t="shared" si="112"/>
        <v/>
      </c>
      <c r="T3616" s="24" t="str">
        <f t="shared" si="113"/>
        <v>CAN</v>
      </c>
    </row>
    <row r="3617" spans="1:20" ht="57" customHeight="1" x14ac:dyDescent="0.2">
      <c r="A3617" s="35">
        <v>3608</v>
      </c>
      <c r="B3617" s="57">
        <v>670613</v>
      </c>
      <c r="C3617" s="50" t="s">
        <v>5508</v>
      </c>
      <c r="D3617" s="50" t="s">
        <v>1702</v>
      </c>
      <c r="E3617" s="50" t="str">
        <f>IF(AND(LEN(NICAP[[#This Row],[State or      Country]])=2,NICAP[[#This Row],[State or      Country]]&lt;&gt;"UK"),"US","Other")</f>
        <v>Other</v>
      </c>
      <c r="F3617" s="49">
        <v>7</v>
      </c>
      <c r="G3617" s="48"/>
      <c r="H3617" s="48"/>
      <c r="I3617" s="48"/>
      <c r="J3617" s="48"/>
      <c r="K3617" s="48"/>
      <c r="L3617" s="36" t="s">
        <v>5509</v>
      </c>
      <c r="M3617" s="36" t="str">
        <f>IF(LEFT(NICAP[[#This Row],[Date]],1)=0,"Y","N")</f>
        <v>N</v>
      </c>
      <c r="N3617" s="36"/>
      <c r="O3617" s="36" t="str">
        <f>19&amp;LEFT(NICAP[[#This Row],[Date]],2)</f>
        <v>1967</v>
      </c>
      <c r="P3617" s="36" t="str">
        <f>MID(NICAP[[#This Row],[Date]],3,2)</f>
        <v>06</v>
      </c>
      <c r="Q3617" s="36" t="str">
        <f>RIGHT(NICAP[[#This Row],[Date]],2)</f>
        <v>13</v>
      </c>
      <c r="R3617" s="26">
        <f>DATE(NICAP[[#This Row],[Year]],NICAP[[#This Row],[Month]],NICAP[[#This Row],[Day]])</f>
        <v>24636</v>
      </c>
      <c r="S3617" s="35" t="str">
        <f t="shared" si="112"/>
        <v/>
      </c>
      <c r="T3617" s="24" t="str">
        <f t="shared" si="113"/>
        <v>CAN</v>
      </c>
    </row>
    <row r="3618" spans="1:20" ht="115.5" customHeight="1" x14ac:dyDescent="0.2">
      <c r="A3618" s="35">
        <v>3609</v>
      </c>
      <c r="B3618" s="57">
        <v>670615</v>
      </c>
      <c r="C3618" s="50" t="s">
        <v>5508</v>
      </c>
      <c r="D3618" s="50" t="s">
        <v>1702</v>
      </c>
      <c r="E3618" s="50" t="str">
        <f>IF(AND(LEN(NICAP[[#This Row],[State or      Country]])=2,NICAP[[#This Row],[State or      Country]]&lt;&gt;"UK"),"US","Other")</f>
        <v>Other</v>
      </c>
      <c r="F3618" s="49">
        <v>6</v>
      </c>
      <c r="G3618" s="48"/>
      <c r="H3618" s="48"/>
      <c r="I3618" s="48"/>
      <c r="J3618" s="48"/>
      <c r="K3618" s="48"/>
      <c r="L3618" s="36" t="s">
        <v>5507</v>
      </c>
      <c r="M3618" s="36" t="str">
        <f>IF(LEFT(NICAP[[#This Row],[Date]],1)=0,"Y","N")</f>
        <v>N</v>
      </c>
      <c r="N3618" s="36"/>
      <c r="O3618" s="36" t="str">
        <f>19&amp;LEFT(NICAP[[#This Row],[Date]],2)</f>
        <v>1967</v>
      </c>
      <c r="P3618" s="36" t="str">
        <f>MID(NICAP[[#This Row],[Date]],3,2)</f>
        <v>06</v>
      </c>
      <c r="Q3618" s="36" t="str">
        <f>RIGHT(NICAP[[#This Row],[Date]],2)</f>
        <v>15</v>
      </c>
      <c r="R3618" s="26">
        <f>DATE(NICAP[[#This Row],[Year]],NICAP[[#This Row],[Month]],NICAP[[#This Row],[Day]])</f>
        <v>24638</v>
      </c>
      <c r="S3618" s="35" t="str">
        <f t="shared" si="112"/>
        <v/>
      </c>
      <c r="T3618" s="24" t="str">
        <f t="shared" si="113"/>
        <v>CAN</v>
      </c>
    </row>
    <row r="3619" spans="1:20" ht="115.5" customHeight="1" x14ac:dyDescent="0.2">
      <c r="A3619" s="35">
        <v>3610</v>
      </c>
      <c r="B3619" s="57">
        <v>670615</v>
      </c>
      <c r="C3619" s="50" t="s">
        <v>5508</v>
      </c>
      <c r="D3619" s="50" t="s">
        <v>1702</v>
      </c>
      <c r="E3619" s="50" t="str">
        <f>IF(AND(LEN(NICAP[[#This Row],[State or      Country]])=2,NICAP[[#This Row],[State or      Country]]&lt;&gt;"UK"),"US","Other")</f>
        <v>Other</v>
      </c>
      <c r="F3619" s="49">
        <v>7</v>
      </c>
      <c r="G3619" s="48"/>
      <c r="H3619" s="48"/>
      <c r="I3619" s="48"/>
      <c r="J3619" s="48"/>
      <c r="K3619" s="48"/>
      <c r="L3619" s="36" t="s">
        <v>5507</v>
      </c>
      <c r="M3619" s="36" t="str">
        <f>IF(LEFT(NICAP[[#This Row],[Date]],1)=0,"Y","N")</f>
        <v>N</v>
      </c>
      <c r="N3619" s="36"/>
      <c r="O3619" s="36" t="str">
        <f>19&amp;LEFT(NICAP[[#This Row],[Date]],2)</f>
        <v>1967</v>
      </c>
      <c r="P3619" s="36" t="str">
        <f>MID(NICAP[[#This Row],[Date]],3,2)</f>
        <v>06</v>
      </c>
      <c r="Q3619" s="36" t="str">
        <f>RIGHT(NICAP[[#This Row],[Date]],2)</f>
        <v>15</v>
      </c>
      <c r="R3619" s="26">
        <f>DATE(NICAP[[#This Row],[Year]],NICAP[[#This Row],[Month]],NICAP[[#This Row],[Day]])</f>
        <v>24638</v>
      </c>
      <c r="S3619" s="35" t="str">
        <f t="shared" si="112"/>
        <v/>
      </c>
      <c r="T3619" s="24" t="str">
        <f t="shared" si="113"/>
        <v>CAN</v>
      </c>
    </row>
    <row r="3620" spans="1:20" ht="42" customHeight="1" x14ac:dyDescent="0.2">
      <c r="A3620" s="35">
        <v>3611</v>
      </c>
      <c r="B3620" s="73">
        <v>670618</v>
      </c>
      <c r="C3620" s="50" t="s">
        <v>5506</v>
      </c>
      <c r="D3620" s="50" t="s">
        <v>3268</v>
      </c>
      <c r="E3620" s="50" t="str">
        <f>IF(AND(LEN(NICAP[[#This Row],[State or      Country]])=2,NICAP[[#This Row],[State or      Country]]&lt;&gt;"UK"),"US","Other")</f>
        <v>US</v>
      </c>
      <c r="F3620" s="49">
        <v>8</v>
      </c>
      <c r="G3620" s="48"/>
      <c r="H3620" s="48"/>
      <c r="I3620" s="48"/>
      <c r="J3620" s="48"/>
      <c r="K3620" s="48"/>
      <c r="L3620" s="36" t="s">
        <v>5505</v>
      </c>
      <c r="M3620" s="36" t="str">
        <f>IF(LEFT(NICAP[[#This Row],[Date]],1)=0,"Y","N")</f>
        <v>N</v>
      </c>
      <c r="N3620" s="36"/>
      <c r="O3620" s="36" t="str">
        <f>19&amp;LEFT(NICAP[[#This Row],[Date]],2)</f>
        <v>1967</v>
      </c>
      <c r="P3620" s="36" t="str">
        <f>MID(NICAP[[#This Row],[Date]],3,2)</f>
        <v>06</v>
      </c>
      <c r="Q3620" s="36" t="str">
        <f>RIGHT(NICAP[[#This Row],[Date]],2)</f>
        <v>18</v>
      </c>
      <c r="R3620" s="26">
        <f>DATE(NICAP[[#This Row],[Year]],NICAP[[#This Row],[Month]],NICAP[[#This Row],[Day]])</f>
        <v>24641</v>
      </c>
      <c r="S3620" s="35" t="str">
        <f t="shared" si="112"/>
        <v>RI</v>
      </c>
      <c r="T3620" s="24" t="str">
        <f t="shared" si="113"/>
        <v>US</v>
      </c>
    </row>
    <row r="3621" spans="1:20" ht="71.25" customHeight="1" x14ac:dyDescent="0.2">
      <c r="A3621" s="35">
        <v>3612</v>
      </c>
      <c r="B3621" s="57">
        <v>670618</v>
      </c>
      <c r="C3621" s="50" t="s">
        <v>5502</v>
      </c>
      <c r="D3621" s="50" t="s">
        <v>1702</v>
      </c>
      <c r="E3621" s="50" t="str">
        <f>IF(AND(LEN(NICAP[[#This Row],[State or      Country]])=2,NICAP[[#This Row],[State or      Country]]&lt;&gt;"UK"),"US","Other")</f>
        <v>Other</v>
      </c>
      <c r="F3621" s="49">
        <v>2</v>
      </c>
      <c r="G3621" s="48"/>
      <c r="H3621" s="48"/>
      <c r="I3621" s="48"/>
      <c r="J3621" s="48"/>
      <c r="K3621" s="48"/>
      <c r="L3621" s="36" t="s">
        <v>5504</v>
      </c>
      <c r="M3621" s="36" t="str">
        <f>IF(LEFT(NICAP[[#This Row],[Date]],1)=0,"Y","N")</f>
        <v>N</v>
      </c>
      <c r="N3621" s="36"/>
      <c r="O3621" s="36" t="str">
        <f>19&amp;LEFT(NICAP[[#This Row],[Date]],2)</f>
        <v>1967</v>
      </c>
      <c r="P3621" s="36" t="str">
        <f>MID(NICAP[[#This Row],[Date]],3,2)</f>
        <v>06</v>
      </c>
      <c r="Q3621" s="36" t="str">
        <f>RIGHT(NICAP[[#This Row],[Date]],2)</f>
        <v>18</v>
      </c>
      <c r="R3621" s="26">
        <f>DATE(NICAP[[#This Row],[Year]],NICAP[[#This Row],[Month]],NICAP[[#This Row],[Day]])</f>
        <v>24641</v>
      </c>
      <c r="S3621" s="35" t="str">
        <f t="shared" si="112"/>
        <v/>
      </c>
      <c r="T3621" s="24" t="str">
        <f t="shared" si="113"/>
        <v>CAN</v>
      </c>
    </row>
    <row r="3622" spans="1:20" ht="87" customHeight="1" x14ac:dyDescent="0.2">
      <c r="A3622" s="35">
        <v>3613</v>
      </c>
      <c r="B3622" s="57">
        <v>670618</v>
      </c>
      <c r="C3622" s="50" t="s">
        <v>5502</v>
      </c>
      <c r="D3622" s="50" t="s">
        <v>1702</v>
      </c>
      <c r="E3622" s="50" t="str">
        <f>IF(AND(LEN(NICAP[[#This Row],[State or      Country]])=2,NICAP[[#This Row],[State or      Country]]&lt;&gt;"UK"),"US","Other")</f>
        <v>Other</v>
      </c>
      <c r="F3622" s="75">
        <v>3</v>
      </c>
      <c r="G3622" s="48"/>
      <c r="H3622" s="48"/>
      <c r="I3622" s="48"/>
      <c r="J3622" s="48"/>
      <c r="K3622" s="48"/>
      <c r="L3622" s="36" t="s">
        <v>5503</v>
      </c>
      <c r="M3622" s="36" t="str">
        <f>IF(LEFT(NICAP[[#This Row],[Date]],1)=0,"Y","N")</f>
        <v>N</v>
      </c>
      <c r="N3622" s="36"/>
      <c r="O3622" s="36" t="str">
        <f>19&amp;LEFT(NICAP[[#This Row],[Date]],2)</f>
        <v>1967</v>
      </c>
      <c r="P3622" s="36" t="str">
        <f>MID(NICAP[[#This Row],[Date]],3,2)</f>
        <v>06</v>
      </c>
      <c r="Q3622" s="36" t="str">
        <f>RIGHT(NICAP[[#This Row],[Date]],2)</f>
        <v>18</v>
      </c>
      <c r="R3622" s="26">
        <f>DATE(NICAP[[#This Row],[Year]],NICAP[[#This Row],[Month]],NICAP[[#This Row],[Day]])</f>
        <v>24641</v>
      </c>
      <c r="S3622" s="35" t="str">
        <f t="shared" si="112"/>
        <v/>
      </c>
      <c r="T3622" s="24" t="str">
        <f t="shared" si="113"/>
        <v>CAN</v>
      </c>
    </row>
    <row r="3623" spans="1:20" ht="57" customHeight="1" x14ac:dyDescent="0.2">
      <c r="A3623" s="35">
        <v>3614</v>
      </c>
      <c r="B3623" s="57">
        <v>670618</v>
      </c>
      <c r="C3623" s="50" t="s">
        <v>5502</v>
      </c>
      <c r="D3623" s="50" t="s">
        <v>1702</v>
      </c>
      <c r="E3623" s="50" t="str">
        <f>IF(AND(LEN(NICAP[[#This Row],[State or      Country]])=2,NICAP[[#This Row],[State or      Country]]&lt;&gt;"UK"),"US","Other")</f>
        <v>Other</v>
      </c>
      <c r="F3623" s="75">
        <v>6</v>
      </c>
      <c r="G3623" s="48"/>
      <c r="H3623" s="48"/>
      <c r="I3623" s="48"/>
      <c r="J3623" s="48"/>
      <c r="K3623" s="48"/>
      <c r="L3623" s="36" t="s">
        <v>5501</v>
      </c>
      <c r="M3623" s="36" t="str">
        <f>IF(LEFT(NICAP[[#This Row],[Date]],1)=0,"Y","N")</f>
        <v>N</v>
      </c>
      <c r="N3623" s="36"/>
      <c r="O3623" s="36" t="str">
        <f>19&amp;LEFT(NICAP[[#This Row],[Date]],2)</f>
        <v>1967</v>
      </c>
      <c r="P3623" s="36" t="str">
        <f>MID(NICAP[[#This Row],[Date]],3,2)</f>
        <v>06</v>
      </c>
      <c r="Q3623" s="36" t="str">
        <f>RIGHT(NICAP[[#This Row],[Date]],2)</f>
        <v>18</v>
      </c>
      <c r="R3623" s="26">
        <f>DATE(NICAP[[#This Row],[Year]],NICAP[[#This Row],[Month]],NICAP[[#This Row],[Day]])</f>
        <v>24641</v>
      </c>
      <c r="S3623" s="35" t="str">
        <f t="shared" si="112"/>
        <v/>
      </c>
      <c r="T3623" s="24" t="str">
        <f t="shared" si="113"/>
        <v>CAN</v>
      </c>
    </row>
    <row r="3624" spans="1:20" ht="71.25" customHeight="1" x14ac:dyDescent="0.2">
      <c r="A3624" s="35">
        <v>3615</v>
      </c>
      <c r="B3624" s="57">
        <v>670621</v>
      </c>
      <c r="C3624" s="50" t="s">
        <v>2454</v>
      </c>
      <c r="D3624" s="50" t="s">
        <v>2098</v>
      </c>
      <c r="E3624" s="50" t="str">
        <f>IF(AND(LEN(NICAP[[#This Row],[State or      Country]])=2,NICAP[[#This Row],[State or      Country]]&lt;&gt;"UK"),"US","Other")</f>
        <v>US</v>
      </c>
      <c r="F3624" s="75">
        <v>6</v>
      </c>
      <c r="G3624" s="48"/>
      <c r="H3624" s="48"/>
      <c r="I3624" s="48"/>
      <c r="J3624" s="48"/>
      <c r="K3624" s="48"/>
      <c r="L3624" s="36" t="s">
        <v>5500</v>
      </c>
      <c r="M3624" s="36" t="str">
        <f>IF(LEFT(NICAP[[#This Row],[Date]],1)=0,"Y","N")</f>
        <v>N</v>
      </c>
      <c r="N3624" s="36"/>
      <c r="O3624" s="36" t="str">
        <f>19&amp;LEFT(NICAP[[#This Row],[Date]],2)</f>
        <v>1967</v>
      </c>
      <c r="P3624" s="36" t="str">
        <f>MID(NICAP[[#This Row],[Date]],3,2)</f>
        <v>06</v>
      </c>
      <c r="Q3624" s="36" t="str">
        <f>RIGHT(NICAP[[#This Row],[Date]],2)</f>
        <v>21</v>
      </c>
      <c r="R3624" s="26">
        <f>DATE(NICAP[[#This Row],[Year]],NICAP[[#This Row],[Month]],NICAP[[#This Row],[Day]])</f>
        <v>24644</v>
      </c>
      <c r="S3624" s="35" t="str">
        <f t="shared" si="112"/>
        <v>VA</v>
      </c>
      <c r="T3624" s="24" t="str">
        <f t="shared" si="113"/>
        <v>US</v>
      </c>
    </row>
    <row r="3625" spans="1:20" ht="86.25" customHeight="1" x14ac:dyDescent="0.2">
      <c r="A3625" s="35">
        <v>3616</v>
      </c>
      <c r="B3625" s="57">
        <v>670621</v>
      </c>
      <c r="C3625" s="50" t="s">
        <v>3175</v>
      </c>
      <c r="D3625" s="50" t="s">
        <v>1676</v>
      </c>
      <c r="E3625" s="50" t="str">
        <f>IF(AND(LEN(NICAP[[#This Row],[State or      Country]])=2,NICAP[[#This Row],[State or      Country]]&lt;&gt;"UK"),"US","Other")</f>
        <v>US</v>
      </c>
      <c r="F3625" s="75">
        <v>2</v>
      </c>
      <c r="G3625" s="48"/>
      <c r="H3625" s="48"/>
      <c r="I3625" s="48"/>
      <c r="J3625" s="48"/>
      <c r="K3625" s="48"/>
      <c r="L3625" s="36" t="s">
        <v>5499</v>
      </c>
      <c r="M3625" s="36" t="str">
        <f>IF(LEFT(NICAP[[#This Row],[Date]],1)=0,"Y","N")</f>
        <v>N</v>
      </c>
      <c r="N3625" s="36"/>
      <c r="O3625" s="36" t="str">
        <f>19&amp;LEFT(NICAP[[#This Row],[Date]],2)</f>
        <v>1967</v>
      </c>
      <c r="P3625" s="36" t="str">
        <f>MID(NICAP[[#This Row],[Date]],3,2)</f>
        <v>06</v>
      </c>
      <c r="Q3625" s="36" t="str">
        <f>RIGHT(NICAP[[#This Row],[Date]],2)</f>
        <v>21</v>
      </c>
      <c r="R3625" s="26">
        <f>DATE(NICAP[[#This Row],[Year]],NICAP[[#This Row],[Month]],NICAP[[#This Row],[Day]])</f>
        <v>24644</v>
      </c>
      <c r="S3625" s="35" t="str">
        <f t="shared" si="112"/>
        <v>CA</v>
      </c>
      <c r="T3625" s="24" t="str">
        <f t="shared" si="113"/>
        <v>US</v>
      </c>
    </row>
    <row r="3626" spans="1:20" ht="56.25" customHeight="1" x14ac:dyDescent="0.2">
      <c r="A3626" s="35">
        <v>3617</v>
      </c>
      <c r="B3626" s="57">
        <v>670621</v>
      </c>
      <c r="C3626" s="50" t="s">
        <v>5498</v>
      </c>
      <c r="D3626" s="50" t="s">
        <v>2139</v>
      </c>
      <c r="E3626" s="50" t="str">
        <f>IF(AND(LEN(NICAP[[#This Row],[State or      Country]])=2,NICAP[[#This Row],[State or      Country]]&lt;&gt;"UK"),"US","Other")</f>
        <v>US</v>
      </c>
      <c r="F3626" s="75">
        <v>2</v>
      </c>
      <c r="G3626" s="48"/>
      <c r="H3626" s="48"/>
      <c r="I3626" s="48"/>
      <c r="J3626" s="48"/>
      <c r="K3626" s="48"/>
      <c r="L3626" s="36" t="s">
        <v>5497</v>
      </c>
      <c r="M3626" s="36" t="str">
        <f>IF(LEFT(NICAP[[#This Row],[Date]],1)=0,"Y","N")</f>
        <v>N</v>
      </c>
      <c r="N3626" s="36"/>
      <c r="O3626" s="36" t="str">
        <f>19&amp;LEFT(NICAP[[#This Row],[Date]],2)</f>
        <v>1967</v>
      </c>
      <c r="P3626" s="36" t="str">
        <f>MID(NICAP[[#This Row],[Date]],3,2)</f>
        <v>06</v>
      </c>
      <c r="Q3626" s="36" t="str">
        <f>RIGHT(NICAP[[#This Row],[Date]],2)</f>
        <v>21</v>
      </c>
      <c r="R3626" s="26">
        <f>DATE(NICAP[[#This Row],[Year]],NICAP[[#This Row],[Month]],NICAP[[#This Row],[Day]])</f>
        <v>24644</v>
      </c>
      <c r="S3626" s="35" t="str">
        <f t="shared" si="112"/>
        <v>ND</v>
      </c>
      <c r="T3626" s="24" t="str">
        <f t="shared" si="113"/>
        <v>US</v>
      </c>
    </row>
    <row r="3627" spans="1:20" ht="57" customHeight="1" x14ac:dyDescent="0.2">
      <c r="A3627" s="35">
        <v>3618</v>
      </c>
      <c r="B3627" s="57">
        <v>670622</v>
      </c>
      <c r="C3627" s="50" t="s">
        <v>3293</v>
      </c>
      <c r="D3627" s="50" t="s">
        <v>2098</v>
      </c>
      <c r="E3627" s="50" t="str">
        <f>IF(AND(LEN(NICAP[[#This Row],[State or      Country]])=2,NICAP[[#This Row],[State or      Country]]&lt;&gt;"UK"),"US","Other")</f>
        <v>US</v>
      </c>
      <c r="F3627" s="75">
        <v>1</v>
      </c>
      <c r="G3627" s="48"/>
      <c r="H3627" s="48"/>
      <c r="I3627" s="48"/>
      <c r="J3627" s="48"/>
      <c r="K3627" s="48"/>
      <c r="L3627" s="36" t="s">
        <v>5496</v>
      </c>
      <c r="M3627" s="36" t="str">
        <f>IF(LEFT(NICAP[[#This Row],[Date]],1)=0,"Y","N")</f>
        <v>N</v>
      </c>
      <c r="N3627" s="36"/>
      <c r="O3627" s="36" t="str">
        <f>19&amp;LEFT(NICAP[[#This Row],[Date]],2)</f>
        <v>1967</v>
      </c>
      <c r="P3627" s="36" t="str">
        <f>MID(NICAP[[#This Row],[Date]],3,2)</f>
        <v>06</v>
      </c>
      <c r="Q3627" s="36" t="str">
        <f>RIGHT(NICAP[[#This Row],[Date]],2)</f>
        <v>22</v>
      </c>
      <c r="R3627" s="26">
        <f>DATE(NICAP[[#This Row],[Year]],NICAP[[#This Row],[Month]],NICAP[[#This Row],[Day]])</f>
        <v>24645</v>
      </c>
      <c r="S3627" s="35" t="str">
        <f t="shared" si="112"/>
        <v>VA</v>
      </c>
      <c r="T3627" s="24" t="str">
        <f t="shared" si="113"/>
        <v>US</v>
      </c>
    </row>
    <row r="3628" spans="1:20" ht="71.25" customHeight="1" x14ac:dyDescent="0.2">
      <c r="A3628" s="35">
        <v>3619</v>
      </c>
      <c r="B3628" s="57">
        <v>670624</v>
      </c>
      <c r="C3628" s="50" t="s">
        <v>1900</v>
      </c>
      <c r="D3628" s="50" t="s">
        <v>1953</v>
      </c>
      <c r="E3628" s="50" t="str">
        <f>IF(AND(LEN(NICAP[[#This Row],[State or      Country]])=2,NICAP[[#This Row],[State or      Country]]&lt;&gt;"UK"),"US","Other")</f>
        <v>US</v>
      </c>
      <c r="F3628" s="75">
        <v>2</v>
      </c>
      <c r="G3628" s="48"/>
      <c r="H3628" s="48"/>
      <c r="I3628" s="48"/>
      <c r="J3628" s="48"/>
      <c r="K3628" s="48"/>
      <c r="L3628" s="42" t="s">
        <v>5495</v>
      </c>
      <c r="M3628" s="42" t="str">
        <f>IF(LEFT(NICAP[[#This Row],[Date]],1)=0,"Y","N")</f>
        <v>N</v>
      </c>
      <c r="N3628" s="42"/>
      <c r="O3628" s="42" t="str">
        <f>19&amp;LEFT(NICAP[[#This Row],[Date]],2)</f>
        <v>1967</v>
      </c>
      <c r="P3628" s="42" t="str">
        <f>MID(NICAP[[#This Row],[Date]],3,2)</f>
        <v>06</v>
      </c>
      <c r="Q3628" s="42" t="str">
        <f>RIGHT(NICAP[[#This Row],[Date]],2)</f>
        <v>24</v>
      </c>
      <c r="R3628" s="26">
        <f>DATE(NICAP[[#This Row],[Year]],NICAP[[#This Row],[Month]],NICAP[[#This Row],[Day]])</f>
        <v>24647</v>
      </c>
      <c r="S3628" s="35" t="str">
        <f t="shared" si="112"/>
        <v>ME</v>
      </c>
      <c r="T3628" s="24" t="str">
        <f t="shared" si="113"/>
        <v>US</v>
      </c>
    </row>
    <row r="3629" spans="1:20" ht="12.75" customHeight="1" x14ac:dyDescent="0.2">
      <c r="A3629" s="35">
        <v>3620</v>
      </c>
      <c r="B3629" s="55">
        <v>670624</v>
      </c>
      <c r="C3629" s="39" t="s">
        <v>3429</v>
      </c>
      <c r="D3629" s="39" t="s">
        <v>1667</v>
      </c>
      <c r="E3629" s="39" t="str">
        <f>IF(AND(LEN(NICAP[[#This Row],[State or      Country]])=2,NICAP[[#This Row],[State or      Country]]&lt;&gt;"UK"),"US","Other")</f>
        <v>US</v>
      </c>
      <c r="F3629" s="79">
        <v>1</v>
      </c>
      <c r="G3629" s="37"/>
      <c r="H3629" s="37"/>
      <c r="I3629" s="93">
        <v>11815</v>
      </c>
      <c r="J3629" s="37"/>
      <c r="K3629" s="37"/>
      <c r="L3629" s="36" t="s">
        <v>5494</v>
      </c>
      <c r="M3629" s="36" t="str">
        <f>IF(LEFT(NICAP[[#This Row],[Date]],1)=0,"Y","N")</f>
        <v>N</v>
      </c>
      <c r="N3629" s="36"/>
      <c r="O3629" s="36" t="str">
        <f>19&amp;LEFT(NICAP[[#This Row],[Date]],2)</f>
        <v>1967</v>
      </c>
      <c r="P3629" s="36" t="str">
        <f>MID(NICAP[[#This Row],[Date]],3,2)</f>
        <v>06</v>
      </c>
      <c r="Q3629" s="36" t="str">
        <f>RIGHT(NICAP[[#This Row],[Date]],2)</f>
        <v>24</v>
      </c>
      <c r="R3629" s="26">
        <f>DATE(NICAP[[#This Row],[Year]],NICAP[[#This Row],[Month]],NICAP[[#This Row],[Day]])</f>
        <v>24647</v>
      </c>
      <c r="S3629" s="35" t="str">
        <f t="shared" si="112"/>
        <v>TX</v>
      </c>
      <c r="T3629" s="24" t="str">
        <f t="shared" si="113"/>
        <v>US</v>
      </c>
    </row>
    <row r="3630" spans="1:20" ht="57" customHeight="1" x14ac:dyDescent="0.2">
      <c r="A3630" s="35">
        <v>3621</v>
      </c>
      <c r="B3630" s="57">
        <v>670624</v>
      </c>
      <c r="C3630" s="50" t="s">
        <v>5493</v>
      </c>
      <c r="D3630" s="50" t="s">
        <v>2098</v>
      </c>
      <c r="E3630" s="50" t="str">
        <f>IF(AND(LEN(NICAP[[#This Row],[State or      Country]])=2,NICAP[[#This Row],[State or      Country]]&lt;&gt;"UK"),"US","Other")</f>
        <v>US</v>
      </c>
      <c r="F3630" s="75">
        <v>1</v>
      </c>
      <c r="G3630" s="48"/>
      <c r="H3630" s="48"/>
      <c r="I3630" s="48"/>
      <c r="J3630" s="48"/>
      <c r="K3630" s="48"/>
      <c r="L3630" s="36" t="s">
        <v>5492</v>
      </c>
      <c r="M3630" s="36" t="str">
        <f>IF(LEFT(NICAP[[#This Row],[Date]],1)=0,"Y","N")</f>
        <v>N</v>
      </c>
      <c r="N3630" s="36"/>
      <c r="O3630" s="36" t="str">
        <f>19&amp;LEFT(NICAP[[#This Row],[Date]],2)</f>
        <v>1967</v>
      </c>
      <c r="P3630" s="36" t="str">
        <f>MID(NICAP[[#This Row],[Date]],3,2)</f>
        <v>06</v>
      </c>
      <c r="Q3630" s="36" t="str">
        <f>RIGHT(NICAP[[#This Row],[Date]],2)</f>
        <v>24</v>
      </c>
      <c r="R3630" s="26">
        <f>DATE(NICAP[[#This Row],[Year]],NICAP[[#This Row],[Month]],NICAP[[#This Row],[Day]])</f>
        <v>24647</v>
      </c>
      <c r="S3630" s="35" t="str">
        <f t="shared" si="112"/>
        <v>VA</v>
      </c>
      <c r="T3630" s="24" t="str">
        <f t="shared" si="113"/>
        <v>US</v>
      </c>
    </row>
    <row r="3631" spans="1:20" ht="42" customHeight="1" x14ac:dyDescent="0.2">
      <c r="A3631" s="35">
        <v>3622</v>
      </c>
      <c r="B3631" s="57">
        <v>670624</v>
      </c>
      <c r="C3631" s="50" t="s">
        <v>5491</v>
      </c>
      <c r="D3631" s="50" t="s">
        <v>2067</v>
      </c>
      <c r="E3631" s="50" t="str">
        <f>IF(AND(LEN(NICAP[[#This Row],[State or      Country]])=2,NICAP[[#This Row],[State or      Country]]&lt;&gt;"UK"),"US","Other")</f>
        <v>Other</v>
      </c>
      <c r="F3631" s="75">
        <v>2</v>
      </c>
      <c r="G3631" s="48"/>
      <c r="H3631" s="48"/>
      <c r="I3631" s="48"/>
      <c r="J3631" s="48"/>
      <c r="K3631" s="48"/>
      <c r="L3631" s="42" t="s">
        <v>5490</v>
      </c>
      <c r="M3631" s="42" t="str">
        <f>IF(LEFT(NICAP[[#This Row],[Date]],1)=0,"Y","N")</f>
        <v>N</v>
      </c>
      <c r="N3631" s="42"/>
      <c r="O3631" s="42" t="str">
        <f>19&amp;LEFT(NICAP[[#This Row],[Date]],2)</f>
        <v>1967</v>
      </c>
      <c r="P3631" s="42" t="str">
        <f>MID(NICAP[[#This Row],[Date]],3,2)</f>
        <v>06</v>
      </c>
      <c r="Q3631" s="42" t="str">
        <f>RIGHT(NICAP[[#This Row],[Date]],2)</f>
        <v>24</v>
      </c>
      <c r="R3631" s="26">
        <f>DATE(NICAP[[#This Row],[Year]],NICAP[[#This Row],[Month]],NICAP[[#This Row],[Day]])</f>
        <v>24647</v>
      </c>
      <c r="S3631" s="35" t="str">
        <f t="shared" si="112"/>
        <v/>
      </c>
      <c r="T3631" s="24" t="str">
        <f t="shared" si="113"/>
        <v>Argentina</v>
      </c>
    </row>
    <row r="3632" spans="1:20" ht="56.25" customHeight="1" x14ac:dyDescent="0.2">
      <c r="A3632" s="35">
        <v>3623</v>
      </c>
      <c r="B3632" s="57">
        <v>670624</v>
      </c>
      <c r="C3632" s="50" t="s">
        <v>5489</v>
      </c>
      <c r="D3632" s="50" t="s">
        <v>1872</v>
      </c>
      <c r="E3632" s="50" t="str">
        <f>IF(AND(LEN(NICAP[[#This Row],[State or      Country]])=2,NICAP[[#This Row],[State or      Country]]&lt;&gt;"UK"),"US","Other")</f>
        <v>Other</v>
      </c>
      <c r="F3632" s="75">
        <v>3</v>
      </c>
      <c r="G3632" s="48"/>
      <c r="H3632" s="48"/>
      <c r="I3632" s="48"/>
      <c r="J3632" s="48"/>
      <c r="K3632" s="48"/>
      <c r="L3632" s="36" t="s">
        <v>5488</v>
      </c>
      <c r="M3632" s="36" t="str">
        <f>IF(LEFT(NICAP[[#This Row],[Date]],1)=0,"Y","N")</f>
        <v>N</v>
      </c>
      <c r="N3632" s="36"/>
      <c r="O3632" s="36" t="str">
        <f>19&amp;LEFT(NICAP[[#This Row],[Date]],2)</f>
        <v>1967</v>
      </c>
      <c r="P3632" s="36" t="str">
        <f>MID(NICAP[[#This Row],[Date]],3,2)</f>
        <v>06</v>
      </c>
      <c r="Q3632" s="36" t="str">
        <f>RIGHT(NICAP[[#This Row],[Date]],2)</f>
        <v>24</v>
      </c>
      <c r="R3632" s="26">
        <f>DATE(NICAP[[#This Row],[Year]],NICAP[[#This Row],[Month]],NICAP[[#This Row],[Day]])</f>
        <v>24647</v>
      </c>
      <c r="S3632" s="35" t="str">
        <f t="shared" si="112"/>
        <v/>
      </c>
      <c r="T3632" s="24" t="str">
        <f t="shared" si="113"/>
        <v>Paraguay</v>
      </c>
    </row>
    <row r="3633" spans="1:20" ht="72" customHeight="1" x14ac:dyDescent="0.2">
      <c r="A3633" s="35">
        <v>3624</v>
      </c>
      <c r="B3633" s="57">
        <v>670624</v>
      </c>
      <c r="C3633" s="50" t="s">
        <v>3659</v>
      </c>
      <c r="D3633" s="50" t="s">
        <v>1802</v>
      </c>
      <c r="E3633" s="50" t="str">
        <f>IF(AND(LEN(NICAP[[#This Row],[State or      Country]])=2,NICAP[[#This Row],[State or      Country]]&lt;&gt;"UK"),"US","Other")</f>
        <v>Other</v>
      </c>
      <c r="F3633" s="75">
        <v>1</v>
      </c>
      <c r="G3633" s="48"/>
      <c r="H3633" s="48"/>
      <c r="I3633" s="48"/>
      <c r="J3633" s="48"/>
      <c r="K3633" s="48"/>
      <c r="L3633" s="36" t="s">
        <v>5487</v>
      </c>
      <c r="M3633" s="36" t="str">
        <f>IF(LEFT(NICAP[[#This Row],[Date]],1)=0,"Y","N")</f>
        <v>N</v>
      </c>
      <c r="N3633" s="36"/>
      <c r="O3633" s="36" t="str">
        <f>19&amp;LEFT(NICAP[[#This Row],[Date]],2)</f>
        <v>1967</v>
      </c>
      <c r="P3633" s="36" t="str">
        <f>MID(NICAP[[#This Row],[Date]],3,2)</f>
        <v>06</v>
      </c>
      <c r="Q3633" s="36" t="str">
        <f>RIGHT(NICAP[[#This Row],[Date]],2)</f>
        <v>24</v>
      </c>
      <c r="R3633" s="26">
        <f>DATE(NICAP[[#This Row],[Year]],NICAP[[#This Row],[Month]],NICAP[[#This Row],[Day]])</f>
        <v>24647</v>
      </c>
      <c r="S3633" s="35" t="str">
        <f t="shared" si="112"/>
        <v/>
      </c>
      <c r="T3633" s="24" t="str">
        <f t="shared" si="113"/>
        <v>UK</v>
      </c>
    </row>
    <row r="3634" spans="1:20" ht="57" customHeight="1" x14ac:dyDescent="0.2">
      <c r="A3634" s="35">
        <v>3625</v>
      </c>
      <c r="B3634" s="57">
        <v>670625</v>
      </c>
      <c r="C3634" s="50" t="s">
        <v>1971</v>
      </c>
      <c r="D3634" s="50" t="s">
        <v>1686</v>
      </c>
      <c r="E3634" s="50" t="str">
        <f>IF(AND(LEN(NICAP[[#This Row],[State or      Country]])=2,NICAP[[#This Row],[State or      Country]]&lt;&gt;"UK"),"US","Other")</f>
        <v>US</v>
      </c>
      <c r="F3634" s="75">
        <v>4</v>
      </c>
      <c r="G3634" s="48"/>
      <c r="H3634" s="48"/>
      <c r="I3634" s="48"/>
      <c r="J3634" s="48"/>
      <c r="K3634" s="48"/>
      <c r="L3634" s="36" t="s">
        <v>5486</v>
      </c>
      <c r="M3634" s="36" t="str">
        <f>IF(LEFT(NICAP[[#This Row],[Date]],1)=0,"Y","N")</f>
        <v>N</v>
      </c>
      <c r="N3634" s="36"/>
      <c r="O3634" s="36" t="str">
        <f>19&amp;LEFT(NICAP[[#This Row],[Date]],2)</f>
        <v>1967</v>
      </c>
      <c r="P3634" s="36" t="str">
        <f>MID(NICAP[[#This Row],[Date]],3,2)</f>
        <v>06</v>
      </c>
      <c r="Q3634" s="36" t="str">
        <f>RIGHT(NICAP[[#This Row],[Date]],2)</f>
        <v>25</v>
      </c>
      <c r="R3634" s="26">
        <f>DATE(NICAP[[#This Row],[Year]],NICAP[[#This Row],[Month]],NICAP[[#This Row],[Day]])</f>
        <v>24648</v>
      </c>
      <c r="S3634" s="35" t="str">
        <f t="shared" si="112"/>
        <v>PA</v>
      </c>
      <c r="T3634" s="24" t="str">
        <f t="shared" si="113"/>
        <v>US</v>
      </c>
    </row>
    <row r="3635" spans="1:20" ht="71.25" customHeight="1" x14ac:dyDescent="0.2">
      <c r="A3635" s="35">
        <v>3626</v>
      </c>
      <c r="B3635" s="57">
        <v>670625</v>
      </c>
      <c r="C3635" s="50" t="s">
        <v>2723</v>
      </c>
      <c r="D3635" s="50" t="s">
        <v>2519</v>
      </c>
      <c r="E3635" s="50" t="str">
        <f>IF(AND(LEN(NICAP[[#This Row],[State or      Country]])=2,NICAP[[#This Row],[State or      Country]]&lt;&gt;"UK"),"US","Other")</f>
        <v>US</v>
      </c>
      <c r="F3635" s="75">
        <v>2</v>
      </c>
      <c r="G3635" s="48"/>
      <c r="H3635" s="48"/>
      <c r="I3635" s="48"/>
      <c r="J3635" s="48"/>
      <c r="K3635" s="48"/>
      <c r="L3635" s="36" t="s">
        <v>5485</v>
      </c>
      <c r="M3635" s="36" t="str">
        <f>IF(LEFT(NICAP[[#This Row],[Date]],1)=0,"Y","N")</f>
        <v>N</v>
      </c>
      <c r="N3635" s="36"/>
      <c r="O3635" s="36" t="str">
        <f>19&amp;LEFT(NICAP[[#This Row],[Date]],2)</f>
        <v>1967</v>
      </c>
      <c r="P3635" s="36" t="str">
        <f>MID(NICAP[[#This Row],[Date]],3,2)</f>
        <v>06</v>
      </c>
      <c r="Q3635" s="36" t="str">
        <f>RIGHT(NICAP[[#This Row],[Date]],2)</f>
        <v>25</v>
      </c>
      <c r="R3635" s="26">
        <f>DATE(NICAP[[#This Row],[Year]],NICAP[[#This Row],[Month]],NICAP[[#This Row],[Day]])</f>
        <v>24648</v>
      </c>
      <c r="S3635" s="35" t="str">
        <f t="shared" si="112"/>
        <v>DE</v>
      </c>
      <c r="T3635" s="24" t="str">
        <f t="shared" si="113"/>
        <v>US</v>
      </c>
    </row>
    <row r="3636" spans="1:20" ht="57" customHeight="1" x14ac:dyDescent="0.2">
      <c r="A3636" s="35">
        <v>3627</v>
      </c>
      <c r="B3636" s="57">
        <v>670626</v>
      </c>
      <c r="C3636" s="50" t="s">
        <v>5484</v>
      </c>
      <c r="D3636" s="50" t="s">
        <v>2861</v>
      </c>
      <c r="E3636" s="50" t="str">
        <f>IF(AND(LEN(NICAP[[#This Row],[State or      Country]])=2,NICAP[[#This Row],[State or      Country]]&lt;&gt;"UK"),"US","Other")</f>
        <v>US</v>
      </c>
      <c r="F3636" s="75">
        <v>1</v>
      </c>
      <c r="G3636" s="48"/>
      <c r="H3636" s="48"/>
      <c r="I3636" s="48"/>
      <c r="J3636" s="48"/>
      <c r="K3636" s="48"/>
      <c r="L3636" s="36" t="s">
        <v>5483</v>
      </c>
      <c r="M3636" s="36" t="str">
        <f>IF(LEFT(NICAP[[#This Row],[Date]],1)=0,"Y","N")</f>
        <v>N</v>
      </c>
      <c r="N3636" s="36"/>
      <c r="O3636" s="36" t="str">
        <f>19&amp;LEFT(NICAP[[#This Row],[Date]],2)</f>
        <v>1967</v>
      </c>
      <c r="P3636" s="36" t="str">
        <f>MID(NICAP[[#This Row],[Date]],3,2)</f>
        <v>06</v>
      </c>
      <c r="Q3636" s="36" t="str">
        <f>RIGHT(NICAP[[#This Row],[Date]],2)</f>
        <v>26</v>
      </c>
      <c r="R3636" s="26">
        <f>DATE(NICAP[[#This Row],[Year]],NICAP[[#This Row],[Month]],NICAP[[#This Row],[Day]])</f>
        <v>24649</v>
      </c>
      <c r="S3636" s="35" t="str">
        <f t="shared" si="112"/>
        <v>HI</v>
      </c>
      <c r="T3636" s="24" t="str">
        <f t="shared" si="113"/>
        <v>US</v>
      </c>
    </row>
    <row r="3637" spans="1:20" ht="57" customHeight="1" x14ac:dyDescent="0.2">
      <c r="A3637" s="35">
        <v>3628</v>
      </c>
      <c r="B3637" s="57">
        <v>670627</v>
      </c>
      <c r="C3637" s="50" t="s">
        <v>5149</v>
      </c>
      <c r="D3637" s="50" t="s">
        <v>1702</v>
      </c>
      <c r="E3637" s="50" t="str">
        <f>IF(AND(LEN(NICAP[[#This Row],[State or      Country]])=2,NICAP[[#This Row],[State or      Country]]&lt;&gt;"UK"),"US","Other")</f>
        <v>Other</v>
      </c>
      <c r="F3637" s="75">
        <v>2</v>
      </c>
      <c r="G3637" s="48"/>
      <c r="H3637" s="48"/>
      <c r="I3637" s="48"/>
      <c r="J3637" s="48"/>
      <c r="K3637" s="48"/>
      <c r="L3637" s="36" t="s">
        <v>5482</v>
      </c>
      <c r="M3637" s="36" t="str">
        <f>IF(LEFT(NICAP[[#This Row],[Date]],1)=0,"Y","N")</f>
        <v>N</v>
      </c>
      <c r="N3637" s="36"/>
      <c r="O3637" s="36" t="str">
        <f>19&amp;LEFT(NICAP[[#This Row],[Date]],2)</f>
        <v>1967</v>
      </c>
      <c r="P3637" s="36" t="str">
        <f>MID(NICAP[[#This Row],[Date]],3,2)</f>
        <v>06</v>
      </c>
      <c r="Q3637" s="36" t="str">
        <f>RIGHT(NICAP[[#This Row],[Date]],2)</f>
        <v>27</v>
      </c>
      <c r="R3637" s="26">
        <f>DATE(NICAP[[#This Row],[Year]],NICAP[[#This Row],[Month]],NICAP[[#This Row],[Day]])</f>
        <v>24650</v>
      </c>
      <c r="S3637" s="35" t="str">
        <f t="shared" si="112"/>
        <v/>
      </c>
      <c r="T3637" s="24" t="str">
        <f t="shared" si="113"/>
        <v>CAN</v>
      </c>
    </row>
    <row r="3638" spans="1:20" ht="12.75" customHeight="1" x14ac:dyDescent="0.2">
      <c r="A3638" s="35">
        <v>3629</v>
      </c>
      <c r="B3638" s="55">
        <v>670627</v>
      </c>
      <c r="C3638" s="39" t="s">
        <v>5481</v>
      </c>
      <c r="D3638" s="39" t="s">
        <v>2260</v>
      </c>
      <c r="E3638" s="39" t="str">
        <f>IF(AND(LEN(NICAP[[#This Row],[State or      Country]])=2,NICAP[[#This Row],[State or      Country]]&lt;&gt;"UK"),"US","Other")</f>
        <v>US</v>
      </c>
      <c r="F3638" s="79">
        <v>8</v>
      </c>
      <c r="G3638" s="41"/>
      <c r="H3638" s="41"/>
      <c r="I3638" s="41"/>
      <c r="J3638" s="41"/>
      <c r="K3638" s="41"/>
      <c r="L3638" s="36" t="s">
        <v>5480</v>
      </c>
      <c r="M3638" s="36" t="str">
        <f>IF(LEFT(NICAP[[#This Row],[Date]],1)=0,"Y","N")</f>
        <v>N</v>
      </c>
      <c r="N3638" s="36"/>
      <c r="O3638" s="36" t="str">
        <f>19&amp;LEFT(NICAP[[#This Row],[Date]],2)</f>
        <v>1967</v>
      </c>
      <c r="P3638" s="36" t="str">
        <f>MID(NICAP[[#This Row],[Date]],3,2)</f>
        <v>06</v>
      </c>
      <c r="Q3638" s="36" t="str">
        <f>RIGHT(NICAP[[#This Row],[Date]],2)</f>
        <v>27</v>
      </c>
      <c r="R3638" s="26">
        <f>DATE(NICAP[[#This Row],[Year]],NICAP[[#This Row],[Month]],NICAP[[#This Row],[Day]])</f>
        <v>24650</v>
      </c>
      <c r="S3638" s="35" t="str">
        <f t="shared" si="112"/>
        <v>KS</v>
      </c>
      <c r="T3638" s="24" t="str">
        <f t="shared" si="113"/>
        <v>US</v>
      </c>
    </row>
    <row r="3639" spans="1:20" ht="42.75" customHeight="1" x14ac:dyDescent="0.2">
      <c r="A3639" s="35">
        <v>3630</v>
      </c>
      <c r="B3639" s="57">
        <v>670628</v>
      </c>
      <c r="C3639" s="50" t="s">
        <v>5479</v>
      </c>
      <c r="D3639" s="50" t="s">
        <v>3159</v>
      </c>
      <c r="E3639" s="50" t="str">
        <f>IF(AND(LEN(NICAP[[#This Row],[State or      Country]])=2,NICAP[[#This Row],[State or      Country]]&lt;&gt;"UK"),"US","Other")</f>
        <v>Other</v>
      </c>
      <c r="F3639" s="75">
        <v>1</v>
      </c>
      <c r="G3639" s="48"/>
      <c r="H3639" s="48"/>
      <c r="I3639" s="48"/>
      <c r="J3639" s="48"/>
      <c r="K3639" s="48"/>
      <c r="L3639" s="36" t="s">
        <v>5478</v>
      </c>
      <c r="M3639" s="36" t="str">
        <f>IF(LEFT(NICAP[[#This Row],[Date]],1)=0,"Y","N")</f>
        <v>N</v>
      </c>
      <c r="N3639" s="36"/>
      <c r="O3639" s="36" t="str">
        <f>19&amp;LEFT(NICAP[[#This Row],[Date]],2)</f>
        <v>1967</v>
      </c>
      <c r="P3639" s="36" t="str">
        <f>MID(NICAP[[#This Row],[Date]],3,2)</f>
        <v>06</v>
      </c>
      <c r="Q3639" s="36" t="str">
        <f>RIGHT(NICAP[[#This Row],[Date]],2)</f>
        <v>28</v>
      </c>
      <c r="R3639" s="26">
        <f>DATE(NICAP[[#This Row],[Year]],NICAP[[#This Row],[Month]],NICAP[[#This Row],[Day]])</f>
        <v>24651</v>
      </c>
      <c r="S3639" s="35" t="str">
        <f t="shared" si="112"/>
        <v/>
      </c>
      <c r="T3639" s="24" t="str">
        <f t="shared" si="113"/>
        <v>Iran</v>
      </c>
    </row>
    <row r="3640" spans="1:20" ht="42" customHeight="1" x14ac:dyDescent="0.2">
      <c r="A3640" s="35">
        <v>3631</v>
      </c>
      <c r="B3640" s="57">
        <v>670629</v>
      </c>
      <c r="C3640" s="50" t="s">
        <v>5477</v>
      </c>
      <c r="D3640" s="50" t="s">
        <v>1775</v>
      </c>
      <c r="E3640" s="50" t="str">
        <f>IF(AND(LEN(NICAP[[#This Row],[State or      Country]])=2,NICAP[[#This Row],[State or      Country]]&lt;&gt;"UK"),"US","Other")</f>
        <v>US</v>
      </c>
      <c r="F3640" s="75">
        <v>1</v>
      </c>
      <c r="G3640" s="48"/>
      <c r="H3640" s="48"/>
      <c r="I3640" s="48"/>
      <c r="J3640" s="48"/>
      <c r="K3640" s="48"/>
      <c r="L3640" s="42" t="s">
        <v>5476</v>
      </c>
      <c r="M3640" s="42" t="str">
        <f>IF(LEFT(NICAP[[#This Row],[Date]],1)=0,"Y","N")</f>
        <v>N</v>
      </c>
      <c r="N3640" s="42"/>
      <c r="O3640" s="42" t="str">
        <f>19&amp;LEFT(NICAP[[#This Row],[Date]],2)</f>
        <v>1967</v>
      </c>
      <c r="P3640" s="42" t="str">
        <f>MID(NICAP[[#This Row],[Date]],3,2)</f>
        <v>06</v>
      </c>
      <c r="Q3640" s="42" t="str">
        <f>RIGHT(NICAP[[#This Row],[Date]],2)</f>
        <v>29</v>
      </c>
      <c r="R3640" s="26">
        <f>DATE(NICAP[[#This Row],[Year]],NICAP[[#This Row],[Month]],NICAP[[#This Row],[Day]])</f>
        <v>24652</v>
      </c>
      <c r="S3640" s="35" t="str">
        <f t="shared" si="112"/>
        <v>CT</v>
      </c>
      <c r="T3640" s="24" t="str">
        <f t="shared" si="113"/>
        <v>US</v>
      </c>
    </row>
    <row r="3641" spans="1:20" ht="86.25" customHeight="1" x14ac:dyDescent="0.2">
      <c r="A3641" s="35">
        <v>3632</v>
      </c>
      <c r="B3641" s="57">
        <v>670630</v>
      </c>
      <c r="C3641" s="50" t="s">
        <v>5475</v>
      </c>
      <c r="D3641" s="50" t="s">
        <v>1784</v>
      </c>
      <c r="E3641" s="50" t="str">
        <f>IF(AND(LEN(NICAP[[#This Row],[State or      Country]])=2,NICAP[[#This Row],[State or      Country]]&lt;&gt;"UK"),"US","Other")</f>
        <v>US</v>
      </c>
      <c r="F3641" s="75">
        <v>2</v>
      </c>
      <c r="G3641" s="48"/>
      <c r="H3641" s="48"/>
      <c r="I3641" s="48"/>
      <c r="J3641" s="48"/>
      <c r="K3641" s="48"/>
      <c r="L3641" s="36" t="s">
        <v>5474</v>
      </c>
      <c r="M3641" s="36" t="str">
        <f>IF(LEFT(NICAP[[#This Row],[Date]],1)=0,"Y","N")</f>
        <v>N</v>
      </c>
      <c r="N3641" s="36"/>
      <c r="O3641" s="36" t="str">
        <f>19&amp;LEFT(NICAP[[#This Row],[Date]],2)</f>
        <v>1967</v>
      </c>
      <c r="P3641" s="36" t="str">
        <f>MID(NICAP[[#This Row],[Date]],3,2)</f>
        <v>06</v>
      </c>
      <c r="Q3641" s="36" t="str">
        <f>RIGHT(NICAP[[#This Row],[Date]],2)</f>
        <v>30</v>
      </c>
      <c r="R3641" s="26">
        <f>DATE(NICAP[[#This Row],[Year]],NICAP[[#This Row],[Month]],NICAP[[#This Row],[Day]])</f>
        <v>24653</v>
      </c>
      <c r="S3641" s="35" t="str">
        <f t="shared" si="112"/>
        <v>SD</v>
      </c>
      <c r="T3641" s="24" t="str">
        <f t="shared" si="113"/>
        <v>US</v>
      </c>
    </row>
    <row r="3642" spans="1:20" ht="12.75" customHeight="1" x14ac:dyDescent="0.2">
      <c r="A3642" s="35">
        <v>3633</v>
      </c>
      <c r="B3642" s="55">
        <v>670629</v>
      </c>
      <c r="C3642" s="39" t="s">
        <v>5473</v>
      </c>
      <c r="D3642" s="39" t="s">
        <v>1726</v>
      </c>
      <c r="E3642" s="39" t="str">
        <f>IF(AND(LEN(NICAP[[#This Row],[State or      Country]])=2,NICAP[[#This Row],[State or      Country]]&lt;&gt;"UK"),"US","Other")</f>
        <v>US</v>
      </c>
      <c r="F3642" s="79">
        <v>1</v>
      </c>
      <c r="G3642" s="37"/>
      <c r="H3642" s="37"/>
      <c r="I3642" s="93">
        <v>11831</v>
      </c>
      <c r="J3642" s="37"/>
      <c r="K3642" s="37"/>
      <c r="L3642" s="36" t="s">
        <v>5472</v>
      </c>
      <c r="M3642" s="36" t="str">
        <f>IF(LEFT(NICAP[[#This Row],[Date]],1)=0,"Y","N")</f>
        <v>N</v>
      </c>
      <c r="N3642" s="36"/>
      <c r="O3642" s="36" t="str">
        <f>19&amp;LEFT(NICAP[[#This Row],[Date]],2)</f>
        <v>1967</v>
      </c>
      <c r="P3642" s="36" t="str">
        <f>MID(NICAP[[#This Row],[Date]],3,2)</f>
        <v>06</v>
      </c>
      <c r="Q3642" s="36" t="str">
        <f>RIGHT(NICAP[[#This Row],[Date]],2)</f>
        <v>29</v>
      </c>
      <c r="R3642" s="26">
        <f>DATE(NICAP[[#This Row],[Year]],NICAP[[#This Row],[Month]],NICAP[[#This Row],[Day]])</f>
        <v>24652</v>
      </c>
      <c r="S3642" s="35" t="str">
        <f t="shared" si="112"/>
        <v>NJ</v>
      </c>
      <c r="T3642" s="24" t="str">
        <f t="shared" si="113"/>
        <v>US</v>
      </c>
    </row>
    <row r="3643" spans="1:20" ht="42" customHeight="1" x14ac:dyDescent="0.2">
      <c r="A3643" s="35">
        <v>3634</v>
      </c>
      <c r="B3643" s="57">
        <v>670700</v>
      </c>
      <c r="C3643" s="50" t="s">
        <v>5471</v>
      </c>
      <c r="D3643" s="50" t="s">
        <v>2542</v>
      </c>
      <c r="E3643" s="50" t="str">
        <f>IF(AND(LEN(NICAP[[#This Row],[State or      Country]])=2,NICAP[[#This Row],[State or      Country]]&lt;&gt;"UK"),"US","Other")</f>
        <v>Other</v>
      </c>
      <c r="F3643" s="75">
        <v>1</v>
      </c>
      <c r="G3643" s="48"/>
      <c r="H3643" s="48"/>
      <c r="I3643" s="48"/>
      <c r="J3643" s="48"/>
      <c r="K3643" s="48"/>
      <c r="L3643" s="42" t="s">
        <v>5470</v>
      </c>
      <c r="M3643" s="42" t="str">
        <f>IF(LEFT(NICAP[[#This Row],[Date]],1)=0,"Y","N")</f>
        <v>N</v>
      </c>
      <c r="N3643" s="42"/>
      <c r="O3643" s="42" t="str">
        <f>19&amp;LEFT(NICAP[[#This Row],[Date]],2)</f>
        <v>1967</v>
      </c>
      <c r="P3643" s="42" t="str">
        <f>MID(NICAP[[#This Row],[Date]],3,2)</f>
        <v>07</v>
      </c>
      <c r="Q3643" s="42" t="str">
        <f>RIGHT(NICAP[[#This Row],[Date]],2)</f>
        <v>00</v>
      </c>
      <c r="R3643" s="26">
        <f>DATE(NICAP[[#This Row],[Year]],NICAP[[#This Row],[Month]],NICAP[[#This Row],[Day]])</f>
        <v>24653</v>
      </c>
      <c r="S3643" s="35" t="str">
        <f t="shared" si="112"/>
        <v/>
      </c>
      <c r="T3643" s="24" t="str">
        <f t="shared" si="113"/>
        <v>Taiwan</v>
      </c>
    </row>
    <row r="3644" spans="1:20" ht="71.25" customHeight="1" x14ac:dyDescent="0.2">
      <c r="A3644" s="35">
        <v>3635</v>
      </c>
      <c r="B3644" s="57">
        <v>670703</v>
      </c>
      <c r="C3644" s="50" t="s">
        <v>5469</v>
      </c>
      <c r="D3644" s="50" t="s">
        <v>1734</v>
      </c>
      <c r="E3644" s="50" t="str">
        <f>IF(AND(LEN(NICAP[[#This Row],[State or      Country]])=2,NICAP[[#This Row],[State or      Country]]&lt;&gt;"UK"),"US","Other")</f>
        <v>US</v>
      </c>
      <c r="F3644" s="75">
        <v>1</v>
      </c>
      <c r="G3644" s="48"/>
      <c r="H3644" s="48"/>
      <c r="I3644" s="48"/>
      <c r="J3644" s="48"/>
      <c r="K3644" s="48"/>
      <c r="L3644" s="36" t="s">
        <v>5468</v>
      </c>
      <c r="M3644" s="36" t="str">
        <f>IF(LEFT(NICAP[[#This Row],[Date]],1)=0,"Y","N")</f>
        <v>N</v>
      </c>
      <c r="N3644" s="36"/>
      <c r="O3644" s="36" t="str">
        <f>19&amp;LEFT(NICAP[[#This Row],[Date]],2)</f>
        <v>1967</v>
      </c>
      <c r="P3644" s="36" t="str">
        <f>MID(NICAP[[#This Row],[Date]],3,2)</f>
        <v>07</v>
      </c>
      <c r="Q3644" s="36" t="str">
        <f>RIGHT(NICAP[[#This Row],[Date]],2)</f>
        <v>03</v>
      </c>
      <c r="R3644" s="26">
        <f>DATE(NICAP[[#This Row],[Year]],NICAP[[#This Row],[Month]],NICAP[[#This Row],[Day]])</f>
        <v>24656</v>
      </c>
      <c r="S3644" s="35" t="str">
        <f t="shared" si="112"/>
        <v>MI</v>
      </c>
      <c r="T3644" s="24" t="str">
        <f t="shared" si="113"/>
        <v>US</v>
      </c>
    </row>
    <row r="3645" spans="1:20" ht="72" customHeight="1" x14ac:dyDescent="0.2">
      <c r="A3645" s="35">
        <v>3636</v>
      </c>
      <c r="B3645" s="73">
        <v>670703</v>
      </c>
      <c r="C3645" s="50" t="s">
        <v>5044</v>
      </c>
      <c r="D3645" s="50" t="s">
        <v>1702</v>
      </c>
      <c r="E3645" s="50" t="str">
        <f>IF(AND(LEN(NICAP[[#This Row],[State or      Country]])=2,NICAP[[#This Row],[State or      Country]]&lt;&gt;"UK"),"US","Other")</f>
        <v>Other</v>
      </c>
      <c r="F3645" s="75">
        <v>8</v>
      </c>
      <c r="G3645" s="48"/>
      <c r="H3645" s="48"/>
      <c r="I3645" s="48"/>
      <c r="J3645" s="48"/>
      <c r="K3645" s="48"/>
      <c r="L3645" s="36" t="s">
        <v>5467</v>
      </c>
      <c r="M3645" s="36" t="str">
        <f>IF(LEFT(NICAP[[#This Row],[Date]],1)=0,"Y","N")</f>
        <v>N</v>
      </c>
      <c r="N3645" s="36"/>
      <c r="O3645" s="36" t="str">
        <f>19&amp;LEFT(NICAP[[#This Row],[Date]],2)</f>
        <v>1967</v>
      </c>
      <c r="P3645" s="36" t="str">
        <f>MID(NICAP[[#This Row],[Date]],3,2)</f>
        <v>07</v>
      </c>
      <c r="Q3645" s="36" t="str">
        <f>RIGHT(NICAP[[#This Row],[Date]],2)</f>
        <v>03</v>
      </c>
      <c r="R3645" s="26">
        <f>DATE(NICAP[[#This Row],[Year]],NICAP[[#This Row],[Month]],NICAP[[#This Row],[Day]])</f>
        <v>24656</v>
      </c>
      <c r="S3645" s="35" t="str">
        <f t="shared" si="112"/>
        <v/>
      </c>
      <c r="T3645" s="24" t="str">
        <f t="shared" si="113"/>
        <v>CAN</v>
      </c>
    </row>
    <row r="3646" spans="1:20" ht="57" customHeight="1" x14ac:dyDescent="0.2">
      <c r="A3646" s="35">
        <v>3637</v>
      </c>
      <c r="B3646" s="57">
        <v>670703</v>
      </c>
      <c r="C3646" s="50" t="s">
        <v>5466</v>
      </c>
      <c r="D3646" s="50" t="s">
        <v>1844</v>
      </c>
      <c r="E3646" s="50" t="str">
        <f>IF(AND(LEN(NICAP[[#This Row],[State or      Country]])=2,NICAP[[#This Row],[State or      Country]]&lt;&gt;"UK"),"US","Other")</f>
        <v>US</v>
      </c>
      <c r="F3646" s="75">
        <v>1</v>
      </c>
      <c r="G3646" s="48"/>
      <c r="H3646" s="48"/>
      <c r="I3646" s="48"/>
      <c r="J3646" s="48"/>
      <c r="K3646" s="48"/>
      <c r="L3646" s="36" t="s">
        <v>5465</v>
      </c>
      <c r="M3646" s="36" t="str">
        <f>IF(LEFT(NICAP[[#This Row],[Date]],1)=0,"Y","N")</f>
        <v>N</v>
      </c>
      <c r="N3646" s="36"/>
      <c r="O3646" s="36" t="str">
        <f>19&amp;LEFT(NICAP[[#This Row],[Date]],2)</f>
        <v>1967</v>
      </c>
      <c r="P3646" s="36" t="str">
        <f>MID(NICAP[[#This Row],[Date]],3,2)</f>
        <v>07</v>
      </c>
      <c r="Q3646" s="36" t="str">
        <f>RIGHT(NICAP[[#This Row],[Date]],2)</f>
        <v>03</v>
      </c>
      <c r="R3646" s="26">
        <f>DATE(NICAP[[#This Row],[Year]],NICAP[[#This Row],[Month]],NICAP[[#This Row],[Day]])</f>
        <v>24656</v>
      </c>
      <c r="S3646" s="35" t="str">
        <f t="shared" si="112"/>
        <v>MO</v>
      </c>
      <c r="T3646" s="24" t="str">
        <f t="shared" si="113"/>
        <v>US</v>
      </c>
    </row>
    <row r="3647" spans="1:20" ht="56.25" customHeight="1" x14ac:dyDescent="0.2">
      <c r="A3647" s="35">
        <v>3638</v>
      </c>
      <c r="B3647" s="57">
        <v>670703</v>
      </c>
      <c r="C3647" s="50" t="s">
        <v>5464</v>
      </c>
      <c r="D3647" s="50" t="s">
        <v>3431</v>
      </c>
      <c r="E3647" s="50" t="str">
        <f>IF(AND(LEN(NICAP[[#This Row],[State or      Country]])=2,NICAP[[#This Row],[State or      Country]]&lt;&gt;"UK"),"US","Other")</f>
        <v>Other</v>
      </c>
      <c r="F3647" s="75">
        <v>1</v>
      </c>
      <c r="G3647" s="48"/>
      <c r="H3647" s="48"/>
      <c r="I3647" s="48"/>
      <c r="J3647" s="48"/>
      <c r="K3647" s="48"/>
      <c r="L3647" s="36" t="s">
        <v>5463</v>
      </c>
      <c r="M3647" s="36" t="str">
        <f>IF(LEFT(NICAP[[#This Row],[Date]],1)=0,"Y","N")</f>
        <v>N</v>
      </c>
      <c r="N3647" s="36"/>
      <c r="O3647" s="36" t="str">
        <f>19&amp;LEFT(NICAP[[#This Row],[Date]],2)</f>
        <v>1967</v>
      </c>
      <c r="P3647" s="36" t="str">
        <f>MID(NICAP[[#This Row],[Date]],3,2)</f>
        <v>07</v>
      </c>
      <c r="Q3647" s="36" t="str">
        <f>RIGHT(NICAP[[#This Row],[Date]],2)</f>
        <v>03</v>
      </c>
      <c r="R3647" s="26">
        <f>DATE(NICAP[[#This Row],[Year]],NICAP[[#This Row],[Month]],NICAP[[#This Row],[Day]])</f>
        <v>24656</v>
      </c>
      <c r="S3647" s="35" t="str">
        <f t="shared" si="112"/>
        <v/>
      </c>
      <c r="T3647" s="24" t="str">
        <f t="shared" si="113"/>
        <v>S. Africa</v>
      </c>
    </row>
    <row r="3648" spans="1:20" ht="72" customHeight="1" x14ac:dyDescent="0.2">
      <c r="A3648" s="35">
        <v>3639</v>
      </c>
      <c r="B3648" s="57">
        <v>670704</v>
      </c>
      <c r="C3648" s="50" t="s">
        <v>5462</v>
      </c>
      <c r="D3648" s="50" t="s">
        <v>1676</v>
      </c>
      <c r="E3648" s="50" t="str">
        <f>IF(AND(LEN(NICAP[[#This Row],[State or      Country]])=2,NICAP[[#This Row],[State or      Country]]&lt;&gt;"UK"),"US","Other")</f>
        <v>US</v>
      </c>
      <c r="F3648" s="75">
        <v>2</v>
      </c>
      <c r="G3648" s="48"/>
      <c r="H3648" s="48"/>
      <c r="I3648" s="48"/>
      <c r="J3648" s="48"/>
      <c r="K3648" s="48"/>
      <c r="L3648" s="36" t="s">
        <v>5461</v>
      </c>
      <c r="M3648" s="36" t="str">
        <f>IF(LEFT(NICAP[[#This Row],[Date]],1)=0,"Y","N")</f>
        <v>N</v>
      </c>
      <c r="N3648" s="36"/>
      <c r="O3648" s="36" t="str">
        <f>19&amp;LEFT(NICAP[[#This Row],[Date]],2)</f>
        <v>1967</v>
      </c>
      <c r="P3648" s="36" t="str">
        <f>MID(NICAP[[#This Row],[Date]],3,2)</f>
        <v>07</v>
      </c>
      <c r="Q3648" s="36" t="str">
        <f>RIGHT(NICAP[[#This Row],[Date]],2)</f>
        <v>04</v>
      </c>
      <c r="R3648" s="26">
        <f>DATE(NICAP[[#This Row],[Year]],NICAP[[#This Row],[Month]],NICAP[[#This Row],[Day]])</f>
        <v>24657</v>
      </c>
      <c r="S3648" s="35" t="str">
        <f t="shared" si="112"/>
        <v>CA</v>
      </c>
      <c r="T3648" s="24" t="str">
        <f t="shared" si="113"/>
        <v>US</v>
      </c>
    </row>
    <row r="3649" spans="1:20" ht="42" customHeight="1" x14ac:dyDescent="0.2">
      <c r="A3649" s="35">
        <v>3640</v>
      </c>
      <c r="B3649" s="57">
        <v>670704</v>
      </c>
      <c r="C3649" s="50" t="s">
        <v>5460</v>
      </c>
      <c r="D3649" s="50" t="s">
        <v>1933</v>
      </c>
      <c r="E3649" s="50" t="str">
        <f>IF(AND(LEN(NICAP[[#This Row],[State or      Country]])=2,NICAP[[#This Row],[State or      Country]]&lt;&gt;"UK"),"US","Other")</f>
        <v>Other</v>
      </c>
      <c r="F3649" s="75">
        <v>1</v>
      </c>
      <c r="G3649" s="48"/>
      <c r="H3649" s="48"/>
      <c r="I3649" s="48"/>
      <c r="J3649" s="48"/>
      <c r="K3649" s="48"/>
      <c r="L3649" s="42" t="s">
        <v>5459</v>
      </c>
      <c r="M3649" s="42" t="str">
        <f>IF(LEFT(NICAP[[#This Row],[Date]],1)=0,"Y","N")</f>
        <v>N</v>
      </c>
      <c r="N3649" s="42"/>
      <c r="O3649" s="42" t="str">
        <f>19&amp;LEFT(NICAP[[#This Row],[Date]],2)</f>
        <v>1967</v>
      </c>
      <c r="P3649" s="42" t="str">
        <f>MID(NICAP[[#This Row],[Date]],3,2)</f>
        <v>07</v>
      </c>
      <c r="Q3649" s="42" t="str">
        <f>RIGHT(NICAP[[#This Row],[Date]],2)</f>
        <v>04</v>
      </c>
      <c r="R3649" s="26">
        <f>DATE(NICAP[[#This Row],[Year]],NICAP[[#This Row],[Month]],NICAP[[#This Row],[Day]])</f>
        <v>24657</v>
      </c>
      <c r="S3649" s="35" t="str">
        <f t="shared" si="112"/>
        <v/>
      </c>
      <c r="T3649" s="24" t="str">
        <f t="shared" si="113"/>
        <v>Russia</v>
      </c>
    </row>
    <row r="3650" spans="1:20" ht="71.25" customHeight="1" x14ac:dyDescent="0.2">
      <c r="A3650" s="35">
        <v>3641</v>
      </c>
      <c r="B3650" s="57">
        <v>670704</v>
      </c>
      <c r="C3650" s="50" t="s">
        <v>1971</v>
      </c>
      <c r="D3650" s="50" t="s">
        <v>1686</v>
      </c>
      <c r="E3650" s="50" t="str">
        <f>IF(AND(LEN(NICAP[[#This Row],[State or      Country]])=2,NICAP[[#This Row],[State or      Country]]&lt;&gt;"UK"),"US","Other")</f>
        <v>US</v>
      </c>
      <c r="F3650" s="75">
        <v>2</v>
      </c>
      <c r="G3650" s="48"/>
      <c r="H3650" s="48"/>
      <c r="I3650" s="48"/>
      <c r="J3650" s="48"/>
      <c r="K3650" s="48"/>
      <c r="L3650" s="36" t="s">
        <v>5458</v>
      </c>
      <c r="M3650" s="36" t="str">
        <f>IF(LEFT(NICAP[[#This Row],[Date]],1)=0,"Y","N")</f>
        <v>N</v>
      </c>
      <c r="N3650" s="36"/>
      <c r="O3650" s="36" t="str">
        <f>19&amp;LEFT(NICAP[[#This Row],[Date]],2)</f>
        <v>1967</v>
      </c>
      <c r="P3650" s="36" t="str">
        <f>MID(NICAP[[#This Row],[Date]],3,2)</f>
        <v>07</v>
      </c>
      <c r="Q3650" s="36" t="str">
        <f>RIGHT(NICAP[[#This Row],[Date]],2)</f>
        <v>04</v>
      </c>
      <c r="R3650" s="26">
        <f>DATE(NICAP[[#This Row],[Year]],NICAP[[#This Row],[Month]],NICAP[[#This Row],[Day]])</f>
        <v>24657</v>
      </c>
      <c r="S3650" s="35" t="str">
        <f t="shared" si="112"/>
        <v>PA</v>
      </c>
      <c r="T3650" s="24" t="str">
        <f t="shared" si="113"/>
        <v>US</v>
      </c>
    </row>
    <row r="3651" spans="1:20" ht="12.75" customHeight="1" x14ac:dyDescent="0.2">
      <c r="A3651" s="35">
        <v>3642</v>
      </c>
      <c r="B3651" s="53">
        <v>670706</v>
      </c>
      <c r="C3651" s="39" t="s">
        <v>5457</v>
      </c>
      <c r="D3651" s="39" t="s">
        <v>1702</v>
      </c>
      <c r="E3651" s="39" t="str">
        <f>IF(AND(LEN(NICAP[[#This Row],[State or      Country]])=2,NICAP[[#This Row],[State or      Country]]&lt;&gt;"UK"),"US","Other")</f>
        <v>Other</v>
      </c>
      <c r="F3651" s="79">
        <v>9</v>
      </c>
      <c r="G3651" s="71" t="s">
        <v>1666</v>
      </c>
      <c r="H3651" s="46">
        <v>5</v>
      </c>
      <c r="I3651" s="37"/>
      <c r="J3651" s="37"/>
      <c r="K3651" s="37"/>
      <c r="L3651" s="36" t="s">
        <v>5456</v>
      </c>
      <c r="M3651" s="36" t="str">
        <f>IF(LEFT(NICAP[[#This Row],[Date]],1)=0,"Y","N")</f>
        <v>N</v>
      </c>
      <c r="N3651" s="36"/>
      <c r="O3651" s="36" t="str">
        <f>19&amp;LEFT(NICAP[[#This Row],[Date]],2)</f>
        <v>1967</v>
      </c>
      <c r="P3651" s="36" t="str">
        <f>MID(NICAP[[#This Row],[Date]],3,2)</f>
        <v>07</v>
      </c>
      <c r="Q3651" s="36" t="str">
        <f>RIGHT(NICAP[[#This Row],[Date]],2)</f>
        <v>06</v>
      </c>
      <c r="R3651" s="26">
        <f>DATE(NICAP[[#This Row],[Year]],NICAP[[#This Row],[Month]],NICAP[[#This Row],[Day]])</f>
        <v>24659</v>
      </c>
      <c r="S3651" s="35" t="str">
        <f t="shared" si="112"/>
        <v/>
      </c>
      <c r="T3651" s="24" t="str">
        <f t="shared" si="113"/>
        <v>CAN</v>
      </c>
    </row>
    <row r="3652" spans="1:20" ht="57" customHeight="1" x14ac:dyDescent="0.2">
      <c r="A3652" s="35">
        <v>3643</v>
      </c>
      <c r="B3652" s="57">
        <v>670706</v>
      </c>
      <c r="C3652" s="50" t="s">
        <v>5455</v>
      </c>
      <c r="D3652" s="50" t="s">
        <v>1715</v>
      </c>
      <c r="E3652" s="50" t="str">
        <f>IF(AND(LEN(NICAP[[#This Row],[State or      Country]])=2,NICAP[[#This Row],[State or      Country]]&lt;&gt;"UK"),"US","Other")</f>
        <v>US</v>
      </c>
      <c r="F3652" s="75">
        <v>1</v>
      </c>
      <c r="G3652" s="48"/>
      <c r="H3652" s="48"/>
      <c r="I3652" s="48"/>
      <c r="J3652" s="48"/>
      <c r="K3652" s="48"/>
      <c r="L3652" s="36" t="s">
        <v>5454</v>
      </c>
      <c r="M3652" s="36" t="str">
        <f>IF(LEFT(NICAP[[#This Row],[Date]],1)=0,"Y","N")</f>
        <v>N</v>
      </c>
      <c r="N3652" s="36"/>
      <c r="O3652" s="36" t="str">
        <f>19&amp;LEFT(NICAP[[#This Row],[Date]],2)</f>
        <v>1967</v>
      </c>
      <c r="P3652" s="36" t="str">
        <f>MID(NICAP[[#This Row],[Date]],3,2)</f>
        <v>07</v>
      </c>
      <c r="Q3652" s="36" t="str">
        <f>RIGHT(NICAP[[#This Row],[Date]],2)</f>
        <v>06</v>
      </c>
      <c r="R3652" s="26">
        <f>DATE(NICAP[[#This Row],[Year]],NICAP[[#This Row],[Month]],NICAP[[#This Row],[Day]])</f>
        <v>24659</v>
      </c>
      <c r="S3652" s="35" t="str">
        <f t="shared" si="112"/>
        <v>MD</v>
      </c>
      <c r="T3652" s="24" t="str">
        <f t="shared" si="113"/>
        <v>US</v>
      </c>
    </row>
    <row r="3653" spans="1:20" ht="71.25" customHeight="1" x14ac:dyDescent="0.2">
      <c r="A3653" s="35">
        <v>3644</v>
      </c>
      <c r="B3653" s="57">
        <v>670707</v>
      </c>
      <c r="C3653" s="50" t="s">
        <v>5453</v>
      </c>
      <c r="D3653" s="50" t="s">
        <v>3335</v>
      </c>
      <c r="E3653" s="50" t="str">
        <f>IF(AND(LEN(NICAP[[#This Row],[State or      Country]])=2,NICAP[[#This Row],[State or      Country]]&lt;&gt;"UK"),"US","Other")</f>
        <v>US</v>
      </c>
      <c r="F3653" s="75">
        <v>2</v>
      </c>
      <c r="G3653" s="48"/>
      <c r="H3653" s="48"/>
      <c r="I3653" s="48"/>
      <c r="J3653" s="48"/>
      <c r="K3653" s="48"/>
      <c r="L3653" s="36" t="s">
        <v>5452</v>
      </c>
      <c r="M3653" s="36" t="str">
        <f>IF(LEFT(NICAP[[#This Row],[Date]],1)=0,"Y","N")</f>
        <v>N</v>
      </c>
      <c r="N3653" s="36"/>
      <c r="O3653" s="36" t="str">
        <f>19&amp;LEFT(NICAP[[#This Row],[Date]],2)</f>
        <v>1967</v>
      </c>
      <c r="P3653" s="36" t="str">
        <f>MID(NICAP[[#This Row],[Date]],3,2)</f>
        <v>07</v>
      </c>
      <c r="Q3653" s="36" t="str">
        <f>RIGHT(NICAP[[#This Row],[Date]],2)</f>
        <v>07</v>
      </c>
      <c r="R3653" s="26">
        <f>DATE(NICAP[[#This Row],[Year]],NICAP[[#This Row],[Month]],NICAP[[#This Row],[Day]])</f>
        <v>24660</v>
      </c>
      <c r="S3653" s="35" t="str">
        <f t="shared" si="112"/>
        <v>MT</v>
      </c>
      <c r="T3653" s="24" t="str">
        <f t="shared" si="113"/>
        <v>US</v>
      </c>
    </row>
    <row r="3654" spans="1:20" ht="87" customHeight="1" x14ac:dyDescent="0.2">
      <c r="A3654" s="35">
        <v>3645</v>
      </c>
      <c r="B3654" s="57">
        <v>670707</v>
      </c>
      <c r="C3654" s="50" t="s">
        <v>5451</v>
      </c>
      <c r="D3654" s="50" t="s">
        <v>1702</v>
      </c>
      <c r="E3654" s="50" t="str">
        <f>IF(AND(LEN(NICAP[[#This Row],[State or      Country]])=2,NICAP[[#This Row],[State or      Country]]&lt;&gt;"UK"),"US","Other")</f>
        <v>Other</v>
      </c>
      <c r="F3654" s="75">
        <v>9</v>
      </c>
      <c r="G3654" s="48"/>
      <c r="H3654" s="80">
        <v>5</v>
      </c>
      <c r="I3654" s="48"/>
      <c r="J3654" s="48"/>
      <c r="K3654" s="48"/>
      <c r="L3654" s="36" t="s">
        <v>5450</v>
      </c>
      <c r="M3654" s="36" t="str">
        <f>IF(LEFT(NICAP[[#This Row],[Date]],1)=0,"Y","N")</f>
        <v>N</v>
      </c>
      <c r="N3654" s="36"/>
      <c r="O3654" s="36" t="str">
        <f>19&amp;LEFT(NICAP[[#This Row],[Date]],2)</f>
        <v>1967</v>
      </c>
      <c r="P3654" s="36" t="str">
        <f>MID(NICAP[[#This Row],[Date]],3,2)</f>
        <v>07</v>
      </c>
      <c r="Q3654" s="36" t="str">
        <f>RIGHT(NICAP[[#This Row],[Date]],2)</f>
        <v>07</v>
      </c>
      <c r="R3654" s="26">
        <f>DATE(NICAP[[#This Row],[Year]],NICAP[[#This Row],[Month]],NICAP[[#This Row],[Day]])</f>
        <v>24660</v>
      </c>
      <c r="S3654" s="35" t="str">
        <f t="shared" si="112"/>
        <v/>
      </c>
      <c r="T3654" s="24" t="str">
        <f t="shared" si="113"/>
        <v>CAN</v>
      </c>
    </row>
    <row r="3655" spans="1:20" ht="42" customHeight="1" x14ac:dyDescent="0.2">
      <c r="A3655" s="35">
        <v>3646</v>
      </c>
      <c r="B3655" s="57">
        <v>670708</v>
      </c>
      <c r="C3655" s="50" t="s">
        <v>5449</v>
      </c>
      <c r="D3655" s="50" t="s">
        <v>2348</v>
      </c>
      <c r="E3655" s="50" t="str">
        <f>IF(AND(LEN(NICAP[[#This Row],[State or      Country]])=2,NICAP[[#This Row],[State or      Country]]&lt;&gt;"UK"),"US","Other")</f>
        <v>Other</v>
      </c>
      <c r="F3655" s="75">
        <v>2</v>
      </c>
      <c r="G3655" s="48"/>
      <c r="H3655" s="48"/>
      <c r="I3655" s="48"/>
      <c r="J3655" s="48"/>
      <c r="K3655" s="48"/>
      <c r="L3655" s="42" t="s">
        <v>5448</v>
      </c>
      <c r="M3655" s="42" t="str">
        <f>IF(LEFT(NICAP[[#This Row],[Date]],1)=0,"Y","N")</f>
        <v>N</v>
      </c>
      <c r="N3655" s="42"/>
      <c r="O3655" s="42" t="str">
        <f>19&amp;LEFT(NICAP[[#This Row],[Date]],2)</f>
        <v>1967</v>
      </c>
      <c r="P3655" s="42" t="str">
        <f>MID(NICAP[[#This Row],[Date]],3,2)</f>
        <v>07</v>
      </c>
      <c r="Q3655" s="42" t="str">
        <f>RIGHT(NICAP[[#This Row],[Date]],2)</f>
        <v>08</v>
      </c>
      <c r="R3655" s="26">
        <f>DATE(NICAP[[#This Row],[Year]],NICAP[[#This Row],[Month]],NICAP[[#This Row],[Day]])</f>
        <v>24661</v>
      </c>
      <c r="S3655" s="35" t="str">
        <f t="shared" si="112"/>
        <v/>
      </c>
      <c r="T3655" s="24" t="str">
        <f t="shared" si="113"/>
        <v>At sea</v>
      </c>
    </row>
    <row r="3656" spans="1:20" ht="87" customHeight="1" x14ac:dyDescent="0.2">
      <c r="A3656" s="35">
        <v>3647</v>
      </c>
      <c r="B3656" s="57">
        <v>670709</v>
      </c>
      <c r="C3656" s="50" t="s">
        <v>1971</v>
      </c>
      <c r="D3656" s="50" t="s">
        <v>1686</v>
      </c>
      <c r="E3656" s="50" t="str">
        <f>IF(AND(LEN(NICAP[[#This Row],[State or      Country]])=2,NICAP[[#This Row],[State or      Country]]&lt;&gt;"UK"),"US","Other")</f>
        <v>US</v>
      </c>
      <c r="F3656" s="75">
        <v>2</v>
      </c>
      <c r="G3656" s="48"/>
      <c r="H3656" s="48"/>
      <c r="I3656" s="48"/>
      <c r="J3656" s="48"/>
      <c r="K3656" s="48"/>
      <c r="L3656" s="36" t="s">
        <v>5447</v>
      </c>
      <c r="M3656" s="36" t="str">
        <f>IF(LEFT(NICAP[[#This Row],[Date]],1)=0,"Y","N")</f>
        <v>N</v>
      </c>
      <c r="N3656" s="36"/>
      <c r="O3656" s="36" t="str">
        <f>19&amp;LEFT(NICAP[[#This Row],[Date]],2)</f>
        <v>1967</v>
      </c>
      <c r="P3656" s="36" t="str">
        <f>MID(NICAP[[#This Row],[Date]],3,2)</f>
        <v>07</v>
      </c>
      <c r="Q3656" s="36" t="str">
        <f>RIGHT(NICAP[[#This Row],[Date]],2)</f>
        <v>09</v>
      </c>
      <c r="R3656" s="26">
        <f>DATE(NICAP[[#This Row],[Year]],NICAP[[#This Row],[Month]],NICAP[[#This Row],[Day]])</f>
        <v>24662</v>
      </c>
      <c r="S3656" s="35" t="str">
        <f t="shared" si="112"/>
        <v>PA</v>
      </c>
      <c r="T3656" s="24" t="str">
        <f t="shared" si="113"/>
        <v>US</v>
      </c>
    </row>
    <row r="3657" spans="1:20" ht="71.25" customHeight="1" x14ac:dyDescent="0.2">
      <c r="A3657" s="35">
        <v>3648</v>
      </c>
      <c r="B3657" s="57">
        <v>670710</v>
      </c>
      <c r="C3657" s="50" t="s">
        <v>5446</v>
      </c>
      <c r="D3657" s="50" t="s">
        <v>1920</v>
      </c>
      <c r="E3657" s="50" t="str">
        <f>IF(AND(LEN(NICAP[[#This Row],[State or      Country]])=2,NICAP[[#This Row],[State or      Country]]&lt;&gt;"UK"),"US","Other")</f>
        <v>US</v>
      </c>
      <c r="F3657" s="75">
        <v>2</v>
      </c>
      <c r="G3657" s="48"/>
      <c r="H3657" s="48"/>
      <c r="I3657" s="92">
        <v>11869</v>
      </c>
      <c r="J3657" s="48"/>
      <c r="K3657" s="48"/>
      <c r="L3657" s="36" t="s">
        <v>5445</v>
      </c>
      <c r="M3657" s="36" t="str">
        <f>IF(LEFT(NICAP[[#This Row],[Date]],1)=0,"Y","N")</f>
        <v>N</v>
      </c>
      <c r="N3657" s="36"/>
      <c r="O3657" s="36" t="str">
        <f>19&amp;LEFT(NICAP[[#This Row],[Date]],2)</f>
        <v>1967</v>
      </c>
      <c r="P3657" s="36" t="str">
        <f>MID(NICAP[[#This Row],[Date]],3,2)</f>
        <v>07</v>
      </c>
      <c r="Q3657" s="36" t="str">
        <f>RIGHT(NICAP[[#This Row],[Date]],2)</f>
        <v>10</v>
      </c>
      <c r="R3657" s="26">
        <f>DATE(NICAP[[#This Row],[Year]],NICAP[[#This Row],[Month]],NICAP[[#This Row],[Day]])</f>
        <v>24663</v>
      </c>
      <c r="S3657" s="35" t="str">
        <f t="shared" si="112"/>
        <v>MS</v>
      </c>
      <c r="T3657" s="24" t="str">
        <f t="shared" si="113"/>
        <v>US</v>
      </c>
    </row>
    <row r="3658" spans="1:20" ht="56.25" customHeight="1" x14ac:dyDescent="0.2">
      <c r="A3658" s="35">
        <v>3649</v>
      </c>
      <c r="B3658" s="57">
        <v>670711</v>
      </c>
      <c r="C3658" s="50" t="s">
        <v>5444</v>
      </c>
      <c r="D3658" s="50" t="s">
        <v>1702</v>
      </c>
      <c r="E3658" s="50" t="str">
        <f>IF(AND(LEN(NICAP[[#This Row],[State or      Country]])=2,NICAP[[#This Row],[State or      Country]]&lt;&gt;"UK"),"US","Other")</f>
        <v>Other</v>
      </c>
      <c r="F3658" s="75">
        <v>4</v>
      </c>
      <c r="G3658" s="48"/>
      <c r="H3658" s="48"/>
      <c r="I3658" s="48"/>
      <c r="J3658" s="48"/>
      <c r="K3658" s="48"/>
      <c r="L3658" s="36" t="s">
        <v>5443</v>
      </c>
      <c r="M3658" s="36" t="str">
        <f>IF(LEFT(NICAP[[#This Row],[Date]],1)=0,"Y","N")</f>
        <v>N</v>
      </c>
      <c r="N3658" s="36"/>
      <c r="O3658" s="36" t="str">
        <f>19&amp;LEFT(NICAP[[#This Row],[Date]],2)</f>
        <v>1967</v>
      </c>
      <c r="P3658" s="36" t="str">
        <f>MID(NICAP[[#This Row],[Date]],3,2)</f>
        <v>07</v>
      </c>
      <c r="Q3658" s="36" t="str">
        <f>RIGHT(NICAP[[#This Row],[Date]],2)</f>
        <v>11</v>
      </c>
      <c r="R3658" s="26">
        <f>DATE(NICAP[[#This Row],[Year]],NICAP[[#This Row],[Month]],NICAP[[#This Row],[Day]])</f>
        <v>24664</v>
      </c>
      <c r="S3658" s="35" t="str">
        <f t="shared" ref="S3658:S3721" si="114">IF(E3658="US",D3658,"")</f>
        <v/>
      </c>
      <c r="T3658" s="24" t="str">
        <f t="shared" ref="T3658:T3721" si="115">IF(E3658="US","US",D3658)</f>
        <v>CAN</v>
      </c>
    </row>
    <row r="3659" spans="1:20" ht="42" customHeight="1" x14ac:dyDescent="0.2">
      <c r="A3659" s="35">
        <v>3650</v>
      </c>
      <c r="B3659" s="57">
        <v>670712</v>
      </c>
      <c r="C3659" s="50" t="s">
        <v>5442</v>
      </c>
      <c r="D3659" s="50" t="s">
        <v>1726</v>
      </c>
      <c r="E3659" s="50" t="str">
        <f>IF(AND(LEN(NICAP[[#This Row],[State or      Country]])=2,NICAP[[#This Row],[State or      Country]]&lt;&gt;"UK"),"US","Other")</f>
        <v>US</v>
      </c>
      <c r="F3659" s="75">
        <v>2</v>
      </c>
      <c r="G3659" s="48"/>
      <c r="H3659" s="48"/>
      <c r="I3659" s="48"/>
      <c r="J3659" s="48"/>
      <c r="K3659" s="48"/>
      <c r="L3659" s="42" t="s">
        <v>5441</v>
      </c>
      <c r="M3659" s="42" t="str">
        <f>IF(LEFT(NICAP[[#This Row],[Date]],1)=0,"Y","N")</f>
        <v>N</v>
      </c>
      <c r="N3659" s="42"/>
      <c r="O3659" s="42" t="str">
        <f>19&amp;LEFT(NICAP[[#This Row],[Date]],2)</f>
        <v>1967</v>
      </c>
      <c r="P3659" s="42" t="str">
        <f>MID(NICAP[[#This Row],[Date]],3,2)</f>
        <v>07</v>
      </c>
      <c r="Q3659" s="42" t="str">
        <f>RIGHT(NICAP[[#This Row],[Date]],2)</f>
        <v>12</v>
      </c>
      <c r="R3659" s="26">
        <f>DATE(NICAP[[#This Row],[Year]],NICAP[[#This Row],[Month]],NICAP[[#This Row],[Day]])</f>
        <v>24665</v>
      </c>
      <c r="S3659" s="35" t="str">
        <f t="shared" si="114"/>
        <v>NJ</v>
      </c>
      <c r="T3659" s="24" t="str">
        <f t="shared" si="115"/>
        <v>US</v>
      </c>
    </row>
    <row r="3660" spans="1:20" ht="57" customHeight="1" x14ac:dyDescent="0.2">
      <c r="A3660" s="35">
        <v>3651</v>
      </c>
      <c r="B3660" s="57">
        <v>670712</v>
      </c>
      <c r="C3660" s="50" t="s">
        <v>5440</v>
      </c>
      <c r="D3660" s="50" t="s">
        <v>2449</v>
      </c>
      <c r="E3660" s="50" t="str">
        <f>IF(AND(LEN(NICAP[[#This Row],[State or      Country]])=2,NICAP[[#This Row],[State or      Country]]&lt;&gt;"UK"),"US","Other")</f>
        <v>US</v>
      </c>
      <c r="F3660" s="75">
        <v>2</v>
      </c>
      <c r="G3660" s="48"/>
      <c r="H3660" s="48"/>
      <c r="I3660" s="48"/>
      <c r="J3660" s="48"/>
      <c r="K3660" s="48"/>
      <c r="L3660" s="36" t="s">
        <v>5439</v>
      </c>
      <c r="M3660" s="36" t="str">
        <f>IF(LEFT(NICAP[[#This Row],[Date]],1)=0,"Y","N")</f>
        <v>N</v>
      </c>
      <c r="N3660" s="36"/>
      <c r="O3660" s="36" t="str">
        <f>19&amp;LEFT(NICAP[[#This Row],[Date]],2)</f>
        <v>1967</v>
      </c>
      <c r="P3660" s="36" t="str">
        <f>MID(NICAP[[#This Row],[Date]],3,2)</f>
        <v>07</v>
      </c>
      <c r="Q3660" s="36" t="str">
        <f>RIGHT(NICAP[[#This Row],[Date]],2)</f>
        <v>12</v>
      </c>
      <c r="R3660" s="26">
        <f>DATE(NICAP[[#This Row],[Year]],NICAP[[#This Row],[Month]],NICAP[[#This Row],[Day]])</f>
        <v>24665</v>
      </c>
      <c r="S3660" s="35" t="str">
        <f t="shared" si="114"/>
        <v>VT</v>
      </c>
      <c r="T3660" s="24" t="str">
        <f t="shared" si="115"/>
        <v>US</v>
      </c>
    </row>
    <row r="3661" spans="1:20" ht="57.75" customHeight="1" x14ac:dyDescent="0.2">
      <c r="A3661" s="35">
        <v>3652</v>
      </c>
      <c r="B3661" s="57">
        <v>670712</v>
      </c>
      <c r="C3661" s="50" t="s">
        <v>5438</v>
      </c>
      <c r="D3661" s="50" t="s">
        <v>1734</v>
      </c>
      <c r="E3661" s="50" t="str">
        <f>IF(AND(LEN(NICAP[[#This Row],[State or      Country]])=2,NICAP[[#This Row],[State or      Country]]&lt;&gt;"UK"),"US","Other")</f>
        <v>US</v>
      </c>
      <c r="F3661" s="75">
        <v>2</v>
      </c>
      <c r="G3661" s="48"/>
      <c r="H3661" s="48"/>
      <c r="I3661" s="48"/>
      <c r="J3661" s="48"/>
      <c r="K3661" s="48"/>
      <c r="L3661" s="36" t="s">
        <v>5437</v>
      </c>
      <c r="M3661" s="36" t="str">
        <f>IF(LEFT(NICAP[[#This Row],[Date]],1)=0,"Y","N")</f>
        <v>N</v>
      </c>
      <c r="N3661" s="36"/>
      <c r="O3661" s="36" t="str">
        <f>19&amp;LEFT(NICAP[[#This Row],[Date]],2)</f>
        <v>1967</v>
      </c>
      <c r="P3661" s="36" t="str">
        <f>MID(NICAP[[#This Row],[Date]],3,2)</f>
        <v>07</v>
      </c>
      <c r="Q3661" s="36" t="str">
        <f>RIGHT(NICAP[[#This Row],[Date]],2)</f>
        <v>12</v>
      </c>
      <c r="R3661" s="26">
        <f>DATE(NICAP[[#This Row],[Year]],NICAP[[#This Row],[Month]],NICAP[[#This Row],[Day]])</f>
        <v>24665</v>
      </c>
      <c r="S3661" s="35" t="str">
        <f t="shared" si="114"/>
        <v>MI</v>
      </c>
      <c r="T3661" s="24" t="str">
        <f t="shared" si="115"/>
        <v>US</v>
      </c>
    </row>
    <row r="3662" spans="1:20" ht="57" customHeight="1" x14ac:dyDescent="0.2">
      <c r="A3662" s="35">
        <v>3653</v>
      </c>
      <c r="B3662" s="57">
        <v>670714</v>
      </c>
      <c r="C3662" s="50" t="s">
        <v>5436</v>
      </c>
      <c r="D3662" s="50" t="s">
        <v>2535</v>
      </c>
      <c r="E3662" s="50" t="str">
        <f>IF(AND(LEN(NICAP[[#This Row],[State or      Country]])=2,NICAP[[#This Row],[State or      Country]]&lt;&gt;"UK"),"US","Other")</f>
        <v>US</v>
      </c>
      <c r="F3662" s="75">
        <v>2</v>
      </c>
      <c r="G3662" s="48"/>
      <c r="H3662" s="48"/>
      <c r="I3662" s="48"/>
      <c r="J3662" s="48"/>
      <c r="K3662" s="48"/>
      <c r="L3662" s="36" t="s">
        <v>5435</v>
      </c>
      <c r="M3662" s="36" t="str">
        <f>IF(LEFT(NICAP[[#This Row],[Date]],1)=0,"Y","N")</f>
        <v>N</v>
      </c>
      <c r="N3662" s="36"/>
      <c r="O3662" s="36" t="str">
        <f>19&amp;LEFT(NICAP[[#This Row],[Date]],2)</f>
        <v>1967</v>
      </c>
      <c r="P3662" s="36" t="str">
        <f>MID(NICAP[[#This Row],[Date]],3,2)</f>
        <v>07</v>
      </c>
      <c r="Q3662" s="36" t="str">
        <f>RIGHT(NICAP[[#This Row],[Date]],2)</f>
        <v>14</v>
      </c>
      <c r="R3662" s="26">
        <f>DATE(NICAP[[#This Row],[Year]],NICAP[[#This Row],[Month]],NICAP[[#This Row],[Day]])</f>
        <v>24667</v>
      </c>
      <c r="S3662" s="35" t="str">
        <f t="shared" si="114"/>
        <v>NZ</v>
      </c>
      <c r="T3662" s="24" t="str">
        <f t="shared" si="115"/>
        <v>US</v>
      </c>
    </row>
    <row r="3663" spans="1:20" ht="42" customHeight="1" x14ac:dyDescent="0.2">
      <c r="A3663" s="35">
        <v>3654</v>
      </c>
      <c r="B3663" s="57">
        <v>670714</v>
      </c>
      <c r="C3663" s="50" t="s">
        <v>1971</v>
      </c>
      <c r="D3663" s="50" t="s">
        <v>1686</v>
      </c>
      <c r="E3663" s="50" t="str">
        <f>IF(AND(LEN(NICAP[[#This Row],[State or      Country]])=2,NICAP[[#This Row],[State or      Country]]&lt;&gt;"UK"),"US","Other")</f>
        <v>US</v>
      </c>
      <c r="F3663" s="75">
        <v>2</v>
      </c>
      <c r="G3663" s="48"/>
      <c r="H3663" s="48"/>
      <c r="I3663" s="48"/>
      <c r="J3663" s="48"/>
      <c r="K3663" s="48"/>
      <c r="L3663" s="42" t="s">
        <v>5434</v>
      </c>
      <c r="M3663" s="42" t="str">
        <f>IF(LEFT(NICAP[[#This Row],[Date]],1)=0,"Y","N")</f>
        <v>N</v>
      </c>
      <c r="N3663" s="42"/>
      <c r="O3663" s="42" t="str">
        <f>19&amp;LEFT(NICAP[[#This Row],[Date]],2)</f>
        <v>1967</v>
      </c>
      <c r="P3663" s="42" t="str">
        <f>MID(NICAP[[#This Row],[Date]],3,2)</f>
        <v>07</v>
      </c>
      <c r="Q3663" s="42" t="str">
        <f>RIGHT(NICAP[[#This Row],[Date]],2)</f>
        <v>14</v>
      </c>
      <c r="R3663" s="26">
        <f>DATE(NICAP[[#This Row],[Year]],NICAP[[#This Row],[Month]],NICAP[[#This Row],[Day]])</f>
        <v>24667</v>
      </c>
      <c r="S3663" s="35" t="str">
        <f t="shared" si="114"/>
        <v>PA</v>
      </c>
      <c r="T3663" s="24" t="str">
        <f t="shared" si="115"/>
        <v>US</v>
      </c>
    </row>
    <row r="3664" spans="1:20" ht="42.75" customHeight="1" x14ac:dyDescent="0.2">
      <c r="A3664" s="35">
        <v>3655</v>
      </c>
      <c r="B3664" s="57">
        <v>670715</v>
      </c>
      <c r="C3664" s="50" t="s">
        <v>2517</v>
      </c>
      <c r="D3664" s="50" t="s">
        <v>1676</v>
      </c>
      <c r="E3664" s="50" t="str">
        <f>IF(AND(LEN(NICAP[[#This Row],[State or      Country]])=2,NICAP[[#This Row],[State or      Country]]&lt;&gt;"UK"),"US","Other")</f>
        <v>US</v>
      </c>
      <c r="F3664" s="75">
        <v>1</v>
      </c>
      <c r="G3664" s="48"/>
      <c r="H3664" s="48"/>
      <c r="I3664" s="48"/>
      <c r="J3664" s="48"/>
      <c r="K3664" s="48"/>
      <c r="L3664" s="36" t="s">
        <v>5433</v>
      </c>
      <c r="M3664" s="36" t="str">
        <f>IF(LEFT(NICAP[[#This Row],[Date]],1)=0,"Y","N")</f>
        <v>N</v>
      </c>
      <c r="N3664" s="36"/>
      <c r="O3664" s="36" t="str">
        <f>19&amp;LEFT(NICAP[[#This Row],[Date]],2)</f>
        <v>1967</v>
      </c>
      <c r="P3664" s="36" t="str">
        <f>MID(NICAP[[#This Row],[Date]],3,2)</f>
        <v>07</v>
      </c>
      <c r="Q3664" s="36" t="str">
        <f>RIGHT(NICAP[[#This Row],[Date]],2)</f>
        <v>15</v>
      </c>
      <c r="R3664" s="26">
        <f>DATE(NICAP[[#This Row],[Year]],NICAP[[#This Row],[Month]],NICAP[[#This Row],[Day]])</f>
        <v>24668</v>
      </c>
      <c r="S3664" s="35" t="str">
        <f t="shared" si="114"/>
        <v>CA</v>
      </c>
      <c r="T3664" s="24" t="str">
        <f t="shared" si="115"/>
        <v>US</v>
      </c>
    </row>
    <row r="3665" spans="1:20" ht="72" customHeight="1" x14ac:dyDescent="0.2">
      <c r="A3665" s="35">
        <v>3656</v>
      </c>
      <c r="B3665" s="57">
        <v>670715</v>
      </c>
      <c r="C3665" s="50" t="s">
        <v>1971</v>
      </c>
      <c r="D3665" s="50" t="s">
        <v>1686</v>
      </c>
      <c r="E3665" s="50" t="str">
        <f>IF(AND(LEN(NICAP[[#This Row],[State or      Country]])=2,NICAP[[#This Row],[State or      Country]]&lt;&gt;"UK"),"US","Other")</f>
        <v>US</v>
      </c>
      <c r="F3665" s="75">
        <v>2</v>
      </c>
      <c r="G3665" s="48"/>
      <c r="H3665" s="48"/>
      <c r="I3665" s="48"/>
      <c r="J3665" s="48"/>
      <c r="K3665" s="48"/>
      <c r="L3665" s="36" t="s">
        <v>5432</v>
      </c>
      <c r="M3665" s="36" t="str">
        <f>IF(LEFT(NICAP[[#This Row],[Date]],1)=0,"Y","N")</f>
        <v>N</v>
      </c>
      <c r="N3665" s="36"/>
      <c r="O3665" s="36" t="str">
        <f>19&amp;LEFT(NICAP[[#This Row],[Date]],2)</f>
        <v>1967</v>
      </c>
      <c r="P3665" s="36" t="str">
        <f>MID(NICAP[[#This Row],[Date]],3,2)</f>
        <v>07</v>
      </c>
      <c r="Q3665" s="36" t="str">
        <f>RIGHT(NICAP[[#This Row],[Date]],2)</f>
        <v>15</v>
      </c>
      <c r="R3665" s="26">
        <f>DATE(NICAP[[#This Row],[Year]],NICAP[[#This Row],[Month]],NICAP[[#This Row],[Day]])</f>
        <v>24668</v>
      </c>
      <c r="S3665" s="35" t="str">
        <f t="shared" si="114"/>
        <v>PA</v>
      </c>
      <c r="T3665" s="24" t="str">
        <f t="shared" si="115"/>
        <v>US</v>
      </c>
    </row>
    <row r="3666" spans="1:20" ht="71.25" customHeight="1" x14ac:dyDescent="0.2">
      <c r="A3666" s="35">
        <v>3657</v>
      </c>
      <c r="B3666" s="57">
        <v>670715</v>
      </c>
      <c r="C3666" s="50" t="s">
        <v>5336</v>
      </c>
      <c r="D3666" s="50" t="s">
        <v>1686</v>
      </c>
      <c r="E3666" s="50" t="str">
        <f>IF(AND(LEN(NICAP[[#This Row],[State or      Country]])=2,NICAP[[#This Row],[State or      Country]]&lt;&gt;"UK"),"US","Other")</f>
        <v>US</v>
      </c>
      <c r="F3666" s="75">
        <v>2</v>
      </c>
      <c r="G3666" s="48"/>
      <c r="H3666" s="48"/>
      <c r="I3666" s="48"/>
      <c r="J3666" s="48"/>
      <c r="K3666" s="48"/>
      <c r="L3666" s="36" t="s">
        <v>5431</v>
      </c>
      <c r="M3666" s="36" t="str">
        <f>IF(LEFT(NICAP[[#This Row],[Date]],1)=0,"Y","N")</f>
        <v>N</v>
      </c>
      <c r="N3666" s="36"/>
      <c r="O3666" s="36" t="str">
        <f>19&amp;LEFT(NICAP[[#This Row],[Date]],2)</f>
        <v>1967</v>
      </c>
      <c r="P3666" s="36" t="str">
        <f>MID(NICAP[[#This Row],[Date]],3,2)</f>
        <v>07</v>
      </c>
      <c r="Q3666" s="36" t="str">
        <f>RIGHT(NICAP[[#This Row],[Date]],2)</f>
        <v>15</v>
      </c>
      <c r="R3666" s="26">
        <f>DATE(NICAP[[#This Row],[Year]],NICAP[[#This Row],[Month]],NICAP[[#This Row],[Day]])</f>
        <v>24668</v>
      </c>
      <c r="S3666" s="35" t="str">
        <f t="shared" si="114"/>
        <v>PA</v>
      </c>
      <c r="T3666" s="24" t="str">
        <f t="shared" si="115"/>
        <v>US</v>
      </c>
    </row>
    <row r="3667" spans="1:20" ht="58.5" customHeight="1" x14ac:dyDescent="0.2">
      <c r="A3667" s="35">
        <v>3658</v>
      </c>
      <c r="B3667" s="57">
        <v>670715</v>
      </c>
      <c r="C3667" s="50" t="s">
        <v>4797</v>
      </c>
      <c r="D3667" s="50" t="s">
        <v>1715</v>
      </c>
      <c r="E3667" s="50" t="str">
        <f>IF(AND(LEN(NICAP[[#This Row],[State or      Country]])=2,NICAP[[#This Row],[State or      Country]]&lt;&gt;"UK"),"US","Other")</f>
        <v>US</v>
      </c>
      <c r="F3667" s="75">
        <v>2</v>
      </c>
      <c r="G3667" s="48"/>
      <c r="H3667" s="48"/>
      <c r="I3667" s="48"/>
      <c r="J3667" s="48"/>
      <c r="K3667" s="48"/>
      <c r="L3667" s="36" t="s">
        <v>5430</v>
      </c>
      <c r="M3667" s="36" t="str">
        <f>IF(LEFT(NICAP[[#This Row],[Date]],1)=0,"Y","N")</f>
        <v>N</v>
      </c>
      <c r="N3667" s="36"/>
      <c r="O3667" s="36" t="str">
        <f>19&amp;LEFT(NICAP[[#This Row],[Date]],2)</f>
        <v>1967</v>
      </c>
      <c r="P3667" s="36" t="str">
        <f>MID(NICAP[[#This Row],[Date]],3,2)</f>
        <v>07</v>
      </c>
      <c r="Q3667" s="36" t="str">
        <f>RIGHT(NICAP[[#This Row],[Date]],2)</f>
        <v>15</v>
      </c>
      <c r="R3667" s="26">
        <f>DATE(NICAP[[#This Row],[Year]],NICAP[[#This Row],[Month]],NICAP[[#This Row],[Day]])</f>
        <v>24668</v>
      </c>
      <c r="S3667" s="35" t="str">
        <f t="shared" si="114"/>
        <v>MD</v>
      </c>
      <c r="T3667" s="24" t="str">
        <f t="shared" si="115"/>
        <v>US</v>
      </c>
    </row>
    <row r="3668" spans="1:20" ht="57.75" customHeight="1" x14ac:dyDescent="0.2">
      <c r="A3668" s="35">
        <v>3659</v>
      </c>
      <c r="B3668" s="57">
        <v>670715</v>
      </c>
      <c r="C3668" s="50" t="s">
        <v>5429</v>
      </c>
      <c r="D3668" s="50" t="s">
        <v>1844</v>
      </c>
      <c r="E3668" s="50" t="str">
        <f>IF(AND(LEN(NICAP[[#This Row],[State or      Country]])=2,NICAP[[#This Row],[State or      Country]]&lt;&gt;"UK"),"US","Other")</f>
        <v>US</v>
      </c>
      <c r="F3668" s="75">
        <v>2</v>
      </c>
      <c r="G3668" s="48"/>
      <c r="H3668" s="48"/>
      <c r="I3668" s="48"/>
      <c r="J3668" s="48"/>
      <c r="K3668" s="48"/>
      <c r="L3668" s="36" t="s">
        <v>5428</v>
      </c>
      <c r="M3668" s="36" t="str">
        <f>IF(LEFT(NICAP[[#This Row],[Date]],1)=0,"Y","N")</f>
        <v>N</v>
      </c>
      <c r="N3668" s="36"/>
      <c r="O3668" s="36" t="str">
        <f>19&amp;LEFT(NICAP[[#This Row],[Date]],2)</f>
        <v>1967</v>
      </c>
      <c r="P3668" s="36" t="str">
        <f>MID(NICAP[[#This Row],[Date]],3,2)</f>
        <v>07</v>
      </c>
      <c r="Q3668" s="36" t="str">
        <f>RIGHT(NICAP[[#This Row],[Date]],2)</f>
        <v>15</v>
      </c>
      <c r="R3668" s="26">
        <f>DATE(NICAP[[#This Row],[Year]],NICAP[[#This Row],[Month]],NICAP[[#This Row],[Day]])</f>
        <v>24668</v>
      </c>
      <c r="S3668" s="35" t="str">
        <f t="shared" si="114"/>
        <v>MO</v>
      </c>
      <c r="T3668" s="24" t="str">
        <f t="shared" si="115"/>
        <v>US</v>
      </c>
    </row>
    <row r="3669" spans="1:20" ht="57.75" customHeight="1" x14ac:dyDescent="0.2">
      <c r="A3669" s="35">
        <v>3660</v>
      </c>
      <c r="B3669" s="57">
        <v>670716</v>
      </c>
      <c r="C3669" s="50" t="s">
        <v>5427</v>
      </c>
      <c r="D3669" s="50" t="s">
        <v>1819</v>
      </c>
      <c r="E3669" s="50" t="str">
        <f>IF(AND(LEN(NICAP[[#This Row],[State or      Country]])=2,NICAP[[#This Row],[State or      Country]]&lt;&gt;"UK"),"US","Other")</f>
        <v>US</v>
      </c>
      <c r="F3669" s="75">
        <v>2</v>
      </c>
      <c r="G3669" s="48"/>
      <c r="H3669" s="48"/>
      <c r="I3669" s="48"/>
      <c r="J3669" s="48"/>
      <c r="K3669" s="48"/>
      <c r="L3669" s="36" t="s">
        <v>5426</v>
      </c>
      <c r="M3669" s="36" t="str">
        <f>IF(LEFT(NICAP[[#This Row],[Date]],1)=0,"Y","N")</f>
        <v>N</v>
      </c>
      <c r="N3669" s="36"/>
      <c r="O3669" s="36" t="str">
        <f>19&amp;LEFT(NICAP[[#This Row],[Date]],2)</f>
        <v>1967</v>
      </c>
      <c r="P3669" s="36" t="str">
        <f>MID(NICAP[[#This Row],[Date]],3,2)</f>
        <v>07</v>
      </c>
      <c r="Q3669" s="36" t="str">
        <f>RIGHT(NICAP[[#This Row],[Date]],2)</f>
        <v>16</v>
      </c>
      <c r="R3669" s="26">
        <f>DATE(NICAP[[#This Row],[Year]],NICAP[[#This Row],[Month]],NICAP[[#This Row],[Day]])</f>
        <v>24669</v>
      </c>
      <c r="S3669" s="35" t="str">
        <f t="shared" si="114"/>
        <v>NV</v>
      </c>
      <c r="T3669" s="24" t="str">
        <f t="shared" si="115"/>
        <v>US</v>
      </c>
    </row>
    <row r="3670" spans="1:20" ht="56.25" customHeight="1" x14ac:dyDescent="0.2">
      <c r="A3670" s="35">
        <v>3661</v>
      </c>
      <c r="B3670" s="57">
        <v>670716</v>
      </c>
      <c r="C3670" s="50" t="s">
        <v>5425</v>
      </c>
      <c r="D3670" s="50" t="s">
        <v>1933</v>
      </c>
      <c r="E3670" s="50" t="str">
        <f>IF(AND(LEN(NICAP[[#This Row],[State or      Country]])=2,NICAP[[#This Row],[State or      Country]]&lt;&gt;"UK"),"US","Other")</f>
        <v>Other</v>
      </c>
      <c r="F3670" s="75">
        <v>1</v>
      </c>
      <c r="G3670" s="48"/>
      <c r="H3670" s="48"/>
      <c r="I3670" s="48"/>
      <c r="J3670" s="48"/>
      <c r="K3670" s="48"/>
      <c r="L3670" s="36" t="s">
        <v>5424</v>
      </c>
      <c r="M3670" s="36" t="str">
        <f>IF(LEFT(NICAP[[#This Row],[Date]],1)=0,"Y","N")</f>
        <v>N</v>
      </c>
      <c r="N3670" s="36"/>
      <c r="O3670" s="36" t="str">
        <f>19&amp;LEFT(NICAP[[#This Row],[Date]],2)</f>
        <v>1967</v>
      </c>
      <c r="P3670" s="36" t="str">
        <f>MID(NICAP[[#This Row],[Date]],3,2)</f>
        <v>07</v>
      </c>
      <c r="Q3670" s="36" t="str">
        <f>RIGHT(NICAP[[#This Row],[Date]],2)</f>
        <v>16</v>
      </c>
      <c r="R3670" s="26">
        <f>DATE(NICAP[[#This Row],[Year]],NICAP[[#This Row],[Month]],NICAP[[#This Row],[Day]])</f>
        <v>24669</v>
      </c>
      <c r="S3670" s="35" t="str">
        <f t="shared" si="114"/>
        <v/>
      </c>
      <c r="T3670" s="24" t="str">
        <f t="shared" si="115"/>
        <v>Russia</v>
      </c>
    </row>
    <row r="3671" spans="1:20" ht="72" customHeight="1" x14ac:dyDescent="0.2">
      <c r="A3671" s="35">
        <v>3662</v>
      </c>
      <c r="B3671" s="57">
        <v>670717</v>
      </c>
      <c r="C3671" s="50" t="s">
        <v>5423</v>
      </c>
      <c r="D3671" s="50" t="s">
        <v>1686</v>
      </c>
      <c r="E3671" s="50" t="str">
        <f>IF(AND(LEN(NICAP[[#This Row],[State or      Country]])=2,NICAP[[#This Row],[State or      Country]]&lt;&gt;"UK"),"US","Other")</f>
        <v>US</v>
      </c>
      <c r="F3671" s="75">
        <v>7</v>
      </c>
      <c r="G3671" s="48"/>
      <c r="H3671" s="48"/>
      <c r="I3671" s="48"/>
      <c r="J3671" s="48"/>
      <c r="K3671" s="48"/>
      <c r="L3671" s="36" t="s">
        <v>5422</v>
      </c>
      <c r="M3671" s="36" t="str">
        <f>IF(LEFT(NICAP[[#This Row],[Date]],1)=0,"Y","N")</f>
        <v>N</v>
      </c>
      <c r="N3671" s="36"/>
      <c r="O3671" s="36" t="str">
        <f>19&amp;LEFT(NICAP[[#This Row],[Date]],2)</f>
        <v>1967</v>
      </c>
      <c r="P3671" s="36" t="str">
        <f>MID(NICAP[[#This Row],[Date]],3,2)</f>
        <v>07</v>
      </c>
      <c r="Q3671" s="36" t="str">
        <f>RIGHT(NICAP[[#This Row],[Date]],2)</f>
        <v>17</v>
      </c>
      <c r="R3671" s="26">
        <f>DATE(NICAP[[#This Row],[Year]],NICAP[[#This Row],[Month]],NICAP[[#This Row],[Day]])</f>
        <v>24670</v>
      </c>
      <c r="S3671" s="35" t="str">
        <f t="shared" si="114"/>
        <v>PA</v>
      </c>
      <c r="T3671" s="24" t="str">
        <f t="shared" si="115"/>
        <v>US</v>
      </c>
    </row>
    <row r="3672" spans="1:20" ht="42" customHeight="1" x14ac:dyDescent="0.2">
      <c r="A3672" s="35">
        <v>3663</v>
      </c>
      <c r="B3672" s="57">
        <v>670717</v>
      </c>
      <c r="C3672" s="50" t="s">
        <v>5236</v>
      </c>
      <c r="D3672" s="50" t="s">
        <v>5235</v>
      </c>
      <c r="E3672" s="50" t="str">
        <f>IF(AND(LEN(NICAP[[#This Row],[State or      Country]])=2,NICAP[[#This Row],[State or      Country]]&lt;&gt;"UK"),"US","Other")</f>
        <v>US</v>
      </c>
      <c r="F3672" s="75">
        <v>1</v>
      </c>
      <c r="G3672" s="48"/>
      <c r="H3672" s="48"/>
      <c r="I3672" s="48"/>
      <c r="J3672" s="48"/>
      <c r="K3672" s="48"/>
      <c r="L3672" s="42" t="s">
        <v>5421</v>
      </c>
      <c r="M3672" s="42" t="str">
        <f>IF(LEFT(NICAP[[#This Row],[Date]],1)=0,"Y","N")</f>
        <v>N</v>
      </c>
      <c r="N3672" s="42"/>
      <c r="O3672" s="42" t="str">
        <f>19&amp;LEFT(NICAP[[#This Row],[Date]],2)</f>
        <v>1967</v>
      </c>
      <c r="P3672" s="42" t="str">
        <f>MID(NICAP[[#This Row],[Date]],3,2)</f>
        <v>07</v>
      </c>
      <c r="Q3672" s="42" t="str">
        <f>RIGHT(NICAP[[#This Row],[Date]],2)</f>
        <v>17</v>
      </c>
      <c r="R3672" s="26">
        <f>DATE(NICAP[[#This Row],[Year]],NICAP[[#This Row],[Month]],NICAP[[#This Row],[Day]])</f>
        <v>24670</v>
      </c>
      <c r="S3672" s="35" t="str">
        <f t="shared" si="114"/>
        <v>DC</v>
      </c>
      <c r="T3672" s="24" t="str">
        <f t="shared" si="115"/>
        <v>US</v>
      </c>
    </row>
    <row r="3673" spans="1:20" ht="42.75" customHeight="1" x14ac:dyDescent="0.2">
      <c r="A3673" s="35">
        <v>3664</v>
      </c>
      <c r="B3673" s="57">
        <v>670717</v>
      </c>
      <c r="C3673" s="50" t="s">
        <v>5420</v>
      </c>
      <c r="D3673" s="50" t="s">
        <v>5419</v>
      </c>
      <c r="E3673" s="50" t="str">
        <f>IF(AND(LEN(NICAP[[#This Row],[State or      Country]])=2,NICAP[[#This Row],[State or      Country]]&lt;&gt;"UK"),"US","Other")</f>
        <v>Other</v>
      </c>
      <c r="F3673" s="75">
        <v>2</v>
      </c>
      <c r="G3673" s="48"/>
      <c r="H3673" s="48"/>
      <c r="I3673" s="48"/>
      <c r="J3673" s="48"/>
      <c r="K3673" s="48"/>
      <c r="L3673" s="36" t="s">
        <v>5418</v>
      </c>
      <c r="M3673" s="36" t="str">
        <f>IF(LEFT(NICAP[[#This Row],[Date]],1)=0,"Y","N")</f>
        <v>N</v>
      </c>
      <c r="N3673" s="36"/>
      <c r="O3673" s="36" t="str">
        <f>19&amp;LEFT(NICAP[[#This Row],[Date]],2)</f>
        <v>1967</v>
      </c>
      <c r="P3673" s="36" t="str">
        <f>MID(NICAP[[#This Row],[Date]],3,2)</f>
        <v>07</v>
      </c>
      <c r="Q3673" s="36" t="str">
        <f>RIGHT(NICAP[[#This Row],[Date]],2)</f>
        <v>17</v>
      </c>
      <c r="R3673" s="26">
        <f>DATE(NICAP[[#This Row],[Year]],NICAP[[#This Row],[Month]],NICAP[[#This Row],[Day]])</f>
        <v>24670</v>
      </c>
      <c r="S3673" s="35" t="str">
        <f t="shared" si="114"/>
        <v/>
      </c>
      <c r="T3673" s="24" t="str">
        <f t="shared" si="115"/>
        <v>Ireland</v>
      </c>
    </row>
    <row r="3674" spans="1:20" ht="87" customHeight="1" x14ac:dyDescent="0.2">
      <c r="A3674" s="35">
        <v>3665</v>
      </c>
      <c r="B3674" s="57">
        <v>670717</v>
      </c>
      <c r="C3674" s="50" t="s">
        <v>5417</v>
      </c>
      <c r="D3674" s="50" t="s">
        <v>1933</v>
      </c>
      <c r="E3674" s="50" t="str">
        <f>IF(AND(LEN(NICAP[[#This Row],[State or      Country]])=2,NICAP[[#This Row],[State or      Country]]&lt;&gt;"UK"),"US","Other")</f>
        <v>Other</v>
      </c>
      <c r="F3674" s="75">
        <v>2</v>
      </c>
      <c r="G3674" s="48"/>
      <c r="H3674" s="48"/>
      <c r="I3674" s="48"/>
      <c r="J3674" s="48"/>
      <c r="K3674" s="48"/>
      <c r="L3674" s="42" t="s">
        <v>5416</v>
      </c>
      <c r="M3674" s="42" t="str">
        <f>IF(LEFT(NICAP[[#This Row],[Date]],1)=0,"Y","N")</f>
        <v>N</v>
      </c>
      <c r="N3674" s="42"/>
      <c r="O3674" s="42" t="str">
        <f>19&amp;LEFT(NICAP[[#This Row],[Date]],2)</f>
        <v>1967</v>
      </c>
      <c r="P3674" s="42" t="str">
        <f>MID(NICAP[[#This Row],[Date]],3,2)</f>
        <v>07</v>
      </c>
      <c r="Q3674" s="42" t="str">
        <f>RIGHT(NICAP[[#This Row],[Date]],2)</f>
        <v>17</v>
      </c>
      <c r="R3674" s="26">
        <f>DATE(NICAP[[#This Row],[Year]],NICAP[[#This Row],[Month]],NICAP[[#This Row],[Day]])</f>
        <v>24670</v>
      </c>
      <c r="S3674" s="35" t="str">
        <f t="shared" si="114"/>
        <v/>
      </c>
      <c r="T3674" s="24" t="str">
        <f t="shared" si="115"/>
        <v>Russia</v>
      </c>
    </row>
    <row r="3675" spans="1:20" ht="71.25" customHeight="1" x14ac:dyDescent="0.2">
      <c r="A3675" s="35">
        <v>3666</v>
      </c>
      <c r="B3675" s="73">
        <v>670718</v>
      </c>
      <c r="C3675" s="50" t="s">
        <v>5415</v>
      </c>
      <c r="D3675" s="50" t="s">
        <v>1810</v>
      </c>
      <c r="E3675" s="50" t="str">
        <f>IF(AND(LEN(NICAP[[#This Row],[State or      Country]])=2,NICAP[[#This Row],[State or      Country]]&lt;&gt;"UK"),"US","Other")</f>
        <v>Other</v>
      </c>
      <c r="F3675" s="75">
        <v>8</v>
      </c>
      <c r="G3675" s="48"/>
      <c r="H3675" s="48"/>
      <c r="I3675" s="48"/>
      <c r="J3675" s="48"/>
      <c r="K3675" s="48"/>
      <c r="L3675" s="36" t="s">
        <v>5414</v>
      </c>
      <c r="M3675" s="36" t="str">
        <f>IF(LEFT(NICAP[[#This Row],[Date]],1)=0,"Y","N")</f>
        <v>N</v>
      </c>
      <c r="N3675" s="36"/>
      <c r="O3675" s="36" t="str">
        <f>19&amp;LEFT(NICAP[[#This Row],[Date]],2)</f>
        <v>1967</v>
      </c>
      <c r="P3675" s="36" t="str">
        <f>MID(NICAP[[#This Row],[Date]],3,2)</f>
        <v>07</v>
      </c>
      <c r="Q3675" s="36" t="str">
        <f>RIGHT(NICAP[[#This Row],[Date]],2)</f>
        <v>18</v>
      </c>
      <c r="R3675" s="26">
        <f>DATE(NICAP[[#This Row],[Year]],NICAP[[#This Row],[Month]],NICAP[[#This Row],[Day]])</f>
        <v>24671</v>
      </c>
      <c r="S3675" s="35" t="str">
        <f t="shared" si="114"/>
        <v/>
      </c>
      <c r="T3675" s="24" t="str">
        <f t="shared" si="115"/>
        <v>Italy</v>
      </c>
    </row>
    <row r="3676" spans="1:20" ht="57" customHeight="1" x14ac:dyDescent="0.2">
      <c r="A3676" s="35">
        <v>3667</v>
      </c>
      <c r="B3676" s="57">
        <v>670718</v>
      </c>
      <c r="C3676" s="50" t="s">
        <v>5413</v>
      </c>
      <c r="D3676" s="50" t="s">
        <v>1933</v>
      </c>
      <c r="E3676" s="50" t="str">
        <f>IF(AND(LEN(NICAP[[#This Row],[State or      Country]])=2,NICAP[[#This Row],[State or      Country]]&lt;&gt;"UK"),"US","Other")</f>
        <v>Other</v>
      </c>
      <c r="F3676" s="75">
        <v>2</v>
      </c>
      <c r="G3676" s="48"/>
      <c r="H3676" s="48"/>
      <c r="I3676" s="48"/>
      <c r="J3676" s="48"/>
      <c r="K3676" s="48"/>
      <c r="L3676" s="36" t="s">
        <v>5412</v>
      </c>
      <c r="M3676" s="36" t="str">
        <f>IF(LEFT(NICAP[[#This Row],[Date]],1)=0,"Y","N")</f>
        <v>N</v>
      </c>
      <c r="N3676" s="36"/>
      <c r="O3676" s="36" t="str">
        <f>19&amp;LEFT(NICAP[[#This Row],[Date]],2)</f>
        <v>1967</v>
      </c>
      <c r="P3676" s="36" t="str">
        <f>MID(NICAP[[#This Row],[Date]],3,2)</f>
        <v>07</v>
      </c>
      <c r="Q3676" s="36" t="str">
        <f>RIGHT(NICAP[[#This Row],[Date]],2)</f>
        <v>18</v>
      </c>
      <c r="R3676" s="26">
        <f>DATE(NICAP[[#This Row],[Year]],NICAP[[#This Row],[Month]],NICAP[[#This Row],[Day]])</f>
        <v>24671</v>
      </c>
      <c r="S3676" s="35" t="str">
        <f t="shared" si="114"/>
        <v/>
      </c>
      <c r="T3676" s="24" t="str">
        <f t="shared" si="115"/>
        <v>Russia</v>
      </c>
    </row>
    <row r="3677" spans="1:20" ht="57" customHeight="1" x14ac:dyDescent="0.2">
      <c r="A3677" s="35">
        <v>3668</v>
      </c>
      <c r="B3677" s="57">
        <v>670718</v>
      </c>
      <c r="C3677" s="50" t="s">
        <v>2935</v>
      </c>
      <c r="D3677" s="50" t="s">
        <v>1683</v>
      </c>
      <c r="E3677" s="50" t="str">
        <f>IF(AND(LEN(NICAP[[#This Row],[State or      Country]])=2,NICAP[[#This Row],[State or      Country]]&lt;&gt;"UK"),"US","Other")</f>
        <v>US</v>
      </c>
      <c r="F3677" s="75">
        <v>2</v>
      </c>
      <c r="G3677" s="48"/>
      <c r="H3677" s="48"/>
      <c r="I3677" s="48"/>
      <c r="J3677" s="48"/>
      <c r="K3677" s="48"/>
      <c r="L3677" s="36" t="s">
        <v>5411</v>
      </c>
      <c r="M3677" s="36" t="str">
        <f>IF(LEFT(NICAP[[#This Row],[Date]],1)=0,"Y","N")</f>
        <v>N</v>
      </c>
      <c r="N3677" s="36"/>
      <c r="O3677" s="36" t="str">
        <f>19&amp;LEFT(NICAP[[#This Row],[Date]],2)</f>
        <v>1967</v>
      </c>
      <c r="P3677" s="36" t="str">
        <f>MID(NICAP[[#This Row],[Date]],3,2)</f>
        <v>07</v>
      </c>
      <c r="Q3677" s="36" t="str">
        <f>RIGHT(NICAP[[#This Row],[Date]],2)</f>
        <v>18</v>
      </c>
      <c r="R3677" s="26">
        <f>DATE(NICAP[[#This Row],[Year]],NICAP[[#This Row],[Month]],NICAP[[#This Row],[Day]])</f>
        <v>24671</v>
      </c>
      <c r="S3677" s="35" t="str">
        <f t="shared" si="114"/>
        <v>FL</v>
      </c>
      <c r="T3677" s="24" t="str">
        <f t="shared" si="115"/>
        <v>US</v>
      </c>
    </row>
    <row r="3678" spans="1:20" ht="72" customHeight="1" x14ac:dyDescent="0.2">
      <c r="A3678" s="35">
        <v>3669</v>
      </c>
      <c r="B3678" s="57">
        <v>670719</v>
      </c>
      <c r="C3678" s="50" t="s">
        <v>5410</v>
      </c>
      <c r="D3678" s="50" t="s">
        <v>1752</v>
      </c>
      <c r="E3678" s="50" t="str">
        <f>IF(AND(LEN(NICAP[[#This Row],[State or      Country]])=2,NICAP[[#This Row],[State or      Country]]&lt;&gt;"UK"),"US","Other")</f>
        <v>US</v>
      </c>
      <c r="F3678" s="49">
        <v>2</v>
      </c>
      <c r="G3678" s="48"/>
      <c r="H3678" s="48"/>
      <c r="I3678" s="48"/>
      <c r="J3678" s="48"/>
      <c r="K3678" s="48"/>
      <c r="L3678" s="36" t="s">
        <v>5409</v>
      </c>
      <c r="M3678" s="36" t="str">
        <f>IF(LEFT(NICAP[[#This Row],[Date]],1)=0,"Y","N")</f>
        <v>N</v>
      </c>
      <c r="N3678" s="36"/>
      <c r="O3678" s="36" t="str">
        <f>19&amp;LEFT(NICAP[[#This Row],[Date]],2)</f>
        <v>1967</v>
      </c>
      <c r="P3678" s="36" t="str">
        <f>MID(NICAP[[#This Row],[Date]],3,2)</f>
        <v>07</v>
      </c>
      <c r="Q3678" s="36" t="str">
        <f>RIGHT(NICAP[[#This Row],[Date]],2)</f>
        <v>19</v>
      </c>
      <c r="R3678" s="26">
        <f>DATE(NICAP[[#This Row],[Year]],NICAP[[#This Row],[Month]],NICAP[[#This Row],[Day]])</f>
        <v>24672</v>
      </c>
      <c r="S3678" s="35" t="str">
        <f t="shared" si="114"/>
        <v>IA</v>
      </c>
      <c r="T3678" s="24" t="str">
        <f t="shared" si="115"/>
        <v>US</v>
      </c>
    </row>
    <row r="3679" spans="1:20" ht="101.25" customHeight="1" x14ac:dyDescent="0.2">
      <c r="A3679" s="35">
        <v>3670</v>
      </c>
      <c r="B3679" s="57">
        <v>670720</v>
      </c>
      <c r="C3679" s="50" t="s">
        <v>5408</v>
      </c>
      <c r="D3679" s="50" t="s">
        <v>1683</v>
      </c>
      <c r="E3679" s="50" t="str">
        <f>IF(AND(LEN(NICAP[[#This Row],[State or      Country]])=2,NICAP[[#This Row],[State or      Country]]&lt;&gt;"UK"),"US","Other")</f>
        <v>US</v>
      </c>
      <c r="F3679" s="49">
        <v>2</v>
      </c>
      <c r="G3679" s="48"/>
      <c r="H3679" s="48"/>
      <c r="I3679" s="48"/>
      <c r="J3679" s="48"/>
      <c r="K3679" s="48"/>
      <c r="L3679" s="36" t="s">
        <v>5407</v>
      </c>
      <c r="M3679" s="36" t="str">
        <f>IF(LEFT(NICAP[[#This Row],[Date]],1)=0,"Y","N")</f>
        <v>N</v>
      </c>
      <c r="N3679" s="36"/>
      <c r="O3679" s="36" t="str">
        <f>19&amp;LEFT(NICAP[[#This Row],[Date]],2)</f>
        <v>1967</v>
      </c>
      <c r="P3679" s="36" t="str">
        <f>MID(NICAP[[#This Row],[Date]],3,2)</f>
        <v>07</v>
      </c>
      <c r="Q3679" s="36" t="str">
        <f>RIGHT(NICAP[[#This Row],[Date]],2)</f>
        <v>20</v>
      </c>
      <c r="R3679" s="26">
        <f>DATE(NICAP[[#This Row],[Year]],NICAP[[#This Row],[Month]],NICAP[[#This Row],[Day]])</f>
        <v>24673</v>
      </c>
      <c r="S3679" s="35" t="str">
        <f t="shared" si="114"/>
        <v>FL</v>
      </c>
      <c r="T3679" s="24" t="str">
        <f t="shared" si="115"/>
        <v>US</v>
      </c>
    </row>
    <row r="3680" spans="1:20" ht="101.25" customHeight="1" x14ac:dyDescent="0.2">
      <c r="A3680" s="35">
        <v>3671</v>
      </c>
      <c r="B3680" s="57">
        <v>670720</v>
      </c>
      <c r="C3680" s="50" t="s">
        <v>5408</v>
      </c>
      <c r="D3680" s="50" t="s">
        <v>1683</v>
      </c>
      <c r="E3680" s="50" t="str">
        <f>IF(AND(LEN(NICAP[[#This Row],[State or      Country]])=2,NICAP[[#This Row],[State or      Country]]&lt;&gt;"UK"),"US","Other")</f>
        <v>US</v>
      </c>
      <c r="F3680" s="49">
        <v>7</v>
      </c>
      <c r="G3680" s="48"/>
      <c r="H3680" s="48"/>
      <c r="I3680" s="48"/>
      <c r="J3680" s="48"/>
      <c r="K3680" s="48"/>
      <c r="L3680" s="36" t="s">
        <v>5407</v>
      </c>
      <c r="M3680" s="36" t="str">
        <f>IF(LEFT(NICAP[[#This Row],[Date]],1)=0,"Y","N")</f>
        <v>N</v>
      </c>
      <c r="N3680" s="36"/>
      <c r="O3680" s="36" t="str">
        <f>19&amp;LEFT(NICAP[[#This Row],[Date]],2)</f>
        <v>1967</v>
      </c>
      <c r="P3680" s="36" t="str">
        <f>MID(NICAP[[#This Row],[Date]],3,2)</f>
        <v>07</v>
      </c>
      <c r="Q3680" s="36" t="str">
        <f>RIGHT(NICAP[[#This Row],[Date]],2)</f>
        <v>20</v>
      </c>
      <c r="R3680" s="26">
        <f>DATE(NICAP[[#This Row],[Year]],NICAP[[#This Row],[Month]],NICAP[[#This Row],[Day]])</f>
        <v>24673</v>
      </c>
      <c r="S3680" s="35" t="str">
        <f t="shared" si="114"/>
        <v>FL</v>
      </c>
      <c r="T3680" s="24" t="str">
        <f t="shared" si="115"/>
        <v>US</v>
      </c>
    </row>
    <row r="3681" spans="1:20" ht="12.75" customHeight="1" x14ac:dyDescent="0.2">
      <c r="A3681" s="35">
        <v>3672</v>
      </c>
      <c r="B3681" s="55">
        <v>670719</v>
      </c>
      <c r="C3681" s="39" t="s">
        <v>5406</v>
      </c>
      <c r="D3681" s="39" t="s">
        <v>1702</v>
      </c>
      <c r="E3681" s="39" t="str">
        <f>IF(AND(LEN(NICAP[[#This Row],[State or      Country]])=2,NICAP[[#This Row],[State or      Country]]&lt;&gt;"UK"),"US","Other")</f>
        <v>Other</v>
      </c>
      <c r="F3681" s="38">
        <v>11</v>
      </c>
      <c r="G3681" s="37"/>
      <c r="H3681" s="37"/>
      <c r="I3681" s="37"/>
      <c r="J3681" s="37"/>
      <c r="K3681" s="37"/>
      <c r="L3681" s="36" t="s">
        <v>5405</v>
      </c>
      <c r="M3681" s="36" t="str">
        <f>IF(LEFT(NICAP[[#This Row],[Date]],1)=0,"Y","N")</f>
        <v>N</v>
      </c>
      <c r="N3681" s="36"/>
      <c r="O3681" s="36" t="str">
        <f>19&amp;LEFT(NICAP[[#This Row],[Date]],2)</f>
        <v>1967</v>
      </c>
      <c r="P3681" s="36" t="str">
        <f>MID(NICAP[[#This Row],[Date]],3,2)</f>
        <v>07</v>
      </c>
      <c r="Q3681" s="36" t="str">
        <f>RIGHT(NICAP[[#This Row],[Date]],2)</f>
        <v>19</v>
      </c>
      <c r="R3681" s="26">
        <f>DATE(NICAP[[#This Row],[Year]],NICAP[[#This Row],[Month]],NICAP[[#This Row],[Day]])</f>
        <v>24672</v>
      </c>
      <c r="S3681" s="35" t="str">
        <f t="shared" si="114"/>
        <v/>
      </c>
      <c r="T3681" s="24" t="str">
        <f t="shared" si="115"/>
        <v>CAN</v>
      </c>
    </row>
    <row r="3682" spans="1:20" ht="42" customHeight="1" x14ac:dyDescent="0.2">
      <c r="A3682" s="35">
        <v>3673</v>
      </c>
      <c r="B3682" s="57">
        <v>670720</v>
      </c>
      <c r="C3682" s="50" t="s">
        <v>5050</v>
      </c>
      <c r="D3682" s="50" t="s">
        <v>1686</v>
      </c>
      <c r="E3682" s="50" t="str">
        <f>IF(AND(LEN(NICAP[[#This Row],[State or      Country]])=2,NICAP[[#This Row],[State or      Country]]&lt;&gt;"UK"),"US","Other")</f>
        <v>US</v>
      </c>
      <c r="F3682" s="49">
        <v>2</v>
      </c>
      <c r="G3682" s="48"/>
      <c r="H3682" s="48"/>
      <c r="I3682" s="48"/>
      <c r="J3682" s="48"/>
      <c r="K3682" s="48"/>
      <c r="L3682" s="42" t="s">
        <v>5404</v>
      </c>
      <c r="M3682" s="42" t="str">
        <f>IF(LEFT(NICAP[[#This Row],[Date]],1)=0,"Y","N")</f>
        <v>N</v>
      </c>
      <c r="N3682" s="42"/>
      <c r="O3682" s="42" t="str">
        <f>19&amp;LEFT(NICAP[[#This Row],[Date]],2)</f>
        <v>1967</v>
      </c>
      <c r="P3682" s="42" t="str">
        <f>MID(NICAP[[#This Row],[Date]],3,2)</f>
        <v>07</v>
      </c>
      <c r="Q3682" s="42" t="str">
        <f>RIGHT(NICAP[[#This Row],[Date]],2)</f>
        <v>20</v>
      </c>
      <c r="R3682" s="26">
        <f>DATE(NICAP[[#This Row],[Year]],NICAP[[#This Row],[Month]],NICAP[[#This Row],[Day]])</f>
        <v>24673</v>
      </c>
      <c r="S3682" s="35" t="str">
        <f t="shared" si="114"/>
        <v>PA</v>
      </c>
      <c r="T3682" s="24" t="str">
        <f t="shared" si="115"/>
        <v>US</v>
      </c>
    </row>
    <row r="3683" spans="1:20" ht="101.25" customHeight="1" x14ac:dyDescent="0.2">
      <c r="A3683" s="35">
        <v>3674</v>
      </c>
      <c r="B3683" s="57">
        <v>670725</v>
      </c>
      <c r="C3683" s="50" t="s">
        <v>5403</v>
      </c>
      <c r="D3683" s="50" t="s">
        <v>1734</v>
      </c>
      <c r="E3683" s="50" t="str">
        <f>IF(AND(LEN(NICAP[[#This Row],[State or      Country]])=2,NICAP[[#This Row],[State or      Country]]&lt;&gt;"UK"),"US","Other")</f>
        <v>US</v>
      </c>
      <c r="F3683" s="49">
        <v>2</v>
      </c>
      <c r="G3683" s="48"/>
      <c r="H3683" s="48"/>
      <c r="I3683" s="48"/>
      <c r="J3683" s="48"/>
      <c r="K3683" s="48"/>
      <c r="L3683" s="36" t="s">
        <v>5402</v>
      </c>
      <c r="M3683" s="36" t="str">
        <f>IF(LEFT(NICAP[[#This Row],[Date]],1)=0,"Y","N")</f>
        <v>N</v>
      </c>
      <c r="N3683" s="36"/>
      <c r="O3683" s="36" t="str">
        <f>19&amp;LEFT(NICAP[[#This Row],[Date]],2)</f>
        <v>1967</v>
      </c>
      <c r="P3683" s="36" t="str">
        <f>MID(NICAP[[#This Row],[Date]],3,2)</f>
        <v>07</v>
      </c>
      <c r="Q3683" s="36" t="str">
        <f>RIGHT(NICAP[[#This Row],[Date]],2)</f>
        <v>25</v>
      </c>
      <c r="R3683" s="26">
        <f>DATE(NICAP[[#This Row],[Year]],NICAP[[#This Row],[Month]],NICAP[[#This Row],[Day]])</f>
        <v>24678</v>
      </c>
      <c r="S3683" s="35" t="str">
        <f t="shared" si="114"/>
        <v>MI</v>
      </c>
      <c r="T3683" s="24" t="str">
        <f t="shared" si="115"/>
        <v>US</v>
      </c>
    </row>
    <row r="3684" spans="1:20" ht="101.25" customHeight="1" x14ac:dyDescent="0.2">
      <c r="A3684" s="35">
        <v>3675</v>
      </c>
      <c r="B3684" s="57">
        <v>670725</v>
      </c>
      <c r="C3684" s="50" t="s">
        <v>5403</v>
      </c>
      <c r="D3684" s="50" t="s">
        <v>1734</v>
      </c>
      <c r="E3684" s="50" t="str">
        <f>IF(AND(LEN(NICAP[[#This Row],[State or      Country]])=2,NICAP[[#This Row],[State or      Country]]&lt;&gt;"UK"),"US","Other")</f>
        <v>US</v>
      </c>
      <c r="F3684" s="49">
        <v>4</v>
      </c>
      <c r="G3684" s="48"/>
      <c r="H3684" s="48"/>
      <c r="I3684" s="48"/>
      <c r="J3684" s="48"/>
      <c r="K3684" s="48"/>
      <c r="L3684" s="36" t="s">
        <v>5402</v>
      </c>
      <c r="M3684" s="36" t="str">
        <f>IF(LEFT(NICAP[[#This Row],[Date]],1)=0,"Y","N")</f>
        <v>N</v>
      </c>
      <c r="N3684" s="36"/>
      <c r="O3684" s="36" t="str">
        <f>19&amp;LEFT(NICAP[[#This Row],[Date]],2)</f>
        <v>1967</v>
      </c>
      <c r="P3684" s="36" t="str">
        <f>MID(NICAP[[#This Row],[Date]],3,2)</f>
        <v>07</v>
      </c>
      <c r="Q3684" s="36" t="str">
        <f>RIGHT(NICAP[[#This Row],[Date]],2)</f>
        <v>25</v>
      </c>
      <c r="R3684" s="26">
        <f>DATE(NICAP[[#This Row],[Year]],NICAP[[#This Row],[Month]],NICAP[[#This Row],[Day]])</f>
        <v>24678</v>
      </c>
      <c r="S3684" s="35" t="str">
        <f t="shared" si="114"/>
        <v>MI</v>
      </c>
      <c r="T3684" s="24" t="str">
        <f t="shared" si="115"/>
        <v>US</v>
      </c>
    </row>
    <row r="3685" spans="1:20" ht="42" customHeight="1" x14ac:dyDescent="0.2">
      <c r="A3685" s="35">
        <v>3676</v>
      </c>
      <c r="B3685" s="57">
        <v>670726</v>
      </c>
      <c r="C3685" s="50" t="s">
        <v>5401</v>
      </c>
      <c r="D3685" s="50" t="s">
        <v>1697</v>
      </c>
      <c r="E3685" s="50" t="str">
        <f>IF(AND(LEN(NICAP[[#This Row],[State or      Country]])=2,NICAP[[#This Row],[State or      Country]]&lt;&gt;"UK"),"US","Other")</f>
        <v>US</v>
      </c>
      <c r="F3685" s="49">
        <v>2</v>
      </c>
      <c r="G3685" s="48"/>
      <c r="H3685" s="48"/>
      <c r="I3685" s="48"/>
      <c r="J3685" s="48"/>
      <c r="K3685" s="48"/>
      <c r="L3685" s="42" t="s">
        <v>5400</v>
      </c>
      <c r="M3685" s="42" t="str">
        <f>IF(LEFT(NICAP[[#This Row],[Date]],1)=0,"Y","N")</f>
        <v>N</v>
      </c>
      <c r="N3685" s="42"/>
      <c r="O3685" s="42" t="str">
        <f>19&amp;LEFT(NICAP[[#This Row],[Date]],2)</f>
        <v>1967</v>
      </c>
      <c r="P3685" s="42" t="str">
        <f>MID(NICAP[[#This Row],[Date]],3,2)</f>
        <v>07</v>
      </c>
      <c r="Q3685" s="42" t="str">
        <f>RIGHT(NICAP[[#This Row],[Date]],2)</f>
        <v>26</v>
      </c>
      <c r="R3685" s="26">
        <f>DATE(NICAP[[#This Row],[Year]],NICAP[[#This Row],[Month]],NICAP[[#This Row],[Day]])</f>
        <v>24679</v>
      </c>
      <c r="S3685" s="35" t="str">
        <f t="shared" si="114"/>
        <v>MA</v>
      </c>
      <c r="T3685" s="24" t="str">
        <f t="shared" si="115"/>
        <v>US</v>
      </c>
    </row>
    <row r="3686" spans="1:20" ht="12.75" customHeight="1" x14ac:dyDescent="0.2">
      <c r="A3686" s="35">
        <v>3677</v>
      </c>
      <c r="B3686" s="53">
        <v>670721</v>
      </c>
      <c r="C3686" s="39" t="s">
        <v>5399</v>
      </c>
      <c r="D3686" s="39" t="s">
        <v>1683</v>
      </c>
      <c r="E3686" s="39" t="str">
        <f>IF(AND(LEN(NICAP[[#This Row],[State or      Country]])=2,NICAP[[#This Row],[State or      Country]]&lt;&gt;"UK"),"US","Other")</f>
        <v>US</v>
      </c>
      <c r="F3686" s="38">
        <v>4</v>
      </c>
      <c r="G3686" s="37"/>
      <c r="H3686" s="37"/>
      <c r="I3686" s="37"/>
      <c r="J3686" s="37"/>
      <c r="K3686" s="37"/>
      <c r="L3686" s="36" t="s">
        <v>5398</v>
      </c>
      <c r="M3686" s="36" t="str">
        <f>IF(LEFT(NICAP[[#This Row],[Date]],1)=0,"Y","N")</f>
        <v>N</v>
      </c>
      <c r="N3686" s="36"/>
      <c r="O3686" s="36" t="str">
        <f>19&amp;LEFT(NICAP[[#This Row],[Date]],2)</f>
        <v>1967</v>
      </c>
      <c r="P3686" s="36" t="str">
        <f>MID(NICAP[[#This Row],[Date]],3,2)</f>
        <v>07</v>
      </c>
      <c r="Q3686" s="36" t="str">
        <f>RIGHT(NICAP[[#This Row],[Date]],2)</f>
        <v>21</v>
      </c>
      <c r="R3686" s="26">
        <f>DATE(NICAP[[#This Row],[Year]],NICAP[[#This Row],[Month]],NICAP[[#This Row],[Day]])</f>
        <v>24674</v>
      </c>
      <c r="S3686" s="35" t="str">
        <f t="shared" si="114"/>
        <v>FL</v>
      </c>
      <c r="T3686" s="24" t="str">
        <f t="shared" si="115"/>
        <v>US</v>
      </c>
    </row>
    <row r="3687" spans="1:20" ht="12.75" customHeight="1" x14ac:dyDescent="0.2">
      <c r="A3687" s="35">
        <v>3678</v>
      </c>
      <c r="B3687" s="55">
        <v>670721</v>
      </c>
      <c r="C3687" s="39" t="s">
        <v>5397</v>
      </c>
      <c r="D3687" s="39" t="s">
        <v>1683</v>
      </c>
      <c r="E3687" s="39" t="str">
        <f>IF(AND(LEN(NICAP[[#This Row],[State or      Country]])=2,NICAP[[#This Row],[State or      Country]]&lt;&gt;"UK"),"US","Other")</f>
        <v>US</v>
      </c>
      <c r="F3687" s="38">
        <v>2</v>
      </c>
      <c r="G3687" s="37"/>
      <c r="H3687" s="37"/>
      <c r="I3687" s="47" t="s">
        <v>4808</v>
      </c>
      <c r="J3687" s="37"/>
      <c r="K3687" s="37"/>
      <c r="L3687" s="36" t="s">
        <v>5396</v>
      </c>
      <c r="M3687" s="36" t="str">
        <f>IF(LEFT(NICAP[[#This Row],[Date]],1)=0,"Y","N")</f>
        <v>N</v>
      </c>
      <c r="N3687" s="36"/>
      <c r="O3687" s="36" t="str">
        <f>19&amp;LEFT(NICAP[[#This Row],[Date]],2)</f>
        <v>1967</v>
      </c>
      <c r="P3687" s="36" t="str">
        <f>MID(NICAP[[#This Row],[Date]],3,2)</f>
        <v>07</v>
      </c>
      <c r="Q3687" s="36" t="str">
        <f>RIGHT(NICAP[[#This Row],[Date]],2)</f>
        <v>21</v>
      </c>
      <c r="R3687" s="26">
        <f>DATE(NICAP[[#This Row],[Year]],NICAP[[#This Row],[Month]],NICAP[[#This Row],[Day]])</f>
        <v>24674</v>
      </c>
      <c r="S3687" s="35" t="str">
        <f t="shared" si="114"/>
        <v>FL</v>
      </c>
      <c r="T3687" s="24" t="str">
        <f t="shared" si="115"/>
        <v>US</v>
      </c>
    </row>
    <row r="3688" spans="1:20" ht="12.75" customHeight="1" x14ac:dyDescent="0.2">
      <c r="A3688" s="35">
        <v>3679</v>
      </c>
      <c r="B3688" s="55">
        <v>670723</v>
      </c>
      <c r="C3688" s="39" t="s">
        <v>5395</v>
      </c>
      <c r="D3688" s="39" t="s">
        <v>1697</v>
      </c>
      <c r="E3688" s="39" t="str">
        <f>IF(AND(LEN(NICAP[[#This Row],[State or      Country]])=2,NICAP[[#This Row],[State or      Country]]&lt;&gt;"UK"),"US","Other")</f>
        <v>US</v>
      </c>
      <c r="F3688" s="38">
        <v>1</v>
      </c>
      <c r="G3688" s="37"/>
      <c r="H3688" s="37"/>
      <c r="I3688" s="47" t="s">
        <v>4808</v>
      </c>
      <c r="J3688" s="37"/>
      <c r="K3688" s="37"/>
      <c r="L3688" s="36" t="s">
        <v>5394</v>
      </c>
      <c r="M3688" s="36" t="str">
        <f>IF(LEFT(NICAP[[#This Row],[Date]],1)=0,"Y","N")</f>
        <v>N</v>
      </c>
      <c r="N3688" s="36"/>
      <c r="O3688" s="36" t="str">
        <f>19&amp;LEFT(NICAP[[#This Row],[Date]],2)</f>
        <v>1967</v>
      </c>
      <c r="P3688" s="36" t="str">
        <f>MID(NICAP[[#This Row],[Date]],3,2)</f>
        <v>07</v>
      </c>
      <c r="Q3688" s="36" t="str">
        <f>RIGHT(NICAP[[#This Row],[Date]],2)</f>
        <v>23</v>
      </c>
      <c r="R3688" s="26">
        <f>DATE(NICAP[[#This Row],[Year]],NICAP[[#This Row],[Month]],NICAP[[#This Row],[Day]])</f>
        <v>24676</v>
      </c>
      <c r="S3688" s="35" t="str">
        <f t="shared" si="114"/>
        <v>MA</v>
      </c>
      <c r="T3688" s="24" t="str">
        <f t="shared" si="115"/>
        <v>US</v>
      </c>
    </row>
    <row r="3689" spans="1:20" ht="12.75" customHeight="1" x14ac:dyDescent="0.2">
      <c r="A3689" s="35">
        <v>3680</v>
      </c>
      <c r="B3689" s="53">
        <v>670725</v>
      </c>
      <c r="C3689" s="39" t="s">
        <v>5393</v>
      </c>
      <c r="D3689" s="39" t="s">
        <v>2139</v>
      </c>
      <c r="E3689" s="39" t="str">
        <f>IF(AND(LEN(NICAP[[#This Row],[State or      Country]])=2,NICAP[[#This Row],[State or      Country]]&lt;&gt;"UK"),"US","Other")</f>
        <v>US</v>
      </c>
      <c r="F3689" s="38">
        <v>4</v>
      </c>
      <c r="G3689" s="37"/>
      <c r="H3689" s="37"/>
      <c r="I3689" s="37"/>
      <c r="J3689" s="37"/>
      <c r="K3689" s="37"/>
      <c r="L3689" s="36" t="s">
        <v>5392</v>
      </c>
      <c r="M3689" s="36" t="str">
        <f>IF(LEFT(NICAP[[#This Row],[Date]],1)=0,"Y","N")</f>
        <v>N</v>
      </c>
      <c r="N3689" s="36"/>
      <c r="O3689" s="36" t="str">
        <f>19&amp;LEFT(NICAP[[#This Row],[Date]],2)</f>
        <v>1967</v>
      </c>
      <c r="P3689" s="36" t="str">
        <f>MID(NICAP[[#This Row],[Date]],3,2)</f>
        <v>07</v>
      </c>
      <c r="Q3689" s="36" t="str">
        <f>RIGHT(NICAP[[#This Row],[Date]],2)</f>
        <v>25</v>
      </c>
      <c r="R3689" s="26">
        <f>DATE(NICAP[[#This Row],[Year]],NICAP[[#This Row],[Month]],NICAP[[#This Row],[Day]])</f>
        <v>24678</v>
      </c>
      <c r="S3689" s="35" t="str">
        <f t="shared" si="114"/>
        <v>ND</v>
      </c>
      <c r="T3689" s="24" t="str">
        <f t="shared" si="115"/>
        <v>US</v>
      </c>
    </row>
    <row r="3690" spans="1:20" ht="57.75" customHeight="1" x14ac:dyDescent="0.2">
      <c r="A3690" s="35">
        <v>3681</v>
      </c>
      <c r="B3690" s="57">
        <v>670726</v>
      </c>
      <c r="C3690" s="50" t="s">
        <v>5390</v>
      </c>
      <c r="D3690" s="50" t="s">
        <v>1686</v>
      </c>
      <c r="E3690" s="50" t="str">
        <f>IF(AND(LEN(NICAP[[#This Row],[State or      Country]])=2,NICAP[[#This Row],[State or      Country]]&lt;&gt;"UK"),"US","Other")</f>
        <v>US</v>
      </c>
      <c r="F3690" s="49">
        <v>2</v>
      </c>
      <c r="G3690" s="48"/>
      <c r="H3690" s="48"/>
      <c r="I3690" s="48"/>
      <c r="J3690" s="48"/>
      <c r="K3690" s="48"/>
      <c r="L3690" s="36" t="s">
        <v>5391</v>
      </c>
      <c r="M3690" s="36" t="str">
        <f>IF(LEFT(NICAP[[#This Row],[Date]],1)=0,"Y","N")</f>
        <v>N</v>
      </c>
      <c r="N3690" s="36"/>
      <c r="O3690" s="36" t="str">
        <f>19&amp;LEFT(NICAP[[#This Row],[Date]],2)</f>
        <v>1967</v>
      </c>
      <c r="P3690" s="36" t="str">
        <f>MID(NICAP[[#This Row],[Date]],3,2)</f>
        <v>07</v>
      </c>
      <c r="Q3690" s="36" t="str">
        <f>RIGHT(NICAP[[#This Row],[Date]],2)</f>
        <v>26</v>
      </c>
      <c r="R3690" s="26">
        <f>DATE(NICAP[[#This Row],[Year]],NICAP[[#This Row],[Month]],NICAP[[#This Row],[Day]])</f>
        <v>24679</v>
      </c>
      <c r="S3690" s="35" t="str">
        <f t="shared" si="114"/>
        <v>PA</v>
      </c>
      <c r="T3690" s="24" t="str">
        <f t="shared" si="115"/>
        <v>US</v>
      </c>
    </row>
    <row r="3691" spans="1:20" ht="57" customHeight="1" x14ac:dyDescent="0.2">
      <c r="A3691" s="35">
        <v>3682</v>
      </c>
      <c r="B3691" s="57">
        <v>670726</v>
      </c>
      <c r="C3691" s="50" t="s">
        <v>5390</v>
      </c>
      <c r="D3691" s="50" t="s">
        <v>1686</v>
      </c>
      <c r="E3691" s="50" t="str">
        <f>IF(AND(LEN(NICAP[[#This Row],[State or      Country]])=2,NICAP[[#This Row],[State or      Country]]&lt;&gt;"UK"),"US","Other")</f>
        <v>US</v>
      </c>
      <c r="F3691" s="49">
        <v>3</v>
      </c>
      <c r="G3691" s="48"/>
      <c r="H3691" s="48"/>
      <c r="I3691" s="48"/>
      <c r="J3691" s="48"/>
      <c r="K3691" s="48"/>
      <c r="L3691" s="36" t="s">
        <v>5389</v>
      </c>
      <c r="M3691" s="36" t="str">
        <f>IF(LEFT(NICAP[[#This Row],[Date]],1)=0,"Y","N")</f>
        <v>N</v>
      </c>
      <c r="N3691" s="36"/>
      <c r="O3691" s="36" t="str">
        <f>19&amp;LEFT(NICAP[[#This Row],[Date]],2)</f>
        <v>1967</v>
      </c>
      <c r="P3691" s="36" t="str">
        <f>MID(NICAP[[#This Row],[Date]],3,2)</f>
        <v>07</v>
      </c>
      <c r="Q3691" s="36" t="str">
        <f>RIGHT(NICAP[[#This Row],[Date]],2)</f>
        <v>26</v>
      </c>
      <c r="R3691" s="26">
        <f>DATE(NICAP[[#This Row],[Year]],NICAP[[#This Row],[Month]],NICAP[[#This Row],[Day]])</f>
        <v>24679</v>
      </c>
      <c r="S3691" s="35" t="str">
        <f t="shared" si="114"/>
        <v>PA</v>
      </c>
      <c r="T3691" s="24" t="str">
        <f t="shared" si="115"/>
        <v>US</v>
      </c>
    </row>
    <row r="3692" spans="1:20" ht="56.25" customHeight="1" x14ac:dyDescent="0.2">
      <c r="A3692" s="35">
        <v>3683</v>
      </c>
      <c r="B3692" s="57">
        <v>670727</v>
      </c>
      <c r="C3692" s="50" t="s">
        <v>5388</v>
      </c>
      <c r="D3692" s="50" t="s">
        <v>1673</v>
      </c>
      <c r="E3692" s="50" t="str">
        <f>IF(AND(LEN(NICAP[[#This Row],[State or      Country]])=2,NICAP[[#This Row],[State or      Country]]&lt;&gt;"UK"),"US","Other")</f>
        <v>US</v>
      </c>
      <c r="F3692" s="49">
        <v>2</v>
      </c>
      <c r="G3692" s="48"/>
      <c r="H3692" s="48"/>
      <c r="I3692" s="48"/>
      <c r="J3692" s="48"/>
      <c r="K3692" s="48"/>
      <c r="L3692" s="36" t="s">
        <v>5387</v>
      </c>
      <c r="M3692" s="36" t="str">
        <f>IF(LEFT(NICAP[[#This Row],[Date]],1)=0,"Y","N")</f>
        <v>N</v>
      </c>
      <c r="N3692" s="36"/>
      <c r="O3692" s="36" t="str">
        <f>19&amp;LEFT(NICAP[[#This Row],[Date]],2)</f>
        <v>1967</v>
      </c>
      <c r="P3692" s="36" t="str">
        <f>MID(NICAP[[#This Row],[Date]],3,2)</f>
        <v>07</v>
      </c>
      <c r="Q3692" s="36" t="str">
        <f>RIGHT(NICAP[[#This Row],[Date]],2)</f>
        <v>27</v>
      </c>
      <c r="R3692" s="26">
        <f>DATE(NICAP[[#This Row],[Year]],NICAP[[#This Row],[Month]],NICAP[[#This Row],[Day]])</f>
        <v>24680</v>
      </c>
      <c r="S3692" s="35" t="str">
        <f t="shared" si="114"/>
        <v>NC</v>
      </c>
      <c r="T3692" s="24" t="str">
        <f t="shared" si="115"/>
        <v>US</v>
      </c>
    </row>
    <row r="3693" spans="1:20" ht="87" customHeight="1" x14ac:dyDescent="0.2">
      <c r="A3693" s="35">
        <v>3684</v>
      </c>
      <c r="B3693" s="57">
        <v>670727</v>
      </c>
      <c r="C3693" s="50" t="s">
        <v>4844</v>
      </c>
      <c r="D3693" s="50" t="s">
        <v>2338</v>
      </c>
      <c r="E3693" s="50" t="str">
        <f>IF(AND(LEN(NICAP[[#This Row],[State or      Country]])=2,NICAP[[#This Row],[State or      Country]]&lt;&gt;"UK"),"US","Other")</f>
        <v>US</v>
      </c>
      <c r="F3693" s="49">
        <v>2</v>
      </c>
      <c r="G3693" s="48"/>
      <c r="H3693" s="48"/>
      <c r="I3693" s="48"/>
      <c r="J3693" s="48"/>
      <c r="K3693" s="48"/>
      <c r="L3693" s="36" t="s">
        <v>5386</v>
      </c>
      <c r="M3693" s="36" t="str">
        <f>IF(LEFT(NICAP[[#This Row],[Date]],1)=0,"Y","N")</f>
        <v>N</v>
      </c>
      <c r="N3693" s="36"/>
      <c r="O3693" s="36" t="str">
        <f>19&amp;LEFT(NICAP[[#This Row],[Date]],2)</f>
        <v>1967</v>
      </c>
      <c r="P3693" s="36" t="str">
        <f>MID(NICAP[[#This Row],[Date]],3,2)</f>
        <v>07</v>
      </c>
      <c r="Q3693" s="36" t="str">
        <f>RIGHT(NICAP[[#This Row],[Date]],2)</f>
        <v>27</v>
      </c>
      <c r="R3693" s="26">
        <f>DATE(NICAP[[#This Row],[Year]],NICAP[[#This Row],[Month]],NICAP[[#This Row],[Day]])</f>
        <v>24680</v>
      </c>
      <c r="S3693" s="35" t="str">
        <f t="shared" si="114"/>
        <v>NH</v>
      </c>
      <c r="T3693" s="24" t="str">
        <f t="shared" si="115"/>
        <v>US</v>
      </c>
    </row>
    <row r="3694" spans="1:20" ht="71.25" customHeight="1" x14ac:dyDescent="0.2">
      <c r="A3694" s="35">
        <v>3685</v>
      </c>
      <c r="B3694" s="57">
        <v>670727</v>
      </c>
      <c r="C3694" s="50" t="s">
        <v>5385</v>
      </c>
      <c r="D3694" s="50" t="s">
        <v>1947</v>
      </c>
      <c r="E3694" s="50" t="str">
        <f>IF(AND(LEN(NICAP[[#This Row],[State or      Country]])=2,NICAP[[#This Row],[State or      Country]]&lt;&gt;"UK"),"US","Other")</f>
        <v>US</v>
      </c>
      <c r="F3694" s="49">
        <v>11</v>
      </c>
      <c r="G3694" s="48"/>
      <c r="H3694" s="48"/>
      <c r="I3694" s="48"/>
      <c r="J3694" s="48"/>
      <c r="K3694" s="48"/>
      <c r="L3694" s="36" t="s">
        <v>5384</v>
      </c>
      <c r="M3694" s="36" t="str">
        <f>IF(LEFT(NICAP[[#This Row],[Date]],1)=0,"Y","N")</f>
        <v>N</v>
      </c>
      <c r="N3694" s="36"/>
      <c r="O3694" s="36" t="str">
        <f>19&amp;LEFT(NICAP[[#This Row],[Date]],2)</f>
        <v>1967</v>
      </c>
      <c r="P3694" s="36" t="str">
        <f>MID(NICAP[[#This Row],[Date]],3,2)</f>
        <v>07</v>
      </c>
      <c r="Q3694" s="36" t="str">
        <f>RIGHT(NICAP[[#This Row],[Date]],2)</f>
        <v>27</v>
      </c>
      <c r="R3694" s="26">
        <f>DATE(NICAP[[#This Row],[Year]],NICAP[[#This Row],[Month]],NICAP[[#This Row],[Day]])</f>
        <v>24680</v>
      </c>
      <c r="S3694" s="35" t="str">
        <f t="shared" si="114"/>
        <v>LA</v>
      </c>
      <c r="T3694" s="24" t="str">
        <f t="shared" si="115"/>
        <v>US</v>
      </c>
    </row>
    <row r="3695" spans="1:20" ht="145.5" customHeight="1" x14ac:dyDescent="0.2">
      <c r="A3695" s="35">
        <v>3686</v>
      </c>
      <c r="B3695" s="57">
        <v>670728</v>
      </c>
      <c r="C3695" s="50" t="s">
        <v>5383</v>
      </c>
      <c r="D3695" s="50" t="s">
        <v>1676</v>
      </c>
      <c r="E3695" s="50" t="str">
        <f>IF(AND(LEN(NICAP[[#This Row],[State or      Country]])=2,NICAP[[#This Row],[State or      Country]]&lt;&gt;"UK"),"US","Other")</f>
        <v>US</v>
      </c>
      <c r="F3695" s="49">
        <v>2</v>
      </c>
      <c r="G3695" s="48"/>
      <c r="H3695" s="48"/>
      <c r="I3695" s="48"/>
      <c r="J3695" s="48"/>
      <c r="K3695" s="48"/>
      <c r="L3695" s="36" t="s">
        <v>5382</v>
      </c>
      <c r="M3695" s="36" t="str">
        <f>IF(LEFT(NICAP[[#This Row],[Date]],1)=0,"Y","N")</f>
        <v>N</v>
      </c>
      <c r="N3695" s="36"/>
      <c r="O3695" s="36" t="str">
        <f>19&amp;LEFT(NICAP[[#This Row],[Date]],2)</f>
        <v>1967</v>
      </c>
      <c r="P3695" s="36" t="str">
        <f>MID(NICAP[[#This Row],[Date]],3,2)</f>
        <v>07</v>
      </c>
      <c r="Q3695" s="36" t="str">
        <f>RIGHT(NICAP[[#This Row],[Date]],2)</f>
        <v>28</v>
      </c>
      <c r="R3695" s="26">
        <f>DATE(NICAP[[#This Row],[Year]],NICAP[[#This Row],[Month]],NICAP[[#This Row],[Day]])</f>
        <v>24681</v>
      </c>
      <c r="S3695" s="35" t="str">
        <f t="shared" si="114"/>
        <v>CA</v>
      </c>
      <c r="T3695" s="24" t="str">
        <f t="shared" si="115"/>
        <v>US</v>
      </c>
    </row>
    <row r="3696" spans="1:20" ht="71.25" customHeight="1" x14ac:dyDescent="0.2">
      <c r="A3696" s="35">
        <v>3687</v>
      </c>
      <c r="B3696" s="57">
        <v>670729</v>
      </c>
      <c r="C3696" s="50" t="s">
        <v>2162</v>
      </c>
      <c r="D3696" s="50" t="s">
        <v>1676</v>
      </c>
      <c r="E3696" s="50" t="str">
        <f>IF(AND(LEN(NICAP[[#This Row],[State or      Country]])=2,NICAP[[#This Row],[State or      Country]]&lt;&gt;"UK"),"US","Other")</f>
        <v>US</v>
      </c>
      <c r="F3696" s="49">
        <v>2</v>
      </c>
      <c r="G3696" s="48"/>
      <c r="H3696" s="48"/>
      <c r="I3696" s="48"/>
      <c r="J3696" s="48"/>
      <c r="K3696" s="48"/>
      <c r="L3696" s="36" t="s">
        <v>5381</v>
      </c>
      <c r="M3696" s="36" t="str">
        <f>IF(LEFT(NICAP[[#This Row],[Date]],1)=0,"Y","N")</f>
        <v>N</v>
      </c>
      <c r="N3696" s="36"/>
      <c r="O3696" s="36" t="str">
        <f>19&amp;LEFT(NICAP[[#This Row],[Date]],2)</f>
        <v>1967</v>
      </c>
      <c r="P3696" s="36" t="str">
        <f>MID(NICAP[[#This Row],[Date]],3,2)</f>
        <v>07</v>
      </c>
      <c r="Q3696" s="36" t="str">
        <f>RIGHT(NICAP[[#This Row],[Date]],2)</f>
        <v>29</v>
      </c>
      <c r="R3696" s="26">
        <f>DATE(NICAP[[#This Row],[Year]],NICAP[[#This Row],[Month]],NICAP[[#This Row],[Day]])</f>
        <v>24682</v>
      </c>
      <c r="S3696" s="35" t="str">
        <f t="shared" si="114"/>
        <v>CA</v>
      </c>
      <c r="T3696" s="24" t="str">
        <f t="shared" si="115"/>
        <v>US</v>
      </c>
    </row>
    <row r="3697" spans="1:20" ht="57" customHeight="1" x14ac:dyDescent="0.2">
      <c r="A3697" s="35">
        <v>3688</v>
      </c>
      <c r="B3697" s="57">
        <v>670729</v>
      </c>
      <c r="C3697" s="50" t="s">
        <v>5380</v>
      </c>
      <c r="D3697" s="50" t="s">
        <v>1707</v>
      </c>
      <c r="E3697" s="50" t="str">
        <f>IF(AND(LEN(NICAP[[#This Row],[State or      Country]])=2,NICAP[[#This Row],[State or      Country]]&lt;&gt;"UK"),"US","Other")</f>
        <v>US</v>
      </c>
      <c r="F3697" s="49">
        <v>1</v>
      </c>
      <c r="G3697" s="48"/>
      <c r="H3697" s="48"/>
      <c r="I3697" s="48"/>
      <c r="J3697" s="48"/>
      <c r="K3697" s="48"/>
      <c r="L3697" s="36" t="s">
        <v>5379</v>
      </c>
      <c r="M3697" s="36" t="str">
        <f>IF(LEFT(NICAP[[#This Row],[Date]],1)=0,"Y","N")</f>
        <v>N</v>
      </c>
      <c r="N3697" s="36"/>
      <c r="O3697" s="36" t="str">
        <f>19&amp;LEFT(NICAP[[#This Row],[Date]],2)</f>
        <v>1967</v>
      </c>
      <c r="P3697" s="36" t="str">
        <f>MID(NICAP[[#This Row],[Date]],3,2)</f>
        <v>07</v>
      </c>
      <c r="Q3697" s="36" t="str">
        <f>RIGHT(NICAP[[#This Row],[Date]],2)</f>
        <v>29</v>
      </c>
      <c r="R3697" s="26">
        <f>DATE(NICAP[[#This Row],[Year]],NICAP[[#This Row],[Month]],NICAP[[#This Row],[Day]])</f>
        <v>24682</v>
      </c>
      <c r="S3697" s="35" t="str">
        <f t="shared" si="114"/>
        <v>WA</v>
      </c>
      <c r="T3697" s="24" t="str">
        <f t="shared" si="115"/>
        <v>US</v>
      </c>
    </row>
    <row r="3698" spans="1:20" ht="42" customHeight="1" x14ac:dyDescent="0.2">
      <c r="A3698" s="35">
        <v>3689</v>
      </c>
      <c r="B3698" s="57">
        <v>670731</v>
      </c>
      <c r="C3698" s="50" t="s">
        <v>5378</v>
      </c>
      <c r="D3698" s="50" t="s">
        <v>1933</v>
      </c>
      <c r="E3698" s="50" t="str">
        <f>IF(AND(LEN(NICAP[[#This Row],[State or      Country]])=2,NICAP[[#This Row],[State or      Country]]&lt;&gt;"UK"),"US","Other")</f>
        <v>Other</v>
      </c>
      <c r="F3698" s="49">
        <v>1</v>
      </c>
      <c r="G3698" s="48"/>
      <c r="H3698" s="48"/>
      <c r="I3698" s="48"/>
      <c r="J3698" s="48"/>
      <c r="K3698" s="48"/>
      <c r="L3698" s="42" t="s">
        <v>5377</v>
      </c>
      <c r="M3698" s="42" t="str">
        <f>IF(LEFT(NICAP[[#This Row],[Date]],1)=0,"Y","N")</f>
        <v>N</v>
      </c>
      <c r="N3698" s="42"/>
      <c r="O3698" s="42" t="str">
        <f>19&amp;LEFT(NICAP[[#This Row],[Date]],2)</f>
        <v>1967</v>
      </c>
      <c r="P3698" s="42" t="str">
        <f>MID(NICAP[[#This Row],[Date]],3,2)</f>
        <v>07</v>
      </c>
      <c r="Q3698" s="42" t="str">
        <f>RIGHT(NICAP[[#This Row],[Date]],2)</f>
        <v>31</v>
      </c>
      <c r="R3698" s="26">
        <f>DATE(NICAP[[#This Row],[Year]],NICAP[[#This Row],[Month]],NICAP[[#This Row],[Day]])</f>
        <v>24684</v>
      </c>
      <c r="S3698" s="35" t="str">
        <f t="shared" si="114"/>
        <v/>
      </c>
      <c r="T3698" s="24" t="str">
        <f t="shared" si="115"/>
        <v>Russia</v>
      </c>
    </row>
    <row r="3699" spans="1:20" ht="42.75" customHeight="1" x14ac:dyDescent="0.2">
      <c r="A3699" s="35">
        <v>3690</v>
      </c>
      <c r="B3699" s="67">
        <v>670731</v>
      </c>
      <c r="C3699" s="50" t="s">
        <v>5376</v>
      </c>
      <c r="D3699" s="50" t="s">
        <v>1758</v>
      </c>
      <c r="E3699" s="50" t="str">
        <f>IF(AND(LEN(NICAP[[#This Row],[State or      Country]])=2,NICAP[[#This Row],[State or      Country]]&lt;&gt;"UK"),"US","Other")</f>
        <v>US</v>
      </c>
      <c r="F3699" s="75">
        <v>7</v>
      </c>
      <c r="G3699" s="48"/>
      <c r="H3699" s="48"/>
      <c r="I3699" s="48"/>
      <c r="J3699" s="48"/>
      <c r="K3699" s="48"/>
      <c r="L3699" s="36" t="s">
        <v>5375</v>
      </c>
      <c r="M3699" s="36" t="str">
        <f>IF(LEFT(NICAP[[#This Row],[Date]],1)=0,"Y","N")</f>
        <v>N</v>
      </c>
      <c r="N3699" s="36"/>
      <c r="O3699" s="36" t="str">
        <f>19&amp;LEFT(NICAP[[#This Row],[Date]],2)</f>
        <v>1967</v>
      </c>
      <c r="P3699" s="36" t="str">
        <f>MID(NICAP[[#This Row],[Date]],3,2)</f>
        <v>07</v>
      </c>
      <c r="Q3699" s="36" t="str">
        <f>RIGHT(NICAP[[#This Row],[Date]],2)</f>
        <v>31</v>
      </c>
      <c r="R3699" s="26">
        <f>DATE(NICAP[[#This Row],[Year]],NICAP[[#This Row],[Month]],NICAP[[#This Row],[Day]])</f>
        <v>24684</v>
      </c>
      <c r="S3699" s="35" t="str">
        <f t="shared" si="114"/>
        <v>NY</v>
      </c>
      <c r="T3699" s="24" t="str">
        <f t="shared" si="115"/>
        <v>US</v>
      </c>
    </row>
    <row r="3700" spans="1:20" ht="72" customHeight="1" x14ac:dyDescent="0.2">
      <c r="A3700" s="35">
        <v>3691</v>
      </c>
      <c r="B3700" s="69" t="s">
        <v>5374</v>
      </c>
      <c r="C3700" s="50" t="s">
        <v>5373</v>
      </c>
      <c r="D3700" s="50" t="s">
        <v>2422</v>
      </c>
      <c r="E3700" s="50" t="str">
        <f>IF(AND(LEN(NICAP[[#This Row],[State or      Country]])=2,NICAP[[#This Row],[State or      Country]]&lt;&gt;"UK"),"US","Other")</f>
        <v>Other</v>
      </c>
      <c r="F3700" s="75">
        <v>9</v>
      </c>
      <c r="G3700" s="48"/>
      <c r="H3700" s="78">
        <v>5</v>
      </c>
      <c r="I3700" s="48"/>
      <c r="J3700" s="48"/>
      <c r="K3700" s="48"/>
      <c r="L3700" s="36" t="s">
        <v>5372</v>
      </c>
      <c r="M3700" s="36" t="str">
        <f>IF(LEFT(NICAP[[#This Row],[Date]],1)=0,"Y","N")</f>
        <v>N</v>
      </c>
      <c r="N3700" s="36"/>
      <c r="O3700" s="36" t="str">
        <f>19&amp;LEFT(NICAP[[#This Row],[Date]],2)</f>
        <v>1967</v>
      </c>
      <c r="P3700" s="36" t="str">
        <f>MID(NICAP[[#This Row],[Date]],3,2)</f>
        <v>Su</v>
      </c>
      <c r="Q3700" s="36" t="str">
        <f>RIGHT(NICAP[[#This Row],[Date]],2)</f>
        <v>er</v>
      </c>
      <c r="R3700" s="26" t="e">
        <f>DATE(NICAP[[#This Row],[Year]],NICAP[[#This Row],[Month]],NICAP[[#This Row],[Day]])</f>
        <v>#VALUE!</v>
      </c>
      <c r="S3700" s="35" t="str">
        <f t="shared" si="114"/>
        <v/>
      </c>
      <c r="T3700" s="24" t="str">
        <f t="shared" si="115"/>
        <v>Germany</v>
      </c>
    </row>
    <row r="3701" spans="1:20" ht="12.75" customHeight="1" x14ac:dyDescent="0.2">
      <c r="A3701" s="35">
        <v>3692</v>
      </c>
      <c r="B3701" s="64">
        <v>670730</v>
      </c>
      <c r="C3701" s="39" t="s">
        <v>5371</v>
      </c>
      <c r="D3701" s="39" t="s">
        <v>1676</v>
      </c>
      <c r="E3701" s="39" t="str">
        <f>IF(AND(LEN(NICAP[[#This Row],[State or      Country]])=2,NICAP[[#This Row],[State or      Country]]&lt;&gt;"UK"),"US","Other")</f>
        <v>US</v>
      </c>
      <c r="F3701" s="79">
        <v>1</v>
      </c>
      <c r="G3701" s="37"/>
      <c r="H3701" s="37"/>
      <c r="I3701" s="71" t="s">
        <v>4808</v>
      </c>
      <c r="J3701" s="37"/>
      <c r="K3701" s="37"/>
      <c r="L3701" s="36" t="s">
        <v>4962</v>
      </c>
      <c r="M3701" s="36" t="str">
        <f>IF(LEFT(NICAP[[#This Row],[Date]],1)=0,"Y","N")</f>
        <v>N</v>
      </c>
      <c r="N3701" s="36"/>
      <c r="O3701" s="36" t="str">
        <f>19&amp;LEFT(NICAP[[#This Row],[Date]],2)</f>
        <v>1967</v>
      </c>
      <c r="P3701" s="36" t="str">
        <f>MID(NICAP[[#This Row],[Date]],3,2)</f>
        <v>07</v>
      </c>
      <c r="Q3701" s="36" t="str">
        <f>RIGHT(NICAP[[#This Row],[Date]],2)</f>
        <v>30</v>
      </c>
      <c r="R3701" s="26">
        <f>DATE(NICAP[[#This Row],[Year]],NICAP[[#This Row],[Month]],NICAP[[#This Row],[Day]])</f>
        <v>24683</v>
      </c>
      <c r="S3701" s="35" t="str">
        <f t="shared" si="114"/>
        <v>CA</v>
      </c>
      <c r="T3701" s="24" t="str">
        <f t="shared" si="115"/>
        <v>US</v>
      </c>
    </row>
    <row r="3702" spans="1:20" ht="56.25" customHeight="1" x14ac:dyDescent="0.2">
      <c r="A3702" s="35">
        <v>3693</v>
      </c>
      <c r="B3702" s="67">
        <v>670800</v>
      </c>
      <c r="C3702" s="50" t="s">
        <v>5370</v>
      </c>
      <c r="D3702" s="50" t="s">
        <v>1676</v>
      </c>
      <c r="E3702" s="50" t="str">
        <f>IF(AND(LEN(NICAP[[#This Row],[State or      Country]])=2,NICAP[[#This Row],[State or      Country]]&lt;&gt;"UK"),"US","Other")</f>
        <v>US</v>
      </c>
      <c r="F3702" s="75">
        <v>2</v>
      </c>
      <c r="G3702" s="48"/>
      <c r="H3702" s="48"/>
      <c r="I3702" s="48"/>
      <c r="J3702" s="48"/>
      <c r="K3702" s="48"/>
      <c r="L3702" s="42" t="s">
        <v>5369</v>
      </c>
      <c r="M3702" s="42" t="str">
        <f>IF(LEFT(NICAP[[#This Row],[Date]],1)=0,"Y","N")</f>
        <v>N</v>
      </c>
      <c r="N3702" s="42"/>
      <c r="O3702" s="42" t="str">
        <f>19&amp;LEFT(NICAP[[#This Row],[Date]],2)</f>
        <v>1967</v>
      </c>
      <c r="P3702" s="42" t="str">
        <f>MID(NICAP[[#This Row],[Date]],3,2)</f>
        <v>08</v>
      </c>
      <c r="Q3702" s="42" t="str">
        <f>RIGHT(NICAP[[#This Row],[Date]],2)</f>
        <v>00</v>
      </c>
      <c r="R3702" s="26">
        <f>DATE(NICAP[[#This Row],[Year]],NICAP[[#This Row],[Month]],NICAP[[#This Row],[Day]])</f>
        <v>24684</v>
      </c>
      <c r="S3702" s="35" t="str">
        <f t="shared" si="114"/>
        <v>CA</v>
      </c>
      <c r="T3702" s="24" t="str">
        <f t="shared" si="115"/>
        <v>US</v>
      </c>
    </row>
    <row r="3703" spans="1:20" ht="57" customHeight="1" x14ac:dyDescent="0.2">
      <c r="A3703" s="35">
        <v>3694</v>
      </c>
      <c r="B3703" s="67">
        <v>670801</v>
      </c>
      <c r="C3703" s="50" t="s">
        <v>5368</v>
      </c>
      <c r="D3703" s="50" t="s">
        <v>1686</v>
      </c>
      <c r="E3703" s="50" t="str">
        <f>IF(AND(LEN(NICAP[[#This Row],[State or      Country]])=2,NICAP[[#This Row],[State or      Country]]&lt;&gt;"UK"),"US","Other")</f>
        <v>US</v>
      </c>
      <c r="F3703" s="75">
        <v>2</v>
      </c>
      <c r="G3703" s="48"/>
      <c r="H3703" s="48"/>
      <c r="I3703" s="48"/>
      <c r="J3703" s="48"/>
      <c r="K3703" s="48"/>
      <c r="L3703" s="36" t="s">
        <v>5367</v>
      </c>
      <c r="M3703" s="36" t="str">
        <f>IF(LEFT(NICAP[[#This Row],[Date]],1)=0,"Y","N")</f>
        <v>N</v>
      </c>
      <c r="N3703" s="36"/>
      <c r="O3703" s="36" t="str">
        <f>19&amp;LEFT(NICAP[[#This Row],[Date]],2)</f>
        <v>1967</v>
      </c>
      <c r="P3703" s="36" t="str">
        <f>MID(NICAP[[#This Row],[Date]],3,2)</f>
        <v>08</v>
      </c>
      <c r="Q3703" s="36" t="str">
        <f>RIGHT(NICAP[[#This Row],[Date]],2)</f>
        <v>01</v>
      </c>
      <c r="R3703" s="26">
        <f>DATE(NICAP[[#This Row],[Year]],NICAP[[#This Row],[Month]],NICAP[[#This Row],[Day]])</f>
        <v>24685</v>
      </c>
      <c r="S3703" s="35" t="str">
        <f t="shared" si="114"/>
        <v>PA</v>
      </c>
      <c r="T3703" s="24" t="str">
        <f t="shared" si="115"/>
        <v>US</v>
      </c>
    </row>
    <row r="3704" spans="1:20" ht="42" customHeight="1" x14ac:dyDescent="0.2">
      <c r="A3704" s="35">
        <v>3695</v>
      </c>
      <c r="B3704" s="67">
        <v>670803</v>
      </c>
      <c r="C3704" s="50" t="s">
        <v>5366</v>
      </c>
      <c r="D3704" s="50" t="s">
        <v>2990</v>
      </c>
      <c r="E3704" s="50" t="str">
        <f>IF(AND(LEN(NICAP[[#This Row],[State or      Country]])=2,NICAP[[#This Row],[State or      Country]]&lt;&gt;"UK"),"US","Other")</f>
        <v>Other</v>
      </c>
      <c r="F3704" s="75">
        <v>7</v>
      </c>
      <c r="G3704" s="48"/>
      <c r="H3704" s="48"/>
      <c r="I3704" s="48"/>
      <c r="J3704" s="48"/>
      <c r="K3704" s="48"/>
      <c r="L3704" s="36" t="s">
        <v>5365</v>
      </c>
      <c r="M3704" s="36" t="str">
        <f>IF(LEFT(NICAP[[#This Row],[Date]],1)=0,"Y","N")</f>
        <v>N</v>
      </c>
      <c r="N3704" s="36"/>
      <c r="O3704" s="36" t="str">
        <f>19&amp;LEFT(NICAP[[#This Row],[Date]],2)</f>
        <v>1967</v>
      </c>
      <c r="P3704" s="36" t="str">
        <f>MID(NICAP[[#This Row],[Date]],3,2)</f>
        <v>08</v>
      </c>
      <c r="Q3704" s="36" t="str">
        <f>RIGHT(NICAP[[#This Row],[Date]],2)</f>
        <v>03</v>
      </c>
      <c r="R3704" s="26">
        <f>DATE(NICAP[[#This Row],[Year]],NICAP[[#This Row],[Month]],NICAP[[#This Row],[Day]])</f>
        <v>24687</v>
      </c>
      <c r="S3704" s="35" t="str">
        <f t="shared" si="114"/>
        <v/>
      </c>
      <c r="T3704" s="24" t="str">
        <f t="shared" si="115"/>
        <v>Venezuela</v>
      </c>
    </row>
    <row r="3705" spans="1:20" ht="71.25" customHeight="1" x14ac:dyDescent="0.2">
      <c r="A3705" s="35">
        <v>3696</v>
      </c>
      <c r="B3705" s="67">
        <v>670803</v>
      </c>
      <c r="C3705" s="50" t="s">
        <v>5364</v>
      </c>
      <c r="D3705" s="50" t="s">
        <v>2139</v>
      </c>
      <c r="E3705" s="50" t="str">
        <f>IF(AND(LEN(NICAP[[#This Row],[State or      Country]])=2,NICAP[[#This Row],[State or      Country]]&lt;&gt;"UK"),"US","Other")</f>
        <v>US</v>
      </c>
      <c r="F3705" s="75">
        <v>2</v>
      </c>
      <c r="G3705" s="48"/>
      <c r="H3705" s="48"/>
      <c r="I3705" s="48"/>
      <c r="J3705" s="48"/>
      <c r="K3705" s="48"/>
      <c r="L3705" s="36" t="s">
        <v>5363</v>
      </c>
      <c r="M3705" s="36" t="str">
        <f>IF(LEFT(NICAP[[#This Row],[Date]],1)=0,"Y","N")</f>
        <v>N</v>
      </c>
      <c r="N3705" s="36"/>
      <c r="O3705" s="36" t="str">
        <f>19&amp;LEFT(NICAP[[#This Row],[Date]],2)</f>
        <v>1967</v>
      </c>
      <c r="P3705" s="36" t="str">
        <f>MID(NICAP[[#This Row],[Date]],3,2)</f>
        <v>08</v>
      </c>
      <c r="Q3705" s="36" t="str">
        <f>RIGHT(NICAP[[#This Row],[Date]],2)</f>
        <v>03</v>
      </c>
      <c r="R3705" s="26">
        <f>DATE(NICAP[[#This Row],[Year]],NICAP[[#This Row],[Month]],NICAP[[#This Row],[Day]])</f>
        <v>24687</v>
      </c>
      <c r="S3705" s="35" t="str">
        <f t="shared" si="114"/>
        <v>ND</v>
      </c>
      <c r="T3705" s="24" t="str">
        <f t="shared" si="115"/>
        <v>US</v>
      </c>
    </row>
    <row r="3706" spans="1:20" ht="72" customHeight="1" x14ac:dyDescent="0.2">
      <c r="A3706" s="35">
        <v>3697</v>
      </c>
      <c r="B3706" s="67">
        <v>670804</v>
      </c>
      <c r="C3706" s="50" t="s">
        <v>5362</v>
      </c>
      <c r="D3706" s="50" t="s">
        <v>2990</v>
      </c>
      <c r="E3706" s="50" t="str">
        <f>IF(AND(LEN(NICAP[[#This Row],[State or      Country]])=2,NICAP[[#This Row],[State or      Country]]&lt;&gt;"UK"),"US","Other")</f>
        <v>Other</v>
      </c>
      <c r="F3706" s="75">
        <v>2</v>
      </c>
      <c r="G3706" s="48"/>
      <c r="H3706" s="48"/>
      <c r="I3706" s="48"/>
      <c r="J3706" s="48"/>
      <c r="K3706" s="48"/>
      <c r="L3706" s="36" t="s">
        <v>5361</v>
      </c>
      <c r="M3706" s="36" t="str">
        <f>IF(LEFT(NICAP[[#This Row],[Date]],1)=0,"Y","N")</f>
        <v>N</v>
      </c>
      <c r="N3706" s="36"/>
      <c r="O3706" s="36" t="str">
        <f>19&amp;LEFT(NICAP[[#This Row],[Date]],2)</f>
        <v>1967</v>
      </c>
      <c r="P3706" s="36" t="str">
        <f>MID(NICAP[[#This Row],[Date]],3,2)</f>
        <v>08</v>
      </c>
      <c r="Q3706" s="36" t="str">
        <f>RIGHT(NICAP[[#This Row],[Date]],2)</f>
        <v>04</v>
      </c>
      <c r="R3706" s="26">
        <f>DATE(NICAP[[#This Row],[Year]],NICAP[[#This Row],[Month]],NICAP[[#This Row],[Day]])</f>
        <v>24688</v>
      </c>
      <c r="S3706" s="35" t="str">
        <f t="shared" si="114"/>
        <v/>
      </c>
      <c r="T3706" s="24" t="str">
        <f t="shared" si="115"/>
        <v>Venezuela</v>
      </c>
    </row>
    <row r="3707" spans="1:20" ht="56.25" customHeight="1" x14ac:dyDescent="0.2">
      <c r="A3707" s="35">
        <v>3698</v>
      </c>
      <c r="B3707" s="67">
        <v>670804</v>
      </c>
      <c r="C3707" s="44" t="s">
        <v>5360</v>
      </c>
      <c r="D3707" s="50" t="s">
        <v>1802</v>
      </c>
      <c r="E3707" s="50" t="str">
        <f>IF(AND(LEN(NICAP[[#This Row],[State or      Country]])=2,NICAP[[#This Row],[State or      Country]]&lt;&gt;"UK"),"US","Other")</f>
        <v>Other</v>
      </c>
      <c r="F3707" s="75">
        <v>2</v>
      </c>
      <c r="G3707" s="48"/>
      <c r="H3707" s="48"/>
      <c r="I3707" s="48"/>
      <c r="J3707" s="48"/>
      <c r="K3707" s="48"/>
      <c r="L3707" s="36" t="s">
        <v>5359</v>
      </c>
      <c r="M3707" s="36" t="str">
        <f>IF(LEFT(NICAP[[#This Row],[Date]],1)=0,"Y","N")</f>
        <v>N</v>
      </c>
      <c r="N3707" s="36"/>
      <c r="O3707" s="36" t="str">
        <f>19&amp;LEFT(NICAP[[#This Row],[Date]],2)</f>
        <v>1967</v>
      </c>
      <c r="P3707" s="36" t="str">
        <f>MID(NICAP[[#This Row],[Date]],3,2)</f>
        <v>08</v>
      </c>
      <c r="Q3707" s="36" t="str">
        <f>RIGHT(NICAP[[#This Row],[Date]],2)</f>
        <v>04</v>
      </c>
      <c r="R3707" s="26">
        <f>DATE(NICAP[[#This Row],[Year]],NICAP[[#This Row],[Month]],NICAP[[#This Row],[Day]])</f>
        <v>24688</v>
      </c>
      <c r="S3707" s="35" t="str">
        <f t="shared" si="114"/>
        <v/>
      </c>
      <c r="T3707" s="24" t="str">
        <f t="shared" si="115"/>
        <v>UK</v>
      </c>
    </row>
    <row r="3708" spans="1:20" ht="57.75" customHeight="1" x14ac:dyDescent="0.2">
      <c r="A3708" s="35">
        <v>3699</v>
      </c>
      <c r="B3708" s="67">
        <v>670804</v>
      </c>
      <c r="C3708" s="50" t="s">
        <v>1834</v>
      </c>
      <c r="D3708" s="50" t="s">
        <v>1758</v>
      </c>
      <c r="E3708" s="50" t="str">
        <f>IF(AND(LEN(NICAP[[#This Row],[State or      Country]])=2,NICAP[[#This Row],[State or      Country]]&lt;&gt;"UK"),"US","Other")</f>
        <v>US</v>
      </c>
      <c r="F3708" s="75">
        <v>2</v>
      </c>
      <c r="G3708" s="48"/>
      <c r="H3708" s="48"/>
      <c r="I3708" s="48"/>
      <c r="J3708" s="48"/>
      <c r="K3708" s="48"/>
      <c r="L3708" s="36" t="s">
        <v>5358</v>
      </c>
      <c r="M3708" s="36" t="str">
        <f>IF(LEFT(NICAP[[#This Row],[Date]],1)=0,"Y","N")</f>
        <v>N</v>
      </c>
      <c r="N3708" s="36"/>
      <c r="O3708" s="36" t="str">
        <f>19&amp;LEFT(NICAP[[#This Row],[Date]],2)</f>
        <v>1967</v>
      </c>
      <c r="P3708" s="36" t="str">
        <f>MID(NICAP[[#This Row],[Date]],3,2)</f>
        <v>08</v>
      </c>
      <c r="Q3708" s="36" t="str">
        <f>RIGHT(NICAP[[#This Row],[Date]],2)</f>
        <v>04</v>
      </c>
      <c r="R3708" s="26">
        <f>DATE(NICAP[[#This Row],[Year]],NICAP[[#This Row],[Month]],NICAP[[#This Row],[Day]])</f>
        <v>24688</v>
      </c>
      <c r="S3708" s="35" t="str">
        <f t="shared" si="114"/>
        <v>NY</v>
      </c>
      <c r="T3708" s="24" t="str">
        <f t="shared" si="115"/>
        <v>US</v>
      </c>
    </row>
    <row r="3709" spans="1:20" ht="115.5" customHeight="1" x14ac:dyDescent="0.2">
      <c r="A3709" s="35">
        <v>3700</v>
      </c>
      <c r="B3709" s="67">
        <v>670804</v>
      </c>
      <c r="C3709" s="50" t="s">
        <v>5357</v>
      </c>
      <c r="D3709" s="50" t="s">
        <v>2013</v>
      </c>
      <c r="E3709" s="50" t="str">
        <f>IF(AND(LEN(NICAP[[#This Row],[State or      Country]])=2,NICAP[[#This Row],[State or      Country]]&lt;&gt;"UK"),"US","Other")</f>
        <v>US</v>
      </c>
      <c r="F3709" s="75">
        <v>4</v>
      </c>
      <c r="G3709" s="48"/>
      <c r="H3709" s="48"/>
      <c r="I3709" s="48"/>
      <c r="J3709" s="48"/>
      <c r="K3709" s="48"/>
      <c r="L3709" s="36" t="s">
        <v>5356</v>
      </c>
      <c r="M3709" s="36" t="str">
        <f>IF(LEFT(NICAP[[#This Row],[Date]],1)=0,"Y","N")</f>
        <v>N</v>
      </c>
      <c r="N3709" s="36"/>
      <c r="O3709" s="36" t="str">
        <f>19&amp;LEFT(NICAP[[#This Row],[Date]],2)</f>
        <v>1967</v>
      </c>
      <c r="P3709" s="36" t="str">
        <f>MID(NICAP[[#This Row],[Date]],3,2)</f>
        <v>08</v>
      </c>
      <c r="Q3709" s="36" t="str">
        <f>RIGHT(NICAP[[#This Row],[Date]],2)</f>
        <v>04</v>
      </c>
      <c r="R3709" s="26">
        <f>DATE(NICAP[[#This Row],[Year]],NICAP[[#This Row],[Month]],NICAP[[#This Row],[Day]])</f>
        <v>24688</v>
      </c>
      <c r="S3709" s="35" t="str">
        <f t="shared" si="114"/>
        <v>KY</v>
      </c>
      <c r="T3709" s="24" t="str">
        <f t="shared" si="115"/>
        <v>US</v>
      </c>
    </row>
    <row r="3710" spans="1:20" ht="72" customHeight="1" x14ac:dyDescent="0.2">
      <c r="A3710" s="35">
        <v>3701</v>
      </c>
      <c r="B3710" s="57">
        <v>670805</v>
      </c>
      <c r="C3710" s="50" t="s">
        <v>3746</v>
      </c>
      <c r="D3710" s="50" t="s">
        <v>1683</v>
      </c>
      <c r="E3710" s="50" t="str">
        <f>IF(AND(LEN(NICAP[[#This Row],[State or      Country]])=2,NICAP[[#This Row],[State or      Country]]&lt;&gt;"UK"),"US","Other")</f>
        <v>US</v>
      </c>
      <c r="F3710" s="75">
        <v>2</v>
      </c>
      <c r="G3710" s="48"/>
      <c r="H3710" s="48"/>
      <c r="I3710" s="48"/>
      <c r="J3710" s="48"/>
      <c r="K3710" s="48"/>
      <c r="L3710" s="36" t="s">
        <v>5355</v>
      </c>
      <c r="M3710" s="36" t="str">
        <f>IF(LEFT(NICAP[[#This Row],[Date]],1)=0,"Y","N")</f>
        <v>N</v>
      </c>
      <c r="N3710" s="36"/>
      <c r="O3710" s="36" t="str">
        <f>19&amp;LEFT(NICAP[[#This Row],[Date]],2)</f>
        <v>1967</v>
      </c>
      <c r="P3710" s="36" t="str">
        <f>MID(NICAP[[#This Row],[Date]],3,2)</f>
        <v>08</v>
      </c>
      <c r="Q3710" s="36" t="str">
        <f>RIGHT(NICAP[[#This Row],[Date]],2)</f>
        <v>05</v>
      </c>
      <c r="R3710" s="26">
        <f>DATE(NICAP[[#This Row],[Year]],NICAP[[#This Row],[Month]],NICAP[[#This Row],[Day]])</f>
        <v>24689</v>
      </c>
      <c r="S3710" s="35" t="str">
        <f t="shared" si="114"/>
        <v>FL</v>
      </c>
      <c r="T3710" s="24" t="str">
        <f t="shared" si="115"/>
        <v>US</v>
      </c>
    </row>
    <row r="3711" spans="1:20" ht="57" customHeight="1" x14ac:dyDescent="0.2">
      <c r="A3711" s="35">
        <v>3702</v>
      </c>
      <c r="B3711" s="57">
        <v>670805</v>
      </c>
      <c r="C3711" s="50" t="s">
        <v>5354</v>
      </c>
      <c r="D3711" s="50" t="s">
        <v>1933</v>
      </c>
      <c r="E3711" s="50" t="str">
        <f>IF(AND(LEN(NICAP[[#This Row],[State or      Country]])=2,NICAP[[#This Row],[State or      Country]]&lt;&gt;"UK"),"US","Other")</f>
        <v>Other</v>
      </c>
      <c r="F3711" s="75">
        <v>1</v>
      </c>
      <c r="G3711" s="48"/>
      <c r="H3711" s="48"/>
      <c r="I3711" s="48"/>
      <c r="J3711" s="48"/>
      <c r="K3711" s="48"/>
      <c r="L3711" s="36" t="s">
        <v>5353</v>
      </c>
      <c r="M3711" s="36" t="str">
        <f>IF(LEFT(NICAP[[#This Row],[Date]],1)=0,"Y","N")</f>
        <v>N</v>
      </c>
      <c r="N3711" s="36"/>
      <c r="O3711" s="36" t="str">
        <f>19&amp;LEFT(NICAP[[#This Row],[Date]],2)</f>
        <v>1967</v>
      </c>
      <c r="P3711" s="36" t="str">
        <f>MID(NICAP[[#This Row],[Date]],3,2)</f>
        <v>08</v>
      </c>
      <c r="Q3711" s="36" t="str">
        <f>RIGHT(NICAP[[#This Row],[Date]],2)</f>
        <v>05</v>
      </c>
      <c r="R3711" s="26">
        <f>DATE(NICAP[[#This Row],[Year]],NICAP[[#This Row],[Month]],NICAP[[#This Row],[Day]])</f>
        <v>24689</v>
      </c>
      <c r="S3711" s="35" t="str">
        <f t="shared" si="114"/>
        <v/>
      </c>
      <c r="T3711" s="24" t="str">
        <f t="shared" si="115"/>
        <v>Russia</v>
      </c>
    </row>
    <row r="3712" spans="1:20" ht="86.25" customHeight="1" x14ac:dyDescent="0.2">
      <c r="A3712" s="35">
        <v>3703</v>
      </c>
      <c r="B3712" s="57">
        <v>670806</v>
      </c>
      <c r="C3712" s="50" t="s">
        <v>5352</v>
      </c>
      <c r="D3712" s="50" t="s">
        <v>2990</v>
      </c>
      <c r="E3712" s="50" t="str">
        <f>IF(AND(LEN(NICAP[[#This Row],[State or      Country]])=2,NICAP[[#This Row],[State or      Country]]&lt;&gt;"UK"),"US","Other")</f>
        <v>Other</v>
      </c>
      <c r="F3712" s="75">
        <v>6</v>
      </c>
      <c r="G3712" s="48"/>
      <c r="H3712" s="48"/>
      <c r="I3712" s="48"/>
      <c r="J3712" s="48"/>
      <c r="K3712" s="48"/>
      <c r="L3712" s="42" t="s">
        <v>5351</v>
      </c>
      <c r="M3712" s="42" t="str">
        <f>IF(LEFT(NICAP[[#This Row],[Date]],1)=0,"Y","N")</f>
        <v>N</v>
      </c>
      <c r="N3712" s="42"/>
      <c r="O3712" s="42" t="str">
        <f>19&amp;LEFT(NICAP[[#This Row],[Date]],2)</f>
        <v>1967</v>
      </c>
      <c r="P3712" s="42" t="str">
        <f>MID(NICAP[[#This Row],[Date]],3,2)</f>
        <v>08</v>
      </c>
      <c r="Q3712" s="42" t="str">
        <f>RIGHT(NICAP[[#This Row],[Date]],2)</f>
        <v>06</v>
      </c>
      <c r="R3712" s="26">
        <f>DATE(NICAP[[#This Row],[Year]],NICAP[[#This Row],[Month]],NICAP[[#This Row],[Day]])</f>
        <v>24690</v>
      </c>
      <c r="S3712" s="35" t="str">
        <f t="shared" si="114"/>
        <v/>
      </c>
      <c r="T3712" s="24" t="str">
        <f t="shared" si="115"/>
        <v>Venezuela</v>
      </c>
    </row>
    <row r="3713" spans="1:20" ht="86.25" customHeight="1" x14ac:dyDescent="0.2">
      <c r="A3713" s="35">
        <v>3704</v>
      </c>
      <c r="B3713" s="57">
        <v>670806</v>
      </c>
      <c r="C3713" s="50" t="s">
        <v>5352</v>
      </c>
      <c r="D3713" s="50" t="s">
        <v>2990</v>
      </c>
      <c r="E3713" s="50" t="str">
        <f>IF(AND(LEN(NICAP[[#This Row],[State or      Country]])=2,NICAP[[#This Row],[State or      Country]]&lt;&gt;"UK"),"US","Other")</f>
        <v>Other</v>
      </c>
      <c r="F3713" s="75">
        <v>7</v>
      </c>
      <c r="G3713" s="48"/>
      <c r="H3713" s="48"/>
      <c r="I3713" s="48"/>
      <c r="J3713" s="48"/>
      <c r="K3713" s="48"/>
      <c r="L3713" s="42" t="s">
        <v>5351</v>
      </c>
      <c r="M3713" s="42" t="str">
        <f>IF(LEFT(NICAP[[#This Row],[Date]],1)=0,"Y","N")</f>
        <v>N</v>
      </c>
      <c r="N3713" s="42"/>
      <c r="O3713" s="42" t="str">
        <f>19&amp;LEFT(NICAP[[#This Row],[Date]],2)</f>
        <v>1967</v>
      </c>
      <c r="P3713" s="42" t="str">
        <f>MID(NICAP[[#This Row],[Date]],3,2)</f>
        <v>08</v>
      </c>
      <c r="Q3713" s="42" t="str">
        <f>RIGHT(NICAP[[#This Row],[Date]],2)</f>
        <v>06</v>
      </c>
      <c r="R3713" s="26">
        <f>DATE(NICAP[[#This Row],[Year]],NICAP[[#This Row],[Month]],NICAP[[#This Row],[Day]])</f>
        <v>24690</v>
      </c>
      <c r="S3713" s="35" t="str">
        <f t="shared" si="114"/>
        <v/>
      </c>
      <c r="T3713" s="24" t="str">
        <f t="shared" si="115"/>
        <v>Venezuela</v>
      </c>
    </row>
    <row r="3714" spans="1:20" ht="71.25" customHeight="1" x14ac:dyDescent="0.2">
      <c r="A3714" s="35">
        <v>3705</v>
      </c>
      <c r="B3714" s="57">
        <v>670806</v>
      </c>
      <c r="C3714" s="50" t="s">
        <v>5350</v>
      </c>
      <c r="D3714" s="50" t="s">
        <v>1686</v>
      </c>
      <c r="E3714" s="50" t="str">
        <f>IF(AND(LEN(NICAP[[#This Row],[State or      Country]])=2,NICAP[[#This Row],[State or      Country]]&lt;&gt;"UK"),"US","Other")</f>
        <v>US</v>
      </c>
      <c r="F3714" s="75">
        <v>2</v>
      </c>
      <c r="G3714" s="48"/>
      <c r="H3714" s="48"/>
      <c r="I3714" s="48"/>
      <c r="J3714" s="48"/>
      <c r="K3714" s="48"/>
      <c r="L3714" s="36" t="s">
        <v>5349</v>
      </c>
      <c r="M3714" s="36" t="str">
        <f>IF(LEFT(NICAP[[#This Row],[Date]],1)=0,"Y","N")</f>
        <v>N</v>
      </c>
      <c r="N3714" s="36"/>
      <c r="O3714" s="36" t="str">
        <f>19&amp;LEFT(NICAP[[#This Row],[Date]],2)</f>
        <v>1967</v>
      </c>
      <c r="P3714" s="36" t="str">
        <f>MID(NICAP[[#This Row],[Date]],3,2)</f>
        <v>08</v>
      </c>
      <c r="Q3714" s="36" t="str">
        <f>RIGHT(NICAP[[#This Row],[Date]],2)</f>
        <v>06</v>
      </c>
      <c r="R3714" s="26">
        <f>DATE(NICAP[[#This Row],[Year]],NICAP[[#This Row],[Month]],NICAP[[#This Row],[Day]])</f>
        <v>24690</v>
      </c>
      <c r="S3714" s="35" t="str">
        <f t="shared" si="114"/>
        <v>PA</v>
      </c>
      <c r="T3714" s="24" t="str">
        <f t="shared" si="115"/>
        <v>US</v>
      </c>
    </row>
    <row r="3715" spans="1:20" ht="57" customHeight="1" x14ac:dyDescent="0.2">
      <c r="A3715" s="35">
        <v>3706</v>
      </c>
      <c r="B3715" s="57">
        <v>670806</v>
      </c>
      <c r="C3715" s="50" t="s">
        <v>1762</v>
      </c>
      <c r="D3715" s="50" t="s">
        <v>1761</v>
      </c>
      <c r="E3715" s="50" t="str">
        <f>IF(AND(LEN(NICAP[[#This Row],[State or      Country]])=2,NICAP[[#This Row],[State or      Country]]&lt;&gt;"UK"),"US","Other")</f>
        <v>Other</v>
      </c>
      <c r="F3715" s="75">
        <v>2</v>
      </c>
      <c r="G3715" s="48"/>
      <c r="H3715" s="48"/>
      <c r="I3715" s="48"/>
      <c r="J3715" s="48"/>
      <c r="K3715" s="48"/>
      <c r="L3715" s="36" t="s">
        <v>5348</v>
      </c>
      <c r="M3715" s="36" t="str">
        <f>IF(LEFT(NICAP[[#This Row],[Date]],1)=0,"Y","N")</f>
        <v>N</v>
      </c>
      <c r="N3715" s="36"/>
      <c r="O3715" s="36" t="str">
        <f>19&amp;LEFT(NICAP[[#This Row],[Date]],2)</f>
        <v>1967</v>
      </c>
      <c r="P3715" s="36" t="str">
        <f>MID(NICAP[[#This Row],[Date]],3,2)</f>
        <v>08</v>
      </c>
      <c r="Q3715" s="36" t="str">
        <f>RIGHT(NICAP[[#This Row],[Date]],2)</f>
        <v>06</v>
      </c>
      <c r="R3715" s="26">
        <f>DATE(NICAP[[#This Row],[Year]],NICAP[[#This Row],[Month]],NICAP[[#This Row],[Day]])</f>
        <v>24690</v>
      </c>
      <c r="S3715" s="35" t="str">
        <f t="shared" si="114"/>
        <v/>
      </c>
      <c r="T3715" s="24" t="str">
        <f t="shared" si="115"/>
        <v>Mexico</v>
      </c>
    </row>
    <row r="3716" spans="1:20" ht="71.25" customHeight="1" x14ac:dyDescent="0.2">
      <c r="A3716" s="35">
        <v>3707</v>
      </c>
      <c r="B3716" s="57">
        <v>670808</v>
      </c>
      <c r="C3716" s="50" t="s">
        <v>5347</v>
      </c>
      <c r="D3716" s="50" t="s">
        <v>1933</v>
      </c>
      <c r="E3716" s="50" t="str">
        <f>IF(AND(LEN(NICAP[[#This Row],[State or      Country]])=2,NICAP[[#This Row],[State or      Country]]&lt;&gt;"UK"),"US","Other")</f>
        <v>Other</v>
      </c>
      <c r="F3716" s="75">
        <v>1</v>
      </c>
      <c r="G3716" s="48"/>
      <c r="H3716" s="48"/>
      <c r="I3716" s="48"/>
      <c r="J3716" s="48"/>
      <c r="K3716" s="48"/>
      <c r="L3716" s="36" t="s">
        <v>5346</v>
      </c>
      <c r="M3716" s="36" t="str">
        <f>IF(LEFT(NICAP[[#This Row],[Date]],1)=0,"Y","N")</f>
        <v>N</v>
      </c>
      <c r="N3716" s="36"/>
      <c r="O3716" s="36" t="str">
        <f>19&amp;LEFT(NICAP[[#This Row],[Date]],2)</f>
        <v>1967</v>
      </c>
      <c r="P3716" s="36" t="str">
        <f>MID(NICAP[[#This Row],[Date]],3,2)</f>
        <v>08</v>
      </c>
      <c r="Q3716" s="36" t="str">
        <f>RIGHT(NICAP[[#This Row],[Date]],2)</f>
        <v>08</v>
      </c>
      <c r="R3716" s="26">
        <f>DATE(NICAP[[#This Row],[Year]],NICAP[[#This Row],[Month]],NICAP[[#This Row],[Day]])</f>
        <v>24692</v>
      </c>
      <c r="S3716" s="35" t="str">
        <f t="shared" si="114"/>
        <v/>
      </c>
      <c r="T3716" s="24" t="str">
        <f t="shared" si="115"/>
        <v>Russia</v>
      </c>
    </row>
    <row r="3717" spans="1:20" ht="57.75" customHeight="1" x14ac:dyDescent="0.2">
      <c r="A3717" s="35">
        <v>3708</v>
      </c>
      <c r="B3717" s="57">
        <v>670809</v>
      </c>
      <c r="C3717" s="50" t="s">
        <v>5345</v>
      </c>
      <c r="D3717" s="50" t="s">
        <v>1933</v>
      </c>
      <c r="E3717" s="50" t="str">
        <f>IF(AND(LEN(NICAP[[#This Row],[State or      Country]])=2,NICAP[[#This Row],[State or      Country]]&lt;&gt;"UK"),"US","Other")</f>
        <v>Other</v>
      </c>
      <c r="F3717" s="75">
        <v>2</v>
      </c>
      <c r="G3717" s="48"/>
      <c r="H3717" s="48"/>
      <c r="I3717" s="48"/>
      <c r="J3717" s="48"/>
      <c r="K3717" s="48"/>
      <c r="L3717" s="36" t="s">
        <v>5344</v>
      </c>
      <c r="M3717" s="36" t="str">
        <f>IF(LEFT(NICAP[[#This Row],[Date]],1)=0,"Y","N")</f>
        <v>N</v>
      </c>
      <c r="N3717" s="36"/>
      <c r="O3717" s="36" t="str">
        <f>19&amp;LEFT(NICAP[[#This Row],[Date]],2)</f>
        <v>1967</v>
      </c>
      <c r="P3717" s="36" t="str">
        <f>MID(NICAP[[#This Row],[Date]],3,2)</f>
        <v>08</v>
      </c>
      <c r="Q3717" s="36" t="str">
        <f>RIGHT(NICAP[[#This Row],[Date]],2)</f>
        <v>09</v>
      </c>
      <c r="R3717" s="26">
        <f>DATE(NICAP[[#This Row],[Year]],NICAP[[#This Row],[Month]],NICAP[[#This Row],[Day]])</f>
        <v>24693</v>
      </c>
      <c r="S3717" s="35" t="str">
        <f t="shared" si="114"/>
        <v/>
      </c>
      <c r="T3717" s="24" t="str">
        <f t="shared" si="115"/>
        <v>Russia</v>
      </c>
    </row>
    <row r="3718" spans="1:20" ht="57" customHeight="1" x14ac:dyDescent="0.2">
      <c r="A3718" s="35">
        <v>3709</v>
      </c>
      <c r="B3718" s="57">
        <v>670809</v>
      </c>
      <c r="C3718" s="50" t="s">
        <v>5343</v>
      </c>
      <c r="D3718" s="50" t="s">
        <v>1802</v>
      </c>
      <c r="E3718" s="50" t="str">
        <f>IF(AND(LEN(NICAP[[#This Row],[State or      Country]])=2,NICAP[[#This Row],[State or      Country]]&lt;&gt;"UK"),"US","Other")</f>
        <v>Other</v>
      </c>
      <c r="F3718" s="75">
        <v>1</v>
      </c>
      <c r="G3718" s="48"/>
      <c r="H3718" s="48"/>
      <c r="I3718" s="48"/>
      <c r="J3718" s="48"/>
      <c r="K3718" s="48"/>
      <c r="L3718" s="36" t="s">
        <v>5342</v>
      </c>
      <c r="M3718" s="36" t="str">
        <f>IF(LEFT(NICAP[[#This Row],[Date]],1)=0,"Y","N")</f>
        <v>N</v>
      </c>
      <c r="N3718" s="36"/>
      <c r="O3718" s="36" t="str">
        <f>19&amp;LEFT(NICAP[[#This Row],[Date]],2)</f>
        <v>1967</v>
      </c>
      <c r="P3718" s="36" t="str">
        <f>MID(NICAP[[#This Row],[Date]],3,2)</f>
        <v>08</v>
      </c>
      <c r="Q3718" s="36" t="str">
        <f>RIGHT(NICAP[[#This Row],[Date]],2)</f>
        <v>09</v>
      </c>
      <c r="R3718" s="26">
        <f>DATE(NICAP[[#This Row],[Year]],NICAP[[#This Row],[Month]],NICAP[[#This Row],[Day]])</f>
        <v>24693</v>
      </c>
      <c r="S3718" s="35" t="str">
        <f t="shared" si="114"/>
        <v/>
      </c>
      <c r="T3718" s="24" t="str">
        <f t="shared" si="115"/>
        <v>UK</v>
      </c>
    </row>
    <row r="3719" spans="1:20" ht="57.75" customHeight="1" x14ac:dyDescent="0.2">
      <c r="A3719" s="35">
        <v>3710</v>
      </c>
      <c r="B3719" s="57">
        <v>670809</v>
      </c>
      <c r="C3719" s="50" t="s">
        <v>5343</v>
      </c>
      <c r="D3719" s="50" t="s">
        <v>1802</v>
      </c>
      <c r="E3719" s="50" t="str">
        <f>IF(AND(LEN(NICAP[[#This Row],[State or      Country]])=2,NICAP[[#This Row],[State or      Country]]&lt;&gt;"UK"),"US","Other")</f>
        <v>Other</v>
      </c>
      <c r="F3719" s="75">
        <v>4</v>
      </c>
      <c r="G3719" s="48"/>
      <c r="H3719" s="48"/>
      <c r="I3719" s="48"/>
      <c r="J3719" s="48"/>
      <c r="K3719" s="48"/>
      <c r="L3719" s="36" t="s">
        <v>5342</v>
      </c>
      <c r="M3719" s="36" t="str">
        <f>IF(LEFT(NICAP[[#This Row],[Date]],1)=0,"Y","N")</f>
        <v>N</v>
      </c>
      <c r="N3719" s="36"/>
      <c r="O3719" s="36" t="str">
        <f>19&amp;LEFT(NICAP[[#This Row],[Date]],2)</f>
        <v>1967</v>
      </c>
      <c r="P3719" s="36" t="str">
        <f>MID(NICAP[[#This Row],[Date]],3,2)</f>
        <v>08</v>
      </c>
      <c r="Q3719" s="36" t="str">
        <f>RIGHT(NICAP[[#This Row],[Date]],2)</f>
        <v>09</v>
      </c>
      <c r="R3719" s="26">
        <f>DATE(NICAP[[#This Row],[Year]],NICAP[[#This Row],[Month]],NICAP[[#This Row],[Day]])</f>
        <v>24693</v>
      </c>
      <c r="S3719" s="35" t="str">
        <f t="shared" si="114"/>
        <v/>
      </c>
      <c r="T3719" s="24" t="str">
        <f t="shared" si="115"/>
        <v>UK</v>
      </c>
    </row>
    <row r="3720" spans="1:20" ht="101.25" customHeight="1" x14ac:dyDescent="0.2">
      <c r="A3720" s="35">
        <v>3711</v>
      </c>
      <c r="B3720" s="57">
        <v>670810</v>
      </c>
      <c r="C3720" s="50" t="s">
        <v>1971</v>
      </c>
      <c r="D3720" s="50" t="s">
        <v>1686</v>
      </c>
      <c r="E3720" s="50" t="str">
        <f>IF(AND(LEN(NICAP[[#This Row],[State or      Country]])=2,NICAP[[#This Row],[State or      Country]]&lt;&gt;"UK"),"US","Other")</f>
        <v>US</v>
      </c>
      <c r="F3720" s="75">
        <v>2</v>
      </c>
      <c r="G3720" s="48"/>
      <c r="H3720" s="48"/>
      <c r="I3720" s="48"/>
      <c r="J3720" s="48"/>
      <c r="K3720" s="48"/>
      <c r="L3720" s="36" t="s">
        <v>5341</v>
      </c>
      <c r="M3720" s="36" t="str">
        <f>IF(LEFT(NICAP[[#This Row],[Date]],1)=0,"Y","N")</f>
        <v>N</v>
      </c>
      <c r="N3720" s="36"/>
      <c r="O3720" s="36" t="str">
        <f>19&amp;LEFT(NICAP[[#This Row],[Date]],2)</f>
        <v>1967</v>
      </c>
      <c r="P3720" s="36" t="str">
        <f>MID(NICAP[[#This Row],[Date]],3,2)</f>
        <v>08</v>
      </c>
      <c r="Q3720" s="36" t="str">
        <f>RIGHT(NICAP[[#This Row],[Date]],2)</f>
        <v>10</v>
      </c>
      <c r="R3720" s="26">
        <f>DATE(NICAP[[#This Row],[Year]],NICAP[[#This Row],[Month]],NICAP[[#This Row],[Day]])</f>
        <v>24694</v>
      </c>
      <c r="S3720" s="35" t="str">
        <f t="shared" si="114"/>
        <v>PA</v>
      </c>
      <c r="T3720" s="24" t="str">
        <f t="shared" si="115"/>
        <v>US</v>
      </c>
    </row>
    <row r="3721" spans="1:20" ht="12.75" customHeight="1" x14ac:dyDescent="0.2">
      <c r="A3721" s="35">
        <v>3712</v>
      </c>
      <c r="B3721" s="53">
        <v>670811</v>
      </c>
      <c r="C3721" s="39" t="s">
        <v>2547</v>
      </c>
      <c r="D3721" s="39" t="s">
        <v>5340</v>
      </c>
      <c r="E3721" s="39" t="str">
        <f>IF(AND(LEN(NICAP[[#This Row],[State or      Country]])=2,NICAP[[#This Row],[State or      Country]]&lt;&gt;"UK"),"US","Other")</f>
        <v>US</v>
      </c>
      <c r="F3721" s="79">
        <v>1</v>
      </c>
      <c r="G3721" s="41"/>
      <c r="H3721" s="41"/>
      <c r="I3721" s="41"/>
      <c r="J3721" s="41"/>
      <c r="K3721" s="41"/>
      <c r="L3721" s="36" t="s">
        <v>5339</v>
      </c>
      <c r="M3721" s="36" t="str">
        <f>IF(LEFT(NICAP[[#This Row],[Date]],1)=0,"Y","N")</f>
        <v>N</v>
      </c>
      <c r="N3721" s="36"/>
      <c r="O3721" s="36" t="str">
        <f>19&amp;LEFT(NICAP[[#This Row],[Date]],2)</f>
        <v>1967</v>
      </c>
      <c r="P3721" s="36" t="str">
        <f>MID(NICAP[[#This Row],[Date]],3,2)</f>
        <v>08</v>
      </c>
      <c r="Q3721" s="36" t="str">
        <f>RIGHT(NICAP[[#This Row],[Date]],2)</f>
        <v>11</v>
      </c>
      <c r="R3721" s="26">
        <f>DATE(NICAP[[#This Row],[Year]],NICAP[[#This Row],[Month]],NICAP[[#This Row],[Day]])</f>
        <v>24695</v>
      </c>
      <c r="S3721" s="35" t="str">
        <f t="shared" si="114"/>
        <v>AS</v>
      </c>
      <c r="T3721" s="24" t="str">
        <f t="shared" si="115"/>
        <v>US</v>
      </c>
    </row>
    <row r="3722" spans="1:20" ht="57" customHeight="1" x14ac:dyDescent="0.2">
      <c r="A3722" s="35">
        <v>3713</v>
      </c>
      <c r="B3722" s="57">
        <v>670811</v>
      </c>
      <c r="C3722" s="50" t="s">
        <v>5338</v>
      </c>
      <c r="D3722" s="50" t="s">
        <v>1686</v>
      </c>
      <c r="E3722" s="50" t="str">
        <f>IF(AND(LEN(NICAP[[#This Row],[State or      Country]])=2,NICAP[[#This Row],[State or      Country]]&lt;&gt;"UK"),"US","Other")</f>
        <v>US</v>
      </c>
      <c r="F3722" s="75">
        <v>1</v>
      </c>
      <c r="G3722" s="48"/>
      <c r="H3722" s="48"/>
      <c r="I3722" s="48"/>
      <c r="J3722" s="48"/>
      <c r="K3722" s="48"/>
      <c r="L3722" s="36" t="s">
        <v>5337</v>
      </c>
      <c r="M3722" s="36" t="str">
        <f>IF(LEFT(NICAP[[#This Row],[Date]],1)=0,"Y","N")</f>
        <v>N</v>
      </c>
      <c r="N3722" s="36"/>
      <c r="O3722" s="36" t="str">
        <f>19&amp;LEFT(NICAP[[#This Row],[Date]],2)</f>
        <v>1967</v>
      </c>
      <c r="P3722" s="36" t="str">
        <f>MID(NICAP[[#This Row],[Date]],3,2)</f>
        <v>08</v>
      </c>
      <c r="Q3722" s="36" t="str">
        <f>RIGHT(NICAP[[#This Row],[Date]],2)</f>
        <v>11</v>
      </c>
      <c r="R3722" s="26">
        <f>DATE(NICAP[[#This Row],[Year]],NICAP[[#This Row],[Month]],NICAP[[#This Row],[Day]])</f>
        <v>24695</v>
      </c>
      <c r="S3722" s="35" t="str">
        <f t="shared" ref="S3722:S3785" si="116">IF(E3722="US",D3722,"")</f>
        <v>PA</v>
      </c>
      <c r="T3722" s="24" t="str">
        <f t="shared" ref="T3722:T3785" si="117">IF(E3722="US","US",D3722)</f>
        <v>US</v>
      </c>
    </row>
    <row r="3723" spans="1:20" ht="72" customHeight="1" x14ac:dyDescent="0.2">
      <c r="A3723" s="35">
        <v>3714</v>
      </c>
      <c r="B3723" s="57">
        <v>670811</v>
      </c>
      <c r="C3723" s="50" t="s">
        <v>5336</v>
      </c>
      <c r="D3723" s="50" t="s">
        <v>1686</v>
      </c>
      <c r="E3723" s="50" t="str">
        <f>IF(AND(LEN(NICAP[[#This Row],[State or      Country]])=2,NICAP[[#This Row],[State or      Country]]&lt;&gt;"UK"),"US","Other")</f>
        <v>US</v>
      </c>
      <c r="F3723" s="75">
        <v>2</v>
      </c>
      <c r="G3723" s="48"/>
      <c r="H3723" s="48"/>
      <c r="I3723" s="48"/>
      <c r="J3723" s="48"/>
      <c r="K3723" s="48"/>
      <c r="L3723" s="36" t="s">
        <v>5335</v>
      </c>
      <c r="M3723" s="36" t="str">
        <f>IF(LEFT(NICAP[[#This Row],[Date]],1)=0,"Y","N")</f>
        <v>N</v>
      </c>
      <c r="N3723" s="36"/>
      <c r="O3723" s="36" t="str">
        <f>19&amp;LEFT(NICAP[[#This Row],[Date]],2)</f>
        <v>1967</v>
      </c>
      <c r="P3723" s="36" t="str">
        <f>MID(NICAP[[#This Row],[Date]],3,2)</f>
        <v>08</v>
      </c>
      <c r="Q3723" s="36" t="str">
        <f>RIGHT(NICAP[[#This Row],[Date]],2)</f>
        <v>11</v>
      </c>
      <c r="R3723" s="26">
        <f>DATE(NICAP[[#This Row],[Year]],NICAP[[#This Row],[Month]],NICAP[[#This Row],[Day]])</f>
        <v>24695</v>
      </c>
      <c r="S3723" s="35" t="str">
        <f t="shared" si="116"/>
        <v>PA</v>
      </c>
      <c r="T3723" s="24" t="str">
        <f t="shared" si="117"/>
        <v>US</v>
      </c>
    </row>
    <row r="3724" spans="1:20" ht="71.25" customHeight="1" x14ac:dyDescent="0.2">
      <c r="A3724" s="35">
        <v>3715</v>
      </c>
      <c r="B3724" s="57">
        <v>670812</v>
      </c>
      <c r="C3724" s="50" t="s">
        <v>5334</v>
      </c>
      <c r="D3724" s="50" t="s">
        <v>1739</v>
      </c>
      <c r="E3724" s="50" t="str">
        <f>IF(AND(LEN(NICAP[[#This Row],[State or      Country]])=2,NICAP[[#This Row],[State or      Country]]&lt;&gt;"UK"),"US","Other")</f>
        <v>US</v>
      </c>
      <c r="F3724" s="75">
        <v>4</v>
      </c>
      <c r="G3724" s="48"/>
      <c r="H3724" s="48"/>
      <c r="I3724" s="48"/>
      <c r="J3724" s="48"/>
      <c r="K3724" s="48"/>
      <c r="L3724" s="36" t="s">
        <v>5333</v>
      </c>
      <c r="M3724" s="36" t="str">
        <f>IF(LEFT(NICAP[[#This Row],[Date]],1)=0,"Y","N")</f>
        <v>N</v>
      </c>
      <c r="N3724" s="36"/>
      <c r="O3724" s="36" t="str">
        <f>19&amp;LEFT(NICAP[[#This Row],[Date]],2)</f>
        <v>1967</v>
      </c>
      <c r="P3724" s="36" t="str">
        <f>MID(NICAP[[#This Row],[Date]],3,2)</f>
        <v>08</v>
      </c>
      <c r="Q3724" s="36" t="str">
        <f>RIGHT(NICAP[[#This Row],[Date]],2)</f>
        <v>12</v>
      </c>
      <c r="R3724" s="26">
        <f>DATE(NICAP[[#This Row],[Year]],NICAP[[#This Row],[Month]],NICAP[[#This Row],[Day]])</f>
        <v>24696</v>
      </c>
      <c r="S3724" s="35" t="str">
        <f t="shared" si="116"/>
        <v>WI</v>
      </c>
      <c r="T3724" s="24" t="str">
        <f t="shared" si="117"/>
        <v>US</v>
      </c>
    </row>
    <row r="3725" spans="1:20" ht="57" customHeight="1" x14ac:dyDescent="0.2">
      <c r="A3725" s="35">
        <v>3716</v>
      </c>
      <c r="B3725" s="57">
        <v>670812</v>
      </c>
      <c r="C3725" s="50" t="s">
        <v>5332</v>
      </c>
      <c r="D3725" s="50" t="s">
        <v>1702</v>
      </c>
      <c r="E3725" s="50" t="str">
        <f>IF(AND(LEN(NICAP[[#This Row],[State or      Country]])=2,NICAP[[#This Row],[State or      Country]]&lt;&gt;"UK"),"US","Other")</f>
        <v>Other</v>
      </c>
      <c r="F3725" s="75">
        <v>1</v>
      </c>
      <c r="G3725" s="48"/>
      <c r="H3725" s="48"/>
      <c r="I3725" s="48"/>
      <c r="J3725" s="48"/>
      <c r="K3725" s="48"/>
      <c r="L3725" s="36" t="s">
        <v>5331</v>
      </c>
      <c r="M3725" s="36" t="str">
        <f>IF(LEFT(NICAP[[#This Row],[Date]],1)=0,"Y","N")</f>
        <v>N</v>
      </c>
      <c r="N3725" s="36"/>
      <c r="O3725" s="36" t="str">
        <f>19&amp;LEFT(NICAP[[#This Row],[Date]],2)</f>
        <v>1967</v>
      </c>
      <c r="P3725" s="36" t="str">
        <f>MID(NICAP[[#This Row],[Date]],3,2)</f>
        <v>08</v>
      </c>
      <c r="Q3725" s="36" t="str">
        <f>RIGHT(NICAP[[#This Row],[Date]],2)</f>
        <v>12</v>
      </c>
      <c r="R3725" s="26">
        <f>DATE(NICAP[[#This Row],[Year]],NICAP[[#This Row],[Month]],NICAP[[#This Row],[Day]])</f>
        <v>24696</v>
      </c>
      <c r="S3725" s="35" t="str">
        <f t="shared" si="116"/>
        <v/>
      </c>
      <c r="T3725" s="24" t="str">
        <f t="shared" si="117"/>
        <v>CAN</v>
      </c>
    </row>
    <row r="3726" spans="1:20" ht="57" customHeight="1" x14ac:dyDescent="0.2">
      <c r="A3726" s="35">
        <v>3717</v>
      </c>
      <c r="B3726" s="57">
        <v>670814</v>
      </c>
      <c r="C3726" s="50" t="s">
        <v>5330</v>
      </c>
      <c r="D3726" s="50" t="s">
        <v>1676</v>
      </c>
      <c r="E3726" s="50" t="str">
        <f>IF(AND(LEN(NICAP[[#This Row],[State or      Country]])=2,NICAP[[#This Row],[State or      Country]]&lt;&gt;"UK"),"US","Other")</f>
        <v>US</v>
      </c>
      <c r="F3726" s="75">
        <v>2</v>
      </c>
      <c r="G3726" s="48"/>
      <c r="H3726" s="48"/>
      <c r="I3726" s="48"/>
      <c r="J3726" s="48"/>
      <c r="K3726" s="48"/>
      <c r="L3726" s="42" t="s">
        <v>5329</v>
      </c>
      <c r="M3726" s="42" t="str">
        <f>IF(LEFT(NICAP[[#This Row],[Date]],1)=0,"Y","N")</f>
        <v>N</v>
      </c>
      <c r="N3726" s="42"/>
      <c r="O3726" s="42" t="str">
        <f>19&amp;LEFT(NICAP[[#This Row],[Date]],2)</f>
        <v>1967</v>
      </c>
      <c r="P3726" s="42" t="str">
        <f>MID(NICAP[[#This Row],[Date]],3,2)</f>
        <v>08</v>
      </c>
      <c r="Q3726" s="42" t="str">
        <f>RIGHT(NICAP[[#This Row],[Date]],2)</f>
        <v>14</v>
      </c>
      <c r="R3726" s="26">
        <f>DATE(NICAP[[#This Row],[Year]],NICAP[[#This Row],[Month]],NICAP[[#This Row],[Day]])</f>
        <v>24698</v>
      </c>
      <c r="S3726" s="35" t="str">
        <f t="shared" si="116"/>
        <v>CA</v>
      </c>
      <c r="T3726" s="24" t="str">
        <f t="shared" si="117"/>
        <v>US</v>
      </c>
    </row>
    <row r="3727" spans="1:20" ht="57.75" customHeight="1" x14ac:dyDescent="0.2">
      <c r="A3727" s="35">
        <v>3718</v>
      </c>
      <c r="B3727" s="57">
        <v>670816</v>
      </c>
      <c r="C3727" s="50" t="s">
        <v>5328</v>
      </c>
      <c r="D3727" s="50" t="s">
        <v>1676</v>
      </c>
      <c r="E3727" s="50" t="str">
        <f>IF(AND(LEN(NICAP[[#This Row],[State or      Country]])=2,NICAP[[#This Row],[State or      Country]]&lt;&gt;"UK"),"US","Other")</f>
        <v>US</v>
      </c>
      <c r="F3727" s="75">
        <v>1</v>
      </c>
      <c r="G3727" s="48"/>
      <c r="H3727" s="48"/>
      <c r="I3727" s="48"/>
      <c r="J3727" s="48"/>
      <c r="K3727" s="48"/>
      <c r="L3727" s="36" t="s">
        <v>5327</v>
      </c>
      <c r="M3727" s="36" t="str">
        <f>IF(LEFT(NICAP[[#This Row],[Date]],1)=0,"Y","N")</f>
        <v>N</v>
      </c>
      <c r="N3727" s="36"/>
      <c r="O3727" s="36" t="str">
        <f>19&amp;LEFT(NICAP[[#This Row],[Date]],2)</f>
        <v>1967</v>
      </c>
      <c r="P3727" s="36" t="str">
        <f>MID(NICAP[[#This Row],[Date]],3,2)</f>
        <v>08</v>
      </c>
      <c r="Q3727" s="36" t="str">
        <f>RIGHT(NICAP[[#This Row],[Date]],2)</f>
        <v>16</v>
      </c>
      <c r="R3727" s="26">
        <f>DATE(NICAP[[#This Row],[Year]],NICAP[[#This Row],[Month]],NICAP[[#This Row],[Day]])</f>
        <v>24700</v>
      </c>
      <c r="S3727" s="35" t="str">
        <f t="shared" si="116"/>
        <v>CA</v>
      </c>
      <c r="T3727" s="24" t="str">
        <f t="shared" si="117"/>
        <v>US</v>
      </c>
    </row>
    <row r="3728" spans="1:20" ht="72" customHeight="1" x14ac:dyDescent="0.2">
      <c r="A3728" s="35">
        <v>3719</v>
      </c>
      <c r="B3728" s="57">
        <v>670818</v>
      </c>
      <c r="C3728" s="50" t="s">
        <v>2142</v>
      </c>
      <c r="D3728" s="50" t="s">
        <v>1686</v>
      </c>
      <c r="E3728" s="50" t="str">
        <f>IF(AND(LEN(NICAP[[#This Row],[State or      Country]])=2,NICAP[[#This Row],[State or      Country]]&lt;&gt;"UK"),"US","Other")</f>
        <v>US</v>
      </c>
      <c r="F3728" s="75">
        <v>1</v>
      </c>
      <c r="G3728" s="48"/>
      <c r="H3728" s="48"/>
      <c r="I3728" s="48"/>
      <c r="J3728" s="48"/>
      <c r="K3728" s="48"/>
      <c r="L3728" s="36" t="s">
        <v>5326</v>
      </c>
      <c r="M3728" s="36" t="str">
        <f>IF(LEFT(NICAP[[#This Row],[Date]],1)=0,"Y","N")</f>
        <v>N</v>
      </c>
      <c r="N3728" s="36"/>
      <c r="O3728" s="36" t="str">
        <f>19&amp;LEFT(NICAP[[#This Row],[Date]],2)</f>
        <v>1967</v>
      </c>
      <c r="P3728" s="36" t="str">
        <f>MID(NICAP[[#This Row],[Date]],3,2)</f>
        <v>08</v>
      </c>
      <c r="Q3728" s="36" t="str">
        <f>RIGHT(NICAP[[#This Row],[Date]],2)</f>
        <v>18</v>
      </c>
      <c r="R3728" s="26">
        <f>DATE(NICAP[[#This Row],[Year]],NICAP[[#This Row],[Month]],NICAP[[#This Row],[Day]])</f>
        <v>24702</v>
      </c>
      <c r="S3728" s="35" t="str">
        <f t="shared" si="116"/>
        <v>PA</v>
      </c>
      <c r="T3728" s="24" t="str">
        <f t="shared" si="117"/>
        <v>US</v>
      </c>
    </row>
    <row r="3729" spans="1:20" ht="72" customHeight="1" x14ac:dyDescent="0.2">
      <c r="A3729" s="35">
        <v>3720</v>
      </c>
      <c r="B3729" s="57">
        <v>670819</v>
      </c>
      <c r="C3729" s="50" t="s">
        <v>5325</v>
      </c>
      <c r="D3729" s="50" t="s">
        <v>1673</v>
      </c>
      <c r="E3729" s="50" t="str">
        <f>IF(AND(LEN(NICAP[[#This Row],[State or      Country]])=2,NICAP[[#This Row],[State or      Country]]&lt;&gt;"UK"),"US","Other")</f>
        <v>US</v>
      </c>
      <c r="F3729" s="49">
        <v>1</v>
      </c>
      <c r="G3729" s="48"/>
      <c r="H3729" s="48"/>
      <c r="I3729" s="48"/>
      <c r="J3729" s="48"/>
      <c r="K3729" s="48"/>
      <c r="L3729" s="36" t="s">
        <v>5324</v>
      </c>
      <c r="M3729" s="36" t="str">
        <f>IF(LEFT(NICAP[[#This Row],[Date]],1)=0,"Y","N")</f>
        <v>N</v>
      </c>
      <c r="N3729" s="36"/>
      <c r="O3729" s="36" t="str">
        <f>19&amp;LEFT(NICAP[[#This Row],[Date]],2)</f>
        <v>1967</v>
      </c>
      <c r="P3729" s="36" t="str">
        <f>MID(NICAP[[#This Row],[Date]],3,2)</f>
        <v>08</v>
      </c>
      <c r="Q3729" s="36" t="str">
        <f>RIGHT(NICAP[[#This Row],[Date]],2)</f>
        <v>19</v>
      </c>
      <c r="R3729" s="26">
        <f>DATE(NICAP[[#This Row],[Year]],NICAP[[#This Row],[Month]],NICAP[[#This Row],[Day]])</f>
        <v>24703</v>
      </c>
      <c r="S3729" s="35" t="str">
        <f t="shared" si="116"/>
        <v>NC</v>
      </c>
      <c r="T3729" s="24" t="str">
        <f t="shared" si="117"/>
        <v>US</v>
      </c>
    </row>
    <row r="3730" spans="1:20" ht="72" customHeight="1" x14ac:dyDescent="0.2">
      <c r="A3730" s="35">
        <v>3721</v>
      </c>
      <c r="B3730" s="57">
        <v>670819</v>
      </c>
      <c r="C3730" s="50" t="s">
        <v>5323</v>
      </c>
      <c r="D3730" s="50" t="s">
        <v>1686</v>
      </c>
      <c r="E3730" s="50" t="str">
        <f>IF(AND(LEN(NICAP[[#This Row],[State or      Country]])=2,NICAP[[#This Row],[State or      Country]]&lt;&gt;"UK"),"US","Other")</f>
        <v>US</v>
      </c>
      <c r="F3730" s="49">
        <v>7</v>
      </c>
      <c r="G3730" s="48"/>
      <c r="H3730" s="48"/>
      <c r="I3730" s="48"/>
      <c r="J3730" s="48"/>
      <c r="K3730" s="48"/>
      <c r="L3730" s="36" t="s">
        <v>5322</v>
      </c>
      <c r="M3730" s="36" t="str">
        <f>IF(LEFT(NICAP[[#This Row],[Date]],1)=0,"Y","N")</f>
        <v>N</v>
      </c>
      <c r="N3730" s="36"/>
      <c r="O3730" s="36" t="str">
        <f>19&amp;LEFT(NICAP[[#This Row],[Date]],2)</f>
        <v>1967</v>
      </c>
      <c r="P3730" s="36" t="str">
        <f>MID(NICAP[[#This Row],[Date]],3,2)</f>
        <v>08</v>
      </c>
      <c r="Q3730" s="36" t="str">
        <f>RIGHT(NICAP[[#This Row],[Date]],2)</f>
        <v>19</v>
      </c>
      <c r="R3730" s="26">
        <f>DATE(NICAP[[#This Row],[Year]],NICAP[[#This Row],[Month]],NICAP[[#This Row],[Day]])</f>
        <v>24703</v>
      </c>
      <c r="S3730" s="35" t="str">
        <f t="shared" si="116"/>
        <v>PA</v>
      </c>
      <c r="T3730" s="24" t="str">
        <f t="shared" si="117"/>
        <v>US</v>
      </c>
    </row>
    <row r="3731" spans="1:20" ht="86.25" customHeight="1" x14ac:dyDescent="0.2">
      <c r="A3731" s="35">
        <v>3722</v>
      </c>
      <c r="B3731" s="57">
        <v>670823</v>
      </c>
      <c r="C3731" s="50" t="s">
        <v>5320</v>
      </c>
      <c r="D3731" s="50" t="s">
        <v>1702</v>
      </c>
      <c r="E3731" s="50" t="str">
        <f>IF(AND(LEN(NICAP[[#This Row],[State or      Country]])=2,NICAP[[#This Row],[State or      Country]]&lt;&gt;"UK"),"US","Other")</f>
        <v>Other</v>
      </c>
      <c r="F3731" s="49">
        <v>6</v>
      </c>
      <c r="G3731" s="48"/>
      <c r="H3731" s="48"/>
      <c r="I3731" s="48"/>
      <c r="J3731" s="48"/>
      <c r="K3731" s="48"/>
      <c r="L3731" s="36" t="s">
        <v>5321</v>
      </c>
      <c r="M3731" s="36" t="str">
        <f>IF(LEFT(NICAP[[#This Row],[Date]],1)=0,"Y","N")</f>
        <v>N</v>
      </c>
      <c r="N3731" s="36"/>
      <c r="O3731" s="36" t="str">
        <f>19&amp;LEFT(NICAP[[#This Row],[Date]],2)</f>
        <v>1967</v>
      </c>
      <c r="P3731" s="36" t="str">
        <f>MID(NICAP[[#This Row],[Date]],3,2)</f>
        <v>08</v>
      </c>
      <c r="Q3731" s="36" t="str">
        <f>RIGHT(NICAP[[#This Row],[Date]],2)</f>
        <v>23</v>
      </c>
      <c r="R3731" s="26">
        <f>DATE(NICAP[[#This Row],[Year]],NICAP[[#This Row],[Month]],NICAP[[#This Row],[Day]])</f>
        <v>24707</v>
      </c>
      <c r="S3731" s="35" t="str">
        <f t="shared" si="116"/>
        <v/>
      </c>
      <c r="T3731" s="24" t="str">
        <f t="shared" si="117"/>
        <v>CAN</v>
      </c>
    </row>
    <row r="3732" spans="1:20" ht="101.25" customHeight="1" x14ac:dyDescent="0.2">
      <c r="A3732" s="35">
        <v>3723</v>
      </c>
      <c r="B3732" s="57">
        <v>670823</v>
      </c>
      <c r="C3732" s="50" t="s">
        <v>5320</v>
      </c>
      <c r="D3732" s="50" t="s">
        <v>1702</v>
      </c>
      <c r="E3732" s="50" t="str">
        <f>IF(AND(LEN(NICAP[[#This Row],[State or      Country]])=2,NICAP[[#This Row],[State or      Country]]&lt;&gt;"UK"),"US","Other")</f>
        <v>Other</v>
      </c>
      <c r="F3732" s="49">
        <v>7</v>
      </c>
      <c r="G3732" s="48"/>
      <c r="H3732" s="48"/>
      <c r="I3732" s="48"/>
      <c r="J3732" s="48"/>
      <c r="K3732" s="48"/>
      <c r="L3732" s="36" t="s">
        <v>5319</v>
      </c>
      <c r="M3732" s="36" t="str">
        <f>IF(LEFT(NICAP[[#This Row],[Date]],1)=0,"Y","N")</f>
        <v>N</v>
      </c>
      <c r="N3732" s="36"/>
      <c r="O3732" s="36" t="str">
        <f>19&amp;LEFT(NICAP[[#This Row],[Date]],2)</f>
        <v>1967</v>
      </c>
      <c r="P3732" s="36" t="str">
        <f>MID(NICAP[[#This Row],[Date]],3,2)</f>
        <v>08</v>
      </c>
      <c r="Q3732" s="36" t="str">
        <f>RIGHT(NICAP[[#This Row],[Date]],2)</f>
        <v>23</v>
      </c>
      <c r="R3732" s="26">
        <f>DATE(NICAP[[#This Row],[Year]],NICAP[[#This Row],[Month]],NICAP[[#This Row],[Day]])</f>
        <v>24707</v>
      </c>
      <c r="S3732" s="35" t="str">
        <f t="shared" si="116"/>
        <v/>
      </c>
      <c r="T3732" s="24" t="str">
        <f t="shared" si="117"/>
        <v>CAN</v>
      </c>
    </row>
    <row r="3733" spans="1:20" ht="12.75" customHeight="1" x14ac:dyDescent="0.2">
      <c r="A3733" s="35">
        <v>3724</v>
      </c>
      <c r="B3733" s="55">
        <v>670823</v>
      </c>
      <c r="C3733" s="39" t="s">
        <v>5318</v>
      </c>
      <c r="D3733" s="39" t="s">
        <v>1787</v>
      </c>
      <c r="E3733" s="39" t="str">
        <f>IF(AND(LEN(NICAP[[#This Row],[State or      Country]])=2,NICAP[[#This Row],[State or      Country]]&lt;&gt;"UK"),"US","Other")</f>
        <v>US</v>
      </c>
      <c r="F3733" s="38">
        <v>6</v>
      </c>
      <c r="G3733" s="37"/>
      <c r="H3733" s="37"/>
      <c r="I3733" s="37"/>
      <c r="J3733" s="37"/>
      <c r="K3733" s="37"/>
      <c r="L3733" s="36" t="s">
        <v>5317</v>
      </c>
      <c r="M3733" s="36" t="str">
        <f>IF(LEFT(NICAP[[#This Row],[Date]],1)=0,"Y","N")</f>
        <v>N</v>
      </c>
      <c r="N3733" s="36"/>
      <c r="O3733" s="36" t="str">
        <f>19&amp;LEFT(NICAP[[#This Row],[Date]],2)</f>
        <v>1967</v>
      </c>
      <c r="P3733" s="36" t="str">
        <f>MID(NICAP[[#This Row],[Date]],3,2)</f>
        <v>08</v>
      </c>
      <c r="Q3733" s="36" t="str">
        <f>RIGHT(NICAP[[#This Row],[Date]],2)</f>
        <v>23</v>
      </c>
      <c r="R3733" s="26">
        <f>DATE(NICAP[[#This Row],[Year]],NICAP[[#This Row],[Month]],NICAP[[#This Row],[Day]])</f>
        <v>24707</v>
      </c>
      <c r="S3733" s="35" t="str">
        <f t="shared" si="116"/>
        <v>IN</v>
      </c>
      <c r="T3733" s="24" t="str">
        <f t="shared" si="117"/>
        <v>US</v>
      </c>
    </row>
    <row r="3734" spans="1:20" ht="57" customHeight="1" x14ac:dyDescent="0.2">
      <c r="A3734" s="35">
        <v>3725</v>
      </c>
      <c r="B3734" s="57">
        <v>670823</v>
      </c>
      <c r="C3734" s="44" t="s">
        <v>5316</v>
      </c>
      <c r="D3734" s="50" t="s">
        <v>1802</v>
      </c>
      <c r="E3734" s="50" t="str">
        <f>IF(AND(LEN(NICAP[[#This Row],[State or      Country]])=2,NICAP[[#This Row],[State or      Country]]&lt;&gt;"UK"),"US","Other")</f>
        <v>Other</v>
      </c>
      <c r="F3734" s="49">
        <v>2</v>
      </c>
      <c r="G3734" s="48"/>
      <c r="H3734" s="48"/>
      <c r="I3734" s="48"/>
      <c r="J3734" s="48"/>
      <c r="K3734" s="48"/>
      <c r="L3734" s="36" t="s">
        <v>5315</v>
      </c>
      <c r="M3734" s="36" t="str">
        <f>IF(LEFT(NICAP[[#This Row],[Date]],1)=0,"Y","N")</f>
        <v>N</v>
      </c>
      <c r="N3734" s="36"/>
      <c r="O3734" s="36" t="str">
        <f>19&amp;LEFT(NICAP[[#This Row],[Date]],2)</f>
        <v>1967</v>
      </c>
      <c r="P3734" s="36" t="str">
        <f>MID(NICAP[[#This Row],[Date]],3,2)</f>
        <v>08</v>
      </c>
      <c r="Q3734" s="36" t="str">
        <f>RIGHT(NICAP[[#This Row],[Date]],2)</f>
        <v>23</v>
      </c>
      <c r="R3734" s="26">
        <f>DATE(NICAP[[#This Row],[Year]],NICAP[[#This Row],[Month]],NICAP[[#This Row],[Day]])</f>
        <v>24707</v>
      </c>
      <c r="S3734" s="35" t="str">
        <f t="shared" si="116"/>
        <v/>
      </c>
      <c r="T3734" s="24" t="str">
        <f t="shared" si="117"/>
        <v>UK</v>
      </c>
    </row>
    <row r="3735" spans="1:20" ht="14.25" customHeight="1" x14ac:dyDescent="0.2">
      <c r="A3735" s="35">
        <v>3726</v>
      </c>
      <c r="B3735" s="56">
        <v>670823</v>
      </c>
      <c r="C3735" s="39" t="s">
        <v>5314</v>
      </c>
      <c r="D3735" s="39" t="s">
        <v>1702</v>
      </c>
      <c r="E3735" s="39" t="str">
        <f>IF(AND(LEN(NICAP[[#This Row],[State or      Country]])=2,NICAP[[#This Row],[State or      Country]]&lt;&gt;"UK"),"US","Other")</f>
        <v>Other</v>
      </c>
      <c r="F3735" s="38">
        <v>9</v>
      </c>
      <c r="G3735" s="71" t="s">
        <v>1666</v>
      </c>
      <c r="H3735" s="65">
        <v>5</v>
      </c>
      <c r="I3735" s="37"/>
      <c r="J3735" s="37"/>
      <c r="K3735" s="37"/>
      <c r="L3735" s="36" t="s">
        <v>5313</v>
      </c>
      <c r="M3735" s="36" t="str">
        <f>IF(LEFT(NICAP[[#This Row],[Date]],1)=0,"Y","N")</f>
        <v>N</v>
      </c>
      <c r="N3735" s="36"/>
      <c r="O3735" s="36" t="str">
        <f>19&amp;LEFT(NICAP[[#This Row],[Date]],2)</f>
        <v>1967</v>
      </c>
      <c r="P3735" s="36" t="str">
        <f>MID(NICAP[[#This Row],[Date]],3,2)</f>
        <v>08</v>
      </c>
      <c r="Q3735" s="36" t="str">
        <f>RIGHT(NICAP[[#This Row],[Date]],2)</f>
        <v>23</v>
      </c>
      <c r="R3735" s="26">
        <f>DATE(NICAP[[#This Row],[Year]],NICAP[[#This Row],[Month]],NICAP[[#This Row],[Day]])</f>
        <v>24707</v>
      </c>
      <c r="S3735" s="35" t="str">
        <f t="shared" si="116"/>
        <v/>
      </c>
      <c r="T3735" s="24" t="str">
        <f t="shared" si="117"/>
        <v>CAN</v>
      </c>
    </row>
    <row r="3736" spans="1:20" ht="27" customHeight="1" x14ac:dyDescent="0.2">
      <c r="A3736" s="35">
        <v>3727</v>
      </c>
      <c r="B3736" s="60">
        <v>670824</v>
      </c>
      <c r="C3736" s="44" t="s">
        <v>5312</v>
      </c>
      <c r="D3736" s="44" t="s">
        <v>1793</v>
      </c>
      <c r="E3736" s="44" t="str">
        <f>IF(AND(LEN(NICAP[[#This Row],[State or      Country]])=2,NICAP[[#This Row],[State or      Country]]&lt;&gt;"UK"),"US","Other")</f>
        <v>US</v>
      </c>
      <c r="F3736" s="43">
        <v>7</v>
      </c>
      <c r="G3736" s="41"/>
      <c r="H3736" s="41"/>
      <c r="I3736" s="41"/>
      <c r="J3736" s="41"/>
      <c r="K3736" s="41"/>
      <c r="L3736" s="42" t="s">
        <v>5311</v>
      </c>
      <c r="M3736" s="42" t="str">
        <f>IF(LEFT(NICAP[[#This Row],[Date]],1)=0,"Y","N")</f>
        <v>N</v>
      </c>
      <c r="N3736" s="42"/>
      <c r="O3736" s="42" t="str">
        <f>19&amp;LEFT(NICAP[[#This Row],[Date]],2)</f>
        <v>1967</v>
      </c>
      <c r="P3736" s="42" t="str">
        <f>MID(NICAP[[#This Row],[Date]],3,2)</f>
        <v>08</v>
      </c>
      <c r="Q3736" s="42" t="str">
        <f>RIGHT(NICAP[[#This Row],[Date]],2)</f>
        <v>24</v>
      </c>
      <c r="R3736" s="26">
        <f>DATE(NICAP[[#This Row],[Year]],NICAP[[#This Row],[Month]],NICAP[[#This Row],[Day]])</f>
        <v>24708</v>
      </c>
      <c r="S3736" s="35" t="str">
        <f t="shared" si="116"/>
        <v>AU</v>
      </c>
      <c r="T3736" s="24" t="str">
        <f t="shared" si="117"/>
        <v>US</v>
      </c>
    </row>
    <row r="3737" spans="1:20" ht="57.75" customHeight="1" x14ac:dyDescent="0.2">
      <c r="A3737" s="35">
        <v>3728</v>
      </c>
      <c r="B3737" s="57">
        <v>670824</v>
      </c>
      <c r="C3737" s="50" t="s">
        <v>5310</v>
      </c>
      <c r="D3737" s="50" t="s">
        <v>1702</v>
      </c>
      <c r="E3737" s="50" t="str">
        <f>IF(AND(LEN(NICAP[[#This Row],[State or      Country]])=2,NICAP[[#This Row],[State or      Country]]&lt;&gt;"UK"),"US","Other")</f>
        <v>Other</v>
      </c>
      <c r="F3737" s="49">
        <v>11</v>
      </c>
      <c r="G3737" s="48"/>
      <c r="H3737" s="48"/>
      <c r="I3737" s="48"/>
      <c r="J3737" s="48"/>
      <c r="K3737" s="48"/>
      <c r="L3737" s="36" t="s">
        <v>5309</v>
      </c>
      <c r="M3737" s="36" t="str">
        <f>IF(LEFT(NICAP[[#This Row],[Date]],1)=0,"Y","N")</f>
        <v>N</v>
      </c>
      <c r="N3737" s="36"/>
      <c r="O3737" s="36" t="str">
        <f>19&amp;LEFT(NICAP[[#This Row],[Date]],2)</f>
        <v>1967</v>
      </c>
      <c r="P3737" s="36" t="str">
        <f>MID(NICAP[[#This Row],[Date]],3,2)</f>
        <v>08</v>
      </c>
      <c r="Q3737" s="36" t="str">
        <f>RIGHT(NICAP[[#This Row],[Date]],2)</f>
        <v>24</v>
      </c>
      <c r="R3737" s="26">
        <f>DATE(NICAP[[#This Row],[Year]],NICAP[[#This Row],[Month]],NICAP[[#This Row],[Day]])</f>
        <v>24708</v>
      </c>
      <c r="S3737" s="35" t="str">
        <f t="shared" si="116"/>
        <v/>
      </c>
      <c r="T3737" s="24" t="str">
        <f t="shared" si="117"/>
        <v>CAN</v>
      </c>
    </row>
    <row r="3738" spans="1:20" ht="72" customHeight="1" x14ac:dyDescent="0.2">
      <c r="A3738" s="35">
        <v>3729</v>
      </c>
      <c r="B3738" s="57">
        <v>670824</v>
      </c>
      <c r="C3738" s="50" t="s">
        <v>5308</v>
      </c>
      <c r="D3738" s="50" t="s">
        <v>1758</v>
      </c>
      <c r="E3738" s="50" t="str">
        <f>IF(AND(LEN(NICAP[[#This Row],[State or      Country]])=2,NICAP[[#This Row],[State or      Country]]&lt;&gt;"UK"),"US","Other")</f>
        <v>US</v>
      </c>
      <c r="F3738" s="49">
        <v>2</v>
      </c>
      <c r="G3738" s="48"/>
      <c r="H3738" s="48"/>
      <c r="I3738" s="48"/>
      <c r="J3738" s="48"/>
      <c r="K3738" s="48"/>
      <c r="L3738" s="36" t="s">
        <v>5307</v>
      </c>
      <c r="M3738" s="36" t="str">
        <f>IF(LEFT(NICAP[[#This Row],[Date]],1)=0,"Y","N")</f>
        <v>N</v>
      </c>
      <c r="N3738" s="36"/>
      <c r="O3738" s="36" t="str">
        <f>19&amp;LEFT(NICAP[[#This Row],[Date]],2)</f>
        <v>1967</v>
      </c>
      <c r="P3738" s="36" t="str">
        <f>MID(NICAP[[#This Row],[Date]],3,2)</f>
        <v>08</v>
      </c>
      <c r="Q3738" s="36" t="str">
        <f>RIGHT(NICAP[[#This Row],[Date]],2)</f>
        <v>24</v>
      </c>
      <c r="R3738" s="26">
        <f>DATE(NICAP[[#This Row],[Year]],NICAP[[#This Row],[Month]],NICAP[[#This Row],[Day]])</f>
        <v>24708</v>
      </c>
      <c r="S3738" s="35" t="str">
        <f t="shared" si="116"/>
        <v>NY</v>
      </c>
      <c r="T3738" s="24" t="str">
        <f t="shared" si="117"/>
        <v>US</v>
      </c>
    </row>
    <row r="3739" spans="1:20" ht="71.25" customHeight="1" x14ac:dyDescent="0.2">
      <c r="A3739" s="35">
        <v>3730</v>
      </c>
      <c r="B3739" s="57">
        <v>670825</v>
      </c>
      <c r="C3739" s="50" t="s">
        <v>5306</v>
      </c>
      <c r="D3739" s="50" t="s">
        <v>1998</v>
      </c>
      <c r="E3739" s="50" t="str">
        <f>IF(AND(LEN(NICAP[[#This Row],[State or      Country]])=2,NICAP[[#This Row],[State or      Country]]&lt;&gt;"UK"),"US","Other")</f>
        <v>US</v>
      </c>
      <c r="F3739" s="49">
        <v>2</v>
      </c>
      <c r="G3739" s="48"/>
      <c r="H3739" s="48"/>
      <c r="I3739" s="48"/>
      <c r="J3739" s="48"/>
      <c r="K3739" s="48"/>
      <c r="L3739" s="36" t="s">
        <v>5305</v>
      </c>
      <c r="M3739" s="36" t="str">
        <f>IF(LEFT(NICAP[[#This Row],[Date]],1)=0,"Y","N")</f>
        <v>N</v>
      </c>
      <c r="N3739" s="36"/>
      <c r="O3739" s="36" t="str">
        <f>19&amp;LEFT(NICAP[[#This Row],[Date]],2)</f>
        <v>1967</v>
      </c>
      <c r="P3739" s="36" t="str">
        <f>MID(NICAP[[#This Row],[Date]],3,2)</f>
        <v>08</v>
      </c>
      <c r="Q3739" s="36" t="str">
        <f>RIGHT(NICAP[[#This Row],[Date]],2)</f>
        <v>25</v>
      </c>
      <c r="R3739" s="26">
        <f>DATE(NICAP[[#This Row],[Year]],NICAP[[#This Row],[Month]],NICAP[[#This Row],[Day]])</f>
        <v>24709</v>
      </c>
      <c r="S3739" s="35" t="str">
        <f t="shared" si="116"/>
        <v>AR</v>
      </c>
      <c r="T3739" s="24" t="str">
        <f t="shared" si="117"/>
        <v>US</v>
      </c>
    </row>
    <row r="3740" spans="1:20" ht="42.75" customHeight="1" x14ac:dyDescent="0.2">
      <c r="A3740" s="35">
        <v>3731</v>
      </c>
      <c r="B3740" s="57">
        <v>670825</v>
      </c>
      <c r="C3740" s="50" t="s">
        <v>5304</v>
      </c>
      <c r="D3740" s="50" t="s">
        <v>2990</v>
      </c>
      <c r="E3740" s="50" t="str">
        <f>IF(AND(LEN(NICAP[[#This Row],[State or      Country]])=2,NICAP[[#This Row],[State or      Country]]&lt;&gt;"UK"),"US","Other")</f>
        <v>Other</v>
      </c>
      <c r="F3740" s="49">
        <v>2</v>
      </c>
      <c r="G3740" s="48"/>
      <c r="H3740" s="48"/>
      <c r="I3740" s="48"/>
      <c r="J3740" s="48"/>
      <c r="K3740" s="48"/>
      <c r="L3740" s="36" t="s">
        <v>5303</v>
      </c>
      <c r="M3740" s="36" t="str">
        <f>IF(LEFT(NICAP[[#This Row],[Date]],1)=0,"Y","N")</f>
        <v>N</v>
      </c>
      <c r="N3740" s="36"/>
      <c r="O3740" s="36" t="str">
        <f>19&amp;LEFT(NICAP[[#This Row],[Date]],2)</f>
        <v>1967</v>
      </c>
      <c r="P3740" s="36" t="str">
        <f>MID(NICAP[[#This Row],[Date]],3,2)</f>
        <v>08</v>
      </c>
      <c r="Q3740" s="36" t="str">
        <f>RIGHT(NICAP[[#This Row],[Date]],2)</f>
        <v>25</v>
      </c>
      <c r="R3740" s="26">
        <f>DATE(NICAP[[#This Row],[Year]],NICAP[[#This Row],[Month]],NICAP[[#This Row],[Day]])</f>
        <v>24709</v>
      </c>
      <c r="S3740" s="35" t="str">
        <f t="shared" si="116"/>
        <v/>
      </c>
      <c r="T3740" s="24" t="str">
        <f t="shared" si="117"/>
        <v>Venezuela</v>
      </c>
    </row>
    <row r="3741" spans="1:20" ht="87" customHeight="1" x14ac:dyDescent="0.2">
      <c r="A3741" s="35">
        <v>3732</v>
      </c>
      <c r="B3741" s="57">
        <v>670825</v>
      </c>
      <c r="C3741" s="50" t="s">
        <v>5302</v>
      </c>
      <c r="D3741" s="50" t="s">
        <v>2122</v>
      </c>
      <c r="E3741" s="50" t="str">
        <f>IF(AND(LEN(NICAP[[#This Row],[State or      Country]])=2,NICAP[[#This Row],[State or      Country]]&lt;&gt;"UK"),"US","Other")</f>
        <v>US</v>
      </c>
      <c r="F3741" s="49">
        <v>2</v>
      </c>
      <c r="G3741" s="48"/>
      <c r="H3741" s="48"/>
      <c r="I3741" s="48"/>
      <c r="J3741" s="48"/>
      <c r="K3741" s="48"/>
      <c r="L3741" s="36" t="s">
        <v>5301</v>
      </c>
      <c r="M3741" s="36" t="str">
        <f>IF(LEFT(NICAP[[#This Row],[Date]],1)=0,"Y","N")</f>
        <v>N</v>
      </c>
      <c r="N3741" s="36"/>
      <c r="O3741" s="36" t="str">
        <f>19&amp;LEFT(NICAP[[#This Row],[Date]],2)</f>
        <v>1967</v>
      </c>
      <c r="P3741" s="36" t="str">
        <f>MID(NICAP[[#This Row],[Date]],3,2)</f>
        <v>08</v>
      </c>
      <c r="Q3741" s="36" t="str">
        <f>RIGHT(NICAP[[#This Row],[Date]],2)</f>
        <v>25</v>
      </c>
      <c r="R3741" s="26">
        <f>DATE(NICAP[[#This Row],[Year]],NICAP[[#This Row],[Month]],NICAP[[#This Row],[Day]])</f>
        <v>24709</v>
      </c>
      <c r="S3741" s="35" t="str">
        <f t="shared" si="116"/>
        <v>NM</v>
      </c>
      <c r="T3741" s="24" t="str">
        <f t="shared" si="117"/>
        <v>US</v>
      </c>
    </row>
    <row r="3742" spans="1:20" ht="41.25" customHeight="1" x14ac:dyDescent="0.2">
      <c r="A3742" s="35">
        <v>3733</v>
      </c>
      <c r="B3742" s="57">
        <v>670826</v>
      </c>
      <c r="C3742" s="50" t="s">
        <v>5300</v>
      </c>
      <c r="D3742" s="50" t="s">
        <v>1953</v>
      </c>
      <c r="E3742" s="50" t="str">
        <f>IF(AND(LEN(NICAP[[#This Row],[State or      Country]])=2,NICAP[[#This Row],[State or      Country]]&lt;&gt;"UK"),"US","Other")</f>
        <v>US</v>
      </c>
      <c r="F3742" s="49">
        <v>7</v>
      </c>
      <c r="G3742" s="48"/>
      <c r="H3742" s="48"/>
      <c r="I3742" s="48"/>
      <c r="J3742" s="48"/>
      <c r="K3742" s="48"/>
      <c r="L3742" s="36" t="s">
        <v>5299</v>
      </c>
      <c r="M3742" s="36" t="str">
        <f>IF(LEFT(NICAP[[#This Row],[Date]],1)=0,"Y","N")</f>
        <v>N</v>
      </c>
      <c r="N3742" s="36"/>
      <c r="O3742" s="36" t="str">
        <f>19&amp;LEFT(NICAP[[#This Row],[Date]],2)</f>
        <v>1967</v>
      </c>
      <c r="P3742" s="36" t="str">
        <f>MID(NICAP[[#This Row],[Date]],3,2)</f>
        <v>08</v>
      </c>
      <c r="Q3742" s="36" t="str">
        <f>RIGHT(NICAP[[#This Row],[Date]],2)</f>
        <v>26</v>
      </c>
      <c r="R3742" s="26">
        <f>DATE(NICAP[[#This Row],[Year]],NICAP[[#This Row],[Month]],NICAP[[#This Row],[Day]])</f>
        <v>24710</v>
      </c>
      <c r="S3742" s="35" t="str">
        <f t="shared" si="116"/>
        <v>ME</v>
      </c>
      <c r="T3742" s="24" t="str">
        <f t="shared" si="117"/>
        <v>US</v>
      </c>
    </row>
    <row r="3743" spans="1:20" ht="27.75" customHeight="1" x14ac:dyDescent="0.2">
      <c r="A3743" s="35">
        <v>3734</v>
      </c>
      <c r="B3743" s="60">
        <v>670827</v>
      </c>
      <c r="C3743" s="44" t="s">
        <v>5298</v>
      </c>
      <c r="D3743" s="44" t="s">
        <v>2640</v>
      </c>
      <c r="E3743" s="44" t="str">
        <f>IF(AND(LEN(NICAP[[#This Row],[State or      Country]])=2,NICAP[[#This Row],[State or      Country]]&lt;&gt;"UK"),"US","Other")</f>
        <v>US</v>
      </c>
      <c r="F3743" s="43">
        <v>3</v>
      </c>
      <c r="G3743" s="41"/>
      <c r="H3743" s="41"/>
      <c r="I3743" s="41"/>
      <c r="J3743" s="41"/>
      <c r="K3743" s="41"/>
      <c r="L3743" s="42" t="s">
        <v>5297</v>
      </c>
      <c r="M3743" s="42" t="str">
        <f>IF(LEFT(NICAP[[#This Row],[Date]],1)=0,"Y","N")</f>
        <v>N</v>
      </c>
      <c r="N3743" s="42"/>
      <c r="O3743" s="42" t="str">
        <f>19&amp;LEFT(NICAP[[#This Row],[Date]],2)</f>
        <v>1967</v>
      </c>
      <c r="P3743" s="42" t="str">
        <f>MID(NICAP[[#This Row],[Date]],3,2)</f>
        <v>08</v>
      </c>
      <c r="Q3743" s="42" t="str">
        <f>RIGHT(NICAP[[#This Row],[Date]],2)</f>
        <v>27</v>
      </c>
      <c r="R3743" s="26">
        <f>DATE(NICAP[[#This Row],[Year]],NICAP[[#This Row],[Month]],NICAP[[#This Row],[Day]])</f>
        <v>24711</v>
      </c>
      <c r="S3743" s="35" t="str">
        <f t="shared" si="116"/>
        <v>CO</v>
      </c>
      <c r="T3743" s="24" t="str">
        <f t="shared" si="117"/>
        <v>US</v>
      </c>
    </row>
    <row r="3744" spans="1:20" ht="57" customHeight="1" x14ac:dyDescent="0.2">
      <c r="A3744" s="35">
        <v>3735</v>
      </c>
      <c r="B3744" s="57">
        <v>670828</v>
      </c>
      <c r="C3744" s="50" t="s">
        <v>5296</v>
      </c>
      <c r="D3744" s="50" t="s">
        <v>1702</v>
      </c>
      <c r="E3744" s="50" t="str">
        <f>IF(AND(LEN(NICAP[[#This Row],[State or      Country]])=2,NICAP[[#This Row],[State or      Country]]&lt;&gt;"UK"),"US","Other")</f>
        <v>Other</v>
      </c>
      <c r="F3744" s="49">
        <v>2</v>
      </c>
      <c r="G3744" s="48"/>
      <c r="H3744" s="48"/>
      <c r="I3744" s="48"/>
      <c r="J3744" s="48"/>
      <c r="K3744" s="48"/>
      <c r="L3744" s="36" t="s">
        <v>5295</v>
      </c>
      <c r="M3744" s="36" t="str">
        <f>IF(LEFT(NICAP[[#This Row],[Date]],1)=0,"Y","N")</f>
        <v>N</v>
      </c>
      <c r="N3744" s="36"/>
      <c r="O3744" s="36" t="str">
        <f>19&amp;LEFT(NICAP[[#This Row],[Date]],2)</f>
        <v>1967</v>
      </c>
      <c r="P3744" s="36" t="str">
        <f>MID(NICAP[[#This Row],[Date]],3,2)</f>
        <v>08</v>
      </c>
      <c r="Q3744" s="36" t="str">
        <f>RIGHT(NICAP[[#This Row],[Date]],2)</f>
        <v>28</v>
      </c>
      <c r="R3744" s="26">
        <f>DATE(NICAP[[#This Row],[Year]],NICAP[[#This Row],[Month]],NICAP[[#This Row],[Day]])</f>
        <v>24712</v>
      </c>
      <c r="S3744" s="35" t="str">
        <f t="shared" si="116"/>
        <v/>
      </c>
      <c r="T3744" s="24" t="str">
        <f t="shared" si="117"/>
        <v>CAN</v>
      </c>
    </row>
    <row r="3745" spans="1:20" ht="56.25" customHeight="1" x14ac:dyDescent="0.2">
      <c r="A3745" s="35">
        <v>3736</v>
      </c>
      <c r="B3745" s="57">
        <v>670828</v>
      </c>
      <c r="C3745" s="50" t="s">
        <v>5267</v>
      </c>
      <c r="D3745" s="50" t="s">
        <v>1697</v>
      </c>
      <c r="E3745" s="50" t="str">
        <f>IF(AND(LEN(NICAP[[#This Row],[State or      Country]])=2,NICAP[[#This Row],[State or      Country]]&lt;&gt;"UK"),"US","Other")</f>
        <v>US</v>
      </c>
      <c r="F3745" s="49">
        <v>1</v>
      </c>
      <c r="G3745" s="48"/>
      <c r="H3745" s="48"/>
      <c r="I3745" s="48"/>
      <c r="J3745" s="48"/>
      <c r="K3745" s="48"/>
      <c r="L3745" s="36" t="s">
        <v>5294</v>
      </c>
      <c r="M3745" s="36" t="str">
        <f>IF(LEFT(NICAP[[#This Row],[Date]],1)=0,"Y","N")</f>
        <v>N</v>
      </c>
      <c r="N3745" s="36"/>
      <c r="O3745" s="36" t="str">
        <f>19&amp;LEFT(NICAP[[#This Row],[Date]],2)</f>
        <v>1967</v>
      </c>
      <c r="P3745" s="36" t="str">
        <f>MID(NICAP[[#This Row],[Date]],3,2)</f>
        <v>08</v>
      </c>
      <c r="Q3745" s="36" t="str">
        <f>RIGHT(NICAP[[#This Row],[Date]],2)</f>
        <v>28</v>
      </c>
      <c r="R3745" s="26">
        <f>DATE(NICAP[[#This Row],[Year]],NICAP[[#This Row],[Month]],NICAP[[#This Row],[Day]])</f>
        <v>24712</v>
      </c>
      <c r="S3745" s="35" t="str">
        <f t="shared" si="116"/>
        <v>MA</v>
      </c>
      <c r="T3745" s="24" t="str">
        <f t="shared" si="117"/>
        <v>US</v>
      </c>
    </row>
    <row r="3746" spans="1:20" ht="57.75" customHeight="1" x14ac:dyDescent="0.2">
      <c r="A3746" s="35">
        <v>3737</v>
      </c>
      <c r="B3746" s="57">
        <v>670829</v>
      </c>
      <c r="C3746" s="50" t="s">
        <v>5293</v>
      </c>
      <c r="D3746" s="50" t="s">
        <v>1802</v>
      </c>
      <c r="E3746" s="50" t="str">
        <f>IF(AND(LEN(NICAP[[#This Row],[State or      Country]])=2,NICAP[[#This Row],[State or      Country]]&lt;&gt;"UK"),"US","Other")</f>
        <v>Other</v>
      </c>
      <c r="F3746" s="49">
        <v>2</v>
      </c>
      <c r="G3746" s="48"/>
      <c r="H3746" s="48"/>
      <c r="I3746" s="48"/>
      <c r="J3746" s="48"/>
      <c r="K3746" s="48"/>
      <c r="L3746" s="36" t="s">
        <v>5292</v>
      </c>
      <c r="M3746" s="36" t="str">
        <f>IF(LEFT(NICAP[[#This Row],[Date]],1)=0,"Y","N")</f>
        <v>N</v>
      </c>
      <c r="N3746" s="36"/>
      <c r="O3746" s="36" t="str">
        <f>19&amp;LEFT(NICAP[[#This Row],[Date]],2)</f>
        <v>1967</v>
      </c>
      <c r="P3746" s="36" t="str">
        <f>MID(NICAP[[#This Row],[Date]],3,2)</f>
        <v>08</v>
      </c>
      <c r="Q3746" s="36" t="str">
        <f>RIGHT(NICAP[[#This Row],[Date]],2)</f>
        <v>29</v>
      </c>
      <c r="R3746" s="26">
        <f>DATE(NICAP[[#This Row],[Year]],NICAP[[#This Row],[Month]],NICAP[[#This Row],[Day]])</f>
        <v>24713</v>
      </c>
      <c r="S3746" s="35" t="str">
        <f t="shared" si="116"/>
        <v/>
      </c>
      <c r="T3746" s="24" t="str">
        <f t="shared" si="117"/>
        <v>UK</v>
      </c>
    </row>
    <row r="3747" spans="1:20" ht="57" customHeight="1" x14ac:dyDescent="0.2">
      <c r="A3747" s="35">
        <v>3738</v>
      </c>
      <c r="B3747" s="57">
        <v>670829</v>
      </c>
      <c r="C3747" s="50" t="s">
        <v>5291</v>
      </c>
      <c r="D3747" s="50" t="s">
        <v>1686</v>
      </c>
      <c r="E3747" s="50" t="str">
        <f>IF(AND(LEN(NICAP[[#This Row],[State or      Country]])=2,NICAP[[#This Row],[State or      Country]]&lt;&gt;"UK"),"US","Other")</f>
        <v>US</v>
      </c>
      <c r="F3747" s="49">
        <v>2</v>
      </c>
      <c r="G3747" s="48"/>
      <c r="H3747" s="48"/>
      <c r="I3747" s="48"/>
      <c r="J3747" s="48"/>
      <c r="K3747" s="48"/>
      <c r="L3747" s="36" t="s">
        <v>5290</v>
      </c>
      <c r="M3747" s="36" t="str">
        <f>IF(LEFT(NICAP[[#This Row],[Date]],1)=0,"Y","N")</f>
        <v>N</v>
      </c>
      <c r="N3747" s="36"/>
      <c r="O3747" s="36" t="str">
        <f>19&amp;LEFT(NICAP[[#This Row],[Date]],2)</f>
        <v>1967</v>
      </c>
      <c r="P3747" s="36" t="str">
        <f>MID(NICAP[[#This Row],[Date]],3,2)</f>
        <v>08</v>
      </c>
      <c r="Q3747" s="36" t="str">
        <f>RIGHT(NICAP[[#This Row],[Date]],2)</f>
        <v>29</v>
      </c>
      <c r="R3747" s="26">
        <f>DATE(NICAP[[#This Row],[Year]],NICAP[[#This Row],[Month]],NICAP[[#This Row],[Day]])</f>
        <v>24713</v>
      </c>
      <c r="S3747" s="35" t="str">
        <f t="shared" si="116"/>
        <v>PA</v>
      </c>
      <c r="T3747" s="24" t="str">
        <f t="shared" si="117"/>
        <v>US</v>
      </c>
    </row>
    <row r="3748" spans="1:20" ht="71.25" customHeight="1" x14ac:dyDescent="0.2">
      <c r="A3748" s="35">
        <v>3739</v>
      </c>
      <c r="B3748" s="57">
        <v>670829</v>
      </c>
      <c r="C3748" s="50" t="s">
        <v>2415</v>
      </c>
      <c r="D3748" s="50" t="s">
        <v>1694</v>
      </c>
      <c r="E3748" s="50" t="str">
        <f>IF(AND(LEN(NICAP[[#This Row],[State or      Country]])=2,NICAP[[#This Row],[State or      Country]]&lt;&gt;"UK"),"US","Other")</f>
        <v>US</v>
      </c>
      <c r="F3748" s="49">
        <v>11</v>
      </c>
      <c r="G3748" s="48"/>
      <c r="H3748" s="48"/>
      <c r="I3748" s="48"/>
      <c r="J3748" s="48"/>
      <c r="K3748" s="48"/>
      <c r="L3748" s="36" t="s">
        <v>5289</v>
      </c>
      <c r="M3748" s="36" t="str">
        <f>IF(LEFT(NICAP[[#This Row],[Date]],1)=0,"Y","N")</f>
        <v>N</v>
      </c>
      <c r="N3748" s="36"/>
      <c r="O3748" s="36" t="str">
        <f>19&amp;LEFT(NICAP[[#This Row],[Date]],2)</f>
        <v>1967</v>
      </c>
      <c r="P3748" s="36" t="str">
        <f>MID(NICAP[[#This Row],[Date]],3,2)</f>
        <v>08</v>
      </c>
      <c r="Q3748" s="36" t="str">
        <f>RIGHT(NICAP[[#This Row],[Date]],2)</f>
        <v>29</v>
      </c>
      <c r="R3748" s="26">
        <f>DATE(NICAP[[#This Row],[Year]],NICAP[[#This Row],[Month]],NICAP[[#This Row],[Day]])</f>
        <v>24713</v>
      </c>
      <c r="S3748" s="35" t="str">
        <f t="shared" si="116"/>
        <v>OH</v>
      </c>
      <c r="T3748" s="24" t="str">
        <f t="shared" si="117"/>
        <v>US</v>
      </c>
    </row>
    <row r="3749" spans="1:20" ht="87" customHeight="1" x14ac:dyDescent="0.2">
      <c r="A3749" s="35">
        <v>3740</v>
      </c>
      <c r="B3749" s="57">
        <v>670829</v>
      </c>
      <c r="C3749" s="50" t="s">
        <v>5288</v>
      </c>
      <c r="D3749" s="50" t="s">
        <v>1702</v>
      </c>
      <c r="E3749" s="50" t="str">
        <f>IF(AND(LEN(NICAP[[#This Row],[State or      Country]])=2,NICAP[[#This Row],[State or      Country]]&lt;&gt;"UK"),"US","Other")</f>
        <v>Other</v>
      </c>
      <c r="F3749" s="49">
        <v>2</v>
      </c>
      <c r="G3749" s="48"/>
      <c r="H3749" s="48"/>
      <c r="I3749" s="48"/>
      <c r="J3749" s="48"/>
      <c r="K3749" s="48"/>
      <c r="L3749" s="36" t="s">
        <v>5287</v>
      </c>
      <c r="M3749" s="36" t="str">
        <f>IF(LEFT(NICAP[[#This Row],[Date]],1)=0,"Y","N")</f>
        <v>N</v>
      </c>
      <c r="N3749" s="36"/>
      <c r="O3749" s="36" t="str">
        <f>19&amp;LEFT(NICAP[[#This Row],[Date]],2)</f>
        <v>1967</v>
      </c>
      <c r="P3749" s="36" t="str">
        <f>MID(NICAP[[#This Row],[Date]],3,2)</f>
        <v>08</v>
      </c>
      <c r="Q3749" s="36" t="str">
        <f>RIGHT(NICAP[[#This Row],[Date]],2)</f>
        <v>29</v>
      </c>
      <c r="R3749" s="26">
        <f>DATE(NICAP[[#This Row],[Year]],NICAP[[#This Row],[Month]],NICAP[[#This Row],[Day]])</f>
        <v>24713</v>
      </c>
      <c r="S3749" s="35" t="str">
        <f t="shared" si="116"/>
        <v/>
      </c>
      <c r="T3749" s="24" t="str">
        <f t="shared" si="117"/>
        <v>CAN</v>
      </c>
    </row>
    <row r="3750" spans="1:20" ht="42" customHeight="1" x14ac:dyDescent="0.2">
      <c r="A3750" s="35">
        <v>3741</v>
      </c>
      <c r="B3750" s="57">
        <v>670830</v>
      </c>
      <c r="C3750" s="50" t="s">
        <v>5286</v>
      </c>
      <c r="D3750" s="50" t="s">
        <v>1933</v>
      </c>
      <c r="E3750" s="50" t="str">
        <f>IF(AND(LEN(NICAP[[#This Row],[State or      Country]])=2,NICAP[[#This Row],[State or      Country]]&lt;&gt;"UK"),"US","Other")</f>
        <v>Other</v>
      </c>
      <c r="F3750" s="49">
        <v>1</v>
      </c>
      <c r="G3750" s="48"/>
      <c r="H3750" s="48"/>
      <c r="I3750" s="48"/>
      <c r="J3750" s="48"/>
      <c r="K3750" s="48"/>
      <c r="L3750" s="42" t="s">
        <v>5285</v>
      </c>
      <c r="M3750" s="42" t="str">
        <f>IF(LEFT(NICAP[[#This Row],[Date]],1)=0,"Y","N")</f>
        <v>N</v>
      </c>
      <c r="N3750" s="42"/>
      <c r="O3750" s="42" t="str">
        <f>19&amp;LEFT(NICAP[[#This Row],[Date]],2)</f>
        <v>1967</v>
      </c>
      <c r="P3750" s="42" t="str">
        <f>MID(NICAP[[#This Row],[Date]],3,2)</f>
        <v>08</v>
      </c>
      <c r="Q3750" s="42" t="str">
        <f>RIGHT(NICAP[[#This Row],[Date]],2)</f>
        <v>30</v>
      </c>
      <c r="R3750" s="26">
        <f>DATE(NICAP[[#This Row],[Year]],NICAP[[#This Row],[Month]],NICAP[[#This Row],[Day]])</f>
        <v>24714</v>
      </c>
      <c r="S3750" s="35" t="str">
        <f t="shared" si="116"/>
        <v/>
      </c>
      <c r="T3750" s="24" t="str">
        <f t="shared" si="117"/>
        <v>Russia</v>
      </c>
    </row>
    <row r="3751" spans="1:20" ht="87" customHeight="1" x14ac:dyDescent="0.2">
      <c r="A3751" s="35">
        <v>3742</v>
      </c>
      <c r="B3751" s="57">
        <v>670830</v>
      </c>
      <c r="C3751" s="50" t="s">
        <v>5284</v>
      </c>
      <c r="D3751" s="50" t="s">
        <v>1802</v>
      </c>
      <c r="E3751" s="50" t="str">
        <f>IF(AND(LEN(NICAP[[#This Row],[State or      Country]])=2,NICAP[[#This Row],[State or      Country]]&lt;&gt;"UK"),"US","Other")</f>
        <v>Other</v>
      </c>
      <c r="F3751" s="75">
        <v>2</v>
      </c>
      <c r="G3751" s="48"/>
      <c r="H3751" s="48"/>
      <c r="I3751" s="48"/>
      <c r="J3751" s="48"/>
      <c r="K3751" s="48"/>
      <c r="L3751" s="36" t="s">
        <v>5283</v>
      </c>
      <c r="M3751" s="36" t="str">
        <f>IF(LEFT(NICAP[[#This Row],[Date]],1)=0,"Y","N")</f>
        <v>N</v>
      </c>
      <c r="N3751" s="36"/>
      <c r="O3751" s="36" t="str">
        <f>19&amp;LEFT(NICAP[[#This Row],[Date]],2)</f>
        <v>1967</v>
      </c>
      <c r="P3751" s="36" t="str">
        <f>MID(NICAP[[#This Row],[Date]],3,2)</f>
        <v>08</v>
      </c>
      <c r="Q3751" s="36" t="str">
        <f>RIGHT(NICAP[[#This Row],[Date]],2)</f>
        <v>30</v>
      </c>
      <c r="R3751" s="26">
        <f>DATE(NICAP[[#This Row],[Year]],NICAP[[#This Row],[Month]],NICAP[[#This Row],[Day]])</f>
        <v>24714</v>
      </c>
      <c r="S3751" s="35" t="str">
        <f t="shared" si="116"/>
        <v/>
      </c>
      <c r="T3751" s="24" t="str">
        <f t="shared" si="117"/>
        <v>UK</v>
      </c>
    </row>
    <row r="3752" spans="1:20" ht="57" customHeight="1" x14ac:dyDescent="0.2">
      <c r="A3752" s="35">
        <v>3743</v>
      </c>
      <c r="B3752" s="57">
        <v>670831</v>
      </c>
      <c r="C3752" s="50" t="s">
        <v>5282</v>
      </c>
      <c r="D3752" s="50" t="s">
        <v>1813</v>
      </c>
      <c r="E3752" s="50" t="str">
        <f>IF(AND(LEN(NICAP[[#This Row],[State or      Country]])=2,NICAP[[#This Row],[State or      Country]]&lt;&gt;"UK"),"US","Other")</f>
        <v>Other</v>
      </c>
      <c r="F3752" s="75">
        <v>7</v>
      </c>
      <c r="G3752" s="48"/>
      <c r="H3752" s="48"/>
      <c r="I3752" s="48"/>
      <c r="J3752" s="48"/>
      <c r="K3752" s="48"/>
      <c r="L3752" s="36" t="s">
        <v>5281</v>
      </c>
      <c r="M3752" s="36" t="str">
        <f>IF(LEFT(NICAP[[#This Row],[Date]],1)=0,"Y","N")</f>
        <v>N</v>
      </c>
      <c r="N3752" s="36"/>
      <c r="O3752" s="36" t="str">
        <f>19&amp;LEFT(NICAP[[#This Row],[Date]],2)</f>
        <v>1967</v>
      </c>
      <c r="P3752" s="36" t="str">
        <f>MID(NICAP[[#This Row],[Date]],3,2)</f>
        <v>08</v>
      </c>
      <c r="Q3752" s="36" t="str">
        <f>RIGHT(NICAP[[#This Row],[Date]],2)</f>
        <v>31</v>
      </c>
      <c r="R3752" s="26">
        <f>DATE(NICAP[[#This Row],[Year]],NICAP[[#This Row],[Month]],NICAP[[#This Row],[Day]])</f>
        <v>24715</v>
      </c>
      <c r="S3752" s="35" t="str">
        <f t="shared" si="116"/>
        <v/>
      </c>
      <c r="T3752" s="24" t="str">
        <f t="shared" si="117"/>
        <v>France</v>
      </c>
    </row>
    <row r="3753" spans="1:20" ht="56.25" customHeight="1" x14ac:dyDescent="0.2">
      <c r="A3753" s="35">
        <v>3744</v>
      </c>
      <c r="B3753" s="57">
        <v>670831</v>
      </c>
      <c r="C3753" s="50" t="s">
        <v>5269</v>
      </c>
      <c r="D3753" s="50" t="s">
        <v>1802</v>
      </c>
      <c r="E3753" s="50" t="str">
        <f>IF(AND(LEN(NICAP[[#This Row],[State or      Country]])=2,NICAP[[#This Row],[State or      Country]]&lt;&gt;"UK"),"US","Other")</f>
        <v>Other</v>
      </c>
      <c r="F3753" s="75">
        <v>2</v>
      </c>
      <c r="G3753" s="48"/>
      <c r="H3753" s="48"/>
      <c r="I3753" s="48"/>
      <c r="J3753" s="48"/>
      <c r="K3753" s="48"/>
      <c r="L3753" s="42" t="s">
        <v>5280</v>
      </c>
      <c r="M3753" s="42" t="str">
        <f>IF(LEFT(NICAP[[#This Row],[Date]],1)=0,"Y","N")</f>
        <v>N</v>
      </c>
      <c r="N3753" s="42"/>
      <c r="O3753" s="42" t="str">
        <f>19&amp;LEFT(NICAP[[#This Row],[Date]],2)</f>
        <v>1967</v>
      </c>
      <c r="P3753" s="42" t="str">
        <f>MID(NICAP[[#This Row],[Date]],3,2)</f>
        <v>08</v>
      </c>
      <c r="Q3753" s="42" t="str">
        <f>RIGHT(NICAP[[#This Row],[Date]],2)</f>
        <v>31</v>
      </c>
      <c r="R3753" s="26">
        <f>DATE(NICAP[[#This Row],[Year]],NICAP[[#This Row],[Month]],NICAP[[#This Row],[Day]])</f>
        <v>24715</v>
      </c>
      <c r="S3753" s="35" t="str">
        <f t="shared" si="116"/>
        <v/>
      </c>
      <c r="T3753" s="24" t="str">
        <f t="shared" si="117"/>
        <v>UK</v>
      </c>
    </row>
    <row r="3754" spans="1:20" ht="72" customHeight="1" x14ac:dyDescent="0.2">
      <c r="A3754" s="35">
        <v>3745</v>
      </c>
      <c r="B3754" s="57">
        <v>670831</v>
      </c>
      <c r="C3754" s="50" t="s">
        <v>5279</v>
      </c>
      <c r="D3754" s="50" t="s">
        <v>1686</v>
      </c>
      <c r="E3754" s="50" t="str">
        <f>IF(AND(LEN(NICAP[[#This Row],[State or      Country]])=2,NICAP[[#This Row],[State or      Country]]&lt;&gt;"UK"),"US","Other")</f>
        <v>US</v>
      </c>
      <c r="F3754" s="75">
        <v>2</v>
      </c>
      <c r="G3754" s="48"/>
      <c r="H3754" s="48"/>
      <c r="I3754" s="48"/>
      <c r="J3754" s="48"/>
      <c r="K3754" s="48"/>
      <c r="L3754" s="36" t="s">
        <v>5278</v>
      </c>
      <c r="M3754" s="36" t="str">
        <f>IF(LEFT(NICAP[[#This Row],[Date]],1)=0,"Y","N")</f>
        <v>N</v>
      </c>
      <c r="N3754" s="36"/>
      <c r="O3754" s="36" t="str">
        <f>19&amp;LEFT(NICAP[[#This Row],[Date]],2)</f>
        <v>1967</v>
      </c>
      <c r="P3754" s="36" t="str">
        <f>MID(NICAP[[#This Row],[Date]],3,2)</f>
        <v>08</v>
      </c>
      <c r="Q3754" s="36" t="str">
        <f>RIGHT(NICAP[[#This Row],[Date]],2)</f>
        <v>31</v>
      </c>
      <c r="R3754" s="26">
        <f>DATE(NICAP[[#This Row],[Year]],NICAP[[#This Row],[Month]],NICAP[[#This Row],[Day]])</f>
        <v>24715</v>
      </c>
      <c r="S3754" s="35" t="str">
        <f t="shared" si="116"/>
        <v>PA</v>
      </c>
      <c r="T3754" s="24" t="str">
        <f t="shared" si="117"/>
        <v>US</v>
      </c>
    </row>
    <row r="3755" spans="1:20" ht="56.25" customHeight="1" x14ac:dyDescent="0.2">
      <c r="A3755" s="35">
        <v>3746</v>
      </c>
      <c r="B3755" s="57">
        <v>670900</v>
      </c>
      <c r="C3755" s="50" t="s">
        <v>5277</v>
      </c>
      <c r="D3755" s="50" t="s">
        <v>1702</v>
      </c>
      <c r="E3755" s="50" t="str">
        <f>IF(AND(LEN(NICAP[[#This Row],[State or      Country]])=2,NICAP[[#This Row],[State or      Country]]&lt;&gt;"UK"),"US","Other")</f>
        <v>Other</v>
      </c>
      <c r="F3755" s="75">
        <v>2</v>
      </c>
      <c r="G3755" s="48"/>
      <c r="H3755" s="48"/>
      <c r="I3755" s="48"/>
      <c r="J3755" s="48"/>
      <c r="K3755" s="48"/>
      <c r="L3755" s="36" t="s">
        <v>5276</v>
      </c>
      <c r="M3755" s="36" t="str">
        <f>IF(LEFT(NICAP[[#This Row],[Date]],1)=0,"Y","N")</f>
        <v>N</v>
      </c>
      <c r="N3755" s="36"/>
      <c r="O3755" s="36" t="str">
        <f>19&amp;LEFT(NICAP[[#This Row],[Date]],2)</f>
        <v>1967</v>
      </c>
      <c r="P3755" s="36" t="str">
        <f>MID(NICAP[[#This Row],[Date]],3,2)</f>
        <v>09</v>
      </c>
      <c r="Q3755" s="36" t="str">
        <f>RIGHT(NICAP[[#This Row],[Date]],2)</f>
        <v>00</v>
      </c>
      <c r="R3755" s="26">
        <f>DATE(NICAP[[#This Row],[Year]],NICAP[[#This Row],[Month]],NICAP[[#This Row],[Day]])</f>
        <v>24715</v>
      </c>
      <c r="S3755" s="35" t="str">
        <f t="shared" si="116"/>
        <v/>
      </c>
      <c r="T3755" s="24" t="str">
        <f t="shared" si="117"/>
        <v>CAN</v>
      </c>
    </row>
    <row r="3756" spans="1:20" ht="12.75" customHeight="1" x14ac:dyDescent="0.2">
      <c r="A3756" s="35">
        <v>3747</v>
      </c>
      <c r="B3756" s="53">
        <v>670900</v>
      </c>
      <c r="C3756" s="39" t="s">
        <v>5275</v>
      </c>
      <c r="D3756" s="39" t="s">
        <v>1734</v>
      </c>
      <c r="E3756" s="39" t="str">
        <f>IF(AND(LEN(NICAP[[#This Row],[State or      Country]])=2,NICAP[[#This Row],[State or      Country]]&lt;&gt;"UK"),"US","Other")</f>
        <v>US</v>
      </c>
      <c r="F3756" s="79">
        <v>4</v>
      </c>
      <c r="G3756" s="37"/>
      <c r="H3756" s="37"/>
      <c r="I3756" s="37"/>
      <c r="J3756" s="37"/>
      <c r="K3756" s="37"/>
      <c r="L3756" s="36" t="s">
        <v>5274</v>
      </c>
      <c r="M3756" s="36" t="str">
        <f>IF(LEFT(NICAP[[#This Row],[Date]],1)=0,"Y","N")</f>
        <v>N</v>
      </c>
      <c r="N3756" s="36"/>
      <c r="O3756" s="36" t="str">
        <f>19&amp;LEFT(NICAP[[#This Row],[Date]],2)</f>
        <v>1967</v>
      </c>
      <c r="P3756" s="36" t="str">
        <f>MID(NICAP[[#This Row],[Date]],3,2)</f>
        <v>09</v>
      </c>
      <c r="Q3756" s="36" t="str">
        <f>RIGHT(NICAP[[#This Row],[Date]],2)</f>
        <v>00</v>
      </c>
      <c r="R3756" s="26">
        <f>DATE(NICAP[[#This Row],[Year]],NICAP[[#This Row],[Month]],NICAP[[#This Row],[Day]])</f>
        <v>24715</v>
      </c>
      <c r="S3756" s="35" t="str">
        <f t="shared" si="116"/>
        <v>MI</v>
      </c>
      <c r="T3756" s="24" t="str">
        <f t="shared" si="117"/>
        <v>US</v>
      </c>
    </row>
    <row r="3757" spans="1:20" ht="72" customHeight="1" x14ac:dyDescent="0.2">
      <c r="A3757" s="35">
        <v>3748</v>
      </c>
      <c r="B3757" s="57">
        <v>670900</v>
      </c>
      <c r="C3757" s="50" t="s">
        <v>5273</v>
      </c>
      <c r="D3757" s="50" t="s">
        <v>1702</v>
      </c>
      <c r="E3757" s="50" t="str">
        <f>IF(AND(LEN(NICAP[[#This Row],[State or      Country]])=2,NICAP[[#This Row],[State or      Country]]&lt;&gt;"UK"),"US","Other")</f>
        <v>Other</v>
      </c>
      <c r="F3757" s="75">
        <v>3</v>
      </c>
      <c r="G3757" s="48"/>
      <c r="H3757" s="48"/>
      <c r="I3757" s="48"/>
      <c r="J3757" s="48"/>
      <c r="K3757" s="48"/>
      <c r="L3757" s="36" t="s">
        <v>5272</v>
      </c>
      <c r="M3757" s="36" t="str">
        <f>IF(LEFT(NICAP[[#This Row],[Date]],1)=0,"Y","N")</f>
        <v>N</v>
      </c>
      <c r="N3757" s="36"/>
      <c r="O3757" s="36" t="str">
        <f>19&amp;LEFT(NICAP[[#This Row],[Date]],2)</f>
        <v>1967</v>
      </c>
      <c r="P3757" s="36" t="str">
        <f>MID(NICAP[[#This Row],[Date]],3,2)</f>
        <v>09</v>
      </c>
      <c r="Q3757" s="36" t="str">
        <f>RIGHT(NICAP[[#This Row],[Date]],2)</f>
        <v>00</v>
      </c>
      <c r="R3757" s="26">
        <f>DATE(NICAP[[#This Row],[Year]],NICAP[[#This Row],[Month]],NICAP[[#This Row],[Day]])</f>
        <v>24715</v>
      </c>
      <c r="S3757" s="35" t="str">
        <f t="shared" si="116"/>
        <v/>
      </c>
      <c r="T3757" s="24" t="str">
        <f t="shared" si="117"/>
        <v>CAN</v>
      </c>
    </row>
    <row r="3758" spans="1:20" ht="57" customHeight="1" x14ac:dyDescent="0.2">
      <c r="A3758" s="35">
        <v>3749</v>
      </c>
      <c r="B3758" s="57">
        <v>670900</v>
      </c>
      <c r="C3758" s="50" t="s">
        <v>5271</v>
      </c>
      <c r="D3758" s="50" t="s">
        <v>1844</v>
      </c>
      <c r="E3758" s="50" t="str">
        <f>IF(AND(LEN(NICAP[[#This Row],[State or      Country]])=2,NICAP[[#This Row],[State or      Country]]&lt;&gt;"UK"),"US","Other")</f>
        <v>US</v>
      </c>
      <c r="F3758" s="75">
        <v>4</v>
      </c>
      <c r="G3758" s="48"/>
      <c r="H3758" s="48"/>
      <c r="I3758" s="48"/>
      <c r="J3758" s="48"/>
      <c r="K3758" s="48"/>
      <c r="L3758" s="36" t="s">
        <v>5270</v>
      </c>
      <c r="M3758" s="36" t="str">
        <f>IF(LEFT(NICAP[[#This Row],[Date]],1)=0,"Y","N")</f>
        <v>N</v>
      </c>
      <c r="N3758" s="36"/>
      <c r="O3758" s="36" t="str">
        <f>19&amp;LEFT(NICAP[[#This Row],[Date]],2)</f>
        <v>1967</v>
      </c>
      <c r="P3758" s="36" t="str">
        <f>MID(NICAP[[#This Row],[Date]],3,2)</f>
        <v>09</v>
      </c>
      <c r="Q3758" s="36" t="str">
        <f>RIGHT(NICAP[[#This Row],[Date]],2)</f>
        <v>00</v>
      </c>
      <c r="R3758" s="26">
        <f>DATE(NICAP[[#This Row],[Year]],NICAP[[#This Row],[Month]],NICAP[[#This Row],[Day]])</f>
        <v>24715</v>
      </c>
      <c r="S3758" s="35" t="str">
        <f t="shared" si="116"/>
        <v>MO</v>
      </c>
      <c r="T3758" s="24" t="str">
        <f t="shared" si="117"/>
        <v>US</v>
      </c>
    </row>
    <row r="3759" spans="1:20" ht="85.5" customHeight="1" x14ac:dyDescent="0.2">
      <c r="A3759" s="35">
        <v>3750</v>
      </c>
      <c r="B3759" s="57">
        <v>670902</v>
      </c>
      <c r="C3759" s="50" t="s">
        <v>5269</v>
      </c>
      <c r="D3759" s="50" t="s">
        <v>1802</v>
      </c>
      <c r="E3759" s="50" t="str">
        <f>IF(AND(LEN(NICAP[[#This Row],[State or      Country]])=2,NICAP[[#This Row],[State or      Country]]&lt;&gt;"UK"),"US","Other")</f>
        <v>Other</v>
      </c>
      <c r="F3759" s="75">
        <v>2</v>
      </c>
      <c r="G3759" s="48"/>
      <c r="H3759" s="48"/>
      <c r="I3759" s="48"/>
      <c r="J3759" s="48"/>
      <c r="K3759" s="48"/>
      <c r="L3759" s="36" t="s">
        <v>5268</v>
      </c>
      <c r="M3759" s="36" t="str">
        <f>IF(LEFT(NICAP[[#This Row],[Date]],1)=0,"Y","N")</f>
        <v>N</v>
      </c>
      <c r="N3759" s="36"/>
      <c r="O3759" s="36" t="str">
        <f>19&amp;LEFT(NICAP[[#This Row],[Date]],2)</f>
        <v>1967</v>
      </c>
      <c r="P3759" s="36" t="str">
        <f>MID(NICAP[[#This Row],[Date]],3,2)</f>
        <v>09</v>
      </c>
      <c r="Q3759" s="36" t="str">
        <f>RIGHT(NICAP[[#This Row],[Date]],2)</f>
        <v>02</v>
      </c>
      <c r="R3759" s="26">
        <f>DATE(NICAP[[#This Row],[Year]],NICAP[[#This Row],[Month]],NICAP[[#This Row],[Day]])</f>
        <v>24717</v>
      </c>
      <c r="S3759" s="35" t="str">
        <f t="shared" si="116"/>
        <v/>
      </c>
      <c r="T3759" s="24" t="str">
        <f t="shared" si="117"/>
        <v>UK</v>
      </c>
    </row>
    <row r="3760" spans="1:20" ht="72" customHeight="1" x14ac:dyDescent="0.2">
      <c r="A3760" s="35">
        <v>3751</v>
      </c>
      <c r="B3760" s="57">
        <v>670903</v>
      </c>
      <c r="C3760" s="50" t="s">
        <v>5267</v>
      </c>
      <c r="D3760" s="50" t="s">
        <v>1697</v>
      </c>
      <c r="E3760" s="50" t="str">
        <f>IF(AND(LEN(NICAP[[#This Row],[State or      Country]])=2,NICAP[[#This Row],[State or      Country]]&lt;&gt;"UK"),"US","Other")</f>
        <v>US</v>
      </c>
      <c r="F3760" s="75">
        <v>3</v>
      </c>
      <c r="G3760" s="48"/>
      <c r="H3760" s="48"/>
      <c r="I3760" s="48"/>
      <c r="J3760" s="48"/>
      <c r="K3760" s="48"/>
      <c r="L3760" s="36" t="s">
        <v>5266</v>
      </c>
      <c r="M3760" s="36" t="str">
        <f>IF(LEFT(NICAP[[#This Row],[Date]],1)=0,"Y","N")</f>
        <v>N</v>
      </c>
      <c r="N3760" s="36"/>
      <c r="O3760" s="36" t="str">
        <f>19&amp;LEFT(NICAP[[#This Row],[Date]],2)</f>
        <v>1967</v>
      </c>
      <c r="P3760" s="36" t="str">
        <f>MID(NICAP[[#This Row],[Date]],3,2)</f>
        <v>09</v>
      </c>
      <c r="Q3760" s="36" t="str">
        <f>RIGHT(NICAP[[#This Row],[Date]],2)</f>
        <v>03</v>
      </c>
      <c r="R3760" s="26">
        <f>DATE(NICAP[[#This Row],[Year]],NICAP[[#This Row],[Month]],NICAP[[#This Row],[Day]])</f>
        <v>24718</v>
      </c>
      <c r="S3760" s="35" t="str">
        <f t="shared" si="116"/>
        <v>MA</v>
      </c>
      <c r="T3760" s="24" t="str">
        <f t="shared" si="117"/>
        <v>US</v>
      </c>
    </row>
    <row r="3761" spans="1:20" ht="72" customHeight="1" x14ac:dyDescent="0.2">
      <c r="A3761" s="35">
        <v>3752</v>
      </c>
      <c r="B3761" s="57">
        <v>670903</v>
      </c>
      <c r="C3761" s="50" t="s">
        <v>5265</v>
      </c>
      <c r="D3761" s="50" t="s">
        <v>1697</v>
      </c>
      <c r="E3761" s="50" t="str">
        <f>IF(AND(LEN(NICAP[[#This Row],[State or      Country]])=2,NICAP[[#This Row],[State or      Country]]&lt;&gt;"UK"),"US","Other")</f>
        <v>US</v>
      </c>
      <c r="F3761" s="49">
        <v>1</v>
      </c>
      <c r="G3761" s="48"/>
      <c r="H3761" s="48"/>
      <c r="I3761" s="48"/>
      <c r="J3761" s="48"/>
      <c r="K3761" s="48"/>
      <c r="L3761" s="36" t="s">
        <v>5264</v>
      </c>
      <c r="M3761" s="36" t="str">
        <f>IF(LEFT(NICAP[[#This Row],[Date]],1)=0,"Y","N")</f>
        <v>N</v>
      </c>
      <c r="N3761" s="36"/>
      <c r="O3761" s="36" t="str">
        <f>19&amp;LEFT(NICAP[[#This Row],[Date]],2)</f>
        <v>1967</v>
      </c>
      <c r="P3761" s="36" t="str">
        <f>MID(NICAP[[#This Row],[Date]],3,2)</f>
        <v>09</v>
      </c>
      <c r="Q3761" s="36" t="str">
        <f>RIGHT(NICAP[[#This Row],[Date]],2)</f>
        <v>03</v>
      </c>
      <c r="R3761" s="26">
        <f>DATE(NICAP[[#This Row],[Year]],NICAP[[#This Row],[Month]],NICAP[[#This Row],[Day]])</f>
        <v>24718</v>
      </c>
      <c r="S3761" s="35" t="str">
        <f t="shared" si="116"/>
        <v>MA</v>
      </c>
      <c r="T3761" s="24" t="str">
        <f t="shared" si="117"/>
        <v>US</v>
      </c>
    </row>
    <row r="3762" spans="1:20" ht="72" customHeight="1" x14ac:dyDescent="0.2">
      <c r="A3762" s="35">
        <v>3753</v>
      </c>
      <c r="B3762" s="57">
        <v>670904</v>
      </c>
      <c r="C3762" s="50" t="s">
        <v>5263</v>
      </c>
      <c r="D3762" s="50" t="s">
        <v>1933</v>
      </c>
      <c r="E3762" s="50" t="str">
        <f>IF(AND(LEN(NICAP[[#This Row],[State or      Country]])=2,NICAP[[#This Row],[State or      Country]]&lt;&gt;"UK"),"US","Other")</f>
        <v>Other</v>
      </c>
      <c r="F3762" s="49">
        <v>1</v>
      </c>
      <c r="G3762" s="48"/>
      <c r="H3762" s="48"/>
      <c r="I3762" s="48"/>
      <c r="J3762" s="48"/>
      <c r="K3762" s="48"/>
      <c r="L3762" s="36" t="s">
        <v>5262</v>
      </c>
      <c r="M3762" s="36" t="str">
        <f>IF(LEFT(NICAP[[#This Row],[Date]],1)=0,"Y","N")</f>
        <v>N</v>
      </c>
      <c r="N3762" s="36"/>
      <c r="O3762" s="36" t="str">
        <f>19&amp;LEFT(NICAP[[#This Row],[Date]],2)</f>
        <v>1967</v>
      </c>
      <c r="P3762" s="36" t="str">
        <f>MID(NICAP[[#This Row],[Date]],3,2)</f>
        <v>09</v>
      </c>
      <c r="Q3762" s="36" t="str">
        <f>RIGHT(NICAP[[#This Row],[Date]],2)</f>
        <v>04</v>
      </c>
      <c r="R3762" s="26">
        <f>DATE(NICAP[[#This Row],[Year]],NICAP[[#This Row],[Month]],NICAP[[#This Row],[Day]])</f>
        <v>24719</v>
      </c>
      <c r="S3762" s="35" t="str">
        <f t="shared" si="116"/>
        <v/>
      </c>
      <c r="T3762" s="24" t="str">
        <f t="shared" si="117"/>
        <v>Russia</v>
      </c>
    </row>
    <row r="3763" spans="1:20" ht="56.25" customHeight="1" x14ac:dyDescent="0.2">
      <c r="A3763" s="35">
        <v>3754</v>
      </c>
      <c r="B3763" s="57">
        <v>670905</v>
      </c>
      <c r="C3763" s="50" t="s">
        <v>5261</v>
      </c>
      <c r="D3763" s="50" t="s">
        <v>1707</v>
      </c>
      <c r="E3763" s="50" t="str">
        <f>IF(AND(LEN(NICAP[[#This Row],[State or      Country]])=2,NICAP[[#This Row],[State or      Country]]&lt;&gt;"UK"),"US","Other")</f>
        <v>US</v>
      </c>
      <c r="F3763" s="49">
        <v>6</v>
      </c>
      <c r="G3763" s="48"/>
      <c r="H3763" s="48"/>
      <c r="I3763" s="48"/>
      <c r="J3763" s="48"/>
      <c r="K3763" s="48"/>
      <c r="L3763" s="42" t="s">
        <v>5260</v>
      </c>
      <c r="M3763" s="42" t="str">
        <f>IF(LEFT(NICAP[[#This Row],[Date]],1)=0,"Y","N")</f>
        <v>N</v>
      </c>
      <c r="N3763" s="42"/>
      <c r="O3763" s="42" t="str">
        <f>19&amp;LEFT(NICAP[[#This Row],[Date]],2)</f>
        <v>1967</v>
      </c>
      <c r="P3763" s="42" t="str">
        <f>MID(NICAP[[#This Row],[Date]],3,2)</f>
        <v>09</v>
      </c>
      <c r="Q3763" s="42" t="str">
        <f>RIGHT(NICAP[[#This Row],[Date]],2)</f>
        <v>05</v>
      </c>
      <c r="R3763" s="26">
        <f>DATE(NICAP[[#This Row],[Year]],NICAP[[#This Row],[Month]],NICAP[[#This Row],[Day]])</f>
        <v>24720</v>
      </c>
      <c r="S3763" s="35" t="str">
        <f t="shared" si="116"/>
        <v>WA</v>
      </c>
      <c r="T3763" s="24" t="str">
        <f t="shared" si="117"/>
        <v>US</v>
      </c>
    </row>
    <row r="3764" spans="1:20" ht="57" customHeight="1" x14ac:dyDescent="0.2">
      <c r="A3764" s="35">
        <v>3755</v>
      </c>
      <c r="B3764" s="57">
        <v>670905</v>
      </c>
      <c r="C3764" s="50" t="s">
        <v>5259</v>
      </c>
      <c r="D3764" s="50" t="s">
        <v>1802</v>
      </c>
      <c r="E3764" s="50" t="str">
        <f>IF(AND(LEN(NICAP[[#This Row],[State or      Country]])=2,NICAP[[#This Row],[State or      Country]]&lt;&gt;"UK"),"US","Other")</f>
        <v>Other</v>
      </c>
      <c r="F3764" s="49">
        <v>1</v>
      </c>
      <c r="G3764" s="48"/>
      <c r="H3764" s="48"/>
      <c r="I3764" s="48"/>
      <c r="J3764" s="48"/>
      <c r="K3764" s="48"/>
      <c r="L3764" s="36" t="s">
        <v>5258</v>
      </c>
      <c r="M3764" s="36" t="str">
        <f>IF(LEFT(NICAP[[#This Row],[Date]],1)=0,"Y","N")</f>
        <v>N</v>
      </c>
      <c r="N3764" s="36"/>
      <c r="O3764" s="36" t="str">
        <f>19&amp;LEFT(NICAP[[#This Row],[Date]],2)</f>
        <v>1967</v>
      </c>
      <c r="P3764" s="36" t="str">
        <f>MID(NICAP[[#This Row],[Date]],3,2)</f>
        <v>09</v>
      </c>
      <c r="Q3764" s="36" t="str">
        <f>RIGHT(NICAP[[#This Row],[Date]],2)</f>
        <v>05</v>
      </c>
      <c r="R3764" s="26">
        <f>DATE(NICAP[[#This Row],[Year]],NICAP[[#This Row],[Month]],NICAP[[#This Row],[Day]])</f>
        <v>24720</v>
      </c>
      <c r="S3764" s="35" t="str">
        <f t="shared" si="116"/>
        <v/>
      </c>
      <c r="T3764" s="24" t="str">
        <f t="shared" si="117"/>
        <v>UK</v>
      </c>
    </row>
    <row r="3765" spans="1:20" ht="57" customHeight="1" x14ac:dyDescent="0.2">
      <c r="A3765" s="35">
        <v>3756</v>
      </c>
      <c r="B3765" s="57">
        <v>670905</v>
      </c>
      <c r="C3765" s="50" t="s">
        <v>3102</v>
      </c>
      <c r="D3765" s="50" t="s">
        <v>1775</v>
      </c>
      <c r="E3765" s="50" t="str">
        <f>IF(AND(LEN(NICAP[[#This Row],[State or      Country]])=2,NICAP[[#This Row],[State or      Country]]&lt;&gt;"UK"),"US","Other")</f>
        <v>US</v>
      </c>
      <c r="F3765" s="49">
        <v>1</v>
      </c>
      <c r="G3765" s="48"/>
      <c r="H3765" s="48"/>
      <c r="I3765" s="48"/>
      <c r="J3765" s="48"/>
      <c r="K3765" s="48"/>
      <c r="L3765" s="36" t="s">
        <v>5257</v>
      </c>
      <c r="M3765" s="36" t="str">
        <f>IF(LEFT(NICAP[[#This Row],[Date]],1)=0,"Y","N")</f>
        <v>N</v>
      </c>
      <c r="N3765" s="36"/>
      <c r="O3765" s="36" t="str">
        <f>19&amp;LEFT(NICAP[[#This Row],[Date]],2)</f>
        <v>1967</v>
      </c>
      <c r="P3765" s="36" t="str">
        <f>MID(NICAP[[#This Row],[Date]],3,2)</f>
        <v>09</v>
      </c>
      <c r="Q3765" s="36" t="str">
        <f>RIGHT(NICAP[[#This Row],[Date]],2)</f>
        <v>05</v>
      </c>
      <c r="R3765" s="26">
        <f>DATE(NICAP[[#This Row],[Year]],NICAP[[#This Row],[Month]],NICAP[[#This Row],[Day]])</f>
        <v>24720</v>
      </c>
      <c r="S3765" s="35" t="str">
        <f t="shared" si="116"/>
        <v>CT</v>
      </c>
      <c r="T3765" s="24" t="str">
        <f t="shared" si="117"/>
        <v>US</v>
      </c>
    </row>
    <row r="3766" spans="1:20" ht="41.25" customHeight="1" x14ac:dyDescent="0.2">
      <c r="A3766" s="35">
        <v>3757</v>
      </c>
      <c r="B3766" s="57">
        <v>670906</v>
      </c>
      <c r="C3766" s="50" t="s">
        <v>5256</v>
      </c>
      <c r="D3766" s="50" t="s">
        <v>1802</v>
      </c>
      <c r="E3766" s="50" t="str">
        <f>IF(AND(LEN(NICAP[[#This Row],[State or      Country]])=2,NICAP[[#This Row],[State or      Country]]&lt;&gt;"UK"),"US","Other")</f>
        <v>Other</v>
      </c>
      <c r="F3766" s="49">
        <v>2</v>
      </c>
      <c r="G3766" s="48"/>
      <c r="H3766" s="48"/>
      <c r="I3766" s="48"/>
      <c r="J3766" s="48"/>
      <c r="K3766" s="48"/>
      <c r="L3766" s="42" t="s">
        <v>5255</v>
      </c>
      <c r="M3766" s="42" t="str">
        <f>IF(LEFT(NICAP[[#This Row],[Date]],1)=0,"Y","N")</f>
        <v>N</v>
      </c>
      <c r="N3766" s="42"/>
      <c r="O3766" s="42" t="str">
        <f>19&amp;LEFT(NICAP[[#This Row],[Date]],2)</f>
        <v>1967</v>
      </c>
      <c r="P3766" s="42" t="str">
        <f>MID(NICAP[[#This Row],[Date]],3,2)</f>
        <v>09</v>
      </c>
      <c r="Q3766" s="42" t="str">
        <f>RIGHT(NICAP[[#This Row],[Date]],2)</f>
        <v>06</v>
      </c>
      <c r="R3766" s="26">
        <f>DATE(NICAP[[#This Row],[Year]],NICAP[[#This Row],[Month]],NICAP[[#This Row],[Day]])</f>
        <v>24721</v>
      </c>
      <c r="S3766" s="35" t="str">
        <f t="shared" si="116"/>
        <v/>
      </c>
      <c r="T3766" s="24" t="str">
        <f t="shared" si="117"/>
        <v>UK</v>
      </c>
    </row>
    <row r="3767" spans="1:20" ht="57" customHeight="1" x14ac:dyDescent="0.2">
      <c r="A3767" s="35">
        <v>3758</v>
      </c>
      <c r="B3767" s="57">
        <v>670908</v>
      </c>
      <c r="C3767" s="50" t="s">
        <v>4844</v>
      </c>
      <c r="D3767" s="50" t="s">
        <v>2338</v>
      </c>
      <c r="E3767" s="50" t="str">
        <f>IF(AND(LEN(NICAP[[#This Row],[State or      Country]])=2,NICAP[[#This Row],[State or      Country]]&lt;&gt;"UK"),"US","Other")</f>
        <v>US</v>
      </c>
      <c r="F3767" s="49">
        <v>1</v>
      </c>
      <c r="G3767" s="48"/>
      <c r="H3767" s="48"/>
      <c r="I3767" s="48"/>
      <c r="J3767" s="48"/>
      <c r="K3767" s="48"/>
      <c r="L3767" s="36" t="s">
        <v>5254</v>
      </c>
      <c r="M3767" s="36" t="str">
        <f>IF(LEFT(NICAP[[#This Row],[Date]],1)=0,"Y","N")</f>
        <v>N</v>
      </c>
      <c r="N3767" s="36"/>
      <c r="O3767" s="36" t="str">
        <f>19&amp;LEFT(NICAP[[#This Row],[Date]],2)</f>
        <v>1967</v>
      </c>
      <c r="P3767" s="36" t="str">
        <f>MID(NICAP[[#This Row],[Date]],3,2)</f>
        <v>09</v>
      </c>
      <c r="Q3767" s="36" t="str">
        <f>RIGHT(NICAP[[#This Row],[Date]],2)</f>
        <v>08</v>
      </c>
      <c r="R3767" s="26">
        <f>DATE(NICAP[[#This Row],[Year]],NICAP[[#This Row],[Month]],NICAP[[#This Row],[Day]])</f>
        <v>24723</v>
      </c>
      <c r="S3767" s="35" t="str">
        <f t="shared" si="116"/>
        <v>NH</v>
      </c>
      <c r="T3767" s="24" t="str">
        <f t="shared" si="117"/>
        <v>US</v>
      </c>
    </row>
    <row r="3768" spans="1:20" ht="14.25" customHeight="1" x14ac:dyDescent="0.2">
      <c r="A3768" s="35">
        <v>3759</v>
      </c>
      <c r="B3768" s="56">
        <v>670910</v>
      </c>
      <c r="C3768" s="39" t="s">
        <v>5213</v>
      </c>
      <c r="D3768" s="39" t="s">
        <v>1950</v>
      </c>
      <c r="E3768" s="39" t="str">
        <f>IF(AND(LEN(NICAP[[#This Row],[State or      Country]])=2,NICAP[[#This Row],[State or      Country]]&lt;&gt;"UK"),"US","Other")</f>
        <v>Other</v>
      </c>
      <c r="F3768" s="38">
        <v>11</v>
      </c>
      <c r="G3768" s="47" t="s">
        <v>1757</v>
      </c>
      <c r="H3768" s="46">
        <v>3</v>
      </c>
      <c r="I3768" s="37"/>
      <c r="J3768" s="37"/>
      <c r="K3768" s="37"/>
      <c r="L3768" s="36" t="s">
        <v>5253</v>
      </c>
      <c r="M3768" s="36" t="str">
        <f>IF(LEFT(NICAP[[#This Row],[Date]],1)=0,"Y","N")</f>
        <v>N</v>
      </c>
      <c r="N3768" s="36"/>
      <c r="O3768" s="36" t="str">
        <f>19&amp;LEFT(NICAP[[#This Row],[Date]],2)</f>
        <v>1967</v>
      </c>
      <c r="P3768" s="36" t="str">
        <f>MID(NICAP[[#This Row],[Date]],3,2)</f>
        <v>09</v>
      </c>
      <c r="Q3768" s="36" t="str">
        <f>RIGHT(NICAP[[#This Row],[Date]],2)</f>
        <v>10</v>
      </c>
      <c r="R3768" s="26">
        <f>DATE(NICAP[[#This Row],[Year]],NICAP[[#This Row],[Month]],NICAP[[#This Row],[Day]])</f>
        <v>24725</v>
      </c>
      <c r="S3768" s="35" t="str">
        <f t="shared" si="116"/>
        <v/>
      </c>
      <c r="T3768" s="24" t="str">
        <f t="shared" si="117"/>
        <v>Spain</v>
      </c>
    </row>
    <row r="3769" spans="1:20" ht="71.25" customHeight="1" x14ac:dyDescent="0.2">
      <c r="A3769" s="35">
        <v>3760</v>
      </c>
      <c r="B3769" s="57">
        <v>670910</v>
      </c>
      <c r="C3769" s="50" t="s">
        <v>5252</v>
      </c>
      <c r="D3769" s="50" t="s">
        <v>1686</v>
      </c>
      <c r="E3769" s="50" t="str">
        <f>IF(AND(LEN(NICAP[[#This Row],[State or      Country]])=2,NICAP[[#This Row],[State or      Country]]&lt;&gt;"UK"),"US","Other")</f>
        <v>US</v>
      </c>
      <c r="F3769" s="49">
        <v>1</v>
      </c>
      <c r="G3769" s="48"/>
      <c r="H3769" s="48"/>
      <c r="I3769" s="48"/>
      <c r="J3769" s="48"/>
      <c r="K3769" s="48"/>
      <c r="L3769" s="36" t="s">
        <v>5251</v>
      </c>
      <c r="M3769" s="36" t="str">
        <f>IF(LEFT(NICAP[[#This Row],[Date]],1)=0,"Y","N")</f>
        <v>N</v>
      </c>
      <c r="N3769" s="36"/>
      <c r="O3769" s="36" t="str">
        <f>19&amp;LEFT(NICAP[[#This Row],[Date]],2)</f>
        <v>1967</v>
      </c>
      <c r="P3769" s="36" t="str">
        <f>MID(NICAP[[#This Row],[Date]],3,2)</f>
        <v>09</v>
      </c>
      <c r="Q3769" s="36" t="str">
        <f>RIGHT(NICAP[[#This Row],[Date]],2)</f>
        <v>10</v>
      </c>
      <c r="R3769" s="26">
        <f>DATE(NICAP[[#This Row],[Year]],NICAP[[#This Row],[Month]],NICAP[[#This Row],[Day]])</f>
        <v>24725</v>
      </c>
      <c r="S3769" s="35" t="str">
        <f t="shared" si="116"/>
        <v>PA</v>
      </c>
      <c r="T3769" s="24" t="str">
        <f t="shared" si="117"/>
        <v>US</v>
      </c>
    </row>
    <row r="3770" spans="1:20" ht="12.75" customHeight="1" x14ac:dyDescent="0.2">
      <c r="A3770" s="35">
        <v>3761</v>
      </c>
      <c r="B3770" s="53">
        <v>670911</v>
      </c>
      <c r="C3770" s="39" t="s">
        <v>5250</v>
      </c>
      <c r="D3770" s="39" t="s">
        <v>1734</v>
      </c>
      <c r="E3770" s="39" t="str">
        <f>IF(AND(LEN(NICAP[[#This Row],[State or      Country]])=2,NICAP[[#This Row],[State or      Country]]&lt;&gt;"UK"),"US","Other")</f>
        <v>US</v>
      </c>
      <c r="F3770" s="38">
        <v>9</v>
      </c>
      <c r="G3770" s="47" t="s">
        <v>1666</v>
      </c>
      <c r="H3770" s="46">
        <v>5</v>
      </c>
      <c r="I3770" s="71" t="s">
        <v>4808</v>
      </c>
      <c r="J3770" s="37"/>
      <c r="K3770" s="37"/>
      <c r="L3770" s="36" t="s">
        <v>5249</v>
      </c>
      <c r="M3770" s="36" t="str">
        <f>IF(LEFT(NICAP[[#This Row],[Date]],1)=0,"Y","N")</f>
        <v>N</v>
      </c>
      <c r="N3770" s="36"/>
      <c r="O3770" s="36" t="str">
        <f>19&amp;LEFT(NICAP[[#This Row],[Date]],2)</f>
        <v>1967</v>
      </c>
      <c r="P3770" s="36" t="str">
        <f>MID(NICAP[[#This Row],[Date]],3,2)</f>
        <v>09</v>
      </c>
      <c r="Q3770" s="36" t="str">
        <f>RIGHT(NICAP[[#This Row],[Date]],2)</f>
        <v>11</v>
      </c>
      <c r="R3770" s="26">
        <f>DATE(NICAP[[#This Row],[Year]],NICAP[[#This Row],[Month]],NICAP[[#This Row],[Day]])</f>
        <v>24726</v>
      </c>
      <c r="S3770" s="35" t="str">
        <f t="shared" si="116"/>
        <v>MI</v>
      </c>
      <c r="T3770" s="24" t="str">
        <f t="shared" si="117"/>
        <v>US</v>
      </c>
    </row>
    <row r="3771" spans="1:20" ht="27" customHeight="1" x14ac:dyDescent="0.2">
      <c r="A3771" s="35">
        <v>3762</v>
      </c>
      <c r="B3771" s="60">
        <v>671011</v>
      </c>
      <c r="C3771" s="44" t="s">
        <v>5248</v>
      </c>
      <c r="D3771" s="44" t="s">
        <v>1702</v>
      </c>
      <c r="E3771" s="44" t="str">
        <f>IF(AND(LEN(NICAP[[#This Row],[State or      Country]])=2,NICAP[[#This Row],[State or      Country]]&lt;&gt;"UK"),"US","Other")</f>
        <v>Other</v>
      </c>
      <c r="F3771" s="43">
        <v>3</v>
      </c>
      <c r="G3771" s="41"/>
      <c r="H3771" s="41"/>
      <c r="I3771" s="41"/>
      <c r="J3771" s="41"/>
      <c r="K3771" s="41"/>
      <c r="L3771" s="42" t="s">
        <v>5247</v>
      </c>
      <c r="M3771" s="42" t="str">
        <f>IF(LEFT(NICAP[[#This Row],[Date]],1)=0,"Y","N")</f>
        <v>N</v>
      </c>
      <c r="N3771" s="42"/>
      <c r="O3771" s="42" t="str">
        <f>19&amp;LEFT(NICAP[[#This Row],[Date]],2)</f>
        <v>1967</v>
      </c>
      <c r="P3771" s="42" t="str">
        <f>MID(NICAP[[#This Row],[Date]],3,2)</f>
        <v>10</v>
      </c>
      <c r="Q3771" s="42" t="str">
        <f>RIGHT(NICAP[[#This Row],[Date]],2)</f>
        <v>11</v>
      </c>
      <c r="R3771" s="26">
        <f>DATE(NICAP[[#This Row],[Year]],NICAP[[#This Row],[Month]],NICAP[[#This Row],[Day]])</f>
        <v>24756</v>
      </c>
      <c r="S3771" s="35" t="str">
        <f t="shared" si="116"/>
        <v/>
      </c>
      <c r="T3771" s="24" t="str">
        <f t="shared" si="117"/>
        <v>CAN</v>
      </c>
    </row>
    <row r="3772" spans="1:20" ht="56.25" customHeight="1" x14ac:dyDescent="0.2">
      <c r="A3772" s="35">
        <v>3763</v>
      </c>
      <c r="B3772" s="57">
        <v>670911</v>
      </c>
      <c r="C3772" s="50" t="s">
        <v>5246</v>
      </c>
      <c r="D3772" s="50" t="s">
        <v>1702</v>
      </c>
      <c r="E3772" s="50" t="str">
        <f>IF(AND(LEN(NICAP[[#This Row],[State or      Country]])=2,NICAP[[#This Row],[State or      Country]]&lt;&gt;"UK"),"US","Other")</f>
        <v>Other</v>
      </c>
      <c r="F3772" s="49">
        <v>2</v>
      </c>
      <c r="G3772" s="48"/>
      <c r="H3772" s="48"/>
      <c r="I3772" s="48"/>
      <c r="J3772" s="48"/>
      <c r="K3772" s="48"/>
      <c r="L3772" s="42" t="s">
        <v>5245</v>
      </c>
      <c r="M3772" s="42" t="str">
        <f>IF(LEFT(NICAP[[#This Row],[Date]],1)=0,"Y","N")</f>
        <v>N</v>
      </c>
      <c r="N3772" s="42"/>
      <c r="O3772" s="42" t="str">
        <f>19&amp;LEFT(NICAP[[#This Row],[Date]],2)</f>
        <v>1967</v>
      </c>
      <c r="P3772" s="42" t="str">
        <f>MID(NICAP[[#This Row],[Date]],3,2)</f>
        <v>09</v>
      </c>
      <c r="Q3772" s="42" t="str">
        <f>RIGHT(NICAP[[#This Row],[Date]],2)</f>
        <v>11</v>
      </c>
      <c r="R3772" s="26">
        <f>DATE(NICAP[[#This Row],[Year]],NICAP[[#This Row],[Month]],NICAP[[#This Row],[Day]])</f>
        <v>24726</v>
      </c>
      <c r="S3772" s="35" t="str">
        <f t="shared" si="116"/>
        <v/>
      </c>
      <c r="T3772" s="24" t="str">
        <f t="shared" si="117"/>
        <v>CAN</v>
      </c>
    </row>
    <row r="3773" spans="1:20" ht="87" customHeight="1" x14ac:dyDescent="0.2">
      <c r="A3773" s="35">
        <v>3764</v>
      </c>
      <c r="B3773" s="57">
        <v>670911</v>
      </c>
      <c r="C3773" s="50" t="s">
        <v>4797</v>
      </c>
      <c r="D3773" s="50" t="s">
        <v>1715</v>
      </c>
      <c r="E3773" s="50" t="str">
        <f>IF(AND(LEN(NICAP[[#This Row],[State or      Country]])=2,NICAP[[#This Row],[State or      Country]]&lt;&gt;"UK"),"US","Other")</f>
        <v>US</v>
      </c>
      <c r="F3773" s="49">
        <v>2</v>
      </c>
      <c r="G3773" s="48"/>
      <c r="H3773" s="48"/>
      <c r="I3773" s="48"/>
      <c r="J3773" s="48"/>
      <c r="K3773" s="48"/>
      <c r="L3773" s="36" t="s">
        <v>5244</v>
      </c>
      <c r="M3773" s="36" t="str">
        <f>IF(LEFT(NICAP[[#This Row],[Date]],1)=0,"Y","N")</f>
        <v>N</v>
      </c>
      <c r="N3773" s="36"/>
      <c r="O3773" s="36" t="str">
        <f>19&amp;LEFT(NICAP[[#This Row],[Date]],2)</f>
        <v>1967</v>
      </c>
      <c r="P3773" s="36" t="str">
        <f>MID(NICAP[[#This Row],[Date]],3,2)</f>
        <v>09</v>
      </c>
      <c r="Q3773" s="36" t="str">
        <f>RIGHT(NICAP[[#This Row],[Date]],2)</f>
        <v>11</v>
      </c>
      <c r="R3773" s="26">
        <f>DATE(NICAP[[#This Row],[Year]],NICAP[[#This Row],[Month]],NICAP[[#This Row],[Day]])</f>
        <v>24726</v>
      </c>
      <c r="S3773" s="35" t="str">
        <f t="shared" si="116"/>
        <v>MD</v>
      </c>
      <c r="T3773" s="24" t="str">
        <f t="shared" si="117"/>
        <v>US</v>
      </c>
    </row>
    <row r="3774" spans="1:20" ht="57" customHeight="1" x14ac:dyDescent="0.2">
      <c r="A3774" s="35">
        <v>3765</v>
      </c>
      <c r="B3774" s="57">
        <v>670911</v>
      </c>
      <c r="C3774" s="50" t="s">
        <v>3409</v>
      </c>
      <c r="D3774" s="50" t="s">
        <v>2098</v>
      </c>
      <c r="E3774" s="50" t="str">
        <f>IF(AND(LEN(NICAP[[#This Row],[State or      Country]])=2,NICAP[[#This Row],[State or      Country]]&lt;&gt;"UK"),"US","Other")</f>
        <v>US</v>
      </c>
      <c r="F3774" s="49">
        <v>2</v>
      </c>
      <c r="G3774" s="48"/>
      <c r="H3774" s="48"/>
      <c r="I3774" s="48"/>
      <c r="J3774" s="48"/>
      <c r="K3774" s="48"/>
      <c r="L3774" s="36" t="s">
        <v>5243</v>
      </c>
      <c r="M3774" s="36" t="str">
        <f>IF(LEFT(NICAP[[#This Row],[Date]],1)=0,"Y","N")</f>
        <v>N</v>
      </c>
      <c r="N3774" s="36"/>
      <c r="O3774" s="36" t="str">
        <f>19&amp;LEFT(NICAP[[#This Row],[Date]],2)</f>
        <v>1967</v>
      </c>
      <c r="P3774" s="36" t="str">
        <f>MID(NICAP[[#This Row],[Date]],3,2)</f>
        <v>09</v>
      </c>
      <c r="Q3774" s="36" t="str">
        <f>RIGHT(NICAP[[#This Row],[Date]],2)</f>
        <v>11</v>
      </c>
      <c r="R3774" s="26">
        <f>DATE(NICAP[[#This Row],[Year]],NICAP[[#This Row],[Month]],NICAP[[#This Row],[Day]])</f>
        <v>24726</v>
      </c>
      <c r="S3774" s="35" t="str">
        <f t="shared" si="116"/>
        <v>VA</v>
      </c>
      <c r="T3774" s="24" t="str">
        <f t="shared" si="117"/>
        <v>US</v>
      </c>
    </row>
    <row r="3775" spans="1:20" ht="56.25" customHeight="1" x14ac:dyDescent="0.2">
      <c r="A3775" s="35">
        <v>3766</v>
      </c>
      <c r="B3775" s="57">
        <v>670913</v>
      </c>
      <c r="C3775" s="50" t="s">
        <v>5242</v>
      </c>
      <c r="D3775" s="50" t="s">
        <v>1697</v>
      </c>
      <c r="E3775" s="50" t="str">
        <f>IF(AND(LEN(NICAP[[#This Row],[State or      Country]])=2,NICAP[[#This Row],[State or      Country]]&lt;&gt;"UK"),"US","Other")</f>
        <v>US</v>
      </c>
      <c r="F3775" s="49">
        <v>2</v>
      </c>
      <c r="G3775" s="48"/>
      <c r="H3775" s="48"/>
      <c r="I3775" s="48"/>
      <c r="J3775" s="48"/>
      <c r="K3775" s="48"/>
      <c r="L3775" s="36" t="s">
        <v>5241</v>
      </c>
      <c r="M3775" s="36" t="str">
        <f>IF(LEFT(NICAP[[#This Row],[Date]],1)=0,"Y","N")</f>
        <v>N</v>
      </c>
      <c r="N3775" s="36"/>
      <c r="O3775" s="36" t="str">
        <f>19&amp;LEFT(NICAP[[#This Row],[Date]],2)</f>
        <v>1967</v>
      </c>
      <c r="P3775" s="36" t="str">
        <f>MID(NICAP[[#This Row],[Date]],3,2)</f>
        <v>09</v>
      </c>
      <c r="Q3775" s="36" t="str">
        <f>RIGHT(NICAP[[#This Row],[Date]],2)</f>
        <v>13</v>
      </c>
      <c r="R3775" s="26">
        <f>DATE(NICAP[[#This Row],[Year]],NICAP[[#This Row],[Month]],NICAP[[#This Row],[Day]])</f>
        <v>24728</v>
      </c>
      <c r="S3775" s="35" t="str">
        <f t="shared" si="116"/>
        <v>MA</v>
      </c>
      <c r="T3775" s="24" t="str">
        <f t="shared" si="117"/>
        <v>US</v>
      </c>
    </row>
    <row r="3776" spans="1:20" ht="72" customHeight="1" x14ac:dyDescent="0.2">
      <c r="A3776" s="35">
        <v>3767</v>
      </c>
      <c r="B3776" s="57">
        <v>670913</v>
      </c>
      <c r="C3776" s="50" t="s">
        <v>5240</v>
      </c>
      <c r="D3776" s="50" t="s">
        <v>1697</v>
      </c>
      <c r="E3776" s="50" t="str">
        <f>IF(AND(LEN(NICAP[[#This Row],[State or      Country]])=2,NICAP[[#This Row],[State or      Country]]&lt;&gt;"UK"),"US","Other")</f>
        <v>US</v>
      </c>
      <c r="F3776" s="49">
        <v>2</v>
      </c>
      <c r="G3776" s="48"/>
      <c r="H3776" s="48"/>
      <c r="I3776" s="48"/>
      <c r="J3776" s="48"/>
      <c r="K3776" s="48"/>
      <c r="L3776" s="36" t="s">
        <v>5239</v>
      </c>
      <c r="M3776" s="36" t="str">
        <f>IF(LEFT(NICAP[[#This Row],[Date]],1)=0,"Y","N")</f>
        <v>N</v>
      </c>
      <c r="N3776" s="36"/>
      <c r="O3776" s="36" t="str">
        <f>19&amp;LEFT(NICAP[[#This Row],[Date]],2)</f>
        <v>1967</v>
      </c>
      <c r="P3776" s="36" t="str">
        <f>MID(NICAP[[#This Row],[Date]],3,2)</f>
        <v>09</v>
      </c>
      <c r="Q3776" s="36" t="str">
        <f>RIGHT(NICAP[[#This Row],[Date]],2)</f>
        <v>13</v>
      </c>
      <c r="R3776" s="26">
        <f>DATE(NICAP[[#This Row],[Year]],NICAP[[#This Row],[Month]],NICAP[[#This Row],[Day]])</f>
        <v>24728</v>
      </c>
      <c r="S3776" s="35" t="str">
        <f t="shared" si="116"/>
        <v>MA</v>
      </c>
      <c r="T3776" s="24" t="str">
        <f t="shared" si="117"/>
        <v>US</v>
      </c>
    </row>
    <row r="3777" spans="1:20" ht="71.25" customHeight="1" x14ac:dyDescent="0.2">
      <c r="A3777" s="35">
        <v>3768</v>
      </c>
      <c r="B3777" s="57">
        <v>670914</v>
      </c>
      <c r="C3777" s="50" t="s">
        <v>5238</v>
      </c>
      <c r="D3777" s="50" t="s">
        <v>1793</v>
      </c>
      <c r="E3777" s="50" t="str">
        <f>IF(AND(LEN(NICAP[[#This Row],[State or      Country]])=2,NICAP[[#This Row],[State or      Country]]&lt;&gt;"UK"),"US","Other")</f>
        <v>US</v>
      </c>
      <c r="F3777" s="49">
        <v>3</v>
      </c>
      <c r="G3777" s="48"/>
      <c r="H3777" s="48"/>
      <c r="I3777" s="48"/>
      <c r="J3777" s="48"/>
      <c r="K3777" s="48"/>
      <c r="L3777" s="36" t="s">
        <v>5237</v>
      </c>
      <c r="M3777" s="36" t="str">
        <f>IF(LEFT(NICAP[[#This Row],[Date]],1)=0,"Y","N")</f>
        <v>N</v>
      </c>
      <c r="N3777" s="36"/>
      <c r="O3777" s="36" t="str">
        <f>19&amp;LEFT(NICAP[[#This Row],[Date]],2)</f>
        <v>1967</v>
      </c>
      <c r="P3777" s="36" t="str">
        <f>MID(NICAP[[#This Row],[Date]],3,2)</f>
        <v>09</v>
      </c>
      <c r="Q3777" s="36" t="str">
        <f>RIGHT(NICAP[[#This Row],[Date]],2)</f>
        <v>14</v>
      </c>
      <c r="R3777" s="26">
        <f>DATE(NICAP[[#This Row],[Year]],NICAP[[#This Row],[Month]],NICAP[[#This Row],[Day]])</f>
        <v>24729</v>
      </c>
      <c r="S3777" s="35" t="str">
        <f t="shared" si="116"/>
        <v>AU</v>
      </c>
      <c r="T3777" s="24" t="str">
        <f t="shared" si="117"/>
        <v>US</v>
      </c>
    </row>
    <row r="3778" spans="1:20" ht="42.75" customHeight="1" x14ac:dyDescent="0.2">
      <c r="A3778" s="35">
        <v>3769</v>
      </c>
      <c r="B3778" s="57">
        <v>670914</v>
      </c>
      <c r="C3778" s="50" t="s">
        <v>5236</v>
      </c>
      <c r="D3778" s="50" t="s">
        <v>5235</v>
      </c>
      <c r="E3778" s="50" t="str">
        <f>IF(AND(LEN(NICAP[[#This Row],[State or      Country]])=2,NICAP[[#This Row],[State or      Country]]&lt;&gt;"UK"),"US","Other")</f>
        <v>US</v>
      </c>
      <c r="F3778" s="49">
        <v>2</v>
      </c>
      <c r="G3778" s="48"/>
      <c r="H3778" s="48"/>
      <c r="I3778" s="48"/>
      <c r="J3778" s="48"/>
      <c r="K3778" s="48"/>
      <c r="L3778" s="36" t="s">
        <v>5234</v>
      </c>
      <c r="M3778" s="36" t="str">
        <f>IF(LEFT(NICAP[[#This Row],[Date]],1)=0,"Y","N")</f>
        <v>N</v>
      </c>
      <c r="N3778" s="36"/>
      <c r="O3778" s="36" t="str">
        <f>19&amp;LEFT(NICAP[[#This Row],[Date]],2)</f>
        <v>1967</v>
      </c>
      <c r="P3778" s="36" t="str">
        <f>MID(NICAP[[#This Row],[Date]],3,2)</f>
        <v>09</v>
      </c>
      <c r="Q3778" s="36" t="str">
        <f>RIGHT(NICAP[[#This Row],[Date]],2)</f>
        <v>14</v>
      </c>
      <c r="R3778" s="26">
        <f>DATE(NICAP[[#This Row],[Year]],NICAP[[#This Row],[Month]],NICAP[[#This Row],[Day]])</f>
        <v>24729</v>
      </c>
      <c r="S3778" s="35" t="str">
        <f t="shared" si="116"/>
        <v>DC</v>
      </c>
      <c r="T3778" s="24" t="str">
        <f t="shared" si="117"/>
        <v>US</v>
      </c>
    </row>
    <row r="3779" spans="1:20" ht="72" customHeight="1" x14ac:dyDescent="0.2">
      <c r="A3779" s="35">
        <v>3770</v>
      </c>
      <c r="B3779" s="57">
        <v>670914</v>
      </c>
      <c r="C3779" s="50" t="s">
        <v>5233</v>
      </c>
      <c r="D3779" s="50" t="s">
        <v>1715</v>
      </c>
      <c r="E3779" s="50" t="str">
        <f>IF(AND(LEN(NICAP[[#This Row],[State or      Country]])=2,NICAP[[#This Row],[State or      Country]]&lt;&gt;"UK"),"US","Other")</f>
        <v>US</v>
      </c>
      <c r="F3779" s="49">
        <v>1</v>
      </c>
      <c r="G3779" s="48"/>
      <c r="H3779" s="48"/>
      <c r="I3779" s="48"/>
      <c r="J3779" s="48"/>
      <c r="K3779" s="48"/>
      <c r="L3779" s="36" t="s">
        <v>5232</v>
      </c>
      <c r="M3779" s="36" t="str">
        <f>IF(LEFT(NICAP[[#This Row],[Date]],1)=0,"Y","N")</f>
        <v>N</v>
      </c>
      <c r="N3779" s="36"/>
      <c r="O3779" s="36" t="str">
        <f>19&amp;LEFT(NICAP[[#This Row],[Date]],2)</f>
        <v>1967</v>
      </c>
      <c r="P3779" s="36" t="str">
        <f>MID(NICAP[[#This Row],[Date]],3,2)</f>
        <v>09</v>
      </c>
      <c r="Q3779" s="36" t="str">
        <f>RIGHT(NICAP[[#This Row],[Date]],2)</f>
        <v>14</v>
      </c>
      <c r="R3779" s="26">
        <f>DATE(NICAP[[#This Row],[Year]],NICAP[[#This Row],[Month]],NICAP[[#This Row],[Day]])</f>
        <v>24729</v>
      </c>
      <c r="S3779" s="35" t="str">
        <f t="shared" si="116"/>
        <v>MD</v>
      </c>
      <c r="T3779" s="24" t="str">
        <f t="shared" si="117"/>
        <v>US</v>
      </c>
    </row>
    <row r="3780" spans="1:20" ht="71.25" customHeight="1" x14ac:dyDescent="0.2">
      <c r="A3780" s="35">
        <v>3771</v>
      </c>
      <c r="B3780" s="57">
        <v>670914</v>
      </c>
      <c r="C3780" s="50" t="s">
        <v>5231</v>
      </c>
      <c r="D3780" s="50" t="s">
        <v>2098</v>
      </c>
      <c r="E3780" s="50" t="str">
        <f>IF(AND(LEN(NICAP[[#This Row],[State or      Country]])=2,NICAP[[#This Row],[State or      Country]]&lt;&gt;"UK"),"US","Other")</f>
        <v>US</v>
      </c>
      <c r="F3780" s="49">
        <v>11</v>
      </c>
      <c r="G3780" s="48"/>
      <c r="H3780" s="48"/>
      <c r="I3780" s="48"/>
      <c r="J3780" s="48"/>
      <c r="K3780" s="48"/>
      <c r="L3780" s="36" t="s">
        <v>5230</v>
      </c>
      <c r="M3780" s="36" t="str">
        <f>IF(LEFT(NICAP[[#This Row],[Date]],1)=0,"Y","N")</f>
        <v>N</v>
      </c>
      <c r="N3780" s="36"/>
      <c r="O3780" s="36" t="str">
        <f>19&amp;LEFT(NICAP[[#This Row],[Date]],2)</f>
        <v>1967</v>
      </c>
      <c r="P3780" s="36" t="str">
        <f>MID(NICAP[[#This Row],[Date]],3,2)</f>
        <v>09</v>
      </c>
      <c r="Q3780" s="36" t="str">
        <f>RIGHT(NICAP[[#This Row],[Date]],2)</f>
        <v>14</v>
      </c>
      <c r="R3780" s="26">
        <f>DATE(NICAP[[#This Row],[Year]],NICAP[[#This Row],[Month]],NICAP[[#This Row],[Day]])</f>
        <v>24729</v>
      </c>
      <c r="S3780" s="35" t="str">
        <f t="shared" si="116"/>
        <v>VA</v>
      </c>
      <c r="T3780" s="24" t="str">
        <f t="shared" si="117"/>
        <v>US</v>
      </c>
    </row>
    <row r="3781" spans="1:20" ht="57" customHeight="1" x14ac:dyDescent="0.2">
      <c r="A3781" s="35">
        <v>3772</v>
      </c>
      <c r="B3781" s="57">
        <v>670914</v>
      </c>
      <c r="C3781" s="50" t="s">
        <v>5229</v>
      </c>
      <c r="D3781" s="50" t="s">
        <v>1676</v>
      </c>
      <c r="E3781" s="50" t="str">
        <f>IF(AND(LEN(NICAP[[#This Row],[State or      Country]])=2,NICAP[[#This Row],[State or      Country]]&lt;&gt;"UK"),"US","Other")</f>
        <v>US</v>
      </c>
      <c r="F3781" s="49">
        <v>1</v>
      </c>
      <c r="G3781" s="48"/>
      <c r="H3781" s="48"/>
      <c r="I3781" s="48"/>
      <c r="J3781" s="48"/>
      <c r="K3781" s="48"/>
      <c r="L3781" s="36" t="s">
        <v>5228</v>
      </c>
      <c r="M3781" s="36" t="str">
        <f>IF(LEFT(NICAP[[#This Row],[Date]],1)=0,"Y","N")</f>
        <v>N</v>
      </c>
      <c r="N3781" s="36"/>
      <c r="O3781" s="36" t="str">
        <f>19&amp;LEFT(NICAP[[#This Row],[Date]],2)</f>
        <v>1967</v>
      </c>
      <c r="P3781" s="36" t="str">
        <f>MID(NICAP[[#This Row],[Date]],3,2)</f>
        <v>09</v>
      </c>
      <c r="Q3781" s="36" t="str">
        <f>RIGHT(NICAP[[#This Row],[Date]],2)</f>
        <v>14</v>
      </c>
      <c r="R3781" s="26">
        <f>DATE(NICAP[[#This Row],[Year]],NICAP[[#This Row],[Month]],NICAP[[#This Row],[Day]])</f>
        <v>24729</v>
      </c>
      <c r="S3781" s="35" t="str">
        <f t="shared" si="116"/>
        <v>CA</v>
      </c>
      <c r="T3781" s="24" t="str">
        <f t="shared" si="117"/>
        <v>US</v>
      </c>
    </row>
    <row r="3782" spans="1:20" ht="42" customHeight="1" x14ac:dyDescent="0.2">
      <c r="A3782" s="35">
        <v>3773</v>
      </c>
      <c r="B3782" s="57">
        <v>670915</v>
      </c>
      <c r="C3782" s="50" t="s">
        <v>4971</v>
      </c>
      <c r="D3782" s="50" t="s">
        <v>1775</v>
      </c>
      <c r="E3782" s="50" t="str">
        <f>IF(AND(LEN(NICAP[[#This Row],[State or      Country]])=2,NICAP[[#This Row],[State or      Country]]&lt;&gt;"UK"),"US","Other")</f>
        <v>US</v>
      </c>
      <c r="F3782" s="49">
        <v>1</v>
      </c>
      <c r="G3782" s="48"/>
      <c r="H3782" s="48"/>
      <c r="I3782" s="48"/>
      <c r="J3782" s="48"/>
      <c r="K3782" s="48"/>
      <c r="L3782" s="42" t="s">
        <v>5227</v>
      </c>
      <c r="M3782" s="42" t="str">
        <f>IF(LEFT(NICAP[[#This Row],[Date]],1)=0,"Y","N")</f>
        <v>N</v>
      </c>
      <c r="N3782" s="42"/>
      <c r="O3782" s="42" t="str">
        <f>19&amp;LEFT(NICAP[[#This Row],[Date]],2)</f>
        <v>1967</v>
      </c>
      <c r="P3782" s="42" t="str">
        <f>MID(NICAP[[#This Row],[Date]],3,2)</f>
        <v>09</v>
      </c>
      <c r="Q3782" s="42" t="str">
        <f>RIGHT(NICAP[[#This Row],[Date]],2)</f>
        <v>15</v>
      </c>
      <c r="R3782" s="26">
        <f>DATE(NICAP[[#This Row],[Year]],NICAP[[#This Row],[Month]],NICAP[[#This Row],[Day]])</f>
        <v>24730</v>
      </c>
      <c r="S3782" s="35" t="str">
        <f t="shared" si="116"/>
        <v>CT</v>
      </c>
      <c r="T3782" s="24" t="str">
        <f t="shared" si="117"/>
        <v>US</v>
      </c>
    </row>
    <row r="3783" spans="1:20" ht="72" customHeight="1" x14ac:dyDescent="0.2">
      <c r="A3783" s="35">
        <v>3774</v>
      </c>
      <c r="B3783" s="57">
        <v>670915</v>
      </c>
      <c r="C3783" s="50" t="s">
        <v>4971</v>
      </c>
      <c r="D3783" s="50" t="s">
        <v>1775</v>
      </c>
      <c r="E3783" s="50" t="str">
        <f>IF(AND(LEN(NICAP[[#This Row],[State or      Country]])=2,NICAP[[#This Row],[State or      Country]]&lt;&gt;"UK"),"US","Other")</f>
        <v>US</v>
      </c>
      <c r="F3783" s="75">
        <v>7</v>
      </c>
      <c r="G3783" s="48"/>
      <c r="H3783" s="48"/>
      <c r="I3783" s="48"/>
      <c r="J3783" s="48"/>
      <c r="K3783" s="48"/>
      <c r="L3783" s="36" t="s">
        <v>5226</v>
      </c>
      <c r="M3783" s="36" t="str">
        <f>IF(LEFT(NICAP[[#This Row],[Date]],1)=0,"Y","N")</f>
        <v>N</v>
      </c>
      <c r="N3783" s="36"/>
      <c r="O3783" s="36" t="str">
        <f>19&amp;LEFT(NICAP[[#This Row],[Date]],2)</f>
        <v>1967</v>
      </c>
      <c r="P3783" s="36" t="str">
        <f>MID(NICAP[[#This Row],[Date]],3,2)</f>
        <v>09</v>
      </c>
      <c r="Q3783" s="36" t="str">
        <f>RIGHT(NICAP[[#This Row],[Date]],2)</f>
        <v>15</v>
      </c>
      <c r="R3783" s="26">
        <f>DATE(NICAP[[#This Row],[Year]],NICAP[[#This Row],[Month]],NICAP[[#This Row],[Day]])</f>
        <v>24730</v>
      </c>
      <c r="S3783" s="35" t="str">
        <f t="shared" si="116"/>
        <v>CT</v>
      </c>
      <c r="T3783" s="24" t="str">
        <f t="shared" si="117"/>
        <v>US</v>
      </c>
    </row>
    <row r="3784" spans="1:20" ht="42" customHeight="1" x14ac:dyDescent="0.2">
      <c r="A3784" s="35">
        <v>3775</v>
      </c>
      <c r="B3784" s="57">
        <v>670917</v>
      </c>
      <c r="C3784" s="50" t="s">
        <v>5224</v>
      </c>
      <c r="D3784" s="50" t="s">
        <v>1749</v>
      </c>
      <c r="E3784" s="50" t="str">
        <f>IF(AND(LEN(NICAP[[#This Row],[State or      Country]])=2,NICAP[[#This Row],[State or      Country]]&lt;&gt;"UK"),"US","Other")</f>
        <v>Other</v>
      </c>
      <c r="F3784" s="75">
        <v>6</v>
      </c>
      <c r="G3784" s="48"/>
      <c r="H3784" s="48"/>
      <c r="I3784" s="48"/>
      <c r="J3784" s="48"/>
      <c r="K3784" s="48"/>
      <c r="L3784" s="42" t="s">
        <v>5225</v>
      </c>
      <c r="M3784" s="42" t="str">
        <f>IF(LEFT(NICAP[[#This Row],[Date]],1)=0,"Y","N")</f>
        <v>N</v>
      </c>
      <c r="N3784" s="42"/>
      <c r="O3784" s="42" t="str">
        <f>19&amp;LEFT(NICAP[[#This Row],[Date]],2)</f>
        <v>1967</v>
      </c>
      <c r="P3784" s="42" t="str">
        <f>MID(NICAP[[#This Row],[Date]],3,2)</f>
        <v>09</v>
      </c>
      <c r="Q3784" s="42" t="str">
        <f>RIGHT(NICAP[[#This Row],[Date]],2)</f>
        <v>17</v>
      </c>
      <c r="R3784" s="26">
        <f>DATE(NICAP[[#This Row],[Year]],NICAP[[#This Row],[Month]],NICAP[[#This Row],[Day]])</f>
        <v>24732</v>
      </c>
      <c r="S3784" s="35" t="str">
        <f t="shared" si="116"/>
        <v/>
      </c>
      <c r="T3784" s="24" t="str">
        <f t="shared" si="117"/>
        <v>Brazil</v>
      </c>
    </row>
    <row r="3785" spans="1:20" ht="71.25" customHeight="1" x14ac:dyDescent="0.2">
      <c r="A3785" s="35">
        <v>3776</v>
      </c>
      <c r="B3785" s="57">
        <v>670917</v>
      </c>
      <c r="C3785" s="50" t="s">
        <v>5224</v>
      </c>
      <c r="D3785" s="50" t="s">
        <v>1749</v>
      </c>
      <c r="E3785" s="50" t="str">
        <f>IF(AND(LEN(NICAP[[#This Row],[State or      Country]])=2,NICAP[[#This Row],[State or      Country]]&lt;&gt;"UK"),"US","Other")</f>
        <v>Other</v>
      </c>
      <c r="F3785" s="75">
        <v>7</v>
      </c>
      <c r="G3785" s="48"/>
      <c r="H3785" s="48"/>
      <c r="I3785" s="48"/>
      <c r="J3785" s="48"/>
      <c r="K3785" s="48"/>
      <c r="L3785" s="36" t="s">
        <v>5223</v>
      </c>
      <c r="M3785" s="36" t="str">
        <f>IF(LEFT(NICAP[[#This Row],[Date]],1)=0,"Y","N")</f>
        <v>N</v>
      </c>
      <c r="N3785" s="36"/>
      <c r="O3785" s="36" t="str">
        <f>19&amp;LEFT(NICAP[[#This Row],[Date]],2)</f>
        <v>1967</v>
      </c>
      <c r="P3785" s="36" t="str">
        <f>MID(NICAP[[#This Row],[Date]],3,2)</f>
        <v>09</v>
      </c>
      <c r="Q3785" s="36" t="str">
        <f>RIGHT(NICAP[[#This Row],[Date]],2)</f>
        <v>17</v>
      </c>
      <c r="R3785" s="26">
        <f>DATE(NICAP[[#This Row],[Year]],NICAP[[#This Row],[Month]],NICAP[[#This Row],[Day]])</f>
        <v>24732</v>
      </c>
      <c r="S3785" s="35" t="str">
        <f t="shared" si="116"/>
        <v/>
      </c>
      <c r="T3785" s="24" t="str">
        <f t="shared" si="117"/>
        <v>Brazil</v>
      </c>
    </row>
    <row r="3786" spans="1:20" ht="57" customHeight="1" x14ac:dyDescent="0.2">
      <c r="A3786" s="35">
        <v>3777</v>
      </c>
      <c r="B3786" s="57">
        <v>670918</v>
      </c>
      <c r="C3786" s="50" t="s">
        <v>5222</v>
      </c>
      <c r="D3786" s="50" t="s">
        <v>1802</v>
      </c>
      <c r="E3786" s="50" t="str">
        <f>IF(AND(LEN(NICAP[[#This Row],[State or      Country]])=2,NICAP[[#This Row],[State or      Country]]&lt;&gt;"UK"),"US","Other")</f>
        <v>Other</v>
      </c>
      <c r="F3786" s="75">
        <v>2</v>
      </c>
      <c r="G3786" s="48"/>
      <c r="H3786" s="48"/>
      <c r="I3786" s="48"/>
      <c r="J3786" s="48"/>
      <c r="K3786" s="48"/>
      <c r="L3786" s="36" t="s">
        <v>5221</v>
      </c>
      <c r="M3786" s="36" t="str">
        <f>IF(LEFT(NICAP[[#This Row],[Date]],1)=0,"Y","N")</f>
        <v>N</v>
      </c>
      <c r="N3786" s="36"/>
      <c r="O3786" s="36" t="str">
        <f>19&amp;LEFT(NICAP[[#This Row],[Date]],2)</f>
        <v>1967</v>
      </c>
      <c r="P3786" s="36" t="str">
        <f>MID(NICAP[[#This Row],[Date]],3,2)</f>
        <v>09</v>
      </c>
      <c r="Q3786" s="36" t="str">
        <f>RIGHT(NICAP[[#This Row],[Date]],2)</f>
        <v>18</v>
      </c>
      <c r="R3786" s="26">
        <f>DATE(NICAP[[#This Row],[Year]],NICAP[[#This Row],[Month]],NICAP[[#This Row],[Day]])</f>
        <v>24733</v>
      </c>
      <c r="S3786" s="35" t="str">
        <f t="shared" ref="S3786:S3849" si="118">IF(E3786="US",D3786,"")</f>
        <v/>
      </c>
      <c r="T3786" s="24" t="str">
        <f t="shared" ref="T3786:T3849" si="119">IF(E3786="US","US",D3786)</f>
        <v>UK</v>
      </c>
    </row>
    <row r="3787" spans="1:20" ht="72" customHeight="1" x14ac:dyDescent="0.2">
      <c r="A3787" s="35">
        <v>3778</v>
      </c>
      <c r="B3787" s="57">
        <v>670918</v>
      </c>
      <c r="C3787" s="50" t="s">
        <v>5220</v>
      </c>
      <c r="D3787" s="50" t="s">
        <v>1734</v>
      </c>
      <c r="E3787" s="50" t="str">
        <f>IF(AND(LEN(NICAP[[#This Row],[State or      Country]])=2,NICAP[[#This Row],[State or      Country]]&lt;&gt;"UK"),"US","Other")</f>
        <v>US</v>
      </c>
      <c r="F3787" s="75">
        <v>2</v>
      </c>
      <c r="G3787" s="48"/>
      <c r="H3787" s="48"/>
      <c r="I3787" s="48"/>
      <c r="J3787" s="48"/>
      <c r="K3787" s="48"/>
      <c r="L3787" s="36" t="s">
        <v>5219</v>
      </c>
      <c r="M3787" s="36" t="str">
        <f>IF(LEFT(NICAP[[#This Row],[Date]],1)=0,"Y","N")</f>
        <v>N</v>
      </c>
      <c r="N3787" s="36"/>
      <c r="O3787" s="36" t="str">
        <f>19&amp;LEFT(NICAP[[#This Row],[Date]],2)</f>
        <v>1967</v>
      </c>
      <c r="P3787" s="36" t="str">
        <f>MID(NICAP[[#This Row],[Date]],3,2)</f>
        <v>09</v>
      </c>
      <c r="Q3787" s="36" t="str">
        <f>RIGHT(NICAP[[#This Row],[Date]],2)</f>
        <v>18</v>
      </c>
      <c r="R3787" s="26">
        <f>DATE(NICAP[[#This Row],[Year]],NICAP[[#This Row],[Month]],NICAP[[#This Row],[Day]])</f>
        <v>24733</v>
      </c>
      <c r="S3787" s="35" t="str">
        <f t="shared" si="118"/>
        <v>MI</v>
      </c>
      <c r="T3787" s="24" t="str">
        <f t="shared" si="119"/>
        <v>US</v>
      </c>
    </row>
    <row r="3788" spans="1:20" ht="56.25" customHeight="1" x14ac:dyDescent="0.2">
      <c r="A3788" s="35">
        <v>3779</v>
      </c>
      <c r="B3788" s="57">
        <v>670919</v>
      </c>
      <c r="C3788" s="50" t="s">
        <v>5218</v>
      </c>
      <c r="D3788" s="50" t="s">
        <v>1933</v>
      </c>
      <c r="E3788" s="50" t="str">
        <f>IF(AND(LEN(NICAP[[#This Row],[State or      Country]])=2,NICAP[[#This Row],[State or      Country]]&lt;&gt;"UK"),"US","Other")</f>
        <v>Other</v>
      </c>
      <c r="F3788" s="75">
        <v>2</v>
      </c>
      <c r="G3788" s="48"/>
      <c r="H3788" s="48"/>
      <c r="I3788" s="48"/>
      <c r="J3788" s="48"/>
      <c r="K3788" s="48"/>
      <c r="L3788" s="36" t="s">
        <v>5217</v>
      </c>
      <c r="M3788" s="36" t="str">
        <f>IF(LEFT(NICAP[[#This Row],[Date]],1)=0,"Y","N")</f>
        <v>N</v>
      </c>
      <c r="N3788" s="36"/>
      <c r="O3788" s="36" t="str">
        <f>19&amp;LEFT(NICAP[[#This Row],[Date]],2)</f>
        <v>1967</v>
      </c>
      <c r="P3788" s="36" t="str">
        <f>MID(NICAP[[#This Row],[Date]],3,2)</f>
        <v>09</v>
      </c>
      <c r="Q3788" s="36" t="str">
        <f>RIGHT(NICAP[[#This Row],[Date]],2)</f>
        <v>19</v>
      </c>
      <c r="R3788" s="26">
        <f>DATE(NICAP[[#This Row],[Year]],NICAP[[#This Row],[Month]],NICAP[[#This Row],[Day]])</f>
        <v>24734</v>
      </c>
      <c r="S3788" s="35" t="str">
        <f t="shared" si="118"/>
        <v/>
      </c>
      <c r="T3788" s="24" t="str">
        <f t="shared" si="119"/>
        <v>Russia</v>
      </c>
    </row>
    <row r="3789" spans="1:20" ht="72" customHeight="1" x14ac:dyDescent="0.2">
      <c r="A3789" s="35">
        <v>3780</v>
      </c>
      <c r="B3789" s="57">
        <v>670920</v>
      </c>
      <c r="C3789" s="50" t="s">
        <v>5216</v>
      </c>
      <c r="D3789" s="50" t="s">
        <v>1802</v>
      </c>
      <c r="E3789" s="50" t="str">
        <f>IF(AND(LEN(NICAP[[#This Row],[State or      Country]])=2,NICAP[[#This Row],[State or      Country]]&lt;&gt;"UK"),"US","Other")</f>
        <v>Other</v>
      </c>
      <c r="F3789" s="75">
        <v>1</v>
      </c>
      <c r="G3789" s="48"/>
      <c r="H3789" s="48"/>
      <c r="I3789" s="48"/>
      <c r="J3789" s="48"/>
      <c r="K3789" s="48"/>
      <c r="L3789" s="36" t="s">
        <v>5215</v>
      </c>
      <c r="M3789" s="36" t="str">
        <f>IF(LEFT(NICAP[[#This Row],[Date]],1)=0,"Y","N")</f>
        <v>N</v>
      </c>
      <c r="N3789" s="36"/>
      <c r="O3789" s="36" t="str">
        <f>19&amp;LEFT(NICAP[[#This Row],[Date]],2)</f>
        <v>1967</v>
      </c>
      <c r="P3789" s="36" t="str">
        <f>MID(NICAP[[#This Row],[Date]],3,2)</f>
        <v>09</v>
      </c>
      <c r="Q3789" s="36" t="str">
        <f>RIGHT(NICAP[[#This Row],[Date]],2)</f>
        <v>20</v>
      </c>
      <c r="R3789" s="26">
        <f>DATE(NICAP[[#This Row],[Year]],NICAP[[#This Row],[Month]],NICAP[[#This Row],[Day]])</f>
        <v>24735</v>
      </c>
      <c r="S3789" s="35" t="str">
        <f t="shared" si="118"/>
        <v/>
      </c>
      <c r="T3789" s="24" t="str">
        <f t="shared" si="119"/>
        <v>UK</v>
      </c>
    </row>
    <row r="3790" spans="1:20" ht="42" customHeight="1" x14ac:dyDescent="0.2">
      <c r="A3790" s="35">
        <v>3781</v>
      </c>
      <c r="B3790" s="57">
        <v>670920</v>
      </c>
      <c r="C3790" s="50" t="s">
        <v>5181</v>
      </c>
      <c r="D3790" s="50" t="s">
        <v>1802</v>
      </c>
      <c r="E3790" s="50" t="str">
        <f>IF(AND(LEN(NICAP[[#This Row],[State or      Country]])=2,NICAP[[#This Row],[State or      Country]]&lt;&gt;"UK"),"US","Other")</f>
        <v>Other</v>
      </c>
      <c r="F3790" s="75">
        <v>2</v>
      </c>
      <c r="G3790" s="48"/>
      <c r="H3790" s="48"/>
      <c r="I3790" s="48"/>
      <c r="J3790" s="48"/>
      <c r="K3790" s="48"/>
      <c r="L3790" s="42" t="s">
        <v>5214</v>
      </c>
      <c r="M3790" s="42" t="str">
        <f>IF(LEFT(NICAP[[#This Row],[Date]],1)=0,"Y","N")</f>
        <v>N</v>
      </c>
      <c r="N3790" s="42"/>
      <c r="O3790" s="42" t="str">
        <f>19&amp;LEFT(NICAP[[#This Row],[Date]],2)</f>
        <v>1967</v>
      </c>
      <c r="P3790" s="42" t="str">
        <f>MID(NICAP[[#This Row],[Date]],3,2)</f>
        <v>09</v>
      </c>
      <c r="Q3790" s="42" t="str">
        <f>RIGHT(NICAP[[#This Row],[Date]],2)</f>
        <v>20</v>
      </c>
      <c r="R3790" s="26">
        <f>DATE(NICAP[[#This Row],[Year]],NICAP[[#This Row],[Month]],NICAP[[#This Row],[Day]])</f>
        <v>24735</v>
      </c>
      <c r="S3790" s="35" t="str">
        <f t="shared" si="118"/>
        <v/>
      </c>
      <c r="T3790" s="24" t="str">
        <f t="shared" si="119"/>
        <v>UK</v>
      </c>
    </row>
    <row r="3791" spans="1:20" ht="57.75" customHeight="1" x14ac:dyDescent="0.2">
      <c r="A3791" s="35">
        <v>3782</v>
      </c>
      <c r="B3791" s="57">
        <v>670921</v>
      </c>
      <c r="C3791" s="50" t="s">
        <v>5213</v>
      </c>
      <c r="D3791" s="50" t="s">
        <v>1950</v>
      </c>
      <c r="E3791" s="50" t="str">
        <f>IF(AND(LEN(NICAP[[#This Row],[State or      Country]])=2,NICAP[[#This Row],[State or      Country]]&lt;&gt;"UK"),"US","Other")</f>
        <v>Other</v>
      </c>
      <c r="F3791" s="75">
        <v>7</v>
      </c>
      <c r="G3791" s="48"/>
      <c r="H3791" s="48"/>
      <c r="I3791" s="48"/>
      <c r="J3791" s="48"/>
      <c r="K3791" s="48"/>
      <c r="L3791" s="36" t="s">
        <v>5212</v>
      </c>
      <c r="M3791" s="36" t="str">
        <f>IF(LEFT(NICAP[[#This Row],[Date]],1)=0,"Y","N")</f>
        <v>N</v>
      </c>
      <c r="N3791" s="36"/>
      <c r="O3791" s="36" t="str">
        <f>19&amp;LEFT(NICAP[[#This Row],[Date]],2)</f>
        <v>1967</v>
      </c>
      <c r="P3791" s="36" t="str">
        <f>MID(NICAP[[#This Row],[Date]],3,2)</f>
        <v>09</v>
      </c>
      <c r="Q3791" s="36" t="str">
        <f>RIGHT(NICAP[[#This Row],[Date]],2)</f>
        <v>21</v>
      </c>
      <c r="R3791" s="26">
        <f>DATE(NICAP[[#This Row],[Year]],NICAP[[#This Row],[Month]],NICAP[[#This Row],[Day]])</f>
        <v>24736</v>
      </c>
      <c r="S3791" s="35" t="str">
        <f t="shared" si="118"/>
        <v/>
      </c>
      <c r="T3791" s="24" t="str">
        <f t="shared" si="119"/>
        <v>Spain</v>
      </c>
    </row>
    <row r="3792" spans="1:20" ht="57" customHeight="1" x14ac:dyDescent="0.2">
      <c r="A3792" s="35">
        <v>3783</v>
      </c>
      <c r="B3792" s="57">
        <v>670923</v>
      </c>
      <c r="C3792" s="50" t="s">
        <v>5211</v>
      </c>
      <c r="D3792" s="50" t="s">
        <v>1697</v>
      </c>
      <c r="E3792" s="50" t="str">
        <f>IF(AND(LEN(NICAP[[#This Row],[State or      Country]])=2,NICAP[[#This Row],[State or      Country]]&lt;&gt;"UK"),"US","Other")</f>
        <v>US</v>
      </c>
      <c r="F3792" s="75">
        <v>1</v>
      </c>
      <c r="G3792" s="48"/>
      <c r="H3792" s="48"/>
      <c r="I3792" s="48"/>
      <c r="J3792" s="48"/>
      <c r="K3792" s="48"/>
      <c r="L3792" s="36" t="s">
        <v>5210</v>
      </c>
      <c r="M3792" s="36" t="str">
        <f>IF(LEFT(NICAP[[#This Row],[Date]],1)=0,"Y","N")</f>
        <v>N</v>
      </c>
      <c r="N3792" s="36"/>
      <c r="O3792" s="36" t="str">
        <f>19&amp;LEFT(NICAP[[#This Row],[Date]],2)</f>
        <v>1967</v>
      </c>
      <c r="P3792" s="36" t="str">
        <f>MID(NICAP[[#This Row],[Date]],3,2)</f>
        <v>09</v>
      </c>
      <c r="Q3792" s="36" t="str">
        <f>RIGHT(NICAP[[#This Row],[Date]],2)</f>
        <v>23</v>
      </c>
      <c r="R3792" s="26">
        <f>DATE(NICAP[[#This Row],[Year]],NICAP[[#This Row],[Month]],NICAP[[#This Row],[Day]])</f>
        <v>24738</v>
      </c>
      <c r="S3792" s="35" t="str">
        <f t="shared" si="118"/>
        <v>MA</v>
      </c>
      <c r="T3792" s="24" t="str">
        <f t="shared" si="119"/>
        <v>US</v>
      </c>
    </row>
    <row r="3793" spans="1:20" ht="72" customHeight="1" x14ac:dyDescent="0.2">
      <c r="A3793" s="35">
        <v>3784</v>
      </c>
      <c r="B3793" s="57">
        <v>670923</v>
      </c>
      <c r="C3793" s="50" t="s">
        <v>5209</v>
      </c>
      <c r="D3793" s="50" t="s">
        <v>1686</v>
      </c>
      <c r="E3793" s="50" t="str">
        <f>IF(AND(LEN(NICAP[[#This Row],[State or      Country]])=2,NICAP[[#This Row],[State or      Country]]&lt;&gt;"UK"),"US","Other")</f>
        <v>US</v>
      </c>
      <c r="F3793" s="75">
        <v>1</v>
      </c>
      <c r="G3793" s="48"/>
      <c r="H3793" s="48"/>
      <c r="I3793" s="48"/>
      <c r="J3793" s="48"/>
      <c r="K3793" s="48"/>
      <c r="L3793" s="36" t="s">
        <v>5208</v>
      </c>
      <c r="M3793" s="36" t="str">
        <f>IF(LEFT(NICAP[[#This Row],[Date]],1)=0,"Y","N")</f>
        <v>N</v>
      </c>
      <c r="N3793" s="36"/>
      <c r="O3793" s="36" t="str">
        <f>19&amp;LEFT(NICAP[[#This Row],[Date]],2)</f>
        <v>1967</v>
      </c>
      <c r="P3793" s="36" t="str">
        <f>MID(NICAP[[#This Row],[Date]],3,2)</f>
        <v>09</v>
      </c>
      <c r="Q3793" s="36" t="str">
        <f>RIGHT(NICAP[[#This Row],[Date]],2)</f>
        <v>23</v>
      </c>
      <c r="R3793" s="26">
        <f>DATE(NICAP[[#This Row],[Year]],NICAP[[#This Row],[Month]],NICAP[[#This Row],[Day]])</f>
        <v>24738</v>
      </c>
      <c r="S3793" s="35" t="str">
        <f t="shared" si="118"/>
        <v>PA</v>
      </c>
      <c r="T3793" s="24" t="str">
        <f t="shared" si="119"/>
        <v>US</v>
      </c>
    </row>
    <row r="3794" spans="1:20" ht="72" customHeight="1" x14ac:dyDescent="0.2">
      <c r="A3794" s="35">
        <v>3785</v>
      </c>
      <c r="B3794" s="57">
        <v>670924</v>
      </c>
      <c r="C3794" s="50" t="s">
        <v>4861</v>
      </c>
      <c r="D3794" s="50" t="s">
        <v>2139</v>
      </c>
      <c r="E3794" s="50" t="str">
        <f>IF(AND(LEN(NICAP[[#This Row],[State or      Country]])=2,NICAP[[#This Row],[State or      Country]]&lt;&gt;"UK"),"US","Other")</f>
        <v>US</v>
      </c>
      <c r="F3794" s="75">
        <v>1</v>
      </c>
      <c r="G3794" s="48"/>
      <c r="H3794" s="48"/>
      <c r="I3794" s="48"/>
      <c r="J3794" s="48"/>
      <c r="K3794" s="48"/>
      <c r="L3794" s="36" t="s">
        <v>5207</v>
      </c>
      <c r="M3794" s="36" t="str">
        <f>IF(LEFT(NICAP[[#This Row],[Date]],1)=0,"Y","N")</f>
        <v>N</v>
      </c>
      <c r="N3794" s="36"/>
      <c r="O3794" s="36" t="str">
        <f>19&amp;LEFT(NICAP[[#This Row],[Date]],2)</f>
        <v>1967</v>
      </c>
      <c r="P3794" s="36" t="str">
        <f>MID(NICAP[[#This Row],[Date]],3,2)</f>
        <v>09</v>
      </c>
      <c r="Q3794" s="36" t="str">
        <f>RIGHT(NICAP[[#This Row],[Date]],2)</f>
        <v>24</v>
      </c>
      <c r="R3794" s="26">
        <f>DATE(NICAP[[#This Row],[Year]],NICAP[[#This Row],[Month]],NICAP[[#This Row],[Day]])</f>
        <v>24739</v>
      </c>
      <c r="S3794" s="35" t="str">
        <f t="shared" si="118"/>
        <v>ND</v>
      </c>
      <c r="T3794" s="24" t="str">
        <f t="shared" si="119"/>
        <v>US</v>
      </c>
    </row>
    <row r="3795" spans="1:20" ht="56.25" customHeight="1" x14ac:dyDescent="0.2">
      <c r="A3795" s="35">
        <v>3786</v>
      </c>
      <c r="B3795" s="57">
        <v>670925</v>
      </c>
      <c r="C3795" s="50" t="s">
        <v>5206</v>
      </c>
      <c r="D3795" s="50" t="s">
        <v>1813</v>
      </c>
      <c r="E3795" s="50" t="str">
        <f>IF(AND(LEN(NICAP[[#This Row],[State or      Country]])=2,NICAP[[#This Row],[State or      Country]]&lt;&gt;"UK"),"US","Other")</f>
        <v>Other</v>
      </c>
      <c r="F3795" s="75">
        <v>2</v>
      </c>
      <c r="G3795" s="48"/>
      <c r="H3795" s="48"/>
      <c r="I3795" s="48"/>
      <c r="J3795" s="48"/>
      <c r="K3795" s="48"/>
      <c r="L3795" s="42" t="s">
        <v>5205</v>
      </c>
      <c r="M3795" s="42" t="str">
        <f>IF(LEFT(NICAP[[#This Row],[Date]],1)=0,"Y","N")</f>
        <v>N</v>
      </c>
      <c r="N3795" s="42"/>
      <c r="O3795" s="42" t="str">
        <f>19&amp;LEFT(NICAP[[#This Row],[Date]],2)</f>
        <v>1967</v>
      </c>
      <c r="P3795" s="42" t="str">
        <f>MID(NICAP[[#This Row],[Date]],3,2)</f>
        <v>09</v>
      </c>
      <c r="Q3795" s="42" t="str">
        <f>RIGHT(NICAP[[#This Row],[Date]],2)</f>
        <v>25</v>
      </c>
      <c r="R3795" s="26">
        <f>DATE(NICAP[[#This Row],[Year]],NICAP[[#This Row],[Month]],NICAP[[#This Row],[Day]])</f>
        <v>24740</v>
      </c>
      <c r="S3795" s="35" t="str">
        <f t="shared" si="118"/>
        <v/>
      </c>
      <c r="T3795" s="24" t="str">
        <f t="shared" si="119"/>
        <v>France</v>
      </c>
    </row>
    <row r="3796" spans="1:20" ht="57" customHeight="1" x14ac:dyDescent="0.2">
      <c r="A3796" s="35">
        <v>3787</v>
      </c>
      <c r="B3796" s="57">
        <v>670925</v>
      </c>
      <c r="C3796" s="50" t="s">
        <v>5204</v>
      </c>
      <c r="D3796" s="50" t="s">
        <v>1702</v>
      </c>
      <c r="E3796" s="50" t="str">
        <f>IF(AND(LEN(NICAP[[#This Row],[State or      Country]])=2,NICAP[[#This Row],[State or      Country]]&lt;&gt;"UK"),"US","Other")</f>
        <v>Other</v>
      </c>
      <c r="F3796" s="75">
        <v>2</v>
      </c>
      <c r="G3796" s="48"/>
      <c r="H3796" s="48"/>
      <c r="I3796" s="48"/>
      <c r="J3796" s="48"/>
      <c r="K3796" s="48"/>
      <c r="L3796" s="36" t="s">
        <v>5203</v>
      </c>
      <c r="M3796" s="36" t="str">
        <f>IF(LEFT(NICAP[[#This Row],[Date]],1)=0,"Y","N")</f>
        <v>N</v>
      </c>
      <c r="N3796" s="36"/>
      <c r="O3796" s="36" t="str">
        <f>19&amp;LEFT(NICAP[[#This Row],[Date]],2)</f>
        <v>1967</v>
      </c>
      <c r="P3796" s="36" t="str">
        <f>MID(NICAP[[#This Row],[Date]],3,2)</f>
        <v>09</v>
      </c>
      <c r="Q3796" s="36" t="str">
        <f>RIGHT(NICAP[[#This Row],[Date]],2)</f>
        <v>25</v>
      </c>
      <c r="R3796" s="26">
        <f>DATE(NICAP[[#This Row],[Year]],NICAP[[#This Row],[Month]],NICAP[[#This Row],[Day]])</f>
        <v>24740</v>
      </c>
      <c r="S3796" s="35" t="str">
        <f t="shared" si="118"/>
        <v/>
      </c>
      <c r="T3796" s="24" t="str">
        <f t="shared" si="119"/>
        <v>CAN</v>
      </c>
    </row>
    <row r="3797" spans="1:20" ht="42" customHeight="1" x14ac:dyDescent="0.2">
      <c r="A3797" s="35">
        <v>3788</v>
      </c>
      <c r="B3797" s="57">
        <v>670928</v>
      </c>
      <c r="C3797" s="50" t="s">
        <v>2702</v>
      </c>
      <c r="D3797" s="50" t="s">
        <v>1676</v>
      </c>
      <c r="E3797" s="50" t="str">
        <f>IF(AND(LEN(NICAP[[#This Row],[State or      Country]])=2,NICAP[[#This Row],[State or      Country]]&lt;&gt;"UK"),"US","Other")</f>
        <v>US</v>
      </c>
      <c r="F3797" s="75">
        <v>1</v>
      </c>
      <c r="G3797" s="48"/>
      <c r="H3797" s="48"/>
      <c r="I3797" s="48"/>
      <c r="J3797" s="48"/>
      <c r="K3797" s="48"/>
      <c r="L3797" s="42" t="s">
        <v>5202</v>
      </c>
      <c r="M3797" s="42" t="str">
        <f>IF(LEFT(NICAP[[#This Row],[Date]],1)=0,"Y","N")</f>
        <v>N</v>
      </c>
      <c r="N3797" s="42"/>
      <c r="O3797" s="42" t="str">
        <f>19&amp;LEFT(NICAP[[#This Row],[Date]],2)</f>
        <v>1967</v>
      </c>
      <c r="P3797" s="42" t="str">
        <f>MID(NICAP[[#This Row],[Date]],3,2)</f>
        <v>09</v>
      </c>
      <c r="Q3797" s="42" t="str">
        <f>RIGHT(NICAP[[#This Row],[Date]],2)</f>
        <v>28</v>
      </c>
      <c r="R3797" s="26">
        <f>DATE(NICAP[[#This Row],[Year]],NICAP[[#This Row],[Month]],NICAP[[#This Row],[Day]])</f>
        <v>24743</v>
      </c>
      <c r="S3797" s="35" t="str">
        <f t="shared" si="118"/>
        <v>CA</v>
      </c>
      <c r="T3797" s="24" t="str">
        <f t="shared" si="119"/>
        <v>US</v>
      </c>
    </row>
    <row r="3798" spans="1:20" ht="56.25" customHeight="1" x14ac:dyDescent="0.2">
      <c r="A3798" s="35">
        <v>3789</v>
      </c>
      <c r="B3798" s="57">
        <v>670929</v>
      </c>
      <c r="C3798" s="50" t="s">
        <v>5201</v>
      </c>
      <c r="D3798" s="50" t="s">
        <v>1933</v>
      </c>
      <c r="E3798" s="50" t="str">
        <f>IF(AND(LEN(NICAP[[#This Row],[State or      Country]])=2,NICAP[[#This Row],[State or      Country]]&lt;&gt;"UK"),"US","Other")</f>
        <v>Other</v>
      </c>
      <c r="F3798" s="75">
        <v>3</v>
      </c>
      <c r="G3798" s="48"/>
      <c r="H3798" s="48"/>
      <c r="I3798" s="48"/>
      <c r="J3798" s="48"/>
      <c r="K3798" s="48"/>
      <c r="L3798" s="36" t="s">
        <v>5200</v>
      </c>
      <c r="M3798" s="36" t="str">
        <f>IF(LEFT(NICAP[[#This Row],[Date]],1)=0,"Y","N")</f>
        <v>N</v>
      </c>
      <c r="N3798" s="36"/>
      <c r="O3798" s="36" t="str">
        <f>19&amp;LEFT(NICAP[[#This Row],[Date]],2)</f>
        <v>1967</v>
      </c>
      <c r="P3798" s="36" t="str">
        <f>MID(NICAP[[#This Row],[Date]],3,2)</f>
        <v>09</v>
      </c>
      <c r="Q3798" s="36" t="str">
        <f>RIGHT(NICAP[[#This Row],[Date]],2)</f>
        <v>29</v>
      </c>
      <c r="R3798" s="26">
        <f>DATE(NICAP[[#This Row],[Year]],NICAP[[#This Row],[Month]],NICAP[[#This Row],[Day]])</f>
        <v>24744</v>
      </c>
      <c r="S3798" s="35" t="str">
        <f t="shared" si="118"/>
        <v/>
      </c>
      <c r="T3798" s="24" t="str">
        <f t="shared" si="119"/>
        <v>Russia</v>
      </c>
    </row>
    <row r="3799" spans="1:20" ht="57" customHeight="1" x14ac:dyDescent="0.2">
      <c r="A3799" s="35">
        <v>3790</v>
      </c>
      <c r="B3799" s="57">
        <v>670930</v>
      </c>
      <c r="C3799" s="50" t="s">
        <v>5199</v>
      </c>
      <c r="D3799" s="50" t="s">
        <v>2640</v>
      </c>
      <c r="E3799" s="50" t="str">
        <f>IF(AND(LEN(NICAP[[#This Row],[State or      Country]])=2,NICAP[[#This Row],[State or      Country]]&lt;&gt;"UK"),"US","Other")</f>
        <v>US</v>
      </c>
      <c r="F3799" s="75">
        <v>1</v>
      </c>
      <c r="G3799" s="48"/>
      <c r="H3799" s="48"/>
      <c r="I3799" s="48"/>
      <c r="J3799" s="48"/>
      <c r="K3799" s="48"/>
      <c r="L3799" s="36" t="s">
        <v>5198</v>
      </c>
      <c r="M3799" s="36" t="str">
        <f>IF(LEFT(NICAP[[#This Row],[Date]],1)=0,"Y","N")</f>
        <v>N</v>
      </c>
      <c r="N3799" s="36"/>
      <c r="O3799" s="36" t="str">
        <f>19&amp;LEFT(NICAP[[#This Row],[Date]],2)</f>
        <v>1967</v>
      </c>
      <c r="P3799" s="36" t="str">
        <f>MID(NICAP[[#This Row],[Date]],3,2)</f>
        <v>09</v>
      </c>
      <c r="Q3799" s="36" t="str">
        <f>RIGHT(NICAP[[#This Row],[Date]],2)</f>
        <v>30</v>
      </c>
      <c r="R3799" s="26">
        <f>DATE(NICAP[[#This Row],[Year]],NICAP[[#This Row],[Month]],NICAP[[#This Row],[Day]])</f>
        <v>24745</v>
      </c>
      <c r="S3799" s="35" t="str">
        <f t="shared" si="118"/>
        <v>CO</v>
      </c>
      <c r="T3799" s="24" t="str">
        <f t="shared" si="119"/>
        <v>US</v>
      </c>
    </row>
    <row r="3800" spans="1:20" ht="42" customHeight="1" x14ac:dyDescent="0.2">
      <c r="A3800" s="35">
        <v>3791</v>
      </c>
      <c r="B3800" s="57">
        <v>671000</v>
      </c>
      <c r="C3800" s="50" t="s">
        <v>5197</v>
      </c>
      <c r="D3800" s="50" t="s">
        <v>1933</v>
      </c>
      <c r="E3800" s="50" t="str">
        <f>IF(AND(LEN(NICAP[[#This Row],[State or      Country]])=2,NICAP[[#This Row],[State or      Country]]&lt;&gt;"UK"),"US","Other")</f>
        <v>Other</v>
      </c>
      <c r="F3800" s="75">
        <v>2</v>
      </c>
      <c r="G3800" s="48"/>
      <c r="H3800" s="48"/>
      <c r="I3800" s="48"/>
      <c r="J3800" s="48"/>
      <c r="K3800" s="48"/>
      <c r="L3800" s="42" t="s">
        <v>5196</v>
      </c>
      <c r="M3800" s="42" t="str">
        <f>IF(LEFT(NICAP[[#This Row],[Date]],1)=0,"Y","N")</f>
        <v>N</v>
      </c>
      <c r="N3800" s="42"/>
      <c r="O3800" s="42" t="str">
        <f>19&amp;LEFT(NICAP[[#This Row],[Date]],2)</f>
        <v>1967</v>
      </c>
      <c r="P3800" s="42" t="str">
        <f>MID(NICAP[[#This Row],[Date]],3,2)</f>
        <v>10</v>
      </c>
      <c r="Q3800" s="42" t="str">
        <f>RIGHT(NICAP[[#This Row],[Date]],2)</f>
        <v>00</v>
      </c>
      <c r="R3800" s="26">
        <f>DATE(NICAP[[#This Row],[Year]],NICAP[[#This Row],[Month]],NICAP[[#This Row],[Day]])</f>
        <v>24745</v>
      </c>
      <c r="S3800" s="35" t="str">
        <f t="shared" si="118"/>
        <v/>
      </c>
      <c r="T3800" s="24" t="str">
        <f t="shared" si="119"/>
        <v>Russia</v>
      </c>
    </row>
    <row r="3801" spans="1:20" ht="56.25" customHeight="1" x14ac:dyDescent="0.2">
      <c r="A3801" s="35">
        <v>3792</v>
      </c>
      <c r="B3801" s="57">
        <v>671000</v>
      </c>
      <c r="C3801" s="50" t="s">
        <v>5195</v>
      </c>
      <c r="D3801" s="50" t="s">
        <v>1702</v>
      </c>
      <c r="E3801" s="50" t="str">
        <f>IF(AND(LEN(NICAP[[#This Row],[State or      Country]])=2,NICAP[[#This Row],[State or      Country]]&lt;&gt;"UK"),"US","Other")</f>
        <v>Other</v>
      </c>
      <c r="F3801" s="75">
        <v>2</v>
      </c>
      <c r="G3801" s="48"/>
      <c r="H3801" s="48"/>
      <c r="I3801" s="48"/>
      <c r="J3801" s="48"/>
      <c r="K3801" s="48"/>
      <c r="L3801" s="36" t="s">
        <v>5194</v>
      </c>
      <c r="M3801" s="36" t="str">
        <f>IF(LEFT(NICAP[[#This Row],[Date]],1)=0,"Y","N")</f>
        <v>N</v>
      </c>
      <c r="N3801" s="36"/>
      <c r="O3801" s="36" t="str">
        <f>19&amp;LEFT(NICAP[[#This Row],[Date]],2)</f>
        <v>1967</v>
      </c>
      <c r="P3801" s="36" t="str">
        <f>MID(NICAP[[#This Row],[Date]],3,2)</f>
        <v>10</v>
      </c>
      <c r="Q3801" s="36" t="str">
        <f>RIGHT(NICAP[[#This Row],[Date]],2)</f>
        <v>00</v>
      </c>
      <c r="R3801" s="26">
        <f>DATE(NICAP[[#This Row],[Year]],NICAP[[#This Row],[Month]],NICAP[[#This Row],[Day]])</f>
        <v>24745</v>
      </c>
      <c r="S3801" s="35" t="str">
        <f t="shared" si="118"/>
        <v/>
      </c>
      <c r="T3801" s="24" t="str">
        <f t="shared" si="119"/>
        <v>CAN</v>
      </c>
    </row>
    <row r="3802" spans="1:20" ht="42" customHeight="1" x14ac:dyDescent="0.2">
      <c r="A3802" s="35">
        <v>3793</v>
      </c>
      <c r="B3802" s="57">
        <v>671002</v>
      </c>
      <c r="C3802" s="50" t="s">
        <v>5193</v>
      </c>
      <c r="D3802" s="50" t="s">
        <v>1670</v>
      </c>
      <c r="E3802" s="50" t="str">
        <f>IF(AND(LEN(NICAP[[#This Row],[State or      Country]])=2,NICAP[[#This Row],[State or      Country]]&lt;&gt;"UK"),"US","Other")</f>
        <v>US</v>
      </c>
      <c r="F3802" s="75">
        <v>1</v>
      </c>
      <c r="G3802" s="48"/>
      <c r="H3802" s="48"/>
      <c r="I3802" s="48"/>
      <c r="J3802" s="48"/>
      <c r="K3802" s="48"/>
      <c r="L3802" s="42" t="s">
        <v>5192</v>
      </c>
      <c r="M3802" s="42" t="str">
        <f>IF(LEFT(NICAP[[#This Row],[Date]],1)=0,"Y","N")</f>
        <v>N</v>
      </c>
      <c r="N3802" s="42"/>
      <c r="O3802" s="42" t="str">
        <f>19&amp;LEFT(NICAP[[#This Row],[Date]],2)</f>
        <v>1967</v>
      </c>
      <c r="P3802" s="42" t="str">
        <f>MID(NICAP[[#This Row],[Date]],3,2)</f>
        <v>10</v>
      </c>
      <c r="Q3802" s="42" t="str">
        <f>RIGHT(NICAP[[#This Row],[Date]],2)</f>
        <v>02</v>
      </c>
      <c r="R3802" s="26">
        <f>DATE(NICAP[[#This Row],[Year]],NICAP[[#This Row],[Month]],NICAP[[#This Row],[Day]])</f>
        <v>24747</v>
      </c>
      <c r="S3802" s="35" t="str">
        <f t="shared" si="118"/>
        <v>IL</v>
      </c>
      <c r="T3802" s="24" t="str">
        <f t="shared" si="119"/>
        <v>US</v>
      </c>
    </row>
    <row r="3803" spans="1:20" ht="57" customHeight="1" x14ac:dyDescent="0.2">
      <c r="A3803" s="35">
        <v>3794</v>
      </c>
      <c r="B3803" s="57">
        <v>671002</v>
      </c>
      <c r="C3803" s="50" t="s">
        <v>5191</v>
      </c>
      <c r="D3803" s="50" t="s">
        <v>1758</v>
      </c>
      <c r="E3803" s="50" t="str">
        <f>IF(AND(LEN(NICAP[[#This Row],[State or      Country]])=2,NICAP[[#This Row],[State or      Country]]&lt;&gt;"UK"),"US","Other")</f>
        <v>US</v>
      </c>
      <c r="F3803" s="75">
        <v>2</v>
      </c>
      <c r="G3803" s="48"/>
      <c r="H3803" s="48"/>
      <c r="I3803" s="48"/>
      <c r="J3803" s="48"/>
      <c r="K3803" s="48"/>
      <c r="L3803" s="36" t="s">
        <v>5190</v>
      </c>
      <c r="M3803" s="36" t="str">
        <f>IF(LEFT(NICAP[[#This Row],[Date]],1)=0,"Y","N")</f>
        <v>N</v>
      </c>
      <c r="N3803" s="36"/>
      <c r="O3803" s="36" t="str">
        <f>19&amp;LEFT(NICAP[[#This Row],[Date]],2)</f>
        <v>1967</v>
      </c>
      <c r="P3803" s="36" t="str">
        <f>MID(NICAP[[#This Row],[Date]],3,2)</f>
        <v>10</v>
      </c>
      <c r="Q3803" s="36" t="str">
        <f>RIGHT(NICAP[[#This Row],[Date]],2)</f>
        <v>02</v>
      </c>
      <c r="R3803" s="26">
        <f>DATE(NICAP[[#This Row],[Year]],NICAP[[#This Row],[Month]],NICAP[[#This Row],[Day]])</f>
        <v>24747</v>
      </c>
      <c r="S3803" s="35" t="str">
        <f t="shared" si="118"/>
        <v>NY</v>
      </c>
      <c r="T3803" s="24" t="str">
        <f t="shared" si="119"/>
        <v>US</v>
      </c>
    </row>
    <row r="3804" spans="1:20" ht="87" customHeight="1" x14ac:dyDescent="0.2">
      <c r="A3804" s="35">
        <v>3795</v>
      </c>
      <c r="B3804" s="57">
        <v>671002</v>
      </c>
      <c r="C3804" s="50" t="s">
        <v>2350</v>
      </c>
      <c r="D3804" s="50" t="s">
        <v>1697</v>
      </c>
      <c r="E3804" s="50" t="str">
        <f>IF(AND(LEN(NICAP[[#This Row],[State or      Country]])=2,NICAP[[#This Row],[State or      Country]]&lt;&gt;"UK"),"US","Other")</f>
        <v>US</v>
      </c>
      <c r="F3804" s="75">
        <v>4</v>
      </c>
      <c r="G3804" s="48"/>
      <c r="H3804" s="48"/>
      <c r="I3804" s="48"/>
      <c r="J3804" s="48"/>
      <c r="K3804" s="48"/>
      <c r="L3804" s="36" t="s">
        <v>5189</v>
      </c>
      <c r="M3804" s="36" t="str">
        <f>IF(LEFT(NICAP[[#This Row],[Date]],1)=0,"Y","N")</f>
        <v>N</v>
      </c>
      <c r="N3804" s="36"/>
      <c r="O3804" s="36" t="str">
        <f>19&amp;LEFT(NICAP[[#This Row],[Date]],2)</f>
        <v>1967</v>
      </c>
      <c r="P3804" s="36" t="str">
        <f>MID(NICAP[[#This Row],[Date]],3,2)</f>
        <v>10</v>
      </c>
      <c r="Q3804" s="36" t="str">
        <f>RIGHT(NICAP[[#This Row],[Date]],2)</f>
        <v>02</v>
      </c>
      <c r="R3804" s="26">
        <f>DATE(NICAP[[#This Row],[Year]],NICAP[[#This Row],[Month]],NICAP[[#This Row],[Day]])</f>
        <v>24747</v>
      </c>
      <c r="S3804" s="35" t="str">
        <f t="shared" si="118"/>
        <v>MA</v>
      </c>
      <c r="T3804" s="24" t="str">
        <f t="shared" si="119"/>
        <v>US</v>
      </c>
    </row>
    <row r="3805" spans="1:20" ht="71.25" customHeight="1" x14ac:dyDescent="0.2">
      <c r="A3805" s="35">
        <v>3796</v>
      </c>
      <c r="B3805" s="73">
        <v>671004</v>
      </c>
      <c r="C3805" s="50" t="s">
        <v>5188</v>
      </c>
      <c r="D3805" s="50" t="s">
        <v>1702</v>
      </c>
      <c r="E3805" s="50" t="str">
        <f>IF(AND(LEN(NICAP[[#This Row],[State or      Country]])=2,NICAP[[#This Row],[State or      Country]]&lt;&gt;"UK"),"US","Other")</f>
        <v>Other</v>
      </c>
      <c r="F3805" s="75">
        <v>6</v>
      </c>
      <c r="G3805" s="48"/>
      <c r="H3805" s="48"/>
      <c r="I3805" s="48"/>
      <c r="J3805" s="48"/>
      <c r="K3805" s="48"/>
      <c r="L3805" s="36" t="s">
        <v>5187</v>
      </c>
      <c r="M3805" s="36" t="str">
        <f>IF(LEFT(NICAP[[#This Row],[Date]],1)=0,"Y","N")</f>
        <v>N</v>
      </c>
      <c r="N3805" s="36"/>
      <c r="O3805" s="36" t="str">
        <f>19&amp;LEFT(NICAP[[#This Row],[Date]],2)</f>
        <v>1967</v>
      </c>
      <c r="P3805" s="36" t="str">
        <f>MID(NICAP[[#This Row],[Date]],3,2)</f>
        <v>10</v>
      </c>
      <c r="Q3805" s="36" t="str">
        <f>RIGHT(NICAP[[#This Row],[Date]],2)</f>
        <v>04</v>
      </c>
      <c r="R3805" s="26">
        <f>DATE(NICAP[[#This Row],[Year]],NICAP[[#This Row],[Month]],NICAP[[#This Row],[Day]])</f>
        <v>24749</v>
      </c>
      <c r="S3805" s="35" t="str">
        <f t="shared" si="118"/>
        <v/>
      </c>
      <c r="T3805" s="24" t="str">
        <f t="shared" si="119"/>
        <v>CAN</v>
      </c>
    </row>
    <row r="3806" spans="1:20" ht="85.5" customHeight="1" x14ac:dyDescent="0.2">
      <c r="A3806" s="35">
        <v>3797</v>
      </c>
      <c r="B3806" s="57">
        <v>671005</v>
      </c>
      <c r="C3806" s="50" t="s">
        <v>4322</v>
      </c>
      <c r="D3806" s="50" t="s">
        <v>1799</v>
      </c>
      <c r="E3806" s="50" t="str">
        <f>IF(AND(LEN(NICAP[[#This Row],[State or      Country]])=2,NICAP[[#This Row],[State or      Country]]&lt;&gt;"UK"),"US","Other")</f>
        <v>US</v>
      </c>
      <c r="F3806" s="75">
        <v>2</v>
      </c>
      <c r="G3806" s="48"/>
      <c r="H3806" s="48"/>
      <c r="I3806" s="48"/>
      <c r="J3806" s="48"/>
      <c r="K3806" s="48"/>
      <c r="L3806" s="36" t="s">
        <v>5186</v>
      </c>
      <c r="M3806" s="36" t="str">
        <f>IF(LEFT(NICAP[[#This Row],[Date]],1)=0,"Y","N")</f>
        <v>N</v>
      </c>
      <c r="N3806" s="36"/>
      <c r="O3806" s="36" t="str">
        <f>19&amp;LEFT(NICAP[[#This Row],[Date]],2)</f>
        <v>1967</v>
      </c>
      <c r="P3806" s="36" t="str">
        <f>MID(NICAP[[#This Row],[Date]],3,2)</f>
        <v>10</v>
      </c>
      <c r="Q3806" s="36" t="str">
        <f>RIGHT(NICAP[[#This Row],[Date]],2)</f>
        <v>05</v>
      </c>
      <c r="R3806" s="26">
        <f>DATE(NICAP[[#This Row],[Year]],NICAP[[#This Row],[Month]],NICAP[[#This Row],[Day]])</f>
        <v>24750</v>
      </c>
      <c r="S3806" s="35" t="str">
        <f t="shared" si="118"/>
        <v>TN</v>
      </c>
      <c r="T3806" s="24" t="str">
        <f t="shared" si="119"/>
        <v>US</v>
      </c>
    </row>
    <row r="3807" spans="1:20" ht="12.75" customHeight="1" x14ac:dyDescent="0.2">
      <c r="A3807" s="35">
        <v>3798</v>
      </c>
      <c r="B3807" s="53">
        <v>671006</v>
      </c>
      <c r="C3807" s="39" t="s">
        <v>5185</v>
      </c>
      <c r="D3807" s="39" t="s">
        <v>1676</v>
      </c>
      <c r="E3807" s="39" t="str">
        <f>IF(AND(LEN(NICAP[[#This Row],[State or      Country]])=2,NICAP[[#This Row],[State or      Country]]&lt;&gt;"UK"),"US","Other")</f>
        <v>US</v>
      </c>
      <c r="F3807" s="79">
        <v>9</v>
      </c>
      <c r="G3807" s="71" t="s">
        <v>1666</v>
      </c>
      <c r="H3807" s="65">
        <v>3</v>
      </c>
      <c r="I3807" s="37"/>
      <c r="J3807" s="37"/>
      <c r="K3807" s="37"/>
      <c r="L3807" s="36" t="s">
        <v>5184</v>
      </c>
      <c r="M3807" s="36" t="str">
        <f>IF(LEFT(NICAP[[#This Row],[Date]],1)=0,"Y","N")</f>
        <v>N</v>
      </c>
      <c r="N3807" s="36"/>
      <c r="O3807" s="36" t="str">
        <f>19&amp;LEFT(NICAP[[#This Row],[Date]],2)</f>
        <v>1967</v>
      </c>
      <c r="P3807" s="36" t="str">
        <f>MID(NICAP[[#This Row],[Date]],3,2)</f>
        <v>10</v>
      </c>
      <c r="Q3807" s="36" t="str">
        <f>RIGHT(NICAP[[#This Row],[Date]],2)</f>
        <v>06</v>
      </c>
      <c r="R3807" s="26">
        <f>DATE(NICAP[[#This Row],[Year]],NICAP[[#This Row],[Month]],NICAP[[#This Row],[Day]])</f>
        <v>24751</v>
      </c>
      <c r="S3807" s="35" t="str">
        <f t="shared" si="118"/>
        <v>CA</v>
      </c>
      <c r="T3807" s="24" t="str">
        <f t="shared" si="119"/>
        <v>US</v>
      </c>
    </row>
    <row r="3808" spans="1:20" ht="57" customHeight="1" x14ac:dyDescent="0.2">
      <c r="A3808" s="35">
        <v>3799</v>
      </c>
      <c r="B3808" s="57">
        <v>671010</v>
      </c>
      <c r="C3808" s="50" t="s">
        <v>5183</v>
      </c>
      <c r="D3808" s="50" t="s">
        <v>1702</v>
      </c>
      <c r="E3808" s="50" t="str">
        <f>IF(AND(LEN(NICAP[[#This Row],[State or      Country]])=2,NICAP[[#This Row],[State or      Country]]&lt;&gt;"UK"),"US","Other")</f>
        <v>Other</v>
      </c>
      <c r="F3808" s="75">
        <v>2</v>
      </c>
      <c r="G3808" s="48"/>
      <c r="H3808" s="48"/>
      <c r="I3808" s="48"/>
      <c r="J3808" s="48"/>
      <c r="K3808" s="48"/>
      <c r="L3808" s="42" t="s">
        <v>5182</v>
      </c>
      <c r="M3808" s="42" t="str">
        <f>IF(LEFT(NICAP[[#This Row],[Date]],1)=0,"Y","N")</f>
        <v>N</v>
      </c>
      <c r="N3808" s="42"/>
      <c r="O3808" s="42" t="str">
        <f>19&amp;LEFT(NICAP[[#This Row],[Date]],2)</f>
        <v>1967</v>
      </c>
      <c r="P3808" s="42" t="str">
        <f>MID(NICAP[[#This Row],[Date]],3,2)</f>
        <v>10</v>
      </c>
      <c r="Q3808" s="42" t="str">
        <f>RIGHT(NICAP[[#This Row],[Date]],2)</f>
        <v>10</v>
      </c>
      <c r="R3808" s="26">
        <f>DATE(NICAP[[#This Row],[Year]],NICAP[[#This Row],[Month]],NICAP[[#This Row],[Day]])</f>
        <v>24755</v>
      </c>
      <c r="S3808" s="35" t="str">
        <f t="shared" si="118"/>
        <v/>
      </c>
      <c r="T3808" s="24" t="str">
        <f t="shared" si="119"/>
        <v>CAN</v>
      </c>
    </row>
    <row r="3809" spans="1:20" ht="57.75" customHeight="1" x14ac:dyDescent="0.2">
      <c r="A3809" s="35">
        <v>3800</v>
      </c>
      <c r="B3809" s="57">
        <v>671010</v>
      </c>
      <c r="C3809" s="50" t="s">
        <v>5181</v>
      </c>
      <c r="D3809" s="50" t="s">
        <v>1802</v>
      </c>
      <c r="E3809" s="50" t="str">
        <f>IF(AND(LEN(NICAP[[#This Row],[State or      Country]])=2,NICAP[[#This Row],[State or      Country]]&lt;&gt;"UK"),"US","Other")</f>
        <v>Other</v>
      </c>
      <c r="F3809" s="75">
        <v>1</v>
      </c>
      <c r="G3809" s="48"/>
      <c r="H3809" s="48"/>
      <c r="I3809" s="48"/>
      <c r="J3809" s="48"/>
      <c r="K3809" s="48"/>
      <c r="L3809" s="36" t="s">
        <v>5180</v>
      </c>
      <c r="M3809" s="36" t="str">
        <f>IF(LEFT(NICAP[[#This Row],[Date]],1)=0,"Y","N")</f>
        <v>N</v>
      </c>
      <c r="N3809" s="36"/>
      <c r="O3809" s="36" t="str">
        <f>19&amp;LEFT(NICAP[[#This Row],[Date]],2)</f>
        <v>1967</v>
      </c>
      <c r="P3809" s="36" t="str">
        <f>MID(NICAP[[#This Row],[Date]],3,2)</f>
        <v>10</v>
      </c>
      <c r="Q3809" s="36" t="str">
        <f>RIGHT(NICAP[[#This Row],[Date]],2)</f>
        <v>10</v>
      </c>
      <c r="R3809" s="26">
        <f>DATE(NICAP[[#This Row],[Year]],NICAP[[#This Row],[Month]],NICAP[[#This Row],[Day]])</f>
        <v>24755</v>
      </c>
      <c r="S3809" s="35" t="str">
        <f t="shared" si="118"/>
        <v/>
      </c>
      <c r="T3809" s="24" t="str">
        <f t="shared" si="119"/>
        <v>UK</v>
      </c>
    </row>
    <row r="3810" spans="1:20" ht="86.25" customHeight="1" x14ac:dyDescent="0.2">
      <c r="A3810" s="35">
        <v>3801</v>
      </c>
      <c r="B3810" s="57">
        <v>671011</v>
      </c>
      <c r="C3810" s="50" t="s">
        <v>5179</v>
      </c>
      <c r="D3810" s="50" t="s">
        <v>3132</v>
      </c>
      <c r="E3810" s="50" t="str">
        <f>IF(AND(LEN(NICAP[[#This Row],[State or      Country]])=2,NICAP[[#This Row],[State or      Country]]&lt;&gt;"UK"),"US","Other")</f>
        <v>US</v>
      </c>
      <c r="F3810" s="75">
        <v>2</v>
      </c>
      <c r="G3810" s="48"/>
      <c r="H3810" s="48"/>
      <c r="I3810" s="48"/>
      <c r="J3810" s="48"/>
      <c r="K3810" s="48"/>
      <c r="L3810" s="36" t="s">
        <v>5178</v>
      </c>
      <c r="M3810" s="36" t="str">
        <f>IF(LEFT(NICAP[[#This Row],[Date]],1)=0,"Y","N")</f>
        <v>N</v>
      </c>
      <c r="N3810" s="36"/>
      <c r="O3810" s="36" t="str">
        <f>19&amp;LEFT(NICAP[[#This Row],[Date]],2)</f>
        <v>1967</v>
      </c>
      <c r="P3810" s="36" t="str">
        <f>MID(NICAP[[#This Row],[Date]],3,2)</f>
        <v>10</v>
      </c>
      <c r="Q3810" s="36" t="str">
        <f>RIGHT(NICAP[[#This Row],[Date]],2)</f>
        <v>11</v>
      </c>
      <c r="R3810" s="26">
        <f>DATE(NICAP[[#This Row],[Year]],NICAP[[#This Row],[Month]],NICAP[[#This Row],[Day]])</f>
        <v>24756</v>
      </c>
      <c r="S3810" s="35" t="str">
        <f t="shared" si="118"/>
        <v>UT</v>
      </c>
      <c r="T3810" s="24" t="str">
        <f t="shared" si="119"/>
        <v>US</v>
      </c>
    </row>
    <row r="3811" spans="1:20" ht="56.25" customHeight="1" x14ac:dyDescent="0.2">
      <c r="A3811" s="35">
        <v>3802</v>
      </c>
      <c r="B3811" s="57">
        <v>671012</v>
      </c>
      <c r="C3811" s="50" t="s">
        <v>5177</v>
      </c>
      <c r="D3811" s="50" t="s">
        <v>2098</v>
      </c>
      <c r="E3811" s="50" t="str">
        <f>IF(AND(LEN(NICAP[[#This Row],[State or      Country]])=2,NICAP[[#This Row],[State or      Country]]&lt;&gt;"UK"),"US","Other")</f>
        <v>US</v>
      </c>
      <c r="F3811" s="75">
        <v>1</v>
      </c>
      <c r="G3811" s="48"/>
      <c r="H3811" s="48"/>
      <c r="I3811" s="48"/>
      <c r="J3811" s="48"/>
      <c r="K3811" s="48"/>
      <c r="L3811" s="42" t="s">
        <v>5176</v>
      </c>
      <c r="M3811" s="42" t="str">
        <f>IF(LEFT(NICAP[[#This Row],[Date]],1)=0,"Y","N")</f>
        <v>N</v>
      </c>
      <c r="N3811" s="42"/>
      <c r="O3811" s="42" t="str">
        <f>19&amp;LEFT(NICAP[[#This Row],[Date]],2)</f>
        <v>1967</v>
      </c>
      <c r="P3811" s="42" t="str">
        <f>MID(NICAP[[#This Row],[Date]],3,2)</f>
        <v>10</v>
      </c>
      <c r="Q3811" s="42" t="str">
        <f>RIGHT(NICAP[[#This Row],[Date]],2)</f>
        <v>12</v>
      </c>
      <c r="R3811" s="26">
        <f>DATE(NICAP[[#This Row],[Year]],NICAP[[#This Row],[Month]],NICAP[[#This Row],[Day]])</f>
        <v>24757</v>
      </c>
      <c r="S3811" s="35" t="str">
        <f t="shared" si="118"/>
        <v>VA</v>
      </c>
      <c r="T3811" s="24" t="str">
        <f t="shared" si="119"/>
        <v>US</v>
      </c>
    </row>
    <row r="3812" spans="1:20" ht="57" customHeight="1" x14ac:dyDescent="0.2">
      <c r="A3812" s="35">
        <v>3803</v>
      </c>
      <c r="B3812" s="57">
        <v>671012</v>
      </c>
      <c r="C3812" s="50" t="s">
        <v>5175</v>
      </c>
      <c r="D3812" s="50" t="s">
        <v>1752</v>
      </c>
      <c r="E3812" s="50" t="str">
        <f>IF(AND(LEN(NICAP[[#This Row],[State or      Country]])=2,NICAP[[#This Row],[State or      Country]]&lt;&gt;"UK"),"US","Other")</f>
        <v>US</v>
      </c>
      <c r="F3812" s="75">
        <v>2</v>
      </c>
      <c r="G3812" s="48"/>
      <c r="H3812" s="48"/>
      <c r="I3812" s="48"/>
      <c r="J3812" s="48"/>
      <c r="K3812" s="48"/>
      <c r="L3812" s="36" t="s">
        <v>5174</v>
      </c>
      <c r="M3812" s="36" t="str">
        <f>IF(LEFT(NICAP[[#This Row],[Date]],1)=0,"Y","N")</f>
        <v>N</v>
      </c>
      <c r="N3812" s="36"/>
      <c r="O3812" s="36" t="str">
        <f>19&amp;LEFT(NICAP[[#This Row],[Date]],2)</f>
        <v>1967</v>
      </c>
      <c r="P3812" s="36" t="str">
        <f>MID(NICAP[[#This Row],[Date]],3,2)</f>
        <v>10</v>
      </c>
      <c r="Q3812" s="36" t="str">
        <f>RIGHT(NICAP[[#This Row],[Date]],2)</f>
        <v>12</v>
      </c>
      <c r="R3812" s="26">
        <f>DATE(NICAP[[#This Row],[Year]],NICAP[[#This Row],[Month]],NICAP[[#This Row],[Day]])</f>
        <v>24757</v>
      </c>
      <c r="S3812" s="35" t="str">
        <f t="shared" si="118"/>
        <v>IA</v>
      </c>
      <c r="T3812" s="24" t="str">
        <f t="shared" si="119"/>
        <v>US</v>
      </c>
    </row>
    <row r="3813" spans="1:20" ht="86.25" customHeight="1" x14ac:dyDescent="0.2">
      <c r="A3813" s="35">
        <v>3804</v>
      </c>
      <c r="B3813" s="57">
        <v>671013</v>
      </c>
      <c r="C3813" s="50" t="s">
        <v>5173</v>
      </c>
      <c r="D3813" s="50" t="s">
        <v>1702</v>
      </c>
      <c r="E3813" s="50" t="str">
        <f>IF(AND(LEN(NICAP[[#This Row],[State or      Country]])=2,NICAP[[#This Row],[State or      Country]]&lt;&gt;"UK"),"US","Other")</f>
        <v>Other</v>
      </c>
      <c r="F3813" s="75">
        <v>2</v>
      </c>
      <c r="G3813" s="48"/>
      <c r="H3813" s="48"/>
      <c r="I3813" s="48"/>
      <c r="J3813" s="48"/>
      <c r="K3813" s="48"/>
      <c r="L3813" s="36" t="s">
        <v>5172</v>
      </c>
      <c r="M3813" s="36" t="str">
        <f>IF(LEFT(NICAP[[#This Row],[Date]],1)=0,"Y","N")</f>
        <v>N</v>
      </c>
      <c r="N3813" s="36"/>
      <c r="O3813" s="36" t="str">
        <f>19&amp;LEFT(NICAP[[#This Row],[Date]],2)</f>
        <v>1967</v>
      </c>
      <c r="P3813" s="36" t="str">
        <f>MID(NICAP[[#This Row],[Date]],3,2)</f>
        <v>10</v>
      </c>
      <c r="Q3813" s="36" t="str">
        <f>RIGHT(NICAP[[#This Row],[Date]],2)</f>
        <v>13</v>
      </c>
      <c r="R3813" s="26">
        <f>DATE(NICAP[[#This Row],[Year]],NICAP[[#This Row],[Month]],NICAP[[#This Row],[Day]])</f>
        <v>24758</v>
      </c>
      <c r="S3813" s="35" t="str">
        <f t="shared" si="118"/>
        <v/>
      </c>
      <c r="T3813" s="24" t="str">
        <f t="shared" si="119"/>
        <v>CAN</v>
      </c>
    </row>
    <row r="3814" spans="1:20" ht="57.75" customHeight="1" x14ac:dyDescent="0.2">
      <c r="A3814" s="35">
        <v>3805</v>
      </c>
      <c r="B3814" s="57">
        <v>671014</v>
      </c>
      <c r="C3814" s="50" t="s">
        <v>5171</v>
      </c>
      <c r="D3814" s="50" t="s">
        <v>3132</v>
      </c>
      <c r="E3814" s="50" t="str">
        <f>IF(AND(LEN(NICAP[[#This Row],[State or      Country]])=2,NICAP[[#This Row],[State or      Country]]&lt;&gt;"UK"),"US","Other")</f>
        <v>US</v>
      </c>
      <c r="F3814" s="75">
        <v>2</v>
      </c>
      <c r="G3814" s="48"/>
      <c r="H3814" s="48"/>
      <c r="I3814" s="48"/>
      <c r="J3814" s="48"/>
      <c r="K3814" s="48"/>
      <c r="L3814" s="36" t="s">
        <v>5170</v>
      </c>
      <c r="M3814" s="36" t="str">
        <f>IF(LEFT(NICAP[[#This Row],[Date]],1)=0,"Y","N")</f>
        <v>N</v>
      </c>
      <c r="N3814" s="36"/>
      <c r="O3814" s="36" t="str">
        <f>19&amp;LEFT(NICAP[[#This Row],[Date]],2)</f>
        <v>1967</v>
      </c>
      <c r="P3814" s="36" t="str">
        <f>MID(NICAP[[#This Row],[Date]],3,2)</f>
        <v>10</v>
      </c>
      <c r="Q3814" s="36" t="str">
        <f>RIGHT(NICAP[[#This Row],[Date]],2)</f>
        <v>14</v>
      </c>
      <c r="R3814" s="26">
        <f>DATE(NICAP[[#This Row],[Year]],NICAP[[#This Row],[Month]],NICAP[[#This Row],[Day]])</f>
        <v>24759</v>
      </c>
      <c r="S3814" s="35" t="str">
        <f t="shared" si="118"/>
        <v>UT</v>
      </c>
      <c r="T3814" s="24" t="str">
        <f t="shared" si="119"/>
        <v>US</v>
      </c>
    </row>
    <row r="3815" spans="1:20" ht="72" customHeight="1" x14ac:dyDescent="0.2">
      <c r="A3815" s="35">
        <v>3806</v>
      </c>
      <c r="B3815" s="57">
        <v>671017</v>
      </c>
      <c r="C3815" s="50" t="s">
        <v>5169</v>
      </c>
      <c r="D3815" s="50" t="s">
        <v>1802</v>
      </c>
      <c r="E3815" s="50" t="str">
        <f>IF(AND(LEN(NICAP[[#This Row],[State or      Country]])=2,NICAP[[#This Row],[State or      Country]]&lt;&gt;"UK"),"US","Other")</f>
        <v>Other</v>
      </c>
      <c r="F3815" s="75">
        <v>2</v>
      </c>
      <c r="G3815" s="48"/>
      <c r="H3815" s="48"/>
      <c r="I3815" s="48"/>
      <c r="J3815" s="48"/>
      <c r="K3815" s="48"/>
      <c r="L3815" s="42" t="s">
        <v>5168</v>
      </c>
      <c r="M3815" s="42" t="str">
        <f>IF(LEFT(NICAP[[#This Row],[Date]],1)=0,"Y","N")</f>
        <v>N</v>
      </c>
      <c r="N3815" s="42"/>
      <c r="O3815" s="42" t="str">
        <f>19&amp;LEFT(NICAP[[#This Row],[Date]],2)</f>
        <v>1967</v>
      </c>
      <c r="P3815" s="42" t="str">
        <f>MID(NICAP[[#This Row],[Date]],3,2)</f>
        <v>10</v>
      </c>
      <c r="Q3815" s="42" t="str">
        <f>RIGHT(NICAP[[#This Row],[Date]],2)</f>
        <v>17</v>
      </c>
      <c r="R3815" s="26">
        <f>DATE(NICAP[[#This Row],[Year]],NICAP[[#This Row],[Month]],NICAP[[#This Row],[Day]])</f>
        <v>24762</v>
      </c>
      <c r="S3815" s="35" t="str">
        <f t="shared" si="118"/>
        <v/>
      </c>
      <c r="T3815" s="24" t="str">
        <f t="shared" si="119"/>
        <v>UK</v>
      </c>
    </row>
    <row r="3816" spans="1:20" ht="71.25" customHeight="1" x14ac:dyDescent="0.2">
      <c r="A3816" s="35">
        <v>3807</v>
      </c>
      <c r="B3816" s="57">
        <v>671017</v>
      </c>
      <c r="C3816" s="50" t="s">
        <v>5167</v>
      </c>
      <c r="D3816" s="50" t="s">
        <v>1726</v>
      </c>
      <c r="E3816" s="50" t="str">
        <f>IF(AND(LEN(NICAP[[#This Row],[State or      Country]])=2,NICAP[[#This Row],[State or      Country]]&lt;&gt;"UK"),"US","Other")</f>
        <v>US</v>
      </c>
      <c r="F3816" s="75">
        <v>1</v>
      </c>
      <c r="G3816" s="48"/>
      <c r="H3816" s="48"/>
      <c r="I3816" s="48"/>
      <c r="J3816" s="48"/>
      <c r="K3816" s="48"/>
      <c r="L3816" s="36" t="s">
        <v>5166</v>
      </c>
      <c r="M3816" s="36" t="str">
        <f>IF(LEFT(NICAP[[#This Row],[Date]],1)=0,"Y","N")</f>
        <v>N</v>
      </c>
      <c r="N3816" s="36"/>
      <c r="O3816" s="36" t="str">
        <f>19&amp;LEFT(NICAP[[#This Row],[Date]],2)</f>
        <v>1967</v>
      </c>
      <c r="P3816" s="36" t="str">
        <f>MID(NICAP[[#This Row],[Date]],3,2)</f>
        <v>10</v>
      </c>
      <c r="Q3816" s="36" t="str">
        <f>RIGHT(NICAP[[#This Row],[Date]],2)</f>
        <v>17</v>
      </c>
      <c r="R3816" s="26">
        <f>DATE(NICAP[[#This Row],[Year]],NICAP[[#This Row],[Month]],NICAP[[#This Row],[Day]])</f>
        <v>24762</v>
      </c>
      <c r="S3816" s="35" t="str">
        <f t="shared" si="118"/>
        <v>NJ</v>
      </c>
      <c r="T3816" s="24" t="str">
        <f t="shared" si="119"/>
        <v>US</v>
      </c>
    </row>
    <row r="3817" spans="1:20" ht="57" customHeight="1" x14ac:dyDescent="0.2">
      <c r="A3817" s="35">
        <v>3808</v>
      </c>
      <c r="B3817" s="57">
        <v>671017</v>
      </c>
      <c r="C3817" s="50" t="s">
        <v>3133</v>
      </c>
      <c r="D3817" s="50" t="s">
        <v>3132</v>
      </c>
      <c r="E3817" s="50" t="str">
        <f>IF(AND(LEN(NICAP[[#This Row],[State or      Country]])=2,NICAP[[#This Row],[State or      Country]]&lt;&gt;"UK"),"US","Other")</f>
        <v>US</v>
      </c>
      <c r="F3817" s="75">
        <v>2</v>
      </c>
      <c r="G3817" s="48"/>
      <c r="H3817" s="48"/>
      <c r="I3817" s="48"/>
      <c r="J3817" s="48"/>
      <c r="K3817" s="48"/>
      <c r="L3817" s="36" t="s">
        <v>5165</v>
      </c>
      <c r="M3817" s="36" t="str">
        <f>IF(LEFT(NICAP[[#This Row],[Date]],1)=0,"Y","N")</f>
        <v>N</v>
      </c>
      <c r="N3817" s="36"/>
      <c r="O3817" s="36" t="str">
        <f>19&amp;LEFT(NICAP[[#This Row],[Date]],2)</f>
        <v>1967</v>
      </c>
      <c r="P3817" s="36" t="str">
        <f>MID(NICAP[[#This Row],[Date]],3,2)</f>
        <v>10</v>
      </c>
      <c r="Q3817" s="36" t="str">
        <f>RIGHT(NICAP[[#This Row],[Date]],2)</f>
        <v>17</v>
      </c>
      <c r="R3817" s="26">
        <f>DATE(NICAP[[#This Row],[Year]],NICAP[[#This Row],[Month]],NICAP[[#This Row],[Day]])</f>
        <v>24762</v>
      </c>
      <c r="S3817" s="35" t="str">
        <f t="shared" si="118"/>
        <v>UT</v>
      </c>
      <c r="T3817" s="24" t="str">
        <f t="shared" si="119"/>
        <v>US</v>
      </c>
    </row>
    <row r="3818" spans="1:20" ht="57" customHeight="1" x14ac:dyDescent="0.2">
      <c r="A3818" s="35">
        <v>3809</v>
      </c>
      <c r="B3818" s="57">
        <v>671017</v>
      </c>
      <c r="C3818" s="50" t="s">
        <v>5164</v>
      </c>
      <c r="D3818" s="50" t="s">
        <v>1676</v>
      </c>
      <c r="E3818" s="50" t="str">
        <f>IF(AND(LEN(NICAP[[#This Row],[State or      Country]])=2,NICAP[[#This Row],[State or      Country]]&lt;&gt;"UK"),"US","Other")</f>
        <v>US</v>
      </c>
      <c r="F3818" s="75">
        <v>2</v>
      </c>
      <c r="G3818" s="48"/>
      <c r="H3818" s="48"/>
      <c r="I3818" s="48"/>
      <c r="J3818" s="48"/>
      <c r="K3818" s="48"/>
      <c r="L3818" s="36" t="s">
        <v>5163</v>
      </c>
      <c r="M3818" s="36" t="str">
        <f>IF(LEFT(NICAP[[#This Row],[Date]],1)=0,"Y","N")</f>
        <v>N</v>
      </c>
      <c r="N3818" s="36"/>
      <c r="O3818" s="36" t="str">
        <f>19&amp;LEFT(NICAP[[#This Row],[Date]],2)</f>
        <v>1967</v>
      </c>
      <c r="P3818" s="36" t="str">
        <f>MID(NICAP[[#This Row],[Date]],3,2)</f>
        <v>10</v>
      </c>
      <c r="Q3818" s="36" t="str">
        <f>RIGHT(NICAP[[#This Row],[Date]],2)</f>
        <v>17</v>
      </c>
      <c r="R3818" s="26">
        <f>DATE(NICAP[[#This Row],[Year]],NICAP[[#This Row],[Month]],NICAP[[#This Row],[Day]])</f>
        <v>24762</v>
      </c>
      <c r="S3818" s="35" t="str">
        <f t="shared" si="118"/>
        <v>CA</v>
      </c>
      <c r="T3818" s="24" t="str">
        <f t="shared" si="119"/>
        <v>US</v>
      </c>
    </row>
    <row r="3819" spans="1:20" ht="56.25" customHeight="1" x14ac:dyDescent="0.2">
      <c r="A3819" s="35">
        <v>3810</v>
      </c>
      <c r="B3819" s="57">
        <v>671018</v>
      </c>
      <c r="C3819" s="50" t="s">
        <v>5162</v>
      </c>
      <c r="D3819" s="50" t="s">
        <v>1933</v>
      </c>
      <c r="E3819" s="50" t="str">
        <f>IF(AND(LEN(NICAP[[#This Row],[State or      Country]])=2,NICAP[[#This Row],[State or      Country]]&lt;&gt;"UK"),"US","Other")</f>
        <v>Other</v>
      </c>
      <c r="F3819" s="75">
        <v>1</v>
      </c>
      <c r="G3819" s="48"/>
      <c r="H3819" s="48"/>
      <c r="I3819" s="48"/>
      <c r="J3819" s="48"/>
      <c r="K3819" s="48"/>
      <c r="L3819" s="42" t="s">
        <v>5161</v>
      </c>
      <c r="M3819" s="42" t="str">
        <f>IF(LEFT(NICAP[[#This Row],[Date]],1)=0,"Y","N")</f>
        <v>N</v>
      </c>
      <c r="N3819" s="42"/>
      <c r="O3819" s="42" t="str">
        <f>19&amp;LEFT(NICAP[[#This Row],[Date]],2)</f>
        <v>1967</v>
      </c>
      <c r="P3819" s="42" t="str">
        <f>MID(NICAP[[#This Row],[Date]],3,2)</f>
        <v>10</v>
      </c>
      <c r="Q3819" s="42" t="str">
        <f>RIGHT(NICAP[[#This Row],[Date]],2)</f>
        <v>18</v>
      </c>
      <c r="R3819" s="26">
        <f>DATE(NICAP[[#This Row],[Year]],NICAP[[#This Row],[Month]],NICAP[[#This Row],[Day]])</f>
        <v>24763</v>
      </c>
      <c r="S3819" s="35" t="str">
        <f t="shared" si="118"/>
        <v/>
      </c>
      <c r="T3819" s="24" t="str">
        <f t="shared" si="119"/>
        <v>Russia</v>
      </c>
    </row>
    <row r="3820" spans="1:20" ht="12.75" customHeight="1" x14ac:dyDescent="0.2">
      <c r="A3820" s="35">
        <v>3811</v>
      </c>
      <c r="B3820" s="55">
        <v>671018</v>
      </c>
      <c r="C3820" s="39" t="s">
        <v>5160</v>
      </c>
      <c r="D3820" s="39" t="s">
        <v>1947</v>
      </c>
      <c r="E3820" s="39" t="str">
        <f>IF(AND(LEN(NICAP[[#This Row],[State or      Country]])=2,NICAP[[#This Row],[State or      Country]]&lt;&gt;"UK"),"US","Other")</f>
        <v>US</v>
      </c>
      <c r="F3820" s="79">
        <v>2</v>
      </c>
      <c r="G3820" s="37"/>
      <c r="H3820" s="37"/>
      <c r="I3820" s="47" t="s">
        <v>4808</v>
      </c>
      <c r="J3820" s="37"/>
      <c r="K3820" s="37"/>
      <c r="L3820" s="36" t="s">
        <v>5159</v>
      </c>
      <c r="M3820" s="36" t="str">
        <f>IF(LEFT(NICAP[[#This Row],[Date]],1)=0,"Y","N")</f>
        <v>N</v>
      </c>
      <c r="N3820" s="36"/>
      <c r="O3820" s="36" t="str">
        <f>19&amp;LEFT(NICAP[[#This Row],[Date]],2)</f>
        <v>1967</v>
      </c>
      <c r="P3820" s="36" t="str">
        <f>MID(NICAP[[#This Row],[Date]],3,2)</f>
        <v>10</v>
      </c>
      <c r="Q3820" s="36" t="str">
        <f>RIGHT(NICAP[[#This Row],[Date]],2)</f>
        <v>18</v>
      </c>
      <c r="R3820" s="26">
        <f>DATE(NICAP[[#This Row],[Year]],NICAP[[#This Row],[Month]],NICAP[[#This Row],[Day]])</f>
        <v>24763</v>
      </c>
      <c r="S3820" s="35" t="str">
        <f t="shared" si="118"/>
        <v>LA</v>
      </c>
      <c r="T3820" s="24" t="str">
        <f t="shared" si="119"/>
        <v>US</v>
      </c>
    </row>
    <row r="3821" spans="1:20" ht="57" customHeight="1" x14ac:dyDescent="0.2">
      <c r="A3821" s="35">
        <v>3812</v>
      </c>
      <c r="B3821" s="57">
        <v>671019</v>
      </c>
      <c r="C3821" s="50" t="s">
        <v>5158</v>
      </c>
      <c r="D3821" s="50" t="s">
        <v>1702</v>
      </c>
      <c r="E3821" s="50" t="str">
        <f>IF(AND(LEN(NICAP[[#This Row],[State or      Country]])=2,NICAP[[#This Row],[State or      Country]]&lt;&gt;"UK"),"US","Other")</f>
        <v>Other</v>
      </c>
      <c r="F3821" s="75">
        <v>2</v>
      </c>
      <c r="G3821" s="48"/>
      <c r="H3821" s="48"/>
      <c r="I3821" s="48"/>
      <c r="J3821" s="48"/>
      <c r="K3821" s="48"/>
      <c r="L3821" s="36" t="s">
        <v>5157</v>
      </c>
      <c r="M3821" s="36" t="str">
        <f>IF(LEFT(NICAP[[#This Row],[Date]],1)=0,"Y","N")</f>
        <v>N</v>
      </c>
      <c r="N3821" s="36"/>
      <c r="O3821" s="36" t="str">
        <f>19&amp;LEFT(NICAP[[#This Row],[Date]],2)</f>
        <v>1967</v>
      </c>
      <c r="P3821" s="36" t="str">
        <f>MID(NICAP[[#This Row],[Date]],3,2)</f>
        <v>10</v>
      </c>
      <c r="Q3821" s="36" t="str">
        <f>RIGHT(NICAP[[#This Row],[Date]],2)</f>
        <v>19</v>
      </c>
      <c r="R3821" s="26">
        <f>DATE(NICAP[[#This Row],[Year]],NICAP[[#This Row],[Month]],NICAP[[#This Row],[Day]])</f>
        <v>24764</v>
      </c>
      <c r="S3821" s="35" t="str">
        <f t="shared" si="118"/>
        <v/>
      </c>
      <c r="T3821" s="24" t="str">
        <f t="shared" si="119"/>
        <v>CAN</v>
      </c>
    </row>
    <row r="3822" spans="1:20" ht="56.25" customHeight="1" x14ac:dyDescent="0.2">
      <c r="A3822" s="35">
        <v>3813</v>
      </c>
      <c r="B3822" s="57">
        <v>671020</v>
      </c>
      <c r="C3822" s="50" t="s">
        <v>5145</v>
      </c>
      <c r="D3822" s="50" t="s">
        <v>1689</v>
      </c>
      <c r="E3822" s="50" t="str">
        <f>IF(AND(LEN(NICAP[[#This Row],[State or      Country]])=2,NICAP[[#This Row],[State or      Country]]&lt;&gt;"UK"),"US","Other")</f>
        <v>US</v>
      </c>
      <c r="F3822" s="75">
        <v>2</v>
      </c>
      <c r="G3822" s="48"/>
      <c r="H3822" s="48"/>
      <c r="I3822" s="48"/>
      <c r="J3822" s="48"/>
      <c r="K3822" s="48"/>
      <c r="L3822" s="36" t="s">
        <v>5156</v>
      </c>
      <c r="M3822" s="36" t="str">
        <f>IF(LEFT(NICAP[[#This Row],[Date]],1)=0,"Y","N")</f>
        <v>N</v>
      </c>
      <c r="N3822" s="36"/>
      <c r="O3822" s="36" t="str">
        <f>19&amp;LEFT(NICAP[[#This Row],[Date]],2)</f>
        <v>1967</v>
      </c>
      <c r="P3822" s="36" t="str">
        <f>MID(NICAP[[#This Row],[Date]],3,2)</f>
        <v>10</v>
      </c>
      <c r="Q3822" s="36" t="str">
        <f>RIGHT(NICAP[[#This Row],[Date]],2)</f>
        <v>20</v>
      </c>
      <c r="R3822" s="26">
        <f>DATE(NICAP[[#This Row],[Year]],NICAP[[#This Row],[Month]],NICAP[[#This Row],[Day]])</f>
        <v>24765</v>
      </c>
      <c r="S3822" s="35" t="str">
        <f t="shared" si="118"/>
        <v>GA</v>
      </c>
      <c r="T3822" s="24" t="str">
        <f t="shared" si="119"/>
        <v>US</v>
      </c>
    </row>
    <row r="3823" spans="1:20" ht="14.25" customHeight="1" x14ac:dyDescent="0.2">
      <c r="A3823" s="35">
        <v>3814</v>
      </c>
      <c r="B3823" s="56">
        <v>671021</v>
      </c>
      <c r="C3823" s="39" t="s">
        <v>5155</v>
      </c>
      <c r="D3823" s="39" t="s">
        <v>1998</v>
      </c>
      <c r="E3823" s="39" t="str">
        <f>IF(AND(LEN(NICAP[[#This Row],[State or      Country]])=2,NICAP[[#This Row],[State or      Country]]&lt;&gt;"UK"),"US","Other")</f>
        <v>US</v>
      </c>
      <c r="F3823" s="79">
        <v>9</v>
      </c>
      <c r="G3823" s="71" t="s">
        <v>1666</v>
      </c>
      <c r="H3823" s="65">
        <v>5</v>
      </c>
      <c r="I3823" s="47" t="s">
        <v>4808</v>
      </c>
      <c r="J3823" s="37"/>
      <c r="K3823" s="37"/>
      <c r="L3823" s="36" t="s">
        <v>5154</v>
      </c>
      <c r="M3823" s="36" t="str">
        <f>IF(LEFT(NICAP[[#This Row],[Date]],1)=0,"Y","N")</f>
        <v>N</v>
      </c>
      <c r="N3823" s="36"/>
      <c r="O3823" s="36" t="str">
        <f>19&amp;LEFT(NICAP[[#This Row],[Date]],2)</f>
        <v>1967</v>
      </c>
      <c r="P3823" s="36" t="str">
        <f>MID(NICAP[[#This Row],[Date]],3,2)</f>
        <v>10</v>
      </c>
      <c r="Q3823" s="36" t="str">
        <f>RIGHT(NICAP[[#This Row],[Date]],2)</f>
        <v>21</v>
      </c>
      <c r="R3823" s="26">
        <f>DATE(NICAP[[#This Row],[Year]],NICAP[[#This Row],[Month]],NICAP[[#This Row],[Day]])</f>
        <v>24766</v>
      </c>
      <c r="S3823" s="35" t="str">
        <f t="shared" si="118"/>
        <v>AR</v>
      </c>
      <c r="T3823" s="24" t="str">
        <f t="shared" si="119"/>
        <v>US</v>
      </c>
    </row>
    <row r="3824" spans="1:20" ht="42" customHeight="1" x14ac:dyDescent="0.2">
      <c r="A3824" s="35">
        <v>3815</v>
      </c>
      <c r="B3824" s="57">
        <v>671022</v>
      </c>
      <c r="C3824" s="50" t="s">
        <v>5153</v>
      </c>
      <c r="D3824" s="50" t="s">
        <v>1689</v>
      </c>
      <c r="E3824" s="50" t="str">
        <f>IF(AND(LEN(NICAP[[#This Row],[State or      Country]])=2,NICAP[[#This Row],[State or      Country]]&lt;&gt;"UK"),"US","Other")</f>
        <v>US</v>
      </c>
      <c r="F3824" s="75">
        <v>2</v>
      </c>
      <c r="G3824" s="48"/>
      <c r="H3824" s="48"/>
      <c r="I3824" s="48"/>
      <c r="J3824" s="48"/>
      <c r="K3824" s="48"/>
      <c r="L3824" s="42" t="s">
        <v>5152</v>
      </c>
      <c r="M3824" s="42" t="str">
        <f>IF(LEFT(NICAP[[#This Row],[Date]],1)=0,"Y","N")</f>
        <v>N</v>
      </c>
      <c r="N3824" s="42"/>
      <c r="O3824" s="42" t="str">
        <f>19&amp;LEFT(NICAP[[#This Row],[Date]],2)</f>
        <v>1967</v>
      </c>
      <c r="P3824" s="42" t="str">
        <f>MID(NICAP[[#This Row],[Date]],3,2)</f>
        <v>10</v>
      </c>
      <c r="Q3824" s="42" t="str">
        <f>RIGHT(NICAP[[#This Row],[Date]],2)</f>
        <v>22</v>
      </c>
      <c r="R3824" s="26">
        <f>DATE(NICAP[[#This Row],[Year]],NICAP[[#This Row],[Month]],NICAP[[#This Row],[Day]])</f>
        <v>24767</v>
      </c>
      <c r="S3824" s="35" t="str">
        <f t="shared" si="118"/>
        <v>GA</v>
      </c>
      <c r="T3824" s="24" t="str">
        <f t="shared" si="119"/>
        <v>US</v>
      </c>
    </row>
    <row r="3825" spans="1:20" ht="42" customHeight="1" x14ac:dyDescent="0.2">
      <c r="A3825" s="35">
        <v>3816</v>
      </c>
      <c r="B3825" s="57">
        <v>671022</v>
      </c>
      <c r="C3825" s="50" t="s">
        <v>5151</v>
      </c>
      <c r="D3825" s="50" t="s">
        <v>1813</v>
      </c>
      <c r="E3825" s="50" t="str">
        <f>IF(AND(LEN(NICAP[[#This Row],[State or      Country]])=2,NICAP[[#This Row],[State or      Country]]&lt;&gt;"UK"),"US","Other")</f>
        <v>Other</v>
      </c>
      <c r="F3825" s="75">
        <v>1</v>
      </c>
      <c r="G3825" s="48"/>
      <c r="H3825" s="48"/>
      <c r="I3825" s="48"/>
      <c r="J3825" s="48"/>
      <c r="K3825" s="48"/>
      <c r="L3825" s="42" t="s">
        <v>5150</v>
      </c>
      <c r="M3825" s="42" t="str">
        <f>IF(LEFT(NICAP[[#This Row],[Date]],1)=0,"Y","N")</f>
        <v>N</v>
      </c>
      <c r="N3825" s="42"/>
      <c r="O3825" s="42" t="str">
        <f>19&amp;LEFT(NICAP[[#This Row],[Date]],2)</f>
        <v>1967</v>
      </c>
      <c r="P3825" s="42" t="str">
        <f>MID(NICAP[[#This Row],[Date]],3,2)</f>
        <v>10</v>
      </c>
      <c r="Q3825" s="42" t="str">
        <f>RIGHT(NICAP[[#This Row],[Date]],2)</f>
        <v>22</v>
      </c>
      <c r="R3825" s="26">
        <f>DATE(NICAP[[#This Row],[Year]],NICAP[[#This Row],[Month]],NICAP[[#This Row],[Day]])</f>
        <v>24767</v>
      </c>
      <c r="S3825" s="35" t="str">
        <f t="shared" si="118"/>
        <v/>
      </c>
      <c r="T3825" s="24" t="str">
        <f t="shared" si="119"/>
        <v>France</v>
      </c>
    </row>
    <row r="3826" spans="1:20" ht="57.75" customHeight="1" x14ac:dyDescent="0.2">
      <c r="A3826" s="35">
        <v>3817</v>
      </c>
      <c r="B3826" s="57">
        <v>671022</v>
      </c>
      <c r="C3826" s="50" t="s">
        <v>5149</v>
      </c>
      <c r="D3826" s="50" t="s">
        <v>1702</v>
      </c>
      <c r="E3826" s="50" t="str">
        <f>IF(AND(LEN(NICAP[[#This Row],[State or      Country]])=2,NICAP[[#This Row],[State or      Country]]&lt;&gt;"UK"),"US","Other")</f>
        <v>Other</v>
      </c>
      <c r="F3826" s="75">
        <v>2</v>
      </c>
      <c r="G3826" s="48"/>
      <c r="H3826" s="48"/>
      <c r="I3826" s="48"/>
      <c r="J3826" s="48"/>
      <c r="K3826" s="48"/>
      <c r="L3826" s="36" t="s">
        <v>5148</v>
      </c>
      <c r="M3826" s="36" t="str">
        <f>IF(LEFT(NICAP[[#This Row],[Date]],1)=0,"Y","N")</f>
        <v>N</v>
      </c>
      <c r="N3826" s="36"/>
      <c r="O3826" s="36" t="str">
        <f>19&amp;LEFT(NICAP[[#This Row],[Date]],2)</f>
        <v>1967</v>
      </c>
      <c r="P3826" s="36" t="str">
        <f>MID(NICAP[[#This Row],[Date]],3,2)</f>
        <v>10</v>
      </c>
      <c r="Q3826" s="36" t="str">
        <f>RIGHT(NICAP[[#This Row],[Date]],2)</f>
        <v>22</v>
      </c>
      <c r="R3826" s="26">
        <f>DATE(NICAP[[#This Row],[Year]],NICAP[[#This Row],[Month]],NICAP[[#This Row],[Day]])</f>
        <v>24767</v>
      </c>
      <c r="S3826" s="35" t="str">
        <f t="shared" si="118"/>
        <v/>
      </c>
      <c r="T3826" s="24" t="str">
        <f t="shared" si="119"/>
        <v>CAN</v>
      </c>
    </row>
    <row r="3827" spans="1:20" ht="72" customHeight="1" x14ac:dyDescent="0.2">
      <c r="A3827" s="35">
        <v>3818</v>
      </c>
      <c r="B3827" s="67">
        <v>671022</v>
      </c>
      <c r="C3827" s="50" t="s">
        <v>5147</v>
      </c>
      <c r="D3827" s="50" t="s">
        <v>1702</v>
      </c>
      <c r="E3827" s="50" t="str">
        <f>IF(AND(LEN(NICAP[[#This Row],[State or      Country]])=2,NICAP[[#This Row],[State or      Country]]&lt;&gt;"UK"),"US","Other")</f>
        <v>Other</v>
      </c>
      <c r="F3827" s="49">
        <v>2</v>
      </c>
      <c r="G3827" s="48"/>
      <c r="H3827" s="48"/>
      <c r="I3827" s="48"/>
      <c r="J3827" s="48"/>
      <c r="K3827" s="48"/>
      <c r="L3827" s="36" t="s">
        <v>5146</v>
      </c>
      <c r="M3827" s="36" t="str">
        <f>IF(LEFT(NICAP[[#This Row],[Date]],1)=0,"Y","N")</f>
        <v>N</v>
      </c>
      <c r="N3827" s="36"/>
      <c r="O3827" s="36" t="str">
        <f>19&amp;LEFT(NICAP[[#This Row],[Date]],2)</f>
        <v>1967</v>
      </c>
      <c r="P3827" s="36" t="str">
        <f>MID(NICAP[[#This Row],[Date]],3,2)</f>
        <v>10</v>
      </c>
      <c r="Q3827" s="36" t="str">
        <f>RIGHT(NICAP[[#This Row],[Date]],2)</f>
        <v>22</v>
      </c>
      <c r="R3827" s="26">
        <f>DATE(NICAP[[#This Row],[Year]],NICAP[[#This Row],[Month]],NICAP[[#This Row],[Day]])</f>
        <v>24767</v>
      </c>
      <c r="S3827" s="35" t="str">
        <f t="shared" si="118"/>
        <v/>
      </c>
      <c r="T3827" s="24" t="str">
        <f t="shared" si="119"/>
        <v>CAN</v>
      </c>
    </row>
    <row r="3828" spans="1:20" ht="57" customHeight="1" x14ac:dyDescent="0.2">
      <c r="A3828" s="35">
        <v>3819</v>
      </c>
      <c r="B3828" s="67">
        <v>671022</v>
      </c>
      <c r="C3828" s="50" t="s">
        <v>5145</v>
      </c>
      <c r="D3828" s="50" t="s">
        <v>1689</v>
      </c>
      <c r="E3828" s="50" t="str">
        <f>IF(AND(LEN(NICAP[[#This Row],[State or      Country]])=2,NICAP[[#This Row],[State or      Country]]&lt;&gt;"UK"),"US","Other")</f>
        <v>US</v>
      </c>
      <c r="F3828" s="49">
        <v>2</v>
      </c>
      <c r="G3828" s="48"/>
      <c r="H3828" s="48"/>
      <c r="I3828" s="48"/>
      <c r="J3828" s="48"/>
      <c r="K3828" s="48"/>
      <c r="L3828" s="36" t="s">
        <v>5144</v>
      </c>
      <c r="M3828" s="36" t="str">
        <f>IF(LEFT(NICAP[[#This Row],[Date]],1)=0,"Y","N")</f>
        <v>N</v>
      </c>
      <c r="N3828" s="36"/>
      <c r="O3828" s="36" t="str">
        <f>19&amp;LEFT(NICAP[[#This Row],[Date]],2)</f>
        <v>1967</v>
      </c>
      <c r="P3828" s="36" t="str">
        <f>MID(NICAP[[#This Row],[Date]],3,2)</f>
        <v>10</v>
      </c>
      <c r="Q3828" s="36" t="str">
        <f>RIGHT(NICAP[[#This Row],[Date]],2)</f>
        <v>22</v>
      </c>
      <c r="R3828" s="26">
        <f>DATE(NICAP[[#This Row],[Year]],NICAP[[#This Row],[Month]],NICAP[[#This Row],[Day]])</f>
        <v>24767</v>
      </c>
      <c r="S3828" s="35" t="str">
        <f t="shared" si="118"/>
        <v>GA</v>
      </c>
      <c r="T3828" s="24" t="str">
        <f t="shared" si="119"/>
        <v>US</v>
      </c>
    </row>
    <row r="3829" spans="1:20" ht="71.25" customHeight="1" x14ac:dyDescent="0.2">
      <c r="A3829" s="35">
        <v>3820</v>
      </c>
      <c r="B3829" s="69" t="s">
        <v>5143</v>
      </c>
      <c r="C3829" s="50" t="s">
        <v>5142</v>
      </c>
      <c r="D3829" s="50" t="s">
        <v>1802</v>
      </c>
      <c r="E3829" s="50" t="str">
        <f>IF(AND(LEN(NICAP[[#This Row],[State or      Country]])=2,NICAP[[#This Row],[State or      Country]]&lt;&gt;"UK"),"US","Other")</f>
        <v>Other</v>
      </c>
      <c r="F3829" s="49">
        <v>3</v>
      </c>
      <c r="G3829" s="48"/>
      <c r="H3829" s="48"/>
      <c r="I3829" s="48"/>
      <c r="J3829" s="48"/>
      <c r="K3829" s="48"/>
      <c r="L3829" s="36" t="s">
        <v>5141</v>
      </c>
      <c r="M3829" s="36" t="str">
        <f>IF(LEFT(NICAP[[#This Row],[Date]],1)=0,"Y","N")</f>
        <v>N</v>
      </c>
      <c r="N3829" s="36"/>
      <c r="O3829" s="36" t="str">
        <f>19&amp;LEFT(NICAP[[#This Row],[Date]],2)</f>
        <v>1967</v>
      </c>
      <c r="P3829" s="36" t="str">
        <f>MID(NICAP[[#This Row],[Date]],3,2)</f>
        <v>10</v>
      </c>
      <c r="Q3829" s="36" t="str">
        <f>RIGHT(NICAP[[#This Row],[Date]],2)</f>
        <v>28</v>
      </c>
      <c r="R3829" s="26">
        <f>DATE(NICAP[[#This Row],[Year]],NICAP[[#This Row],[Month]],NICAP[[#This Row],[Day]])</f>
        <v>24773</v>
      </c>
      <c r="S3829" s="35" t="str">
        <f t="shared" si="118"/>
        <v/>
      </c>
      <c r="T3829" s="24" t="str">
        <f t="shared" si="119"/>
        <v>UK</v>
      </c>
    </row>
    <row r="3830" spans="1:20" ht="57" customHeight="1" x14ac:dyDescent="0.2">
      <c r="A3830" s="35">
        <v>3821</v>
      </c>
      <c r="B3830" s="67">
        <v>671023</v>
      </c>
      <c r="C3830" s="50" t="s">
        <v>5140</v>
      </c>
      <c r="D3830" s="50" t="s">
        <v>1802</v>
      </c>
      <c r="E3830" s="50" t="str">
        <f>IF(AND(LEN(NICAP[[#This Row],[State or      Country]])=2,NICAP[[#This Row],[State or      Country]]&lt;&gt;"UK"),"US","Other")</f>
        <v>Other</v>
      </c>
      <c r="F3830" s="49">
        <v>2</v>
      </c>
      <c r="G3830" s="48"/>
      <c r="H3830" s="48"/>
      <c r="I3830" s="48"/>
      <c r="J3830" s="48"/>
      <c r="K3830" s="48"/>
      <c r="L3830" s="36" t="s">
        <v>5139</v>
      </c>
      <c r="M3830" s="36" t="str">
        <f>IF(LEFT(NICAP[[#This Row],[Date]],1)=0,"Y","N")</f>
        <v>N</v>
      </c>
      <c r="N3830" s="36"/>
      <c r="O3830" s="36" t="str">
        <f>19&amp;LEFT(NICAP[[#This Row],[Date]],2)</f>
        <v>1967</v>
      </c>
      <c r="P3830" s="36" t="str">
        <f>MID(NICAP[[#This Row],[Date]],3,2)</f>
        <v>10</v>
      </c>
      <c r="Q3830" s="36" t="str">
        <f>RIGHT(NICAP[[#This Row],[Date]],2)</f>
        <v>23</v>
      </c>
      <c r="R3830" s="26">
        <f>DATE(NICAP[[#This Row],[Year]],NICAP[[#This Row],[Month]],NICAP[[#This Row],[Day]])</f>
        <v>24768</v>
      </c>
      <c r="S3830" s="35" t="str">
        <f t="shared" si="118"/>
        <v/>
      </c>
      <c r="T3830" s="24" t="str">
        <f t="shared" si="119"/>
        <v>UK</v>
      </c>
    </row>
    <row r="3831" spans="1:20" ht="71.25" customHeight="1" x14ac:dyDescent="0.2">
      <c r="A3831" s="35">
        <v>3822</v>
      </c>
      <c r="B3831" s="67">
        <v>671023</v>
      </c>
      <c r="C3831" s="50" t="s">
        <v>1687</v>
      </c>
      <c r="D3831" s="50" t="s">
        <v>1686</v>
      </c>
      <c r="E3831" s="50" t="str">
        <f>IF(AND(LEN(NICAP[[#This Row],[State or      Country]])=2,NICAP[[#This Row],[State or      Country]]&lt;&gt;"UK"),"US","Other")</f>
        <v>US</v>
      </c>
      <c r="F3831" s="49">
        <v>2</v>
      </c>
      <c r="G3831" s="48"/>
      <c r="H3831" s="48"/>
      <c r="I3831" s="48"/>
      <c r="J3831" s="48"/>
      <c r="K3831" s="48"/>
      <c r="L3831" s="36" t="s">
        <v>5138</v>
      </c>
      <c r="M3831" s="36" t="str">
        <f>IF(LEFT(NICAP[[#This Row],[Date]],1)=0,"Y","N")</f>
        <v>N</v>
      </c>
      <c r="N3831" s="36"/>
      <c r="O3831" s="36" t="str">
        <f>19&amp;LEFT(NICAP[[#This Row],[Date]],2)</f>
        <v>1967</v>
      </c>
      <c r="P3831" s="36" t="str">
        <f>MID(NICAP[[#This Row],[Date]],3,2)</f>
        <v>10</v>
      </c>
      <c r="Q3831" s="36" t="str">
        <f>RIGHT(NICAP[[#This Row],[Date]],2)</f>
        <v>23</v>
      </c>
      <c r="R3831" s="26">
        <f>DATE(NICAP[[#This Row],[Year]],NICAP[[#This Row],[Month]],NICAP[[#This Row],[Day]])</f>
        <v>24768</v>
      </c>
      <c r="S3831" s="35" t="str">
        <f t="shared" si="118"/>
        <v>PA</v>
      </c>
      <c r="T3831" s="24" t="str">
        <f t="shared" si="119"/>
        <v>US</v>
      </c>
    </row>
    <row r="3832" spans="1:20" ht="42.75" customHeight="1" x14ac:dyDescent="0.2">
      <c r="A3832" s="35">
        <v>3823</v>
      </c>
      <c r="B3832" s="67">
        <v>671024</v>
      </c>
      <c r="C3832" s="50" t="s">
        <v>5137</v>
      </c>
      <c r="D3832" s="50" t="s">
        <v>1802</v>
      </c>
      <c r="E3832" s="50" t="str">
        <f>IF(AND(LEN(NICAP[[#This Row],[State or      Country]])=2,NICAP[[#This Row],[State or      Country]]&lt;&gt;"UK"),"US","Other")</f>
        <v>Other</v>
      </c>
      <c r="F3832" s="49">
        <v>2</v>
      </c>
      <c r="G3832" s="48"/>
      <c r="H3832" s="48"/>
      <c r="I3832" s="48"/>
      <c r="J3832" s="48"/>
      <c r="K3832" s="48"/>
      <c r="L3832" s="36" t="s">
        <v>5136</v>
      </c>
      <c r="M3832" s="36" t="str">
        <f>IF(LEFT(NICAP[[#This Row],[Date]],1)=0,"Y","N")</f>
        <v>N</v>
      </c>
      <c r="N3832" s="36"/>
      <c r="O3832" s="36" t="str">
        <f>19&amp;LEFT(NICAP[[#This Row],[Date]],2)</f>
        <v>1967</v>
      </c>
      <c r="P3832" s="36" t="str">
        <f>MID(NICAP[[#This Row],[Date]],3,2)</f>
        <v>10</v>
      </c>
      <c r="Q3832" s="36" t="str">
        <f>RIGHT(NICAP[[#This Row],[Date]],2)</f>
        <v>24</v>
      </c>
      <c r="R3832" s="26">
        <f>DATE(NICAP[[#This Row],[Year]],NICAP[[#This Row],[Month]],NICAP[[#This Row],[Day]])</f>
        <v>24769</v>
      </c>
      <c r="S3832" s="35" t="str">
        <f t="shared" si="118"/>
        <v/>
      </c>
      <c r="T3832" s="24" t="str">
        <f t="shared" si="119"/>
        <v>UK</v>
      </c>
    </row>
    <row r="3833" spans="1:20" ht="57" customHeight="1" x14ac:dyDescent="0.2">
      <c r="A3833" s="35">
        <v>3824</v>
      </c>
      <c r="B3833" s="67">
        <v>671024</v>
      </c>
      <c r="C3833" s="50" t="s">
        <v>5135</v>
      </c>
      <c r="D3833" s="50" t="s">
        <v>1953</v>
      </c>
      <c r="E3833" s="50" t="str">
        <f>IF(AND(LEN(NICAP[[#This Row],[State or      Country]])=2,NICAP[[#This Row],[State or      Country]]&lt;&gt;"UK"),"US","Other")</f>
        <v>US</v>
      </c>
      <c r="F3833" s="49">
        <v>1</v>
      </c>
      <c r="G3833" s="48"/>
      <c r="H3833" s="48"/>
      <c r="I3833" s="48"/>
      <c r="J3833" s="48"/>
      <c r="K3833" s="48"/>
      <c r="L3833" s="36" t="s">
        <v>5134</v>
      </c>
      <c r="M3833" s="36" t="str">
        <f>IF(LEFT(NICAP[[#This Row],[Date]],1)=0,"Y","N")</f>
        <v>N</v>
      </c>
      <c r="N3833" s="36"/>
      <c r="O3833" s="36" t="str">
        <f>19&amp;LEFT(NICAP[[#This Row],[Date]],2)</f>
        <v>1967</v>
      </c>
      <c r="P3833" s="36" t="str">
        <f>MID(NICAP[[#This Row],[Date]],3,2)</f>
        <v>10</v>
      </c>
      <c r="Q3833" s="36" t="str">
        <f>RIGHT(NICAP[[#This Row],[Date]],2)</f>
        <v>24</v>
      </c>
      <c r="R3833" s="26">
        <f>DATE(NICAP[[#This Row],[Year]],NICAP[[#This Row],[Month]],NICAP[[#This Row],[Day]])</f>
        <v>24769</v>
      </c>
      <c r="S3833" s="35" t="str">
        <f t="shared" si="118"/>
        <v>ME</v>
      </c>
      <c r="T3833" s="24" t="str">
        <f t="shared" si="119"/>
        <v>US</v>
      </c>
    </row>
    <row r="3834" spans="1:20" ht="57" customHeight="1" x14ac:dyDescent="0.2">
      <c r="A3834" s="35">
        <v>3825</v>
      </c>
      <c r="B3834" s="67">
        <v>671024</v>
      </c>
      <c r="C3834" s="50" t="s">
        <v>5019</v>
      </c>
      <c r="D3834" s="50" t="s">
        <v>1758</v>
      </c>
      <c r="E3834" s="50" t="str">
        <f>IF(AND(LEN(NICAP[[#This Row],[State or      Country]])=2,NICAP[[#This Row],[State or      Country]]&lt;&gt;"UK"),"US","Other")</f>
        <v>US</v>
      </c>
      <c r="F3834" s="49">
        <v>3</v>
      </c>
      <c r="G3834" s="48"/>
      <c r="H3834" s="48"/>
      <c r="I3834" s="48"/>
      <c r="J3834" s="48"/>
      <c r="K3834" s="48"/>
      <c r="L3834" s="36" t="s">
        <v>5133</v>
      </c>
      <c r="M3834" s="36" t="str">
        <f>IF(LEFT(NICAP[[#This Row],[Date]],1)=0,"Y","N")</f>
        <v>N</v>
      </c>
      <c r="N3834" s="36"/>
      <c r="O3834" s="36" t="str">
        <f>19&amp;LEFT(NICAP[[#This Row],[Date]],2)</f>
        <v>1967</v>
      </c>
      <c r="P3834" s="36" t="str">
        <f>MID(NICAP[[#This Row],[Date]],3,2)</f>
        <v>10</v>
      </c>
      <c r="Q3834" s="36" t="str">
        <f>RIGHT(NICAP[[#This Row],[Date]],2)</f>
        <v>24</v>
      </c>
      <c r="R3834" s="26">
        <f>DATE(NICAP[[#This Row],[Year]],NICAP[[#This Row],[Month]],NICAP[[#This Row],[Day]])</f>
        <v>24769</v>
      </c>
      <c r="S3834" s="35" t="str">
        <f t="shared" si="118"/>
        <v>NY</v>
      </c>
      <c r="T3834" s="24" t="str">
        <f t="shared" si="119"/>
        <v>US</v>
      </c>
    </row>
    <row r="3835" spans="1:20" ht="27.75" customHeight="1" x14ac:dyDescent="0.2">
      <c r="A3835" s="35">
        <v>3826</v>
      </c>
      <c r="B3835" s="66">
        <v>671025</v>
      </c>
      <c r="C3835" s="44" t="s">
        <v>5132</v>
      </c>
      <c r="D3835" s="44" t="s">
        <v>1802</v>
      </c>
      <c r="E3835" s="44" t="str">
        <f>IF(AND(LEN(NICAP[[#This Row],[State or      Country]])=2,NICAP[[#This Row],[State or      Country]]&lt;&gt;"UK"),"US","Other")</f>
        <v>Other</v>
      </c>
      <c r="F3835" s="43">
        <v>3</v>
      </c>
      <c r="G3835" s="41"/>
      <c r="H3835" s="41"/>
      <c r="I3835" s="41"/>
      <c r="J3835" s="41"/>
      <c r="K3835" s="41"/>
      <c r="L3835" s="42" t="s">
        <v>5131</v>
      </c>
      <c r="M3835" s="42" t="str">
        <f>IF(LEFT(NICAP[[#This Row],[Date]],1)=0,"Y","N")</f>
        <v>N</v>
      </c>
      <c r="N3835" s="42"/>
      <c r="O3835" s="42" t="str">
        <f>19&amp;LEFT(NICAP[[#This Row],[Date]],2)</f>
        <v>1967</v>
      </c>
      <c r="P3835" s="42" t="str">
        <f>MID(NICAP[[#This Row],[Date]],3,2)</f>
        <v>10</v>
      </c>
      <c r="Q3835" s="42" t="str">
        <f>RIGHT(NICAP[[#This Row],[Date]],2)</f>
        <v>25</v>
      </c>
      <c r="R3835" s="26">
        <f>DATE(NICAP[[#This Row],[Year]],NICAP[[#This Row],[Month]],NICAP[[#This Row],[Day]])</f>
        <v>24770</v>
      </c>
      <c r="S3835" s="35" t="str">
        <f t="shared" si="118"/>
        <v/>
      </c>
      <c r="T3835" s="24" t="str">
        <f t="shared" si="119"/>
        <v>UK</v>
      </c>
    </row>
    <row r="3836" spans="1:20" ht="42.75" customHeight="1" x14ac:dyDescent="0.2">
      <c r="A3836" s="35">
        <v>3827</v>
      </c>
      <c r="B3836" s="67">
        <v>671025</v>
      </c>
      <c r="C3836" s="50" t="s">
        <v>5130</v>
      </c>
      <c r="D3836" s="50" t="s">
        <v>1933</v>
      </c>
      <c r="E3836" s="50" t="str">
        <f>IF(AND(LEN(NICAP[[#This Row],[State or      Country]])=2,NICAP[[#This Row],[State or      Country]]&lt;&gt;"UK"),"US","Other")</f>
        <v>Other</v>
      </c>
      <c r="F3836" s="49">
        <v>1</v>
      </c>
      <c r="G3836" s="48"/>
      <c r="H3836" s="48"/>
      <c r="I3836" s="48"/>
      <c r="J3836" s="48"/>
      <c r="K3836" s="48"/>
      <c r="L3836" s="36" t="s">
        <v>5129</v>
      </c>
      <c r="M3836" s="36" t="str">
        <f>IF(LEFT(NICAP[[#This Row],[Date]],1)=0,"Y","N")</f>
        <v>N</v>
      </c>
      <c r="N3836" s="36"/>
      <c r="O3836" s="36" t="str">
        <f>19&amp;LEFT(NICAP[[#This Row],[Date]],2)</f>
        <v>1967</v>
      </c>
      <c r="P3836" s="36" t="str">
        <f>MID(NICAP[[#This Row],[Date]],3,2)</f>
        <v>10</v>
      </c>
      <c r="Q3836" s="36" t="str">
        <f>RIGHT(NICAP[[#This Row],[Date]],2)</f>
        <v>25</v>
      </c>
      <c r="R3836" s="26">
        <f>DATE(NICAP[[#This Row],[Year]],NICAP[[#This Row],[Month]],NICAP[[#This Row],[Day]])</f>
        <v>24770</v>
      </c>
      <c r="S3836" s="35" t="str">
        <f t="shared" si="118"/>
        <v/>
      </c>
      <c r="T3836" s="24" t="str">
        <f t="shared" si="119"/>
        <v>Russia</v>
      </c>
    </row>
    <row r="3837" spans="1:20" ht="12.75" customHeight="1" x14ac:dyDescent="0.2">
      <c r="A3837" s="35">
        <v>3828</v>
      </c>
      <c r="B3837" s="68">
        <v>671026</v>
      </c>
      <c r="C3837" s="39" t="s">
        <v>5128</v>
      </c>
      <c r="D3837" s="39" t="s">
        <v>1802</v>
      </c>
      <c r="E3837" s="39" t="str">
        <f>IF(AND(LEN(NICAP[[#This Row],[State or      Country]])=2,NICAP[[#This Row],[State or      Country]]&lt;&gt;"UK"),"US","Other")</f>
        <v>Other</v>
      </c>
      <c r="F3837" s="38">
        <v>4</v>
      </c>
      <c r="G3837" s="37"/>
      <c r="H3837" s="37"/>
      <c r="I3837" s="37"/>
      <c r="J3837" s="37"/>
      <c r="K3837" s="37"/>
      <c r="L3837" s="36" t="s">
        <v>5127</v>
      </c>
      <c r="M3837" s="36" t="str">
        <f>IF(LEFT(NICAP[[#This Row],[Date]],1)=0,"Y","N")</f>
        <v>N</v>
      </c>
      <c r="N3837" s="36"/>
      <c r="O3837" s="36" t="str">
        <f>19&amp;LEFT(NICAP[[#This Row],[Date]],2)</f>
        <v>1967</v>
      </c>
      <c r="P3837" s="36" t="str">
        <f>MID(NICAP[[#This Row],[Date]],3,2)</f>
        <v>10</v>
      </c>
      <c r="Q3837" s="36" t="str">
        <f>RIGHT(NICAP[[#This Row],[Date]],2)</f>
        <v>26</v>
      </c>
      <c r="R3837" s="26">
        <f>DATE(NICAP[[#This Row],[Year]],NICAP[[#This Row],[Month]],NICAP[[#This Row],[Day]])</f>
        <v>24771</v>
      </c>
      <c r="S3837" s="35" t="str">
        <f t="shared" si="118"/>
        <v/>
      </c>
      <c r="T3837" s="24" t="str">
        <f t="shared" si="119"/>
        <v>UK</v>
      </c>
    </row>
    <row r="3838" spans="1:20" ht="12.75" customHeight="1" x14ac:dyDescent="0.2">
      <c r="A3838" s="35">
        <v>3829</v>
      </c>
      <c r="B3838" s="64">
        <v>671026</v>
      </c>
      <c r="C3838" s="39" t="s">
        <v>4617</v>
      </c>
      <c r="D3838" s="39" t="s">
        <v>1802</v>
      </c>
      <c r="E3838" s="39" t="str">
        <f>IF(AND(LEN(NICAP[[#This Row],[State or      Country]])=2,NICAP[[#This Row],[State or      Country]]&lt;&gt;"UK"),"US","Other")</f>
        <v>Other</v>
      </c>
      <c r="F3838" s="38">
        <v>10</v>
      </c>
      <c r="G3838" s="37"/>
      <c r="H3838" s="37"/>
      <c r="I3838" s="37"/>
      <c r="J3838" s="54" t="s">
        <v>1744</v>
      </c>
      <c r="K3838" s="37"/>
      <c r="L3838" s="36" t="s">
        <v>5126</v>
      </c>
      <c r="M3838" s="36" t="str">
        <f>IF(LEFT(NICAP[[#This Row],[Date]],1)=0,"Y","N")</f>
        <v>N</v>
      </c>
      <c r="N3838" s="36"/>
      <c r="O3838" s="36" t="str">
        <f>19&amp;LEFT(NICAP[[#This Row],[Date]],2)</f>
        <v>1967</v>
      </c>
      <c r="P3838" s="36" t="str">
        <f>MID(NICAP[[#This Row],[Date]],3,2)</f>
        <v>10</v>
      </c>
      <c r="Q3838" s="36" t="str">
        <f>RIGHT(NICAP[[#This Row],[Date]],2)</f>
        <v>26</v>
      </c>
      <c r="R3838" s="26">
        <f>DATE(NICAP[[#This Row],[Year]],NICAP[[#This Row],[Month]],NICAP[[#This Row],[Day]])</f>
        <v>24771</v>
      </c>
      <c r="S3838" s="35" t="str">
        <f t="shared" si="118"/>
        <v/>
      </c>
      <c r="T3838" s="24" t="str">
        <f t="shared" si="119"/>
        <v>UK</v>
      </c>
    </row>
    <row r="3839" spans="1:20" ht="27" customHeight="1" x14ac:dyDescent="0.2">
      <c r="A3839" s="35">
        <v>3830</v>
      </c>
      <c r="B3839" s="66">
        <v>671026</v>
      </c>
      <c r="C3839" s="44" t="s">
        <v>3476</v>
      </c>
      <c r="D3839" s="44" t="s">
        <v>1802</v>
      </c>
      <c r="E3839" s="44" t="str">
        <f>IF(AND(LEN(NICAP[[#This Row],[State or      Country]])=2,NICAP[[#This Row],[State or      Country]]&lt;&gt;"UK"),"US","Other")</f>
        <v>Other</v>
      </c>
      <c r="F3839" s="43">
        <v>1</v>
      </c>
      <c r="G3839" s="41"/>
      <c r="H3839" s="41"/>
      <c r="I3839" s="41"/>
      <c r="J3839" s="41"/>
      <c r="K3839" s="41"/>
      <c r="L3839" s="42" t="s">
        <v>5125</v>
      </c>
      <c r="M3839" s="42" t="str">
        <f>IF(LEFT(NICAP[[#This Row],[Date]],1)=0,"Y","N")</f>
        <v>N</v>
      </c>
      <c r="N3839" s="42"/>
      <c r="O3839" s="42" t="str">
        <f>19&amp;LEFT(NICAP[[#This Row],[Date]],2)</f>
        <v>1967</v>
      </c>
      <c r="P3839" s="42" t="str">
        <f>MID(NICAP[[#This Row],[Date]],3,2)</f>
        <v>10</v>
      </c>
      <c r="Q3839" s="42" t="str">
        <f>RIGHT(NICAP[[#This Row],[Date]],2)</f>
        <v>26</v>
      </c>
      <c r="R3839" s="26">
        <f>DATE(NICAP[[#This Row],[Year]],NICAP[[#This Row],[Month]],NICAP[[#This Row],[Day]])</f>
        <v>24771</v>
      </c>
      <c r="S3839" s="35" t="str">
        <f t="shared" si="118"/>
        <v/>
      </c>
      <c r="T3839" s="24" t="str">
        <f t="shared" si="119"/>
        <v>UK</v>
      </c>
    </row>
    <row r="3840" spans="1:20" ht="57.75" customHeight="1" x14ac:dyDescent="0.2">
      <c r="A3840" s="35">
        <v>3831</v>
      </c>
      <c r="B3840" s="57">
        <v>671026</v>
      </c>
      <c r="C3840" s="50" t="s">
        <v>5124</v>
      </c>
      <c r="D3840" s="50" t="s">
        <v>1802</v>
      </c>
      <c r="E3840" s="50" t="str">
        <f>IF(AND(LEN(NICAP[[#This Row],[State or      Country]])=2,NICAP[[#This Row],[State or      Country]]&lt;&gt;"UK"),"US","Other")</f>
        <v>Other</v>
      </c>
      <c r="F3840" s="49">
        <v>1</v>
      </c>
      <c r="G3840" s="48"/>
      <c r="H3840" s="48"/>
      <c r="I3840" s="48"/>
      <c r="J3840" s="48"/>
      <c r="K3840" s="48"/>
      <c r="L3840" s="36" t="s">
        <v>5123</v>
      </c>
      <c r="M3840" s="36" t="str">
        <f>IF(LEFT(NICAP[[#This Row],[Date]],1)=0,"Y","N")</f>
        <v>N</v>
      </c>
      <c r="N3840" s="36"/>
      <c r="O3840" s="36" t="str">
        <f>19&amp;LEFT(NICAP[[#This Row],[Date]],2)</f>
        <v>1967</v>
      </c>
      <c r="P3840" s="36" t="str">
        <f>MID(NICAP[[#This Row],[Date]],3,2)</f>
        <v>10</v>
      </c>
      <c r="Q3840" s="36" t="str">
        <f>RIGHT(NICAP[[#This Row],[Date]],2)</f>
        <v>26</v>
      </c>
      <c r="R3840" s="26">
        <f>DATE(NICAP[[#This Row],[Year]],NICAP[[#This Row],[Month]],NICAP[[#This Row],[Day]])</f>
        <v>24771</v>
      </c>
      <c r="S3840" s="35" t="str">
        <f t="shared" si="118"/>
        <v/>
      </c>
      <c r="T3840" s="24" t="str">
        <f t="shared" si="119"/>
        <v>UK</v>
      </c>
    </row>
    <row r="3841" spans="1:20" ht="57" customHeight="1" x14ac:dyDescent="0.2">
      <c r="A3841" s="35">
        <v>3832</v>
      </c>
      <c r="B3841" s="57">
        <v>671026</v>
      </c>
      <c r="C3841" s="50" t="s">
        <v>5122</v>
      </c>
      <c r="D3841" s="50" t="s">
        <v>2211</v>
      </c>
      <c r="E3841" s="50" t="str">
        <f>IF(AND(LEN(NICAP[[#This Row],[State or      Country]])=2,NICAP[[#This Row],[State or      Country]]&lt;&gt;"UK"),"US","Other")</f>
        <v>US</v>
      </c>
      <c r="F3841" s="49">
        <v>2</v>
      </c>
      <c r="G3841" s="48"/>
      <c r="H3841" s="48"/>
      <c r="I3841" s="48"/>
      <c r="J3841" s="48"/>
      <c r="K3841" s="48"/>
      <c r="L3841" s="36" t="s">
        <v>5121</v>
      </c>
      <c r="M3841" s="36" t="str">
        <f>IF(LEFT(NICAP[[#This Row],[Date]],1)=0,"Y","N")</f>
        <v>N</v>
      </c>
      <c r="N3841" s="36"/>
      <c r="O3841" s="36" t="str">
        <f>19&amp;LEFT(NICAP[[#This Row],[Date]],2)</f>
        <v>1967</v>
      </c>
      <c r="P3841" s="36" t="str">
        <f>MID(NICAP[[#This Row],[Date]],3,2)</f>
        <v>10</v>
      </c>
      <c r="Q3841" s="36" t="str">
        <f>RIGHT(NICAP[[#This Row],[Date]],2)</f>
        <v>26</v>
      </c>
      <c r="R3841" s="26">
        <f>DATE(NICAP[[#This Row],[Year]],NICAP[[#This Row],[Month]],NICAP[[#This Row],[Day]])</f>
        <v>24771</v>
      </c>
      <c r="S3841" s="35" t="str">
        <f t="shared" si="118"/>
        <v>SC</v>
      </c>
      <c r="T3841" s="24" t="str">
        <f t="shared" si="119"/>
        <v>US</v>
      </c>
    </row>
    <row r="3842" spans="1:20" ht="71.25" customHeight="1" x14ac:dyDescent="0.2">
      <c r="A3842" s="35">
        <v>3833</v>
      </c>
      <c r="B3842" s="57">
        <v>671026</v>
      </c>
      <c r="C3842" s="50" t="s">
        <v>4844</v>
      </c>
      <c r="D3842" s="50" t="s">
        <v>2338</v>
      </c>
      <c r="E3842" s="50" t="str">
        <f>IF(AND(LEN(NICAP[[#This Row],[State or      Country]])=2,NICAP[[#This Row],[State or      Country]]&lt;&gt;"UK"),"US","Other")</f>
        <v>US</v>
      </c>
      <c r="F3842" s="49">
        <v>4</v>
      </c>
      <c r="G3842" s="48"/>
      <c r="H3842" s="48"/>
      <c r="I3842" s="48"/>
      <c r="J3842" s="48"/>
      <c r="K3842" s="48"/>
      <c r="L3842" s="36" t="s">
        <v>5120</v>
      </c>
      <c r="M3842" s="36" t="str">
        <f>IF(LEFT(NICAP[[#This Row],[Date]],1)=0,"Y","N")</f>
        <v>N</v>
      </c>
      <c r="N3842" s="36"/>
      <c r="O3842" s="36" t="str">
        <f>19&amp;LEFT(NICAP[[#This Row],[Date]],2)</f>
        <v>1967</v>
      </c>
      <c r="P3842" s="36" t="str">
        <f>MID(NICAP[[#This Row],[Date]],3,2)</f>
        <v>10</v>
      </c>
      <c r="Q3842" s="36" t="str">
        <f>RIGHT(NICAP[[#This Row],[Date]],2)</f>
        <v>26</v>
      </c>
      <c r="R3842" s="26">
        <f>DATE(NICAP[[#This Row],[Year]],NICAP[[#This Row],[Month]],NICAP[[#This Row],[Day]])</f>
        <v>24771</v>
      </c>
      <c r="S3842" s="35" t="str">
        <f t="shared" si="118"/>
        <v>NH</v>
      </c>
      <c r="T3842" s="24" t="str">
        <f t="shared" si="119"/>
        <v>US</v>
      </c>
    </row>
    <row r="3843" spans="1:20" ht="57" customHeight="1" x14ac:dyDescent="0.2">
      <c r="A3843" s="35">
        <v>3834</v>
      </c>
      <c r="B3843" s="57">
        <v>671027</v>
      </c>
      <c r="C3843" s="44" t="s">
        <v>5119</v>
      </c>
      <c r="D3843" s="50" t="s">
        <v>1683</v>
      </c>
      <c r="E3843" s="50" t="str">
        <f>IF(AND(LEN(NICAP[[#This Row],[State or      Country]])=2,NICAP[[#This Row],[State or      Country]]&lt;&gt;"UK"),"US","Other")</f>
        <v>US</v>
      </c>
      <c r="F3843" s="49">
        <v>11</v>
      </c>
      <c r="G3843" s="48"/>
      <c r="H3843" s="48"/>
      <c r="I3843" s="48"/>
      <c r="J3843" s="48"/>
      <c r="K3843" s="48"/>
      <c r="L3843" s="36" t="s">
        <v>5118</v>
      </c>
      <c r="M3843" s="36" t="str">
        <f>IF(LEFT(NICAP[[#This Row],[Date]],1)=0,"Y","N")</f>
        <v>N</v>
      </c>
      <c r="N3843" s="36"/>
      <c r="O3843" s="36" t="str">
        <f>19&amp;LEFT(NICAP[[#This Row],[Date]],2)</f>
        <v>1967</v>
      </c>
      <c r="P3843" s="36" t="str">
        <f>MID(NICAP[[#This Row],[Date]],3,2)</f>
        <v>10</v>
      </c>
      <c r="Q3843" s="36" t="str">
        <f>RIGHT(NICAP[[#This Row],[Date]],2)</f>
        <v>27</v>
      </c>
      <c r="R3843" s="26">
        <f>DATE(NICAP[[#This Row],[Year]],NICAP[[#This Row],[Month]],NICAP[[#This Row],[Day]])</f>
        <v>24772</v>
      </c>
      <c r="S3843" s="35" t="str">
        <f t="shared" si="118"/>
        <v>FL</v>
      </c>
      <c r="T3843" s="24" t="str">
        <f t="shared" si="119"/>
        <v>US</v>
      </c>
    </row>
    <row r="3844" spans="1:20" ht="72" customHeight="1" x14ac:dyDescent="0.2">
      <c r="A3844" s="35">
        <v>3835</v>
      </c>
      <c r="B3844" s="57">
        <v>671027</v>
      </c>
      <c r="C3844" s="50" t="s">
        <v>5110</v>
      </c>
      <c r="D3844" s="50" t="s">
        <v>2139</v>
      </c>
      <c r="E3844" s="50" t="str">
        <f>IF(AND(LEN(NICAP[[#This Row],[State or      Country]])=2,NICAP[[#This Row],[State or      Country]]&lt;&gt;"UK"),"US","Other")</f>
        <v>US</v>
      </c>
      <c r="F3844" s="49">
        <v>2</v>
      </c>
      <c r="G3844" s="48"/>
      <c r="H3844" s="48"/>
      <c r="I3844" s="48"/>
      <c r="J3844" s="48"/>
      <c r="K3844" s="48"/>
      <c r="L3844" s="36" t="s">
        <v>5117</v>
      </c>
      <c r="M3844" s="36" t="str">
        <f>IF(LEFT(NICAP[[#This Row],[Date]],1)=0,"Y","N")</f>
        <v>N</v>
      </c>
      <c r="N3844" s="36"/>
      <c r="O3844" s="36" t="str">
        <f>19&amp;LEFT(NICAP[[#This Row],[Date]],2)</f>
        <v>1967</v>
      </c>
      <c r="P3844" s="36" t="str">
        <f>MID(NICAP[[#This Row],[Date]],3,2)</f>
        <v>10</v>
      </c>
      <c r="Q3844" s="36" t="str">
        <f>RIGHT(NICAP[[#This Row],[Date]],2)</f>
        <v>27</v>
      </c>
      <c r="R3844" s="26">
        <f>DATE(NICAP[[#This Row],[Year]],NICAP[[#This Row],[Month]],NICAP[[#This Row],[Day]])</f>
        <v>24772</v>
      </c>
      <c r="S3844" s="35" t="str">
        <f t="shared" si="118"/>
        <v>ND</v>
      </c>
      <c r="T3844" s="24" t="str">
        <f t="shared" si="119"/>
        <v>US</v>
      </c>
    </row>
    <row r="3845" spans="1:20" ht="85.5" customHeight="1" x14ac:dyDescent="0.2">
      <c r="A3845" s="35">
        <v>3836</v>
      </c>
      <c r="B3845" s="57">
        <v>671027</v>
      </c>
      <c r="C3845" s="50" t="s">
        <v>5116</v>
      </c>
      <c r="D3845" s="50" t="s">
        <v>2139</v>
      </c>
      <c r="E3845" s="50" t="str">
        <f>IF(AND(LEN(NICAP[[#This Row],[State or      Country]])=2,NICAP[[#This Row],[State or      Country]]&lt;&gt;"UK"),"US","Other")</f>
        <v>US</v>
      </c>
      <c r="F3845" s="49">
        <v>2</v>
      </c>
      <c r="G3845" s="48"/>
      <c r="H3845" s="48"/>
      <c r="I3845" s="48"/>
      <c r="J3845" s="48"/>
      <c r="K3845" s="48"/>
      <c r="L3845" s="42" t="s">
        <v>5115</v>
      </c>
      <c r="M3845" s="42" t="str">
        <f>IF(LEFT(NICAP[[#This Row],[Date]],1)=0,"Y","N")</f>
        <v>N</v>
      </c>
      <c r="N3845" s="42"/>
      <c r="O3845" s="42" t="str">
        <f>19&amp;LEFT(NICAP[[#This Row],[Date]],2)</f>
        <v>1967</v>
      </c>
      <c r="P3845" s="42" t="str">
        <f>MID(NICAP[[#This Row],[Date]],3,2)</f>
        <v>10</v>
      </c>
      <c r="Q3845" s="42" t="str">
        <f>RIGHT(NICAP[[#This Row],[Date]],2)</f>
        <v>27</v>
      </c>
      <c r="R3845" s="26">
        <f>DATE(NICAP[[#This Row],[Year]],NICAP[[#This Row],[Month]],NICAP[[#This Row],[Day]])</f>
        <v>24772</v>
      </c>
      <c r="S3845" s="35" t="str">
        <f t="shared" si="118"/>
        <v>ND</v>
      </c>
      <c r="T3845" s="24" t="str">
        <f t="shared" si="119"/>
        <v>US</v>
      </c>
    </row>
    <row r="3846" spans="1:20" ht="42" customHeight="1" x14ac:dyDescent="0.2">
      <c r="A3846" s="35">
        <v>3837</v>
      </c>
      <c r="B3846" s="57">
        <v>671027</v>
      </c>
      <c r="C3846" s="50" t="s">
        <v>5114</v>
      </c>
      <c r="D3846" s="50" t="s">
        <v>1802</v>
      </c>
      <c r="E3846" s="50" t="str">
        <f>IF(AND(LEN(NICAP[[#This Row],[State or      Country]])=2,NICAP[[#This Row],[State or      Country]]&lt;&gt;"UK"),"US","Other")</f>
        <v>Other</v>
      </c>
      <c r="F3846" s="49">
        <v>1</v>
      </c>
      <c r="G3846" s="48"/>
      <c r="H3846" s="48"/>
      <c r="I3846" s="48"/>
      <c r="J3846" s="48"/>
      <c r="K3846" s="48"/>
      <c r="L3846" s="42" t="s">
        <v>5113</v>
      </c>
      <c r="M3846" s="42" t="str">
        <f>IF(LEFT(NICAP[[#This Row],[Date]],1)=0,"Y","N")</f>
        <v>N</v>
      </c>
      <c r="N3846" s="42"/>
      <c r="O3846" s="42" t="str">
        <f>19&amp;LEFT(NICAP[[#This Row],[Date]],2)</f>
        <v>1967</v>
      </c>
      <c r="P3846" s="42" t="str">
        <f>MID(NICAP[[#This Row],[Date]],3,2)</f>
        <v>10</v>
      </c>
      <c r="Q3846" s="42" t="str">
        <f>RIGHT(NICAP[[#This Row],[Date]],2)</f>
        <v>27</v>
      </c>
      <c r="R3846" s="26">
        <f>DATE(NICAP[[#This Row],[Year]],NICAP[[#This Row],[Month]],NICAP[[#This Row],[Day]])</f>
        <v>24772</v>
      </c>
      <c r="S3846" s="35" t="str">
        <f t="shared" si="118"/>
        <v/>
      </c>
      <c r="T3846" s="24" t="str">
        <f t="shared" si="119"/>
        <v>UK</v>
      </c>
    </row>
    <row r="3847" spans="1:20" ht="56.25" customHeight="1" x14ac:dyDescent="0.2">
      <c r="A3847" s="35">
        <v>3838</v>
      </c>
      <c r="B3847" s="57">
        <v>671027</v>
      </c>
      <c r="C3847" s="44" t="s">
        <v>5112</v>
      </c>
      <c r="D3847" s="50" t="s">
        <v>1802</v>
      </c>
      <c r="E3847" s="50" t="str">
        <f>IF(AND(LEN(NICAP[[#This Row],[State or      Country]])=2,NICAP[[#This Row],[State or      Country]]&lt;&gt;"UK"),"US","Other")</f>
        <v>Other</v>
      </c>
      <c r="F3847" s="49">
        <v>2</v>
      </c>
      <c r="G3847" s="48"/>
      <c r="H3847" s="48"/>
      <c r="I3847" s="48"/>
      <c r="J3847" s="48"/>
      <c r="K3847" s="48"/>
      <c r="L3847" s="42" t="s">
        <v>5111</v>
      </c>
      <c r="M3847" s="42" t="str">
        <f>IF(LEFT(NICAP[[#This Row],[Date]],1)=0,"Y","N")</f>
        <v>N</v>
      </c>
      <c r="N3847" s="42"/>
      <c r="O3847" s="42" t="str">
        <f>19&amp;LEFT(NICAP[[#This Row],[Date]],2)</f>
        <v>1967</v>
      </c>
      <c r="P3847" s="42" t="str">
        <f>MID(NICAP[[#This Row],[Date]],3,2)</f>
        <v>10</v>
      </c>
      <c r="Q3847" s="42" t="str">
        <f>RIGHT(NICAP[[#This Row],[Date]],2)</f>
        <v>27</v>
      </c>
      <c r="R3847" s="26">
        <f>DATE(NICAP[[#This Row],[Year]],NICAP[[#This Row],[Month]],NICAP[[#This Row],[Day]])</f>
        <v>24772</v>
      </c>
      <c r="S3847" s="35" t="str">
        <f t="shared" si="118"/>
        <v/>
      </c>
      <c r="T3847" s="24" t="str">
        <f t="shared" si="119"/>
        <v>UK</v>
      </c>
    </row>
    <row r="3848" spans="1:20" ht="27.75" customHeight="1" x14ac:dyDescent="0.2">
      <c r="A3848" s="35">
        <v>3839</v>
      </c>
      <c r="B3848" s="60">
        <v>671027</v>
      </c>
      <c r="C3848" s="44" t="s">
        <v>5110</v>
      </c>
      <c r="D3848" s="44" t="s">
        <v>2139</v>
      </c>
      <c r="E3848" s="44" t="str">
        <f>IF(AND(LEN(NICAP[[#This Row],[State or      Country]])=2,NICAP[[#This Row],[State or      Country]]&lt;&gt;"UK"),"US","Other")</f>
        <v>US</v>
      </c>
      <c r="F3848" s="43">
        <v>2</v>
      </c>
      <c r="G3848" s="41"/>
      <c r="H3848" s="41"/>
      <c r="I3848" s="41"/>
      <c r="J3848" s="41"/>
      <c r="K3848" s="41"/>
      <c r="L3848" s="42" t="s">
        <v>5109</v>
      </c>
      <c r="M3848" s="42" t="str">
        <f>IF(LEFT(NICAP[[#This Row],[Date]],1)=0,"Y","N")</f>
        <v>N</v>
      </c>
      <c r="N3848" s="42"/>
      <c r="O3848" s="42" t="str">
        <f>19&amp;LEFT(NICAP[[#This Row],[Date]],2)</f>
        <v>1967</v>
      </c>
      <c r="P3848" s="42" t="str">
        <f>MID(NICAP[[#This Row],[Date]],3,2)</f>
        <v>10</v>
      </c>
      <c r="Q3848" s="42" t="str">
        <f>RIGHT(NICAP[[#This Row],[Date]],2)</f>
        <v>27</v>
      </c>
      <c r="R3848" s="26">
        <f>DATE(NICAP[[#This Row],[Year]],NICAP[[#This Row],[Month]],NICAP[[#This Row],[Day]])</f>
        <v>24772</v>
      </c>
      <c r="S3848" s="35" t="str">
        <f t="shared" si="118"/>
        <v>ND</v>
      </c>
      <c r="T3848" s="24" t="str">
        <f t="shared" si="119"/>
        <v>US</v>
      </c>
    </row>
    <row r="3849" spans="1:20" ht="42" customHeight="1" x14ac:dyDescent="0.2">
      <c r="A3849" s="35">
        <v>3840</v>
      </c>
      <c r="B3849" s="57">
        <v>671028</v>
      </c>
      <c r="C3849" s="50" t="s">
        <v>5108</v>
      </c>
      <c r="D3849" s="50" t="s">
        <v>1802</v>
      </c>
      <c r="E3849" s="50" t="str">
        <f>IF(AND(LEN(NICAP[[#This Row],[State or      Country]])=2,NICAP[[#This Row],[State or      Country]]&lt;&gt;"UK"),"US","Other")</f>
        <v>Other</v>
      </c>
      <c r="F3849" s="49">
        <v>3</v>
      </c>
      <c r="G3849" s="48"/>
      <c r="H3849" s="48"/>
      <c r="I3849" s="48"/>
      <c r="J3849" s="48"/>
      <c r="K3849" s="48"/>
      <c r="L3849" s="42" t="s">
        <v>5107</v>
      </c>
      <c r="M3849" s="42" t="str">
        <f>IF(LEFT(NICAP[[#This Row],[Date]],1)=0,"Y","N")</f>
        <v>N</v>
      </c>
      <c r="N3849" s="42"/>
      <c r="O3849" s="42" t="str">
        <f>19&amp;LEFT(NICAP[[#This Row],[Date]],2)</f>
        <v>1967</v>
      </c>
      <c r="P3849" s="42" t="str">
        <f>MID(NICAP[[#This Row],[Date]],3,2)</f>
        <v>10</v>
      </c>
      <c r="Q3849" s="42" t="str">
        <f>RIGHT(NICAP[[#This Row],[Date]],2)</f>
        <v>28</v>
      </c>
      <c r="R3849" s="26">
        <f>DATE(NICAP[[#This Row],[Year]],NICAP[[#This Row],[Month]],NICAP[[#This Row],[Day]])</f>
        <v>24773</v>
      </c>
      <c r="S3849" s="35" t="str">
        <f t="shared" si="118"/>
        <v/>
      </c>
      <c r="T3849" s="24" t="str">
        <f t="shared" si="119"/>
        <v>UK</v>
      </c>
    </row>
    <row r="3850" spans="1:20" ht="42" customHeight="1" x14ac:dyDescent="0.2">
      <c r="A3850" s="35">
        <v>3841</v>
      </c>
      <c r="B3850" s="57">
        <v>671030</v>
      </c>
      <c r="C3850" s="50" t="s">
        <v>5106</v>
      </c>
      <c r="D3850" s="50" t="s">
        <v>1793</v>
      </c>
      <c r="E3850" s="50" t="str">
        <f>IF(AND(LEN(NICAP[[#This Row],[State or      Country]])=2,NICAP[[#This Row],[State or      Country]]&lt;&gt;"UK"),"US","Other")</f>
        <v>US</v>
      </c>
      <c r="F3850" s="49">
        <v>3</v>
      </c>
      <c r="G3850" s="48"/>
      <c r="H3850" s="48"/>
      <c r="I3850" s="48"/>
      <c r="J3850" s="48"/>
      <c r="K3850" s="48"/>
      <c r="L3850" s="42" t="s">
        <v>5105</v>
      </c>
      <c r="M3850" s="42" t="str">
        <f>IF(LEFT(NICAP[[#This Row],[Date]],1)=0,"Y","N")</f>
        <v>N</v>
      </c>
      <c r="N3850" s="42"/>
      <c r="O3850" s="42" t="str">
        <f>19&amp;LEFT(NICAP[[#This Row],[Date]],2)</f>
        <v>1967</v>
      </c>
      <c r="P3850" s="42" t="str">
        <f>MID(NICAP[[#This Row],[Date]],3,2)</f>
        <v>10</v>
      </c>
      <c r="Q3850" s="42" t="str">
        <f>RIGHT(NICAP[[#This Row],[Date]],2)</f>
        <v>30</v>
      </c>
      <c r="R3850" s="26">
        <f>DATE(NICAP[[#This Row],[Year]],NICAP[[#This Row],[Month]],NICAP[[#This Row],[Day]])</f>
        <v>24775</v>
      </c>
      <c r="S3850" s="35" t="str">
        <f t="shared" ref="S3850:S3913" si="120">IF(E3850="US",D3850,"")</f>
        <v>AU</v>
      </c>
      <c r="T3850" s="24" t="str">
        <f t="shared" ref="T3850:T3913" si="121">IF(E3850="US","US",D3850)</f>
        <v>US</v>
      </c>
    </row>
    <row r="3851" spans="1:20" ht="72" customHeight="1" x14ac:dyDescent="0.2">
      <c r="A3851" s="35">
        <v>3842</v>
      </c>
      <c r="B3851" s="57">
        <v>671030</v>
      </c>
      <c r="C3851" s="50" t="s">
        <v>5104</v>
      </c>
      <c r="D3851" s="50" t="s">
        <v>1734</v>
      </c>
      <c r="E3851" s="50" t="str">
        <f>IF(AND(LEN(NICAP[[#This Row],[State or      Country]])=2,NICAP[[#This Row],[State or      Country]]&lt;&gt;"UK"),"US","Other")</f>
        <v>US</v>
      </c>
      <c r="F3851" s="75">
        <v>2</v>
      </c>
      <c r="G3851" s="48"/>
      <c r="H3851" s="48"/>
      <c r="I3851" s="48"/>
      <c r="J3851" s="48"/>
      <c r="K3851" s="48"/>
      <c r="L3851" s="36" t="s">
        <v>5103</v>
      </c>
      <c r="M3851" s="36" t="str">
        <f>IF(LEFT(NICAP[[#This Row],[Date]],1)=0,"Y","N")</f>
        <v>N</v>
      </c>
      <c r="N3851" s="36"/>
      <c r="O3851" s="36" t="str">
        <f>19&amp;LEFT(NICAP[[#This Row],[Date]],2)</f>
        <v>1967</v>
      </c>
      <c r="P3851" s="36" t="str">
        <f>MID(NICAP[[#This Row],[Date]],3,2)</f>
        <v>10</v>
      </c>
      <c r="Q3851" s="36" t="str">
        <f>RIGHT(NICAP[[#This Row],[Date]],2)</f>
        <v>30</v>
      </c>
      <c r="R3851" s="26">
        <f>DATE(NICAP[[#This Row],[Year]],NICAP[[#This Row],[Month]],NICAP[[#This Row],[Day]])</f>
        <v>24775</v>
      </c>
      <c r="S3851" s="35" t="str">
        <f t="shared" si="120"/>
        <v>MI</v>
      </c>
      <c r="T3851" s="24" t="str">
        <f t="shared" si="121"/>
        <v>US</v>
      </c>
    </row>
    <row r="3852" spans="1:20" ht="57" customHeight="1" x14ac:dyDescent="0.2">
      <c r="A3852" s="35">
        <v>3843</v>
      </c>
      <c r="B3852" s="57">
        <v>671030</v>
      </c>
      <c r="C3852" s="50" t="s">
        <v>5102</v>
      </c>
      <c r="D3852" s="50" t="s">
        <v>1686</v>
      </c>
      <c r="E3852" s="50" t="str">
        <f>IF(AND(LEN(NICAP[[#This Row],[State or      Country]])=2,NICAP[[#This Row],[State or      Country]]&lt;&gt;"UK"),"US","Other")</f>
        <v>US</v>
      </c>
      <c r="F3852" s="75">
        <v>1</v>
      </c>
      <c r="G3852" s="48"/>
      <c r="H3852" s="48"/>
      <c r="I3852" s="48"/>
      <c r="J3852" s="48"/>
      <c r="K3852" s="48"/>
      <c r="L3852" s="36" t="s">
        <v>5101</v>
      </c>
      <c r="M3852" s="36" t="str">
        <f>IF(LEFT(NICAP[[#This Row],[Date]],1)=0,"Y","N")</f>
        <v>N</v>
      </c>
      <c r="N3852" s="36"/>
      <c r="O3852" s="36" t="str">
        <f>19&amp;LEFT(NICAP[[#This Row],[Date]],2)</f>
        <v>1967</v>
      </c>
      <c r="P3852" s="36" t="str">
        <f>MID(NICAP[[#This Row],[Date]],3,2)</f>
        <v>10</v>
      </c>
      <c r="Q3852" s="36" t="str">
        <f>RIGHT(NICAP[[#This Row],[Date]],2)</f>
        <v>30</v>
      </c>
      <c r="R3852" s="26">
        <f>DATE(NICAP[[#This Row],[Year]],NICAP[[#This Row],[Month]],NICAP[[#This Row],[Day]])</f>
        <v>24775</v>
      </c>
      <c r="S3852" s="35" t="str">
        <f t="shared" si="120"/>
        <v>PA</v>
      </c>
      <c r="T3852" s="24" t="str">
        <f t="shared" si="121"/>
        <v>US</v>
      </c>
    </row>
    <row r="3853" spans="1:20" ht="71.25" customHeight="1" x14ac:dyDescent="0.2">
      <c r="A3853" s="35">
        <v>3844</v>
      </c>
      <c r="B3853" s="57">
        <v>671031</v>
      </c>
      <c r="C3853" s="50" t="s">
        <v>5100</v>
      </c>
      <c r="D3853" s="50" t="s">
        <v>1793</v>
      </c>
      <c r="E3853" s="50" t="str">
        <f>IF(AND(LEN(NICAP[[#This Row],[State or      Country]])=2,NICAP[[#This Row],[State or      Country]]&lt;&gt;"UK"),"US","Other")</f>
        <v>US</v>
      </c>
      <c r="F3853" s="75">
        <v>3</v>
      </c>
      <c r="G3853" s="48"/>
      <c r="H3853" s="48"/>
      <c r="I3853" s="48"/>
      <c r="J3853" s="48"/>
      <c r="K3853" s="48"/>
      <c r="L3853" s="36" t="s">
        <v>5099</v>
      </c>
      <c r="M3853" s="36" t="str">
        <f>IF(LEFT(NICAP[[#This Row],[Date]],1)=0,"Y","N")</f>
        <v>N</v>
      </c>
      <c r="N3853" s="36"/>
      <c r="O3853" s="36" t="str">
        <f>19&amp;LEFT(NICAP[[#This Row],[Date]],2)</f>
        <v>1967</v>
      </c>
      <c r="P3853" s="36" t="str">
        <f>MID(NICAP[[#This Row],[Date]],3,2)</f>
        <v>10</v>
      </c>
      <c r="Q3853" s="36" t="str">
        <f>RIGHT(NICAP[[#This Row],[Date]],2)</f>
        <v>31</v>
      </c>
      <c r="R3853" s="26">
        <f>DATE(NICAP[[#This Row],[Year]],NICAP[[#This Row],[Month]],NICAP[[#This Row],[Day]])</f>
        <v>24776</v>
      </c>
      <c r="S3853" s="35" t="str">
        <f t="shared" si="120"/>
        <v>AU</v>
      </c>
      <c r="T3853" s="24" t="str">
        <f t="shared" si="121"/>
        <v>US</v>
      </c>
    </row>
    <row r="3854" spans="1:20" ht="42" customHeight="1" x14ac:dyDescent="0.2">
      <c r="A3854" s="35">
        <v>3845</v>
      </c>
      <c r="B3854" s="57">
        <v>671031</v>
      </c>
      <c r="C3854" s="50" t="s">
        <v>5098</v>
      </c>
      <c r="D3854" s="50" t="s">
        <v>1802</v>
      </c>
      <c r="E3854" s="50" t="str">
        <f>IF(AND(LEN(NICAP[[#This Row],[State or      Country]])=2,NICAP[[#This Row],[State or      Country]]&lt;&gt;"UK"),"US","Other")</f>
        <v>Other</v>
      </c>
      <c r="F3854" s="75">
        <v>1</v>
      </c>
      <c r="G3854" s="48"/>
      <c r="H3854" s="48"/>
      <c r="I3854" s="48"/>
      <c r="J3854" s="48"/>
      <c r="K3854" s="48"/>
      <c r="L3854" s="36" t="s">
        <v>5097</v>
      </c>
      <c r="M3854" s="36" t="str">
        <f>IF(LEFT(NICAP[[#This Row],[Date]],1)=0,"Y","N")</f>
        <v>N</v>
      </c>
      <c r="N3854" s="36"/>
      <c r="O3854" s="36" t="str">
        <f>19&amp;LEFT(NICAP[[#This Row],[Date]],2)</f>
        <v>1967</v>
      </c>
      <c r="P3854" s="36" t="str">
        <f>MID(NICAP[[#This Row],[Date]],3,2)</f>
        <v>10</v>
      </c>
      <c r="Q3854" s="36" t="str">
        <f>RIGHT(NICAP[[#This Row],[Date]],2)</f>
        <v>31</v>
      </c>
      <c r="R3854" s="26">
        <f>DATE(NICAP[[#This Row],[Year]],NICAP[[#This Row],[Month]],NICAP[[#This Row],[Day]])</f>
        <v>24776</v>
      </c>
      <c r="S3854" s="35" t="str">
        <f t="shared" si="120"/>
        <v/>
      </c>
      <c r="T3854" s="24" t="str">
        <f t="shared" si="121"/>
        <v>UK</v>
      </c>
    </row>
    <row r="3855" spans="1:20" ht="57" customHeight="1" x14ac:dyDescent="0.2">
      <c r="A3855" s="35">
        <v>3846</v>
      </c>
      <c r="B3855" s="57">
        <v>671031</v>
      </c>
      <c r="C3855" s="50" t="s">
        <v>5096</v>
      </c>
      <c r="D3855" s="50" t="s">
        <v>1802</v>
      </c>
      <c r="E3855" s="50" t="str">
        <f>IF(AND(LEN(NICAP[[#This Row],[State or      Country]])=2,NICAP[[#This Row],[State or      Country]]&lt;&gt;"UK"),"US","Other")</f>
        <v>Other</v>
      </c>
      <c r="F3855" s="75">
        <v>2</v>
      </c>
      <c r="G3855" s="48"/>
      <c r="H3855" s="48"/>
      <c r="I3855" s="48"/>
      <c r="J3855" s="48"/>
      <c r="K3855" s="48"/>
      <c r="L3855" s="36" t="s">
        <v>5095</v>
      </c>
      <c r="M3855" s="36" t="str">
        <f>IF(LEFT(NICAP[[#This Row],[Date]],1)=0,"Y","N")</f>
        <v>N</v>
      </c>
      <c r="N3855" s="36"/>
      <c r="O3855" s="36" t="str">
        <f>19&amp;LEFT(NICAP[[#This Row],[Date]],2)</f>
        <v>1967</v>
      </c>
      <c r="P3855" s="36" t="str">
        <f>MID(NICAP[[#This Row],[Date]],3,2)</f>
        <v>10</v>
      </c>
      <c r="Q3855" s="36" t="str">
        <f>RIGHT(NICAP[[#This Row],[Date]],2)</f>
        <v>31</v>
      </c>
      <c r="R3855" s="26">
        <f>DATE(NICAP[[#This Row],[Year]],NICAP[[#This Row],[Month]],NICAP[[#This Row],[Day]])</f>
        <v>24776</v>
      </c>
      <c r="S3855" s="35" t="str">
        <f t="shared" si="120"/>
        <v/>
      </c>
      <c r="T3855" s="24" t="str">
        <f t="shared" si="121"/>
        <v>UK</v>
      </c>
    </row>
    <row r="3856" spans="1:20" ht="27" customHeight="1" x14ac:dyDescent="0.2">
      <c r="A3856" s="35">
        <v>3847</v>
      </c>
      <c r="B3856" s="60">
        <v>671102</v>
      </c>
      <c r="C3856" s="44" t="s">
        <v>5094</v>
      </c>
      <c r="D3856" s="44" t="s">
        <v>1731</v>
      </c>
      <c r="E3856" s="44" t="str">
        <f>IF(AND(LEN(NICAP[[#This Row],[State or      Country]])=2,NICAP[[#This Row],[State or      Country]]&lt;&gt;"UK"),"US","Other")</f>
        <v>US</v>
      </c>
      <c r="F3856" s="74">
        <v>3</v>
      </c>
      <c r="G3856" s="41"/>
      <c r="H3856" s="41"/>
      <c r="I3856" s="41"/>
      <c r="J3856" s="41"/>
      <c r="K3856" s="41"/>
      <c r="L3856" s="42" t="s">
        <v>5093</v>
      </c>
      <c r="M3856" s="42" t="str">
        <f>IF(LEFT(NICAP[[#This Row],[Date]],1)=0,"Y","N")</f>
        <v>N</v>
      </c>
      <c r="N3856" s="42"/>
      <c r="O3856" s="42" t="str">
        <f>19&amp;LEFT(NICAP[[#This Row],[Date]],2)</f>
        <v>1967</v>
      </c>
      <c r="P3856" s="42" t="str">
        <f>MID(NICAP[[#This Row],[Date]],3,2)</f>
        <v>11</v>
      </c>
      <c r="Q3856" s="42" t="str">
        <f>RIGHT(NICAP[[#This Row],[Date]],2)</f>
        <v>02</v>
      </c>
      <c r="R3856" s="26">
        <f>DATE(NICAP[[#This Row],[Year]],NICAP[[#This Row],[Month]],NICAP[[#This Row],[Day]])</f>
        <v>24778</v>
      </c>
      <c r="S3856" s="35" t="str">
        <f t="shared" si="120"/>
        <v>ID</v>
      </c>
      <c r="T3856" s="24" t="str">
        <f t="shared" si="121"/>
        <v>US</v>
      </c>
    </row>
    <row r="3857" spans="1:20" ht="42.75" customHeight="1" x14ac:dyDescent="0.2">
      <c r="A3857" s="35">
        <v>3848</v>
      </c>
      <c r="B3857" s="57">
        <v>671103</v>
      </c>
      <c r="C3857" s="50" t="s">
        <v>5092</v>
      </c>
      <c r="D3857" s="50" t="s">
        <v>1702</v>
      </c>
      <c r="E3857" s="50" t="str">
        <f>IF(AND(LEN(NICAP[[#This Row],[State or      Country]])=2,NICAP[[#This Row],[State or      Country]]&lt;&gt;"UK"),"US","Other")</f>
        <v>Other</v>
      </c>
      <c r="F3857" s="75">
        <v>2</v>
      </c>
      <c r="G3857" s="48"/>
      <c r="H3857" s="48"/>
      <c r="I3857" s="48"/>
      <c r="J3857" s="48"/>
      <c r="K3857" s="48"/>
      <c r="L3857" s="36" t="s">
        <v>5091</v>
      </c>
      <c r="M3857" s="36" t="str">
        <f>IF(LEFT(NICAP[[#This Row],[Date]],1)=0,"Y","N")</f>
        <v>N</v>
      </c>
      <c r="N3857" s="36"/>
      <c r="O3857" s="36" t="str">
        <f>19&amp;LEFT(NICAP[[#This Row],[Date]],2)</f>
        <v>1967</v>
      </c>
      <c r="P3857" s="36" t="str">
        <f>MID(NICAP[[#This Row],[Date]],3,2)</f>
        <v>11</v>
      </c>
      <c r="Q3857" s="36" t="str">
        <f>RIGHT(NICAP[[#This Row],[Date]],2)</f>
        <v>03</v>
      </c>
      <c r="R3857" s="26">
        <f>DATE(NICAP[[#This Row],[Year]],NICAP[[#This Row],[Month]],NICAP[[#This Row],[Day]])</f>
        <v>24779</v>
      </c>
      <c r="S3857" s="35" t="str">
        <f t="shared" si="120"/>
        <v/>
      </c>
      <c r="T3857" s="24" t="str">
        <f t="shared" si="121"/>
        <v>CAN</v>
      </c>
    </row>
    <row r="3858" spans="1:20" ht="57" customHeight="1" x14ac:dyDescent="0.2">
      <c r="A3858" s="35">
        <v>3849</v>
      </c>
      <c r="B3858" s="57">
        <v>671104</v>
      </c>
      <c r="C3858" s="50" t="s">
        <v>3076</v>
      </c>
      <c r="D3858" s="50" t="s">
        <v>1676</v>
      </c>
      <c r="E3858" s="50" t="str">
        <f>IF(AND(LEN(NICAP[[#This Row],[State or      Country]])=2,NICAP[[#This Row],[State or      Country]]&lt;&gt;"UK"),"US","Other")</f>
        <v>US</v>
      </c>
      <c r="F3858" s="75">
        <v>2</v>
      </c>
      <c r="G3858" s="48"/>
      <c r="H3858" s="48"/>
      <c r="I3858" s="48"/>
      <c r="J3858" s="48"/>
      <c r="K3858" s="48"/>
      <c r="L3858" s="36" t="s">
        <v>5090</v>
      </c>
      <c r="M3858" s="36" t="str">
        <f>IF(LEFT(NICAP[[#This Row],[Date]],1)=0,"Y","N")</f>
        <v>N</v>
      </c>
      <c r="N3858" s="36"/>
      <c r="O3858" s="36" t="str">
        <f>19&amp;LEFT(NICAP[[#This Row],[Date]],2)</f>
        <v>1967</v>
      </c>
      <c r="P3858" s="36" t="str">
        <f>MID(NICAP[[#This Row],[Date]],3,2)</f>
        <v>11</v>
      </c>
      <c r="Q3858" s="36" t="str">
        <f>RIGHT(NICAP[[#This Row],[Date]],2)</f>
        <v>04</v>
      </c>
      <c r="R3858" s="26">
        <f>DATE(NICAP[[#This Row],[Year]],NICAP[[#This Row],[Month]],NICAP[[#This Row],[Day]])</f>
        <v>24780</v>
      </c>
      <c r="S3858" s="35" t="str">
        <f t="shared" si="120"/>
        <v>CA</v>
      </c>
      <c r="T3858" s="24" t="str">
        <f t="shared" si="121"/>
        <v>US</v>
      </c>
    </row>
    <row r="3859" spans="1:20" ht="56.25" customHeight="1" x14ac:dyDescent="0.2">
      <c r="A3859" s="35">
        <v>3850</v>
      </c>
      <c r="B3859" s="57">
        <v>671104</v>
      </c>
      <c r="C3859" s="50" t="s">
        <v>5089</v>
      </c>
      <c r="D3859" s="50" t="s">
        <v>2260</v>
      </c>
      <c r="E3859" s="50" t="str">
        <f>IF(AND(LEN(NICAP[[#This Row],[State or      Country]])=2,NICAP[[#This Row],[State or      Country]]&lt;&gt;"UK"),"US","Other")</f>
        <v>US</v>
      </c>
      <c r="F3859" s="75">
        <v>1</v>
      </c>
      <c r="G3859" s="48"/>
      <c r="H3859" s="48"/>
      <c r="I3859" s="48"/>
      <c r="J3859" s="48"/>
      <c r="K3859" s="48"/>
      <c r="L3859" s="42" t="s">
        <v>5088</v>
      </c>
      <c r="M3859" s="42" t="str">
        <f>IF(LEFT(NICAP[[#This Row],[Date]],1)=0,"Y","N")</f>
        <v>N</v>
      </c>
      <c r="N3859" s="42"/>
      <c r="O3859" s="42" t="str">
        <f>19&amp;LEFT(NICAP[[#This Row],[Date]],2)</f>
        <v>1967</v>
      </c>
      <c r="P3859" s="42" t="str">
        <f>MID(NICAP[[#This Row],[Date]],3,2)</f>
        <v>11</v>
      </c>
      <c r="Q3859" s="42" t="str">
        <f>RIGHT(NICAP[[#This Row],[Date]],2)</f>
        <v>04</v>
      </c>
      <c r="R3859" s="26">
        <f>DATE(NICAP[[#This Row],[Year]],NICAP[[#This Row],[Month]],NICAP[[#This Row],[Day]])</f>
        <v>24780</v>
      </c>
      <c r="S3859" s="35" t="str">
        <f t="shared" si="120"/>
        <v>KS</v>
      </c>
      <c r="T3859" s="24" t="str">
        <f t="shared" si="121"/>
        <v>US</v>
      </c>
    </row>
    <row r="3860" spans="1:20" ht="57.75" customHeight="1" x14ac:dyDescent="0.2">
      <c r="A3860" s="35">
        <v>3851</v>
      </c>
      <c r="B3860" s="57">
        <v>671105</v>
      </c>
      <c r="C3860" s="50" t="s">
        <v>5087</v>
      </c>
      <c r="D3860" s="50" t="s">
        <v>1707</v>
      </c>
      <c r="E3860" s="50" t="str">
        <f>IF(AND(LEN(NICAP[[#This Row],[State or      Country]])=2,NICAP[[#This Row],[State or      Country]]&lt;&gt;"UK"),"US","Other")</f>
        <v>US</v>
      </c>
      <c r="F3860" s="75">
        <v>1</v>
      </c>
      <c r="G3860" s="48"/>
      <c r="H3860" s="48"/>
      <c r="I3860" s="48"/>
      <c r="J3860" s="48"/>
      <c r="K3860" s="48"/>
      <c r="L3860" s="36" t="s">
        <v>5086</v>
      </c>
      <c r="M3860" s="36" t="str">
        <f>IF(LEFT(NICAP[[#This Row],[Date]],1)=0,"Y","N")</f>
        <v>N</v>
      </c>
      <c r="N3860" s="36"/>
      <c r="O3860" s="36" t="str">
        <f>19&amp;LEFT(NICAP[[#This Row],[Date]],2)</f>
        <v>1967</v>
      </c>
      <c r="P3860" s="36" t="str">
        <f>MID(NICAP[[#This Row],[Date]],3,2)</f>
        <v>11</v>
      </c>
      <c r="Q3860" s="36" t="str">
        <f>RIGHT(NICAP[[#This Row],[Date]],2)</f>
        <v>05</v>
      </c>
      <c r="R3860" s="26">
        <f>DATE(NICAP[[#This Row],[Year]],NICAP[[#This Row],[Month]],NICAP[[#This Row],[Day]])</f>
        <v>24781</v>
      </c>
      <c r="S3860" s="35" t="str">
        <f t="shared" si="120"/>
        <v>WA</v>
      </c>
      <c r="T3860" s="24" t="str">
        <f t="shared" si="121"/>
        <v>US</v>
      </c>
    </row>
    <row r="3861" spans="1:20" ht="86.25" customHeight="1" x14ac:dyDescent="0.2">
      <c r="A3861" s="35">
        <v>3852</v>
      </c>
      <c r="B3861" s="57">
        <v>671105</v>
      </c>
      <c r="C3861" s="50" t="s">
        <v>5084</v>
      </c>
      <c r="D3861" s="50" t="s">
        <v>1802</v>
      </c>
      <c r="E3861" s="50" t="str">
        <f>IF(AND(LEN(NICAP[[#This Row],[State or      Country]])=2,NICAP[[#This Row],[State or      Country]]&lt;&gt;"UK"),"US","Other")</f>
        <v>Other</v>
      </c>
      <c r="F3861" s="75">
        <v>3</v>
      </c>
      <c r="G3861" s="48"/>
      <c r="H3861" s="48"/>
      <c r="I3861" s="48"/>
      <c r="J3861" s="48"/>
      <c r="K3861" s="48"/>
      <c r="L3861" s="36" t="s">
        <v>5085</v>
      </c>
      <c r="M3861" s="36" t="str">
        <f>IF(LEFT(NICAP[[#This Row],[Date]],1)=0,"Y","N")</f>
        <v>N</v>
      </c>
      <c r="N3861" s="36"/>
      <c r="O3861" s="36" t="str">
        <f>19&amp;LEFT(NICAP[[#This Row],[Date]],2)</f>
        <v>1967</v>
      </c>
      <c r="P3861" s="36" t="str">
        <f>MID(NICAP[[#This Row],[Date]],3,2)</f>
        <v>11</v>
      </c>
      <c r="Q3861" s="36" t="str">
        <f>RIGHT(NICAP[[#This Row],[Date]],2)</f>
        <v>05</v>
      </c>
      <c r="R3861" s="26">
        <f>DATE(NICAP[[#This Row],[Year]],NICAP[[#This Row],[Month]],NICAP[[#This Row],[Day]])</f>
        <v>24781</v>
      </c>
      <c r="S3861" s="35" t="str">
        <f t="shared" si="120"/>
        <v/>
      </c>
      <c r="T3861" s="24" t="str">
        <f t="shared" si="121"/>
        <v>UK</v>
      </c>
    </row>
    <row r="3862" spans="1:20" ht="27" customHeight="1" x14ac:dyDescent="0.2">
      <c r="A3862" s="35">
        <v>3853</v>
      </c>
      <c r="B3862" s="60">
        <v>671105</v>
      </c>
      <c r="C3862" s="44" t="s">
        <v>5084</v>
      </c>
      <c r="D3862" s="44" t="s">
        <v>1802</v>
      </c>
      <c r="E3862" s="44" t="str">
        <f>IF(AND(LEN(NICAP[[#This Row],[State or      Country]])=2,NICAP[[#This Row],[State or      Country]]&lt;&gt;"UK"),"US","Other")</f>
        <v>Other</v>
      </c>
      <c r="F3862" s="74">
        <v>3</v>
      </c>
      <c r="G3862" s="41"/>
      <c r="H3862" s="41"/>
      <c r="I3862" s="41"/>
      <c r="J3862" s="41"/>
      <c r="K3862" s="41"/>
      <c r="L3862" s="42" t="s">
        <v>5083</v>
      </c>
      <c r="M3862" s="42" t="str">
        <f>IF(LEFT(NICAP[[#This Row],[Date]],1)=0,"Y","N")</f>
        <v>N</v>
      </c>
      <c r="N3862" s="42"/>
      <c r="O3862" s="42" t="str">
        <f>19&amp;LEFT(NICAP[[#This Row],[Date]],2)</f>
        <v>1967</v>
      </c>
      <c r="P3862" s="42" t="str">
        <f>MID(NICAP[[#This Row],[Date]],3,2)</f>
        <v>11</v>
      </c>
      <c r="Q3862" s="42" t="str">
        <f>RIGHT(NICAP[[#This Row],[Date]],2)</f>
        <v>05</v>
      </c>
      <c r="R3862" s="26">
        <f>DATE(NICAP[[#This Row],[Year]],NICAP[[#This Row],[Month]],NICAP[[#This Row],[Day]])</f>
        <v>24781</v>
      </c>
      <c r="S3862" s="35" t="str">
        <f t="shared" si="120"/>
        <v/>
      </c>
      <c r="T3862" s="24" t="str">
        <f t="shared" si="121"/>
        <v>UK</v>
      </c>
    </row>
    <row r="3863" spans="1:20" ht="14.25" customHeight="1" x14ac:dyDescent="0.2">
      <c r="A3863" s="35">
        <v>3854</v>
      </c>
      <c r="B3863" s="56">
        <v>671106</v>
      </c>
      <c r="C3863" s="39" t="s">
        <v>5082</v>
      </c>
      <c r="D3863" s="39" t="s">
        <v>1802</v>
      </c>
      <c r="E3863" s="39" t="str">
        <f>IF(AND(LEN(NICAP[[#This Row],[State or      Country]])=2,NICAP[[#This Row],[State or      Country]]&lt;&gt;"UK"),"US","Other")</f>
        <v>Other</v>
      </c>
      <c r="F3863" s="79">
        <v>3</v>
      </c>
      <c r="G3863" s="47" t="s">
        <v>2090</v>
      </c>
      <c r="H3863" s="46">
        <v>5</v>
      </c>
      <c r="I3863" s="37"/>
      <c r="J3863" s="37"/>
      <c r="K3863" s="37"/>
      <c r="L3863" s="36" t="s">
        <v>5081</v>
      </c>
      <c r="M3863" s="36" t="str">
        <f>IF(LEFT(NICAP[[#This Row],[Date]],1)=0,"Y","N")</f>
        <v>N</v>
      </c>
      <c r="N3863" s="36"/>
      <c r="O3863" s="36" t="str">
        <f>19&amp;LEFT(NICAP[[#This Row],[Date]],2)</f>
        <v>1967</v>
      </c>
      <c r="P3863" s="36" t="str">
        <f>MID(NICAP[[#This Row],[Date]],3,2)</f>
        <v>11</v>
      </c>
      <c r="Q3863" s="36" t="str">
        <f>RIGHT(NICAP[[#This Row],[Date]],2)</f>
        <v>06</v>
      </c>
      <c r="R3863" s="26">
        <f>DATE(NICAP[[#This Row],[Year]],NICAP[[#This Row],[Month]],NICAP[[#This Row],[Day]])</f>
        <v>24782</v>
      </c>
      <c r="S3863" s="35" t="str">
        <f t="shared" si="120"/>
        <v/>
      </c>
      <c r="T3863" s="24" t="str">
        <f t="shared" si="121"/>
        <v>UK</v>
      </c>
    </row>
    <row r="3864" spans="1:20" ht="86.25" customHeight="1" x14ac:dyDescent="0.2">
      <c r="A3864" s="35">
        <v>3855</v>
      </c>
      <c r="B3864" s="73">
        <v>671106</v>
      </c>
      <c r="C3864" s="50" t="s">
        <v>5080</v>
      </c>
      <c r="D3864" s="50" t="s">
        <v>2422</v>
      </c>
      <c r="E3864" s="50" t="str">
        <f>IF(AND(LEN(NICAP[[#This Row],[State or      Country]])=2,NICAP[[#This Row],[State or      Country]]&lt;&gt;"UK"),"US","Other")</f>
        <v>Other</v>
      </c>
      <c r="F3864" s="75">
        <v>2</v>
      </c>
      <c r="G3864" s="48"/>
      <c r="H3864" s="48"/>
      <c r="I3864" s="48"/>
      <c r="J3864" s="48"/>
      <c r="K3864" s="48"/>
      <c r="L3864" s="36" t="s">
        <v>5079</v>
      </c>
      <c r="M3864" s="36" t="str">
        <f>IF(LEFT(NICAP[[#This Row],[Date]],1)=0,"Y","N")</f>
        <v>N</v>
      </c>
      <c r="N3864" s="36"/>
      <c r="O3864" s="36" t="str">
        <f>19&amp;LEFT(NICAP[[#This Row],[Date]],2)</f>
        <v>1967</v>
      </c>
      <c r="P3864" s="36" t="str">
        <f>MID(NICAP[[#This Row],[Date]],3,2)</f>
        <v>11</v>
      </c>
      <c r="Q3864" s="36" t="str">
        <f>RIGHT(NICAP[[#This Row],[Date]],2)</f>
        <v>06</v>
      </c>
      <c r="R3864" s="26">
        <f>DATE(NICAP[[#This Row],[Year]],NICAP[[#This Row],[Month]],NICAP[[#This Row],[Day]])</f>
        <v>24782</v>
      </c>
      <c r="S3864" s="35" t="str">
        <f t="shared" si="120"/>
        <v/>
      </c>
      <c r="T3864" s="24" t="str">
        <f t="shared" si="121"/>
        <v>Germany</v>
      </c>
    </row>
    <row r="3865" spans="1:20" ht="85.5" customHeight="1" x14ac:dyDescent="0.2">
      <c r="A3865" s="35">
        <v>3856</v>
      </c>
      <c r="B3865" s="73">
        <v>671106</v>
      </c>
      <c r="C3865" s="50" t="s">
        <v>5080</v>
      </c>
      <c r="D3865" s="50" t="s">
        <v>2422</v>
      </c>
      <c r="E3865" s="50" t="str">
        <f>IF(AND(LEN(NICAP[[#This Row],[State or      Country]])=2,NICAP[[#This Row],[State or      Country]]&lt;&gt;"UK"),"US","Other")</f>
        <v>Other</v>
      </c>
      <c r="F3865" s="75">
        <v>8</v>
      </c>
      <c r="G3865" s="48"/>
      <c r="H3865" s="48"/>
      <c r="I3865" s="48"/>
      <c r="J3865" s="48"/>
      <c r="K3865" s="48"/>
      <c r="L3865" s="36" t="s">
        <v>5079</v>
      </c>
      <c r="M3865" s="36" t="str">
        <f>IF(LEFT(NICAP[[#This Row],[Date]],1)=0,"Y","N")</f>
        <v>N</v>
      </c>
      <c r="N3865" s="36"/>
      <c r="O3865" s="36" t="str">
        <f>19&amp;LEFT(NICAP[[#This Row],[Date]],2)</f>
        <v>1967</v>
      </c>
      <c r="P3865" s="36" t="str">
        <f>MID(NICAP[[#This Row],[Date]],3,2)</f>
        <v>11</v>
      </c>
      <c r="Q3865" s="36" t="str">
        <f>RIGHT(NICAP[[#This Row],[Date]],2)</f>
        <v>06</v>
      </c>
      <c r="R3865" s="26">
        <f>DATE(NICAP[[#This Row],[Year]],NICAP[[#This Row],[Month]],NICAP[[#This Row],[Day]])</f>
        <v>24782</v>
      </c>
      <c r="S3865" s="35" t="str">
        <f t="shared" si="120"/>
        <v/>
      </c>
      <c r="T3865" s="24" t="str">
        <f t="shared" si="121"/>
        <v>Germany</v>
      </c>
    </row>
    <row r="3866" spans="1:20" ht="42" customHeight="1" x14ac:dyDescent="0.2">
      <c r="A3866" s="35">
        <v>3857</v>
      </c>
      <c r="B3866" s="57">
        <v>671106</v>
      </c>
      <c r="C3866" s="50" t="s">
        <v>5078</v>
      </c>
      <c r="D3866" s="50" t="s">
        <v>1933</v>
      </c>
      <c r="E3866" s="50" t="str">
        <f>IF(AND(LEN(NICAP[[#This Row],[State or      Country]])=2,NICAP[[#This Row],[State or      Country]]&lt;&gt;"UK"),"US","Other")</f>
        <v>Other</v>
      </c>
      <c r="F3866" s="75">
        <v>1</v>
      </c>
      <c r="G3866" s="48"/>
      <c r="H3866" s="48"/>
      <c r="I3866" s="48"/>
      <c r="J3866" s="48"/>
      <c r="K3866" s="48"/>
      <c r="L3866" s="36" t="s">
        <v>5077</v>
      </c>
      <c r="M3866" s="36" t="str">
        <f>IF(LEFT(NICAP[[#This Row],[Date]],1)=0,"Y","N")</f>
        <v>N</v>
      </c>
      <c r="N3866" s="36"/>
      <c r="O3866" s="36" t="str">
        <f>19&amp;LEFT(NICAP[[#This Row],[Date]],2)</f>
        <v>1967</v>
      </c>
      <c r="P3866" s="36" t="str">
        <f>MID(NICAP[[#This Row],[Date]],3,2)</f>
        <v>11</v>
      </c>
      <c r="Q3866" s="36" t="str">
        <f>RIGHT(NICAP[[#This Row],[Date]],2)</f>
        <v>06</v>
      </c>
      <c r="R3866" s="26">
        <f>DATE(NICAP[[#This Row],[Year]],NICAP[[#This Row],[Month]],NICAP[[#This Row],[Day]])</f>
        <v>24782</v>
      </c>
      <c r="S3866" s="35" t="str">
        <f t="shared" si="120"/>
        <v/>
      </c>
      <c r="T3866" s="24" t="str">
        <f t="shared" si="121"/>
        <v>Russia</v>
      </c>
    </row>
    <row r="3867" spans="1:20" ht="56.25" customHeight="1" x14ac:dyDescent="0.2">
      <c r="A3867" s="35">
        <v>3858</v>
      </c>
      <c r="B3867" s="57">
        <v>671108</v>
      </c>
      <c r="C3867" s="50" t="s">
        <v>2710</v>
      </c>
      <c r="D3867" s="50" t="s">
        <v>2211</v>
      </c>
      <c r="E3867" s="50" t="str">
        <f>IF(AND(LEN(NICAP[[#This Row],[State or      Country]])=2,NICAP[[#This Row],[State or      Country]]&lt;&gt;"UK"),"US","Other")</f>
        <v>US</v>
      </c>
      <c r="F3867" s="75">
        <v>2</v>
      </c>
      <c r="G3867" s="48"/>
      <c r="H3867" s="48"/>
      <c r="I3867" s="48"/>
      <c r="J3867" s="48"/>
      <c r="K3867" s="48"/>
      <c r="L3867" s="36" t="s">
        <v>5076</v>
      </c>
      <c r="M3867" s="36" t="str">
        <f>IF(LEFT(NICAP[[#This Row],[Date]],1)=0,"Y","N")</f>
        <v>N</v>
      </c>
      <c r="N3867" s="36"/>
      <c r="O3867" s="36" t="str">
        <f>19&amp;LEFT(NICAP[[#This Row],[Date]],2)</f>
        <v>1967</v>
      </c>
      <c r="P3867" s="36" t="str">
        <f>MID(NICAP[[#This Row],[Date]],3,2)</f>
        <v>11</v>
      </c>
      <c r="Q3867" s="36" t="str">
        <f>RIGHT(NICAP[[#This Row],[Date]],2)</f>
        <v>08</v>
      </c>
      <c r="R3867" s="26">
        <f>DATE(NICAP[[#This Row],[Year]],NICAP[[#This Row],[Month]],NICAP[[#This Row],[Day]])</f>
        <v>24784</v>
      </c>
      <c r="S3867" s="35" t="str">
        <f t="shared" si="120"/>
        <v>SC</v>
      </c>
      <c r="T3867" s="24" t="str">
        <f t="shared" si="121"/>
        <v>US</v>
      </c>
    </row>
    <row r="3868" spans="1:20" ht="57" customHeight="1" x14ac:dyDescent="0.2">
      <c r="A3868" s="35">
        <v>3859</v>
      </c>
      <c r="B3868" s="57">
        <v>671108</v>
      </c>
      <c r="C3868" s="50" t="s">
        <v>5075</v>
      </c>
      <c r="D3868" s="50" t="s">
        <v>1802</v>
      </c>
      <c r="E3868" s="50" t="str">
        <f>IF(AND(LEN(NICAP[[#This Row],[State or      Country]])=2,NICAP[[#This Row],[State or      Country]]&lt;&gt;"UK"),"US","Other")</f>
        <v>Other</v>
      </c>
      <c r="F3868" s="75">
        <v>9</v>
      </c>
      <c r="G3868" s="48"/>
      <c r="H3868" s="80">
        <v>5</v>
      </c>
      <c r="I3868" s="48"/>
      <c r="J3868" s="48"/>
      <c r="K3868" s="48"/>
      <c r="L3868" s="36" t="s">
        <v>5074</v>
      </c>
      <c r="M3868" s="36" t="str">
        <f>IF(LEFT(NICAP[[#This Row],[Date]],1)=0,"Y","N")</f>
        <v>N</v>
      </c>
      <c r="N3868" s="36"/>
      <c r="O3868" s="36" t="str">
        <f>19&amp;LEFT(NICAP[[#This Row],[Date]],2)</f>
        <v>1967</v>
      </c>
      <c r="P3868" s="36" t="str">
        <f>MID(NICAP[[#This Row],[Date]],3,2)</f>
        <v>11</v>
      </c>
      <c r="Q3868" s="36" t="str">
        <f>RIGHT(NICAP[[#This Row],[Date]],2)</f>
        <v>08</v>
      </c>
      <c r="R3868" s="26">
        <f>DATE(NICAP[[#This Row],[Year]],NICAP[[#This Row],[Month]],NICAP[[#This Row],[Day]])</f>
        <v>24784</v>
      </c>
      <c r="S3868" s="35" t="str">
        <f t="shared" si="120"/>
        <v/>
      </c>
      <c r="T3868" s="24" t="str">
        <f t="shared" si="121"/>
        <v>UK</v>
      </c>
    </row>
    <row r="3869" spans="1:20" ht="27" customHeight="1" x14ac:dyDescent="0.2">
      <c r="A3869" s="35">
        <v>3860</v>
      </c>
      <c r="B3869" s="60">
        <v>671108</v>
      </c>
      <c r="C3869" s="44" t="s">
        <v>4572</v>
      </c>
      <c r="D3869" s="44" t="s">
        <v>1676</v>
      </c>
      <c r="E3869" s="44" t="str">
        <f>IF(AND(LEN(NICAP[[#This Row],[State or      Country]])=2,NICAP[[#This Row],[State or      Country]]&lt;&gt;"UK"),"US","Other")</f>
        <v>US</v>
      </c>
      <c r="F3869" s="74">
        <v>3</v>
      </c>
      <c r="G3869" s="41"/>
      <c r="H3869" s="41"/>
      <c r="I3869" s="41"/>
      <c r="J3869" s="41"/>
      <c r="K3869" s="41"/>
      <c r="L3869" s="42" t="s">
        <v>5073</v>
      </c>
      <c r="M3869" s="42" t="str">
        <f>IF(LEFT(NICAP[[#This Row],[Date]],1)=0,"Y","N")</f>
        <v>N</v>
      </c>
      <c r="N3869" s="42"/>
      <c r="O3869" s="42" t="str">
        <f>19&amp;LEFT(NICAP[[#This Row],[Date]],2)</f>
        <v>1967</v>
      </c>
      <c r="P3869" s="42" t="str">
        <f>MID(NICAP[[#This Row],[Date]],3,2)</f>
        <v>11</v>
      </c>
      <c r="Q3869" s="42" t="str">
        <f>RIGHT(NICAP[[#This Row],[Date]],2)</f>
        <v>08</v>
      </c>
      <c r="R3869" s="26">
        <f>DATE(NICAP[[#This Row],[Year]],NICAP[[#This Row],[Month]],NICAP[[#This Row],[Day]])</f>
        <v>24784</v>
      </c>
      <c r="S3869" s="35" t="str">
        <f t="shared" si="120"/>
        <v>CA</v>
      </c>
      <c r="T3869" s="24" t="str">
        <f t="shared" si="121"/>
        <v>US</v>
      </c>
    </row>
    <row r="3870" spans="1:20" ht="42" customHeight="1" x14ac:dyDescent="0.2">
      <c r="A3870" s="35">
        <v>3861</v>
      </c>
      <c r="B3870" s="57">
        <v>671109</v>
      </c>
      <c r="C3870" s="50" t="s">
        <v>5072</v>
      </c>
      <c r="D3870" s="50" t="s">
        <v>1933</v>
      </c>
      <c r="E3870" s="50" t="str">
        <f>IF(AND(LEN(NICAP[[#This Row],[State or      Country]])=2,NICAP[[#This Row],[State or      Country]]&lt;&gt;"UK"),"US","Other")</f>
        <v>Other</v>
      </c>
      <c r="F3870" s="75">
        <v>1</v>
      </c>
      <c r="G3870" s="48"/>
      <c r="H3870" s="48"/>
      <c r="I3870" s="48"/>
      <c r="J3870" s="48"/>
      <c r="K3870" s="48"/>
      <c r="L3870" s="36" t="s">
        <v>5071</v>
      </c>
      <c r="M3870" s="36" t="str">
        <f>IF(LEFT(NICAP[[#This Row],[Date]],1)=0,"Y","N")</f>
        <v>N</v>
      </c>
      <c r="N3870" s="36"/>
      <c r="O3870" s="36" t="str">
        <f>19&amp;LEFT(NICAP[[#This Row],[Date]],2)</f>
        <v>1967</v>
      </c>
      <c r="P3870" s="36" t="str">
        <f>MID(NICAP[[#This Row],[Date]],3,2)</f>
        <v>11</v>
      </c>
      <c r="Q3870" s="36" t="str">
        <f>RIGHT(NICAP[[#This Row],[Date]],2)</f>
        <v>09</v>
      </c>
      <c r="R3870" s="26">
        <f>DATE(NICAP[[#This Row],[Year]],NICAP[[#This Row],[Month]],NICAP[[#This Row],[Day]])</f>
        <v>24785</v>
      </c>
      <c r="S3870" s="35" t="str">
        <f t="shared" si="120"/>
        <v/>
      </c>
      <c r="T3870" s="24" t="str">
        <f t="shared" si="121"/>
        <v>Russia</v>
      </c>
    </row>
    <row r="3871" spans="1:20" ht="56.25" customHeight="1" x14ac:dyDescent="0.2">
      <c r="A3871" s="35">
        <v>3862</v>
      </c>
      <c r="B3871" s="57">
        <v>671109</v>
      </c>
      <c r="C3871" s="50" t="s">
        <v>5069</v>
      </c>
      <c r="D3871" s="50" t="s">
        <v>1799</v>
      </c>
      <c r="E3871" s="50" t="str">
        <f>IF(AND(LEN(NICAP[[#This Row],[State or      Country]])=2,NICAP[[#This Row],[State or      Country]]&lt;&gt;"UK"),"US","Other")</f>
        <v>US</v>
      </c>
      <c r="F3871" s="75">
        <v>2</v>
      </c>
      <c r="G3871" s="48"/>
      <c r="H3871" s="48"/>
      <c r="I3871" s="48"/>
      <c r="J3871" s="48"/>
      <c r="K3871" s="48"/>
      <c r="L3871" s="36" t="s">
        <v>5070</v>
      </c>
      <c r="M3871" s="36" t="str">
        <f>IF(LEFT(NICAP[[#This Row],[Date]],1)=0,"Y","N")</f>
        <v>N</v>
      </c>
      <c r="N3871" s="36"/>
      <c r="O3871" s="36" t="str">
        <f>19&amp;LEFT(NICAP[[#This Row],[Date]],2)</f>
        <v>1967</v>
      </c>
      <c r="P3871" s="36" t="str">
        <f>MID(NICAP[[#This Row],[Date]],3,2)</f>
        <v>11</v>
      </c>
      <c r="Q3871" s="36" t="str">
        <f>RIGHT(NICAP[[#This Row],[Date]],2)</f>
        <v>09</v>
      </c>
      <c r="R3871" s="26">
        <f>DATE(NICAP[[#This Row],[Year]],NICAP[[#This Row],[Month]],NICAP[[#This Row],[Day]])</f>
        <v>24785</v>
      </c>
      <c r="S3871" s="35" t="str">
        <f t="shared" si="120"/>
        <v>TN</v>
      </c>
      <c r="T3871" s="24" t="str">
        <f t="shared" si="121"/>
        <v>US</v>
      </c>
    </row>
    <row r="3872" spans="1:20" ht="87" customHeight="1" x14ac:dyDescent="0.2">
      <c r="A3872" s="35">
        <v>3863</v>
      </c>
      <c r="B3872" s="57">
        <v>671109</v>
      </c>
      <c r="C3872" s="50" t="s">
        <v>5069</v>
      </c>
      <c r="D3872" s="50" t="s">
        <v>1799</v>
      </c>
      <c r="E3872" s="50" t="str">
        <f>IF(AND(LEN(NICAP[[#This Row],[State or      Country]])=2,NICAP[[#This Row],[State or      Country]]&lt;&gt;"UK"),"US","Other")</f>
        <v>US</v>
      </c>
      <c r="F3872" s="75">
        <v>7</v>
      </c>
      <c r="G3872" s="48"/>
      <c r="H3872" s="48"/>
      <c r="I3872" s="48"/>
      <c r="J3872" s="48"/>
      <c r="K3872" s="48"/>
      <c r="L3872" s="36" t="s">
        <v>5068</v>
      </c>
      <c r="M3872" s="36" t="str">
        <f>IF(LEFT(NICAP[[#This Row],[Date]],1)=0,"Y","N")</f>
        <v>N</v>
      </c>
      <c r="N3872" s="36"/>
      <c r="O3872" s="36" t="str">
        <f>19&amp;LEFT(NICAP[[#This Row],[Date]],2)</f>
        <v>1967</v>
      </c>
      <c r="P3872" s="36" t="str">
        <f>MID(NICAP[[#This Row],[Date]],3,2)</f>
        <v>11</v>
      </c>
      <c r="Q3872" s="36" t="str">
        <f>RIGHT(NICAP[[#This Row],[Date]],2)</f>
        <v>09</v>
      </c>
      <c r="R3872" s="26">
        <f>DATE(NICAP[[#This Row],[Year]],NICAP[[#This Row],[Month]],NICAP[[#This Row],[Day]])</f>
        <v>24785</v>
      </c>
      <c r="S3872" s="35" t="str">
        <f t="shared" si="120"/>
        <v>TN</v>
      </c>
      <c r="T3872" s="24" t="str">
        <f t="shared" si="121"/>
        <v>US</v>
      </c>
    </row>
    <row r="3873" spans="1:20" ht="56.25" customHeight="1" x14ac:dyDescent="0.2">
      <c r="A3873" s="35">
        <v>3864</v>
      </c>
      <c r="B3873" s="57">
        <v>671110</v>
      </c>
      <c r="C3873" s="50" t="s">
        <v>5067</v>
      </c>
      <c r="D3873" s="50" t="s">
        <v>1787</v>
      </c>
      <c r="E3873" s="50" t="str">
        <f>IF(AND(LEN(NICAP[[#This Row],[State or      Country]])=2,NICAP[[#This Row],[State or      Country]]&lt;&gt;"UK"),"US","Other")</f>
        <v>US</v>
      </c>
      <c r="F3873" s="75">
        <v>1</v>
      </c>
      <c r="G3873" s="48"/>
      <c r="H3873" s="48"/>
      <c r="I3873" s="48"/>
      <c r="J3873" s="48"/>
      <c r="K3873" s="48"/>
      <c r="L3873" s="36" t="s">
        <v>5066</v>
      </c>
      <c r="M3873" s="36" t="str">
        <f>IF(LEFT(NICAP[[#This Row],[Date]],1)=0,"Y","N")</f>
        <v>N</v>
      </c>
      <c r="N3873" s="36"/>
      <c r="O3873" s="36" t="str">
        <f>19&amp;LEFT(NICAP[[#This Row],[Date]],2)</f>
        <v>1967</v>
      </c>
      <c r="P3873" s="36" t="str">
        <f>MID(NICAP[[#This Row],[Date]],3,2)</f>
        <v>11</v>
      </c>
      <c r="Q3873" s="36" t="str">
        <f>RIGHT(NICAP[[#This Row],[Date]],2)</f>
        <v>10</v>
      </c>
      <c r="R3873" s="26">
        <f>DATE(NICAP[[#This Row],[Year]],NICAP[[#This Row],[Month]],NICAP[[#This Row],[Day]])</f>
        <v>24786</v>
      </c>
      <c r="S3873" s="35" t="str">
        <f t="shared" si="120"/>
        <v>IN</v>
      </c>
      <c r="T3873" s="24" t="str">
        <f t="shared" si="121"/>
        <v>US</v>
      </c>
    </row>
    <row r="3874" spans="1:20" ht="12.75" customHeight="1" x14ac:dyDescent="0.2">
      <c r="A3874" s="35">
        <v>3865</v>
      </c>
      <c r="B3874" s="53">
        <v>671111</v>
      </c>
      <c r="C3874" s="39" t="s">
        <v>5065</v>
      </c>
      <c r="D3874" s="39" t="s">
        <v>1694</v>
      </c>
      <c r="E3874" s="39" t="str">
        <f>IF(AND(LEN(NICAP[[#This Row],[State or      Country]])=2,NICAP[[#This Row],[State or      Country]]&lt;&gt;"UK"),"US","Other")</f>
        <v>US</v>
      </c>
      <c r="F3874" s="79">
        <v>9</v>
      </c>
      <c r="G3874" s="47" t="s">
        <v>1666</v>
      </c>
      <c r="H3874" s="46">
        <v>5</v>
      </c>
      <c r="I3874" s="37"/>
      <c r="J3874" s="37"/>
      <c r="K3874" s="37"/>
      <c r="L3874" s="36" t="s">
        <v>5064</v>
      </c>
      <c r="M3874" s="36" t="str">
        <f>IF(LEFT(NICAP[[#This Row],[Date]],1)=0,"Y","N")</f>
        <v>N</v>
      </c>
      <c r="N3874" s="36"/>
      <c r="O3874" s="36" t="str">
        <f>19&amp;LEFT(NICAP[[#This Row],[Date]],2)</f>
        <v>1967</v>
      </c>
      <c r="P3874" s="36" t="str">
        <f>MID(NICAP[[#This Row],[Date]],3,2)</f>
        <v>11</v>
      </c>
      <c r="Q3874" s="36" t="str">
        <f>RIGHT(NICAP[[#This Row],[Date]],2)</f>
        <v>11</v>
      </c>
      <c r="R3874" s="26">
        <f>DATE(NICAP[[#This Row],[Year]],NICAP[[#This Row],[Month]],NICAP[[#This Row],[Day]])</f>
        <v>24787</v>
      </c>
      <c r="S3874" s="35" t="str">
        <f t="shared" si="120"/>
        <v>OH</v>
      </c>
      <c r="T3874" s="24" t="str">
        <f t="shared" si="121"/>
        <v>US</v>
      </c>
    </row>
    <row r="3875" spans="1:20" ht="42.75" customHeight="1" x14ac:dyDescent="0.2">
      <c r="A3875" s="35">
        <v>3866</v>
      </c>
      <c r="B3875" s="73">
        <v>671113</v>
      </c>
      <c r="C3875" s="50" t="s">
        <v>2344</v>
      </c>
      <c r="D3875" s="50" t="s">
        <v>1694</v>
      </c>
      <c r="E3875" s="50" t="str">
        <f>IF(AND(LEN(NICAP[[#This Row],[State or      Country]])=2,NICAP[[#This Row],[State or      Country]]&lt;&gt;"UK"),"US","Other")</f>
        <v>US</v>
      </c>
      <c r="F3875" s="49">
        <v>1</v>
      </c>
      <c r="G3875" s="48"/>
      <c r="H3875" s="48"/>
      <c r="I3875" s="48"/>
      <c r="J3875" s="48"/>
      <c r="K3875" s="48"/>
      <c r="L3875" s="36" t="s">
        <v>5063</v>
      </c>
      <c r="M3875" s="36" t="str">
        <f>IF(LEFT(NICAP[[#This Row],[Date]],1)=0,"Y","N")</f>
        <v>N</v>
      </c>
      <c r="N3875" s="36"/>
      <c r="O3875" s="36" t="str">
        <f>19&amp;LEFT(NICAP[[#This Row],[Date]],2)</f>
        <v>1967</v>
      </c>
      <c r="P3875" s="36" t="str">
        <f>MID(NICAP[[#This Row],[Date]],3,2)</f>
        <v>11</v>
      </c>
      <c r="Q3875" s="36" t="str">
        <f>RIGHT(NICAP[[#This Row],[Date]],2)</f>
        <v>13</v>
      </c>
      <c r="R3875" s="26">
        <f>DATE(NICAP[[#This Row],[Year]],NICAP[[#This Row],[Month]],NICAP[[#This Row],[Day]])</f>
        <v>24789</v>
      </c>
      <c r="S3875" s="35" t="str">
        <f t="shared" si="120"/>
        <v>OH</v>
      </c>
      <c r="T3875" s="24" t="str">
        <f t="shared" si="121"/>
        <v>US</v>
      </c>
    </row>
    <row r="3876" spans="1:20" ht="42" customHeight="1" x14ac:dyDescent="0.2">
      <c r="A3876" s="35">
        <v>3867</v>
      </c>
      <c r="B3876" s="57">
        <v>671114</v>
      </c>
      <c r="C3876" s="50" t="s">
        <v>5062</v>
      </c>
      <c r="D3876" s="50" t="s">
        <v>1933</v>
      </c>
      <c r="E3876" s="50" t="str">
        <f>IF(AND(LEN(NICAP[[#This Row],[State or      Country]])=2,NICAP[[#This Row],[State or      Country]]&lt;&gt;"UK"),"US","Other")</f>
        <v>Other</v>
      </c>
      <c r="F3876" s="49">
        <v>2</v>
      </c>
      <c r="G3876" s="48"/>
      <c r="H3876" s="48"/>
      <c r="I3876" s="48"/>
      <c r="J3876" s="48"/>
      <c r="K3876" s="48"/>
      <c r="L3876" s="42" t="s">
        <v>5061</v>
      </c>
      <c r="M3876" s="42" t="str">
        <f>IF(LEFT(NICAP[[#This Row],[Date]],1)=0,"Y","N")</f>
        <v>N</v>
      </c>
      <c r="N3876" s="42"/>
      <c r="O3876" s="42" t="str">
        <f>19&amp;LEFT(NICAP[[#This Row],[Date]],2)</f>
        <v>1967</v>
      </c>
      <c r="P3876" s="42" t="str">
        <f>MID(NICAP[[#This Row],[Date]],3,2)</f>
        <v>11</v>
      </c>
      <c r="Q3876" s="42" t="str">
        <f>RIGHT(NICAP[[#This Row],[Date]],2)</f>
        <v>14</v>
      </c>
      <c r="R3876" s="26">
        <f>DATE(NICAP[[#This Row],[Year]],NICAP[[#This Row],[Month]],NICAP[[#This Row],[Day]])</f>
        <v>24790</v>
      </c>
      <c r="S3876" s="35" t="str">
        <f t="shared" si="120"/>
        <v/>
      </c>
      <c r="T3876" s="24" t="str">
        <f t="shared" si="121"/>
        <v>Russia</v>
      </c>
    </row>
    <row r="3877" spans="1:20" ht="57" customHeight="1" x14ac:dyDescent="0.2">
      <c r="A3877" s="35">
        <v>3868</v>
      </c>
      <c r="B3877" s="57">
        <v>671115</v>
      </c>
      <c r="C3877" s="50" t="s">
        <v>5059</v>
      </c>
      <c r="D3877" s="50" t="s">
        <v>1793</v>
      </c>
      <c r="E3877" s="50" t="str">
        <f>IF(AND(LEN(NICAP[[#This Row],[State or      Country]])=2,NICAP[[#This Row],[State or      Country]]&lt;&gt;"UK"),"US","Other")</f>
        <v>US</v>
      </c>
      <c r="F3877" s="49">
        <v>2</v>
      </c>
      <c r="G3877" s="48"/>
      <c r="H3877" s="48"/>
      <c r="I3877" s="48"/>
      <c r="J3877" s="48"/>
      <c r="K3877" s="48"/>
      <c r="L3877" s="36" t="s">
        <v>5060</v>
      </c>
      <c r="M3877" s="36" t="str">
        <f>IF(LEFT(NICAP[[#This Row],[Date]],1)=0,"Y","N")</f>
        <v>N</v>
      </c>
      <c r="N3877" s="36"/>
      <c r="O3877" s="36" t="str">
        <f>19&amp;LEFT(NICAP[[#This Row],[Date]],2)</f>
        <v>1967</v>
      </c>
      <c r="P3877" s="36" t="str">
        <f>MID(NICAP[[#This Row],[Date]],3,2)</f>
        <v>11</v>
      </c>
      <c r="Q3877" s="36" t="str">
        <f>RIGHT(NICAP[[#This Row],[Date]],2)</f>
        <v>15</v>
      </c>
      <c r="R3877" s="26">
        <f>DATE(NICAP[[#This Row],[Year]],NICAP[[#This Row],[Month]],NICAP[[#This Row],[Day]])</f>
        <v>24791</v>
      </c>
      <c r="S3877" s="35" t="str">
        <f t="shared" si="120"/>
        <v>AU</v>
      </c>
      <c r="T3877" s="24" t="str">
        <f t="shared" si="121"/>
        <v>US</v>
      </c>
    </row>
    <row r="3878" spans="1:20" ht="56.25" customHeight="1" x14ac:dyDescent="0.2">
      <c r="A3878" s="35">
        <v>3869</v>
      </c>
      <c r="B3878" s="57">
        <v>671115</v>
      </c>
      <c r="C3878" s="50" t="s">
        <v>5059</v>
      </c>
      <c r="D3878" s="50" t="s">
        <v>1793</v>
      </c>
      <c r="E3878" s="50" t="str">
        <f>IF(AND(LEN(NICAP[[#This Row],[State or      Country]])=2,NICAP[[#This Row],[State or      Country]]&lt;&gt;"UK"),"US","Other")</f>
        <v>US</v>
      </c>
      <c r="F3878" s="49">
        <v>3</v>
      </c>
      <c r="G3878" s="48"/>
      <c r="H3878" s="48"/>
      <c r="I3878" s="48"/>
      <c r="J3878" s="48"/>
      <c r="K3878" s="48"/>
      <c r="L3878" s="42" t="s">
        <v>5058</v>
      </c>
      <c r="M3878" s="42" t="str">
        <f>IF(LEFT(NICAP[[#This Row],[Date]],1)=0,"Y","N")</f>
        <v>N</v>
      </c>
      <c r="N3878" s="42"/>
      <c r="O3878" s="42" t="str">
        <f>19&amp;LEFT(NICAP[[#This Row],[Date]],2)</f>
        <v>1967</v>
      </c>
      <c r="P3878" s="42" t="str">
        <f>MID(NICAP[[#This Row],[Date]],3,2)</f>
        <v>11</v>
      </c>
      <c r="Q3878" s="42" t="str">
        <f>RIGHT(NICAP[[#This Row],[Date]],2)</f>
        <v>15</v>
      </c>
      <c r="R3878" s="26">
        <f>DATE(NICAP[[#This Row],[Year]],NICAP[[#This Row],[Month]],NICAP[[#This Row],[Day]])</f>
        <v>24791</v>
      </c>
      <c r="S3878" s="35" t="str">
        <f t="shared" si="120"/>
        <v>AU</v>
      </c>
      <c r="T3878" s="24" t="str">
        <f t="shared" si="121"/>
        <v>US</v>
      </c>
    </row>
    <row r="3879" spans="1:20" ht="42" customHeight="1" x14ac:dyDescent="0.2">
      <c r="A3879" s="35">
        <v>3870</v>
      </c>
      <c r="B3879" s="57">
        <v>671115</v>
      </c>
      <c r="C3879" s="50" t="s">
        <v>5057</v>
      </c>
      <c r="D3879" s="50" t="s">
        <v>1933</v>
      </c>
      <c r="E3879" s="50" t="str">
        <f>IF(AND(LEN(NICAP[[#This Row],[State or      Country]])=2,NICAP[[#This Row],[State or      Country]]&lt;&gt;"UK"),"US","Other")</f>
        <v>Other</v>
      </c>
      <c r="F3879" s="49">
        <v>2</v>
      </c>
      <c r="G3879" s="48"/>
      <c r="H3879" s="48"/>
      <c r="I3879" s="48"/>
      <c r="J3879" s="48"/>
      <c r="K3879" s="48"/>
      <c r="L3879" s="42" t="s">
        <v>5056</v>
      </c>
      <c r="M3879" s="42" t="str">
        <f>IF(LEFT(NICAP[[#This Row],[Date]],1)=0,"Y","N")</f>
        <v>N</v>
      </c>
      <c r="N3879" s="42"/>
      <c r="O3879" s="42" t="str">
        <f>19&amp;LEFT(NICAP[[#This Row],[Date]],2)</f>
        <v>1967</v>
      </c>
      <c r="P3879" s="42" t="str">
        <f>MID(NICAP[[#This Row],[Date]],3,2)</f>
        <v>11</v>
      </c>
      <c r="Q3879" s="42" t="str">
        <f>RIGHT(NICAP[[#This Row],[Date]],2)</f>
        <v>15</v>
      </c>
      <c r="R3879" s="26">
        <f>DATE(NICAP[[#This Row],[Year]],NICAP[[#This Row],[Month]],NICAP[[#This Row],[Day]])</f>
        <v>24791</v>
      </c>
      <c r="S3879" s="35" t="str">
        <f t="shared" si="120"/>
        <v/>
      </c>
      <c r="T3879" s="24" t="str">
        <f t="shared" si="121"/>
        <v>Russia</v>
      </c>
    </row>
    <row r="3880" spans="1:20" ht="71.25" customHeight="1" x14ac:dyDescent="0.2">
      <c r="A3880" s="35">
        <v>3871</v>
      </c>
      <c r="B3880" s="57">
        <v>671115</v>
      </c>
      <c r="C3880" s="50" t="s">
        <v>4685</v>
      </c>
      <c r="D3880" s="50" t="s">
        <v>1810</v>
      </c>
      <c r="E3880" s="50" t="str">
        <f>IF(AND(LEN(NICAP[[#This Row],[State or      Country]])=2,NICAP[[#This Row],[State or      Country]]&lt;&gt;"UK"),"US","Other")</f>
        <v>Other</v>
      </c>
      <c r="F3880" s="49">
        <v>11</v>
      </c>
      <c r="G3880" s="48"/>
      <c r="H3880" s="48"/>
      <c r="I3880" s="48"/>
      <c r="J3880" s="48"/>
      <c r="K3880" s="48"/>
      <c r="L3880" s="42" t="s">
        <v>5055</v>
      </c>
      <c r="M3880" s="42" t="str">
        <f>IF(LEFT(NICAP[[#This Row],[Date]],1)=0,"Y","N")</f>
        <v>N</v>
      </c>
      <c r="N3880" s="42"/>
      <c r="O3880" s="42" t="str">
        <f>19&amp;LEFT(NICAP[[#This Row],[Date]],2)</f>
        <v>1967</v>
      </c>
      <c r="P3880" s="42" t="str">
        <f>MID(NICAP[[#This Row],[Date]],3,2)</f>
        <v>11</v>
      </c>
      <c r="Q3880" s="42" t="str">
        <f>RIGHT(NICAP[[#This Row],[Date]],2)</f>
        <v>15</v>
      </c>
      <c r="R3880" s="26">
        <f>DATE(NICAP[[#This Row],[Year]],NICAP[[#This Row],[Month]],NICAP[[#This Row],[Day]])</f>
        <v>24791</v>
      </c>
      <c r="S3880" s="35" t="str">
        <f t="shared" si="120"/>
        <v/>
      </c>
      <c r="T3880" s="24" t="str">
        <f t="shared" si="121"/>
        <v>Italy</v>
      </c>
    </row>
    <row r="3881" spans="1:20" ht="72" customHeight="1" x14ac:dyDescent="0.2">
      <c r="A3881" s="35">
        <v>3872</v>
      </c>
      <c r="B3881" s="57">
        <v>671115</v>
      </c>
      <c r="C3881" s="50" t="s">
        <v>5054</v>
      </c>
      <c r="D3881" s="50" t="s">
        <v>1702</v>
      </c>
      <c r="E3881" s="50" t="str">
        <f>IF(AND(LEN(NICAP[[#This Row],[State or      Country]])=2,NICAP[[#This Row],[State or      Country]]&lt;&gt;"UK"),"US","Other")</f>
        <v>Other</v>
      </c>
      <c r="F3881" s="49">
        <v>1</v>
      </c>
      <c r="G3881" s="48"/>
      <c r="H3881" s="48"/>
      <c r="I3881" s="48"/>
      <c r="J3881" s="48"/>
      <c r="K3881" s="48"/>
      <c r="L3881" s="36" t="s">
        <v>5053</v>
      </c>
      <c r="M3881" s="36" t="str">
        <f>IF(LEFT(NICAP[[#This Row],[Date]],1)=0,"Y","N")</f>
        <v>N</v>
      </c>
      <c r="N3881" s="36"/>
      <c r="O3881" s="36" t="str">
        <f>19&amp;LEFT(NICAP[[#This Row],[Date]],2)</f>
        <v>1967</v>
      </c>
      <c r="P3881" s="36" t="str">
        <f>MID(NICAP[[#This Row],[Date]],3,2)</f>
        <v>11</v>
      </c>
      <c r="Q3881" s="36" t="str">
        <f>RIGHT(NICAP[[#This Row],[Date]],2)</f>
        <v>15</v>
      </c>
      <c r="R3881" s="26">
        <f>DATE(NICAP[[#This Row],[Year]],NICAP[[#This Row],[Month]],NICAP[[#This Row],[Day]])</f>
        <v>24791</v>
      </c>
      <c r="S3881" s="35" t="str">
        <f t="shared" si="120"/>
        <v/>
      </c>
      <c r="T3881" s="24" t="str">
        <f t="shared" si="121"/>
        <v>CAN</v>
      </c>
    </row>
    <row r="3882" spans="1:20" ht="42" customHeight="1" x14ac:dyDescent="0.2">
      <c r="A3882" s="35">
        <v>3873</v>
      </c>
      <c r="B3882" s="57">
        <v>671115</v>
      </c>
      <c r="C3882" s="50" t="s">
        <v>1687</v>
      </c>
      <c r="D3882" s="50" t="s">
        <v>1686</v>
      </c>
      <c r="E3882" s="50" t="str">
        <f>IF(AND(LEN(NICAP[[#This Row],[State or      Country]])=2,NICAP[[#This Row],[State or      Country]]&lt;&gt;"UK"),"US","Other")</f>
        <v>US</v>
      </c>
      <c r="F3882" s="49">
        <v>1</v>
      </c>
      <c r="G3882" s="48"/>
      <c r="H3882" s="48"/>
      <c r="I3882" s="48"/>
      <c r="J3882" s="48"/>
      <c r="K3882" s="48"/>
      <c r="L3882" s="42" t="s">
        <v>5052</v>
      </c>
      <c r="M3882" s="42" t="str">
        <f>IF(LEFT(NICAP[[#This Row],[Date]],1)=0,"Y","N")</f>
        <v>N</v>
      </c>
      <c r="N3882" s="42"/>
      <c r="O3882" s="42" t="str">
        <f>19&amp;LEFT(NICAP[[#This Row],[Date]],2)</f>
        <v>1967</v>
      </c>
      <c r="P3882" s="42" t="str">
        <f>MID(NICAP[[#This Row],[Date]],3,2)</f>
        <v>11</v>
      </c>
      <c r="Q3882" s="42" t="str">
        <f>RIGHT(NICAP[[#This Row],[Date]],2)</f>
        <v>15</v>
      </c>
      <c r="R3882" s="26">
        <f>DATE(NICAP[[#This Row],[Year]],NICAP[[#This Row],[Month]],NICAP[[#This Row],[Day]])</f>
        <v>24791</v>
      </c>
      <c r="S3882" s="35" t="str">
        <f t="shared" si="120"/>
        <v>PA</v>
      </c>
      <c r="T3882" s="24" t="str">
        <f t="shared" si="121"/>
        <v>US</v>
      </c>
    </row>
    <row r="3883" spans="1:20" ht="42" customHeight="1" x14ac:dyDescent="0.2">
      <c r="A3883" s="35">
        <v>3874</v>
      </c>
      <c r="B3883" s="57">
        <v>671115</v>
      </c>
      <c r="C3883" s="50" t="s">
        <v>1971</v>
      </c>
      <c r="D3883" s="50" t="s">
        <v>1686</v>
      </c>
      <c r="E3883" s="50" t="str">
        <f>IF(AND(LEN(NICAP[[#This Row],[State or      Country]])=2,NICAP[[#This Row],[State or      Country]]&lt;&gt;"UK"),"US","Other")</f>
        <v>US</v>
      </c>
      <c r="F3883" s="49">
        <v>1</v>
      </c>
      <c r="G3883" s="48"/>
      <c r="H3883" s="48"/>
      <c r="I3883" s="48"/>
      <c r="J3883" s="48"/>
      <c r="K3883" s="48"/>
      <c r="L3883" s="42" t="s">
        <v>5051</v>
      </c>
      <c r="M3883" s="42" t="str">
        <f>IF(LEFT(NICAP[[#This Row],[Date]],1)=0,"Y","N")</f>
        <v>N</v>
      </c>
      <c r="N3883" s="42"/>
      <c r="O3883" s="42" t="str">
        <f>19&amp;LEFT(NICAP[[#This Row],[Date]],2)</f>
        <v>1967</v>
      </c>
      <c r="P3883" s="42" t="str">
        <f>MID(NICAP[[#This Row],[Date]],3,2)</f>
        <v>11</v>
      </c>
      <c r="Q3883" s="42" t="str">
        <f>RIGHT(NICAP[[#This Row],[Date]],2)</f>
        <v>15</v>
      </c>
      <c r="R3883" s="26">
        <f>DATE(NICAP[[#This Row],[Year]],NICAP[[#This Row],[Month]],NICAP[[#This Row],[Day]])</f>
        <v>24791</v>
      </c>
      <c r="S3883" s="35" t="str">
        <f t="shared" si="120"/>
        <v>PA</v>
      </c>
      <c r="T3883" s="24" t="str">
        <f t="shared" si="121"/>
        <v>US</v>
      </c>
    </row>
    <row r="3884" spans="1:20" ht="57.75" customHeight="1" x14ac:dyDescent="0.2">
      <c r="A3884" s="35">
        <v>3875</v>
      </c>
      <c r="B3884" s="57">
        <v>671115</v>
      </c>
      <c r="C3884" s="50" t="s">
        <v>5050</v>
      </c>
      <c r="D3884" s="50" t="s">
        <v>1686</v>
      </c>
      <c r="E3884" s="50" t="str">
        <f>IF(AND(LEN(NICAP[[#This Row],[State or      Country]])=2,NICAP[[#This Row],[State or      Country]]&lt;&gt;"UK"),"US","Other")</f>
        <v>US</v>
      </c>
      <c r="F3884" s="49">
        <v>2</v>
      </c>
      <c r="G3884" s="48"/>
      <c r="H3884" s="48"/>
      <c r="I3884" s="48"/>
      <c r="J3884" s="48"/>
      <c r="K3884" s="48"/>
      <c r="L3884" s="36" t="s">
        <v>5049</v>
      </c>
      <c r="M3884" s="36" t="str">
        <f>IF(LEFT(NICAP[[#This Row],[Date]],1)=0,"Y","N")</f>
        <v>N</v>
      </c>
      <c r="N3884" s="36"/>
      <c r="O3884" s="36" t="str">
        <f>19&amp;LEFT(NICAP[[#This Row],[Date]],2)</f>
        <v>1967</v>
      </c>
      <c r="P3884" s="36" t="str">
        <f>MID(NICAP[[#This Row],[Date]],3,2)</f>
        <v>11</v>
      </c>
      <c r="Q3884" s="36" t="str">
        <f>RIGHT(NICAP[[#This Row],[Date]],2)</f>
        <v>15</v>
      </c>
      <c r="R3884" s="26">
        <f>DATE(NICAP[[#This Row],[Year]],NICAP[[#This Row],[Month]],NICAP[[#This Row],[Day]])</f>
        <v>24791</v>
      </c>
      <c r="S3884" s="35" t="str">
        <f t="shared" si="120"/>
        <v>PA</v>
      </c>
      <c r="T3884" s="24" t="str">
        <f t="shared" si="121"/>
        <v>US</v>
      </c>
    </row>
    <row r="3885" spans="1:20" ht="42" customHeight="1" x14ac:dyDescent="0.2">
      <c r="A3885" s="35">
        <v>3876</v>
      </c>
      <c r="B3885" s="57">
        <v>671117</v>
      </c>
      <c r="C3885" s="50" t="s">
        <v>5048</v>
      </c>
      <c r="D3885" s="50" t="s">
        <v>1883</v>
      </c>
      <c r="E3885" s="50" t="str">
        <f>IF(AND(LEN(NICAP[[#This Row],[State or      Country]])=2,NICAP[[#This Row],[State or      Country]]&lt;&gt;"UK"),"US","Other")</f>
        <v>US</v>
      </c>
      <c r="F3885" s="49">
        <v>1</v>
      </c>
      <c r="G3885" s="48"/>
      <c r="H3885" s="48"/>
      <c r="I3885" s="48"/>
      <c r="J3885" s="48"/>
      <c r="K3885" s="48"/>
      <c r="L3885" s="42" t="s">
        <v>5047</v>
      </c>
      <c r="M3885" s="42" t="str">
        <f>IF(LEFT(NICAP[[#This Row],[Date]],1)=0,"Y","N")</f>
        <v>N</v>
      </c>
      <c r="N3885" s="42"/>
      <c r="O3885" s="42" t="str">
        <f>19&amp;LEFT(NICAP[[#This Row],[Date]],2)</f>
        <v>1967</v>
      </c>
      <c r="P3885" s="42" t="str">
        <f>MID(NICAP[[#This Row],[Date]],3,2)</f>
        <v>11</v>
      </c>
      <c r="Q3885" s="42" t="str">
        <f>RIGHT(NICAP[[#This Row],[Date]],2)</f>
        <v>17</v>
      </c>
      <c r="R3885" s="26">
        <f>DATE(NICAP[[#This Row],[Year]],NICAP[[#This Row],[Month]],NICAP[[#This Row],[Day]])</f>
        <v>24793</v>
      </c>
      <c r="S3885" s="35" t="str">
        <f t="shared" si="120"/>
        <v>MN</v>
      </c>
      <c r="T3885" s="24" t="str">
        <f t="shared" si="121"/>
        <v>US</v>
      </c>
    </row>
    <row r="3886" spans="1:20" ht="42" customHeight="1" x14ac:dyDescent="0.2">
      <c r="A3886" s="35">
        <v>3877</v>
      </c>
      <c r="B3886" s="57">
        <v>671118</v>
      </c>
      <c r="C3886" s="50" t="s">
        <v>4118</v>
      </c>
      <c r="D3886" s="50" t="s">
        <v>5046</v>
      </c>
      <c r="E3886" s="50" t="str">
        <f>IF(AND(LEN(NICAP[[#This Row],[State or      Country]])=2,NICAP[[#This Row],[State or      Country]]&lt;&gt;"UK"),"US","Other")</f>
        <v>Other</v>
      </c>
      <c r="F3886" s="49">
        <v>1</v>
      </c>
      <c r="G3886" s="48"/>
      <c r="H3886" s="48"/>
      <c r="I3886" s="48"/>
      <c r="J3886" s="48"/>
      <c r="K3886" s="48"/>
      <c r="L3886" s="42" t="s">
        <v>5045</v>
      </c>
      <c r="M3886" s="42" t="str">
        <f>IF(LEFT(NICAP[[#This Row],[Date]],1)=0,"Y","N")</f>
        <v>N</v>
      </c>
      <c r="N3886" s="42"/>
      <c r="O3886" s="42" t="str">
        <f>19&amp;LEFT(NICAP[[#This Row],[Date]],2)</f>
        <v>1967</v>
      </c>
      <c r="P3886" s="42" t="str">
        <f>MID(NICAP[[#This Row],[Date]],3,2)</f>
        <v>11</v>
      </c>
      <c r="Q3886" s="42" t="str">
        <f>RIGHT(NICAP[[#This Row],[Date]],2)</f>
        <v>18</v>
      </c>
      <c r="R3886" s="26">
        <f>DATE(NICAP[[#This Row],[Year]],NICAP[[#This Row],[Month]],NICAP[[#This Row],[Day]])</f>
        <v>24794</v>
      </c>
      <c r="S3886" s="35" t="str">
        <f t="shared" si="120"/>
        <v/>
      </c>
      <c r="T3886" s="24" t="str">
        <f t="shared" si="121"/>
        <v>Jamaica</v>
      </c>
    </row>
    <row r="3887" spans="1:20" ht="72" customHeight="1" x14ac:dyDescent="0.2">
      <c r="A3887" s="35">
        <v>3878</v>
      </c>
      <c r="B3887" s="67">
        <v>671119</v>
      </c>
      <c r="C3887" s="50" t="s">
        <v>5044</v>
      </c>
      <c r="D3887" s="50" t="s">
        <v>1702</v>
      </c>
      <c r="E3887" s="50" t="str">
        <f>IF(AND(LEN(NICAP[[#This Row],[State or      Country]])=2,NICAP[[#This Row],[State or      Country]]&lt;&gt;"UK"),"US","Other")</f>
        <v>Other</v>
      </c>
      <c r="F3887" s="75">
        <v>7</v>
      </c>
      <c r="G3887" s="48"/>
      <c r="H3887" s="48"/>
      <c r="I3887" s="48"/>
      <c r="J3887" s="48"/>
      <c r="K3887" s="48"/>
      <c r="L3887" s="36" t="s">
        <v>5043</v>
      </c>
      <c r="M3887" s="36" t="str">
        <f>IF(LEFT(NICAP[[#This Row],[Date]],1)=0,"Y","N")</f>
        <v>N</v>
      </c>
      <c r="N3887" s="36"/>
      <c r="O3887" s="36" t="str">
        <f>19&amp;LEFT(NICAP[[#This Row],[Date]],2)</f>
        <v>1967</v>
      </c>
      <c r="P3887" s="36" t="str">
        <f>MID(NICAP[[#This Row],[Date]],3,2)</f>
        <v>11</v>
      </c>
      <c r="Q3887" s="36" t="str">
        <f>RIGHT(NICAP[[#This Row],[Date]],2)</f>
        <v>19</v>
      </c>
      <c r="R3887" s="26">
        <f>DATE(NICAP[[#This Row],[Year]],NICAP[[#This Row],[Month]],NICAP[[#This Row],[Day]])</f>
        <v>24795</v>
      </c>
      <c r="S3887" s="35" t="str">
        <f t="shared" si="120"/>
        <v/>
      </c>
      <c r="T3887" s="24" t="str">
        <f t="shared" si="121"/>
        <v>CAN</v>
      </c>
    </row>
    <row r="3888" spans="1:20" ht="57" customHeight="1" x14ac:dyDescent="0.2">
      <c r="A3888" s="35">
        <v>3879</v>
      </c>
      <c r="B3888" s="69" t="s">
        <v>5042</v>
      </c>
      <c r="C3888" s="50" t="s">
        <v>5041</v>
      </c>
      <c r="D3888" s="50" t="s">
        <v>1726</v>
      </c>
      <c r="E3888" s="50" t="str">
        <f>IF(AND(LEN(NICAP[[#This Row],[State or      Country]])=2,NICAP[[#This Row],[State or      Country]]&lt;&gt;"UK"),"US","Other")</f>
        <v>US</v>
      </c>
      <c r="F3888" s="75">
        <v>1</v>
      </c>
      <c r="G3888" s="48"/>
      <c r="H3888" s="48"/>
      <c r="I3888" s="48"/>
      <c r="J3888" s="48"/>
      <c r="K3888" s="48"/>
      <c r="L3888" s="36" t="s">
        <v>5040</v>
      </c>
      <c r="M3888" s="36" t="str">
        <f>IF(LEFT(NICAP[[#This Row],[Date]],1)=0,"Y","N")</f>
        <v>N</v>
      </c>
      <c r="N3888" s="36"/>
      <c r="O3888" s="36" t="str">
        <f>19&amp;LEFT(NICAP[[#This Row],[Date]],2)</f>
        <v>1967</v>
      </c>
      <c r="P3888" s="36" t="str">
        <f>MID(NICAP[[#This Row],[Date]],3,2)</f>
        <v>11</v>
      </c>
      <c r="Q3888" s="36" t="str">
        <f>RIGHT(NICAP[[#This Row],[Date]],2)</f>
        <v>20</v>
      </c>
      <c r="R3888" s="26">
        <f>DATE(NICAP[[#This Row],[Year]],NICAP[[#This Row],[Month]],NICAP[[#This Row],[Day]])</f>
        <v>24796</v>
      </c>
      <c r="S3888" s="35" t="str">
        <f t="shared" si="120"/>
        <v>NJ</v>
      </c>
      <c r="T3888" s="24" t="str">
        <f t="shared" si="121"/>
        <v>US</v>
      </c>
    </row>
    <row r="3889" spans="1:20" ht="41.25" customHeight="1" x14ac:dyDescent="0.2">
      <c r="A3889" s="35">
        <v>3880</v>
      </c>
      <c r="B3889" s="67">
        <v>671120</v>
      </c>
      <c r="C3889" s="50" t="s">
        <v>3133</v>
      </c>
      <c r="D3889" s="50" t="s">
        <v>3132</v>
      </c>
      <c r="E3889" s="50" t="str">
        <f>IF(AND(LEN(NICAP[[#This Row],[State or      Country]])=2,NICAP[[#This Row],[State or      Country]]&lt;&gt;"UK"),"US","Other")</f>
        <v>US</v>
      </c>
      <c r="F3889" s="75">
        <v>2</v>
      </c>
      <c r="G3889" s="48"/>
      <c r="H3889" s="48"/>
      <c r="I3889" s="48"/>
      <c r="J3889" s="48"/>
      <c r="K3889" s="48"/>
      <c r="L3889" s="42" t="s">
        <v>5039</v>
      </c>
      <c r="M3889" s="42" t="str">
        <f>IF(LEFT(NICAP[[#This Row],[Date]],1)=0,"Y","N")</f>
        <v>N</v>
      </c>
      <c r="N3889" s="42"/>
      <c r="O3889" s="42" t="str">
        <f>19&amp;LEFT(NICAP[[#This Row],[Date]],2)</f>
        <v>1967</v>
      </c>
      <c r="P3889" s="42" t="str">
        <f>MID(NICAP[[#This Row],[Date]],3,2)</f>
        <v>11</v>
      </c>
      <c r="Q3889" s="42" t="str">
        <f>RIGHT(NICAP[[#This Row],[Date]],2)</f>
        <v>20</v>
      </c>
      <c r="R3889" s="26">
        <f>DATE(NICAP[[#This Row],[Year]],NICAP[[#This Row],[Month]],NICAP[[#This Row],[Day]])</f>
        <v>24796</v>
      </c>
      <c r="S3889" s="35" t="str">
        <f t="shared" si="120"/>
        <v>UT</v>
      </c>
      <c r="T3889" s="24" t="str">
        <f t="shared" si="121"/>
        <v>US</v>
      </c>
    </row>
    <row r="3890" spans="1:20" ht="72" customHeight="1" x14ac:dyDescent="0.2">
      <c r="A3890" s="35">
        <v>3881</v>
      </c>
      <c r="B3890" s="67">
        <v>671121</v>
      </c>
      <c r="C3890" s="50" t="s">
        <v>5038</v>
      </c>
      <c r="D3890" s="50" t="s">
        <v>5037</v>
      </c>
      <c r="E3890" s="50" t="str">
        <f>IF(AND(LEN(NICAP[[#This Row],[State or      Country]])=2,NICAP[[#This Row],[State or      Country]]&lt;&gt;"UK"),"US","Other")</f>
        <v>Other</v>
      </c>
      <c r="F3890" s="75">
        <v>2</v>
      </c>
      <c r="G3890" s="48"/>
      <c r="H3890" s="48"/>
      <c r="I3890" s="48"/>
      <c r="J3890" s="48"/>
      <c r="K3890" s="48"/>
      <c r="L3890" s="36" t="s">
        <v>5036</v>
      </c>
      <c r="M3890" s="36" t="str">
        <f>IF(LEFT(NICAP[[#This Row],[Date]],1)=0,"Y","N")</f>
        <v>N</v>
      </c>
      <c r="N3890" s="36"/>
      <c r="O3890" s="36" t="str">
        <f>19&amp;LEFT(NICAP[[#This Row],[Date]],2)</f>
        <v>1967</v>
      </c>
      <c r="P3890" s="36" t="str">
        <f>MID(NICAP[[#This Row],[Date]],3,2)</f>
        <v>11</v>
      </c>
      <c r="Q3890" s="36" t="str">
        <f>RIGHT(NICAP[[#This Row],[Date]],2)</f>
        <v>21</v>
      </c>
      <c r="R3890" s="26">
        <f>DATE(NICAP[[#This Row],[Year]],NICAP[[#This Row],[Month]],NICAP[[#This Row],[Day]])</f>
        <v>24797</v>
      </c>
      <c r="S3890" s="35" t="str">
        <f t="shared" si="120"/>
        <v/>
      </c>
      <c r="T3890" s="24" t="str">
        <f t="shared" si="121"/>
        <v>Bulgaria</v>
      </c>
    </row>
    <row r="3891" spans="1:20" ht="12.75" customHeight="1" x14ac:dyDescent="0.2">
      <c r="A3891" s="35">
        <v>3882</v>
      </c>
      <c r="B3891" s="68">
        <v>671123</v>
      </c>
      <c r="C3891" s="39" t="s">
        <v>5035</v>
      </c>
      <c r="D3891" s="39" t="s">
        <v>1869</v>
      </c>
      <c r="E3891" s="39" t="str">
        <f>IF(AND(LEN(NICAP[[#This Row],[State or      Country]])=2,NICAP[[#This Row],[State or      Country]]&lt;&gt;"UK"),"US","Other")</f>
        <v>Other</v>
      </c>
      <c r="F3891" s="79">
        <v>8</v>
      </c>
      <c r="G3891" s="37"/>
      <c r="H3891" s="37"/>
      <c r="I3891" s="37"/>
      <c r="J3891" s="37"/>
      <c r="K3891" s="37"/>
      <c r="L3891" s="36" t="s">
        <v>5034</v>
      </c>
      <c r="M3891" s="36" t="str">
        <f>IF(LEFT(NICAP[[#This Row],[Date]],1)=0,"Y","N")</f>
        <v>N</v>
      </c>
      <c r="N3891" s="36"/>
      <c r="O3891" s="36" t="str">
        <f>19&amp;LEFT(NICAP[[#This Row],[Date]],2)</f>
        <v>1967</v>
      </c>
      <c r="P3891" s="36" t="str">
        <f>MID(NICAP[[#This Row],[Date]],3,2)</f>
        <v>11</v>
      </c>
      <c r="Q3891" s="36" t="str">
        <f>RIGHT(NICAP[[#This Row],[Date]],2)</f>
        <v>23</v>
      </c>
      <c r="R3891" s="26">
        <f>DATE(NICAP[[#This Row],[Year]],NICAP[[#This Row],[Month]],NICAP[[#This Row],[Day]])</f>
        <v>24799</v>
      </c>
      <c r="S3891" s="35" t="str">
        <f t="shared" si="120"/>
        <v/>
      </c>
      <c r="T3891" s="24" t="str">
        <f t="shared" si="121"/>
        <v>Yugoslavia</v>
      </c>
    </row>
    <row r="3892" spans="1:20" ht="42" customHeight="1" x14ac:dyDescent="0.2">
      <c r="A3892" s="35">
        <v>3883</v>
      </c>
      <c r="B3892" s="67">
        <v>671124</v>
      </c>
      <c r="C3892" s="50" t="s">
        <v>2205</v>
      </c>
      <c r="D3892" s="50" t="s">
        <v>1749</v>
      </c>
      <c r="E3892" s="50" t="str">
        <f>IF(AND(LEN(NICAP[[#This Row],[State or      Country]])=2,NICAP[[#This Row],[State or      Country]]&lt;&gt;"UK"),"US","Other")</f>
        <v>Other</v>
      </c>
      <c r="F3892" s="75">
        <v>7</v>
      </c>
      <c r="G3892" s="48"/>
      <c r="H3892" s="48"/>
      <c r="I3892" s="48"/>
      <c r="J3892" s="48"/>
      <c r="K3892" s="48"/>
      <c r="L3892" s="42" t="s">
        <v>5033</v>
      </c>
      <c r="M3892" s="42" t="str">
        <f>IF(LEFT(NICAP[[#This Row],[Date]],1)=0,"Y","N")</f>
        <v>N</v>
      </c>
      <c r="N3892" s="42"/>
      <c r="O3892" s="42" t="str">
        <f>19&amp;LEFT(NICAP[[#This Row],[Date]],2)</f>
        <v>1967</v>
      </c>
      <c r="P3892" s="42" t="str">
        <f>MID(NICAP[[#This Row],[Date]],3,2)</f>
        <v>11</v>
      </c>
      <c r="Q3892" s="42" t="str">
        <f>RIGHT(NICAP[[#This Row],[Date]],2)</f>
        <v>24</v>
      </c>
      <c r="R3892" s="26">
        <f>DATE(NICAP[[#This Row],[Year]],NICAP[[#This Row],[Month]],NICAP[[#This Row],[Day]])</f>
        <v>24800</v>
      </c>
      <c r="S3892" s="35" t="str">
        <f t="shared" si="120"/>
        <v/>
      </c>
      <c r="T3892" s="24" t="str">
        <f t="shared" si="121"/>
        <v>Brazil</v>
      </c>
    </row>
    <row r="3893" spans="1:20" ht="41.25" customHeight="1" x14ac:dyDescent="0.2">
      <c r="A3893" s="35">
        <v>3884</v>
      </c>
      <c r="B3893" s="67">
        <v>671125</v>
      </c>
      <c r="C3893" s="50" t="s">
        <v>5032</v>
      </c>
      <c r="D3893" s="50" t="s">
        <v>1933</v>
      </c>
      <c r="E3893" s="50" t="str">
        <f>IF(AND(LEN(NICAP[[#This Row],[State or      Country]])=2,NICAP[[#This Row],[State or      Country]]&lt;&gt;"UK"),"US","Other")</f>
        <v>Other</v>
      </c>
      <c r="F3893" s="75">
        <v>1</v>
      </c>
      <c r="G3893" s="48"/>
      <c r="H3893" s="48"/>
      <c r="I3893" s="48"/>
      <c r="J3893" s="48"/>
      <c r="K3893" s="48"/>
      <c r="L3893" s="42" t="s">
        <v>5031</v>
      </c>
      <c r="M3893" s="42" t="str">
        <f>IF(LEFT(NICAP[[#This Row],[Date]],1)=0,"Y","N")</f>
        <v>N</v>
      </c>
      <c r="N3893" s="42"/>
      <c r="O3893" s="42" t="str">
        <f>19&amp;LEFT(NICAP[[#This Row],[Date]],2)</f>
        <v>1967</v>
      </c>
      <c r="P3893" s="42" t="str">
        <f>MID(NICAP[[#This Row],[Date]],3,2)</f>
        <v>11</v>
      </c>
      <c r="Q3893" s="42" t="str">
        <f>RIGHT(NICAP[[#This Row],[Date]],2)</f>
        <v>25</v>
      </c>
      <c r="R3893" s="26">
        <f>DATE(NICAP[[#This Row],[Year]],NICAP[[#This Row],[Month]],NICAP[[#This Row],[Day]])</f>
        <v>24801</v>
      </c>
      <c r="S3893" s="35" t="str">
        <f t="shared" si="120"/>
        <v/>
      </c>
      <c r="T3893" s="24" t="str">
        <f t="shared" si="121"/>
        <v>Russia</v>
      </c>
    </row>
    <row r="3894" spans="1:20" ht="57" customHeight="1" x14ac:dyDescent="0.2">
      <c r="A3894" s="35">
        <v>3885</v>
      </c>
      <c r="B3894" s="67">
        <v>671127</v>
      </c>
      <c r="C3894" s="50" t="s">
        <v>3609</v>
      </c>
      <c r="D3894" s="50" t="s">
        <v>1787</v>
      </c>
      <c r="E3894" s="50" t="str">
        <f>IF(AND(LEN(NICAP[[#This Row],[State or      Country]])=2,NICAP[[#This Row],[State or      Country]]&lt;&gt;"UK"),"US","Other")</f>
        <v>US</v>
      </c>
      <c r="F3894" s="75">
        <v>2</v>
      </c>
      <c r="G3894" s="48"/>
      <c r="H3894" s="48"/>
      <c r="I3894" s="48"/>
      <c r="J3894" s="48"/>
      <c r="K3894" s="48"/>
      <c r="L3894" s="36" t="s">
        <v>5030</v>
      </c>
      <c r="M3894" s="36" t="str">
        <f>IF(LEFT(NICAP[[#This Row],[Date]],1)=0,"Y","N")</f>
        <v>N</v>
      </c>
      <c r="N3894" s="36"/>
      <c r="O3894" s="36" t="str">
        <f>19&amp;LEFT(NICAP[[#This Row],[Date]],2)</f>
        <v>1967</v>
      </c>
      <c r="P3894" s="36" t="str">
        <f>MID(NICAP[[#This Row],[Date]],3,2)</f>
        <v>11</v>
      </c>
      <c r="Q3894" s="36" t="str">
        <f>RIGHT(NICAP[[#This Row],[Date]],2)</f>
        <v>27</v>
      </c>
      <c r="R3894" s="26">
        <f>DATE(NICAP[[#This Row],[Year]],NICAP[[#This Row],[Month]],NICAP[[#This Row],[Day]])</f>
        <v>24803</v>
      </c>
      <c r="S3894" s="35" t="str">
        <f t="shared" si="120"/>
        <v>IN</v>
      </c>
      <c r="T3894" s="24" t="str">
        <f t="shared" si="121"/>
        <v>US</v>
      </c>
    </row>
    <row r="3895" spans="1:20" ht="42" customHeight="1" x14ac:dyDescent="0.2">
      <c r="A3895" s="35">
        <v>3886</v>
      </c>
      <c r="B3895" s="67">
        <v>671128</v>
      </c>
      <c r="C3895" s="50" t="s">
        <v>5029</v>
      </c>
      <c r="D3895" s="50" t="s">
        <v>1702</v>
      </c>
      <c r="E3895" s="50" t="str">
        <f>IF(AND(LEN(NICAP[[#This Row],[State or      Country]])=2,NICAP[[#This Row],[State or      Country]]&lt;&gt;"UK"),"US","Other")</f>
        <v>Other</v>
      </c>
      <c r="F3895" s="75">
        <v>3</v>
      </c>
      <c r="G3895" s="48"/>
      <c r="H3895" s="48"/>
      <c r="I3895" s="48"/>
      <c r="J3895" s="48"/>
      <c r="K3895" s="48"/>
      <c r="L3895" s="36" t="s">
        <v>5028</v>
      </c>
      <c r="M3895" s="36" t="str">
        <f>IF(LEFT(NICAP[[#This Row],[Date]],1)=0,"Y","N")</f>
        <v>N</v>
      </c>
      <c r="N3895" s="36"/>
      <c r="O3895" s="36" t="str">
        <f>19&amp;LEFT(NICAP[[#This Row],[Date]],2)</f>
        <v>1967</v>
      </c>
      <c r="P3895" s="36" t="str">
        <f>MID(NICAP[[#This Row],[Date]],3,2)</f>
        <v>11</v>
      </c>
      <c r="Q3895" s="36" t="str">
        <f>RIGHT(NICAP[[#This Row],[Date]],2)</f>
        <v>28</v>
      </c>
      <c r="R3895" s="26">
        <f>DATE(NICAP[[#This Row],[Year]],NICAP[[#This Row],[Month]],NICAP[[#This Row],[Day]])</f>
        <v>24804</v>
      </c>
      <c r="S3895" s="35" t="str">
        <f t="shared" si="120"/>
        <v/>
      </c>
      <c r="T3895" s="24" t="str">
        <f t="shared" si="121"/>
        <v>CAN</v>
      </c>
    </row>
    <row r="3896" spans="1:20" ht="71.25" customHeight="1" x14ac:dyDescent="0.2">
      <c r="A3896" s="35">
        <v>3887</v>
      </c>
      <c r="B3896" s="67">
        <v>671129</v>
      </c>
      <c r="C3896" s="50" t="s">
        <v>5027</v>
      </c>
      <c r="D3896" s="50" t="s">
        <v>1702</v>
      </c>
      <c r="E3896" s="50" t="str">
        <f>IF(AND(LEN(NICAP[[#This Row],[State or      Country]])=2,NICAP[[#This Row],[State or      Country]]&lt;&gt;"UK"),"US","Other")</f>
        <v>Other</v>
      </c>
      <c r="F3896" s="75">
        <v>2</v>
      </c>
      <c r="G3896" s="48"/>
      <c r="H3896" s="48"/>
      <c r="I3896" s="48"/>
      <c r="J3896" s="48"/>
      <c r="K3896" s="48"/>
      <c r="L3896" s="36" t="s">
        <v>5026</v>
      </c>
      <c r="M3896" s="36" t="str">
        <f>IF(LEFT(NICAP[[#This Row],[Date]],1)=0,"Y","N")</f>
        <v>N</v>
      </c>
      <c r="N3896" s="36"/>
      <c r="O3896" s="36" t="str">
        <f>19&amp;LEFT(NICAP[[#This Row],[Date]],2)</f>
        <v>1967</v>
      </c>
      <c r="P3896" s="36" t="str">
        <f>MID(NICAP[[#This Row],[Date]],3,2)</f>
        <v>11</v>
      </c>
      <c r="Q3896" s="36" t="str">
        <f>RIGHT(NICAP[[#This Row],[Date]],2)</f>
        <v>29</v>
      </c>
      <c r="R3896" s="26">
        <f>DATE(NICAP[[#This Row],[Year]],NICAP[[#This Row],[Month]],NICAP[[#This Row],[Day]])</f>
        <v>24805</v>
      </c>
      <c r="S3896" s="35" t="str">
        <f t="shared" si="120"/>
        <v/>
      </c>
      <c r="T3896" s="24" t="str">
        <f t="shared" si="121"/>
        <v>CAN</v>
      </c>
    </row>
    <row r="3897" spans="1:20" ht="42" customHeight="1" x14ac:dyDescent="0.2">
      <c r="A3897" s="35">
        <v>3888</v>
      </c>
      <c r="B3897" s="67">
        <v>671201</v>
      </c>
      <c r="C3897" s="50" t="s">
        <v>4677</v>
      </c>
      <c r="D3897" s="50" t="s">
        <v>1676</v>
      </c>
      <c r="E3897" s="50" t="str">
        <f>IF(AND(LEN(NICAP[[#This Row],[State or      Country]])=2,NICAP[[#This Row],[State or      Country]]&lt;&gt;"UK"),"US","Other")</f>
        <v>US</v>
      </c>
      <c r="F3897" s="75">
        <v>1</v>
      </c>
      <c r="G3897" s="48"/>
      <c r="H3897" s="48"/>
      <c r="I3897" s="48"/>
      <c r="J3897" s="48"/>
      <c r="K3897" s="48"/>
      <c r="L3897" s="36" t="s">
        <v>5025</v>
      </c>
      <c r="M3897" s="36" t="str">
        <f>IF(LEFT(NICAP[[#This Row],[Date]],1)=0,"Y","N")</f>
        <v>N</v>
      </c>
      <c r="N3897" s="36"/>
      <c r="O3897" s="36" t="str">
        <f>19&amp;LEFT(NICAP[[#This Row],[Date]],2)</f>
        <v>1967</v>
      </c>
      <c r="P3897" s="36" t="str">
        <f>MID(NICAP[[#This Row],[Date]],3,2)</f>
        <v>12</v>
      </c>
      <c r="Q3897" s="36" t="str">
        <f>RIGHT(NICAP[[#This Row],[Date]],2)</f>
        <v>01</v>
      </c>
      <c r="R3897" s="26">
        <f>DATE(NICAP[[#This Row],[Year]],NICAP[[#This Row],[Month]],NICAP[[#This Row],[Day]])</f>
        <v>24807</v>
      </c>
      <c r="S3897" s="35" t="str">
        <f t="shared" si="120"/>
        <v>CA</v>
      </c>
      <c r="T3897" s="24" t="str">
        <f t="shared" si="121"/>
        <v>US</v>
      </c>
    </row>
    <row r="3898" spans="1:20" ht="71.25" customHeight="1" x14ac:dyDescent="0.2">
      <c r="A3898" s="35">
        <v>3889</v>
      </c>
      <c r="B3898" s="67">
        <v>671203</v>
      </c>
      <c r="C3898" s="50" t="s">
        <v>5023</v>
      </c>
      <c r="D3898" s="50" t="s">
        <v>2180</v>
      </c>
      <c r="E3898" s="50" t="str">
        <f>IF(AND(LEN(NICAP[[#This Row],[State or      Country]])=2,NICAP[[#This Row],[State or      Country]]&lt;&gt;"UK"),"US","Other")</f>
        <v>US</v>
      </c>
      <c r="F3898" s="75">
        <v>2</v>
      </c>
      <c r="G3898" s="48"/>
      <c r="H3898" s="48"/>
      <c r="I3898" s="48"/>
      <c r="J3898" s="48"/>
      <c r="K3898" s="48"/>
      <c r="L3898" s="36" t="s">
        <v>5024</v>
      </c>
      <c r="M3898" s="36" t="str">
        <f>IF(LEFT(NICAP[[#This Row],[Date]],1)=0,"Y","N")</f>
        <v>N</v>
      </c>
      <c r="N3898" s="36"/>
      <c r="O3898" s="36" t="str">
        <f>19&amp;LEFT(NICAP[[#This Row],[Date]],2)</f>
        <v>1967</v>
      </c>
      <c r="P3898" s="36" t="str">
        <f>MID(NICAP[[#This Row],[Date]],3,2)</f>
        <v>12</v>
      </c>
      <c r="Q3898" s="36" t="str">
        <f>RIGHT(NICAP[[#This Row],[Date]],2)</f>
        <v>03</v>
      </c>
      <c r="R3898" s="26">
        <f>DATE(NICAP[[#This Row],[Year]],NICAP[[#This Row],[Month]],NICAP[[#This Row],[Day]])</f>
        <v>24809</v>
      </c>
      <c r="S3898" s="35" t="str">
        <f t="shared" si="120"/>
        <v>NE</v>
      </c>
      <c r="T3898" s="24" t="str">
        <f t="shared" si="121"/>
        <v>US</v>
      </c>
    </row>
    <row r="3899" spans="1:20" ht="87" customHeight="1" x14ac:dyDescent="0.2">
      <c r="A3899" s="35">
        <v>3890</v>
      </c>
      <c r="B3899" s="57">
        <v>671203</v>
      </c>
      <c r="C3899" s="50" t="s">
        <v>5023</v>
      </c>
      <c r="D3899" s="50" t="s">
        <v>2180</v>
      </c>
      <c r="E3899" s="50" t="str">
        <f>IF(AND(LEN(NICAP[[#This Row],[State or      Country]])=2,NICAP[[#This Row],[State or      Country]]&lt;&gt;"UK"),"US","Other")</f>
        <v>US</v>
      </c>
      <c r="F3899" s="75">
        <v>7</v>
      </c>
      <c r="G3899" s="48"/>
      <c r="H3899" s="48"/>
      <c r="I3899" s="48"/>
      <c r="J3899" s="48"/>
      <c r="K3899" s="48"/>
      <c r="L3899" s="42" t="s">
        <v>5022</v>
      </c>
      <c r="M3899" s="42" t="str">
        <f>IF(LEFT(NICAP[[#This Row],[Date]],1)=0,"Y","N")</f>
        <v>N</v>
      </c>
      <c r="N3899" s="42"/>
      <c r="O3899" s="42" t="str">
        <f>19&amp;LEFT(NICAP[[#This Row],[Date]],2)</f>
        <v>1967</v>
      </c>
      <c r="P3899" s="42" t="str">
        <f>MID(NICAP[[#This Row],[Date]],3,2)</f>
        <v>12</v>
      </c>
      <c r="Q3899" s="42" t="str">
        <f>RIGHT(NICAP[[#This Row],[Date]],2)</f>
        <v>03</v>
      </c>
      <c r="R3899" s="26">
        <f>DATE(NICAP[[#This Row],[Year]],NICAP[[#This Row],[Month]],NICAP[[#This Row],[Day]])</f>
        <v>24809</v>
      </c>
      <c r="S3899" s="35" t="str">
        <f t="shared" si="120"/>
        <v>NE</v>
      </c>
      <c r="T3899" s="24" t="str">
        <f t="shared" si="121"/>
        <v>US</v>
      </c>
    </row>
    <row r="3900" spans="1:20" ht="42" customHeight="1" x14ac:dyDescent="0.2">
      <c r="A3900" s="35">
        <v>3891</v>
      </c>
      <c r="B3900" s="57">
        <v>671203</v>
      </c>
      <c r="C3900" s="50" t="s">
        <v>5021</v>
      </c>
      <c r="D3900" s="50" t="s">
        <v>1702</v>
      </c>
      <c r="E3900" s="50" t="str">
        <f>IF(AND(LEN(NICAP[[#This Row],[State or      Country]])=2,NICAP[[#This Row],[State or      Country]]&lt;&gt;"UK"),"US","Other")</f>
        <v>Other</v>
      </c>
      <c r="F3900" s="75">
        <v>1</v>
      </c>
      <c r="G3900" s="48"/>
      <c r="H3900" s="48"/>
      <c r="I3900" s="48"/>
      <c r="J3900" s="48"/>
      <c r="K3900" s="48"/>
      <c r="L3900" s="42" t="s">
        <v>5020</v>
      </c>
      <c r="M3900" s="42" t="str">
        <f>IF(LEFT(NICAP[[#This Row],[Date]],1)=0,"Y","N")</f>
        <v>N</v>
      </c>
      <c r="N3900" s="42"/>
      <c r="O3900" s="42" t="str">
        <f>19&amp;LEFT(NICAP[[#This Row],[Date]],2)</f>
        <v>1967</v>
      </c>
      <c r="P3900" s="42" t="str">
        <f>MID(NICAP[[#This Row],[Date]],3,2)</f>
        <v>12</v>
      </c>
      <c r="Q3900" s="42" t="str">
        <f>RIGHT(NICAP[[#This Row],[Date]],2)</f>
        <v>03</v>
      </c>
      <c r="R3900" s="26">
        <f>DATE(NICAP[[#This Row],[Year]],NICAP[[#This Row],[Month]],NICAP[[#This Row],[Day]])</f>
        <v>24809</v>
      </c>
      <c r="S3900" s="35" t="str">
        <f t="shared" si="120"/>
        <v/>
      </c>
      <c r="T3900" s="24" t="str">
        <f t="shared" si="121"/>
        <v>CAN</v>
      </c>
    </row>
    <row r="3901" spans="1:20" ht="71.25" customHeight="1" x14ac:dyDescent="0.2">
      <c r="A3901" s="35">
        <v>3892</v>
      </c>
      <c r="B3901" s="57">
        <v>671204</v>
      </c>
      <c r="C3901" s="50" t="s">
        <v>5019</v>
      </c>
      <c r="D3901" s="50" t="s">
        <v>1758</v>
      </c>
      <c r="E3901" s="50" t="str">
        <f>IF(AND(LEN(NICAP[[#This Row],[State or      Country]])=2,NICAP[[#This Row],[State or      Country]]&lt;&gt;"UK"),"US","Other")</f>
        <v>US</v>
      </c>
      <c r="F3901" s="75">
        <v>2</v>
      </c>
      <c r="G3901" s="48"/>
      <c r="H3901" s="48"/>
      <c r="I3901" s="48"/>
      <c r="J3901" s="48"/>
      <c r="K3901" s="48"/>
      <c r="L3901" s="36" t="s">
        <v>5018</v>
      </c>
      <c r="M3901" s="36" t="str">
        <f>IF(LEFT(NICAP[[#This Row],[Date]],1)=0,"Y","N")</f>
        <v>N</v>
      </c>
      <c r="N3901" s="36"/>
      <c r="O3901" s="36" t="str">
        <f>19&amp;LEFT(NICAP[[#This Row],[Date]],2)</f>
        <v>1967</v>
      </c>
      <c r="P3901" s="36" t="str">
        <f>MID(NICAP[[#This Row],[Date]],3,2)</f>
        <v>12</v>
      </c>
      <c r="Q3901" s="36" t="str">
        <f>RIGHT(NICAP[[#This Row],[Date]],2)</f>
        <v>04</v>
      </c>
      <c r="R3901" s="26">
        <f>DATE(NICAP[[#This Row],[Year]],NICAP[[#This Row],[Month]],NICAP[[#This Row],[Day]])</f>
        <v>24810</v>
      </c>
      <c r="S3901" s="35" t="str">
        <f t="shared" si="120"/>
        <v>NY</v>
      </c>
      <c r="T3901" s="24" t="str">
        <f t="shared" si="121"/>
        <v>US</v>
      </c>
    </row>
    <row r="3902" spans="1:20" ht="42" customHeight="1" x14ac:dyDescent="0.2">
      <c r="A3902" s="35">
        <v>3893</v>
      </c>
      <c r="B3902" s="57">
        <v>671206</v>
      </c>
      <c r="C3902" s="50" t="s">
        <v>1971</v>
      </c>
      <c r="D3902" s="50" t="s">
        <v>1686</v>
      </c>
      <c r="E3902" s="50" t="str">
        <f>IF(AND(LEN(NICAP[[#This Row],[State or      Country]])=2,NICAP[[#This Row],[State or      Country]]&lt;&gt;"UK"),"US","Other")</f>
        <v>US</v>
      </c>
      <c r="F3902" s="75">
        <v>2</v>
      </c>
      <c r="G3902" s="48"/>
      <c r="H3902" s="48"/>
      <c r="I3902" s="48"/>
      <c r="J3902" s="48"/>
      <c r="K3902" s="48"/>
      <c r="L3902" s="42" t="s">
        <v>5017</v>
      </c>
      <c r="M3902" s="42" t="str">
        <f>IF(LEFT(NICAP[[#This Row],[Date]],1)=0,"Y","N")</f>
        <v>N</v>
      </c>
      <c r="N3902" s="42"/>
      <c r="O3902" s="42" t="str">
        <f>19&amp;LEFT(NICAP[[#This Row],[Date]],2)</f>
        <v>1967</v>
      </c>
      <c r="P3902" s="42" t="str">
        <f>MID(NICAP[[#This Row],[Date]],3,2)</f>
        <v>12</v>
      </c>
      <c r="Q3902" s="42" t="str">
        <f>RIGHT(NICAP[[#This Row],[Date]],2)</f>
        <v>06</v>
      </c>
      <c r="R3902" s="26">
        <f>DATE(NICAP[[#This Row],[Year]],NICAP[[#This Row],[Month]],NICAP[[#This Row],[Day]])</f>
        <v>24812</v>
      </c>
      <c r="S3902" s="35" t="str">
        <f t="shared" si="120"/>
        <v>PA</v>
      </c>
      <c r="T3902" s="24" t="str">
        <f t="shared" si="121"/>
        <v>US</v>
      </c>
    </row>
    <row r="3903" spans="1:20" ht="71.25" customHeight="1" x14ac:dyDescent="0.2">
      <c r="A3903" s="35">
        <v>3894</v>
      </c>
      <c r="B3903" s="57">
        <v>671207</v>
      </c>
      <c r="C3903" s="50" t="s">
        <v>3331</v>
      </c>
      <c r="D3903" s="50" t="s">
        <v>1667</v>
      </c>
      <c r="E3903" s="50" t="str">
        <f>IF(AND(LEN(NICAP[[#This Row],[State or      Country]])=2,NICAP[[#This Row],[State or      Country]]&lt;&gt;"UK"),"US","Other")</f>
        <v>US</v>
      </c>
      <c r="F3903" s="75">
        <v>2</v>
      </c>
      <c r="G3903" s="48"/>
      <c r="H3903" s="48"/>
      <c r="I3903" s="48"/>
      <c r="J3903" s="48"/>
      <c r="K3903" s="48"/>
      <c r="L3903" s="36" t="s">
        <v>5016</v>
      </c>
      <c r="M3903" s="36" t="str">
        <f>IF(LEFT(NICAP[[#This Row],[Date]],1)=0,"Y","N")</f>
        <v>N</v>
      </c>
      <c r="N3903" s="36"/>
      <c r="O3903" s="36" t="str">
        <f>19&amp;LEFT(NICAP[[#This Row],[Date]],2)</f>
        <v>1967</v>
      </c>
      <c r="P3903" s="36" t="str">
        <f>MID(NICAP[[#This Row],[Date]],3,2)</f>
        <v>12</v>
      </c>
      <c r="Q3903" s="36" t="str">
        <f>RIGHT(NICAP[[#This Row],[Date]],2)</f>
        <v>07</v>
      </c>
      <c r="R3903" s="26">
        <f>DATE(NICAP[[#This Row],[Year]],NICAP[[#This Row],[Month]],NICAP[[#This Row],[Day]])</f>
        <v>24813</v>
      </c>
      <c r="S3903" s="35" t="str">
        <f t="shared" si="120"/>
        <v>TX</v>
      </c>
      <c r="T3903" s="24" t="str">
        <f t="shared" si="121"/>
        <v>US</v>
      </c>
    </row>
    <row r="3904" spans="1:20" ht="57.75" customHeight="1" x14ac:dyDescent="0.2">
      <c r="A3904" s="35">
        <v>3895</v>
      </c>
      <c r="B3904" s="57">
        <v>671207</v>
      </c>
      <c r="C3904" s="50" t="s">
        <v>5015</v>
      </c>
      <c r="D3904" s="50" t="s">
        <v>1702</v>
      </c>
      <c r="E3904" s="50" t="str">
        <f>IF(AND(LEN(NICAP[[#This Row],[State or      Country]])=2,NICAP[[#This Row],[State or      Country]]&lt;&gt;"UK"),"US","Other")</f>
        <v>Other</v>
      </c>
      <c r="F3904" s="75">
        <v>2</v>
      </c>
      <c r="G3904" s="48"/>
      <c r="H3904" s="48"/>
      <c r="I3904" s="48"/>
      <c r="J3904" s="48"/>
      <c r="K3904" s="48"/>
      <c r="L3904" s="36" t="s">
        <v>5014</v>
      </c>
      <c r="M3904" s="36" t="str">
        <f>IF(LEFT(NICAP[[#This Row],[Date]],1)=0,"Y","N")</f>
        <v>N</v>
      </c>
      <c r="N3904" s="36"/>
      <c r="O3904" s="36" t="str">
        <f>19&amp;LEFT(NICAP[[#This Row],[Date]],2)</f>
        <v>1967</v>
      </c>
      <c r="P3904" s="36" t="str">
        <f>MID(NICAP[[#This Row],[Date]],3,2)</f>
        <v>12</v>
      </c>
      <c r="Q3904" s="36" t="str">
        <f>RIGHT(NICAP[[#This Row],[Date]],2)</f>
        <v>07</v>
      </c>
      <c r="R3904" s="26">
        <f>DATE(NICAP[[#This Row],[Year]],NICAP[[#This Row],[Month]],NICAP[[#This Row],[Day]])</f>
        <v>24813</v>
      </c>
      <c r="S3904" s="35" t="str">
        <f t="shared" si="120"/>
        <v/>
      </c>
      <c r="T3904" s="24" t="str">
        <f t="shared" si="121"/>
        <v>CAN</v>
      </c>
    </row>
    <row r="3905" spans="1:20" ht="72" customHeight="1" x14ac:dyDescent="0.2">
      <c r="A3905" s="35">
        <v>3896</v>
      </c>
      <c r="B3905" s="57">
        <v>671208</v>
      </c>
      <c r="C3905" s="50" t="s">
        <v>5013</v>
      </c>
      <c r="D3905" s="50" t="s">
        <v>1787</v>
      </c>
      <c r="E3905" s="50" t="str">
        <f>IF(AND(LEN(NICAP[[#This Row],[State or      Country]])=2,NICAP[[#This Row],[State or      Country]]&lt;&gt;"UK"),"US","Other")</f>
        <v>US</v>
      </c>
      <c r="F3905" s="75">
        <v>5</v>
      </c>
      <c r="G3905" s="48"/>
      <c r="H3905" s="48"/>
      <c r="I3905" s="48"/>
      <c r="J3905" s="48"/>
      <c r="K3905" s="48"/>
      <c r="L3905" s="36" t="s">
        <v>5012</v>
      </c>
      <c r="M3905" s="36" t="str">
        <f>IF(LEFT(NICAP[[#This Row],[Date]],1)=0,"Y","N")</f>
        <v>N</v>
      </c>
      <c r="N3905" s="36"/>
      <c r="O3905" s="36" t="str">
        <f>19&amp;LEFT(NICAP[[#This Row],[Date]],2)</f>
        <v>1967</v>
      </c>
      <c r="P3905" s="36" t="str">
        <f>MID(NICAP[[#This Row],[Date]],3,2)</f>
        <v>12</v>
      </c>
      <c r="Q3905" s="36" t="str">
        <f>RIGHT(NICAP[[#This Row],[Date]],2)</f>
        <v>08</v>
      </c>
      <c r="R3905" s="26">
        <f>DATE(NICAP[[#This Row],[Year]],NICAP[[#This Row],[Month]],NICAP[[#This Row],[Day]])</f>
        <v>24814</v>
      </c>
      <c r="S3905" s="35" t="str">
        <f t="shared" si="120"/>
        <v>IN</v>
      </c>
      <c r="T3905" s="24" t="str">
        <f t="shared" si="121"/>
        <v>US</v>
      </c>
    </row>
    <row r="3906" spans="1:20" ht="71.25" customHeight="1" x14ac:dyDescent="0.2">
      <c r="A3906" s="35">
        <v>3897</v>
      </c>
      <c r="B3906" s="57">
        <v>671208</v>
      </c>
      <c r="C3906" s="50" t="s">
        <v>5013</v>
      </c>
      <c r="D3906" s="50" t="s">
        <v>1787</v>
      </c>
      <c r="E3906" s="50" t="str">
        <f>IF(AND(LEN(NICAP[[#This Row],[State or      Country]])=2,NICAP[[#This Row],[State or      Country]]&lt;&gt;"UK"),"US","Other")</f>
        <v>US</v>
      </c>
      <c r="F3906" s="75">
        <v>7</v>
      </c>
      <c r="G3906" s="48"/>
      <c r="H3906" s="48"/>
      <c r="I3906" s="48"/>
      <c r="J3906" s="48"/>
      <c r="K3906" s="48"/>
      <c r="L3906" s="36" t="s">
        <v>5012</v>
      </c>
      <c r="M3906" s="36" t="str">
        <f>IF(LEFT(NICAP[[#This Row],[Date]],1)=0,"Y","N")</f>
        <v>N</v>
      </c>
      <c r="N3906" s="36"/>
      <c r="O3906" s="36" t="str">
        <f>19&amp;LEFT(NICAP[[#This Row],[Date]],2)</f>
        <v>1967</v>
      </c>
      <c r="P3906" s="36" t="str">
        <f>MID(NICAP[[#This Row],[Date]],3,2)</f>
        <v>12</v>
      </c>
      <c r="Q3906" s="36" t="str">
        <f>RIGHT(NICAP[[#This Row],[Date]],2)</f>
        <v>08</v>
      </c>
      <c r="R3906" s="26">
        <f>DATE(NICAP[[#This Row],[Year]],NICAP[[#This Row],[Month]],NICAP[[#This Row],[Day]])</f>
        <v>24814</v>
      </c>
      <c r="S3906" s="35" t="str">
        <f t="shared" si="120"/>
        <v>IN</v>
      </c>
      <c r="T3906" s="24" t="str">
        <f t="shared" si="121"/>
        <v>US</v>
      </c>
    </row>
    <row r="3907" spans="1:20" ht="42.75" customHeight="1" x14ac:dyDescent="0.2">
      <c r="A3907" s="35">
        <v>3898</v>
      </c>
      <c r="B3907" s="57">
        <v>671208</v>
      </c>
      <c r="C3907" s="50" t="s">
        <v>5011</v>
      </c>
      <c r="D3907" s="50" t="s">
        <v>1731</v>
      </c>
      <c r="E3907" s="50" t="str">
        <f>IF(AND(LEN(NICAP[[#This Row],[State or      Country]])=2,NICAP[[#This Row],[State or      Country]]&lt;&gt;"UK"),"US","Other")</f>
        <v>US</v>
      </c>
      <c r="F3907" s="75">
        <v>7</v>
      </c>
      <c r="G3907" s="48"/>
      <c r="H3907" s="48"/>
      <c r="I3907" s="48"/>
      <c r="J3907" s="48"/>
      <c r="K3907" s="48"/>
      <c r="L3907" s="36" t="s">
        <v>5010</v>
      </c>
      <c r="M3907" s="36" t="str">
        <f>IF(LEFT(NICAP[[#This Row],[Date]],1)=0,"Y","N")</f>
        <v>N</v>
      </c>
      <c r="N3907" s="36"/>
      <c r="O3907" s="36" t="str">
        <f>19&amp;LEFT(NICAP[[#This Row],[Date]],2)</f>
        <v>1967</v>
      </c>
      <c r="P3907" s="36" t="str">
        <f>MID(NICAP[[#This Row],[Date]],3,2)</f>
        <v>12</v>
      </c>
      <c r="Q3907" s="36" t="str">
        <f>RIGHT(NICAP[[#This Row],[Date]],2)</f>
        <v>08</v>
      </c>
      <c r="R3907" s="26">
        <f>DATE(NICAP[[#This Row],[Year]],NICAP[[#This Row],[Month]],NICAP[[#This Row],[Day]])</f>
        <v>24814</v>
      </c>
      <c r="S3907" s="35" t="str">
        <f t="shared" si="120"/>
        <v>ID</v>
      </c>
      <c r="T3907" s="24" t="str">
        <f t="shared" si="121"/>
        <v>US</v>
      </c>
    </row>
    <row r="3908" spans="1:20" ht="57" customHeight="1" x14ac:dyDescent="0.2">
      <c r="A3908" s="35">
        <v>3899</v>
      </c>
      <c r="B3908" s="57">
        <v>671211</v>
      </c>
      <c r="C3908" s="50" t="s">
        <v>5009</v>
      </c>
      <c r="D3908" s="50" t="s">
        <v>1676</v>
      </c>
      <c r="E3908" s="50" t="str">
        <f>IF(AND(LEN(NICAP[[#This Row],[State or      Country]])=2,NICAP[[#This Row],[State or      Country]]&lt;&gt;"UK"),"US","Other")</f>
        <v>US</v>
      </c>
      <c r="F3908" s="75">
        <v>1</v>
      </c>
      <c r="G3908" s="48"/>
      <c r="H3908" s="48"/>
      <c r="I3908" s="48"/>
      <c r="J3908" s="48"/>
      <c r="K3908" s="48"/>
      <c r="L3908" s="36" t="s">
        <v>5008</v>
      </c>
      <c r="M3908" s="36" t="str">
        <f>IF(LEFT(NICAP[[#This Row],[Date]],1)=0,"Y","N")</f>
        <v>N</v>
      </c>
      <c r="N3908" s="36"/>
      <c r="O3908" s="36" t="str">
        <f>19&amp;LEFT(NICAP[[#This Row],[Date]],2)</f>
        <v>1967</v>
      </c>
      <c r="P3908" s="36" t="str">
        <f>MID(NICAP[[#This Row],[Date]],3,2)</f>
        <v>12</v>
      </c>
      <c r="Q3908" s="36" t="str">
        <f>RIGHT(NICAP[[#This Row],[Date]],2)</f>
        <v>11</v>
      </c>
      <c r="R3908" s="26">
        <f>DATE(NICAP[[#This Row],[Year]],NICAP[[#This Row],[Month]],NICAP[[#This Row],[Day]])</f>
        <v>24817</v>
      </c>
      <c r="S3908" s="35" t="str">
        <f t="shared" si="120"/>
        <v>CA</v>
      </c>
      <c r="T3908" s="24" t="str">
        <f t="shared" si="121"/>
        <v>US</v>
      </c>
    </row>
    <row r="3909" spans="1:20" ht="41.25" customHeight="1" x14ac:dyDescent="0.2">
      <c r="A3909" s="35">
        <v>3900</v>
      </c>
      <c r="B3909" s="57">
        <v>671212</v>
      </c>
      <c r="C3909" s="50" t="s">
        <v>5007</v>
      </c>
      <c r="D3909" s="50" t="s">
        <v>1734</v>
      </c>
      <c r="E3909" s="50" t="str">
        <f>IF(AND(LEN(NICAP[[#This Row],[State or      Country]])=2,NICAP[[#This Row],[State or      Country]]&lt;&gt;"UK"),"US","Other")</f>
        <v>US</v>
      </c>
      <c r="F3909" s="75">
        <v>1</v>
      </c>
      <c r="G3909" s="48"/>
      <c r="H3909" s="48"/>
      <c r="I3909" s="48"/>
      <c r="J3909" s="48"/>
      <c r="K3909" s="48"/>
      <c r="L3909" s="42" t="s">
        <v>5006</v>
      </c>
      <c r="M3909" s="42" t="str">
        <f>IF(LEFT(NICAP[[#This Row],[Date]],1)=0,"Y","N")</f>
        <v>N</v>
      </c>
      <c r="N3909" s="42"/>
      <c r="O3909" s="42" t="str">
        <f>19&amp;LEFT(NICAP[[#This Row],[Date]],2)</f>
        <v>1967</v>
      </c>
      <c r="P3909" s="42" t="str">
        <f>MID(NICAP[[#This Row],[Date]],3,2)</f>
        <v>12</v>
      </c>
      <c r="Q3909" s="42" t="str">
        <f>RIGHT(NICAP[[#This Row],[Date]],2)</f>
        <v>12</v>
      </c>
      <c r="R3909" s="26">
        <f>DATE(NICAP[[#This Row],[Year]],NICAP[[#This Row],[Month]],NICAP[[#This Row],[Day]])</f>
        <v>24818</v>
      </c>
      <c r="S3909" s="35" t="str">
        <f t="shared" si="120"/>
        <v>MI</v>
      </c>
      <c r="T3909" s="24" t="str">
        <f t="shared" si="121"/>
        <v>US</v>
      </c>
    </row>
    <row r="3910" spans="1:20" ht="87" customHeight="1" x14ac:dyDescent="0.2">
      <c r="A3910" s="35">
        <v>3901</v>
      </c>
      <c r="B3910" s="57">
        <v>671212</v>
      </c>
      <c r="C3910" s="50" t="s">
        <v>5005</v>
      </c>
      <c r="D3910" s="50" t="s">
        <v>1758</v>
      </c>
      <c r="E3910" s="50" t="str">
        <f>IF(AND(LEN(NICAP[[#This Row],[State or      Country]])=2,NICAP[[#This Row],[State or      Country]]&lt;&gt;"UK"),"US","Other")</f>
        <v>US</v>
      </c>
      <c r="F3910" s="49">
        <v>3</v>
      </c>
      <c r="G3910" s="48"/>
      <c r="H3910" s="48"/>
      <c r="I3910" s="48"/>
      <c r="J3910" s="48"/>
      <c r="K3910" s="48"/>
      <c r="L3910" s="36" t="s">
        <v>5004</v>
      </c>
      <c r="M3910" s="36" t="str">
        <f>IF(LEFT(NICAP[[#This Row],[Date]],1)=0,"Y","N")</f>
        <v>N</v>
      </c>
      <c r="N3910" s="36"/>
      <c r="O3910" s="36" t="str">
        <f>19&amp;LEFT(NICAP[[#This Row],[Date]],2)</f>
        <v>1967</v>
      </c>
      <c r="P3910" s="36" t="str">
        <f>MID(NICAP[[#This Row],[Date]],3,2)</f>
        <v>12</v>
      </c>
      <c r="Q3910" s="36" t="str">
        <f>RIGHT(NICAP[[#This Row],[Date]],2)</f>
        <v>12</v>
      </c>
      <c r="R3910" s="26">
        <f>DATE(NICAP[[#This Row],[Year]],NICAP[[#This Row],[Month]],NICAP[[#This Row],[Day]])</f>
        <v>24818</v>
      </c>
      <c r="S3910" s="35" t="str">
        <f t="shared" si="120"/>
        <v>NY</v>
      </c>
      <c r="T3910" s="24" t="str">
        <f t="shared" si="121"/>
        <v>US</v>
      </c>
    </row>
    <row r="3911" spans="1:20" ht="42" customHeight="1" x14ac:dyDescent="0.2">
      <c r="A3911" s="35">
        <v>3902</v>
      </c>
      <c r="B3911" s="57">
        <v>671213</v>
      </c>
      <c r="C3911" s="50" t="s">
        <v>5003</v>
      </c>
      <c r="D3911" s="50" t="s">
        <v>1775</v>
      </c>
      <c r="E3911" s="50" t="str">
        <f>IF(AND(LEN(NICAP[[#This Row],[State or      Country]])=2,NICAP[[#This Row],[State or      Country]]&lt;&gt;"UK"),"US","Other")</f>
        <v>US</v>
      </c>
      <c r="F3911" s="49">
        <v>1</v>
      </c>
      <c r="G3911" s="48"/>
      <c r="H3911" s="48"/>
      <c r="I3911" s="48"/>
      <c r="J3911" s="48"/>
      <c r="K3911" s="48"/>
      <c r="L3911" s="42" t="s">
        <v>5002</v>
      </c>
      <c r="M3911" s="42" t="str">
        <f>IF(LEFT(NICAP[[#This Row],[Date]],1)=0,"Y","N")</f>
        <v>N</v>
      </c>
      <c r="N3911" s="42"/>
      <c r="O3911" s="42" t="str">
        <f>19&amp;LEFT(NICAP[[#This Row],[Date]],2)</f>
        <v>1967</v>
      </c>
      <c r="P3911" s="42" t="str">
        <f>MID(NICAP[[#This Row],[Date]],3,2)</f>
        <v>12</v>
      </c>
      <c r="Q3911" s="42" t="str">
        <f>RIGHT(NICAP[[#This Row],[Date]],2)</f>
        <v>13</v>
      </c>
      <c r="R3911" s="26">
        <f>DATE(NICAP[[#This Row],[Year]],NICAP[[#This Row],[Month]],NICAP[[#This Row],[Day]])</f>
        <v>24819</v>
      </c>
      <c r="S3911" s="35" t="str">
        <f t="shared" si="120"/>
        <v>CT</v>
      </c>
      <c r="T3911" s="24" t="str">
        <f t="shared" si="121"/>
        <v>US</v>
      </c>
    </row>
    <row r="3912" spans="1:20" ht="27" customHeight="1" x14ac:dyDescent="0.2">
      <c r="A3912" s="35">
        <v>3903</v>
      </c>
      <c r="B3912" s="60">
        <v>671213</v>
      </c>
      <c r="C3912" s="44" t="s">
        <v>5001</v>
      </c>
      <c r="D3912" s="44" t="s">
        <v>1702</v>
      </c>
      <c r="E3912" s="44" t="str">
        <f>IF(AND(LEN(NICAP[[#This Row],[State or      Country]])=2,NICAP[[#This Row],[State or      Country]]&lt;&gt;"UK"),"US","Other")</f>
        <v>Other</v>
      </c>
      <c r="F3912" s="43">
        <v>3</v>
      </c>
      <c r="G3912" s="41"/>
      <c r="H3912" s="41"/>
      <c r="I3912" s="41"/>
      <c r="J3912" s="41"/>
      <c r="K3912" s="41"/>
      <c r="L3912" s="42" t="s">
        <v>5000</v>
      </c>
      <c r="M3912" s="42" t="str">
        <f>IF(LEFT(NICAP[[#This Row],[Date]],1)=0,"Y","N")</f>
        <v>N</v>
      </c>
      <c r="N3912" s="42"/>
      <c r="O3912" s="42" t="str">
        <f>19&amp;LEFT(NICAP[[#This Row],[Date]],2)</f>
        <v>1967</v>
      </c>
      <c r="P3912" s="42" t="str">
        <f>MID(NICAP[[#This Row],[Date]],3,2)</f>
        <v>12</v>
      </c>
      <c r="Q3912" s="42" t="str">
        <f>RIGHT(NICAP[[#This Row],[Date]],2)</f>
        <v>13</v>
      </c>
      <c r="R3912" s="26">
        <f>DATE(NICAP[[#This Row],[Year]],NICAP[[#This Row],[Month]],NICAP[[#This Row],[Day]])</f>
        <v>24819</v>
      </c>
      <c r="S3912" s="35" t="str">
        <f t="shared" si="120"/>
        <v/>
      </c>
      <c r="T3912" s="24" t="str">
        <f t="shared" si="121"/>
        <v>CAN</v>
      </c>
    </row>
    <row r="3913" spans="1:20" ht="57.75" customHeight="1" x14ac:dyDescent="0.2">
      <c r="A3913" s="35">
        <v>3904</v>
      </c>
      <c r="B3913" s="57">
        <v>671214</v>
      </c>
      <c r="C3913" s="50" t="s">
        <v>4324</v>
      </c>
      <c r="D3913" s="50" t="s">
        <v>1734</v>
      </c>
      <c r="E3913" s="50" t="str">
        <f>IF(AND(LEN(NICAP[[#This Row],[State or      Country]])=2,NICAP[[#This Row],[State or      Country]]&lt;&gt;"UK"),"US","Other")</f>
        <v>US</v>
      </c>
      <c r="F3913" s="49">
        <v>2</v>
      </c>
      <c r="G3913" s="48"/>
      <c r="H3913" s="48"/>
      <c r="I3913" s="48"/>
      <c r="J3913" s="48"/>
      <c r="K3913" s="48"/>
      <c r="L3913" s="36" t="s">
        <v>4999</v>
      </c>
      <c r="M3913" s="36" t="str">
        <f>IF(LEFT(NICAP[[#This Row],[Date]],1)=0,"Y","N")</f>
        <v>N</v>
      </c>
      <c r="N3913" s="36"/>
      <c r="O3913" s="36" t="str">
        <f>19&amp;LEFT(NICAP[[#This Row],[Date]],2)</f>
        <v>1967</v>
      </c>
      <c r="P3913" s="36" t="str">
        <f>MID(NICAP[[#This Row],[Date]],3,2)</f>
        <v>12</v>
      </c>
      <c r="Q3913" s="36" t="str">
        <f>RIGHT(NICAP[[#This Row],[Date]],2)</f>
        <v>14</v>
      </c>
      <c r="R3913" s="26">
        <f>DATE(NICAP[[#This Row],[Year]],NICAP[[#This Row],[Month]],NICAP[[#This Row],[Day]])</f>
        <v>24820</v>
      </c>
      <c r="S3913" s="35" t="str">
        <f t="shared" si="120"/>
        <v>MI</v>
      </c>
      <c r="T3913" s="24" t="str">
        <f t="shared" si="121"/>
        <v>US</v>
      </c>
    </row>
    <row r="3914" spans="1:20" ht="72" customHeight="1" x14ac:dyDescent="0.2">
      <c r="A3914" s="35">
        <v>3905</v>
      </c>
      <c r="B3914" s="57">
        <v>671215</v>
      </c>
      <c r="C3914" s="50" t="s">
        <v>4998</v>
      </c>
      <c r="D3914" s="50" t="s">
        <v>1739</v>
      </c>
      <c r="E3914" s="50" t="str">
        <f>IF(AND(LEN(NICAP[[#This Row],[State or      Country]])=2,NICAP[[#This Row],[State or      Country]]&lt;&gt;"UK"),"US","Other")</f>
        <v>US</v>
      </c>
      <c r="F3914" s="49">
        <v>2</v>
      </c>
      <c r="G3914" s="75">
        <v>0</v>
      </c>
      <c r="H3914" s="48"/>
      <c r="I3914" s="48"/>
      <c r="J3914" s="48"/>
      <c r="K3914" s="48"/>
      <c r="L3914" s="36" t="s">
        <v>4997</v>
      </c>
      <c r="M3914" s="36" t="str">
        <f>IF(LEFT(NICAP[[#This Row],[Date]],1)=0,"Y","N")</f>
        <v>N</v>
      </c>
      <c r="N3914" s="36"/>
      <c r="O3914" s="36" t="str">
        <f>19&amp;LEFT(NICAP[[#This Row],[Date]],2)</f>
        <v>1967</v>
      </c>
      <c r="P3914" s="36" t="str">
        <f>MID(NICAP[[#This Row],[Date]],3,2)</f>
        <v>12</v>
      </c>
      <c r="Q3914" s="36" t="str">
        <f>RIGHT(NICAP[[#This Row],[Date]],2)</f>
        <v>15</v>
      </c>
      <c r="R3914" s="26">
        <f>DATE(NICAP[[#This Row],[Year]],NICAP[[#This Row],[Month]],NICAP[[#This Row],[Day]])</f>
        <v>24821</v>
      </c>
      <c r="S3914" s="35" t="str">
        <f t="shared" ref="S3914:S3977" si="122">IF(E3914="US",D3914,"")</f>
        <v>WI</v>
      </c>
      <c r="T3914" s="24" t="str">
        <f t="shared" ref="T3914:T3977" si="123">IF(E3914="US","US",D3914)</f>
        <v>US</v>
      </c>
    </row>
    <row r="3915" spans="1:20" ht="41.25" customHeight="1" x14ac:dyDescent="0.2">
      <c r="A3915" s="35">
        <v>3906</v>
      </c>
      <c r="B3915" s="57">
        <v>671222</v>
      </c>
      <c r="C3915" s="50" t="s">
        <v>4996</v>
      </c>
      <c r="D3915" s="50" t="s">
        <v>1694</v>
      </c>
      <c r="E3915" s="50" t="str">
        <f>IF(AND(LEN(NICAP[[#This Row],[State or      Country]])=2,NICAP[[#This Row],[State or      Country]]&lt;&gt;"UK"),"US","Other")</f>
        <v>US</v>
      </c>
      <c r="F3915" s="49">
        <v>2</v>
      </c>
      <c r="G3915" s="48"/>
      <c r="H3915" s="48"/>
      <c r="I3915" s="48"/>
      <c r="J3915" s="48"/>
      <c r="K3915" s="48"/>
      <c r="L3915" s="42" t="s">
        <v>4995</v>
      </c>
      <c r="M3915" s="42" t="str">
        <f>IF(LEFT(NICAP[[#This Row],[Date]],1)=0,"Y","N")</f>
        <v>N</v>
      </c>
      <c r="N3915" s="42"/>
      <c r="O3915" s="42" t="str">
        <f>19&amp;LEFT(NICAP[[#This Row],[Date]],2)</f>
        <v>1967</v>
      </c>
      <c r="P3915" s="42" t="str">
        <f>MID(NICAP[[#This Row],[Date]],3,2)</f>
        <v>12</v>
      </c>
      <c r="Q3915" s="42" t="str">
        <f>RIGHT(NICAP[[#This Row],[Date]],2)</f>
        <v>22</v>
      </c>
      <c r="R3915" s="26">
        <f>DATE(NICAP[[#This Row],[Year]],NICAP[[#This Row],[Month]],NICAP[[#This Row],[Day]])</f>
        <v>24828</v>
      </c>
      <c r="S3915" s="35" t="str">
        <f t="shared" si="122"/>
        <v>OH</v>
      </c>
      <c r="T3915" s="24" t="str">
        <f t="shared" si="123"/>
        <v>US</v>
      </c>
    </row>
    <row r="3916" spans="1:20" ht="42.75" customHeight="1" x14ac:dyDescent="0.2">
      <c r="A3916" s="35">
        <v>3907</v>
      </c>
      <c r="B3916" s="57">
        <v>671224</v>
      </c>
      <c r="C3916" s="50" t="s">
        <v>4994</v>
      </c>
      <c r="D3916" s="50" t="s">
        <v>1697</v>
      </c>
      <c r="E3916" s="50" t="str">
        <f>IF(AND(LEN(NICAP[[#This Row],[State or      Country]])=2,NICAP[[#This Row],[State or      Country]]&lt;&gt;"UK"),"US","Other")</f>
        <v>US</v>
      </c>
      <c r="F3916" s="49">
        <v>1</v>
      </c>
      <c r="G3916" s="48"/>
      <c r="H3916" s="48"/>
      <c r="I3916" s="48"/>
      <c r="J3916" s="48"/>
      <c r="K3916" s="48"/>
      <c r="L3916" s="36" t="s">
        <v>4993</v>
      </c>
      <c r="M3916" s="36" t="str">
        <f>IF(LEFT(NICAP[[#This Row],[Date]],1)=0,"Y","N")</f>
        <v>N</v>
      </c>
      <c r="N3916" s="36"/>
      <c r="O3916" s="36" t="str">
        <f>19&amp;LEFT(NICAP[[#This Row],[Date]],2)</f>
        <v>1967</v>
      </c>
      <c r="P3916" s="36" t="str">
        <f>MID(NICAP[[#This Row],[Date]],3,2)</f>
        <v>12</v>
      </c>
      <c r="Q3916" s="36" t="str">
        <f>RIGHT(NICAP[[#This Row],[Date]],2)</f>
        <v>24</v>
      </c>
      <c r="R3916" s="26">
        <f>DATE(NICAP[[#This Row],[Year]],NICAP[[#This Row],[Month]],NICAP[[#This Row],[Day]])</f>
        <v>24830</v>
      </c>
      <c r="S3916" s="35" t="str">
        <f t="shared" si="122"/>
        <v>MA</v>
      </c>
      <c r="T3916" s="24" t="str">
        <f t="shared" si="123"/>
        <v>US</v>
      </c>
    </row>
    <row r="3917" spans="1:20" ht="12.75" customHeight="1" x14ac:dyDescent="0.2">
      <c r="A3917" s="35">
        <v>3908</v>
      </c>
      <c r="B3917" s="53">
        <v>680000</v>
      </c>
      <c r="C3917" s="39" t="s">
        <v>2333</v>
      </c>
      <c r="D3917" s="39" t="s">
        <v>1673</v>
      </c>
      <c r="E3917" s="39" t="str">
        <f>IF(AND(LEN(NICAP[[#This Row],[State or      Country]])=2,NICAP[[#This Row],[State or      Country]]&lt;&gt;"UK"),"US","Other")</f>
        <v>US</v>
      </c>
      <c r="F3917" s="38">
        <v>10</v>
      </c>
      <c r="G3917" s="37"/>
      <c r="H3917" s="37"/>
      <c r="I3917" s="37"/>
      <c r="J3917" s="54" t="s">
        <v>1744</v>
      </c>
      <c r="K3917" s="37"/>
      <c r="L3917" s="36" t="s">
        <v>4992</v>
      </c>
      <c r="M3917" s="36" t="str">
        <f>IF(LEFT(NICAP[[#This Row],[Date]],1)=0,"Y","N")</f>
        <v>N</v>
      </c>
      <c r="N3917" s="36"/>
      <c r="O3917" s="36" t="str">
        <f>19&amp;LEFT(NICAP[[#This Row],[Date]],2)</f>
        <v>1968</v>
      </c>
      <c r="P3917" s="36" t="str">
        <f>MID(NICAP[[#This Row],[Date]],3,2)</f>
        <v>00</v>
      </c>
      <c r="Q3917" s="36" t="str">
        <f>RIGHT(NICAP[[#This Row],[Date]],2)</f>
        <v>00</v>
      </c>
      <c r="R3917" s="26">
        <f>DATE(NICAP[[#This Row],[Year]],NICAP[[#This Row],[Month]],NICAP[[#This Row],[Day]])</f>
        <v>24806</v>
      </c>
      <c r="S3917" s="35" t="str">
        <f t="shared" si="122"/>
        <v>NC</v>
      </c>
      <c r="T3917" s="24" t="str">
        <f t="shared" si="123"/>
        <v>US</v>
      </c>
    </row>
    <row r="3918" spans="1:20" ht="71.25" customHeight="1" x14ac:dyDescent="0.2">
      <c r="A3918" s="35">
        <v>3909</v>
      </c>
      <c r="B3918" s="73">
        <v>680000</v>
      </c>
      <c r="C3918" s="50" t="s">
        <v>4991</v>
      </c>
      <c r="D3918" s="50" t="s">
        <v>2122</v>
      </c>
      <c r="E3918" s="50" t="str">
        <f>IF(AND(LEN(NICAP[[#This Row],[State or      Country]])=2,NICAP[[#This Row],[State or      Country]]&lt;&gt;"UK"),"US","Other")</f>
        <v>US</v>
      </c>
      <c r="F3918" s="49">
        <v>2</v>
      </c>
      <c r="G3918" s="48"/>
      <c r="H3918" s="48"/>
      <c r="I3918" s="48"/>
      <c r="J3918" s="48"/>
      <c r="K3918" s="48"/>
      <c r="L3918" s="36" t="s">
        <v>4990</v>
      </c>
      <c r="M3918" s="36" t="str">
        <f>IF(LEFT(NICAP[[#This Row],[Date]],1)=0,"Y","N")</f>
        <v>N</v>
      </c>
      <c r="N3918" s="36"/>
      <c r="O3918" s="36" t="str">
        <f>19&amp;LEFT(NICAP[[#This Row],[Date]],2)</f>
        <v>1968</v>
      </c>
      <c r="P3918" s="36" t="str">
        <f>MID(NICAP[[#This Row],[Date]],3,2)</f>
        <v>00</v>
      </c>
      <c r="Q3918" s="36" t="str">
        <f>RIGHT(NICAP[[#This Row],[Date]],2)</f>
        <v>00</v>
      </c>
      <c r="R3918" s="26">
        <f>DATE(NICAP[[#This Row],[Year]],NICAP[[#This Row],[Month]],NICAP[[#This Row],[Day]])</f>
        <v>24806</v>
      </c>
      <c r="S3918" s="35" t="str">
        <f t="shared" si="122"/>
        <v>NM</v>
      </c>
      <c r="T3918" s="24" t="str">
        <f t="shared" si="123"/>
        <v>US</v>
      </c>
    </row>
    <row r="3919" spans="1:20" ht="56.25" customHeight="1" x14ac:dyDescent="0.2">
      <c r="A3919" s="35">
        <v>3910</v>
      </c>
      <c r="B3919" s="57">
        <v>680800</v>
      </c>
      <c r="C3919" s="50" t="s">
        <v>3609</v>
      </c>
      <c r="D3919" s="50" t="s">
        <v>1787</v>
      </c>
      <c r="E3919" s="50" t="str">
        <f>IF(AND(LEN(NICAP[[#This Row],[State or      Country]])=2,NICAP[[#This Row],[State or      Country]]&lt;&gt;"UK"),"US","Other")</f>
        <v>US</v>
      </c>
      <c r="F3919" s="49">
        <v>2</v>
      </c>
      <c r="G3919" s="48"/>
      <c r="H3919" s="48"/>
      <c r="I3919" s="48"/>
      <c r="J3919" s="48"/>
      <c r="K3919" s="48"/>
      <c r="L3919" s="42" t="s">
        <v>4989</v>
      </c>
      <c r="M3919" s="42" t="str">
        <f>IF(LEFT(NICAP[[#This Row],[Date]],1)=0,"Y","N")</f>
        <v>N</v>
      </c>
      <c r="N3919" s="42"/>
      <c r="O3919" s="42" t="str">
        <f>19&amp;LEFT(NICAP[[#This Row],[Date]],2)</f>
        <v>1968</v>
      </c>
      <c r="P3919" s="42" t="str">
        <f>MID(NICAP[[#This Row],[Date]],3,2)</f>
        <v>08</v>
      </c>
      <c r="Q3919" s="42" t="str">
        <f>RIGHT(NICAP[[#This Row],[Date]],2)</f>
        <v>00</v>
      </c>
      <c r="R3919" s="26">
        <f>DATE(NICAP[[#This Row],[Year]],NICAP[[#This Row],[Month]],NICAP[[#This Row],[Day]])</f>
        <v>25050</v>
      </c>
      <c r="S3919" s="35" t="str">
        <f t="shared" si="122"/>
        <v>IN</v>
      </c>
      <c r="T3919" s="24" t="str">
        <f t="shared" si="123"/>
        <v>US</v>
      </c>
    </row>
    <row r="3920" spans="1:20" ht="27.75" customHeight="1" x14ac:dyDescent="0.2">
      <c r="A3920" s="35">
        <v>3911</v>
      </c>
      <c r="B3920" s="60">
        <v>680102</v>
      </c>
      <c r="C3920" s="44" t="s">
        <v>4988</v>
      </c>
      <c r="D3920" s="44" t="s">
        <v>1702</v>
      </c>
      <c r="E3920" s="44" t="str">
        <f>IF(AND(LEN(NICAP[[#This Row],[State or      Country]])=2,NICAP[[#This Row],[State or      Country]]&lt;&gt;"UK"),"US","Other")</f>
        <v>Other</v>
      </c>
      <c r="F3920" s="43">
        <v>3</v>
      </c>
      <c r="G3920" s="41"/>
      <c r="H3920" s="41"/>
      <c r="I3920" s="41"/>
      <c r="J3920" s="41"/>
      <c r="K3920" s="41"/>
      <c r="L3920" s="42" t="s">
        <v>4987</v>
      </c>
      <c r="M3920" s="42" t="str">
        <f>IF(LEFT(NICAP[[#This Row],[Date]],1)=0,"Y","N")</f>
        <v>N</v>
      </c>
      <c r="N3920" s="42"/>
      <c r="O3920" s="42" t="str">
        <f>19&amp;LEFT(NICAP[[#This Row],[Date]],2)</f>
        <v>1968</v>
      </c>
      <c r="P3920" s="42" t="str">
        <f>MID(NICAP[[#This Row],[Date]],3,2)</f>
        <v>01</v>
      </c>
      <c r="Q3920" s="42" t="str">
        <f>RIGHT(NICAP[[#This Row],[Date]],2)</f>
        <v>02</v>
      </c>
      <c r="R3920" s="26">
        <f>DATE(NICAP[[#This Row],[Year]],NICAP[[#This Row],[Month]],NICAP[[#This Row],[Day]])</f>
        <v>24839</v>
      </c>
      <c r="S3920" s="35" t="str">
        <f t="shared" si="122"/>
        <v/>
      </c>
      <c r="T3920" s="24" t="str">
        <f t="shared" si="123"/>
        <v>CAN</v>
      </c>
    </row>
    <row r="3921" spans="1:20" ht="42" customHeight="1" x14ac:dyDescent="0.2">
      <c r="A3921" s="35">
        <v>3912</v>
      </c>
      <c r="B3921" s="57">
        <v>680120</v>
      </c>
      <c r="C3921" s="50" t="s">
        <v>4986</v>
      </c>
      <c r="D3921" s="50" t="s">
        <v>1784</v>
      </c>
      <c r="E3921" s="50" t="str">
        <f>IF(AND(LEN(NICAP[[#This Row],[State or      Country]])=2,NICAP[[#This Row],[State or      Country]]&lt;&gt;"UK"),"US","Other")</f>
        <v>US</v>
      </c>
      <c r="F3921" s="49">
        <v>2</v>
      </c>
      <c r="G3921" s="48"/>
      <c r="H3921" s="48"/>
      <c r="I3921" s="48"/>
      <c r="J3921" s="48"/>
      <c r="K3921" s="48"/>
      <c r="L3921" s="42" t="s">
        <v>4985</v>
      </c>
      <c r="M3921" s="42" t="str">
        <f>IF(LEFT(NICAP[[#This Row],[Date]],1)=0,"Y","N")</f>
        <v>N</v>
      </c>
      <c r="N3921" s="42"/>
      <c r="O3921" s="42" t="str">
        <f>19&amp;LEFT(NICAP[[#This Row],[Date]],2)</f>
        <v>1968</v>
      </c>
      <c r="P3921" s="42" t="str">
        <f>MID(NICAP[[#This Row],[Date]],3,2)</f>
        <v>01</v>
      </c>
      <c r="Q3921" s="42" t="str">
        <f>RIGHT(NICAP[[#This Row],[Date]],2)</f>
        <v>20</v>
      </c>
      <c r="R3921" s="26">
        <f>DATE(NICAP[[#This Row],[Year]],NICAP[[#This Row],[Month]],NICAP[[#This Row],[Day]])</f>
        <v>24857</v>
      </c>
      <c r="S3921" s="35" t="str">
        <f t="shared" si="122"/>
        <v>SD</v>
      </c>
      <c r="T3921" s="24" t="str">
        <f t="shared" si="123"/>
        <v>US</v>
      </c>
    </row>
    <row r="3922" spans="1:20" ht="71.25" customHeight="1" x14ac:dyDescent="0.2">
      <c r="A3922" s="35">
        <v>3913</v>
      </c>
      <c r="B3922" s="57">
        <v>680124</v>
      </c>
      <c r="C3922" s="50" t="s">
        <v>3609</v>
      </c>
      <c r="D3922" s="50" t="s">
        <v>1787</v>
      </c>
      <c r="E3922" s="50" t="str">
        <f>IF(AND(LEN(NICAP[[#This Row],[State or      Country]])=2,NICAP[[#This Row],[State or      Country]]&lt;&gt;"UK"),"US","Other")</f>
        <v>US</v>
      </c>
      <c r="F3922" s="49">
        <v>2</v>
      </c>
      <c r="G3922" s="48"/>
      <c r="H3922" s="48"/>
      <c r="I3922" s="48"/>
      <c r="J3922" s="48"/>
      <c r="K3922" s="48"/>
      <c r="L3922" s="36" t="s">
        <v>4984</v>
      </c>
      <c r="M3922" s="36" t="str">
        <f>IF(LEFT(NICAP[[#This Row],[Date]],1)=0,"Y","N")</f>
        <v>N</v>
      </c>
      <c r="N3922" s="36"/>
      <c r="O3922" s="36" t="str">
        <f>19&amp;LEFT(NICAP[[#This Row],[Date]],2)</f>
        <v>1968</v>
      </c>
      <c r="P3922" s="36" t="str">
        <f>MID(NICAP[[#This Row],[Date]],3,2)</f>
        <v>01</v>
      </c>
      <c r="Q3922" s="36" t="str">
        <f>RIGHT(NICAP[[#This Row],[Date]],2)</f>
        <v>24</v>
      </c>
      <c r="R3922" s="26">
        <f>DATE(NICAP[[#This Row],[Year]],NICAP[[#This Row],[Month]],NICAP[[#This Row],[Day]])</f>
        <v>24861</v>
      </c>
      <c r="S3922" s="35" t="str">
        <f t="shared" si="122"/>
        <v>IN</v>
      </c>
      <c r="T3922" s="24" t="str">
        <f t="shared" si="123"/>
        <v>US</v>
      </c>
    </row>
    <row r="3923" spans="1:20" ht="57.75" customHeight="1" x14ac:dyDescent="0.2">
      <c r="A3923" s="35">
        <v>3914</v>
      </c>
      <c r="B3923" s="67">
        <v>680201</v>
      </c>
      <c r="C3923" s="50" t="s">
        <v>4983</v>
      </c>
      <c r="D3923" s="50" t="s">
        <v>4982</v>
      </c>
      <c r="E3923" s="50" t="str">
        <f>IF(AND(LEN(NICAP[[#This Row],[State or      Country]])=2,NICAP[[#This Row],[State or      Country]]&lt;&gt;"UK"),"US","Other")</f>
        <v>Other</v>
      </c>
      <c r="F3923" s="75">
        <v>7</v>
      </c>
      <c r="G3923" s="48"/>
      <c r="H3923" s="48"/>
      <c r="I3923" s="48"/>
      <c r="J3923" s="48"/>
      <c r="K3923" s="48"/>
      <c r="L3923" s="36" t="s">
        <v>4981</v>
      </c>
      <c r="M3923" s="36" t="str">
        <f>IF(LEFT(NICAP[[#This Row],[Date]],1)=0,"Y","N")</f>
        <v>N</v>
      </c>
      <c r="N3923" s="36"/>
      <c r="O3923" s="36" t="str">
        <f>19&amp;LEFT(NICAP[[#This Row],[Date]],2)</f>
        <v>1968</v>
      </c>
      <c r="P3923" s="36" t="str">
        <f>MID(NICAP[[#This Row],[Date]],3,2)</f>
        <v>02</v>
      </c>
      <c r="Q3923" s="36" t="str">
        <f>RIGHT(NICAP[[#This Row],[Date]],2)</f>
        <v>01</v>
      </c>
      <c r="R3923" s="26">
        <f>DATE(NICAP[[#This Row],[Year]],NICAP[[#This Row],[Month]],NICAP[[#This Row],[Day]])</f>
        <v>24869</v>
      </c>
      <c r="S3923" s="35" t="str">
        <f t="shared" si="122"/>
        <v/>
      </c>
      <c r="T3923" s="24" t="str">
        <f t="shared" si="123"/>
        <v>Azores</v>
      </c>
    </row>
    <row r="3924" spans="1:20" ht="27.75" customHeight="1" x14ac:dyDescent="0.2">
      <c r="A3924" s="35">
        <v>3915</v>
      </c>
      <c r="B3924" s="84">
        <v>680204</v>
      </c>
      <c r="C3924" s="44" t="s">
        <v>4979</v>
      </c>
      <c r="D3924" s="44" t="s">
        <v>1676</v>
      </c>
      <c r="E3924" s="44" t="str">
        <f>IF(AND(LEN(NICAP[[#This Row],[State or      Country]])=2,NICAP[[#This Row],[State or      Country]]&lt;&gt;"UK"),"US","Other")</f>
        <v>US</v>
      </c>
      <c r="F3924" s="74">
        <v>2</v>
      </c>
      <c r="G3924" s="41"/>
      <c r="H3924" s="41"/>
      <c r="I3924" s="62" t="s">
        <v>4808</v>
      </c>
      <c r="J3924" s="41"/>
      <c r="K3924" s="41"/>
      <c r="L3924" s="42" t="s">
        <v>4980</v>
      </c>
      <c r="M3924" s="42" t="str">
        <f>IF(LEFT(NICAP[[#This Row],[Date]],1)=0,"Y","N")</f>
        <v>N</v>
      </c>
      <c r="N3924" s="42"/>
      <c r="O3924" s="42" t="str">
        <f>19&amp;LEFT(NICAP[[#This Row],[Date]],2)</f>
        <v>1968</v>
      </c>
      <c r="P3924" s="42" t="str">
        <f>MID(NICAP[[#This Row],[Date]],3,2)</f>
        <v>02</v>
      </c>
      <c r="Q3924" s="42" t="str">
        <f>RIGHT(NICAP[[#This Row],[Date]],2)</f>
        <v>04</v>
      </c>
      <c r="R3924" s="26">
        <f>DATE(NICAP[[#This Row],[Year]],NICAP[[#This Row],[Month]],NICAP[[#This Row],[Day]])</f>
        <v>24872</v>
      </c>
      <c r="S3924" s="35" t="str">
        <f t="shared" si="122"/>
        <v>CA</v>
      </c>
      <c r="T3924" s="24" t="str">
        <f t="shared" si="123"/>
        <v>US</v>
      </c>
    </row>
    <row r="3925" spans="1:20" ht="12.75" customHeight="1" x14ac:dyDescent="0.2">
      <c r="A3925" s="35">
        <v>3916</v>
      </c>
      <c r="B3925" s="68">
        <v>680204</v>
      </c>
      <c r="C3925" s="39" t="s">
        <v>4979</v>
      </c>
      <c r="D3925" s="39" t="s">
        <v>1676</v>
      </c>
      <c r="E3925" s="39" t="str">
        <f>IF(AND(LEN(NICAP[[#This Row],[State or      Country]])=2,NICAP[[#This Row],[State or      Country]]&lt;&gt;"UK"),"US","Other")</f>
        <v>US</v>
      </c>
      <c r="F3925" s="79">
        <v>4</v>
      </c>
      <c r="G3925" s="37"/>
      <c r="H3925" s="37"/>
      <c r="I3925" s="47" t="s">
        <v>4808</v>
      </c>
      <c r="J3925" s="37"/>
      <c r="K3925" s="37"/>
      <c r="L3925" s="36" t="s">
        <v>4978</v>
      </c>
      <c r="M3925" s="36" t="str">
        <f>IF(LEFT(NICAP[[#This Row],[Date]],1)=0,"Y","N")</f>
        <v>N</v>
      </c>
      <c r="N3925" s="36"/>
      <c r="O3925" s="36" t="str">
        <f>19&amp;LEFT(NICAP[[#This Row],[Date]],2)</f>
        <v>1968</v>
      </c>
      <c r="P3925" s="36" t="str">
        <f>MID(NICAP[[#This Row],[Date]],3,2)</f>
        <v>02</v>
      </c>
      <c r="Q3925" s="36" t="str">
        <f>RIGHT(NICAP[[#This Row],[Date]],2)</f>
        <v>04</v>
      </c>
      <c r="R3925" s="26">
        <f>DATE(NICAP[[#This Row],[Year]],NICAP[[#This Row],[Month]],NICAP[[#This Row],[Day]])</f>
        <v>24872</v>
      </c>
      <c r="S3925" s="35" t="str">
        <f t="shared" si="122"/>
        <v>CA</v>
      </c>
      <c r="T3925" s="24" t="str">
        <f t="shared" si="123"/>
        <v>US</v>
      </c>
    </row>
    <row r="3926" spans="1:20" ht="27" customHeight="1" x14ac:dyDescent="0.2">
      <c r="A3926" s="35">
        <v>3917</v>
      </c>
      <c r="B3926" s="84">
        <v>680209</v>
      </c>
      <c r="C3926" s="44" t="s">
        <v>4977</v>
      </c>
      <c r="D3926" s="44" t="s">
        <v>1844</v>
      </c>
      <c r="E3926" s="44" t="str">
        <f>IF(AND(LEN(NICAP[[#This Row],[State or      Country]])=2,NICAP[[#This Row],[State or      Country]]&lt;&gt;"UK"),"US","Other")</f>
        <v>US</v>
      </c>
      <c r="F3926" s="74">
        <v>4</v>
      </c>
      <c r="G3926" s="41"/>
      <c r="H3926" s="41"/>
      <c r="I3926" s="77">
        <v>12235</v>
      </c>
      <c r="J3926" s="41"/>
      <c r="K3926" s="41"/>
      <c r="L3926" s="59" t="s">
        <v>4976</v>
      </c>
      <c r="M3926" s="59" t="str">
        <f>IF(LEFT(NICAP[[#This Row],[Date]],1)=0,"Y","N")</f>
        <v>N</v>
      </c>
      <c r="N3926" s="59"/>
      <c r="O3926" s="59" t="str">
        <f>19&amp;LEFT(NICAP[[#This Row],[Date]],2)</f>
        <v>1968</v>
      </c>
      <c r="P3926" s="59" t="str">
        <f>MID(NICAP[[#This Row],[Date]],3,2)</f>
        <v>02</v>
      </c>
      <c r="Q3926" s="59" t="str">
        <f>RIGHT(NICAP[[#This Row],[Date]],2)</f>
        <v>09</v>
      </c>
      <c r="R3926" s="26">
        <f>DATE(NICAP[[#This Row],[Year]],NICAP[[#This Row],[Month]],NICAP[[#This Row],[Day]])</f>
        <v>24877</v>
      </c>
      <c r="S3926" s="35" t="str">
        <f t="shared" si="122"/>
        <v>MO</v>
      </c>
      <c r="T3926" s="24" t="str">
        <f t="shared" si="123"/>
        <v>US</v>
      </c>
    </row>
    <row r="3927" spans="1:20" ht="41.25" customHeight="1" x14ac:dyDescent="0.2">
      <c r="A3927" s="35">
        <v>3918</v>
      </c>
      <c r="B3927" s="67">
        <v>680213</v>
      </c>
      <c r="C3927" s="50" t="s">
        <v>4975</v>
      </c>
      <c r="D3927" s="50" t="s">
        <v>3335</v>
      </c>
      <c r="E3927" s="50" t="str">
        <f>IF(AND(LEN(NICAP[[#This Row],[State or      Country]])=2,NICAP[[#This Row],[State or      Country]]&lt;&gt;"UK"),"US","Other")</f>
        <v>US</v>
      </c>
      <c r="F3927" s="75">
        <v>2</v>
      </c>
      <c r="G3927" s="48"/>
      <c r="H3927" s="48"/>
      <c r="I3927" s="48"/>
      <c r="J3927" s="48"/>
      <c r="K3927" s="48"/>
      <c r="L3927" s="42" t="s">
        <v>4974</v>
      </c>
      <c r="M3927" s="42" t="str">
        <f>IF(LEFT(NICAP[[#This Row],[Date]],1)=0,"Y","N")</f>
        <v>N</v>
      </c>
      <c r="N3927" s="42"/>
      <c r="O3927" s="42" t="str">
        <f>19&amp;LEFT(NICAP[[#This Row],[Date]],2)</f>
        <v>1968</v>
      </c>
      <c r="P3927" s="42" t="str">
        <f>MID(NICAP[[#This Row],[Date]],3,2)</f>
        <v>02</v>
      </c>
      <c r="Q3927" s="42" t="str">
        <f>RIGHT(NICAP[[#This Row],[Date]],2)</f>
        <v>13</v>
      </c>
      <c r="R3927" s="26">
        <f>DATE(NICAP[[#This Row],[Year]],NICAP[[#This Row],[Month]],NICAP[[#This Row],[Day]])</f>
        <v>24881</v>
      </c>
      <c r="S3927" s="35" t="str">
        <f t="shared" si="122"/>
        <v>MT</v>
      </c>
      <c r="T3927" s="24" t="str">
        <f t="shared" si="123"/>
        <v>US</v>
      </c>
    </row>
    <row r="3928" spans="1:20" ht="12.75" customHeight="1" x14ac:dyDescent="0.2">
      <c r="A3928" s="35">
        <v>3919</v>
      </c>
      <c r="B3928" s="68">
        <v>680219</v>
      </c>
      <c r="C3928" s="39" t="s">
        <v>4973</v>
      </c>
      <c r="D3928" s="39" t="s">
        <v>1702</v>
      </c>
      <c r="E3928" s="39" t="str">
        <f>IF(AND(LEN(NICAP[[#This Row],[State or      Country]])=2,NICAP[[#This Row],[State or      Country]]&lt;&gt;"UK"),"US","Other")</f>
        <v>Other</v>
      </c>
      <c r="F3928" s="79">
        <v>4</v>
      </c>
      <c r="G3928" s="37"/>
      <c r="H3928" s="37"/>
      <c r="I3928" s="37"/>
      <c r="J3928" s="37"/>
      <c r="K3928" s="37"/>
      <c r="L3928" s="36" t="s">
        <v>4972</v>
      </c>
      <c r="M3928" s="36" t="str">
        <f>IF(LEFT(NICAP[[#This Row],[Date]],1)=0,"Y","N")</f>
        <v>N</v>
      </c>
      <c r="N3928" s="36"/>
      <c r="O3928" s="36" t="str">
        <f>19&amp;LEFT(NICAP[[#This Row],[Date]],2)</f>
        <v>1968</v>
      </c>
      <c r="P3928" s="36" t="str">
        <f>MID(NICAP[[#This Row],[Date]],3,2)</f>
        <v>02</v>
      </c>
      <c r="Q3928" s="36" t="str">
        <f>RIGHT(NICAP[[#This Row],[Date]],2)</f>
        <v>19</v>
      </c>
      <c r="R3928" s="26">
        <f>DATE(NICAP[[#This Row],[Year]],NICAP[[#This Row],[Month]],NICAP[[#This Row],[Day]])</f>
        <v>24887</v>
      </c>
      <c r="S3928" s="35" t="str">
        <f t="shared" si="122"/>
        <v/>
      </c>
      <c r="T3928" s="24" t="str">
        <f t="shared" si="123"/>
        <v>CAN</v>
      </c>
    </row>
    <row r="3929" spans="1:20" ht="87" customHeight="1" x14ac:dyDescent="0.2">
      <c r="A3929" s="35">
        <v>3920</v>
      </c>
      <c r="B3929" s="85">
        <v>680221</v>
      </c>
      <c r="C3929" s="50" t="s">
        <v>4971</v>
      </c>
      <c r="D3929" s="50" t="s">
        <v>1775</v>
      </c>
      <c r="E3929" s="50" t="str">
        <f>IF(AND(LEN(NICAP[[#This Row],[State or      Country]])=2,NICAP[[#This Row],[State or      Country]]&lt;&gt;"UK"),"US","Other")</f>
        <v>US</v>
      </c>
      <c r="F3929" s="75">
        <v>3</v>
      </c>
      <c r="G3929" s="48"/>
      <c r="H3929" s="48"/>
      <c r="I3929" s="48"/>
      <c r="J3929" s="48"/>
      <c r="K3929" s="48"/>
      <c r="L3929" s="36" t="s">
        <v>4970</v>
      </c>
      <c r="M3929" s="36" t="str">
        <f>IF(LEFT(NICAP[[#This Row],[Date]],1)=0,"Y","N")</f>
        <v>N</v>
      </c>
      <c r="N3929" s="36"/>
      <c r="O3929" s="36" t="str">
        <f>19&amp;LEFT(NICAP[[#This Row],[Date]],2)</f>
        <v>1968</v>
      </c>
      <c r="P3929" s="36" t="str">
        <f>MID(NICAP[[#This Row],[Date]],3,2)</f>
        <v>02</v>
      </c>
      <c r="Q3929" s="36" t="str">
        <f>RIGHT(NICAP[[#This Row],[Date]],2)</f>
        <v>21</v>
      </c>
      <c r="R3929" s="26">
        <f>DATE(NICAP[[#This Row],[Year]],NICAP[[#This Row],[Month]],NICAP[[#This Row],[Day]])</f>
        <v>24889</v>
      </c>
      <c r="S3929" s="35" t="str">
        <f t="shared" si="122"/>
        <v>CT</v>
      </c>
      <c r="T3929" s="24" t="str">
        <f t="shared" si="123"/>
        <v>US</v>
      </c>
    </row>
    <row r="3930" spans="1:20" ht="41.25" customHeight="1" x14ac:dyDescent="0.2">
      <c r="A3930" s="35">
        <v>3921</v>
      </c>
      <c r="B3930" s="85">
        <v>680300</v>
      </c>
      <c r="C3930" s="50" t="s">
        <v>4968</v>
      </c>
      <c r="D3930" s="50" t="s">
        <v>1933</v>
      </c>
      <c r="E3930" s="50" t="str">
        <f>IF(AND(LEN(NICAP[[#This Row],[State or      Country]])=2,NICAP[[#This Row],[State or      Country]]&lt;&gt;"UK"),"US","Other")</f>
        <v>Other</v>
      </c>
      <c r="F3930" s="75">
        <v>6</v>
      </c>
      <c r="G3930" s="48"/>
      <c r="H3930" s="48"/>
      <c r="I3930" s="48"/>
      <c r="J3930" s="48"/>
      <c r="K3930" s="48"/>
      <c r="L3930" s="42" t="s">
        <v>4969</v>
      </c>
      <c r="M3930" s="42" t="str">
        <f>IF(LEFT(NICAP[[#This Row],[Date]],1)=0,"Y","N")</f>
        <v>N</v>
      </c>
      <c r="N3930" s="42"/>
      <c r="O3930" s="42" t="str">
        <f>19&amp;LEFT(NICAP[[#This Row],[Date]],2)</f>
        <v>1968</v>
      </c>
      <c r="P3930" s="42" t="str">
        <f>MID(NICAP[[#This Row],[Date]],3,2)</f>
        <v>03</v>
      </c>
      <c r="Q3930" s="42" t="str">
        <f>RIGHT(NICAP[[#This Row],[Date]],2)</f>
        <v>00</v>
      </c>
      <c r="R3930" s="26">
        <f>DATE(NICAP[[#This Row],[Year]],NICAP[[#This Row],[Month]],NICAP[[#This Row],[Day]])</f>
        <v>24897</v>
      </c>
      <c r="S3930" s="35" t="str">
        <f t="shared" si="122"/>
        <v/>
      </c>
      <c r="T3930" s="24" t="str">
        <f t="shared" si="123"/>
        <v>Russia</v>
      </c>
    </row>
    <row r="3931" spans="1:20" ht="42.75" customHeight="1" x14ac:dyDescent="0.2">
      <c r="A3931" s="35">
        <v>3922</v>
      </c>
      <c r="B3931" s="85">
        <v>680300</v>
      </c>
      <c r="C3931" s="50" t="s">
        <v>4968</v>
      </c>
      <c r="D3931" s="50" t="s">
        <v>1933</v>
      </c>
      <c r="E3931" s="50" t="str">
        <f>IF(AND(LEN(NICAP[[#This Row],[State or      Country]])=2,NICAP[[#This Row],[State or      Country]]&lt;&gt;"UK"),"US","Other")</f>
        <v>Other</v>
      </c>
      <c r="F3931" s="75">
        <v>7</v>
      </c>
      <c r="G3931" s="48"/>
      <c r="H3931" s="48"/>
      <c r="I3931" s="48"/>
      <c r="J3931" s="48"/>
      <c r="K3931" s="48"/>
      <c r="L3931" s="36" t="s">
        <v>4967</v>
      </c>
      <c r="M3931" s="36" t="str">
        <f>IF(LEFT(NICAP[[#This Row],[Date]],1)=0,"Y","N")</f>
        <v>N</v>
      </c>
      <c r="N3931" s="36"/>
      <c r="O3931" s="36" t="str">
        <f>19&amp;LEFT(NICAP[[#This Row],[Date]],2)</f>
        <v>1968</v>
      </c>
      <c r="P3931" s="36" t="str">
        <f>MID(NICAP[[#This Row],[Date]],3,2)</f>
        <v>03</v>
      </c>
      <c r="Q3931" s="36" t="str">
        <f>RIGHT(NICAP[[#This Row],[Date]],2)</f>
        <v>00</v>
      </c>
      <c r="R3931" s="26">
        <f>DATE(NICAP[[#This Row],[Year]],NICAP[[#This Row],[Month]],NICAP[[#This Row],[Day]])</f>
        <v>24897</v>
      </c>
      <c r="S3931" s="35" t="str">
        <f t="shared" si="122"/>
        <v/>
      </c>
      <c r="T3931" s="24" t="str">
        <f t="shared" si="123"/>
        <v>Russia</v>
      </c>
    </row>
    <row r="3932" spans="1:20" ht="57" customHeight="1" x14ac:dyDescent="0.2">
      <c r="A3932" s="35">
        <v>3923</v>
      </c>
      <c r="B3932" s="67">
        <v>680303</v>
      </c>
      <c r="C3932" s="50" t="s">
        <v>4966</v>
      </c>
      <c r="D3932" s="50" t="s">
        <v>4848</v>
      </c>
      <c r="E3932" s="50" t="str">
        <f>IF(AND(LEN(NICAP[[#This Row],[State or      Country]])=2,NICAP[[#This Row],[State or      Country]]&lt;&gt;"UK"),"US","Other")</f>
        <v>Other</v>
      </c>
      <c r="F3932" s="75">
        <v>1</v>
      </c>
      <c r="G3932" s="48"/>
      <c r="H3932" s="48"/>
      <c r="I3932" s="48"/>
      <c r="J3932" s="48"/>
      <c r="K3932" s="48"/>
      <c r="L3932" s="36" t="s">
        <v>4965</v>
      </c>
      <c r="M3932" s="36" t="str">
        <f>IF(LEFT(NICAP[[#This Row],[Date]],1)=0,"Y","N")</f>
        <v>N</v>
      </c>
      <c r="N3932" s="36"/>
      <c r="O3932" s="36" t="str">
        <f>19&amp;LEFT(NICAP[[#This Row],[Date]],2)</f>
        <v>1968</v>
      </c>
      <c r="P3932" s="36" t="str">
        <f>MID(NICAP[[#This Row],[Date]],3,2)</f>
        <v>03</v>
      </c>
      <c r="Q3932" s="36" t="str">
        <f>RIGHT(NICAP[[#This Row],[Date]],2)</f>
        <v>03</v>
      </c>
      <c r="R3932" s="26">
        <f>DATE(NICAP[[#This Row],[Year]],NICAP[[#This Row],[Month]],NICAP[[#This Row],[Day]])</f>
        <v>24900</v>
      </c>
      <c r="S3932" s="35" t="str">
        <f t="shared" si="122"/>
        <v/>
      </c>
      <c r="T3932" s="24" t="str">
        <f t="shared" si="123"/>
        <v>various</v>
      </c>
    </row>
    <row r="3933" spans="1:20" ht="12.75" customHeight="1" x14ac:dyDescent="0.2">
      <c r="A3933" s="35">
        <v>3924</v>
      </c>
      <c r="B3933" s="68">
        <v>680304</v>
      </c>
      <c r="C3933" s="39" t="s">
        <v>1834</v>
      </c>
      <c r="D3933" s="39" t="s">
        <v>1758</v>
      </c>
      <c r="E3933" s="39" t="str">
        <f>IF(AND(LEN(NICAP[[#This Row],[State or      Country]])=2,NICAP[[#This Row],[State or      Country]]&lt;&gt;"UK"),"US","Other")</f>
        <v>US</v>
      </c>
      <c r="F3933" s="79">
        <v>3</v>
      </c>
      <c r="G3933" s="71" t="s">
        <v>2090</v>
      </c>
      <c r="H3933" s="65">
        <v>5</v>
      </c>
      <c r="I3933" s="37"/>
      <c r="J3933" s="37"/>
      <c r="K3933" s="37"/>
      <c r="L3933" s="36" t="s">
        <v>4964</v>
      </c>
      <c r="M3933" s="36" t="str">
        <f>IF(LEFT(NICAP[[#This Row],[Date]],1)=0,"Y","N")</f>
        <v>N</v>
      </c>
      <c r="N3933" s="36"/>
      <c r="O3933" s="36" t="str">
        <f>19&amp;LEFT(NICAP[[#This Row],[Date]],2)</f>
        <v>1968</v>
      </c>
      <c r="P3933" s="36" t="str">
        <f>MID(NICAP[[#This Row],[Date]],3,2)</f>
        <v>03</v>
      </c>
      <c r="Q3933" s="36" t="str">
        <f>RIGHT(NICAP[[#This Row],[Date]],2)</f>
        <v>04</v>
      </c>
      <c r="R3933" s="26">
        <f>DATE(NICAP[[#This Row],[Year]],NICAP[[#This Row],[Month]],NICAP[[#This Row],[Day]])</f>
        <v>24901</v>
      </c>
      <c r="S3933" s="35" t="str">
        <f t="shared" si="122"/>
        <v>NY</v>
      </c>
      <c r="T3933" s="24" t="str">
        <f t="shared" si="123"/>
        <v>US</v>
      </c>
    </row>
    <row r="3934" spans="1:20" ht="12.75" customHeight="1" x14ac:dyDescent="0.2">
      <c r="A3934" s="35">
        <v>3925</v>
      </c>
      <c r="B3934" s="64">
        <v>680306</v>
      </c>
      <c r="C3934" s="39" t="s">
        <v>4963</v>
      </c>
      <c r="D3934" s="39" t="s">
        <v>1667</v>
      </c>
      <c r="E3934" s="39" t="str">
        <f>IF(AND(LEN(NICAP[[#This Row],[State or      Country]])=2,NICAP[[#This Row],[State or      Country]]&lt;&gt;"UK"),"US","Other")</f>
        <v>US</v>
      </c>
      <c r="F3934" s="79">
        <v>1</v>
      </c>
      <c r="G3934" s="41"/>
      <c r="H3934" s="41"/>
      <c r="I3934" s="47" t="s">
        <v>4808</v>
      </c>
      <c r="J3934" s="41"/>
      <c r="K3934" s="41"/>
      <c r="L3934" s="36" t="s">
        <v>4962</v>
      </c>
      <c r="M3934" s="36" t="str">
        <f>IF(LEFT(NICAP[[#This Row],[Date]],1)=0,"Y","N")</f>
        <v>N</v>
      </c>
      <c r="N3934" s="36"/>
      <c r="O3934" s="36" t="str">
        <f>19&amp;LEFT(NICAP[[#This Row],[Date]],2)</f>
        <v>1968</v>
      </c>
      <c r="P3934" s="36" t="str">
        <f>MID(NICAP[[#This Row],[Date]],3,2)</f>
        <v>03</v>
      </c>
      <c r="Q3934" s="36" t="str">
        <f>RIGHT(NICAP[[#This Row],[Date]],2)</f>
        <v>06</v>
      </c>
      <c r="R3934" s="26">
        <f>DATE(NICAP[[#This Row],[Year]],NICAP[[#This Row],[Month]],NICAP[[#This Row],[Day]])</f>
        <v>24903</v>
      </c>
      <c r="S3934" s="35" t="str">
        <f t="shared" si="122"/>
        <v>TX</v>
      </c>
      <c r="T3934" s="24" t="str">
        <f t="shared" si="123"/>
        <v>US</v>
      </c>
    </row>
    <row r="3935" spans="1:20" ht="12.75" customHeight="1" x14ac:dyDescent="0.2">
      <c r="A3935" s="35">
        <v>3926</v>
      </c>
      <c r="B3935" s="64">
        <v>680307</v>
      </c>
      <c r="C3935" s="39" t="s">
        <v>1740</v>
      </c>
      <c r="D3935" s="39" t="s">
        <v>1694</v>
      </c>
      <c r="E3935" s="39" t="str">
        <f>IF(AND(LEN(NICAP[[#This Row],[State or      Country]])=2,NICAP[[#This Row],[State or      Country]]&lt;&gt;"UK"),"US","Other")</f>
        <v>US</v>
      </c>
      <c r="F3935" s="79">
        <v>2</v>
      </c>
      <c r="G3935" s="37"/>
      <c r="H3935" s="37"/>
      <c r="I3935" s="37"/>
      <c r="J3935" s="37"/>
      <c r="K3935" s="37"/>
      <c r="L3935" s="36" t="s">
        <v>4961</v>
      </c>
      <c r="M3935" s="36" t="str">
        <f>IF(LEFT(NICAP[[#This Row],[Date]],1)=0,"Y","N")</f>
        <v>N</v>
      </c>
      <c r="N3935" s="36"/>
      <c r="O3935" s="36" t="str">
        <f>19&amp;LEFT(NICAP[[#This Row],[Date]],2)</f>
        <v>1968</v>
      </c>
      <c r="P3935" s="36" t="str">
        <f>MID(NICAP[[#This Row],[Date]],3,2)</f>
        <v>03</v>
      </c>
      <c r="Q3935" s="36" t="str">
        <f>RIGHT(NICAP[[#This Row],[Date]],2)</f>
        <v>07</v>
      </c>
      <c r="R3935" s="26">
        <f>DATE(NICAP[[#This Row],[Year]],NICAP[[#This Row],[Month]],NICAP[[#This Row],[Day]])</f>
        <v>24904</v>
      </c>
      <c r="S3935" s="35" t="str">
        <f t="shared" si="122"/>
        <v>OH</v>
      </c>
      <c r="T3935" s="24" t="str">
        <f t="shared" si="123"/>
        <v>US</v>
      </c>
    </row>
    <row r="3936" spans="1:20" ht="12.75" customHeight="1" x14ac:dyDescent="0.2">
      <c r="A3936" s="35">
        <v>3927</v>
      </c>
      <c r="B3936" s="64">
        <v>680319</v>
      </c>
      <c r="C3936" s="39" t="s">
        <v>4960</v>
      </c>
      <c r="D3936" s="39" t="s">
        <v>1694</v>
      </c>
      <c r="E3936" s="39" t="str">
        <f>IF(AND(LEN(NICAP[[#This Row],[State or      Country]])=2,NICAP[[#This Row],[State or      Country]]&lt;&gt;"UK"),"US","Other")</f>
        <v>US</v>
      </c>
      <c r="F3936" s="79">
        <v>2</v>
      </c>
      <c r="G3936" s="37"/>
      <c r="H3936" s="37"/>
      <c r="I3936" s="37"/>
      <c r="J3936" s="37"/>
      <c r="K3936" s="37"/>
      <c r="L3936" s="36" t="s">
        <v>4959</v>
      </c>
      <c r="M3936" s="36" t="str">
        <f>IF(LEFT(NICAP[[#This Row],[Date]],1)=0,"Y","N")</f>
        <v>N</v>
      </c>
      <c r="N3936" s="36"/>
      <c r="O3936" s="36" t="str">
        <f>19&amp;LEFT(NICAP[[#This Row],[Date]],2)</f>
        <v>1968</v>
      </c>
      <c r="P3936" s="36" t="str">
        <f>MID(NICAP[[#This Row],[Date]],3,2)</f>
        <v>03</v>
      </c>
      <c r="Q3936" s="36" t="str">
        <f>RIGHT(NICAP[[#This Row],[Date]],2)</f>
        <v>19</v>
      </c>
      <c r="R3936" s="26">
        <f>DATE(NICAP[[#This Row],[Year]],NICAP[[#This Row],[Month]],NICAP[[#This Row],[Day]])</f>
        <v>24916</v>
      </c>
      <c r="S3936" s="35" t="str">
        <f t="shared" si="122"/>
        <v>OH</v>
      </c>
      <c r="T3936" s="24" t="str">
        <f t="shared" si="123"/>
        <v>US</v>
      </c>
    </row>
    <row r="3937" spans="1:20" ht="42" customHeight="1" x14ac:dyDescent="0.2">
      <c r="A3937" s="35">
        <v>3928</v>
      </c>
      <c r="B3937" s="67">
        <v>680404</v>
      </c>
      <c r="C3937" s="50" t="s">
        <v>4958</v>
      </c>
      <c r="D3937" s="50" t="s">
        <v>1739</v>
      </c>
      <c r="E3937" s="50" t="str">
        <f>IF(AND(LEN(NICAP[[#This Row],[State or      Country]])=2,NICAP[[#This Row],[State or      Country]]&lt;&gt;"UK"),"US","Other")</f>
        <v>US</v>
      </c>
      <c r="F3937" s="75">
        <v>3</v>
      </c>
      <c r="G3937" s="48"/>
      <c r="H3937" s="48"/>
      <c r="I3937" s="48"/>
      <c r="J3937" s="48"/>
      <c r="K3937" s="48"/>
      <c r="L3937" s="42" t="s">
        <v>4957</v>
      </c>
      <c r="M3937" s="42" t="str">
        <f>IF(LEFT(NICAP[[#This Row],[Date]],1)=0,"Y","N")</f>
        <v>N</v>
      </c>
      <c r="N3937" s="42"/>
      <c r="O3937" s="42" t="str">
        <f>19&amp;LEFT(NICAP[[#This Row],[Date]],2)</f>
        <v>1968</v>
      </c>
      <c r="P3937" s="42" t="str">
        <f>MID(NICAP[[#This Row],[Date]],3,2)</f>
        <v>04</v>
      </c>
      <c r="Q3937" s="42" t="str">
        <f>RIGHT(NICAP[[#This Row],[Date]],2)</f>
        <v>04</v>
      </c>
      <c r="R3937" s="26">
        <f>DATE(NICAP[[#This Row],[Year]],NICAP[[#This Row],[Month]],NICAP[[#This Row],[Day]])</f>
        <v>24932</v>
      </c>
      <c r="S3937" s="35" t="str">
        <f t="shared" si="122"/>
        <v>WI</v>
      </c>
      <c r="T3937" s="24" t="str">
        <f t="shared" si="123"/>
        <v>US</v>
      </c>
    </row>
    <row r="3938" spans="1:20" ht="71.25" customHeight="1" x14ac:dyDescent="0.2">
      <c r="A3938" s="35">
        <v>3929</v>
      </c>
      <c r="B3938" s="69" t="s">
        <v>4956</v>
      </c>
      <c r="C3938" s="50" t="s">
        <v>3346</v>
      </c>
      <c r="D3938" s="50" t="s">
        <v>1670</v>
      </c>
      <c r="E3938" s="50" t="str">
        <f>IF(AND(LEN(NICAP[[#This Row],[State or      Country]])=2,NICAP[[#This Row],[State or      Country]]&lt;&gt;"UK"),"US","Other")</f>
        <v>US</v>
      </c>
      <c r="F3938" s="75">
        <v>1</v>
      </c>
      <c r="G3938" s="48"/>
      <c r="H3938" s="48"/>
      <c r="I3938" s="48"/>
      <c r="J3938" s="48"/>
      <c r="K3938" s="48"/>
      <c r="L3938" s="42" t="s">
        <v>4955</v>
      </c>
      <c r="M3938" s="42" t="str">
        <f>IF(LEFT(NICAP[[#This Row],[Date]],1)=0,"Y","N")</f>
        <v>N</v>
      </c>
      <c r="N3938" s="42"/>
      <c r="O3938" s="42" t="str">
        <f>19&amp;LEFT(NICAP[[#This Row],[Date]],2)</f>
        <v>1968</v>
      </c>
      <c r="P3938" s="42" t="str">
        <f>MID(NICAP[[#This Row],[Date]],3,2)</f>
        <v>Sp</v>
      </c>
      <c r="Q3938" s="42" t="str">
        <f>RIGHT(NICAP[[#This Row],[Date]],2)</f>
        <v>ng</v>
      </c>
      <c r="R3938" s="26" t="e">
        <f>DATE(NICAP[[#This Row],[Year]],NICAP[[#This Row],[Month]],NICAP[[#This Row],[Day]])</f>
        <v>#VALUE!</v>
      </c>
      <c r="S3938" s="35" t="str">
        <f t="shared" si="122"/>
        <v>IL</v>
      </c>
      <c r="T3938" s="24" t="str">
        <f t="shared" si="123"/>
        <v>US</v>
      </c>
    </row>
    <row r="3939" spans="1:20" ht="41.25" customHeight="1" x14ac:dyDescent="0.2">
      <c r="A3939" s="35">
        <v>3930</v>
      </c>
      <c r="B3939" s="67">
        <v>680500</v>
      </c>
      <c r="C3939" s="50" t="s">
        <v>4954</v>
      </c>
      <c r="D3939" s="50" t="s">
        <v>1670</v>
      </c>
      <c r="E3939" s="50" t="str">
        <f>IF(AND(LEN(NICAP[[#This Row],[State or      Country]])=2,NICAP[[#This Row],[State or      Country]]&lt;&gt;"UK"),"US","Other")</f>
        <v>US</v>
      </c>
      <c r="F3939" s="75">
        <v>3</v>
      </c>
      <c r="G3939" s="48"/>
      <c r="H3939" s="48"/>
      <c r="I3939" s="48"/>
      <c r="J3939" s="48"/>
      <c r="K3939" s="48"/>
      <c r="L3939" s="42" t="s">
        <v>4953</v>
      </c>
      <c r="M3939" s="42" t="str">
        <f>IF(LEFT(NICAP[[#This Row],[Date]],1)=0,"Y","N")</f>
        <v>N</v>
      </c>
      <c r="N3939" s="42"/>
      <c r="O3939" s="42" t="str">
        <f>19&amp;LEFT(NICAP[[#This Row],[Date]],2)</f>
        <v>1968</v>
      </c>
      <c r="P3939" s="42" t="str">
        <f>MID(NICAP[[#This Row],[Date]],3,2)</f>
        <v>05</v>
      </c>
      <c r="Q3939" s="42" t="str">
        <f>RIGHT(NICAP[[#This Row],[Date]],2)</f>
        <v>00</v>
      </c>
      <c r="R3939" s="26">
        <f>DATE(NICAP[[#This Row],[Year]],NICAP[[#This Row],[Month]],NICAP[[#This Row],[Day]])</f>
        <v>24958</v>
      </c>
      <c r="S3939" s="35" t="str">
        <f t="shared" si="122"/>
        <v>IL</v>
      </c>
      <c r="T3939" s="24" t="str">
        <f t="shared" si="123"/>
        <v>US</v>
      </c>
    </row>
    <row r="3940" spans="1:20" ht="87" customHeight="1" x14ac:dyDescent="0.2">
      <c r="A3940" s="35">
        <v>3931</v>
      </c>
      <c r="B3940" s="69" t="s">
        <v>4952</v>
      </c>
      <c r="C3940" s="50" t="s">
        <v>1980</v>
      </c>
      <c r="D3940" s="50" t="s">
        <v>4951</v>
      </c>
      <c r="E3940" s="50" t="str">
        <f>IF(AND(LEN(NICAP[[#This Row],[State or      Country]])=2,NICAP[[#This Row],[State or      Country]]&lt;&gt;"UK"),"US","Other")</f>
        <v>Other</v>
      </c>
      <c r="F3940" s="49">
        <v>11</v>
      </c>
      <c r="G3940" s="48"/>
      <c r="H3940" s="48"/>
      <c r="I3940" s="48"/>
      <c r="J3940" s="48"/>
      <c r="K3940" s="48"/>
      <c r="L3940" s="36" t="s">
        <v>4950</v>
      </c>
      <c r="M3940" s="36" t="str">
        <f>IF(LEFT(NICAP[[#This Row],[Date]],1)=0,"Y","N")</f>
        <v>N</v>
      </c>
      <c r="N3940" s="36"/>
      <c r="O3940" s="36" t="str">
        <f>19&amp;LEFT(NICAP[[#This Row],[Date]],2)</f>
        <v>1968</v>
      </c>
      <c r="P3940" s="36" t="str">
        <f>MID(NICAP[[#This Row],[Date]],3,2)</f>
        <v>Su</v>
      </c>
      <c r="Q3940" s="36" t="str">
        <f>RIGHT(NICAP[[#This Row],[Date]],2)</f>
        <v>er</v>
      </c>
      <c r="R3940" s="26" t="e">
        <f>DATE(NICAP[[#This Row],[Year]],NICAP[[#This Row],[Month]],NICAP[[#This Row],[Day]])</f>
        <v>#VALUE!</v>
      </c>
      <c r="S3940" s="35" t="str">
        <f t="shared" si="122"/>
        <v/>
      </c>
      <c r="T3940" s="24" t="str">
        <f t="shared" si="123"/>
        <v>Viet Nam</v>
      </c>
    </row>
    <row r="3941" spans="1:20" ht="27" customHeight="1" x14ac:dyDescent="0.2">
      <c r="A3941" s="35">
        <v>3932</v>
      </c>
      <c r="B3941" s="66">
        <v>680527</v>
      </c>
      <c r="C3941" s="44" t="s">
        <v>4949</v>
      </c>
      <c r="D3941" s="44" t="s">
        <v>1683</v>
      </c>
      <c r="E3941" s="44" t="str">
        <f>IF(AND(LEN(NICAP[[#This Row],[State or      Country]])=2,NICAP[[#This Row],[State or      Country]]&lt;&gt;"UK"),"US","Other")</f>
        <v>US</v>
      </c>
      <c r="F3941" s="43">
        <v>3</v>
      </c>
      <c r="G3941" s="41"/>
      <c r="H3941" s="41"/>
      <c r="I3941" s="41"/>
      <c r="J3941" s="41"/>
      <c r="K3941" s="41"/>
      <c r="L3941" s="42" t="s">
        <v>4948</v>
      </c>
      <c r="M3941" s="42" t="str">
        <f>IF(LEFT(NICAP[[#This Row],[Date]],1)=0,"Y","N")</f>
        <v>N</v>
      </c>
      <c r="N3941" s="42"/>
      <c r="O3941" s="42" t="str">
        <f>19&amp;LEFT(NICAP[[#This Row],[Date]],2)</f>
        <v>1968</v>
      </c>
      <c r="P3941" s="42" t="str">
        <f>MID(NICAP[[#This Row],[Date]],3,2)</f>
        <v>05</v>
      </c>
      <c r="Q3941" s="42" t="str">
        <f>RIGHT(NICAP[[#This Row],[Date]],2)</f>
        <v>27</v>
      </c>
      <c r="R3941" s="26">
        <f>DATE(NICAP[[#This Row],[Year]],NICAP[[#This Row],[Month]],NICAP[[#This Row],[Day]])</f>
        <v>24985</v>
      </c>
      <c r="S3941" s="35" t="str">
        <f t="shared" si="122"/>
        <v>FL</v>
      </c>
      <c r="T3941" s="24" t="str">
        <f t="shared" si="123"/>
        <v>US</v>
      </c>
    </row>
    <row r="3942" spans="1:20" ht="12.75" customHeight="1" x14ac:dyDescent="0.2">
      <c r="A3942" s="35">
        <v>3933</v>
      </c>
      <c r="B3942" s="64">
        <v>680604</v>
      </c>
      <c r="C3942" s="39" t="s">
        <v>4947</v>
      </c>
      <c r="D3942" s="39" t="s">
        <v>2263</v>
      </c>
      <c r="E3942" s="39" t="str">
        <f>IF(AND(LEN(NICAP[[#This Row],[State or      Country]])=2,NICAP[[#This Row],[State or      Country]]&lt;&gt;"UK"),"US","Other")</f>
        <v>Other</v>
      </c>
      <c r="F3942" s="38">
        <v>11</v>
      </c>
      <c r="G3942" s="37"/>
      <c r="H3942" s="37"/>
      <c r="I3942" s="37"/>
      <c r="J3942" s="37"/>
      <c r="K3942" s="37"/>
      <c r="L3942" s="36" t="s">
        <v>4946</v>
      </c>
      <c r="M3942" s="36" t="str">
        <f>IF(LEFT(NICAP[[#This Row],[Date]],1)=0,"Y","N")</f>
        <v>N</v>
      </c>
      <c r="N3942" s="36"/>
      <c r="O3942" s="36" t="str">
        <f>19&amp;LEFT(NICAP[[#This Row],[Date]],2)</f>
        <v>1968</v>
      </c>
      <c r="P3942" s="36" t="str">
        <f>MID(NICAP[[#This Row],[Date]],3,2)</f>
        <v>06</v>
      </c>
      <c r="Q3942" s="36" t="str">
        <f>RIGHT(NICAP[[#This Row],[Date]],2)</f>
        <v>04</v>
      </c>
      <c r="R3942" s="26">
        <f>DATE(NICAP[[#This Row],[Year]],NICAP[[#This Row],[Month]],NICAP[[#This Row],[Day]])</f>
        <v>24993</v>
      </c>
      <c r="S3942" s="35" t="str">
        <f t="shared" si="122"/>
        <v/>
      </c>
      <c r="T3942" s="24" t="str">
        <f t="shared" si="123"/>
        <v>Chile</v>
      </c>
    </row>
    <row r="3943" spans="1:20" ht="41.25" customHeight="1" x14ac:dyDescent="0.2">
      <c r="A3943" s="35">
        <v>3934</v>
      </c>
      <c r="B3943" s="67">
        <v>680614</v>
      </c>
      <c r="C3943" s="50" t="s">
        <v>4945</v>
      </c>
      <c r="D3943" s="50" t="s">
        <v>2067</v>
      </c>
      <c r="E3943" s="50" t="str">
        <f>IF(AND(LEN(NICAP[[#This Row],[State or      Country]])=2,NICAP[[#This Row],[State or      Country]]&lt;&gt;"UK"),"US","Other")</f>
        <v>Other</v>
      </c>
      <c r="F3943" s="49">
        <v>1</v>
      </c>
      <c r="G3943" s="48"/>
      <c r="H3943" s="48"/>
      <c r="I3943" s="48"/>
      <c r="J3943" s="48"/>
      <c r="K3943" s="48"/>
      <c r="L3943" s="42" t="s">
        <v>4944</v>
      </c>
      <c r="M3943" s="42" t="str">
        <f>IF(LEFT(NICAP[[#This Row],[Date]],1)=0,"Y","N")</f>
        <v>N</v>
      </c>
      <c r="N3943" s="42"/>
      <c r="O3943" s="42" t="str">
        <f>19&amp;LEFT(NICAP[[#This Row],[Date]],2)</f>
        <v>1968</v>
      </c>
      <c r="P3943" s="42" t="str">
        <f>MID(NICAP[[#This Row],[Date]],3,2)</f>
        <v>06</v>
      </c>
      <c r="Q3943" s="42" t="str">
        <f>RIGHT(NICAP[[#This Row],[Date]],2)</f>
        <v>14</v>
      </c>
      <c r="R3943" s="26">
        <f>DATE(NICAP[[#This Row],[Year]],NICAP[[#This Row],[Month]],NICAP[[#This Row],[Day]])</f>
        <v>25003</v>
      </c>
      <c r="S3943" s="35" t="str">
        <f t="shared" si="122"/>
        <v/>
      </c>
      <c r="T3943" s="24" t="str">
        <f t="shared" si="123"/>
        <v>Argentina</v>
      </c>
    </row>
    <row r="3944" spans="1:20" ht="87" customHeight="1" x14ac:dyDescent="0.2">
      <c r="A3944" s="35">
        <v>3935</v>
      </c>
      <c r="B3944" s="85">
        <v>680614</v>
      </c>
      <c r="C3944" s="50" t="s">
        <v>4943</v>
      </c>
      <c r="D3944" s="50" t="s">
        <v>4942</v>
      </c>
      <c r="E3944" s="50" t="str">
        <f>IF(AND(LEN(NICAP[[#This Row],[State or      Country]])=2,NICAP[[#This Row],[State or      Country]]&lt;&gt;"UK"),"US","Other")</f>
        <v>Other</v>
      </c>
      <c r="F3944" s="49">
        <v>7</v>
      </c>
      <c r="G3944" s="48"/>
      <c r="H3944" s="48"/>
      <c r="I3944" s="48"/>
      <c r="J3944" s="48"/>
      <c r="K3944" s="48"/>
      <c r="L3944" s="36" t="s">
        <v>4941</v>
      </c>
      <c r="M3944" s="36" t="str">
        <f>IF(LEFT(NICAP[[#This Row],[Date]],1)=0,"Y","N")</f>
        <v>N</v>
      </c>
      <c r="N3944" s="36"/>
      <c r="O3944" s="36" t="str">
        <f>19&amp;LEFT(NICAP[[#This Row],[Date]],2)</f>
        <v>1968</v>
      </c>
      <c r="P3944" s="36" t="str">
        <f>MID(NICAP[[#This Row],[Date]],3,2)</f>
        <v>06</v>
      </c>
      <c r="Q3944" s="36" t="str">
        <f>RIGHT(NICAP[[#This Row],[Date]],2)</f>
        <v>14</v>
      </c>
      <c r="R3944" s="26">
        <f>DATE(NICAP[[#This Row],[Year]],NICAP[[#This Row],[Month]],NICAP[[#This Row],[Day]])</f>
        <v>25003</v>
      </c>
      <c r="S3944" s="35" t="str">
        <f t="shared" si="122"/>
        <v/>
      </c>
      <c r="T3944" s="24" t="str">
        <f t="shared" si="123"/>
        <v>Cuba</v>
      </c>
    </row>
    <row r="3945" spans="1:20" ht="56.25" customHeight="1" x14ac:dyDescent="0.2">
      <c r="A3945" s="35">
        <v>3936</v>
      </c>
      <c r="B3945" s="67">
        <v>680616</v>
      </c>
      <c r="C3945" s="50" t="s">
        <v>4940</v>
      </c>
      <c r="D3945" s="50" t="s">
        <v>2067</v>
      </c>
      <c r="E3945" s="50" t="str">
        <f>IF(AND(LEN(NICAP[[#This Row],[State or      Country]])=2,NICAP[[#This Row],[State or      Country]]&lt;&gt;"UK"),"US","Other")</f>
        <v>Other</v>
      </c>
      <c r="F3945" s="49">
        <v>2</v>
      </c>
      <c r="G3945" s="48"/>
      <c r="H3945" s="48"/>
      <c r="I3945" s="48"/>
      <c r="J3945" s="48"/>
      <c r="K3945" s="48"/>
      <c r="L3945" s="36" t="s">
        <v>4939</v>
      </c>
      <c r="M3945" s="36" t="str">
        <f>IF(LEFT(NICAP[[#This Row],[Date]],1)=0,"Y","N")</f>
        <v>N</v>
      </c>
      <c r="N3945" s="36"/>
      <c r="O3945" s="36" t="str">
        <f>19&amp;LEFT(NICAP[[#This Row],[Date]],2)</f>
        <v>1968</v>
      </c>
      <c r="P3945" s="36" t="str">
        <f>MID(NICAP[[#This Row],[Date]],3,2)</f>
        <v>06</v>
      </c>
      <c r="Q3945" s="36" t="str">
        <f>RIGHT(NICAP[[#This Row],[Date]],2)</f>
        <v>16</v>
      </c>
      <c r="R3945" s="26">
        <f>DATE(NICAP[[#This Row],[Year]],NICAP[[#This Row],[Month]],NICAP[[#This Row],[Day]])</f>
        <v>25005</v>
      </c>
      <c r="S3945" s="35" t="str">
        <f t="shared" si="122"/>
        <v/>
      </c>
      <c r="T3945" s="24" t="str">
        <f t="shared" si="123"/>
        <v>Argentina</v>
      </c>
    </row>
    <row r="3946" spans="1:20" ht="42.75" customHeight="1" x14ac:dyDescent="0.2">
      <c r="A3946" s="35">
        <v>3937</v>
      </c>
      <c r="B3946" s="67">
        <v>680619</v>
      </c>
      <c r="C3946" s="50" t="s">
        <v>4938</v>
      </c>
      <c r="D3946" s="50" t="s">
        <v>2067</v>
      </c>
      <c r="E3946" s="50" t="str">
        <f>IF(AND(LEN(NICAP[[#This Row],[State or      Country]])=2,NICAP[[#This Row],[State or      Country]]&lt;&gt;"UK"),"US","Other")</f>
        <v>Other</v>
      </c>
      <c r="F3946" s="49">
        <v>7</v>
      </c>
      <c r="G3946" s="48"/>
      <c r="H3946" s="48"/>
      <c r="I3946" s="48"/>
      <c r="J3946" s="48"/>
      <c r="K3946" s="48"/>
      <c r="L3946" s="36" t="s">
        <v>4937</v>
      </c>
      <c r="M3946" s="36" t="str">
        <f>IF(LEFT(NICAP[[#This Row],[Date]],1)=0,"Y","N")</f>
        <v>N</v>
      </c>
      <c r="N3946" s="36"/>
      <c r="O3946" s="36" t="str">
        <f>19&amp;LEFT(NICAP[[#This Row],[Date]],2)</f>
        <v>1968</v>
      </c>
      <c r="P3946" s="36" t="str">
        <f>MID(NICAP[[#This Row],[Date]],3,2)</f>
        <v>06</v>
      </c>
      <c r="Q3946" s="36" t="str">
        <f>RIGHT(NICAP[[#This Row],[Date]],2)</f>
        <v>19</v>
      </c>
      <c r="R3946" s="26">
        <f>DATE(NICAP[[#This Row],[Year]],NICAP[[#This Row],[Month]],NICAP[[#This Row],[Day]])</f>
        <v>25008</v>
      </c>
      <c r="S3946" s="35" t="str">
        <f t="shared" si="122"/>
        <v/>
      </c>
      <c r="T3946" s="24" t="str">
        <f t="shared" si="123"/>
        <v>Argentina</v>
      </c>
    </row>
    <row r="3947" spans="1:20" ht="57" customHeight="1" x14ac:dyDescent="0.2">
      <c r="A3947" s="35">
        <v>3938</v>
      </c>
      <c r="B3947" s="67">
        <v>680621</v>
      </c>
      <c r="C3947" s="50" t="s">
        <v>4936</v>
      </c>
      <c r="D3947" s="50" t="s">
        <v>2067</v>
      </c>
      <c r="E3947" s="50" t="str">
        <f>IF(AND(LEN(NICAP[[#This Row],[State or      Country]])=2,NICAP[[#This Row],[State or      Country]]&lt;&gt;"UK"),"US","Other")</f>
        <v>Other</v>
      </c>
      <c r="F3947" s="49">
        <v>2</v>
      </c>
      <c r="G3947" s="48"/>
      <c r="H3947" s="48"/>
      <c r="I3947" s="48"/>
      <c r="J3947" s="48"/>
      <c r="K3947" s="48"/>
      <c r="L3947" s="36" t="s">
        <v>4935</v>
      </c>
      <c r="M3947" s="36" t="str">
        <f>IF(LEFT(NICAP[[#This Row],[Date]],1)=0,"Y","N")</f>
        <v>N</v>
      </c>
      <c r="N3947" s="36"/>
      <c r="O3947" s="36" t="str">
        <f>19&amp;LEFT(NICAP[[#This Row],[Date]],2)</f>
        <v>1968</v>
      </c>
      <c r="P3947" s="36" t="str">
        <f>MID(NICAP[[#This Row],[Date]],3,2)</f>
        <v>06</v>
      </c>
      <c r="Q3947" s="36" t="str">
        <f>RIGHT(NICAP[[#This Row],[Date]],2)</f>
        <v>21</v>
      </c>
      <c r="R3947" s="26">
        <f>DATE(NICAP[[#This Row],[Year]],NICAP[[#This Row],[Month]],NICAP[[#This Row],[Day]])</f>
        <v>25010</v>
      </c>
      <c r="S3947" s="35" t="str">
        <f t="shared" si="122"/>
        <v/>
      </c>
      <c r="T3947" s="24" t="str">
        <f t="shared" si="123"/>
        <v>Argentina</v>
      </c>
    </row>
    <row r="3948" spans="1:20" ht="71.25" customHeight="1" x14ac:dyDescent="0.2">
      <c r="A3948" s="35">
        <v>3939</v>
      </c>
      <c r="B3948" s="67">
        <v>680625</v>
      </c>
      <c r="C3948" s="50" t="s">
        <v>4934</v>
      </c>
      <c r="D3948" s="50" t="s">
        <v>2067</v>
      </c>
      <c r="E3948" s="50" t="str">
        <f>IF(AND(LEN(NICAP[[#This Row],[State or      Country]])=2,NICAP[[#This Row],[State or      Country]]&lt;&gt;"UK"),"US","Other")</f>
        <v>Other</v>
      </c>
      <c r="F3948" s="49">
        <v>5</v>
      </c>
      <c r="G3948" s="48"/>
      <c r="H3948" s="48"/>
      <c r="I3948" s="48"/>
      <c r="J3948" s="48"/>
      <c r="K3948" s="48"/>
      <c r="L3948" s="36" t="s">
        <v>4933</v>
      </c>
      <c r="M3948" s="36" t="str">
        <f>IF(LEFT(NICAP[[#This Row],[Date]],1)=0,"Y","N")</f>
        <v>N</v>
      </c>
      <c r="N3948" s="36"/>
      <c r="O3948" s="36" t="str">
        <f>19&amp;LEFT(NICAP[[#This Row],[Date]],2)</f>
        <v>1968</v>
      </c>
      <c r="P3948" s="36" t="str">
        <f>MID(NICAP[[#This Row],[Date]],3,2)</f>
        <v>06</v>
      </c>
      <c r="Q3948" s="36" t="str">
        <f>RIGHT(NICAP[[#This Row],[Date]],2)</f>
        <v>25</v>
      </c>
      <c r="R3948" s="26">
        <f>DATE(NICAP[[#This Row],[Year]],NICAP[[#This Row],[Month]],NICAP[[#This Row],[Day]])</f>
        <v>25014</v>
      </c>
      <c r="S3948" s="35" t="str">
        <f t="shared" si="122"/>
        <v/>
      </c>
      <c r="T3948" s="24" t="str">
        <f t="shared" si="123"/>
        <v>Argentina</v>
      </c>
    </row>
    <row r="3949" spans="1:20" ht="12.75" customHeight="1" x14ac:dyDescent="0.2">
      <c r="A3949" s="35">
        <v>3940</v>
      </c>
      <c r="B3949" s="64">
        <v>680700</v>
      </c>
      <c r="C3949" s="39" t="s">
        <v>4932</v>
      </c>
      <c r="D3949" s="39" t="s">
        <v>1799</v>
      </c>
      <c r="E3949" s="39" t="str">
        <f>IF(AND(LEN(NICAP[[#This Row],[State or      Country]])=2,NICAP[[#This Row],[State or      Country]]&lt;&gt;"UK"),"US","Other")</f>
        <v>US</v>
      </c>
      <c r="F3949" s="38">
        <v>6</v>
      </c>
      <c r="G3949" s="37"/>
      <c r="H3949" s="37"/>
      <c r="I3949" s="37"/>
      <c r="J3949" s="37"/>
      <c r="K3949" s="37"/>
      <c r="L3949" s="36" t="s">
        <v>4931</v>
      </c>
      <c r="M3949" s="36" t="str">
        <f>IF(LEFT(NICAP[[#This Row],[Date]],1)=0,"Y","N")</f>
        <v>N</v>
      </c>
      <c r="N3949" s="36"/>
      <c r="O3949" s="36" t="str">
        <f>19&amp;LEFT(NICAP[[#This Row],[Date]],2)</f>
        <v>1968</v>
      </c>
      <c r="P3949" s="36" t="str">
        <f>MID(NICAP[[#This Row],[Date]],3,2)</f>
        <v>07</v>
      </c>
      <c r="Q3949" s="36" t="str">
        <f>RIGHT(NICAP[[#This Row],[Date]],2)</f>
        <v>00</v>
      </c>
      <c r="R3949" s="26">
        <f>DATE(NICAP[[#This Row],[Year]],NICAP[[#This Row],[Month]],NICAP[[#This Row],[Day]])</f>
        <v>25019</v>
      </c>
      <c r="S3949" s="35" t="str">
        <f t="shared" si="122"/>
        <v>TN</v>
      </c>
      <c r="T3949" s="24" t="str">
        <f t="shared" si="123"/>
        <v>US</v>
      </c>
    </row>
    <row r="3950" spans="1:20" ht="72" customHeight="1" x14ac:dyDescent="0.2">
      <c r="A3950" s="35">
        <v>3941</v>
      </c>
      <c r="B3950" s="67">
        <v>690718</v>
      </c>
      <c r="C3950" s="50" t="s">
        <v>3074</v>
      </c>
      <c r="D3950" s="50" t="s">
        <v>1694</v>
      </c>
      <c r="E3950" s="50" t="str">
        <f>IF(AND(LEN(NICAP[[#This Row],[State or      Country]])=2,NICAP[[#This Row],[State or      Country]]&lt;&gt;"UK"),"US","Other")</f>
        <v>US</v>
      </c>
      <c r="F3950" s="49">
        <v>2</v>
      </c>
      <c r="G3950" s="48"/>
      <c r="H3950" s="48"/>
      <c r="I3950" s="48"/>
      <c r="J3950" s="48"/>
      <c r="K3950" s="48"/>
      <c r="L3950" s="36" t="s">
        <v>4930</v>
      </c>
      <c r="M3950" s="36" t="str">
        <f>IF(LEFT(NICAP[[#This Row],[Date]],1)=0,"Y","N")</f>
        <v>N</v>
      </c>
      <c r="N3950" s="36"/>
      <c r="O3950" s="36" t="str">
        <f>19&amp;LEFT(NICAP[[#This Row],[Date]],2)</f>
        <v>1969</v>
      </c>
      <c r="P3950" s="36" t="str">
        <f>MID(NICAP[[#This Row],[Date]],3,2)</f>
        <v>07</v>
      </c>
      <c r="Q3950" s="36" t="str">
        <f>RIGHT(NICAP[[#This Row],[Date]],2)</f>
        <v>18</v>
      </c>
      <c r="R3950" s="26">
        <f>DATE(NICAP[[#This Row],[Year]],NICAP[[#This Row],[Month]],NICAP[[#This Row],[Day]])</f>
        <v>25402</v>
      </c>
      <c r="S3950" s="35" t="str">
        <f t="shared" si="122"/>
        <v>OH</v>
      </c>
      <c r="T3950" s="24" t="str">
        <f t="shared" si="123"/>
        <v>US</v>
      </c>
    </row>
    <row r="3951" spans="1:20" ht="42" customHeight="1" x14ac:dyDescent="0.2">
      <c r="A3951" s="35">
        <v>3942</v>
      </c>
      <c r="B3951" s="67">
        <v>680701</v>
      </c>
      <c r="C3951" s="50" t="s">
        <v>4929</v>
      </c>
      <c r="D3951" s="50" t="s">
        <v>2067</v>
      </c>
      <c r="E3951" s="50" t="str">
        <f>IF(AND(LEN(NICAP[[#This Row],[State or      Country]])=2,NICAP[[#This Row],[State or      Country]]&lt;&gt;"UK"),"US","Other")</f>
        <v>Other</v>
      </c>
      <c r="F3951" s="49">
        <v>7</v>
      </c>
      <c r="G3951" s="48"/>
      <c r="H3951" s="48"/>
      <c r="I3951" s="48"/>
      <c r="J3951" s="48"/>
      <c r="K3951" s="48"/>
      <c r="L3951" s="42" t="s">
        <v>4928</v>
      </c>
      <c r="M3951" s="42" t="str">
        <f>IF(LEFT(NICAP[[#This Row],[Date]],1)=0,"Y","N")</f>
        <v>N</v>
      </c>
      <c r="N3951" s="42"/>
      <c r="O3951" s="42" t="str">
        <f>19&amp;LEFT(NICAP[[#This Row],[Date]],2)</f>
        <v>1968</v>
      </c>
      <c r="P3951" s="42" t="str">
        <f>MID(NICAP[[#This Row],[Date]],3,2)</f>
        <v>07</v>
      </c>
      <c r="Q3951" s="42" t="str">
        <f>RIGHT(NICAP[[#This Row],[Date]],2)</f>
        <v>01</v>
      </c>
      <c r="R3951" s="26">
        <f>DATE(NICAP[[#This Row],[Year]],NICAP[[#This Row],[Month]],NICAP[[#This Row],[Day]])</f>
        <v>25020</v>
      </c>
      <c r="S3951" s="35" t="str">
        <f t="shared" si="122"/>
        <v/>
      </c>
      <c r="T3951" s="24" t="str">
        <f t="shared" si="123"/>
        <v>Argentina</v>
      </c>
    </row>
    <row r="3952" spans="1:20" ht="57.75" customHeight="1" x14ac:dyDescent="0.2">
      <c r="A3952" s="35">
        <v>3943</v>
      </c>
      <c r="B3952" s="57">
        <v>680701</v>
      </c>
      <c r="C3952" s="50" t="s">
        <v>4927</v>
      </c>
      <c r="D3952" s="50" t="s">
        <v>1749</v>
      </c>
      <c r="E3952" s="50" t="str">
        <f>IF(AND(LEN(NICAP[[#This Row],[State or      Country]])=2,NICAP[[#This Row],[State or      Country]]&lt;&gt;"UK"),"US","Other")</f>
        <v>Other</v>
      </c>
      <c r="F3952" s="49">
        <v>2</v>
      </c>
      <c r="G3952" s="48"/>
      <c r="H3952" s="48"/>
      <c r="I3952" s="48"/>
      <c r="J3952" s="48"/>
      <c r="K3952" s="48"/>
      <c r="L3952" s="36" t="s">
        <v>4926</v>
      </c>
      <c r="M3952" s="36" t="str">
        <f>IF(LEFT(NICAP[[#This Row],[Date]],1)=0,"Y","N")</f>
        <v>N</v>
      </c>
      <c r="N3952" s="36"/>
      <c r="O3952" s="36" t="str">
        <f>19&amp;LEFT(NICAP[[#This Row],[Date]],2)</f>
        <v>1968</v>
      </c>
      <c r="P3952" s="36" t="str">
        <f>MID(NICAP[[#This Row],[Date]],3,2)</f>
        <v>07</v>
      </c>
      <c r="Q3952" s="36" t="str">
        <f>RIGHT(NICAP[[#This Row],[Date]],2)</f>
        <v>01</v>
      </c>
      <c r="R3952" s="26">
        <f>DATE(NICAP[[#This Row],[Year]],NICAP[[#This Row],[Month]],NICAP[[#This Row],[Day]])</f>
        <v>25020</v>
      </c>
      <c r="S3952" s="35" t="str">
        <f t="shared" si="122"/>
        <v/>
      </c>
      <c r="T3952" s="24" t="str">
        <f t="shared" si="123"/>
        <v>Brazil</v>
      </c>
    </row>
    <row r="3953" spans="1:20" ht="42" customHeight="1" x14ac:dyDescent="0.2">
      <c r="A3953" s="35">
        <v>3944</v>
      </c>
      <c r="B3953" s="57">
        <v>680702</v>
      </c>
      <c r="C3953" s="50" t="s">
        <v>4925</v>
      </c>
      <c r="D3953" s="50" t="s">
        <v>2067</v>
      </c>
      <c r="E3953" s="50" t="str">
        <f>IF(AND(LEN(NICAP[[#This Row],[State or      Country]])=2,NICAP[[#This Row],[State or      Country]]&lt;&gt;"UK"),"US","Other")</f>
        <v>Other</v>
      </c>
      <c r="F3953" s="49">
        <v>7</v>
      </c>
      <c r="G3953" s="48"/>
      <c r="H3953" s="48"/>
      <c r="I3953" s="48"/>
      <c r="J3953" s="48"/>
      <c r="K3953" s="48"/>
      <c r="L3953" s="42" t="s">
        <v>4924</v>
      </c>
      <c r="M3953" s="42" t="str">
        <f>IF(LEFT(NICAP[[#This Row],[Date]],1)=0,"Y","N")</f>
        <v>N</v>
      </c>
      <c r="N3953" s="42"/>
      <c r="O3953" s="42" t="str">
        <f>19&amp;LEFT(NICAP[[#This Row],[Date]],2)</f>
        <v>1968</v>
      </c>
      <c r="P3953" s="42" t="str">
        <f>MID(NICAP[[#This Row],[Date]],3,2)</f>
        <v>07</v>
      </c>
      <c r="Q3953" s="42" t="str">
        <f>RIGHT(NICAP[[#This Row],[Date]],2)</f>
        <v>02</v>
      </c>
      <c r="R3953" s="26">
        <f>DATE(NICAP[[#This Row],[Year]],NICAP[[#This Row],[Month]],NICAP[[#This Row],[Day]])</f>
        <v>25021</v>
      </c>
      <c r="S3953" s="35" t="str">
        <f t="shared" si="122"/>
        <v/>
      </c>
      <c r="T3953" s="24" t="str">
        <f t="shared" si="123"/>
        <v>Argentina</v>
      </c>
    </row>
    <row r="3954" spans="1:20" ht="56.25" customHeight="1" x14ac:dyDescent="0.2">
      <c r="A3954" s="35">
        <v>3945</v>
      </c>
      <c r="B3954" s="57">
        <v>680702</v>
      </c>
      <c r="C3954" s="50" t="s">
        <v>4922</v>
      </c>
      <c r="D3954" s="50" t="s">
        <v>2067</v>
      </c>
      <c r="E3954" s="50" t="str">
        <f>IF(AND(LEN(NICAP[[#This Row],[State or      Country]])=2,NICAP[[#This Row],[State or      Country]]&lt;&gt;"UK"),"US","Other")</f>
        <v>Other</v>
      </c>
      <c r="F3954" s="49">
        <v>4</v>
      </c>
      <c r="G3954" s="48"/>
      <c r="H3954" s="48"/>
      <c r="I3954" s="48"/>
      <c r="J3954" s="48"/>
      <c r="K3954" s="48"/>
      <c r="L3954" s="36" t="s">
        <v>4923</v>
      </c>
      <c r="M3954" s="36" t="str">
        <f>IF(LEFT(NICAP[[#This Row],[Date]],1)=0,"Y","N")</f>
        <v>N</v>
      </c>
      <c r="N3954" s="36"/>
      <c r="O3954" s="36" t="str">
        <f>19&amp;LEFT(NICAP[[#This Row],[Date]],2)</f>
        <v>1968</v>
      </c>
      <c r="P3954" s="36" t="str">
        <f>MID(NICAP[[#This Row],[Date]],3,2)</f>
        <v>07</v>
      </c>
      <c r="Q3954" s="36" t="str">
        <f>RIGHT(NICAP[[#This Row],[Date]],2)</f>
        <v>02</v>
      </c>
      <c r="R3954" s="26">
        <f>DATE(NICAP[[#This Row],[Year]],NICAP[[#This Row],[Month]],NICAP[[#This Row],[Day]])</f>
        <v>25021</v>
      </c>
      <c r="S3954" s="35" t="str">
        <f t="shared" si="122"/>
        <v/>
      </c>
      <c r="T3954" s="24" t="str">
        <f t="shared" si="123"/>
        <v>Argentina</v>
      </c>
    </row>
    <row r="3955" spans="1:20" ht="57.75" customHeight="1" x14ac:dyDescent="0.2">
      <c r="A3955" s="35">
        <v>3946</v>
      </c>
      <c r="B3955" s="57">
        <v>680702</v>
      </c>
      <c r="C3955" s="50" t="s">
        <v>4922</v>
      </c>
      <c r="D3955" s="50" t="s">
        <v>2067</v>
      </c>
      <c r="E3955" s="50" t="str">
        <f>IF(AND(LEN(NICAP[[#This Row],[State or      Country]])=2,NICAP[[#This Row],[State or      Country]]&lt;&gt;"UK"),"US","Other")</f>
        <v>Other</v>
      </c>
      <c r="F3955" s="49">
        <v>7</v>
      </c>
      <c r="G3955" s="48"/>
      <c r="H3955" s="48"/>
      <c r="I3955" s="48"/>
      <c r="J3955" s="48"/>
      <c r="K3955" s="48"/>
      <c r="L3955" s="36" t="s">
        <v>4921</v>
      </c>
      <c r="M3955" s="36" t="str">
        <f>IF(LEFT(NICAP[[#This Row],[Date]],1)=0,"Y","N")</f>
        <v>N</v>
      </c>
      <c r="N3955" s="36"/>
      <c r="O3955" s="36" t="str">
        <f>19&amp;LEFT(NICAP[[#This Row],[Date]],2)</f>
        <v>1968</v>
      </c>
      <c r="P3955" s="36" t="str">
        <f>MID(NICAP[[#This Row],[Date]],3,2)</f>
        <v>07</v>
      </c>
      <c r="Q3955" s="36" t="str">
        <f>RIGHT(NICAP[[#This Row],[Date]],2)</f>
        <v>02</v>
      </c>
      <c r="R3955" s="26">
        <f>DATE(NICAP[[#This Row],[Year]],NICAP[[#This Row],[Month]],NICAP[[#This Row],[Day]])</f>
        <v>25021</v>
      </c>
      <c r="S3955" s="35" t="str">
        <f t="shared" si="122"/>
        <v/>
      </c>
      <c r="T3955" s="24" t="str">
        <f t="shared" si="123"/>
        <v>Argentina</v>
      </c>
    </row>
    <row r="3956" spans="1:20" ht="12.75" customHeight="1" x14ac:dyDescent="0.2">
      <c r="A3956" s="35">
        <v>3947</v>
      </c>
      <c r="B3956" s="55">
        <v>680707</v>
      </c>
      <c r="C3956" s="39" t="s">
        <v>4920</v>
      </c>
      <c r="D3956" s="39" t="s">
        <v>1707</v>
      </c>
      <c r="E3956" s="39" t="str">
        <f>IF(AND(LEN(NICAP[[#This Row],[State or      Country]])=2,NICAP[[#This Row],[State or      Country]]&lt;&gt;"UK"),"US","Other")</f>
        <v>US</v>
      </c>
      <c r="F3956" s="38">
        <v>11</v>
      </c>
      <c r="G3956" s="37"/>
      <c r="H3956" s="37"/>
      <c r="I3956" s="37"/>
      <c r="J3956" s="37"/>
      <c r="K3956" s="37"/>
      <c r="L3956" s="36" t="s">
        <v>4919</v>
      </c>
      <c r="M3956" s="36" t="str">
        <f>IF(LEFT(NICAP[[#This Row],[Date]],1)=0,"Y","N")</f>
        <v>N</v>
      </c>
      <c r="N3956" s="36"/>
      <c r="O3956" s="36" t="str">
        <f>19&amp;LEFT(NICAP[[#This Row],[Date]],2)</f>
        <v>1968</v>
      </c>
      <c r="P3956" s="36" t="str">
        <f>MID(NICAP[[#This Row],[Date]],3,2)</f>
        <v>07</v>
      </c>
      <c r="Q3956" s="36" t="str">
        <f>RIGHT(NICAP[[#This Row],[Date]],2)</f>
        <v>07</v>
      </c>
      <c r="R3956" s="26">
        <f>DATE(NICAP[[#This Row],[Year]],NICAP[[#This Row],[Month]],NICAP[[#This Row],[Day]])</f>
        <v>25026</v>
      </c>
      <c r="S3956" s="35" t="str">
        <f t="shared" si="122"/>
        <v>WA</v>
      </c>
      <c r="T3956" s="24" t="str">
        <f t="shared" si="123"/>
        <v>US</v>
      </c>
    </row>
    <row r="3957" spans="1:20" ht="12.75" customHeight="1" x14ac:dyDescent="0.2">
      <c r="A3957" s="35">
        <v>3948</v>
      </c>
      <c r="B3957" s="55">
        <v>680708</v>
      </c>
      <c r="C3957" s="39" t="s">
        <v>2728</v>
      </c>
      <c r="D3957" s="39" t="s">
        <v>1694</v>
      </c>
      <c r="E3957" s="39" t="str">
        <f>IF(AND(LEN(NICAP[[#This Row],[State or      Country]])=2,NICAP[[#This Row],[State or      Country]]&lt;&gt;"UK"),"US","Other")</f>
        <v>US</v>
      </c>
      <c r="F3957" s="38">
        <v>11</v>
      </c>
      <c r="G3957" s="37"/>
      <c r="H3957" s="37"/>
      <c r="I3957" s="37"/>
      <c r="J3957" s="37"/>
      <c r="K3957" s="37"/>
      <c r="L3957" s="36" t="s">
        <v>4918</v>
      </c>
      <c r="M3957" s="36" t="str">
        <f>IF(LEFT(NICAP[[#This Row],[Date]],1)=0,"Y","N")</f>
        <v>N</v>
      </c>
      <c r="N3957" s="36"/>
      <c r="O3957" s="36" t="str">
        <f>19&amp;LEFT(NICAP[[#This Row],[Date]],2)</f>
        <v>1968</v>
      </c>
      <c r="P3957" s="36" t="str">
        <f>MID(NICAP[[#This Row],[Date]],3,2)</f>
        <v>07</v>
      </c>
      <c r="Q3957" s="36" t="str">
        <f>RIGHT(NICAP[[#This Row],[Date]],2)</f>
        <v>08</v>
      </c>
      <c r="R3957" s="26">
        <f>DATE(NICAP[[#This Row],[Year]],NICAP[[#This Row],[Month]],NICAP[[#This Row],[Day]])</f>
        <v>25027</v>
      </c>
      <c r="S3957" s="35" t="str">
        <f t="shared" si="122"/>
        <v>OH</v>
      </c>
      <c r="T3957" s="24" t="str">
        <f t="shared" si="123"/>
        <v>US</v>
      </c>
    </row>
    <row r="3958" spans="1:20" ht="12.75" customHeight="1" x14ac:dyDescent="0.2">
      <c r="A3958" s="35">
        <v>3949</v>
      </c>
      <c r="B3958" s="53">
        <v>680711</v>
      </c>
      <c r="C3958" s="39" t="s">
        <v>4917</v>
      </c>
      <c r="D3958" s="39" t="s">
        <v>2020</v>
      </c>
      <c r="E3958" s="39" t="str">
        <f>IF(AND(LEN(NICAP[[#This Row],[State or      Country]])=2,NICAP[[#This Row],[State or      Country]]&lt;&gt;"UK"),"US","Other")</f>
        <v>US</v>
      </c>
      <c r="F3958" s="38">
        <v>9</v>
      </c>
      <c r="G3958" s="71" t="s">
        <v>1666</v>
      </c>
      <c r="H3958" s="65">
        <v>5</v>
      </c>
      <c r="I3958" s="71" t="s">
        <v>4808</v>
      </c>
      <c r="J3958" s="37"/>
      <c r="K3958" s="37"/>
      <c r="L3958" s="36" t="s">
        <v>4916</v>
      </c>
      <c r="M3958" s="36" t="str">
        <f>IF(LEFT(NICAP[[#This Row],[Date]],1)=0,"Y","N")</f>
        <v>N</v>
      </c>
      <c r="N3958" s="36"/>
      <c r="O3958" s="36" t="str">
        <f>19&amp;LEFT(NICAP[[#This Row],[Date]],2)</f>
        <v>1968</v>
      </c>
      <c r="P3958" s="36" t="str">
        <f>MID(NICAP[[#This Row],[Date]],3,2)</f>
        <v>07</v>
      </c>
      <c r="Q3958" s="36" t="str">
        <f>RIGHT(NICAP[[#This Row],[Date]],2)</f>
        <v>11</v>
      </c>
      <c r="R3958" s="26">
        <f>DATE(NICAP[[#This Row],[Year]],NICAP[[#This Row],[Month]],NICAP[[#This Row],[Day]])</f>
        <v>25030</v>
      </c>
      <c r="S3958" s="35" t="str">
        <f t="shared" si="122"/>
        <v>AK</v>
      </c>
      <c r="T3958" s="24" t="str">
        <f t="shared" si="123"/>
        <v>US</v>
      </c>
    </row>
    <row r="3959" spans="1:20" ht="27" customHeight="1" x14ac:dyDescent="0.2">
      <c r="A3959" s="35">
        <v>3950</v>
      </c>
      <c r="B3959" s="60">
        <v>680715</v>
      </c>
      <c r="C3959" s="44" t="s">
        <v>2145</v>
      </c>
      <c r="D3959" s="44" t="s">
        <v>1799</v>
      </c>
      <c r="E3959" s="44" t="str">
        <f>IF(AND(LEN(NICAP[[#This Row],[State or      Country]])=2,NICAP[[#This Row],[State or      Country]]&lt;&gt;"UK"),"US","Other")</f>
        <v>US</v>
      </c>
      <c r="F3959" s="43">
        <v>2</v>
      </c>
      <c r="G3959" s="41"/>
      <c r="H3959" s="41"/>
      <c r="I3959" s="41"/>
      <c r="J3959" s="41"/>
      <c r="K3959" s="41"/>
      <c r="L3959" s="42" t="s">
        <v>4915</v>
      </c>
      <c r="M3959" s="42" t="str">
        <f>IF(LEFT(NICAP[[#This Row],[Date]],1)=0,"Y","N")</f>
        <v>N</v>
      </c>
      <c r="N3959" s="42"/>
      <c r="O3959" s="42" t="str">
        <f>19&amp;LEFT(NICAP[[#This Row],[Date]],2)</f>
        <v>1968</v>
      </c>
      <c r="P3959" s="42" t="str">
        <f>MID(NICAP[[#This Row],[Date]],3,2)</f>
        <v>07</v>
      </c>
      <c r="Q3959" s="42" t="str">
        <f>RIGHT(NICAP[[#This Row],[Date]],2)</f>
        <v>15</v>
      </c>
      <c r="R3959" s="26">
        <f>DATE(NICAP[[#This Row],[Year]],NICAP[[#This Row],[Month]],NICAP[[#This Row],[Day]])</f>
        <v>25034</v>
      </c>
      <c r="S3959" s="35" t="str">
        <f t="shared" si="122"/>
        <v>TN</v>
      </c>
      <c r="T3959" s="24" t="str">
        <f t="shared" si="123"/>
        <v>US</v>
      </c>
    </row>
    <row r="3960" spans="1:20" ht="71.25" customHeight="1" x14ac:dyDescent="0.2">
      <c r="A3960" s="35">
        <v>3951</v>
      </c>
      <c r="B3960" s="73">
        <v>680716</v>
      </c>
      <c r="C3960" s="50" t="s">
        <v>1824</v>
      </c>
      <c r="D3960" s="50" t="s">
        <v>1787</v>
      </c>
      <c r="E3960" s="50" t="str">
        <f>IF(AND(LEN(NICAP[[#This Row],[State or      Country]])=2,NICAP[[#This Row],[State or      Country]]&lt;&gt;"UK"),"US","Other")</f>
        <v>US</v>
      </c>
      <c r="F3960" s="49">
        <v>2</v>
      </c>
      <c r="G3960" s="48"/>
      <c r="H3960" s="48"/>
      <c r="I3960" s="48"/>
      <c r="J3960" s="48"/>
      <c r="K3960" s="48"/>
      <c r="L3960" s="36" t="s">
        <v>4914</v>
      </c>
      <c r="M3960" s="36" t="str">
        <f>IF(LEFT(NICAP[[#This Row],[Date]],1)=0,"Y","N")</f>
        <v>N</v>
      </c>
      <c r="N3960" s="36"/>
      <c r="O3960" s="36" t="str">
        <f>19&amp;LEFT(NICAP[[#This Row],[Date]],2)</f>
        <v>1968</v>
      </c>
      <c r="P3960" s="36" t="str">
        <f>MID(NICAP[[#This Row],[Date]],3,2)</f>
        <v>07</v>
      </c>
      <c r="Q3960" s="36" t="str">
        <f>RIGHT(NICAP[[#This Row],[Date]],2)</f>
        <v>16</v>
      </c>
      <c r="R3960" s="26">
        <f>DATE(NICAP[[#This Row],[Year]],NICAP[[#This Row],[Month]],NICAP[[#This Row],[Day]])</f>
        <v>25035</v>
      </c>
      <c r="S3960" s="35" t="str">
        <f t="shared" si="122"/>
        <v>IN</v>
      </c>
      <c r="T3960" s="24" t="str">
        <f t="shared" si="123"/>
        <v>US</v>
      </c>
    </row>
    <row r="3961" spans="1:20" ht="42" customHeight="1" x14ac:dyDescent="0.2">
      <c r="A3961" s="35">
        <v>3952</v>
      </c>
      <c r="B3961" s="57">
        <v>680716</v>
      </c>
      <c r="C3961" s="50" t="s">
        <v>4913</v>
      </c>
      <c r="D3961" s="50" t="s">
        <v>2232</v>
      </c>
      <c r="E3961" s="50" t="str">
        <f>IF(AND(LEN(NICAP[[#This Row],[State or      Country]])=2,NICAP[[#This Row],[State or      Country]]&lt;&gt;"UK"),"US","Other")</f>
        <v>Other</v>
      </c>
      <c r="F3961" s="49">
        <v>3</v>
      </c>
      <c r="G3961" s="48"/>
      <c r="H3961" s="48"/>
      <c r="I3961" s="48"/>
      <c r="J3961" s="48"/>
      <c r="K3961" s="48"/>
      <c r="L3961" s="42" t="s">
        <v>4912</v>
      </c>
      <c r="M3961" s="42" t="str">
        <f>IF(LEFT(NICAP[[#This Row],[Date]],1)=0,"Y","N")</f>
        <v>N</v>
      </c>
      <c r="N3961" s="42"/>
      <c r="O3961" s="42" t="str">
        <f>19&amp;LEFT(NICAP[[#This Row],[Date]],2)</f>
        <v>1968</v>
      </c>
      <c r="P3961" s="42" t="str">
        <f>MID(NICAP[[#This Row],[Date]],3,2)</f>
        <v>07</v>
      </c>
      <c r="Q3961" s="42" t="str">
        <f>RIGHT(NICAP[[#This Row],[Date]],2)</f>
        <v>16</v>
      </c>
      <c r="R3961" s="26">
        <f>DATE(NICAP[[#This Row],[Year]],NICAP[[#This Row],[Month]],NICAP[[#This Row],[Day]])</f>
        <v>25035</v>
      </c>
      <c r="S3961" s="35" t="str">
        <f t="shared" si="122"/>
        <v/>
      </c>
      <c r="T3961" s="24" t="str">
        <f t="shared" si="123"/>
        <v>Arg</v>
      </c>
    </row>
    <row r="3962" spans="1:20" ht="129.75" customHeight="1" x14ac:dyDescent="0.2">
      <c r="A3962" s="35">
        <v>3953</v>
      </c>
      <c r="B3962" s="73">
        <v>680722</v>
      </c>
      <c r="C3962" s="50" t="s">
        <v>3171</v>
      </c>
      <c r="D3962" s="50" t="s">
        <v>2067</v>
      </c>
      <c r="E3962" s="50" t="str">
        <f>IF(AND(LEN(NICAP[[#This Row],[State or      Country]])=2,NICAP[[#This Row],[State or      Country]]&lt;&gt;"UK"),"US","Other")</f>
        <v>Other</v>
      </c>
      <c r="F3962" s="49">
        <v>7</v>
      </c>
      <c r="G3962" s="48"/>
      <c r="H3962" s="48"/>
      <c r="I3962" s="48"/>
      <c r="J3962" s="48"/>
      <c r="K3962" s="48"/>
      <c r="L3962" s="36" t="s">
        <v>4911</v>
      </c>
      <c r="M3962" s="36" t="str">
        <f>IF(LEFT(NICAP[[#This Row],[Date]],1)=0,"Y","N")</f>
        <v>N</v>
      </c>
      <c r="N3962" s="36"/>
      <c r="O3962" s="36" t="str">
        <f>19&amp;LEFT(NICAP[[#This Row],[Date]],2)</f>
        <v>1968</v>
      </c>
      <c r="P3962" s="36" t="str">
        <f>MID(NICAP[[#This Row],[Date]],3,2)</f>
        <v>07</v>
      </c>
      <c r="Q3962" s="36" t="str">
        <f>RIGHT(NICAP[[#This Row],[Date]],2)</f>
        <v>22</v>
      </c>
      <c r="R3962" s="26">
        <f>DATE(NICAP[[#This Row],[Year]],NICAP[[#This Row],[Month]],NICAP[[#This Row],[Day]])</f>
        <v>25041</v>
      </c>
      <c r="S3962" s="35" t="str">
        <f t="shared" si="122"/>
        <v/>
      </c>
      <c r="T3962" s="24" t="str">
        <f t="shared" si="123"/>
        <v>Argentina</v>
      </c>
    </row>
    <row r="3963" spans="1:20" ht="42" customHeight="1" x14ac:dyDescent="0.2">
      <c r="A3963" s="35">
        <v>3954</v>
      </c>
      <c r="B3963" s="57">
        <v>680725</v>
      </c>
      <c r="C3963" s="50" t="s">
        <v>4910</v>
      </c>
      <c r="D3963" s="50" t="s">
        <v>2232</v>
      </c>
      <c r="E3963" s="50" t="str">
        <f>IF(AND(LEN(NICAP[[#This Row],[State or      Country]])=2,NICAP[[#This Row],[State or      Country]]&lt;&gt;"UK"),"US","Other")</f>
        <v>Other</v>
      </c>
      <c r="F3963" s="49">
        <v>3</v>
      </c>
      <c r="G3963" s="48"/>
      <c r="H3963" s="48"/>
      <c r="I3963" s="48"/>
      <c r="J3963" s="48"/>
      <c r="K3963" s="48"/>
      <c r="L3963" s="42" t="s">
        <v>4909</v>
      </c>
      <c r="M3963" s="42" t="str">
        <f>IF(LEFT(NICAP[[#This Row],[Date]],1)=0,"Y","N")</f>
        <v>N</v>
      </c>
      <c r="N3963" s="42"/>
      <c r="O3963" s="42" t="str">
        <f>19&amp;LEFT(NICAP[[#This Row],[Date]],2)</f>
        <v>1968</v>
      </c>
      <c r="P3963" s="42" t="str">
        <f>MID(NICAP[[#This Row],[Date]],3,2)</f>
        <v>07</v>
      </c>
      <c r="Q3963" s="42" t="str">
        <f>RIGHT(NICAP[[#This Row],[Date]],2)</f>
        <v>25</v>
      </c>
      <c r="R3963" s="26">
        <f>DATE(NICAP[[#This Row],[Year]],NICAP[[#This Row],[Month]],NICAP[[#This Row],[Day]])</f>
        <v>25044</v>
      </c>
      <c r="S3963" s="35" t="str">
        <f t="shared" si="122"/>
        <v/>
      </c>
      <c r="T3963" s="24" t="str">
        <f t="shared" si="123"/>
        <v>Arg</v>
      </c>
    </row>
    <row r="3964" spans="1:20" ht="42" customHeight="1" x14ac:dyDescent="0.2">
      <c r="A3964" s="35">
        <v>3955</v>
      </c>
      <c r="B3964" s="57">
        <v>680729</v>
      </c>
      <c r="C3964" s="50" t="s">
        <v>4908</v>
      </c>
      <c r="D3964" s="50" t="s">
        <v>1950</v>
      </c>
      <c r="E3964" s="50" t="str">
        <f>IF(AND(LEN(NICAP[[#This Row],[State or      Country]])=2,NICAP[[#This Row],[State or      Country]]&lt;&gt;"UK"),"US","Other")</f>
        <v>Other</v>
      </c>
      <c r="F3964" s="49">
        <v>3</v>
      </c>
      <c r="G3964" s="48"/>
      <c r="H3964" s="48"/>
      <c r="I3964" s="48"/>
      <c r="J3964" s="48"/>
      <c r="K3964" s="48"/>
      <c r="L3964" s="42" t="s">
        <v>4907</v>
      </c>
      <c r="M3964" s="42" t="str">
        <f>IF(LEFT(NICAP[[#This Row],[Date]],1)=0,"Y","N")</f>
        <v>N</v>
      </c>
      <c r="N3964" s="42"/>
      <c r="O3964" s="42" t="str">
        <f>19&amp;LEFT(NICAP[[#This Row],[Date]],2)</f>
        <v>1968</v>
      </c>
      <c r="P3964" s="42" t="str">
        <f>MID(NICAP[[#This Row],[Date]],3,2)</f>
        <v>07</v>
      </c>
      <c r="Q3964" s="42" t="str">
        <f>RIGHT(NICAP[[#This Row],[Date]],2)</f>
        <v>29</v>
      </c>
      <c r="R3964" s="26">
        <f>DATE(NICAP[[#This Row],[Year]],NICAP[[#This Row],[Month]],NICAP[[#This Row],[Day]])</f>
        <v>25048</v>
      </c>
      <c r="S3964" s="35" t="str">
        <f t="shared" si="122"/>
        <v/>
      </c>
      <c r="T3964" s="24" t="str">
        <f t="shared" si="123"/>
        <v>Spain</v>
      </c>
    </row>
    <row r="3965" spans="1:20" ht="12.75" customHeight="1" x14ac:dyDescent="0.2">
      <c r="A3965" s="35">
        <v>3956</v>
      </c>
      <c r="B3965" s="53">
        <v>680730</v>
      </c>
      <c r="C3965" s="39" t="s">
        <v>4906</v>
      </c>
      <c r="D3965" s="39" t="s">
        <v>2338</v>
      </c>
      <c r="E3965" s="39" t="str">
        <f>IF(AND(LEN(NICAP[[#This Row],[State or      Country]])=2,NICAP[[#This Row],[State or      Country]]&lt;&gt;"UK"),"US","Other")</f>
        <v>US</v>
      </c>
      <c r="F3965" s="38">
        <v>4</v>
      </c>
      <c r="G3965" s="37"/>
      <c r="H3965" s="37"/>
      <c r="I3965" s="37"/>
      <c r="J3965" s="37"/>
      <c r="K3965" s="37"/>
      <c r="L3965" s="36" t="s">
        <v>4905</v>
      </c>
      <c r="M3965" s="36" t="str">
        <f>IF(LEFT(NICAP[[#This Row],[Date]],1)=0,"Y","N")</f>
        <v>N</v>
      </c>
      <c r="N3965" s="36"/>
      <c r="O3965" s="36" t="str">
        <f>19&amp;LEFT(NICAP[[#This Row],[Date]],2)</f>
        <v>1968</v>
      </c>
      <c r="P3965" s="36" t="str">
        <f>MID(NICAP[[#This Row],[Date]],3,2)</f>
        <v>07</v>
      </c>
      <c r="Q3965" s="36" t="str">
        <f>RIGHT(NICAP[[#This Row],[Date]],2)</f>
        <v>30</v>
      </c>
      <c r="R3965" s="26">
        <f>DATE(NICAP[[#This Row],[Year]],NICAP[[#This Row],[Month]],NICAP[[#This Row],[Day]])</f>
        <v>25049</v>
      </c>
      <c r="S3965" s="35" t="str">
        <f t="shared" si="122"/>
        <v>NH</v>
      </c>
      <c r="T3965" s="24" t="str">
        <f t="shared" si="123"/>
        <v>US</v>
      </c>
    </row>
    <row r="3966" spans="1:20" ht="57.75" customHeight="1" x14ac:dyDescent="0.2">
      <c r="A3966" s="35">
        <v>3957</v>
      </c>
      <c r="B3966" s="67">
        <v>680731</v>
      </c>
      <c r="C3966" s="50" t="s">
        <v>4904</v>
      </c>
      <c r="D3966" s="50" t="s">
        <v>4903</v>
      </c>
      <c r="E3966" s="50" t="str">
        <f>IF(AND(LEN(NICAP[[#This Row],[State or      Country]])=2,NICAP[[#This Row],[State or      Country]]&lt;&gt;"UK"),"US","Other")</f>
        <v>Other</v>
      </c>
      <c r="F3966" s="49">
        <v>7</v>
      </c>
      <c r="G3966" s="48"/>
      <c r="H3966" s="48"/>
      <c r="I3966" s="48"/>
      <c r="J3966" s="48"/>
      <c r="K3966" s="48"/>
      <c r="L3966" s="36" t="s">
        <v>4902</v>
      </c>
      <c r="M3966" s="36" t="str">
        <f>IF(LEFT(NICAP[[#This Row],[Date]],1)=0,"Y","N")</f>
        <v>N</v>
      </c>
      <c r="N3966" s="36"/>
      <c r="O3966" s="36" t="str">
        <f>19&amp;LEFT(NICAP[[#This Row],[Date]],2)</f>
        <v>1968</v>
      </c>
      <c r="P3966" s="36" t="str">
        <f>MID(NICAP[[#This Row],[Date]],3,2)</f>
        <v>07</v>
      </c>
      <c r="Q3966" s="36" t="str">
        <f>RIGHT(NICAP[[#This Row],[Date]],2)</f>
        <v>31</v>
      </c>
      <c r="R3966" s="26">
        <f>DATE(NICAP[[#This Row],[Year]],NICAP[[#This Row],[Month]],NICAP[[#This Row],[Day]])</f>
        <v>25050</v>
      </c>
      <c r="S3966" s="35" t="str">
        <f t="shared" si="122"/>
        <v/>
      </c>
      <c r="T3966" s="24" t="str">
        <f t="shared" si="123"/>
        <v>Indian Ocean</v>
      </c>
    </row>
    <row r="3967" spans="1:20" ht="12.75" customHeight="1" x14ac:dyDescent="0.2">
      <c r="A3967" s="35">
        <v>3958</v>
      </c>
      <c r="B3967" s="82" t="s">
        <v>4901</v>
      </c>
      <c r="C3967" s="39" t="s">
        <v>2333</v>
      </c>
      <c r="D3967" s="39" t="s">
        <v>1673</v>
      </c>
      <c r="E3967" s="39" t="str">
        <f>IF(AND(LEN(NICAP[[#This Row],[State or      Country]])=2,NICAP[[#This Row],[State or      Country]]&lt;&gt;"UK"),"US","Other")</f>
        <v>US</v>
      </c>
      <c r="F3967" s="38">
        <v>2</v>
      </c>
      <c r="G3967" s="37"/>
      <c r="H3967" s="37"/>
      <c r="I3967" s="37"/>
      <c r="J3967" s="54" t="s">
        <v>1744</v>
      </c>
      <c r="K3967" s="37"/>
      <c r="L3967" s="36" t="s">
        <v>4900</v>
      </c>
      <c r="M3967" s="36" t="str">
        <f>IF(LEFT(NICAP[[#This Row],[Date]],1)=0,"Y","N")</f>
        <v>N</v>
      </c>
      <c r="N3967" s="36"/>
      <c r="O3967" s="36" t="str">
        <f>19&amp;LEFT(NICAP[[#This Row],[Date]],2)</f>
        <v>1968</v>
      </c>
      <c r="P3967" s="36" t="str">
        <f>MID(NICAP[[#This Row],[Date]],3,2)</f>
        <v>La</v>
      </c>
      <c r="Q3967" s="36" t="str">
        <f>RIGHT(NICAP[[#This Row],[Date]],2)</f>
        <v>er</v>
      </c>
      <c r="R3967" s="26" t="e">
        <f>DATE(NICAP[[#This Row],[Year]],NICAP[[#This Row],[Month]],NICAP[[#This Row],[Day]])</f>
        <v>#VALUE!</v>
      </c>
      <c r="S3967" s="35" t="str">
        <f t="shared" si="122"/>
        <v>NC</v>
      </c>
      <c r="T3967" s="24" t="str">
        <f t="shared" si="123"/>
        <v>US</v>
      </c>
    </row>
    <row r="3968" spans="1:20" ht="57" customHeight="1" x14ac:dyDescent="0.2">
      <c r="A3968" s="35">
        <v>3959</v>
      </c>
      <c r="B3968" s="67">
        <v>680800</v>
      </c>
      <c r="C3968" s="50" t="s">
        <v>3609</v>
      </c>
      <c r="D3968" s="50" t="s">
        <v>1787</v>
      </c>
      <c r="E3968" s="50" t="str">
        <f>IF(AND(LEN(NICAP[[#This Row],[State or      Country]])=2,NICAP[[#This Row],[State or      Country]]&lt;&gt;"UK"),"US","Other")</f>
        <v>US</v>
      </c>
      <c r="F3968" s="49">
        <v>2</v>
      </c>
      <c r="G3968" s="48"/>
      <c r="H3968" s="48"/>
      <c r="I3968" s="48"/>
      <c r="J3968" s="48"/>
      <c r="K3968" s="48"/>
      <c r="L3968" s="36" t="s">
        <v>4899</v>
      </c>
      <c r="M3968" s="36" t="str">
        <f>IF(LEFT(NICAP[[#This Row],[Date]],1)=0,"Y","N")</f>
        <v>N</v>
      </c>
      <c r="N3968" s="36"/>
      <c r="O3968" s="36" t="str">
        <f>19&amp;LEFT(NICAP[[#This Row],[Date]],2)</f>
        <v>1968</v>
      </c>
      <c r="P3968" s="36" t="str">
        <f>MID(NICAP[[#This Row],[Date]],3,2)</f>
        <v>08</v>
      </c>
      <c r="Q3968" s="36" t="str">
        <f>RIGHT(NICAP[[#This Row],[Date]],2)</f>
        <v>00</v>
      </c>
      <c r="R3968" s="26">
        <f>DATE(NICAP[[#This Row],[Year]],NICAP[[#This Row],[Month]],NICAP[[#This Row],[Day]])</f>
        <v>25050</v>
      </c>
      <c r="S3968" s="35" t="str">
        <f t="shared" si="122"/>
        <v>IN</v>
      </c>
      <c r="T3968" s="24" t="str">
        <f t="shared" si="123"/>
        <v>US</v>
      </c>
    </row>
    <row r="3969" spans="1:20" ht="41.25" customHeight="1" x14ac:dyDescent="0.2">
      <c r="A3969" s="35">
        <v>3960</v>
      </c>
      <c r="B3969" s="67">
        <v>680807</v>
      </c>
      <c r="C3969" s="50" t="s">
        <v>4898</v>
      </c>
      <c r="D3969" s="50" t="s">
        <v>2449</v>
      </c>
      <c r="E3969" s="50" t="str">
        <f>IF(AND(LEN(NICAP[[#This Row],[State or      Country]])=2,NICAP[[#This Row],[State or      Country]]&lt;&gt;"UK"),"US","Other")</f>
        <v>US</v>
      </c>
      <c r="F3969" s="49">
        <v>7</v>
      </c>
      <c r="G3969" s="48"/>
      <c r="H3969" s="48"/>
      <c r="I3969" s="48"/>
      <c r="J3969" s="48"/>
      <c r="K3969" s="48"/>
      <c r="L3969" s="36" t="s">
        <v>4897</v>
      </c>
      <c r="M3969" s="36" t="str">
        <f>IF(LEFT(NICAP[[#This Row],[Date]],1)=0,"Y","N")</f>
        <v>N</v>
      </c>
      <c r="N3969" s="36"/>
      <c r="O3969" s="36" t="str">
        <f>19&amp;LEFT(NICAP[[#This Row],[Date]],2)</f>
        <v>1968</v>
      </c>
      <c r="P3969" s="36" t="str">
        <f>MID(NICAP[[#This Row],[Date]],3,2)</f>
        <v>08</v>
      </c>
      <c r="Q3969" s="36" t="str">
        <f>RIGHT(NICAP[[#This Row],[Date]],2)</f>
        <v>07</v>
      </c>
      <c r="R3969" s="26">
        <f>DATE(NICAP[[#This Row],[Year]],NICAP[[#This Row],[Month]],NICAP[[#This Row],[Day]])</f>
        <v>25057</v>
      </c>
      <c r="S3969" s="35" t="str">
        <f t="shared" si="122"/>
        <v>VT</v>
      </c>
      <c r="T3969" s="24" t="str">
        <f t="shared" si="123"/>
        <v>US</v>
      </c>
    </row>
    <row r="3970" spans="1:20" ht="72" customHeight="1" x14ac:dyDescent="0.2">
      <c r="A3970" s="35">
        <v>3961</v>
      </c>
      <c r="B3970" s="85">
        <v>680812</v>
      </c>
      <c r="C3970" s="50" t="s">
        <v>4895</v>
      </c>
      <c r="D3970" s="50" t="s">
        <v>2067</v>
      </c>
      <c r="E3970" s="50" t="str">
        <f>IF(AND(LEN(NICAP[[#This Row],[State or      Country]])=2,NICAP[[#This Row],[State or      Country]]&lt;&gt;"UK"),"US","Other")</f>
        <v>Other</v>
      </c>
      <c r="F3970" s="49">
        <v>4</v>
      </c>
      <c r="G3970" s="48"/>
      <c r="H3970" s="48"/>
      <c r="I3970" s="48"/>
      <c r="J3970" s="48"/>
      <c r="K3970" s="48"/>
      <c r="L3970" s="36" t="s">
        <v>4896</v>
      </c>
      <c r="M3970" s="36" t="str">
        <f>IF(LEFT(NICAP[[#This Row],[Date]],1)=0,"Y","N")</f>
        <v>N</v>
      </c>
      <c r="N3970" s="36"/>
      <c r="O3970" s="36" t="str">
        <f>19&amp;LEFT(NICAP[[#This Row],[Date]],2)</f>
        <v>1968</v>
      </c>
      <c r="P3970" s="36" t="str">
        <f>MID(NICAP[[#This Row],[Date]],3,2)</f>
        <v>08</v>
      </c>
      <c r="Q3970" s="36" t="str">
        <f>RIGHT(NICAP[[#This Row],[Date]],2)</f>
        <v>12</v>
      </c>
      <c r="R3970" s="26">
        <f>DATE(NICAP[[#This Row],[Year]],NICAP[[#This Row],[Month]],NICAP[[#This Row],[Day]])</f>
        <v>25062</v>
      </c>
      <c r="S3970" s="35" t="str">
        <f t="shared" si="122"/>
        <v/>
      </c>
      <c r="T3970" s="24" t="str">
        <f t="shared" si="123"/>
        <v>Argentina</v>
      </c>
    </row>
    <row r="3971" spans="1:20" ht="71.25" customHeight="1" x14ac:dyDescent="0.2">
      <c r="A3971" s="35">
        <v>3962</v>
      </c>
      <c r="B3971" s="85">
        <v>680812</v>
      </c>
      <c r="C3971" s="50" t="s">
        <v>4895</v>
      </c>
      <c r="D3971" s="50" t="s">
        <v>2067</v>
      </c>
      <c r="E3971" s="50" t="str">
        <f>IF(AND(LEN(NICAP[[#This Row],[State or      Country]])=2,NICAP[[#This Row],[State or      Country]]&lt;&gt;"UK"),"US","Other")</f>
        <v>Other</v>
      </c>
      <c r="F3971" s="49">
        <v>6</v>
      </c>
      <c r="G3971" s="48"/>
      <c r="H3971" s="48"/>
      <c r="I3971" s="48"/>
      <c r="J3971" s="48"/>
      <c r="K3971" s="48"/>
      <c r="L3971" s="36" t="s">
        <v>4896</v>
      </c>
      <c r="M3971" s="36" t="str">
        <f>IF(LEFT(NICAP[[#This Row],[Date]],1)=0,"Y","N")</f>
        <v>N</v>
      </c>
      <c r="N3971" s="36"/>
      <c r="O3971" s="36" t="str">
        <f>19&amp;LEFT(NICAP[[#This Row],[Date]],2)</f>
        <v>1968</v>
      </c>
      <c r="P3971" s="36" t="str">
        <f>MID(NICAP[[#This Row],[Date]],3,2)</f>
        <v>08</v>
      </c>
      <c r="Q3971" s="36" t="str">
        <f>RIGHT(NICAP[[#This Row],[Date]],2)</f>
        <v>12</v>
      </c>
      <c r="R3971" s="26">
        <f>DATE(NICAP[[#This Row],[Year]],NICAP[[#This Row],[Month]],NICAP[[#This Row],[Day]])</f>
        <v>25062</v>
      </c>
      <c r="S3971" s="35" t="str">
        <f t="shared" si="122"/>
        <v/>
      </c>
      <c r="T3971" s="24" t="str">
        <f t="shared" si="123"/>
        <v>Argentina</v>
      </c>
    </row>
    <row r="3972" spans="1:20" ht="87" customHeight="1" x14ac:dyDescent="0.2">
      <c r="A3972" s="35">
        <v>3963</v>
      </c>
      <c r="B3972" s="85">
        <v>680812</v>
      </c>
      <c r="C3972" s="50" t="s">
        <v>4895</v>
      </c>
      <c r="D3972" s="50" t="s">
        <v>2067</v>
      </c>
      <c r="E3972" s="50" t="str">
        <f>IF(AND(LEN(NICAP[[#This Row],[State or      Country]])=2,NICAP[[#This Row],[State or      Country]]&lt;&gt;"UK"),"US","Other")</f>
        <v>Other</v>
      </c>
      <c r="F3972" s="49">
        <v>7</v>
      </c>
      <c r="G3972" s="48"/>
      <c r="H3972" s="48"/>
      <c r="I3972" s="48"/>
      <c r="J3972" s="48"/>
      <c r="K3972" s="48"/>
      <c r="L3972" s="36" t="s">
        <v>4894</v>
      </c>
      <c r="M3972" s="36" t="str">
        <f>IF(LEFT(NICAP[[#This Row],[Date]],1)=0,"Y","N")</f>
        <v>N</v>
      </c>
      <c r="N3972" s="36"/>
      <c r="O3972" s="36" t="str">
        <f>19&amp;LEFT(NICAP[[#This Row],[Date]],2)</f>
        <v>1968</v>
      </c>
      <c r="P3972" s="36" t="str">
        <f>MID(NICAP[[#This Row],[Date]],3,2)</f>
        <v>08</v>
      </c>
      <c r="Q3972" s="36" t="str">
        <f>RIGHT(NICAP[[#This Row],[Date]],2)</f>
        <v>12</v>
      </c>
      <c r="R3972" s="26">
        <f>DATE(NICAP[[#This Row],[Year]],NICAP[[#This Row],[Month]],NICAP[[#This Row],[Day]])</f>
        <v>25062</v>
      </c>
      <c r="S3972" s="35" t="str">
        <f t="shared" si="122"/>
        <v/>
      </c>
      <c r="T3972" s="24" t="str">
        <f t="shared" si="123"/>
        <v>Argentina</v>
      </c>
    </row>
    <row r="3973" spans="1:20" ht="57" customHeight="1" x14ac:dyDescent="0.2">
      <c r="A3973" s="35">
        <v>3964</v>
      </c>
      <c r="B3973" s="67">
        <v>680812</v>
      </c>
      <c r="C3973" s="50" t="s">
        <v>2055</v>
      </c>
      <c r="D3973" s="50" t="s">
        <v>1697</v>
      </c>
      <c r="E3973" s="50" t="str">
        <f>IF(AND(LEN(NICAP[[#This Row],[State or      Country]])=2,NICAP[[#This Row],[State or      Country]]&lt;&gt;"UK"),"US","Other")</f>
        <v>US</v>
      </c>
      <c r="F3973" s="49">
        <v>1</v>
      </c>
      <c r="G3973" s="48"/>
      <c r="H3973" s="48"/>
      <c r="I3973" s="48"/>
      <c r="J3973" s="48"/>
      <c r="K3973" s="48"/>
      <c r="L3973" s="36" t="s">
        <v>4893</v>
      </c>
      <c r="M3973" s="36" t="str">
        <f>IF(LEFT(NICAP[[#This Row],[Date]],1)=0,"Y","N")</f>
        <v>N</v>
      </c>
      <c r="N3973" s="36"/>
      <c r="O3973" s="36" t="str">
        <f>19&amp;LEFT(NICAP[[#This Row],[Date]],2)</f>
        <v>1968</v>
      </c>
      <c r="P3973" s="36" t="str">
        <f>MID(NICAP[[#This Row],[Date]],3,2)</f>
        <v>08</v>
      </c>
      <c r="Q3973" s="36" t="str">
        <f>RIGHT(NICAP[[#This Row],[Date]],2)</f>
        <v>12</v>
      </c>
      <c r="R3973" s="26">
        <f>DATE(NICAP[[#This Row],[Year]],NICAP[[#This Row],[Month]],NICAP[[#This Row],[Day]])</f>
        <v>25062</v>
      </c>
      <c r="S3973" s="35" t="str">
        <f t="shared" si="122"/>
        <v>MA</v>
      </c>
      <c r="T3973" s="24" t="str">
        <f t="shared" si="123"/>
        <v>US</v>
      </c>
    </row>
    <row r="3974" spans="1:20" ht="41.25" customHeight="1" x14ac:dyDescent="0.2">
      <c r="A3974" s="35">
        <v>3965</v>
      </c>
      <c r="B3974" s="67">
        <v>680816</v>
      </c>
      <c r="C3974" s="50" t="s">
        <v>4892</v>
      </c>
      <c r="D3974" s="50" t="s">
        <v>1694</v>
      </c>
      <c r="E3974" s="50" t="str">
        <f>IF(AND(LEN(NICAP[[#This Row],[State or      Country]])=2,NICAP[[#This Row],[State or      Country]]&lt;&gt;"UK"),"US","Other")</f>
        <v>US</v>
      </c>
      <c r="F3974" s="49">
        <v>2</v>
      </c>
      <c r="G3974" s="48"/>
      <c r="H3974" s="48"/>
      <c r="I3974" s="48"/>
      <c r="J3974" s="48"/>
      <c r="K3974" s="48"/>
      <c r="L3974" s="36" t="s">
        <v>4891</v>
      </c>
      <c r="M3974" s="36" t="str">
        <f>IF(LEFT(NICAP[[#This Row],[Date]],1)=0,"Y","N")</f>
        <v>N</v>
      </c>
      <c r="N3974" s="36"/>
      <c r="O3974" s="36" t="str">
        <f>19&amp;LEFT(NICAP[[#This Row],[Date]],2)</f>
        <v>1968</v>
      </c>
      <c r="P3974" s="36" t="str">
        <f>MID(NICAP[[#This Row],[Date]],3,2)</f>
        <v>08</v>
      </c>
      <c r="Q3974" s="36" t="str">
        <f>RIGHT(NICAP[[#This Row],[Date]],2)</f>
        <v>16</v>
      </c>
      <c r="R3974" s="26">
        <f>DATE(NICAP[[#This Row],[Year]],NICAP[[#This Row],[Month]],NICAP[[#This Row],[Day]])</f>
        <v>25066</v>
      </c>
      <c r="S3974" s="35" t="str">
        <f t="shared" si="122"/>
        <v>OH</v>
      </c>
      <c r="T3974" s="24" t="str">
        <f t="shared" si="123"/>
        <v>US</v>
      </c>
    </row>
    <row r="3975" spans="1:20" ht="42.75" customHeight="1" x14ac:dyDescent="0.2">
      <c r="A3975" s="35">
        <v>3966</v>
      </c>
      <c r="B3975" s="67">
        <v>680816</v>
      </c>
      <c r="C3975" s="50" t="s">
        <v>3609</v>
      </c>
      <c r="D3975" s="50" t="s">
        <v>1787</v>
      </c>
      <c r="E3975" s="50" t="str">
        <f>IF(AND(LEN(NICAP[[#This Row],[State or      Country]])=2,NICAP[[#This Row],[State or      Country]]&lt;&gt;"UK"),"US","Other")</f>
        <v>US</v>
      </c>
      <c r="F3975" s="49">
        <v>2</v>
      </c>
      <c r="G3975" s="48"/>
      <c r="H3975" s="48"/>
      <c r="I3975" s="48"/>
      <c r="J3975" s="48"/>
      <c r="K3975" s="48"/>
      <c r="L3975" s="36" t="s">
        <v>4890</v>
      </c>
      <c r="M3975" s="36" t="str">
        <f>IF(LEFT(NICAP[[#This Row],[Date]],1)=0,"Y","N")</f>
        <v>N</v>
      </c>
      <c r="N3975" s="36"/>
      <c r="O3975" s="36" t="str">
        <f>19&amp;LEFT(NICAP[[#This Row],[Date]],2)</f>
        <v>1968</v>
      </c>
      <c r="P3975" s="36" t="str">
        <f>MID(NICAP[[#This Row],[Date]],3,2)</f>
        <v>08</v>
      </c>
      <c r="Q3975" s="36" t="str">
        <f>RIGHT(NICAP[[#This Row],[Date]],2)</f>
        <v>16</v>
      </c>
      <c r="R3975" s="26">
        <f>DATE(NICAP[[#This Row],[Year]],NICAP[[#This Row],[Month]],NICAP[[#This Row],[Day]])</f>
        <v>25066</v>
      </c>
      <c r="S3975" s="35" t="str">
        <f t="shared" si="122"/>
        <v>IN</v>
      </c>
      <c r="T3975" s="24" t="str">
        <f t="shared" si="123"/>
        <v>US</v>
      </c>
    </row>
    <row r="3976" spans="1:20" ht="42" customHeight="1" x14ac:dyDescent="0.2">
      <c r="A3976" s="35">
        <v>3967</v>
      </c>
      <c r="B3976" s="67">
        <v>680818</v>
      </c>
      <c r="C3976" s="50" t="s">
        <v>4889</v>
      </c>
      <c r="D3976" s="50" t="s">
        <v>4888</v>
      </c>
      <c r="E3976" s="50" t="str">
        <f>IF(AND(LEN(NICAP[[#This Row],[State or      Country]])=2,NICAP[[#This Row],[State or      Country]]&lt;&gt;"UK"),"US","Other")</f>
        <v>Other</v>
      </c>
      <c r="F3976" s="49">
        <v>2</v>
      </c>
      <c r="G3976" s="48"/>
      <c r="H3976" s="48"/>
      <c r="I3976" s="48"/>
      <c r="J3976" s="48"/>
      <c r="K3976" s="48"/>
      <c r="L3976" s="36" t="s">
        <v>4887</v>
      </c>
      <c r="M3976" s="36" t="str">
        <f>IF(LEFT(NICAP[[#This Row],[Date]],1)=0,"Y","N")</f>
        <v>N</v>
      </c>
      <c r="N3976" s="36"/>
      <c r="O3976" s="36" t="str">
        <f>19&amp;LEFT(NICAP[[#This Row],[Date]],2)</f>
        <v>1968</v>
      </c>
      <c r="P3976" s="36" t="str">
        <f>MID(NICAP[[#This Row],[Date]],3,2)</f>
        <v>08</v>
      </c>
      <c r="Q3976" s="36" t="str">
        <f>RIGHT(NICAP[[#This Row],[Date]],2)</f>
        <v>18</v>
      </c>
      <c r="R3976" s="26">
        <f>DATE(NICAP[[#This Row],[Year]],NICAP[[#This Row],[Month]],NICAP[[#This Row],[Day]])</f>
        <v>25068</v>
      </c>
      <c r="S3976" s="35" t="str">
        <f t="shared" si="122"/>
        <v/>
      </c>
      <c r="T3976" s="24" t="str">
        <f t="shared" si="123"/>
        <v>Romania</v>
      </c>
    </row>
    <row r="3977" spans="1:20" ht="12.75" customHeight="1" x14ac:dyDescent="0.2">
      <c r="A3977" s="35">
        <v>3968</v>
      </c>
      <c r="B3977" s="64">
        <v>680822</v>
      </c>
      <c r="C3977" s="39" t="s">
        <v>4886</v>
      </c>
      <c r="D3977" s="39" t="s">
        <v>1793</v>
      </c>
      <c r="E3977" s="39" t="str">
        <f>IF(AND(LEN(NICAP[[#This Row],[State or      Country]])=2,NICAP[[#This Row],[State or      Country]]&lt;&gt;"UK"),"US","Other")</f>
        <v>US</v>
      </c>
      <c r="F3977" s="38">
        <v>11</v>
      </c>
      <c r="G3977" s="37"/>
      <c r="H3977" s="37"/>
      <c r="I3977" s="37"/>
      <c r="J3977" s="37"/>
      <c r="K3977" s="37"/>
      <c r="L3977" s="36" t="s">
        <v>4885</v>
      </c>
      <c r="M3977" s="36" t="str">
        <f>IF(LEFT(NICAP[[#This Row],[Date]],1)=0,"Y","N")</f>
        <v>N</v>
      </c>
      <c r="N3977" s="36"/>
      <c r="O3977" s="36" t="str">
        <f>19&amp;LEFT(NICAP[[#This Row],[Date]],2)</f>
        <v>1968</v>
      </c>
      <c r="P3977" s="36" t="str">
        <f>MID(NICAP[[#This Row],[Date]],3,2)</f>
        <v>08</v>
      </c>
      <c r="Q3977" s="36" t="str">
        <f>RIGHT(NICAP[[#This Row],[Date]],2)</f>
        <v>22</v>
      </c>
      <c r="R3977" s="26">
        <f>DATE(NICAP[[#This Row],[Year]],NICAP[[#This Row],[Month]],NICAP[[#This Row],[Day]])</f>
        <v>25072</v>
      </c>
      <c r="S3977" s="35" t="str">
        <f t="shared" si="122"/>
        <v>AU</v>
      </c>
      <c r="T3977" s="24" t="str">
        <f t="shared" si="123"/>
        <v>US</v>
      </c>
    </row>
    <row r="3978" spans="1:20" ht="56.25" customHeight="1" x14ac:dyDescent="0.2">
      <c r="A3978" s="35">
        <v>3969</v>
      </c>
      <c r="B3978" s="67">
        <v>680827</v>
      </c>
      <c r="C3978" s="50" t="s">
        <v>4868</v>
      </c>
      <c r="D3978" s="50" t="s">
        <v>1749</v>
      </c>
      <c r="E3978" s="50" t="str">
        <f>IF(AND(LEN(NICAP[[#This Row],[State or      Country]])=2,NICAP[[#This Row],[State or      Country]]&lt;&gt;"UK"),"US","Other")</f>
        <v>Other</v>
      </c>
      <c r="F3978" s="49">
        <v>7</v>
      </c>
      <c r="G3978" s="48"/>
      <c r="H3978" s="48"/>
      <c r="I3978" s="48"/>
      <c r="J3978" s="48"/>
      <c r="K3978" s="48"/>
      <c r="L3978" s="42" t="s">
        <v>4884</v>
      </c>
      <c r="M3978" s="42" t="str">
        <f>IF(LEFT(NICAP[[#This Row],[Date]],1)=0,"Y","N")</f>
        <v>N</v>
      </c>
      <c r="N3978" s="42"/>
      <c r="O3978" s="42" t="str">
        <f>19&amp;LEFT(NICAP[[#This Row],[Date]],2)</f>
        <v>1968</v>
      </c>
      <c r="P3978" s="42" t="str">
        <f>MID(NICAP[[#This Row],[Date]],3,2)</f>
        <v>08</v>
      </c>
      <c r="Q3978" s="42" t="str">
        <f>RIGHT(NICAP[[#This Row],[Date]],2)</f>
        <v>27</v>
      </c>
      <c r="R3978" s="26">
        <f>DATE(NICAP[[#This Row],[Year]],NICAP[[#This Row],[Month]],NICAP[[#This Row],[Day]])</f>
        <v>25077</v>
      </c>
      <c r="S3978" s="35" t="str">
        <f t="shared" ref="S3978:S4041" si="124">IF(E3978="US",D3978,"")</f>
        <v/>
      </c>
      <c r="T3978" s="24" t="str">
        <f t="shared" ref="T3978:T4041" si="125">IF(E3978="US","US",D3978)</f>
        <v>Brazil</v>
      </c>
    </row>
    <row r="3979" spans="1:20" ht="12.75" customHeight="1" x14ac:dyDescent="0.2">
      <c r="A3979" s="35">
        <v>3970</v>
      </c>
      <c r="B3979" s="82" t="s">
        <v>4883</v>
      </c>
      <c r="C3979" s="39" t="s">
        <v>4882</v>
      </c>
      <c r="D3979" s="39" t="s">
        <v>1694</v>
      </c>
      <c r="E3979" s="39" t="str">
        <f>IF(AND(LEN(NICAP[[#This Row],[State or      Country]])=2,NICAP[[#This Row],[State or      Country]]&lt;&gt;"UK"),"US","Other")</f>
        <v>US</v>
      </c>
      <c r="F3979" s="38">
        <v>7</v>
      </c>
      <c r="G3979" s="37"/>
      <c r="H3979" s="37"/>
      <c r="I3979" s="37"/>
      <c r="J3979" s="37"/>
      <c r="K3979" s="37"/>
      <c r="L3979" s="36" t="s">
        <v>4881</v>
      </c>
      <c r="M3979" s="36" t="str">
        <f>IF(LEFT(NICAP[[#This Row],[Date]],1)=0,"Y","N")</f>
        <v>N</v>
      </c>
      <c r="N3979" s="36"/>
      <c r="O3979" s="36" t="str">
        <f>19&amp;LEFT(NICAP[[#This Row],[Date]],2)</f>
        <v>1968</v>
      </c>
      <c r="P3979" s="36" t="str">
        <f>MID(NICAP[[#This Row],[Date]],3,2)</f>
        <v>Fa</v>
      </c>
      <c r="Q3979" s="36" t="str">
        <f>RIGHT(NICAP[[#This Row],[Date]],2)</f>
        <v>ll</v>
      </c>
      <c r="R3979" s="26" t="e">
        <f>DATE(NICAP[[#This Row],[Year]],NICAP[[#This Row],[Month]],NICAP[[#This Row],[Day]])</f>
        <v>#VALUE!</v>
      </c>
      <c r="S3979" s="35" t="str">
        <f t="shared" si="124"/>
        <v>OH</v>
      </c>
      <c r="T3979" s="24" t="str">
        <f t="shared" si="125"/>
        <v>US</v>
      </c>
    </row>
    <row r="3980" spans="1:20" ht="27.75" customHeight="1" x14ac:dyDescent="0.2">
      <c r="A3980" s="35">
        <v>3971</v>
      </c>
      <c r="B3980" s="66">
        <v>680901</v>
      </c>
      <c r="C3980" s="44" t="s">
        <v>3171</v>
      </c>
      <c r="D3980" s="44" t="s">
        <v>2232</v>
      </c>
      <c r="E3980" s="44" t="str">
        <f>IF(AND(LEN(NICAP[[#This Row],[State or      Country]])=2,NICAP[[#This Row],[State or      Country]]&lt;&gt;"UK"),"US","Other")</f>
        <v>Other</v>
      </c>
      <c r="F3980" s="43">
        <v>3</v>
      </c>
      <c r="G3980" s="41"/>
      <c r="H3980" s="41"/>
      <c r="I3980" s="41"/>
      <c r="J3980" s="41"/>
      <c r="K3980" s="41"/>
      <c r="L3980" s="42" t="s">
        <v>4880</v>
      </c>
      <c r="M3980" s="42" t="str">
        <f>IF(LEFT(NICAP[[#This Row],[Date]],1)=0,"Y","N")</f>
        <v>N</v>
      </c>
      <c r="N3980" s="42"/>
      <c r="O3980" s="42" t="str">
        <f>19&amp;LEFT(NICAP[[#This Row],[Date]],2)</f>
        <v>1968</v>
      </c>
      <c r="P3980" s="42" t="str">
        <f>MID(NICAP[[#This Row],[Date]],3,2)</f>
        <v>09</v>
      </c>
      <c r="Q3980" s="42" t="str">
        <f>RIGHT(NICAP[[#This Row],[Date]],2)</f>
        <v>01</v>
      </c>
      <c r="R3980" s="26">
        <f>DATE(NICAP[[#This Row],[Year]],NICAP[[#This Row],[Month]],NICAP[[#This Row],[Day]])</f>
        <v>25082</v>
      </c>
      <c r="S3980" s="35" t="str">
        <f t="shared" si="124"/>
        <v/>
      </c>
      <c r="T3980" s="24" t="str">
        <f t="shared" si="125"/>
        <v>Arg</v>
      </c>
    </row>
    <row r="3981" spans="1:20" ht="27.75" customHeight="1" x14ac:dyDescent="0.2">
      <c r="A3981" s="35">
        <v>3972</v>
      </c>
      <c r="B3981" s="66">
        <v>680901</v>
      </c>
      <c r="C3981" s="44" t="s">
        <v>3171</v>
      </c>
      <c r="D3981" s="44" t="s">
        <v>2232</v>
      </c>
      <c r="E3981" s="44" t="str">
        <f>IF(AND(LEN(NICAP[[#This Row],[State or      Country]])=2,NICAP[[#This Row],[State or      Country]]&lt;&gt;"UK"),"US","Other")</f>
        <v>Other</v>
      </c>
      <c r="F3981" s="43">
        <v>7</v>
      </c>
      <c r="G3981" s="41"/>
      <c r="H3981" s="41"/>
      <c r="I3981" s="41"/>
      <c r="J3981" s="41"/>
      <c r="K3981" s="41"/>
      <c r="L3981" s="42" t="s">
        <v>4880</v>
      </c>
      <c r="M3981" s="42" t="str">
        <f>IF(LEFT(NICAP[[#This Row],[Date]],1)=0,"Y","N")</f>
        <v>N</v>
      </c>
      <c r="N3981" s="42"/>
      <c r="O3981" s="42" t="str">
        <f>19&amp;LEFT(NICAP[[#This Row],[Date]],2)</f>
        <v>1968</v>
      </c>
      <c r="P3981" s="42" t="str">
        <f>MID(NICAP[[#This Row],[Date]],3,2)</f>
        <v>09</v>
      </c>
      <c r="Q3981" s="42" t="str">
        <f>RIGHT(NICAP[[#This Row],[Date]],2)</f>
        <v>01</v>
      </c>
      <c r="R3981" s="26">
        <f>DATE(NICAP[[#This Row],[Year]],NICAP[[#This Row],[Month]],NICAP[[#This Row],[Day]])</f>
        <v>25082</v>
      </c>
      <c r="S3981" s="35" t="str">
        <f t="shared" si="124"/>
        <v/>
      </c>
      <c r="T3981" s="24" t="str">
        <f t="shared" si="125"/>
        <v>Arg</v>
      </c>
    </row>
    <row r="3982" spans="1:20" ht="57" customHeight="1" x14ac:dyDescent="0.2">
      <c r="A3982" s="35">
        <v>3973</v>
      </c>
      <c r="B3982" s="67">
        <v>680908</v>
      </c>
      <c r="C3982" s="50" t="s">
        <v>2220</v>
      </c>
      <c r="D3982" s="50" t="s">
        <v>4879</v>
      </c>
      <c r="E3982" s="50" t="str">
        <f>IF(AND(LEN(NICAP[[#This Row],[State or      Country]])=2,NICAP[[#This Row],[State or      Country]]&lt;&gt;"UK"),"US","Other")</f>
        <v>US</v>
      </c>
      <c r="F3982" s="49">
        <v>2</v>
      </c>
      <c r="G3982" s="48"/>
      <c r="H3982" s="48"/>
      <c r="I3982" s="48"/>
      <c r="J3982" s="48"/>
      <c r="K3982" s="48"/>
      <c r="L3982" s="36" t="s">
        <v>4878</v>
      </c>
      <c r="M3982" s="36" t="str">
        <f>IF(LEFT(NICAP[[#This Row],[Date]],1)=0,"Y","N")</f>
        <v>N</v>
      </c>
      <c r="N3982" s="36"/>
      <c r="O3982" s="36" t="str">
        <f>19&amp;LEFT(NICAP[[#This Row],[Date]],2)</f>
        <v>1968</v>
      </c>
      <c r="P3982" s="36" t="str">
        <f>MID(NICAP[[#This Row],[Date]],3,2)</f>
        <v>09</v>
      </c>
      <c r="Q3982" s="36" t="str">
        <f>RIGHT(NICAP[[#This Row],[Date]],2)</f>
        <v>08</v>
      </c>
      <c r="R3982" s="26">
        <f>DATE(NICAP[[#This Row],[Year]],NICAP[[#This Row],[Month]],NICAP[[#This Row],[Day]])</f>
        <v>25089</v>
      </c>
      <c r="S3982" s="35" t="str">
        <f t="shared" si="124"/>
        <v>In</v>
      </c>
      <c r="T3982" s="24" t="str">
        <f t="shared" si="125"/>
        <v>US</v>
      </c>
    </row>
    <row r="3983" spans="1:20" ht="27" customHeight="1" x14ac:dyDescent="0.2">
      <c r="A3983" s="35">
        <v>3974</v>
      </c>
      <c r="B3983" s="84">
        <v>680915</v>
      </c>
      <c r="C3983" s="44" t="s">
        <v>4877</v>
      </c>
      <c r="D3983" s="44" t="s">
        <v>1683</v>
      </c>
      <c r="E3983" s="44" t="str">
        <f>IF(AND(LEN(NICAP[[#This Row],[State or      Country]])=2,NICAP[[#This Row],[State or      Country]]&lt;&gt;"UK"),"US","Other")</f>
        <v>US</v>
      </c>
      <c r="F3983" s="43">
        <v>9</v>
      </c>
      <c r="G3983" s="62" t="s">
        <v>1666</v>
      </c>
      <c r="H3983" s="61">
        <v>4</v>
      </c>
      <c r="I3983" s="77">
        <v>12498</v>
      </c>
      <c r="J3983" s="41"/>
      <c r="K3983" s="41"/>
      <c r="L3983" s="59" t="s">
        <v>4876</v>
      </c>
      <c r="M3983" s="59" t="str">
        <f>IF(LEFT(NICAP[[#This Row],[Date]],1)=0,"Y","N")</f>
        <v>N</v>
      </c>
      <c r="N3983" s="59"/>
      <c r="O3983" s="59" t="str">
        <f>19&amp;LEFT(NICAP[[#This Row],[Date]],2)</f>
        <v>1968</v>
      </c>
      <c r="P3983" s="59" t="str">
        <f>MID(NICAP[[#This Row],[Date]],3,2)</f>
        <v>09</v>
      </c>
      <c r="Q3983" s="59" t="str">
        <f>RIGHT(NICAP[[#This Row],[Date]],2)</f>
        <v>15</v>
      </c>
      <c r="R3983" s="26">
        <f>DATE(NICAP[[#This Row],[Year]],NICAP[[#This Row],[Month]],NICAP[[#This Row],[Day]])</f>
        <v>25096</v>
      </c>
      <c r="S3983" s="35" t="str">
        <f t="shared" si="124"/>
        <v>FL</v>
      </c>
      <c r="T3983" s="24" t="str">
        <f t="shared" si="125"/>
        <v>US</v>
      </c>
    </row>
    <row r="3984" spans="1:20" ht="27.75" customHeight="1" x14ac:dyDescent="0.2">
      <c r="A3984" s="35">
        <v>3975</v>
      </c>
      <c r="B3984" s="66">
        <v>680917</v>
      </c>
      <c r="C3984" s="44" t="s">
        <v>4875</v>
      </c>
      <c r="D3984" s="44" t="s">
        <v>1819</v>
      </c>
      <c r="E3984" s="44" t="str">
        <f>IF(AND(LEN(NICAP[[#This Row],[State or      Country]])=2,NICAP[[#This Row],[State or      Country]]&lt;&gt;"UK"),"US","Other")</f>
        <v>US</v>
      </c>
      <c r="F3984" s="43">
        <v>1</v>
      </c>
      <c r="G3984" s="41"/>
      <c r="H3984" s="41"/>
      <c r="I3984" s="62" t="s">
        <v>4808</v>
      </c>
      <c r="J3984" s="76" t="s">
        <v>1744</v>
      </c>
      <c r="K3984" s="41"/>
      <c r="L3984" s="42" t="s">
        <v>4874</v>
      </c>
      <c r="M3984" s="42" t="str">
        <f>IF(LEFT(NICAP[[#This Row],[Date]],1)=0,"Y","N")</f>
        <v>N</v>
      </c>
      <c r="N3984" s="42"/>
      <c r="O3984" s="42" t="str">
        <f>19&amp;LEFT(NICAP[[#This Row],[Date]],2)</f>
        <v>1968</v>
      </c>
      <c r="P3984" s="42" t="str">
        <f>MID(NICAP[[#This Row],[Date]],3,2)</f>
        <v>09</v>
      </c>
      <c r="Q3984" s="42" t="str">
        <f>RIGHT(NICAP[[#This Row],[Date]],2)</f>
        <v>17</v>
      </c>
      <c r="R3984" s="26">
        <f>DATE(NICAP[[#This Row],[Year]],NICAP[[#This Row],[Month]],NICAP[[#This Row],[Day]])</f>
        <v>25098</v>
      </c>
      <c r="S3984" s="35" t="str">
        <f t="shared" si="124"/>
        <v>NV</v>
      </c>
      <c r="T3984" s="24" t="str">
        <f t="shared" si="125"/>
        <v>US</v>
      </c>
    </row>
    <row r="3985" spans="1:20" ht="42" customHeight="1" x14ac:dyDescent="0.2">
      <c r="A3985" s="35">
        <v>3976</v>
      </c>
      <c r="B3985" s="85">
        <v>680920</v>
      </c>
      <c r="C3985" s="50" t="s">
        <v>4873</v>
      </c>
      <c r="D3985" s="50" t="s">
        <v>1667</v>
      </c>
      <c r="E3985" s="50" t="str">
        <f>IF(AND(LEN(NICAP[[#This Row],[State or      Country]])=2,NICAP[[#This Row],[State or      Country]]&lt;&gt;"UK"),"US","Other")</f>
        <v>US</v>
      </c>
      <c r="F3985" s="49">
        <v>6</v>
      </c>
      <c r="G3985" s="48"/>
      <c r="H3985" s="48"/>
      <c r="I3985" s="48"/>
      <c r="J3985" s="48"/>
      <c r="K3985" s="48"/>
      <c r="L3985" s="42" t="s">
        <v>4872</v>
      </c>
      <c r="M3985" s="42" t="str">
        <f>IF(LEFT(NICAP[[#This Row],[Date]],1)=0,"Y","N")</f>
        <v>N</v>
      </c>
      <c r="N3985" s="42"/>
      <c r="O3985" s="42" t="str">
        <f>19&amp;LEFT(NICAP[[#This Row],[Date]],2)</f>
        <v>1968</v>
      </c>
      <c r="P3985" s="42" t="str">
        <f>MID(NICAP[[#This Row],[Date]],3,2)</f>
        <v>09</v>
      </c>
      <c r="Q3985" s="42" t="str">
        <f>RIGHT(NICAP[[#This Row],[Date]],2)</f>
        <v>20</v>
      </c>
      <c r="R3985" s="26">
        <f>DATE(NICAP[[#This Row],[Year]],NICAP[[#This Row],[Month]],NICAP[[#This Row],[Day]])</f>
        <v>25101</v>
      </c>
      <c r="S3985" s="35" t="str">
        <f t="shared" si="124"/>
        <v>TX</v>
      </c>
      <c r="T3985" s="24" t="str">
        <f t="shared" si="125"/>
        <v>US</v>
      </c>
    </row>
    <row r="3986" spans="1:20" ht="42" customHeight="1" x14ac:dyDescent="0.2">
      <c r="A3986" s="35">
        <v>3977</v>
      </c>
      <c r="B3986" s="67">
        <v>680930</v>
      </c>
      <c r="C3986" s="50" t="s">
        <v>3544</v>
      </c>
      <c r="D3986" s="50" t="s">
        <v>2013</v>
      </c>
      <c r="E3986" s="50" t="str">
        <f>IF(AND(LEN(NICAP[[#This Row],[State or      Country]])=2,NICAP[[#This Row],[State or      Country]]&lt;&gt;"UK"),"US","Other")</f>
        <v>US</v>
      </c>
      <c r="F3986" s="49">
        <v>11</v>
      </c>
      <c r="G3986" s="48"/>
      <c r="H3986" s="48"/>
      <c r="I3986" s="48"/>
      <c r="J3986" s="48"/>
      <c r="K3986" s="48"/>
      <c r="L3986" s="42" t="s">
        <v>4871</v>
      </c>
      <c r="M3986" s="42" t="str">
        <f>IF(LEFT(NICAP[[#This Row],[Date]],1)=0,"Y","N")</f>
        <v>N</v>
      </c>
      <c r="N3986" s="42"/>
      <c r="O3986" s="42" t="str">
        <f>19&amp;LEFT(NICAP[[#This Row],[Date]],2)</f>
        <v>1968</v>
      </c>
      <c r="P3986" s="42" t="str">
        <f>MID(NICAP[[#This Row],[Date]],3,2)</f>
        <v>09</v>
      </c>
      <c r="Q3986" s="42" t="str">
        <f>RIGHT(NICAP[[#This Row],[Date]],2)</f>
        <v>30</v>
      </c>
      <c r="R3986" s="26">
        <f>DATE(NICAP[[#This Row],[Year]],NICAP[[#This Row],[Month]],NICAP[[#This Row],[Day]])</f>
        <v>25111</v>
      </c>
      <c r="S3986" s="35" t="str">
        <f t="shared" si="124"/>
        <v>KY</v>
      </c>
      <c r="T3986" s="24" t="str">
        <f t="shared" si="125"/>
        <v>US</v>
      </c>
    </row>
    <row r="3987" spans="1:20" ht="100.5" customHeight="1" x14ac:dyDescent="0.2">
      <c r="A3987" s="35">
        <v>3978</v>
      </c>
      <c r="B3987" s="85">
        <v>681000</v>
      </c>
      <c r="C3987" s="50" t="s">
        <v>4870</v>
      </c>
      <c r="D3987" s="50" t="s">
        <v>1702</v>
      </c>
      <c r="E3987" s="50" t="str">
        <f>IF(AND(LEN(NICAP[[#This Row],[State or      Country]])=2,NICAP[[#This Row],[State or      Country]]&lt;&gt;"UK"),"US","Other")</f>
        <v>Other</v>
      </c>
      <c r="F3987" s="49">
        <v>1</v>
      </c>
      <c r="G3987" s="48"/>
      <c r="H3987" s="48"/>
      <c r="I3987" s="48"/>
      <c r="J3987" s="48"/>
      <c r="K3987" s="48"/>
      <c r="L3987" s="36" t="s">
        <v>4869</v>
      </c>
      <c r="M3987" s="36" t="str">
        <f>IF(LEFT(NICAP[[#This Row],[Date]],1)=0,"Y","N")</f>
        <v>N</v>
      </c>
      <c r="N3987" s="36"/>
      <c r="O3987" s="36" t="str">
        <f>19&amp;LEFT(NICAP[[#This Row],[Date]],2)</f>
        <v>1968</v>
      </c>
      <c r="P3987" s="36" t="str">
        <f>MID(NICAP[[#This Row],[Date]],3,2)</f>
        <v>10</v>
      </c>
      <c r="Q3987" s="36" t="str">
        <f>RIGHT(NICAP[[#This Row],[Date]],2)</f>
        <v>00</v>
      </c>
      <c r="R3987" s="26">
        <f>DATE(NICAP[[#This Row],[Year]],NICAP[[#This Row],[Month]],NICAP[[#This Row],[Day]])</f>
        <v>25111</v>
      </c>
      <c r="S3987" s="35" t="str">
        <f t="shared" si="124"/>
        <v/>
      </c>
      <c r="T3987" s="24" t="str">
        <f t="shared" si="125"/>
        <v>CAN</v>
      </c>
    </row>
    <row r="3988" spans="1:20" ht="57" customHeight="1" x14ac:dyDescent="0.2">
      <c r="A3988" s="35">
        <v>3979</v>
      </c>
      <c r="B3988" s="67">
        <v>681009</v>
      </c>
      <c r="C3988" s="50" t="s">
        <v>4868</v>
      </c>
      <c r="D3988" s="50" t="s">
        <v>1749</v>
      </c>
      <c r="E3988" s="50" t="str">
        <f>IF(AND(LEN(NICAP[[#This Row],[State or      Country]])=2,NICAP[[#This Row],[State or      Country]]&lt;&gt;"UK"),"US","Other")</f>
        <v>Other</v>
      </c>
      <c r="F3988" s="49">
        <v>7</v>
      </c>
      <c r="G3988" s="48"/>
      <c r="H3988" s="48"/>
      <c r="I3988" s="48"/>
      <c r="J3988" s="48"/>
      <c r="K3988" s="48"/>
      <c r="L3988" s="36" t="s">
        <v>4867</v>
      </c>
      <c r="M3988" s="36" t="str">
        <f>IF(LEFT(NICAP[[#This Row],[Date]],1)=0,"Y","N")</f>
        <v>N</v>
      </c>
      <c r="N3988" s="36"/>
      <c r="O3988" s="36" t="str">
        <f>19&amp;LEFT(NICAP[[#This Row],[Date]],2)</f>
        <v>1968</v>
      </c>
      <c r="P3988" s="36" t="str">
        <f>MID(NICAP[[#This Row],[Date]],3,2)</f>
        <v>10</v>
      </c>
      <c r="Q3988" s="36" t="str">
        <f>RIGHT(NICAP[[#This Row],[Date]],2)</f>
        <v>09</v>
      </c>
      <c r="R3988" s="26">
        <f>DATE(NICAP[[#This Row],[Year]],NICAP[[#This Row],[Month]],NICAP[[#This Row],[Day]])</f>
        <v>25120</v>
      </c>
      <c r="S3988" s="35" t="str">
        <f t="shared" si="124"/>
        <v/>
      </c>
      <c r="T3988" s="24" t="str">
        <f t="shared" si="125"/>
        <v>Brazil</v>
      </c>
    </row>
    <row r="3989" spans="1:20" ht="27" customHeight="1" x14ac:dyDescent="0.2">
      <c r="A3989" s="35">
        <v>3980</v>
      </c>
      <c r="B3989" s="84">
        <v>681024</v>
      </c>
      <c r="C3989" s="44" t="s">
        <v>4866</v>
      </c>
      <c r="D3989" s="44" t="s">
        <v>2139</v>
      </c>
      <c r="E3989" s="44" t="str">
        <f>IF(AND(LEN(NICAP[[#This Row],[State or      Country]])=2,NICAP[[#This Row],[State or      Country]]&lt;&gt;"UK"),"US","Other")</f>
        <v>US</v>
      </c>
      <c r="F3989" s="43">
        <v>9</v>
      </c>
      <c r="G3989" s="62" t="s">
        <v>1666</v>
      </c>
      <c r="H3989" s="61">
        <v>5</v>
      </c>
      <c r="I3989" s="62" t="s">
        <v>4808</v>
      </c>
      <c r="J3989" s="41"/>
      <c r="K3989" s="41"/>
      <c r="L3989" s="59" t="s">
        <v>4865</v>
      </c>
      <c r="M3989" s="59" t="str">
        <f>IF(LEFT(NICAP[[#This Row],[Date]],1)=0,"Y","N")</f>
        <v>N</v>
      </c>
      <c r="N3989" s="59"/>
      <c r="O3989" s="59" t="str">
        <f>19&amp;LEFT(NICAP[[#This Row],[Date]],2)</f>
        <v>1968</v>
      </c>
      <c r="P3989" s="59" t="str">
        <f>MID(NICAP[[#This Row],[Date]],3,2)</f>
        <v>10</v>
      </c>
      <c r="Q3989" s="59" t="str">
        <f>RIGHT(NICAP[[#This Row],[Date]],2)</f>
        <v>24</v>
      </c>
      <c r="R3989" s="26">
        <f>DATE(NICAP[[#This Row],[Year]],NICAP[[#This Row],[Month]],NICAP[[#This Row],[Day]])</f>
        <v>25135</v>
      </c>
      <c r="S3989" s="35" t="str">
        <f t="shared" si="124"/>
        <v>ND</v>
      </c>
      <c r="T3989" s="24" t="str">
        <f t="shared" si="125"/>
        <v>US</v>
      </c>
    </row>
    <row r="3990" spans="1:20" ht="71.25" customHeight="1" x14ac:dyDescent="0.2">
      <c r="A3990" s="35">
        <v>3981</v>
      </c>
      <c r="B3990" s="67">
        <v>681026</v>
      </c>
      <c r="C3990" s="50" t="s">
        <v>3076</v>
      </c>
      <c r="D3990" s="50" t="s">
        <v>1787</v>
      </c>
      <c r="E3990" s="50" t="str">
        <f>IF(AND(LEN(NICAP[[#This Row],[State or      Country]])=2,NICAP[[#This Row],[State or      Country]]&lt;&gt;"UK"),"US","Other")</f>
        <v>US</v>
      </c>
      <c r="F3990" s="49">
        <v>2</v>
      </c>
      <c r="G3990" s="48"/>
      <c r="H3990" s="48"/>
      <c r="I3990" s="48"/>
      <c r="J3990" s="48"/>
      <c r="K3990" s="48"/>
      <c r="L3990" s="36" t="s">
        <v>4864</v>
      </c>
      <c r="M3990" s="36" t="str">
        <f>IF(LEFT(NICAP[[#This Row],[Date]],1)=0,"Y","N")</f>
        <v>N</v>
      </c>
      <c r="N3990" s="36"/>
      <c r="O3990" s="36" t="str">
        <f>19&amp;LEFT(NICAP[[#This Row],[Date]],2)</f>
        <v>1968</v>
      </c>
      <c r="P3990" s="36" t="str">
        <f>MID(NICAP[[#This Row],[Date]],3,2)</f>
        <v>10</v>
      </c>
      <c r="Q3990" s="36" t="str">
        <f>RIGHT(NICAP[[#This Row],[Date]],2)</f>
        <v>26</v>
      </c>
      <c r="R3990" s="26">
        <f>DATE(NICAP[[#This Row],[Year]],NICAP[[#This Row],[Month]],NICAP[[#This Row],[Day]])</f>
        <v>25137</v>
      </c>
      <c r="S3990" s="35" t="str">
        <f t="shared" si="124"/>
        <v>IN</v>
      </c>
      <c r="T3990" s="24" t="str">
        <f t="shared" si="125"/>
        <v>US</v>
      </c>
    </row>
    <row r="3991" spans="1:20" ht="12.75" customHeight="1" x14ac:dyDescent="0.2">
      <c r="A3991" s="35">
        <v>3982</v>
      </c>
      <c r="B3991" s="68">
        <v>681028</v>
      </c>
      <c r="C3991" s="39" t="s">
        <v>4861</v>
      </c>
      <c r="D3991" s="39" t="s">
        <v>2139</v>
      </c>
      <c r="E3991" s="39" t="str">
        <f>IF(AND(LEN(NICAP[[#This Row],[State or      Country]])=2,NICAP[[#This Row],[State or      Country]]&lt;&gt;"UK"),"US","Other")</f>
        <v>US</v>
      </c>
      <c r="F3991" s="38">
        <v>3</v>
      </c>
      <c r="G3991" s="37"/>
      <c r="H3991" s="37"/>
      <c r="I3991" s="37"/>
      <c r="J3991" s="37"/>
      <c r="K3991" s="37"/>
      <c r="L3991" s="36" t="s">
        <v>4863</v>
      </c>
      <c r="M3991" s="36" t="str">
        <f>IF(LEFT(NICAP[[#This Row],[Date]],1)=0,"Y","N")</f>
        <v>N</v>
      </c>
      <c r="N3991" s="36"/>
      <c r="O3991" s="36" t="str">
        <f>19&amp;LEFT(NICAP[[#This Row],[Date]],2)</f>
        <v>1968</v>
      </c>
      <c r="P3991" s="36" t="str">
        <f>MID(NICAP[[#This Row],[Date]],3,2)</f>
        <v>10</v>
      </c>
      <c r="Q3991" s="36" t="str">
        <f>RIGHT(NICAP[[#This Row],[Date]],2)</f>
        <v>28</v>
      </c>
      <c r="R3991" s="26">
        <f>DATE(NICAP[[#This Row],[Year]],NICAP[[#This Row],[Month]],NICAP[[#This Row],[Day]])</f>
        <v>25139</v>
      </c>
      <c r="S3991" s="35" t="str">
        <f t="shared" si="124"/>
        <v>ND</v>
      </c>
      <c r="T3991" s="24" t="str">
        <f t="shared" si="125"/>
        <v>US</v>
      </c>
    </row>
    <row r="3992" spans="1:20" ht="12.75" customHeight="1" x14ac:dyDescent="0.2">
      <c r="A3992" s="35">
        <v>3983</v>
      </c>
      <c r="B3992" s="68">
        <v>681028</v>
      </c>
      <c r="C3992" s="39" t="s">
        <v>4861</v>
      </c>
      <c r="D3992" s="39" t="s">
        <v>2139</v>
      </c>
      <c r="E3992" s="39" t="str">
        <f>IF(AND(LEN(NICAP[[#This Row],[State or      Country]])=2,NICAP[[#This Row],[State or      Country]]&lt;&gt;"UK"),"US","Other")</f>
        <v>US</v>
      </c>
      <c r="F3992" s="38">
        <v>8</v>
      </c>
      <c r="G3992" s="37"/>
      <c r="H3992" s="37"/>
      <c r="I3992" s="37"/>
      <c r="J3992" s="37"/>
      <c r="K3992" s="37"/>
      <c r="L3992" s="36" t="s">
        <v>4862</v>
      </c>
      <c r="M3992" s="36" t="str">
        <f>IF(LEFT(NICAP[[#This Row],[Date]],1)=0,"Y","N")</f>
        <v>N</v>
      </c>
      <c r="N3992" s="36"/>
      <c r="O3992" s="36" t="str">
        <f>19&amp;LEFT(NICAP[[#This Row],[Date]],2)</f>
        <v>1968</v>
      </c>
      <c r="P3992" s="36" t="str">
        <f>MID(NICAP[[#This Row],[Date]],3,2)</f>
        <v>10</v>
      </c>
      <c r="Q3992" s="36" t="str">
        <f>RIGHT(NICAP[[#This Row],[Date]],2)</f>
        <v>28</v>
      </c>
      <c r="R3992" s="26">
        <f>DATE(NICAP[[#This Row],[Year]],NICAP[[#This Row],[Month]],NICAP[[#This Row],[Day]])</f>
        <v>25139</v>
      </c>
      <c r="S3992" s="35" t="str">
        <f t="shared" si="124"/>
        <v>ND</v>
      </c>
      <c r="T3992" s="24" t="str">
        <f t="shared" si="125"/>
        <v>US</v>
      </c>
    </row>
    <row r="3993" spans="1:20" ht="12.75" customHeight="1" x14ac:dyDescent="0.2">
      <c r="A3993" s="35">
        <v>3984</v>
      </c>
      <c r="B3993" s="68">
        <v>681028</v>
      </c>
      <c r="C3993" s="39" t="s">
        <v>4861</v>
      </c>
      <c r="D3993" s="39" t="s">
        <v>2139</v>
      </c>
      <c r="E3993" s="39" t="str">
        <f>IF(AND(LEN(NICAP[[#This Row],[State or      Country]])=2,NICAP[[#This Row],[State or      Country]]&lt;&gt;"UK"),"US","Other")</f>
        <v>US</v>
      </c>
      <c r="F3993" s="38">
        <v>9</v>
      </c>
      <c r="G3993" s="37"/>
      <c r="H3993" s="46">
        <v>5</v>
      </c>
      <c r="I3993" s="37"/>
      <c r="J3993" s="37"/>
      <c r="K3993" s="37"/>
      <c r="L3993" s="36" t="s">
        <v>4860</v>
      </c>
      <c r="M3993" s="36" t="str">
        <f>IF(LEFT(NICAP[[#This Row],[Date]],1)=0,"Y","N")</f>
        <v>N</v>
      </c>
      <c r="N3993" s="36"/>
      <c r="O3993" s="36" t="str">
        <f>19&amp;LEFT(NICAP[[#This Row],[Date]],2)</f>
        <v>1968</v>
      </c>
      <c r="P3993" s="36" t="str">
        <f>MID(NICAP[[#This Row],[Date]],3,2)</f>
        <v>10</v>
      </c>
      <c r="Q3993" s="36" t="str">
        <f>RIGHT(NICAP[[#This Row],[Date]],2)</f>
        <v>28</v>
      </c>
      <c r="R3993" s="26">
        <f>DATE(NICAP[[#This Row],[Year]],NICAP[[#This Row],[Month]],NICAP[[#This Row],[Day]])</f>
        <v>25139</v>
      </c>
      <c r="S3993" s="35" t="str">
        <f t="shared" si="124"/>
        <v>ND</v>
      </c>
      <c r="T3993" s="24" t="str">
        <f t="shared" si="125"/>
        <v>US</v>
      </c>
    </row>
    <row r="3994" spans="1:20" ht="27" customHeight="1" x14ac:dyDescent="0.2">
      <c r="A3994" s="35">
        <v>3985</v>
      </c>
      <c r="B3994" s="66">
        <v>681100</v>
      </c>
      <c r="C3994" s="44" t="s">
        <v>4859</v>
      </c>
      <c r="D3994" s="44" t="s">
        <v>1787</v>
      </c>
      <c r="E3994" s="44" t="str">
        <f>IF(AND(LEN(NICAP[[#This Row],[State or      Country]])=2,NICAP[[#This Row],[State or      Country]]&lt;&gt;"UK"),"US","Other")</f>
        <v>US</v>
      </c>
      <c r="F3994" s="43">
        <v>7</v>
      </c>
      <c r="G3994" s="41"/>
      <c r="H3994" s="41"/>
      <c r="I3994" s="41"/>
      <c r="J3994" s="41"/>
      <c r="K3994" s="41"/>
      <c r="L3994" s="42" t="s">
        <v>4858</v>
      </c>
      <c r="M3994" s="42" t="str">
        <f>IF(LEFT(NICAP[[#This Row],[Date]],1)=0,"Y","N")</f>
        <v>N</v>
      </c>
      <c r="N3994" s="42"/>
      <c r="O3994" s="42" t="str">
        <f>19&amp;LEFT(NICAP[[#This Row],[Date]],2)</f>
        <v>1968</v>
      </c>
      <c r="P3994" s="42" t="str">
        <f>MID(NICAP[[#This Row],[Date]],3,2)</f>
        <v>11</v>
      </c>
      <c r="Q3994" s="42" t="str">
        <f>RIGHT(NICAP[[#This Row],[Date]],2)</f>
        <v>00</v>
      </c>
      <c r="R3994" s="26">
        <f>DATE(NICAP[[#This Row],[Year]],NICAP[[#This Row],[Month]],NICAP[[#This Row],[Day]])</f>
        <v>25142</v>
      </c>
      <c r="S3994" s="35" t="str">
        <f t="shared" si="124"/>
        <v>IN</v>
      </c>
      <c r="T3994" s="24" t="str">
        <f t="shared" si="125"/>
        <v>US</v>
      </c>
    </row>
    <row r="3995" spans="1:20" ht="41.25" customHeight="1" x14ac:dyDescent="0.2">
      <c r="A3995" s="35">
        <v>3986</v>
      </c>
      <c r="B3995" s="67">
        <v>681101</v>
      </c>
      <c r="C3995" s="50" t="s">
        <v>4857</v>
      </c>
      <c r="D3995" s="50" t="s">
        <v>1950</v>
      </c>
      <c r="E3995" s="50" t="str">
        <f>IF(AND(LEN(NICAP[[#This Row],[State or      Country]])=2,NICAP[[#This Row],[State or      Country]]&lt;&gt;"UK"),"US","Other")</f>
        <v>Other</v>
      </c>
      <c r="F3995" s="49">
        <v>3</v>
      </c>
      <c r="G3995" s="48"/>
      <c r="H3995" s="48"/>
      <c r="I3995" s="48"/>
      <c r="J3995" s="48"/>
      <c r="K3995" s="48"/>
      <c r="L3995" s="42" t="s">
        <v>4856</v>
      </c>
      <c r="M3995" s="42" t="str">
        <f>IF(LEFT(NICAP[[#This Row],[Date]],1)=0,"Y","N")</f>
        <v>N</v>
      </c>
      <c r="N3995" s="42"/>
      <c r="O3995" s="42" t="str">
        <f>19&amp;LEFT(NICAP[[#This Row],[Date]],2)</f>
        <v>1968</v>
      </c>
      <c r="P3995" s="42" t="str">
        <f>MID(NICAP[[#This Row],[Date]],3,2)</f>
        <v>11</v>
      </c>
      <c r="Q3995" s="42" t="str">
        <f>RIGHT(NICAP[[#This Row],[Date]],2)</f>
        <v>01</v>
      </c>
      <c r="R3995" s="26">
        <f>DATE(NICAP[[#This Row],[Year]],NICAP[[#This Row],[Month]],NICAP[[#This Row],[Day]])</f>
        <v>25143</v>
      </c>
      <c r="S3995" s="35" t="str">
        <f t="shared" si="124"/>
        <v/>
      </c>
      <c r="T3995" s="24" t="str">
        <f t="shared" si="125"/>
        <v>Spain</v>
      </c>
    </row>
    <row r="3996" spans="1:20" ht="72" customHeight="1" x14ac:dyDescent="0.2">
      <c r="A3996" s="35">
        <v>3987</v>
      </c>
      <c r="B3996" s="67">
        <v>681102</v>
      </c>
      <c r="C3996" s="50" t="s">
        <v>1980</v>
      </c>
      <c r="D3996" s="50" t="s">
        <v>1813</v>
      </c>
      <c r="E3996" s="50" t="str">
        <f>IF(AND(LEN(NICAP[[#This Row],[State or      Country]])=2,NICAP[[#This Row],[State or      Country]]&lt;&gt;"UK"),"US","Other")</f>
        <v>Other</v>
      </c>
      <c r="F3996" s="49">
        <v>5</v>
      </c>
      <c r="G3996" s="48"/>
      <c r="H3996" s="48"/>
      <c r="I3996" s="48"/>
      <c r="J3996" s="48"/>
      <c r="K3996" s="48"/>
      <c r="L3996" s="36" t="s">
        <v>4855</v>
      </c>
      <c r="M3996" s="36" t="str">
        <f>IF(LEFT(NICAP[[#This Row],[Date]],1)=0,"Y","N")</f>
        <v>N</v>
      </c>
      <c r="N3996" s="36"/>
      <c r="O3996" s="36" t="str">
        <f>19&amp;LEFT(NICAP[[#This Row],[Date]],2)</f>
        <v>1968</v>
      </c>
      <c r="P3996" s="36" t="str">
        <f>MID(NICAP[[#This Row],[Date]],3,2)</f>
        <v>11</v>
      </c>
      <c r="Q3996" s="36" t="str">
        <f>RIGHT(NICAP[[#This Row],[Date]],2)</f>
        <v>02</v>
      </c>
      <c r="R3996" s="26">
        <f>DATE(NICAP[[#This Row],[Year]],NICAP[[#This Row],[Month]],NICAP[[#This Row],[Day]])</f>
        <v>25144</v>
      </c>
      <c r="S3996" s="35" t="str">
        <f t="shared" si="124"/>
        <v/>
      </c>
      <c r="T3996" s="24" t="str">
        <f t="shared" si="125"/>
        <v>France</v>
      </c>
    </row>
    <row r="3997" spans="1:20" ht="12.75" customHeight="1" x14ac:dyDescent="0.2">
      <c r="A3997" s="35">
        <v>3988</v>
      </c>
      <c r="B3997" s="68">
        <v>681120</v>
      </c>
      <c r="C3997" s="39" t="s">
        <v>4853</v>
      </c>
      <c r="D3997" s="39" t="s">
        <v>1802</v>
      </c>
      <c r="E3997" s="39" t="str">
        <f>IF(AND(LEN(NICAP[[#This Row],[State or      Country]])=2,NICAP[[#This Row],[State or      Country]]&lt;&gt;"UK"),"US","Other")</f>
        <v>Other</v>
      </c>
      <c r="F3997" s="38">
        <v>4</v>
      </c>
      <c r="G3997" s="37"/>
      <c r="H3997" s="37"/>
      <c r="I3997" s="37"/>
      <c r="J3997" s="37"/>
      <c r="K3997" s="37"/>
      <c r="L3997" s="36" t="s">
        <v>4854</v>
      </c>
      <c r="M3997" s="36" t="str">
        <f>IF(LEFT(NICAP[[#This Row],[Date]],1)=0,"Y","N")</f>
        <v>N</v>
      </c>
      <c r="N3997" s="36"/>
      <c r="O3997" s="36" t="str">
        <f>19&amp;LEFT(NICAP[[#This Row],[Date]],2)</f>
        <v>1968</v>
      </c>
      <c r="P3997" s="36" t="str">
        <f>MID(NICAP[[#This Row],[Date]],3,2)</f>
        <v>11</v>
      </c>
      <c r="Q3997" s="36" t="str">
        <f>RIGHT(NICAP[[#This Row],[Date]],2)</f>
        <v>20</v>
      </c>
      <c r="R3997" s="26">
        <f>DATE(NICAP[[#This Row],[Year]],NICAP[[#This Row],[Month]],NICAP[[#This Row],[Day]])</f>
        <v>25162</v>
      </c>
      <c r="S3997" s="35" t="str">
        <f t="shared" si="124"/>
        <v/>
      </c>
      <c r="T3997" s="24" t="str">
        <f t="shared" si="125"/>
        <v>UK</v>
      </c>
    </row>
    <row r="3998" spans="1:20" ht="12.75" customHeight="1" x14ac:dyDescent="0.2">
      <c r="A3998" s="35">
        <v>3989</v>
      </c>
      <c r="B3998" s="68">
        <v>681120</v>
      </c>
      <c r="C3998" s="39" t="s">
        <v>4853</v>
      </c>
      <c r="D3998" s="39" t="s">
        <v>1802</v>
      </c>
      <c r="E3998" s="39" t="str">
        <f>IF(AND(LEN(NICAP[[#This Row],[State or      Country]])=2,NICAP[[#This Row],[State or      Country]]&lt;&gt;"UK"),"US","Other")</f>
        <v>Other</v>
      </c>
      <c r="F3998" s="38">
        <v>7</v>
      </c>
      <c r="G3998" s="37"/>
      <c r="H3998" s="37"/>
      <c r="I3998" s="37"/>
      <c r="J3998" s="37"/>
      <c r="K3998" s="37"/>
      <c r="L3998" s="36" t="s">
        <v>4852</v>
      </c>
      <c r="M3998" s="36" t="str">
        <f>IF(LEFT(NICAP[[#This Row],[Date]],1)=0,"Y","N")</f>
        <v>N</v>
      </c>
      <c r="N3998" s="36"/>
      <c r="O3998" s="36" t="str">
        <f>19&amp;LEFT(NICAP[[#This Row],[Date]],2)</f>
        <v>1968</v>
      </c>
      <c r="P3998" s="36" t="str">
        <f>MID(NICAP[[#This Row],[Date]],3,2)</f>
        <v>11</v>
      </c>
      <c r="Q3998" s="36" t="str">
        <f>RIGHT(NICAP[[#This Row],[Date]],2)</f>
        <v>20</v>
      </c>
      <c r="R3998" s="26">
        <f>DATE(NICAP[[#This Row],[Year]],NICAP[[#This Row],[Month]],NICAP[[#This Row],[Day]])</f>
        <v>25162</v>
      </c>
      <c r="S3998" s="35" t="str">
        <f t="shared" si="124"/>
        <v/>
      </c>
      <c r="T3998" s="24" t="str">
        <f t="shared" si="125"/>
        <v>UK</v>
      </c>
    </row>
    <row r="3999" spans="1:20" ht="56.25" customHeight="1" x14ac:dyDescent="0.2">
      <c r="A3999" s="35">
        <v>3990</v>
      </c>
      <c r="B3999" s="67">
        <v>681122</v>
      </c>
      <c r="C3999" s="50" t="s">
        <v>2378</v>
      </c>
      <c r="D3999" s="50" t="s">
        <v>1689</v>
      </c>
      <c r="E3999" s="50" t="str">
        <f>IF(AND(LEN(NICAP[[#This Row],[State or      Country]])=2,NICAP[[#This Row],[State or      Country]]&lt;&gt;"UK"),"US","Other")</f>
        <v>US</v>
      </c>
      <c r="F3999" s="49">
        <v>3</v>
      </c>
      <c r="G3999" s="48"/>
      <c r="H3999" s="48"/>
      <c r="I3999" s="48"/>
      <c r="J3999" s="48"/>
      <c r="K3999" s="48"/>
      <c r="L3999" s="36" t="s">
        <v>4851</v>
      </c>
      <c r="M3999" s="36" t="str">
        <f>IF(LEFT(NICAP[[#This Row],[Date]],1)=0,"Y","N")</f>
        <v>N</v>
      </c>
      <c r="N3999" s="36"/>
      <c r="O3999" s="36" t="str">
        <f>19&amp;LEFT(NICAP[[#This Row],[Date]],2)</f>
        <v>1968</v>
      </c>
      <c r="P3999" s="36" t="str">
        <f>MID(NICAP[[#This Row],[Date]],3,2)</f>
        <v>11</v>
      </c>
      <c r="Q3999" s="36" t="str">
        <f>RIGHT(NICAP[[#This Row],[Date]],2)</f>
        <v>22</v>
      </c>
      <c r="R3999" s="26">
        <f>DATE(NICAP[[#This Row],[Year]],NICAP[[#This Row],[Month]],NICAP[[#This Row],[Day]])</f>
        <v>25164</v>
      </c>
      <c r="S3999" s="35" t="str">
        <f t="shared" si="124"/>
        <v>GA</v>
      </c>
      <c r="T3999" s="24" t="str">
        <f t="shared" si="125"/>
        <v>US</v>
      </c>
    </row>
    <row r="4000" spans="1:20" ht="27.75" customHeight="1" x14ac:dyDescent="0.2">
      <c r="A4000" s="35">
        <v>3991</v>
      </c>
      <c r="B4000" s="83" t="s">
        <v>4850</v>
      </c>
      <c r="C4000" s="44" t="s">
        <v>4849</v>
      </c>
      <c r="D4000" s="44" t="s">
        <v>4848</v>
      </c>
      <c r="E4000" s="44" t="str">
        <f>IF(AND(LEN(NICAP[[#This Row],[State or      Country]])=2,NICAP[[#This Row],[State or      Country]]&lt;&gt;"UK"),"US","Other")</f>
        <v>Other</v>
      </c>
      <c r="F4000" s="43">
        <v>1</v>
      </c>
      <c r="G4000" s="41"/>
      <c r="H4000" s="41"/>
      <c r="I4000" s="41"/>
      <c r="J4000" s="41"/>
      <c r="K4000" s="41"/>
      <c r="L4000" s="59" t="s">
        <v>4847</v>
      </c>
      <c r="M4000" s="59" t="str">
        <f>IF(LEFT(NICAP[[#This Row],[Date]],1)=0,"Y","N")</f>
        <v>N</v>
      </c>
      <c r="N4000" s="59"/>
      <c r="O4000" s="59" t="str">
        <f>19&amp;LEFT(NICAP[[#This Row],[Date]],2)</f>
        <v>1968</v>
      </c>
      <c r="P4000" s="59" t="str">
        <f>MID(NICAP[[#This Row],[Date]],3,2)</f>
        <v>11</v>
      </c>
      <c r="Q4000" s="59" t="str">
        <f>RIGHT(NICAP[[#This Row],[Date]],2)</f>
        <v>27</v>
      </c>
      <c r="R4000" s="26">
        <f>DATE(NICAP[[#This Row],[Year]],NICAP[[#This Row],[Month]],NICAP[[#This Row],[Day]])</f>
        <v>25169</v>
      </c>
      <c r="S4000" s="35" t="str">
        <f t="shared" si="124"/>
        <v/>
      </c>
      <c r="T4000" s="24" t="str">
        <f t="shared" si="125"/>
        <v>various</v>
      </c>
    </row>
    <row r="4001" spans="1:20" ht="42" customHeight="1" x14ac:dyDescent="0.2">
      <c r="A4001" s="35">
        <v>3992</v>
      </c>
      <c r="B4001" s="67">
        <v>681122</v>
      </c>
      <c r="C4001" s="50" t="s">
        <v>4846</v>
      </c>
      <c r="D4001" s="50" t="s">
        <v>1920</v>
      </c>
      <c r="E4001" s="50" t="str">
        <f>IF(AND(LEN(NICAP[[#This Row],[State or      Country]])=2,NICAP[[#This Row],[State or      Country]]&lt;&gt;"UK"),"US","Other")</f>
        <v>US</v>
      </c>
      <c r="F4001" s="49">
        <v>2</v>
      </c>
      <c r="G4001" s="48"/>
      <c r="H4001" s="48"/>
      <c r="I4001" s="48"/>
      <c r="J4001" s="48"/>
      <c r="K4001" s="48"/>
      <c r="L4001" s="36" t="s">
        <v>4845</v>
      </c>
      <c r="M4001" s="36" t="str">
        <f>IF(LEFT(NICAP[[#This Row],[Date]],1)=0,"Y","N")</f>
        <v>N</v>
      </c>
      <c r="N4001" s="36"/>
      <c r="O4001" s="36" t="str">
        <f>19&amp;LEFT(NICAP[[#This Row],[Date]],2)</f>
        <v>1968</v>
      </c>
      <c r="P4001" s="36" t="str">
        <f>MID(NICAP[[#This Row],[Date]],3,2)</f>
        <v>11</v>
      </c>
      <c r="Q4001" s="36" t="str">
        <f>RIGHT(NICAP[[#This Row],[Date]],2)</f>
        <v>22</v>
      </c>
      <c r="R4001" s="26">
        <f>DATE(NICAP[[#This Row],[Year]],NICAP[[#This Row],[Month]],NICAP[[#This Row],[Day]])</f>
        <v>25164</v>
      </c>
      <c r="S4001" s="35" t="str">
        <f t="shared" si="124"/>
        <v>MS</v>
      </c>
      <c r="T4001" s="24" t="str">
        <f t="shared" si="125"/>
        <v>US</v>
      </c>
    </row>
    <row r="4002" spans="1:20" ht="12.75" customHeight="1" x14ac:dyDescent="0.2">
      <c r="A4002" s="35">
        <v>3993</v>
      </c>
      <c r="B4002" s="64">
        <v>681123</v>
      </c>
      <c r="C4002" s="39" t="s">
        <v>4844</v>
      </c>
      <c r="D4002" s="39" t="s">
        <v>1689</v>
      </c>
      <c r="E4002" s="39" t="str">
        <f>IF(AND(LEN(NICAP[[#This Row],[State or      Country]])=2,NICAP[[#This Row],[State or      Country]]&lt;&gt;"UK"),"US","Other")</f>
        <v>US</v>
      </c>
      <c r="F4002" s="38">
        <v>3</v>
      </c>
      <c r="G4002" s="37"/>
      <c r="H4002" s="37"/>
      <c r="I4002" s="46">
        <v>12567</v>
      </c>
      <c r="J4002" s="37"/>
      <c r="K4002" s="37"/>
      <c r="L4002" s="36" t="s">
        <v>4843</v>
      </c>
      <c r="M4002" s="36" t="str">
        <f>IF(LEFT(NICAP[[#This Row],[Date]],1)=0,"Y","N")</f>
        <v>N</v>
      </c>
      <c r="N4002" s="36"/>
      <c r="O4002" s="36" t="str">
        <f>19&amp;LEFT(NICAP[[#This Row],[Date]],2)</f>
        <v>1968</v>
      </c>
      <c r="P4002" s="36" t="str">
        <f>MID(NICAP[[#This Row],[Date]],3,2)</f>
        <v>11</v>
      </c>
      <c r="Q4002" s="36" t="str">
        <f>RIGHT(NICAP[[#This Row],[Date]],2)</f>
        <v>23</v>
      </c>
      <c r="R4002" s="26">
        <f>DATE(NICAP[[#This Row],[Year]],NICAP[[#This Row],[Month]],NICAP[[#This Row],[Day]])</f>
        <v>25165</v>
      </c>
      <c r="S4002" s="35" t="str">
        <f t="shared" si="124"/>
        <v>GA</v>
      </c>
      <c r="T4002" s="24" t="str">
        <f t="shared" si="125"/>
        <v>US</v>
      </c>
    </row>
    <row r="4003" spans="1:20" ht="42" customHeight="1" x14ac:dyDescent="0.2">
      <c r="A4003" s="35">
        <v>3994</v>
      </c>
      <c r="B4003" s="67">
        <v>681125</v>
      </c>
      <c r="C4003" s="50" t="s">
        <v>4841</v>
      </c>
      <c r="D4003" s="50" t="s">
        <v>1758</v>
      </c>
      <c r="E4003" s="50" t="str">
        <f>IF(AND(LEN(NICAP[[#This Row],[State or      Country]])=2,NICAP[[#This Row],[State or      Country]]&lt;&gt;"UK"),"US","Other")</f>
        <v>US</v>
      </c>
      <c r="F4003" s="49">
        <v>3</v>
      </c>
      <c r="G4003" s="48"/>
      <c r="H4003" s="48"/>
      <c r="I4003" s="48"/>
      <c r="J4003" s="48"/>
      <c r="K4003" s="48"/>
      <c r="L4003" s="36" t="s">
        <v>4842</v>
      </c>
      <c r="M4003" s="36" t="str">
        <f>IF(LEFT(NICAP[[#This Row],[Date]],1)=0,"Y","N")</f>
        <v>N</v>
      </c>
      <c r="N4003" s="36"/>
      <c r="O4003" s="36" t="str">
        <f>19&amp;LEFT(NICAP[[#This Row],[Date]],2)</f>
        <v>1968</v>
      </c>
      <c r="P4003" s="36" t="str">
        <f>MID(NICAP[[#This Row],[Date]],3,2)</f>
        <v>11</v>
      </c>
      <c r="Q4003" s="36" t="str">
        <f>RIGHT(NICAP[[#This Row],[Date]],2)</f>
        <v>25</v>
      </c>
      <c r="R4003" s="26">
        <f>DATE(NICAP[[#This Row],[Year]],NICAP[[#This Row],[Month]],NICAP[[#This Row],[Day]])</f>
        <v>25167</v>
      </c>
      <c r="S4003" s="35" t="str">
        <f t="shared" si="124"/>
        <v>NY</v>
      </c>
      <c r="T4003" s="24" t="str">
        <f t="shared" si="125"/>
        <v>US</v>
      </c>
    </row>
    <row r="4004" spans="1:20" ht="12.75" customHeight="1" x14ac:dyDescent="0.2">
      <c r="A4004" s="35">
        <v>3995</v>
      </c>
      <c r="B4004" s="68">
        <v>681125</v>
      </c>
      <c r="C4004" s="39" t="s">
        <v>4841</v>
      </c>
      <c r="D4004" s="39" t="s">
        <v>1758</v>
      </c>
      <c r="E4004" s="39" t="str">
        <f>IF(AND(LEN(NICAP[[#This Row],[State or      Country]])=2,NICAP[[#This Row],[State or      Country]]&lt;&gt;"UK"),"US","Other")</f>
        <v>US</v>
      </c>
      <c r="F4004" s="38">
        <v>4</v>
      </c>
      <c r="G4004" s="41"/>
      <c r="H4004" s="41"/>
      <c r="I4004" s="41"/>
      <c r="J4004" s="41"/>
      <c r="K4004" s="41"/>
      <c r="L4004" s="36" t="s">
        <v>4840</v>
      </c>
      <c r="M4004" s="36" t="str">
        <f>IF(LEFT(NICAP[[#This Row],[Date]],1)=0,"Y","N")</f>
        <v>N</v>
      </c>
      <c r="N4004" s="36"/>
      <c r="O4004" s="36" t="str">
        <f>19&amp;LEFT(NICAP[[#This Row],[Date]],2)</f>
        <v>1968</v>
      </c>
      <c r="P4004" s="36" t="str">
        <f>MID(NICAP[[#This Row],[Date]],3,2)</f>
        <v>11</v>
      </c>
      <c r="Q4004" s="36" t="str">
        <f>RIGHT(NICAP[[#This Row],[Date]],2)</f>
        <v>25</v>
      </c>
      <c r="R4004" s="26">
        <f>DATE(NICAP[[#This Row],[Year]],NICAP[[#This Row],[Month]],NICAP[[#This Row],[Day]])</f>
        <v>25167</v>
      </c>
      <c r="S4004" s="35" t="str">
        <f t="shared" si="124"/>
        <v>NY</v>
      </c>
      <c r="T4004" s="24" t="str">
        <f t="shared" si="125"/>
        <v>US</v>
      </c>
    </row>
    <row r="4005" spans="1:20" ht="12.75" customHeight="1" x14ac:dyDescent="0.2">
      <c r="A4005" s="35">
        <v>3996</v>
      </c>
      <c r="B4005" s="68">
        <v>681126</v>
      </c>
      <c r="C4005" s="39" t="s">
        <v>4838</v>
      </c>
      <c r="D4005" s="39" t="s">
        <v>2139</v>
      </c>
      <c r="E4005" s="39" t="str">
        <f>IF(AND(LEN(NICAP[[#This Row],[State or      Country]])=2,NICAP[[#This Row],[State or      Country]]&lt;&gt;"UK"),"US","Other")</f>
        <v>US</v>
      </c>
      <c r="F4005" s="38">
        <v>9</v>
      </c>
      <c r="G4005" s="47" t="s">
        <v>1666</v>
      </c>
      <c r="H4005" s="46">
        <v>5</v>
      </c>
      <c r="I4005" s="37"/>
      <c r="J4005" s="37"/>
      <c r="K4005" s="37"/>
      <c r="L4005" s="36" t="s">
        <v>4839</v>
      </c>
      <c r="M4005" s="36" t="str">
        <f>IF(LEFT(NICAP[[#This Row],[Date]],1)=0,"Y","N")</f>
        <v>N</v>
      </c>
      <c r="N4005" s="36"/>
      <c r="O4005" s="36" t="str">
        <f>19&amp;LEFT(NICAP[[#This Row],[Date]],2)</f>
        <v>1968</v>
      </c>
      <c r="P4005" s="36" t="str">
        <f>MID(NICAP[[#This Row],[Date]],3,2)</f>
        <v>11</v>
      </c>
      <c r="Q4005" s="36" t="str">
        <f>RIGHT(NICAP[[#This Row],[Date]],2)</f>
        <v>26</v>
      </c>
      <c r="R4005" s="26">
        <f>DATE(NICAP[[#This Row],[Year]],NICAP[[#This Row],[Month]],NICAP[[#This Row],[Day]])</f>
        <v>25168</v>
      </c>
      <c r="S4005" s="35" t="str">
        <f t="shared" si="124"/>
        <v>ND</v>
      </c>
      <c r="T4005" s="24" t="str">
        <f t="shared" si="125"/>
        <v>US</v>
      </c>
    </row>
    <row r="4006" spans="1:20" ht="12.75" customHeight="1" x14ac:dyDescent="0.2">
      <c r="A4006" s="35">
        <v>3997</v>
      </c>
      <c r="B4006" s="68">
        <v>681126</v>
      </c>
      <c r="C4006" s="39" t="s">
        <v>4838</v>
      </c>
      <c r="D4006" s="39" t="s">
        <v>2139</v>
      </c>
      <c r="E4006" s="39" t="str">
        <f>IF(AND(LEN(NICAP[[#This Row],[State or      Country]])=2,NICAP[[#This Row],[State or      Country]]&lt;&gt;"UK"),"US","Other")</f>
        <v>US</v>
      </c>
      <c r="F4006" s="38">
        <v>11</v>
      </c>
      <c r="G4006" s="37"/>
      <c r="H4006" s="37"/>
      <c r="I4006" s="37"/>
      <c r="J4006" s="37"/>
      <c r="K4006" s="37"/>
      <c r="L4006" s="36" t="s">
        <v>4837</v>
      </c>
      <c r="M4006" s="36" t="str">
        <f>IF(LEFT(NICAP[[#This Row],[Date]],1)=0,"Y","N")</f>
        <v>N</v>
      </c>
      <c r="N4006" s="36"/>
      <c r="O4006" s="36" t="str">
        <f>19&amp;LEFT(NICAP[[#This Row],[Date]],2)</f>
        <v>1968</v>
      </c>
      <c r="P4006" s="36" t="str">
        <f>MID(NICAP[[#This Row],[Date]],3,2)</f>
        <v>11</v>
      </c>
      <c r="Q4006" s="36" t="str">
        <f>RIGHT(NICAP[[#This Row],[Date]],2)</f>
        <v>26</v>
      </c>
      <c r="R4006" s="26">
        <f>DATE(NICAP[[#This Row],[Year]],NICAP[[#This Row],[Month]],NICAP[[#This Row],[Day]])</f>
        <v>25168</v>
      </c>
      <c r="S4006" s="35" t="str">
        <f t="shared" si="124"/>
        <v>ND</v>
      </c>
      <c r="T4006" s="24" t="str">
        <f t="shared" si="125"/>
        <v>US</v>
      </c>
    </row>
    <row r="4007" spans="1:20" ht="12.75" customHeight="1" x14ac:dyDescent="0.2">
      <c r="A4007" s="35">
        <v>3998</v>
      </c>
      <c r="B4007" s="64">
        <v>681126</v>
      </c>
      <c r="C4007" s="39" t="s">
        <v>4836</v>
      </c>
      <c r="D4007" s="39" t="s">
        <v>1683</v>
      </c>
      <c r="E4007" s="39" t="str">
        <f>IF(AND(LEN(NICAP[[#This Row],[State or      Country]])=2,NICAP[[#This Row],[State or      Country]]&lt;&gt;"UK"),"US","Other")</f>
        <v>US</v>
      </c>
      <c r="F4007" s="38">
        <v>11</v>
      </c>
      <c r="G4007" s="37"/>
      <c r="H4007" s="37"/>
      <c r="I4007" s="37"/>
      <c r="J4007" s="37"/>
      <c r="K4007" s="37"/>
      <c r="L4007" s="36" t="s">
        <v>4835</v>
      </c>
      <c r="M4007" s="36" t="str">
        <f>IF(LEFT(NICAP[[#This Row],[Date]],1)=0,"Y","N")</f>
        <v>N</v>
      </c>
      <c r="N4007" s="36"/>
      <c r="O4007" s="36" t="str">
        <f>19&amp;LEFT(NICAP[[#This Row],[Date]],2)</f>
        <v>1968</v>
      </c>
      <c r="P4007" s="36" t="str">
        <f>MID(NICAP[[#This Row],[Date]],3,2)</f>
        <v>11</v>
      </c>
      <c r="Q4007" s="36" t="str">
        <f>RIGHT(NICAP[[#This Row],[Date]],2)</f>
        <v>26</v>
      </c>
      <c r="R4007" s="26">
        <f>DATE(NICAP[[#This Row],[Year]],NICAP[[#This Row],[Month]],NICAP[[#This Row],[Day]])</f>
        <v>25168</v>
      </c>
      <c r="S4007" s="35" t="str">
        <f t="shared" si="124"/>
        <v>FL</v>
      </c>
      <c r="T4007" s="24" t="str">
        <f t="shared" si="125"/>
        <v>US</v>
      </c>
    </row>
    <row r="4008" spans="1:20" ht="72" customHeight="1" x14ac:dyDescent="0.2">
      <c r="A4008" s="35">
        <v>3999</v>
      </c>
      <c r="B4008" s="67">
        <v>681122</v>
      </c>
      <c r="C4008" s="50" t="s">
        <v>4834</v>
      </c>
      <c r="D4008" s="50" t="s">
        <v>1813</v>
      </c>
      <c r="E4008" s="50" t="str">
        <f>IF(AND(LEN(NICAP[[#This Row],[State or      Country]])=2,NICAP[[#This Row],[State or      Country]]&lt;&gt;"UK"),"US","Other")</f>
        <v>Other</v>
      </c>
      <c r="F4008" s="49">
        <v>2</v>
      </c>
      <c r="G4008" s="48"/>
      <c r="H4008" s="48"/>
      <c r="I4008" s="48"/>
      <c r="J4008" s="48"/>
      <c r="K4008" s="48"/>
      <c r="L4008" s="36" t="s">
        <v>4833</v>
      </c>
      <c r="M4008" s="36" t="str">
        <f>IF(LEFT(NICAP[[#This Row],[Date]],1)=0,"Y","N")</f>
        <v>N</v>
      </c>
      <c r="N4008" s="36"/>
      <c r="O4008" s="36" t="str">
        <f>19&amp;LEFT(NICAP[[#This Row],[Date]],2)</f>
        <v>1968</v>
      </c>
      <c r="P4008" s="36" t="str">
        <f>MID(NICAP[[#This Row],[Date]],3,2)</f>
        <v>11</v>
      </c>
      <c r="Q4008" s="36" t="str">
        <f>RIGHT(NICAP[[#This Row],[Date]],2)</f>
        <v>22</v>
      </c>
      <c r="R4008" s="26">
        <f>DATE(NICAP[[#This Row],[Year]],NICAP[[#This Row],[Month]],NICAP[[#This Row],[Day]])</f>
        <v>25164</v>
      </c>
      <c r="S4008" s="35" t="str">
        <f t="shared" si="124"/>
        <v/>
      </c>
      <c r="T4008" s="24" t="str">
        <f t="shared" si="125"/>
        <v>France</v>
      </c>
    </row>
    <row r="4009" spans="1:20" ht="41.25" customHeight="1" x14ac:dyDescent="0.2">
      <c r="A4009" s="35">
        <v>4000</v>
      </c>
      <c r="B4009" s="67">
        <v>681127</v>
      </c>
      <c r="C4009" s="50" t="s">
        <v>4832</v>
      </c>
      <c r="D4009" s="50" t="s">
        <v>2139</v>
      </c>
      <c r="E4009" s="50" t="str">
        <f>IF(AND(LEN(NICAP[[#This Row],[State or      Country]])=2,NICAP[[#This Row],[State or      Country]]&lt;&gt;"UK"),"US","Other")</f>
        <v>US</v>
      </c>
      <c r="F4009" s="49">
        <v>2</v>
      </c>
      <c r="G4009" s="48"/>
      <c r="H4009" s="48"/>
      <c r="I4009" s="48"/>
      <c r="J4009" s="48"/>
      <c r="K4009" s="48"/>
      <c r="L4009" s="42" t="s">
        <v>4831</v>
      </c>
      <c r="M4009" s="42" t="str">
        <f>IF(LEFT(NICAP[[#This Row],[Date]],1)=0,"Y","N")</f>
        <v>N</v>
      </c>
      <c r="N4009" s="42"/>
      <c r="O4009" s="42" t="str">
        <f>19&amp;LEFT(NICAP[[#This Row],[Date]],2)</f>
        <v>1968</v>
      </c>
      <c r="P4009" s="42" t="str">
        <f>MID(NICAP[[#This Row],[Date]],3,2)</f>
        <v>11</v>
      </c>
      <c r="Q4009" s="42" t="str">
        <f>RIGHT(NICAP[[#This Row],[Date]],2)</f>
        <v>27</v>
      </c>
      <c r="R4009" s="26">
        <f>DATE(NICAP[[#This Row],[Year]],NICAP[[#This Row],[Month]],NICAP[[#This Row],[Day]])</f>
        <v>25169</v>
      </c>
      <c r="S4009" s="35" t="str">
        <f t="shared" si="124"/>
        <v>ND</v>
      </c>
      <c r="T4009" s="24" t="str">
        <f t="shared" si="125"/>
        <v>US</v>
      </c>
    </row>
    <row r="4010" spans="1:20" ht="12.75" customHeight="1" x14ac:dyDescent="0.2">
      <c r="A4010" s="35">
        <v>4001</v>
      </c>
      <c r="B4010" s="68">
        <v>681128</v>
      </c>
      <c r="C4010" s="39" t="s">
        <v>4830</v>
      </c>
      <c r="D4010" s="39" t="s">
        <v>4809</v>
      </c>
      <c r="E4010" s="39" t="str">
        <f>IF(AND(LEN(NICAP[[#This Row],[State or      Country]])=2,NICAP[[#This Row],[State or      Country]]&lt;&gt;"UK"),"US","Other")</f>
        <v>Other</v>
      </c>
      <c r="F4010" s="38">
        <v>9</v>
      </c>
      <c r="G4010" s="47" t="s">
        <v>1666</v>
      </c>
      <c r="H4010" s="46">
        <v>5</v>
      </c>
      <c r="I4010" s="37"/>
      <c r="J4010" s="37"/>
      <c r="K4010" s="37"/>
      <c r="L4010" s="36" t="s">
        <v>4829</v>
      </c>
      <c r="M4010" s="36" t="str">
        <f>IF(LEFT(NICAP[[#This Row],[Date]],1)=0,"Y","N")</f>
        <v>N</v>
      </c>
      <c r="N4010" s="36"/>
      <c r="O4010" s="36" t="str">
        <f>19&amp;LEFT(NICAP[[#This Row],[Date]],2)</f>
        <v>1968</v>
      </c>
      <c r="P4010" s="36" t="str">
        <f>MID(NICAP[[#This Row],[Date]],3,2)</f>
        <v>11</v>
      </c>
      <c r="Q4010" s="36" t="str">
        <f>RIGHT(NICAP[[#This Row],[Date]],2)</f>
        <v>28</v>
      </c>
      <c r="R4010" s="26">
        <f>DATE(NICAP[[#This Row],[Year]],NICAP[[#This Row],[Month]],NICAP[[#This Row],[Day]])</f>
        <v>25170</v>
      </c>
      <c r="S4010" s="35" t="str">
        <f t="shared" si="124"/>
        <v/>
      </c>
      <c r="T4010" s="24" t="str">
        <f t="shared" si="125"/>
        <v>Thailand</v>
      </c>
    </row>
    <row r="4011" spans="1:20" ht="12.75" customHeight="1" x14ac:dyDescent="0.2">
      <c r="A4011" s="35">
        <v>4002</v>
      </c>
      <c r="B4011" s="64">
        <v>681208</v>
      </c>
      <c r="C4011" s="39" t="s">
        <v>4828</v>
      </c>
      <c r="D4011" s="39" t="s">
        <v>4591</v>
      </c>
      <c r="E4011" s="39" t="str">
        <f>IF(AND(LEN(NICAP[[#This Row],[State or      Country]])=2,NICAP[[#This Row],[State or      Country]]&lt;&gt;"UK"),"US","Other")</f>
        <v>Other</v>
      </c>
      <c r="F4011" s="38">
        <v>2</v>
      </c>
      <c r="G4011" s="37"/>
      <c r="H4011" s="37"/>
      <c r="I4011" s="37"/>
      <c r="J4011" s="37"/>
      <c r="K4011" s="37"/>
      <c r="L4011" s="36" t="s">
        <v>4827</v>
      </c>
      <c r="M4011" s="36" t="str">
        <f>IF(LEFT(NICAP[[#This Row],[Date]],1)=0,"Y","N")</f>
        <v>N</v>
      </c>
      <c r="N4011" s="36"/>
      <c r="O4011" s="36" t="str">
        <f>19&amp;LEFT(NICAP[[#This Row],[Date]],2)</f>
        <v>1968</v>
      </c>
      <c r="P4011" s="36" t="str">
        <f>MID(NICAP[[#This Row],[Date]],3,2)</f>
        <v>12</v>
      </c>
      <c r="Q4011" s="36" t="str">
        <f>RIGHT(NICAP[[#This Row],[Date]],2)</f>
        <v>08</v>
      </c>
      <c r="R4011" s="26">
        <f>DATE(NICAP[[#This Row],[Year]],NICAP[[#This Row],[Month]],NICAP[[#This Row],[Day]])</f>
        <v>25180</v>
      </c>
      <c r="S4011" s="35" t="str">
        <f t="shared" si="124"/>
        <v/>
      </c>
      <c r="T4011" s="24" t="str">
        <f t="shared" si="125"/>
        <v>S. AU</v>
      </c>
    </row>
    <row r="4012" spans="1:20" ht="57" customHeight="1" x14ac:dyDescent="0.2">
      <c r="A4012" s="35">
        <v>4003</v>
      </c>
      <c r="B4012" s="69" t="s">
        <v>4826</v>
      </c>
      <c r="C4012" s="50" t="s">
        <v>1814</v>
      </c>
      <c r="D4012" s="50" t="s">
        <v>1799</v>
      </c>
      <c r="E4012" s="50" t="str">
        <f>IF(AND(LEN(NICAP[[#This Row],[State or      Country]])=2,NICAP[[#This Row],[State or      Country]]&lt;&gt;"UK"),"US","Other")</f>
        <v>US</v>
      </c>
      <c r="F4012" s="49">
        <v>1</v>
      </c>
      <c r="G4012" s="48"/>
      <c r="H4012" s="48"/>
      <c r="I4012" s="48"/>
      <c r="J4012" s="48"/>
      <c r="K4012" s="48"/>
      <c r="L4012" s="36" t="s">
        <v>4825</v>
      </c>
      <c r="M4012" s="36" t="str">
        <f>IF(LEFT(NICAP[[#This Row],[Date]],1)=0,"Y","N")</f>
        <v>N</v>
      </c>
      <c r="N4012" s="36"/>
      <c r="O4012" s="36" t="str">
        <f>19&amp;LEFT(NICAP[[#This Row],[Date]],2)</f>
        <v>1969</v>
      </c>
      <c r="P4012" s="36" t="str">
        <f>MID(NICAP[[#This Row],[Date]],3,2)</f>
        <v>Un</v>
      </c>
      <c r="Q4012" s="36" t="str">
        <f>RIGHT(NICAP[[#This Row],[Date]],2)</f>
        <v>wn</v>
      </c>
      <c r="R4012" s="26" t="e">
        <f>DATE(NICAP[[#This Row],[Year]],NICAP[[#This Row],[Month]],NICAP[[#This Row],[Day]])</f>
        <v>#VALUE!</v>
      </c>
      <c r="S4012" s="35" t="str">
        <f t="shared" si="124"/>
        <v>TN</v>
      </c>
      <c r="T4012" s="24" t="str">
        <f t="shared" si="125"/>
        <v>US</v>
      </c>
    </row>
    <row r="4013" spans="1:20" ht="12.75" customHeight="1" x14ac:dyDescent="0.2">
      <c r="A4013" s="35">
        <v>4004</v>
      </c>
      <c r="B4013" s="64">
        <v>690117</v>
      </c>
      <c r="C4013" s="39" t="s">
        <v>4824</v>
      </c>
      <c r="D4013" s="39" t="s">
        <v>2098</v>
      </c>
      <c r="E4013" s="39" t="str">
        <f>IF(AND(LEN(NICAP[[#This Row],[State or      Country]])=2,NICAP[[#This Row],[State or      Country]]&lt;&gt;"UK"),"US","Other")</f>
        <v>US</v>
      </c>
      <c r="F4013" s="38">
        <v>1</v>
      </c>
      <c r="G4013" s="37"/>
      <c r="H4013" s="37"/>
      <c r="I4013" s="46">
        <v>12607</v>
      </c>
      <c r="J4013" s="37"/>
      <c r="K4013" s="37"/>
      <c r="L4013" s="36" t="s">
        <v>4823</v>
      </c>
      <c r="M4013" s="36" t="str">
        <f>IF(LEFT(NICAP[[#This Row],[Date]],1)=0,"Y","N")</f>
        <v>N</v>
      </c>
      <c r="N4013" s="36"/>
      <c r="O4013" s="36" t="str">
        <f>19&amp;LEFT(NICAP[[#This Row],[Date]],2)</f>
        <v>1969</v>
      </c>
      <c r="P4013" s="36" t="str">
        <f>MID(NICAP[[#This Row],[Date]],3,2)</f>
        <v>01</v>
      </c>
      <c r="Q4013" s="36" t="str">
        <f>RIGHT(NICAP[[#This Row],[Date]],2)</f>
        <v>17</v>
      </c>
      <c r="R4013" s="26">
        <f>DATE(NICAP[[#This Row],[Year]],NICAP[[#This Row],[Month]],NICAP[[#This Row],[Day]])</f>
        <v>25220</v>
      </c>
      <c r="S4013" s="35" t="str">
        <f t="shared" si="124"/>
        <v>VA</v>
      </c>
      <c r="T4013" s="24" t="str">
        <f t="shared" si="125"/>
        <v>US</v>
      </c>
    </row>
    <row r="4014" spans="1:20" ht="27" customHeight="1" x14ac:dyDescent="0.2">
      <c r="A4014" s="35">
        <v>4005</v>
      </c>
      <c r="B4014" s="66">
        <v>690125</v>
      </c>
      <c r="C4014" s="44" t="s">
        <v>4822</v>
      </c>
      <c r="D4014" s="44" t="s">
        <v>1670</v>
      </c>
      <c r="E4014" s="44" t="str">
        <f>IF(AND(LEN(NICAP[[#This Row],[State or      Country]])=2,NICAP[[#This Row],[State or      Country]]&lt;&gt;"UK"),"US","Other")</f>
        <v>US</v>
      </c>
      <c r="F4014" s="43">
        <v>3</v>
      </c>
      <c r="G4014" s="41"/>
      <c r="H4014" s="41"/>
      <c r="I4014" s="41"/>
      <c r="J4014" s="41"/>
      <c r="K4014" s="41"/>
      <c r="L4014" s="42" t="s">
        <v>4821</v>
      </c>
      <c r="M4014" s="42" t="str">
        <f>IF(LEFT(NICAP[[#This Row],[Date]],1)=0,"Y","N")</f>
        <v>N</v>
      </c>
      <c r="N4014" s="42"/>
      <c r="O4014" s="42" t="str">
        <f>19&amp;LEFT(NICAP[[#This Row],[Date]],2)</f>
        <v>1969</v>
      </c>
      <c r="P4014" s="42" t="str">
        <f>MID(NICAP[[#This Row],[Date]],3,2)</f>
        <v>01</v>
      </c>
      <c r="Q4014" s="42" t="str">
        <f>RIGHT(NICAP[[#This Row],[Date]],2)</f>
        <v>25</v>
      </c>
      <c r="R4014" s="26">
        <f>DATE(NICAP[[#This Row],[Year]],NICAP[[#This Row],[Month]],NICAP[[#This Row],[Day]])</f>
        <v>25228</v>
      </c>
      <c r="S4014" s="35" t="str">
        <f t="shared" si="124"/>
        <v>IL</v>
      </c>
      <c r="T4014" s="24" t="str">
        <f t="shared" si="125"/>
        <v>US</v>
      </c>
    </row>
    <row r="4015" spans="1:20" ht="27.75" customHeight="1" x14ac:dyDescent="0.2">
      <c r="A4015" s="35">
        <v>4006</v>
      </c>
      <c r="B4015" s="66">
        <v>690220</v>
      </c>
      <c r="C4015" s="44" t="s">
        <v>4820</v>
      </c>
      <c r="D4015" s="44" t="s">
        <v>1793</v>
      </c>
      <c r="E4015" s="44" t="str">
        <f>IF(AND(LEN(NICAP[[#This Row],[State or      Country]])=2,NICAP[[#This Row],[State or      Country]]&lt;&gt;"UK"),"US","Other")</f>
        <v>US</v>
      </c>
      <c r="F4015" s="43">
        <v>3</v>
      </c>
      <c r="G4015" s="41"/>
      <c r="H4015" s="41"/>
      <c r="I4015" s="41"/>
      <c r="J4015" s="41"/>
      <c r="K4015" s="41"/>
      <c r="L4015" s="42" t="s">
        <v>4819</v>
      </c>
      <c r="M4015" s="42" t="str">
        <f>IF(LEFT(NICAP[[#This Row],[Date]],1)=0,"Y","N")</f>
        <v>N</v>
      </c>
      <c r="N4015" s="42"/>
      <c r="O4015" s="42" t="str">
        <f>19&amp;LEFT(NICAP[[#This Row],[Date]],2)</f>
        <v>1969</v>
      </c>
      <c r="P4015" s="42" t="str">
        <f>MID(NICAP[[#This Row],[Date]],3,2)</f>
        <v>02</v>
      </c>
      <c r="Q4015" s="42" t="str">
        <f>RIGHT(NICAP[[#This Row],[Date]],2)</f>
        <v>20</v>
      </c>
      <c r="R4015" s="26">
        <f>DATE(NICAP[[#This Row],[Year]],NICAP[[#This Row],[Month]],NICAP[[#This Row],[Day]])</f>
        <v>25254</v>
      </c>
      <c r="S4015" s="35" t="str">
        <f t="shared" si="124"/>
        <v>AU</v>
      </c>
      <c r="T4015" s="24" t="str">
        <f t="shared" si="125"/>
        <v>US</v>
      </c>
    </row>
    <row r="4016" spans="1:20" ht="27.75" customHeight="1" x14ac:dyDescent="0.2">
      <c r="A4016" s="35">
        <v>4007</v>
      </c>
      <c r="B4016" s="66">
        <v>690304</v>
      </c>
      <c r="C4016" s="44" t="s">
        <v>1692</v>
      </c>
      <c r="D4016" s="44" t="s">
        <v>1844</v>
      </c>
      <c r="E4016" s="44" t="str">
        <f>IF(AND(LEN(NICAP[[#This Row],[State or      Country]])=2,NICAP[[#This Row],[State or      Country]]&lt;&gt;"UK"),"US","Other")</f>
        <v>US</v>
      </c>
      <c r="F4016" s="43">
        <v>3</v>
      </c>
      <c r="G4016" s="41"/>
      <c r="H4016" s="41"/>
      <c r="I4016" s="41"/>
      <c r="J4016" s="41"/>
      <c r="K4016" s="41"/>
      <c r="L4016" s="42" t="s">
        <v>4818</v>
      </c>
      <c r="M4016" s="42" t="str">
        <f>IF(LEFT(NICAP[[#This Row],[Date]],1)=0,"Y","N")</f>
        <v>N</v>
      </c>
      <c r="N4016" s="42"/>
      <c r="O4016" s="42" t="str">
        <f>19&amp;LEFT(NICAP[[#This Row],[Date]],2)</f>
        <v>1969</v>
      </c>
      <c r="P4016" s="42" t="str">
        <f>MID(NICAP[[#This Row],[Date]],3,2)</f>
        <v>03</v>
      </c>
      <c r="Q4016" s="42" t="str">
        <f>RIGHT(NICAP[[#This Row],[Date]],2)</f>
        <v>04</v>
      </c>
      <c r="R4016" s="26">
        <f>DATE(NICAP[[#This Row],[Year]],NICAP[[#This Row],[Month]],NICAP[[#This Row],[Day]])</f>
        <v>25266</v>
      </c>
      <c r="S4016" s="35" t="str">
        <f t="shared" si="124"/>
        <v>MO</v>
      </c>
      <c r="T4016" s="24" t="str">
        <f t="shared" si="125"/>
        <v>US</v>
      </c>
    </row>
    <row r="4017" spans="1:20" ht="12.75" customHeight="1" x14ac:dyDescent="0.2">
      <c r="A4017" s="35">
        <v>4008</v>
      </c>
      <c r="B4017" s="68">
        <v>690306</v>
      </c>
      <c r="C4017" s="39" t="s">
        <v>4817</v>
      </c>
      <c r="D4017" s="39" t="s">
        <v>1844</v>
      </c>
      <c r="E4017" s="39" t="str">
        <f>IF(AND(LEN(NICAP[[#This Row],[State or      Country]])=2,NICAP[[#This Row],[State or      Country]]&lt;&gt;"UK"),"US","Other")</f>
        <v>US</v>
      </c>
      <c r="F4017" s="38">
        <v>4</v>
      </c>
      <c r="G4017" s="37"/>
      <c r="H4017" s="37"/>
      <c r="I4017" s="37"/>
      <c r="J4017" s="37"/>
      <c r="K4017" s="37"/>
      <c r="L4017" s="36" t="s">
        <v>4816</v>
      </c>
      <c r="M4017" s="36" t="str">
        <f>IF(LEFT(NICAP[[#This Row],[Date]],1)=0,"Y","N")</f>
        <v>N</v>
      </c>
      <c r="N4017" s="36"/>
      <c r="O4017" s="36" t="str">
        <f>19&amp;LEFT(NICAP[[#This Row],[Date]],2)</f>
        <v>1969</v>
      </c>
      <c r="P4017" s="36" t="str">
        <f>MID(NICAP[[#This Row],[Date]],3,2)</f>
        <v>03</v>
      </c>
      <c r="Q4017" s="36" t="str">
        <f>RIGHT(NICAP[[#This Row],[Date]],2)</f>
        <v>06</v>
      </c>
      <c r="R4017" s="26">
        <f>DATE(NICAP[[#This Row],[Year]],NICAP[[#This Row],[Month]],NICAP[[#This Row],[Day]])</f>
        <v>25268</v>
      </c>
      <c r="S4017" s="35" t="str">
        <f t="shared" si="124"/>
        <v>MO</v>
      </c>
      <c r="T4017" s="24" t="str">
        <f t="shared" si="125"/>
        <v>US</v>
      </c>
    </row>
    <row r="4018" spans="1:20" ht="42.75" customHeight="1" x14ac:dyDescent="0.2">
      <c r="A4018" s="35">
        <v>4009</v>
      </c>
      <c r="B4018" s="67">
        <v>690310</v>
      </c>
      <c r="C4018" s="50" t="s">
        <v>4815</v>
      </c>
      <c r="D4018" s="50" t="s">
        <v>2139</v>
      </c>
      <c r="E4018" s="50" t="str">
        <f>IF(AND(LEN(NICAP[[#This Row],[State or      Country]])=2,NICAP[[#This Row],[State or      Country]]&lt;&gt;"UK"),"US","Other")</f>
        <v>US</v>
      </c>
      <c r="F4018" s="49">
        <v>2</v>
      </c>
      <c r="G4018" s="48"/>
      <c r="H4018" s="48"/>
      <c r="I4018" s="48"/>
      <c r="J4018" s="48"/>
      <c r="K4018" s="48"/>
      <c r="L4018" s="36" t="s">
        <v>4814</v>
      </c>
      <c r="M4018" s="36" t="str">
        <f>IF(LEFT(NICAP[[#This Row],[Date]],1)=0,"Y","N")</f>
        <v>N</v>
      </c>
      <c r="N4018" s="36"/>
      <c r="O4018" s="36" t="str">
        <f>19&amp;LEFT(NICAP[[#This Row],[Date]],2)</f>
        <v>1969</v>
      </c>
      <c r="P4018" s="36" t="str">
        <f>MID(NICAP[[#This Row],[Date]],3,2)</f>
        <v>03</v>
      </c>
      <c r="Q4018" s="36" t="str">
        <f>RIGHT(NICAP[[#This Row],[Date]],2)</f>
        <v>10</v>
      </c>
      <c r="R4018" s="26">
        <f>DATE(NICAP[[#This Row],[Year]],NICAP[[#This Row],[Month]],NICAP[[#This Row],[Day]])</f>
        <v>25272</v>
      </c>
      <c r="S4018" s="35" t="str">
        <f t="shared" si="124"/>
        <v>ND</v>
      </c>
      <c r="T4018" s="24" t="str">
        <f t="shared" si="125"/>
        <v>US</v>
      </c>
    </row>
    <row r="4019" spans="1:20" ht="42" customHeight="1" x14ac:dyDescent="0.2">
      <c r="A4019" s="35">
        <v>4010</v>
      </c>
      <c r="B4019" s="67">
        <v>690311</v>
      </c>
      <c r="C4019" s="50" t="s">
        <v>4813</v>
      </c>
      <c r="D4019" s="50" t="s">
        <v>1749</v>
      </c>
      <c r="E4019" s="50" t="str">
        <f>IF(AND(LEN(NICAP[[#This Row],[State or      Country]])=2,NICAP[[#This Row],[State or      Country]]&lt;&gt;"UK"),"US","Other")</f>
        <v>Other</v>
      </c>
      <c r="F4019" s="49">
        <v>3</v>
      </c>
      <c r="G4019" s="48"/>
      <c r="H4019" s="48"/>
      <c r="I4019" s="48"/>
      <c r="J4019" s="48"/>
      <c r="K4019" s="48"/>
      <c r="L4019" s="42" t="s">
        <v>4812</v>
      </c>
      <c r="M4019" s="42" t="str">
        <f>IF(LEFT(NICAP[[#This Row],[Date]],1)=0,"Y","N")</f>
        <v>N</v>
      </c>
      <c r="N4019" s="42"/>
      <c r="O4019" s="42" t="str">
        <f>19&amp;LEFT(NICAP[[#This Row],[Date]],2)</f>
        <v>1969</v>
      </c>
      <c r="P4019" s="42" t="str">
        <f>MID(NICAP[[#This Row],[Date]],3,2)</f>
        <v>03</v>
      </c>
      <c r="Q4019" s="42" t="str">
        <f>RIGHT(NICAP[[#This Row],[Date]],2)</f>
        <v>11</v>
      </c>
      <c r="R4019" s="26">
        <f>DATE(NICAP[[#This Row],[Year]],NICAP[[#This Row],[Month]],NICAP[[#This Row],[Day]])</f>
        <v>25273</v>
      </c>
      <c r="S4019" s="35" t="str">
        <f t="shared" si="124"/>
        <v/>
      </c>
      <c r="T4019" s="24" t="str">
        <f t="shared" si="125"/>
        <v>Brazil</v>
      </c>
    </row>
    <row r="4020" spans="1:20" ht="12.75" customHeight="1" x14ac:dyDescent="0.2">
      <c r="A4020" s="35">
        <v>4011</v>
      </c>
      <c r="B4020" s="64">
        <v>690314</v>
      </c>
      <c r="C4020" s="39" t="s">
        <v>4809</v>
      </c>
      <c r="D4020" s="39" t="s">
        <v>4809</v>
      </c>
      <c r="E4020" s="39" t="str">
        <f>IF(AND(LEN(NICAP[[#This Row],[State or      Country]])=2,NICAP[[#This Row],[State or      Country]]&lt;&gt;"UK"),"US","Other")</f>
        <v>Other</v>
      </c>
      <c r="F4020" s="38">
        <v>11</v>
      </c>
      <c r="G4020" s="37"/>
      <c r="H4020" s="37"/>
      <c r="I4020" s="37"/>
      <c r="J4020" s="37"/>
      <c r="K4020" s="37"/>
      <c r="L4020" s="36" t="s">
        <v>4811</v>
      </c>
      <c r="M4020" s="36" t="str">
        <f>IF(LEFT(NICAP[[#This Row],[Date]],1)=0,"Y","N")</f>
        <v>N</v>
      </c>
      <c r="N4020" s="36"/>
      <c r="O4020" s="36" t="str">
        <f>19&amp;LEFT(NICAP[[#This Row],[Date]],2)</f>
        <v>1969</v>
      </c>
      <c r="P4020" s="36" t="str">
        <f>MID(NICAP[[#This Row],[Date]],3,2)</f>
        <v>03</v>
      </c>
      <c r="Q4020" s="36" t="str">
        <f>RIGHT(NICAP[[#This Row],[Date]],2)</f>
        <v>14</v>
      </c>
      <c r="R4020" s="26">
        <f>DATE(NICAP[[#This Row],[Year]],NICAP[[#This Row],[Month]],NICAP[[#This Row],[Day]])</f>
        <v>25276</v>
      </c>
      <c r="S4020" s="35" t="str">
        <f t="shared" si="124"/>
        <v/>
      </c>
      <c r="T4020" s="24" t="str">
        <f t="shared" si="125"/>
        <v>Thailand</v>
      </c>
    </row>
    <row r="4021" spans="1:20" ht="12.75" customHeight="1" x14ac:dyDescent="0.2">
      <c r="A4021" s="35">
        <v>4012</v>
      </c>
      <c r="B4021" s="64">
        <v>690314</v>
      </c>
      <c r="C4021" s="39" t="s">
        <v>4810</v>
      </c>
      <c r="D4021" s="39" t="s">
        <v>4809</v>
      </c>
      <c r="E4021" s="39" t="str">
        <f>IF(AND(LEN(NICAP[[#This Row],[State or      Country]])=2,NICAP[[#This Row],[State or      Country]]&lt;&gt;"UK"),"US","Other")</f>
        <v>Other</v>
      </c>
      <c r="F4021" s="38">
        <v>11</v>
      </c>
      <c r="G4021" s="37"/>
      <c r="H4021" s="37"/>
      <c r="I4021" s="71" t="s">
        <v>4808</v>
      </c>
      <c r="J4021" s="37"/>
      <c r="K4021" s="37"/>
      <c r="L4021" s="36" t="s">
        <v>4807</v>
      </c>
      <c r="M4021" s="36" t="str">
        <f>IF(LEFT(NICAP[[#This Row],[Date]],1)=0,"Y","N")</f>
        <v>N</v>
      </c>
      <c r="N4021" s="36"/>
      <c r="O4021" s="36" t="str">
        <f>19&amp;LEFT(NICAP[[#This Row],[Date]],2)</f>
        <v>1969</v>
      </c>
      <c r="P4021" s="36" t="str">
        <f>MID(NICAP[[#This Row],[Date]],3,2)</f>
        <v>03</v>
      </c>
      <c r="Q4021" s="36" t="str">
        <f>RIGHT(NICAP[[#This Row],[Date]],2)</f>
        <v>14</v>
      </c>
      <c r="R4021" s="26">
        <f>DATE(NICAP[[#This Row],[Year]],NICAP[[#This Row],[Month]],NICAP[[#This Row],[Day]])</f>
        <v>25276</v>
      </c>
      <c r="S4021" s="35" t="str">
        <f t="shared" si="124"/>
        <v/>
      </c>
      <c r="T4021" s="24" t="str">
        <f t="shared" si="125"/>
        <v>Thailand</v>
      </c>
    </row>
    <row r="4022" spans="1:20" ht="12.75" customHeight="1" x14ac:dyDescent="0.2">
      <c r="A4022" s="35">
        <v>4013</v>
      </c>
      <c r="B4022" s="64">
        <v>690317</v>
      </c>
      <c r="C4022" s="39" t="s">
        <v>4806</v>
      </c>
      <c r="D4022" s="39" t="s">
        <v>1852</v>
      </c>
      <c r="E4022" s="39" t="str">
        <f>IF(AND(LEN(NICAP[[#This Row],[State or      Country]])=2,NICAP[[#This Row],[State or      Country]]&lt;&gt;"UK"),"US","Other")</f>
        <v>US</v>
      </c>
      <c r="F4022" s="38">
        <v>11</v>
      </c>
      <c r="G4022" s="37"/>
      <c r="H4022" s="37"/>
      <c r="I4022" s="37"/>
      <c r="J4022" s="37"/>
      <c r="K4022" s="37"/>
      <c r="L4022" s="36" t="s">
        <v>4805</v>
      </c>
      <c r="M4022" s="36" t="str">
        <f>IF(LEFT(NICAP[[#This Row],[Date]],1)=0,"Y","N")</f>
        <v>N</v>
      </c>
      <c r="N4022" s="36"/>
      <c r="O4022" s="36" t="str">
        <f>19&amp;LEFT(NICAP[[#This Row],[Date]],2)</f>
        <v>1969</v>
      </c>
      <c r="P4022" s="36" t="str">
        <f>MID(NICAP[[#This Row],[Date]],3,2)</f>
        <v>03</v>
      </c>
      <c r="Q4022" s="36" t="str">
        <f>RIGHT(NICAP[[#This Row],[Date]],2)</f>
        <v>17</v>
      </c>
      <c r="R4022" s="26">
        <f>DATE(NICAP[[#This Row],[Year]],NICAP[[#This Row],[Month]],NICAP[[#This Row],[Day]])</f>
        <v>25279</v>
      </c>
      <c r="S4022" s="35" t="str">
        <f t="shared" si="124"/>
        <v>AZ</v>
      </c>
      <c r="T4022" s="24" t="str">
        <f t="shared" si="125"/>
        <v>US</v>
      </c>
    </row>
    <row r="4023" spans="1:20" ht="41.25" customHeight="1" x14ac:dyDescent="0.2">
      <c r="A4023" s="35">
        <v>4014</v>
      </c>
      <c r="B4023" s="69" t="s">
        <v>4804</v>
      </c>
      <c r="C4023" s="50" t="s">
        <v>4803</v>
      </c>
      <c r="D4023" s="50" t="s">
        <v>2348</v>
      </c>
      <c r="E4023" s="50" t="str">
        <f>IF(AND(LEN(NICAP[[#This Row],[State or      Country]])=2,NICAP[[#This Row],[State or      Country]]&lt;&gt;"UK"),"US","Other")</f>
        <v>Other</v>
      </c>
      <c r="F4023" s="49">
        <v>3</v>
      </c>
      <c r="G4023" s="48"/>
      <c r="H4023" s="48"/>
      <c r="I4023" s="48"/>
      <c r="J4023" s="48"/>
      <c r="K4023" s="48"/>
      <c r="L4023" s="42" t="s">
        <v>4802</v>
      </c>
      <c r="M4023" s="42" t="str">
        <f>IF(LEFT(NICAP[[#This Row],[Date]],1)=0,"Y","N")</f>
        <v>N</v>
      </c>
      <c r="N4023" s="42"/>
      <c r="O4023" s="42" t="str">
        <f>19&amp;LEFT(NICAP[[#This Row],[Date]],2)</f>
        <v>1969</v>
      </c>
      <c r="P4023" s="42" t="str">
        <f>MID(NICAP[[#This Row],[Date]],3,2)</f>
        <v>04</v>
      </c>
      <c r="Q4023" s="42" t="str">
        <f>RIGHT(NICAP[[#This Row],[Date]],2)</f>
        <v>05</v>
      </c>
      <c r="R4023" s="26">
        <f>DATE(NICAP[[#This Row],[Year]],NICAP[[#This Row],[Month]],NICAP[[#This Row],[Day]])</f>
        <v>25298</v>
      </c>
      <c r="S4023" s="35" t="str">
        <f t="shared" si="124"/>
        <v/>
      </c>
      <c r="T4023" s="24" t="str">
        <f t="shared" si="125"/>
        <v>At sea</v>
      </c>
    </row>
    <row r="4024" spans="1:20" ht="27.75" customHeight="1" x14ac:dyDescent="0.2">
      <c r="A4024" s="35">
        <v>4015</v>
      </c>
      <c r="B4024" s="66">
        <v>690403</v>
      </c>
      <c r="C4024" s="44" t="s">
        <v>4801</v>
      </c>
      <c r="D4024" s="44" t="s">
        <v>1802</v>
      </c>
      <c r="E4024" s="44" t="str">
        <f>IF(AND(LEN(NICAP[[#This Row],[State or      Country]])=2,NICAP[[#This Row],[State or      Country]]&lt;&gt;"UK"),"US","Other")</f>
        <v>Other</v>
      </c>
      <c r="F4024" s="43">
        <v>1</v>
      </c>
      <c r="G4024" s="41"/>
      <c r="H4024" s="41"/>
      <c r="I4024" s="41"/>
      <c r="J4024" s="41"/>
      <c r="K4024" s="41"/>
      <c r="L4024" s="42" t="s">
        <v>4800</v>
      </c>
      <c r="M4024" s="42" t="str">
        <f>IF(LEFT(NICAP[[#This Row],[Date]],1)=0,"Y","N")</f>
        <v>N</v>
      </c>
      <c r="N4024" s="42"/>
      <c r="O4024" s="42" t="str">
        <f>19&amp;LEFT(NICAP[[#This Row],[Date]],2)</f>
        <v>1969</v>
      </c>
      <c r="P4024" s="42" t="str">
        <f>MID(NICAP[[#This Row],[Date]],3,2)</f>
        <v>04</v>
      </c>
      <c r="Q4024" s="42" t="str">
        <f>RIGHT(NICAP[[#This Row],[Date]],2)</f>
        <v>03</v>
      </c>
      <c r="R4024" s="26">
        <f>DATE(NICAP[[#This Row],[Year]],NICAP[[#This Row],[Month]],NICAP[[#This Row],[Day]])</f>
        <v>25296</v>
      </c>
      <c r="S4024" s="35" t="str">
        <f t="shared" si="124"/>
        <v/>
      </c>
      <c r="T4024" s="24" t="str">
        <f t="shared" si="125"/>
        <v>UK</v>
      </c>
    </row>
    <row r="4025" spans="1:20" ht="27" customHeight="1" x14ac:dyDescent="0.2">
      <c r="A4025" s="35">
        <v>4016</v>
      </c>
      <c r="B4025" s="66">
        <v>690414</v>
      </c>
      <c r="C4025" s="44" t="s">
        <v>4799</v>
      </c>
      <c r="D4025" s="44" t="s">
        <v>2260</v>
      </c>
      <c r="E4025" s="44" t="str">
        <f>IF(AND(LEN(NICAP[[#This Row],[State or      Country]])=2,NICAP[[#This Row],[State or      Country]]&lt;&gt;"UK"),"US","Other")</f>
        <v>US</v>
      </c>
      <c r="F4025" s="43">
        <v>3</v>
      </c>
      <c r="G4025" s="41"/>
      <c r="H4025" s="41"/>
      <c r="I4025" s="41"/>
      <c r="J4025" s="41"/>
      <c r="K4025" s="41"/>
      <c r="L4025" s="42" t="s">
        <v>4798</v>
      </c>
      <c r="M4025" s="42" t="str">
        <f>IF(LEFT(NICAP[[#This Row],[Date]],1)=0,"Y","N")</f>
        <v>N</v>
      </c>
      <c r="N4025" s="42"/>
      <c r="O4025" s="42" t="str">
        <f>19&amp;LEFT(NICAP[[#This Row],[Date]],2)</f>
        <v>1969</v>
      </c>
      <c r="P4025" s="42" t="str">
        <f>MID(NICAP[[#This Row],[Date]],3,2)</f>
        <v>04</v>
      </c>
      <c r="Q4025" s="42" t="str">
        <f>RIGHT(NICAP[[#This Row],[Date]],2)</f>
        <v>14</v>
      </c>
      <c r="R4025" s="26">
        <f>DATE(NICAP[[#This Row],[Year]],NICAP[[#This Row],[Month]],NICAP[[#This Row],[Day]])</f>
        <v>25307</v>
      </c>
      <c r="S4025" s="35" t="str">
        <f t="shared" si="124"/>
        <v>KS</v>
      </c>
      <c r="T4025" s="24" t="str">
        <f t="shared" si="125"/>
        <v>US</v>
      </c>
    </row>
    <row r="4026" spans="1:20" ht="12.75" customHeight="1" x14ac:dyDescent="0.2">
      <c r="A4026" s="35">
        <v>4017</v>
      </c>
      <c r="B4026" s="68">
        <v>690423</v>
      </c>
      <c r="C4026" s="39" t="s">
        <v>4797</v>
      </c>
      <c r="D4026" s="39" t="s">
        <v>1715</v>
      </c>
      <c r="E4026" s="39" t="str">
        <f>IF(AND(LEN(NICAP[[#This Row],[State or      Country]])=2,NICAP[[#This Row],[State or      Country]]&lt;&gt;"UK"),"US","Other")</f>
        <v>US</v>
      </c>
      <c r="F4026" s="38">
        <v>4</v>
      </c>
      <c r="G4026" s="37"/>
      <c r="H4026" s="37"/>
      <c r="I4026" s="37"/>
      <c r="J4026" s="37"/>
      <c r="K4026" s="37"/>
      <c r="L4026" s="36" t="s">
        <v>4796</v>
      </c>
      <c r="M4026" s="36" t="str">
        <f>IF(LEFT(NICAP[[#This Row],[Date]],1)=0,"Y","N")</f>
        <v>N</v>
      </c>
      <c r="N4026" s="36"/>
      <c r="O4026" s="36" t="str">
        <f>19&amp;LEFT(NICAP[[#This Row],[Date]],2)</f>
        <v>1969</v>
      </c>
      <c r="P4026" s="36" t="str">
        <f>MID(NICAP[[#This Row],[Date]],3,2)</f>
        <v>04</v>
      </c>
      <c r="Q4026" s="36" t="str">
        <f>RIGHT(NICAP[[#This Row],[Date]],2)</f>
        <v>23</v>
      </c>
      <c r="R4026" s="26">
        <f>DATE(NICAP[[#This Row],[Year]],NICAP[[#This Row],[Month]],NICAP[[#This Row],[Day]])</f>
        <v>25316</v>
      </c>
      <c r="S4026" s="35" t="str">
        <f t="shared" si="124"/>
        <v>MD</v>
      </c>
      <c r="T4026" s="24" t="str">
        <f t="shared" si="125"/>
        <v>US</v>
      </c>
    </row>
    <row r="4027" spans="1:20" ht="12.75" customHeight="1" x14ac:dyDescent="0.2">
      <c r="A4027" s="35">
        <v>4018</v>
      </c>
      <c r="B4027" s="68">
        <v>690511</v>
      </c>
      <c r="C4027" s="39" t="s">
        <v>4795</v>
      </c>
      <c r="D4027" s="39" t="s">
        <v>1702</v>
      </c>
      <c r="E4027" s="39" t="str">
        <f>IF(AND(LEN(NICAP[[#This Row],[State or      Country]])=2,NICAP[[#This Row],[State or      Country]]&lt;&gt;"UK"),"US","Other")</f>
        <v>Other</v>
      </c>
      <c r="F4027" s="38">
        <v>4</v>
      </c>
      <c r="G4027" s="37"/>
      <c r="H4027" s="37"/>
      <c r="I4027" s="37"/>
      <c r="J4027" s="37"/>
      <c r="K4027" s="37"/>
      <c r="L4027" s="36" t="s">
        <v>4794</v>
      </c>
      <c r="M4027" s="36" t="str">
        <f>IF(LEFT(NICAP[[#This Row],[Date]],1)=0,"Y","N")</f>
        <v>N</v>
      </c>
      <c r="N4027" s="36"/>
      <c r="O4027" s="36" t="str">
        <f>19&amp;LEFT(NICAP[[#This Row],[Date]],2)</f>
        <v>1969</v>
      </c>
      <c r="P4027" s="36" t="str">
        <f>MID(NICAP[[#This Row],[Date]],3,2)</f>
        <v>05</v>
      </c>
      <c r="Q4027" s="36" t="str">
        <f>RIGHT(NICAP[[#This Row],[Date]],2)</f>
        <v>11</v>
      </c>
      <c r="R4027" s="26">
        <f>DATE(NICAP[[#This Row],[Year]],NICAP[[#This Row],[Month]],NICAP[[#This Row],[Day]])</f>
        <v>25334</v>
      </c>
      <c r="S4027" s="35" t="str">
        <f t="shared" si="124"/>
        <v/>
      </c>
      <c r="T4027" s="24" t="str">
        <f t="shared" si="125"/>
        <v>CAN</v>
      </c>
    </row>
    <row r="4028" spans="1:20" ht="12.75" customHeight="1" x14ac:dyDescent="0.2">
      <c r="A4028" s="35">
        <v>4019</v>
      </c>
      <c r="B4028" s="64">
        <v>690531</v>
      </c>
      <c r="C4028" s="39" t="s">
        <v>2585</v>
      </c>
      <c r="D4028" s="39" t="s">
        <v>1799</v>
      </c>
      <c r="E4028" s="39" t="str">
        <f>IF(AND(LEN(NICAP[[#This Row],[State or      Country]])=2,NICAP[[#This Row],[State or      Country]]&lt;&gt;"UK"),"US","Other")</f>
        <v>US</v>
      </c>
      <c r="F4028" s="38">
        <v>2</v>
      </c>
      <c r="G4028" s="41"/>
      <c r="H4028" s="41"/>
      <c r="I4028" s="41"/>
      <c r="J4028" s="41"/>
      <c r="K4028" s="41"/>
      <c r="L4028" s="36" t="s">
        <v>4793</v>
      </c>
      <c r="M4028" s="36" t="str">
        <f>IF(LEFT(NICAP[[#This Row],[Date]],1)=0,"Y","N")</f>
        <v>N</v>
      </c>
      <c r="N4028" s="36"/>
      <c r="O4028" s="36" t="str">
        <f>19&amp;LEFT(NICAP[[#This Row],[Date]],2)</f>
        <v>1969</v>
      </c>
      <c r="P4028" s="36" t="str">
        <f>MID(NICAP[[#This Row],[Date]],3,2)</f>
        <v>05</v>
      </c>
      <c r="Q4028" s="36" t="str">
        <f>RIGHT(NICAP[[#This Row],[Date]],2)</f>
        <v>31</v>
      </c>
      <c r="R4028" s="26">
        <f>DATE(NICAP[[#This Row],[Year]],NICAP[[#This Row],[Month]],NICAP[[#This Row],[Day]])</f>
        <v>25354</v>
      </c>
      <c r="S4028" s="35" t="str">
        <f t="shared" si="124"/>
        <v>TN</v>
      </c>
      <c r="T4028" s="24" t="str">
        <f t="shared" si="125"/>
        <v>US</v>
      </c>
    </row>
    <row r="4029" spans="1:20" ht="14.25" customHeight="1" x14ac:dyDescent="0.2">
      <c r="A4029" s="35">
        <v>4020</v>
      </c>
      <c r="B4029" s="81">
        <v>690605</v>
      </c>
      <c r="C4029" s="39" t="s">
        <v>4635</v>
      </c>
      <c r="D4029" s="39" t="s">
        <v>1844</v>
      </c>
      <c r="E4029" s="39" t="str">
        <f>IF(AND(LEN(NICAP[[#This Row],[State or      Country]])=2,NICAP[[#This Row],[State or      Country]]&lt;&gt;"UK"),"US","Other")</f>
        <v>US</v>
      </c>
      <c r="F4029" s="38">
        <v>9</v>
      </c>
      <c r="G4029" s="47" t="s">
        <v>1666</v>
      </c>
      <c r="H4029" s="46">
        <v>5</v>
      </c>
      <c r="I4029" s="37"/>
      <c r="J4029" s="37"/>
      <c r="K4029" s="37"/>
      <c r="L4029" s="36" t="s">
        <v>4792</v>
      </c>
      <c r="M4029" s="36" t="str">
        <f>IF(LEFT(NICAP[[#This Row],[Date]],1)=0,"Y","N")</f>
        <v>N</v>
      </c>
      <c r="N4029" s="36"/>
      <c r="O4029" s="36" t="str">
        <f>19&amp;LEFT(NICAP[[#This Row],[Date]],2)</f>
        <v>1969</v>
      </c>
      <c r="P4029" s="36" t="str">
        <f>MID(NICAP[[#This Row],[Date]],3,2)</f>
        <v>06</v>
      </c>
      <c r="Q4029" s="36" t="str">
        <f>RIGHT(NICAP[[#This Row],[Date]],2)</f>
        <v>05</v>
      </c>
      <c r="R4029" s="26">
        <f>DATE(NICAP[[#This Row],[Year]],NICAP[[#This Row],[Month]],NICAP[[#This Row],[Day]])</f>
        <v>25359</v>
      </c>
      <c r="S4029" s="35" t="str">
        <f t="shared" si="124"/>
        <v>MO</v>
      </c>
      <c r="T4029" s="24" t="str">
        <f t="shared" si="125"/>
        <v>US</v>
      </c>
    </row>
    <row r="4030" spans="1:20" ht="27.75" customHeight="1" x14ac:dyDescent="0.2">
      <c r="A4030" s="35">
        <v>4021</v>
      </c>
      <c r="B4030" s="66">
        <v>690619</v>
      </c>
      <c r="C4030" s="44" t="s">
        <v>4791</v>
      </c>
      <c r="D4030" s="44" t="s">
        <v>1802</v>
      </c>
      <c r="E4030" s="44" t="str">
        <f>IF(AND(LEN(NICAP[[#This Row],[State or      Country]])=2,NICAP[[#This Row],[State or      Country]]&lt;&gt;"UK"),"US","Other")</f>
        <v>Other</v>
      </c>
      <c r="F4030" s="43">
        <v>3</v>
      </c>
      <c r="G4030" s="41"/>
      <c r="H4030" s="41"/>
      <c r="I4030" s="41"/>
      <c r="J4030" s="41"/>
      <c r="K4030" s="41"/>
      <c r="L4030" s="42" t="s">
        <v>4790</v>
      </c>
      <c r="M4030" s="42" t="str">
        <f>IF(LEFT(NICAP[[#This Row],[Date]],1)=0,"Y","N")</f>
        <v>N</v>
      </c>
      <c r="N4030" s="42"/>
      <c r="O4030" s="42" t="str">
        <f>19&amp;LEFT(NICAP[[#This Row],[Date]],2)</f>
        <v>1969</v>
      </c>
      <c r="P4030" s="42" t="str">
        <f>MID(NICAP[[#This Row],[Date]],3,2)</f>
        <v>06</v>
      </c>
      <c r="Q4030" s="42" t="str">
        <f>RIGHT(NICAP[[#This Row],[Date]],2)</f>
        <v>19</v>
      </c>
      <c r="R4030" s="26">
        <f>DATE(NICAP[[#This Row],[Year]],NICAP[[#This Row],[Month]],NICAP[[#This Row],[Day]])</f>
        <v>25373</v>
      </c>
      <c r="S4030" s="35" t="str">
        <f t="shared" si="124"/>
        <v/>
      </c>
      <c r="T4030" s="24" t="str">
        <f t="shared" si="125"/>
        <v>UK</v>
      </c>
    </row>
    <row r="4031" spans="1:20" ht="12.75" customHeight="1" x14ac:dyDescent="0.2">
      <c r="A4031" s="35">
        <v>4022</v>
      </c>
      <c r="B4031" s="64">
        <v>690713</v>
      </c>
      <c r="C4031" s="39" t="s">
        <v>4789</v>
      </c>
      <c r="D4031" s="39" t="s">
        <v>1752</v>
      </c>
      <c r="E4031" s="39" t="str">
        <f>IF(AND(LEN(NICAP[[#This Row],[State or      Country]])=2,NICAP[[#This Row],[State or      Country]]&lt;&gt;"UK"),"US","Other")</f>
        <v>US</v>
      </c>
      <c r="F4031" s="38">
        <v>6</v>
      </c>
      <c r="G4031" s="37"/>
      <c r="H4031" s="37"/>
      <c r="I4031" s="37"/>
      <c r="J4031" s="37"/>
      <c r="K4031" s="37"/>
      <c r="L4031" s="36" t="s">
        <v>4788</v>
      </c>
      <c r="M4031" s="36" t="str">
        <f>IF(LEFT(NICAP[[#This Row],[Date]],1)=0,"Y","N")</f>
        <v>N</v>
      </c>
      <c r="N4031" s="36"/>
      <c r="O4031" s="36" t="str">
        <f>19&amp;LEFT(NICAP[[#This Row],[Date]],2)</f>
        <v>1969</v>
      </c>
      <c r="P4031" s="36" t="str">
        <f>MID(NICAP[[#This Row],[Date]],3,2)</f>
        <v>07</v>
      </c>
      <c r="Q4031" s="36" t="str">
        <f>RIGHT(NICAP[[#This Row],[Date]],2)</f>
        <v>13</v>
      </c>
      <c r="R4031" s="26">
        <f>DATE(NICAP[[#This Row],[Year]],NICAP[[#This Row],[Month]],NICAP[[#This Row],[Day]])</f>
        <v>25397</v>
      </c>
      <c r="S4031" s="35" t="str">
        <f t="shared" si="124"/>
        <v>IA</v>
      </c>
      <c r="T4031" s="24" t="str">
        <f t="shared" si="125"/>
        <v>US</v>
      </c>
    </row>
    <row r="4032" spans="1:20" ht="71.25" customHeight="1" x14ac:dyDescent="0.2">
      <c r="A4032" s="35">
        <v>4023</v>
      </c>
      <c r="B4032" s="67">
        <v>690618</v>
      </c>
      <c r="C4032" s="50" t="s">
        <v>4787</v>
      </c>
      <c r="D4032" s="50" t="s">
        <v>4786</v>
      </c>
      <c r="E4032" s="50" t="str">
        <f>IF(AND(LEN(NICAP[[#This Row],[State or      Country]])=2,NICAP[[#This Row],[State or      Country]]&lt;&gt;"UK"),"US","Other")</f>
        <v>Other</v>
      </c>
      <c r="F4032" s="49">
        <v>1</v>
      </c>
      <c r="G4032" s="48"/>
      <c r="H4032" s="48"/>
      <c r="I4032" s="48"/>
      <c r="J4032" s="48"/>
      <c r="K4032" s="48"/>
      <c r="L4032" s="36" t="s">
        <v>4785</v>
      </c>
      <c r="M4032" s="36" t="str">
        <f>IF(LEFT(NICAP[[#This Row],[Date]],1)=0,"Y","N")</f>
        <v>N</v>
      </c>
      <c r="N4032" s="36"/>
      <c r="O4032" s="36" t="str">
        <f>19&amp;LEFT(NICAP[[#This Row],[Date]],2)</f>
        <v>1969</v>
      </c>
      <c r="P4032" s="36" t="str">
        <f>MID(NICAP[[#This Row],[Date]],3,2)</f>
        <v>06</v>
      </c>
      <c r="Q4032" s="36" t="str">
        <f>RIGHT(NICAP[[#This Row],[Date]],2)</f>
        <v>18</v>
      </c>
      <c r="R4032" s="26">
        <f>DATE(NICAP[[#This Row],[Year]],NICAP[[#This Row],[Month]],NICAP[[#This Row],[Day]])</f>
        <v>25372</v>
      </c>
      <c r="S4032" s="35" t="str">
        <f t="shared" si="124"/>
        <v/>
      </c>
      <c r="T4032" s="24" t="str">
        <f t="shared" si="125"/>
        <v>in space</v>
      </c>
    </row>
    <row r="4033" spans="1:20" ht="27.75" customHeight="1" x14ac:dyDescent="0.2">
      <c r="A4033" s="35">
        <v>4024</v>
      </c>
      <c r="B4033" s="66">
        <v>690805</v>
      </c>
      <c r="C4033" s="44" t="s">
        <v>4784</v>
      </c>
      <c r="D4033" s="44" t="s">
        <v>1673</v>
      </c>
      <c r="E4033" s="44" t="str">
        <f>IF(AND(LEN(NICAP[[#This Row],[State or      Country]])=2,NICAP[[#This Row],[State or      Country]]&lt;&gt;"UK"),"US","Other")</f>
        <v>US</v>
      </c>
      <c r="F4033" s="43">
        <v>3</v>
      </c>
      <c r="G4033" s="41"/>
      <c r="H4033" s="41"/>
      <c r="I4033" s="41"/>
      <c r="J4033" s="41"/>
      <c r="K4033" s="41"/>
      <c r="L4033" s="42" t="s">
        <v>4783</v>
      </c>
      <c r="M4033" s="42" t="str">
        <f>IF(LEFT(NICAP[[#This Row],[Date]],1)=0,"Y","N")</f>
        <v>N</v>
      </c>
      <c r="N4033" s="42"/>
      <c r="O4033" s="42" t="str">
        <f>19&amp;LEFT(NICAP[[#This Row],[Date]],2)</f>
        <v>1969</v>
      </c>
      <c r="P4033" s="42" t="str">
        <f>MID(NICAP[[#This Row],[Date]],3,2)</f>
        <v>08</v>
      </c>
      <c r="Q4033" s="42" t="str">
        <f>RIGHT(NICAP[[#This Row],[Date]],2)</f>
        <v>05</v>
      </c>
      <c r="R4033" s="26">
        <f>DATE(NICAP[[#This Row],[Year]],NICAP[[#This Row],[Month]],NICAP[[#This Row],[Day]])</f>
        <v>25420</v>
      </c>
      <c r="S4033" s="35" t="str">
        <f t="shared" si="124"/>
        <v>NC</v>
      </c>
      <c r="T4033" s="24" t="str">
        <f t="shared" si="125"/>
        <v>US</v>
      </c>
    </row>
    <row r="4034" spans="1:20" ht="12.75" customHeight="1" x14ac:dyDescent="0.2">
      <c r="A4034" s="35">
        <v>4025</v>
      </c>
      <c r="B4034" s="68">
        <v>690831</v>
      </c>
      <c r="C4034" s="39" t="s">
        <v>4782</v>
      </c>
      <c r="D4034" s="39" t="s">
        <v>1844</v>
      </c>
      <c r="E4034" s="39" t="str">
        <f>IF(AND(LEN(NICAP[[#This Row],[State or      Country]])=2,NICAP[[#This Row],[State or      Country]]&lt;&gt;"UK"),"US","Other")</f>
        <v>US</v>
      </c>
      <c r="F4034" s="38">
        <v>4</v>
      </c>
      <c r="G4034" s="37"/>
      <c r="H4034" s="37"/>
      <c r="I4034" s="37"/>
      <c r="J4034" s="37"/>
      <c r="K4034" s="37"/>
      <c r="L4034" s="36" t="s">
        <v>4781</v>
      </c>
      <c r="M4034" s="36" t="str">
        <f>IF(LEFT(NICAP[[#This Row],[Date]],1)=0,"Y","N")</f>
        <v>N</v>
      </c>
      <c r="N4034" s="36"/>
      <c r="O4034" s="36" t="str">
        <f>19&amp;LEFT(NICAP[[#This Row],[Date]],2)</f>
        <v>1969</v>
      </c>
      <c r="P4034" s="36" t="str">
        <f>MID(NICAP[[#This Row],[Date]],3,2)</f>
        <v>08</v>
      </c>
      <c r="Q4034" s="36" t="str">
        <f>RIGHT(NICAP[[#This Row],[Date]],2)</f>
        <v>31</v>
      </c>
      <c r="R4034" s="26">
        <f>DATE(NICAP[[#This Row],[Year]],NICAP[[#This Row],[Month]],NICAP[[#This Row],[Day]])</f>
        <v>25446</v>
      </c>
      <c r="S4034" s="35" t="str">
        <f t="shared" si="124"/>
        <v>MO</v>
      </c>
      <c r="T4034" s="24" t="str">
        <f t="shared" si="125"/>
        <v>US</v>
      </c>
    </row>
    <row r="4035" spans="1:20" ht="42" customHeight="1" x14ac:dyDescent="0.2">
      <c r="A4035" s="35">
        <v>4026</v>
      </c>
      <c r="B4035" s="85">
        <v>691000</v>
      </c>
      <c r="C4035" s="50" t="s">
        <v>4780</v>
      </c>
      <c r="D4035" s="50" t="s">
        <v>1689</v>
      </c>
      <c r="E4035" s="50" t="str">
        <f>IF(AND(LEN(NICAP[[#This Row],[State or      Country]])=2,NICAP[[#This Row],[State or      Country]]&lt;&gt;"UK"),"US","Other")</f>
        <v>US</v>
      </c>
      <c r="F4035" s="49">
        <v>1</v>
      </c>
      <c r="G4035" s="48"/>
      <c r="H4035" s="48"/>
      <c r="I4035" s="48"/>
      <c r="J4035" s="48"/>
      <c r="K4035" s="48"/>
      <c r="L4035" s="42" t="s">
        <v>4779</v>
      </c>
      <c r="M4035" s="42" t="str">
        <f>IF(LEFT(NICAP[[#This Row],[Date]],1)=0,"Y","N")</f>
        <v>N</v>
      </c>
      <c r="N4035" s="42"/>
      <c r="O4035" s="42" t="str">
        <f>19&amp;LEFT(NICAP[[#This Row],[Date]],2)</f>
        <v>1969</v>
      </c>
      <c r="P4035" s="42" t="str">
        <f>MID(NICAP[[#This Row],[Date]],3,2)</f>
        <v>10</v>
      </c>
      <c r="Q4035" s="42" t="str">
        <f>RIGHT(NICAP[[#This Row],[Date]],2)</f>
        <v>00</v>
      </c>
      <c r="R4035" s="26">
        <f>DATE(NICAP[[#This Row],[Year]],NICAP[[#This Row],[Month]],NICAP[[#This Row],[Day]])</f>
        <v>25476</v>
      </c>
      <c r="S4035" s="35" t="str">
        <f t="shared" si="124"/>
        <v>GA</v>
      </c>
      <c r="T4035" s="24" t="str">
        <f t="shared" si="125"/>
        <v>US</v>
      </c>
    </row>
    <row r="4036" spans="1:20" ht="12.75" customHeight="1" x14ac:dyDescent="0.2">
      <c r="A4036" s="35">
        <v>4027</v>
      </c>
      <c r="B4036" s="64">
        <v>691010</v>
      </c>
      <c r="C4036" s="39" t="s">
        <v>4778</v>
      </c>
      <c r="D4036" s="39" t="s">
        <v>1844</v>
      </c>
      <c r="E4036" s="39" t="str">
        <f>IF(AND(LEN(NICAP[[#This Row],[State or      Country]])=2,NICAP[[#This Row],[State or      Country]]&lt;&gt;"UK"),"US","Other")</f>
        <v>US</v>
      </c>
      <c r="F4036" s="38">
        <v>4</v>
      </c>
      <c r="G4036" s="37"/>
      <c r="H4036" s="37"/>
      <c r="I4036" s="37"/>
      <c r="J4036" s="37"/>
      <c r="K4036" s="37"/>
      <c r="L4036" s="36" t="s">
        <v>4777</v>
      </c>
      <c r="M4036" s="36" t="str">
        <f>IF(LEFT(NICAP[[#This Row],[Date]],1)=0,"Y","N")</f>
        <v>N</v>
      </c>
      <c r="N4036" s="36"/>
      <c r="O4036" s="36" t="str">
        <f>19&amp;LEFT(NICAP[[#This Row],[Date]],2)</f>
        <v>1969</v>
      </c>
      <c r="P4036" s="36" t="str">
        <f>MID(NICAP[[#This Row],[Date]],3,2)</f>
        <v>10</v>
      </c>
      <c r="Q4036" s="36" t="str">
        <f>RIGHT(NICAP[[#This Row],[Date]],2)</f>
        <v>10</v>
      </c>
      <c r="R4036" s="26">
        <f>DATE(NICAP[[#This Row],[Year]],NICAP[[#This Row],[Month]],NICAP[[#This Row],[Day]])</f>
        <v>25486</v>
      </c>
      <c r="S4036" s="35" t="str">
        <f t="shared" si="124"/>
        <v>MO</v>
      </c>
      <c r="T4036" s="24" t="str">
        <f t="shared" si="125"/>
        <v>US</v>
      </c>
    </row>
    <row r="4037" spans="1:20" ht="12.75" customHeight="1" x14ac:dyDescent="0.2">
      <c r="A4037" s="35">
        <v>4028</v>
      </c>
      <c r="B4037" s="68">
        <v>691024</v>
      </c>
      <c r="C4037" s="39" t="s">
        <v>4776</v>
      </c>
      <c r="D4037" s="39" t="s">
        <v>2263</v>
      </c>
      <c r="E4037" s="39" t="str">
        <f>IF(AND(LEN(NICAP[[#This Row],[State or      Country]])=2,NICAP[[#This Row],[State or      Country]]&lt;&gt;"UK"),"US","Other")</f>
        <v>Other</v>
      </c>
      <c r="F4037" s="38">
        <v>9</v>
      </c>
      <c r="G4037" s="47" t="s">
        <v>1666</v>
      </c>
      <c r="H4037" s="46">
        <v>5</v>
      </c>
      <c r="I4037" s="37"/>
      <c r="J4037" s="37"/>
      <c r="K4037" s="37"/>
      <c r="L4037" s="36" t="s">
        <v>4775</v>
      </c>
      <c r="M4037" s="36" t="str">
        <f>IF(LEFT(NICAP[[#This Row],[Date]],1)=0,"Y","N")</f>
        <v>N</v>
      </c>
      <c r="N4037" s="36"/>
      <c r="O4037" s="36" t="str">
        <f>19&amp;LEFT(NICAP[[#This Row],[Date]],2)</f>
        <v>1969</v>
      </c>
      <c r="P4037" s="36" t="str">
        <f>MID(NICAP[[#This Row],[Date]],3,2)</f>
        <v>10</v>
      </c>
      <c r="Q4037" s="36" t="str">
        <f>RIGHT(NICAP[[#This Row],[Date]],2)</f>
        <v>24</v>
      </c>
      <c r="R4037" s="26">
        <f>DATE(NICAP[[#This Row],[Year]],NICAP[[#This Row],[Month]],NICAP[[#This Row],[Day]])</f>
        <v>25500</v>
      </c>
      <c r="S4037" s="35" t="str">
        <f t="shared" si="124"/>
        <v/>
      </c>
      <c r="T4037" s="24" t="str">
        <f t="shared" si="125"/>
        <v>Chile</v>
      </c>
    </row>
    <row r="4038" spans="1:20" ht="41.25" customHeight="1" x14ac:dyDescent="0.2">
      <c r="A4038" s="35">
        <v>4029</v>
      </c>
      <c r="B4038" s="67">
        <v>691030</v>
      </c>
      <c r="C4038" s="50" t="s">
        <v>4774</v>
      </c>
      <c r="D4038" s="50" t="s">
        <v>2535</v>
      </c>
      <c r="E4038" s="50" t="str">
        <f>IF(AND(LEN(NICAP[[#This Row],[State or      Country]])=2,NICAP[[#This Row],[State or      Country]]&lt;&gt;"UK"),"US","Other")</f>
        <v>US</v>
      </c>
      <c r="F4038" s="49">
        <v>2</v>
      </c>
      <c r="G4038" s="48"/>
      <c r="H4038" s="48"/>
      <c r="I4038" s="48"/>
      <c r="J4038" s="48"/>
      <c r="K4038" s="48"/>
      <c r="L4038" s="36" t="s">
        <v>4773</v>
      </c>
      <c r="M4038" s="36" t="str">
        <f>IF(LEFT(NICAP[[#This Row],[Date]],1)=0,"Y","N")</f>
        <v>N</v>
      </c>
      <c r="N4038" s="36"/>
      <c r="O4038" s="36" t="str">
        <f>19&amp;LEFT(NICAP[[#This Row],[Date]],2)</f>
        <v>1969</v>
      </c>
      <c r="P4038" s="36" t="str">
        <f>MID(NICAP[[#This Row],[Date]],3,2)</f>
        <v>10</v>
      </c>
      <c r="Q4038" s="36" t="str">
        <f>RIGHT(NICAP[[#This Row],[Date]],2)</f>
        <v>30</v>
      </c>
      <c r="R4038" s="26">
        <f>DATE(NICAP[[#This Row],[Year]],NICAP[[#This Row],[Month]],NICAP[[#This Row],[Day]])</f>
        <v>25506</v>
      </c>
      <c r="S4038" s="35" t="str">
        <f t="shared" si="124"/>
        <v>NZ</v>
      </c>
      <c r="T4038" s="24" t="str">
        <f t="shared" si="125"/>
        <v>US</v>
      </c>
    </row>
    <row r="4039" spans="1:20" ht="12.75" customHeight="1" x14ac:dyDescent="0.2">
      <c r="A4039" s="35">
        <v>4030</v>
      </c>
      <c r="B4039" s="68">
        <v>700000</v>
      </c>
      <c r="C4039" s="39" t="s">
        <v>4772</v>
      </c>
      <c r="D4039" s="39" t="s">
        <v>1826</v>
      </c>
      <c r="E4039" s="39" t="str">
        <f>IF(AND(LEN(NICAP[[#This Row],[State or      Country]])=2,NICAP[[#This Row],[State or      Country]]&lt;&gt;"UK"),"US","Other")</f>
        <v>US</v>
      </c>
      <c r="F4039" s="38">
        <v>9</v>
      </c>
      <c r="G4039" s="47" t="s">
        <v>1666</v>
      </c>
      <c r="H4039" s="46">
        <v>5</v>
      </c>
      <c r="I4039" s="37"/>
      <c r="J4039" s="37"/>
      <c r="K4039" s="37"/>
      <c r="L4039" s="36" t="s">
        <v>4771</v>
      </c>
      <c r="M4039" s="36" t="str">
        <f>IF(LEFT(NICAP[[#This Row],[Date]],1)=0,"Y","N")</f>
        <v>N</v>
      </c>
      <c r="N4039" s="36"/>
      <c r="O4039" s="36" t="str">
        <f>19&amp;LEFT(NICAP[[#This Row],[Date]],2)</f>
        <v>1970</v>
      </c>
      <c r="P4039" s="36" t="str">
        <f>MID(NICAP[[#This Row],[Date]],3,2)</f>
        <v>00</v>
      </c>
      <c r="Q4039" s="36" t="str">
        <f>RIGHT(NICAP[[#This Row],[Date]],2)</f>
        <v>00</v>
      </c>
      <c r="R4039" s="26">
        <f>DATE(NICAP[[#This Row],[Year]],NICAP[[#This Row],[Month]],NICAP[[#This Row],[Day]])</f>
        <v>25537</v>
      </c>
      <c r="S4039" s="35" t="str">
        <f t="shared" si="124"/>
        <v>OR</v>
      </c>
      <c r="T4039" s="24" t="str">
        <f t="shared" si="125"/>
        <v>US</v>
      </c>
    </row>
    <row r="4040" spans="1:20" ht="27.75" customHeight="1" x14ac:dyDescent="0.2">
      <c r="A4040" s="35">
        <v>4031</v>
      </c>
      <c r="B4040" s="66">
        <v>700101</v>
      </c>
      <c r="C4040" s="44" t="s">
        <v>4770</v>
      </c>
      <c r="D4040" s="44" t="s">
        <v>1702</v>
      </c>
      <c r="E4040" s="44" t="str">
        <f>IF(AND(LEN(NICAP[[#This Row],[State or      Country]])=2,NICAP[[#This Row],[State or      Country]]&lt;&gt;"UK"),"US","Other")</f>
        <v>Other</v>
      </c>
      <c r="F4040" s="43">
        <v>2</v>
      </c>
      <c r="G4040" s="41"/>
      <c r="H4040" s="41"/>
      <c r="I4040" s="41"/>
      <c r="J4040" s="41"/>
      <c r="K4040" s="41"/>
      <c r="L4040" s="42" t="s">
        <v>4769</v>
      </c>
      <c r="M4040" s="42" t="str">
        <f>IF(LEFT(NICAP[[#This Row],[Date]],1)=0,"Y","N")</f>
        <v>N</v>
      </c>
      <c r="N4040" s="42"/>
      <c r="O4040" s="42" t="str">
        <f>19&amp;LEFT(NICAP[[#This Row],[Date]],2)</f>
        <v>1970</v>
      </c>
      <c r="P4040" s="42" t="str">
        <f>MID(NICAP[[#This Row],[Date]],3,2)</f>
        <v>01</v>
      </c>
      <c r="Q4040" s="42" t="str">
        <f>RIGHT(NICAP[[#This Row],[Date]],2)</f>
        <v>01</v>
      </c>
      <c r="R4040" s="26">
        <f>DATE(NICAP[[#This Row],[Year]],NICAP[[#This Row],[Month]],NICAP[[#This Row],[Day]])</f>
        <v>25569</v>
      </c>
      <c r="S4040" s="35" t="str">
        <f t="shared" si="124"/>
        <v/>
      </c>
      <c r="T4040" s="24" t="str">
        <f t="shared" si="125"/>
        <v>CAN</v>
      </c>
    </row>
    <row r="4041" spans="1:20" ht="27" customHeight="1" x14ac:dyDescent="0.2">
      <c r="A4041" s="35">
        <v>4032</v>
      </c>
      <c r="B4041" s="66">
        <v>700101</v>
      </c>
      <c r="C4041" s="44" t="s">
        <v>4770</v>
      </c>
      <c r="D4041" s="44" t="s">
        <v>1702</v>
      </c>
      <c r="E4041" s="44" t="str">
        <f>IF(AND(LEN(NICAP[[#This Row],[State or      Country]])=2,NICAP[[#This Row],[State or      Country]]&lt;&gt;"UK"),"US","Other")</f>
        <v>Other</v>
      </c>
      <c r="F4041" s="43">
        <v>7</v>
      </c>
      <c r="G4041" s="41"/>
      <c r="H4041" s="41"/>
      <c r="I4041" s="41"/>
      <c r="J4041" s="41"/>
      <c r="K4041" s="41"/>
      <c r="L4041" s="42" t="s">
        <v>4769</v>
      </c>
      <c r="M4041" s="42" t="str">
        <f>IF(LEFT(NICAP[[#This Row],[Date]],1)=0,"Y","N")</f>
        <v>N</v>
      </c>
      <c r="N4041" s="42"/>
      <c r="O4041" s="42" t="str">
        <f>19&amp;LEFT(NICAP[[#This Row],[Date]],2)</f>
        <v>1970</v>
      </c>
      <c r="P4041" s="42" t="str">
        <f>MID(NICAP[[#This Row],[Date]],3,2)</f>
        <v>01</v>
      </c>
      <c r="Q4041" s="42" t="str">
        <f>RIGHT(NICAP[[#This Row],[Date]],2)</f>
        <v>01</v>
      </c>
      <c r="R4041" s="26">
        <f>DATE(NICAP[[#This Row],[Year]],NICAP[[#This Row],[Month]],NICAP[[#This Row],[Day]])</f>
        <v>25569</v>
      </c>
      <c r="S4041" s="35" t="str">
        <f t="shared" si="124"/>
        <v/>
      </c>
      <c r="T4041" s="24" t="str">
        <f t="shared" si="125"/>
        <v>CAN</v>
      </c>
    </row>
    <row r="4042" spans="1:20" ht="42.75" customHeight="1" x14ac:dyDescent="0.2">
      <c r="A4042" s="35">
        <v>4033</v>
      </c>
      <c r="B4042" s="73">
        <v>700107</v>
      </c>
      <c r="C4042" s="50" t="s">
        <v>4768</v>
      </c>
      <c r="D4042" s="50" t="s">
        <v>2522</v>
      </c>
      <c r="E4042" s="50" t="str">
        <f>IF(AND(LEN(NICAP[[#This Row],[State or      Country]])=2,NICAP[[#This Row],[State or      Country]]&lt;&gt;"UK"),"US","Other")</f>
        <v>Other</v>
      </c>
      <c r="F4042" s="75">
        <v>7</v>
      </c>
      <c r="G4042" s="48"/>
      <c r="H4042" s="48"/>
      <c r="I4042" s="48"/>
      <c r="J4042" s="48"/>
      <c r="K4042" s="48"/>
      <c r="L4042" s="36" t="s">
        <v>4767</v>
      </c>
      <c r="M4042" s="36" t="str">
        <f>IF(LEFT(NICAP[[#This Row],[Date]],1)=0,"Y","N")</f>
        <v>N</v>
      </c>
      <c r="N4042" s="36"/>
      <c r="O4042" s="36" t="str">
        <f>19&amp;LEFT(NICAP[[#This Row],[Date]],2)</f>
        <v>1970</v>
      </c>
      <c r="P4042" s="36" t="str">
        <f>MID(NICAP[[#This Row],[Date]],3,2)</f>
        <v>01</v>
      </c>
      <c r="Q4042" s="36" t="str">
        <f>RIGHT(NICAP[[#This Row],[Date]],2)</f>
        <v>07</v>
      </c>
      <c r="R4042" s="26">
        <f>DATE(NICAP[[#This Row],[Year]],NICAP[[#This Row],[Month]],NICAP[[#This Row],[Day]])</f>
        <v>25575</v>
      </c>
      <c r="S4042" s="35" t="str">
        <f t="shared" ref="S4042:S4105" si="126">IF(E4042="US",D4042,"")</f>
        <v/>
      </c>
      <c r="T4042" s="24" t="str">
        <f t="shared" ref="T4042:T4105" si="127">IF(E4042="US","US",D4042)</f>
        <v>Finland</v>
      </c>
    </row>
    <row r="4043" spans="1:20" ht="42" customHeight="1" x14ac:dyDescent="0.2">
      <c r="A4043" s="35">
        <v>4034</v>
      </c>
      <c r="B4043" s="57">
        <v>700130</v>
      </c>
      <c r="C4043" s="50" t="s">
        <v>4766</v>
      </c>
      <c r="D4043" s="50" t="s">
        <v>1991</v>
      </c>
      <c r="E4043" s="50" t="str">
        <f>IF(AND(LEN(NICAP[[#This Row],[State or      Country]])=2,NICAP[[#This Row],[State or      Country]]&lt;&gt;"UK"),"US","Other")</f>
        <v>Other</v>
      </c>
      <c r="F4043" s="75">
        <v>3</v>
      </c>
      <c r="G4043" s="48"/>
      <c r="H4043" s="48"/>
      <c r="I4043" s="48"/>
      <c r="J4043" s="48"/>
      <c r="K4043" s="48"/>
      <c r="L4043" s="42" t="s">
        <v>4765</v>
      </c>
      <c r="M4043" s="42" t="str">
        <f>IF(LEFT(NICAP[[#This Row],[Date]],1)=0,"Y","N")</f>
        <v>N</v>
      </c>
      <c r="N4043" s="42"/>
      <c r="O4043" s="42" t="str">
        <f>19&amp;LEFT(NICAP[[#This Row],[Date]],2)</f>
        <v>1970</v>
      </c>
      <c r="P4043" s="42" t="str">
        <f>MID(NICAP[[#This Row],[Date]],3,2)</f>
        <v>01</v>
      </c>
      <c r="Q4043" s="42" t="str">
        <f>RIGHT(NICAP[[#This Row],[Date]],2)</f>
        <v>30</v>
      </c>
      <c r="R4043" s="26">
        <f>DATE(NICAP[[#This Row],[Year]],NICAP[[#This Row],[Month]],NICAP[[#This Row],[Day]])</f>
        <v>25598</v>
      </c>
      <c r="S4043" s="35" t="str">
        <f t="shared" si="126"/>
        <v/>
      </c>
      <c r="T4043" s="24" t="str">
        <f t="shared" si="127"/>
        <v>Africa</v>
      </c>
    </row>
    <row r="4044" spans="1:20" ht="42" customHeight="1" x14ac:dyDescent="0.2">
      <c r="A4044" s="35">
        <v>4035</v>
      </c>
      <c r="B4044" s="73">
        <v>700321</v>
      </c>
      <c r="C4044" s="50" t="s">
        <v>4764</v>
      </c>
      <c r="D4044" s="50" t="s">
        <v>1676</v>
      </c>
      <c r="E4044" s="50" t="str">
        <f>IF(AND(LEN(NICAP[[#This Row],[State or      Country]])=2,NICAP[[#This Row],[State or      Country]]&lt;&gt;"UK"),"US","Other")</f>
        <v>US</v>
      </c>
      <c r="F4044" s="75">
        <v>1</v>
      </c>
      <c r="G4044" s="48"/>
      <c r="H4044" s="48"/>
      <c r="I4044" s="48"/>
      <c r="J4044" s="48"/>
      <c r="K4044" s="48"/>
      <c r="L4044" s="42" t="s">
        <v>4763</v>
      </c>
      <c r="M4044" s="42" t="str">
        <f>IF(LEFT(NICAP[[#This Row],[Date]],1)=0,"Y","N")</f>
        <v>N</v>
      </c>
      <c r="N4044" s="42"/>
      <c r="O4044" s="42" t="str">
        <f>19&amp;LEFT(NICAP[[#This Row],[Date]],2)</f>
        <v>1970</v>
      </c>
      <c r="P4044" s="42" t="str">
        <f>MID(NICAP[[#This Row],[Date]],3,2)</f>
        <v>03</v>
      </c>
      <c r="Q4044" s="42" t="str">
        <f>RIGHT(NICAP[[#This Row],[Date]],2)</f>
        <v>21</v>
      </c>
      <c r="R4044" s="26">
        <f>DATE(NICAP[[#This Row],[Year]],NICAP[[#This Row],[Month]],NICAP[[#This Row],[Day]])</f>
        <v>25648</v>
      </c>
      <c r="S4044" s="35" t="str">
        <f t="shared" si="126"/>
        <v>CA</v>
      </c>
      <c r="T4044" s="24" t="str">
        <f t="shared" si="127"/>
        <v>US</v>
      </c>
    </row>
    <row r="4045" spans="1:20" ht="27" customHeight="1" x14ac:dyDescent="0.2">
      <c r="A4045" s="35">
        <v>4036</v>
      </c>
      <c r="B4045" s="60">
        <v>700415</v>
      </c>
      <c r="C4045" s="44" t="s">
        <v>4762</v>
      </c>
      <c r="D4045" s="44" t="s">
        <v>2067</v>
      </c>
      <c r="E4045" s="44" t="str">
        <f>IF(AND(LEN(NICAP[[#This Row],[State or      Country]])=2,NICAP[[#This Row],[State or      Country]]&lt;&gt;"UK"),"US","Other")</f>
        <v>Other</v>
      </c>
      <c r="F4045" s="74">
        <v>1</v>
      </c>
      <c r="G4045" s="41"/>
      <c r="H4045" s="41"/>
      <c r="I4045" s="41"/>
      <c r="J4045" s="41"/>
      <c r="K4045" s="41"/>
      <c r="L4045" s="42" t="s">
        <v>4761</v>
      </c>
      <c r="M4045" s="42" t="str">
        <f>IF(LEFT(NICAP[[#This Row],[Date]],1)=0,"Y","N")</f>
        <v>N</v>
      </c>
      <c r="N4045" s="42"/>
      <c r="O4045" s="42" t="str">
        <f>19&amp;LEFT(NICAP[[#This Row],[Date]],2)</f>
        <v>1970</v>
      </c>
      <c r="P4045" s="42" t="str">
        <f>MID(NICAP[[#This Row],[Date]],3,2)</f>
        <v>04</v>
      </c>
      <c r="Q4045" s="42" t="str">
        <f>RIGHT(NICAP[[#This Row],[Date]],2)</f>
        <v>15</v>
      </c>
      <c r="R4045" s="26">
        <f>DATE(NICAP[[#This Row],[Year]],NICAP[[#This Row],[Month]],NICAP[[#This Row],[Day]])</f>
        <v>25673</v>
      </c>
      <c r="S4045" s="35" t="str">
        <f t="shared" si="126"/>
        <v/>
      </c>
      <c r="T4045" s="24" t="str">
        <f t="shared" si="127"/>
        <v>Argentina</v>
      </c>
    </row>
    <row r="4046" spans="1:20" ht="27.75" customHeight="1" x14ac:dyDescent="0.2">
      <c r="A4046" s="35">
        <v>4037</v>
      </c>
      <c r="B4046" s="58">
        <v>700420</v>
      </c>
      <c r="C4046" s="44" t="s">
        <v>4760</v>
      </c>
      <c r="D4046" s="44" t="s">
        <v>1787</v>
      </c>
      <c r="E4046" s="44" t="str">
        <f>IF(AND(LEN(NICAP[[#This Row],[State or      Country]])=2,NICAP[[#This Row],[State or      Country]]&lt;&gt;"UK"),"US","Other")</f>
        <v>US</v>
      </c>
      <c r="F4046" s="74">
        <v>2</v>
      </c>
      <c r="G4046" s="41"/>
      <c r="H4046" s="41"/>
      <c r="I4046" s="41"/>
      <c r="J4046" s="41"/>
      <c r="K4046" s="41"/>
      <c r="L4046" s="59" t="s">
        <v>4759</v>
      </c>
      <c r="M4046" s="59" t="str">
        <f>IF(LEFT(NICAP[[#This Row],[Date]],1)=0,"Y","N")</f>
        <v>N</v>
      </c>
      <c r="N4046" s="59"/>
      <c r="O4046" s="59" t="str">
        <f>19&amp;LEFT(NICAP[[#This Row],[Date]],2)</f>
        <v>1970</v>
      </c>
      <c r="P4046" s="59" t="str">
        <f>MID(NICAP[[#This Row],[Date]],3,2)</f>
        <v>04</v>
      </c>
      <c r="Q4046" s="59" t="str">
        <f>RIGHT(NICAP[[#This Row],[Date]],2)</f>
        <v>20</v>
      </c>
      <c r="R4046" s="26">
        <f>DATE(NICAP[[#This Row],[Year]],NICAP[[#This Row],[Month]],NICAP[[#This Row],[Day]])</f>
        <v>25678</v>
      </c>
      <c r="S4046" s="35" t="str">
        <f t="shared" si="126"/>
        <v>IN</v>
      </c>
      <c r="T4046" s="24" t="str">
        <f t="shared" si="127"/>
        <v>US</v>
      </c>
    </row>
    <row r="4047" spans="1:20" ht="12.75" customHeight="1" x14ac:dyDescent="0.2">
      <c r="A4047" s="35">
        <v>4038</v>
      </c>
      <c r="B4047" s="53">
        <v>700602</v>
      </c>
      <c r="C4047" s="39" t="s">
        <v>4758</v>
      </c>
      <c r="D4047" s="39" t="s">
        <v>1852</v>
      </c>
      <c r="E4047" s="39" t="str">
        <f>IF(AND(LEN(NICAP[[#This Row],[State or      Country]])=2,NICAP[[#This Row],[State or      Country]]&lt;&gt;"UK"),"US","Other")</f>
        <v>US</v>
      </c>
      <c r="F4047" s="79">
        <v>4</v>
      </c>
      <c r="G4047" s="37"/>
      <c r="H4047" s="37"/>
      <c r="I4047" s="37"/>
      <c r="J4047" s="37"/>
      <c r="K4047" s="37"/>
      <c r="L4047" s="36" t="s">
        <v>4757</v>
      </c>
      <c r="M4047" s="36" t="str">
        <f>IF(LEFT(NICAP[[#This Row],[Date]],1)=0,"Y","N")</f>
        <v>N</v>
      </c>
      <c r="N4047" s="36"/>
      <c r="O4047" s="36" t="str">
        <f>19&amp;LEFT(NICAP[[#This Row],[Date]],2)</f>
        <v>1970</v>
      </c>
      <c r="P4047" s="36" t="str">
        <f>MID(NICAP[[#This Row],[Date]],3,2)</f>
        <v>06</v>
      </c>
      <c r="Q4047" s="36" t="str">
        <f>RIGHT(NICAP[[#This Row],[Date]],2)</f>
        <v>02</v>
      </c>
      <c r="R4047" s="26">
        <f>DATE(NICAP[[#This Row],[Year]],NICAP[[#This Row],[Month]],NICAP[[#This Row],[Day]])</f>
        <v>25721</v>
      </c>
      <c r="S4047" s="35" t="str">
        <f t="shared" si="126"/>
        <v>AZ</v>
      </c>
      <c r="T4047" s="24" t="str">
        <f t="shared" si="127"/>
        <v>US</v>
      </c>
    </row>
    <row r="4048" spans="1:20" ht="27.75" customHeight="1" x14ac:dyDescent="0.2">
      <c r="A4048" s="35">
        <v>4039</v>
      </c>
      <c r="B4048" s="60">
        <v>700627</v>
      </c>
      <c r="C4048" s="44" t="s">
        <v>2205</v>
      </c>
      <c r="D4048" s="44" t="s">
        <v>1749</v>
      </c>
      <c r="E4048" s="44" t="str">
        <f>IF(AND(LEN(NICAP[[#This Row],[State or      Country]])=2,NICAP[[#This Row],[State or      Country]]&lt;&gt;"UK"),"US","Other")</f>
        <v>Other</v>
      </c>
      <c r="F4048" s="74">
        <v>8</v>
      </c>
      <c r="G4048" s="41"/>
      <c r="H4048" s="41"/>
      <c r="I4048" s="41"/>
      <c r="J4048" s="41"/>
      <c r="K4048" s="41"/>
      <c r="L4048" s="42" t="s">
        <v>4756</v>
      </c>
      <c r="M4048" s="42" t="str">
        <f>IF(LEFT(NICAP[[#This Row],[Date]],1)=0,"Y","N")</f>
        <v>N</v>
      </c>
      <c r="N4048" s="42"/>
      <c r="O4048" s="42" t="str">
        <f>19&amp;LEFT(NICAP[[#This Row],[Date]],2)</f>
        <v>1970</v>
      </c>
      <c r="P4048" s="42" t="str">
        <f>MID(NICAP[[#This Row],[Date]],3,2)</f>
        <v>06</v>
      </c>
      <c r="Q4048" s="42" t="str">
        <f>RIGHT(NICAP[[#This Row],[Date]],2)</f>
        <v>27</v>
      </c>
      <c r="R4048" s="26">
        <f>DATE(NICAP[[#This Row],[Year]],NICAP[[#This Row],[Month]],NICAP[[#This Row],[Day]])</f>
        <v>25746</v>
      </c>
      <c r="S4048" s="35" t="str">
        <f t="shared" si="126"/>
        <v/>
      </c>
      <c r="T4048" s="24" t="str">
        <f t="shared" si="127"/>
        <v>Brazil</v>
      </c>
    </row>
    <row r="4049" spans="1:20" ht="12.75" customHeight="1" x14ac:dyDescent="0.2">
      <c r="A4049" s="35">
        <v>4040</v>
      </c>
      <c r="B4049" s="53">
        <v>700629</v>
      </c>
      <c r="C4049" s="39" t="s">
        <v>4755</v>
      </c>
      <c r="D4049" s="39" t="s">
        <v>1683</v>
      </c>
      <c r="E4049" s="39" t="str">
        <f>IF(AND(LEN(NICAP[[#This Row],[State or      Country]])=2,NICAP[[#This Row],[State or      Country]]&lt;&gt;"UK"),"US","Other")</f>
        <v>US</v>
      </c>
      <c r="F4049" s="79">
        <v>4</v>
      </c>
      <c r="G4049" s="37"/>
      <c r="H4049" s="37"/>
      <c r="I4049" s="37"/>
      <c r="J4049" s="37"/>
      <c r="K4049" s="37"/>
      <c r="L4049" s="36" t="s">
        <v>4754</v>
      </c>
      <c r="M4049" s="36" t="str">
        <f>IF(LEFT(NICAP[[#This Row],[Date]],1)=0,"Y","N")</f>
        <v>N</v>
      </c>
      <c r="N4049" s="36"/>
      <c r="O4049" s="36" t="str">
        <f>19&amp;LEFT(NICAP[[#This Row],[Date]],2)</f>
        <v>1970</v>
      </c>
      <c r="P4049" s="36" t="str">
        <f>MID(NICAP[[#This Row],[Date]],3,2)</f>
        <v>06</v>
      </c>
      <c r="Q4049" s="36" t="str">
        <f>RIGHT(NICAP[[#This Row],[Date]],2)</f>
        <v>29</v>
      </c>
      <c r="R4049" s="26">
        <f>DATE(NICAP[[#This Row],[Year]],NICAP[[#This Row],[Month]],NICAP[[#This Row],[Day]])</f>
        <v>25748</v>
      </c>
      <c r="S4049" s="35" t="str">
        <f t="shared" si="126"/>
        <v>FL</v>
      </c>
      <c r="T4049" s="24" t="str">
        <f t="shared" si="127"/>
        <v>US</v>
      </c>
    </row>
    <row r="4050" spans="1:20" ht="27" customHeight="1" x14ac:dyDescent="0.2">
      <c r="A4050" s="35">
        <v>4041</v>
      </c>
      <c r="B4050" s="60">
        <v>700813</v>
      </c>
      <c r="C4050" s="44" t="s">
        <v>4753</v>
      </c>
      <c r="D4050" s="44" t="s">
        <v>4006</v>
      </c>
      <c r="E4050" s="44" t="str">
        <f>IF(AND(LEN(NICAP[[#This Row],[State or      Country]])=2,NICAP[[#This Row],[State or      Country]]&lt;&gt;"UK"),"US","Other")</f>
        <v>Other</v>
      </c>
      <c r="F4050" s="74">
        <v>3</v>
      </c>
      <c r="G4050" s="41"/>
      <c r="H4050" s="41"/>
      <c r="I4050" s="41"/>
      <c r="J4050" s="41"/>
      <c r="K4050" s="41"/>
      <c r="L4050" s="59" t="s">
        <v>4752</v>
      </c>
      <c r="M4050" s="59" t="str">
        <f>IF(LEFT(NICAP[[#This Row],[Date]],1)=0,"Y","N")</f>
        <v>N</v>
      </c>
      <c r="N4050" s="59"/>
      <c r="O4050" s="59" t="str">
        <f>19&amp;LEFT(NICAP[[#This Row],[Date]],2)</f>
        <v>1970</v>
      </c>
      <c r="P4050" s="59" t="str">
        <f>MID(NICAP[[#This Row],[Date]],3,2)</f>
        <v>08</v>
      </c>
      <c r="Q4050" s="59" t="str">
        <f>RIGHT(NICAP[[#This Row],[Date]],2)</f>
        <v>13</v>
      </c>
      <c r="R4050" s="26">
        <f>DATE(NICAP[[#This Row],[Year]],NICAP[[#This Row],[Month]],NICAP[[#This Row],[Day]])</f>
        <v>25793</v>
      </c>
      <c r="S4050" s="35" t="str">
        <f t="shared" si="126"/>
        <v/>
      </c>
      <c r="T4050" s="24" t="str">
        <f t="shared" si="127"/>
        <v>Den</v>
      </c>
    </row>
    <row r="4051" spans="1:20" ht="41.25" customHeight="1" x14ac:dyDescent="0.2">
      <c r="A4051" s="35">
        <v>4042</v>
      </c>
      <c r="B4051" s="57">
        <v>700830</v>
      </c>
      <c r="C4051" s="50" t="s">
        <v>4602</v>
      </c>
      <c r="D4051" s="50" t="s">
        <v>1787</v>
      </c>
      <c r="E4051" s="50" t="str">
        <f>IF(AND(LEN(NICAP[[#This Row],[State or      Country]])=2,NICAP[[#This Row],[State or      Country]]&lt;&gt;"UK"),"US","Other")</f>
        <v>US</v>
      </c>
      <c r="F4051" s="75">
        <v>2</v>
      </c>
      <c r="G4051" s="48"/>
      <c r="H4051" s="48"/>
      <c r="I4051" s="48"/>
      <c r="J4051" s="48"/>
      <c r="K4051" s="48"/>
      <c r="L4051" s="42" t="s">
        <v>4751</v>
      </c>
      <c r="M4051" s="42" t="str">
        <f>IF(LEFT(NICAP[[#This Row],[Date]],1)=0,"Y","N")</f>
        <v>N</v>
      </c>
      <c r="N4051" s="42"/>
      <c r="O4051" s="42" t="str">
        <f>19&amp;LEFT(NICAP[[#This Row],[Date]],2)</f>
        <v>1970</v>
      </c>
      <c r="P4051" s="42" t="str">
        <f>MID(NICAP[[#This Row],[Date]],3,2)</f>
        <v>08</v>
      </c>
      <c r="Q4051" s="42" t="str">
        <f>RIGHT(NICAP[[#This Row],[Date]],2)</f>
        <v>30</v>
      </c>
      <c r="R4051" s="26">
        <f>DATE(NICAP[[#This Row],[Year]],NICAP[[#This Row],[Month]],NICAP[[#This Row],[Day]])</f>
        <v>25810</v>
      </c>
      <c r="S4051" s="35" t="str">
        <f t="shared" si="126"/>
        <v>IN</v>
      </c>
      <c r="T4051" s="24" t="str">
        <f t="shared" si="127"/>
        <v>US</v>
      </c>
    </row>
    <row r="4052" spans="1:20" ht="12.75" customHeight="1" x14ac:dyDescent="0.2">
      <c r="A4052" s="35">
        <v>4043</v>
      </c>
      <c r="B4052" s="55">
        <v>700830</v>
      </c>
      <c r="C4052" s="39" t="s">
        <v>4750</v>
      </c>
      <c r="D4052" s="39" t="s">
        <v>1749</v>
      </c>
      <c r="E4052" s="39" t="str">
        <f>IF(AND(LEN(NICAP[[#This Row],[State or      Country]])=2,NICAP[[#This Row],[State or      Country]]&lt;&gt;"UK"),"US","Other")</f>
        <v>Other</v>
      </c>
      <c r="F4052" s="79">
        <v>6</v>
      </c>
      <c r="G4052" s="37"/>
      <c r="H4052" s="37"/>
      <c r="I4052" s="37"/>
      <c r="J4052" s="37"/>
      <c r="K4052" s="37"/>
      <c r="L4052" s="36" t="s">
        <v>4749</v>
      </c>
      <c r="M4052" s="36" t="str">
        <f>IF(LEFT(NICAP[[#This Row],[Date]],1)=0,"Y","N")</f>
        <v>N</v>
      </c>
      <c r="N4052" s="36"/>
      <c r="O4052" s="36" t="str">
        <f>19&amp;LEFT(NICAP[[#This Row],[Date]],2)</f>
        <v>1970</v>
      </c>
      <c r="P4052" s="36" t="str">
        <f>MID(NICAP[[#This Row],[Date]],3,2)</f>
        <v>08</v>
      </c>
      <c r="Q4052" s="36" t="str">
        <f>RIGHT(NICAP[[#This Row],[Date]],2)</f>
        <v>30</v>
      </c>
      <c r="R4052" s="26">
        <f>DATE(NICAP[[#This Row],[Year]],NICAP[[#This Row],[Month]],NICAP[[#This Row],[Day]])</f>
        <v>25810</v>
      </c>
      <c r="S4052" s="35" t="str">
        <f t="shared" si="126"/>
        <v/>
      </c>
      <c r="T4052" s="24" t="str">
        <f t="shared" si="127"/>
        <v>Brazil</v>
      </c>
    </row>
    <row r="4053" spans="1:20" ht="87" customHeight="1" x14ac:dyDescent="0.2">
      <c r="A4053" s="35">
        <v>4044</v>
      </c>
      <c r="B4053" s="57">
        <v>700900</v>
      </c>
      <c r="C4053" s="50" t="s">
        <v>3400</v>
      </c>
      <c r="D4053" s="50" t="s">
        <v>1686</v>
      </c>
      <c r="E4053" s="50" t="str">
        <f>IF(AND(LEN(NICAP[[#This Row],[State or      Country]])=2,NICAP[[#This Row],[State or      Country]]&lt;&gt;"UK"),"US","Other")</f>
        <v>US</v>
      </c>
      <c r="F4053" s="75">
        <v>1</v>
      </c>
      <c r="G4053" s="48"/>
      <c r="H4053" s="48"/>
      <c r="I4053" s="48"/>
      <c r="J4053" s="48"/>
      <c r="K4053" s="48"/>
      <c r="L4053" s="42" t="s">
        <v>4748</v>
      </c>
      <c r="M4053" s="42" t="str">
        <f>IF(LEFT(NICAP[[#This Row],[Date]],1)=0,"Y","N")</f>
        <v>N</v>
      </c>
      <c r="N4053" s="42"/>
      <c r="O4053" s="42" t="str">
        <f>19&amp;LEFT(NICAP[[#This Row],[Date]],2)</f>
        <v>1970</v>
      </c>
      <c r="P4053" s="42" t="str">
        <f>MID(NICAP[[#This Row],[Date]],3,2)</f>
        <v>09</v>
      </c>
      <c r="Q4053" s="42" t="str">
        <f>RIGHT(NICAP[[#This Row],[Date]],2)</f>
        <v>00</v>
      </c>
      <c r="R4053" s="26">
        <f>DATE(NICAP[[#This Row],[Year]],NICAP[[#This Row],[Month]],NICAP[[#This Row],[Day]])</f>
        <v>25811</v>
      </c>
      <c r="S4053" s="35" t="str">
        <f t="shared" si="126"/>
        <v>PA</v>
      </c>
      <c r="T4053" s="24" t="str">
        <f t="shared" si="127"/>
        <v>US</v>
      </c>
    </row>
    <row r="4054" spans="1:20" ht="12.75" customHeight="1" x14ac:dyDescent="0.2">
      <c r="A4054" s="35">
        <v>4045</v>
      </c>
      <c r="B4054" s="53">
        <v>701005</v>
      </c>
      <c r="C4054" s="39" t="s">
        <v>4747</v>
      </c>
      <c r="D4054" s="39" t="s">
        <v>1670</v>
      </c>
      <c r="E4054" s="39" t="str">
        <f>IF(AND(LEN(NICAP[[#This Row],[State or      Country]])=2,NICAP[[#This Row],[State or      Country]]&lt;&gt;"UK"),"US","Other")</f>
        <v>US</v>
      </c>
      <c r="F4054" s="79">
        <v>4</v>
      </c>
      <c r="G4054" s="37"/>
      <c r="H4054" s="37"/>
      <c r="I4054" s="37"/>
      <c r="J4054" s="37"/>
      <c r="K4054" s="37"/>
      <c r="L4054" s="36" t="s">
        <v>4746</v>
      </c>
      <c r="M4054" s="36" t="str">
        <f>IF(LEFT(NICAP[[#This Row],[Date]],1)=0,"Y","N")</f>
        <v>N</v>
      </c>
      <c r="N4054" s="36"/>
      <c r="O4054" s="36" t="str">
        <f>19&amp;LEFT(NICAP[[#This Row],[Date]],2)</f>
        <v>1970</v>
      </c>
      <c r="P4054" s="36" t="str">
        <f>MID(NICAP[[#This Row],[Date]],3,2)</f>
        <v>10</v>
      </c>
      <c r="Q4054" s="36" t="str">
        <f>RIGHT(NICAP[[#This Row],[Date]],2)</f>
        <v>05</v>
      </c>
      <c r="R4054" s="26">
        <f>DATE(NICAP[[#This Row],[Year]],NICAP[[#This Row],[Month]],NICAP[[#This Row],[Day]])</f>
        <v>25846</v>
      </c>
      <c r="S4054" s="35" t="str">
        <f t="shared" si="126"/>
        <v>IL</v>
      </c>
      <c r="T4054" s="24" t="str">
        <f t="shared" si="127"/>
        <v>US</v>
      </c>
    </row>
    <row r="4055" spans="1:20" ht="41.25" customHeight="1" x14ac:dyDescent="0.2">
      <c r="A4055" s="35">
        <v>4046</v>
      </c>
      <c r="B4055" s="57">
        <v>701029</v>
      </c>
      <c r="C4055" s="50" t="s">
        <v>4745</v>
      </c>
      <c r="D4055" s="50" t="s">
        <v>2189</v>
      </c>
      <c r="E4055" s="50" t="str">
        <f>IF(AND(LEN(NICAP[[#This Row],[State or      Country]])=2,NICAP[[#This Row],[State or      Country]]&lt;&gt;"UK"),"US","Other")</f>
        <v>Other</v>
      </c>
      <c r="F4055" s="75">
        <v>2</v>
      </c>
      <c r="G4055" s="48"/>
      <c r="H4055" s="48"/>
      <c r="I4055" s="48"/>
      <c r="J4055" s="48"/>
      <c r="K4055" s="48"/>
      <c r="L4055" s="42" t="s">
        <v>4744</v>
      </c>
      <c r="M4055" s="42" t="str">
        <f>IF(LEFT(NICAP[[#This Row],[Date]],1)=0,"Y","N")</f>
        <v>N</v>
      </c>
      <c r="N4055" s="42"/>
      <c r="O4055" s="42" t="str">
        <f>19&amp;LEFT(NICAP[[#This Row],[Date]],2)</f>
        <v>1970</v>
      </c>
      <c r="P4055" s="42" t="str">
        <f>MID(NICAP[[#This Row],[Date]],3,2)</f>
        <v>10</v>
      </c>
      <c r="Q4055" s="42" t="str">
        <f>RIGHT(NICAP[[#This Row],[Date]],2)</f>
        <v>29</v>
      </c>
      <c r="R4055" s="26">
        <f>DATE(NICAP[[#This Row],[Year]],NICAP[[#This Row],[Month]],NICAP[[#This Row],[Day]])</f>
        <v>25870</v>
      </c>
      <c r="S4055" s="35" t="str">
        <f t="shared" si="126"/>
        <v/>
      </c>
      <c r="T4055" s="24" t="str">
        <f t="shared" si="127"/>
        <v>Norway</v>
      </c>
    </row>
    <row r="4056" spans="1:20" ht="115.5" customHeight="1" x14ac:dyDescent="0.2">
      <c r="A4056" s="35">
        <v>4047</v>
      </c>
      <c r="B4056" s="73">
        <v>701125</v>
      </c>
      <c r="C4056" s="50" t="s">
        <v>4743</v>
      </c>
      <c r="D4056" s="50" t="s">
        <v>1702</v>
      </c>
      <c r="E4056" s="50" t="str">
        <f>IF(AND(LEN(NICAP[[#This Row],[State or      Country]])=2,NICAP[[#This Row],[State or      Country]]&lt;&gt;"UK"),"US","Other")</f>
        <v>Other</v>
      </c>
      <c r="F4056" s="75">
        <v>3</v>
      </c>
      <c r="G4056" s="48"/>
      <c r="H4056" s="48"/>
      <c r="I4056" s="48"/>
      <c r="J4056" s="48"/>
      <c r="K4056" s="48"/>
      <c r="L4056" s="36" t="s">
        <v>4742</v>
      </c>
      <c r="M4056" s="36" t="str">
        <f>IF(LEFT(NICAP[[#This Row],[Date]],1)=0,"Y","N")</f>
        <v>N</v>
      </c>
      <c r="N4056" s="36"/>
      <c r="O4056" s="36" t="str">
        <f>19&amp;LEFT(NICAP[[#This Row],[Date]],2)</f>
        <v>1970</v>
      </c>
      <c r="P4056" s="36" t="str">
        <f>MID(NICAP[[#This Row],[Date]],3,2)</f>
        <v>11</v>
      </c>
      <c r="Q4056" s="36" t="str">
        <f>RIGHT(NICAP[[#This Row],[Date]],2)</f>
        <v>25</v>
      </c>
      <c r="R4056" s="26">
        <f>DATE(NICAP[[#This Row],[Year]],NICAP[[#This Row],[Month]],NICAP[[#This Row],[Day]])</f>
        <v>25897</v>
      </c>
      <c r="S4056" s="35" t="str">
        <f t="shared" si="126"/>
        <v/>
      </c>
      <c r="T4056" s="24" t="str">
        <f t="shared" si="127"/>
        <v>CAN</v>
      </c>
    </row>
    <row r="4057" spans="1:20" ht="12.75" customHeight="1" x14ac:dyDescent="0.2">
      <c r="A4057" s="35">
        <v>4048</v>
      </c>
      <c r="B4057" s="53">
        <v>710000</v>
      </c>
      <c r="C4057" s="39" t="s">
        <v>4741</v>
      </c>
      <c r="D4057" s="39" t="s">
        <v>2763</v>
      </c>
      <c r="E4057" s="39" t="str">
        <f>IF(AND(LEN(NICAP[[#This Row],[State or      Country]])=2,NICAP[[#This Row],[State or      Country]]&lt;&gt;"UK"),"US","Other")</f>
        <v>Other</v>
      </c>
      <c r="F4057" s="79">
        <v>3</v>
      </c>
      <c r="G4057" s="41"/>
      <c r="H4057" s="41"/>
      <c r="I4057" s="41"/>
      <c r="J4057" s="41"/>
      <c r="K4057" s="41"/>
      <c r="L4057" s="36" t="s">
        <v>4740</v>
      </c>
      <c r="M4057" s="36" t="str">
        <f>IF(LEFT(NICAP[[#This Row],[Date]],1)=0,"Y","N")</f>
        <v>N</v>
      </c>
      <c r="N4057" s="36"/>
      <c r="O4057" s="36" t="str">
        <f>19&amp;LEFT(NICAP[[#This Row],[Date]],2)</f>
        <v>1971</v>
      </c>
      <c r="P4057" s="36" t="str">
        <f>MID(NICAP[[#This Row],[Date]],3,2)</f>
        <v>00</v>
      </c>
      <c r="Q4057" s="36" t="str">
        <f>RIGHT(NICAP[[#This Row],[Date]],2)</f>
        <v>00</v>
      </c>
      <c r="R4057" s="26">
        <f>DATE(NICAP[[#This Row],[Year]],NICAP[[#This Row],[Month]],NICAP[[#This Row],[Day]])</f>
        <v>25902</v>
      </c>
      <c r="S4057" s="35" t="str">
        <f t="shared" si="126"/>
        <v/>
      </c>
      <c r="T4057" s="24" t="str">
        <f t="shared" si="127"/>
        <v>At Sea</v>
      </c>
    </row>
    <row r="4058" spans="1:20" ht="12.75" customHeight="1" x14ac:dyDescent="0.2">
      <c r="A4058" s="35">
        <v>4049</v>
      </c>
      <c r="B4058" s="53">
        <v>710000</v>
      </c>
      <c r="C4058" s="39" t="s">
        <v>4739</v>
      </c>
      <c r="D4058" s="39" t="s">
        <v>1802</v>
      </c>
      <c r="E4058" s="39" t="str">
        <f>IF(AND(LEN(NICAP[[#This Row],[State or      Country]])=2,NICAP[[#This Row],[State or      Country]]&lt;&gt;"UK"),"US","Other")</f>
        <v>Other</v>
      </c>
      <c r="F4058" s="79">
        <v>9</v>
      </c>
      <c r="G4058" s="71" t="s">
        <v>1666</v>
      </c>
      <c r="H4058" s="65">
        <v>5</v>
      </c>
      <c r="I4058" s="37"/>
      <c r="J4058" s="37"/>
      <c r="K4058" s="37"/>
      <c r="L4058" s="36" t="s">
        <v>4738</v>
      </c>
      <c r="M4058" s="36" t="str">
        <f>IF(LEFT(NICAP[[#This Row],[Date]],1)=0,"Y","N")</f>
        <v>N</v>
      </c>
      <c r="N4058" s="36"/>
      <c r="O4058" s="36" t="str">
        <f>19&amp;LEFT(NICAP[[#This Row],[Date]],2)</f>
        <v>1971</v>
      </c>
      <c r="P4058" s="36" t="str">
        <f>MID(NICAP[[#This Row],[Date]],3,2)</f>
        <v>00</v>
      </c>
      <c r="Q4058" s="36" t="str">
        <f>RIGHT(NICAP[[#This Row],[Date]],2)</f>
        <v>00</v>
      </c>
      <c r="R4058" s="26">
        <f>DATE(NICAP[[#This Row],[Year]],NICAP[[#This Row],[Month]],NICAP[[#This Row],[Day]])</f>
        <v>25902</v>
      </c>
      <c r="S4058" s="35" t="str">
        <f t="shared" si="126"/>
        <v/>
      </c>
      <c r="T4058" s="24" t="str">
        <f t="shared" si="127"/>
        <v>UK</v>
      </c>
    </row>
    <row r="4059" spans="1:20" ht="57.75" customHeight="1" x14ac:dyDescent="0.2">
      <c r="A4059" s="35">
        <v>4050</v>
      </c>
      <c r="B4059" s="57">
        <v>710107</v>
      </c>
      <c r="C4059" s="50" t="s">
        <v>4737</v>
      </c>
      <c r="D4059" s="50" t="s">
        <v>1697</v>
      </c>
      <c r="E4059" s="50" t="str">
        <f>IF(AND(LEN(NICAP[[#This Row],[State or      Country]])=2,NICAP[[#This Row],[State or      Country]]&lt;&gt;"UK"),"US","Other")</f>
        <v>US</v>
      </c>
      <c r="F4059" s="75">
        <v>2</v>
      </c>
      <c r="G4059" s="48"/>
      <c r="H4059" s="48"/>
      <c r="I4059" s="48"/>
      <c r="J4059" s="48"/>
      <c r="K4059" s="48"/>
      <c r="L4059" s="36" t="s">
        <v>4736</v>
      </c>
      <c r="M4059" s="36" t="str">
        <f>IF(LEFT(NICAP[[#This Row],[Date]],1)=0,"Y","N")</f>
        <v>N</v>
      </c>
      <c r="N4059" s="36"/>
      <c r="O4059" s="36" t="str">
        <f>19&amp;LEFT(NICAP[[#This Row],[Date]],2)</f>
        <v>1971</v>
      </c>
      <c r="P4059" s="36" t="str">
        <f>MID(NICAP[[#This Row],[Date]],3,2)</f>
        <v>01</v>
      </c>
      <c r="Q4059" s="36" t="str">
        <f>RIGHT(NICAP[[#This Row],[Date]],2)</f>
        <v>07</v>
      </c>
      <c r="R4059" s="26">
        <f>DATE(NICAP[[#This Row],[Year]],NICAP[[#This Row],[Month]],NICAP[[#This Row],[Day]])</f>
        <v>25940</v>
      </c>
      <c r="S4059" s="35" t="str">
        <f t="shared" si="126"/>
        <v>MA</v>
      </c>
      <c r="T4059" s="24" t="str">
        <f t="shared" si="127"/>
        <v>US</v>
      </c>
    </row>
    <row r="4060" spans="1:20" ht="72" customHeight="1" x14ac:dyDescent="0.2">
      <c r="A4060" s="35">
        <v>4051</v>
      </c>
      <c r="B4060" s="57">
        <v>710122</v>
      </c>
      <c r="C4060" s="50" t="s">
        <v>4735</v>
      </c>
      <c r="D4060" s="50" t="s">
        <v>2260</v>
      </c>
      <c r="E4060" s="50" t="str">
        <f>IF(AND(LEN(NICAP[[#This Row],[State or      Country]])=2,NICAP[[#This Row],[State or      Country]]&lt;&gt;"UK"),"US","Other")</f>
        <v>US</v>
      </c>
      <c r="F4060" s="75">
        <v>7</v>
      </c>
      <c r="G4060" s="48"/>
      <c r="H4060" s="48"/>
      <c r="I4060" s="48"/>
      <c r="J4060" s="48"/>
      <c r="K4060" s="48"/>
      <c r="L4060" s="36" t="s">
        <v>4734</v>
      </c>
      <c r="M4060" s="36" t="str">
        <f>IF(LEFT(NICAP[[#This Row],[Date]],1)=0,"Y","N")</f>
        <v>N</v>
      </c>
      <c r="N4060" s="36"/>
      <c r="O4060" s="36" t="str">
        <f>19&amp;LEFT(NICAP[[#This Row],[Date]],2)</f>
        <v>1971</v>
      </c>
      <c r="P4060" s="36" t="str">
        <f>MID(NICAP[[#This Row],[Date]],3,2)</f>
        <v>01</v>
      </c>
      <c r="Q4060" s="36" t="str">
        <f>RIGHT(NICAP[[#This Row],[Date]],2)</f>
        <v>22</v>
      </c>
      <c r="R4060" s="26">
        <f>DATE(NICAP[[#This Row],[Year]],NICAP[[#This Row],[Month]],NICAP[[#This Row],[Day]])</f>
        <v>25955</v>
      </c>
      <c r="S4060" s="35" t="str">
        <f t="shared" si="126"/>
        <v>KS</v>
      </c>
      <c r="T4060" s="24" t="str">
        <f t="shared" si="127"/>
        <v>US</v>
      </c>
    </row>
    <row r="4061" spans="1:20" ht="100.5" customHeight="1" x14ac:dyDescent="0.2">
      <c r="A4061" s="35">
        <v>4052</v>
      </c>
      <c r="B4061" s="57">
        <v>710205</v>
      </c>
      <c r="C4061" s="50" t="s">
        <v>4733</v>
      </c>
      <c r="D4061" s="50" t="s">
        <v>2522</v>
      </c>
      <c r="E4061" s="50" t="str">
        <f>IF(AND(LEN(NICAP[[#This Row],[State or      Country]])=2,NICAP[[#This Row],[State or      Country]]&lt;&gt;"UK"),"US","Other")</f>
        <v>Other</v>
      </c>
      <c r="F4061" s="75">
        <v>7</v>
      </c>
      <c r="G4061" s="48"/>
      <c r="H4061" s="48"/>
      <c r="I4061" s="48"/>
      <c r="J4061" s="48"/>
      <c r="K4061" s="48"/>
      <c r="L4061" s="36" t="s">
        <v>4732</v>
      </c>
      <c r="M4061" s="36" t="str">
        <f>IF(LEFT(NICAP[[#This Row],[Date]],1)=0,"Y","N")</f>
        <v>N</v>
      </c>
      <c r="N4061" s="36"/>
      <c r="O4061" s="36" t="str">
        <f>19&amp;LEFT(NICAP[[#This Row],[Date]],2)</f>
        <v>1971</v>
      </c>
      <c r="P4061" s="36" t="str">
        <f>MID(NICAP[[#This Row],[Date]],3,2)</f>
        <v>02</v>
      </c>
      <c r="Q4061" s="36" t="str">
        <f>RIGHT(NICAP[[#This Row],[Date]],2)</f>
        <v>05</v>
      </c>
      <c r="R4061" s="26">
        <f>DATE(NICAP[[#This Row],[Year]],NICAP[[#This Row],[Month]],NICAP[[#This Row],[Day]])</f>
        <v>25969</v>
      </c>
      <c r="S4061" s="35" t="str">
        <f t="shared" si="126"/>
        <v/>
      </c>
      <c r="T4061" s="24" t="str">
        <f t="shared" si="127"/>
        <v>Finland</v>
      </c>
    </row>
    <row r="4062" spans="1:20" ht="57" customHeight="1" x14ac:dyDescent="0.2">
      <c r="A4062" s="35">
        <v>4053</v>
      </c>
      <c r="B4062" s="73">
        <v>710413</v>
      </c>
      <c r="C4062" s="50" t="s">
        <v>4731</v>
      </c>
      <c r="D4062" s="50" t="s">
        <v>1761</v>
      </c>
      <c r="E4062" s="50" t="str">
        <f>IF(AND(LEN(NICAP[[#This Row],[State or      Country]])=2,NICAP[[#This Row],[State or      Country]]&lt;&gt;"UK"),"US","Other")</f>
        <v>Other</v>
      </c>
      <c r="F4062" s="75">
        <v>1</v>
      </c>
      <c r="G4062" s="48"/>
      <c r="H4062" s="48"/>
      <c r="I4062" s="48"/>
      <c r="J4062" s="48"/>
      <c r="K4062" s="48"/>
      <c r="L4062" s="36" t="s">
        <v>4730</v>
      </c>
      <c r="M4062" s="36" t="str">
        <f>IF(LEFT(NICAP[[#This Row],[Date]],1)=0,"Y","N")</f>
        <v>N</v>
      </c>
      <c r="N4062" s="36"/>
      <c r="O4062" s="36" t="str">
        <f>19&amp;LEFT(NICAP[[#This Row],[Date]],2)</f>
        <v>1971</v>
      </c>
      <c r="P4062" s="36" t="str">
        <f>MID(NICAP[[#This Row],[Date]],3,2)</f>
        <v>04</v>
      </c>
      <c r="Q4062" s="36" t="str">
        <f>RIGHT(NICAP[[#This Row],[Date]],2)</f>
        <v>13</v>
      </c>
      <c r="R4062" s="26">
        <f>DATE(NICAP[[#This Row],[Year]],NICAP[[#This Row],[Month]],NICAP[[#This Row],[Day]])</f>
        <v>26036</v>
      </c>
      <c r="S4062" s="35" t="str">
        <f t="shared" si="126"/>
        <v/>
      </c>
      <c r="T4062" s="24" t="str">
        <f t="shared" si="127"/>
        <v>Mexico</v>
      </c>
    </row>
    <row r="4063" spans="1:20" ht="27" customHeight="1" x14ac:dyDescent="0.2">
      <c r="A4063" s="35">
        <v>4054</v>
      </c>
      <c r="B4063" s="60">
        <v>710414</v>
      </c>
      <c r="C4063" s="44" t="s">
        <v>4729</v>
      </c>
      <c r="D4063" s="44" t="s">
        <v>1686</v>
      </c>
      <c r="E4063" s="44" t="str">
        <f>IF(AND(LEN(NICAP[[#This Row],[State or      Country]])=2,NICAP[[#This Row],[State or      Country]]&lt;&gt;"UK"),"US","Other")</f>
        <v>US</v>
      </c>
      <c r="F4063" s="74">
        <v>7</v>
      </c>
      <c r="G4063" s="41"/>
      <c r="H4063" s="41"/>
      <c r="I4063" s="41"/>
      <c r="J4063" s="41"/>
      <c r="K4063" s="41"/>
      <c r="L4063" s="42" t="s">
        <v>4728</v>
      </c>
      <c r="M4063" s="42" t="str">
        <f>IF(LEFT(NICAP[[#This Row],[Date]],1)=0,"Y","N")</f>
        <v>N</v>
      </c>
      <c r="N4063" s="42"/>
      <c r="O4063" s="42" t="str">
        <f>19&amp;LEFT(NICAP[[#This Row],[Date]],2)</f>
        <v>1971</v>
      </c>
      <c r="P4063" s="42" t="str">
        <f>MID(NICAP[[#This Row],[Date]],3,2)</f>
        <v>04</v>
      </c>
      <c r="Q4063" s="42" t="str">
        <f>RIGHT(NICAP[[#This Row],[Date]],2)</f>
        <v>14</v>
      </c>
      <c r="R4063" s="26">
        <f>DATE(NICAP[[#This Row],[Year]],NICAP[[#This Row],[Month]],NICAP[[#This Row],[Day]])</f>
        <v>26037</v>
      </c>
      <c r="S4063" s="35" t="str">
        <f t="shared" si="126"/>
        <v>PA</v>
      </c>
      <c r="T4063" s="24" t="str">
        <f t="shared" si="127"/>
        <v>US</v>
      </c>
    </row>
    <row r="4064" spans="1:20" ht="71.25" customHeight="1" x14ac:dyDescent="0.2">
      <c r="A4064" s="35">
        <v>4055</v>
      </c>
      <c r="B4064" s="57">
        <v>710418</v>
      </c>
      <c r="C4064" s="50" t="s">
        <v>1886</v>
      </c>
      <c r="D4064" s="50" t="s">
        <v>1686</v>
      </c>
      <c r="E4064" s="50" t="str">
        <f>IF(AND(LEN(NICAP[[#This Row],[State or      Country]])=2,NICAP[[#This Row],[State or      Country]]&lt;&gt;"UK"),"US","Other")</f>
        <v>US</v>
      </c>
      <c r="F4064" s="75">
        <v>2</v>
      </c>
      <c r="G4064" s="48"/>
      <c r="H4064" s="48"/>
      <c r="I4064" s="48"/>
      <c r="J4064" s="48"/>
      <c r="K4064" s="48"/>
      <c r="L4064" s="36" t="s">
        <v>4727</v>
      </c>
      <c r="M4064" s="36" t="str">
        <f>IF(LEFT(NICAP[[#This Row],[Date]],1)=0,"Y","N")</f>
        <v>N</v>
      </c>
      <c r="N4064" s="36"/>
      <c r="O4064" s="36" t="str">
        <f>19&amp;LEFT(NICAP[[#This Row],[Date]],2)</f>
        <v>1971</v>
      </c>
      <c r="P4064" s="36" t="str">
        <f>MID(NICAP[[#This Row],[Date]],3,2)</f>
        <v>04</v>
      </c>
      <c r="Q4064" s="36" t="str">
        <f>RIGHT(NICAP[[#This Row],[Date]],2)</f>
        <v>18</v>
      </c>
      <c r="R4064" s="26">
        <f>DATE(NICAP[[#This Row],[Year]],NICAP[[#This Row],[Month]],NICAP[[#This Row],[Day]])</f>
        <v>26041</v>
      </c>
      <c r="S4064" s="35" t="str">
        <f t="shared" si="126"/>
        <v>PA</v>
      </c>
      <c r="T4064" s="24" t="str">
        <f t="shared" si="127"/>
        <v>US</v>
      </c>
    </row>
    <row r="4065" spans="1:20" ht="57" customHeight="1" x14ac:dyDescent="0.2">
      <c r="A4065" s="35">
        <v>4056</v>
      </c>
      <c r="B4065" s="57">
        <v>710425</v>
      </c>
      <c r="C4065" s="50" t="s">
        <v>4726</v>
      </c>
      <c r="D4065" s="50" t="s">
        <v>1686</v>
      </c>
      <c r="E4065" s="50" t="str">
        <f>IF(AND(LEN(NICAP[[#This Row],[State or      Country]])=2,NICAP[[#This Row],[State or      Country]]&lt;&gt;"UK"),"US","Other")</f>
        <v>US</v>
      </c>
      <c r="F4065" s="75">
        <v>2</v>
      </c>
      <c r="G4065" s="48"/>
      <c r="H4065" s="48"/>
      <c r="I4065" s="48"/>
      <c r="J4065" s="48"/>
      <c r="K4065" s="48"/>
      <c r="L4065" s="36" t="s">
        <v>4725</v>
      </c>
      <c r="M4065" s="36" t="str">
        <f>IF(LEFT(NICAP[[#This Row],[Date]],1)=0,"Y","N")</f>
        <v>N</v>
      </c>
      <c r="N4065" s="36"/>
      <c r="O4065" s="36" t="str">
        <f>19&amp;LEFT(NICAP[[#This Row],[Date]],2)</f>
        <v>1971</v>
      </c>
      <c r="P4065" s="36" t="str">
        <f>MID(NICAP[[#This Row],[Date]],3,2)</f>
        <v>04</v>
      </c>
      <c r="Q4065" s="36" t="str">
        <f>RIGHT(NICAP[[#This Row],[Date]],2)</f>
        <v>25</v>
      </c>
      <c r="R4065" s="26">
        <f>DATE(NICAP[[#This Row],[Year]],NICAP[[#This Row],[Month]],NICAP[[#This Row],[Day]])</f>
        <v>26048</v>
      </c>
      <c r="S4065" s="35" t="str">
        <f t="shared" si="126"/>
        <v>PA</v>
      </c>
      <c r="T4065" s="24" t="str">
        <f t="shared" si="127"/>
        <v>US</v>
      </c>
    </row>
    <row r="4066" spans="1:20" ht="56.25" customHeight="1" x14ac:dyDescent="0.2">
      <c r="A4066" s="35">
        <v>4057</v>
      </c>
      <c r="B4066" s="73">
        <v>710430</v>
      </c>
      <c r="C4066" s="50" t="s">
        <v>4724</v>
      </c>
      <c r="D4066" s="50" t="s">
        <v>1670</v>
      </c>
      <c r="E4066" s="50" t="str">
        <f>IF(AND(LEN(NICAP[[#This Row],[State or      Country]])=2,NICAP[[#This Row],[State or      Country]]&lt;&gt;"UK"),"US","Other")</f>
        <v>US</v>
      </c>
      <c r="F4066" s="75">
        <v>1</v>
      </c>
      <c r="G4066" s="48"/>
      <c r="H4066" s="48"/>
      <c r="I4066" s="48"/>
      <c r="J4066" s="48"/>
      <c r="K4066" s="48"/>
      <c r="L4066" s="36" t="s">
        <v>4723</v>
      </c>
      <c r="M4066" s="36" t="str">
        <f>IF(LEFT(NICAP[[#This Row],[Date]],1)=0,"Y","N")</f>
        <v>N</v>
      </c>
      <c r="N4066" s="36"/>
      <c r="O4066" s="36" t="str">
        <f>19&amp;LEFT(NICAP[[#This Row],[Date]],2)</f>
        <v>1971</v>
      </c>
      <c r="P4066" s="36" t="str">
        <f>MID(NICAP[[#This Row],[Date]],3,2)</f>
        <v>04</v>
      </c>
      <c r="Q4066" s="36" t="str">
        <f>RIGHT(NICAP[[#This Row],[Date]],2)</f>
        <v>30</v>
      </c>
      <c r="R4066" s="26">
        <f>DATE(NICAP[[#This Row],[Year]],NICAP[[#This Row],[Month]],NICAP[[#This Row],[Day]])</f>
        <v>26053</v>
      </c>
      <c r="S4066" s="35" t="str">
        <f t="shared" si="126"/>
        <v>IL</v>
      </c>
      <c r="T4066" s="24" t="str">
        <f t="shared" si="127"/>
        <v>US</v>
      </c>
    </row>
    <row r="4067" spans="1:20" ht="101.25" customHeight="1" x14ac:dyDescent="0.2">
      <c r="A4067" s="35">
        <v>4058</v>
      </c>
      <c r="B4067" s="57">
        <v>710515</v>
      </c>
      <c r="C4067" s="50" t="s">
        <v>4722</v>
      </c>
      <c r="D4067" s="50" t="s">
        <v>2050</v>
      </c>
      <c r="E4067" s="50" t="str">
        <f>IF(AND(LEN(NICAP[[#This Row],[State or      Country]])=2,NICAP[[#This Row],[State or      Country]]&lt;&gt;"UK"),"US","Other")</f>
        <v>US</v>
      </c>
      <c r="F4067" s="75">
        <v>7</v>
      </c>
      <c r="G4067" s="48"/>
      <c r="H4067" s="48"/>
      <c r="I4067" s="48"/>
      <c r="J4067" s="48"/>
      <c r="K4067" s="48"/>
      <c r="L4067" s="36" t="s">
        <v>4721</v>
      </c>
      <c r="M4067" s="36" t="str">
        <f>IF(LEFT(NICAP[[#This Row],[Date]],1)=0,"Y","N")</f>
        <v>N</v>
      </c>
      <c r="N4067" s="36"/>
      <c r="O4067" s="36" t="str">
        <f>19&amp;LEFT(NICAP[[#This Row],[Date]],2)</f>
        <v>1971</v>
      </c>
      <c r="P4067" s="36" t="str">
        <f>MID(NICAP[[#This Row],[Date]],3,2)</f>
        <v>05</v>
      </c>
      <c r="Q4067" s="36" t="str">
        <f>RIGHT(NICAP[[#This Row],[Date]],2)</f>
        <v>15</v>
      </c>
      <c r="R4067" s="26">
        <f>DATE(NICAP[[#This Row],[Year]],NICAP[[#This Row],[Month]],NICAP[[#This Row],[Day]])</f>
        <v>26068</v>
      </c>
      <c r="S4067" s="35" t="str">
        <f t="shared" si="126"/>
        <v>WV</v>
      </c>
      <c r="T4067" s="24" t="str">
        <f t="shared" si="127"/>
        <v>US</v>
      </c>
    </row>
    <row r="4068" spans="1:20" ht="72" customHeight="1" x14ac:dyDescent="0.2">
      <c r="A4068" s="35">
        <v>4059</v>
      </c>
      <c r="B4068" s="67">
        <v>710516</v>
      </c>
      <c r="C4068" s="50" t="s">
        <v>4720</v>
      </c>
      <c r="D4068" s="50" t="s">
        <v>1787</v>
      </c>
      <c r="E4068" s="50" t="str">
        <f>IF(AND(LEN(NICAP[[#This Row],[State or      Country]])=2,NICAP[[#This Row],[State or      Country]]&lt;&gt;"UK"),"US","Other")</f>
        <v>US</v>
      </c>
      <c r="F4068" s="75">
        <v>6</v>
      </c>
      <c r="G4068" s="48"/>
      <c r="H4068" s="48"/>
      <c r="I4068" s="48"/>
      <c r="J4068" s="48"/>
      <c r="K4068" s="48"/>
      <c r="L4068" s="36" t="s">
        <v>4719</v>
      </c>
      <c r="M4068" s="36" t="str">
        <f>IF(LEFT(NICAP[[#This Row],[Date]],1)=0,"Y","N")</f>
        <v>N</v>
      </c>
      <c r="N4068" s="36"/>
      <c r="O4068" s="36" t="str">
        <f>19&amp;LEFT(NICAP[[#This Row],[Date]],2)</f>
        <v>1971</v>
      </c>
      <c r="P4068" s="36" t="str">
        <f>MID(NICAP[[#This Row],[Date]],3,2)</f>
        <v>05</v>
      </c>
      <c r="Q4068" s="36" t="str">
        <f>RIGHT(NICAP[[#This Row],[Date]],2)</f>
        <v>16</v>
      </c>
      <c r="R4068" s="26">
        <f>DATE(NICAP[[#This Row],[Year]],NICAP[[#This Row],[Month]],NICAP[[#This Row],[Day]])</f>
        <v>26069</v>
      </c>
      <c r="S4068" s="35" t="str">
        <f t="shared" si="126"/>
        <v>IN</v>
      </c>
      <c r="T4068" s="24" t="str">
        <f t="shared" si="127"/>
        <v>US</v>
      </c>
    </row>
    <row r="4069" spans="1:20" ht="101.25" customHeight="1" x14ac:dyDescent="0.2">
      <c r="A4069" s="35">
        <v>4060</v>
      </c>
      <c r="B4069" s="67">
        <v>710521</v>
      </c>
      <c r="C4069" s="50" t="s">
        <v>4718</v>
      </c>
      <c r="D4069" s="50" t="s">
        <v>1686</v>
      </c>
      <c r="E4069" s="50" t="str">
        <f>IF(AND(LEN(NICAP[[#This Row],[State or      Country]])=2,NICAP[[#This Row],[State or      Country]]&lt;&gt;"UK"),"US","Other")</f>
        <v>US</v>
      </c>
      <c r="F4069" s="75">
        <v>7</v>
      </c>
      <c r="G4069" s="48"/>
      <c r="H4069" s="48"/>
      <c r="I4069" s="48"/>
      <c r="J4069" s="48"/>
      <c r="K4069" s="48"/>
      <c r="L4069" s="36" t="s">
        <v>4717</v>
      </c>
      <c r="M4069" s="36" t="str">
        <f>IF(LEFT(NICAP[[#This Row],[Date]],1)=0,"Y","N")</f>
        <v>N</v>
      </c>
      <c r="N4069" s="36"/>
      <c r="O4069" s="36" t="str">
        <f>19&amp;LEFT(NICAP[[#This Row],[Date]],2)</f>
        <v>1971</v>
      </c>
      <c r="P4069" s="36" t="str">
        <f>MID(NICAP[[#This Row],[Date]],3,2)</f>
        <v>05</v>
      </c>
      <c r="Q4069" s="36" t="str">
        <f>RIGHT(NICAP[[#This Row],[Date]],2)</f>
        <v>21</v>
      </c>
      <c r="R4069" s="26">
        <f>DATE(NICAP[[#This Row],[Year]],NICAP[[#This Row],[Month]],NICAP[[#This Row],[Day]])</f>
        <v>26074</v>
      </c>
      <c r="S4069" s="35" t="str">
        <f t="shared" si="126"/>
        <v>PA</v>
      </c>
      <c r="T4069" s="24" t="str">
        <f t="shared" si="127"/>
        <v>US</v>
      </c>
    </row>
    <row r="4070" spans="1:20" ht="27.75" customHeight="1" x14ac:dyDescent="0.2">
      <c r="A4070" s="35">
        <v>4061</v>
      </c>
      <c r="B4070" s="66">
        <v>710524</v>
      </c>
      <c r="C4070" s="44" t="s">
        <v>3171</v>
      </c>
      <c r="D4070" s="44" t="s">
        <v>2067</v>
      </c>
      <c r="E4070" s="44" t="str">
        <f>IF(AND(LEN(NICAP[[#This Row],[State or      Country]])=2,NICAP[[#This Row],[State or      Country]]&lt;&gt;"UK"),"US","Other")</f>
        <v>Other</v>
      </c>
      <c r="F4070" s="74">
        <v>1</v>
      </c>
      <c r="G4070" s="41"/>
      <c r="H4070" s="41"/>
      <c r="I4070" s="41"/>
      <c r="J4070" s="41"/>
      <c r="K4070" s="41"/>
      <c r="L4070" s="42" t="s">
        <v>4716</v>
      </c>
      <c r="M4070" s="42" t="str">
        <f>IF(LEFT(NICAP[[#This Row],[Date]],1)=0,"Y","N")</f>
        <v>N</v>
      </c>
      <c r="N4070" s="42"/>
      <c r="O4070" s="42" t="str">
        <f>19&amp;LEFT(NICAP[[#This Row],[Date]],2)</f>
        <v>1971</v>
      </c>
      <c r="P4070" s="42" t="str">
        <f>MID(NICAP[[#This Row],[Date]],3,2)</f>
        <v>05</v>
      </c>
      <c r="Q4070" s="42" t="str">
        <f>RIGHT(NICAP[[#This Row],[Date]],2)</f>
        <v>24</v>
      </c>
      <c r="R4070" s="26">
        <f>DATE(NICAP[[#This Row],[Year]],NICAP[[#This Row],[Month]],NICAP[[#This Row],[Day]])</f>
        <v>26077</v>
      </c>
      <c r="S4070" s="35" t="str">
        <f t="shared" si="126"/>
        <v/>
      </c>
      <c r="T4070" s="24" t="str">
        <f t="shared" si="127"/>
        <v>Argentina</v>
      </c>
    </row>
    <row r="4071" spans="1:20" ht="42" customHeight="1" x14ac:dyDescent="0.2">
      <c r="A4071" s="35">
        <v>4062</v>
      </c>
      <c r="B4071" s="67">
        <v>710525</v>
      </c>
      <c r="C4071" s="50" t="s">
        <v>4715</v>
      </c>
      <c r="D4071" s="50" t="s">
        <v>1802</v>
      </c>
      <c r="E4071" s="50" t="str">
        <f>IF(AND(LEN(NICAP[[#This Row],[State or      Country]])=2,NICAP[[#This Row],[State or      Country]]&lt;&gt;"UK"),"US","Other")</f>
        <v>Other</v>
      </c>
      <c r="F4071" s="75">
        <v>3</v>
      </c>
      <c r="G4071" s="48"/>
      <c r="H4071" s="48"/>
      <c r="I4071" s="48"/>
      <c r="J4071" s="48"/>
      <c r="K4071" s="48"/>
      <c r="L4071" s="36" t="s">
        <v>4714</v>
      </c>
      <c r="M4071" s="36" t="str">
        <f>IF(LEFT(NICAP[[#This Row],[Date]],1)=0,"Y","N")</f>
        <v>N</v>
      </c>
      <c r="N4071" s="36"/>
      <c r="O4071" s="36" t="str">
        <f>19&amp;LEFT(NICAP[[#This Row],[Date]],2)</f>
        <v>1971</v>
      </c>
      <c r="P4071" s="36" t="str">
        <f>MID(NICAP[[#This Row],[Date]],3,2)</f>
        <v>05</v>
      </c>
      <c r="Q4071" s="36" t="str">
        <f>RIGHT(NICAP[[#This Row],[Date]],2)</f>
        <v>25</v>
      </c>
      <c r="R4071" s="26">
        <f>DATE(NICAP[[#This Row],[Year]],NICAP[[#This Row],[Month]],NICAP[[#This Row],[Day]])</f>
        <v>26078</v>
      </c>
      <c r="S4071" s="35" t="str">
        <f t="shared" si="126"/>
        <v/>
      </c>
      <c r="T4071" s="24" t="str">
        <f t="shared" si="127"/>
        <v>UK</v>
      </c>
    </row>
    <row r="4072" spans="1:20" ht="42" customHeight="1" x14ac:dyDescent="0.2">
      <c r="A4072" s="35">
        <v>4063</v>
      </c>
      <c r="B4072" s="67">
        <v>710529</v>
      </c>
      <c r="C4072" s="50" t="s">
        <v>4713</v>
      </c>
      <c r="D4072" s="50" t="s">
        <v>1697</v>
      </c>
      <c r="E4072" s="50" t="str">
        <f>IF(AND(LEN(NICAP[[#This Row],[State or      Country]])=2,NICAP[[#This Row],[State or      Country]]&lt;&gt;"UK"),"US","Other")</f>
        <v>US</v>
      </c>
      <c r="F4072" s="75">
        <v>2</v>
      </c>
      <c r="G4072" s="48"/>
      <c r="H4072" s="48"/>
      <c r="I4072" s="48"/>
      <c r="J4072" s="48"/>
      <c r="K4072" s="48"/>
      <c r="L4072" s="42" t="s">
        <v>4712</v>
      </c>
      <c r="M4072" s="42" t="str">
        <f>IF(LEFT(NICAP[[#This Row],[Date]],1)=0,"Y","N")</f>
        <v>N</v>
      </c>
      <c r="N4072" s="42"/>
      <c r="O4072" s="42" t="str">
        <f>19&amp;LEFT(NICAP[[#This Row],[Date]],2)</f>
        <v>1971</v>
      </c>
      <c r="P4072" s="42" t="str">
        <f>MID(NICAP[[#This Row],[Date]],3,2)</f>
        <v>05</v>
      </c>
      <c r="Q4072" s="42" t="str">
        <f>RIGHT(NICAP[[#This Row],[Date]],2)</f>
        <v>29</v>
      </c>
      <c r="R4072" s="26">
        <f>DATE(NICAP[[#This Row],[Year]],NICAP[[#This Row],[Month]],NICAP[[#This Row],[Day]])</f>
        <v>26082</v>
      </c>
      <c r="S4072" s="35" t="str">
        <f t="shared" si="126"/>
        <v>MA</v>
      </c>
      <c r="T4072" s="24" t="str">
        <f t="shared" si="127"/>
        <v>US</v>
      </c>
    </row>
    <row r="4073" spans="1:20" ht="71.25" customHeight="1" x14ac:dyDescent="0.2">
      <c r="A4073" s="35">
        <v>4064</v>
      </c>
      <c r="B4073" s="67">
        <v>710531</v>
      </c>
      <c r="C4073" s="50" t="s">
        <v>4711</v>
      </c>
      <c r="D4073" s="50" t="s">
        <v>2338</v>
      </c>
      <c r="E4073" s="50" t="str">
        <f>IF(AND(LEN(NICAP[[#This Row],[State or      Country]])=2,NICAP[[#This Row],[State or      Country]]&lt;&gt;"UK"),"US","Other")</f>
        <v>US</v>
      </c>
      <c r="F4073" s="75">
        <v>2</v>
      </c>
      <c r="G4073" s="48"/>
      <c r="H4073" s="48"/>
      <c r="I4073" s="48"/>
      <c r="J4073" s="48"/>
      <c r="K4073" s="48"/>
      <c r="L4073" s="36" t="s">
        <v>4710</v>
      </c>
      <c r="M4073" s="36" t="str">
        <f>IF(LEFT(NICAP[[#This Row],[Date]],1)=0,"Y","N")</f>
        <v>N</v>
      </c>
      <c r="N4073" s="36"/>
      <c r="O4073" s="36" t="str">
        <f>19&amp;LEFT(NICAP[[#This Row],[Date]],2)</f>
        <v>1971</v>
      </c>
      <c r="P4073" s="36" t="str">
        <f>MID(NICAP[[#This Row],[Date]],3,2)</f>
        <v>05</v>
      </c>
      <c r="Q4073" s="36" t="str">
        <f>RIGHT(NICAP[[#This Row],[Date]],2)</f>
        <v>31</v>
      </c>
      <c r="R4073" s="26">
        <f>DATE(NICAP[[#This Row],[Year]],NICAP[[#This Row],[Month]],NICAP[[#This Row],[Day]])</f>
        <v>26084</v>
      </c>
      <c r="S4073" s="35" t="str">
        <f t="shared" si="126"/>
        <v>NH</v>
      </c>
      <c r="T4073" s="24" t="str">
        <f t="shared" si="127"/>
        <v>US</v>
      </c>
    </row>
    <row r="4074" spans="1:20" ht="27.75" customHeight="1" x14ac:dyDescent="0.2">
      <c r="A4074" s="35">
        <v>4065</v>
      </c>
      <c r="B4074" s="66">
        <v>710600</v>
      </c>
      <c r="C4074" s="44" t="s">
        <v>4709</v>
      </c>
      <c r="D4074" s="44" t="s">
        <v>1787</v>
      </c>
      <c r="E4074" s="44" t="str">
        <f>IF(AND(LEN(NICAP[[#This Row],[State or      Country]])=2,NICAP[[#This Row],[State or      Country]]&lt;&gt;"UK"),"US","Other")</f>
        <v>US</v>
      </c>
      <c r="F4074" s="74">
        <v>7</v>
      </c>
      <c r="G4074" s="41"/>
      <c r="H4074" s="41"/>
      <c r="I4074" s="41"/>
      <c r="J4074" s="41"/>
      <c r="K4074" s="41"/>
      <c r="L4074" s="59" t="s">
        <v>4708</v>
      </c>
      <c r="M4074" s="59" t="str">
        <f>IF(LEFT(NICAP[[#This Row],[Date]],1)=0,"Y","N")</f>
        <v>N</v>
      </c>
      <c r="N4074" s="59"/>
      <c r="O4074" s="59" t="str">
        <f>19&amp;LEFT(NICAP[[#This Row],[Date]],2)</f>
        <v>1971</v>
      </c>
      <c r="P4074" s="59" t="str">
        <f>MID(NICAP[[#This Row],[Date]],3,2)</f>
        <v>06</v>
      </c>
      <c r="Q4074" s="59" t="str">
        <f>RIGHT(NICAP[[#This Row],[Date]],2)</f>
        <v>00</v>
      </c>
      <c r="R4074" s="26">
        <f>DATE(NICAP[[#This Row],[Year]],NICAP[[#This Row],[Month]],NICAP[[#This Row],[Day]])</f>
        <v>26084</v>
      </c>
      <c r="S4074" s="35" t="str">
        <f t="shared" si="126"/>
        <v>IN</v>
      </c>
      <c r="T4074" s="24" t="str">
        <f t="shared" si="127"/>
        <v>US</v>
      </c>
    </row>
    <row r="4075" spans="1:20" ht="27" customHeight="1" x14ac:dyDescent="0.2">
      <c r="A4075" s="35">
        <v>4066</v>
      </c>
      <c r="B4075" s="83" t="s">
        <v>4707</v>
      </c>
      <c r="C4075" s="44" t="s">
        <v>4706</v>
      </c>
      <c r="D4075" s="44" t="s">
        <v>1667</v>
      </c>
      <c r="E4075" s="44" t="str">
        <f>IF(AND(LEN(NICAP[[#This Row],[State or      Country]])=2,NICAP[[#This Row],[State or      Country]]&lt;&gt;"UK"),"US","Other")</f>
        <v>US</v>
      </c>
      <c r="F4075" s="74">
        <v>2</v>
      </c>
      <c r="G4075" s="41"/>
      <c r="H4075" s="41"/>
      <c r="I4075" s="41"/>
      <c r="J4075" s="41"/>
      <c r="K4075" s="41"/>
      <c r="L4075" s="42" t="s">
        <v>4705</v>
      </c>
      <c r="M4075" s="42" t="str">
        <f>IF(LEFT(NICAP[[#This Row],[Date]],1)=0,"Y","N")</f>
        <v>N</v>
      </c>
      <c r="N4075" s="42"/>
      <c r="O4075" s="42" t="str">
        <f>19&amp;LEFT(NICAP[[#This Row],[Date]],2)</f>
        <v>1971</v>
      </c>
      <c r="P4075" s="42" t="str">
        <f>MID(NICAP[[#This Row],[Date]],3,2)</f>
        <v>Su</v>
      </c>
      <c r="Q4075" s="42" t="str">
        <f>RIGHT(NICAP[[#This Row],[Date]],2)</f>
        <v>er</v>
      </c>
      <c r="R4075" s="26" t="e">
        <f>DATE(NICAP[[#This Row],[Year]],NICAP[[#This Row],[Month]],NICAP[[#This Row],[Day]])</f>
        <v>#VALUE!</v>
      </c>
      <c r="S4075" s="35" t="str">
        <f t="shared" si="126"/>
        <v>TX</v>
      </c>
      <c r="T4075" s="24" t="str">
        <f t="shared" si="127"/>
        <v>US</v>
      </c>
    </row>
    <row r="4076" spans="1:20" ht="57" customHeight="1" x14ac:dyDescent="0.2">
      <c r="A4076" s="35">
        <v>4067</v>
      </c>
      <c r="B4076" s="67">
        <v>710708</v>
      </c>
      <c r="C4076" s="50" t="s">
        <v>4704</v>
      </c>
      <c r="D4076" s="50" t="s">
        <v>1787</v>
      </c>
      <c r="E4076" s="50" t="str">
        <f>IF(AND(LEN(NICAP[[#This Row],[State or      Country]])=2,NICAP[[#This Row],[State or      Country]]&lt;&gt;"UK"),"US","Other")</f>
        <v>US</v>
      </c>
      <c r="F4076" s="75">
        <v>2</v>
      </c>
      <c r="G4076" s="48"/>
      <c r="H4076" s="48"/>
      <c r="I4076" s="48"/>
      <c r="J4076" s="48"/>
      <c r="K4076" s="48"/>
      <c r="L4076" s="36" t="s">
        <v>4703</v>
      </c>
      <c r="M4076" s="36" t="str">
        <f>IF(LEFT(NICAP[[#This Row],[Date]],1)=0,"Y","N")</f>
        <v>N</v>
      </c>
      <c r="N4076" s="36"/>
      <c r="O4076" s="36" t="str">
        <f>19&amp;LEFT(NICAP[[#This Row],[Date]],2)</f>
        <v>1971</v>
      </c>
      <c r="P4076" s="36" t="str">
        <f>MID(NICAP[[#This Row],[Date]],3,2)</f>
        <v>07</v>
      </c>
      <c r="Q4076" s="36" t="str">
        <f>RIGHT(NICAP[[#This Row],[Date]],2)</f>
        <v>08</v>
      </c>
      <c r="R4076" s="26">
        <f>DATE(NICAP[[#This Row],[Year]],NICAP[[#This Row],[Month]],NICAP[[#This Row],[Day]])</f>
        <v>26122</v>
      </c>
      <c r="S4076" s="35" t="str">
        <f t="shared" si="126"/>
        <v>IN</v>
      </c>
      <c r="T4076" s="24" t="str">
        <f t="shared" si="127"/>
        <v>US</v>
      </c>
    </row>
    <row r="4077" spans="1:20" ht="115.5" customHeight="1" x14ac:dyDescent="0.2">
      <c r="A4077" s="35">
        <v>4068</v>
      </c>
      <c r="B4077" s="67">
        <v>710727</v>
      </c>
      <c r="C4077" s="50" t="s">
        <v>4702</v>
      </c>
      <c r="D4077" s="50" t="s">
        <v>1702</v>
      </c>
      <c r="E4077" s="50" t="str">
        <f>IF(AND(LEN(NICAP[[#This Row],[State or      Country]])=2,NICAP[[#This Row],[State or      Country]]&lt;&gt;"UK"),"US","Other")</f>
        <v>Other</v>
      </c>
      <c r="F4077" s="75">
        <v>7</v>
      </c>
      <c r="G4077" s="48"/>
      <c r="H4077" s="48"/>
      <c r="I4077" s="48"/>
      <c r="J4077" s="48"/>
      <c r="K4077" s="48"/>
      <c r="L4077" s="36" t="s">
        <v>4701</v>
      </c>
      <c r="M4077" s="36" t="str">
        <f>IF(LEFT(NICAP[[#This Row],[Date]],1)=0,"Y","N")</f>
        <v>N</v>
      </c>
      <c r="N4077" s="36"/>
      <c r="O4077" s="36" t="str">
        <f>19&amp;LEFT(NICAP[[#This Row],[Date]],2)</f>
        <v>1971</v>
      </c>
      <c r="P4077" s="36" t="str">
        <f>MID(NICAP[[#This Row],[Date]],3,2)</f>
        <v>07</v>
      </c>
      <c r="Q4077" s="36" t="str">
        <f>RIGHT(NICAP[[#This Row],[Date]],2)</f>
        <v>27</v>
      </c>
      <c r="R4077" s="26">
        <f>DATE(NICAP[[#This Row],[Year]],NICAP[[#This Row],[Month]],NICAP[[#This Row],[Day]])</f>
        <v>26141</v>
      </c>
      <c r="S4077" s="35" t="str">
        <f t="shared" si="126"/>
        <v/>
      </c>
      <c r="T4077" s="24" t="str">
        <f t="shared" si="127"/>
        <v>CAN</v>
      </c>
    </row>
    <row r="4078" spans="1:20" ht="56.25" customHeight="1" x14ac:dyDescent="0.2">
      <c r="A4078" s="35">
        <v>4069</v>
      </c>
      <c r="B4078" s="67">
        <v>710728</v>
      </c>
      <c r="C4078" s="50" t="s">
        <v>4700</v>
      </c>
      <c r="D4078" s="50" t="s">
        <v>1702</v>
      </c>
      <c r="E4078" s="50" t="str">
        <f>IF(AND(LEN(NICAP[[#This Row],[State or      Country]])=2,NICAP[[#This Row],[State or      Country]]&lt;&gt;"UK"),"US","Other")</f>
        <v>Other</v>
      </c>
      <c r="F4078" s="75">
        <v>1</v>
      </c>
      <c r="G4078" s="48"/>
      <c r="H4078" s="48"/>
      <c r="I4078" s="48"/>
      <c r="J4078" s="48"/>
      <c r="K4078" s="48"/>
      <c r="L4078" s="42" t="s">
        <v>4699</v>
      </c>
      <c r="M4078" s="42" t="str">
        <f>IF(LEFT(NICAP[[#This Row],[Date]],1)=0,"Y","N")</f>
        <v>N</v>
      </c>
      <c r="N4078" s="42"/>
      <c r="O4078" s="42" t="str">
        <f>19&amp;LEFT(NICAP[[#This Row],[Date]],2)</f>
        <v>1971</v>
      </c>
      <c r="P4078" s="42" t="str">
        <f>MID(NICAP[[#This Row],[Date]],3,2)</f>
        <v>07</v>
      </c>
      <c r="Q4078" s="42" t="str">
        <f>RIGHT(NICAP[[#This Row],[Date]],2)</f>
        <v>28</v>
      </c>
      <c r="R4078" s="26">
        <f>DATE(NICAP[[#This Row],[Year]],NICAP[[#This Row],[Month]],NICAP[[#This Row],[Day]])</f>
        <v>26142</v>
      </c>
      <c r="S4078" s="35" t="str">
        <f t="shared" si="126"/>
        <v/>
      </c>
      <c r="T4078" s="24" t="str">
        <f t="shared" si="127"/>
        <v>CAN</v>
      </c>
    </row>
    <row r="4079" spans="1:20" ht="87" customHeight="1" x14ac:dyDescent="0.2">
      <c r="A4079" s="35">
        <v>4070</v>
      </c>
      <c r="B4079" s="57">
        <v>710801</v>
      </c>
      <c r="C4079" s="50" t="s">
        <v>2875</v>
      </c>
      <c r="D4079" s="50" t="s">
        <v>1715</v>
      </c>
      <c r="E4079" s="50" t="str">
        <f>IF(AND(LEN(NICAP[[#This Row],[State or      Country]])=2,NICAP[[#This Row],[State or      Country]]&lt;&gt;"UK"),"US","Other")</f>
        <v>US</v>
      </c>
      <c r="F4079" s="49">
        <v>2</v>
      </c>
      <c r="G4079" s="48"/>
      <c r="H4079" s="48"/>
      <c r="I4079" s="48"/>
      <c r="J4079" s="48"/>
      <c r="K4079" s="48"/>
      <c r="L4079" s="36" t="s">
        <v>4698</v>
      </c>
      <c r="M4079" s="36" t="str">
        <f>IF(LEFT(NICAP[[#This Row],[Date]],1)=0,"Y","N")</f>
        <v>N</v>
      </c>
      <c r="N4079" s="36"/>
      <c r="O4079" s="36" t="str">
        <f>19&amp;LEFT(NICAP[[#This Row],[Date]],2)</f>
        <v>1971</v>
      </c>
      <c r="P4079" s="36" t="str">
        <f>MID(NICAP[[#This Row],[Date]],3,2)</f>
        <v>08</v>
      </c>
      <c r="Q4079" s="36" t="str">
        <f>RIGHT(NICAP[[#This Row],[Date]],2)</f>
        <v>01</v>
      </c>
      <c r="R4079" s="26">
        <f>DATE(NICAP[[#This Row],[Year]],NICAP[[#This Row],[Month]],NICAP[[#This Row],[Day]])</f>
        <v>26146</v>
      </c>
      <c r="S4079" s="35" t="str">
        <f t="shared" si="126"/>
        <v>MD</v>
      </c>
      <c r="T4079" s="24" t="str">
        <f t="shared" si="127"/>
        <v>US</v>
      </c>
    </row>
    <row r="4080" spans="1:20" ht="27" customHeight="1" x14ac:dyDescent="0.2">
      <c r="A4080" s="35">
        <v>4071</v>
      </c>
      <c r="B4080" s="60">
        <v>710808</v>
      </c>
      <c r="C4080" s="44" t="s">
        <v>4697</v>
      </c>
      <c r="D4080" s="44" t="s">
        <v>4591</v>
      </c>
      <c r="E4080" s="44" t="str">
        <f>IF(AND(LEN(NICAP[[#This Row],[State or      Country]])=2,NICAP[[#This Row],[State or      Country]]&lt;&gt;"UK"),"US","Other")</f>
        <v>Other</v>
      </c>
      <c r="F4080" s="43">
        <v>3</v>
      </c>
      <c r="G4080" s="41"/>
      <c r="H4080" s="41"/>
      <c r="I4080" s="41"/>
      <c r="J4080" s="41"/>
      <c r="K4080" s="41"/>
      <c r="L4080" s="59" t="s">
        <v>4696</v>
      </c>
      <c r="M4080" s="59" t="str">
        <f>IF(LEFT(NICAP[[#This Row],[Date]],1)=0,"Y","N")</f>
        <v>N</v>
      </c>
      <c r="N4080" s="59"/>
      <c r="O4080" s="59" t="str">
        <f>19&amp;LEFT(NICAP[[#This Row],[Date]],2)</f>
        <v>1971</v>
      </c>
      <c r="P4080" s="59" t="str">
        <f>MID(NICAP[[#This Row],[Date]],3,2)</f>
        <v>08</v>
      </c>
      <c r="Q4080" s="59" t="str">
        <f>RIGHT(NICAP[[#This Row],[Date]],2)</f>
        <v>08</v>
      </c>
      <c r="R4080" s="26">
        <f>DATE(NICAP[[#This Row],[Year]],NICAP[[#This Row],[Month]],NICAP[[#This Row],[Day]])</f>
        <v>26153</v>
      </c>
      <c r="S4080" s="35" t="str">
        <f t="shared" si="126"/>
        <v/>
      </c>
      <c r="T4080" s="24" t="str">
        <f t="shared" si="127"/>
        <v>S. AU</v>
      </c>
    </row>
    <row r="4081" spans="1:20" ht="12.75" customHeight="1" x14ac:dyDescent="0.2">
      <c r="A4081" s="35">
        <v>4072</v>
      </c>
      <c r="B4081" s="53">
        <v>710809</v>
      </c>
      <c r="C4081" s="39" t="s">
        <v>4695</v>
      </c>
      <c r="D4081" s="39" t="s">
        <v>1749</v>
      </c>
      <c r="E4081" s="39" t="str">
        <f>IF(AND(LEN(NICAP[[#This Row],[State or      Country]])=2,NICAP[[#This Row],[State or      Country]]&lt;&gt;"UK"),"US","Other")</f>
        <v>Other</v>
      </c>
      <c r="F4081" s="38">
        <v>11</v>
      </c>
      <c r="G4081" s="37"/>
      <c r="H4081" s="37"/>
      <c r="I4081" s="37"/>
      <c r="J4081" s="37"/>
      <c r="K4081" s="37"/>
      <c r="L4081" s="36" t="s">
        <v>4694</v>
      </c>
      <c r="M4081" s="36" t="str">
        <f>IF(LEFT(NICAP[[#This Row],[Date]],1)=0,"Y","N")</f>
        <v>N</v>
      </c>
      <c r="N4081" s="36"/>
      <c r="O4081" s="36" t="str">
        <f>19&amp;LEFT(NICAP[[#This Row],[Date]],2)</f>
        <v>1971</v>
      </c>
      <c r="P4081" s="36" t="str">
        <f>MID(NICAP[[#This Row],[Date]],3,2)</f>
        <v>08</v>
      </c>
      <c r="Q4081" s="36" t="str">
        <f>RIGHT(NICAP[[#This Row],[Date]],2)</f>
        <v>09</v>
      </c>
      <c r="R4081" s="26">
        <f>DATE(NICAP[[#This Row],[Year]],NICAP[[#This Row],[Month]],NICAP[[#This Row],[Day]])</f>
        <v>26154</v>
      </c>
      <c r="S4081" s="35" t="str">
        <f t="shared" si="126"/>
        <v/>
      </c>
      <c r="T4081" s="24" t="str">
        <f t="shared" si="127"/>
        <v>Brazil</v>
      </c>
    </row>
    <row r="4082" spans="1:20" ht="100.5" customHeight="1" x14ac:dyDescent="0.2">
      <c r="A4082" s="35">
        <v>4073</v>
      </c>
      <c r="B4082" s="57">
        <v>710816</v>
      </c>
      <c r="C4082" s="50" t="s">
        <v>4693</v>
      </c>
      <c r="D4082" s="50" t="s">
        <v>1802</v>
      </c>
      <c r="E4082" s="50" t="str">
        <f>IF(AND(LEN(NICAP[[#This Row],[State or      Country]])=2,NICAP[[#This Row],[State or      Country]]&lt;&gt;"UK"),"US","Other")</f>
        <v>Other</v>
      </c>
      <c r="F4082" s="49">
        <v>8</v>
      </c>
      <c r="G4082" s="48"/>
      <c r="H4082" s="48"/>
      <c r="I4082" s="48"/>
      <c r="J4082" s="48"/>
      <c r="K4082" s="48"/>
      <c r="L4082" s="36" t="s">
        <v>4692</v>
      </c>
      <c r="M4082" s="36" t="str">
        <f>IF(LEFT(NICAP[[#This Row],[Date]],1)=0,"Y","N")</f>
        <v>N</v>
      </c>
      <c r="N4082" s="36"/>
      <c r="O4082" s="36" t="str">
        <f>19&amp;LEFT(NICAP[[#This Row],[Date]],2)</f>
        <v>1971</v>
      </c>
      <c r="P4082" s="36" t="str">
        <f>MID(NICAP[[#This Row],[Date]],3,2)</f>
        <v>08</v>
      </c>
      <c r="Q4082" s="36" t="str">
        <f>RIGHT(NICAP[[#This Row],[Date]],2)</f>
        <v>16</v>
      </c>
      <c r="R4082" s="26">
        <f>DATE(NICAP[[#This Row],[Year]],NICAP[[#This Row],[Month]],NICAP[[#This Row],[Day]])</f>
        <v>26161</v>
      </c>
      <c r="S4082" s="35" t="str">
        <f t="shared" si="126"/>
        <v/>
      </c>
      <c r="T4082" s="24" t="str">
        <f t="shared" si="127"/>
        <v>UK</v>
      </c>
    </row>
    <row r="4083" spans="1:20" ht="12.75" customHeight="1" x14ac:dyDescent="0.2">
      <c r="A4083" s="35">
        <v>4074</v>
      </c>
      <c r="B4083" s="53">
        <v>710904</v>
      </c>
      <c r="C4083" s="39" t="s">
        <v>4691</v>
      </c>
      <c r="D4083" s="39" t="s">
        <v>3205</v>
      </c>
      <c r="E4083" s="39" t="str">
        <f>IF(AND(LEN(NICAP[[#This Row],[State or      Country]])=2,NICAP[[#This Row],[State or      Country]]&lt;&gt;"UK"),"US","Other")</f>
        <v>Other</v>
      </c>
      <c r="F4083" s="38">
        <v>8</v>
      </c>
      <c r="G4083" s="37"/>
      <c r="H4083" s="37"/>
      <c r="I4083" s="37"/>
      <c r="J4083" s="37"/>
      <c r="K4083" s="37"/>
      <c r="L4083" s="36" t="s">
        <v>4690</v>
      </c>
      <c r="M4083" s="36" t="str">
        <f>IF(LEFT(NICAP[[#This Row],[Date]],1)=0,"Y","N")</f>
        <v>N</v>
      </c>
      <c r="N4083" s="36"/>
      <c r="O4083" s="36" t="str">
        <f>19&amp;LEFT(NICAP[[#This Row],[Date]],2)</f>
        <v>1971</v>
      </c>
      <c r="P4083" s="36" t="str">
        <f>MID(NICAP[[#This Row],[Date]],3,2)</f>
        <v>09</v>
      </c>
      <c r="Q4083" s="36" t="str">
        <f>RIGHT(NICAP[[#This Row],[Date]],2)</f>
        <v>04</v>
      </c>
      <c r="R4083" s="26">
        <f>DATE(NICAP[[#This Row],[Year]],NICAP[[#This Row],[Month]],NICAP[[#This Row],[Day]])</f>
        <v>26180</v>
      </c>
      <c r="S4083" s="35" t="str">
        <f t="shared" si="126"/>
        <v/>
      </c>
      <c r="T4083" s="24" t="str">
        <f t="shared" si="127"/>
        <v>Costa Rica</v>
      </c>
    </row>
    <row r="4084" spans="1:20" ht="71.25" customHeight="1" x14ac:dyDescent="0.2">
      <c r="A4084" s="35">
        <v>4075</v>
      </c>
      <c r="B4084" s="57">
        <v>710920</v>
      </c>
      <c r="C4084" s="50" t="s">
        <v>4689</v>
      </c>
      <c r="D4084" s="50" t="s">
        <v>1805</v>
      </c>
      <c r="E4084" s="50" t="str">
        <f>IF(AND(LEN(NICAP[[#This Row],[State or      Country]])=2,NICAP[[#This Row],[State or      Country]]&lt;&gt;"UK"),"US","Other")</f>
        <v>Other</v>
      </c>
      <c r="F4084" s="49">
        <v>2</v>
      </c>
      <c r="G4084" s="48"/>
      <c r="H4084" s="48"/>
      <c r="I4084" s="48"/>
      <c r="J4084" s="48"/>
      <c r="K4084" s="48"/>
      <c r="L4084" s="36" t="s">
        <v>4688</v>
      </c>
      <c r="M4084" s="36" t="str">
        <f>IF(LEFT(NICAP[[#This Row],[Date]],1)=0,"Y","N")</f>
        <v>N</v>
      </c>
      <c r="N4084" s="36"/>
      <c r="O4084" s="36" t="str">
        <f>19&amp;LEFT(NICAP[[#This Row],[Date]],2)</f>
        <v>1971</v>
      </c>
      <c r="P4084" s="36" t="str">
        <f>MID(NICAP[[#This Row],[Date]],3,2)</f>
        <v>09</v>
      </c>
      <c r="Q4084" s="36" t="str">
        <f>RIGHT(NICAP[[#This Row],[Date]],2)</f>
        <v>20</v>
      </c>
      <c r="R4084" s="26">
        <f>DATE(NICAP[[#This Row],[Year]],NICAP[[#This Row],[Month]],NICAP[[#This Row],[Day]])</f>
        <v>26196</v>
      </c>
      <c r="S4084" s="35" t="str">
        <f t="shared" si="126"/>
        <v/>
      </c>
      <c r="T4084" s="24" t="str">
        <f t="shared" si="127"/>
        <v>Sweden</v>
      </c>
    </row>
    <row r="4085" spans="1:20" ht="27.75" customHeight="1" x14ac:dyDescent="0.2">
      <c r="A4085" s="35">
        <v>4076</v>
      </c>
      <c r="B4085" s="60">
        <v>710924</v>
      </c>
      <c r="C4085" s="44" t="s">
        <v>4687</v>
      </c>
      <c r="D4085" s="44" t="s">
        <v>2263</v>
      </c>
      <c r="E4085" s="44" t="str">
        <f>IF(AND(LEN(NICAP[[#This Row],[State or      Country]])=2,NICAP[[#This Row],[State or      Country]]&lt;&gt;"UK"),"US","Other")</f>
        <v>Other</v>
      </c>
      <c r="F4085" s="43">
        <v>3</v>
      </c>
      <c r="G4085" s="41"/>
      <c r="H4085" s="41"/>
      <c r="I4085" s="41"/>
      <c r="J4085" s="41"/>
      <c r="K4085" s="41"/>
      <c r="L4085" s="42" t="s">
        <v>4686</v>
      </c>
      <c r="M4085" s="42" t="str">
        <f>IF(LEFT(NICAP[[#This Row],[Date]],1)=0,"Y","N")</f>
        <v>N</v>
      </c>
      <c r="N4085" s="42"/>
      <c r="O4085" s="42" t="str">
        <f>19&amp;LEFT(NICAP[[#This Row],[Date]],2)</f>
        <v>1971</v>
      </c>
      <c r="P4085" s="42" t="str">
        <f>MID(NICAP[[#This Row],[Date]],3,2)</f>
        <v>09</v>
      </c>
      <c r="Q4085" s="42" t="str">
        <f>RIGHT(NICAP[[#This Row],[Date]],2)</f>
        <v>24</v>
      </c>
      <c r="R4085" s="26">
        <f>DATE(NICAP[[#This Row],[Year]],NICAP[[#This Row],[Month]],NICAP[[#This Row],[Day]])</f>
        <v>26200</v>
      </c>
      <c r="S4085" s="35" t="str">
        <f t="shared" si="126"/>
        <v/>
      </c>
      <c r="T4085" s="24" t="str">
        <f t="shared" si="127"/>
        <v>Chile</v>
      </c>
    </row>
    <row r="4086" spans="1:20" ht="57" customHeight="1" x14ac:dyDescent="0.2">
      <c r="A4086" s="35">
        <v>4077</v>
      </c>
      <c r="B4086" s="73">
        <v>711000</v>
      </c>
      <c r="C4086" s="50" t="s">
        <v>4685</v>
      </c>
      <c r="D4086" s="50" t="s">
        <v>1673</v>
      </c>
      <c r="E4086" s="50" t="str">
        <f>IF(AND(LEN(NICAP[[#This Row],[State or      Country]])=2,NICAP[[#This Row],[State or      Country]]&lt;&gt;"UK"),"US","Other")</f>
        <v>US</v>
      </c>
      <c r="F4086" s="49">
        <v>2</v>
      </c>
      <c r="G4086" s="48"/>
      <c r="H4086" s="48"/>
      <c r="I4086" s="48"/>
      <c r="J4086" s="48"/>
      <c r="K4086" s="48"/>
      <c r="L4086" s="36" t="s">
        <v>4684</v>
      </c>
      <c r="M4086" s="36" t="str">
        <f>IF(LEFT(NICAP[[#This Row],[Date]],1)=0,"Y","N")</f>
        <v>N</v>
      </c>
      <c r="N4086" s="36"/>
      <c r="O4086" s="36" t="str">
        <f>19&amp;LEFT(NICAP[[#This Row],[Date]],2)</f>
        <v>1971</v>
      </c>
      <c r="P4086" s="36" t="str">
        <f>MID(NICAP[[#This Row],[Date]],3,2)</f>
        <v>10</v>
      </c>
      <c r="Q4086" s="36" t="str">
        <f>RIGHT(NICAP[[#This Row],[Date]],2)</f>
        <v>00</v>
      </c>
      <c r="R4086" s="26">
        <f>DATE(NICAP[[#This Row],[Year]],NICAP[[#This Row],[Month]],NICAP[[#This Row],[Day]])</f>
        <v>26206</v>
      </c>
      <c r="S4086" s="35" t="str">
        <f t="shared" si="126"/>
        <v>NC</v>
      </c>
      <c r="T4086" s="24" t="str">
        <f t="shared" si="127"/>
        <v>US</v>
      </c>
    </row>
    <row r="4087" spans="1:20" ht="27" customHeight="1" x14ac:dyDescent="0.2">
      <c r="A4087" s="35">
        <v>4078</v>
      </c>
      <c r="B4087" s="60">
        <v>711005</v>
      </c>
      <c r="C4087" s="44" t="s">
        <v>2344</v>
      </c>
      <c r="D4087" s="44" t="s">
        <v>1670</v>
      </c>
      <c r="E4087" s="44" t="str">
        <f>IF(AND(LEN(NICAP[[#This Row],[State or      Country]])=2,NICAP[[#This Row],[State or      Country]]&lt;&gt;"UK"),"US","Other")</f>
        <v>US</v>
      </c>
      <c r="F4087" s="43">
        <v>1</v>
      </c>
      <c r="G4087" s="41"/>
      <c r="H4087" s="41"/>
      <c r="I4087" s="41"/>
      <c r="J4087" s="41"/>
      <c r="K4087" s="41"/>
      <c r="L4087" s="59" t="s">
        <v>4683</v>
      </c>
      <c r="M4087" s="59" t="str">
        <f>IF(LEFT(NICAP[[#This Row],[Date]],1)=0,"Y","N")</f>
        <v>N</v>
      </c>
      <c r="N4087" s="59"/>
      <c r="O4087" s="59" t="str">
        <f>19&amp;LEFT(NICAP[[#This Row],[Date]],2)</f>
        <v>1971</v>
      </c>
      <c r="P4087" s="59" t="str">
        <f>MID(NICAP[[#This Row],[Date]],3,2)</f>
        <v>10</v>
      </c>
      <c r="Q4087" s="59" t="str">
        <f>RIGHT(NICAP[[#This Row],[Date]],2)</f>
        <v>05</v>
      </c>
      <c r="R4087" s="26">
        <f>DATE(NICAP[[#This Row],[Year]],NICAP[[#This Row],[Month]],NICAP[[#This Row],[Day]])</f>
        <v>26211</v>
      </c>
      <c r="S4087" s="35" t="str">
        <f t="shared" si="126"/>
        <v>IL</v>
      </c>
      <c r="T4087" s="24" t="str">
        <f t="shared" si="127"/>
        <v>US</v>
      </c>
    </row>
    <row r="4088" spans="1:20" ht="56.25" customHeight="1" x14ac:dyDescent="0.2">
      <c r="A4088" s="35">
        <v>4079</v>
      </c>
      <c r="B4088" s="57">
        <v>711012</v>
      </c>
      <c r="C4088" s="50" t="s">
        <v>4682</v>
      </c>
      <c r="D4088" s="50" t="s">
        <v>1734</v>
      </c>
      <c r="E4088" s="50" t="str">
        <f>IF(AND(LEN(NICAP[[#This Row],[State or      Country]])=2,NICAP[[#This Row],[State or      Country]]&lt;&gt;"UK"),"US","Other")</f>
        <v>US</v>
      </c>
      <c r="F4088" s="49">
        <v>2</v>
      </c>
      <c r="G4088" s="48"/>
      <c r="H4088" s="48"/>
      <c r="I4088" s="48"/>
      <c r="J4088" s="48"/>
      <c r="K4088" s="48"/>
      <c r="L4088" s="42" t="s">
        <v>4681</v>
      </c>
      <c r="M4088" s="42" t="str">
        <f>IF(LEFT(NICAP[[#This Row],[Date]],1)=0,"Y","N")</f>
        <v>N</v>
      </c>
      <c r="N4088" s="42"/>
      <c r="O4088" s="42" t="str">
        <f>19&amp;LEFT(NICAP[[#This Row],[Date]],2)</f>
        <v>1971</v>
      </c>
      <c r="P4088" s="42" t="str">
        <f>MID(NICAP[[#This Row],[Date]],3,2)</f>
        <v>10</v>
      </c>
      <c r="Q4088" s="42" t="str">
        <f>RIGHT(NICAP[[#This Row],[Date]],2)</f>
        <v>12</v>
      </c>
      <c r="R4088" s="26">
        <f>DATE(NICAP[[#This Row],[Year]],NICAP[[#This Row],[Month]],NICAP[[#This Row],[Day]])</f>
        <v>26218</v>
      </c>
      <c r="S4088" s="35" t="str">
        <f t="shared" si="126"/>
        <v>MI</v>
      </c>
      <c r="T4088" s="24" t="str">
        <f t="shared" si="127"/>
        <v>US</v>
      </c>
    </row>
    <row r="4089" spans="1:20" ht="12.75" customHeight="1" x14ac:dyDescent="0.2">
      <c r="A4089" s="35">
        <v>4080</v>
      </c>
      <c r="B4089" s="53">
        <v>711102</v>
      </c>
      <c r="C4089" s="39" t="s">
        <v>4679</v>
      </c>
      <c r="D4089" s="39" t="s">
        <v>2260</v>
      </c>
      <c r="E4089" s="39" t="str">
        <f>IF(AND(LEN(NICAP[[#This Row],[State or      Country]])=2,NICAP[[#This Row],[State or      Country]]&lt;&gt;"UK"),"US","Other")</f>
        <v>US</v>
      </c>
      <c r="F4089" s="38">
        <v>4</v>
      </c>
      <c r="G4089" s="37"/>
      <c r="H4089" s="37"/>
      <c r="I4089" s="37"/>
      <c r="J4089" s="37"/>
      <c r="K4089" s="37"/>
      <c r="L4089" s="36" t="s">
        <v>4680</v>
      </c>
      <c r="M4089" s="36" t="str">
        <f>IF(LEFT(NICAP[[#This Row],[Date]],1)=0,"Y","N")</f>
        <v>N</v>
      </c>
      <c r="N4089" s="36"/>
      <c r="O4089" s="36" t="str">
        <f>19&amp;LEFT(NICAP[[#This Row],[Date]],2)</f>
        <v>1971</v>
      </c>
      <c r="P4089" s="36" t="str">
        <f>MID(NICAP[[#This Row],[Date]],3,2)</f>
        <v>11</v>
      </c>
      <c r="Q4089" s="36" t="str">
        <f>RIGHT(NICAP[[#This Row],[Date]],2)</f>
        <v>02</v>
      </c>
      <c r="R4089" s="26">
        <f>DATE(NICAP[[#This Row],[Year]],NICAP[[#This Row],[Month]],NICAP[[#This Row],[Day]])</f>
        <v>26239</v>
      </c>
      <c r="S4089" s="35" t="str">
        <f t="shared" si="126"/>
        <v>KS</v>
      </c>
      <c r="T4089" s="24" t="str">
        <f t="shared" si="127"/>
        <v>US</v>
      </c>
    </row>
    <row r="4090" spans="1:20" ht="12.75" customHeight="1" x14ac:dyDescent="0.2">
      <c r="A4090" s="35">
        <v>4081</v>
      </c>
      <c r="B4090" s="53">
        <v>711102</v>
      </c>
      <c r="C4090" s="39" t="s">
        <v>4679</v>
      </c>
      <c r="D4090" s="39" t="s">
        <v>2260</v>
      </c>
      <c r="E4090" s="39" t="str">
        <f>IF(AND(LEN(NICAP[[#This Row],[State or      Country]])=2,NICAP[[#This Row],[State or      Country]]&lt;&gt;"UK"),"US","Other")</f>
        <v>US</v>
      </c>
      <c r="F4090" s="38">
        <v>6</v>
      </c>
      <c r="G4090" s="37"/>
      <c r="H4090" s="37"/>
      <c r="I4090" s="37"/>
      <c r="J4090" s="37"/>
      <c r="K4090" s="37"/>
      <c r="L4090" s="36" t="s">
        <v>4678</v>
      </c>
      <c r="M4090" s="36" t="str">
        <f>IF(LEFT(NICAP[[#This Row],[Date]],1)=0,"Y","N")</f>
        <v>N</v>
      </c>
      <c r="N4090" s="36"/>
      <c r="O4090" s="36" t="str">
        <f>19&amp;LEFT(NICAP[[#This Row],[Date]],2)</f>
        <v>1971</v>
      </c>
      <c r="P4090" s="36" t="str">
        <f>MID(NICAP[[#This Row],[Date]],3,2)</f>
        <v>11</v>
      </c>
      <c r="Q4090" s="36" t="str">
        <f>RIGHT(NICAP[[#This Row],[Date]],2)</f>
        <v>02</v>
      </c>
      <c r="R4090" s="26">
        <f>DATE(NICAP[[#This Row],[Year]],NICAP[[#This Row],[Month]],NICAP[[#This Row],[Day]])</f>
        <v>26239</v>
      </c>
      <c r="S4090" s="35" t="str">
        <f t="shared" si="126"/>
        <v>KS</v>
      </c>
      <c r="T4090" s="24" t="str">
        <f t="shared" si="127"/>
        <v>US</v>
      </c>
    </row>
    <row r="4091" spans="1:20" ht="72" customHeight="1" x14ac:dyDescent="0.2">
      <c r="A4091" s="35">
        <v>4082</v>
      </c>
      <c r="B4091" s="57">
        <v>711105</v>
      </c>
      <c r="C4091" s="50" t="s">
        <v>4677</v>
      </c>
      <c r="D4091" s="50" t="s">
        <v>1676</v>
      </c>
      <c r="E4091" s="50" t="str">
        <f>IF(AND(LEN(NICAP[[#This Row],[State or      Country]])=2,NICAP[[#This Row],[State or      Country]]&lt;&gt;"UK"),"US","Other")</f>
        <v>US</v>
      </c>
      <c r="F4091" s="49">
        <v>2</v>
      </c>
      <c r="G4091" s="48"/>
      <c r="H4091" s="48"/>
      <c r="I4091" s="48"/>
      <c r="J4091" s="48"/>
      <c r="K4091" s="48"/>
      <c r="L4091" s="36" t="s">
        <v>4676</v>
      </c>
      <c r="M4091" s="36" t="str">
        <f>IF(LEFT(NICAP[[#This Row],[Date]],1)=0,"Y","N")</f>
        <v>N</v>
      </c>
      <c r="N4091" s="36"/>
      <c r="O4091" s="36" t="str">
        <f>19&amp;LEFT(NICAP[[#This Row],[Date]],2)</f>
        <v>1971</v>
      </c>
      <c r="P4091" s="36" t="str">
        <f>MID(NICAP[[#This Row],[Date]],3,2)</f>
        <v>11</v>
      </c>
      <c r="Q4091" s="36" t="str">
        <f>RIGHT(NICAP[[#This Row],[Date]],2)</f>
        <v>05</v>
      </c>
      <c r="R4091" s="26">
        <f>DATE(NICAP[[#This Row],[Year]],NICAP[[#This Row],[Month]],NICAP[[#This Row],[Day]])</f>
        <v>26242</v>
      </c>
      <c r="S4091" s="35" t="str">
        <f t="shared" si="126"/>
        <v>CA</v>
      </c>
      <c r="T4091" s="24" t="str">
        <f t="shared" si="127"/>
        <v>US</v>
      </c>
    </row>
    <row r="4092" spans="1:20" ht="101.25" customHeight="1" x14ac:dyDescent="0.2">
      <c r="A4092" s="35">
        <v>4083</v>
      </c>
      <c r="B4092" s="57">
        <v>711106</v>
      </c>
      <c r="C4092" s="50" t="s">
        <v>4675</v>
      </c>
      <c r="D4092" s="50" t="s">
        <v>1694</v>
      </c>
      <c r="E4092" s="50" t="str">
        <f>IF(AND(LEN(NICAP[[#This Row],[State or      Country]])=2,NICAP[[#This Row],[State or      Country]]&lt;&gt;"UK"),"US","Other")</f>
        <v>US</v>
      </c>
      <c r="F4092" s="49">
        <v>2</v>
      </c>
      <c r="G4092" s="48"/>
      <c r="H4092" s="48"/>
      <c r="I4092" s="48"/>
      <c r="J4092" s="48"/>
      <c r="K4092" s="48"/>
      <c r="L4092" s="36" t="s">
        <v>4674</v>
      </c>
      <c r="M4092" s="36" t="str">
        <f>IF(LEFT(NICAP[[#This Row],[Date]],1)=0,"Y","N")</f>
        <v>N</v>
      </c>
      <c r="N4092" s="36"/>
      <c r="O4092" s="36" t="str">
        <f>19&amp;LEFT(NICAP[[#This Row],[Date]],2)</f>
        <v>1971</v>
      </c>
      <c r="P4092" s="36" t="str">
        <f>MID(NICAP[[#This Row],[Date]],3,2)</f>
        <v>11</v>
      </c>
      <c r="Q4092" s="36" t="str">
        <f>RIGHT(NICAP[[#This Row],[Date]],2)</f>
        <v>06</v>
      </c>
      <c r="R4092" s="26">
        <f>DATE(NICAP[[#This Row],[Year]],NICAP[[#This Row],[Month]],NICAP[[#This Row],[Day]])</f>
        <v>26243</v>
      </c>
      <c r="S4092" s="35" t="str">
        <f t="shared" si="126"/>
        <v>OH</v>
      </c>
      <c r="T4092" s="24" t="str">
        <f t="shared" si="127"/>
        <v>US</v>
      </c>
    </row>
    <row r="4093" spans="1:20" ht="57" customHeight="1" x14ac:dyDescent="0.2">
      <c r="A4093" s="35">
        <v>4084</v>
      </c>
      <c r="B4093" s="57">
        <v>711107</v>
      </c>
      <c r="C4093" s="50" t="s">
        <v>4673</v>
      </c>
      <c r="D4093" s="50" t="s">
        <v>1670</v>
      </c>
      <c r="E4093" s="50" t="str">
        <f>IF(AND(LEN(NICAP[[#This Row],[State or      Country]])=2,NICAP[[#This Row],[State or      Country]]&lt;&gt;"UK"),"US","Other")</f>
        <v>US</v>
      </c>
      <c r="F4093" s="49">
        <v>1</v>
      </c>
      <c r="G4093" s="48"/>
      <c r="H4093" s="48"/>
      <c r="I4093" s="48"/>
      <c r="J4093" s="48"/>
      <c r="K4093" s="48"/>
      <c r="L4093" s="36" t="s">
        <v>4672</v>
      </c>
      <c r="M4093" s="36" t="str">
        <f>IF(LEFT(NICAP[[#This Row],[Date]],1)=0,"Y","N")</f>
        <v>N</v>
      </c>
      <c r="N4093" s="36"/>
      <c r="O4093" s="36" t="str">
        <f>19&amp;LEFT(NICAP[[#This Row],[Date]],2)</f>
        <v>1971</v>
      </c>
      <c r="P4093" s="36" t="str">
        <f>MID(NICAP[[#This Row],[Date]],3,2)</f>
        <v>11</v>
      </c>
      <c r="Q4093" s="36" t="str">
        <f>RIGHT(NICAP[[#This Row],[Date]],2)</f>
        <v>07</v>
      </c>
      <c r="R4093" s="26">
        <f>DATE(NICAP[[#This Row],[Year]],NICAP[[#This Row],[Month]],NICAP[[#This Row],[Day]])</f>
        <v>26244</v>
      </c>
      <c r="S4093" s="35" t="str">
        <f t="shared" si="126"/>
        <v>IL</v>
      </c>
      <c r="T4093" s="24" t="str">
        <f t="shared" si="127"/>
        <v>US</v>
      </c>
    </row>
    <row r="4094" spans="1:20" ht="71.25" customHeight="1" x14ac:dyDescent="0.2">
      <c r="A4094" s="35">
        <v>4085</v>
      </c>
      <c r="B4094" s="57">
        <v>711214</v>
      </c>
      <c r="C4094" s="50" t="s">
        <v>4671</v>
      </c>
      <c r="D4094" s="50" t="s">
        <v>1715</v>
      </c>
      <c r="E4094" s="50" t="str">
        <f>IF(AND(LEN(NICAP[[#This Row],[State or      Country]])=2,NICAP[[#This Row],[State or      Country]]&lt;&gt;"UK"),"US","Other")</f>
        <v>US</v>
      </c>
      <c r="F4094" s="49">
        <v>2</v>
      </c>
      <c r="G4094" s="48"/>
      <c r="H4094" s="48"/>
      <c r="I4094" s="48"/>
      <c r="J4094" s="48"/>
      <c r="K4094" s="48"/>
      <c r="L4094" s="36" t="s">
        <v>4670</v>
      </c>
      <c r="M4094" s="36" t="str">
        <f>IF(LEFT(NICAP[[#This Row],[Date]],1)=0,"Y","N")</f>
        <v>N</v>
      </c>
      <c r="N4094" s="36"/>
      <c r="O4094" s="36" t="str">
        <f>19&amp;LEFT(NICAP[[#This Row],[Date]],2)</f>
        <v>1971</v>
      </c>
      <c r="P4094" s="36" t="str">
        <f>MID(NICAP[[#This Row],[Date]],3,2)</f>
        <v>12</v>
      </c>
      <c r="Q4094" s="36" t="str">
        <f>RIGHT(NICAP[[#This Row],[Date]],2)</f>
        <v>14</v>
      </c>
      <c r="R4094" s="26">
        <f>DATE(NICAP[[#This Row],[Year]],NICAP[[#This Row],[Month]],NICAP[[#This Row],[Day]])</f>
        <v>26281</v>
      </c>
      <c r="S4094" s="35" t="str">
        <f t="shared" si="126"/>
        <v>MD</v>
      </c>
      <c r="T4094" s="24" t="str">
        <f t="shared" si="127"/>
        <v>US</v>
      </c>
    </row>
    <row r="4095" spans="1:20" ht="12.75" customHeight="1" x14ac:dyDescent="0.2">
      <c r="A4095" s="35">
        <v>4086</v>
      </c>
      <c r="B4095" s="55">
        <v>711229</v>
      </c>
      <c r="C4095" s="39" t="s">
        <v>4669</v>
      </c>
      <c r="D4095" s="39" t="s">
        <v>2232</v>
      </c>
      <c r="E4095" s="39" t="str">
        <f>IF(AND(LEN(NICAP[[#This Row],[State or      Country]])=2,NICAP[[#This Row],[State or      Country]]&lt;&gt;"UK"),"US","Other")</f>
        <v>Other</v>
      </c>
      <c r="F4095" s="38">
        <v>11</v>
      </c>
      <c r="G4095" s="37"/>
      <c r="H4095" s="37"/>
      <c r="I4095" s="37"/>
      <c r="J4095" s="37"/>
      <c r="K4095" s="37"/>
      <c r="L4095" s="36" t="s">
        <v>4668</v>
      </c>
      <c r="M4095" s="36" t="str">
        <f>IF(LEFT(NICAP[[#This Row],[Date]],1)=0,"Y","N")</f>
        <v>N</v>
      </c>
      <c r="N4095" s="36"/>
      <c r="O4095" s="36" t="str">
        <f>19&amp;LEFT(NICAP[[#This Row],[Date]],2)</f>
        <v>1971</v>
      </c>
      <c r="P4095" s="36" t="str">
        <f>MID(NICAP[[#This Row],[Date]],3,2)</f>
        <v>12</v>
      </c>
      <c r="Q4095" s="36" t="str">
        <f>RIGHT(NICAP[[#This Row],[Date]],2)</f>
        <v>29</v>
      </c>
      <c r="R4095" s="26">
        <f>DATE(NICAP[[#This Row],[Year]],NICAP[[#This Row],[Month]],NICAP[[#This Row],[Day]])</f>
        <v>26296</v>
      </c>
      <c r="S4095" s="35" t="str">
        <f t="shared" si="126"/>
        <v/>
      </c>
      <c r="T4095" s="24" t="str">
        <f t="shared" si="127"/>
        <v>Arg</v>
      </c>
    </row>
    <row r="4096" spans="1:20" ht="12.75" customHeight="1" x14ac:dyDescent="0.2">
      <c r="A4096" s="35">
        <v>4087</v>
      </c>
      <c r="B4096" s="53">
        <v>720000</v>
      </c>
      <c r="C4096" s="39" t="s">
        <v>2333</v>
      </c>
      <c r="D4096" s="39" t="s">
        <v>1673</v>
      </c>
      <c r="E4096" s="39" t="str">
        <f>IF(AND(LEN(NICAP[[#This Row],[State or      Country]])=2,NICAP[[#This Row],[State or      Country]]&lt;&gt;"UK"),"US","Other")</f>
        <v>US</v>
      </c>
      <c r="F4096" s="38">
        <v>10</v>
      </c>
      <c r="G4096" s="37"/>
      <c r="H4096" s="37"/>
      <c r="I4096" s="37"/>
      <c r="J4096" s="54" t="s">
        <v>1744</v>
      </c>
      <c r="K4096" s="37"/>
      <c r="L4096" s="36" t="s">
        <v>4667</v>
      </c>
      <c r="M4096" s="36" t="str">
        <f>IF(LEFT(NICAP[[#This Row],[Date]],1)=0,"Y","N")</f>
        <v>N</v>
      </c>
      <c r="N4096" s="36"/>
      <c r="O4096" s="36" t="str">
        <f>19&amp;LEFT(NICAP[[#This Row],[Date]],2)</f>
        <v>1972</v>
      </c>
      <c r="P4096" s="36" t="str">
        <f>MID(NICAP[[#This Row],[Date]],3,2)</f>
        <v>00</v>
      </c>
      <c r="Q4096" s="36" t="str">
        <f>RIGHT(NICAP[[#This Row],[Date]],2)</f>
        <v>00</v>
      </c>
      <c r="R4096" s="26">
        <f>DATE(NICAP[[#This Row],[Year]],NICAP[[#This Row],[Month]],NICAP[[#This Row],[Day]])</f>
        <v>26267</v>
      </c>
      <c r="S4096" s="35" t="str">
        <f t="shared" si="126"/>
        <v>NC</v>
      </c>
      <c r="T4096" s="24" t="str">
        <f t="shared" si="127"/>
        <v>US</v>
      </c>
    </row>
    <row r="4097" spans="1:20" ht="14.25" customHeight="1" x14ac:dyDescent="0.2">
      <c r="A4097" s="35">
        <v>4088</v>
      </c>
      <c r="B4097" s="56">
        <v>720115</v>
      </c>
      <c r="C4097" s="39" t="s">
        <v>3844</v>
      </c>
      <c r="D4097" s="39" t="s">
        <v>3335</v>
      </c>
      <c r="E4097" s="39" t="str">
        <f>IF(AND(LEN(NICAP[[#This Row],[State or      Country]])=2,NICAP[[#This Row],[State or      Country]]&lt;&gt;"UK"),"US","Other")</f>
        <v>US</v>
      </c>
      <c r="F4097" s="38">
        <v>10</v>
      </c>
      <c r="G4097" s="39" t="s">
        <v>4666</v>
      </c>
      <c r="H4097" s="65">
        <v>0</v>
      </c>
      <c r="I4097" s="37"/>
      <c r="J4097" s="37"/>
      <c r="K4097" s="37"/>
      <c r="L4097" s="36" t="s">
        <v>4665</v>
      </c>
      <c r="M4097" s="36" t="str">
        <f>IF(LEFT(NICAP[[#This Row],[Date]],1)=0,"Y","N")</f>
        <v>N</v>
      </c>
      <c r="N4097" s="36"/>
      <c r="O4097" s="36" t="str">
        <f>19&amp;LEFT(NICAP[[#This Row],[Date]],2)</f>
        <v>1972</v>
      </c>
      <c r="P4097" s="36" t="str">
        <f>MID(NICAP[[#This Row],[Date]],3,2)</f>
        <v>01</v>
      </c>
      <c r="Q4097" s="36" t="str">
        <f>RIGHT(NICAP[[#This Row],[Date]],2)</f>
        <v>15</v>
      </c>
      <c r="R4097" s="26">
        <f>DATE(NICAP[[#This Row],[Year]],NICAP[[#This Row],[Month]],NICAP[[#This Row],[Day]])</f>
        <v>26313</v>
      </c>
      <c r="S4097" s="35" t="str">
        <f t="shared" si="126"/>
        <v>MT</v>
      </c>
      <c r="T4097" s="24" t="str">
        <f t="shared" si="127"/>
        <v>US</v>
      </c>
    </row>
    <row r="4098" spans="1:20" ht="26.25" customHeight="1" x14ac:dyDescent="0.2">
      <c r="A4098" s="35">
        <v>4089</v>
      </c>
      <c r="B4098" s="60">
        <v>720119</v>
      </c>
      <c r="C4098" s="44" t="s">
        <v>4664</v>
      </c>
      <c r="D4098" s="44" t="s">
        <v>1686</v>
      </c>
      <c r="E4098" s="44" t="str">
        <f>IF(AND(LEN(NICAP[[#This Row],[State or      Country]])=2,NICAP[[#This Row],[State or      Country]]&lt;&gt;"UK"),"US","Other")</f>
        <v>US</v>
      </c>
      <c r="F4098" s="43">
        <v>1</v>
      </c>
      <c r="G4098" s="41"/>
      <c r="H4098" s="41"/>
      <c r="I4098" s="41"/>
      <c r="J4098" s="41"/>
      <c r="K4098" s="41"/>
      <c r="L4098" s="42" t="s">
        <v>4663</v>
      </c>
      <c r="M4098" s="42" t="str">
        <f>IF(LEFT(NICAP[[#This Row],[Date]],1)=0,"Y","N")</f>
        <v>N</v>
      </c>
      <c r="N4098" s="42"/>
      <c r="O4098" s="42" t="str">
        <f>19&amp;LEFT(NICAP[[#This Row],[Date]],2)</f>
        <v>1972</v>
      </c>
      <c r="P4098" s="42" t="str">
        <f>MID(NICAP[[#This Row],[Date]],3,2)</f>
        <v>01</v>
      </c>
      <c r="Q4098" s="42" t="str">
        <f>RIGHT(NICAP[[#This Row],[Date]],2)</f>
        <v>19</v>
      </c>
      <c r="R4098" s="26">
        <f>DATE(NICAP[[#This Row],[Year]],NICAP[[#This Row],[Month]],NICAP[[#This Row],[Day]])</f>
        <v>26317</v>
      </c>
      <c r="S4098" s="35" t="str">
        <f t="shared" si="126"/>
        <v>PA</v>
      </c>
      <c r="T4098" s="24" t="str">
        <f t="shared" si="127"/>
        <v>US</v>
      </c>
    </row>
    <row r="4099" spans="1:20" ht="42.75" customHeight="1" x14ac:dyDescent="0.2">
      <c r="A4099" s="35">
        <v>4090</v>
      </c>
      <c r="B4099" s="57">
        <v>720211</v>
      </c>
      <c r="C4099" s="50" t="s">
        <v>4662</v>
      </c>
      <c r="D4099" s="50" t="s">
        <v>1683</v>
      </c>
      <c r="E4099" s="50" t="str">
        <f>IF(AND(LEN(NICAP[[#This Row],[State or      Country]])=2,NICAP[[#This Row],[State or      Country]]&lt;&gt;"UK"),"US","Other")</f>
        <v>US</v>
      </c>
      <c r="F4099" s="49">
        <v>2</v>
      </c>
      <c r="G4099" s="48"/>
      <c r="H4099" s="48"/>
      <c r="I4099" s="48"/>
      <c r="J4099" s="48"/>
      <c r="K4099" s="48"/>
      <c r="L4099" s="36" t="s">
        <v>4661</v>
      </c>
      <c r="M4099" s="36" t="str">
        <f>IF(LEFT(NICAP[[#This Row],[Date]],1)=0,"Y","N")</f>
        <v>N</v>
      </c>
      <c r="N4099" s="36"/>
      <c r="O4099" s="36" t="str">
        <f>19&amp;LEFT(NICAP[[#This Row],[Date]],2)</f>
        <v>1972</v>
      </c>
      <c r="P4099" s="36" t="str">
        <f>MID(NICAP[[#This Row],[Date]],3,2)</f>
        <v>02</v>
      </c>
      <c r="Q4099" s="36" t="str">
        <f>RIGHT(NICAP[[#This Row],[Date]],2)</f>
        <v>11</v>
      </c>
      <c r="R4099" s="26">
        <f>DATE(NICAP[[#This Row],[Year]],NICAP[[#This Row],[Month]],NICAP[[#This Row],[Day]])</f>
        <v>26340</v>
      </c>
      <c r="S4099" s="35" t="str">
        <f t="shared" si="126"/>
        <v>FL</v>
      </c>
      <c r="T4099" s="24" t="str">
        <f t="shared" si="127"/>
        <v>US</v>
      </c>
    </row>
    <row r="4100" spans="1:20" ht="42" customHeight="1" x14ac:dyDescent="0.2">
      <c r="A4100" s="35">
        <v>4091</v>
      </c>
      <c r="B4100" s="57">
        <v>720308</v>
      </c>
      <c r="C4100" s="50" t="s">
        <v>4660</v>
      </c>
      <c r="D4100" s="50" t="s">
        <v>1734</v>
      </c>
      <c r="E4100" s="50" t="str">
        <f>IF(AND(LEN(NICAP[[#This Row],[State or      Country]])=2,NICAP[[#This Row],[State or      Country]]&lt;&gt;"UK"),"US","Other")</f>
        <v>US</v>
      </c>
      <c r="F4100" s="49">
        <v>1</v>
      </c>
      <c r="G4100" s="48"/>
      <c r="H4100" s="48"/>
      <c r="I4100" s="48"/>
      <c r="J4100" s="48"/>
      <c r="K4100" s="48"/>
      <c r="L4100" s="42" t="s">
        <v>4659</v>
      </c>
      <c r="M4100" s="42" t="str">
        <f>IF(LEFT(NICAP[[#This Row],[Date]],1)=0,"Y","N")</f>
        <v>N</v>
      </c>
      <c r="N4100" s="42"/>
      <c r="O4100" s="42" t="str">
        <f>19&amp;LEFT(NICAP[[#This Row],[Date]],2)</f>
        <v>1972</v>
      </c>
      <c r="P4100" s="42" t="str">
        <f>MID(NICAP[[#This Row],[Date]],3,2)</f>
        <v>03</v>
      </c>
      <c r="Q4100" s="42" t="str">
        <f>RIGHT(NICAP[[#This Row],[Date]],2)</f>
        <v>08</v>
      </c>
      <c r="R4100" s="26">
        <f>DATE(NICAP[[#This Row],[Year]],NICAP[[#This Row],[Month]],NICAP[[#This Row],[Day]])</f>
        <v>26366</v>
      </c>
      <c r="S4100" s="35" t="str">
        <f t="shared" si="126"/>
        <v>MI</v>
      </c>
      <c r="T4100" s="24" t="str">
        <f t="shared" si="127"/>
        <v>US</v>
      </c>
    </row>
    <row r="4101" spans="1:20" ht="27" customHeight="1" x14ac:dyDescent="0.2">
      <c r="A4101" s="35">
        <v>4092</v>
      </c>
      <c r="B4101" s="60">
        <v>720310</v>
      </c>
      <c r="C4101" s="44" t="s">
        <v>4658</v>
      </c>
      <c r="D4101" s="44" t="s">
        <v>1787</v>
      </c>
      <c r="E4101" s="44" t="str">
        <f>IF(AND(LEN(NICAP[[#This Row],[State or      Country]])=2,NICAP[[#This Row],[State or      Country]]&lt;&gt;"UK"),"US","Other")</f>
        <v>US</v>
      </c>
      <c r="F4101" s="43">
        <v>1</v>
      </c>
      <c r="G4101" s="41"/>
      <c r="H4101" s="41"/>
      <c r="I4101" s="41"/>
      <c r="J4101" s="41"/>
      <c r="K4101" s="41"/>
      <c r="L4101" s="42" t="s">
        <v>4657</v>
      </c>
      <c r="M4101" s="42" t="str">
        <f>IF(LEFT(NICAP[[#This Row],[Date]],1)=0,"Y","N")</f>
        <v>N</v>
      </c>
      <c r="N4101" s="42"/>
      <c r="O4101" s="42" t="str">
        <f>19&amp;LEFT(NICAP[[#This Row],[Date]],2)</f>
        <v>1972</v>
      </c>
      <c r="P4101" s="42" t="str">
        <f>MID(NICAP[[#This Row],[Date]],3,2)</f>
        <v>03</v>
      </c>
      <c r="Q4101" s="42" t="str">
        <f>RIGHT(NICAP[[#This Row],[Date]],2)</f>
        <v>10</v>
      </c>
      <c r="R4101" s="26">
        <f>DATE(NICAP[[#This Row],[Year]],NICAP[[#This Row],[Month]],NICAP[[#This Row],[Day]])</f>
        <v>26368</v>
      </c>
      <c r="S4101" s="35" t="str">
        <f t="shared" si="126"/>
        <v>IN</v>
      </c>
      <c r="T4101" s="24" t="str">
        <f t="shared" si="127"/>
        <v>US</v>
      </c>
    </row>
    <row r="4102" spans="1:20" ht="27" customHeight="1" x14ac:dyDescent="0.2">
      <c r="A4102" s="35">
        <v>4093</v>
      </c>
      <c r="B4102" s="60">
        <v>720310</v>
      </c>
      <c r="C4102" s="44" t="s">
        <v>4656</v>
      </c>
      <c r="D4102" s="44" t="s">
        <v>1813</v>
      </c>
      <c r="E4102" s="44" t="str">
        <f>IF(AND(LEN(NICAP[[#This Row],[State or      Country]])=2,NICAP[[#This Row],[State or      Country]]&lt;&gt;"UK"),"US","Other")</f>
        <v>Other</v>
      </c>
      <c r="F4102" s="43">
        <v>3</v>
      </c>
      <c r="G4102" s="41"/>
      <c r="H4102" s="41"/>
      <c r="I4102" s="41"/>
      <c r="J4102" s="41"/>
      <c r="K4102" s="41"/>
      <c r="L4102" s="42" t="s">
        <v>4655</v>
      </c>
      <c r="M4102" s="42" t="str">
        <f>IF(LEFT(NICAP[[#This Row],[Date]],1)=0,"Y","N")</f>
        <v>N</v>
      </c>
      <c r="N4102" s="42"/>
      <c r="O4102" s="42" t="str">
        <f>19&amp;LEFT(NICAP[[#This Row],[Date]],2)</f>
        <v>1972</v>
      </c>
      <c r="P4102" s="42" t="str">
        <f>MID(NICAP[[#This Row],[Date]],3,2)</f>
        <v>03</v>
      </c>
      <c r="Q4102" s="42" t="str">
        <f>RIGHT(NICAP[[#This Row],[Date]],2)</f>
        <v>10</v>
      </c>
      <c r="R4102" s="26">
        <f>DATE(NICAP[[#This Row],[Year]],NICAP[[#This Row],[Month]],NICAP[[#This Row],[Day]])</f>
        <v>26368</v>
      </c>
      <c r="S4102" s="35" t="str">
        <f t="shared" si="126"/>
        <v/>
      </c>
      <c r="T4102" s="24" t="str">
        <f t="shared" si="127"/>
        <v>France</v>
      </c>
    </row>
    <row r="4103" spans="1:20" ht="12.75" customHeight="1" x14ac:dyDescent="0.2">
      <c r="A4103" s="35">
        <v>4094</v>
      </c>
      <c r="B4103" s="53">
        <v>720513</v>
      </c>
      <c r="C4103" s="39" t="s">
        <v>4654</v>
      </c>
      <c r="D4103" s="39" t="s">
        <v>2338</v>
      </c>
      <c r="E4103" s="39" t="str">
        <f>IF(AND(LEN(NICAP[[#This Row],[State or      Country]])=2,NICAP[[#This Row],[State or      Country]]&lt;&gt;"UK"),"US","Other")</f>
        <v>US</v>
      </c>
      <c r="F4103" s="38">
        <v>4</v>
      </c>
      <c r="G4103" s="37"/>
      <c r="H4103" s="37"/>
      <c r="I4103" s="37"/>
      <c r="J4103" s="37"/>
      <c r="K4103" s="37"/>
      <c r="L4103" s="36" t="s">
        <v>4653</v>
      </c>
      <c r="M4103" s="36" t="str">
        <f>IF(LEFT(NICAP[[#This Row],[Date]],1)=0,"Y","N")</f>
        <v>N</v>
      </c>
      <c r="N4103" s="36"/>
      <c r="O4103" s="36" t="str">
        <f>19&amp;LEFT(NICAP[[#This Row],[Date]],2)</f>
        <v>1972</v>
      </c>
      <c r="P4103" s="36" t="str">
        <f>MID(NICAP[[#This Row],[Date]],3,2)</f>
        <v>05</v>
      </c>
      <c r="Q4103" s="36" t="str">
        <f>RIGHT(NICAP[[#This Row],[Date]],2)</f>
        <v>13</v>
      </c>
      <c r="R4103" s="26">
        <f>DATE(NICAP[[#This Row],[Year]],NICAP[[#This Row],[Month]],NICAP[[#This Row],[Day]])</f>
        <v>26432</v>
      </c>
      <c r="S4103" s="35" t="str">
        <f t="shared" si="126"/>
        <v>NH</v>
      </c>
      <c r="T4103" s="24" t="str">
        <f t="shared" si="127"/>
        <v>US</v>
      </c>
    </row>
    <row r="4104" spans="1:20" ht="42" customHeight="1" x14ac:dyDescent="0.2">
      <c r="A4104" s="35">
        <v>4095</v>
      </c>
      <c r="B4104" s="57">
        <v>720514</v>
      </c>
      <c r="C4104" s="50" t="s">
        <v>3621</v>
      </c>
      <c r="D4104" s="50" t="s">
        <v>1670</v>
      </c>
      <c r="E4104" s="50" t="str">
        <f>IF(AND(LEN(NICAP[[#This Row],[State or      Country]])=2,NICAP[[#This Row],[State or      Country]]&lt;&gt;"UK"),"US","Other")</f>
        <v>US</v>
      </c>
      <c r="F4104" s="49">
        <v>1</v>
      </c>
      <c r="G4104" s="48"/>
      <c r="H4104" s="48"/>
      <c r="I4104" s="48"/>
      <c r="J4104" s="48"/>
      <c r="K4104" s="48"/>
      <c r="L4104" s="36" t="s">
        <v>4652</v>
      </c>
      <c r="M4104" s="36" t="str">
        <f>IF(LEFT(NICAP[[#This Row],[Date]],1)=0,"Y","N")</f>
        <v>N</v>
      </c>
      <c r="N4104" s="36"/>
      <c r="O4104" s="36" t="str">
        <f>19&amp;LEFT(NICAP[[#This Row],[Date]],2)</f>
        <v>1972</v>
      </c>
      <c r="P4104" s="36" t="str">
        <f>MID(NICAP[[#This Row],[Date]],3,2)</f>
        <v>05</v>
      </c>
      <c r="Q4104" s="36" t="str">
        <f>RIGHT(NICAP[[#This Row],[Date]],2)</f>
        <v>14</v>
      </c>
      <c r="R4104" s="26">
        <f>DATE(NICAP[[#This Row],[Year]],NICAP[[#This Row],[Month]],NICAP[[#This Row],[Day]])</f>
        <v>26433</v>
      </c>
      <c r="S4104" s="35" t="str">
        <f t="shared" si="126"/>
        <v>IL</v>
      </c>
      <c r="T4104" s="24" t="str">
        <f t="shared" si="127"/>
        <v>US</v>
      </c>
    </row>
    <row r="4105" spans="1:20" ht="27" customHeight="1" x14ac:dyDescent="0.2">
      <c r="A4105" s="35">
        <v>4096</v>
      </c>
      <c r="B4105" s="60">
        <v>720609</v>
      </c>
      <c r="C4105" s="44" t="s">
        <v>4651</v>
      </c>
      <c r="D4105" s="44" t="s">
        <v>1950</v>
      </c>
      <c r="E4105" s="44" t="str">
        <f>IF(AND(LEN(NICAP[[#This Row],[State or      Country]])=2,NICAP[[#This Row],[State or      Country]]&lt;&gt;"UK"),"US","Other")</f>
        <v>Other</v>
      </c>
      <c r="F4105" s="43">
        <v>3</v>
      </c>
      <c r="G4105" s="41"/>
      <c r="H4105" s="41"/>
      <c r="I4105" s="41"/>
      <c r="J4105" s="41"/>
      <c r="K4105" s="41"/>
      <c r="L4105" s="59" t="s">
        <v>4650</v>
      </c>
      <c r="M4105" s="59" t="str">
        <f>IF(LEFT(NICAP[[#This Row],[Date]],1)=0,"Y","N")</f>
        <v>N</v>
      </c>
      <c r="N4105" s="59"/>
      <c r="O4105" s="59" t="str">
        <f>19&amp;LEFT(NICAP[[#This Row],[Date]],2)</f>
        <v>1972</v>
      </c>
      <c r="P4105" s="59" t="str">
        <f>MID(NICAP[[#This Row],[Date]],3,2)</f>
        <v>06</v>
      </c>
      <c r="Q4105" s="59" t="str">
        <f>RIGHT(NICAP[[#This Row],[Date]],2)</f>
        <v>09</v>
      </c>
      <c r="R4105" s="26">
        <f>DATE(NICAP[[#This Row],[Year]],NICAP[[#This Row],[Month]],NICAP[[#This Row],[Day]])</f>
        <v>26459</v>
      </c>
      <c r="S4105" s="35" t="str">
        <f t="shared" si="126"/>
        <v/>
      </c>
      <c r="T4105" s="24" t="str">
        <f t="shared" si="127"/>
        <v>Spain</v>
      </c>
    </row>
    <row r="4106" spans="1:20" ht="42" customHeight="1" x14ac:dyDescent="0.2">
      <c r="A4106" s="35">
        <v>4097</v>
      </c>
      <c r="B4106" s="57">
        <v>720611</v>
      </c>
      <c r="C4106" s="50" t="s">
        <v>4633</v>
      </c>
      <c r="D4106" s="50" t="s">
        <v>1670</v>
      </c>
      <c r="E4106" s="50" t="str">
        <f>IF(AND(LEN(NICAP[[#This Row],[State or      Country]])=2,NICAP[[#This Row],[State or      Country]]&lt;&gt;"UK"),"US","Other")</f>
        <v>US</v>
      </c>
      <c r="F4106" s="49">
        <v>1</v>
      </c>
      <c r="G4106" s="48"/>
      <c r="H4106" s="48"/>
      <c r="I4106" s="48"/>
      <c r="J4106" s="48"/>
      <c r="K4106" s="48"/>
      <c r="L4106" s="36" t="s">
        <v>4649</v>
      </c>
      <c r="M4106" s="36" t="str">
        <f>IF(LEFT(NICAP[[#This Row],[Date]],1)=0,"Y","N")</f>
        <v>N</v>
      </c>
      <c r="N4106" s="36"/>
      <c r="O4106" s="36" t="str">
        <f>19&amp;LEFT(NICAP[[#This Row],[Date]],2)</f>
        <v>1972</v>
      </c>
      <c r="P4106" s="36" t="str">
        <f>MID(NICAP[[#This Row],[Date]],3,2)</f>
        <v>06</v>
      </c>
      <c r="Q4106" s="36" t="str">
        <f>RIGHT(NICAP[[#This Row],[Date]],2)</f>
        <v>11</v>
      </c>
      <c r="R4106" s="26">
        <f>DATE(NICAP[[#This Row],[Year]],NICAP[[#This Row],[Month]],NICAP[[#This Row],[Day]])</f>
        <v>26461</v>
      </c>
      <c r="S4106" s="35" t="str">
        <f t="shared" ref="S4106:S4169" si="128">IF(E4106="US",D4106,"")</f>
        <v>IL</v>
      </c>
      <c r="T4106" s="24" t="str">
        <f t="shared" ref="T4106:T4169" si="129">IF(E4106="US","US",D4106)</f>
        <v>US</v>
      </c>
    </row>
    <row r="4107" spans="1:20" ht="27.75" customHeight="1" x14ac:dyDescent="0.2">
      <c r="A4107" s="35">
        <v>4098</v>
      </c>
      <c r="B4107" s="60">
        <v>720616</v>
      </c>
      <c r="C4107" s="44" t="s">
        <v>4648</v>
      </c>
      <c r="D4107" s="44" t="s">
        <v>1787</v>
      </c>
      <c r="E4107" s="44" t="str">
        <f>IF(AND(LEN(NICAP[[#This Row],[State or      Country]])=2,NICAP[[#This Row],[State or      Country]]&lt;&gt;"UK"),"US","Other")</f>
        <v>US</v>
      </c>
      <c r="F4107" s="43">
        <v>2</v>
      </c>
      <c r="G4107" s="41"/>
      <c r="H4107" s="41"/>
      <c r="I4107" s="41"/>
      <c r="J4107" s="41"/>
      <c r="K4107" s="41"/>
      <c r="L4107" s="42" t="s">
        <v>4647</v>
      </c>
      <c r="M4107" s="42" t="str">
        <f>IF(LEFT(NICAP[[#This Row],[Date]],1)=0,"Y","N")</f>
        <v>N</v>
      </c>
      <c r="N4107" s="42"/>
      <c r="O4107" s="42" t="str">
        <f>19&amp;LEFT(NICAP[[#This Row],[Date]],2)</f>
        <v>1972</v>
      </c>
      <c r="P4107" s="42" t="str">
        <f>MID(NICAP[[#This Row],[Date]],3,2)</f>
        <v>06</v>
      </c>
      <c r="Q4107" s="42" t="str">
        <f>RIGHT(NICAP[[#This Row],[Date]],2)</f>
        <v>16</v>
      </c>
      <c r="R4107" s="26">
        <f>DATE(NICAP[[#This Row],[Year]],NICAP[[#This Row],[Month]],NICAP[[#This Row],[Day]])</f>
        <v>26466</v>
      </c>
      <c r="S4107" s="35" t="str">
        <f t="shared" si="128"/>
        <v>IN</v>
      </c>
      <c r="T4107" s="24" t="str">
        <f t="shared" si="129"/>
        <v>US</v>
      </c>
    </row>
    <row r="4108" spans="1:20" ht="57" customHeight="1" x14ac:dyDescent="0.2">
      <c r="A4108" s="35">
        <v>4099</v>
      </c>
      <c r="B4108" s="57">
        <v>720619</v>
      </c>
      <c r="C4108" s="50" t="s">
        <v>4646</v>
      </c>
      <c r="D4108" s="50" t="s">
        <v>1676</v>
      </c>
      <c r="E4108" s="50" t="str">
        <f>IF(AND(LEN(NICAP[[#This Row],[State or      Country]])=2,NICAP[[#This Row],[State or      Country]]&lt;&gt;"UK"),"US","Other")</f>
        <v>US</v>
      </c>
      <c r="F4108" s="49">
        <v>1</v>
      </c>
      <c r="G4108" s="48"/>
      <c r="H4108" s="48"/>
      <c r="I4108" s="48"/>
      <c r="J4108" s="48"/>
      <c r="K4108" s="48"/>
      <c r="L4108" s="36" t="s">
        <v>4645</v>
      </c>
      <c r="M4108" s="36" t="str">
        <f>IF(LEFT(NICAP[[#This Row],[Date]],1)=0,"Y","N")</f>
        <v>N</v>
      </c>
      <c r="N4108" s="36"/>
      <c r="O4108" s="36" t="str">
        <f>19&amp;LEFT(NICAP[[#This Row],[Date]],2)</f>
        <v>1972</v>
      </c>
      <c r="P4108" s="36" t="str">
        <f>MID(NICAP[[#This Row],[Date]],3,2)</f>
        <v>06</v>
      </c>
      <c r="Q4108" s="36" t="str">
        <f>RIGHT(NICAP[[#This Row],[Date]],2)</f>
        <v>19</v>
      </c>
      <c r="R4108" s="26">
        <f>DATE(NICAP[[#This Row],[Year]],NICAP[[#This Row],[Month]],NICAP[[#This Row],[Day]])</f>
        <v>26469</v>
      </c>
      <c r="S4108" s="35" t="str">
        <f t="shared" si="128"/>
        <v>CA</v>
      </c>
      <c r="T4108" s="24" t="str">
        <f t="shared" si="129"/>
        <v>US</v>
      </c>
    </row>
    <row r="4109" spans="1:20" ht="12.75" customHeight="1" x14ac:dyDescent="0.2">
      <c r="A4109" s="35">
        <v>4100</v>
      </c>
      <c r="B4109" s="55">
        <v>720626</v>
      </c>
      <c r="C4109" s="39" t="s">
        <v>4644</v>
      </c>
      <c r="D4109" s="39" t="s">
        <v>3431</v>
      </c>
      <c r="E4109" s="39" t="str">
        <f>IF(AND(LEN(NICAP[[#This Row],[State or      Country]])=2,NICAP[[#This Row],[State or      Country]]&lt;&gt;"UK"),"US","Other")</f>
        <v>Other</v>
      </c>
      <c r="F4109" s="79">
        <v>6</v>
      </c>
      <c r="G4109" s="37"/>
      <c r="H4109" s="37"/>
      <c r="I4109" s="37"/>
      <c r="J4109" s="37"/>
      <c r="K4109" s="37"/>
      <c r="L4109" s="36" t="s">
        <v>4643</v>
      </c>
      <c r="M4109" s="36" t="str">
        <f>IF(LEFT(NICAP[[#This Row],[Date]],1)=0,"Y","N")</f>
        <v>N</v>
      </c>
      <c r="N4109" s="36"/>
      <c r="O4109" s="36" t="str">
        <f>19&amp;LEFT(NICAP[[#This Row],[Date]],2)</f>
        <v>1972</v>
      </c>
      <c r="P4109" s="36" t="str">
        <f>MID(NICAP[[#This Row],[Date]],3,2)</f>
        <v>06</v>
      </c>
      <c r="Q4109" s="36" t="str">
        <f>RIGHT(NICAP[[#This Row],[Date]],2)</f>
        <v>26</v>
      </c>
      <c r="R4109" s="26">
        <f>DATE(NICAP[[#This Row],[Year]],NICAP[[#This Row],[Month]],NICAP[[#This Row],[Day]])</f>
        <v>26476</v>
      </c>
      <c r="S4109" s="35" t="str">
        <f t="shared" si="128"/>
        <v/>
      </c>
      <c r="T4109" s="24" t="str">
        <f t="shared" si="129"/>
        <v>S. Africa</v>
      </c>
    </row>
    <row r="4110" spans="1:20" ht="42.75" customHeight="1" x14ac:dyDescent="0.2">
      <c r="A4110" s="35">
        <v>4101</v>
      </c>
      <c r="B4110" s="57">
        <v>720703</v>
      </c>
      <c r="C4110" s="50" t="s">
        <v>4642</v>
      </c>
      <c r="D4110" s="50" t="s">
        <v>1697</v>
      </c>
      <c r="E4110" s="50" t="str">
        <f>IF(AND(LEN(NICAP[[#This Row],[State or      Country]])=2,NICAP[[#This Row],[State or      Country]]&lt;&gt;"UK"),"US","Other")</f>
        <v>US</v>
      </c>
      <c r="F4110" s="75">
        <v>1</v>
      </c>
      <c r="G4110" s="48"/>
      <c r="H4110" s="48"/>
      <c r="I4110" s="48"/>
      <c r="J4110" s="48"/>
      <c r="K4110" s="48"/>
      <c r="L4110" s="36" t="s">
        <v>4641</v>
      </c>
      <c r="M4110" s="36" t="str">
        <f>IF(LEFT(NICAP[[#This Row],[Date]],1)=0,"Y","N")</f>
        <v>N</v>
      </c>
      <c r="N4110" s="36"/>
      <c r="O4110" s="36" t="str">
        <f>19&amp;LEFT(NICAP[[#This Row],[Date]],2)</f>
        <v>1972</v>
      </c>
      <c r="P4110" s="36" t="str">
        <f>MID(NICAP[[#This Row],[Date]],3,2)</f>
        <v>07</v>
      </c>
      <c r="Q4110" s="36" t="str">
        <f>RIGHT(NICAP[[#This Row],[Date]],2)</f>
        <v>03</v>
      </c>
      <c r="R4110" s="26">
        <f>DATE(NICAP[[#This Row],[Year]],NICAP[[#This Row],[Month]],NICAP[[#This Row],[Day]])</f>
        <v>26483</v>
      </c>
      <c r="S4110" s="35" t="str">
        <f t="shared" si="128"/>
        <v>MA</v>
      </c>
      <c r="T4110" s="24" t="str">
        <f t="shared" si="129"/>
        <v>US</v>
      </c>
    </row>
    <row r="4111" spans="1:20" ht="27" customHeight="1" x14ac:dyDescent="0.2">
      <c r="A4111" s="35">
        <v>4102</v>
      </c>
      <c r="B4111" s="60">
        <v>720710</v>
      </c>
      <c r="C4111" s="44" t="s">
        <v>4640</v>
      </c>
      <c r="D4111" s="44" t="s">
        <v>1950</v>
      </c>
      <c r="E4111" s="44" t="str">
        <f>IF(AND(LEN(NICAP[[#This Row],[State or      Country]])=2,NICAP[[#This Row],[State or      Country]]&lt;&gt;"UK"),"US","Other")</f>
        <v>Other</v>
      </c>
      <c r="F4111" s="74">
        <v>3</v>
      </c>
      <c r="G4111" s="41"/>
      <c r="H4111" s="41"/>
      <c r="I4111" s="41"/>
      <c r="J4111" s="41"/>
      <c r="K4111" s="41"/>
      <c r="L4111" s="59" t="s">
        <v>4639</v>
      </c>
      <c r="M4111" s="59" t="str">
        <f>IF(LEFT(NICAP[[#This Row],[Date]],1)=0,"Y","N")</f>
        <v>N</v>
      </c>
      <c r="N4111" s="59"/>
      <c r="O4111" s="59" t="str">
        <f>19&amp;LEFT(NICAP[[#This Row],[Date]],2)</f>
        <v>1972</v>
      </c>
      <c r="P4111" s="59" t="str">
        <f>MID(NICAP[[#This Row],[Date]],3,2)</f>
        <v>07</v>
      </c>
      <c r="Q4111" s="59" t="str">
        <f>RIGHT(NICAP[[#This Row],[Date]],2)</f>
        <v>10</v>
      </c>
      <c r="R4111" s="26">
        <f>DATE(NICAP[[#This Row],[Year]],NICAP[[#This Row],[Month]],NICAP[[#This Row],[Day]])</f>
        <v>26490</v>
      </c>
      <c r="S4111" s="35" t="str">
        <f t="shared" si="128"/>
        <v/>
      </c>
      <c r="T4111" s="24" t="str">
        <f t="shared" si="129"/>
        <v>Spain</v>
      </c>
    </row>
    <row r="4112" spans="1:20" ht="12.75" customHeight="1" x14ac:dyDescent="0.2">
      <c r="A4112" s="35">
        <v>4103</v>
      </c>
      <c r="B4112" s="53">
        <v>720715</v>
      </c>
      <c r="C4112" s="39" t="s">
        <v>4638</v>
      </c>
      <c r="D4112" s="39" t="s">
        <v>1883</v>
      </c>
      <c r="E4112" s="39" t="str">
        <f>IF(AND(LEN(NICAP[[#This Row],[State or      Country]])=2,NICAP[[#This Row],[State or      Country]]&lt;&gt;"UK"),"US","Other")</f>
        <v>US</v>
      </c>
      <c r="F4112" s="79">
        <v>4</v>
      </c>
      <c r="G4112" s="37"/>
      <c r="H4112" s="37"/>
      <c r="I4112" s="37"/>
      <c r="J4112" s="37"/>
      <c r="K4112" s="37"/>
      <c r="L4112" s="36" t="s">
        <v>4637</v>
      </c>
      <c r="M4112" s="36" t="str">
        <f>IF(LEFT(NICAP[[#This Row],[Date]],1)=0,"Y","N")</f>
        <v>N</v>
      </c>
      <c r="N4112" s="36"/>
      <c r="O4112" s="36" t="str">
        <f>19&amp;LEFT(NICAP[[#This Row],[Date]],2)</f>
        <v>1972</v>
      </c>
      <c r="P4112" s="36" t="str">
        <f>MID(NICAP[[#This Row],[Date]],3,2)</f>
        <v>07</v>
      </c>
      <c r="Q4112" s="36" t="str">
        <f>RIGHT(NICAP[[#This Row],[Date]],2)</f>
        <v>15</v>
      </c>
      <c r="R4112" s="26">
        <f>DATE(NICAP[[#This Row],[Year]],NICAP[[#This Row],[Month]],NICAP[[#This Row],[Day]])</f>
        <v>26495</v>
      </c>
      <c r="S4112" s="35" t="str">
        <f t="shared" si="128"/>
        <v>MN</v>
      </c>
      <c r="T4112" s="24" t="str">
        <f t="shared" si="129"/>
        <v>US</v>
      </c>
    </row>
    <row r="4113" spans="1:20" ht="86.25" customHeight="1" x14ac:dyDescent="0.2">
      <c r="A4113" s="35">
        <v>4104</v>
      </c>
      <c r="B4113" s="57">
        <v>720719</v>
      </c>
      <c r="C4113" s="50" t="s">
        <v>2790</v>
      </c>
      <c r="D4113" s="50" t="s">
        <v>1670</v>
      </c>
      <c r="E4113" s="50" t="str">
        <f>IF(AND(LEN(NICAP[[#This Row],[State or      Country]])=2,NICAP[[#This Row],[State or      Country]]&lt;&gt;"UK"),"US","Other")</f>
        <v>US</v>
      </c>
      <c r="F4113" s="75">
        <v>2</v>
      </c>
      <c r="G4113" s="48"/>
      <c r="H4113" s="48"/>
      <c r="I4113" s="48"/>
      <c r="J4113" s="48"/>
      <c r="K4113" s="48"/>
      <c r="L4113" s="36" t="s">
        <v>4636</v>
      </c>
      <c r="M4113" s="36" t="str">
        <f>IF(LEFT(NICAP[[#This Row],[Date]],1)=0,"Y","N")</f>
        <v>N</v>
      </c>
      <c r="N4113" s="36"/>
      <c r="O4113" s="36" t="str">
        <f>19&amp;LEFT(NICAP[[#This Row],[Date]],2)</f>
        <v>1972</v>
      </c>
      <c r="P4113" s="36" t="str">
        <f>MID(NICAP[[#This Row],[Date]],3,2)</f>
        <v>07</v>
      </c>
      <c r="Q4113" s="36" t="str">
        <f>RIGHT(NICAP[[#This Row],[Date]],2)</f>
        <v>19</v>
      </c>
      <c r="R4113" s="26">
        <f>DATE(NICAP[[#This Row],[Year]],NICAP[[#This Row],[Month]],NICAP[[#This Row],[Day]])</f>
        <v>26499</v>
      </c>
      <c r="S4113" s="35" t="str">
        <f t="shared" si="128"/>
        <v>IL</v>
      </c>
      <c r="T4113" s="24" t="str">
        <f t="shared" si="129"/>
        <v>US</v>
      </c>
    </row>
    <row r="4114" spans="1:20" ht="42" customHeight="1" x14ac:dyDescent="0.2">
      <c r="A4114" s="35">
        <v>4105</v>
      </c>
      <c r="B4114" s="57">
        <v>720722</v>
      </c>
      <c r="C4114" s="50" t="s">
        <v>4635</v>
      </c>
      <c r="D4114" s="50" t="s">
        <v>1844</v>
      </c>
      <c r="E4114" s="50" t="str">
        <f>IF(AND(LEN(NICAP[[#This Row],[State or      Country]])=2,NICAP[[#This Row],[State or      Country]]&lt;&gt;"UK"),"US","Other")</f>
        <v>US</v>
      </c>
      <c r="F4114" s="75">
        <v>2</v>
      </c>
      <c r="G4114" s="48"/>
      <c r="H4114" s="48"/>
      <c r="I4114" s="48"/>
      <c r="J4114" s="48"/>
      <c r="K4114" s="48"/>
      <c r="L4114" s="36" t="s">
        <v>4634</v>
      </c>
      <c r="M4114" s="36" t="str">
        <f>IF(LEFT(NICAP[[#This Row],[Date]],1)=0,"Y","N")</f>
        <v>N</v>
      </c>
      <c r="N4114" s="36"/>
      <c r="O4114" s="36" t="str">
        <f>19&amp;LEFT(NICAP[[#This Row],[Date]],2)</f>
        <v>1972</v>
      </c>
      <c r="P4114" s="36" t="str">
        <f>MID(NICAP[[#This Row],[Date]],3,2)</f>
        <v>07</v>
      </c>
      <c r="Q4114" s="36" t="str">
        <f>RIGHT(NICAP[[#This Row],[Date]],2)</f>
        <v>22</v>
      </c>
      <c r="R4114" s="26">
        <f>DATE(NICAP[[#This Row],[Year]],NICAP[[#This Row],[Month]],NICAP[[#This Row],[Day]])</f>
        <v>26502</v>
      </c>
      <c r="S4114" s="35" t="str">
        <f t="shared" si="128"/>
        <v>MO</v>
      </c>
      <c r="T4114" s="24" t="str">
        <f t="shared" si="129"/>
        <v>US</v>
      </c>
    </row>
    <row r="4115" spans="1:20" ht="42" customHeight="1" x14ac:dyDescent="0.2">
      <c r="A4115" s="35">
        <v>4106</v>
      </c>
      <c r="B4115" s="57">
        <v>720731</v>
      </c>
      <c r="C4115" s="50" t="s">
        <v>4633</v>
      </c>
      <c r="D4115" s="50" t="s">
        <v>1670</v>
      </c>
      <c r="E4115" s="50" t="str">
        <f>IF(AND(LEN(NICAP[[#This Row],[State or      Country]])=2,NICAP[[#This Row],[State or      Country]]&lt;&gt;"UK"),"US","Other")</f>
        <v>US</v>
      </c>
      <c r="F4115" s="75">
        <v>2</v>
      </c>
      <c r="G4115" s="48"/>
      <c r="H4115" s="48"/>
      <c r="I4115" s="48"/>
      <c r="J4115" s="48"/>
      <c r="K4115" s="48"/>
      <c r="L4115" s="42" t="s">
        <v>4632</v>
      </c>
      <c r="M4115" s="42" t="str">
        <f>IF(LEFT(NICAP[[#This Row],[Date]],1)=0,"Y","N")</f>
        <v>N</v>
      </c>
      <c r="N4115" s="42"/>
      <c r="O4115" s="42" t="str">
        <f>19&amp;LEFT(NICAP[[#This Row],[Date]],2)</f>
        <v>1972</v>
      </c>
      <c r="P4115" s="42" t="str">
        <f>MID(NICAP[[#This Row],[Date]],3,2)</f>
        <v>07</v>
      </c>
      <c r="Q4115" s="42" t="str">
        <f>RIGHT(NICAP[[#This Row],[Date]],2)</f>
        <v>31</v>
      </c>
      <c r="R4115" s="26">
        <f>DATE(NICAP[[#This Row],[Year]],NICAP[[#This Row],[Month]],NICAP[[#This Row],[Day]])</f>
        <v>26511</v>
      </c>
      <c r="S4115" s="35" t="str">
        <f t="shared" si="128"/>
        <v>IL</v>
      </c>
      <c r="T4115" s="24" t="str">
        <f t="shared" si="129"/>
        <v>US</v>
      </c>
    </row>
    <row r="4116" spans="1:20" ht="71.25" customHeight="1" x14ac:dyDescent="0.2">
      <c r="A4116" s="35">
        <v>4107</v>
      </c>
      <c r="B4116" s="57">
        <v>720801</v>
      </c>
      <c r="C4116" s="50" t="s">
        <v>4631</v>
      </c>
      <c r="D4116" s="50" t="s">
        <v>1787</v>
      </c>
      <c r="E4116" s="50" t="str">
        <f>IF(AND(LEN(NICAP[[#This Row],[State or      Country]])=2,NICAP[[#This Row],[State or      Country]]&lt;&gt;"UK"),"US","Other")</f>
        <v>US</v>
      </c>
      <c r="F4116" s="75">
        <v>2</v>
      </c>
      <c r="G4116" s="48"/>
      <c r="H4116" s="48"/>
      <c r="I4116" s="48"/>
      <c r="J4116" s="48"/>
      <c r="K4116" s="48"/>
      <c r="L4116" s="36" t="s">
        <v>4630</v>
      </c>
      <c r="M4116" s="36" t="str">
        <f>IF(LEFT(NICAP[[#This Row],[Date]],1)=0,"Y","N")</f>
        <v>N</v>
      </c>
      <c r="N4116" s="36"/>
      <c r="O4116" s="36" t="str">
        <f>19&amp;LEFT(NICAP[[#This Row],[Date]],2)</f>
        <v>1972</v>
      </c>
      <c r="P4116" s="36" t="str">
        <f>MID(NICAP[[#This Row],[Date]],3,2)</f>
        <v>08</v>
      </c>
      <c r="Q4116" s="36" t="str">
        <f>RIGHT(NICAP[[#This Row],[Date]],2)</f>
        <v>01</v>
      </c>
      <c r="R4116" s="26">
        <f>DATE(NICAP[[#This Row],[Year]],NICAP[[#This Row],[Month]],NICAP[[#This Row],[Day]])</f>
        <v>26512</v>
      </c>
      <c r="S4116" s="35" t="str">
        <f t="shared" si="128"/>
        <v>IN</v>
      </c>
      <c r="T4116" s="24" t="str">
        <f t="shared" si="129"/>
        <v>US</v>
      </c>
    </row>
    <row r="4117" spans="1:20" ht="72" customHeight="1" x14ac:dyDescent="0.2">
      <c r="A4117" s="35">
        <v>4108</v>
      </c>
      <c r="B4117" s="57">
        <v>720811</v>
      </c>
      <c r="C4117" s="50" t="s">
        <v>4629</v>
      </c>
      <c r="D4117" s="50" t="s">
        <v>1670</v>
      </c>
      <c r="E4117" s="50" t="str">
        <f>IF(AND(LEN(NICAP[[#This Row],[State or      Country]])=2,NICAP[[#This Row],[State or      Country]]&lt;&gt;"UK"),"US","Other")</f>
        <v>US</v>
      </c>
      <c r="F4117" s="75">
        <v>2</v>
      </c>
      <c r="G4117" s="48"/>
      <c r="H4117" s="48"/>
      <c r="I4117" s="48"/>
      <c r="J4117" s="48"/>
      <c r="K4117" s="48"/>
      <c r="L4117" s="36" t="s">
        <v>4628</v>
      </c>
      <c r="M4117" s="36" t="str">
        <f>IF(LEFT(NICAP[[#This Row],[Date]],1)=0,"Y","N")</f>
        <v>N</v>
      </c>
      <c r="N4117" s="36"/>
      <c r="O4117" s="36" t="str">
        <f>19&amp;LEFT(NICAP[[#This Row],[Date]],2)</f>
        <v>1972</v>
      </c>
      <c r="P4117" s="36" t="str">
        <f>MID(NICAP[[#This Row],[Date]],3,2)</f>
        <v>08</v>
      </c>
      <c r="Q4117" s="36" t="str">
        <f>RIGHT(NICAP[[#This Row],[Date]],2)</f>
        <v>11</v>
      </c>
      <c r="R4117" s="26">
        <f>DATE(NICAP[[#This Row],[Year]],NICAP[[#This Row],[Month]],NICAP[[#This Row],[Day]])</f>
        <v>26522</v>
      </c>
      <c r="S4117" s="35" t="str">
        <f t="shared" si="128"/>
        <v>IL</v>
      </c>
      <c r="T4117" s="24" t="str">
        <f t="shared" si="129"/>
        <v>US</v>
      </c>
    </row>
    <row r="4118" spans="1:20" ht="71.25" customHeight="1" x14ac:dyDescent="0.2">
      <c r="A4118" s="35">
        <v>4109</v>
      </c>
      <c r="B4118" s="57">
        <v>720811</v>
      </c>
      <c r="C4118" s="50" t="s">
        <v>4627</v>
      </c>
      <c r="D4118" s="50" t="s">
        <v>1670</v>
      </c>
      <c r="E4118" s="50" t="str">
        <f>IF(AND(LEN(NICAP[[#This Row],[State or      Country]])=2,NICAP[[#This Row],[State or      Country]]&lt;&gt;"UK"),"US","Other")</f>
        <v>US</v>
      </c>
      <c r="F4118" s="75">
        <v>2</v>
      </c>
      <c r="G4118" s="48"/>
      <c r="H4118" s="48"/>
      <c r="I4118" s="48"/>
      <c r="J4118" s="48"/>
      <c r="K4118" s="48"/>
      <c r="L4118" s="36" t="s">
        <v>4626</v>
      </c>
      <c r="M4118" s="36" t="str">
        <f>IF(LEFT(NICAP[[#This Row],[Date]],1)=0,"Y","N")</f>
        <v>N</v>
      </c>
      <c r="N4118" s="36"/>
      <c r="O4118" s="36" t="str">
        <f>19&amp;LEFT(NICAP[[#This Row],[Date]],2)</f>
        <v>1972</v>
      </c>
      <c r="P4118" s="36" t="str">
        <f>MID(NICAP[[#This Row],[Date]],3,2)</f>
        <v>08</v>
      </c>
      <c r="Q4118" s="36" t="str">
        <f>RIGHT(NICAP[[#This Row],[Date]],2)</f>
        <v>11</v>
      </c>
      <c r="R4118" s="26">
        <f>DATE(NICAP[[#This Row],[Year]],NICAP[[#This Row],[Month]],NICAP[[#This Row],[Day]])</f>
        <v>26522</v>
      </c>
      <c r="S4118" s="35" t="str">
        <f t="shared" si="128"/>
        <v>IL</v>
      </c>
      <c r="T4118" s="24" t="str">
        <f t="shared" si="129"/>
        <v>US</v>
      </c>
    </row>
    <row r="4119" spans="1:20" ht="12.75" customHeight="1" x14ac:dyDescent="0.2">
      <c r="A4119" s="35">
        <v>4110</v>
      </c>
      <c r="B4119" s="55">
        <v>720811</v>
      </c>
      <c r="C4119" s="39" t="s">
        <v>3809</v>
      </c>
      <c r="D4119" s="39" t="s">
        <v>1670</v>
      </c>
      <c r="E4119" s="39" t="str">
        <f>IF(AND(LEN(NICAP[[#This Row],[State or      Country]])=2,NICAP[[#This Row],[State or      Country]]&lt;&gt;"UK"),"US","Other")</f>
        <v>US</v>
      </c>
      <c r="F4119" s="79">
        <v>2</v>
      </c>
      <c r="G4119" s="37"/>
      <c r="H4119" s="37"/>
      <c r="I4119" s="37"/>
      <c r="J4119" s="37"/>
      <c r="K4119" s="37"/>
      <c r="L4119" s="36" t="s">
        <v>4625</v>
      </c>
      <c r="M4119" s="36" t="str">
        <f>IF(LEFT(NICAP[[#This Row],[Date]],1)=0,"Y","N")</f>
        <v>N</v>
      </c>
      <c r="N4119" s="36"/>
      <c r="O4119" s="36" t="str">
        <f>19&amp;LEFT(NICAP[[#This Row],[Date]],2)</f>
        <v>1972</v>
      </c>
      <c r="P4119" s="36" t="str">
        <f>MID(NICAP[[#This Row],[Date]],3,2)</f>
        <v>08</v>
      </c>
      <c r="Q4119" s="36" t="str">
        <f>RIGHT(NICAP[[#This Row],[Date]],2)</f>
        <v>11</v>
      </c>
      <c r="R4119" s="26">
        <f>DATE(NICAP[[#This Row],[Year]],NICAP[[#This Row],[Month]],NICAP[[#This Row],[Day]])</f>
        <v>26522</v>
      </c>
      <c r="S4119" s="35" t="str">
        <f t="shared" si="128"/>
        <v>IL</v>
      </c>
      <c r="T4119" s="24" t="str">
        <f t="shared" si="129"/>
        <v>US</v>
      </c>
    </row>
    <row r="4120" spans="1:20" ht="42" customHeight="1" x14ac:dyDescent="0.2">
      <c r="A4120" s="35">
        <v>4111</v>
      </c>
      <c r="B4120" s="57">
        <v>720812</v>
      </c>
      <c r="C4120" s="50" t="s">
        <v>4624</v>
      </c>
      <c r="D4120" s="50" t="s">
        <v>1813</v>
      </c>
      <c r="E4120" s="50" t="str">
        <f>IF(AND(LEN(NICAP[[#This Row],[State or      Country]])=2,NICAP[[#This Row],[State or      Country]]&lt;&gt;"UK"),"US","Other")</f>
        <v>Other</v>
      </c>
      <c r="F4120" s="75">
        <v>2</v>
      </c>
      <c r="G4120" s="48"/>
      <c r="H4120" s="48"/>
      <c r="I4120" s="48"/>
      <c r="J4120" s="48"/>
      <c r="K4120" s="48"/>
      <c r="L4120" s="42" t="s">
        <v>4623</v>
      </c>
      <c r="M4120" s="42" t="str">
        <f>IF(LEFT(NICAP[[#This Row],[Date]],1)=0,"Y","N")</f>
        <v>N</v>
      </c>
      <c r="N4120" s="42"/>
      <c r="O4120" s="42" t="str">
        <f>19&amp;LEFT(NICAP[[#This Row],[Date]],2)</f>
        <v>1972</v>
      </c>
      <c r="P4120" s="42" t="str">
        <f>MID(NICAP[[#This Row],[Date]],3,2)</f>
        <v>08</v>
      </c>
      <c r="Q4120" s="42" t="str">
        <f>RIGHT(NICAP[[#This Row],[Date]],2)</f>
        <v>12</v>
      </c>
      <c r="R4120" s="26">
        <f>DATE(NICAP[[#This Row],[Year]],NICAP[[#This Row],[Month]],NICAP[[#This Row],[Day]])</f>
        <v>26523</v>
      </c>
      <c r="S4120" s="35" t="str">
        <f t="shared" si="128"/>
        <v/>
      </c>
      <c r="T4120" s="24" t="str">
        <f t="shared" si="129"/>
        <v>France</v>
      </c>
    </row>
    <row r="4121" spans="1:20" ht="12.75" customHeight="1" x14ac:dyDescent="0.2">
      <c r="A4121" s="35">
        <v>4112</v>
      </c>
      <c r="B4121" s="55">
        <v>720817</v>
      </c>
      <c r="C4121" s="39" t="s">
        <v>4622</v>
      </c>
      <c r="D4121" s="39" t="s">
        <v>2020</v>
      </c>
      <c r="E4121" s="39" t="str">
        <f>IF(AND(LEN(NICAP[[#This Row],[State or      Country]])=2,NICAP[[#This Row],[State or      Country]]&lt;&gt;"UK"),"US","Other")</f>
        <v>US</v>
      </c>
      <c r="F4121" s="79">
        <v>6</v>
      </c>
      <c r="G4121" s="37"/>
      <c r="H4121" s="37"/>
      <c r="I4121" s="37"/>
      <c r="J4121" s="37"/>
      <c r="K4121" s="37"/>
      <c r="L4121" s="36" t="s">
        <v>4621</v>
      </c>
      <c r="M4121" s="36" t="str">
        <f>IF(LEFT(NICAP[[#This Row],[Date]],1)=0,"Y","N")</f>
        <v>N</v>
      </c>
      <c r="N4121" s="36"/>
      <c r="O4121" s="36" t="str">
        <f>19&amp;LEFT(NICAP[[#This Row],[Date]],2)</f>
        <v>1972</v>
      </c>
      <c r="P4121" s="36" t="str">
        <f>MID(NICAP[[#This Row],[Date]],3,2)</f>
        <v>08</v>
      </c>
      <c r="Q4121" s="36" t="str">
        <f>RIGHT(NICAP[[#This Row],[Date]],2)</f>
        <v>17</v>
      </c>
      <c r="R4121" s="26">
        <f>DATE(NICAP[[#This Row],[Year]],NICAP[[#This Row],[Month]],NICAP[[#This Row],[Day]])</f>
        <v>26528</v>
      </c>
      <c r="S4121" s="35" t="str">
        <f t="shared" si="128"/>
        <v>AK</v>
      </c>
      <c r="T4121" s="24" t="str">
        <f t="shared" si="129"/>
        <v>US</v>
      </c>
    </row>
    <row r="4122" spans="1:20" ht="42" customHeight="1" x14ac:dyDescent="0.2">
      <c r="A4122" s="35">
        <v>4113</v>
      </c>
      <c r="B4122" s="73">
        <v>720819</v>
      </c>
      <c r="C4122" s="50" t="s">
        <v>4620</v>
      </c>
      <c r="D4122" s="50" t="s">
        <v>2260</v>
      </c>
      <c r="E4122" s="50" t="str">
        <f>IF(AND(LEN(NICAP[[#This Row],[State or      Country]])=2,NICAP[[#This Row],[State or      Country]]&lt;&gt;"UK"),"US","Other")</f>
        <v>US</v>
      </c>
      <c r="F4122" s="75">
        <v>2</v>
      </c>
      <c r="G4122" s="48"/>
      <c r="H4122" s="48"/>
      <c r="I4122" s="48"/>
      <c r="J4122" s="48"/>
      <c r="K4122" s="48"/>
      <c r="L4122" s="42" t="s">
        <v>4619</v>
      </c>
      <c r="M4122" s="42" t="str">
        <f>IF(LEFT(NICAP[[#This Row],[Date]],1)=0,"Y","N")</f>
        <v>N</v>
      </c>
      <c r="N4122" s="42"/>
      <c r="O4122" s="42" t="str">
        <f>19&amp;LEFT(NICAP[[#This Row],[Date]],2)</f>
        <v>1972</v>
      </c>
      <c r="P4122" s="42" t="str">
        <f>MID(NICAP[[#This Row],[Date]],3,2)</f>
        <v>08</v>
      </c>
      <c r="Q4122" s="42" t="str">
        <f>RIGHT(NICAP[[#This Row],[Date]],2)</f>
        <v>19</v>
      </c>
      <c r="R4122" s="26">
        <f>DATE(NICAP[[#This Row],[Year]],NICAP[[#This Row],[Month]],NICAP[[#This Row],[Day]])</f>
        <v>26530</v>
      </c>
      <c r="S4122" s="35" t="str">
        <f t="shared" si="128"/>
        <v>KS</v>
      </c>
      <c r="T4122" s="24" t="str">
        <f t="shared" si="129"/>
        <v>US</v>
      </c>
    </row>
    <row r="4123" spans="1:20" ht="56.25" customHeight="1" x14ac:dyDescent="0.2">
      <c r="A4123" s="35">
        <v>4114</v>
      </c>
      <c r="B4123" s="57">
        <v>720820</v>
      </c>
      <c r="C4123" s="50" t="s">
        <v>2288</v>
      </c>
      <c r="D4123" s="50" t="s">
        <v>1686</v>
      </c>
      <c r="E4123" s="50" t="str">
        <f>IF(AND(LEN(NICAP[[#This Row],[State or      Country]])=2,NICAP[[#This Row],[State or      Country]]&lt;&gt;"UK"),"US","Other")</f>
        <v>US</v>
      </c>
      <c r="F4123" s="75">
        <v>2</v>
      </c>
      <c r="G4123" s="48"/>
      <c r="H4123" s="48"/>
      <c r="I4123" s="48"/>
      <c r="J4123" s="48"/>
      <c r="K4123" s="48"/>
      <c r="L4123" s="36" t="s">
        <v>4618</v>
      </c>
      <c r="M4123" s="36" t="str">
        <f>IF(LEFT(NICAP[[#This Row],[Date]],1)=0,"Y","N")</f>
        <v>N</v>
      </c>
      <c r="N4123" s="36"/>
      <c r="O4123" s="36" t="str">
        <f>19&amp;LEFT(NICAP[[#This Row],[Date]],2)</f>
        <v>1972</v>
      </c>
      <c r="P4123" s="36" t="str">
        <f>MID(NICAP[[#This Row],[Date]],3,2)</f>
        <v>08</v>
      </c>
      <c r="Q4123" s="36" t="str">
        <f>RIGHT(NICAP[[#This Row],[Date]],2)</f>
        <v>20</v>
      </c>
      <c r="R4123" s="26">
        <f>DATE(NICAP[[#This Row],[Year]],NICAP[[#This Row],[Month]],NICAP[[#This Row],[Day]])</f>
        <v>26531</v>
      </c>
      <c r="S4123" s="35" t="str">
        <f t="shared" si="128"/>
        <v>PA</v>
      </c>
      <c r="T4123" s="24" t="str">
        <f t="shared" si="129"/>
        <v>US</v>
      </c>
    </row>
    <row r="4124" spans="1:20" ht="72" customHeight="1" x14ac:dyDescent="0.2">
      <c r="A4124" s="35">
        <v>4115</v>
      </c>
      <c r="B4124" s="57">
        <v>720821</v>
      </c>
      <c r="C4124" s="50" t="s">
        <v>4617</v>
      </c>
      <c r="D4124" s="50" t="s">
        <v>1826</v>
      </c>
      <c r="E4124" s="50" t="str">
        <f>IF(AND(LEN(NICAP[[#This Row],[State or      Country]])=2,NICAP[[#This Row],[State or      Country]]&lt;&gt;"UK"),"US","Other")</f>
        <v>US</v>
      </c>
      <c r="F4124" s="75">
        <v>2</v>
      </c>
      <c r="G4124" s="48"/>
      <c r="H4124" s="48"/>
      <c r="I4124" s="48"/>
      <c r="J4124" s="48"/>
      <c r="K4124" s="48"/>
      <c r="L4124" s="36" t="s">
        <v>4613</v>
      </c>
      <c r="M4124" s="36" t="str">
        <f>IF(LEFT(NICAP[[#This Row],[Date]],1)=0,"Y","N")</f>
        <v>N</v>
      </c>
      <c r="N4124" s="36"/>
      <c r="O4124" s="36" t="str">
        <f>19&amp;LEFT(NICAP[[#This Row],[Date]],2)</f>
        <v>1972</v>
      </c>
      <c r="P4124" s="36" t="str">
        <f>MID(NICAP[[#This Row],[Date]],3,2)</f>
        <v>08</v>
      </c>
      <c r="Q4124" s="36" t="str">
        <f>RIGHT(NICAP[[#This Row],[Date]],2)</f>
        <v>21</v>
      </c>
      <c r="R4124" s="26">
        <f>DATE(NICAP[[#This Row],[Year]],NICAP[[#This Row],[Month]],NICAP[[#This Row],[Day]])</f>
        <v>26532</v>
      </c>
      <c r="S4124" s="35" t="str">
        <f t="shared" si="128"/>
        <v>OR</v>
      </c>
      <c r="T4124" s="24" t="str">
        <f t="shared" si="129"/>
        <v>US</v>
      </c>
    </row>
    <row r="4125" spans="1:20" ht="72" customHeight="1" x14ac:dyDescent="0.2">
      <c r="A4125" s="35">
        <v>4116</v>
      </c>
      <c r="B4125" s="57">
        <v>720821</v>
      </c>
      <c r="C4125" s="50" t="s">
        <v>4617</v>
      </c>
      <c r="D4125" s="50" t="s">
        <v>1826</v>
      </c>
      <c r="E4125" s="50" t="str">
        <f>IF(AND(LEN(NICAP[[#This Row],[State or      Country]])=2,NICAP[[#This Row],[State or      Country]]&lt;&gt;"UK"),"US","Other")</f>
        <v>US</v>
      </c>
      <c r="F4125" s="75">
        <v>2</v>
      </c>
      <c r="G4125" s="48"/>
      <c r="H4125" s="48"/>
      <c r="I4125" s="48"/>
      <c r="J4125" s="48"/>
      <c r="K4125" s="48"/>
      <c r="L4125" s="36" t="s">
        <v>4613</v>
      </c>
      <c r="M4125" s="36" t="str">
        <f>IF(LEFT(NICAP[[#This Row],[Date]],1)=0,"Y","N")</f>
        <v>N</v>
      </c>
      <c r="N4125" s="36"/>
      <c r="O4125" s="36" t="str">
        <f>19&amp;LEFT(NICAP[[#This Row],[Date]],2)</f>
        <v>1972</v>
      </c>
      <c r="P4125" s="36" t="str">
        <f>MID(NICAP[[#This Row],[Date]],3,2)</f>
        <v>08</v>
      </c>
      <c r="Q4125" s="36" t="str">
        <f>RIGHT(NICAP[[#This Row],[Date]],2)</f>
        <v>21</v>
      </c>
      <c r="R4125" s="26">
        <f>DATE(NICAP[[#This Row],[Year]],NICAP[[#This Row],[Month]],NICAP[[#This Row],[Day]])</f>
        <v>26532</v>
      </c>
      <c r="S4125" s="35" t="str">
        <f t="shared" si="128"/>
        <v>OR</v>
      </c>
      <c r="T4125" s="24" t="str">
        <f t="shared" si="129"/>
        <v>US</v>
      </c>
    </row>
    <row r="4126" spans="1:20" ht="41.25" customHeight="1" x14ac:dyDescent="0.2">
      <c r="A4126" s="35">
        <v>4117</v>
      </c>
      <c r="B4126" s="57">
        <v>720821</v>
      </c>
      <c r="C4126" s="50" t="s">
        <v>4616</v>
      </c>
      <c r="D4126" s="50" t="s">
        <v>1739</v>
      </c>
      <c r="E4126" s="50" t="str">
        <f>IF(AND(LEN(NICAP[[#This Row],[State or      Country]])=2,NICAP[[#This Row],[State or      Country]]&lt;&gt;"UK"),"US","Other")</f>
        <v>US</v>
      </c>
      <c r="F4126" s="75">
        <v>3</v>
      </c>
      <c r="G4126" s="48"/>
      <c r="H4126" s="48"/>
      <c r="I4126" s="48"/>
      <c r="J4126" s="48"/>
      <c r="K4126" s="48"/>
      <c r="L4126" s="36" t="s">
        <v>4615</v>
      </c>
      <c r="M4126" s="36" t="str">
        <f>IF(LEFT(NICAP[[#This Row],[Date]],1)=0,"Y","N")</f>
        <v>N</v>
      </c>
      <c r="N4126" s="36"/>
      <c r="O4126" s="36" t="str">
        <f>19&amp;LEFT(NICAP[[#This Row],[Date]],2)</f>
        <v>1972</v>
      </c>
      <c r="P4126" s="36" t="str">
        <f>MID(NICAP[[#This Row],[Date]],3,2)</f>
        <v>08</v>
      </c>
      <c r="Q4126" s="36" t="str">
        <f>RIGHT(NICAP[[#This Row],[Date]],2)</f>
        <v>21</v>
      </c>
      <c r="R4126" s="26">
        <f>DATE(NICAP[[#This Row],[Year]],NICAP[[#This Row],[Month]],NICAP[[#This Row],[Day]])</f>
        <v>26532</v>
      </c>
      <c r="S4126" s="35" t="str">
        <f t="shared" si="128"/>
        <v>WI</v>
      </c>
      <c r="T4126" s="24" t="str">
        <f t="shared" si="129"/>
        <v>US</v>
      </c>
    </row>
    <row r="4127" spans="1:20" ht="72" customHeight="1" x14ac:dyDescent="0.2">
      <c r="A4127" s="35">
        <v>4118</v>
      </c>
      <c r="B4127" s="57">
        <v>720827</v>
      </c>
      <c r="C4127" s="50" t="s">
        <v>4614</v>
      </c>
      <c r="D4127" s="50" t="s">
        <v>1787</v>
      </c>
      <c r="E4127" s="50" t="str">
        <f>IF(AND(LEN(NICAP[[#This Row],[State or      Country]])=2,NICAP[[#This Row],[State or      Country]]&lt;&gt;"UK"),"US","Other")</f>
        <v>US</v>
      </c>
      <c r="F4127" s="75">
        <v>3</v>
      </c>
      <c r="G4127" s="48"/>
      <c r="H4127" s="48"/>
      <c r="I4127" s="48"/>
      <c r="J4127" s="48"/>
      <c r="K4127" s="48"/>
      <c r="L4127" s="36" t="s">
        <v>4613</v>
      </c>
      <c r="M4127" s="36" t="str">
        <f>IF(LEFT(NICAP[[#This Row],[Date]],1)=0,"Y","N")</f>
        <v>N</v>
      </c>
      <c r="N4127" s="36"/>
      <c r="O4127" s="36" t="str">
        <f>19&amp;LEFT(NICAP[[#This Row],[Date]],2)</f>
        <v>1972</v>
      </c>
      <c r="P4127" s="36" t="str">
        <f>MID(NICAP[[#This Row],[Date]],3,2)</f>
        <v>08</v>
      </c>
      <c r="Q4127" s="36" t="str">
        <f>RIGHT(NICAP[[#This Row],[Date]],2)</f>
        <v>27</v>
      </c>
      <c r="R4127" s="26">
        <f>DATE(NICAP[[#This Row],[Year]],NICAP[[#This Row],[Month]],NICAP[[#This Row],[Day]])</f>
        <v>26538</v>
      </c>
      <c r="S4127" s="35" t="str">
        <f t="shared" si="128"/>
        <v>IN</v>
      </c>
      <c r="T4127" s="24" t="str">
        <f t="shared" si="129"/>
        <v>US</v>
      </c>
    </row>
    <row r="4128" spans="1:20" ht="42" customHeight="1" x14ac:dyDescent="0.2">
      <c r="A4128" s="35">
        <v>4119</v>
      </c>
      <c r="B4128" s="57">
        <v>720829</v>
      </c>
      <c r="C4128" s="50" t="s">
        <v>2288</v>
      </c>
      <c r="D4128" s="50" t="s">
        <v>1686</v>
      </c>
      <c r="E4128" s="50" t="str">
        <f>IF(AND(LEN(NICAP[[#This Row],[State or      Country]])=2,NICAP[[#This Row],[State or      Country]]&lt;&gt;"UK"),"US","Other")</f>
        <v>US</v>
      </c>
      <c r="F4128" s="75">
        <v>2</v>
      </c>
      <c r="G4128" s="48"/>
      <c r="H4128" s="48"/>
      <c r="I4128" s="48"/>
      <c r="J4128" s="48"/>
      <c r="K4128" s="48"/>
      <c r="L4128" s="42" t="s">
        <v>4612</v>
      </c>
      <c r="M4128" s="42" t="str">
        <f>IF(LEFT(NICAP[[#This Row],[Date]],1)=0,"Y","N")</f>
        <v>N</v>
      </c>
      <c r="N4128" s="42"/>
      <c r="O4128" s="42" t="str">
        <f>19&amp;LEFT(NICAP[[#This Row],[Date]],2)</f>
        <v>1972</v>
      </c>
      <c r="P4128" s="42" t="str">
        <f>MID(NICAP[[#This Row],[Date]],3,2)</f>
        <v>08</v>
      </c>
      <c r="Q4128" s="42" t="str">
        <f>RIGHT(NICAP[[#This Row],[Date]],2)</f>
        <v>29</v>
      </c>
      <c r="R4128" s="26">
        <f>DATE(NICAP[[#This Row],[Year]],NICAP[[#This Row],[Month]],NICAP[[#This Row],[Day]])</f>
        <v>26540</v>
      </c>
      <c r="S4128" s="35" t="str">
        <f t="shared" si="128"/>
        <v>PA</v>
      </c>
      <c r="T4128" s="24" t="str">
        <f t="shared" si="129"/>
        <v>US</v>
      </c>
    </row>
    <row r="4129" spans="1:20" ht="12.75" customHeight="1" x14ac:dyDescent="0.2">
      <c r="A4129" s="35">
        <v>4120</v>
      </c>
      <c r="B4129" s="53">
        <v>720909</v>
      </c>
      <c r="C4129" s="39" t="s">
        <v>4611</v>
      </c>
      <c r="D4129" s="39" t="s">
        <v>1702</v>
      </c>
      <c r="E4129" s="39" t="str">
        <f>IF(AND(LEN(NICAP[[#This Row],[State or      Country]])=2,NICAP[[#This Row],[State or      Country]]&lt;&gt;"UK"),"US","Other")</f>
        <v>Other</v>
      </c>
      <c r="F4129" s="79">
        <v>9</v>
      </c>
      <c r="G4129" s="47" t="s">
        <v>1666</v>
      </c>
      <c r="H4129" s="46">
        <v>5</v>
      </c>
      <c r="I4129" s="41"/>
      <c r="J4129" s="41"/>
      <c r="K4129" s="41"/>
      <c r="L4129" s="36" t="s">
        <v>4610</v>
      </c>
      <c r="M4129" s="36" t="str">
        <f>IF(LEFT(NICAP[[#This Row],[Date]],1)=0,"Y","N")</f>
        <v>N</v>
      </c>
      <c r="N4129" s="36"/>
      <c r="O4129" s="36" t="str">
        <f>19&amp;LEFT(NICAP[[#This Row],[Date]],2)</f>
        <v>1972</v>
      </c>
      <c r="P4129" s="36" t="str">
        <f>MID(NICAP[[#This Row],[Date]],3,2)</f>
        <v>09</v>
      </c>
      <c r="Q4129" s="36" t="str">
        <f>RIGHT(NICAP[[#This Row],[Date]],2)</f>
        <v>09</v>
      </c>
      <c r="R4129" s="26">
        <f>DATE(NICAP[[#This Row],[Year]],NICAP[[#This Row],[Month]],NICAP[[#This Row],[Day]])</f>
        <v>26551</v>
      </c>
      <c r="S4129" s="35" t="str">
        <f t="shared" si="128"/>
        <v/>
      </c>
      <c r="T4129" s="24" t="str">
        <f t="shared" si="129"/>
        <v>CAN</v>
      </c>
    </row>
    <row r="4130" spans="1:20" ht="87" customHeight="1" x14ac:dyDescent="0.2">
      <c r="A4130" s="35">
        <v>4121</v>
      </c>
      <c r="B4130" s="57">
        <v>720911</v>
      </c>
      <c r="C4130" s="50" t="s">
        <v>2039</v>
      </c>
      <c r="D4130" s="50" t="s">
        <v>1787</v>
      </c>
      <c r="E4130" s="50" t="str">
        <f>IF(AND(LEN(NICAP[[#This Row],[State or      Country]])=2,NICAP[[#This Row],[State or      Country]]&lt;&gt;"UK"),"US","Other")</f>
        <v>US</v>
      </c>
      <c r="F4130" s="75">
        <v>2</v>
      </c>
      <c r="G4130" s="48"/>
      <c r="H4130" s="48"/>
      <c r="I4130" s="48"/>
      <c r="J4130" s="48"/>
      <c r="K4130" s="48"/>
      <c r="L4130" s="36" t="s">
        <v>4609</v>
      </c>
      <c r="M4130" s="36" t="str">
        <f>IF(LEFT(NICAP[[#This Row],[Date]],1)=0,"Y","N")</f>
        <v>N</v>
      </c>
      <c r="N4130" s="36"/>
      <c r="O4130" s="36" t="str">
        <f>19&amp;LEFT(NICAP[[#This Row],[Date]],2)</f>
        <v>1972</v>
      </c>
      <c r="P4130" s="36" t="str">
        <f>MID(NICAP[[#This Row],[Date]],3,2)</f>
        <v>09</v>
      </c>
      <c r="Q4130" s="36" t="str">
        <f>RIGHT(NICAP[[#This Row],[Date]],2)</f>
        <v>11</v>
      </c>
      <c r="R4130" s="26">
        <f>DATE(NICAP[[#This Row],[Year]],NICAP[[#This Row],[Month]],NICAP[[#This Row],[Day]])</f>
        <v>26553</v>
      </c>
      <c r="S4130" s="35" t="str">
        <f t="shared" si="128"/>
        <v>IN</v>
      </c>
      <c r="T4130" s="24" t="str">
        <f t="shared" si="129"/>
        <v>US</v>
      </c>
    </row>
    <row r="4131" spans="1:20" ht="57" customHeight="1" x14ac:dyDescent="0.2">
      <c r="A4131" s="35">
        <v>4122</v>
      </c>
      <c r="B4131" s="57">
        <v>720913</v>
      </c>
      <c r="C4131" s="50" t="s">
        <v>2714</v>
      </c>
      <c r="D4131" s="50" t="s">
        <v>2640</v>
      </c>
      <c r="E4131" s="50" t="str">
        <f>IF(AND(LEN(NICAP[[#This Row],[State or      Country]])=2,NICAP[[#This Row],[State or      Country]]&lt;&gt;"UK"),"US","Other")</f>
        <v>US</v>
      </c>
      <c r="F4131" s="75">
        <v>2</v>
      </c>
      <c r="G4131" s="48"/>
      <c r="H4131" s="48"/>
      <c r="I4131" s="48"/>
      <c r="J4131" s="48"/>
      <c r="K4131" s="48"/>
      <c r="L4131" s="36" t="s">
        <v>4608</v>
      </c>
      <c r="M4131" s="36" t="str">
        <f>IF(LEFT(NICAP[[#This Row],[Date]],1)=0,"Y","N")</f>
        <v>N</v>
      </c>
      <c r="N4131" s="36"/>
      <c r="O4131" s="36" t="str">
        <f>19&amp;LEFT(NICAP[[#This Row],[Date]],2)</f>
        <v>1972</v>
      </c>
      <c r="P4131" s="36" t="str">
        <f>MID(NICAP[[#This Row],[Date]],3,2)</f>
        <v>09</v>
      </c>
      <c r="Q4131" s="36" t="str">
        <f>RIGHT(NICAP[[#This Row],[Date]],2)</f>
        <v>13</v>
      </c>
      <c r="R4131" s="26">
        <f>DATE(NICAP[[#This Row],[Year]],NICAP[[#This Row],[Month]],NICAP[[#This Row],[Day]])</f>
        <v>26555</v>
      </c>
      <c r="S4131" s="35" t="str">
        <f t="shared" si="128"/>
        <v>CO</v>
      </c>
      <c r="T4131" s="24" t="str">
        <f t="shared" si="129"/>
        <v>US</v>
      </c>
    </row>
    <row r="4132" spans="1:20" ht="27" customHeight="1" x14ac:dyDescent="0.2">
      <c r="A4132" s="35">
        <v>4123</v>
      </c>
      <c r="B4132" s="60">
        <v>720920</v>
      </c>
      <c r="C4132" s="44" t="s">
        <v>4607</v>
      </c>
      <c r="D4132" s="44" t="s">
        <v>1787</v>
      </c>
      <c r="E4132" s="44" t="str">
        <f>IF(AND(LEN(NICAP[[#This Row],[State or      Country]])=2,NICAP[[#This Row],[State or      Country]]&lt;&gt;"UK"),"US","Other")</f>
        <v>US</v>
      </c>
      <c r="F4132" s="74">
        <v>7</v>
      </c>
      <c r="G4132" s="41"/>
      <c r="H4132" s="41"/>
      <c r="I4132" s="41"/>
      <c r="J4132" s="41"/>
      <c r="K4132" s="41"/>
      <c r="L4132" s="59" t="s">
        <v>4606</v>
      </c>
      <c r="M4132" s="59" t="str">
        <f>IF(LEFT(NICAP[[#This Row],[Date]],1)=0,"Y","N")</f>
        <v>N</v>
      </c>
      <c r="N4132" s="59"/>
      <c r="O4132" s="59" t="str">
        <f>19&amp;LEFT(NICAP[[#This Row],[Date]],2)</f>
        <v>1972</v>
      </c>
      <c r="P4132" s="59" t="str">
        <f>MID(NICAP[[#This Row],[Date]],3,2)</f>
        <v>09</v>
      </c>
      <c r="Q4132" s="59" t="str">
        <f>RIGHT(NICAP[[#This Row],[Date]],2)</f>
        <v>20</v>
      </c>
      <c r="R4132" s="26">
        <f>DATE(NICAP[[#This Row],[Year]],NICAP[[#This Row],[Month]],NICAP[[#This Row],[Day]])</f>
        <v>26562</v>
      </c>
      <c r="S4132" s="35" t="str">
        <f t="shared" si="128"/>
        <v>IN</v>
      </c>
      <c r="T4132" s="24" t="str">
        <f t="shared" si="129"/>
        <v>US</v>
      </c>
    </row>
    <row r="4133" spans="1:20" ht="12.75" customHeight="1" x14ac:dyDescent="0.2">
      <c r="A4133" s="35">
        <v>4124</v>
      </c>
      <c r="B4133" s="55">
        <v>720914</v>
      </c>
      <c r="C4133" s="39" t="s">
        <v>2235</v>
      </c>
      <c r="D4133" s="39" t="s">
        <v>1844</v>
      </c>
      <c r="E4133" s="39" t="str">
        <f>IF(AND(LEN(NICAP[[#This Row],[State or      Country]])=2,NICAP[[#This Row],[State or      Country]]&lt;&gt;"UK"),"US","Other")</f>
        <v>US</v>
      </c>
      <c r="F4133" s="79">
        <v>6</v>
      </c>
      <c r="G4133" s="37"/>
      <c r="H4133" s="37"/>
      <c r="I4133" s="37"/>
      <c r="J4133" s="37"/>
      <c r="K4133" s="37"/>
      <c r="L4133" s="36" t="s">
        <v>4605</v>
      </c>
      <c r="M4133" s="36" t="str">
        <f>IF(LEFT(NICAP[[#This Row],[Date]],1)=0,"Y","N")</f>
        <v>N</v>
      </c>
      <c r="N4133" s="36"/>
      <c r="O4133" s="36" t="str">
        <f>19&amp;LEFT(NICAP[[#This Row],[Date]],2)</f>
        <v>1972</v>
      </c>
      <c r="P4133" s="36" t="str">
        <f>MID(NICAP[[#This Row],[Date]],3,2)</f>
        <v>09</v>
      </c>
      <c r="Q4133" s="36" t="str">
        <f>RIGHT(NICAP[[#This Row],[Date]],2)</f>
        <v>14</v>
      </c>
      <c r="R4133" s="26">
        <f>DATE(NICAP[[#This Row],[Year]],NICAP[[#This Row],[Month]],NICAP[[#This Row],[Day]])</f>
        <v>26556</v>
      </c>
      <c r="S4133" s="35" t="str">
        <f t="shared" si="128"/>
        <v>MO</v>
      </c>
      <c r="T4133" s="24" t="str">
        <f t="shared" si="129"/>
        <v>US</v>
      </c>
    </row>
    <row r="4134" spans="1:20" ht="12.75" customHeight="1" x14ac:dyDescent="0.2">
      <c r="A4134" s="35">
        <v>4125</v>
      </c>
      <c r="B4134" s="53">
        <v>720914</v>
      </c>
      <c r="C4134" s="39" t="s">
        <v>4604</v>
      </c>
      <c r="D4134" s="39" t="s">
        <v>1683</v>
      </c>
      <c r="E4134" s="39" t="str">
        <f>IF(AND(LEN(NICAP[[#This Row],[State or      Country]])=2,NICAP[[#This Row],[State or      Country]]&lt;&gt;"UK"),"US","Other")</f>
        <v>US</v>
      </c>
      <c r="F4134" s="79">
        <v>9</v>
      </c>
      <c r="G4134" s="47" t="s">
        <v>1666</v>
      </c>
      <c r="H4134" s="46">
        <v>5</v>
      </c>
      <c r="I4134" s="37"/>
      <c r="J4134" s="37"/>
      <c r="K4134" s="37"/>
      <c r="L4134" s="36" t="s">
        <v>4603</v>
      </c>
      <c r="M4134" s="36" t="str">
        <f>IF(LEFT(NICAP[[#This Row],[Date]],1)=0,"Y","N")</f>
        <v>N</v>
      </c>
      <c r="N4134" s="36"/>
      <c r="O4134" s="36" t="str">
        <f>19&amp;LEFT(NICAP[[#This Row],[Date]],2)</f>
        <v>1972</v>
      </c>
      <c r="P4134" s="36" t="str">
        <f>MID(NICAP[[#This Row],[Date]],3,2)</f>
        <v>09</v>
      </c>
      <c r="Q4134" s="36" t="str">
        <f>RIGHT(NICAP[[#This Row],[Date]],2)</f>
        <v>14</v>
      </c>
      <c r="R4134" s="26">
        <f>DATE(NICAP[[#This Row],[Year]],NICAP[[#This Row],[Month]],NICAP[[#This Row],[Day]])</f>
        <v>26556</v>
      </c>
      <c r="S4134" s="35" t="str">
        <f t="shared" si="128"/>
        <v>FL</v>
      </c>
      <c r="T4134" s="24" t="str">
        <f t="shared" si="129"/>
        <v>US</v>
      </c>
    </row>
    <row r="4135" spans="1:20" ht="101.25" customHeight="1" x14ac:dyDescent="0.2">
      <c r="A4135" s="35">
        <v>4126</v>
      </c>
      <c r="B4135" s="57">
        <v>721009</v>
      </c>
      <c r="C4135" s="50" t="s">
        <v>4602</v>
      </c>
      <c r="D4135" s="50" t="s">
        <v>1787</v>
      </c>
      <c r="E4135" s="50" t="str">
        <f>IF(AND(LEN(NICAP[[#This Row],[State or      Country]])=2,NICAP[[#This Row],[State or      Country]]&lt;&gt;"UK"),"US","Other")</f>
        <v>US</v>
      </c>
      <c r="F4135" s="75">
        <v>2</v>
      </c>
      <c r="G4135" s="48"/>
      <c r="H4135" s="48"/>
      <c r="I4135" s="48"/>
      <c r="J4135" s="48"/>
      <c r="K4135" s="48"/>
      <c r="L4135" s="36" t="s">
        <v>4601</v>
      </c>
      <c r="M4135" s="36" t="str">
        <f>IF(LEFT(NICAP[[#This Row],[Date]],1)=0,"Y","N")</f>
        <v>N</v>
      </c>
      <c r="N4135" s="36"/>
      <c r="O4135" s="36" t="str">
        <f>19&amp;LEFT(NICAP[[#This Row],[Date]],2)</f>
        <v>1972</v>
      </c>
      <c r="P4135" s="36" t="str">
        <f>MID(NICAP[[#This Row],[Date]],3,2)</f>
        <v>10</v>
      </c>
      <c r="Q4135" s="36" t="str">
        <f>RIGHT(NICAP[[#This Row],[Date]],2)</f>
        <v>09</v>
      </c>
      <c r="R4135" s="26">
        <f>DATE(NICAP[[#This Row],[Year]],NICAP[[#This Row],[Month]],NICAP[[#This Row],[Day]])</f>
        <v>26581</v>
      </c>
      <c r="S4135" s="35" t="str">
        <f t="shared" si="128"/>
        <v>IN</v>
      </c>
      <c r="T4135" s="24" t="str">
        <f t="shared" si="129"/>
        <v>US</v>
      </c>
    </row>
    <row r="4136" spans="1:20" ht="130.5" customHeight="1" x14ac:dyDescent="0.2">
      <c r="A4136" s="35">
        <v>4127</v>
      </c>
      <c r="B4136" s="73">
        <v>721014</v>
      </c>
      <c r="C4136" s="50" t="s">
        <v>4600</v>
      </c>
      <c r="D4136" s="50" t="s">
        <v>1707</v>
      </c>
      <c r="E4136" s="50" t="str">
        <f>IF(AND(LEN(NICAP[[#This Row],[State or      Country]])=2,NICAP[[#This Row],[State or      Country]]&lt;&gt;"UK"),"US","Other")</f>
        <v>US</v>
      </c>
      <c r="F4136" s="49">
        <v>7</v>
      </c>
      <c r="G4136" s="48"/>
      <c r="H4136" s="48"/>
      <c r="I4136" s="48"/>
      <c r="J4136" s="48"/>
      <c r="K4136" s="48"/>
      <c r="L4136" s="36" t="s">
        <v>4599</v>
      </c>
      <c r="M4136" s="36" t="str">
        <f>IF(LEFT(NICAP[[#This Row],[Date]],1)=0,"Y","N")</f>
        <v>N</v>
      </c>
      <c r="N4136" s="36"/>
      <c r="O4136" s="36" t="str">
        <f>19&amp;LEFT(NICAP[[#This Row],[Date]],2)</f>
        <v>1972</v>
      </c>
      <c r="P4136" s="36" t="str">
        <f>MID(NICAP[[#This Row],[Date]],3,2)</f>
        <v>10</v>
      </c>
      <c r="Q4136" s="36" t="str">
        <f>RIGHT(NICAP[[#This Row],[Date]],2)</f>
        <v>14</v>
      </c>
      <c r="R4136" s="26">
        <f>DATE(NICAP[[#This Row],[Year]],NICAP[[#This Row],[Month]],NICAP[[#This Row],[Day]])</f>
        <v>26586</v>
      </c>
      <c r="S4136" s="35" t="str">
        <f t="shared" si="128"/>
        <v>WA</v>
      </c>
      <c r="T4136" s="24" t="str">
        <f t="shared" si="129"/>
        <v>US</v>
      </c>
    </row>
    <row r="4137" spans="1:20" ht="56.25" customHeight="1" x14ac:dyDescent="0.2">
      <c r="A4137" s="35">
        <v>4128</v>
      </c>
      <c r="B4137" s="57">
        <v>721014</v>
      </c>
      <c r="C4137" s="50" t="s">
        <v>4598</v>
      </c>
      <c r="D4137" s="50" t="s">
        <v>1670</v>
      </c>
      <c r="E4137" s="50" t="str">
        <f>IF(AND(LEN(NICAP[[#This Row],[State or      Country]])=2,NICAP[[#This Row],[State or      Country]]&lt;&gt;"UK"),"US","Other")</f>
        <v>US</v>
      </c>
      <c r="F4137" s="49">
        <v>2</v>
      </c>
      <c r="G4137" s="48"/>
      <c r="H4137" s="48"/>
      <c r="I4137" s="48"/>
      <c r="J4137" s="48"/>
      <c r="K4137" s="48"/>
      <c r="L4137" s="36" t="s">
        <v>4597</v>
      </c>
      <c r="M4137" s="36" t="str">
        <f>IF(LEFT(NICAP[[#This Row],[Date]],1)=0,"Y","N")</f>
        <v>N</v>
      </c>
      <c r="N4137" s="36"/>
      <c r="O4137" s="36" t="str">
        <f>19&amp;LEFT(NICAP[[#This Row],[Date]],2)</f>
        <v>1972</v>
      </c>
      <c r="P4137" s="36" t="str">
        <f>MID(NICAP[[#This Row],[Date]],3,2)</f>
        <v>10</v>
      </c>
      <c r="Q4137" s="36" t="str">
        <f>RIGHT(NICAP[[#This Row],[Date]],2)</f>
        <v>14</v>
      </c>
      <c r="R4137" s="26">
        <f>DATE(NICAP[[#This Row],[Year]],NICAP[[#This Row],[Month]],NICAP[[#This Row],[Day]])</f>
        <v>26586</v>
      </c>
      <c r="S4137" s="35" t="str">
        <f t="shared" si="128"/>
        <v>IL</v>
      </c>
      <c r="T4137" s="24" t="str">
        <f t="shared" si="129"/>
        <v>US</v>
      </c>
    </row>
    <row r="4138" spans="1:20" ht="72" customHeight="1" x14ac:dyDescent="0.2">
      <c r="A4138" s="35">
        <v>4129</v>
      </c>
      <c r="B4138" s="57">
        <v>721124</v>
      </c>
      <c r="C4138" s="50" t="s">
        <v>4596</v>
      </c>
      <c r="D4138" s="50" t="s">
        <v>1670</v>
      </c>
      <c r="E4138" s="50" t="str">
        <f>IF(AND(LEN(NICAP[[#This Row],[State or      Country]])=2,NICAP[[#This Row],[State or      Country]]&lt;&gt;"UK"),"US","Other")</f>
        <v>US</v>
      </c>
      <c r="F4138" s="49">
        <v>1</v>
      </c>
      <c r="G4138" s="48"/>
      <c r="H4138" s="48"/>
      <c r="I4138" s="48"/>
      <c r="J4138" s="48"/>
      <c r="K4138" s="48"/>
      <c r="L4138" s="36" t="s">
        <v>4595</v>
      </c>
      <c r="M4138" s="36" t="str">
        <f>IF(LEFT(NICAP[[#This Row],[Date]],1)=0,"Y","N")</f>
        <v>N</v>
      </c>
      <c r="N4138" s="36"/>
      <c r="O4138" s="36" t="str">
        <f>19&amp;LEFT(NICAP[[#This Row],[Date]],2)</f>
        <v>1972</v>
      </c>
      <c r="P4138" s="36" t="str">
        <f>MID(NICAP[[#This Row],[Date]],3,2)</f>
        <v>11</v>
      </c>
      <c r="Q4138" s="36" t="str">
        <f>RIGHT(NICAP[[#This Row],[Date]],2)</f>
        <v>24</v>
      </c>
      <c r="R4138" s="26">
        <f>DATE(NICAP[[#This Row],[Year]],NICAP[[#This Row],[Month]],NICAP[[#This Row],[Day]])</f>
        <v>26627</v>
      </c>
      <c r="S4138" s="35" t="str">
        <f t="shared" si="128"/>
        <v>IL</v>
      </c>
      <c r="T4138" s="24" t="str">
        <f t="shared" si="129"/>
        <v>US</v>
      </c>
    </row>
    <row r="4139" spans="1:20" ht="27" customHeight="1" x14ac:dyDescent="0.2">
      <c r="A4139" s="35">
        <v>4130</v>
      </c>
      <c r="B4139" s="60">
        <v>721126</v>
      </c>
      <c r="C4139" s="44" t="s">
        <v>4594</v>
      </c>
      <c r="D4139" s="44" t="s">
        <v>1676</v>
      </c>
      <c r="E4139" s="44" t="str">
        <f>IF(AND(LEN(NICAP[[#This Row],[State or      Country]])=2,NICAP[[#This Row],[State or      Country]]&lt;&gt;"UK"),"US","Other")</f>
        <v>US</v>
      </c>
      <c r="F4139" s="43">
        <v>7</v>
      </c>
      <c r="G4139" s="41"/>
      <c r="H4139" s="41"/>
      <c r="I4139" s="41"/>
      <c r="J4139" s="41"/>
      <c r="K4139" s="41"/>
      <c r="L4139" s="59" t="s">
        <v>4593</v>
      </c>
      <c r="M4139" s="59" t="str">
        <f>IF(LEFT(NICAP[[#This Row],[Date]],1)=0,"Y","N")</f>
        <v>N</v>
      </c>
      <c r="N4139" s="59"/>
      <c r="O4139" s="59" t="str">
        <f>19&amp;LEFT(NICAP[[#This Row],[Date]],2)</f>
        <v>1972</v>
      </c>
      <c r="P4139" s="59" t="str">
        <f>MID(NICAP[[#This Row],[Date]],3,2)</f>
        <v>11</v>
      </c>
      <c r="Q4139" s="59" t="str">
        <f>RIGHT(NICAP[[#This Row],[Date]],2)</f>
        <v>26</v>
      </c>
      <c r="R4139" s="26">
        <f>DATE(NICAP[[#This Row],[Year]],NICAP[[#This Row],[Month]],NICAP[[#This Row],[Day]])</f>
        <v>26629</v>
      </c>
      <c r="S4139" s="35" t="str">
        <f t="shared" si="128"/>
        <v>CA</v>
      </c>
      <c r="T4139" s="24" t="str">
        <f t="shared" si="129"/>
        <v>US</v>
      </c>
    </row>
    <row r="4140" spans="1:20" ht="27" customHeight="1" x14ac:dyDescent="0.2">
      <c r="A4140" s="35">
        <v>4131</v>
      </c>
      <c r="B4140" s="60">
        <v>721130</v>
      </c>
      <c r="C4140" s="44" t="s">
        <v>4592</v>
      </c>
      <c r="D4140" s="44" t="s">
        <v>4591</v>
      </c>
      <c r="E4140" s="44" t="str">
        <f>IF(AND(LEN(NICAP[[#This Row],[State or      Country]])=2,NICAP[[#This Row],[State or      Country]]&lt;&gt;"UK"),"US","Other")</f>
        <v>Other</v>
      </c>
      <c r="F4140" s="43">
        <v>3</v>
      </c>
      <c r="G4140" s="41"/>
      <c r="H4140" s="41"/>
      <c r="I4140" s="41"/>
      <c r="J4140" s="41"/>
      <c r="K4140" s="41"/>
      <c r="L4140" s="42" t="s">
        <v>4590</v>
      </c>
      <c r="M4140" s="42" t="str">
        <f>IF(LEFT(NICAP[[#This Row],[Date]],1)=0,"Y","N")</f>
        <v>N</v>
      </c>
      <c r="N4140" s="42"/>
      <c r="O4140" s="42" t="str">
        <f>19&amp;LEFT(NICAP[[#This Row],[Date]],2)</f>
        <v>1972</v>
      </c>
      <c r="P4140" s="42" t="str">
        <f>MID(NICAP[[#This Row],[Date]],3,2)</f>
        <v>11</v>
      </c>
      <c r="Q4140" s="42" t="str">
        <f>RIGHT(NICAP[[#This Row],[Date]],2)</f>
        <v>30</v>
      </c>
      <c r="R4140" s="26">
        <f>DATE(NICAP[[#This Row],[Year]],NICAP[[#This Row],[Month]],NICAP[[#This Row],[Day]])</f>
        <v>26633</v>
      </c>
      <c r="S4140" s="35" t="str">
        <f t="shared" si="128"/>
        <v/>
      </c>
      <c r="T4140" s="24" t="str">
        <f t="shared" si="129"/>
        <v>S. AU</v>
      </c>
    </row>
    <row r="4141" spans="1:20" ht="27" customHeight="1" x14ac:dyDescent="0.2">
      <c r="A4141" s="35">
        <v>4132</v>
      </c>
      <c r="B4141" s="60">
        <v>730920</v>
      </c>
      <c r="C4141" s="44" t="s">
        <v>1764</v>
      </c>
      <c r="D4141" s="44" t="s">
        <v>1764</v>
      </c>
      <c r="E4141" s="44" t="str">
        <f>IF(AND(LEN(NICAP[[#This Row],[State or      Country]])=2,NICAP[[#This Row],[State or      Country]]&lt;&gt;"UK"),"US","Other")</f>
        <v>Other</v>
      </c>
      <c r="F4141" s="43">
        <v>8</v>
      </c>
      <c r="G4141" s="41"/>
      <c r="H4141" s="41"/>
      <c r="I4141" s="41"/>
      <c r="J4141" s="41"/>
      <c r="K4141" s="41"/>
      <c r="L4141" s="42" t="s">
        <v>4589</v>
      </c>
      <c r="M4141" s="42" t="str">
        <f>IF(LEFT(NICAP[[#This Row],[Date]],1)=0,"Y","N")</f>
        <v>N</v>
      </c>
      <c r="N4141" s="42"/>
      <c r="O4141" s="42" t="str">
        <f>19&amp;LEFT(NICAP[[#This Row],[Date]],2)</f>
        <v>1973</v>
      </c>
      <c r="P4141" s="42" t="str">
        <f>MID(NICAP[[#This Row],[Date]],3,2)</f>
        <v>09</v>
      </c>
      <c r="Q4141" s="42" t="str">
        <f>RIGHT(NICAP[[#This Row],[Date]],2)</f>
        <v>20</v>
      </c>
      <c r="R4141" s="26">
        <f>DATE(NICAP[[#This Row],[Year]],NICAP[[#This Row],[Month]],NICAP[[#This Row],[Day]])</f>
        <v>26927</v>
      </c>
      <c r="S4141" s="35" t="str">
        <f t="shared" si="128"/>
        <v/>
      </c>
      <c r="T4141" s="24" t="str">
        <f t="shared" si="129"/>
        <v>In Space</v>
      </c>
    </row>
    <row r="4142" spans="1:20" ht="42.75" customHeight="1" x14ac:dyDescent="0.2">
      <c r="A4142" s="35">
        <v>4133</v>
      </c>
      <c r="B4142" s="57">
        <v>730101</v>
      </c>
      <c r="C4142" s="50" t="s">
        <v>4588</v>
      </c>
      <c r="D4142" s="50" t="s">
        <v>2263</v>
      </c>
      <c r="E4142" s="50" t="str">
        <f>IF(AND(LEN(NICAP[[#This Row],[State or      Country]])=2,NICAP[[#This Row],[State or      Country]]&lt;&gt;"UK"),"US","Other")</f>
        <v>Other</v>
      </c>
      <c r="F4142" s="49">
        <v>3</v>
      </c>
      <c r="G4142" s="48"/>
      <c r="H4142" s="48"/>
      <c r="I4142" s="48"/>
      <c r="J4142" s="48"/>
      <c r="K4142" s="48"/>
      <c r="L4142" s="36" t="s">
        <v>4587</v>
      </c>
      <c r="M4142" s="36" t="str">
        <f>IF(LEFT(NICAP[[#This Row],[Date]],1)=0,"Y","N")</f>
        <v>N</v>
      </c>
      <c r="N4142" s="36"/>
      <c r="O4142" s="36" t="str">
        <f>19&amp;LEFT(NICAP[[#This Row],[Date]],2)</f>
        <v>1973</v>
      </c>
      <c r="P4142" s="36" t="str">
        <f>MID(NICAP[[#This Row],[Date]],3,2)</f>
        <v>01</v>
      </c>
      <c r="Q4142" s="36" t="str">
        <f>RIGHT(NICAP[[#This Row],[Date]],2)</f>
        <v>01</v>
      </c>
      <c r="R4142" s="26">
        <f>DATE(NICAP[[#This Row],[Year]],NICAP[[#This Row],[Month]],NICAP[[#This Row],[Day]])</f>
        <v>26665</v>
      </c>
      <c r="S4142" s="35" t="str">
        <f t="shared" si="128"/>
        <v/>
      </c>
      <c r="T4142" s="24" t="str">
        <f t="shared" si="129"/>
        <v>Chile</v>
      </c>
    </row>
    <row r="4143" spans="1:20" ht="27.75" customHeight="1" x14ac:dyDescent="0.2">
      <c r="A4143" s="35">
        <v>4134</v>
      </c>
      <c r="B4143" s="60">
        <v>730102</v>
      </c>
      <c r="C4143" s="44" t="s">
        <v>4174</v>
      </c>
      <c r="D4143" s="44" t="s">
        <v>1676</v>
      </c>
      <c r="E4143" s="44" t="str">
        <f>IF(AND(LEN(NICAP[[#This Row],[State or      Country]])=2,NICAP[[#This Row],[State or      Country]]&lt;&gt;"UK"),"US","Other")</f>
        <v>US</v>
      </c>
      <c r="F4143" s="43">
        <v>2</v>
      </c>
      <c r="G4143" s="41"/>
      <c r="H4143" s="41"/>
      <c r="I4143" s="41"/>
      <c r="J4143" s="41"/>
      <c r="K4143" s="41"/>
      <c r="L4143" s="42" t="s">
        <v>4586</v>
      </c>
      <c r="M4143" s="42" t="str">
        <f>IF(LEFT(NICAP[[#This Row],[Date]],1)=0,"Y","N")</f>
        <v>N</v>
      </c>
      <c r="N4143" s="42"/>
      <c r="O4143" s="42" t="str">
        <f>19&amp;LEFT(NICAP[[#This Row],[Date]],2)</f>
        <v>1973</v>
      </c>
      <c r="P4143" s="42" t="str">
        <f>MID(NICAP[[#This Row],[Date]],3,2)</f>
        <v>01</v>
      </c>
      <c r="Q4143" s="42" t="str">
        <f>RIGHT(NICAP[[#This Row],[Date]],2)</f>
        <v>02</v>
      </c>
      <c r="R4143" s="26">
        <f>DATE(NICAP[[#This Row],[Year]],NICAP[[#This Row],[Month]],NICAP[[#This Row],[Day]])</f>
        <v>26666</v>
      </c>
      <c r="S4143" s="35" t="str">
        <f t="shared" si="128"/>
        <v>CA</v>
      </c>
      <c r="T4143" s="24" t="str">
        <f t="shared" si="129"/>
        <v>US</v>
      </c>
    </row>
    <row r="4144" spans="1:20" ht="86.25" customHeight="1" x14ac:dyDescent="0.2">
      <c r="A4144" s="35">
        <v>4135</v>
      </c>
      <c r="B4144" s="57">
        <v>730200</v>
      </c>
      <c r="C4144" s="50" t="s">
        <v>4585</v>
      </c>
      <c r="D4144" s="50" t="s">
        <v>3268</v>
      </c>
      <c r="E4144" s="50" t="str">
        <f>IF(AND(LEN(NICAP[[#This Row],[State or      Country]])=2,NICAP[[#This Row],[State or      Country]]&lt;&gt;"UK"),"US","Other")</f>
        <v>US</v>
      </c>
      <c r="F4144" s="49">
        <v>8</v>
      </c>
      <c r="G4144" s="48"/>
      <c r="H4144" s="48"/>
      <c r="I4144" s="48"/>
      <c r="J4144" s="48"/>
      <c r="K4144" s="48"/>
      <c r="L4144" s="36" t="s">
        <v>4584</v>
      </c>
      <c r="M4144" s="36" t="str">
        <f>IF(LEFT(NICAP[[#This Row],[Date]],1)=0,"Y","N")</f>
        <v>N</v>
      </c>
      <c r="N4144" s="36"/>
      <c r="O4144" s="36" t="str">
        <f>19&amp;LEFT(NICAP[[#This Row],[Date]],2)</f>
        <v>1973</v>
      </c>
      <c r="P4144" s="36" t="str">
        <f>MID(NICAP[[#This Row],[Date]],3,2)</f>
        <v>02</v>
      </c>
      <c r="Q4144" s="36" t="str">
        <f>RIGHT(NICAP[[#This Row],[Date]],2)</f>
        <v>00</v>
      </c>
      <c r="R4144" s="26">
        <f>DATE(NICAP[[#This Row],[Year]],NICAP[[#This Row],[Month]],NICAP[[#This Row],[Day]])</f>
        <v>26695</v>
      </c>
      <c r="S4144" s="35" t="str">
        <f t="shared" si="128"/>
        <v>RI</v>
      </c>
      <c r="T4144" s="24" t="str">
        <f t="shared" si="129"/>
        <v>US</v>
      </c>
    </row>
    <row r="4145" spans="1:20" ht="27.75" customHeight="1" x14ac:dyDescent="0.2">
      <c r="A4145" s="35">
        <v>4136</v>
      </c>
      <c r="B4145" s="58">
        <v>730202</v>
      </c>
      <c r="C4145" s="44" t="s">
        <v>4582</v>
      </c>
      <c r="D4145" s="44" t="s">
        <v>2535</v>
      </c>
      <c r="E4145" s="44" t="str">
        <f>IF(AND(LEN(NICAP[[#This Row],[State or      Country]])=2,NICAP[[#This Row],[State or      Country]]&lt;&gt;"UK"),"US","Other")</f>
        <v>US</v>
      </c>
      <c r="F4145" s="43">
        <v>3</v>
      </c>
      <c r="G4145" s="41"/>
      <c r="H4145" s="41"/>
      <c r="I4145" s="41"/>
      <c r="J4145" s="41"/>
      <c r="K4145" s="41"/>
      <c r="L4145" s="59" t="s">
        <v>4583</v>
      </c>
      <c r="M4145" s="59" t="str">
        <f>IF(LEFT(NICAP[[#This Row],[Date]],1)=0,"Y","N")</f>
        <v>N</v>
      </c>
      <c r="N4145" s="59"/>
      <c r="O4145" s="59" t="str">
        <f>19&amp;LEFT(NICAP[[#This Row],[Date]],2)</f>
        <v>1973</v>
      </c>
      <c r="P4145" s="59" t="str">
        <f>MID(NICAP[[#This Row],[Date]],3,2)</f>
        <v>02</v>
      </c>
      <c r="Q4145" s="59" t="str">
        <f>RIGHT(NICAP[[#This Row],[Date]],2)</f>
        <v>02</v>
      </c>
      <c r="R4145" s="26">
        <f>DATE(NICAP[[#This Row],[Year]],NICAP[[#This Row],[Month]],NICAP[[#This Row],[Day]])</f>
        <v>26697</v>
      </c>
      <c r="S4145" s="35" t="str">
        <f t="shared" si="128"/>
        <v>NZ</v>
      </c>
      <c r="T4145" s="24" t="str">
        <f t="shared" si="129"/>
        <v>US</v>
      </c>
    </row>
    <row r="4146" spans="1:20" ht="12.75" customHeight="1" x14ac:dyDescent="0.2">
      <c r="A4146" s="35">
        <v>4137</v>
      </c>
      <c r="B4146" s="53">
        <v>730202</v>
      </c>
      <c r="C4146" s="39" t="s">
        <v>4582</v>
      </c>
      <c r="D4146" s="39" t="s">
        <v>2535</v>
      </c>
      <c r="E4146" s="39" t="str">
        <f>IF(AND(LEN(NICAP[[#This Row],[State or      Country]])=2,NICAP[[#This Row],[State or      Country]]&lt;&gt;"UK"),"US","Other")</f>
        <v>US</v>
      </c>
      <c r="F4146" s="38">
        <v>11</v>
      </c>
      <c r="G4146" s="37"/>
      <c r="H4146" s="37"/>
      <c r="I4146" s="37"/>
      <c r="J4146" s="37"/>
      <c r="K4146" s="37"/>
      <c r="L4146" s="36" t="s">
        <v>4581</v>
      </c>
      <c r="M4146" s="36" t="str">
        <f>IF(LEFT(NICAP[[#This Row],[Date]],1)=0,"Y","N")</f>
        <v>N</v>
      </c>
      <c r="N4146" s="36"/>
      <c r="O4146" s="36" t="str">
        <f>19&amp;LEFT(NICAP[[#This Row],[Date]],2)</f>
        <v>1973</v>
      </c>
      <c r="P4146" s="36" t="str">
        <f>MID(NICAP[[#This Row],[Date]],3,2)</f>
        <v>02</v>
      </c>
      <c r="Q4146" s="36" t="str">
        <f>RIGHT(NICAP[[#This Row],[Date]],2)</f>
        <v>02</v>
      </c>
      <c r="R4146" s="26">
        <f>DATE(NICAP[[#This Row],[Year]],NICAP[[#This Row],[Month]],NICAP[[#This Row],[Day]])</f>
        <v>26697</v>
      </c>
      <c r="S4146" s="35" t="str">
        <f t="shared" si="128"/>
        <v>NZ</v>
      </c>
      <c r="T4146" s="24" t="str">
        <f t="shared" si="129"/>
        <v>US</v>
      </c>
    </row>
    <row r="4147" spans="1:20" ht="27" customHeight="1" x14ac:dyDescent="0.2">
      <c r="A4147" s="35">
        <v>4138</v>
      </c>
      <c r="B4147" s="60">
        <v>730208</v>
      </c>
      <c r="C4147" s="44" t="s">
        <v>4580</v>
      </c>
      <c r="D4147" s="44" t="s">
        <v>1676</v>
      </c>
      <c r="E4147" s="44" t="str">
        <f>IF(AND(LEN(NICAP[[#This Row],[State or      Country]])=2,NICAP[[#This Row],[State or      Country]]&lt;&gt;"UK"),"US","Other")</f>
        <v>US</v>
      </c>
      <c r="F4147" s="43">
        <v>8</v>
      </c>
      <c r="G4147" s="41"/>
      <c r="H4147" s="41"/>
      <c r="I4147" s="41"/>
      <c r="J4147" s="41"/>
      <c r="K4147" s="41"/>
      <c r="L4147" s="42" t="s">
        <v>4579</v>
      </c>
      <c r="M4147" s="42" t="str">
        <f>IF(LEFT(NICAP[[#This Row],[Date]],1)=0,"Y","N")</f>
        <v>N</v>
      </c>
      <c r="N4147" s="42"/>
      <c r="O4147" s="42" t="str">
        <f>19&amp;LEFT(NICAP[[#This Row],[Date]],2)</f>
        <v>1973</v>
      </c>
      <c r="P4147" s="42" t="str">
        <f>MID(NICAP[[#This Row],[Date]],3,2)</f>
        <v>02</v>
      </c>
      <c r="Q4147" s="42" t="str">
        <f>RIGHT(NICAP[[#This Row],[Date]],2)</f>
        <v>08</v>
      </c>
      <c r="R4147" s="26">
        <f>DATE(NICAP[[#This Row],[Year]],NICAP[[#This Row],[Month]],NICAP[[#This Row],[Day]])</f>
        <v>26703</v>
      </c>
      <c r="S4147" s="35" t="str">
        <f t="shared" si="128"/>
        <v>CA</v>
      </c>
      <c r="T4147" s="24" t="str">
        <f t="shared" si="129"/>
        <v>US</v>
      </c>
    </row>
    <row r="4148" spans="1:20" ht="27" customHeight="1" x14ac:dyDescent="0.2">
      <c r="A4148" s="35">
        <v>4139</v>
      </c>
      <c r="B4148" s="60">
        <v>730208</v>
      </c>
      <c r="C4148" s="44" t="s">
        <v>4578</v>
      </c>
      <c r="D4148" s="44" t="s">
        <v>1670</v>
      </c>
      <c r="E4148" s="44" t="str">
        <f>IF(AND(LEN(NICAP[[#This Row],[State or      Country]])=2,NICAP[[#This Row],[State or      Country]]&lt;&gt;"UK"),"US","Other")</f>
        <v>US</v>
      </c>
      <c r="F4148" s="43">
        <v>1</v>
      </c>
      <c r="G4148" s="41"/>
      <c r="H4148" s="41"/>
      <c r="I4148" s="41"/>
      <c r="J4148" s="41"/>
      <c r="K4148" s="41"/>
      <c r="L4148" s="59" t="s">
        <v>4577</v>
      </c>
      <c r="M4148" s="59" t="str">
        <f>IF(LEFT(NICAP[[#This Row],[Date]],1)=0,"Y","N")</f>
        <v>N</v>
      </c>
      <c r="N4148" s="59"/>
      <c r="O4148" s="59" t="str">
        <f>19&amp;LEFT(NICAP[[#This Row],[Date]],2)</f>
        <v>1973</v>
      </c>
      <c r="P4148" s="59" t="str">
        <f>MID(NICAP[[#This Row],[Date]],3,2)</f>
        <v>02</v>
      </c>
      <c r="Q4148" s="59" t="str">
        <f>RIGHT(NICAP[[#This Row],[Date]],2)</f>
        <v>08</v>
      </c>
      <c r="R4148" s="26">
        <f>DATE(NICAP[[#This Row],[Year]],NICAP[[#This Row],[Month]],NICAP[[#This Row],[Day]])</f>
        <v>26703</v>
      </c>
      <c r="S4148" s="35" t="str">
        <f t="shared" si="128"/>
        <v>IL</v>
      </c>
      <c r="T4148" s="24" t="str">
        <f t="shared" si="129"/>
        <v>US</v>
      </c>
    </row>
    <row r="4149" spans="1:20" ht="42" customHeight="1" x14ac:dyDescent="0.2">
      <c r="A4149" s="35">
        <v>4140</v>
      </c>
      <c r="B4149" s="57">
        <v>730209</v>
      </c>
      <c r="C4149" s="50" t="s">
        <v>4576</v>
      </c>
      <c r="D4149" s="50" t="s">
        <v>1802</v>
      </c>
      <c r="E4149" s="50" t="str">
        <f>IF(AND(LEN(NICAP[[#This Row],[State or      Country]])=2,NICAP[[#This Row],[State or      Country]]&lt;&gt;"UK"),"US","Other")</f>
        <v>Other</v>
      </c>
      <c r="F4149" s="49">
        <v>3</v>
      </c>
      <c r="G4149" s="48"/>
      <c r="H4149" s="48"/>
      <c r="I4149" s="48"/>
      <c r="J4149" s="48"/>
      <c r="K4149" s="48"/>
      <c r="L4149" s="36" t="s">
        <v>4575</v>
      </c>
      <c r="M4149" s="36" t="str">
        <f>IF(LEFT(NICAP[[#This Row],[Date]],1)=0,"Y","N")</f>
        <v>N</v>
      </c>
      <c r="N4149" s="36"/>
      <c r="O4149" s="36" t="str">
        <f>19&amp;LEFT(NICAP[[#This Row],[Date]],2)</f>
        <v>1973</v>
      </c>
      <c r="P4149" s="36" t="str">
        <f>MID(NICAP[[#This Row],[Date]],3,2)</f>
        <v>02</v>
      </c>
      <c r="Q4149" s="36" t="str">
        <f>RIGHT(NICAP[[#This Row],[Date]],2)</f>
        <v>09</v>
      </c>
      <c r="R4149" s="26">
        <f>DATE(NICAP[[#This Row],[Year]],NICAP[[#This Row],[Month]],NICAP[[#This Row],[Day]])</f>
        <v>26704</v>
      </c>
      <c r="S4149" s="35" t="str">
        <f t="shared" si="128"/>
        <v/>
      </c>
      <c r="T4149" s="24" t="str">
        <f t="shared" si="129"/>
        <v>UK</v>
      </c>
    </row>
    <row r="4150" spans="1:20" ht="12.75" customHeight="1" x14ac:dyDescent="0.2">
      <c r="A4150" s="35">
        <v>4141</v>
      </c>
      <c r="B4150" s="55">
        <v>730212</v>
      </c>
      <c r="C4150" s="39" t="s">
        <v>1980</v>
      </c>
      <c r="D4150" s="39" t="s">
        <v>1802</v>
      </c>
      <c r="E4150" s="39" t="str">
        <f>IF(AND(LEN(NICAP[[#This Row],[State or      Country]])=2,NICAP[[#This Row],[State or      Country]]&lt;&gt;"UK"),"US","Other")</f>
        <v>Other</v>
      </c>
      <c r="F4150" s="38">
        <v>1</v>
      </c>
      <c r="G4150" s="37"/>
      <c r="H4150" s="37"/>
      <c r="I4150" s="37"/>
      <c r="J4150" s="37"/>
      <c r="K4150" s="37"/>
      <c r="L4150" s="36" t="s">
        <v>4519</v>
      </c>
      <c r="M4150" s="36" t="str">
        <f>IF(LEFT(NICAP[[#This Row],[Date]],1)=0,"Y","N")</f>
        <v>N</v>
      </c>
      <c r="N4150" s="36"/>
      <c r="O4150" s="36" t="str">
        <f>19&amp;LEFT(NICAP[[#This Row],[Date]],2)</f>
        <v>1973</v>
      </c>
      <c r="P4150" s="36" t="str">
        <f>MID(NICAP[[#This Row],[Date]],3,2)</f>
        <v>02</v>
      </c>
      <c r="Q4150" s="36" t="str">
        <f>RIGHT(NICAP[[#This Row],[Date]],2)</f>
        <v>12</v>
      </c>
      <c r="R4150" s="26">
        <f>DATE(NICAP[[#This Row],[Year]],NICAP[[#This Row],[Month]],NICAP[[#This Row],[Day]])</f>
        <v>26707</v>
      </c>
      <c r="S4150" s="35" t="str">
        <f t="shared" si="128"/>
        <v/>
      </c>
      <c r="T4150" s="24" t="str">
        <f t="shared" si="129"/>
        <v>UK</v>
      </c>
    </row>
    <row r="4151" spans="1:20" ht="12.75" customHeight="1" x14ac:dyDescent="0.2">
      <c r="A4151" s="35">
        <v>4142</v>
      </c>
      <c r="B4151" s="68">
        <v>730214</v>
      </c>
      <c r="C4151" s="39" t="s">
        <v>4574</v>
      </c>
      <c r="D4151" s="39" t="s">
        <v>1772</v>
      </c>
      <c r="E4151" s="39" t="str">
        <f>IF(AND(LEN(NICAP[[#This Row],[State or      Country]])=2,NICAP[[#This Row],[State or      Country]]&lt;&gt;"UK"),"US","Other")</f>
        <v>US</v>
      </c>
      <c r="F4151" s="38">
        <v>7</v>
      </c>
      <c r="G4151" s="37"/>
      <c r="H4151" s="37"/>
      <c r="I4151" s="37"/>
      <c r="J4151" s="37"/>
      <c r="K4151" s="37"/>
      <c r="L4151" s="36" t="s">
        <v>4573</v>
      </c>
      <c r="M4151" s="36" t="str">
        <f>IF(LEFT(NICAP[[#This Row],[Date]],1)=0,"Y","N")</f>
        <v>N</v>
      </c>
      <c r="N4151" s="36"/>
      <c r="O4151" s="36" t="str">
        <f>19&amp;LEFT(NICAP[[#This Row],[Date]],2)</f>
        <v>1973</v>
      </c>
      <c r="P4151" s="36" t="str">
        <f>MID(NICAP[[#This Row],[Date]],3,2)</f>
        <v>02</v>
      </c>
      <c r="Q4151" s="36" t="str">
        <f>RIGHT(NICAP[[#This Row],[Date]],2)</f>
        <v>14</v>
      </c>
      <c r="R4151" s="26">
        <f>DATE(NICAP[[#This Row],[Year]],NICAP[[#This Row],[Month]],NICAP[[#This Row],[Day]])</f>
        <v>26709</v>
      </c>
      <c r="S4151" s="35" t="str">
        <f t="shared" si="128"/>
        <v>OK</v>
      </c>
      <c r="T4151" s="24" t="str">
        <f t="shared" si="129"/>
        <v>US</v>
      </c>
    </row>
    <row r="4152" spans="1:20" ht="12.75" customHeight="1" x14ac:dyDescent="0.2">
      <c r="A4152" s="35">
        <v>4143</v>
      </c>
      <c r="B4152" s="68">
        <v>730214</v>
      </c>
      <c r="C4152" s="39" t="s">
        <v>4574</v>
      </c>
      <c r="D4152" s="39" t="s">
        <v>1772</v>
      </c>
      <c r="E4152" s="39" t="str">
        <f>IF(AND(LEN(NICAP[[#This Row],[State or      Country]])=2,NICAP[[#This Row],[State or      Country]]&lt;&gt;"UK"),"US","Other")</f>
        <v>US</v>
      </c>
      <c r="F4152" s="38">
        <v>9</v>
      </c>
      <c r="G4152" s="71" t="s">
        <v>1666</v>
      </c>
      <c r="H4152" s="65">
        <v>5</v>
      </c>
      <c r="I4152" s="37"/>
      <c r="J4152" s="37"/>
      <c r="K4152" s="37"/>
      <c r="L4152" s="36" t="s">
        <v>4573</v>
      </c>
      <c r="M4152" s="36" t="str">
        <f>IF(LEFT(NICAP[[#This Row],[Date]],1)=0,"Y","N")</f>
        <v>N</v>
      </c>
      <c r="N4152" s="36"/>
      <c r="O4152" s="36" t="str">
        <f>19&amp;LEFT(NICAP[[#This Row],[Date]],2)</f>
        <v>1973</v>
      </c>
      <c r="P4152" s="36" t="str">
        <f>MID(NICAP[[#This Row],[Date]],3,2)</f>
        <v>02</v>
      </c>
      <c r="Q4152" s="36" t="str">
        <f>RIGHT(NICAP[[#This Row],[Date]],2)</f>
        <v>14</v>
      </c>
      <c r="R4152" s="26">
        <f>DATE(NICAP[[#This Row],[Year]],NICAP[[#This Row],[Month]],NICAP[[#This Row],[Day]])</f>
        <v>26709</v>
      </c>
      <c r="S4152" s="35" t="str">
        <f t="shared" si="128"/>
        <v>OK</v>
      </c>
      <c r="T4152" s="24" t="str">
        <f t="shared" si="129"/>
        <v>US</v>
      </c>
    </row>
    <row r="4153" spans="1:20" ht="12.75" customHeight="1" x14ac:dyDescent="0.2">
      <c r="A4153" s="35">
        <v>4144</v>
      </c>
      <c r="B4153" s="68">
        <v>730214</v>
      </c>
      <c r="C4153" s="39" t="s">
        <v>4574</v>
      </c>
      <c r="D4153" s="39" t="s">
        <v>1772</v>
      </c>
      <c r="E4153" s="39" t="str">
        <f>IF(AND(LEN(NICAP[[#This Row],[State or      Country]])=2,NICAP[[#This Row],[State or      Country]]&lt;&gt;"UK"),"US","Other")</f>
        <v>US</v>
      </c>
      <c r="F4153" s="38">
        <v>11</v>
      </c>
      <c r="G4153" s="37"/>
      <c r="H4153" s="37"/>
      <c r="I4153" s="37"/>
      <c r="J4153" s="37"/>
      <c r="K4153" s="37"/>
      <c r="L4153" s="36" t="s">
        <v>4573</v>
      </c>
      <c r="M4153" s="36" t="str">
        <f>IF(LEFT(NICAP[[#This Row],[Date]],1)=0,"Y","N")</f>
        <v>N</v>
      </c>
      <c r="N4153" s="36"/>
      <c r="O4153" s="36" t="str">
        <f>19&amp;LEFT(NICAP[[#This Row],[Date]],2)</f>
        <v>1973</v>
      </c>
      <c r="P4153" s="36" t="str">
        <f>MID(NICAP[[#This Row],[Date]],3,2)</f>
        <v>02</v>
      </c>
      <c r="Q4153" s="36" t="str">
        <f>RIGHT(NICAP[[#This Row],[Date]],2)</f>
        <v>14</v>
      </c>
      <c r="R4153" s="26">
        <f>DATE(NICAP[[#This Row],[Year]],NICAP[[#This Row],[Month]],NICAP[[#This Row],[Day]])</f>
        <v>26709</v>
      </c>
      <c r="S4153" s="35" t="str">
        <f t="shared" si="128"/>
        <v>OK</v>
      </c>
      <c r="T4153" s="24" t="str">
        <f t="shared" si="129"/>
        <v>US</v>
      </c>
    </row>
    <row r="4154" spans="1:20" ht="27.75" customHeight="1" x14ac:dyDescent="0.2">
      <c r="A4154" s="35">
        <v>4145</v>
      </c>
      <c r="B4154" s="66">
        <v>730221</v>
      </c>
      <c r="C4154" s="44" t="s">
        <v>4572</v>
      </c>
      <c r="D4154" s="44" t="s">
        <v>1844</v>
      </c>
      <c r="E4154" s="44" t="str">
        <f>IF(AND(LEN(NICAP[[#This Row],[State or      Country]])=2,NICAP[[#This Row],[State or      Country]]&lt;&gt;"UK"),"US","Other")</f>
        <v>US</v>
      </c>
      <c r="F4154" s="43">
        <v>2</v>
      </c>
      <c r="G4154" s="41"/>
      <c r="H4154" s="41"/>
      <c r="I4154" s="41"/>
      <c r="J4154" s="41"/>
      <c r="K4154" s="41"/>
      <c r="L4154" s="42" t="s">
        <v>4571</v>
      </c>
      <c r="M4154" s="42" t="str">
        <f>IF(LEFT(NICAP[[#This Row],[Date]],1)=0,"Y","N")</f>
        <v>N</v>
      </c>
      <c r="N4154" s="42"/>
      <c r="O4154" s="42" t="str">
        <f>19&amp;LEFT(NICAP[[#This Row],[Date]],2)</f>
        <v>1973</v>
      </c>
      <c r="P4154" s="42" t="str">
        <f>MID(NICAP[[#This Row],[Date]],3,2)</f>
        <v>02</v>
      </c>
      <c r="Q4154" s="42" t="str">
        <f>RIGHT(NICAP[[#This Row],[Date]],2)</f>
        <v>21</v>
      </c>
      <c r="R4154" s="26">
        <f>DATE(NICAP[[#This Row],[Year]],NICAP[[#This Row],[Month]],NICAP[[#This Row],[Day]])</f>
        <v>26716</v>
      </c>
      <c r="S4154" s="35" t="str">
        <f t="shared" si="128"/>
        <v>MO</v>
      </c>
      <c r="T4154" s="24" t="str">
        <f t="shared" si="129"/>
        <v>US</v>
      </c>
    </row>
    <row r="4155" spans="1:20" ht="71.25" customHeight="1" x14ac:dyDescent="0.2">
      <c r="A4155" s="35">
        <v>4146</v>
      </c>
      <c r="B4155" s="67">
        <v>730301</v>
      </c>
      <c r="C4155" s="50" t="s">
        <v>4570</v>
      </c>
      <c r="D4155" s="50" t="s">
        <v>1686</v>
      </c>
      <c r="E4155" s="50" t="str">
        <f>IF(AND(LEN(NICAP[[#This Row],[State or      Country]])=2,NICAP[[#This Row],[State or      Country]]&lt;&gt;"UK"),"US","Other")</f>
        <v>US</v>
      </c>
      <c r="F4155" s="49">
        <v>1</v>
      </c>
      <c r="G4155" s="48"/>
      <c r="H4155" s="48"/>
      <c r="I4155" s="48"/>
      <c r="J4155" s="48"/>
      <c r="K4155" s="48"/>
      <c r="L4155" s="36" t="s">
        <v>4569</v>
      </c>
      <c r="M4155" s="36" t="str">
        <f>IF(LEFT(NICAP[[#This Row],[Date]],1)=0,"Y","N")</f>
        <v>N</v>
      </c>
      <c r="N4155" s="36"/>
      <c r="O4155" s="36" t="str">
        <f>19&amp;LEFT(NICAP[[#This Row],[Date]],2)</f>
        <v>1973</v>
      </c>
      <c r="P4155" s="36" t="str">
        <f>MID(NICAP[[#This Row],[Date]],3,2)</f>
        <v>03</v>
      </c>
      <c r="Q4155" s="36" t="str">
        <f>RIGHT(NICAP[[#This Row],[Date]],2)</f>
        <v>01</v>
      </c>
      <c r="R4155" s="26">
        <f>DATE(NICAP[[#This Row],[Year]],NICAP[[#This Row],[Month]],NICAP[[#This Row],[Day]])</f>
        <v>26724</v>
      </c>
      <c r="S4155" s="35" t="str">
        <f t="shared" si="128"/>
        <v>PA</v>
      </c>
      <c r="T4155" s="24" t="str">
        <f t="shared" si="129"/>
        <v>US</v>
      </c>
    </row>
    <row r="4156" spans="1:20" ht="27" customHeight="1" x14ac:dyDescent="0.2">
      <c r="A4156" s="35">
        <v>4147</v>
      </c>
      <c r="B4156" s="66">
        <v>730301</v>
      </c>
      <c r="C4156" s="44" t="s">
        <v>4568</v>
      </c>
      <c r="D4156" s="44" t="s">
        <v>1686</v>
      </c>
      <c r="E4156" s="44" t="str">
        <f>IF(AND(LEN(NICAP[[#This Row],[State or      Country]])=2,NICAP[[#This Row],[State or      Country]]&lt;&gt;"UK"),"US","Other")</f>
        <v>US</v>
      </c>
      <c r="F4156" s="43">
        <v>1</v>
      </c>
      <c r="G4156" s="41"/>
      <c r="H4156" s="41"/>
      <c r="I4156" s="41"/>
      <c r="J4156" s="41"/>
      <c r="K4156" s="41"/>
      <c r="L4156" s="42" t="s">
        <v>4567</v>
      </c>
      <c r="M4156" s="42" t="str">
        <f>IF(LEFT(NICAP[[#This Row],[Date]],1)=0,"Y","N")</f>
        <v>N</v>
      </c>
      <c r="N4156" s="42"/>
      <c r="O4156" s="42" t="str">
        <f>19&amp;LEFT(NICAP[[#This Row],[Date]],2)</f>
        <v>1973</v>
      </c>
      <c r="P4156" s="42" t="str">
        <f>MID(NICAP[[#This Row],[Date]],3,2)</f>
        <v>03</v>
      </c>
      <c r="Q4156" s="42" t="str">
        <f>RIGHT(NICAP[[#This Row],[Date]],2)</f>
        <v>01</v>
      </c>
      <c r="R4156" s="26">
        <f>DATE(NICAP[[#This Row],[Year]],NICAP[[#This Row],[Month]],NICAP[[#This Row],[Day]])</f>
        <v>26724</v>
      </c>
      <c r="S4156" s="35" t="str">
        <f t="shared" si="128"/>
        <v>PA</v>
      </c>
      <c r="T4156" s="24" t="str">
        <f t="shared" si="129"/>
        <v>US</v>
      </c>
    </row>
    <row r="4157" spans="1:20" ht="27.75" customHeight="1" x14ac:dyDescent="0.2">
      <c r="A4157" s="35">
        <v>4148</v>
      </c>
      <c r="B4157" s="66">
        <v>730303</v>
      </c>
      <c r="C4157" s="44" t="s">
        <v>4566</v>
      </c>
      <c r="D4157" s="44" t="s">
        <v>4565</v>
      </c>
      <c r="E4157" s="44" t="str">
        <f>IF(AND(LEN(NICAP[[#This Row],[State or      Country]])=2,NICAP[[#This Row],[State or      Country]]&lt;&gt;"UK"),"US","Other")</f>
        <v>Other</v>
      </c>
      <c r="F4157" s="43">
        <v>2</v>
      </c>
      <c r="G4157" s="41"/>
      <c r="H4157" s="41"/>
      <c r="I4157" s="41"/>
      <c r="J4157" s="41"/>
      <c r="K4157" s="41"/>
      <c r="L4157" s="42" t="s">
        <v>4564</v>
      </c>
      <c r="M4157" s="42" t="str">
        <f>IF(LEFT(NICAP[[#This Row],[Date]],1)=0,"Y","N")</f>
        <v>N</v>
      </c>
      <c r="N4157" s="42"/>
      <c r="O4157" s="42" t="str">
        <f>19&amp;LEFT(NICAP[[#This Row],[Date]],2)</f>
        <v>1973</v>
      </c>
      <c r="P4157" s="42" t="str">
        <f>MID(NICAP[[#This Row],[Date]],3,2)</f>
        <v>03</v>
      </c>
      <c r="Q4157" s="42" t="str">
        <f>RIGHT(NICAP[[#This Row],[Date]],2)</f>
        <v>03</v>
      </c>
      <c r="R4157" s="26">
        <f>DATE(NICAP[[#This Row],[Year]],NICAP[[#This Row],[Month]],NICAP[[#This Row],[Day]])</f>
        <v>26726</v>
      </c>
      <c r="S4157" s="35" t="str">
        <f t="shared" si="128"/>
        <v/>
      </c>
      <c r="T4157" s="24" t="str">
        <f t="shared" si="129"/>
        <v>Uganda</v>
      </c>
    </row>
    <row r="4158" spans="1:20" ht="12.75" customHeight="1" x14ac:dyDescent="0.2">
      <c r="A4158" s="35">
        <v>4149</v>
      </c>
      <c r="B4158" s="64">
        <v>730307</v>
      </c>
      <c r="C4158" s="39" t="s">
        <v>4547</v>
      </c>
      <c r="D4158" s="39" t="s">
        <v>2211</v>
      </c>
      <c r="E4158" s="39" t="str">
        <f>IF(AND(LEN(NICAP[[#This Row],[State or      Country]])=2,NICAP[[#This Row],[State or      Country]]&lt;&gt;"UK"),"US","Other")</f>
        <v>US</v>
      </c>
      <c r="F4158" s="38">
        <v>8</v>
      </c>
      <c r="G4158" s="37"/>
      <c r="H4158" s="37"/>
      <c r="I4158" s="37"/>
      <c r="J4158" s="37"/>
      <c r="K4158" s="37"/>
      <c r="L4158" s="36" t="s">
        <v>4563</v>
      </c>
      <c r="M4158" s="36" t="str">
        <f>IF(LEFT(NICAP[[#This Row],[Date]],1)=0,"Y","N")</f>
        <v>N</v>
      </c>
      <c r="N4158" s="36"/>
      <c r="O4158" s="36" t="str">
        <f>19&amp;LEFT(NICAP[[#This Row],[Date]],2)</f>
        <v>1973</v>
      </c>
      <c r="P4158" s="36" t="str">
        <f>MID(NICAP[[#This Row],[Date]],3,2)</f>
        <v>03</v>
      </c>
      <c r="Q4158" s="36" t="str">
        <f>RIGHT(NICAP[[#This Row],[Date]],2)</f>
        <v>07</v>
      </c>
      <c r="R4158" s="26">
        <f>DATE(NICAP[[#This Row],[Year]],NICAP[[#This Row],[Month]],NICAP[[#This Row],[Day]])</f>
        <v>26730</v>
      </c>
      <c r="S4158" s="35" t="str">
        <f t="shared" si="128"/>
        <v>SC</v>
      </c>
      <c r="T4158" s="24" t="str">
        <f t="shared" si="129"/>
        <v>US</v>
      </c>
    </row>
    <row r="4159" spans="1:20" ht="27" customHeight="1" x14ac:dyDescent="0.2">
      <c r="A4159" s="35">
        <v>4150</v>
      </c>
      <c r="B4159" s="66">
        <v>730313</v>
      </c>
      <c r="C4159" s="44" t="s">
        <v>4562</v>
      </c>
      <c r="D4159" s="44" t="s">
        <v>1694</v>
      </c>
      <c r="E4159" s="44" t="str">
        <f>IF(AND(LEN(NICAP[[#This Row],[State or      Country]])=2,NICAP[[#This Row],[State or      Country]]&lt;&gt;"UK"),"US","Other")</f>
        <v>US</v>
      </c>
      <c r="F4159" s="43">
        <v>1</v>
      </c>
      <c r="G4159" s="41"/>
      <c r="H4159" s="41"/>
      <c r="I4159" s="41"/>
      <c r="J4159" s="41"/>
      <c r="K4159" s="41"/>
      <c r="L4159" s="59" t="s">
        <v>4561</v>
      </c>
      <c r="M4159" s="59" t="str">
        <f>IF(LEFT(NICAP[[#This Row],[Date]],1)=0,"Y","N")</f>
        <v>N</v>
      </c>
      <c r="N4159" s="59"/>
      <c r="O4159" s="59" t="str">
        <f>19&amp;LEFT(NICAP[[#This Row],[Date]],2)</f>
        <v>1973</v>
      </c>
      <c r="P4159" s="59" t="str">
        <f>MID(NICAP[[#This Row],[Date]],3,2)</f>
        <v>03</v>
      </c>
      <c r="Q4159" s="59" t="str">
        <f>RIGHT(NICAP[[#This Row],[Date]],2)</f>
        <v>13</v>
      </c>
      <c r="R4159" s="26">
        <f>DATE(NICAP[[#This Row],[Year]],NICAP[[#This Row],[Month]],NICAP[[#This Row],[Day]])</f>
        <v>26736</v>
      </c>
      <c r="S4159" s="35" t="str">
        <f t="shared" si="128"/>
        <v>OH</v>
      </c>
      <c r="T4159" s="24" t="str">
        <f t="shared" si="129"/>
        <v>US</v>
      </c>
    </row>
    <row r="4160" spans="1:20" ht="27" customHeight="1" x14ac:dyDescent="0.2">
      <c r="A4160" s="35">
        <v>4151</v>
      </c>
      <c r="B4160" s="66">
        <v>730313</v>
      </c>
      <c r="C4160" s="44" t="s">
        <v>4560</v>
      </c>
      <c r="D4160" s="44" t="s">
        <v>2232</v>
      </c>
      <c r="E4160" s="44" t="str">
        <f>IF(AND(LEN(NICAP[[#This Row],[State or      Country]])=2,NICAP[[#This Row],[State or      Country]]&lt;&gt;"UK"),"US","Other")</f>
        <v>Other</v>
      </c>
      <c r="F4160" s="43">
        <v>6</v>
      </c>
      <c r="G4160" s="41"/>
      <c r="H4160" s="41"/>
      <c r="I4160" s="41"/>
      <c r="J4160" s="41"/>
      <c r="K4160" s="41"/>
      <c r="L4160" s="59" t="s">
        <v>4559</v>
      </c>
      <c r="M4160" s="59" t="str">
        <f>IF(LEFT(NICAP[[#This Row],[Date]],1)=0,"Y","N")</f>
        <v>N</v>
      </c>
      <c r="N4160" s="59"/>
      <c r="O4160" s="59" t="str">
        <f>19&amp;LEFT(NICAP[[#This Row],[Date]],2)</f>
        <v>1973</v>
      </c>
      <c r="P4160" s="59" t="str">
        <f>MID(NICAP[[#This Row],[Date]],3,2)</f>
        <v>03</v>
      </c>
      <c r="Q4160" s="59" t="str">
        <f>RIGHT(NICAP[[#This Row],[Date]],2)</f>
        <v>13</v>
      </c>
      <c r="R4160" s="26">
        <f>DATE(NICAP[[#This Row],[Year]],NICAP[[#This Row],[Month]],NICAP[[#This Row],[Day]])</f>
        <v>26736</v>
      </c>
      <c r="S4160" s="35" t="str">
        <f t="shared" si="128"/>
        <v/>
      </c>
      <c r="T4160" s="24" t="str">
        <f t="shared" si="129"/>
        <v>Arg</v>
      </c>
    </row>
    <row r="4161" spans="1:20" ht="27" customHeight="1" x14ac:dyDescent="0.2">
      <c r="A4161" s="35">
        <v>4152</v>
      </c>
      <c r="B4161" s="66">
        <v>730315</v>
      </c>
      <c r="C4161" s="44" t="s">
        <v>4558</v>
      </c>
      <c r="D4161" s="44" t="s">
        <v>1686</v>
      </c>
      <c r="E4161" s="44" t="str">
        <f>IF(AND(LEN(NICAP[[#This Row],[State or      Country]])=2,NICAP[[#This Row],[State or      Country]]&lt;&gt;"UK"),"US","Other")</f>
        <v>US</v>
      </c>
      <c r="F4161" s="43">
        <v>1</v>
      </c>
      <c r="G4161" s="41"/>
      <c r="H4161" s="41"/>
      <c r="I4161" s="41"/>
      <c r="J4161" s="41"/>
      <c r="K4161" s="41"/>
      <c r="L4161" s="42" t="s">
        <v>4557</v>
      </c>
      <c r="M4161" s="42" t="str">
        <f>IF(LEFT(NICAP[[#This Row],[Date]],1)=0,"Y","N")</f>
        <v>N</v>
      </c>
      <c r="N4161" s="42"/>
      <c r="O4161" s="42" t="str">
        <f>19&amp;LEFT(NICAP[[#This Row],[Date]],2)</f>
        <v>1973</v>
      </c>
      <c r="P4161" s="42" t="str">
        <f>MID(NICAP[[#This Row],[Date]],3,2)</f>
        <v>03</v>
      </c>
      <c r="Q4161" s="42" t="str">
        <f>RIGHT(NICAP[[#This Row],[Date]],2)</f>
        <v>15</v>
      </c>
      <c r="R4161" s="26">
        <f>DATE(NICAP[[#This Row],[Year]],NICAP[[#This Row],[Month]],NICAP[[#This Row],[Day]])</f>
        <v>26738</v>
      </c>
      <c r="S4161" s="35" t="str">
        <f t="shared" si="128"/>
        <v>PA</v>
      </c>
      <c r="T4161" s="24" t="str">
        <f t="shared" si="129"/>
        <v>US</v>
      </c>
    </row>
    <row r="4162" spans="1:20" ht="27.75" customHeight="1" x14ac:dyDescent="0.2">
      <c r="A4162" s="35">
        <v>4153</v>
      </c>
      <c r="B4162" s="84">
        <v>730322</v>
      </c>
      <c r="C4162" s="44" t="s">
        <v>4556</v>
      </c>
      <c r="D4162" s="44" t="s">
        <v>1670</v>
      </c>
      <c r="E4162" s="44" t="str">
        <f>IF(AND(LEN(NICAP[[#This Row],[State or      Country]])=2,NICAP[[#This Row],[State or      Country]]&lt;&gt;"UK"),"US","Other")</f>
        <v>US</v>
      </c>
      <c r="F4162" s="43">
        <v>10</v>
      </c>
      <c r="G4162" s="41"/>
      <c r="H4162" s="41"/>
      <c r="I4162" s="41"/>
      <c r="J4162" s="41"/>
      <c r="K4162" s="41"/>
      <c r="L4162" s="42" t="s">
        <v>4555</v>
      </c>
      <c r="M4162" s="42" t="str">
        <f>IF(LEFT(NICAP[[#This Row],[Date]],1)=0,"Y","N")</f>
        <v>N</v>
      </c>
      <c r="N4162" s="42"/>
      <c r="O4162" s="42" t="str">
        <f>19&amp;LEFT(NICAP[[#This Row],[Date]],2)</f>
        <v>1973</v>
      </c>
      <c r="P4162" s="42" t="str">
        <f>MID(NICAP[[#This Row],[Date]],3,2)</f>
        <v>03</v>
      </c>
      <c r="Q4162" s="42" t="str">
        <f>RIGHT(NICAP[[#This Row],[Date]],2)</f>
        <v>22</v>
      </c>
      <c r="R4162" s="26">
        <f>DATE(NICAP[[#This Row],[Year]],NICAP[[#This Row],[Month]],NICAP[[#This Row],[Day]])</f>
        <v>26745</v>
      </c>
      <c r="S4162" s="35" t="str">
        <f t="shared" si="128"/>
        <v>IL</v>
      </c>
      <c r="T4162" s="24" t="str">
        <f t="shared" si="129"/>
        <v>US</v>
      </c>
    </row>
    <row r="4163" spans="1:20" ht="12.75" customHeight="1" x14ac:dyDescent="0.2">
      <c r="A4163" s="35">
        <v>4154</v>
      </c>
      <c r="B4163" s="64">
        <v>730324</v>
      </c>
      <c r="C4163" s="39" t="s">
        <v>4495</v>
      </c>
      <c r="D4163" s="39" t="s">
        <v>1844</v>
      </c>
      <c r="E4163" s="39" t="str">
        <f>IF(AND(LEN(NICAP[[#This Row],[State or      Country]])=2,NICAP[[#This Row],[State or      Country]]&lt;&gt;"UK"),"US","Other")</f>
        <v>US</v>
      </c>
      <c r="F4163" s="38">
        <v>1</v>
      </c>
      <c r="G4163" s="37"/>
      <c r="H4163" s="37"/>
      <c r="I4163" s="37"/>
      <c r="J4163" s="37"/>
      <c r="K4163" s="37"/>
      <c r="L4163" s="36" t="s">
        <v>4554</v>
      </c>
      <c r="M4163" s="36" t="str">
        <f>IF(LEFT(NICAP[[#This Row],[Date]],1)=0,"Y","N")</f>
        <v>N</v>
      </c>
      <c r="N4163" s="36"/>
      <c r="O4163" s="36" t="str">
        <f>19&amp;LEFT(NICAP[[#This Row],[Date]],2)</f>
        <v>1973</v>
      </c>
      <c r="P4163" s="36" t="str">
        <f>MID(NICAP[[#This Row],[Date]],3,2)</f>
        <v>03</v>
      </c>
      <c r="Q4163" s="36" t="str">
        <f>RIGHT(NICAP[[#This Row],[Date]],2)</f>
        <v>24</v>
      </c>
      <c r="R4163" s="26">
        <f>DATE(NICAP[[#This Row],[Year]],NICAP[[#This Row],[Month]],NICAP[[#This Row],[Day]])</f>
        <v>26747</v>
      </c>
      <c r="S4163" s="35" t="str">
        <f t="shared" si="128"/>
        <v>MO</v>
      </c>
      <c r="T4163" s="24" t="str">
        <f t="shared" si="129"/>
        <v>US</v>
      </c>
    </row>
    <row r="4164" spans="1:20" ht="27.75" customHeight="1" x14ac:dyDescent="0.2">
      <c r="A4164" s="35">
        <v>4155</v>
      </c>
      <c r="B4164" s="83" t="s">
        <v>4553</v>
      </c>
      <c r="C4164" s="44" t="s">
        <v>4552</v>
      </c>
      <c r="D4164" s="44" t="s">
        <v>1676</v>
      </c>
      <c r="E4164" s="44" t="str">
        <f>IF(AND(LEN(NICAP[[#This Row],[State or      Country]])=2,NICAP[[#This Row],[State or      Country]]&lt;&gt;"UK"),"US","Other")</f>
        <v>US</v>
      </c>
      <c r="F4164" s="43">
        <v>1</v>
      </c>
      <c r="G4164" s="41"/>
      <c r="H4164" s="41"/>
      <c r="I4164" s="41"/>
      <c r="J4164" s="41"/>
      <c r="K4164" s="41"/>
      <c r="L4164" s="59" t="s">
        <v>4551</v>
      </c>
      <c r="M4164" s="59" t="str">
        <f>IF(LEFT(NICAP[[#This Row],[Date]],1)=0,"Y","N")</f>
        <v>N</v>
      </c>
      <c r="N4164" s="59"/>
      <c r="O4164" s="59" t="str">
        <f>19&amp;LEFT(NICAP[[#This Row],[Date]],2)</f>
        <v>1973</v>
      </c>
      <c r="P4164" s="59" t="str">
        <f>MID(NICAP[[#This Row],[Date]],3,2)</f>
        <v>04</v>
      </c>
      <c r="Q4164" s="59" t="str">
        <f>RIGHT(NICAP[[#This Row],[Date]],2)</f>
        <v>08</v>
      </c>
      <c r="R4164" s="26">
        <f>DATE(NICAP[[#This Row],[Year]],NICAP[[#This Row],[Month]],NICAP[[#This Row],[Day]])</f>
        <v>26762</v>
      </c>
      <c r="S4164" s="35" t="str">
        <f t="shared" si="128"/>
        <v>CA</v>
      </c>
      <c r="T4164" s="24" t="str">
        <f t="shared" si="129"/>
        <v>US</v>
      </c>
    </row>
    <row r="4165" spans="1:20" ht="27" customHeight="1" x14ac:dyDescent="0.2">
      <c r="A4165" s="35">
        <v>4156</v>
      </c>
      <c r="B4165" s="66">
        <v>730406</v>
      </c>
      <c r="C4165" s="44" t="s">
        <v>2710</v>
      </c>
      <c r="D4165" s="44" t="s">
        <v>1844</v>
      </c>
      <c r="E4165" s="44" t="str">
        <f>IF(AND(LEN(NICAP[[#This Row],[State or      Country]])=2,NICAP[[#This Row],[State or      Country]]&lt;&gt;"UK"),"US","Other")</f>
        <v>US</v>
      </c>
      <c r="F4165" s="43">
        <v>3</v>
      </c>
      <c r="G4165" s="41"/>
      <c r="H4165" s="41"/>
      <c r="I4165" s="41"/>
      <c r="J4165" s="41"/>
      <c r="K4165" s="41"/>
      <c r="L4165" s="42" t="s">
        <v>4550</v>
      </c>
      <c r="M4165" s="42" t="str">
        <f>IF(LEFT(NICAP[[#This Row],[Date]],1)=0,"Y","N")</f>
        <v>N</v>
      </c>
      <c r="N4165" s="42"/>
      <c r="O4165" s="42" t="str">
        <f>19&amp;LEFT(NICAP[[#This Row],[Date]],2)</f>
        <v>1973</v>
      </c>
      <c r="P4165" s="42" t="str">
        <f>MID(NICAP[[#This Row],[Date]],3,2)</f>
        <v>04</v>
      </c>
      <c r="Q4165" s="42" t="str">
        <f>RIGHT(NICAP[[#This Row],[Date]],2)</f>
        <v>06</v>
      </c>
      <c r="R4165" s="26">
        <f>DATE(NICAP[[#This Row],[Year]],NICAP[[#This Row],[Month]],NICAP[[#This Row],[Day]])</f>
        <v>26760</v>
      </c>
      <c r="S4165" s="35" t="str">
        <f t="shared" si="128"/>
        <v>MO</v>
      </c>
      <c r="T4165" s="24" t="str">
        <f t="shared" si="129"/>
        <v>US</v>
      </c>
    </row>
    <row r="4166" spans="1:20" ht="27" customHeight="1" x14ac:dyDescent="0.2">
      <c r="A4166" s="35">
        <v>4157</v>
      </c>
      <c r="B4166" s="66">
        <v>730406</v>
      </c>
      <c r="C4166" s="44" t="s">
        <v>2710</v>
      </c>
      <c r="D4166" s="44" t="s">
        <v>1844</v>
      </c>
      <c r="E4166" s="44" t="str">
        <f>IF(AND(LEN(NICAP[[#This Row],[State or      Country]])=2,NICAP[[#This Row],[State or      Country]]&lt;&gt;"UK"),"US","Other")</f>
        <v>US</v>
      </c>
      <c r="F4166" s="43">
        <v>2</v>
      </c>
      <c r="G4166" s="41"/>
      <c r="H4166" s="41"/>
      <c r="I4166" s="41"/>
      <c r="J4166" s="41"/>
      <c r="K4166" s="41"/>
      <c r="L4166" s="42" t="s">
        <v>4550</v>
      </c>
      <c r="M4166" s="42" t="str">
        <f>IF(LEFT(NICAP[[#This Row],[Date]],1)=0,"Y","N")</f>
        <v>N</v>
      </c>
      <c r="N4166" s="42"/>
      <c r="O4166" s="42" t="str">
        <f>19&amp;LEFT(NICAP[[#This Row],[Date]],2)</f>
        <v>1973</v>
      </c>
      <c r="P4166" s="42" t="str">
        <f>MID(NICAP[[#This Row],[Date]],3,2)</f>
        <v>04</v>
      </c>
      <c r="Q4166" s="42" t="str">
        <f>RIGHT(NICAP[[#This Row],[Date]],2)</f>
        <v>06</v>
      </c>
      <c r="R4166" s="26">
        <f>DATE(NICAP[[#This Row],[Year]],NICAP[[#This Row],[Month]],NICAP[[#This Row],[Day]])</f>
        <v>26760</v>
      </c>
      <c r="S4166" s="35" t="str">
        <f t="shared" si="128"/>
        <v>MO</v>
      </c>
      <c r="T4166" s="24" t="str">
        <f t="shared" si="129"/>
        <v>US</v>
      </c>
    </row>
    <row r="4167" spans="1:20" ht="27" customHeight="1" x14ac:dyDescent="0.2">
      <c r="A4167" s="35">
        <v>4158</v>
      </c>
      <c r="B4167" s="66">
        <v>730406</v>
      </c>
      <c r="C4167" s="44" t="s">
        <v>4549</v>
      </c>
      <c r="D4167" s="44" t="s">
        <v>1844</v>
      </c>
      <c r="E4167" s="44" t="str">
        <f>IF(AND(LEN(NICAP[[#This Row],[State or      Country]])=2,NICAP[[#This Row],[State or      Country]]&lt;&gt;"UK"),"US","Other")</f>
        <v>US</v>
      </c>
      <c r="F4167" s="43">
        <v>2</v>
      </c>
      <c r="G4167" s="41"/>
      <c r="H4167" s="41"/>
      <c r="I4167" s="41"/>
      <c r="J4167" s="41"/>
      <c r="K4167" s="41"/>
      <c r="L4167" s="42" t="s">
        <v>4548</v>
      </c>
      <c r="M4167" s="42" t="str">
        <f>IF(LEFT(NICAP[[#This Row],[Date]],1)=0,"Y","N")</f>
        <v>N</v>
      </c>
      <c r="N4167" s="42"/>
      <c r="O4167" s="42" t="str">
        <f>19&amp;LEFT(NICAP[[#This Row],[Date]],2)</f>
        <v>1973</v>
      </c>
      <c r="P4167" s="42" t="str">
        <f>MID(NICAP[[#This Row],[Date]],3,2)</f>
        <v>04</v>
      </c>
      <c r="Q4167" s="42" t="str">
        <f>RIGHT(NICAP[[#This Row],[Date]],2)</f>
        <v>06</v>
      </c>
      <c r="R4167" s="26">
        <f>DATE(NICAP[[#This Row],[Year]],NICAP[[#This Row],[Month]],NICAP[[#This Row],[Day]])</f>
        <v>26760</v>
      </c>
      <c r="S4167" s="35" t="str">
        <f t="shared" si="128"/>
        <v>MO</v>
      </c>
      <c r="T4167" s="24" t="str">
        <f t="shared" si="129"/>
        <v>US</v>
      </c>
    </row>
    <row r="4168" spans="1:20" ht="27.75" customHeight="1" x14ac:dyDescent="0.2">
      <c r="A4168" s="35">
        <v>4159</v>
      </c>
      <c r="B4168" s="66">
        <v>730410</v>
      </c>
      <c r="C4168" s="44" t="s">
        <v>4547</v>
      </c>
      <c r="D4168" s="44" t="s">
        <v>3268</v>
      </c>
      <c r="E4168" s="44" t="str">
        <f>IF(AND(LEN(NICAP[[#This Row],[State or      Country]])=2,NICAP[[#This Row],[State or      Country]]&lt;&gt;"UK"),"US","Other")</f>
        <v>US</v>
      </c>
      <c r="F4168" s="43">
        <v>3</v>
      </c>
      <c r="G4168" s="41"/>
      <c r="H4168" s="41"/>
      <c r="I4168" s="41"/>
      <c r="J4168" s="41"/>
      <c r="K4168" s="41"/>
      <c r="L4168" s="42" t="s">
        <v>4546</v>
      </c>
      <c r="M4168" s="42" t="str">
        <f>IF(LEFT(NICAP[[#This Row],[Date]],1)=0,"Y","N")</f>
        <v>N</v>
      </c>
      <c r="N4168" s="42"/>
      <c r="O4168" s="42" t="str">
        <f>19&amp;LEFT(NICAP[[#This Row],[Date]],2)</f>
        <v>1973</v>
      </c>
      <c r="P4168" s="42" t="str">
        <f>MID(NICAP[[#This Row],[Date]],3,2)</f>
        <v>04</v>
      </c>
      <c r="Q4168" s="42" t="str">
        <f>RIGHT(NICAP[[#This Row],[Date]],2)</f>
        <v>10</v>
      </c>
      <c r="R4168" s="26">
        <f>DATE(NICAP[[#This Row],[Year]],NICAP[[#This Row],[Month]],NICAP[[#This Row],[Day]])</f>
        <v>26764</v>
      </c>
      <c r="S4168" s="35" t="str">
        <f t="shared" si="128"/>
        <v>RI</v>
      </c>
      <c r="T4168" s="24" t="str">
        <f t="shared" si="129"/>
        <v>US</v>
      </c>
    </row>
    <row r="4169" spans="1:20" ht="12.75" customHeight="1" x14ac:dyDescent="0.2">
      <c r="A4169" s="35">
        <v>4160</v>
      </c>
      <c r="B4169" s="64">
        <v>730412</v>
      </c>
      <c r="C4169" s="39" t="s">
        <v>4545</v>
      </c>
      <c r="D4169" s="39" t="s">
        <v>1844</v>
      </c>
      <c r="E4169" s="39" t="str">
        <f>IF(AND(LEN(NICAP[[#This Row],[State or      Country]])=2,NICAP[[#This Row],[State or      Country]]&lt;&gt;"UK"),"US","Other")</f>
        <v>US</v>
      </c>
      <c r="F4169" s="38">
        <v>11</v>
      </c>
      <c r="G4169" s="37"/>
      <c r="H4169" s="37"/>
      <c r="I4169" s="37"/>
      <c r="J4169" s="37"/>
      <c r="K4169" s="37"/>
      <c r="L4169" s="36" t="s">
        <v>4544</v>
      </c>
      <c r="M4169" s="36" t="str">
        <f>IF(LEFT(NICAP[[#This Row],[Date]],1)=0,"Y","N")</f>
        <v>N</v>
      </c>
      <c r="N4169" s="36"/>
      <c r="O4169" s="36" t="str">
        <f>19&amp;LEFT(NICAP[[#This Row],[Date]],2)</f>
        <v>1973</v>
      </c>
      <c r="P4169" s="36" t="str">
        <f>MID(NICAP[[#This Row],[Date]],3,2)</f>
        <v>04</v>
      </c>
      <c r="Q4169" s="36" t="str">
        <f>RIGHT(NICAP[[#This Row],[Date]],2)</f>
        <v>12</v>
      </c>
      <c r="R4169" s="26">
        <f>DATE(NICAP[[#This Row],[Year]],NICAP[[#This Row],[Month]],NICAP[[#This Row],[Day]])</f>
        <v>26766</v>
      </c>
      <c r="S4169" s="35" t="str">
        <f t="shared" si="128"/>
        <v>MO</v>
      </c>
      <c r="T4169" s="24" t="str">
        <f t="shared" si="129"/>
        <v>US</v>
      </c>
    </row>
    <row r="4170" spans="1:20" ht="27.75" customHeight="1" x14ac:dyDescent="0.2">
      <c r="A4170" s="35">
        <v>4161</v>
      </c>
      <c r="B4170" s="66">
        <v>730412</v>
      </c>
      <c r="C4170" s="44" t="s">
        <v>4513</v>
      </c>
      <c r="D4170" s="44" t="s">
        <v>1844</v>
      </c>
      <c r="E4170" s="44" t="str">
        <f>IF(AND(LEN(NICAP[[#This Row],[State or      Country]])=2,NICAP[[#This Row],[State or      Country]]&lt;&gt;"UK"),"US","Other")</f>
        <v>US</v>
      </c>
      <c r="F4170" s="43">
        <v>11</v>
      </c>
      <c r="G4170" s="41"/>
      <c r="H4170" s="41"/>
      <c r="I4170" s="41"/>
      <c r="J4170" s="41"/>
      <c r="K4170" s="41"/>
      <c r="L4170" s="42" t="s">
        <v>4543</v>
      </c>
      <c r="M4170" s="42" t="str">
        <f>IF(LEFT(NICAP[[#This Row],[Date]],1)=0,"Y","N")</f>
        <v>N</v>
      </c>
      <c r="N4170" s="42"/>
      <c r="O4170" s="42" t="str">
        <f>19&amp;LEFT(NICAP[[#This Row],[Date]],2)</f>
        <v>1973</v>
      </c>
      <c r="P4170" s="42" t="str">
        <f>MID(NICAP[[#This Row],[Date]],3,2)</f>
        <v>04</v>
      </c>
      <c r="Q4170" s="42" t="str">
        <f>RIGHT(NICAP[[#This Row],[Date]],2)</f>
        <v>12</v>
      </c>
      <c r="R4170" s="26">
        <f>DATE(NICAP[[#This Row],[Year]],NICAP[[#This Row],[Month]],NICAP[[#This Row],[Day]])</f>
        <v>26766</v>
      </c>
      <c r="S4170" s="35" t="str">
        <f t="shared" ref="S4170:S4233" si="130">IF(E4170="US",D4170,"")</f>
        <v>MO</v>
      </c>
      <c r="T4170" s="24" t="str">
        <f t="shared" ref="T4170:T4233" si="131">IF(E4170="US","US",D4170)</f>
        <v>US</v>
      </c>
    </row>
    <row r="4171" spans="1:20" ht="42" customHeight="1" x14ac:dyDescent="0.2">
      <c r="A4171" s="35">
        <v>4162</v>
      </c>
      <c r="B4171" s="67">
        <v>730415</v>
      </c>
      <c r="C4171" s="50" t="s">
        <v>4542</v>
      </c>
      <c r="D4171" s="50" t="s">
        <v>1686</v>
      </c>
      <c r="E4171" s="50" t="str">
        <f>IF(AND(LEN(NICAP[[#This Row],[State or      Country]])=2,NICAP[[#This Row],[State or      Country]]&lt;&gt;"UK"),"US","Other")</f>
        <v>US</v>
      </c>
      <c r="F4171" s="49">
        <v>1</v>
      </c>
      <c r="G4171" s="48"/>
      <c r="H4171" s="48"/>
      <c r="I4171" s="48"/>
      <c r="J4171" s="48"/>
      <c r="K4171" s="48"/>
      <c r="L4171" s="36" t="s">
        <v>4541</v>
      </c>
      <c r="M4171" s="36" t="str">
        <f>IF(LEFT(NICAP[[#This Row],[Date]],1)=0,"Y","N")</f>
        <v>N</v>
      </c>
      <c r="N4171" s="36"/>
      <c r="O4171" s="36" t="str">
        <f>19&amp;LEFT(NICAP[[#This Row],[Date]],2)</f>
        <v>1973</v>
      </c>
      <c r="P4171" s="36" t="str">
        <f>MID(NICAP[[#This Row],[Date]],3,2)</f>
        <v>04</v>
      </c>
      <c r="Q4171" s="36" t="str">
        <f>RIGHT(NICAP[[#This Row],[Date]],2)</f>
        <v>15</v>
      </c>
      <c r="R4171" s="26">
        <f>DATE(NICAP[[#This Row],[Year]],NICAP[[#This Row],[Month]],NICAP[[#This Row],[Day]])</f>
        <v>26769</v>
      </c>
      <c r="S4171" s="35" t="str">
        <f t="shared" si="130"/>
        <v>PA</v>
      </c>
      <c r="T4171" s="24" t="str">
        <f t="shared" si="131"/>
        <v>US</v>
      </c>
    </row>
    <row r="4172" spans="1:20" ht="27" customHeight="1" x14ac:dyDescent="0.2">
      <c r="A4172" s="35">
        <v>4163</v>
      </c>
      <c r="B4172" s="66">
        <v>730419</v>
      </c>
      <c r="C4172" s="44" t="s">
        <v>4540</v>
      </c>
      <c r="D4172" s="44" t="s">
        <v>1844</v>
      </c>
      <c r="E4172" s="44" t="str">
        <f>IF(AND(LEN(NICAP[[#This Row],[State or      Country]])=2,NICAP[[#This Row],[State or      Country]]&lt;&gt;"UK"),"US","Other")</f>
        <v>US</v>
      </c>
      <c r="F4172" s="43">
        <v>1</v>
      </c>
      <c r="G4172" s="41"/>
      <c r="H4172" s="41"/>
      <c r="I4172" s="41"/>
      <c r="J4172" s="41"/>
      <c r="K4172" s="41"/>
      <c r="L4172" s="42" t="s">
        <v>4539</v>
      </c>
      <c r="M4172" s="42" t="str">
        <f>IF(LEFT(NICAP[[#This Row],[Date]],1)=0,"Y","N")</f>
        <v>N</v>
      </c>
      <c r="N4172" s="42"/>
      <c r="O4172" s="42" t="str">
        <f>19&amp;LEFT(NICAP[[#This Row],[Date]],2)</f>
        <v>1973</v>
      </c>
      <c r="P4172" s="42" t="str">
        <f>MID(NICAP[[#This Row],[Date]],3,2)</f>
        <v>04</v>
      </c>
      <c r="Q4172" s="42" t="str">
        <f>RIGHT(NICAP[[#This Row],[Date]],2)</f>
        <v>19</v>
      </c>
      <c r="R4172" s="26">
        <f>DATE(NICAP[[#This Row],[Year]],NICAP[[#This Row],[Month]],NICAP[[#This Row],[Day]])</f>
        <v>26773</v>
      </c>
      <c r="S4172" s="35" t="str">
        <f t="shared" si="130"/>
        <v>MO</v>
      </c>
      <c r="T4172" s="24" t="str">
        <f t="shared" si="131"/>
        <v>US</v>
      </c>
    </row>
    <row r="4173" spans="1:20" ht="41.25" customHeight="1" x14ac:dyDescent="0.2">
      <c r="A4173" s="35">
        <v>4164</v>
      </c>
      <c r="B4173" s="67">
        <v>730422</v>
      </c>
      <c r="C4173" s="50" t="s">
        <v>4538</v>
      </c>
      <c r="D4173" s="50" t="s">
        <v>1950</v>
      </c>
      <c r="E4173" s="50" t="str">
        <f>IF(AND(LEN(NICAP[[#This Row],[State or      Country]])=2,NICAP[[#This Row],[State or      Country]]&lt;&gt;"UK"),"US","Other")</f>
        <v>Other</v>
      </c>
      <c r="F4173" s="49">
        <v>3</v>
      </c>
      <c r="G4173" s="48"/>
      <c r="H4173" s="48"/>
      <c r="I4173" s="48"/>
      <c r="J4173" s="48"/>
      <c r="K4173" s="48"/>
      <c r="L4173" s="36" t="s">
        <v>4537</v>
      </c>
      <c r="M4173" s="36" t="str">
        <f>IF(LEFT(NICAP[[#This Row],[Date]],1)=0,"Y","N")</f>
        <v>N</v>
      </c>
      <c r="N4173" s="36"/>
      <c r="O4173" s="36" t="str">
        <f>19&amp;LEFT(NICAP[[#This Row],[Date]],2)</f>
        <v>1973</v>
      </c>
      <c r="P4173" s="36" t="str">
        <f>MID(NICAP[[#This Row],[Date]],3,2)</f>
        <v>04</v>
      </c>
      <c r="Q4173" s="36" t="str">
        <f>RIGHT(NICAP[[#This Row],[Date]],2)</f>
        <v>22</v>
      </c>
      <c r="R4173" s="26">
        <f>DATE(NICAP[[#This Row],[Year]],NICAP[[#This Row],[Month]],NICAP[[#This Row],[Day]])</f>
        <v>26776</v>
      </c>
      <c r="S4173" s="35" t="str">
        <f t="shared" si="130"/>
        <v/>
      </c>
      <c r="T4173" s="24" t="str">
        <f t="shared" si="131"/>
        <v>Spain</v>
      </c>
    </row>
    <row r="4174" spans="1:20" ht="12.75" customHeight="1" x14ac:dyDescent="0.2">
      <c r="A4174" s="35">
        <v>4165</v>
      </c>
      <c r="B4174" s="64">
        <v>730424</v>
      </c>
      <c r="C4174" s="39" t="s">
        <v>4536</v>
      </c>
      <c r="D4174" s="39" t="s">
        <v>1686</v>
      </c>
      <c r="E4174" s="39" t="str">
        <f>IF(AND(LEN(NICAP[[#This Row],[State or      Country]])=2,NICAP[[#This Row],[State or      Country]]&lt;&gt;"UK"),"US","Other")</f>
        <v>US</v>
      </c>
      <c r="F4174" s="38">
        <v>1</v>
      </c>
      <c r="G4174" s="37"/>
      <c r="H4174" s="37"/>
      <c r="I4174" s="37"/>
      <c r="J4174" s="37"/>
      <c r="K4174" s="37"/>
      <c r="L4174" s="36" t="s">
        <v>4535</v>
      </c>
      <c r="M4174" s="36" t="str">
        <f>IF(LEFT(NICAP[[#This Row],[Date]],1)=0,"Y","N")</f>
        <v>N</v>
      </c>
      <c r="N4174" s="36"/>
      <c r="O4174" s="36" t="str">
        <f>19&amp;LEFT(NICAP[[#This Row],[Date]],2)</f>
        <v>1973</v>
      </c>
      <c r="P4174" s="36" t="str">
        <f>MID(NICAP[[#This Row],[Date]],3,2)</f>
        <v>04</v>
      </c>
      <c r="Q4174" s="36" t="str">
        <f>RIGHT(NICAP[[#This Row],[Date]],2)</f>
        <v>24</v>
      </c>
      <c r="R4174" s="26">
        <f>DATE(NICAP[[#This Row],[Year]],NICAP[[#This Row],[Month]],NICAP[[#This Row],[Day]])</f>
        <v>26778</v>
      </c>
      <c r="S4174" s="35" t="str">
        <f t="shared" si="130"/>
        <v>PA</v>
      </c>
      <c r="T4174" s="24" t="str">
        <f t="shared" si="131"/>
        <v>US</v>
      </c>
    </row>
    <row r="4175" spans="1:20" ht="42.75" customHeight="1" x14ac:dyDescent="0.2">
      <c r="A4175" s="35">
        <v>4166</v>
      </c>
      <c r="B4175" s="67">
        <v>730429</v>
      </c>
      <c r="C4175" s="50" t="s">
        <v>4534</v>
      </c>
      <c r="D4175" s="50" t="s">
        <v>1686</v>
      </c>
      <c r="E4175" s="50" t="str">
        <f>IF(AND(LEN(NICAP[[#This Row],[State or      Country]])=2,NICAP[[#This Row],[State or      Country]]&lt;&gt;"UK"),"US","Other")</f>
        <v>US</v>
      </c>
      <c r="F4175" s="75">
        <v>2</v>
      </c>
      <c r="G4175" s="48"/>
      <c r="H4175" s="48"/>
      <c r="I4175" s="48"/>
      <c r="J4175" s="48"/>
      <c r="K4175" s="48"/>
      <c r="L4175" s="36" t="s">
        <v>4533</v>
      </c>
      <c r="M4175" s="36" t="str">
        <f>IF(LEFT(NICAP[[#This Row],[Date]],1)=0,"Y","N")</f>
        <v>N</v>
      </c>
      <c r="N4175" s="36"/>
      <c r="O4175" s="36" t="str">
        <f>19&amp;LEFT(NICAP[[#This Row],[Date]],2)</f>
        <v>1973</v>
      </c>
      <c r="P4175" s="36" t="str">
        <f>MID(NICAP[[#This Row],[Date]],3,2)</f>
        <v>04</v>
      </c>
      <c r="Q4175" s="36" t="str">
        <f>RIGHT(NICAP[[#This Row],[Date]],2)</f>
        <v>29</v>
      </c>
      <c r="R4175" s="26">
        <f>DATE(NICAP[[#This Row],[Year]],NICAP[[#This Row],[Month]],NICAP[[#This Row],[Day]])</f>
        <v>26783</v>
      </c>
      <c r="S4175" s="35" t="str">
        <f t="shared" si="130"/>
        <v>PA</v>
      </c>
      <c r="T4175" s="24" t="str">
        <f t="shared" si="131"/>
        <v>US</v>
      </c>
    </row>
    <row r="4176" spans="1:20" ht="27.75" customHeight="1" x14ac:dyDescent="0.2">
      <c r="A4176" s="35">
        <v>4167</v>
      </c>
      <c r="B4176" s="66">
        <v>730430</v>
      </c>
      <c r="C4176" s="44" t="s">
        <v>4532</v>
      </c>
      <c r="D4176" s="44" t="s">
        <v>1793</v>
      </c>
      <c r="E4176" s="44" t="str">
        <f>IF(AND(LEN(NICAP[[#This Row],[State or      Country]])=2,NICAP[[#This Row],[State or      Country]]&lt;&gt;"UK"),"US","Other")</f>
        <v>US</v>
      </c>
      <c r="F4176" s="74">
        <v>2</v>
      </c>
      <c r="G4176" s="41"/>
      <c r="H4176" s="41"/>
      <c r="I4176" s="41"/>
      <c r="J4176" s="41"/>
      <c r="K4176" s="41"/>
      <c r="L4176" s="42" t="s">
        <v>4531</v>
      </c>
      <c r="M4176" s="42" t="str">
        <f>IF(LEFT(NICAP[[#This Row],[Date]],1)=0,"Y","N")</f>
        <v>N</v>
      </c>
      <c r="N4176" s="42"/>
      <c r="O4176" s="42" t="str">
        <f>19&amp;LEFT(NICAP[[#This Row],[Date]],2)</f>
        <v>1973</v>
      </c>
      <c r="P4176" s="42" t="str">
        <f>MID(NICAP[[#This Row],[Date]],3,2)</f>
        <v>04</v>
      </c>
      <c r="Q4176" s="42" t="str">
        <f>RIGHT(NICAP[[#This Row],[Date]],2)</f>
        <v>30</v>
      </c>
      <c r="R4176" s="26">
        <f>DATE(NICAP[[#This Row],[Year]],NICAP[[#This Row],[Month]],NICAP[[#This Row],[Day]])</f>
        <v>26784</v>
      </c>
      <c r="S4176" s="35" t="str">
        <f t="shared" si="130"/>
        <v>AU</v>
      </c>
      <c r="T4176" s="24" t="str">
        <f t="shared" si="131"/>
        <v>US</v>
      </c>
    </row>
    <row r="4177" spans="1:20" ht="27" customHeight="1" x14ac:dyDescent="0.2">
      <c r="A4177" s="35">
        <v>4168</v>
      </c>
      <c r="B4177" s="84">
        <v>730500</v>
      </c>
      <c r="C4177" s="44" t="s">
        <v>2235</v>
      </c>
      <c r="D4177" s="44" t="s">
        <v>1667</v>
      </c>
      <c r="E4177" s="44" t="str">
        <f>IF(AND(LEN(NICAP[[#This Row],[State or      Country]])=2,NICAP[[#This Row],[State or      Country]]&lt;&gt;"UK"),"US","Other")</f>
        <v>US</v>
      </c>
      <c r="F4177" s="74">
        <v>4</v>
      </c>
      <c r="G4177" s="41"/>
      <c r="H4177" s="41"/>
      <c r="I4177" s="41"/>
      <c r="J4177" s="41"/>
      <c r="K4177" s="41"/>
      <c r="L4177" s="59" t="s">
        <v>4530</v>
      </c>
      <c r="M4177" s="59" t="str">
        <f>IF(LEFT(NICAP[[#This Row],[Date]],1)=0,"Y","N")</f>
        <v>N</v>
      </c>
      <c r="N4177" s="59"/>
      <c r="O4177" s="59" t="str">
        <f>19&amp;LEFT(NICAP[[#This Row],[Date]],2)</f>
        <v>1973</v>
      </c>
      <c r="P4177" s="59" t="str">
        <f>MID(NICAP[[#This Row],[Date]],3,2)</f>
        <v>05</v>
      </c>
      <c r="Q4177" s="59" t="str">
        <f>RIGHT(NICAP[[#This Row],[Date]],2)</f>
        <v>00</v>
      </c>
      <c r="R4177" s="26">
        <f>DATE(NICAP[[#This Row],[Year]],NICAP[[#This Row],[Month]],NICAP[[#This Row],[Day]])</f>
        <v>26784</v>
      </c>
      <c r="S4177" s="35" t="str">
        <f t="shared" si="130"/>
        <v>TX</v>
      </c>
      <c r="T4177" s="24" t="str">
        <f t="shared" si="131"/>
        <v>US</v>
      </c>
    </row>
    <row r="4178" spans="1:20" ht="42" customHeight="1" x14ac:dyDescent="0.2">
      <c r="A4178" s="35">
        <v>4169</v>
      </c>
      <c r="B4178" s="67">
        <v>730500</v>
      </c>
      <c r="C4178" s="50" t="s">
        <v>4529</v>
      </c>
      <c r="D4178" s="50" t="s">
        <v>1749</v>
      </c>
      <c r="E4178" s="50" t="str">
        <f>IF(AND(LEN(NICAP[[#This Row],[State or      Country]])=2,NICAP[[#This Row],[State or      Country]]&lt;&gt;"UK"),"US","Other")</f>
        <v>Other</v>
      </c>
      <c r="F4178" s="75">
        <v>2</v>
      </c>
      <c r="G4178" s="48"/>
      <c r="H4178" s="48"/>
      <c r="I4178" s="48"/>
      <c r="J4178" s="48"/>
      <c r="K4178" s="48"/>
      <c r="L4178" s="42" t="s">
        <v>4528</v>
      </c>
      <c r="M4178" s="42" t="str">
        <f>IF(LEFT(NICAP[[#This Row],[Date]],1)=0,"Y","N")</f>
        <v>N</v>
      </c>
      <c r="N4178" s="42"/>
      <c r="O4178" s="42" t="str">
        <f>19&amp;LEFT(NICAP[[#This Row],[Date]],2)</f>
        <v>1973</v>
      </c>
      <c r="P4178" s="42" t="str">
        <f>MID(NICAP[[#This Row],[Date]],3,2)</f>
        <v>05</v>
      </c>
      <c r="Q4178" s="42" t="str">
        <f>RIGHT(NICAP[[#This Row],[Date]],2)</f>
        <v>00</v>
      </c>
      <c r="R4178" s="26">
        <f>DATE(NICAP[[#This Row],[Year]],NICAP[[#This Row],[Month]],NICAP[[#This Row],[Day]])</f>
        <v>26784</v>
      </c>
      <c r="S4178" s="35" t="str">
        <f t="shared" si="130"/>
        <v/>
      </c>
      <c r="T4178" s="24" t="str">
        <f t="shared" si="131"/>
        <v>Brazil</v>
      </c>
    </row>
    <row r="4179" spans="1:20" ht="41.25" customHeight="1" x14ac:dyDescent="0.2">
      <c r="A4179" s="35">
        <v>4170</v>
      </c>
      <c r="B4179" s="67">
        <v>730500</v>
      </c>
      <c r="C4179" s="50" t="s">
        <v>4529</v>
      </c>
      <c r="D4179" s="50" t="s">
        <v>1749</v>
      </c>
      <c r="E4179" s="50" t="str">
        <f>IF(AND(LEN(NICAP[[#This Row],[State or      Country]])=2,NICAP[[#This Row],[State or      Country]]&lt;&gt;"UK"),"US","Other")</f>
        <v>Other</v>
      </c>
      <c r="F4179" s="75">
        <v>7</v>
      </c>
      <c r="G4179" s="48"/>
      <c r="H4179" s="48"/>
      <c r="I4179" s="48"/>
      <c r="J4179" s="48"/>
      <c r="K4179" s="48"/>
      <c r="L4179" s="42" t="s">
        <v>4528</v>
      </c>
      <c r="M4179" s="42" t="str">
        <f>IF(LEFT(NICAP[[#This Row],[Date]],1)=0,"Y","N")</f>
        <v>N</v>
      </c>
      <c r="N4179" s="42"/>
      <c r="O4179" s="42" t="str">
        <f>19&amp;LEFT(NICAP[[#This Row],[Date]],2)</f>
        <v>1973</v>
      </c>
      <c r="P4179" s="42" t="str">
        <f>MID(NICAP[[#This Row],[Date]],3,2)</f>
        <v>05</v>
      </c>
      <c r="Q4179" s="42" t="str">
        <f>RIGHT(NICAP[[#This Row],[Date]],2)</f>
        <v>00</v>
      </c>
      <c r="R4179" s="26">
        <f>DATE(NICAP[[#This Row],[Year]],NICAP[[#This Row],[Month]],NICAP[[#This Row],[Day]])</f>
        <v>26784</v>
      </c>
      <c r="S4179" s="35" t="str">
        <f t="shared" si="130"/>
        <v/>
      </c>
      <c r="T4179" s="24" t="str">
        <f t="shared" si="131"/>
        <v>Brazil</v>
      </c>
    </row>
    <row r="4180" spans="1:20" ht="12.75" customHeight="1" x14ac:dyDescent="0.2">
      <c r="A4180" s="35">
        <v>4171</v>
      </c>
      <c r="B4180" s="64">
        <v>730506</v>
      </c>
      <c r="C4180" s="39" t="s">
        <v>1907</v>
      </c>
      <c r="D4180" s="39" t="s">
        <v>1787</v>
      </c>
      <c r="E4180" s="39" t="str">
        <f>IF(AND(LEN(NICAP[[#This Row],[State or      Country]])=2,NICAP[[#This Row],[State or      Country]]&lt;&gt;"UK"),"US","Other")</f>
        <v>US</v>
      </c>
      <c r="F4180" s="79">
        <v>2</v>
      </c>
      <c r="G4180" s="37"/>
      <c r="H4180" s="37"/>
      <c r="I4180" s="37"/>
      <c r="J4180" s="37"/>
      <c r="K4180" s="37"/>
      <c r="L4180" s="36" t="s">
        <v>4527</v>
      </c>
      <c r="M4180" s="36" t="str">
        <f>IF(LEFT(NICAP[[#This Row],[Date]],1)=0,"Y","N")</f>
        <v>N</v>
      </c>
      <c r="N4180" s="36"/>
      <c r="O4180" s="36" t="str">
        <f>19&amp;LEFT(NICAP[[#This Row],[Date]],2)</f>
        <v>1973</v>
      </c>
      <c r="P4180" s="36" t="str">
        <f>MID(NICAP[[#This Row],[Date]],3,2)</f>
        <v>05</v>
      </c>
      <c r="Q4180" s="36" t="str">
        <f>RIGHT(NICAP[[#This Row],[Date]],2)</f>
        <v>06</v>
      </c>
      <c r="R4180" s="26">
        <f>DATE(NICAP[[#This Row],[Year]],NICAP[[#This Row],[Month]],NICAP[[#This Row],[Day]])</f>
        <v>26790</v>
      </c>
      <c r="S4180" s="35" t="str">
        <f t="shared" si="130"/>
        <v>IN</v>
      </c>
      <c r="T4180" s="24" t="str">
        <f t="shared" si="131"/>
        <v>US</v>
      </c>
    </row>
    <row r="4181" spans="1:20" ht="27.75" customHeight="1" x14ac:dyDescent="0.2">
      <c r="A4181" s="35">
        <v>4172</v>
      </c>
      <c r="B4181" s="66">
        <v>730511</v>
      </c>
      <c r="C4181" s="44" t="s">
        <v>4495</v>
      </c>
      <c r="D4181" s="44" t="s">
        <v>1844</v>
      </c>
      <c r="E4181" s="44" t="str">
        <f>IF(AND(LEN(NICAP[[#This Row],[State or      Country]])=2,NICAP[[#This Row],[State or      Country]]&lt;&gt;"UK"),"US","Other")</f>
        <v>US</v>
      </c>
      <c r="F4181" s="74">
        <v>1</v>
      </c>
      <c r="G4181" s="41"/>
      <c r="H4181" s="41"/>
      <c r="I4181" s="41"/>
      <c r="J4181" s="41"/>
      <c r="K4181" s="41"/>
      <c r="L4181" s="59" t="s">
        <v>4526</v>
      </c>
      <c r="M4181" s="59" t="str">
        <f>IF(LEFT(NICAP[[#This Row],[Date]],1)=0,"Y","N")</f>
        <v>N</v>
      </c>
      <c r="N4181" s="59"/>
      <c r="O4181" s="59" t="str">
        <f>19&amp;LEFT(NICAP[[#This Row],[Date]],2)</f>
        <v>1973</v>
      </c>
      <c r="P4181" s="59" t="str">
        <f>MID(NICAP[[#This Row],[Date]],3,2)</f>
        <v>05</v>
      </c>
      <c r="Q4181" s="59" t="str">
        <f>RIGHT(NICAP[[#This Row],[Date]],2)</f>
        <v>11</v>
      </c>
      <c r="R4181" s="26">
        <f>DATE(NICAP[[#This Row],[Year]],NICAP[[#This Row],[Month]],NICAP[[#This Row],[Day]])</f>
        <v>26795</v>
      </c>
      <c r="S4181" s="35" t="str">
        <f t="shared" si="130"/>
        <v>MO</v>
      </c>
      <c r="T4181" s="24" t="str">
        <f t="shared" si="131"/>
        <v>US</v>
      </c>
    </row>
    <row r="4182" spans="1:20" ht="42" customHeight="1" x14ac:dyDescent="0.2">
      <c r="A4182" s="35">
        <v>4173</v>
      </c>
      <c r="B4182" s="67">
        <v>730512</v>
      </c>
      <c r="C4182" s="50" t="s">
        <v>4525</v>
      </c>
      <c r="D4182" s="50" t="s">
        <v>1694</v>
      </c>
      <c r="E4182" s="50" t="str">
        <f>IF(AND(LEN(NICAP[[#This Row],[State or      Country]])=2,NICAP[[#This Row],[State or      Country]]&lt;&gt;"UK"),"US","Other")</f>
        <v>US</v>
      </c>
      <c r="F4182" s="75">
        <v>2</v>
      </c>
      <c r="G4182" s="48"/>
      <c r="H4182" s="48"/>
      <c r="I4182" s="48"/>
      <c r="J4182" s="48"/>
      <c r="K4182" s="48"/>
      <c r="L4182" s="36" t="s">
        <v>4524</v>
      </c>
      <c r="M4182" s="36" t="str">
        <f>IF(LEFT(NICAP[[#This Row],[Date]],1)=0,"Y","N")</f>
        <v>N</v>
      </c>
      <c r="N4182" s="36"/>
      <c r="O4182" s="36" t="str">
        <f>19&amp;LEFT(NICAP[[#This Row],[Date]],2)</f>
        <v>1973</v>
      </c>
      <c r="P4182" s="36" t="str">
        <f>MID(NICAP[[#This Row],[Date]],3,2)</f>
        <v>05</v>
      </c>
      <c r="Q4182" s="36" t="str">
        <f>RIGHT(NICAP[[#This Row],[Date]],2)</f>
        <v>12</v>
      </c>
      <c r="R4182" s="26">
        <f>DATE(NICAP[[#This Row],[Year]],NICAP[[#This Row],[Month]],NICAP[[#This Row],[Day]])</f>
        <v>26796</v>
      </c>
      <c r="S4182" s="35" t="str">
        <f t="shared" si="130"/>
        <v>OH</v>
      </c>
      <c r="T4182" s="24" t="str">
        <f t="shared" si="131"/>
        <v>US</v>
      </c>
    </row>
    <row r="4183" spans="1:20" ht="12.75" customHeight="1" x14ac:dyDescent="0.2">
      <c r="A4183" s="35">
        <v>4174</v>
      </c>
      <c r="B4183" s="64">
        <v>730517</v>
      </c>
      <c r="C4183" s="39" t="s">
        <v>2347</v>
      </c>
      <c r="D4183" s="39" t="s">
        <v>2348</v>
      </c>
      <c r="E4183" s="39" t="str">
        <f>IF(AND(LEN(NICAP[[#This Row],[State or      Country]])=2,NICAP[[#This Row],[State or      Country]]&lt;&gt;"UK"),"US","Other")</f>
        <v>Other</v>
      </c>
      <c r="F4183" s="79">
        <v>1</v>
      </c>
      <c r="G4183" s="41"/>
      <c r="H4183" s="41"/>
      <c r="I4183" s="41"/>
      <c r="J4183" s="41"/>
      <c r="K4183" s="41"/>
      <c r="L4183" s="36" t="s">
        <v>4519</v>
      </c>
      <c r="M4183" s="36" t="str">
        <f>IF(LEFT(NICAP[[#This Row],[Date]],1)=0,"Y","N")</f>
        <v>N</v>
      </c>
      <c r="N4183" s="36"/>
      <c r="O4183" s="36" t="str">
        <f>19&amp;LEFT(NICAP[[#This Row],[Date]],2)</f>
        <v>1973</v>
      </c>
      <c r="P4183" s="36" t="str">
        <f>MID(NICAP[[#This Row],[Date]],3,2)</f>
        <v>05</v>
      </c>
      <c r="Q4183" s="36" t="str">
        <f>RIGHT(NICAP[[#This Row],[Date]],2)</f>
        <v>17</v>
      </c>
      <c r="R4183" s="26">
        <f>DATE(NICAP[[#This Row],[Year]],NICAP[[#This Row],[Month]],NICAP[[#This Row],[Day]])</f>
        <v>26801</v>
      </c>
      <c r="S4183" s="35" t="str">
        <f t="shared" si="130"/>
        <v/>
      </c>
      <c r="T4183" s="24" t="str">
        <f t="shared" si="131"/>
        <v>At sea</v>
      </c>
    </row>
    <row r="4184" spans="1:20" ht="12.75" customHeight="1" x14ac:dyDescent="0.2">
      <c r="A4184" s="35">
        <v>4175</v>
      </c>
      <c r="B4184" s="64">
        <v>730518</v>
      </c>
      <c r="C4184" s="39" t="s">
        <v>4523</v>
      </c>
      <c r="D4184" s="39" t="s">
        <v>2348</v>
      </c>
      <c r="E4184" s="39" t="str">
        <f>IF(AND(LEN(NICAP[[#This Row],[State or      Country]])=2,NICAP[[#This Row],[State or      Country]]&lt;&gt;"UK"),"US","Other")</f>
        <v>Other</v>
      </c>
      <c r="F4184" s="79">
        <v>1</v>
      </c>
      <c r="G4184" s="37"/>
      <c r="H4184" s="37"/>
      <c r="I4184" s="37"/>
      <c r="J4184" s="37"/>
      <c r="K4184" s="37"/>
      <c r="L4184" s="36" t="s">
        <v>4519</v>
      </c>
      <c r="M4184" s="36" t="str">
        <f>IF(LEFT(NICAP[[#This Row],[Date]],1)=0,"Y","N")</f>
        <v>N</v>
      </c>
      <c r="N4184" s="36"/>
      <c r="O4184" s="36" t="str">
        <f>19&amp;LEFT(NICAP[[#This Row],[Date]],2)</f>
        <v>1973</v>
      </c>
      <c r="P4184" s="36" t="str">
        <f>MID(NICAP[[#This Row],[Date]],3,2)</f>
        <v>05</v>
      </c>
      <c r="Q4184" s="36" t="str">
        <f>RIGHT(NICAP[[#This Row],[Date]],2)</f>
        <v>18</v>
      </c>
      <c r="R4184" s="26">
        <f>DATE(NICAP[[#This Row],[Year]],NICAP[[#This Row],[Month]],NICAP[[#This Row],[Day]])</f>
        <v>26802</v>
      </c>
      <c r="S4184" s="35" t="str">
        <f t="shared" si="130"/>
        <v/>
      </c>
      <c r="T4184" s="24" t="str">
        <f t="shared" si="131"/>
        <v>At sea</v>
      </c>
    </row>
    <row r="4185" spans="1:20" ht="27.75" customHeight="1" x14ac:dyDescent="0.2">
      <c r="A4185" s="35">
        <v>4176</v>
      </c>
      <c r="B4185" s="66">
        <v>730518</v>
      </c>
      <c r="C4185" s="44" t="s">
        <v>4522</v>
      </c>
      <c r="D4185" s="44" t="s">
        <v>1670</v>
      </c>
      <c r="E4185" s="44" t="str">
        <f>IF(AND(LEN(NICAP[[#This Row],[State or      Country]])=2,NICAP[[#This Row],[State or      Country]]&lt;&gt;"UK"),"US","Other")</f>
        <v>US</v>
      </c>
      <c r="F4185" s="74">
        <v>1</v>
      </c>
      <c r="G4185" s="41"/>
      <c r="H4185" s="41"/>
      <c r="I4185" s="41"/>
      <c r="J4185" s="41"/>
      <c r="K4185" s="41"/>
      <c r="L4185" s="59" t="s">
        <v>4521</v>
      </c>
      <c r="M4185" s="59" t="str">
        <f>IF(LEFT(NICAP[[#This Row],[Date]],1)=0,"Y","N")</f>
        <v>N</v>
      </c>
      <c r="N4185" s="59"/>
      <c r="O4185" s="59" t="str">
        <f>19&amp;LEFT(NICAP[[#This Row],[Date]],2)</f>
        <v>1973</v>
      </c>
      <c r="P4185" s="59" t="str">
        <f>MID(NICAP[[#This Row],[Date]],3,2)</f>
        <v>05</v>
      </c>
      <c r="Q4185" s="59" t="str">
        <f>RIGHT(NICAP[[#This Row],[Date]],2)</f>
        <v>18</v>
      </c>
      <c r="R4185" s="26">
        <f>DATE(NICAP[[#This Row],[Year]],NICAP[[#This Row],[Month]],NICAP[[#This Row],[Day]])</f>
        <v>26802</v>
      </c>
      <c r="S4185" s="35" t="str">
        <f t="shared" si="130"/>
        <v>IL</v>
      </c>
      <c r="T4185" s="24" t="str">
        <f t="shared" si="131"/>
        <v>US</v>
      </c>
    </row>
    <row r="4186" spans="1:20" ht="12.75" customHeight="1" x14ac:dyDescent="0.2">
      <c r="A4186" s="35">
        <v>4177</v>
      </c>
      <c r="B4186" s="64">
        <v>730519</v>
      </c>
      <c r="C4186" s="39" t="s">
        <v>2344</v>
      </c>
      <c r="D4186" s="39" t="s">
        <v>1844</v>
      </c>
      <c r="E4186" s="39" t="str">
        <f>IF(AND(LEN(NICAP[[#This Row],[State or      Country]])=2,NICAP[[#This Row],[State or      Country]]&lt;&gt;"UK"),"US","Other")</f>
        <v>US</v>
      </c>
      <c r="F4186" s="79">
        <v>2</v>
      </c>
      <c r="G4186" s="37"/>
      <c r="H4186" s="37"/>
      <c r="I4186" s="37"/>
      <c r="J4186" s="37"/>
      <c r="K4186" s="37"/>
      <c r="L4186" s="36" t="s">
        <v>4520</v>
      </c>
      <c r="M4186" s="36" t="str">
        <f>IF(LEFT(NICAP[[#This Row],[Date]],1)=0,"Y","N")</f>
        <v>N</v>
      </c>
      <c r="N4186" s="36"/>
      <c r="O4186" s="36" t="str">
        <f>19&amp;LEFT(NICAP[[#This Row],[Date]],2)</f>
        <v>1973</v>
      </c>
      <c r="P4186" s="36" t="str">
        <f>MID(NICAP[[#This Row],[Date]],3,2)</f>
        <v>05</v>
      </c>
      <c r="Q4186" s="36" t="str">
        <f>RIGHT(NICAP[[#This Row],[Date]],2)</f>
        <v>19</v>
      </c>
      <c r="R4186" s="26">
        <f>DATE(NICAP[[#This Row],[Year]],NICAP[[#This Row],[Month]],NICAP[[#This Row],[Day]])</f>
        <v>26803</v>
      </c>
      <c r="S4186" s="35" t="str">
        <f t="shared" si="130"/>
        <v>MO</v>
      </c>
      <c r="T4186" s="24" t="str">
        <f t="shared" si="131"/>
        <v>US</v>
      </c>
    </row>
    <row r="4187" spans="1:20" ht="12.75" customHeight="1" x14ac:dyDescent="0.2">
      <c r="A4187" s="35">
        <v>4178</v>
      </c>
      <c r="B4187" s="64">
        <v>730519</v>
      </c>
      <c r="C4187" s="39" t="s">
        <v>1980</v>
      </c>
      <c r="D4187" s="39" t="s">
        <v>2371</v>
      </c>
      <c r="E4187" s="39" t="str">
        <f>IF(AND(LEN(NICAP[[#This Row],[State or      Country]])=2,NICAP[[#This Row],[State or      Country]]&lt;&gt;"UK"),"US","Other")</f>
        <v>Other</v>
      </c>
      <c r="F4187" s="79">
        <v>1</v>
      </c>
      <c r="G4187" s="37"/>
      <c r="H4187" s="37"/>
      <c r="I4187" s="37"/>
      <c r="J4187" s="37"/>
      <c r="K4187" s="37"/>
      <c r="L4187" s="36" t="s">
        <v>4519</v>
      </c>
      <c r="M4187" s="36" t="str">
        <f>IF(LEFT(NICAP[[#This Row],[Date]],1)=0,"Y","N")</f>
        <v>N</v>
      </c>
      <c r="N4187" s="36"/>
      <c r="O4187" s="36" t="str">
        <f>19&amp;LEFT(NICAP[[#This Row],[Date]],2)</f>
        <v>1973</v>
      </c>
      <c r="P4187" s="36" t="str">
        <f>MID(NICAP[[#This Row],[Date]],3,2)</f>
        <v>05</v>
      </c>
      <c r="Q4187" s="36" t="str">
        <f>RIGHT(NICAP[[#This Row],[Date]],2)</f>
        <v>19</v>
      </c>
      <c r="R4187" s="26">
        <f>DATE(NICAP[[#This Row],[Year]],NICAP[[#This Row],[Month]],NICAP[[#This Row],[Day]])</f>
        <v>26803</v>
      </c>
      <c r="S4187" s="35" t="str">
        <f t="shared" si="130"/>
        <v/>
      </c>
      <c r="T4187" s="24" t="str">
        <f t="shared" si="131"/>
        <v>Turkey</v>
      </c>
    </row>
    <row r="4188" spans="1:20" ht="12.75" customHeight="1" x14ac:dyDescent="0.2">
      <c r="A4188" s="35">
        <v>4179</v>
      </c>
      <c r="B4188" s="64">
        <v>730520</v>
      </c>
      <c r="C4188" s="39" t="s">
        <v>1980</v>
      </c>
      <c r="D4188" s="39" t="s">
        <v>1802</v>
      </c>
      <c r="E4188" s="39" t="str">
        <f>IF(AND(LEN(NICAP[[#This Row],[State or      Country]])=2,NICAP[[#This Row],[State or      Country]]&lt;&gt;"UK"),"US","Other")</f>
        <v>Other</v>
      </c>
      <c r="F4188" s="79">
        <v>1</v>
      </c>
      <c r="G4188" s="37"/>
      <c r="H4188" s="37"/>
      <c r="I4188" s="37"/>
      <c r="J4188" s="37"/>
      <c r="K4188" s="37"/>
      <c r="L4188" s="36" t="s">
        <v>4519</v>
      </c>
      <c r="M4188" s="36" t="str">
        <f>IF(LEFT(NICAP[[#This Row],[Date]],1)=0,"Y","N")</f>
        <v>N</v>
      </c>
      <c r="N4188" s="36"/>
      <c r="O4188" s="36" t="str">
        <f>19&amp;LEFT(NICAP[[#This Row],[Date]],2)</f>
        <v>1973</v>
      </c>
      <c r="P4188" s="36" t="str">
        <f>MID(NICAP[[#This Row],[Date]],3,2)</f>
        <v>05</v>
      </c>
      <c r="Q4188" s="36" t="str">
        <f>RIGHT(NICAP[[#This Row],[Date]],2)</f>
        <v>20</v>
      </c>
      <c r="R4188" s="26">
        <f>DATE(NICAP[[#This Row],[Year]],NICAP[[#This Row],[Month]],NICAP[[#This Row],[Day]])</f>
        <v>26804</v>
      </c>
      <c r="S4188" s="35" t="str">
        <f t="shared" si="130"/>
        <v/>
      </c>
      <c r="T4188" s="24" t="str">
        <f t="shared" si="131"/>
        <v>UK</v>
      </c>
    </row>
    <row r="4189" spans="1:20" ht="42" customHeight="1" x14ac:dyDescent="0.2">
      <c r="A4189" s="35">
        <v>4180</v>
      </c>
      <c r="B4189" s="67">
        <v>730522</v>
      </c>
      <c r="C4189" s="50" t="s">
        <v>4518</v>
      </c>
      <c r="D4189" s="50" t="s">
        <v>1749</v>
      </c>
      <c r="E4189" s="50" t="str">
        <f>IF(AND(LEN(NICAP[[#This Row],[State or      Country]])=2,NICAP[[#This Row],[State or      Country]]&lt;&gt;"UK"),"US","Other")</f>
        <v>Other</v>
      </c>
      <c r="F4189" s="75">
        <v>3</v>
      </c>
      <c r="G4189" s="48"/>
      <c r="H4189" s="48"/>
      <c r="I4189" s="48"/>
      <c r="J4189" s="48"/>
      <c r="K4189" s="48"/>
      <c r="L4189" s="36" t="s">
        <v>4517</v>
      </c>
      <c r="M4189" s="36" t="str">
        <f>IF(LEFT(NICAP[[#This Row],[Date]],1)=0,"Y","N")</f>
        <v>N</v>
      </c>
      <c r="N4189" s="36"/>
      <c r="O4189" s="36" t="str">
        <f>19&amp;LEFT(NICAP[[#This Row],[Date]],2)</f>
        <v>1973</v>
      </c>
      <c r="P4189" s="36" t="str">
        <f>MID(NICAP[[#This Row],[Date]],3,2)</f>
        <v>05</v>
      </c>
      <c r="Q4189" s="36" t="str">
        <f>RIGHT(NICAP[[#This Row],[Date]],2)</f>
        <v>22</v>
      </c>
      <c r="R4189" s="26">
        <f>DATE(NICAP[[#This Row],[Year]],NICAP[[#This Row],[Month]],NICAP[[#This Row],[Day]])</f>
        <v>26806</v>
      </c>
      <c r="S4189" s="35" t="str">
        <f t="shared" si="130"/>
        <v/>
      </c>
      <c r="T4189" s="24" t="str">
        <f t="shared" si="131"/>
        <v>Brazil</v>
      </c>
    </row>
    <row r="4190" spans="1:20" ht="27" customHeight="1" x14ac:dyDescent="0.2">
      <c r="A4190" s="35">
        <v>4181</v>
      </c>
      <c r="B4190" s="66">
        <v>730523</v>
      </c>
      <c r="C4190" s="44" t="s">
        <v>4516</v>
      </c>
      <c r="D4190" s="44" t="s">
        <v>4515</v>
      </c>
      <c r="E4190" s="44" t="str">
        <f>IF(AND(LEN(NICAP[[#This Row],[State or      Country]])=2,NICAP[[#This Row],[State or      Country]]&lt;&gt;"UK"),"US","Other")</f>
        <v>Other</v>
      </c>
      <c r="F4190" s="74">
        <v>2</v>
      </c>
      <c r="G4190" s="41"/>
      <c r="H4190" s="41"/>
      <c r="I4190" s="41"/>
      <c r="J4190" s="41"/>
      <c r="K4190" s="41"/>
      <c r="L4190" s="42" t="s">
        <v>4514</v>
      </c>
      <c r="M4190" s="42" t="str">
        <f>IF(LEFT(NICAP[[#This Row],[Date]],1)=0,"Y","N")</f>
        <v>N</v>
      </c>
      <c r="N4190" s="42"/>
      <c r="O4190" s="42" t="str">
        <f>19&amp;LEFT(NICAP[[#This Row],[Date]],2)</f>
        <v>1973</v>
      </c>
      <c r="P4190" s="42" t="str">
        <f>MID(NICAP[[#This Row],[Date]],3,2)</f>
        <v>05</v>
      </c>
      <c r="Q4190" s="42" t="str">
        <f>RIGHT(NICAP[[#This Row],[Date]],2)</f>
        <v>23</v>
      </c>
      <c r="R4190" s="26">
        <f>DATE(NICAP[[#This Row],[Year]],NICAP[[#This Row],[Month]],NICAP[[#This Row],[Day]])</f>
        <v>26807</v>
      </c>
      <c r="S4190" s="35" t="str">
        <f t="shared" si="130"/>
        <v/>
      </c>
      <c r="T4190" s="24" t="str">
        <f t="shared" si="131"/>
        <v>So. AU</v>
      </c>
    </row>
    <row r="4191" spans="1:20" ht="27.75" customHeight="1" x14ac:dyDescent="0.2">
      <c r="A4191" s="35">
        <v>4182</v>
      </c>
      <c r="B4191" s="66">
        <v>730524</v>
      </c>
      <c r="C4191" s="44" t="s">
        <v>4513</v>
      </c>
      <c r="D4191" s="44" t="s">
        <v>1844</v>
      </c>
      <c r="E4191" s="44" t="str">
        <f>IF(AND(LEN(NICAP[[#This Row],[State or      Country]])=2,NICAP[[#This Row],[State or      Country]]&lt;&gt;"UK"),"US","Other")</f>
        <v>US</v>
      </c>
      <c r="F4191" s="74">
        <v>1</v>
      </c>
      <c r="G4191" s="41"/>
      <c r="H4191" s="41"/>
      <c r="I4191" s="41"/>
      <c r="J4191" s="41"/>
      <c r="K4191" s="41"/>
      <c r="L4191" s="42" t="s">
        <v>4512</v>
      </c>
      <c r="M4191" s="42" t="str">
        <f>IF(LEFT(NICAP[[#This Row],[Date]],1)=0,"Y","N")</f>
        <v>N</v>
      </c>
      <c r="N4191" s="42"/>
      <c r="O4191" s="42" t="str">
        <f>19&amp;LEFT(NICAP[[#This Row],[Date]],2)</f>
        <v>1973</v>
      </c>
      <c r="P4191" s="42" t="str">
        <f>MID(NICAP[[#This Row],[Date]],3,2)</f>
        <v>05</v>
      </c>
      <c r="Q4191" s="42" t="str">
        <f>RIGHT(NICAP[[#This Row],[Date]],2)</f>
        <v>24</v>
      </c>
      <c r="R4191" s="26">
        <f>DATE(NICAP[[#This Row],[Year]],NICAP[[#This Row],[Month]],NICAP[[#This Row],[Day]])</f>
        <v>26808</v>
      </c>
      <c r="S4191" s="35" t="str">
        <f t="shared" si="130"/>
        <v>MO</v>
      </c>
      <c r="T4191" s="24" t="str">
        <f t="shared" si="131"/>
        <v>US</v>
      </c>
    </row>
    <row r="4192" spans="1:20" ht="27.75" customHeight="1" x14ac:dyDescent="0.2">
      <c r="A4192" s="35">
        <v>4183</v>
      </c>
      <c r="B4192" s="66">
        <v>730527</v>
      </c>
      <c r="C4192" s="44" t="s">
        <v>4511</v>
      </c>
      <c r="D4192" s="44" t="s">
        <v>1749</v>
      </c>
      <c r="E4192" s="44" t="str">
        <f>IF(AND(LEN(NICAP[[#This Row],[State or      Country]])=2,NICAP[[#This Row],[State or      Country]]&lt;&gt;"UK"),"US","Other")</f>
        <v>Other</v>
      </c>
      <c r="F4192" s="74">
        <v>2</v>
      </c>
      <c r="G4192" s="41"/>
      <c r="H4192" s="41"/>
      <c r="I4192" s="41"/>
      <c r="J4192" s="41"/>
      <c r="K4192" s="41"/>
      <c r="L4192" s="42" t="s">
        <v>4510</v>
      </c>
      <c r="M4192" s="42" t="str">
        <f>IF(LEFT(NICAP[[#This Row],[Date]],1)=0,"Y","N")</f>
        <v>N</v>
      </c>
      <c r="N4192" s="42"/>
      <c r="O4192" s="42" t="str">
        <f>19&amp;LEFT(NICAP[[#This Row],[Date]],2)</f>
        <v>1973</v>
      </c>
      <c r="P4192" s="42" t="str">
        <f>MID(NICAP[[#This Row],[Date]],3,2)</f>
        <v>05</v>
      </c>
      <c r="Q4192" s="42" t="str">
        <f>RIGHT(NICAP[[#This Row],[Date]],2)</f>
        <v>27</v>
      </c>
      <c r="R4192" s="26">
        <f>DATE(NICAP[[#This Row],[Year]],NICAP[[#This Row],[Month]],NICAP[[#This Row],[Day]])</f>
        <v>26811</v>
      </c>
      <c r="S4192" s="35" t="str">
        <f t="shared" si="130"/>
        <v/>
      </c>
      <c r="T4192" s="24" t="str">
        <f t="shared" si="131"/>
        <v>Brazil</v>
      </c>
    </row>
    <row r="4193" spans="1:20" ht="86.25" customHeight="1" x14ac:dyDescent="0.2">
      <c r="A4193" s="35">
        <v>4184</v>
      </c>
      <c r="B4193" s="69" t="s">
        <v>4509</v>
      </c>
      <c r="C4193" s="50" t="s">
        <v>4508</v>
      </c>
      <c r="D4193" s="50" t="s">
        <v>1787</v>
      </c>
      <c r="E4193" s="50" t="str">
        <f>IF(AND(LEN(NICAP[[#This Row],[State or      Country]])=2,NICAP[[#This Row],[State or      Country]]&lt;&gt;"UK"),"US","Other")</f>
        <v>US</v>
      </c>
      <c r="F4193" s="75">
        <v>2</v>
      </c>
      <c r="G4193" s="48"/>
      <c r="H4193" s="48"/>
      <c r="I4193" s="48"/>
      <c r="J4193" s="48"/>
      <c r="K4193" s="48"/>
      <c r="L4193" s="36" t="s">
        <v>4507</v>
      </c>
      <c r="M4193" s="36" t="str">
        <f>IF(LEFT(NICAP[[#This Row],[Date]],1)=0,"Y","N")</f>
        <v>N</v>
      </c>
      <c r="N4193" s="36"/>
      <c r="O4193" s="36" t="str">
        <f>19&amp;LEFT(NICAP[[#This Row],[Date]],2)</f>
        <v>1973</v>
      </c>
      <c r="P4193" s="36" t="str">
        <f>MID(NICAP[[#This Row],[Date]],3,2)</f>
        <v>Su</v>
      </c>
      <c r="Q4193" s="36" t="str">
        <f>RIGHT(NICAP[[#This Row],[Date]],2)</f>
        <v>er</v>
      </c>
      <c r="R4193" s="26" t="e">
        <f>DATE(NICAP[[#This Row],[Year]],NICAP[[#This Row],[Month]],NICAP[[#This Row],[Day]])</f>
        <v>#VALUE!</v>
      </c>
      <c r="S4193" s="35" t="str">
        <f t="shared" si="130"/>
        <v>IN</v>
      </c>
      <c r="T4193" s="24" t="str">
        <f t="shared" si="131"/>
        <v>US</v>
      </c>
    </row>
    <row r="4194" spans="1:20" ht="42.75" customHeight="1" x14ac:dyDescent="0.2">
      <c r="A4194" s="35">
        <v>4185</v>
      </c>
      <c r="B4194" s="67">
        <v>730602</v>
      </c>
      <c r="C4194" s="50" t="s">
        <v>4506</v>
      </c>
      <c r="D4194" s="50" t="s">
        <v>1670</v>
      </c>
      <c r="E4194" s="50" t="str">
        <f>IF(AND(LEN(NICAP[[#This Row],[State or      Country]])=2,NICAP[[#This Row],[State or      Country]]&lt;&gt;"UK"),"US","Other")</f>
        <v>US</v>
      </c>
      <c r="F4194" s="75">
        <v>1</v>
      </c>
      <c r="G4194" s="48"/>
      <c r="H4194" s="48"/>
      <c r="I4194" s="48"/>
      <c r="J4194" s="48"/>
      <c r="K4194" s="48"/>
      <c r="L4194" s="36" t="s">
        <v>4505</v>
      </c>
      <c r="M4194" s="36" t="str">
        <f>IF(LEFT(NICAP[[#This Row],[Date]],1)=0,"Y","N")</f>
        <v>N</v>
      </c>
      <c r="N4194" s="36"/>
      <c r="O4194" s="36" t="str">
        <f>19&amp;LEFT(NICAP[[#This Row],[Date]],2)</f>
        <v>1973</v>
      </c>
      <c r="P4194" s="36" t="str">
        <f>MID(NICAP[[#This Row],[Date]],3,2)</f>
        <v>06</v>
      </c>
      <c r="Q4194" s="36" t="str">
        <f>RIGHT(NICAP[[#This Row],[Date]],2)</f>
        <v>02</v>
      </c>
      <c r="R4194" s="26">
        <f>DATE(NICAP[[#This Row],[Year]],NICAP[[#This Row],[Month]],NICAP[[#This Row],[Day]])</f>
        <v>26817</v>
      </c>
      <c r="S4194" s="35" t="str">
        <f t="shared" si="130"/>
        <v>IL</v>
      </c>
      <c r="T4194" s="24" t="str">
        <f t="shared" si="131"/>
        <v>US</v>
      </c>
    </row>
    <row r="4195" spans="1:20" ht="42.75" customHeight="1" x14ac:dyDescent="0.2">
      <c r="A4195" s="35">
        <v>4186</v>
      </c>
      <c r="B4195" s="57">
        <v>730607</v>
      </c>
      <c r="C4195" s="50" t="s">
        <v>4504</v>
      </c>
      <c r="D4195" s="50" t="s">
        <v>1749</v>
      </c>
      <c r="E4195" s="50" t="str">
        <f>IF(AND(LEN(NICAP[[#This Row],[State or      Country]])=2,NICAP[[#This Row],[State or      Country]]&lt;&gt;"UK"),"US","Other")</f>
        <v>Other</v>
      </c>
      <c r="F4195" s="49">
        <v>3</v>
      </c>
      <c r="G4195" s="48"/>
      <c r="H4195" s="48"/>
      <c r="I4195" s="48"/>
      <c r="J4195" s="48"/>
      <c r="K4195" s="48"/>
      <c r="L4195" s="36" t="s">
        <v>4503</v>
      </c>
      <c r="M4195" s="36" t="str">
        <f>IF(LEFT(NICAP[[#This Row],[Date]],1)=0,"Y","N")</f>
        <v>N</v>
      </c>
      <c r="N4195" s="36"/>
      <c r="O4195" s="36" t="str">
        <f>19&amp;LEFT(NICAP[[#This Row],[Date]],2)</f>
        <v>1973</v>
      </c>
      <c r="P4195" s="36" t="str">
        <f>MID(NICAP[[#This Row],[Date]],3,2)</f>
        <v>06</v>
      </c>
      <c r="Q4195" s="36" t="str">
        <f>RIGHT(NICAP[[#This Row],[Date]],2)</f>
        <v>07</v>
      </c>
      <c r="R4195" s="26">
        <f>DATE(NICAP[[#This Row],[Year]],NICAP[[#This Row],[Month]],NICAP[[#This Row],[Day]])</f>
        <v>26822</v>
      </c>
      <c r="S4195" s="35" t="str">
        <f t="shared" si="130"/>
        <v/>
      </c>
      <c r="T4195" s="24" t="str">
        <f t="shared" si="131"/>
        <v>Brazil</v>
      </c>
    </row>
    <row r="4196" spans="1:20" ht="27.75" customHeight="1" x14ac:dyDescent="0.2">
      <c r="A4196" s="35">
        <v>4187</v>
      </c>
      <c r="B4196" s="60">
        <v>730614</v>
      </c>
      <c r="C4196" s="44" t="s">
        <v>4502</v>
      </c>
      <c r="D4196" s="44" t="s">
        <v>1670</v>
      </c>
      <c r="E4196" s="44" t="str">
        <f>IF(AND(LEN(NICAP[[#This Row],[State or      Country]])=2,NICAP[[#This Row],[State or      Country]]&lt;&gt;"UK"),"US","Other")</f>
        <v>US</v>
      </c>
      <c r="F4196" s="43">
        <v>1</v>
      </c>
      <c r="G4196" s="41"/>
      <c r="H4196" s="41"/>
      <c r="I4196" s="41"/>
      <c r="J4196" s="41"/>
      <c r="K4196" s="41"/>
      <c r="L4196" s="42" t="s">
        <v>4501</v>
      </c>
      <c r="M4196" s="42" t="str">
        <f>IF(LEFT(NICAP[[#This Row],[Date]],1)=0,"Y","N")</f>
        <v>N</v>
      </c>
      <c r="N4196" s="42"/>
      <c r="O4196" s="42" t="str">
        <f>19&amp;LEFT(NICAP[[#This Row],[Date]],2)</f>
        <v>1973</v>
      </c>
      <c r="P4196" s="42" t="str">
        <f>MID(NICAP[[#This Row],[Date]],3,2)</f>
        <v>06</v>
      </c>
      <c r="Q4196" s="42" t="str">
        <f>RIGHT(NICAP[[#This Row],[Date]],2)</f>
        <v>14</v>
      </c>
      <c r="R4196" s="26">
        <f>DATE(NICAP[[#This Row],[Year]],NICAP[[#This Row],[Month]],NICAP[[#This Row],[Day]])</f>
        <v>26829</v>
      </c>
      <c r="S4196" s="35" t="str">
        <f t="shared" si="130"/>
        <v>IL</v>
      </c>
      <c r="T4196" s="24" t="str">
        <f t="shared" si="131"/>
        <v>US</v>
      </c>
    </row>
    <row r="4197" spans="1:20" ht="27" customHeight="1" x14ac:dyDescent="0.2">
      <c r="A4197" s="35">
        <v>4188</v>
      </c>
      <c r="B4197" s="60">
        <v>730614</v>
      </c>
      <c r="C4197" s="44" t="s">
        <v>4500</v>
      </c>
      <c r="D4197" s="44" t="s">
        <v>1950</v>
      </c>
      <c r="E4197" s="44" t="str">
        <f>IF(AND(LEN(NICAP[[#This Row],[State or      Country]])=2,NICAP[[#This Row],[State or      Country]]&lt;&gt;"UK"),"US","Other")</f>
        <v>Other</v>
      </c>
      <c r="F4197" s="43">
        <v>2</v>
      </c>
      <c r="G4197" s="41"/>
      <c r="H4197" s="41"/>
      <c r="I4197" s="41"/>
      <c r="J4197" s="41"/>
      <c r="K4197" s="41"/>
      <c r="L4197" s="42" t="s">
        <v>4499</v>
      </c>
      <c r="M4197" s="42" t="str">
        <f>IF(LEFT(NICAP[[#This Row],[Date]],1)=0,"Y","N")</f>
        <v>N</v>
      </c>
      <c r="N4197" s="42"/>
      <c r="O4197" s="42" t="str">
        <f>19&amp;LEFT(NICAP[[#This Row],[Date]],2)</f>
        <v>1973</v>
      </c>
      <c r="P4197" s="42" t="str">
        <f>MID(NICAP[[#This Row],[Date]],3,2)</f>
        <v>06</v>
      </c>
      <c r="Q4197" s="42" t="str">
        <f>RIGHT(NICAP[[#This Row],[Date]],2)</f>
        <v>14</v>
      </c>
      <c r="R4197" s="26">
        <f>DATE(NICAP[[#This Row],[Year]],NICAP[[#This Row],[Month]],NICAP[[#This Row],[Day]])</f>
        <v>26829</v>
      </c>
      <c r="S4197" s="35" t="str">
        <f t="shared" si="130"/>
        <v/>
      </c>
      <c r="T4197" s="24" t="str">
        <f t="shared" si="131"/>
        <v>Spain</v>
      </c>
    </row>
    <row r="4198" spans="1:20" ht="27" customHeight="1" x14ac:dyDescent="0.2">
      <c r="A4198" s="35">
        <v>4189</v>
      </c>
      <c r="B4198" s="60">
        <v>730619</v>
      </c>
      <c r="C4198" s="44" t="s">
        <v>2083</v>
      </c>
      <c r="D4198" s="44" t="s">
        <v>1844</v>
      </c>
      <c r="E4198" s="44" t="str">
        <f>IF(AND(LEN(NICAP[[#This Row],[State or      Country]])=2,NICAP[[#This Row],[State or      Country]]&lt;&gt;"UK"),"US","Other")</f>
        <v>US</v>
      </c>
      <c r="F4198" s="43">
        <v>1</v>
      </c>
      <c r="G4198" s="41"/>
      <c r="H4198" s="41"/>
      <c r="I4198" s="41"/>
      <c r="J4198" s="41"/>
      <c r="K4198" s="41"/>
      <c r="L4198" s="42" t="s">
        <v>4498</v>
      </c>
      <c r="M4198" s="42" t="str">
        <f>IF(LEFT(NICAP[[#This Row],[Date]],1)=0,"Y","N")</f>
        <v>N</v>
      </c>
      <c r="N4198" s="42"/>
      <c r="O4198" s="42" t="str">
        <f>19&amp;LEFT(NICAP[[#This Row],[Date]],2)</f>
        <v>1973</v>
      </c>
      <c r="P4198" s="42" t="str">
        <f>MID(NICAP[[#This Row],[Date]],3,2)</f>
        <v>06</v>
      </c>
      <c r="Q4198" s="42" t="str">
        <f>RIGHT(NICAP[[#This Row],[Date]],2)</f>
        <v>19</v>
      </c>
      <c r="R4198" s="26">
        <f>DATE(NICAP[[#This Row],[Year]],NICAP[[#This Row],[Month]],NICAP[[#This Row],[Day]])</f>
        <v>26834</v>
      </c>
      <c r="S4198" s="35" t="str">
        <f t="shared" si="130"/>
        <v>MO</v>
      </c>
      <c r="T4198" s="24" t="str">
        <f t="shared" si="131"/>
        <v>US</v>
      </c>
    </row>
    <row r="4199" spans="1:20" ht="41.25" customHeight="1" x14ac:dyDescent="0.2">
      <c r="A4199" s="35">
        <v>4190</v>
      </c>
      <c r="B4199" s="57">
        <v>730620</v>
      </c>
      <c r="C4199" s="50" t="s">
        <v>4497</v>
      </c>
      <c r="D4199" s="50" t="s">
        <v>1787</v>
      </c>
      <c r="E4199" s="50" t="str">
        <f>IF(AND(LEN(NICAP[[#This Row],[State or      Country]])=2,NICAP[[#This Row],[State or      Country]]&lt;&gt;"UK"),"US","Other")</f>
        <v>US</v>
      </c>
      <c r="F4199" s="49">
        <v>1</v>
      </c>
      <c r="G4199" s="48"/>
      <c r="H4199" s="48"/>
      <c r="I4199" s="48"/>
      <c r="J4199" s="48"/>
      <c r="K4199" s="48"/>
      <c r="L4199" s="42" t="s">
        <v>4496</v>
      </c>
      <c r="M4199" s="42" t="str">
        <f>IF(LEFT(NICAP[[#This Row],[Date]],1)=0,"Y","N")</f>
        <v>N</v>
      </c>
      <c r="N4199" s="42"/>
      <c r="O4199" s="42" t="str">
        <f>19&amp;LEFT(NICAP[[#This Row],[Date]],2)</f>
        <v>1973</v>
      </c>
      <c r="P4199" s="42" t="str">
        <f>MID(NICAP[[#This Row],[Date]],3,2)</f>
        <v>06</v>
      </c>
      <c r="Q4199" s="42" t="str">
        <f>RIGHT(NICAP[[#This Row],[Date]],2)</f>
        <v>20</v>
      </c>
      <c r="R4199" s="26">
        <f>DATE(NICAP[[#This Row],[Year]],NICAP[[#This Row],[Month]],NICAP[[#This Row],[Day]])</f>
        <v>26835</v>
      </c>
      <c r="S4199" s="35" t="str">
        <f t="shared" si="130"/>
        <v>IN</v>
      </c>
      <c r="T4199" s="24" t="str">
        <f t="shared" si="131"/>
        <v>US</v>
      </c>
    </row>
    <row r="4200" spans="1:20" ht="42.75" customHeight="1" x14ac:dyDescent="0.2">
      <c r="A4200" s="35">
        <v>4191</v>
      </c>
      <c r="B4200" s="73">
        <v>730623</v>
      </c>
      <c r="C4200" s="50" t="s">
        <v>4495</v>
      </c>
      <c r="D4200" s="50" t="s">
        <v>1844</v>
      </c>
      <c r="E4200" s="50" t="str">
        <f>IF(AND(LEN(NICAP[[#This Row],[State or      Country]])=2,NICAP[[#This Row],[State or      Country]]&lt;&gt;"UK"),"US","Other")</f>
        <v>US</v>
      </c>
      <c r="F4200" s="49">
        <v>1</v>
      </c>
      <c r="G4200" s="48"/>
      <c r="H4200" s="48"/>
      <c r="I4200" s="48"/>
      <c r="J4200" s="48"/>
      <c r="K4200" s="48"/>
      <c r="L4200" s="36" t="s">
        <v>4494</v>
      </c>
      <c r="M4200" s="36" t="str">
        <f>IF(LEFT(NICAP[[#This Row],[Date]],1)=0,"Y","N")</f>
        <v>N</v>
      </c>
      <c r="N4200" s="36"/>
      <c r="O4200" s="36" t="str">
        <f>19&amp;LEFT(NICAP[[#This Row],[Date]],2)</f>
        <v>1973</v>
      </c>
      <c r="P4200" s="36" t="str">
        <f>MID(NICAP[[#This Row],[Date]],3,2)</f>
        <v>06</v>
      </c>
      <c r="Q4200" s="36" t="str">
        <f>RIGHT(NICAP[[#This Row],[Date]],2)</f>
        <v>23</v>
      </c>
      <c r="R4200" s="26">
        <f>DATE(NICAP[[#This Row],[Year]],NICAP[[#This Row],[Month]],NICAP[[#This Row],[Day]])</f>
        <v>26838</v>
      </c>
      <c r="S4200" s="35" t="str">
        <f t="shared" si="130"/>
        <v>MO</v>
      </c>
      <c r="T4200" s="24" t="str">
        <f t="shared" si="131"/>
        <v>US</v>
      </c>
    </row>
    <row r="4201" spans="1:20" ht="27" customHeight="1" x14ac:dyDescent="0.2">
      <c r="A4201" s="35">
        <v>4192</v>
      </c>
      <c r="B4201" s="58">
        <v>730628</v>
      </c>
      <c r="C4201" s="44" t="s">
        <v>4493</v>
      </c>
      <c r="D4201" s="44" t="s">
        <v>1670</v>
      </c>
      <c r="E4201" s="44" t="str">
        <f>IF(AND(LEN(NICAP[[#This Row],[State or      Country]])=2,NICAP[[#This Row],[State or      Country]]&lt;&gt;"UK"),"US","Other")</f>
        <v>US</v>
      </c>
      <c r="F4201" s="43">
        <v>2</v>
      </c>
      <c r="G4201" s="41"/>
      <c r="H4201" s="41"/>
      <c r="I4201" s="41"/>
      <c r="J4201" s="41"/>
      <c r="K4201" s="41"/>
      <c r="L4201" s="42" t="s">
        <v>4492</v>
      </c>
      <c r="M4201" s="42" t="str">
        <f>IF(LEFT(NICAP[[#This Row],[Date]],1)=0,"Y","N")</f>
        <v>N</v>
      </c>
      <c r="N4201" s="42"/>
      <c r="O4201" s="42" t="str">
        <f>19&amp;LEFT(NICAP[[#This Row],[Date]],2)</f>
        <v>1973</v>
      </c>
      <c r="P4201" s="42" t="str">
        <f>MID(NICAP[[#This Row],[Date]],3,2)</f>
        <v>06</v>
      </c>
      <c r="Q4201" s="42" t="str">
        <f>RIGHT(NICAP[[#This Row],[Date]],2)</f>
        <v>28</v>
      </c>
      <c r="R4201" s="26">
        <f>DATE(NICAP[[#This Row],[Year]],NICAP[[#This Row],[Month]],NICAP[[#This Row],[Day]])</f>
        <v>26843</v>
      </c>
      <c r="S4201" s="35" t="str">
        <f t="shared" si="130"/>
        <v>IL</v>
      </c>
      <c r="T4201" s="24" t="str">
        <f t="shared" si="131"/>
        <v>US</v>
      </c>
    </row>
    <row r="4202" spans="1:20" ht="12.75" customHeight="1" x14ac:dyDescent="0.2">
      <c r="A4202" s="35">
        <v>4193</v>
      </c>
      <c r="B4202" s="53">
        <v>730628</v>
      </c>
      <c r="C4202" s="39" t="s">
        <v>3069</v>
      </c>
      <c r="D4202" s="39" t="s">
        <v>1844</v>
      </c>
      <c r="E4202" s="39" t="str">
        <f>IF(AND(LEN(NICAP[[#This Row],[State or      Country]])=2,NICAP[[#This Row],[State or      Country]]&lt;&gt;"UK"),"US","Other")</f>
        <v>US</v>
      </c>
      <c r="F4202" s="38">
        <v>3</v>
      </c>
      <c r="G4202" s="37"/>
      <c r="H4202" s="37"/>
      <c r="I4202" s="37"/>
      <c r="J4202" s="37"/>
      <c r="K4202" s="37"/>
      <c r="L4202" s="36" t="s">
        <v>4491</v>
      </c>
      <c r="M4202" s="36" t="str">
        <f>IF(LEFT(NICAP[[#This Row],[Date]],1)=0,"Y","N")</f>
        <v>N</v>
      </c>
      <c r="N4202" s="36"/>
      <c r="O4202" s="36" t="str">
        <f>19&amp;LEFT(NICAP[[#This Row],[Date]],2)</f>
        <v>1973</v>
      </c>
      <c r="P4202" s="36" t="str">
        <f>MID(NICAP[[#This Row],[Date]],3,2)</f>
        <v>06</v>
      </c>
      <c r="Q4202" s="36" t="str">
        <f>RIGHT(NICAP[[#This Row],[Date]],2)</f>
        <v>28</v>
      </c>
      <c r="R4202" s="26">
        <f>DATE(NICAP[[#This Row],[Year]],NICAP[[#This Row],[Month]],NICAP[[#This Row],[Day]])</f>
        <v>26843</v>
      </c>
      <c r="S4202" s="35" t="str">
        <f t="shared" si="130"/>
        <v>MO</v>
      </c>
      <c r="T4202" s="24" t="str">
        <f t="shared" si="131"/>
        <v>US</v>
      </c>
    </row>
    <row r="4203" spans="1:20" ht="12.75" customHeight="1" x14ac:dyDescent="0.2">
      <c r="A4203" s="35">
        <v>4194</v>
      </c>
      <c r="B4203" s="53">
        <v>730628</v>
      </c>
      <c r="C4203" s="39" t="s">
        <v>3069</v>
      </c>
      <c r="D4203" s="39" t="s">
        <v>1844</v>
      </c>
      <c r="E4203" s="39" t="str">
        <f>IF(AND(LEN(NICAP[[#This Row],[State or      Country]])=2,NICAP[[#This Row],[State or      Country]]&lt;&gt;"UK"),"US","Other")</f>
        <v>US</v>
      </c>
      <c r="F4203" s="38">
        <v>4</v>
      </c>
      <c r="G4203" s="37"/>
      <c r="H4203" s="37"/>
      <c r="I4203" s="37"/>
      <c r="J4203" s="37"/>
      <c r="K4203" s="37"/>
      <c r="L4203" s="36" t="s">
        <v>4491</v>
      </c>
      <c r="M4203" s="36" t="str">
        <f>IF(LEFT(NICAP[[#This Row],[Date]],1)=0,"Y","N")</f>
        <v>N</v>
      </c>
      <c r="N4203" s="36"/>
      <c r="O4203" s="36" t="str">
        <f>19&amp;LEFT(NICAP[[#This Row],[Date]],2)</f>
        <v>1973</v>
      </c>
      <c r="P4203" s="36" t="str">
        <f>MID(NICAP[[#This Row],[Date]],3,2)</f>
        <v>06</v>
      </c>
      <c r="Q4203" s="36" t="str">
        <f>RIGHT(NICAP[[#This Row],[Date]],2)</f>
        <v>28</v>
      </c>
      <c r="R4203" s="26">
        <f>DATE(NICAP[[#This Row],[Year]],NICAP[[#This Row],[Month]],NICAP[[#This Row],[Day]])</f>
        <v>26843</v>
      </c>
      <c r="S4203" s="35" t="str">
        <f t="shared" si="130"/>
        <v>MO</v>
      </c>
      <c r="T4203" s="24" t="str">
        <f t="shared" si="131"/>
        <v>US</v>
      </c>
    </row>
    <row r="4204" spans="1:20" ht="12.75" customHeight="1" x14ac:dyDescent="0.2">
      <c r="A4204" s="35">
        <v>4195</v>
      </c>
      <c r="B4204" s="53">
        <v>730628</v>
      </c>
      <c r="C4204" s="39" t="s">
        <v>3069</v>
      </c>
      <c r="D4204" s="39" t="s">
        <v>1844</v>
      </c>
      <c r="E4204" s="39" t="str">
        <f>IF(AND(LEN(NICAP[[#This Row],[State or      Country]])=2,NICAP[[#This Row],[State or      Country]]&lt;&gt;"UK"),"US","Other")</f>
        <v>US</v>
      </c>
      <c r="F4204" s="38">
        <v>6</v>
      </c>
      <c r="G4204" s="41"/>
      <c r="H4204" s="41"/>
      <c r="I4204" s="41"/>
      <c r="J4204" s="41"/>
      <c r="K4204" s="41"/>
      <c r="L4204" s="36" t="s">
        <v>4490</v>
      </c>
      <c r="M4204" s="36" t="str">
        <f>IF(LEFT(NICAP[[#This Row],[Date]],1)=0,"Y","N")</f>
        <v>N</v>
      </c>
      <c r="N4204" s="36"/>
      <c r="O4204" s="36" t="str">
        <f>19&amp;LEFT(NICAP[[#This Row],[Date]],2)</f>
        <v>1973</v>
      </c>
      <c r="P4204" s="36" t="str">
        <f>MID(NICAP[[#This Row],[Date]],3,2)</f>
        <v>06</v>
      </c>
      <c r="Q4204" s="36" t="str">
        <f>RIGHT(NICAP[[#This Row],[Date]],2)</f>
        <v>28</v>
      </c>
      <c r="R4204" s="26">
        <f>DATE(NICAP[[#This Row],[Year]],NICAP[[#This Row],[Month]],NICAP[[#This Row],[Day]])</f>
        <v>26843</v>
      </c>
      <c r="S4204" s="35" t="str">
        <f t="shared" si="130"/>
        <v>MO</v>
      </c>
      <c r="T4204" s="24" t="str">
        <f t="shared" si="131"/>
        <v>US</v>
      </c>
    </row>
    <row r="4205" spans="1:20" ht="27.75" customHeight="1" x14ac:dyDescent="0.2">
      <c r="A4205" s="35">
        <v>4196</v>
      </c>
      <c r="B4205" s="60">
        <v>730629</v>
      </c>
      <c r="C4205" s="44" t="s">
        <v>4489</v>
      </c>
      <c r="D4205" s="44" t="s">
        <v>1731</v>
      </c>
      <c r="E4205" s="44" t="str">
        <f>IF(AND(LEN(NICAP[[#This Row],[State or      Country]])=2,NICAP[[#This Row],[State or      Country]]&lt;&gt;"UK"),"US","Other")</f>
        <v>US</v>
      </c>
      <c r="F4205" s="43">
        <v>1</v>
      </c>
      <c r="G4205" s="41"/>
      <c r="H4205" s="41"/>
      <c r="I4205" s="41"/>
      <c r="J4205" s="41"/>
      <c r="K4205" s="41"/>
      <c r="L4205" s="59" t="s">
        <v>4488</v>
      </c>
      <c r="M4205" s="59" t="str">
        <f>IF(LEFT(NICAP[[#This Row],[Date]],1)=0,"Y","N")</f>
        <v>N</v>
      </c>
      <c r="N4205" s="59"/>
      <c r="O4205" s="59" t="str">
        <f>19&amp;LEFT(NICAP[[#This Row],[Date]],2)</f>
        <v>1973</v>
      </c>
      <c r="P4205" s="59" t="str">
        <f>MID(NICAP[[#This Row],[Date]],3,2)</f>
        <v>06</v>
      </c>
      <c r="Q4205" s="59" t="str">
        <f>RIGHT(NICAP[[#This Row],[Date]],2)</f>
        <v>29</v>
      </c>
      <c r="R4205" s="26">
        <f>DATE(NICAP[[#This Row],[Year]],NICAP[[#This Row],[Month]],NICAP[[#This Row],[Day]])</f>
        <v>26844</v>
      </c>
      <c r="S4205" s="35" t="str">
        <f t="shared" si="130"/>
        <v>ID</v>
      </c>
      <c r="T4205" s="24" t="str">
        <f t="shared" si="131"/>
        <v>US</v>
      </c>
    </row>
    <row r="4206" spans="1:20" ht="57" customHeight="1" x14ac:dyDescent="0.2">
      <c r="A4206" s="35">
        <v>4197</v>
      </c>
      <c r="B4206" s="73">
        <v>730700</v>
      </c>
      <c r="C4206" s="50" t="s">
        <v>4487</v>
      </c>
      <c r="D4206" s="50" t="s">
        <v>1956</v>
      </c>
      <c r="E4206" s="50" t="str">
        <f>IF(AND(LEN(NICAP[[#This Row],[State or      Country]])=2,NICAP[[#This Row],[State or      Country]]&lt;&gt;"UK"),"US","Other")</f>
        <v>Other</v>
      </c>
      <c r="F4206" s="49">
        <v>7</v>
      </c>
      <c r="G4206" s="48"/>
      <c r="H4206" s="48"/>
      <c r="I4206" s="48"/>
      <c r="J4206" s="48"/>
      <c r="K4206" s="48"/>
      <c r="L4206" s="36" t="s">
        <v>4486</v>
      </c>
      <c r="M4206" s="36" t="str">
        <f>IF(LEFT(NICAP[[#This Row],[Date]],1)=0,"Y","N")</f>
        <v>N</v>
      </c>
      <c r="N4206" s="36"/>
      <c r="O4206" s="36" t="str">
        <f>19&amp;LEFT(NICAP[[#This Row],[Date]],2)</f>
        <v>1973</v>
      </c>
      <c r="P4206" s="36" t="str">
        <f>MID(NICAP[[#This Row],[Date]],3,2)</f>
        <v>07</v>
      </c>
      <c r="Q4206" s="36" t="str">
        <f>RIGHT(NICAP[[#This Row],[Date]],2)</f>
        <v>00</v>
      </c>
      <c r="R4206" s="26">
        <f>DATE(NICAP[[#This Row],[Year]],NICAP[[#This Row],[Month]],NICAP[[#This Row],[Day]])</f>
        <v>26845</v>
      </c>
      <c r="S4206" s="35" t="str">
        <f t="shared" si="130"/>
        <v/>
      </c>
      <c r="T4206" s="24" t="str">
        <f t="shared" si="131"/>
        <v>Japan</v>
      </c>
    </row>
    <row r="4207" spans="1:20" ht="27" customHeight="1" x14ac:dyDescent="0.2">
      <c r="A4207" s="35">
        <v>4198</v>
      </c>
      <c r="B4207" s="60">
        <v>730706</v>
      </c>
      <c r="C4207" s="44" t="s">
        <v>3753</v>
      </c>
      <c r="D4207" s="44" t="s">
        <v>1670</v>
      </c>
      <c r="E4207" s="44" t="str">
        <f>IF(AND(LEN(NICAP[[#This Row],[State or      Country]])=2,NICAP[[#This Row],[State or      Country]]&lt;&gt;"UK"),"US","Other")</f>
        <v>US</v>
      </c>
      <c r="F4207" s="43">
        <v>1</v>
      </c>
      <c r="G4207" s="41"/>
      <c r="H4207" s="41"/>
      <c r="I4207" s="41"/>
      <c r="J4207" s="41"/>
      <c r="K4207" s="41"/>
      <c r="L4207" s="42" t="s">
        <v>4485</v>
      </c>
      <c r="M4207" s="42" t="str">
        <f>IF(LEFT(NICAP[[#This Row],[Date]],1)=0,"Y","N")</f>
        <v>N</v>
      </c>
      <c r="N4207" s="42"/>
      <c r="O4207" s="42" t="str">
        <f>19&amp;LEFT(NICAP[[#This Row],[Date]],2)</f>
        <v>1973</v>
      </c>
      <c r="P4207" s="42" t="str">
        <f>MID(NICAP[[#This Row],[Date]],3,2)</f>
        <v>07</v>
      </c>
      <c r="Q4207" s="42" t="str">
        <f>RIGHT(NICAP[[#This Row],[Date]],2)</f>
        <v>06</v>
      </c>
      <c r="R4207" s="26">
        <f>DATE(NICAP[[#This Row],[Year]],NICAP[[#This Row],[Month]],NICAP[[#This Row],[Day]])</f>
        <v>26851</v>
      </c>
      <c r="S4207" s="35" t="str">
        <f t="shared" si="130"/>
        <v>IL</v>
      </c>
      <c r="T4207" s="24" t="str">
        <f t="shared" si="131"/>
        <v>US</v>
      </c>
    </row>
    <row r="4208" spans="1:20" ht="12.75" customHeight="1" x14ac:dyDescent="0.2">
      <c r="A4208" s="35">
        <v>4199</v>
      </c>
      <c r="B4208" s="53">
        <v>730713</v>
      </c>
      <c r="C4208" s="39" t="s">
        <v>3389</v>
      </c>
      <c r="D4208" s="39" t="s">
        <v>1844</v>
      </c>
      <c r="E4208" s="39" t="str">
        <f>IF(AND(LEN(NICAP[[#This Row],[State or      Country]])=2,NICAP[[#This Row],[State or      Country]]&lt;&gt;"UK"),"US","Other")</f>
        <v>US</v>
      </c>
      <c r="F4208" s="38">
        <v>4</v>
      </c>
      <c r="G4208" s="37"/>
      <c r="H4208" s="37"/>
      <c r="I4208" s="37"/>
      <c r="J4208" s="37"/>
      <c r="K4208" s="37"/>
      <c r="L4208" s="36" t="s">
        <v>4484</v>
      </c>
      <c r="M4208" s="36" t="str">
        <f>IF(LEFT(NICAP[[#This Row],[Date]],1)=0,"Y","N")</f>
        <v>N</v>
      </c>
      <c r="N4208" s="36"/>
      <c r="O4208" s="36" t="str">
        <f>19&amp;LEFT(NICAP[[#This Row],[Date]],2)</f>
        <v>1973</v>
      </c>
      <c r="P4208" s="36" t="str">
        <f>MID(NICAP[[#This Row],[Date]],3,2)</f>
        <v>07</v>
      </c>
      <c r="Q4208" s="36" t="str">
        <f>RIGHT(NICAP[[#This Row],[Date]],2)</f>
        <v>13</v>
      </c>
      <c r="R4208" s="26">
        <f>DATE(NICAP[[#This Row],[Year]],NICAP[[#This Row],[Month]],NICAP[[#This Row],[Day]])</f>
        <v>26858</v>
      </c>
      <c r="S4208" s="35" t="str">
        <f t="shared" si="130"/>
        <v>MO</v>
      </c>
      <c r="T4208" s="24" t="str">
        <f t="shared" si="131"/>
        <v>US</v>
      </c>
    </row>
    <row r="4209" spans="1:20" ht="41.25" customHeight="1" x14ac:dyDescent="0.2">
      <c r="A4209" s="35">
        <v>4200</v>
      </c>
      <c r="B4209" s="57">
        <v>730716</v>
      </c>
      <c r="C4209" s="50" t="s">
        <v>4483</v>
      </c>
      <c r="D4209" s="50" t="s">
        <v>1950</v>
      </c>
      <c r="E4209" s="50" t="str">
        <f>IF(AND(LEN(NICAP[[#This Row],[State or      Country]])=2,NICAP[[#This Row],[State or      Country]]&lt;&gt;"UK"),"US","Other")</f>
        <v>Other</v>
      </c>
      <c r="F4209" s="49">
        <v>11</v>
      </c>
      <c r="G4209" s="48"/>
      <c r="H4209" s="48"/>
      <c r="I4209" s="48"/>
      <c r="J4209" s="48"/>
      <c r="K4209" s="48"/>
      <c r="L4209" s="36" t="s">
        <v>4482</v>
      </c>
      <c r="M4209" s="36" t="str">
        <f>IF(LEFT(NICAP[[#This Row],[Date]],1)=0,"Y","N")</f>
        <v>N</v>
      </c>
      <c r="N4209" s="36"/>
      <c r="O4209" s="36" t="str">
        <f>19&amp;LEFT(NICAP[[#This Row],[Date]],2)</f>
        <v>1973</v>
      </c>
      <c r="P4209" s="36" t="str">
        <f>MID(NICAP[[#This Row],[Date]],3,2)</f>
        <v>07</v>
      </c>
      <c r="Q4209" s="36" t="str">
        <f>RIGHT(NICAP[[#This Row],[Date]],2)</f>
        <v>16</v>
      </c>
      <c r="R4209" s="26">
        <f>DATE(NICAP[[#This Row],[Year]],NICAP[[#This Row],[Month]],NICAP[[#This Row],[Day]])</f>
        <v>26861</v>
      </c>
      <c r="S4209" s="35" t="str">
        <f t="shared" si="130"/>
        <v/>
      </c>
      <c r="T4209" s="24" t="str">
        <f t="shared" si="131"/>
        <v>Spain</v>
      </c>
    </row>
    <row r="4210" spans="1:20" ht="42.75" customHeight="1" x14ac:dyDescent="0.2">
      <c r="A4210" s="35">
        <v>4201</v>
      </c>
      <c r="B4210" s="57">
        <v>730721</v>
      </c>
      <c r="C4210" s="50" t="s">
        <v>4481</v>
      </c>
      <c r="D4210" s="50" t="s">
        <v>1813</v>
      </c>
      <c r="E4210" s="50" t="str">
        <f>IF(AND(LEN(NICAP[[#This Row],[State or      Country]])=2,NICAP[[#This Row],[State or      Country]]&lt;&gt;"UK"),"US","Other")</f>
        <v>Other</v>
      </c>
      <c r="F4210" s="49">
        <v>3</v>
      </c>
      <c r="G4210" s="48"/>
      <c r="H4210" s="48"/>
      <c r="I4210" s="48"/>
      <c r="J4210" s="48"/>
      <c r="K4210" s="48"/>
      <c r="L4210" s="36" t="s">
        <v>4480</v>
      </c>
      <c r="M4210" s="36" t="str">
        <f>IF(LEFT(NICAP[[#This Row],[Date]],1)=0,"Y","N")</f>
        <v>N</v>
      </c>
      <c r="N4210" s="36"/>
      <c r="O4210" s="36" t="str">
        <f>19&amp;LEFT(NICAP[[#This Row],[Date]],2)</f>
        <v>1973</v>
      </c>
      <c r="P4210" s="36" t="str">
        <f>MID(NICAP[[#This Row],[Date]],3,2)</f>
        <v>07</v>
      </c>
      <c r="Q4210" s="36" t="str">
        <f>RIGHT(NICAP[[#This Row],[Date]],2)</f>
        <v>21</v>
      </c>
      <c r="R4210" s="26">
        <f>DATE(NICAP[[#This Row],[Year]],NICAP[[#This Row],[Month]],NICAP[[#This Row],[Day]])</f>
        <v>26866</v>
      </c>
      <c r="S4210" s="35" t="str">
        <f t="shared" si="130"/>
        <v/>
      </c>
      <c r="T4210" s="24" t="str">
        <f t="shared" si="131"/>
        <v>France</v>
      </c>
    </row>
    <row r="4211" spans="1:20" ht="27" customHeight="1" x14ac:dyDescent="0.2">
      <c r="A4211" s="35">
        <v>4202</v>
      </c>
      <c r="B4211" s="60">
        <v>730727</v>
      </c>
      <c r="C4211" s="44" t="s">
        <v>4479</v>
      </c>
      <c r="D4211" s="44" t="s">
        <v>1676</v>
      </c>
      <c r="E4211" s="44" t="str">
        <f>IF(AND(LEN(NICAP[[#This Row],[State or      Country]])=2,NICAP[[#This Row],[State or      Country]]&lt;&gt;"UK"),"US","Other")</f>
        <v>US</v>
      </c>
      <c r="F4211" s="43">
        <v>3</v>
      </c>
      <c r="G4211" s="41"/>
      <c r="H4211" s="41"/>
      <c r="I4211" s="41"/>
      <c r="J4211" s="41"/>
      <c r="K4211" s="41"/>
      <c r="L4211" s="42" t="s">
        <v>4478</v>
      </c>
      <c r="M4211" s="42" t="str">
        <f>IF(LEFT(NICAP[[#This Row],[Date]],1)=0,"Y","N")</f>
        <v>N</v>
      </c>
      <c r="N4211" s="42"/>
      <c r="O4211" s="42" t="str">
        <f>19&amp;LEFT(NICAP[[#This Row],[Date]],2)</f>
        <v>1973</v>
      </c>
      <c r="P4211" s="42" t="str">
        <f>MID(NICAP[[#This Row],[Date]],3,2)</f>
        <v>07</v>
      </c>
      <c r="Q4211" s="42" t="str">
        <f>RIGHT(NICAP[[#This Row],[Date]],2)</f>
        <v>27</v>
      </c>
      <c r="R4211" s="26">
        <f>DATE(NICAP[[#This Row],[Year]],NICAP[[#This Row],[Month]],NICAP[[#This Row],[Day]])</f>
        <v>26872</v>
      </c>
      <c r="S4211" s="35" t="str">
        <f t="shared" si="130"/>
        <v>CA</v>
      </c>
      <c r="T4211" s="24" t="str">
        <f t="shared" si="131"/>
        <v>US</v>
      </c>
    </row>
    <row r="4212" spans="1:20" ht="14.25" customHeight="1" x14ac:dyDescent="0.2">
      <c r="A4212" s="35">
        <v>4203</v>
      </c>
      <c r="B4212" s="56">
        <v>730800</v>
      </c>
      <c r="C4212" s="39" t="s">
        <v>4333</v>
      </c>
      <c r="D4212" s="39" t="s">
        <v>1787</v>
      </c>
      <c r="E4212" s="39" t="str">
        <f>IF(AND(LEN(NICAP[[#This Row],[State or      Country]])=2,NICAP[[#This Row],[State or      Country]]&lt;&gt;"UK"),"US","Other")</f>
        <v>US</v>
      </c>
      <c r="F4212" s="38">
        <v>2</v>
      </c>
      <c r="G4212" s="71" t="s">
        <v>1986</v>
      </c>
      <c r="H4212" s="65">
        <v>5</v>
      </c>
      <c r="I4212" s="37"/>
      <c r="J4212" s="37"/>
      <c r="K4212" s="37"/>
      <c r="L4212" s="36" t="s">
        <v>4477</v>
      </c>
      <c r="M4212" s="36" t="str">
        <f>IF(LEFT(NICAP[[#This Row],[Date]],1)=0,"Y","N")</f>
        <v>N</v>
      </c>
      <c r="N4212" s="36"/>
      <c r="O4212" s="36" t="str">
        <f>19&amp;LEFT(NICAP[[#This Row],[Date]],2)</f>
        <v>1973</v>
      </c>
      <c r="P4212" s="36" t="str">
        <f>MID(NICAP[[#This Row],[Date]],3,2)</f>
        <v>08</v>
      </c>
      <c r="Q4212" s="36" t="str">
        <f>RIGHT(NICAP[[#This Row],[Date]],2)</f>
        <v>00</v>
      </c>
      <c r="R4212" s="26">
        <f>DATE(NICAP[[#This Row],[Year]],NICAP[[#This Row],[Month]],NICAP[[#This Row],[Day]])</f>
        <v>26876</v>
      </c>
      <c r="S4212" s="35" t="str">
        <f t="shared" si="130"/>
        <v>IN</v>
      </c>
      <c r="T4212" s="24" t="str">
        <f t="shared" si="131"/>
        <v>US</v>
      </c>
    </row>
    <row r="4213" spans="1:20" ht="27" customHeight="1" x14ac:dyDescent="0.2">
      <c r="A4213" s="35">
        <v>4204</v>
      </c>
      <c r="B4213" s="60">
        <v>730800</v>
      </c>
      <c r="C4213" s="44" t="s">
        <v>3976</v>
      </c>
      <c r="D4213" s="44" t="s">
        <v>2013</v>
      </c>
      <c r="E4213" s="44" t="str">
        <f>IF(AND(LEN(NICAP[[#This Row],[State or      Country]])=2,NICAP[[#This Row],[State or      Country]]&lt;&gt;"UK"),"US","Other")</f>
        <v>US</v>
      </c>
      <c r="F4213" s="43">
        <v>1</v>
      </c>
      <c r="G4213" s="41"/>
      <c r="H4213" s="41"/>
      <c r="I4213" s="41"/>
      <c r="J4213" s="41"/>
      <c r="K4213" s="41"/>
      <c r="L4213" s="42" t="s">
        <v>4476</v>
      </c>
      <c r="M4213" s="42" t="str">
        <f>IF(LEFT(NICAP[[#This Row],[Date]],1)=0,"Y","N")</f>
        <v>N</v>
      </c>
      <c r="N4213" s="42"/>
      <c r="O4213" s="42" t="str">
        <f>19&amp;LEFT(NICAP[[#This Row],[Date]],2)</f>
        <v>1973</v>
      </c>
      <c r="P4213" s="42" t="str">
        <f>MID(NICAP[[#This Row],[Date]],3,2)</f>
        <v>08</v>
      </c>
      <c r="Q4213" s="42" t="str">
        <f>RIGHT(NICAP[[#This Row],[Date]],2)</f>
        <v>00</v>
      </c>
      <c r="R4213" s="26">
        <f>DATE(NICAP[[#This Row],[Year]],NICAP[[#This Row],[Month]],NICAP[[#This Row],[Day]])</f>
        <v>26876</v>
      </c>
      <c r="S4213" s="35" t="str">
        <f t="shared" si="130"/>
        <v>KY</v>
      </c>
      <c r="T4213" s="24" t="str">
        <f t="shared" si="131"/>
        <v>US</v>
      </c>
    </row>
    <row r="4214" spans="1:20" ht="42.75" customHeight="1" x14ac:dyDescent="0.2">
      <c r="A4214" s="35">
        <v>4205</v>
      </c>
      <c r="B4214" s="57">
        <v>730804</v>
      </c>
      <c r="C4214" s="50" t="s">
        <v>4466</v>
      </c>
      <c r="D4214" s="50" t="s">
        <v>1670</v>
      </c>
      <c r="E4214" s="50" t="str">
        <f>IF(AND(LEN(NICAP[[#This Row],[State or      Country]])=2,NICAP[[#This Row],[State or      Country]]&lt;&gt;"UK"),"US","Other")</f>
        <v>US</v>
      </c>
      <c r="F4214" s="49">
        <v>1</v>
      </c>
      <c r="G4214" s="48"/>
      <c r="H4214" s="48"/>
      <c r="I4214" s="48"/>
      <c r="J4214" s="48"/>
      <c r="K4214" s="48"/>
      <c r="L4214" s="36" t="s">
        <v>4475</v>
      </c>
      <c r="M4214" s="36" t="str">
        <f>IF(LEFT(NICAP[[#This Row],[Date]],1)=0,"Y","N")</f>
        <v>N</v>
      </c>
      <c r="N4214" s="36"/>
      <c r="O4214" s="36" t="str">
        <f>19&amp;LEFT(NICAP[[#This Row],[Date]],2)</f>
        <v>1973</v>
      </c>
      <c r="P4214" s="36" t="str">
        <f>MID(NICAP[[#This Row],[Date]],3,2)</f>
        <v>08</v>
      </c>
      <c r="Q4214" s="36" t="str">
        <f>RIGHT(NICAP[[#This Row],[Date]],2)</f>
        <v>04</v>
      </c>
      <c r="R4214" s="26">
        <f>DATE(NICAP[[#This Row],[Year]],NICAP[[#This Row],[Month]],NICAP[[#This Row],[Day]])</f>
        <v>26880</v>
      </c>
      <c r="S4214" s="35" t="str">
        <f t="shared" si="130"/>
        <v>IL</v>
      </c>
      <c r="T4214" s="24" t="str">
        <f t="shared" si="131"/>
        <v>US</v>
      </c>
    </row>
    <row r="4215" spans="1:20" ht="27" customHeight="1" x14ac:dyDescent="0.2">
      <c r="A4215" s="35">
        <v>4206</v>
      </c>
      <c r="B4215" s="60">
        <v>730804</v>
      </c>
      <c r="C4215" s="44" t="s">
        <v>4466</v>
      </c>
      <c r="D4215" s="44" t="s">
        <v>1670</v>
      </c>
      <c r="E4215" s="44" t="str">
        <f>IF(AND(LEN(NICAP[[#This Row],[State or      Country]])=2,NICAP[[#This Row],[State or      Country]]&lt;&gt;"UK"),"US","Other")</f>
        <v>US</v>
      </c>
      <c r="F4215" s="43">
        <v>1</v>
      </c>
      <c r="G4215" s="41"/>
      <c r="H4215" s="41"/>
      <c r="I4215" s="41"/>
      <c r="J4215" s="41"/>
      <c r="K4215" s="41"/>
      <c r="L4215" s="42" t="s">
        <v>4474</v>
      </c>
      <c r="M4215" s="42" t="str">
        <f>IF(LEFT(NICAP[[#This Row],[Date]],1)=0,"Y","N")</f>
        <v>N</v>
      </c>
      <c r="N4215" s="42"/>
      <c r="O4215" s="42" t="str">
        <f>19&amp;LEFT(NICAP[[#This Row],[Date]],2)</f>
        <v>1973</v>
      </c>
      <c r="P4215" s="42" t="str">
        <f>MID(NICAP[[#This Row],[Date]],3,2)</f>
        <v>08</v>
      </c>
      <c r="Q4215" s="42" t="str">
        <f>RIGHT(NICAP[[#This Row],[Date]],2)</f>
        <v>04</v>
      </c>
      <c r="R4215" s="26">
        <f>DATE(NICAP[[#This Row],[Year]],NICAP[[#This Row],[Month]],NICAP[[#This Row],[Day]])</f>
        <v>26880</v>
      </c>
      <c r="S4215" s="35" t="str">
        <f t="shared" si="130"/>
        <v>IL</v>
      </c>
      <c r="T4215" s="24" t="str">
        <f t="shared" si="131"/>
        <v>US</v>
      </c>
    </row>
    <row r="4216" spans="1:20" ht="42.75" customHeight="1" x14ac:dyDescent="0.2">
      <c r="A4216" s="35">
        <v>4207</v>
      </c>
      <c r="B4216" s="57">
        <v>730804</v>
      </c>
      <c r="C4216" s="50" t="s">
        <v>4466</v>
      </c>
      <c r="D4216" s="50" t="s">
        <v>1670</v>
      </c>
      <c r="E4216" s="50" t="str">
        <f>IF(AND(LEN(NICAP[[#This Row],[State or      Country]])=2,NICAP[[#This Row],[State or      Country]]&lt;&gt;"UK"),"US","Other")</f>
        <v>US</v>
      </c>
      <c r="F4216" s="75">
        <v>1</v>
      </c>
      <c r="G4216" s="48"/>
      <c r="H4216" s="48"/>
      <c r="I4216" s="48"/>
      <c r="J4216" s="48"/>
      <c r="K4216" s="48"/>
      <c r="L4216" s="36" t="s">
        <v>4473</v>
      </c>
      <c r="M4216" s="36" t="str">
        <f>IF(LEFT(NICAP[[#This Row],[Date]],1)=0,"Y","N")</f>
        <v>N</v>
      </c>
      <c r="N4216" s="36"/>
      <c r="O4216" s="36" t="str">
        <f>19&amp;LEFT(NICAP[[#This Row],[Date]],2)</f>
        <v>1973</v>
      </c>
      <c r="P4216" s="36" t="str">
        <f>MID(NICAP[[#This Row],[Date]],3,2)</f>
        <v>08</v>
      </c>
      <c r="Q4216" s="36" t="str">
        <f>RIGHT(NICAP[[#This Row],[Date]],2)</f>
        <v>04</v>
      </c>
      <c r="R4216" s="26">
        <f>DATE(NICAP[[#This Row],[Year]],NICAP[[#This Row],[Month]],NICAP[[#This Row],[Day]])</f>
        <v>26880</v>
      </c>
      <c r="S4216" s="35" t="str">
        <f t="shared" si="130"/>
        <v>IL</v>
      </c>
      <c r="T4216" s="24" t="str">
        <f t="shared" si="131"/>
        <v>US</v>
      </c>
    </row>
    <row r="4217" spans="1:20" ht="42" customHeight="1" x14ac:dyDescent="0.2">
      <c r="A4217" s="35">
        <v>4208</v>
      </c>
      <c r="B4217" s="57">
        <v>730809</v>
      </c>
      <c r="C4217" s="50" t="s">
        <v>4472</v>
      </c>
      <c r="D4217" s="50" t="s">
        <v>2338</v>
      </c>
      <c r="E4217" s="50" t="str">
        <f>IF(AND(LEN(NICAP[[#This Row],[State or      Country]])=2,NICAP[[#This Row],[State or      Country]]&lt;&gt;"UK"),"US","Other")</f>
        <v>US</v>
      </c>
      <c r="F4217" s="75">
        <v>7</v>
      </c>
      <c r="G4217" s="48"/>
      <c r="H4217" s="48"/>
      <c r="I4217" s="48"/>
      <c r="J4217" s="48"/>
      <c r="K4217" s="48"/>
      <c r="L4217" s="42" t="s">
        <v>4471</v>
      </c>
      <c r="M4217" s="42" t="str">
        <f>IF(LEFT(NICAP[[#This Row],[Date]],1)=0,"Y","N")</f>
        <v>N</v>
      </c>
      <c r="N4217" s="42"/>
      <c r="O4217" s="42" t="str">
        <f>19&amp;LEFT(NICAP[[#This Row],[Date]],2)</f>
        <v>1973</v>
      </c>
      <c r="P4217" s="42" t="str">
        <f>MID(NICAP[[#This Row],[Date]],3,2)</f>
        <v>08</v>
      </c>
      <c r="Q4217" s="42" t="str">
        <f>RIGHT(NICAP[[#This Row],[Date]],2)</f>
        <v>09</v>
      </c>
      <c r="R4217" s="26">
        <f>DATE(NICAP[[#This Row],[Year]],NICAP[[#This Row],[Month]],NICAP[[#This Row],[Day]])</f>
        <v>26885</v>
      </c>
      <c r="S4217" s="35" t="str">
        <f t="shared" si="130"/>
        <v>NH</v>
      </c>
      <c r="T4217" s="24" t="str">
        <f t="shared" si="131"/>
        <v>US</v>
      </c>
    </row>
    <row r="4218" spans="1:20" ht="27" customHeight="1" x14ac:dyDescent="0.2">
      <c r="A4218" s="35">
        <v>4209</v>
      </c>
      <c r="B4218" s="60">
        <v>730810</v>
      </c>
      <c r="C4218" s="44" t="s">
        <v>4470</v>
      </c>
      <c r="D4218" s="44" t="s">
        <v>3069</v>
      </c>
      <c r="E4218" s="44" t="str">
        <f>IF(AND(LEN(NICAP[[#This Row],[State or      Country]])=2,NICAP[[#This Row],[State or      Country]]&lt;&gt;"UK"),"US","Other")</f>
        <v>Other</v>
      </c>
      <c r="F4218" s="74">
        <v>7</v>
      </c>
      <c r="G4218" s="41"/>
      <c r="H4218" s="41"/>
      <c r="I4218" s="41"/>
      <c r="J4218" s="41"/>
      <c r="K4218" s="41"/>
      <c r="L4218" s="42" t="s">
        <v>4469</v>
      </c>
      <c r="M4218" s="42" t="str">
        <f>IF(LEFT(NICAP[[#This Row],[Date]],1)=0,"Y","N")</f>
        <v>N</v>
      </c>
      <c r="N4218" s="42"/>
      <c r="O4218" s="42" t="str">
        <f>19&amp;LEFT(NICAP[[#This Row],[Date]],2)</f>
        <v>1973</v>
      </c>
      <c r="P4218" s="42" t="str">
        <f>MID(NICAP[[#This Row],[Date]],3,2)</f>
        <v>08</v>
      </c>
      <c r="Q4218" s="42" t="str">
        <f>RIGHT(NICAP[[#This Row],[Date]],2)</f>
        <v>10</v>
      </c>
      <c r="R4218" s="26">
        <f>DATE(NICAP[[#This Row],[Year]],NICAP[[#This Row],[Month]],NICAP[[#This Row],[Day]])</f>
        <v>26886</v>
      </c>
      <c r="S4218" s="35" t="str">
        <f t="shared" si="130"/>
        <v/>
      </c>
      <c r="T4218" s="24" t="str">
        <f t="shared" si="131"/>
        <v>Columbia</v>
      </c>
    </row>
    <row r="4219" spans="1:20" ht="41.25" customHeight="1" x14ac:dyDescent="0.2">
      <c r="A4219" s="35">
        <v>4210</v>
      </c>
      <c r="B4219" s="57">
        <v>730814</v>
      </c>
      <c r="C4219" s="50" t="s">
        <v>4468</v>
      </c>
      <c r="D4219" s="50" t="s">
        <v>1734</v>
      </c>
      <c r="E4219" s="50" t="str">
        <f>IF(AND(LEN(NICAP[[#This Row],[State or      Country]])=2,NICAP[[#This Row],[State or      Country]]&lt;&gt;"UK"),"US","Other")</f>
        <v>US</v>
      </c>
      <c r="F4219" s="75">
        <v>2</v>
      </c>
      <c r="G4219" s="48"/>
      <c r="H4219" s="48"/>
      <c r="I4219" s="48"/>
      <c r="J4219" s="48"/>
      <c r="K4219" s="48"/>
      <c r="L4219" s="42" t="s">
        <v>4467</v>
      </c>
      <c r="M4219" s="42" t="str">
        <f>IF(LEFT(NICAP[[#This Row],[Date]],1)=0,"Y","N")</f>
        <v>N</v>
      </c>
      <c r="N4219" s="42"/>
      <c r="O4219" s="42" t="str">
        <f>19&amp;LEFT(NICAP[[#This Row],[Date]],2)</f>
        <v>1973</v>
      </c>
      <c r="P4219" s="42" t="str">
        <f>MID(NICAP[[#This Row],[Date]],3,2)</f>
        <v>08</v>
      </c>
      <c r="Q4219" s="42" t="str">
        <f>RIGHT(NICAP[[#This Row],[Date]],2)</f>
        <v>14</v>
      </c>
      <c r="R4219" s="26">
        <f>DATE(NICAP[[#This Row],[Year]],NICAP[[#This Row],[Month]],NICAP[[#This Row],[Day]])</f>
        <v>26890</v>
      </c>
      <c r="S4219" s="35" t="str">
        <f t="shared" si="130"/>
        <v>MI</v>
      </c>
      <c r="T4219" s="24" t="str">
        <f t="shared" si="131"/>
        <v>US</v>
      </c>
    </row>
    <row r="4220" spans="1:20" ht="27.75" customHeight="1" x14ac:dyDescent="0.2">
      <c r="A4220" s="35">
        <v>4211</v>
      </c>
      <c r="B4220" s="60">
        <v>730819</v>
      </c>
      <c r="C4220" s="44" t="s">
        <v>4466</v>
      </c>
      <c r="D4220" s="44" t="s">
        <v>1670</v>
      </c>
      <c r="E4220" s="44" t="str">
        <f>IF(AND(LEN(NICAP[[#This Row],[State or      Country]])=2,NICAP[[#This Row],[State or      Country]]&lt;&gt;"UK"),"US","Other")</f>
        <v>US</v>
      </c>
      <c r="F4220" s="74">
        <v>2</v>
      </c>
      <c r="G4220" s="41"/>
      <c r="H4220" s="41"/>
      <c r="I4220" s="41"/>
      <c r="J4220" s="41"/>
      <c r="K4220" s="41"/>
      <c r="L4220" s="42" t="s">
        <v>4465</v>
      </c>
      <c r="M4220" s="42" t="str">
        <f>IF(LEFT(NICAP[[#This Row],[Date]],1)=0,"Y","N")</f>
        <v>N</v>
      </c>
      <c r="N4220" s="42"/>
      <c r="O4220" s="42" t="str">
        <f>19&amp;LEFT(NICAP[[#This Row],[Date]],2)</f>
        <v>1973</v>
      </c>
      <c r="P4220" s="42" t="str">
        <f>MID(NICAP[[#This Row],[Date]],3,2)</f>
        <v>08</v>
      </c>
      <c r="Q4220" s="42" t="str">
        <f>RIGHT(NICAP[[#This Row],[Date]],2)</f>
        <v>19</v>
      </c>
      <c r="R4220" s="26">
        <f>DATE(NICAP[[#This Row],[Year]],NICAP[[#This Row],[Month]],NICAP[[#This Row],[Day]])</f>
        <v>26895</v>
      </c>
      <c r="S4220" s="35" t="str">
        <f t="shared" si="130"/>
        <v>IL</v>
      </c>
      <c r="T4220" s="24" t="str">
        <f t="shared" si="131"/>
        <v>US</v>
      </c>
    </row>
    <row r="4221" spans="1:20" ht="57" customHeight="1" x14ac:dyDescent="0.2">
      <c r="A4221" s="35">
        <v>4212</v>
      </c>
      <c r="B4221" s="57">
        <v>730827</v>
      </c>
      <c r="C4221" s="50" t="s">
        <v>2597</v>
      </c>
      <c r="D4221" s="50" t="s">
        <v>1686</v>
      </c>
      <c r="E4221" s="50" t="str">
        <f>IF(AND(LEN(NICAP[[#This Row],[State or      Country]])=2,NICAP[[#This Row],[State or      Country]]&lt;&gt;"UK"),"US","Other")</f>
        <v>US</v>
      </c>
      <c r="F4221" s="75">
        <v>7</v>
      </c>
      <c r="G4221" s="48"/>
      <c r="H4221" s="48"/>
      <c r="I4221" s="48"/>
      <c r="J4221" s="48"/>
      <c r="K4221" s="48"/>
      <c r="L4221" s="36" t="s">
        <v>4464</v>
      </c>
      <c r="M4221" s="36" t="str">
        <f>IF(LEFT(NICAP[[#This Row],[Date]],1)=0,"Y","N")</f>
        <v>N</v>
      </c>
      <c r="N4221" s="36"/>
      <c r="O4221" s="36" t="str">
        <f>19&amp;LEFT(NICAP[[#This Row],[Date]],2)</f>
        <v>1973</v>
      </c>
      <c r="P4221" s="36" t="str">
        <f>MID(NICAP[[#This Row],[Date]],3,2)</f>
        <v>08</v>
      </c>
      <c r="Q4221" s="36" t="str">
        <f>RIGHT(NICAP[[#This Row],[Date]],2)</f>
        <v>27</v>
      </c>
      <c r="R4221" s="26">
        <f>DATE(NICAP[[#This Row],[Year]],NICAP[[#This Row],[Month]],NICAP[[#This Row],[Day]])</f>
        <v>26903</v>
      </c>
      <c r="S4221" s="35" t="str">
        <f t="shared" si="130"/>
        <v>PA</v>
      </c>
      <c r="T4221" s="24" t="str">
        <f t="shared" si="131"/>
        <v>US</v>
      </c>
    </row>
    <row r="4222" spans="1:20" ht="42" customHeight="1" x14ac:dyDescent="0.2">
      <c r="A4222" s="35">
        <v>4213</v>
      </c>
      <c r="B4222" s="57">
        <v>730830</v>
      </c>
      <c r="C4222" s="50" t="s">
        <v>4463</v>
      </c>
      <c r="D4222" s="50" t="s">
        <v>1689</v>
      </c>
      <c r="E4222" s="50" t="str">
        <f>IF(AND(LEN(NICAP[[#This Row],[State or      Country]])=2,NICAP[[#This Row],[State or      Country]]&lt;&gt;"UK"),"US","Other")</f>
        <v>US</v>
      </c>
      <c r="F4222" s="75">
        <v>1</v>
      </c>
      <c r="G4222" s="48"/>
      <c r="H4222" s="48"/>
      <c r="I4222" s="48"/>
      <c r="J4222" s="48"/>
      <c r="K4222" s="48"/>
      <c r="L4222" s="36" t="s">
        <v>4462</v>
      </c>
      <c r="M4222" s="36" t="str">
        <f>IF(LEFT(NICAP[[#This Row],[Date]],1)=0,"Y","N")</f>
        <v>N</v>
      </c>
      <c r="N4222" s="36"/>
      <c r="O4222" s="36" t="str">
        <f>19&amp;LEFT(NICAP[[#This Row],[Date]],2)</f>
        <v>1973</v>
      </c>
      <c r="P4222" s="36" t="str">
        <f>MID(NICAP[[#This Row],[Date]],3,2)</f>
        <v>08</v>
      </c>
      <c r="Q4222" s="36" t="str">
        <f>RIGHT(NICAP[[#This Row],[Date]],2)</f>
        <v>30</v>
      </c>
      <c r="R4222" s="26">
        <f>DATE(NICAP[[#This Row],[Year]],NICAP[[#This Row],[Month]],NICAP[[#This Row],[Day]])</f>
        <v>26906</v>
      </c>
      <c r="S4222" s="35" t="str">
        <f t="shared" si="130"/>
        <v>GA</v>
      </c>
      <c r="T4222" s="24" t="str">
        <f t="shared" si="131"/>
        <v>US</v>
      </c>
    </row>
    <row r="4223" spans="1:20" ht="12.75" customHeight="1" x14ac:dyDescent="0.2">
      <c r="A4223" s="35">
        <v>4214</v>
      </c>
      <c r="B4223" s="55">
        <v>730900</v>
      </c>
      <c r="C4223" s="39" t="s">
        <v>4461</v>
      </c>
      <c r="D4223" s="39" t="s">
        <v>1787</v>
      </c>
      <c r="E4223" s="39" t="str">
        <f>IF(AND(LEN(NICAP[[#This Row],[State or      Country]])=2,NICAP[[#This Row],[State or      Country]]&lt;&gt;"UK"),"US","Other")</f>
        <v>US</v>
      </c>
      <c r="F4223" s="79">
        <v>2</v>
      </c>
      <c r="G4223" s="41"/>
      <c r="H4223" s="41"/>
      <c r="I4223" s="41"/>
      <c r="J4223" s="41"/>
      <c r="K4223" s="41"/>
      <c r="L4223" s="36" t="s">
        <v>4460</v>
      </c>
      <c r="M4223" s="36" t="str">
        <f>IF(LEFT(NICAP[[#This Row],[Date]],1)=0,"Y","N")</f>
        <v>N</v>
      </c>
      <c r="N4223" s="36"/>
      <c r="O4223" s="36" t="str">
        <f>19&amp;LEFT(NICAP[[#This Row],[Date]],2)</f>
        <v>1973</v>
      </c>
      <c r="P4223" s="36" t="str">
        <f>MID(NICAP[[#This Row],[Date]],3,2)</f>
        <v>09</v>
      </c>
      <c r="Q4223" s="36" t="str">
        <f>RIGHT(NICAP[[#This Row],[Date]],2)</f>
        <v>00</v>
      </c>
      <c r="R4223" s="26">
        <f>DATE(NICAP[[#This Row],[Year]],NICAP[[#This Row],[Month]],NICAP[[#This Row],[Day]])</f>
        <v>26907</v>
      </c>
      <c r="S4223" s="35" t="str">
        <f t="shared" si="130"/>
        <v>IN</v>
      </c>
      <c r="T4223" s="24" t="str">
        <f t="shared" si="131"/>
        <v>US</v>
      </c>
    </row>
    <row r="4224" spans="1:20" ht="27.75" customHeight="1" x14ac:dyDescent="0.2">
      <c r="A4224" s="35">
        <v>4215</v>
      </c>
      <c r="B4224" s="60">
        <v>730902</v>
      </c>
      <c r="C4224" s="44" t="s">
        <v>4459</v>
      </c>
      <c r="D4224" s="44" t="s">
        <v>1676</v>
      </c>
      <c r="E4224" s="44" t="str">
        <f>IF(AND(LEN(NICAP[[#This Row],[State or      Country]])=2,NICAP[[#This Row],[State or      Country]]&lt;&gt;"UK"),"US","Other")</f>
        <v>US</v>
      </c>
      <c r="F4224" s="74">
        <v>1</v>
      </c>
      <c r="G4224" s="41"/>
      <c r="H4224" s="41"/>
      <c r="I4224" s="41"/>
      <c r="J4224" s="41"/>
      <c r="K4224" s="41"/>
      <c r="L4224" s="42" t="s">
        <v>4458</v>
      </c>
      <c r="M4224" s="42" t="str">
        <f>IF(LEFT(NICAP[[#This Row],[Date]],1)=0,"Y","N")</f>
        <v>N</v>
      </c>
      <c r="N4224" s="42"/>
      <c r="O4224" s="42" t="str">
        <f>19&amp;LEFT(NICAP[[#This Row],[Date]],2)</f>
        <v>1973</v>
      </c>
      <c r="P4224" s="42" t="str">
        <f>MID(NICAP[[#This Row],[Date]],3,2)</f>
        <v>09</v>
      </c>
      <c r="Q4224" s="42" t="str">
        <f>RIGHT(NICAP[[#This Row],[Date]],2)</f>
        <v>02</v>
      </c>
      <c r="R4224" s="26">
        <f>DATE(NICAP[[#This Row],[Year]],NICAP[[#This Row],[Month]],NICAP[[#This Row],[Day]])</f>
        <v>26909</v>
      </c>
      <c r="S4224" s="35" t="str">
        <f t="shared" si="130"/>
        <v>CA</v>
      </c>
      <c r="T4224" s="24" t="str">
        <f t="shared" si="131"/>
        <v>US</v>
      </c>
    </row>
    <row r="4225" spans="1:20" ht="27.75" customHeight="1" x14ac:dyDescent="0.2">
      <c r="A4225" s="35">
        <v>4216</v>
      </c>
      <c r="B4225" s="60">
        <v>730903</v>
      </c>
      <c r="C4225" s="44" t="s">
        <v>4457</v>
      </c>
      <c r="D4225" s="44" t="s">
        <v>1689</v>
      </c>
      <c r="E4225" s="44" t="str">
        <f>IF(AND(LEN(NICAP[[#This Row],[State or      Country]])=2,NICAP[[#This Row],[State or      Country]]&lt;&gt;"UK"),"US","Other")</f>
        <v>US</v>
      </c>
      <c r="F4225" s="74">
        <v>3</v>
      </c>
      <c r="G4225" s="41"/>
      <c r="H4225" s="41"/>
      <c r="I4225" s="41"/>
      <c r="J4225" s="41"/>
      <c r="K4225" s="41"/>
      <c r="L4225" s="42" t="s">
        <v>4456</v>
      </c>
      <c r="M4225" s="42" t="str">
        <f>IF(LEFT(NICAP[[#This Row],[Date]],1)=0,"Y","N")</f>
        <v>N</v>
      </c>
      <c r="N4225" s="42"/>
      <c r="O4225" s="42" t="str">
        <f>19&amp;LEFT(NICAP[[#This Row],[Date]],2)</f>
        <v>1973</v>
      </c>
      <c r="P4225" s="42" t="str">
        <f>MID(NICAP[[#This Row],[Date]],3,2)</f>
        <v>09</v>
      </c>
      <c r="Q4225" s="42" t="str">
        <f>RIGHT(NICAP[[#This Row],[Date]],2)</f>
        <v>03</v>
      </c>
      <c r="R4225" s="26">
        <f>DATE(NICAP[[#This Row],[Year]],NICAP[[#This Row],[Month]],NICAP[[#This Row],[Day]])</f>
        <v>26910</v>
      </c>
      <c r="S4225" s="35" t="str">
        <f t="shared" si="130"/>
        <v>GA</v>
      </c>
      <c r="T4225" s="24" t="str">
        <f t="shared" si="131"/>
        <v>US</v>
      </c>
    </row>
    <row r="4226" spans="1:20" ht="27.75" customHeight="1" x14ac:dyDescent="0.2">
      <c r="A4226" s="35">
        <v>4217</v>
      </c>
      <c r="B4226" s="60">
        <v>730905</v>
      </c>
      <c r="C4226" s="44" t="s">
        <v>4455</v>
      </c>
      <c r="D4226" s="44" t="s">
        <v>1670</v>
      </c>
      <c r="E4226" s="44" t="str">
        <f>IF(AND(LEN(NICAP[[#This Row],[State or      Country]])=2,NICAP[[#This Row],[State or      Country]]&lt;&gt;"UK"),"US","Other")</f>
        <v>US</v>
      </c>
      <c r="F4226" s="74">
        <v>3</v>
      </c>
      <c r="G4226" s="41"/>
      <c r="H4226" s="41"/>
      <c r="I4226" s="41"/>
      <c r="J4226" s="41"/>
      <c r="K4226" s="41"/>
      <c r="L4226" s="42" t="s">
        <v>4454</v>
      </c>
      <c r="M4226" s="42" t="str">
        <f>IF(LEFT(NICAP[[#This Row],[Date]],1)=0,"Y","N")</f>
        <v>N</v>
      </c>
      <c r="N4226" s="42"/>
      <c r="O4226" s="42" t="str">
        <f>19&amp;LEFT(NICAP[[#This Row],[Date]],2)</f>
        <v>1973</v>
      </c>
      <c r="P4226" s="42" t="str">
        <f>MID(NICAP[[#This Row],[Date]],3,2)</f>
        <v>09</v>
      </c>
      <c r="Q4226" s="42" t="str">
        <f>RIGHT(NICAP[[#This Row],[Date]],2)</f>
        <v>05</v>
      </c>
      <c r="R4226" s="26">
        <f>DATE(NICAP[[#This Row],[Year]],NICAP[[#This Row],[Month]],NICAP[[#This Row],[Day]])</f>
        <v>26912</v>
      </c>
      <c r="S4226" s="35" t="str">
        <f t="shared" si="130"/>
        <v>IL</v>
      </c>
      <c r="T4226" s="24" t="str">
        <f t="shared" si="131"/>
        <v>US</v>
      </c>
    </row>
    <row r="4227" spans="1:20" ht="42" customHeight="1" x14ac:dyDescent="0.2">
      <c r="A4227" s="35">
        <v>4218</v>
      </c>
      <c r="B4227" s="57">
        <v>730906</v>
      </c>
      <c r="C4227" s="50" t="s">
        <v>4453</v>
      </c>
      <c r="D4227" s="50" t="s">
        <v>1793</v>
      </c>
      <c r="E4227" s="50" t="str">
        <f>IF(AND(LEN(NICAP[[#This Row],[State or      Country]])=2,NICAP[[#This Row],[State or      Country]]&lt;&gt;"UK"),"US","Other")</f>
        <v>US</v>
      </c>
      <c r="F4227" s="75">
        <v>2</v>
      </c>
      <c r="G4227" s="48"/>
      <c r="H4227" s="48"/>
      <c r="I4227" s="48"/>
      <c r="J4227" s="48"/>
      <c r="K4227" s="48"/>
      <c r="L4227" s="42" t="s">
        <v>4452</v>
      </c>
      <c r="M4227" s="42" t="str">
        <f>IF(LEFT(NICAP[[#This Row],[Date]],1)=0,"Y","N")</f>
        <v>N</v>
      </c>
      <c r="N4227" s="42"/>
      <c r="O4227" s="42" t="str">
        <f>19&amp;LEFT(NICAP[[#This Row],[Date]],2)</f>
        <v>1973</v>
      </c>
      <c r="P4227" s="42" t="str">
        <f>MID(NICAP[[#This Row],[Date]],3,2)</f>
        <v>09</v>
      </c>
      <c r="Q4227" s="42" t="str">
        <f>RIGHT(NICAP[[#This Row],[Date]],2)</f>
        <v>06</v>
      </c>
      <c r="R4227" s="26">
        <f>DATE(NICAP[[#This Row],[Year]],NICAP[[#This Row],[Month]],NICAP[[#This Row],[Day]])</f>
        <v>26913</v>
      </c>
      <c r="S4227" s="35" t="str">
        <f t="shared" si="130"/>
        <v>AU</v>
      </c>
      <c r="T4227" s="24" t="str">
        <f t="shared" si="131"/>
        <v>US</v>
      </c>
    </row>
    <row r="4228" spans="1:20" ht="27" customHeight="1" x14ac:dyDescent="0.2">
      <c r="A4228" s="35">
        <v>4219</v>
      </c>
      <c r="B4228" s="60">
        <v>730908</v>
      </c>
      <c r="C4228" s="44" t="s">
        <v>4451</v>
      </c>
      <c r="D4228" s="44" t="s">
        <v>1689</v>
      </c>
      <c r="E4228" s="44" t="str">
        <f>IF(AND(LEN(NICAP[[#This Row],[State or      Country]])=2,NICAP[[#This Row],[State or      Country]]&lt;&gt;"UK"),"US","Other")</f>
        <v>US</v>
      </c>
      <c r="F4228" s="74">
        <v>2</v>
      </c>
      <c r="G4228" s="41"/>
      <c r="H4228" s="41"/>
      <c r="I4228" s="41"/>
      <c r="J4228" s="41"/>
      <c r="K4228" s="41"/>
      <c r="L4228" s="42" t="s">
        <v>4450</v>
      </c>
      <c r="M4228" s="42" t="str">
        <f>IF(LEFT(NICAP[[#This Row],[Date]],1)=0,"Y","N")</f>
        <v>N</v>
      </c>
      <c r="N4228" s="42"/>
      <c r="O4228" s="42" t="str">
        <f>19&amp;LEFT(NICAP[[#This Row],[Date]],2)</f>
        <v>1973</v>
      </c>
      <c r="P4228" s="42" t="str">
        <f>MID(NICAP[[#This Row],[Date]],3,2)</f>
        <v>09</v>
      </c>
      <c r="Q4228" s="42" t="str">
        <f>RIGHT(NICAP[[#This Row],[Date]],2)</f>
        <v>08</v>
      </c>
      <c r="R4228" s="26">
        <f>DATE(NICAP[[#This Row],[Year]],NICAP[[#This Row],[Month]],NICAP[[#This Row],[Day]])</f>
        <v>26915</v>
      </c>
      <c r="S4228" s="35" t="str">
        <f t="shared" si="130"/>
        <v>GA</v>
      </c>
      <c r="T4228" s="24" t="str">
        <f t="shared" si="131"/>
        <v>US</v>
      </c>
    </row>
    <row r="4229" spans="1:20" ht="27.75" customHeight="1" x14ac:dyDescent="0.2">
      <c r="A4229" s="35">
        <v>4220</v>
      </c>
      <c r="B4229" s="60">
        <v>730908</v>
      </c>
      <c r="C4229" s="44" t="s">
        <v>3805</v>
      </c>
      <c r="D4229" s="44" t="s">
        <v>1689</v>
      </c>
      <c r="E4229" s="44" t="str">
        <f>IF(AND(LEN(NICAP[[#This Row],[State or      Country]])=2,NICAP[[#This Row],[State or      Country]]&lt;&gt;"UK"),"US","Other")</f>
        <v>US</v>
      </c>
      <c r="F4229" s="74">
        <v>2</v>
      </c>
      <c r="G4229" s="41"/>
      <c r="H4229" s="41"/>
      <c r="I4229" s="41"/>
      <c r="J4229" s="41"/>
      <c r="K4229" s="41"/>
      <c r="L4229" s="42" t="s">
        <v>4449</v>
      </c>
      <c r="M4229" s="42" t="str">
        <f>IF(LEFT(NICAP[[#This Row],[Date]],1)=0,"Y","N")</f>
        <v>N</v>
      </c>
      <c r="N4229" s="42"/>
      <c r="O4229" s="42" t="str">
        <f>19&amp;LEFT(NICAP[[#This Row],[Date]],2)</f>
        <v>1973</v>
      </c>
      <c r="P4229" s="42" t="str">
        <f>MID(NICAP[[#This Row],[Date]],3,2)</f>
        <v>09</v>
      </c>
      <c r="Q4229" s="42" t="str">
        <f>RIGHT(NICAP[[#This Row],[Date]],2)</f>
        <v>08</v>
      </c>
      <c r="R4229" s="26">
        <f>DATE(NICAP[[#This Row],[Year]],NICAP[[#This Row],[Month]],NICAP[[#This Row],[Day]])</f>
        <v>26915</v>
      </c>
      <c r="S4229" s="35" t="str">
        <f t="shared" si="130"/>
        <v>GA</v>
      </c>
      <c r="T4229" s="24" t="str">
        <f t="shared" si="131"/>
        <v>US</v>
      </c>
    </row>
    <row r="4230" spans="1:20" ht="27.75" customHeight="1" x14ac:dyDescent="0.2">
      <c r="A4230" s="35">
        <v>4221</v>
      </c>
      <c r="B4230" s="60">
        <v>730909</v>
      </c>
      <c r="C4230" s="44" t="s">
        <v>3805</v>
      </c>
      <c r="D4230" s="44" t="s">
        <v>1689</v>
      </c>
      <c r="E4230" s="44" t="str">
        <f>IF(AND(LEN(NICAP[[#This Row],[State or      Country]])=2,NICAP[[#This Row],[State or      Country]]&lt;&gt;"UK"),"US","Other")</f>
        <v>US</v>
      </c>
      <c r="F4230" s="74">
        <v>7</v>
      </c>
      <c r="G4230" s="41"/>
      <c r="H4230" s="41"/>
      <c r="I4230" s="41"/>
      <c r="J4230" s="41"/>
      <c r="K4230" s="41"/>
      <c r="L4230" s="42" t="s">
        <v>4448</v>
      </c>
      <c r="M4230" s="42" t="str">
        <f>IF(LEFT(NICAP[[#This Row],[Date]],1)=0,"Y","N")</f>
        <v>N</v>
      </c>
      <c r="N4230" s="42"/>
      <c r="O4230" s="42" t="str">
        <f>19&amp;LEFT(NICAP[[#This Row],[Date]],2)</f>
        <v>1973</v>
      </c>
      <c r="P4230" s="42" t="str">
        <f>MID(NICAP[[#This Row],[Date]],3,2)</f>
        <v>09</v>
      </c>
      <c r="Q4230" s="42" t="str">
        <f>RIGHT(NICAP[[#This Row],[Date]],2)</f>
        <v>09</v>
      </c>
      <c r="R4230" s="26">
        <f>DATE(NICAP[[#This Row],[Year]],NICAP[[#This Row],[Month]],NICAP[[#This Row],[Day]])</f>
        <v>26916</v>
      </c>
      <c r="S4230" s="35" t="str">
        <f t="shared" si="130"/>
        <v>GA</v>
      </c>
      <c r="T4230" s="24" t="str">
        <f t="shared" si="131"/>
        <v>US</v>
      </c>
    </row>
    <row r="4231" spans="1:20" ht="27.75" customHeight="1" x14ac:dyDescent="0.2">
      <c r="A4231" s="35">
        <v>4222</v>
      </c>
      <c r="B4231" s="60">
        <v>730911</v>
      </c>
      <c r="C4231" s="44" t="s">
        <v>4447</v>
      </c>
      <c r="D4231" s="44" t="s">
        <v>1950</v>
      </c>
      <c r="E4231" s="44" t="str">
        <f>IF(AND(LEN(NICAP[[#This Row],[State or      Country]])=2,NICAP[[#This Row],[State or      Country]]&lt;&gt;"UK"),"US","Other")</f>
        <v>Other</v>
      </c>
      <c r="F4231" s="74">
        <v>1</v>
      </c>
      <c r="G4231" s="41"/>
      <c r="H4231" s="41"/>
      <c r="I4231" s="41"/>
      <c r="J4231" s="41"/>
      <c r="K4231" s="41"/>
      <c r="L4231" s="42" t="s">
        <v>4446</v>
      </c>
      <c r="M4231" s="42" t="str">
        <f>IF(LEFT(NICAP[[#This Row],[Date]],1)=0,"Y","N")</f>
        <v>N</v>
      </c>
      <c r="N4231" s="42"/>
      <c r="O4231" s="42" t="str">
        <f>19&amp;LEFT(NICAP[[#This Row],[Date]],2)</f>
        <v>1973</v>
      </c>
      <c r="P4231" s="42" t="str">
        <f>MID(NICAP[[#This Row],[Date]],3,2)</f>
        <v>09</v>
      </c>
      <c r="Q4231" s="42" t="str">
        <f>RIGHT(NICAP[[#This Row],[Date]],2)</f>
        <v>11</v>
      </c>
      <c r="R4231" s="26">
        <f>DATE(NICAP[[#This Row],[Year]],NICAP[[#This Row],[Month]],NICAP[[#This Row],[Day]])</f>
        <v>26918</v>
      </c>
      <c r="S4231" s="35" t="str">
        <f t="shared" si="130"/>
        <v/>
      </c>
      <c r="T4231" s="24" t="str">
        <f t="shared" si="131"/>
        <v>Spain</v>
      </c>
    </row>
    <row r="4232" spans="1:20" ht="27" customHeight="1" x14ac:dyDescent="0.2">
      <c r="A4232" s="35">
        <v>4223</v>
      </c>
      <c r="B4232" s="60">
        <v>730912</v>
      </c>
      <c r="C4232" s="44" t="s">
        <v>4445</v>
      </c>
      <c r="D4232" s="44" t="s">
        <v>1676</v>
      </c>
      <c r="E4232" s="44" t="str">
        <f>IF(AND(LEN(NICAP[[#This Row],[State or      Country]])=2,NICAP[[#This Row],[State or      Country]]&lt;&gt;"UK"),"US","Other")</f>
        <v>US</v>
      </c>
      <c r="F4232" s="74">
        <v>1</v>
      </c>
      <c r="G4232" s="41"/>
      <c r="H4232" s="41"/>
      <c r="I4232" s="41"/>
      <c r="J4232" s="41"/>
      <c r="K4232" s="41"/>
      <c r="L4232" s="42" t="s">
        <v>4444</v>
      </c>
      <c r="M4232" s="42" t="str">
        <f>IF(LEFT(NICAP[[#This Row],[Date]],1)=0,"Y","N")</f>
        <v>N</v>
      </c>
      <c r="N4232" s="42"/>
      <c r="O4232" s="42" t="str">
        <f>19&amp;LEFT(NICAP[[#This Row],[Date]],2)</f>
        <v>1973</v>
      </c>
      <c r="P4232" s="42" t="str">
        <f>MID(NICAP[[#This Row],[Date]],3,2)</f>
        <v>09</v>
      </c>
      <c r="Q4232" s="42" t="str">
        <f>RIGHT(NICAP[[#This Row],[Date]],2)</f>
        <v>12</v>
      </c>
      <c r="R4232" s="26">
        <f>DATE(NICAP[[#This Row],[Year]],NICAP[[#This Row],[Month]],NICAP[[#This Row],[Day]])</f>
        <v>26919</v>
      </c>
      <c r="S4232" s="35" t="str">
        <f t="shared" si="130"/>
        <v>CA</v>
      </c>
      <c r="T4232" s="24" t="str">
        <f t="shared" si="131"/>
        <v>US</v>
      </c>
    </row>
    <row r="4233" spans="1:20" ht="42" customHeight="1" x14ac:dyDescent="0.2">
      <c r="A4233" s="35">
        <v>4224</v>
      </c>
      <c r="B4233" s="57">
        <v>730913</v>
      </c>
      <c r="C4233" s="50" t="s">
        <v>4443</v>
      </c>
      <c r="D4233" s="50" t="s">
        <v>1749</v>
      </c>
      <c r="E4233" s="50" t="str">
        <f>IF(AND(LEN(NICAP[[#This Row],[State or      Country]])=2,NICAP[[#This Row],[State or      Country]]&lt;&gt;"UK"),"US","Other")</f>
        <v>Other</v>
      </c>
      <c r="F4233" s="75">
        <v>1</v>
      </c>
      <c r="G4233" s="48"/>
      <c r="H4233" s="48"/>
      <c r="I4233" s="48"/>
      <c r="J4233" s="48"/>
      <c r="K4233" s="48"/>
      <c r="L4233" s="42" t="s">
        <v>4442</v>
      </c>
      <c r="M4233" s="42" t="str">
        <f>IF(LEFT(NICAP[[#This Row],[Date]],1)=0,"Y","N")</f>
        <v>N</v>
      </c>
      <c r="N4233" s="42"/>
      <c r="O4233" s="42" t="str">
        <f>19&amp;LEFT(NICAP[[#This Row],[Date]],2)</f>
        <v>1973</v>
      </c>
      <c r="P4233" s="42" t="str">
        <f>MID(NICAP[[#This Row],[Date]],3,2)</f>
        <v>09</v>
      </c>
      <c r="Q4233" s="42" t="str">
        <f>RIGHT(NICAP[[#This Row],[Date]],2)</f>
        <v>13</v>
      </c>
      <c r="R4233" s="26">
        <f>DATE(NICAP[[#This Row],[Year]],NICAP[[#This Row],[Month]],NICAP[[#This Row],[Day]])</f>
        <v>26920</v>
      </c>
      <c r="S4233" s="35" t="str">
        <f t="shared" si="130"/>
        <v/>
      </c>
      <c r="T4233" s="24" t="str">
        <f t="shared" si="131"/>
        <v>Brazil</v>
      </c>
    </row>
    <row r="4234" spans="1:20" ht="57.75" customHeight="1" x14ac:dyDescent="0.2">
      <c r="A4234" s="35">
        <v>4225</v>
      </c>
      <c r="B4234" s="57">
        <v>730914</v>
      </c>
      <c r="C4234" s="50" t="s">
        <v>4441</v>
      </c>
      <c r="D4234" s="50" t="s">
        <v>1902</v>
      </c>
      <c r="E4234" s="50" t="str">
        <f>IF(AND(LEN(NICAP[[#This Row],[State or      Country]])=2,NICAP[[#This Row],[State or      Country]]&lt;&gt;"UK"),"US","Other")</f>
        <v>Other</v>
      </c>
      <c r="F4234" s="49">
        <v>2</v>
      </c>
      <c r="G4234" s="48"/>
      <c r="H4234" s="48"/>
      <c r="I4234" s="48"/>
      <c r="J4234" s="48"/>
      <c r="K4234" s="48"/>
      <c r="L4234" s="36" t="s">
        <v>4440</v>
      </c>
      <c r="M4234" s="36" t="str">
        <f>IF(LEFT(NICAP[[#This Row],[Date]],1)=0,"Y","N")</f>
        <v>N</v>
      </c>
      <c r="N4234" s="36"/>
      <c r="O4234" s="36" t="str">
        <f>19&amp;LEFT(NICAP[[#This Row],[Date]],2)</f>
        <v>1973</v>
      </c>
      <c r="P4234" s="36" t="str">
        <f>MID(NICAP[[#This Row],[Date]],3,2)</f>
        <v>09</v>
      </c>
      <c r="Q4234" s="36" t="str">
        <f>RIGHT(NICAP[[#This Row],[Date]],2)</f>
        <v>14</v>
      </c>
      <c r="R4234" s="26">
        <f>DATE(NICAP[[#This Row],[Year]],NICAP[[#This Row],[Month]],NICAP[[#This Row],[Day]])</f>
        <v>26921</v>
      </c>
      <c r="S4234" s="35" t="str">
        <f t="shared" ref="S4234:S4297" si="132">IF(E4234="US",D4234,"")</f>
        <v/>
      </c>
      <c r="T4234" s="24" t="str">
        <f t="shared" ref="T4234:T4297" si="133">IF(E4234="US","US",D4234)</f>
        <v>Belgium</v>
      </c>
    </row>
    <row r="4235" spans="1:20" ht="12.75" customHeight="1" x14ac:dyDescent="0.2">
      <c r="A4235" s="35">
        <v>4226</v>
      </c>
      <c r="B4235" s="55">
        <v>730916</v>
      </c>
      <c r="C4235" s="39" t="s">
        <v>4439</v>
      </c>
      <c r="D4235" s="39" t="s">
        <v>1734</v>
      </c>
      <c r="E4235" s="39" t="str">
        <f>IF(AND(LEN(NICAP[[#This Row],[State or      Country]])=2,NICAP[[#This Row],[State or      Country]]&lt;&gt;"UK"),"US","Other")</f>
        <v>US</v>
      </c>
      <c r="F4235" s="38">
        <v>2</v>
      </c>
      <c r="G4235" s="37"/>
      <c r="H4235" s="37"/>
      <c r="I4235" s="37"/>
      <c r="J4235" s="37"/>
      <c r="K4235" s="37"/>
      <c r="L4235" s="36" t="s">
        <v>4438</v>
      </c>
      <c r="M4235" s="36" t="str">
        <f>IF(LEFT(NICAP[[#This Row],[Date]],1)=0,"Y","N")</f>
        <v>N</v>
      </c>
      <c r="N4235" s="36"/>
      <c r="O4235" s="36" t="str">
        <f>19&amp;LEFT(NICAP[[#This Row],[Date]],2)</f>
        <v>1973</v>
      </c>
      <c r="P4235" s="36" t="str">
        <f>MID(NICAP[[#This Row],[Date]],3,2)</f>
        <v>09</v>
      </c>
      <c r="Q4235" s="36" t="str">
        <f>RIGHT(NICAP[[#This Row],[Date]],2)</f>
        <v>16</v>
      </c>
      <c r="R4235" s="26">
        <f>DATE(NICAP[[#This Row],[Year]],NICAP[[#This Row],[Month]],NICAP[[#This Row],[Day]])</f>
        <v>26923</v>
      </c>
      <c r="S4235" s="35" t="str">
        <f t="shared" si="132"/>
        <v>MI</v>
      </c>
      <c r="T4235" s="24" t="str">
        <f t="shared" si="133"/>
        <v>US</v>
      </c>
    </row>
    <row r="4236" spans="1:20" ht="12.75" customHeight="1" x14ac:dyDescent="0.2">
      <c r="A4236" s="35">
        <v>4227</v>
      </c>
      <c r="B4236" s="53">
        <v>730919</v>
      </c>
      <c r="C4236" s="39" t="s">
        <v>3598</v>
      </c>
      <c r="D4236" s="39" t="s">
        <v>3159</v>
      </c>
      <c r="E4236" s="39" t="str">
        <f>IF(AND(LEN(NICAP[[#This Row],[State or      Country]])=2,NICAP[[#This Row],[State or      Country]]&lt;&gt;"UK"),"US","Other")</f>
        <v>Other</v>
      </c>
      <c r="F4236" s="38">
        <v>3</v>
      </c>
      <c r="G4236" s="37"/>
      <c r="H4236" s="37"/>
      <c r="I4236" s="37"/>
      <c r="J4236" s="37"/>
      <c r="K4236" s="37"/>
      <c r="L4236" s="36" t="s">
        <v>4437</v>
      </c>
      <c r="M4236" s="36" t="str">
        <f>IF(LEFT(NICAP[[#This Row],[Date]],1)=0,"Y","N")</f>
        <v>N</v>
      </c>
      <c r="N4236" s="36"/>
      <c r="O4236" s="36" t="str">
        <f>19&amp;LEFT(NICAP[[#This Row],[Date]],2)</f>
        <v>1973</v>
      </c>
      <c r="P4236" s="36" t="str">
        <f>MID(NICAP[[#This Row],[Date]],3,2)</f>
        <v>09</v>
      </c>
      <c r="Q4236" s="36" t="str">
        <f>RIGHT(NICAP[[#This Row],[Date]],2)</f>
        <v>19</v>
      </c>
      <c r="R4236" s="26">
        <f>DATE(NICAP[[#This Row],[Year]],NICAP[[#This Row],[Month]],NICAP[[#This Row],[Day]])</f>
        <v>26926</v>
      </c>
      <c r="S4236" s="35" t="str">
        <f t="shared" si="132"/>
        <v/>
      </c>
      <c r="T4236" s="24" t="str">
        <f t="shared" si="133"/>
        <v>Iran</v>
      </c>
    </row>
    <row r="4237" spans="1:20" ht="12.75" customHeight="1" x14ac:dyDescent="0.2">
      <c r="A4237" s="35">
        <v>4228</v>
      </c>
      <c r="B4237" s="53">
        <v>730919</v>
      </c>
      <c r="C4237" s="39" t="s">
        <v>3598</v>
      </c>
      <c r="D4237" s="39" t="s">
        <v>3159</v>
      </c>
      <c r="E4237" s="39" t="str">
        <f>IF(AND(LEN(NICAP[[#This Row],[State or      Country]])=2,NICAP[[#This Row],[State or      Country]]&lt;&gt;"UK"),"US","Other")</f>
        <v>Other</v>
      </c>
      <c r="F4237" s="38">
        <v>9</v>
      </c>
      <c r="G4237" s="37"/>
      <c r="H4237" s="46">
        <v>5</v>
      </c>
      <c r="I4237" s="37"/>
      <c r="J4237" s="37"/>
      <c r="K4237" s="37"/>
      <c r="L4237" s="36" t="s">
        <v>4437</v>
      </c>
      <c r="M4237" s="36" t="str">
        <f>IF(LEFT(NICAP[[#This Row],[Date]],1)=0,"Y","N")</f>
        <v>N</v>
      </c>
      <c r="N4237" s="36"/>
      <c r="O4237" s="36" t="str">
        <f>19&amp;LEFT(NICAP[[#This Row],[Date]],2)</f>
        <v>1973</v>
      </c>
      <c r="P4237" s="36" t="str">
        <f>MID(NICAP[[#This Row],[Date]],3,2)</f>
        <v>09</v>
      </c>
      <c r="Q4237" s="36" t="str">
        <f>RIGHT(NICAP[[#This Row],[Date]],2)</f>
        <v>19</v>
      </c>
      <c r="R4237" s="26">
        <f>DATE(NICAP[[#This Row],[Year]],NICAP[[#This Row],[Month]],NICAP[[#This Row],[Day]])</f>
        <v>26926</v>
      </c>
      <c r="S4237" s="35" t="str">
        <f t="shared" si="132"/>
        <v/>
      </c>
      <c r="T4237" s="24" t="str">
        <f t="shared" si="133"/>
        <v>Iran</v>
      </c>
    </row>
    <row r="4238" spans="1:20" ht="12.75" customHeight="1" x14ac:dyDescent="0.2">
      <c r="A4238" s="35">
        <v>4229</v>
      </c>
      <c r="B4238" s="53">
        <v>730919</v>
      </c>
      <c r="C4238" s="39" t="s">
        <v>3598</v>
      </c>
      <c r="D4238" s="39" t="s">
        <v>3159</v>
      </c>
      <c r="E4238" s="39" t="str">
        <f>IF(AND(LEN(NICAP[[#This Row],[State or      Country]])=2,NICAP[[#This Row],[State or      Country]]&lt;&gt;"UK"),"US","Other")</f>
        <v>Other</v>
      </c>
      <c r="F4238" s="38">
        <v>11</v>
      </c>
      <c r="G4238" s="37"/>
      <c r="H4238" s="37"/>
      <c r="I4238" s="37"/>
      <c r="J4238" s="37"/>
      <c r="K4238" s="37"/>
      <c r="L4238" s="36" t="s">
        <v>4437</v>
      </c>
      <c r="M4238" s="36" t="str">
        <f>IF(LEFT(NICAP[[#This Row],[Date]],1)=0,"Y","N")</f>
        <v>N</v>
      </c>
      <c r="N4238" s="36"/>
      <c r="O4238" s="36" t="str">
        <f>19&amp;LEFT(NICAP[[#This Row],[Date]],2)</f>
        <v>1973</v>
      </c>
      <c r="P4238" s="36" t="str">
        <f>MID(NICAP[[#This Row],[Date]],3,2)</f>
        <v>09</v>
      </c>
      <c r="Q4238" s="36" t="str">
        <f>RIGHT(NICAP[[#This Row],[Date]],2)</f>
        <v>19</v>
      </c>
      <c r="R4238" s="26">
        <f>DATE(NICAP[[#This Row],[Year]],NICAP[[#This Row],[Month]],NICAP[[#This Row],[Day]])</f>
        <v>26926</v>
      </c>
      <c r="S4238" s="35" t="str">
        <f t="shared" si="132"/>
        <v/>
      </c>
      <c r="T4238" s="24" t="str">
        <f t="shared" si="133"/>
        <v>Iran</v>
      </c>
    </row>
    <row r="4239" spans="1:20" ht="14.25" customHeight="1" x14ac:dyDescent="0.2">
      <c r="A4239" s="35">
        <v>4230</v>
      </c>
      <c r="B4239" s="56">
        <v>730920</v>
      </c>
      <c r="C4239" s="39" t="s">
        <v>4436</v>
      </c>
      <c r="D4239" s="39" t="s">
        <v>4435</v>
      </c>
      <c r="E4239" s="39" t="str">
        <f>IF(AND(LEN(NICAP[[#This Row],[State or      Country]])=2,NICAP[[#This Row],[State or      Country]]&lt;&gt;"UK"),"US","Other")</f>
        <v>Other</v>
      </c>
      <c r="F4239" s="38">
        <v>8</v>
      </c>
      <c r="G4239" s="47" t="s">
        <v>2113</v>
      </c>
      <c r="H4239" s="70">
        <v>5</v>
      </c>
      <c r="I4239" s="41"/>
      <c r="J4239" s="41"/>
      <c r="K4239" s="41"/>
      <c r="L4239" s="36" t="s">
        <v>4434</v>
      </c>
      <c r="M4239" s="36" t="str">
        <f>IF(LEFT(NICAP[[#This Row],[Date]],1)=0,"Y","N")</f>
        <v>N</v>
      </c>
      <c r="N4239" s="36"/>
      <c r="O4239" s="36" t="str">
        <f>19&amp;LEFT(NICAP[[#This Row],[Date]],2)</f>
        <v>1973</v>
      </c>
      <c r="P4239" s="36" t="str">
        <f>MID(NICAP[[#This Row],[Date]],3,2)</f>
        <v>09</v>
      </c>
      <c r="Q4239" s="36" t="str">
        <f>RIGHT(NICAP[[#This Row],[Date]],2)</f>
        <v>20</v>
      </c>
      <c r="R4239" s="26">
        <f>DATE(NICAP[[#This Row],[Year]],NICAP[[#This Row],[Month]],NICAP[[#This Row],[Day]])</f>
        <v>26927</v>
      </c>
      <c r="S4239" s="35" t="str">
        <f t="shared" si="132"/>
        <v/>
      </c>
      <c r="T4239" s="24" t="str">
        <f t="shared" si="133"/>
        <v>Skylab</v>
      </c>
    </row>
    <row r="4240" spans="1:20" ht="42.75" customHeight="1" x14ac:dyDescent="0.2">
      <c r="A4240" s="35">
        <v>4231</v>
      </c>
      <c r="B4240" s="57">
        <v>730923</v>
      </c>
      <c r="C4240" s="50" t="s">
        <v>2399</v>
      </c>
      <c r="D4240" s="50" t="s">
        <v>1787</v>
      </c>
      <c r="E4240" s="50" t="str">
        <f>IF(AND(LEN(NICAP[[#This Row],[State or      Country]])=2,NICAP[[#This Row],[State or      Country]]&lt;&gt;"UK"),"US","Other")</f>
        <v>US</v>
      </c>
      <c r="F4240" s="49">
        <v>1</v>
      </c>
      <c r="G4240" s="48"/>
      <c r="H4240" s="48"/>
      <c r="I4240" s="48"/>
      <c r="J4240" s="48"/>
      <c r="K4240" s="48"/>
      <c r="L4240" s="36" t="s">
        <v>4433</v>
      </c>
      <c r="M4240" s="36" t="str">
        <f>IF(LEFT(NICAP[[#This Row],[Date]],1)=0,"Y","N")</f>
        <v>N</v>
      </c>
      <c r="N4240" s="36"/>
      <c r="O4240" s="36" t="str">
        <f>19&amp;LEFT(NICAP[[#This Row],[Date]],2)</f>
        <v>1973</v>
      </c>
      <c r="P4240" s="36" t="str">
        <f>MID(NICAP[[#This Row],[Date]],3,2)</f>
        <v>09</v>
      </c>
      <c r="Q4240" s="36" t="str">
        <f>RIGHT(NICAP[[#This Row],[Date]],2)</f>
        <v>23</v>
      </c>
      <c r="R4240" s="26">
        <f>DATE(NICAP[[#This Row],[Year]],NICAP[[#This Row],[Month]],NICAP[[#This Row],[Day]])</f>
        <v>26930</v>
      </c>
      <c r="S4240" s="35" t="str">
        <f t="shared" si="132"/>
        <v>IN</v>
      </c>
      <c r="T4240" s="24" t="str">
        <f t="shared" si="133"/>
        <v>US</v>
      </c>
    </row>
    <row r="4241" spans="1:20" ht="27" customHeight="1" x14ac:dyDescent="0.2">
      <c r="A4241" s="35">
        <v>4232</v>
      </c>
      <c r="B4241" s="60">
        <v>730924</v>
      </c>
      <c r="C4241" s="44" t="s">
        <v>2399</v>
      </c>
      <c r="D4241" s="44" t="s">
        <v>1787</v>
      </c>
      <c r="E4241" s="44" t="str">
        <f>IF(AND(LEN(NICAP[[#This Row],[State or      Country]])=2,NICAP[[#This Row],[State or      Country]]&lt;&gt;"UK"),"US","Other")</f>
        <v>US</v>
      </c>
      <c r="F4241" s="43">
        <v>1</v>
      </c>
      <c r="G4241" s="41"/>
      <c r="H4241" s="41"/>
      <c r="I4241" s="41"/>
      <c r="J4241" s="41"/>
      <c r="K4241" s="41"/>
      <c r="L4241" s="42" t="s">
        <v>4432</v>
      </c>
      <c r="M4241" s="42" t="str">
        <f>IF(LEFT(NICAP[[#This Row],[Date]],1)=0,"Y","N")</f>
        <v>N</v>
      </c>
      <c r="N4241" s="42"/>
      <c r="O4241" s="42" t="str">
        <f>19&amp;LEFT(NICAP[[#This Row],[Date]],2)</f>
        <v>1973</v>
      </c>
      <c r="P4241" s="42" t="str">
        <f>MID(NICAP[[#This Row],[Date]],3,2)</f>
        <v>09</v>
      </c>
      <c r="Q4241" s="42" t="str">
        <f>RIGHT(NICAP[[#This Row],[Date]],2)</f>
        <v>24</v>
      </c>
      <c r="R4241" s="26">
        <f>DATE(NICAP[[#This Row],[Year]],NICAP[[#This Row],[Month]],NICAP[[#This Row],[Day]])</f>
        <v>26931</v>
      </c>
      <c r="S4241" s="35" t="str">
        <f t="shared" si="132"/>
        <v>IN</v>
      </c>
      <c r="T4241" s="24" t="str">
        <f t="shared" si="133"/>
        <v>US</v>
      </c>
    </row>
    <row r="4242" spans="1:20" ht="12.75" customHeight="1" x14ac:dyDescent="0.2">
      <c r="A4242" s="35">
        <v>4233</v>
      </c>
      <c r="B4242" s="55">
        <v>730927</v>
      </c>
      <c r="C4242" s="39" t="s">
        <v>4431</v>
      </c>
      <c r="D4242" s="39" t="s">
        <v>1813</v>
      </c>
      <c r="E4242" s="39" t="str">
        <f>IF(AND(LEN(NICAP[[#This Row],[State or      Country]])=2,NICAP[[#This Row],[State or      Country]]&lt;&gt;"UK"),"US","Other")</f>
        <v>Other</v>
      </c>
      <c r="F4242" s="38">
        <v>7</v>
      </c>
      <c r="G4242" s="37"/>
      <c r="H4242" s="37"/>
      <c r="I4242" s="37"/>
      <c r="J4242" s="37"/>
      <c r="K4242" s="37"/>
      <c r="L4242" s="36" t="s">
        <v>4430</v>
      </c>
      <c r="M4242" s="36" t="str">
        <f>IF(LEFT(NICAP[[#This Row],[Date]],1)=0,"Y","N")</f>
        <v>N</v>
      </c>
      <c r="N4242" s="36"/>
      <c r="O4242" s="36" t="str">
        <f>19&amp;LEFT(NICAP[[#This Row],[Date]],2)</f>
        <v>1973</v>
      </c>
      <c r="P4242" s="36" t="str">
        <f>MID(NICAP[[#This Row],[Date]],3,2)</f>
        <v>09</v>
      </c>
      <c r="Q4242" s="36" t="str">
        <f>RIGHT(NICAP[[#This Row],[Date]],2)</f>
        <v>27</v>
      </c>
      <c r="R4242" s="26">
        <f>DATE(NICAP[[#This Row],[Year]],NICAP[[#This Row],[Month]],NICAP[[#This Row],[Day]])</f>
        <v>26934</v>
      </c>
      <c r="S4242" s="35" t="str">
        <f t="shared" si="132"/>
        <v/>
      </c>
      <c r="T4242" s="24" t="str">
        <f t="shared" si="133"/>
        <v>France</v>
      </c>
    </row>
    <row r="4243" spans="1:20" ht="27" customHeight="1" x14ac:dyDescent="0.2">
      <c r="A4243" s="35">
        <v>4234</v>
      </c>
      <c r="B4243" s="60">
        <v>730929</v>
      </c>
      <c r="C4243" s="44" t="s">
        <v>3893</v>
      </c>
      <c r="D4243" s="44" t="s">
        <v>1670</v>
      </c>
      <c r="E4243" s="44" t="str">
        <f>IF(AND(LEN(NICAP[[#This Row],[State or      Country]])=2,NICAP[[#This Row],[State or      Country]]&lt;&gt;"UK"),"US","Other")</f>
        <v>US</v>
      </c>
      <c r="F4243" s="43">
        <v>1</v>
      </c>
      <c r="G4243" s="41"/>
      <c r="H4243" s="41"/>
      <c r="I4243" s="41"/>
      <c r="J4243" s="41"/>
      <c r="K4243" s="41"/>
      <c r="L4243" s="42" t="s">
        <v>4429</v>
      </c>
      <c r="M4243" s="42" t="str">
        <f>IF(LEFT(NICAP[[#This Row],[Date]],1)=0,"Y","N")</f>
        <v>N</v>
      </c>
      <c r="N4243" s="42"/>
      <c r="O4243" s="42" t="str">
        <f>19&amp;LEFT(NICAP[[#This Row],[Date]],2)</f>
        <v>1973</v>
      </c>
      <c r="P4243" s="42" t="str">
        <f>MID(NICAP[[#This Row],[Date]],3,2)</f>
        <v>09</v>
      </c>
      <c r="Q4243" s="42" t="str">
        <f>RIGHT(NICAP[[#This Row],[Date]],2)</f>
        <v>29</v>
      </c>
      <c r="R4243" s="26">
        <f>DATE(NICAP[[#This Row],[Year]],NICAP[[#This Row],[Month]],NICAP[[#This Row],[Day]])</f>
        <v>26936</v>
      </c>
      <c r="S4243" s="35" t="str">
        <f t="shared" si="132"/>
        <v>IL</v>
      </c>
      <c r="T4243" s="24" t="str">
        <f t="shared" si="133"/>
        <v>US</v>
      </c>
    </row>
    <row r="4244" spans="1:20" ht="27" customHeight="1" x14ac:dyDescent="0.2">
      <c r="A4244" s="35">
        <v>4235</v>
      </c>
      <c r="B4244" s="60">
        <v>730929</v>
      </c>
      <c r="C4244" s="44" t="s">
        <v>4428</v>
      </c>
      <c r="D4244" s="44" t="s">
        <v>2013</v>
      </c>
      <c r="E4244" s="44" t="str">
        <f>IF(AND(LEN(NICAP[[#This Row],[State or      Country]])=2,NICAP[[#This Row],[State or      Country]]&lt;&gt;"UK"),"US","Other")</f>
        <v>US</v>
      </c>
      <c r="F4244" s="43">
        <v>2</v>
      </c>
      <c r="G4244" s="41"/>
      <c r="H4244" s="41"/>
      <c r="I4244" s="41"/>
      <c r="J4244" s="41"/>
      <c r="K4244" s="41"/>
      <c r="L4244" s="42" t="s">
        <v>4427</v>
      </c>
      <c r="M4244" s="42" t="str">
        <f>IF(LEFT(NICAP[[#This Row],[Date]],1)=0,"Y","N")</f>
        <v>N</v>
      </c>
      <c r="N4244" s="42"/>
      <c r="O4244" s="42" t="str">
        <f>19&amp;LEFT(NICAP[[#This Row],[Date]],2)</f>
        <v>1973</v>
      </c>
      <c r="P4244" s="42" t="str">
        <f>MID(NICAP[[#This Row],[Date]],3,2)</f>
        <v>09</v>
      </c>
      <c r="Q4244" s="42" t="str">
        <f>RIGHT(NICAP[[#This Row],[Date]],2)</f>
        <v>29</v>
      </c>
      <c r="R4244" s="26">
        <f>DATE(NICAP[[#This Row],[Year]],NICAP[[#This Row],[Month]],NICAP[[#This Row],[Day]])</f>
        <v>26936</v>
      </c>
      <c r="S4244" s="35" t="str">
        <f t="shared" si="132"/>
        <v>KY</v>
      </c>
      <c r="T4244" s="24" t="str">
        <f t="shared" si="133"/>
        <v>US</v>
      </c>
    </row>
    <row r="4245" spans="1:20" ht="42.75" customHeight="1" x14ac:dyDescent="0.2">
      <c r="A4245" s="35">
        <v>4236</v>
      </c>
      <c r="B4245" s="57">
        <v>730929</v>
      </c>
      <c r="C4245" s="50" t="s">
        <v>4374</v>
      </c>
      <c r="D4245" s="50" t="s">
        <v>1683</v>
      </c>
      <c r="E4245" s="50" t="str">
        <f>IF(AND(LEN(NICAP[[#This Row],[State or      Country]])=2,NICAP[[#This Row],[State or      Country]]&lt;&gt;"UK"),"US","Other")</f>
        <v>US</v>
      </c>
      <c r="F4245" s="49">
        <v>1</v>
      </c>
      <c r="G4245" s="48"/>
      <c r="H4245" s="48"/>
      <c r="I4245" s="48"/>
      <c r="J4245" s="48"/>
      <c r="K4245" s="48"/>
      <c r="L4245" s="36" t="s">
        <v>4426</v>
      </c>
      <c r="M4245" s="36" t="str">
        <f>IF(LEFT(NICAP[[#This Row],[Date]],1)=0,"Y","N")</f>
        <v>N</v>
      </c>
      <c r="N4245" s="36"/>
      <c r="O4245" s="36" t="str">
        <f>19&amp;LEFT(NICAP[[#This Row],[Date]],2)</f>
        <v>1973</v>
      </c>
      <c r="P4245" s="36" t="str">
        <f>MID(NICAP[[#This Row],[Date]],3,2)</f>
        <v>09</v>
      </c>
      <c r="Q4245" s="36" t="str">
        <f>RIGHT(NICAP[[#This Row],[Date]],2)</f>
        <v>29</v>
      </c>
      <c r="R4245" s="26">
        <f>DATE(NICAP[[#This Row],[Year]],NICAP[[#This Row],[Month]],NICAP[[#This Row],[Day]])</f>
        <v>26936</v>
      </c>
      <c r="S4245" s="35" t="str">
        <f t="shared" si="132"/>
        <v>FL</v>
      </c>
      <c r="T4245" s="24" t="str">
        <f t="shared" si="133"/>
        <v>US</v>
      </c>
    </row>
    <row r="4246" spans="1:20" ht="27" customHeight="1" x14ac:dyDescent="0.2">
      <c r="A4246" s="35">
        <v>4237</v>
      </c>
      <c r="B4246" s="60">
        <v>730930</v>
      </c>
      <c r="C4246" s="44" t="s">
        <v>2145</v>
      </c>
      <c r="D4246" s="44" t="s">
        <v>1694</v>
      </c>
      <c r="E4246" s="44" t="str">
        <f>IF(AND(LEN(NICAP[[#This Row],[State or      Country]])=2,NICAP[[#This Row],[State or      Country]]&lt;&gt;"UK"),"US","Other")</f>
        <v>US</v>
      </c>
      <c r="F4246" s="43">
        <v>6</v>
      </c>
      <c r="G4246" s="41"/>
      <c r="H4246" s="41"/>
      <c r="I4246" s="41"/>
      <c r="J4246" s="41"/>
      <c r="K4246" s="41"/>
      <c r="L4246" s="42" t="s">
        <v>4425</v>
      </c>
      <c r="M4246" s="42" t="str">
        <f>IF(LEFT(NICAP[[#This Row],[Date]],1)=0,"Y","N")</f>
        <v>N</v>
      </c>
      <c r="N4246" s="42"/>
      <c r="O4246" s="42" t="str">
        <f>19&amp;LEFT(NICAP[[#This Row],[Date]],2)</f>
        <v>1973</v>
      </c>
      <c r="P4246" s="42" t="str">
        <f>MID(NICAP[[#This Row],[Date]],3,2)</f>
        <v>09</v>
      </c>
      <c r="Q4246" s="42" t="str">
        <f>RIGHT(NICAP[[#This Row],[Date]],2)</f>
        <v>30</v>
      </c>
      <c r="R4246" s="26">
        <f>DATE(NICAP[[#This Row],[Year]],NICAP[[#This Row],[Month]],NICAP[[#This Row],[Day]])</f>
        <v>26937</v>
      </c>
      <c r="S4246" s="35" t="str">
        <f t="shared" si="132"/>
        <v>OH</v>
      </c>
      <c r="T4246" s="24" t="str">
        <f t="shared" si="133"/>
        <v>US</v>
      </c>
    </row>
    <row r="4247" spans="1:20" ht="57" customHeight="1" x14ac:dyDescent="0.2">
      <c r="A4247" s="35">
        <v>4238</v>
      </c>
      <c r="B4247" s="57">
        <v>731000</v>
      </c>
      <c r="C4247" s="50" t="s">
        <v>4424</v>
      </c>
      <c r="D4247" s="50" t="s">
        <v>1813</v>
      </c>
      <c r="E4247" s="50" t="str">
        <f>IF(AND(LEN(NICAP[[#This Row],[State or      Country]])=2,NICAP[[#This Row],[State or      Country]]&lt;&gt;"UK"),"US","Other")</f>
        <v>Other</v>
      </c>
      <c r="F4247" s="49">
        <v>2</v>
      </c>
      <c r="G4247" s="48"/>
      <c r="H4247" s="48"/>
      <c r="I4247" s="48"/>
      <c r="J4247" s="48"/>
      <c r="K4247" s="48"/>
      <c r="L4247" s="36" t="s">
        <v>4423</v>
      </c>
      <c r="M4247" s="36" t="str">
        <f>IF(LEFT(NICAP[[#This Row],[Date]],1)=0,"Y","N")</f>
        <v>N</v>
      </c>
      <c r="N4247" s="36"/>
      <c r="O4247" s="36" t="str">
        <f>19&amp;LEFT(NICAP[[#This Row],[Date]],2)</f>
        <v>1973</v>
      </c>
      <c r="P4247" s="36" t="str">
        <f>MID(NICAP[[#This Row],[Date]],3,2)</f>
        <v>10</v>
      </c>
      <c r="Q4247" s="36" t="str">
        <f>RIGHT(NICAP[[#This Row],[Date]],2)</f>
        <v>00</v>
      </c>
      <c r="R4247" s="26">
        <f>DATE(NICAP[[#This Row],[Year]],NICAP[[#This Row],[Month]],NICAP[[#This Row],[Day]])</f>
        <v>26937</v>
      </c>
      <c r="S4247" s="35" t="str">
        <f t="shared" si="132"/>
        <v/>
      </c>
      <c r="T4247" s="24" t="str">
        <f t="shared" si="133"/>
        <v>France</v>
      </c>
    </row>
    <row r="4248" spans="1:20" ht="27.75" customHeight="1" x14ac:dyDescent="0.2">
      <c r="A4248" s="35">
        <v>4239</v>
      </c>
      <c r="B4248" s="60">
        <v>731000</v>
      </c>
      <c r="C4248" s="44" t="s">
        <v>4422</v>
      </c>
      <c r="D4248" s="44" t="s">
        <v>4421</v>
      </c>
      <c r="E4248" s="44" t="str">
        <f>IF(AND(LEN(NICAP[[#This Row],[State or      Country]])=2,NICAP[[#This Row],[State or      Country]]&lt;&gt;"UK"),"US","Other")</f>
        <v>Other</v>
      </c>
      <c r="F4248" s="43">
        <v>7</v>
      </c>
      <c r="G4248" s="41"/>
      <c r="H4248" s="41"/>
      <c r="I4248" s="41"/>
      <c r="J4248" s="41"/>
      <c r="K4248" s="41"/>
      <c r="L4248" s="42" t="s">
        <v>4420</v>
      </c>
      <c r="M4248" s="42" t="str">
        <f>IF(LEFT(NICAP[[#This Row],[Date]],1)=0,"Y","N")</f>
        <v>N</v>
      </c>
      <c r="N4248" s="42"/>
      <c r="O4248" s="42" t="str">
        <f>19&amp;LEFT(NICAP[[#This Row],[Date]],2)</f>
        <v>1973</v>
      </c>
      <c r="P4248" s="42" t="str">
        <f>MID(NICAP[[#This Row],[Date]],3,2)</f>
        <v>10</v>
      </c>
      <c r="Q4248" s="42" t="str">
        <f>RIGHT(NICAP[[#This Row],[Date]],2)</f>
        <v>00</v>
      </c>
      <c r="R4248" s="26">
        <f>DATE(NICAP[[#This Row],[Year]],NICAP[[#This Row],[Month]],NICAP[[#This Row],[Day]])</f>
        <v>26937</v>
      </c>
      <c r="S4248" s="35" t="str">
        <f t="shared" si="132"/>
        <v/>
      </c>
      <c r="T4248" s="24" t="str">
        <f t="shared" si="133"/>
        <v>Netherlands</v>
      </c>
    </row>
    <row r="4249" spans="1:20" ht="27.75" customHeight="1" x14ac:dyDescent="0.2">
      <c r="A4249" s="35">
        <v>4240</v>
      </c>
      <c r="B4249" s="60">
        <v>731000</v>
      </c>
      <c r="C4249" s="44" t="s">
        <v>4419</v>
      </c>
      <c r="D4249" s="44" t="s">
        <v>1670</v>
      </c>
      <c r="E4249" s="44" t="str">
        <f>IF(AND(LEN(NICAP[[#This Row],[State or      Country]])=2,NICAP[[#This Row],[State or      Country]]&lt;&gt;"UK"),"US","Other")</f>
        <v>US</v>
      </c>
      <c r="F4249" s="43">
        <v>11</v>
      </c>
      <c r="G4249" s="41"/>
      <c r="H4249" s="41"/>
      <c r="I4249" s="41"/>
      <c r="J4249" s="41"/>
      <c r="K4249" s="41"/>
      <c r="L4249" s="42" t="s">
        <v>4418</v>
      </c>
      <c r="M4249" s="42" t="str">
        <f>IF(LEFT(NICAP[[#This Row],[Date]],1)=0,"Y","N")</f>
        <v>N</v>
      </c>
      <c r="N4249" s="42"/>
      <c r="O4249" s="42" t="str">
        <f>19&amp;LEFT(NICAP[[#This Row],[Date]],2)</f>
        <v>1973</v>
      </c>
      <c r="P4249" s="42" t="str">
        <f>MID(NICAP[[#This Row],[Date]],3,2)</f>
        <v>10</v>
      </c>
      <c r="Q4249" s="42" t="str">
        <f>RIGHT(NICAP[[#This Row],[Date]],2)</f>
        <v>00</v>
      </c>
      <c r="R4249" s="26">
        <f>DATE(NICAP[[#This Row],[Year]],NICAP[[#This Row],[Month]],NICAP[[#This Row],[Day]])</f>
        <v>26937</v>
      </c>
      <c r="S4249" s="35" t="str">
        <f t="shared" si="132"/>
        <v>IL</v>
      </c>
      <c r="T4249" s="24" t="str">
        <f t="shared" si="133"/>
        <v>US</v>
      </c>
    </row>
    <row r="4250" spans="1:20" ht="27.75" customHeight="1" x14ac:dyDescent="0.2">
      <c r="A4250" s="35">
        <v>4241</v>
      </c>
      <c r="B4250" s="60">
        <v>731000</v>
      </c>
      <c r="C4250" s="44" t="s">
        <v>4417</v>
      </c>
      <c r="D4250" s="44" t="s">
        <v>1694</v>
      </c>
      <c r="E4250" s="44" t="str">
        <f>IF(AND(LEN(NICAP[[#This Row],[State or      Country]])=2,NICAP[[#This Row],[State or      Country]]&lt;&gt;"UK"),"US","Other")</f>
        <v>US</v>
      </c>
      <c r="F4250" s="43">
        <v>1</v>
      </c>
      <c r="G4250" s="41"/>
      <c r="H4250" s="41"/>
      <c r="I4250" s="41"/>
      <c r="J4250" s="41"/>
      <c r="K4250" s="41"/>
      <c r="L4250" s="42" t="s">
        <v>4416</v>
      </c>
      <c r="M4250" s="42" t="str">
        <f>IF(LEFT(NICAP[[#This Row],[Date]],1)=0,"Y","N")</f>
        <v>N</v>
      </c>
      <c r="N4250" s="42"/>
      <c r="O4250" s="42" t="str">
        <f>19&amp;LEFT(NICAP[[#This Row],[Date]],2)</f>
        <v>1973</v>
      </c>
      <c r="P4250" s="42" t="str">
        <f>MID(NICAP[[#This Row],[Date]],3,2)</f>
        <v>10</v>
      </c>
      <c r="Q4250" s="42" t="str">
        <f>RIGHT(NICAP[[#This Row],[Date]],2)</f>
        <v>00</v>
      </c>
      <c r="R4250" s="26">
        <f>DATE(NICAP[[#This Row],[Year]],NICAP[[#This Row],[Month]],NICAP[[#This Row],[Day]])</f>
        <v>26937</v>
      </c>
      <c r="S4250" s="35" t="str">
        <f t="shared" si="132"/>
        <v>OH</v>
      </c>
      <c r="T4250" s="24" t="str">
        <f t="shared" si="133"/>
        <v>US</v>
      </c>
    </row>
    <row r="4251" spans="1:20" ht="42" customHeight="1" x14ac:dyDescent="0.2">
      <c r="A4251" s="35">
        <v>4242</v>
      </c>
      <c r="B4251" s="57">
        <v>731000</v>
      </c>
      <c r="C4251" s="50" t="s">
        <v>4415</v>
      </c>
      <c r="D4251" s="50" t="s">
        <v>1799</v>
      </c>
      <c r="E4251" s="50" t="str">
        <f>IF(AND(LEN(NICAP[[#This Row],[State or      Country]])=2,NICAP[[#This Row],[State or      Country]]&lt;&gt;"UK"),"US","Other")</f>
        <v>US</v>
      </c>
      <c r="F4251" s="49">
        <v>7</v>
      </c>
      <c r="G4251" s="48"/>
      <c r="H4251" s="48"/>
      <c r="I4251" s="48"/>
      <c r="J4251" s="48"/>
      <c r="K4251" s="48"/>
      <c r="L4251" s="42" t="s">
        <v>4414</v>
      </c>
      <c r="M4251" s="42" t="str">
        <f>IF(LEFT(NICAP[[#This Row],[Date]],1)=0,"Y","N")</f>
        <v>N</v>
      </c>
      <c r="N4251" s="42"/>
      <c r="O4251" s="42" t="str">
        <f>19&amp;LEFT(NICAP[[#This Row],[Date]],2)</f>
        <v>1973</v>
      </c>
      <c r="P4251" s="42" t="str">
        <f>MID(NICAP[[#This Row],[Date]],3,2)</f>
        <v>10</v>
      </c>
      <c r="Q4251" s="42" t="str">
        <f>RIGHT(NICAP[[#This Row],[Date]],2)</f>
        <v>00</v>
      </c>
      <c r="R4251" s="26">
        <f>DATE(NICAP[[#This Row],[Year]],NICAP[[#This Row],[Month]],NICAP[[#This Row],[Day]])</f>
        <v>26937</v>
      </c>
      <c r="S4251" s="35" t="str">
        <f t="shared" si="132"/>
        <v>TN</v>
      </c>
      <c r="T4251" s="24" t="str">
        <f t="shared" si="133"/>
        <v>US</v>
      </c>
    </row>
    <row r="4252" spans="1:20" ht="27" customHeight="1" x14ac:dyDescent="0.2">
      <c r="A4252" s="35">
        <v>4243</v>
      </c>
      <c r="B4252" s="60">
        <v>731001</v>
      </c>
      <c r="C4252" s="44" t="s">
        <v>4413</v>
      </c>
      <c r="D4252" s="44" t="s">
        <v>1799</v>
      </c>
      <c r="E4252" s="44" t="str">
        <f>IF(AND(LEN(NICAP[[#This Row],[State or      Country]])=2,NICAP[[#This Row],[State or      Country]]&lt;&gt;"UK"),"US","Other")</f>
        <v>US</v>
      </c>
      <c r="F4252" s="43">
        <v>1</v>
      </c>
      <c r="G4252" s="41"/>
      <c r="H4252" s="41"/>
      <c r="I4252" s="41"/>
      <c r="J4252" s="41"/>
      <c r="K4252" s="41"/>
      <c r="L4252" s="42" t="s">
        <v>4412</v>
      </c>
      <c r="M4252" s="42" t="str">
        <f>IF(LEFT(NICAP[[#This Row],[Date]],1)=0,"Y","N")</f>
        <v>N</v>
      </c>
      <c r="N4252" s="42"/>
      <c r="O4252" s="42" t="str">
        <f>19&amp;LEFT(NICAP[[#This Row],[Date]],2)</f>
        <v>1973</v>
      </c>
      <c r="P4252" s="42" t="str">
        <f>MID(NICAP[[#This Row],[Date]],3,2)</f>
        <v>10</v>
      </c>
      <c r="Q4252" s="42" t="str">
        <f>RIGHT(NICAP[[#This Row],[Date]],2)</f>
        <v>01</v>
      </c>
      <c r="R4252" s="26">
        <f>DATE(NICAP[[#This Row],[Year]],NICAP[[#This Row],[Month]],NICAP[[#This Row],[Day]])</f>
        <v>26938</v>
      </c>
      <c r="S4252" s="35" t="str">
        <f t="shared" si="132"/>
        <v>TN</v>
      </c>
      <c r="T4252" s="24" t="str">
        <f t="shared" si="133"/>
        <v>US</v>
      </c>
    </row>
    <row r="4253" spans="1:20" ht="27.75" customHeight="1" x14ac:dyDescent="0.2">
      <c r="A4253" s="35">
        <v>4244</v>
      </c>
      <c r="B4253" s="60">
        <v>731001</v>
      </c>
      <c r="C4253" s="44" t="s">
        <v>4411</v>
      </c>
      <c r="D4253" s="44" t="s">
        <v>1799</v>
      </c>
      <c r="E4253" s="44" t="str">
        <f>IF(AND(LEN(NICAP[[#This Row],[State or      Country]])=2,NICAP[[#This Row],[State or      Country]]&lt;&gt;"UK"),"US","Other")</f>
        <v>US</v>
      </c>
      <c r="F4253" s="43">
        <v>2</v>
      </c>
      <c r="G4253" s="41"/>
      <c r="H4253" s="41"/>
      <c r="I4253" s="41"/>
      <c r="J4253" s="41"/>
      <c r="K4253" s="41"/>
      <c r="L4253" s="42" t="s">
        <v>4410</v>
      </c>
      <c r="M4253" s="42" t="str">
        <f>IF(LEFT(NICAP[[#This Row],[Date]],1)=0,"Y","N")</f>
        <v>N</v>
      </c>
      <c r="N4253" s="42"/>
      <c r="O4253" s="42" t="str">
        <f>19&amp;LEFT(NICAP[[#This Row],[Date]],2)</f>
        <v>1973</v>
      </c>
      <c r="P4253" s="42" t="str">
        <f>MID(NICAP[[#This Row],[Date]],3,2)</f>
        <v>10</v>
      </c>
      <c r="Q4253" s="42" t="str">
        <f>RIGHT(NICAP[[#This Row],[Date]],2)</f>
        <v>01</v>
      </c>
      <c r="R4253" s="26">
        <f>DATE(NICAP[[#This Row],[Year]],NICAP[[#This Row],[Month]],NICAP[[#This Row],[Day]])</f>
        <v>26938</v>
      </c>
      <c r="S4253" s="35" t="str">
        <f t="shared" si="132"/>
        <v>TN</v>
      </c>
      <c r="T4253" s="24" t="str">
        <f t="shared" si="133"/>
        <v>US</v>
      </c>
    </row>
    <row r="4254" spans="1:20" ht="42.75" customHeight="1" x14ac:dyDescent="0.2">
      <c r="A4254" s="35">
        <v>4245</v>
      </c>
      <c r="B4254" s="57">
        <v>731003</v>
      </c>
      <c r="C4254" s="50" t="s">
        <v>4409</v>
      </c>
      <c r="D4254" s="50" t="s">
        <v>1670</v>
      </c>
      <c r="E4254" s="50" t="str">
        <f>IF(AND(LEN(NICAP[[#This Row],[State or      Country]])=2,NICAP[[#This Row],[State or      Country]]&lt;&gt;"UK"),"US","Other")</f>
        <v>US</v>
      </c>
      <c r="F4254" s="49">
        <v>1</v>
      </c>
      <c r="G4254" s="48"/>
      <c r="H4254" s="48"/>
      <c r="I4254" s="48"/>
      <c r="J4254" s="48"/>
      <c r="K4254" s="48"/>
      <c r="L4254" s="36" t="s">
        <v>4408</v>
      </c>
      <c r="M4254" s="36" t="str">
        <f>IF(LEFT(NICAP[[#This Row],[Date]],1)=0,"Y","N")</f>
        <v>N</v>
      </c>
      <c r="N4254" s="36"/>
      <c r="O4254" s="36" t="str">
        <f>19&amp;LEFT(NICAP[[#This Row],[Date]],2)</f>
        <v>1973</v>
      </c>
      <c r="P4254" s="36" t="str">
        <f>MID(NICAP[[#This Row],[Date]],3,2)</f>
        <v>10</v>
      </c>
      <c r="Q4254" s="36" t="str">
        <f>RIGHT(NICAP[[#This Row],[Date]],2)</f>
        <v>03</v>
      </c>
      <c r="R4254" s="26">
        <f>DATE(NICAP[[#This Row],[Year]],NICAP[[#This Row],[Month]],NICAP[[#This Row],[Day]])</f>
        <v>26940</v>
      </c>
      <c r="S4254" s="35" t="str">
        <f t="shared" si="132"/>
        <v>IL</v>
      </c>
      <c r="T4254" s="24" t="str">
        <f t="shared" si="133"/>
        <v>US</v>
      </c>
    </row>
    <row r="4255" spans="1:20" ht="12.75" customHeight="1" x14ac:dyDescent="0.2">
      <c r="A4255" s="35">
        <v>4246</v>
      </c>
      <c r="B4255" s="55">
        <v>731003</v>
      </c>
      <c r="C4255" s="39" t="s">
        <v>4407</v>
      </c>
      <c r="D4255" s="39" t="s">
        <v>1844</v>
      </c>
      <c r="E4255" s="39" t="str">
        <f>IF(AND(LEN(NICAP[[#This Row],[State or      Country]])=2,NICAP[[#This Row],[State or      Country]]&lt;&gt;"UK"),"US","Other")</f>
        <v>US</v>
      </c>
      <c r="F4255" s="38">
        <v>5</v>
      </c>
      <c r="G4255" s="37"/>
      <c r="H4255" s="37"/>
      <c r="I4255" s="37"/>
      <c r="J4255" s="37"/>
      <c r="K4255" s="37"/>
      <c r="L4255" s="36" t="s">
        <v>4406</v>
      </c>
      <c r="M4255" s="36" t="str">
        <f>IF(LEFT(NICAP[[#This Row],[Date]],1)=0,"Y","N")</f>
        <v>N</v>
      </c>
      <c r="N4255" s="36"/>
      <c r="O4255" s="36" t="str">
        <f>19&amp;LEFT(NICAP[[#This Row],[Date]],2)</f>
        <v>1973</v>
      </c>
      <c r="P4255" s="36" t="str">
        <f>MID(NICAP[[#This Row],[Date]],3,2)</f>
        <v>10</v>
      </c>
      <c r="Q4255" s="36" t="str">
        <f>RIGHT(NICAP[[#This Row],[Date]],2)</f>
        <v>03</v>
      </c>
      <c r="R4255" s="26">
        <f>DATE(NICAP[[#This Row],[Year]],NICAP[[#This Row],[Month]],NICAP[[#This Row],[Day]])</f>
        <v>26940</v>
      </c>
      <c r="S4255" s="35" t="str">
        <f t="shared" si="132"/>
        <v>MO</v>
      </c>
      <c r="T4255" s="24" t="str">
        <f t="shared" si="133"/>
        <v>US</v>
      </c>
    </row>
    <row r="4256" spans="1:20" ht="27.75" customHeight="1" x14ac:dyDescent="0.2">
      <c r="A4256" s="35">
        <v>4247</v>
      </c>
      <c r="B4256" s="60">
        <v>731004</v>
      </c>
      <c r="C4256" s="44" t="s">
        <v>2610</v>
      </c>
      <c r="D4256" s="44" t="s">
        <v>1676</v>
      </c>
      <c r="E4256" s="44" t="str">
        <f>IF(AND(LEN(NICAP[[#This Row],[State or      Country]])=2,NICAP[[#This Row],[State or      Country]]&lt;&gt;"UK"),"US","Other")</f>
        <v>US</v>
      </c>
      <c r="F4256" s="74">
        <v>2</v>
      </c>
      <c r="G4256" s="41"/>
      <c r="H4256" s="41"/>
      <c r="I4256" s="41"/>
      <c r="J4256" s="41"/>
      <c r="K4256" s="41"/>
      <c r="L4256" s="42" t="s">
        <v>4405</v>
      </c>
      <c r="M4256" s="42" t="str">
        <f>IF(LEFT(NICAP[[#This Row],[Date]],1)=0,"Y","N")</f>
        <v>N</v>
      </c>
      <c r="N4256" s="42"/>
      <c r="O4256" s="42" t="str">
        <f>19&amp;LEFT(NICAP[[#This Row],[Date]],2)</f>
        <v>1973</v>
      </c>
      <c r="P4256" s="42" t="str">
        <f>MID(NICAP[[#This Row],[Date]],3,2)</f>
        <v>10</v>
      </c>
      <c r="Q4256" s="42" t="str">
        <f>RIGHT(NICAP[[#This Row],[Date]],2)</f>
        <v>04</v>
      </c>
      <c r="R4256" s="26">
        <f>DATE(NICAP[[#This Row],[Year]],NICAP[[#This Row],[Month]],NICAP[[#This Row],[Day]])</f>
        <v>26941</v>
      </c>
      <c r="S4256" s="35" t="str">
        <f t="shared" si="132"/>
        <v>CA</v>
      </c>
      <c r="T4256" s="24" t="str">
        <f t="shared" si="133"/>
        <v>US</v>
      </c>
    </row>
    <row r="4257" spans="1:20" ht="27.75" customHeight="1" x14ac:dyDescent="0.2">
      <c r="A4257" s="35">
        <v>4248</v>
      </c>
      <c r="B4257" s="60">
        <v>731004</v>
      </c>
      <c r="C4257" s="44" t="s">
        <v>4404</v>
      </c>
      <c r="D4257" s="44" t="s">
        <v>1676</v>
      </c>
      <c r="E4257" s="44" t="str">
        <f>IF(AND(LEN(NICAP[[#This Row],[State or      Country]])=2,NICAP[[#This Row],[State or      Country]]&lt;&gt;"UK"),"US","Other")</f>
        <v>US</v>
      </c>
      <c r="F4257" s="74">
        <v>2</v>
      </c>
      <c r="G4257" s="41"/>
      <c r="H4257" s="41"/>
      <c r="I4257" s="41"/>
      <c r="J4257" s="41"/>
      <c r="K4257" s="41"/>
      <c r="L4257" s="42" t="s">
        <v>4403</v>
      </c>
      <c r="M4257" s="42" t="str">
        <f>IF(LEFT(NICAP[[#This Row],[Date]],1)=0,"Y","N")</f>
        <v>N</v>
      </c>
      <c r="N4257" s="42"/>
      <c r="O4257" s="42" t="str">
        <f>19&amp;LEFT(NICAP[[#This Row],[Date]],2)</f>
        <v>1973</v>
      </c>
      <c r="P4257" s="42" t="str">
        <f>MID(NICAP[[#This Row],[Date]],3,2)</f>
        <v>10</v>
      </c>
      <c r="Q4257" s="42" t="str">
        <f>RIGHT(NICAP[[#This Row],[Date]],2)</f>
        <v>04</v>
      </c>
      <c r="R4257" s="26">
        <f>DATE(NICAP[[#This Row],[Year]],NICAP[[#This Row],[Month]],NICAP[[#This Row],[Day]])</f>
        <v>26941</v>
      </c>
      <c r="S4257" s="35" t="str">
        <f t="shared" si="132"/>
        <v>CA</v>
      </c>
      <c r="T4257" s="24" t="str">
        <f t="shared" si="133"/>
        <v>US</v>
      </c>
    </row>
    <row r="4258" spans="1:20" ht="27.75" customHeight="1" x14ac:dyDescent="0.2">
      <c r="A4258" s="35">
        <v>4249</v>
      </c>
      <c r="B4258" s="60">
        <v>731005</v>
      </c>
      <c r="C4258" s="44" t="s">
        <v>4402</v>
      </c>
      <c r="D4258" s="44" t="s">
        <v>1670</v>
      </c>
      <c r="E4258" s="44" t="str">
        <f>IF(AND(LEN(NICAP[[#This Row],[State or      Country]])=2,NICAP[[#This Row],[State or      Country]]&lt;&gt;"UK"),"US","Other")</f>
        <v>US</v>
      </c>
      <c r="F4258" s="74">
        <v>2</v>
      </c>
      <c r="G4258" s="41"/>
      <c r="H4258" s="41"/>
      <c r="I4258" s="41"/>
      <c r="J4258" s="41"/>
      <c r="K4258" s="41"/>
      <c r="L4258" s="42" t="s">
        <v>4401</v>
      </c>
      <c r="M4258" s="42" t="str">
        <f>IF(LEFT(NICAP[[#This Row],[Date]],1)=0,"Y","N")</f>
        <v>N</v>
      </c>
      <c r="N4258" s="42"/>
      <c r="O4258" s="42" t="str">
        <f>19&amp;LEFT(NICAP[[#This Row],[Date]],2)</f>
        <v>1973</v>
      </c>
      <c r="P4258" s="42" t="str">
        <f>MID(NICAP[[#This Row],[Date]],3,2)</f>
        <v>10</v>
      </c>
      <c r="Q4258" s="42" t="str">
        <f>RIGHT(NICAP[[#This Row],[Date]],2)</f>
        <v>05</v>
      </c>
      <c r="R4258" s="26">
        <f>DATE(NICAP[[#This Row],[Year]],NICAP[[#This Row],[Month]],NICAP[[#This Row],[Day]])</f>
        <v>26942</v>
      </c>
      <c r="S4258" s="35" t="str">
        <f t="shared" si="132"/>
        <v>IL</v>
      </c>
      <c r="T4258" s="24" t="str">
        <f t="shared" si="133"/>
        <v>US</v>
      </c>
    </row>
    <row r="4259" spans="1:20" ht="27" customHeight="1" x14ac:dyDescent="0.2">
      <c r="A4259" s="35">
        <v>4250</v>
      </c>
      <c r="B4259" s="60">
        <v>731005</v>
      </c>
      <c r="C4259" s="44" t="s">
        <v>4111</v>
      </c>
      <c r="D4259" s="44" t="s">
        <v>1787</v>
      </c>
      <c r="E4259" s="44" t="str">
        <f>IF(AND(LEN(NICAP[[#This Row],[State or      Country]])=2,NICAP[[#This Row],[State or      Country]]&lt;&gt;"UK"),"US","Other")</f>
        <v>US</v>
      </c>
      <c r="F4259" s="74">
        <v>1</v>
      </c>
      <c r="G4259" s="41"/>
      <c r="H4259" s="41"/>
      <c r="I4259" s="41"/>
      <c r="J4259" s="41"/>
      <c r="K4259" s="41"/>
      <c r="L4259" s="59" t="s">
        <v>4400</v>
      </c>
      <c r="M4259" s="59" t="str">
        <f>IF(LEFT(NICAP[[#This Row],[Date]],1)=0,"Y","N")</f>
        <v>N</v>
      </c>
      <c r="N4259" s="59"/>
      <c r="O4259" s="59" t="str">
        <f>19&amp;LEFT(NICAP[[#This Row],[Date]],2)</f>
        <v>1973</v>
      </c>
      <c r="P4259" s="59" t="str">
        <f>MID(NICAP[[#This Row],[Date]],3,2)</f>
        <v>10</v>
      </c>
      <c r="Q4259" s="59" t="str">
        <f>RIGHT(NICAP[[#This Row],[Date]],2)</f>
        <v>05</v>
      </c>
      <c r="R4259" s="26">
        <f>DATE(NICAP[[#This Row],[Year]],NICAP[[#This Row],[Month]],NICAP[[#This Row],[Day]])</f>
        <v>26942</v>
      </c>
      <c r="S4259" s="35" t="str">
        <f t="shared" si="132"/>
        <v>IN</v>
      </c>
      <c r="T4259" s="24" t="str">
        <f t="shared" si="133"/>
        <v>US</v>
      </c>
    </row>
    <row r="4260" spans="1:20" ht="42" customHeight="1" x14ac:dyDescent="0.2">
      <c r="A4260" s="35">
        <v>4251</v>
      </c>
      <c r="B4260" s="57">
        <v>731005</v>
      </c>
      <c r="C4260" s="50" t="s">
        <v>3415</v>
      </c>
      <c r="D4260" s="50" t="s">
        <v>1787</v>
      </c>
      <c r="E4260" s="50" t="str">
        <f>IF(AND(LEN(NICAP[[#This Row],[State or      Country]])=2,NICAP[[#This Row],[State or      Country]]&lt;&gt;"UK"),"US","Other")</f>
        <v>US</v>
      </c>
      <c r="F4260" s="75">
        <v>1</v>
      </c>
      <c r="G4260" s="48"/>
      <c r="H4260" s="48"/>
      <c r="I4260" s="48"/>
      <c r="J4260" s="48"/>
      <c r="K4260" s="48"/>
      <c r="L4260" s="89" t="s">
        <v>4399</v>
      </c>
      <c r="M4260" s="89" t="str">
        <f>IF(LEFT(NICAP[[#This Row],[Date]],1)=0,"Y","N")</f>
        <v>N</v>
      </c>
      <c r="N4260" s="89"/>
      <c r="O4260" s="89" t="str">
        <f>19&amp;LEFT(NICAP[[#This Row],[Date]],2)</f>
        <v>1973</v>
      </c>
      <c r="P4260" s="89" t="str">
        <f>MID(NICAP[[#This Row],[Date]],3,2)</f>
        <v>10</v>
      </c>
      <c r="Q4260" s="89" t="str">
        <f>RIGHT(NICAP[[#This Row],[Date]],2)</f>
        <v>05</v>
      </c>
      <c r="R4260" s="26">
        <f>DATE(NICAP[[#This Row],[Year]],NICAP[[#This Row],[Month]],NICAP[[#This Row],[Day]])</f>
        <v>26942</v>
      </c>
      <c r="S4260" s="35" t="str">
        <f t="shared" si="132"/>
        <v>IN</v>
      </c>
      <c r="T4260" s="24" t="str">
        <f t="shared" si="133"/>
        <v>US</v>
      </c>
    </row>
    <row r="4261" spans="1:20" ht="42.75" customHeight="1" x14ac:dyDescent="0.2">
      <c r="A4261" s="35">
        <v>4252</v>
      </c>
      <c r="B4261" s="57">
        <v>731005</v>
      </c>
      <c r="C4261" s="50" t="s">
        <v>4398</v>
      </c>
      <c r="D4261" s="50" t="s">
        <v>1787</v>
      </c>
      <c r="E4261" s="50" t="str">
        <f>IF(AND(LEN(NICAP[[#This Row],[State or      Country]])=2,NICAP[[#This Row],[State or      Country]]&lt;&gt;"UK"),"US","Other")</f>
        <v>US</v>
      </c>
      <c r="F4261" s="75">
        <v>1</v>
      </c>
      <c r="G4261" s="48"/>
      <c r="H4261" s="48"/>
      <c r="I4261" s="48"/>
      <c r="J4261" s="48"/>
      <c r="K4261" s="48"/>
      <c r="L4261" s="42" t="s">
        <v>4397</v>
      </c>
      <c r="M4261" s="42" t="str">
        <f>IF(LEFT(NICAP[[#This Row],[Date]],1)=0,"Y","N")</f>
        <v>N</v>
      </c>
      <c r="N4261" s="42"/>
      <c r="O4261" s="42" t="str">
        <f>19&amp;LEFT(NICAP[[#This Row],[Date]],2)</f>
        <v>1973</v>
      </c>
      <c r="P4261" s="42" t="str">
        <f>MID(NICAP[[#This Row],[Date]],3,2)</f>
        <v>10</v>
      </c>
      <c r="Q4261" s="42" t="str">
        <f>RIGHT(NICAP[[#This Row],[Date]],2)</f>
        <v>05</v>
      </c>
      <c r="R4261" s="26">
        <f>DATE(NICAP[[#This Row],[Year]],NICAP[[#This Row],[Month]],NICAP[[#This Row],[Day]])</f>
        <v>26942</v>
      </c>
      <c r="S4261" s="35" t="str">
        <f t="shared" si="132"/>
        <v>IN</v>
      </c>
      <c r="T4261" s="24" t="str">
        <f t="shared" si="133"/>
        <v>US</v>
      </c>
    </row>
    <row r="4262" spans="1:20" ht="27.75" customHeight="1" x14ac:dyDescent="0.2">
      <c r="A4262" s="35">
        <v>4253</v>
      </c>
      <c r="B4262" s="60">
        <v>731005</v>
      </c>
      <c r="C4262" s="44" t="s">
        <v>4396</v>
      </c>
      <c r="D4262" s="44" t="s">
        <v>1702</v>
      </c>
      <c r="E4262" s="44" t="str">
        <f>IF(AND(LEN(NICAP[[#This Row],[State or      Country]])=2,NICAP[[#This Row],[State or      Country]]&lt;&gt;"UK"),"US","Other")</f>
        <v>Other</v>
      </c>
      <c r="F4262" s="74">
        <v>7</v>
      </c>
      <c r="G4262" s="41"/>
      <c r="H4262" s="41"/>
      <c r="I4262" s="41"/>
      <c r="J4262" s="41"/>
      <c r="K4262" s="41"/>
      <c r="L4262" s="42" t="s">
        <v>4395</v>
      </c>
      <c r="M4262" s="42" t="str">
        <f>IF(LEFT(NICAP[[#This Row],[Date]],1)=0,"Y","N")</f>
        <v>N</v>
      </c>
      <c r="N4262" s="42"/>
      <c r="O4262" s="42" t="str">
        <f>19&amp;LEFT(NICAP[[#This Row],[Date]],2)</f>
        <v>1973</v>
      </c>
      <c r="P4262" s="42" t="str">
        <f>MID(NICAP[[#This Row],[Date]],3,2)</f>
        <v>10</v>
      </c>
      <c r="Q4262" s="42" t="str">
        <f>RIGHT(NICAP[[#This Row],[Date]],2)</f>
        <v>05</v>
      </c>
      <c r="R4262" s="26">
        <f>DATE(NICAP[[#This Row],[Year]],NICAP[[#This Row],[Month]],NICAP[[#This Row],[Day]])</f>
        <v>26942</v>
      </c>
      <c r="S4262" s="35" t="str">
        <f t="shared" si="132"/>
        <v/>
      </c>
      <c r="T4262" s="24" t="str">
        <f t="shared" si="133"/>
        <v>CAN</v>
      </c>
    </row>
    <row r="4263" spans="1:20" ht="27" customHeight="1" x14ac:dyDescent="0.2">
      <c r="A4263" s="35">
        <v>4254</v>
      </c>
      <c r="B4263" s="60">
        <v>731006</v>
      </c>
      <c r="C4263" s="44" t="s">
        <v>4394</v>
      </c>
      <c r="D4263" s="44" t="s">
        <v>1702</v>
      </c>
      <c r="E4263" s="44" t="str">
        <f>IF(AND(LEN(NICAP[[#This Row],[State or      Country]])=2,NICAP[[#This Row],[State or      Country]]&lt;&gt;"UK"),"US","Other")</f>
        <v>Other</v>
      </c>
      <c r="F4263" s="74">
        <v>2</v>
      </c>
      <c r="G4263" s="41"/>
      <c r="H4263" s="41"/>
      <c r="I4263" s="41"/>
      <c r="J4263" s="41"/>
      <c r="K4263" s="41"/>
      <c r="L4263" s="59" t="s">
        <v>4393</v>
      </c>
      <c r="M4263" s="59" t="str">
        <f>IF(LEFT(NICAP[[#This Row],[Date]],1)=0,"Y","N")</f>
        <v>N</v>
      </c>
      <c r="N4263" s="59"/>
      <c r="O4263" s="59" t="str">
        <f>19&amp;LEFT(NICAP[[#This Row],[Date]],2)</f>
        <v>1973</v>
      </c>
      <c r="P4263" s="59" t="str">
        <f>MID(NICAP[[#This Row],[Date]],3,2)</f>
        <v>10</v>
      </c>
      <c r="Q4263" s="59" t="str">
        <f>RIGHT(NICAP[[#This Row],[Date]],2)</f>
        <v>06</v>
      </c>
      <c r="R4263" s="26">
        <f>DATE(NICAP[[#This Row],[Year]],NICAP[[#This Row],[Month]],NICAP[[#This Row],[Day]])</f>
        <v>26943</v>
      </c>
      <c r="S4263" s="35" t="str">
        <f t="shared" si="132"/>
        <v/>
      </c>
      <c r="T4263" s="24" t="str">
        <f t="shared" si="133"/>
        <v>CAN</v>
      </c>
    </row>
    <row r="4264" spans="1:20" ht="12.75" customHeight="1" x14ac:dyDescent="0.2">
      <c r="A4264" s="35">
        <v>4255</v>
      </c>
      <c r="B4264" s="55">
        <v>731007</v>
      </c>
      <c r="C4264" s="39" t="s">
        <v>4392</v>
      </c>
      <c r="D4264" s="39" t="s">
        <v>1694</v>
      </c>
      <c r="E4264" s="39" t="str">
        <f>IF(AND(LEN(NICAP[[#This Row],[State or      Country]])=2,NICAP[[#This Row],[State or      Country]]&lt;&gt;"UK"),"US","Other")</f>
        <v>US</v>
      </c>
      <c r="F4264" s="79">
        <v>1</v>
      </c>
      <c r="G4264" s="37"/>
      <c r="H4264" s="37"/>
      <c r="I4264" s="37"/>
      <c r="J4264" s="37"/>
      <c r="K4264" s="37"/>
      <c r="L4264" s="36" t="s">
        <v>4391</v>
      </c>
      <c r="M4264" s="36" t="str">
        <f>IF(LEFT(NICAP[[#This Row],[Date]],1)=0,"Y","N")</f>
        <v>N</v>
      </c>
      <c r="N4264" s="36"/>
      <c r="O4264" s="36" t="str">
        <f>19&amp;LEFT(NICAP[[#This Row],[Date]],2)</f>
        <v>1973</v>
      </c>
      <c r="P4264" s="36" t="str">
        <f>MID(NICAP[[#This Row],[Date]],3,2)</f>
        <v>10</v>
      </c>
      <c r="Q4264" s="36" t="str">
        <f>RIGHT(NICAP[[#This Row],[Date]],2)</f>
        <v>07</v>
      </c>
      <c r="R4264" s="26">
        <f>DATE(NICAP[[#This Row],[Year]],NICAP[[#This Row],[Month]],NICAP[[#This Row],[Day]])</f>
        <v>26944</v>
      </c>
      <c r="S4264" s="35" t="str">
        <f t="shared" si="132"/>
        <v>OH</v>
      </c>
      <c r="T4264" s="24" t="str">
        <f t="shared" si="133"/>
        <v>US</v>
      </c>
    </row>
    <row r="4265" spans="1:20" ht="12.75" customHeight="1" x14ac:dyDescent="0.2">
      <c r="A4265" s="35">
        <v>4256</v>
      </c>
      <c r="B4265" s="55">
        <v>731009</v>
      </c>
      <c r="C4265" s="39" t="s">
        <v>2399</v>
      </c>
      <c r="D4265" s="39" t="s">
        <v>1787</v>
      </c>
      <c r="E4265" s="39" t="str">
        <f>IF(AND(LEN(NICAP[[#This Row],[State or      Country]])=2,NICAP[[#This Row],[State or      Country]]&lt;&gt;"UK"),"US","Other")</f>
        <v>US</v>
      </c>
      <c r="F4265" s="79">
        <v>9</v>
      </c>
      <c r="G4265" s="37"/>
      <c r="H4265" s="46">
        <v>5</v>
      </c>
      <c r="I4265" s="37"/>
      <c r="J4265" s="37"/>
      <c r="K4265" s="37"/>
      <c r="L4265" s="36" t="s">
        <v>4390</v>
      </c>
      <c r="M4265" s="36" t="str">
        <f>IF(LEFT(NICAP[[#This Row],[Date]],1)=0,"Y","N")</f>
        <v>N</v>
      </c>
      <c r="N4265" s="36"/>
      <c r="O4265" s="36" t="str">
        <f>19&amp;LEFT(NICAP[[#This Row],[Date]],2)</f>
        <v>1973</v>
      </c>
      <c r="P4265" s="36" t="str">
        <f>MID(NICAP[[#This Row],[Date]],3,2)</f>
        <v>10</v>
      </c>
      <c r="Q4265" s="36" t="str">
        <f>RIGHT(NICAP[[#This Row],[Date]],2)</f>
        <v>09</v>
      </c>
      <c r="R4265" s="26">
        <f>DATE(NICAP[[#This Row],[Year]],NICAP[[#This Row],[Month]],NICAP[[#This Row],[Day]])</f>
        <v>26946</v>
      </c>
      <c r="S4265" s="35" t="str">
        <f t="shared" si="132"/>
        <v>IN</v>
      </c>
      <c r="T4265" s="24" t="str">
        <f t="shared" si="133"/>
        <v>US</v>
      </c>
    </row>
    <row r="4266" spans="1:20" ht="27" customHeight="1" x14ac:dyDescent="0.2">
      <c r="A4266" s="35">
        <v>4257</v>
      </c>
      <c r="B4266" s="60">
        <v>731009</v>
      </c>
      <c r="C4266" s="44" t="s">
        <v>4389</v>
      </c>
      <c r="D4266" s="44" t="s">
        <v>1787</v>
      </c>
      <c r="E4266" s="44" t="str">
        <f>IF(AND(LEN(NICAP[[#This Row],[State or      Country]])=2,NICAP[[#This Row],[State or      Country]]&lt;&gt;"UK"),"US","Other")</f>
        <v>US</v>
      </c>
      <c r="F4266" s="74">
        <v>2</v>
      </c>
      <c r="G4266" s="41"/>
      <c r="H4266" s="41"/>
      <c r="I4266" s="41"/>
      <c r="J4266" s="41"/>
      <c r="K4266" s="41"/>
      <c r="L4266" s="42" t="s">
        <v>4388</v>
      </c>
      <c r="M4266" s="42" t="str">
        <f>IF(LEFT(NICAP[[#This Row],[Date]],1)=0,"Y","N")</f>
        <v>N</v>
      </c>
      <c r="N4266" s="42"/>
      <c r="O4266" s="42" t="str">
        <f>19&amp;LEFT(NICAP[[#This Row],[Date]],2)</f>
        <v>1973</v>
      </c>
      <c r="P4266" s="42" t="str">
        <f>MID(NICAP[[#This Row],[Date]],3,2)</f>
        <v>10</v>
      </c>
      <c r="Q4266" s="42" t="str">
        <f>RIGHT(NICAP[[#This Row],[Date]],2)</f>
        <v>09</v>
      </c>
      <c r="R4266" s="26">
        <f>DATE(NICAP[[#This Row],[Year]],NICAP[[#This Row],[Month]],NICAP[[#This Row],[Day]])</f>
        <v>26946</v>
      </c>
      <c r="S4266" s="35" t="str">
        <f t="shared" si="132"/>
        <v>IN</v>
      </c>
      <c r="T4266" s="24" t="str">
        <f t="shared" si="133"/>
        <v>US</v>
      </c>
    </row>
    <row r="4267" spans="1:20" ht="42.75" customHeight="1" x14ac:dyDescent="0.2">
      <c r="A4267" s="35">
        <v>4258</v>
      </c>
      <c r="B4267" s="57">
        <v>731010</v>
      </c>
      <c r="C4267" s="50" t="s">
        <v>4387</v>
      </c>
      <c r="D4267" s="50" t="s">
        <v>1920</v>
      </c>
      <c r="E4267" s="50" t="str">
        <f>IF(AND(LEN(NICAP[[#This Row],[State or      Country]])=2,NICAP[[#This Row],[State or      Country]]&lt;&gt;"UK"),"US","Other")</f>
        <v>US</v>
      </c>
      <c r="F4267" s="75">
        <v>7</v>
      </c>
      <c r="G4267" s="48"/>
      <c r="H4267" s="48"/>
      <c r="I4267" s="48"/>
      <c r="J4267" s="48"/>
      <c r="K4267" s="48"/>
      <c r="L4267" s="36" t="s">
        <v>4386</v>
      </c>
      <c r="M4267" s="36" t="str">
        <f>IF(LEFT(NICAP[[#This Row],[Date]],1)=0,"Y","N")</f>
        <v>N</v>
      </c>
      <c r="N4267" s="36"/>
      <c r="O4267" s="36" t="str">
        <f>19&amp;LEFT(NICAP[[#This Row],[Date]],2)</f>
        <v>1973</v>
      </c>
      <c r="P4267" s="36" t="str">
        <f>MID(NICAP[[#This Row],[Date]],3,2)</f>
        <v>10</v>
      </c>
      <c r="Q4267" s="36" t="str">
        <f>RIGHT(NICAP[[#This Row],[Date]],2)</f>
        <v>10</v>
      </c>
      <c r="R4267" s="26">
        <f>DATE(NICAP[[#This Row],[Year]],NICAP[[#This Row],[Month]],NICAP[[#This Row],[Day]])</f>
        <v>26947</v>
      </c>
      <c r="S4267" s="35" t="str">
        <f t="shared" si="132"/>
        <v>MS</v>
      </c>
      <c r="T4267" s="24" t="str">
        <f t="shared" si="133"/>
        <v>US</v>
      </c>
    </row>
    <row r="4268" spans="1:20" ht="42" customHeight="1" x14ac:dyDescent="0.2">
      <c r="A4268" s="35">
        <v>4259</v>
      </c>
      <c r="B4268" s="57">
        <v>731010</v>
      </c>
      <c r="C4268" s="50" t="s">
        <v>4385</v>
      </c>
      <c r="D4268" s="50" t="s">
        <v>1694</v>
      </c>
      <c r="E4268" s="50" t="str">
        <f>IF(AND(LEN(NICAP[[#This Row],[State or      Country]])=2,NICAP[[#This Row],[State or      Country]]&lt;&gt;"UK"),"US","Other")</f>
        <v>US</v>
      </c>
      <c r="F4268" s="75">
        <v>2</v>
      </c>
      <c r="G4268" s="48"/>
      <c r="H4268" s="48"/>
      <c r="I4268" s="48"/>
      <c r="J4268" s="48"/>
      <c r="K4268" s="48"/>
      <c r="L4268" s="42" t="s">
        <v>4384</v>
      </c>
      <c r="M4268" s="42" t="str">
        <f>IF(LEFT(NICAP[[#This Row],[Date]],1)=0,"Y","N")</f>
        <v>N</v>
      </c>
      <c r="N4268" s="42"/>
      <c r="O4268" s="42" t="str">
        <f>19&amp;LEFT(NICAP[[#This Row],[Date]],2)</f>
        <v>1973</v>
      </c>
      <c r="P4268" s="42" t="str">
        <f>MID(NICAP[[#This Row],[Date]],3,2)</f>
        <v>10</v>
      </c>
      <c r="Q4268" s="42" t="str">
        <f>RIGHT(NICAP[[#This Row],[Date]],2)</f>
        <v>10</v>
      </c>
      <c r="R4268" s="26">
        <f>DATE(NICAP[[#This Row],[Year]],NICAP[[#This Row],[Month]],NICAP[[#This Row],[Day]])</f>
        <v>26947</v>
      </c>
      <c r="S4268" s="35" t="str">
        <f t="shared" si="132"/>
        <v>OH</v>
      </c>
      <c r="T4268" s="24" t="str">
        <f t="shared" si="133"/>
        <v>US</v>
      </c>
    </row>
    <row r="4269" spans="1:20" ht="14.25" customHeight="1" x14ac:dyDescent="0.2">
      <c r="A4269" s="35">
        <v>4260</v>
      </c>
      <c r="B4269" s="56">
        <v>731011</v>
      </c>
      <c r="C4269" s="39" t="s">
        <v>4383</v>
      </c>
      <c r="D4269" s="39" t="s">
        <v>1920</v>
      </c>
      <c r="E4269" s="39" t="str">
        <f>IF(AND(LEN(NICAP[[#This Row],[State or      Country]])=2,NICAP[[#This Row],[State or      Country]]&lt;&gt;"UK"),"US","Other")</f>
        <v>US</v>
      </c>
      <c r="F4269" s="79">
        <v>7</v>
      </c>
      <c r="G4269" s="71" t="s">
        <v>2090</v>
      </c>
      <c r="H4269" s="46">
        <v>5</v>
      </c>
      <c r="I4269" s="41"/>
      <c r="J4269" s="41"/>
      <c r="K4269" s="41"/>
      <c r="L4269" s="36" t="s">
        <v>4382</v>
      </c>
      <c r="M4269" s="36" t="str">
        <f>IF(LEFT(NICAP[[#This Row],[Date]],1)=0,"Y","N")</f>
        <v>N</v>
      </c>
      <c r="N4269" s="36"/>
      <c r="O4269" s="36" t="str">
        <f>19&amp;LEFT(NICAP[[#This Row],[Date]],2)</f>
        <v>1973</v>
      </c>
      <c r="P4269" s="36" t="str">
        <f>MID(NICAP[[#This Row],[Date]],3,2)</f>
        <v>10</v>
      </c>
      <c r="Q4269" s="36" t="str">
        <f>RIGHT(NICAP[[#This Row],[Date]],2)</f>
        <v>11</v>
      </c>
      <c r="R4269" s="26">
        <f>DATE(NICAP[[#This Row],[Year]],NICAP[[#This Row],[Month]],NICAP[[#This Row],[Day]])</f>
        <v>26948</v>
      </c>
      <c r="S4269" s="35" t="str">
        <f t="shared" si="132"/>
        <v>MS</v>
      </c>
      <c r="T4269" s="24" t="str">
        <f t="shared" si="133"/>
        <v>US</v>
      </c>
    </row>
    <row r="4270" spans="1:20" ht="27.75" customHeight="1" x14ac:dyDescent="0.2">
      <c r="A4270" s="35">
        <v>4261</v>
      </c>
      <c r="B4270" s="60">
        <v>731011</v>
      </c>
      <c r="C4270" s="44" t="s">
        <v>4381</v>
      </c>
      <c r="D4270" s="44" t="s">
        <v>1694</v>
      </c>
      <c r="E4270" s="44" t="str">
        <f>IF(AND(LEN(NICAP[[#This Row],[State or      Country]])=2,NICAP[[#This Row],[State or      Country]]&lt;&gt;"UK"),"US","Other")</f>
        <v>US</v>
      </c>
      <c r="F4270" s="74">
        <v>1</v>
      </c>
      <c r="G4270" s="41"/>
      <c r="H4270" s="41"/>
      <c r="I4270" s="41"/>
      <c r="J4270" s="41"/>
      <c r="K4270" s="41"/>
      <c r="L4270" s="42" t="s">
        <v>4380</v>
      </c>
      <c r="M4270" s="42" t="str">
        <f>IF(LEFT(NICAP[[#This Row],[Date]],1)=0,"Y","N")</f>
        <v>N</v>
      </c>
      <c r="N4270" s="42"/>
      <c r="O4270" s="42" t="str">
        <f>19&amp;LEFT(NICAP[[#This Row],[Date]],2)</f>
        <v>1973</v>
      </c>
      <c r="P4270" s="42" t="str">
        <f>MID(NICAP[[#This Row],[Date]],3,2)</f>
        <v>10</v>
      </c>
      <c r="Q4270" s="42" t="str">
        <f>RIGHT(NICAP[[#This Row],[Date]],2)</f>
        <v>11</v>
      </c>
      <c r="R4270" s="26">
        <f>DATE(NICAP[[#This Row],[Year]],NICAP[[#This Row],[Month]],NICAP[[#This Row],[Day]])</f>
        <v>26948</v>
      </c>
      <c r="S4270" s="35" t="str">
        <f t="shared" si="132"/>
        <v>OH</v>
      </c>
      <c r="T4270" s="24" t="str">
        <f t="shared" si="133"/>
        <v>US</v>
      </c>
    </row>
    <row r="4271" spans="1:20" ht="42" customHeight="1" x14ac:dyDescent="0.2">
      <c r="A4271" s="35">
        <v>4262</v>
      </c>
      <c r="B4271" s="57">
        <v>731011</v>
      </c>
      <c r="C4271" s="50" t="s">
        <v>4379</v>
      </c>
      <c r="D4271" s="50" t="s">
        <v>2299</v>
      </c>
      <c r="E4271" s="50" t="str">
        <f>IF(AND(LEN(NICAP[[#This Row],[State or      Country]])=2,NICAP[[#This Row],[State or      Country]]&lt;&gt;"UK"),"US","Other")</f>
        <v>US</v>
      </c>
      <c r="F4271" s="75">
        <v>7</v>
      </c>
      <c r="G4271" s="48"/>
      <c r="H4271" s="48"/>
      <c r="I4271" s="48"/>
      <c r="J4271" s="48"/>
      <c r="K4271" s="48"/>
      <c r="L4271" s="42" t="s">
        <v>4378</v>
      </c>
      <c r="M4271" s="42" t="str">
        <f>IF(LEFT(NICAP[[#This Row],[Date]],1)=0,"Y","N")</f>
        <v>N</v>
      </c>
      <c r="N4271" s="42"/>
      <c r="O4271" s="42" t="str">
        <f>19&amp;LEFT(NICAP[[#This Row],[Date]],2)</f>
        <v>1973</v>
      </c>
      <c r="P4271" s="42" t="str">
        <f>MID(NICAP[[#This Row],[Date]],3,2)</f>
        <v>10</v>
      </c>
      <c r="Q4271" s="42" t="str">
        <f>RIGHT(NICAP[[#This Row],[Date]],2)</f>
        <v>11</v>
      </c>
      <c r="R4271" s="26">
        <f>DATE(NICAP[[#This Row],[Year]],NICAP[[#This Row],[Month]],NICAP[[#This Row],[Day]])</f>
        <v>26948</v>
      </c>
      <c r="S4271" s="35" t="str">
        <f t="shared" si="132"/>
        <v>AL</v>
      </c>
      <c r="T4271" s="24" t="str">
        <f t="shared" si="133"/>
        <v>US</v>
      </c>
    </row>
    <row r="4272" spans="1:20" ht="42" customHeight="1" x14ac:dyDescent="0.2">
      <c r="A4272" s="35">
        <v>4263</v>
      </c>
      <c r="B4272" s="57">
        <v>731011</v>
      </c>
      <c r="C4272" s="50" t="s">
        <v>4111</v>
      </c>
      <c r="D4272" s="50" t="s">
        <v>1787</v>
      </c>
      <c r="E4272" s="50" t="str">
        <f>IF(AND(LEN(NICAP[[#This Row],[State or      Country]])=2,NICAP[[#This Row],[State or      Country]]&lt;&gt;"UK"),"US","Other")</f>
        <v>US</v>
      </c>
      <c r="F4272" s="75">
        <v>2</v>
      </c>
      <c r="G4272" s="48"/>
      <c r="H4272" s="48"/>
      <c r="I4272" s="48"/>
      <c r="J4272" s="48"/>
      <c r="K4272" s="48"/>
      <c r="L4272" s="42" t="s">
        <v>4377</v>
      </c>
      <c r="M4272" s="42" t="str">
        <f>IF(LEFT(NICAP[[#This Row],[Date]],1)=0,"Y","N")</f>
        <v>N</v>
      </c>
      <c r="N4272" s="42"/>
      <c r="O4272" s="42" t="str">
        <f>19&amp;LEFT(NICAP[[#This Row],[Date]],2)</f>
        <v>1973</v>
      </c>
      <c r="P4272" s="42" t="str">
        <f>MID(NICAP[[#This Row],[Date]],3,2)</f>
        <v>10</v>
      </c>
      <c r="Q4272" s="42" t="str">
        <f>RIGHT(NICAP[[#This Row],[Date]],2)</f>
        <v>11</v>
      </c>
      <c r="R4272" s="26">
        <f>DATE(NICAP[[#This Row],[Year]],NICAP[[#This Row],[Month]],NICAP[[#This Row],[Day]])</f>
        <v>26948</v>
      </c>
      <c r="S4272" s="35" t="str">
        <f t="shared" si="132"/>
        <v>IN</v>
      </c>
      <c r="T4272" s="24" t="str">
        <f t="shared" si="133"/>
        <v>US</v>
      </c>
    </row>
    <row r="4273" spans="1:20" ht="41.25" customHeight="1" x14ac:dyDescent="0.2">
      <c r="A4273" s="35">
        <v>4264</v>
      </c>
      <c r="B4273" s="57">
        <v>731011</v>
      </c>
      <c r="C4273" s="50" t="s">
        <v>3415</v>
      </c>
      <c r="D4273" s="50" t="s">
        <v>1787</v>
      </c>
      <c r="E4273" s="50" t="str">
        <f>IF(AND(LEN(NICAP[[#This Row],[State or      Country]])=2,NICAP[[#This Row],[State or      Country]]&lt;&gt;"UK"),"US","Other")</f>
        <v>US</v>
      </c>
      <c r="F4273" s="75">
        <v>2</v>
      </c>
      <c r="G4273" s="48"/>
      <c r="H4273" s="48"/>
      <c r="I4273" s="48"/>
      <c r="J4273" s="48"/>
      <c r="K4273" s="48"/>
      <c r="L4273" s="42" t="s">
        <v>4376</v>
      </c>
      <c r="M4273" s="42" t="str">
        <f>IF(LEFT(NICAP[[#This Row],[Date]],1)=0,"Y","N")</f>
        <v>N</v>
      </c>
      <c r="N4273" s="42"/>
      <c r="O4273" s="42" t="str">
        <f>19&amp;LEFT(NICAP[[#This Row],[Date]],2)</f>
        <v>1973</v>
      </c>
      <c r="P4273" s="42" t="str">
        <f>MID(NICAP[[#This Row],[Date]],3,2)</f>
        <v>10</v>
      </c>
      <c r="Q4273" s="42" t="str">
        <f>RIGHT(NICAP[[#This Row],[Date]],2)</f>
        <v>11</v>
      </c>
      <c r="R4273" s="26">
        <f>DATE(NICAP[[#This Row],[Year]],NICAP[[#This Row],[Month]],NICAP[[#This Row],[Day]])</f>
        <v>26948</v>
      </c>
      <c r="S4273" s="35" t="str">
        <f t="shared" si="132"/>
        <v>IN</v>
      </c>
      <c r="T4273" s="24" t="str">
        <f t="shared" si="133"/>
        <v>US</v>
      </c>
    </row>
    <row r="4274" spans="1:20" ht="27.75" customHeight="1" x14ac:dyDescent="0.2">
      <c r="A4274" s="35">
        <v>4265</v>
      </c>
      <c r="B4274" s="60">
        <v>731012</v>
      </c>
      <c r="C4274" s="44" t="s">
        <v>3645</v>
      </c>
      <c r="D4274" s="44" t="s">
        <v>1694</v>
      </c>
      <c r="E4274" s="44" t="str">
        <f>IF(AND(LEN(NICAP[[#This Row],[State or      Country]])=2,NICAP[[#This Row],[State or      Country]]&lt;&gt;"UK"),"US","Other")</f>
        <v>US</v>
      </c>
      <c r="F4274" s="74">
        <v>7</v>
      </c>
      <c r="G4274" s="41"/>
      <c r="H4274" s="41"/>
      <c r="I4274" s="41"/>
      <c r="J4274" s="41"/>
      <c r="K4274" s="41"/>
      <c r="L4274" s="42" t="s">
        <v>4375</v>
      </c>
      <c r="M4274" s="42" t="str">
        <f>IF(LEFT(NICAP[[#This Row],[Date]],1)=0,"Y","N")</f>
        <v>N</v>
      </c>
      <c r="N4274" s="42"/>
      <c r="O4274" s="42" t="str">
        <f>19&amp;LEFT(NICAP[[#This Row],[Date]],2)</f>
        <v>1973</v>
      </c>
      <c r="P4274" s="42" t="str">
        <f>MID(NICAP[[#This Row],[Date]],3,2)</f>
        <v>10</v>
      </c>
      <c r="Q4274" s="42" t="str">
        <f>RIGHT(NICAP[[#This Row],[Date]],2)</f>
        <v>12</v>
      </c>
      <c r="R4274" s="26">
        <f>DATE(NICAP[[#This Row],[Year]],NICAP[[#This Row],[Month]],NICAP[[#This Row],[Day]])</f>
        <v>26949</v>
      </c>
      <c r="S4274" s="35" t="str">
        <f t="shared" si="132"/>
        <v>OH</v>
      </c>
      <c r="T4274" s="24" t="str">
        <f t="shared" si="133"/>
        <v>US</v>
      </c>
    </row>
    <row r="4275" spans="1:20" ht="27.75" customHeight="1" x14ac:dyDescent="0.2">
      <c r="A4275" s="35">
        <v>4266</v>
      </c>
      <c r="B4275" s="60">
        <v>731013</v>
      </c>
      <c r="C4275" s="44" t="s">
        <v>4374</v>
      </c>
      <c r="D4275" s="44" t="s">
        <v>1683</v>
      </c>
      <c r="E4275" s="44" t="str">
        <f>IF(AND(LEN(NICAP[[#This Row],[State or      Country]])=2,NICAP[[#This Row],[State or      Country]]&lt;&gt;"UK"),"US","Other")</f>
        <v>US</v>
      </c>
      <c r="F4275" s="74">
        <v>1</v>
      </c>
      <c r="G4275" s="41"/>
      <c r="H4275" s="41"/>
      <c r="I4275" s="41"/>
      <c r="J4275" s="41"/>
      <c r="K4275" s="41"/>
      <c r="L4275" s="42" t="s">
        <v>4373</v>
      </c>
      <c r="M4275" s="42" t="str">
        <f>IF(LEFT(NICAP[[#This Row],[Date]],1)=0,"Y","N")</f>
        <v>N</v>
      </c>
      <c r="N4275" s="42"/>
      <c r="O4275" s="42" t="str">
        <f>19&amp;LEFT(NICAP[[#This Row],[Date]],2)</f>
        <v>1973</v>
      </c>
      <c r="P4275" s="42" t="str">
        <f>MID(NICAP[[#This Row],[Date]],3,2)</f>
        <v>10</v>
      </c>
      <c r="Q4275" s="42" t="str">
        <f>RIGHT(NICAP[[#This Row],[Date]],2)</f>
        <v>13</v>
      </c>
      <c r="R4275" s="26">
        <f>DATE(NICAP[[#This Row],[Year]],NICAP[[#This Row],[Month]],NICAP[[#This Row],[Day]])</f>
        <v>26950</v>
      </c>
      <c r="S4275" s="35" t="str">
        <f t="shared" si="132"/>
        <v>FL</v>
      </c>
      <c r="T4275" s="24" t="str">
        <f t="shared" si="133"/>
        <v>US</v>
      </c>
    </row>
    <row r="4276" spans="1:20" ht="27" customHeight="1" x14ac:dyDescent="0.2">
      <c r="A4276" s="35">
        <v>4267</v>
      </c>
      <c r="B4276" s="60">
        <v>731014</v>
      </c>
      <c r="C4276" s="44" t="s">
        <v>4372</v>
      </c>
      <c r="D4276" s="44" t="s">
        <v>1694</v>
      </c>
      <c r="E4276" s="44" t="str">
        <f>IF(AND(LEN(NICAP[[#This Row],[State or      Country]])=2,NICAP[[#This Row],[State or      Country]]&lt;&gt;"UK"),"US","Other")</f>
        <v>US</v>
      </c>
      <c r="F4276" s="74">
        <v>1</v>
      </c>
      <c r="G4276" s="41"/>
      <c r="H4276" s="41"/>
      <c r="I4276" s="41"/>
      <c r="J4276" s="41"/>
      <c r="K4276" s="41"/>
      <c r="L4276" s="42" t="s">
        <v>4371</v>
      </c>
      <c r="M4276" s="42" t="str">
        <f>IF(LEFT(NICAP[[#This Row],[Date]],1)=0,"Y","N")</f>
        <v>N</v>
      </c>
      <c r="N4276" s="42"/>
      <c r="O4276" s="42" t="str">
        <f>19&amp;LEFT(NICAP[[#This Row],[Date]],2)</f>
        <v>1973</v>
      </c>
      <c r="P4276" s="42" t="str">
        <f>MID(NICAP[[#This Row],[Date]],3,2)</f>
        <v>10</v>
      </c>
      <c r="Q4276" s="42" t="str">
        <f>RIGHT(NICAP[[#This Row],[Date]],2)</f>
        <v>14</v>
      </c>
      <c r="R4276" s="26">
        <f>DATE(NICAP[[#This Row],[Year]],NICAP[[#This Row],[Month]],NICAP[[#This Row],[Day]])</f>
        <v>26951</v>
      </c>
      <c r="S4276" s="35" t="str">
        <f t="shared" si="132"/>
        <v>OH</v>
      </c>
      <c r="T4276" s="24" t="str">
        <f t="shared" si="133"/>
        <v>US</v>
      </c>
    </row>
    <row r="4277" spans="1:20" ht="27.75" customHeight="1" x14ac:dyDescent="0.2">
      <c r="A4277" s="35">
        <v>4268</v>
      </c>
      <c r="B4277" s="66">
        <v>731014</v>
      </c>
      <c r="C4277" s="44" t="s">
        <v>3415</v>
      </c>
      <c r="D4277" s="44" t="s">
        <v>1787</v>
      </c>
      <c r="E4277" s="44" t="str">
        <f>IF(AND(LEN(NICAP[[#This Row],[State or      Country]])=2,NICAP[[#This Row],[State or      Country]]&lt;&gt;"UK"),"US","Other")</f>
        <v>US</v>
      </c>
      <c r="F4277" s="74">
        <v>2</v>
      </c>
      <c r="G4277" s="41"/>
      <c r="H4277" s="41"/>
      <c r="I4277" s="41"/>
      <c r="J4277" s="41"/>
      <c r="K4277" s="41"/>
      <c r="L4277" s="42" t="s">
        <v>4370</v>
      </c>
      <c r="M4277" s="42" t="str">
        <f>IF(LEFT(NICAP[[#This Row],[Date]],1)=0,"Y","N")</f>
        <v>N</v>
      </c>
      <c r="N4277" s="42"/>
      <c r="O4277" s="42" t="str">
        <f>19&amp;LEFT(NICAP[[#This Row],[Date]],2)</f>
        <v>1973</v>
      </c>
      <c r="P4277" s="42" t="str">
        <f>MID(NICAP[[#This Row],[Date]],3,2)</f>
        <v>10</v>
      </c>
      <c r="Q4277" s="42" t="str">
        <f>RIGHT(NICAP[[#This Row],[Date]],2)</f>
        <v>14</v>
      </c>
      <c r="R4277" s="26">
        <f>DATE(NICAP[[#This Row],[Year]],NICAP[[#This Row],[Month]],NICAP[[#This Row],[Day]])</f>
        <v>26951</v>
      </c>
      <c r="S4277" s="35" t="str">
        <f t="shared" si="132"/>
        <v>IN</v>
      </c>
      <c r="T4277" s="24" t="str">
        <f t="shared" si="133"/>
        <v>US</v>
      </c>
    </row>
    <row r="4278" spans="1:20" ht="42.75" customHeight="1" x14ac:dyDescent="0.2">
      <c r="A4278" s="35">
        <v>4269</v>
      </c>
      <c r="B4278" s="67">
        <v>731014</v>
      </c>
      <c r="C4278" s="50" t="s">
        <v>4369</v>
      </c>
      <c r="D4278" s="50" t="s">
        <v>1694</v>
      </c>
      <c r="E4278" s="50" t="str">
        <f>IF(AND(LEN(NICAP[[#This Row],[State or      Country]])=2,NICAP[[#This Row],[State or      Country]]&lt;&gt;"UK"),"US","Other")</f>
        <v>US</v>
      </c>
      <c r="F4278" s="75">
        <v>2</v>
      </c>
      <c r="G4278" s="48"/>
      <c r="H4278" s="48"/>
      <c r="I4278" s="48"/>
      <c r="J4278" s="48"/>
      <c r="K4278" s="48"/>
      <c r="L4278" s="36" t="s">
        <v>4368</v>
      </c>
      <c r="M4278" s="36" t="str">
        <f>IF(LEFT(NICAP[[#This Row],[Date]],1)=0,"Y","N")</f>
        <v>N</v>
      </c>
      <c r="N4278" s="36"/>
      <c r="O4278" s="36" t="str">
        <f>19&amp;LEFT(NICAP[[#This Row],[Date]],2)</f>
        <v>1973</v>
      </c>
      <c r="P4278" s="36" t="str">
        <f>MID(NICAP[[#This Row],[Date]],3,2)</f>
        <v>10</v>
      </c>
      <c r="Q4278" s="36" t="str">
        <f>RIGHT(NICAP[[#This Row],[Date]],2)</f>
        <v>14</v>
      </c>
      <c r="R4278" s="26">
        <f>DATE(NICAP[[#This Row],[Year]],NICAP[[#This Row],[Month]],NICAP[[#This Row],[Day]])</f>
        <v>26951</v>
      </c>
      <c r="S4278" s="35" t="str">
        <f t="shared" si="132"/>
        <v>OH</v>
      </c>
      <c r="T4278" s="24" t="str">
        <f t="shared" si="133"/>
        <v>US</v>
      </c>
    </row>
    <row r="4279" spans="1:20" ht="42" customHeight="1" x14ac:dyDescent="0.2">
      <c r="A4279" s="35">
        <v>4270</v>
      </c>
      <c r="B4279" s="67">
        <v>731014</v>
      </c>
      <c r="C4279" s="50" t="s">
        <v>3076</v>
      </c>
      <c r="D4279" s="50" t="s">
        <v>1787</v>
      </c>
      <c r="E4279" s="50" t="str">
        <f>IF(AND(LEN(NICAP[[#This Row],[State or      Country]])=2,NICAP[[#This Row],[State or      Country]]&lt;&gt;"UK"),"US","Other")</f>
        <v>US</v>
      </c>
      <c r="F4279" s="75">
        <v>1</v>
      </c>
      <c r="G4279" s="48"/>
      <c r="H4279" s="48"/>
      <c r="I4279" s="48"/>
      <c r="J4279" s="48"/>
      <c r="K4279" s="48"/>
      <c r="L4279" s="36" t="s">
        <v>4367</v>
      </c>
      <c r="M4279" s="36" t="str">
        <f>IF(LEFT(NICAP[[#This Row],[Date]],1)=0,"Y","N")</f>
        <v>N</v>
      </c>
      <c r="N4279" s="36"/>
      <c r="O4279" s="36" t="str">
        <f>19&amp;LEFT(NICAP[[#This Row],[Date]],2)</f>
        <v>1973</v>
      </c>
      <c r="P4279" s="36" t="str">
        <f>MID(NICAP[[#This Row],[Date]],3,2)</f>
        <v>10</v>
      </c>
      <c r="Q4279" s="36" t="str">
        <f>RIGHT(NICAP[[#This Row],[Date]],2)</f>
        <v>14</v>
      </c>
      <c r="R4279" s="26">
        <f>DATE(NICAP[[#This Row],[Year]],NICAP[[#This Row],[Month]],NICAP[[#This Row],[Day]])</f>
        <v>26951</v>
      </c>
      <c r="S4279" s="35" t="str">
        <f t="shared" si="132"/>
        <v>IN</v>
      </c>
      <c r="T4279" s="24" t="str">
        <f t="shared" si="133"/>
        <v>US</v>
      </c>
    </row>
    <row r="4280" spans="1:20" ht="41.25" customHeight="1" x14ac:dyDescent="0.2">
      <c r="A4280" s="35">
        <v>4271</v>
      </c>
      <c r="B4280" s="67">
        <v>731015</v>
      </c>
      <c r="C4280" s="50" t="s">
        <v>4366</v>
      </c>
      <c r="D4280" s="50" t="s">
        <v>1787</v>
      </c>
      <c r="E4280" s="50" t="str">
        <f>IF(AND(LEN(NICAP[[#This Row],[State or      Country]])=2,NICAP[[#This Row],[State or      Country]]&lt;&gt;"UK"),"US","Other")</f>
        <v>US</v>
      </c>
      <c r="F4280" s="75">
        <v>2</v>
      </c>
      <c r="G4280" s="48"/>
      <c r="H4280" s="48"/>
      <c r="I4280" s="48"/>
      <c r="J4280" s="48"/>
      <c r="K4280" s="48"/>
      <c r="L4280" s="36" t="s">
        <v>4365</v>
      </c>
      <c r="M4280" s="36" t="str">
        <f>IF(LEFT(NICAP[[#This Row],[Date]],1)=0,"Y","N")</f>
        <v>N</v>
      </c>
      <c r="N4280" s="36"/>
      <c r="O4280" s="36" t="str">
        <f>19&amp;LEFT(NICAP[[#This Row],[Date]],2)</f>
        <v>1973</v>
      </c>
      <c r="P4280" s="36" t="str">
        <f>MID(NICAP[[#This Row],[Date]],3,2)</f>
        <v>10</v>
      </c>
      <c r="Q4280" s="36" t="str">
        <f>RIGHT(NICAP[[#This Row],[Date]],2)</f>
        <v>15</v>
      </c>
      <c r="R4280" s="26">
        <f>DATE(NICAP[[#This Row],[Year]],NICAP[[#This Row],[Month]],NICAP[[#This Row],[Day]])</f>
        <v>26952</v>
      </c>
      <c r="S4280" s="35" t="str">
        <f t="shared" si="132"/>
        <v>IN</v>
      </c>
      <c r="T4280" s="24" t="str">
        <f t="shared" si="133"/>
        <v>US</v>
      </c>
    </row>
    <row r="4281" spans="1:20" ht="42.75" customHeight="1" x14ac:dyDescent="0.2">
      <c r="A4281" s="35">
        <v>4272</v>
      </c>
      <c r="B4281" s="67">
        <v>731015</v>
      </c>
      <c r="C4281" s="50" t="s">
        <v>4364</v>
      </c>
      <c r="D4281" s="50" t="s">
        <v>1739</v>
      </c>
      <c r="E4281" s="50" t="str">
        <f>IF(AND(LEN(NICAP[[#This Row],[State or      Country]])=2,NICAP[[#This Row],[State or      Country]]&lt;&gt;"UK"),"US","Other")</f>
        <v>US</v>
      </c>
      <c r="F4281" s="75">
        <v>7</v>
      </c>
      <c r="G4281" s="48"/>
      <c r="H4281" s="48"/>
      <c r="I4281" s="48"/>
      <c r="J4281" s="48"/>
      <c r="K4281" s="48"/>
      <c r="L4281" s="36" t="s">
        <v>4363</v>
      </c>
      <c r="M4281" s="36" t="str">
        <f>IF(LEFT(NICAP[[#This Row],[Date]],1)=0,"Y","N")</f>
        <v>N</v>
      </c>
      <c r="N4281" s="36"/>
      <c r="O4281" s="36" t="str">
        <f>19&amp;LEFT(NICAP[[#This Row],[Date]],2)</f>
        <v>1973</v>
      </c>
      <c r="P4281" s="36" t="str">
        <f>MID(NICAP[[#This Row],[Date]],3,2)</f>
        <v>10</v>
      </c>
      <c r="Q4281" s="36" t="str">
        <f>RIGHT(NICAP[[#This Row],[Date]],2)</f>
        <v>15</v>
      </c>
      <c r="R4281" s="26">
        <f>DATE(NICAP[[#This Row],[Year]],NICAP[[#This Row],[Month]],NICAP[[#This Row],[Day]])</f>
        <v>26952</v>
      </c>
      <c r="S4281" s="35" t="str">
        <f t="shared" si="132"/>
        <v>WI</v>
      </c>
      <c r="T4281" s="24" t="str">
        <f t="shared" si="133"/>
        <v>US</v>
      </c>
    </row>
    <row r="4282" spans="1:20" ht="27.75" customHeight="1" x14ac:dyDescent="0.2">
      <c r="A4282" s="35">
        <v>4273</v>
      </c>
      <c r="B4282" s="66">
        <v>731015</v>
      </c>
      <c r="C4282" s="44" t="s">
        <v>4362</v>
      </c>
      <c r="D4282" s="44" t="s">
        <v>2050</v>
      </c>
      <c r="E4282" s="44" t="str">
        <f>IF(AND(LEN(NICAP[[#This Row],[State or      Country]])=2,NICAP[[#This Row],[State or      Country]]&lt;&gt;"UK"),"US","Other")</f>
        <v>US</v>
      </c>
      <c r="F4282" s="74">
        <v>1</v>
      </c>
      <c r="G4282" s="41"/>
      <c r="H4282" s="41"/>
      <c r="I4282" s="41"/>
      <c r="J4282" s="41"/>
      <c r="K4282" s="41"/>
      <c r="L4282" s="42" t="s">
        <v>4361</v>
      </c>
      <c r="M4282" s="42" t="str">
        <f>IF(LEFT(NICAP[[#This Row],[Date]],1)=0,"Y","N")</f>
        <v>N</v>
      </c>
      <c r="N4282" s="42"/>
      <c r="O4282" s="42" t="str">
        <f>19&amp;LEFT(NICAP[[#This Row],[Date]],2)</f>
        <v>1973</v>
      </c>
      <c r="P4282" s="42" t="str">
        <f>MID(NICAP[[#This Row],[Date]],3,2)</f>
        <v>10</v>
      </c>
      <c r="Q4282" s="42" t="str">
        <f>RIGHT(NICAP[[#This Row],[Date]],2)</f>
        <v>15</v>
      </c>
      <c r="R4282" s="26">
        <f>DATE(NICAP[[#This Row],[Year]],NICAP[[#This Row],[Month]],NICAP[[#This Row],[Day]])</f>
        <v>26952</v>
      </c>
      <c r="S4282" s="35" t="str">
        <f t="shared" si="132"/>
        <v>WV</v>
      </c>
      <c r="T4282" s="24" t="str">
        <f t="shared" si="133"/>
        <v>US</v>
      </c>
    </row>
    <row r="4283" spans="1:20" ht="42" customHeight="1" x14ac:dyDescent="0.2">
      <c r="A4283" s="35">
        <v>4274</v>
      </c>
      <c r="B4283" s="67">
        <v>731015</v>
      </c>
      <c r="C4283" s="50" t="s">
        <v>3415</v>
      </c>
      <c r="D4283" s="50" t="s">
        <v>1787</v>
      </c>
      <c r="E4283" s="50" t="str">
        <f>IF(AND(LEN(NICAP[[#This Row],[State or      Country]])=2,NICAP[[#This Row],[State or      Country]]&lt;&gt;"UK"),"US","Other")</f>
        <v>US</v>
      </c>
      <c r="F4283" s="75">
        <v>1</v>
      </c>
      <c r="G4283" s="48"/>
      <c r="H4283" s="48"/>
      <c r="I4283" s="48"/>
      <c r="J4283" s="48"/>
      <c r="K4283" s="48"/>
      <c r="L4283" s="36" t="s">
        <v>4360</v>
      </c>
      <c r="M4283" s="36" t="str">
        <f>IF(LEFT(NICAP[[#This Row],[Date]],1)=0,"Y","N")</f>
        <v>N</v>
      </c>
      <c r="N4283" s="36"/>
      <c r="O4283" s="36" t="str">
        <f>19&amp;LEFT(NICAP[[#This Row],[Date]],2)</f>
        <v>1973</v>
      </c>
      <c r="P4283" s="36" t="str">
        <f>MID(NICAP[[#This Row],[Date]],3,2)</f>
        <v>10</v>
      </c>
      <c r="Q4283" s="36" t="str">
        <f>RIGHT(NICAP[[#This Row],[Date]],2)</f>
        <v>15</v>
      </c>
      <c r="R4283" s="26">
        <f>DATE(NICAP[[#This Row],[Year]],NICAP[[#This Row],[Month]],NICAP[[#This Row],[Day]])</f>
        <v>26952</v>
      </c>
      <c r="S4283" s="35" t="str">
        <f t="shared" si="132"/>
        <v>IN</v>
      </c>
      <c r="T4283" s="24" t="str">
        <f t="shared" si="133"/>
        <v>US</v>
      </c>
    </row>
    <row r="4284" spans="1:20" ht="27" customHeight="1" x14ac:dyDescent="0.2">
      <c r="A4284" s="35">
        <v>4275</v>
      </c>
      <c r="B4284" s="84">
        <v>731015</v>
      </c>
      <c r="C4284" s="44" t="s">
        <v>2160</v>
      </c>
      <c r="D4284" s="44" t="s">
        <v>1787</v>
      </c>
      <c r="E4284" s="44" t="str">
        <f>IF(AND(LEN(NICAP[[#This Row],[State or      Country]])=2,NICAP[[#This Row],[State or      Country]]&lt;&gt;"UK"),"US","Other")</f>
        <v>US</v>
      </c>
      <c r="F4284" s="74">
        <v>2</v>
      </c>
      <c r="G4284" s="41"/>
      <c r="H4284" s="41"/>
      <c r="I4284" s="41"/>
      <c r="J4284" s="41"/>
      <c r="K4284" s="41"/>
      <c r="L4284" s="42" t="s">
        <v>4359</v>
      </c>
      <c r="M4284" s="42" t="str">
        <f>IF(LEFT(NICAP[[#This Row],[Date]],1)=0,"Y","N")</f>
        <v>N</v>
      </c>
      <c r="N4284" s="42"/>
      <c r="O4284" s="42" t="str">
        <f>19&amp;LEFT(NICAP[[#This Row],[Date]],2)</f>
        <v>1973</v>
      </c>
      <c r="P4284" s="42" t="str">
        <f>MID(NICAP[[#This Row],[Date]],3,2)</f>
        <v>10</v>
      </c>
      <c r="Q4284" s="42" t="str">
        <f>RIGHT(NICAP[[#This Row],[Date]],2)</f>
        <v>15</v>
      </c>
      <c r="R4284" s="26">
        <f>DATE(NICAP[[#This Row],[Year]],NICAP[[#This Row],[Month]],NICAP[[#This Row],[Day]])</f>
        <v>26952</v>
      </c>
      <c r="S4284" s="35" t="str">
        <f t="shared" si="132"/>
        <v>IN</v>
      </c>
      <c r="T4284" s="24" t="str">
        <f t="shared" si="133"/>
        <v>US</v>
      </c>
    </row>
    <row r="4285" spans="1:20" ht="27.75" customHeight="1" x14ac:dyDescent="0.2">
      <c r="A4285" s="35">
        <v>4276</v>
      </c>
      <c r="B4285" s="66">
        <v>731015</v>
      </c>
      <c r="C4285" s="44" t="s">
        <v>4358</v>
      </c>
      <c r="D4285" s="44" t="s">
        <v>1920</v>
      </c>
      <c r="E4285" s="44" t="str">
        <f>IF(AND(LEN(NICAP[[#This Row],[State or      Country]])=2,NICAP[[#This Row],[State or      Country]]&lt;&gt;"UK"),"US","Other")</f>
        <v>US</v>
      </c>
      <c r="F4285" s="74">
        <v>2</v>
      </c>
      <c r="G4285" s="41"/>
      <c r="H4285" s="41"/>
      <c r="I4285" s="41"/>
      <c r="J4285" s="41"/>
      <c r="K4285" s="41"/>
      <c r="L4285" s="59" t="s">
        <v>4357</v>
      </c>
      <c r="M4285" s="59" t="str">
        <f>IF(LEFT(NICAP[[#This Row],[Date]],1)=0,"Y","N")</f>
        <v>N</v>
      </c>
      <c r="N4285" s="59"/>
      <c r="O4285" s="59" t="str">
        <f>19&amp;LEFT(NICAP[[#This Row],[Date]],2)</f>
        <v>1973</v>
      </c>
      <c r="P4285" s="59" t="str">
        <f>MID(NICAP[[#This Row],[Date]],3,2)</f>
        <v>10</v>
      </c>
      <c r="Q4285" s="59" t="str">
        <f>RIGHT(NICAP[[#This Row],[Date]],2)</f>
        <v>15</v>
      </c>
      <c r="R4285" s="26">
        <f>DATE(NICAP[[#This Row],[Year]],NICAP[[#This Row],[Month]],NICAP[[#This Row],[Day]])</f>
        <v>26952</v>
      </c>
      <c r="S4285" s="35" t="str">
        <f t="shared" si="132"/>
        <v>MS</v>
      </c>
      <c r="T4285" s="24" t="str">
        <f t="shared" si="133"/>
        <v>US</v>
      </c>
    </row>
    <row r="4286" spans="1:20" ht="27.75" customHeight="1" x14ac:dyDescent="0.2">
      <c r="A4286" s="35">
        <v>4277</v>
      </c>
      <c r="B4286" s="66">
        <v>731015</v>
      </c>
      <c r="C4286" s="44" t="s">
        <v>1918</v>
      </c>
      <c r="D4286" s="44" t="s">
        <v>1920</v>
      </c>
      <c r="E4286" s="44" t="str">
        <f>IF(AND(LEN(NICAP[[#This Row],[State or      Country]])=2,NICAP[[#This Row],[State or      Country]]&lt;&gt;"UK"),"US","Other")</f>
        <v>US</v>
      </c>
      <c r="F4286" s="74">
        <v>2</v>
      </c>
      <c r="G4286" s="41"/>
      <c r="H4286" s="41"/>
      <c r="I4286" s="41"/>
      <c r="J4286" s="41"/>
      <c r="K4286" s="41"/>
      <c r="L4286" s="42" t="s">
        <v>4356</v>
      </c>
      <c r="M4286" s="42" t="str">
        <f>IF(LEFT(NICAP[[#This Row],[Date]],1)=0,"Y","N")</f>
        <v>N</v>
      </c>
      <c r="N4286" s="42"/>
      <c r="O4286" s="42" t="str">
        <f>19&amp;LEFT(NICAP[[#This Row],[Date]],2)</f>
        <v>1973</v>
      </c>
      <c r="P4286" s="42" t="str">
        <f>MID(NICAP[[#This Row],[Date]],3,2)</f>
        <v>10</v>
      </c>
      <c r="Q4286" s="42" t="str">
        <f>RIGHT(NICAP[[#This Row],[Date]],2)</f>
        <v>15</v>
      </c>
      <c r="R4286" s="26">
        <f>DATE(NICAP[[#This Row],[Year]],NICAP[[#This Row],[Month]],NICAP[[#This Row],[Day]])</f>
        <v>26952</v>
      </c>
      <c r="S4286" s="35" t="str">
        <f t="shared" si="132"/>
        <v>MS</v>
      </c>
      <c r="T4286" s="24" t="str">
        <f t="shared" si="133"/>
        <v>US</v>
      </c>
    </row>
    <row r="4287" spans="1:20" ht="42" customHeight="1" x14ac:dyDescent="0.2">
      <c r="A4287" s="35">
        <v>4278</v>
      </c>
      <c r="B4287" s="67">
        <v>731015</v>
      </c>
      <c r="C4287" s="50" t="s">
        <v>3415</v>
      </c>
      <c r="D4287" s="50" t="s">
        <v>1787</v>
      </c>
      <c r="E4287" s="50" t="str">
        <f>IF(AND(LEN(NICAP[[#This Row],[State or      Country]])=2,NICAP[[#This Row],[State or      Country]]&lt;&gt;"UK"),"US","Other")</f>
        <v>US</v>
      </c>
      <c r="F4287" s="75">
        <v>2</v>
      </c>
      <c r="G4287" s="48"/>
      <c r="H4287" s="48"/>
      <c r="I4287" s="48"/>
      <c r="J4287" s="48"/>
      <c r="K4287" s="48"/>
      <c r="L4287" s="42" t="s">
        <v>4355</v>
      </c>
      <c r="M4287" s="42" t="str">
        <f>IF(LEFT(NICAP[[#This Row],[Date]],1)=0,"Y","N")</f>
        <v>N</v>
      </c>
      <c r="N4287" s="42"/>
      <c r="O4287" s="42" t="str">
        <f>19&amp;LEFT(NICAP[[#This Row],[Date]],2)</f>
        <v>1973</v>
      </c>
      <c r="P4287" s="42" t="str">
        <f>MID(NICAP[[#This Row],[Date]],3,2)</f>
        <v>10</v>
      </c>
      <c r="Q4287" s="42" t="str">
        <f>RIGHT(NICAP[[#This Row],[Date]],2)</f>
        <v>15</v>
      </c>
      <c r="R4287" s="26">
        <f>DATE(NICAP[[#This Row],[Year]],NICAP[[#This Row],[Month]],NICAP[[#This Row],[Day]])</f>
        <v>26952</v>
      </c>
      <c r="S4287" s="35" t="str">
        <f t="shared" si="132"/>
        <v>IN</v>
      </c>
      <c r="T4287" s="24" t="str">
        <f t="shared" si="133"/>
        <v>US</v>
      </c>
    </row>
    <row r="4288" spans="1:20" ht="42" customHeight="1" x14ac:dyDescent="0.2">
      <c r="A4288" s="35">
        <v>4279</v>
      </c>
      <c r="B4288" s="67">
        <v>731015</v>
      </c>
      <c r="C4288" s="50" t="s">
        <v>3415</v>
      </c>
      <c r="D4288" s="50" t="s">
        <v>1787</v>
      </c>
      <c r="E4288" s="50" t="str">
        <f>IF(AND(LEN(NICAP[[#This Row],[State or      Country]])=2,NICAP[[#This Row],[State or      Country]]&lt;&gt;"UK"),"US","Other")</f>
        <v>US</v>
      </c>
      <c r="F4288" s="75">
        <v>2</v>
      </c>
      <c r="G4288" s="48"/>
      <c r="H4288" s="48"/>
      <c r="I4288" s="48"/>
      <c r="J4288" s="48"/>
      <c r="K4288" s="48"/>
      <c r="L4288" s="42" t="s">
        <v>4354</v>
      </c>
      <c r="M4288" s="42" t="str">
        <f>IF(LEFT(NICAP[[#This Row],[Date]],1)=0,"Y","N")</f>
        <v>N</v>
      </c>
      <c r="N4288" s="42"/>
      <c r="O4288" s="42" t="str">
        <f>19&amp;LEFT(NICAP[[#This Row],[Date]],2)</f>
        <v>1973</v>
      </c>
      <c r="P4288" s="42" t="str">
        <f>MID(NICAP[[#This Row],[Date]],3,2)</f>
        <v>10</v>
      </c>
      <c r="Q4288" s="42" t="str">
        <f>RIGHT(NICAP[[#This Row],[Date]],2)</f>
        <v>15</v>
      </c>
      <c r="R4288" s="26">
        <f>DATE(NICAP[[#This Row],[Year]],NICAP[[#This Row],[Month]],NICAP[[#This Row],[Day]])</f>
        <v>26952</v>
      </c>
      <c r="S4288" s="35" t="str">
        <f t="shared" si="132"/>
        <v>IN</v>
      </c>
      <c r="T4288" s="24" t="str">
        <f t="shared" si="133"/>
        <v>US</v>
      </c>
    </row>
    <row r="4289" spans="1:20" ht="27.75" customHeight="1" x14ac:dyDescent="0.2">
      <c r="A4289" s="35">
        <v>4280</v>
      </c>
      <c r="B4289" s="66">
        <v>731015</v>
      </c>
      <c r="C4289" s="44" t="s">
        <v>4353</v>
      </c>
      <c r="D4289" s="44" t="s">
        <v>1799</v>
      </c>
      <c r="E4289" s="44" t="str">
        <f>IF(AND(LEN(NICAP[[#This Row],[State or      Country]])=2,NICAP[[#This Row],[State or      Country]]&lt;&gt;"UK"),"US","Other")</f>
        <v>US</v>
      </c>
      <c r="F4289" s="74">
        <v>2</v>
      </c>
      <c r="G4289" s="41"/>
      <c r="H4289" s="41"/>
      <c r="I4289" s="41"/>
      <c r="J4289" s="41"/>
      <c r="K4289" s="41"/>
      <c r="L4289" s="42" t="s">
        <v>4352</v>
      </c>
      <c r="M4289" s="42" t="str">
        <f>IF(LEFT(NICAP[[#This Row],[Date]],1)=0,"Y","N")</f>
        <v>N</v>
      </c>
      <c r="N4289" s="42"/>
      <c r="O4289" s="42" t="str">
        <f>19&amp;LEFT(NICAP[[#This Row],[Date]],2)</f>
        <v>1973</v>
      </c>
      <c r="P4289" s="42" t="str">
        <f>MID(NICAP[[#This Row],[Date]],3,2)</f>
        <v>10</v>
      </c>
      <c r="Q4289" s="42" t="str">
        <f>RIGHT(NICAP[[#This Row],[Date]],2)</f>
        <v>15</v>
      </c>
      <c r="R4289" s="26">
        <f>DATE(NICAP[[#This Row],[Year]],NICAP[[#This Row],[Month]],NICAP[[#This Row],[Day]])</f>
        <v>26952</v>
      </c>
      <c r="S4289" s="35" t="str">
        <f t="shared" si="132"/>
        <v>TN</v>
      </c>
      <c r="T4289" s="24" t="str">
        <f t="shared" si="133"/>
        <v>US</v>
      </c>
    </row>
    <row r="4290" spans="1:20" ht="42.75" customHeight="1" x14ac:dyDescent="0.2">
      <c r="A4290" s="35">
        <v>4281</v>
      </c>
      <c r="B4290" s="67">
        <v>731015</v>
      </c>
      <c r="C4290" s="50" t="s">
        <v>3415</v>
      </c>
      <c r="D4290" s="50" t="s">
        <v>1787</v>
      </c>
      <c r="E4290" s="50" t="str">
        <f>IF(AND(LEN(NICAP[[#This Row],[State or      Country]])=2,NICAP[[#This Row],[State or      Country]]&lt;&gt;"UK"),"US","Other")</f>
        <v>US</v>
      </c>
      <c r="F4290" s="75">
        <v>2</v>
      </c>
      <c r="G4290" s="48"/>
      <c r="H4290" s="48"/>
      <c r="I4290" s="48"/>
      <c r="J4290" s="48"/>
      <c r="K4290" s="48"/>
      <c r="L4290" s="36" t="s">
        <v>4351</v>
      </c>
      <c r="M4290" s="36" t="str">
        <f>IF(LEFT(NICAP[[#This Row],[Date]],1)=0,"Y","N")</f>
        <v>N</v>
      </c>
      <c r="N4290" s="36"/>
      <c r="O4290" s="36" t="str">
        <f>19&amp;LEFT(NICAP[[#This Row],[Date]],2)</f>
        <v>1973</v>
      </c>
      <c r="P4290" s="36" t="str">
        <f>MID(NICAP[[#This Row],[Date]],3,2)</f>
        <v>10</v>
      </c>
      <c r="Q4290" s="36" t="str">
        <f>RIGHT(NICAP[[#This Row],[Date]],2)</f>
        <v>15</v>
      </c>
      <c r="R4290" s="26">
        <f>DATE(NICAP[[#This Row],[Year]],NICAP[[#This Row],[Month]],NICAP[[#This Row],[Day]])</f>
        <v>26952</v>
      </c>
      <c r="S4290" s="35" t="str">
        <f t="shared" si="132"/>
        <v>IN</v>
      </c>
      <c r="T4290" s="24" t="str">
        <f t="shared" si="133"/>
        <v>US</v>
      </c>
    </row>
    <row r="4291" spans="1:20" ht="42" customHeight="1" x14ac:dyDescent="0.2">
      <c r="A4291" s="35">
        <v>4282</v>
      </c>
      <c r="B4291" s="69" t="s">
        <v>4350</v>
      </c>
      <c r="C4291" s="50" t="s">
        <v>4349</v>
      </c>
      <c r="D4291" s="50" t="s">
        <v>1947</v>
      </c>
      <c r="E4291" s="50" t="str">
        <f>IF(AND(LEN(NICAP[[#This Row],[State or      Country]])=2,NICAP[[#This Row],[State or      Country]]&lt;&gt;"UK"),"US","Other")</f>
        <v>US</v>
      </c>
      <c r="F4291" s="75">
        <v>2</v>
      </c>
      <c r="G4291" s="48"/>
      <c r="H4291" s="48"/>
      <c r="I4291" s="48"/>
      <c r="J4291" s="48"/>
      <c r="K4291" s="48"/>
      <c r="L4291" s="42" t="s">
        <v>4348</v>
      </c>
      <c r="M4291" s="42" t="str">
        <f>IF(LEFT(NICAP[[#This Row],[Date]],1)=0,"Y","N")</f>
        <v>N</v>
      </c>
      <c r="N4291" s="42"/>
      <c r="O4291" s="42" t="str">
        <f>19&amp;LEFT(NICAP[[#This Row],[Date]],2)</f>
        <v>1973</v>
      </c>
      <c r="P4291" s="42" t="str">
        <f>MID(NICAP[[#This Row],[Date]],3,2)</f>
        <v>10</v>
      </c>
      <c r="Q4291" s="42" t="str">
        <f>RIGHT(NICAP[[#This Row],[Date]],2)</f>
        <v>16</v>
      </c>
      <c r="R4291" s="26">
        <f>DATE(NICAP[[#This Row],[Year]],NICAP[[#This Row],[Month]],NICAP[[#This Row],[Day]])</f>
        <v>26953</v>
      </c>
      <c r="S4291" s="35" t="str">
        <f t="shared" si="132"/>
        <v>LA</v>
      </c>
      <c r="T4291" s="24" t="str">
        <f t="shared" si="133"/>
        <v>US</v>
      </c>
    </row>
    <row r="4292" spans="1:20" ht="56.25" customHeight="1" x14ac:dyDescent="0.2">
      <c r="A4292" s="35">
        <v>4283</v>
      </c>
      <c r="B4292" s="67">
        <v>731016</v>
      </c>
      <c r="C4292" s="50" t="s">
        <v>4347</v>
      </c>
      <c r="D4292" s="50" t="s">
        <v>1920</v>
      </c>
      <c r="E4292" s="50" t="str">
        <f>IF(AND(LEN(NICAP[[#This Row],[State or      Country]])=2,NICAP[[#This Row],[State or      Country]]&lt;&gt;"UK"),"US","Other")</f>
        <v>US</v>
      </c>
      <c r="F4292" s="75">
        <v>2</v>
      </c>
      <c r="G4292" s="48"/>
      <c r="H4292" s="48"/>
      <c r="I4292" s="48"/>
      <c r="J4292" s="48"/>
      <c r="K4292" s="48"/>
      <c r="L4292" s="36" t="s">
        <v>4346</v>
      </c>
      <c r="M4292" s="36" t="str">
        <f>IF(LEFT(NICAP[[#This Row],[Date]],1)=0,"Y","N")</f>
        <v>N</v>
      </c>
      <c r="N4292" s="36"/>
      <c r="O4292" s="36" t="str">
        <f>19&amp;LEFT(NICAP[[#This Row],[Date]],2)</f>
        <v>1973</v>
      </c>
      <c r="P4292" s="36" t="str">
        <f>MID(NICAP[[#This Row],[Date]],3,2)</f>
        <v>10</v>
      </c>
      <c r="Q4292" s="36" t="str">
        <f>RIGHT(NICAP[[#This Row],[Date]],2)</f>
        <v>16</v>
      </c>
      <c r="R4292" s="26">
        <f>DATE(NICAP[[#This Row],[Year]],NICAP[[#This Row],[Month]],NICAP[[#This Row],[Day]])</f>
        <v>26953</v>
      </c>
      <c r="S4292" s="35" t="str">
        <f t="shared" si="132"/>
        <v>MS</v>
      </c>
      <c r="T4292" s="24" t="str">
        <f t="shared" si="133"/>
        <v>US</v>
      </c>
    </row>
    <row r="4293" spans="1:20" ht="27.75" customHeight="1" x14ac:dyDescent="0.2">
      <c r="A4293" s="35">
        <v>4284</v>
      </c>
      <c r="B4293" s="66">
        <v>731016</v>
      </c>
      <c r="C4293" s="44" t="s">
        <v>1876</v>
      </c>
      <c r="D4293" s="44" t="s">
        <v>1694</v>
      </c>
      <c r="E4293" s="44" t="str">
        <f>IF(AND(LEN(NICAP[[#This Row],[State or      Country]])=2,NICAP[[#This Row],[State or      Country]]&lt;&gt;"UK"),"US","Other")</f>
        <v>US</v>
      </c>
      <c r="F4293" s="74">
        <v>1</v>
      </c>
      <c r="G4293" s="41"/>
      <c r="H4293" s="41"/>
      <c r="I4293" s="41"/>
      <c r="J4293" s="41"/>
      <c r="K4293" s="41"/>
      <c r="L4293" s="59" t="s">
        <v>4345</v>
      </c>
      <c r="M4293" s="59" t="str">
        <f>IF(LEFT(NICAP[[#This Row],[Date]],1)=0,"Y","N")</f>
        <v>N</v>
      </c>
      <c r="N4293" s="59"/>
      <c r="O4293" s="59" t="str">
        <f>19&amp;LEFT(NICAP[[#This Row],[Date]],2)</f>
        <v>1973</v>
      </c>
      <c r="P4293" s="59" t="str">
        <f>MID(NICAP[[#This Row],[Date]],3,2)</f>
        <v>10</v>
      </c>
      <c r="Q4293" s="59" t="str">
        <f>RIGHT(NICAP[[#This Row],[Date]],2)</f>
        <v>16</v>
      </c>
      <c r="R4293" s="26">
        <f>DATE(NICAP[[#This Row],[Year]],NICAP[[#This Row],[Month]],NICAP[[#This Row],[Day]])</f>
        <v>26953</v>
      </c>
      <c r="S4293" s="35" t="str">
        <f t="shared" si="132"/>
        <v>OH</v>
      </c>
      <c r="T4293" s="24" t="str">
        <f t="shared" si="133"/>
        <v>US</v>
      </c>
    </row>
    <row r="4294" spans="1:20" ht="27.75" customHeight="1" x14ac:dyDescent="0.2">
      <c r="A4294" s="35">
        <v>4285</v>
      </c>
      <c r="B4294" s="66">
        <v>731016</v>
      </c>
      <c r="C4294" s="44" t="s">
        <v>4344</v>
      </c>
      <c r="D4294" s="44" t="s">
        <v>1694</v>
      </c>
      <c r="E4294" s="44" t="str">
        <f>IF(AND(LEN(NICAP[[#This Row],[State or      Country]])=2,NICAP[[#This Row],[State or      Country]]&lt;&gt;"UK"),"US","Other")</f>
        <v>US</v>
      </c>
      <c r="F4294" s="74">
        <v>1</v>
      </c>
      <c r="G4294" s="41"/>
      <c r="H4294" s="41"/>
      <c r="I4294" s="41"/>
      <c r="J4294" s="41"/>
      <c r="K4294" s="41"/>
      <c r="L4294" s="42" t="s">
        <v>4343</v>
      </c>
      <c r="M4294" s="42" t="str">
        <f>IF(LEFT(NICAP[[#This Row],[Date]],1)=0,"Y","N")</f>
        <v>N</v>
      </c>
      <c r="N4294" s="42"/>
      <c r="O4294" s="42" t="str">
        <f>19&amp;LEFT(NICAP[[#This Row],[Date]],2)</f>
        <v>1973</v>
      </c>
      <c r="P4294" s="42" t="str">
        <f>MID(NICAP[[#This Row],[Date]],3,2)</f>
        <v>10</v>
      </c>
      <c r="Q4294" s="42" t="str">
        <f>RIGHT(NICAP[[#This Row],[Date]],2)</f>
        <v>16</v>
      </c>
      <c r="R4294" s="26">
        <f>DATE(NICAP[[#This Row],[Year]],NICAP[[#This Row],[Month]],NICAP[[#This Row],[Day]])</f>
        <v>26953</v>
      </c>
      <c r="S4294" s="35" t="str">
        <f t="shared" si="132"/>
        <v>OH</v>
      </c>
      <c r="T4294" s="24" t="str">
        <f t="shared" si="133"/>
        <v>US</v>
      </c>
    </row>
    <row r="4295" spans="1:20" ht="27.75" customHeight="1" x14ac:dyDescent="0.2">
      <c r="A4295" s="35">
        <v>4286</v>
      </c>
      <c r="B4295" s="66">
        <v>731016</v>
      </c>
      <c r="C4295" s="44" t="s">
        <v>4339</v>
      </c>
      <c r="D4295" s="44" t="s">
        <v>1676</v>
      </c>
      <c r="E4295" s="44" t="str">
        <f>IF(AND(LEN(NICAP[[#This Row],[State or      Country]])=2,NICAP[[#This Row],[State or      Country]]&lt;&gt;"UK"),"US","Other")</f>
        <v>US</v>
      </c>
      <c r="F4295" s="74">
        <v>7</v>
      </c>
      <c r="G4295" s="41"/>
      <c r="H4295" s="41"/>
      <c r="I4295" s="41"/>
      <c r="J4295" s="41"/>
      <c r="K4295" s="41"/>
      <c r="L4295" s="59" t="s">
        <v>4342</v>
      </c>
      <c r="M4295" s="59" t="str">
        <f>IF(LEFT(NICAP[[#This Row],[Date]],1)=0,"Y","N")</f>
        <v>N</v>
      </c>
      <c r="N4295" s="59"/>
      <c r="O4295" s="59" t="str">
        <f>19&amp;LEFT(NICAP[[#This Row],[Date]],2)</f>
        <v>1973</v>
      </c>
      <c r="P4295" s="59" t="str">
        <f>MID(NICAP[[#This Row],[Date]],3,2)</f>
        <v>10</v>
      </c>
      <c r="Q4295" s="59" t="str">
        <f>RIGHT(NICAP[[#This Row],[Date]],2)</f>
        <v>16</v>
      </c>
      <c r="R4295" s="26">
        <f>DATE(NICAP[[#This Row],[Year]],NICAP[[#This Row],[Month]],NICAP[[#This Row],[Day]])</f>
        <v>26953</v>
      </c>
      <c r="S4295" s="35" t="str">
        <f t="shared" si="132"/>
        <v>CA</v>
      </c>
      <c r="T4295" s="24" t="str">
        <f t="shared" si="133"/>
        <v>US</v>
      </c>
    </row>
    <row r="4296" spans="1:20" ht="27.75" customHeight="1" x14ac:dyDescent="0.2">
      <c r="A4296" s="35">
        <v>4287</v>
      </c>
      <c r="B4296" s="66">
        <v>731016</v>
      </c>
      <c r="C4296" s="44" t="s">
        <v>4341</v>
      </c>
      <c r="D4296" s="44" t="s">
        <v>1920</v>
      </c>
      <c r="E4296" s="44" t="str">
        <f>IF(AND(LEN(NICAP[[#This Row],[State or      Country]])=2,NICAP[[#This Row],[State or      Country]]&lt;&gt;"UK"),"US","Other")</f>
        <v>US</v>
      </c>
      <c r="F4296" s="74">
        <v>2</v>
      </c>
      <c r="G4296" s="41"/>
      <c r="H4296" s="41"/>
      <c r="I4296" s="41"/>
      <c r="J4296" s="41"/>
      <c r="K4296" s="41"/>
      <c r="L4296" s="42" t="s">
        <v>4340</v>
      </c>
      <c r="M4296" s="42" t="str">
        <f>IF(LEFT(NICAP[[#This Row],[Date]],1)=0,"Y","N")</f>
        <v>N</v>
      </c>
      <c r="N4296" s="42"/>
      <c r="O4296" s="42" t="str">
        <f>19&amp;LEFT(NICAP[[#This Row],[Date]],2)</f>
        <v>1973</v>
      </c>
      <c r="P4296" s="42" t="str">
        <f>MID(NICAP[[#This Row],[Date]],3,2)</f>
        <v>10</v>
      </c>
      <c r="Q4296" s="42" t="str">
        <f>RIGHT(NICAP[[#This Row],[Date]],2)</f>
        <v>16</v>
      </c>
      <c r="R4296" s="26">
        <f>DATE(NICAP[[#This Row],[Year]],NICAP[[#This Row],[Month]],NICAP[[#This Row],[Day]])</f>
        <v>26953</v>
      </c>
      <c r="S4296" s="35" t="str">
        <f t="shared" si="132"/>
        <v>MS</v>
      </c>
      <c r="T4296" s="24" t="str">
        <f t="shared" si="133"/>
        <v>US</v>
      </c>
    </row>
    <row r="4297" spans="1:20" ht="27" customHeight="1" x14ac:dyDescent="0.2">
      <c r="A4297" s="35">
        <v>4288</v>
      </c>
      <c r="B4297" s="66">
        <v>731016</v>
      </c>
      <c r="C4297" s="44" t="s">
        <v>4339</v>
      </c>
      <c r="D4297" s="44" t="s">
        <v>1676</v>
      </c>
      <c r="E4297" s="44" t="str">
        <f>IF(AND(LEN(NICAP[[#This Row],[State or      Country]])=2,NICAP[[#This Row],[State or      Country]]&lt;&gt;"UK"),"US","Other")</f>
        <v>US</v>
      </c>
      <c r="F4297" s="74">
        <v>1</v>
      </c>
      <c r="G4297" s="41"/>
      <c r="H4297" s="41"/>
      <c r="I4297" s="41"/>
      <c r="J4297" s="41"/>
      <c r="K4297" s="41"/>
      <c r="L4297" s="42" t="s">
        <v>4338</v>
      </c>
      <c r="M4297" s="42" t="str">
        <f>IF(LEFT(NICAP[[#This Row],[Date]],1)=0,"Y","N")</f>
        <v>N</v>
      </c>
      <c r="N4297" s="42"/>
      <c r="O4297" s="42" t="str">
        <f>19&amp;LEFT(NICAP[[#This Row],[Date]],2)</f>
        <v>1973</v>
      </c>
      <c r="P4297" s="42" t="str">
        <f>MID(NICAP[[#This Row],[Date]],3,2)</f>
        <v>10</v>
      </c>
      <c r="Q4297" s="42" t="str">
        <f>RIGHT(NICAP[[#This Row],[Date]],2)</f>
        <v>16</v>
      </c>
      <c r="R4297" s="26">
        <f>DATE(NICAP[[#This Row],[Year]],NICAP[[#This Row],[Month]],NICAP[[#This Row],[Day]])</f>
        <v>26953</v>
      </c>
      <c r="S4297" s="35" t="str">
        <f t="shared" si="132"/>
        <v>CA</v>
      </c>
      <c r="T4297" s="24" t="str">
        <f t="shared" si="133"/>
        <v>US</v>
      </c>
    </row>
    <row r="4298" spans="1:20" ht="42" customHeight="1" x14ac:dyDescent="0.2">
      <c r="A4298" s="35">
        <v>4289</v>
      </c>
      <c r="B4298" s="69" t="s">
        <v>4337</v>
      </c>
      <c r="C4298" s="50" t="s">
        <v>4336</v>
      </c>
      <c r="D4298" s="50" t="s">
        <v>3132</v>
      </c>
      <c r="E4298" s="50" t="str">
        <f>IF(AND(LEN(NICAP[[#This Row],[State or      Country]])=2,NICAP[[#This Row],[State or      Country]]&lt;&gt;"UK"),"US","Other")</f>
        <v>US</v>
      </c>
      <c r="F4298" s="75">
        <v>7</v>
      </c>
      <c r="G4298" s="48"/>
      <c r="H4298" s="48"/>
      <c r="I4298" s="48"/>
      <c r="J4298" s="48"/>
      <c r="K4298" s="48"/>
      <c r="L4298" s="36" t="s">
        <v>4335</v>
      </c>
      <c r="M4298" s="36" t="str">
        <f>IF(LEFT(NICAP[[#This Row],[Date]],1)=0,"Y","N")</f>
        <v>N</v>
      </c>
      <c r="N4298" s="36"/>
      <c r="O4298" s="36" t="str">
        <f>19&amp;LEFT(NICAP[[#This Row],[Date]],2)</f>
        <v>1973</v>
      </c>
      <c r="P4298" s="36" t="str">
        <f>MID(NICAP[[#This Row],[Date]],3,2)</f>
        <v>10</v>
      </c>
      <c r="Q4298" s="36" t="str">
        <f>RIGHT(NICAP[[#This Row],[Date]],2)</f>
        <v>17</v>
      </c>
      <c r="R4298" s="26">
        <f>DATE(NICAP[[#This Row],[Year]],NICAP[[#This Row],[Month]],NICAP[[#This Row],[Day]])</f>
        <v>26954</v>
      </c>
      <c r="S4298" s="35" t="str">
        <f t="shared" ref="S4298:S4361" si="134">IF(E4298="US",D4298,"")</f>
        <v>UT</v>
      </c>
      <c r="T4298" s="24" t="str">
        <f t="shared" ref="T4298:T4361" si="135">IF(E4298="US","US",D4298)</f>
        <v>US</v>
      </c>
    </row>
    <row r="4299" spans="1:20" ht="42.75" customHeight="1" x14ac:dyDescent="0.2">
      <c r="A4299" s="35">
        <v>4290</v>
      </c>
      <c r="B4299" s="67">
        <v>731017</v>
      </c>
      <c r="C4299" s="50" t="s">
        <v>4308</v>
      </c>
      <c r="D4299" s="50" t="s">
        <v>1715</v>
      </c>
      <c r="E4299" s="50" t="str">
        <f>IF(AND(LEN(NICAP[[#This Row],[State or      Country]])=2,NICAP[[#This Row],[State or      Country]]&lt;&gt;"UK"),"US","Other")</f>
        <v>US</v>
      </c>
      <c r="F4299" s="75">
        <v>2</v>
      </c>
      <c r="G4299" s="48"/>
      <c r="H4299" s="48"/>
      <c r="I4299" s="48"/>
      <c r="J4299" s="48"/>
      <c r="K4299" s="48"/>
      <c r="L4299" s="36" t="s">
        <v>4334</v>
      </c>
      <c r="M4299" s="36" t="str">
        <f>IF(LEFT(NICAP[[#This Row],[Date]],1)=0,"Y","N")</f>
        <v>N</v>
      </c>
      <c r="N4299" s="36"/>
      <c r="O4299" s="36" t="str">
        <f>19&amp;LEFT(NICAP[[#This Row],[Date]],2)</f>
        <v>1973</v>
      </c>
      <c r="P4299" s="36" t="str">
        <f>MID(NICAP[[#This Row],[Date]],3,2)</f>
        <v>10</v>
      </c>
      <c r="Q4299" s="36" t="str">
        <f>RIGHT(NICAP[[#This Row],[Date]],2)</f>
        <v>17</v>
      </c>
      <c r="R4299" s="26">
        <f>DATE(NICAP[[#This Row],[Year]],NICAP[[#This Row],[Month]],NICAP[[#This Row],[Day]])</f>
        <v>26954</v>
      </c>
      <c r="S4299" s="35" t="str">
        <f t="shared" si="134"/>
        <v>MD</v>
      </c>
      <c r="T4299" s="24" t="str">
        <f t="shared" si="135"/>
        <v>US</v>
      </c>
    </row>
    <row r="4300" spans="1:20" ht="27.75" customHeight="1" x14ac:dyDescent="0.2">
      <c r="A4300" s="35">
        <v>4291</v>
      </c>
      <c r="B4300" s="66">
        <v>731017</v>
      </c>
      <c r="C4300" s="44" t="s">
        <v>4333</v>
      </c>
      <c r="D4300" s="44" t="s">
        <v>1787</v>
      </c>
      <c r="E4300" s="44" t="str">
        <f>IF(AND(LEN(NICAP[[#This Row],[State or      Country]])=2,NICAP[[#This Row],[State or      Country]]&lt;&gt;"UK"),"US","Other")</f>
        <v>US</v>
      </c>
      <c r="F4300" s="74">
        <v>1</v>
      </c>
      <c r="G4300" s="41"/>
      <c r="H4300" s="41"/>
      <c r="I4300" s="41"/>
      <c r="J4300" s="41"/>
      <c r="K4300" s="41"/>
      <c r="L4300" s="42" t="s">
        <v>4332</v>
      </c>
      <c r="M4300" s="42" t="str">
        <f>IF(LEFT(NICAP[[#This Row],[Date]],1)=0,"Y","N")</f>
        <v>N</v>
      </c>
      <c r="N4300" s="42"/>
      <c r="O4300" s="42" t="str">
        <f>19&amp;LEFT(NICAP[[#This Row],[Date]],2)</f>
        <v>1973</v>
      </c>
      <c r="P4300" s="42" t="str">
        <f>MID(NICAP[[#This Row],[Date]],3,2)</f>
        <v>10</v>
      </c>
      <c r="Q4300" s="42" t="str">
        <f>RIGHT(NICAP[[#This Row],[Date]],2)</f>
        <v>17</v>
      </c>
      <c r="R4300" s="26">
        <f>DATE(NICAP[[#This Row],[Year]],NICAP[[#This Row],[Month]],NICAP[[#This Row],[Day]])</f>
        <v>26954</v>
      </c>
      <c r="S4300" s="35" t="str">
        <f t="shared" si="134"/>
        <v>IN</v>
      </c>
      <c r="T4300" s="24" t="str">
        <f t="shared" si="135"/>
        <v>US</v>
      </c>
    </row>
    <row r="4301" spans="1:20" ht="42" customHeight="1" x14ac:dyDescent="0.2">
      <c r="A4301" s="35">
        <v>4292</v>
      </c>
      <c r="B4301" s="67">
        <v>731017</v>
      </c>
      <c r="C4301" s="50" t="s">
        <v>3415</v>
      </c>
      <c r="D4301" s="50" t="s">
        <v>1787</v>
      </c>
      <c r="E4301" s="50" t="str">
        <f>IF(AND(LEN(NICAP[[#This Row],[State or      Country]])=2,NICAP[[#This Row],[State or      Country]]&lt;&gt;"UK"),"US","Other")</f>
        <v>US</v>
      </c>
      <c r="F4301" s="75">
        <v>1</v>
      </c>
      <c r="G4301" s="48"/>
      <c r="H4301" s="48"/>
      <c r="I4301" s="48"/>
      <c r="J4301" s="48"/>
      <c r="K4301" s="48"/>
      <c r="L4301" s="36" t="s">
        <v>4331</v>
      </c>
      <c r="M4301" s="36" t="str">
        <f>IF(LEFT(NICAP[[#This Row],[Date]],1)=0,"Y","N")</f>
        <v>N</v>
      </c>
      <c r="N4301" s="36"/>
      <c r="O4301" s="36" t="str">
        <f>19&amp;LEFT(NICAP[[#This Row],[Date]],2)</f>
        <v>1973</v>
      </c>
      <c r="P4301" s="36" t="str">
        <f>MID(NICAP[[#This Row],[Date]],3,2)</f>
        <v>10</v>
      </c>
      <c r="Q4301" s="36" t="str">
        <f>RIGHT(NICAP[[#This Row],[Date]],2)</f>
        <v>17</v>
      </c>
      <c r="R4301" s="26">
        <f>DATE(NICAP[[#This Row],[Year]],NICAP[[#This Row],[Month]],NICAP[[#This Row],[Day]])</f>
        <v>26954</v>
      </c>
      <c r="S4301" s="35" t="str">
        <f t="shared" si="134"/>
        <v>IN</v>
      </c>
      <c r="T4301" s="24" t="str">
        <f t="shared" si="135"/>
        <v>US</v>
      </c>
    </row>
    <row r="4302" spans="1:20" ht="27" customHeight="1" x14ac:dyDescent="0.2">
      <c r="A4302" s="35">
        <v>4293</v>
      </c>
      <c r="B4302" s="66">
        <v>731017</v>
      </c>
      <c r="C4302" s="44" t="s">
        <v>4330</v>
      </c>
      <c r="D4302" s="44" t="s">
        <v>1689</v>
      </c>
      <c r="E4302" s="44" t="str">
        <f>IF(AND(LEN(NICAP[[#This Row],[State or      Country]])=2,NICAP[[#This Row],[State or      Country]]&lt;&gt;"UK"),"US","Other")</f>
        <v>US</v>
      </c>
      <c r="F4302" s="74">
        <v>2</v>
      </c>
      <c r="G4302" s="41"/>
      <c r="H4302" s="41"/>
      <c r="I4302" s="41"/>
      <c r="J4302" s="41"/>
      <c r="K4302" s="41"/>
      <c r="L4302" s="59" t="s">
        <v>4329</v>
      </c>
      <c r="M4302" s="59" t="str">
        <f>IF(LEFT(NICAP[[#This Row],[Date]],1)=0,"Y","N")</f>
        <v>N</v>
      </c>
      <c r="N4302" s="59"/>
      <c r="O4302" s="59" t="str">
        <f>19&amp;LEFT(NICAP[[#This Row],[Date]],2)</f>
        <v>1973</v>
      </c>
      <c r="P4302" s="59" t="str">
        <f>MID(NICAP[[#This Row],[Date]],3,2)</f>
        <v>10</v>
      </c>
      <c r="Q4302" s="59" t="str">
        <f>RIGHT(NICAP[[#This Row],[Date]],2)</f>
        <v>17</v>
      </c>
      <c r="R4302" s="26">
        <f>DATE(NICAP[[#This Row],[Year]],NICAP[[#This Row],[Month]],NICAP[[#This Row],[Day]])</f>
        <v>26954</v>
      </c>
      <c r="S4302" s="35" t="str">
        <f t="shared" si="134"/>
        <v>GA</v>
      </c>
      <c r="T4302" s="24" t="str">
        <f t="shared" si="135"/>
        <v>US</v>
      </c>
    </row>
    <row r="4303" spans="1:20" ht="27.75" customHeight="1" x14ac:dyDescent="0.2">
      <c r="A4303" s="35">
        <v>4294</v>
      </c>
      <c r="B4303" s="66">
        <v>731017</v>
      </c>
      <c r="C4303" s="44" t="s">
        <v>4328</v>
      </c>
      <c r="D4303" s="44" t="s">
        <v>2050</v>
      </c>
      <c r="E4303" s="44" t="str">
        <f>IF(AND(LEN(NICAP[[#This Row],[State or      Country]])=2,NICAP[[#This Row],[State or      Country]]&lt;&gt;"UK"),"US","Other")</f>
        <v>US</v>
      </c>
      <c r="F4303" s="74">
        <v>8</v>
      </c>
      <c r="G4303" s="41"/>
      <c r="H4303" s="41"/>
      <c r="I4303" s="41"/>
      <c r="J4303" s="41"/>
      <c r="K4303" s="41"/>
      <c r="L4303" s="59" t="s">
        <v>4327</v>
      </c>
      <c r="M4303" s="59" t="str">
        <f>IF(LEFT(NICAP[[#This Row],[Date]],1)=0,"Y","N")</f>
        <v>N</v>
      </c>
      <c r="N4303" s="59"/>
      <c r="O4303" s="59" t="str">
        <f>19&amp;LEFT(NICAP[[#This Row],[Date]],2)</f>
        <v>1973</v>
      </c>
      <c r="P4303" s="59" t="str">
        <f>MID(NICAP[[#This Row],[Date]],3,2)</f>
        <v>10</v>
      </c>
      <c r="Q4303" s="59" t="str">
        <f>RIGHT(NICAP[[#This Row],[Date]],2)</f>
        <v>17</v>
      </c>
      <c r="R4303" s="26">
        <f>DATE(NICAP[[#This Row],[Year]],NICAP[[#This Row],[Month]],NICAP[[#This Row],[Day]])</f>
        <v>26954</v>
      </c>
      <c r="S4303" s="35" t="str">
        <f t="shared" si="134"/>
        <v>WV</v>
      </c>
      <c r="T4303" s="24" t="str">
        <f t="shared" si="135"/>
        <v>US</v>
      </c>
    </row>
    <row r="4304" spans="1:20" ht="27.75" customHeight="1" x14ac:dyDescent="0.2">
      <c r="A4304" s="35">
        <v>4295</v>
      </c>
      <c r="B4304" s="66">
        <v>731017</v>
      </c>
      <c r="C4304" s="44" t="s">
        <v>4326</v>
      </c>
      <c r="D4304" s="44" t="s">
        <v>1726</v>
      </c>
      <c r="E4304" s="44" t="str">
        <f>IF(AND(LEN(NICAP[[#This Row],[State or      Country]])=2,NICAP[[#This Row],[State or      Country]]&lt;&gt;"UK"),"US","Other")</f>
        <v>US</v>
      </c>
      <c r="F4304" s="74">
        <v>2</v>
      </c>
      <c r="G4304" s="41"/>
      <c r="H4304" s="41"/>
      <c r="I4304" s="41"/>
      <c r="J4304" s="41"/>
      <c r="K4304" s="41"/>
      <c r="L4304" s="42" t="s">
        <v>4325</v>
      </c>
      <c r="M4304" s="42" t="str">
        <f>IF(LEFT(NICAP[[#This Row],[Date]],1)=0,"Y","N")</f>
        <v>N</v>
      </c>
      <c r="N4304" s="42"/>
      <c r="O4304" s="42" t="str">
        <f>19&amp;LEFT(NICAP[[#This Row],[Date]],2)</f>
        <v>1973</v>
      </c>
      <c r="P4304" s="42" t="str">
        <f>MID(NICAP[[#This Row],[Date]],3,2)</f>
        <v>10</v>
      </c>
      <c r="Q4304" s="42" t="str">
        <f>RIGHT(NICAP[[#This Row],[Date]],2)</f>
        <v>17</v>
      </c>
      <c r="R4304" s="26">
        <f>DATE(NICAP[[#This Row],[Year]],NICAP[[#This Row],[Month]],NICAP[[#This Row],[Day]])</f>
        <v>26954</v>
      </c>
      <c r="S4304" s="35" t="str">
        <f t="shared" si="134"/>
        <v>NJ</v>
      </c>
      <c r="T4304" s="24" t="str">
        <f t="shared" si="135"/>
        <v>US</v>
      </c>
    </row>
    <row r="4305" spans="1:20" ht="27.75" customHeight="1" x14ac:dyDescent="0.2">
      <c r="A4305" s="35">
        <v>4296</v>
      </c>
      <c r="B4305" s="66">
        <v>731017</v>
      </c>
      <c r="C4305" s="44" t="s">
        <v>4324</v>
      </c>
      <c r="D4305" s="44" t="s">
        <v>1670</v>
      </c>
      <c r="E4305" s="44" t="str">
        <f>IF(AND(LEN(NICAP[[#This Row],[State or      Country]])=2,NICAP[[#This Row],[State or      Country]]&lt;&gt;"UK"),"US","Other")</f>
        <v>US</v>
      </c>
      <c r="F4305" s="74">
        <v>1</v>
      </c>
      <c r="G4305" s="41"/>
      <c r="H4305" s="41"/>
      <c r="I4305" s="41"/>
      <c r="J4305" s="41"/>
      <c r="K4305" s="41"/>
      <c r="L4305" s="42" t="s">
        <v>4323</v>
      </c>
      <c r="M4305" s="42" t="str">
        <f>IF(LEFT(NICAP[[#This Row],[Date]],1)=0,"Y","N")</f>
        <v>N</v>
      </c>
      <c r="N4305" s="42"/>
      <c r="O4305" s="42" t="str">
        <f>19&amp;LEFT(NICAP[[#This Row],[Date]],2)</f>
        <v>1973</v>
      </c>
      <c r="P4305" s="42" t="str">
        <f>MID(NICAP[[#This Row],[Date]],3,2)</f>
        <v>10</v>
      </c>
      <c r="Q4305" s="42" t="str">
        <f>RIGHT(NICAP[[#This Row],[Date]],2)</f>
        <v>17</v>
      </c>
      <c r="R4305" s="26">
        <f>DATE(NICAP[[#This Row],[Year]],NICAP[[#This Row],[Month]],NICAP[[#This Row],[Day]])</f>
        <v>26954</v>
      </c>
      <c r="S4305" s="35" t="str">
        <f t="shared" si="134"/>
        <v>IL</v>
      </c>
      <c r="T4305" s="24" t="str">
        <f t="shared" si="135"/>
        <v>US</v>
      </c>
    </row>
    <row r="4306" spans="1:20" ht="27" customHeight="1" x14ac:dyDescent="0.2">
      <c r="A4306" s="35">
        <v>4297</v>
      </c>
      <c r="B4306" s="66">
        <v>731017</v>
      </c>
      <c r="C4306" s="44" t="s">
        <v>4322</v>
      </c>
      <c r="D4306" s="44" t="s">
        <v>1799</v>
      </c>
      <c r="E4306" s="44" t="str">
        <f>IF(AND(LEN(NICAP[[#This Row],[State or      Country]])=2,NICAP[[#This Row],[State or      Country]]&lt;&gt;"UK"),"US","Other")</f>
        <v>US</v>
      </c>
      <c r="F4306" s="74">
        <v>2</v>
      </c>
      <c r="G4306" s="41"/>
      <c r="H4306" s="41"/>
      <c r="I4306" s="41"/>
      <c r="J4306" s="41"/>
      <c r="K4306" s="41"/>
      <c r="L4306" s="42" t="s">
        <v>4321</v>
      </c>
      <c r="M4306" s="42" t="str">
        <f>IF(LEFT(NICAP[[#This Row],[Date]],1)=0,"Y","N")</f>
        <v>N</v>
      </c>
      <c r="N4306" s="42"/>
      <c r="O4306" s="42" t="str">
        <f>19&amp;LEFT(NICAP[[#This Row],[Date]],2)</f>
        <v>1973</v>
      </c>
      <c r="P4306" s="42" t="str">
        <f>MID(NICAP[[#This Row],[Date]],3,2)</f>
        <v>10</v>
      </c>
      <c r="Q4306" s="42" t="str">
        <f>RIGHT(NICAP[[#This Row],[Date]],2)</f>
        <v>17</v>
      </c>
      <c r="R4306" s="26">
        <f>DATE(NICAP[[#This Row],[Year]],NICAP[[#This Row],[Month]],NICAP[[#This Row],[Day]])</f>
        <v>26954</v>
      </c>
      <c r="S4306" s="35" t="str">
        <f t="shared" si="134"/>
        <v>TN</v>
      </c>
      <c r="T4306" s="24" t="str">
        <f t="shared" si="135"/>
        <v>US</v>
      </c>
    </row>
    <row r="4307" spans="1:20" ht="27" customHeight="1" x14ac:dyDescent="0.2">
      <c r="A4307" s="35">
        <v>4298</v>
      </c>
      <c r="B4307" s="66">
        <v>731017</v>
      </c>
      <c r="C4307" s="44" t="s">
        <v>4320</v>
      </c>
      <c r="D4307" s="44" t="s">
        <v>1947</v>
      </c>
      <c r="E4307" s="44" t="str">
        <f>IF(AND(LEN(NICAP[[#This Row],[State or      Country]])=2,NICAP[[#This Row],[State or      Country]]&lt;&gt;"UK"),"US","Other")</f>
        <v>US</v>
      </c>
      <c r="F4307" s="74">
        <v>1</v>
      </c>
      <c r="G4307" s="41"/>
      <c r="H4307" s="41"/>
      <c r="I4307" s="41"/>
      <c r="J4307" s="41"/>
      <c r="K4307" s="41"/>
      <c r="L4307" s="42" t="s">
        <v>4319</v>
      </c>
      <c r="M4307" s="42" t="str">
        <f>IF(LEFT(NICAP[[#This Row],[Date]],1)=0,"Y","N")</f>
        <v>N</v>
      </c>
      <c r="N4307" s="42"/>
      <c r="O4307" s="42" t="str">
        <f>19&amp;LEFT(NICAP[[#This Row],[Date]],2)</f>
        <v>1973</v>
      </c>
      <c r="P4307" s="42" t="str">
        <f>MID(NICAP[[#This Row],[Date]],3,2)</f>
        <v>10</v>
      </c>
      <c r="Q4307" s="42" t="str">
        <f>RIGHT(NICAP[[#This Row],[Date]],2)</f>
        <v>17</v>
      </c>
      <c r="R4307" s="26">
        <f>DATE(NICAP[[#This Row],[Year]],NICAP[[#This Row],[Month]],NICAP[[#This Row],[Day]])</f>
        <v>26954</v>
      </c>
      <c r="S4307" s="35" t="str">
        <f t="shared" si="134"/>
        <v>LA</v>
      </c>
      <c r="T4307" s="24" t="str">
        <f t="shared" si="135"/>
        <v>US</v>
      </c>
    </row>
    <row r="4308" spans="1:20" ht="27" customHeight="1" x14ac:dyDescent="0.2">
      <c r="A4308" s="35">
        <v>4299</v>
      </c>
      <c r="B4308" s="66">
        <v>731017</v>
      </c>
      <c r="C4308" s="44" t="s">
        <v>4318</v>
      </c>
      <c r="D4308" s="44" t="s">
        <v>1947</v>
      </c>
      <c r="E4308" s="44" t="str">
        <f>IF(AND(LEN(NICAP[[#This Row],[State or      Country]])=2,NICAP[[#This Row],[State or      Country]]&lt;&gt;"UK"),"US","Other")</f>
        <v>US</v>
      </c>
      <c r="F4308" s="74">
        <v>1</v>
      </c>
      <c r="G4308" s="41"/>
      <c r="H4308" s="41"/>
      <c r="I4308" s="41"/>
      <c r="J4308" s="41"/>
      <c r="K4308" s="41"/>
      <c r="L4308" s="42" t="s">
        <v>4317</v>
      </c>
      <c r="M4308" s="42" t="str">
        <f>IF(LEFT(NICAP[[#This Row],[Date]],1)=0,"Y","N")</f>
        <v>N</v>
      </c>
      <c r="N4308" s="42"/>
      <c r="O4308" s="42" t="str">
        <f>19&amp;LEFT(NICAP[[#This Row],[Date]],2)</f>
        <v>1973</v>
      </c>
      <c r="P4308" s="42" t="str">
        <f>MID(NICAP[[#This Row],[Date]],3,2)</f>
        <v>10</v>
      </c>
      <c r="Q4308" s="42" t="str">
        <f>RIGHT(NICAP[[#This Row],[Date]],2)</f>
        <v>17</v>
      </c>
      <c r="R4308" s="26">
        <f>DATE(NICAP[[#This Row],[Year]],NICAP[[#This Row],[Month]],NICAP[[#This Row],[Day]])</f>
        <v>26954</v>
      </c>
      <c r="S4308" s="35" t="str">
        <f t="shared" si="134"/>
        <v>LA</v>
      </c>
      <c r="T4308" s="24" t="str">
        <f t="shared" si="135"/>
        <v>US</v>
      </c>
    </row>
    <row r="4309" spans="1:20" ht="27.75" customHeight="1" x14ac:dyDescent="0.2">
      <c r="A4309" s="35">
        <v>4300</v>
      </c>
      <c r="B4309" s="66">
        <v>731017</v>
      </c>
      <c r="C4309" s="44" t="s">
        <v>4316</v>
      </c>
      <c r="D4309" s="44" t="s">
        <v>1689</v>
      </c>
      <c r="E4309" s="44" t="str">
        <f>IF(AND(LEN(NICAP[[#This Row],[State or      Country]])=2,NICAP[[#This Row],[State or      Country]]&lt;&gt;"UK"),"US","Other")</f>
        <v>US</v>
      </c>
      <c r="F4309" s="74">
        <v>2</v>
      </c>
      <c r="G4309" s="41"/>
      <c r="H4309" s="41"/>
      <c r="I4309" s="41"/>
      <c r="J4309" s="41"/>
      <c r="K4309" s="41"/>
      <c r="L4309" s="42" t="s">
        <v>4315</v>
      </c>
      <c r="M4309" s="42" t="str">
        <f>IF(LEFT(NICAP[[#This Row],[Date]],1)=0,"Y","N")</f>
        <v>N</v>
      </c>
      <c r="N4309" s="42"/>
      <c r="O4309" s="42" t="str">
        <f>19&amp;LEFT(NICAP[[#This Row],[Date]],2)</f>
        <v>1973</v>
      </c>
      <c r="P4309" s="42" t="str">
        <f>MID(NICAP[[#This Row],[Date]],3,2)</f>
        <v>10</v>
      </c>
      <c r="Q4309" s="42" t="str">
        <f>RIGHT(NICAP[[#This Row],[Date]],2)</f>
        <v>17</v>
      </c>
      <c r="R4309" s="26">
        <f>DATE(NICAP[[#This Row],[Year]],NICAP[[#This Row],[Month]],NICAP[[#This Row],[Day]])</f>
        <v>26954</v>
      </c>
      <c r="S4309" s="35" t="str">
        <f t="shared" si="134"/>
        <v>GA</v>
      </c>
      <c r="T4309" s="24" t="str">
        <f t="shared" si="135"/>
        <v>US</v>
      </c>
    </row>
    <row r="4310" spans="1:20" ht="42" customHeight="1" x14ac:dyDescent="0.2">
      <c r="A4310" s="35">
        <v>4301</v>
      </c>
      <c r="B4310" s="85">
        <v>731017</v>
      </c>
      <c r="C4310" s="50" t="s">
        <v>4314</v>
      </c>
      <c r="D4310" s="50" t="s">
        <v>2299</v>
      </c>
      <c r="E4310" s="50" t="str">
        <f>IF(AND(LEN(NICAP[[#This Row],[State or      Country]])=2,NICAP[[#This Row],[State or      Country]]&lt;&gt;"UK"),"US","Other")</f>
        <v>US</v>
      </c>
      <c r="F4310" s="75">
        <v>7</v>
      </c>
      <c r="G4310" s="48"/>
      <c r="H4310" s="48"/>
      <c r="I4310" s="48"/>
      <c r="J4310" s="48"/>
      <c r="K4310" s="48"/>
      <c r="L4310" s="36" t="s">
        <v>4313</v>
      </c>
      <c r="M4310" s="36" t="str">
        <f>IF(LEFT(NICAP[[#This Row],[Date]],1)=0,"Y","N")</f>
        <v>N</v>
      </c>
      <c r="N4310" s="36"/>
      <c r="O4310" s="36" t="str">
        <f>19&amp;LEFT(NICAP[[#This Row],[Date]],2)</f>
        <v>1973</v>
      </c>
      <c r="P4310" s="36" t="str">
        <f>MID(NICAP[[#This Row],[Date]],3,2)</f>
        <v>10</v>
      </c>
      <c r="Q4310" s="36" t="str">
        <f>RIGHT(NICAP[[#This Row],[Date]],2)</f>
        <v>17</v>
      </c>
      <c r="R4310" s="26">
        <f>DATE(NICAP[[#This Row],[Year]],NICAP[[#This Row],[Month]],NICAP[[#This Row],[Day]])</f>
        <v>26954</v>
      </c>
      <c r="S4310" s="35" t="str">
        <f t="shared" si="134"/>
        <v>AL</v>
      </c>
      <c r="T4310" s="24" t="str">
        <f t="shared" si="135"/>
        <v>US</v>
      </c>
    </row>
    <row r="4311" spans="1:20" ht="27" customHeight="1" x14ac:dyDescent="0.2">
      <c r="A4311" s="35">
        <v>4302</v>
      </c>
      <c r="B4311" s="66">
        <v>731017</v>
      </c>
      <c r="C4311" s="44" t="s">
        <v>4312</v>
      </c>
      <c r="D4311" s="44" t="s">
        <v>2299</v>
      </c>
      <c r="E4311" s="44" t="str">
        <f>IF(AND(LEN(NICAP[[#This Row],[State or      Country]])=2,NICAP[[#This Row],[State or      Country]]&lt;&gt;"UK"),"US","Other")</f>
        <v>US</v>
      </c>
      <c r="F4311" s="74">
        <v>2</v>
      </c>
      <c r="G4311" s="41"/>
      <c r="H4311" s="41"/>
      <c r="I4311" s="41"/>
      <c r="J4311" s="41"/>
      <c r="K4311" s="41"/>
      <c r="L4311" s="42" t="s">
        <v>4311</v>
      </c>
      <c r="M4311" s="42" t="str">
        <f>IF(LEFT(NICAP[[#This Row],[Date]],1)=0,"Y","N")</f>
        <v>N</v>
      </c>
      <c r="N4311" s="42"/>
      <c r="O4311" s="42" t="str">
        <f>19&amp;LEFT(NICAP[[#This Row],[Date]],2)</f>
        <v>1973</v>
      </c>
      <c r="P4311" s="42" t="str">
        <f>MID(NICAP[[#This Row],[Date]],3,2)</f>
        <v>10</v>
      </c>
      <c r="Q4311" s="42" t="str">
        <f>RIGHT(NICAP[[#This Row],[Date]],2)</f>
        <v>17</v>
      </c>
      <c r="R4311" s="26">
        <f>DATE(NICAP[[#This Row],[Year]],NICAP[[#This Row],[Month]],NICAP[[#This Row],[Day]])</f>
        <v>26954</v>
      </c>
      <c r="S4311" s="35" t="str">
        <f t="shared" si="134"/>
        <v>AL</v>
      </c>
      <c r="T4311" s="24" t="str">
        <f t="shared" si="135"/>
        <v>US</v>
      </c>
    </row>
    <row r="4312" spans="1:20" ht="42" customHeight="1" x14ac:dyDescent="0.2">
      <c r="A4312" s="35">
        <v>4303</v>
      </c>
      <c r="B4312" s="67">
        <v>731017</v>
      </c>
      <c r="C4312" s="50" t="s">
        <v>4310</v>
      </c>
      <c r="D4312" s="50" t="s">
        <v>1799</v>
      </c>
      <c r="E4312" s="50" t="str">
        <f>IF(AND(LEN(NICAP[[#This Row],[State or      Country]])=2,NICAP[[#This Row],[State or      Country]]&lt;&gt;"UK"),"US","Other")</f>
        <v>US</v>
      </c>
      <c r="F4312" s="75">
        <v>7</v>
      </c>
      <c r="G4312" s="48"/>
      <c r="H4312" s="48"/>
      <c r="I4312" s="48"/>
      <c r="J4312" s="48"/>
      <c r="K4312" s="48"/>
      <c r="L4312" s="36" t="s">
        <v>4309</v>
      </c>
      <c r="M4312" s="36" t="str">
        <f>IF(LEFT(NICAP[[#This Row],[Date]],1)=0,"Y","N")</f>
        <v>N</v>
      </c>
      <c r="N4312" s="36"/>
      <c r="O4312" s="36" t="str">
        <f>19&amp;LEFT(NICAP[[#This Row],[Date]],2)</f>
        <v>1973</v>
      </c>
      <c r="P4312" s="36" t="str">
        <f>MID(NICAP[[#This Row],[Date]],3,2)</f>
        <v>10</v>
      </c>
      <c r="Q4312" s="36" t="str">
        <f>RIGHT(NICAP[[#This Row],[Date]],2)</f>
        <v>17</v>
      </c>
      <c r="R4312" s="26">
        <f>DATE(NICAP[[#This Row],[Year]],NICAP[[#This Row],[Month]],NICAP[[#This Row],[Day]])</f>
        <v>26954</v>
      </c>
      <c r="S4312" s="35" t="str">
        <f t="shared" si="134"/>
        <v>TN</v>
      </c>
      <c r="T4312" s="24" t="str">
        <f t="shared" si="135"/>
        <v>US</v>
      </c>
    </row>
    <row r="4313" spans="1:20" ht="42.75" customHeight="1" x14ac:dyDescent="0.2">
      <c r="A4313" s="35">
        <v>4304</v>
      </c>
      <c r="B4313" s="67">
        <v>731017</v>
      </c>
      <c r="C4313" s="50" t="s">
        <v>4308</v>
      </c>
      <c r="D4313" s="50" t="s">
        <v>1715</v>
      </c>
      <c r="E4313" s="50" t="str">
        <f>IF(AND(LEN(NICAP[[#This Row],[State or      Country]])=2,NICAP[[#This Row],[State or      Country]]&lt;&gt;"UK"),"US","Other")</f>
        <v>US</v>
      </c>
      <c r="F4313" s="75">
        <v>1</v>
      </c>
      <c r="G4313" s="48"/>
      <c r="H4313" s="48"/>
      <c r="I4313" s="48"/>
      <c r="J4313" s="48"/>
      <c r="K4313" s="48"/>
      <c r="L4313" s="36" t="s">
        <v>4307</v>
      </c>
      <c r="M4313" s="36" t="str">
        <f>IF(LEFT(NICAP[[#This Row],[Date]],1)=0,"Y","N")</f>
        <v>N</v>
      </c>
      <c r="N4313" s="36"/>
      <c r="O4313" s="36" t="str">
        <f>19&amp;LEFT(NICAP[[#This Row],[Date]],2)</f>
        <v>1973</v>
      </c>
      <c r="P4313" s="36" t="str">
        <f>MID(NICAP[[#This Row],[Date]],3,2)</f>
        <v>10</v>
      </c>
      <c r="Q4313" s="36" t="str">
        <f>RIGHT(NICAP[[#This Row],[Date]],2)</f>
        <v>17</v>
      </c>
      <c r="R4313" s="26">
        <f>DATE(NICAP[[#This Row],[Year]],NICAP[[#This Row],[Month]],NICAP[[#This Row],[Day]])</f>
        <v>26954</v>
      </c>
      <c r="S4313" s="35" t="str">
        <f t="shared" si="134"/>
        <v>MD</v>
      </c>
      <c r="T4313" s="24" t="str">
        <f t="shared" si="135"/>
        <v>US</v>
      </c>
    </row>
    <row r="4314" spans="1:20" ht="27.75" customHeight="1" x14ac:dyDescent="0.2">
      <c r="A4314" s="35">
        <v>4305</v>
      </c>
      <c r="B4314" s="60">
        <v>731017</v>
      </c>
      <c r="C4314" s="44" t="s">
        <v>4306</v>
      </c>
      <c r="D4314" s="44" t="s">
        <v>1920</v>
      </c>
      <c r="E4314" s="44" t="str">
        <f>IF(AND(LEN(NICAP[[#This Row],[State or      Country]])=2,NICAP[[#This Row],[State or      Country]]&lt;&gt;"UK"),"US","Other")</f>
        <v>US</v>
      </c>
      <c r="F4314" s="43">
        <v>3</v>
      </c>
      <c r="G4314" s="41"/>
      <c r="H4314" s="41"/>
      <c r="I4314" s="41"/>
      <c r="J4314" s="41"/>
      <c r="K4314" s="41"/>
      <c r="L4314" s="59" t="s">
        <v>4305</v>
      </c>
      <c r="M4314" s="59" t="str">
        <f>IF(LEFT(NICAP[[#This Row],[Date]],1)=0,"Y","N")</f>
        <v>N</v>
      </c>
      <c r="N4314" s="59"/>
      <c r="O4314" s="59" t="str">
        <f>19&amp;LEFT(NICAP[[#This Row],[Date]],2)</f>
        <v>1973</v>
      </c>
      <c r="P4314" s="59" t="str">
        <f>MID(NICAP[[#This Row],[Date]],3,2)</f>
        <v>10</v>
      </c>
      <c r="Q4314" s="59" t="str">
        <f>RIGHT(NICAP[[#This Row],[Date]],2)</f>
        <v>17</v>
      </c>
      <c r="R4314" s="26">
        <f>DATE(NICAP[[#This Row],[Year]],NICAP[[#This Row],[Month]],NICAP[[#This Row],[Day]])</f>
        <v>26954</v>
      </c>
      <c r="S4314" s="35" t="str">
        <f t="shared" si="134"/>
        <v>MS</v>
      </c>
      <c r="T4314" s="24" t="str">
        <f t="shared" si="135"/>
        <v>US</v>
      </c>
    </row>
    <row r="4315" spans="1:20" ht="42.75" customHeight="1" x14ac:dyDescent="0.2">
      <c r="A4315" s="35">
        <v>4306</v>
      </c>
      <c r="B4315" s="57">
        <v>731018</v>
      </c>
      <c r="C4315" s="50" t="s">
        <v>4304</v>
      </c>
      <c r="D4315" s="50" t="s">
        <v>2098</v>
      </c>
      <c r="E4315" s="50" t="str">
        <f>IF(AND(LEN(NICAP[[#This Row],[State or      Country]])=2,NICAP[[#This Row],[State or      Country]]&lt;&gt;"UK"),"US","Other")</f>
        <v>US</v>
      </c>
      <c r="F4315" s="49">
        <v>7</v>
      </c>
      <c r="G4315" s="48"/>
      <c r="H4315" s="48"/>
      <c r="I4315" s="48"/>
      <c r="J4315" s="48"/>
      <c r="K4315" s="48"/>
      <c r="L4315" s="36" t="s">
        <v>4303</v>
      </c>
      <c r="M4315" s="36" t="str">
        <f>IF(LEFT(NICAP[[#This Row],[Date]],1)=0,"Y","N")</f>
        <v>N</v>
      </c>
      <c r="N4315" s="36"/>
      <c r="O4315" s="36" t="str">
        <f>19&amp;LEFT(NICAP[[#This Row],[Date]],2)</f>
        <v>1973</v>
      </c>
      <c r="P4315" s="36" t="str">
        <f>MID(NICAP[[#This Row],[Date]],3,2)</f>
        <v>10</v>
      </c>
      <c r="Q4315" s="36" t="str">
        <f>RIGHT(NICAP[[#This Row],[Date]],2)</f>
        <v>18</v>
      </c>
      <c r="R4315" s="26">
        <f>DATE(NICAP[[#This Row],[Year]],NICAP[[#This Row],[Month]],NICAP[[#This Row],[Day]])</f>
        <v>26955</v>
      </c>
      <c r="S4315" s="35" t="str">
        <f t="shared" si="134"/>
        <v>VA</v>
      </c>
      <c r="T4315" s="24" t="str">
        <f t="shared" si="135"/>
        <v>US</v>
      </c>
    </row>
    <row r="4316" spans="1:20" ht="42" customHeight="1" x14ac:dyDescent="0.2">
      <c r="A4316" s="35">
        <v>4307</v>
      </c>
      <c r="B4316" s="57">
        <v>731018</v>
      </c>
      <c r="C4316" s="50" t="s">
        <v>4302</v>
      </c>
      <c r="D4316" s="50" t="s">
        <v>2013</v>
      </c>
      <c r="E4316" s="50" t="str">
        <f>IF(AND(LEN(NICAP[[#This Row],[State or      Country]])=2,NICAP[[#This Row],[State or      Country]]&lt;&gt;"UK"),"US","Other")</f>
        <v>US</v>
      </c>
      <c r="F4316" s="49">
        <v>1</v>
      </c>
      <c r="G4316" s="48"/>
      <c r="H4316" s="48"/>
      <c r="I4316" s="48"/>
      <c r="J4316" s="48"/>
      <c r="K4316" s="48"/>
      <c r="L4316" s="42" t="s">
        <v>4301</v>
      </c>
      <c r="M4316" s="42" t="str">
        <f>IF(LEFT(NICAP[[#This Row],[Date]],1)=0,"Y","N")</f>
        <v>N</v>
      </c>
      <c r="N4316" s="42"/>
      <c r="O4316" s="42" t="str">
        <f>19&amp;LEFT(NICAP[[#This Row],[Date]],2)</f>
        <v>1973</v>
      </c>
      <c r="P4316" s="42" t="str">
        <f>MID(NICAP[[#This Row],[Date]],3,2)</f>
        <v>10</v>
      </c>
      <c r="Q4316" s="42" t="str">
        <f>RIGHT(NICAP[[#This Row],[Date]],2)</f>
        <v>18</v>
      </c>
      <c r="R4316" s="26">
        <f>DATE(NICAP[[#This Row],[Year]],NICAP[[#This Row],[Month]],NICAP[[#This Row],[Day]])</f>
        <v>26955</v>
      </c>
      <c r="S4316" s="35" t="str">
        <f t="shared" si="134"/>
        <v>KY</v>
      </c>
      <c r="T4316" s="24" t="str">
        <f t="shared" si="135"/>
        <v>US</v>
      </c>
    </row>
    <row r="4317" spans="1:20" ht="41.25" customHeight="1" x14ac:dyDescent="0.2">
      <c r="A4317" s="35">
        <v>4308</v>
      </c>
      <c r="B4317" s="57">
        <v>731018</v>
      </c>
      <c r="C4317" s="50" t="s">
        <v>4300</v>
      </c>
      <c r="D4317" s="50" t="s">
        <v>1694</v>
      </c>
      <c r="E4317" s="50" t="str">
        <f>IF(AND(LEN(NICAP[[#This Row],[State or      Country]])=2,NICAP[[#This Row],[State or      Country]]&lt;&gt;"UK"),"US","Other")</f>
        <v>US</v>
      </c>
      <c r="F4317" s="49">
        <v>11</v>
      </c>
      <c r="G4317" s="48"/>
      <c r="H4317" s="48"/>
      <c r="I4317" s="48"/>
      <c r="J4317" s="48"/>
      <c r="K4317" s="48"/>
      <c r="L4317" s="42" t="s">
        <v>4299</v>
      </c>
      <c r="M4317" s="42" t="str">
        <f>IF(LEFT(NICAP[[#This Row],[Date]],1)=0,"Y","N")</f>
        <v>N</v>
      </c>
      <c r="N4317" s="42"/>
      <c r="O4317" s="42" t="str">
        <f>19&amp;LEFT(NICAP[[#This Row],[Date]],2)</f>
        <v>1973</v>
      </c>
      <c r="P4317" s="42" t="str">
        <f>MID(NICAP[[#This Row],[Date]],3,2)</f>
        <v>10</v>
      </c>
      <c r="Q4317" s="42" t="str">
        <f>RIGHT(NICAP[[#This Row],[Date]],2)</f>
        <v>18</v>
      </c>
      <c r="R4317" s="26">
        <f>DATE(NICAP[[#This Row],[Year]],NICAP[[#This Row],[Month]],NICAP[[#This Row],[Day]])</f>
        <v>26955</v>
      </c>
      <c r="S4317" s="35" t="str">
        <f t="shared" si="134"/>
        <v>OH</v>
      </c>
      <c r="T4317" s="24" t="str">
        <f t="shared" si="135"/>
        <v>US</v>
      </c>
    </row>
    <row r="4318" spans="1:20" ht="42.75" customHeight="1" x14ac:dyDescent="0.2">
      <c r="A4318" s="35">
        <v>4309</v>
      </c>
      <c r="B4318" s="57">
        <v>731018</v>
      </c>
      <c r="C4318" s="50" t="s">
        <v>4298</v>
      </c>
      <c r="D4318" s="50" t="s">
        <v>1694</v>
      </c>
      <c r="E4318" s="50" t="str">
        <f>IF(AND(LEN(NICAP[[#This Row],[State or      Country]])=2,NICAP[[#This Row],[State or      Country]]&lt;&gt;"UK"),"US","Other")</f>
        <v>US</v>
      </c>
      <c r="F4318" s="49">
        <v>1</v>
      </c>
      <c r="G4318" s="48"/>
      <c r="H4318" s="48"/>
      <c r="I4318" s="48"/>
      <c r="J4318" s="48"/>
      <c r="K4318" s="48"/>
      <c r="L4318" s="36" t="s">
        <v>4297</v>
      </c>
      <c r="M4318" s="36" t="str">
        <f>IF(LEFT(NICAP[[#This Row],[Date]],1)=0,"Y","N")</f>
        <v>N</v>
      </c>
      <c r="N4318" s="36"/>
      <c r="O4318" s="36" t="str">
        <f>19&amp;LEFT(NICAP[[#This Row],[Date]],2)</f>
        <v>1973</v>
      </c>
      <c r="P4318" s="36" t="str">
        <f>MID(NICAP[[#This Row],[Date]],3,2)</f>
        <v>10</v>
      </c>
      <c r="Q4318" s="36" t="str">
        <f>RIGHT(NICAP[[#This Row],[Date]],2)</f>
        <v>18</v>
      </c>
      <c r="R4318" s="26">
        <f>DATE(NICAP[[#This Row],[Year]],NICAP[[#This Row],[Month]],NICAP[[#This Row],[Day]])</f>
        <v>26955</v>
      </c>
      <c r="S4318" s="35" t="str">
        <f t="shared" si="134"/>
        <v>OH</v>
      </c>
      <c r="T4318" s="24" t="str">
        <f t="shared" si="135"/>
        <v>US</v>
      </c>
    </row>
    <row r="4319" spans="1:20" ht="57" customHeight="1" x14ac:dyDescent="0.2">
      <c r="A4319" s="35">
        <v>4310</v>
      </c>
      <c r="B4319" s="57">
        <v>731018</v>
      </c>
      <c r="C4319" s="50" t="s">
        <v>4296</v>
      </c>
      <c r="D4319" s="50" t="s">
        <v>1694</v>
      </c>
      <c r="E4319" s="50" t="str">
        <f>IF(AND(LEN(NICAP[[#This Row],[State or      Country]])=2,NICAP[[#This Row],[State or      Country]]&lt;&gt;"UK"),"US","Other")</f>
        <v>US</v>
      </c>
      <c r="F4319" s="49">
        <v>1</v>
      </c>
      <c r="G4319" s="48"/>
      <c r="H4319" s="48"/>
      <c r="I4319" s="48"/>
      <c r="J4319" s="48"/>
      <c r="K4319" s="48"/>
      <c r="L4319" s="36" t="s">
        <v>4295</v>
      </c>
      <c r="M4319" s="36" t="str">
        <f>IF(LEFT(NICAP[[#This Row],[Date]],1)=0,"Y","N")</f>
        <v>N</v>
      </c>
      <c r="N4319" s="36"/>
      <c r="O4319" s="36" t="str">
        <f>19&amp;LEFT(NICAP[[#This Row],[Date]],2)</f>
        <v>1973</v>
      </c>
      <c r="P4319" s="36" t="str">
        <f>MID(NICAP[[#This Row],[Date]],3,2)</f>
        <v>10</v>
      </c>
      <c r="Q4319" s="36" t="str">
        <f>RIGHT(NICAP[[#This Row],[Date]],2)</f>
        <v>18</v>
      </c>
      <c r="R4319" s="26">
        <f>DATE(NICAP[[#This Row],[Year]],NICAP[[#This Row],[Month]],NICAP[[#This Row],[Day]])</f>
        <v>26955</v>
      </c>
      <c r="S4319" s="35" t="str">
        <f t="shared" si="134"/>
        <v>OH</v>
      </c>
      <c r="T4319" s="24" t="str">
        <f t="shared" si="135"/>
        <v>US</v>
      </c>
    </row>
    <row r="4320" spans="1:20" ht="42" customHeight="1" x14ac:dyDescent="0.2">
      <c r="A4320" s="35">
        <v>4311</v>
      </c>
      <c r="B4320" s="57">
        <v>731018</v>
      </c>
      <c r="C4320" s="50" t="s">
        <v>4294</v>
      </c>
      <c r="D4320" s="50" t="s">
        <v>1694</v>
      </c>
      <c r="E4320" s="50" t="str">
        <f>IF(AND(LEN(NICAP[[#This Row],[State or      Country]])=2,NICAP[[#This Row],[State or      Country]]&lt;&gt;"UK"),"US","Other")</f>
        <v>US</v>
      </c>
      <c r="F4320" s="49">
        <v>1</v>
      </c>
      <c r="G4320" s="48"/>
      <c r="H4320" s="48"/>
      <c r="I4320" s="48"/>
      <c r="J4320" s="48"/>
      <c r="K4320" s="48"/>
      <c r="L4320" s="36" t="s">
        <v>4293</v>
      </c>
      <c r="M4320" s="36" t="str">
        <f>IF(LEFT(NICAP[[#This Row],[Date]],1)=0,"Y","N")</f>
        <v>N</v>
      </c>
      <c r="N4320" s="36"/>
      <c r="O4320" s="36" t="str">
        <f>19&amp;LEFT(NICAP[[#This Row],[Date]],2)</f>
        <v>1973</v>
      </c>
      <c r="P4320" s="36" t="str">
        <f>MID(NICAP[[#This Row],[Date]],3,2)</f>
        <v>10</v>
      </c>
      <c r="Q4320" s="36" t="str">
        <f>RIGHT(NICAP[[#This Row],[Date]],2)</f>
        <v>18</v>
      </c>
      <c r="R4320" s="26">
        <f>DATE(NICAP[[#This Row],[Year]],NICAP[[#This Row],[Month]],NICAP[[#This Row],[Day]])</f>
        <v>26955</v>
      </c>
      <c r="S4320" s="35" t="str">
        <f t="shared" si="134"/>
        <v>OH</v>
      </c>
      <c r="T4320" s="24" t="str">
        <f t="shared" si="135"/>
        <v>US</v>
      </c>
    </row>
    <row r="4321" spans="1:20" ht="27.75" customHeight="1" x14ac:dyDescent="0.2">
      <c r="A4321" s="35">
        <v>4312</v>
      </c>
      <c r="B4321" s="58">
        <v>731018</v>
      </c>
      <c r="C4321" s="44" t="s">
        <v>2070</v>
      </c>
      <c r="D4321" s="44" t="s">
        <v>1787</v>
      </c>
      <c r="E4321" s="44" t="str">
        <f>IF(AND(LEN(NICAP[[#This Row],[State or      Country]])=2,NICAP[[#This Row],[State or      Country]]&lt;&gt;"UK"),"US","Other")</f>
        <v>US</v>
      </c>
      <c r="F4321" s="43">
        <v>2</v>
      </c>
      <c r="G4321" s="41"/>
      <c r="H4321" s="41"/>
      <c r="I4321" s="41"/>
      <c r="J4321" s="41"/>
      <c r="K4321" s="41"/>
      <c r="L4321" s="42" t="s">
        <v>4292</v>
      </c>
      <c r="M4321" s="42" t="str">
        <f>IF(LEFT(NICAP[[#This Row],[Date]],1)=0,"Y","N")</f>
        <v>N</v>
      </c>
      <c r="N4321" s="42"/>
      <c r="O4321" s="42" t="str">
        <f>19&amp;LEFT(NICAP[[#This Row],[Date]],2)</f>
        <v>1973</v>
      </c>
      <c r="P4321" s="42" t="str">
        <f>MID(NICAP[[#This Row],[Date]],3,2)</f>
        <v>10</v>
      </c>
      <c r="Q4321" s="42" t="str">
        <f>RIGHT(NICAP[[#This Row],[Date]],2)</f>
        <v>18</v>
      </c>
      <c r="R4321" s="26">
        <f>DATE(NICAP[[#This Row],[Year]],NICAP[[#This Row],[Month]],NICAP[[#This Row],[Day]])</f>
        <v>26955</v>
      </c>
      <c r="S4321" s="35" t="str">
        <f t="shared" si="134"/>
        <v>IN</v>
      </c>
      <c r="T4321" s="24" t="str">
        <f t="shared" si="135"/>
        <v>US</v>
      </c>
    </row>
    <row r="4322" spans="1:20" ht="12.75" customHeight="1" x14ac:dyDescent="0.2">
      <c r="A4322" s="35">
        <v>4313</v>
      </c>
      <c r="B4322" s="55">
        <v>731018</v>
      </c>
      <c r="C4322" s="39" t="s">
        <v>4291</v>
      </c>
      <c r="D4322" s="39" t="s">
        <v>1689</v>
      </c>
      <c r="E4322" s="39" t="str">
        <f>IF(AND(LEN(NICAP[[#This Row],[State or      Country]])=2,NICAP[[#This Row],[State or      Country]]&lt;&gt;"UK"),"US","Other")</f>
        <v>US</v>
      </c>
      <c r="F4322" s="38">
        <v>7</v>
      </c>
      <c r="G4322" s="37"/>
      <c r="H4322" s="37"/>
      <c r="I4322" s="37"/>
      <c r="J4322" s="37"/>
      <c r="K4322" s="37"/>
      <c r="L4322" s="36" t="s">
        <v>4290</v>
      </c>
      <c r="M4322" s="36" t="str">
        <f>IF(LEFT(NICAP[[#This Row],[Date]],1)=0,"Y","N")</f>
        <v>N</v>
      </c>
      <c r="N4322" s="36"/>
      <c r="O4322" s="36" t="str">
        <f>19&amp;LEFT(NICAP[[#This Row],[Date]],2)</f>
        <v>1973</v>
      </c>
      <c r="P4322" s="36" t="str">
        <f>MID(NICAP[[#This Row],[Date]],3,2)</f>
        <v>10</v>
      </c>
      <c r="Q4322" s="36" t="str">
        <f>RIGHT(NICAP[[#This Row],[Date]],2)</f>
        <v>18</v>
      </c>
      <c r="R4322" s="26">
        <f>DATE(NICAP[[#This Row],[Year]],NICAP[[#This Row],[Month]],NICAP[[#This Row],[Day]])</f>
        <v>26955</v>
      </c>
      <c r="S4322" s="35" t="str">
        <f t="shared" si="134"/>
        <v>GA</v>
      </c>
      <c r="T4322" s="24" t="str">
        <f t="shared" si="135"/>
        <v>US</v>
      </c>
    </row>
    <row r="4323" spans="1:20" ht="12.75" customHeight="1" x14ac:dyDescent="0.2">
      <c r="A4323" s="35">
        <v>4314</v>
      </c>
      <c r="B4323" s="53">
        <v>731018</v>
      </c>
      <c r="C4323" s="39" t="s">
        <v>4289</v>
      </c>
      <c r="D4323" s="39" t="s">
        <v>1694</v>
      </c>
      <c r="E4323" s="39" t="str">
        <f>IF(AND(LEN(NICAP[[#This Row],[State or      Country]])=2,NICAP[[#This Row],[State or      Country]]&lt;&gt;"UK"),"US","Other")</f>
        <v>US</v>
      </c>
      <c r="F4323" s="38">
        <v>11</v>
      </c>
      <c r="G4323" s="37"/>
      <c r="H4323" s="37"/>
      <c r="I4323" s="37"/>
      <c r="J4323" s="37"/>
      <c r="K4323" s="37"/>
      <c r="L4323" s="36" t="s">
        <v>4288</v>
      </c>
      <c r="M4323" s="36" t="str">
        <f>IF(LEFT(NICAP[[#This Row],[Date]],1)=0,"Y","N")</f>
        <v>N</v>
      </c>
      <c r="N4323" s="36"/>
      <c r="O4323" s="36" t="str">
        <f>19&amp;LEFT(NICAP[[#This Row],[Date]],2)</f>
        <v>1973</v>
      </c>
      <c r="P4323" s="36" t="str">
        <f>MID(NICAP[[#This Row],[Date]],3,2)</f>
        <v>10</v>
      </c>
      <c r="Q4323" s="36" t="str">
        <f>RIGHT(NICAP[[#This Row],[Date]],2)</f>
        <v>18</v>
      </c>
      <c r="R4323" s="26">
        <f>DATE(NICAP[[#This Row],[Year]],NICAP[[#This Row],[Month]],NICAP[[#This Row],[Day]])</f>
        <v>26955</v>
      </c>
      <c r="S4323" s="35" t="str">
        <f t="shared" si="134"/>
        <v>OH</v>
      </c>
      <c r="T4323" s="24" t="str">
        <f t="shared" si="135"/>
        <v>US</v>
      </c>
    </row>
    <row r="4324" spans="1:20" ht="27" customHeight="1" x14ac:dyDescent="0.2">
      <c r="A4324" s="35">
        <v>4315</v>
      </c>
      <c r="B4324" s="60">
        <v>731019</v>
      </c>
      <c r="C4324" s="44" t="s">
        <v>4280</v>
      </c>
      <c r="D4324" s="44" t="s">
        <v>1689</v>
      </c>
      <c r="E4324" s="44" t="str">
        <f>IF(AND(LEN(NICAP[[#This Row],[State or      Country]])=2,NICAP[[#This Row],[State or      Country]]&lt;&gt;"UK"),"US","Other")</f>
        <v>US</v>
      </c>
      <c r="F4324" s="43">
        <v>7</v>
      </c>
      <c r="G4324" s="41"/>
      <c r="H4324" s="41"/>
      <c r="I4324" s="41"/>
      <c r="J4324" s="41"/>
      <c r="K4324" s="41"/>
      <c r="L4324" s="42" t="s">
        <v>4287</v>
      </c>
      <c r="M4324" s="42" t="str">
        <f>IF(LEFT(NICAP[[#This Row],[Date]],1)=0,"Y","N")</f>
        <v>N</v>
      </c>
      <c r="N4324" s="42"/>
      <c r="O4324" s="42" t="str">
        <f>19&amp;LEFT(NICAP[[#This Row],[Date]],2)</f>
        <v>1973</v>
      </c>
      <c r="P4324" s="42" t="str">
        <f>MID(NICAP[[#This Row],[Date]],3,2)</f>
        <v>10</v>
      </c>
      <c r="Q4324" s="42" t="str">
        <f>RIGHT(NICAP[[#This Row],[Date]],2)</f>
        <v>19</v>
      </c>
      <c r="R4324" s="26">
        <f>DATE(NICAP[[#This Row],[Year]],NICAP[[#This Row],[Month]],NICAP[[#This Row],[Day]])</f>
        <v>26956</v>
      </c>
      <c r="S4324" s="35" t="str">
        <f t="shared" si="134"/>
        <v>GA</v>
      </c>
      <c r="T4324" s="24" t="str">
        <f t="shared" si="135"/>
        <v>US</v>
      </c>
    </row>
    <row r="4325" spans="1:20" ht="27" customHeight="1" x14ac:dyDescent="0.2">
      <c r="A4325" s="35">
        <v>4316</v>
      </c>
      <c r="B4325" s="60">
        <v>731019</v>
      </c>
      <c r="C4325" s="44" t="s">
        <v>4277</v>
      </c>
      <c r="D4325" s="44" t="s">
        <v>1673</v>
      </c>
      <c r="E4325" s="44" t="str">
        <f>IF(AND(LEN(NICAP[[#This Row],[State or      Country]])=2,NICAP[[#This Row],[State or      Country]]&lt;&gt;"UK"),"US","Other")</f>
        <v>US</v>
      </c>
      <c r="F4325" s="43">
        <v>7</v>
      </c>
      <c r="G4325" s="41"/>
      <c r="H4325" s="41"/>
      <c r="I4325" s="41"/>
      <c r="J4325" s="41"/>
      <c r="K4325" s="41"/>
      <c r="L4325" s="42" t="s">
        <v>4286</v>
      </c>
      <c r="M4325" s="42" t="str">
        <f>IF(LEFT(NICAP[[#This Row],[Date]],1)=0,"Y","N")</f>
        <v>N</v>
      </c>
      <c r="N4325" s="42"/>
      <c r="O4325" s="42" t="str">
        <f>19&amp;LEFT(NICAP[[#This Row],[Date]],2)</f>
        <v>1973</v>
      </c>
      <c r="P4325" s="42" t="str">
        <f>MID(NICAP[[#This Row],[Date]],3,2)</f>
        <v>10</v>
      </c>
      <c r="Q4325" s="42" t="str">
        <f>RIGHT(NICAP[[#This Row],[Date]],2)</f>
        <v>19</v>
      </c>
      <c r="R4325" s="26">
        <f>DATE(NICAP[[#This Row],[Year]],NICAP[[#This Row],[Month]],NICAP[[#This Row],[Day]])</f>
        <v>26956</v>
      </c>
      <c r="S4325" s="35" t="str">
        <f t="shared" si="134"/>
        <v>NC</v>
      </c>
      <c r="T4325" s="24" t="str">
        <f t="shared" si="135"/>
        <v>US</v>
      </c>
    </row>
    <row r="4326" spans="1:20" ht="56.25" customHeight="1" x14ac:dyDescent="0.2">
      <c r="A4326" s="35">
        <v>4317</v>
      </c>
      <c r="B4326" s="57">
        <v>731019</v>
      </c>
      <c r="C4326" s="50" t="s">
        <v>2378</v>
      </c>
      <c r="D4326" s="50" t="s">
        <v>1694</v>
      </c>
      <c r="E4326" s="50" t="str">
        <f>IF(AND(LEN(NICAP[[#This Row],[State or      Country]])=2,NICAP[[#This Row],[State or      Country]]&lt;&gt;"UK"),"US","Other")</f>
        <v>US</v>
      </c>
      <c r="F4326" s="49">
        <v>7</v>
      </c>
      <c r="G4326" s="48"/>
      <c r="H4326" s="48"/>
      <c r="I4326" s="48"/>
      <c r="J4326" s="48"/>
      <c r="K4326" s="48"/>
      <c r="L4326" s="42" t="s">
        <v>4285</v>
      </c>
      <c r="M4326" s="42" t="str">
        <f>IF(LEFT(NICAP[[#This Row],[Date]],1)=0,"Y","N")</f>
        <v>N</v>
      </c>
      <c r="N4326" s="42"/>
      <c r="O4326" s="42" t="str">
        <f>19&amp;LEFT(NICAP[[#This Row],[Date]],2)</f>
        <v>1973</v>
      </c>
      <c r="P4326" s="42" t="str">
        <f>MID(NICAP[[#This Row],[Date]],3,2)</f>
        <v>10</v>
      </c>
      <c r="Q4326" s="42" t="str">
        <f>RIGHT(NICAP[[#This Row],[Date]],2)</f>
        <v>19</v>
      </c>
      <c r="R4326" s="26">
        <f>DATE(NICAP[[#This Row],[Year]],NICAP[[#This Row],[Month]],NICAP[[#This Row],[Day]])</f>
        <v>26956</v>
      </c>
      <c r="S4326" s="35" t="str">
        <f t="shared" si="134"/>
        <v>OH</v>
      </c>
      <c r="T4326" s="24" t="str">
        <f t="shared" si="135"/>
        <v>US</v>
      </c>
    </row>
    <row r="4327" spans="1:20" ht="12.75" customHeight="1" x14ac:dyDescent="0.2">
      <c r="A4327" s="35">
        <v>4318</v>
      </c>
      <c r="B4327" s="55">
        <v>731019</v>
      </c>
      <c r="C4327" s="39" t="s">
        <v>4284</v>
      </c>
      <c r="D4327" s="39" t="s">
        <v>1694</v>
      </c>
      <c r="E4327" s="39" t="str">
        <f>IF(AND(LEN(NICAP[[#This Row],[State or      Country]])=2,NICAP[[#This Row],[State or      Country]]&lt;&gt;"UK"),"US","Other")</f>
        <v>US</v>
      </c>
      <c r="F4327" s="38">
        <v>9</v>
      </c>
      <c r="G4327" s="37"/>
      <c r="H4327" s="65">
        <v>5</v>
      </c>
      <c r="I4327" s="37"/>
      <c r="J4327" s="37"/>
      <c r="K4327" s="37"/>
      <c r="L4327" s="36" t="s">
        <v>4283</v>
      </c>
      <c r="M4327" s="36" t="str">
        <f>IF(LEFT(NICAP[[#This Row],[Date]],1)=0,"Y","N")</f>
        <v>N</v>
      </c>
      <c r="N4327" s="36"/>
      <c r="O4327" s="36" t="str">
        <f>19&amp;LEFT(NICAP[[#This Row],[Date]],2)</f>
        <v>1973</v>
      </c>
      <c r="P4327" s="36" t="str">
        <f>MID(NICAP[[#This Row],[Date]],3,2)</f>
        <v>10</v>
      </c>
      <c r="Q4327" s="36" t="str">
        <f>RIGHT(NICAP[[#This Row],[Date]],2)</f>
        <v>19</v>
      </c>
      <c r="R4327" s="26">
        <f>DATE(NICAP[[#This Row],[Year]],NICAP[[#This Row],[Month]],NICAP[[#This Row],[Day]])</f>
        <v>26956</v>
      </c>
      <c r="S4327" s="35" t="str">
        <f t="shared" si="134"/>
        <v>OH</v>
      </c>
      <c r="T4327" s="24" t="str">
        <f t="shared" si="135"/>
        <v>US</v>
      </c>
    </row>
    <row r="4328" spans="1:20" ht="42" customHeight="1" x14ac:dyDescent="0.2">
      <c r="A4328" s="35">
        <v>4319</v>
      </c>
      <c r="B4328" s="57">
        <v>731019</v>
      </c>
      <c r="C4328" s="50" t="s">
        <v>4282</v>
      </c>
      <c r="D4328" s="50" t="s">
        <v>1694</v>
      </c>
      <c r="E4328" s="50" t="str">
        <f>IF(AND(LEN(NICAP[[#This Row],[State or      Country]])=2,NICAP[[#This Row],[State or      Country]]&lt;&gt;"UK"),"US","Other")</f>
        <v>US</v>
      </c>
      <c r="F4328" s="49">
        <v>2</v>
      </c>
      <c r="G4328" s="48"/>
      <c r="H4328" s="48"/>
      <c r="I4328" s="48"/>
      <c r="J4328" s="48"/>
      <c r="K4328" s="48"/>
      <c r="L4328" s="42" t="s">
        <v>4281</v>
      </c>
      <c r="M4328" s="42" t="str">
        <f>IF(LEFT(NICAP[[#This Row],[Date]],1)=0,"Y","N")</f>
        <v>N</v>
      </c>
      <c r="N4328" s="42"/>
      <c r="O4328" s="42" t="str">
        <f>19&amp;LEFT(NICAP[[#This Row],[Date]],2)</f>
        <v>1973</v>
      </c>
      <c r="P4328" s="42" t="str">
        <f>MID(NICAP[[#This Row],[Date]],3,2)</f>
        <v>10</v>
      </c>
      <c r="Q4328" s="42" t="str">
        <f>RIGHT(NICAP[[#This Row],[Date]],2)</f>
        <v>19</v>
      </c>
      <c r="R4328" s="26">
        <f>DATE(NICAP[[#This Row],[Year]],NICAP[[#This Row],[Month]],NICAP[[#This Row],[Day]])</f>
        <v>26956</v>
      </c>
      <c r="S4328" s="35" t="str">
        <f t="shared" si="134"/>
        <v>OH</v>
      </c>
      <c r="T4328" s="24" t="str">
        <f t="shared" si="135"/>
        <v>US</v>
      </c>
    </row>
    <row r="4329" spans="1:20" ht="42" customHeight="1" x14ac:dyDescent="0.2">
      <c r="A4329" s="35">
        <v>4320</v>
      </c>
      <c r="B4329" s="57">
        <v>731019</v>
      </c>
      <c r="C4329" s="50" t="s">
        <v>4280</v>
      </c>
      <c r="D4329" s="50" t="s">
        <v>1689</v>
      </c>
      <c r="E4329" s="50" t="str">
        <f>IF(AND(LEN(NICAP[[#This Row],[State or      Country]])=2,NICAP[[#This Row],[State or      Country]]&lt;&gt;"UK"),"US","Other")</f>
        <v>US</v>
      </c>
      <c r="F4329" s="49">
        <v>3</v>
      </c>
      <c r="G4329" s="48"/>
      <c r="H4329" s="48"/>
      <c r="I4329" s="48"/>
      <c r="J4329" s="48"/>
      <c r="K4329" s="48"/>
      <c r="L4329" s="42" t="s">
        <v>4279</v>
      </c>
      <c r="M4329" s="42" t="str">
        <f>IF(LEFT(NICAP[[#This Row],[Date]],1)=0,"Y","N")</f>
        <v>N</v>
      </c>
      <c r="N4329" s="42"/>
      <c r="O4329" s="42" t="str">
        <f>19&amp;LEFT(NICAP[[#This Row],[Date]],2)</f>
        <v>1973</v>
      </c>
      <c r="P4329" s="42" t="str">
        <f>MID(NICAP[[#This Row],[Date]],3,2)</f>
        <v>10</v>
      </c>
      <c r="Q4329" s="42" t="str">
        <f>RIGHT(NICAP[[#This Row],[Date]],2)</f>
        <v>19</v>
      </c>
      <c r="R4329" s="26">
        <f>DATE(NICAP[[#This Row],[Year]],NICAP[[#This Row],[Month]],NICAP[[#This Row],[Day]])</f>
        <v>26956</v>
      </c>
      <c r="S4329" s="35" t="str">
        <f t="shared" si="134"/>
        <v>GA</v>
      </c>
      <c r="T4329" s="24" t="str">
        <f t="shared" si="135"/>
        <v>US</v>
      </c>
    </row>
    <row r="4330" spans="1:20" ht="27" customHeight="1" x14ac:dyDescent="0.2">
      <c r="A4330" s="35">
        <v>4321</v>
      </c>
      <c r="B4330" s="58">
        <v>731019</v>
      </c>
      <c r="C4330" s="44" t="s">
        <v>4270</v>
      </c>
      <c r="D4330" s="44" t="s">
        <v>2013</v>
      </c>
      <c r="E4330" s="44" t="str">
        <f>IF(AND(LEN(NICAP[[#This Row],[State or      Country]])=2,NICAP[[#This Row],[State or      Country]]&lt;&gt;"UK"),"US","Other")</f>
        <v>US</v>
      </c>
      <c r="F4330" s="43">
        <v>1</v>
      </c>
      <c r="G4330" s="41"/>
      <c r="H4330" s="41"/>
      <c r="I4330" s="41"/>
      <c r="J4330" s="41"/>
      <c r="K4330" s="41"/>
      <c r="L4330" s="42" t="s">
        <v>4278</v>
      </c>
      <c r="M4330" s="42" t="str">
        <f>IF(LEFT(NICAP[[#This Row],[Date]],1)=0,"Y","N")</f>
        <v>N</v>
      </c>
      <c r="N4330" s="42"/>
      <c r="O4330" s="42" t="str">
        <f>19&amp;LEFT(NICAP[[#This Row],[Date]],2)</f>
        <v>1973</v>
      </c>
      <c r="P4330" s="42" t="str">
        <f>MID(NICAP[[#This Row],[Date]],3,2)</f>
        <v>10</v>
      </c>
      <c r="Q4330" s="42" t="str">
        <f>RIGHT(NICAP[[#This Row],[Date]],2)</f>
        <v>19</v>
      </c>
      <c r="R4330" s="26">
        <f>DATE(NICAP[[#This Row],[Year]],NICAP[[#This Row],[Month]],NICAP[[#This Row],[Day]])</f>
        <v>26956</v>
      </c>
      <c r="S4330" s="35" t="str">
        <f t="shared" si="134"/>
        <v>KY</v>
      </c>
      <c r="T4330" s="24" t="str">
        <f t="shared" si="135"/>
        <v>US</v>
      </c>
    </row>
    <row r="4331" spans="1:20" ht="27.75" customHeight="1" x14ac:dyDescent="0.2">
      <c r="A4331" s="35">
        <v>4322</v>
      </c>
      <c r="B4331" s="60">
        <v>731019</v>
      </c>
      <c r="C4331" s="44" t="s">
        <v>4277</v>
      </c>
      <c r="D4331" s="44" t="s">
        <v>1673</v>
      </c>
      <c r="E4331" s="44" t="str">
        <f>IF(AND(LEN(NICAP[[#This Row],[State or      Country]])=2,NICAP[[#This Row],[State or      Country]]&lt;&gt;"UK"),"US","Other")</f>
        <v>US</v>
      </c>
      <c r="F4331" s="43">
        <v>2</v>
      </c>
      <c r="G4331" s="41"/>
      <c r="H4331" s="41"/>
      <c r="I4331" s="41"/>
      <c r="J4331" s="41"/>
      <c r="K4331" s="41"/>
      <c r="L4331" s="59" t="s">
        <v>4276</v>
      </c>
      <c r="M4331" s="59" t="str">
        <f>IF(LEFT(NICAP[[#This Row],[Date]],1)=0,"Y","N")</f>
        <v>N</v>
      </c>
      <c r="N4331" s="59"/>
      <c r="O4331" s="59" t="str">
        <f>19&amp;LEFT(NICAP[[#This Row],[Date]],2)</f>
        <v>1973</v>
      </c>
      <c r="P4331" s="59" t="str">
        <f>MID(NICAP[[#This Row],[Date]],3,2)</f>
        <v>10</v>
      </c>
      <c r="Q4331" s="59" t="str">
        <f>RIGHT(NICAP[[#This Row],[Date]],2)</f>
        <v>19</v>
      </c>
      <c r="R4331" s="26">
        <f>DATE(NICAP[[#This Row],[Year]],NICAP[[#This Row],[Month]],NICAP[[#This Row],[Day]])</f>
        <v>26956</v>
      </c>
      <c r="S4331" s="35" t="str">
        <f t="shared" si="134"/>
        <v>NC</v>
      </c>
      <c r="T4331" s="24" t="str">
        <f t="shared" si="135"/>
        <v>US</v>
      </c>
    </row>
    <row r="4332" spans="1:20" ht="27.75" customHeight="1" x14ac:dyDescent="0.2">
      <c r="A4332" s="35">
        <v>4323</v>
      </c>
      <c r="B4332" s="60">
        <v>731019</v>
      </c>
      <c r="C4332" s="44" t="s">
        <v>4275</v>
      </c>
      <c r="D4332" s="44" t="s">
        <v>1813</v>
      </c>
      <c r="E4332" s="44" t="str">
        <f>IF(AND(LEN(NICAP[[#This Row],[State or      Country]])=2,NICAP[[#This Row],[State or      Country]]&lt;&gt;"UK"),"US","Other")</f>
        <v>Other</v>
      </c>
      <c r="F4332" s="43">
        <v>3</v>
      </c>
      <c r="G4332" s="41"/>
      <c r="H4332" s="41"/>
      <c r="I4332" s="41"/>
      <c r="J4332" s="41"/>
      <c r="K4332" s="41"/>
      <c r="L4332" s="42" t="s">
        <v>4274</v>
      </c>
      <c r="M4332" s="42" t="str">
        <f>IF(LEFT(NICAP[[#This Row],[Date]],1)=0,"Y","N")</f>
        <v>N</v>
      </c>
      <c r="N4332" s="42"/>
      <c r="O4332" s="42" t="str">
        <f>19&amp;LEFT(NICAP[[#This Row],[Date]],2)</f>
        <v>1973</v>
      </c>
      <c r="P4332" s="42" t="str">
        <f>MID(NICAP[[#This Row],[Date]],3,2)</f>
        <v>10</v>
      </c>
      <c r="Q4332" s="42" t="str">
        <f>RIGHT(NICAP[[#This Row],[Date]],2)</f>
        <v>19</v>
      </c>
      <c r="R4332" s="26">
        <f>DATE(NICAP[[#This Row],[Year]],NICAP[[#This Row],[Month]],NICAP[[#This Row],[Day]])</f>
        <v>26956</v>
      </c>
      <c r="S4332" s="35" t="str">
        <f t="shared" si="134"/>
        <v/>
      </c>
      <c r="T4332" s="24" t="str">
        <f t="shared" si="135"/>
        <v>France</v>
      </c>
    </row>
    <row r="4333" spans="1:20" ht="12.75" customHeight="1" x14ac:dyDescent="0.2">
      <c r="A4333" s="35">
        <v>4324</v>
      </c>
      <c r="B4333" s="55">
        <v>731019</v>
      </c>
      <c r="C4333" s="39" t="s">
        <v>2192</v>
      </c>
      <c r="D4333" s="39" t="s">
        <v>1787</v>
      </c>
      <c r="E4333" s="39" t="str">
        <f>IF(AND(LEN(NICAP[[#This Row],[State or      Country]])=2,NICAP[[#This Row],[State or      Country]]&lt;&gt;"UK"),"US","Other")</f>
        <v>US</v>
      </c>
      <c r="F4333" s="38">
        <v>11</v>
      </c>
      <c r="G4333" s="37"/>
      <c r="H4333" s="37"/>
      <c r="I4333" s="37"/>
      <c r="J4333" s="37"/>
      <c r="K4333" s="37"/>
      <c r="L4333" s="36" t="s">
        <v>4273</v>
      </c>
      <c r="M4333" s="36" t="str">
        <f>IF(LEFT(NICAP[[#This Row],[Date]],1)=0,"Y","N")</f>
        <v>N</v>
      </c>
      <c r="N4333" s="36"/>
      <c r="O4333" s="36" t="str">
        <f>19&amp;LEFT(NICAP[[#This Row],[Date]],2)</f>
        <v>1973</v>
      </c>
      <c r="P4333" s="36" t="str">
        <f>MID(NICAP[[#This Row],[Date]],3,2)</f>
        <v>10</v>
      </c>
      <c r="Q4333" s="36" t="str">
        <f>RIGHT(NICAP[[#This Row],[Date]],2)</f>
        <v>19</v>
      </c>
      <c r="R4333" s="26">
        <f>DATE(NICAP[[#This Row],[Year]],NICAP[[#This Row],[Month]],NICAP[[#This Row],[Day]])</f>
        <v>26956</v>
      </c>
      <c r="S4333" s="35" t="str">
        <f t="shared" si="134"/>
        <v>IN</v>
      </c>
      <c r="T4333" s="24" t="str">
        <f t="shared" si="135"/>
        <v>US</v>
      </c>
    </row>
    <row r="4334" spans="1:20" ht="12.75" customHeight="1" x14ac:dyDescent="0.2">
      <c r="A4334" s="35">
        <v>4325</v>
      </c>
      <c r="B4334" s="53">
        <v>731019</v>
      </c>
      <c r="C4334" s="39" t="s">
        <v>4272</v>
      </c>
      <c r="D4334" s="39" t="s">
        <v>1758</v>
      </c>
      <c r="E4334" s="39" t="str">
        <f>IF(AND(LEN(NICAP[[#This Row],[State or      Country]])=2,NICAP[[#This Row],[State or      Country]]&lt;&gt;"UK"),"US","Other")</f>
        <v>US</v>
      </c>
      <c r="F4334" s="38">
        <v>4</v>
      </c>
      <c r="G4334" s="37"/>
      <c r="H4334" s="37"/>
      <c r="I4334" s="37"/>
      <c r="J4334" s="37"/>
      <c r="K4334" s="37"/>
      <c r="L4334" s="36" t="s">
        <v>4271</v>
      </c>
      <c r="M4334" s="36" t="str">
        <f>IF(LEFT(NICAP[[#This Row],[Date]],1)=0,"Y","N")</f>
        <v>N</v>
      </c>
      <c r="N4334" s="36"/>
      <c r="O4334" s="36" t="str">
        <f>19&amp;LEFT(NICAP[[#This Row],[Date]],2)</f>
        <v>1973</v>
      </c>
      <c r="P4334" s="36" t="str">
        <f>MID(NICAP[[#This Row],[Date]],3,2)</f>
        <v>10</v>
      </c>
      <c r="Q4334" s="36" t="str">
        <f>RIGHT(NICAP[[#This Row],[Date]],2)</f>
        <v>19</v>
      </c>
      <c r="R4334" s="26">
        <f>DATE(NICAP[[#This Row],[Year]],NICAP[[#This Row],[Month]],NICAP[[#This Row],[Day]])</f>
        <v>26956</v>
      </c>
      <c r="S4334" s="35" t="str">
        <f t="shared" si="134"/>
        <v>NY</v>
      </c>
      <c r="T4334" s="24" t="str">
        <f t="shared" si="135"/>
        <v>US</v>
      </c>
    </row>
    <row r="4335" spans="1:20" ht="42" customHeight="1" x14ac:dyDescent="0.2">
      <c r="A4335" s="35">
        <v>4326</v>
      </c>
      <c r="B4335" s="73">
        <v>731020</v>
      </c>
      <c r="C4335" s="50" t="s">
        <v>4270</v>
      </c>
      <c r="D4335" s="50" t="s">
        <v>2013</v>
      </c>
      <c r="E4335" s="50" t="str">
        <f>IF(AND(LEN(NICAP[[#This Row],[State or      Country]])=2,NICAP[[#This Row],[State or      Country]]&lt;&gt;"UK"),"US","Other")</f>
        <v>US</v>
      </c>
      <c r="F4335" s="49">
        <v>2</v>
      </c>
      <c r="G4335" s="48"/>
      <c r="H4335" s="48"/>
      <c r="I4335" s="48"/>
      <c r="J4335" s="48"/>
      <c r="K4335" s="48"/>
      <c r="L4335" s="42" t="s">
        <v>4269</v>
      </c>
      <c r="M4335" s="42" t="str">
        <f>IF(LEFT(NICAP[[#This Row],[Date]],1)=0,"Y","N")</f>
        <v>N</v>
      </c>
      <c r="N4335" s="42"/>
      <c r="O4335" s="42" t="str">
        <f>19&amp;LEFT(NICAP[[#This Row],[Date]],2)</f>
        <v>1973</v>
      </c>
      <c r="P4335" s="42" t="str">
        <f>MID(NICAP[[#This Row],[Date]],3,2)</f>
        <v>10</v>
      </c>
      <c r="Q4335" s="42" t="str">
        <f>RIGHT(NICAP[[#This Row],[Date]],2)</f>
        <v>20</v>
      </c>
      <c r="R4335" s="26">
        <f>DATE(NICAP[[#This Row],[Year]],NICAP[[#This Row],[Month]],NICAP[[#This Row],[Day]])</f>
        <v>26957</v>
      </c>
      <c r="S4335" s="35" t="str">
        <f t="shared" si="134"/>
        <v>KY</v>
      </c>
      <c r="T4335" s="24" t="str">
        <f t="shared" si="135"/>
        <v>US</v>
      </c>
    </row>
    <row r="4336" spans="1:20" ht="42" customHeight="1" x14ac:dyDescent="0.2">
      <c r="A4336" s="35">
        <v>4327</v>
      </c>
      <c r="B4336" s="57">
        <v>731020</v>
      </c>
      <c r="C4336" s="50" t="s">
        <v>4268</v>
      </c>
      <c r="D4336" s="50" t="s">
        <v>1998</v>
      </c>
      <c r="E4336" s="50" t="str">
        <f>IF(AND(LEN(NICAP[[#This Row],[State or      Country]])=2,NICAP[[#This Row],[State or      Country]]&lt;&gt;"UK"),"US","Other")</f>
        <v>US</v>
      </c>
      <c r="F4336" s="49">
        <v>3</v>
      </c>
      <c r="G4336" s="48"/>
      <c r="H4336" s="48"/>
      <c r="I4336" s="48"/>
      <c r="J4336" s="48"/>
      <c r="K4336" s="48"/>
      <c r="L4336" s="36" t="s">
        <v>4267</v>
      </c>
      <c r="M4336" s="36" t="str">
        <f>IF(LEFT(NICAP[[#This Row],[Date]],1)=0,"Y","N")</f>
        <v>N</v>
      </c>
      <c r="N4336" s="36"/>
      <c r="O4336" s="36" t="str">
        <f>19&amp;LEFT(NICAP[[#This Row],[Date]],2)</f>
        <v>1973</v>
      </c>
      <c r="P4336" s="36" t="str">
        <f>MID(NICAP[[#This Row],[Date]],3,2)</f>
        <v>10</v>
      </c>
      <c r="Q4336" s="36" t="str">
        <f>RIGHT(NICAP[[#This Row],[Date]],2)</f>
        <v>20</v>
      </c>
      <c r="R4336" s="26">
        <f>DATE(NICAP[[#This Row],[Year]],NICAP[[#This Row],[Month]],NICAP[[#This Row],[Day]])</f>
        <v>26957</v>
      </c>
      <c r="S4336" s="35" t="str">
        <f t="shared" si="134"/>
        <v>AR</v>
      </c>
      <c r="T4336" s="24" t="str">
        <f t="shared" si="135"/>
        <v>US</v>
      </c>
    </row>
    <row r="4337" spans="1:20" ht="12.75" customHeight="1" x14ac:dyDescent="0.2">
      <c r="A4337" s="35">
        <v>4328</v>
      </c>
      <c r="B4337" s="53">
        <v>731020</v>
      </c>
      <c r="C4337" s="39" t="s">
        <v>2070</v>
      </c>
      <c r="D4337" s="39" t="s">
        <v>1787</v>
      </c>
      <c r="E4337" s="39" t="str">
        <f>IF(AND(LEN(NICAP[[#This Row],[State or      Country]])=2,NICAP[[#This Row],[State or      Country]]&lt;&gt;"UK"),"US","Other")</f>
        <v>US</v>
      </c>
      <c r="F4337" s="38">
        <v>3</v>
      </c>
      <c r="G4337" s="37"/>
      <c r="H4337" s="37"/>
      <c r="I4337" s="37"/>
      <c r="J4337" s="37"/>
      <c r="K4337" s="37"/>
      <c r="L4337" s="36" t="s">
        <v>4266</v>
      </c>
      <c r="M4337" s="36" t="str">
        <f>IF(LEFT(NICAP[[#This Row],[Date]],1)=0,"Y","N")</f>
        <v>N</v>
      </c>
      <c r="N4337" s="36"/>
      <c r="O4337" s="36" t="str">
        <f>19&amp;LEFT(NICAP[[#This Row],[Date]],2)</f>
        <v>1973</v>
      </c>
      <c r="P4337" s="36" t="str">
        <f>MID(NICAP[[#This Row],[Date]],3,2)</f>
        <v>10</v>
      </c>
      <c r="Q4337" s="36" t="str">
        <f>RIGHT(NICAP[[#This Row],[Date]],2)</f>
        <v>20</v>
      </c>
      <c r="R4337" s="26">
        <f>DATE(NICAP[[#This Row],[Year]],NICAP[[#This Row],[Month]],NICAP[[#This Row],[Day]])</f>
        <v>26957</v>
      </c>
      <c r="S4337" s="35" t="str">
        <f t="shared" si="134"/>
        <v>IN</v>
      </c>
      <c r="T4337" s="24" t="str">
        <f t="shared" si="135"/>
        <v>US</v>
      </c>
    </row>
    <row r="4338" spans="1:20" ht="12.75" customHeight="1" x14ac:dyDescent="0.2">
      <c r="A4338" s="35">
        <v>4329</v>
      </c>
      <c r="B4338" s="55">
        <v>731021</v>
      </c>
      <c r="C4338" s="39" t="s">
        <v>4265</v>
      </c>
      <c r="D4338" s="39" t="s">
        <v>1694</v>
      </c>
      <c r="E4338" s="39" t="str">
        <f>IF(AND(LEN(NICAP[[#This Row],[State or      Country]])=2,NICAP[[#This Row],[State or      Country]]&lt;&gt;"UK"),"US","Other")</f>
        <v>US</v>
      </c>
      <c r="F4338" s="38">
        <v>7</v>
      </c>
      <c r="G4338" s="41"/>
      <c r="H4338" s="41"/>
      <c r="I4338" s="41"/>
      <c r="J4338" s="41"/>
      <c r="K4338" s="41"/>
      <c r="L4338" s="36" t="s">
        <v>4264</v>
      </c>
      <c r="M4338" s="36" t="str">
        <f>IF(LEFT(NICAP[[#This Row],[Date]],1)=0,"Y","N")</f>
        <v>N</v>
      </c>
      <c r="N4338" s="36"/>
      <c r="O4338" s="36" t="str">
        <f>19&amp;LEFT(NICAP[[#This Row],[Date]],2)</f>
        <v>1973</v>
      </c>
      <c r="P4338" s="36" t="str">
        <f>MID(NICAP[[#This Row],[Date]],3,2)</f>
        <v>10</v>
      </c>
      <c r="Q4338" s="36" t="str">
        <f>RIGHT(NICAP[[#This Row],[Date]],2)</f>
        <v>21</v>
      </c>
      <c r="R4338" s="26">
        <f>DATE(NICAP[[#This Row],[Year]],NICAP[[#This Row],[Month]],NICAP[[#This Row],[Day]])</f>
        <v>26958</v>
      </c>
      <c r="S4338" s="35" t="str">
        <f t="shared" si="134"/>
        <v>OH</v>
      </c>
      <c r="T4338" s="24" t="str">
        <f t="shared" si="135"/>
        <v>US</v>
      </c>
    </row>
    <row r="4339" spans="1:20" ht="27.75" customHeight="1" x14ac:dyDescent="0.2">
      <c r="A4339" s="35">
        <v>4330</v>
      </c>
      <c r="B4339" s="60">
        <v>731022</v>
      </c>
      <c r="C4339" s="44" t="s">
        <v>4263</v>
      </c>
      <c r="D4339" s="44" t="s">
        <v>1787</v>
      </c>
      <c r="E4339" s="44" t="str">
        <f>IF(AND(LEN(NICAP[[#This Row],[State or      Country]])=2,NICAP[[#This Row],[State or      Country]]&lt;&gt;"UK"),"US","Other")</f>
        <v>US</v>
      </c>
      <c r="F4339" s="43">
        <v>1</v>
      </c>
      <c r="G4339" s="41"/>
      <c r="H4339" s="41"/>
      <c r="I4339" s="41"/>
      <c r="J4339" s="41"/>
      <c r="K4339" s="41"/>
      <c r="L4339" s="42" t="s">
        <v>4262</v>
      </c>
      <c r="M4339" s="42" t="str">
        <f>IF(LEFT(NICAP[[#This Row],[Date]],1)=0,"Y","N")</f>
        <v>N</v>
      </c>
      <c r="N4339" s="42"/>
      <c r="O4339" s="42" t="str">
        <f>19&amp;LEFT(NICAP[[#This Row],[Date]],2)</f>
        <v>1973</v>
      </c>
      <c r="P4339" s="42" t="str">
        <f>MID(NICAP[[#This Row],[Date]],3,2)</f>
        <v>10</v>
      </c>
      <c r="Q4339" s="42" t="str">
        <f>RIGHT(NICAP[[#This Row],[Date]],2)</f>
        <v>22</v>
      </c>
      <c r="R4339" s="26">
        <f>DATE(NICAP[[#This Row],[Year]],NICAP[[#This Row],[Month]],NICAP[[#This Row],[Day]])</f>
        <v>26959</v>
      </c>
      <c r="S4339" s="35" t="str">
        <f t="shared" si="134"/>
        <v>IN</v>
      </c>
      <c r="T4339" s="24" t="str">
        <f t="shared" si="135"/>
        <v>US</v>
      </c>
    </row>
    <row r="4340" spans="1:20" ht="27.75" customHeight="1" x14ac:dyDescent="0.2">
      <c r="A4340" s="35">
        <v>4331</v>
      </c>
      <c r="B4340" s="60">
        <v>731022</v>
      </c>
      <c r="C4340" s="44" t="s">
        <v>4261</v>
      </c>
      <c r="D4340" s="44" t="s">
        <v>1670</v>
      </c>
      <c r="E4340" s="44" t="str">
        <f>IF(AND(LEN(NICAP[[#This Row],[State or      Country]])=2,NICAP[[#This Row],[State or      Country]]&lt;&gt;"UK"),"US","Other")</f>
        <v>US</v>
      </c>
      <c r="F4340" s="43">
        <v>1</v>
      </c>
      <c r="G4340" s="41"/>
      <c r="H4340" s="41"/>
      <c r="I4340" s="41"/>
      <c r="J4340" s="41"/>
      <c r="K4340" s="41"/>
      <c r="L4340" s="59" t="s">
        <v>4260</v>
      </c>
      <c r="M4340" s="59" t="str">
        <f>IF(LEFT(NICAP[[#This Row],[Date]],1)=0,"Y","N")</f>
        <v>N</v>
      </c>
      <c r="N4340" s="59"/>
      <c r="O4340" s="59" t="str">
        <f>19&amp;LEFT(NICAP[[#This Row],[Date]],2)</f>
        <v>1973</v>
      </c>
      <c r="P4340" s="59" t="str">
        <f>MID(NICAP[[#This Row],[Date]],3,2)</f>
        <v>10</v>
      </c>
      <c r="Q4340" s="59" t="str">
        <f>RIGHT(NICAP[[#This Row],[Date]],2)</f>
        <v>22</v>
      </c>
      <c r="R4340" s="26">
        <f>DATE(NICAP[[#This Row],[Year]],NICAP[[#This Row],[Month]],NICAP[[#This Row],[Day]])</f>
        <v>26959</v>
      </c>
      <c r="S4340" s="35" t="str">
        <f t="shared" si="134"/>
        <v>IL</v>
      </c>
      <c r="T4340" s="24" t="str">
        <f t="shared" si="135"/>
        <v>US</v>
      </c>
    </row>
    <row r="4341" spans="1:20" ht="27" customHeight="1" x14ac:dyDescent="0.2">
      <c r="A4341" s="35">
        <v>4332</v>
      </c>
      <c r="B4341" s="60">
        <v>731022</v>
      </c>
      <c r="C4341" s="44" t="s">
        <v>4258</v>
      </c>
      <c r="D4341" s="44" t="s">
        <v>1787</v>
      </c>
      <c r="E4341" s="44" t="str">
        <f>IF(AND(LEN(NICAP[[#This Row],[State or      Country]])=2,NICAP[[#This Row],[State or      Country]]&lt;&gt;"UK"),"US","Other")</f>
        <v>US</v>
      </c>
      <c r="F4341" s="43">
        <v>7</v>
      </c>
      <c r="G4341" s="41"/>
      <c r="H4341" s="41"/>
      <c r="I4341" s="41"/>
      <c r="J4341" s="41"/>
      <c r="K4341" s="41"/>
      <c r="L4341" s="42" t="s">
        <v>4259</v>
      </c>
      <c r="M4341" s="42" t="str">
        <f>IF(LEFT(NICAP[[#This Row],[Date]],1)=0,"Y","N")</f>
        <v>N</v>
      </c>
      <c r="N4341" s="42"/>
      <c r="O4341" s="42" t="str">
        <f>19&amp;LEFT(NICAP[[#This Row],[Date]],2)</f>
        <v>1973</v>
      </c>
      <c r="P4341" s="42" t="str">
        <f>MID(NICAP[[#This Row],[Date]],3,2)</f>
        <v>10</v>
      </c>
      <c r="Q4341" s="42" t="str">
        <f>RIGHT(NICAP[[#This Row],[Date]],2)</f>
        <v>22</v>
      </c>
      <c r="R4341" s="26">
        <f>DATE(NICAP[[#This Row],[Year]],NICAP[[#This Row],[Month]],NICAP[[#This Row],[Day]])</f>
        <v>26959</v>
      </c>
      <c r="S4341" s="35" t="str">
        <f t="shared" si="134"/>
        <v>IN</v>
      </c>
      <c r="T4341" s="24" t="str">
        <f t="shared" si="135"/>
        <v>US</v>
      </c>
    </row>
    <row r="4342" spans="1:20" ht="27" customHeight="1" x14ac:dyDescent="0.2">
      <c r="A4342" s="35">
        <v>4333</v>
      </c>
      <c r="B4342" s="60">
        <v>731023</v>
      </c>
      <c r="C4342" s="44" t="s">
        <v>4258</v>
      </c>
      <c r="D4342" s="44" t="s">
        <v>1787</v>
      </c>
      <c r="E4342" s="44" t="str">
        <f>IF(AND(LEN(NICAP[[#This Row],[State or      Country]])=2,NICAP[[#This Row],[State or      Country]]&lt;&gt;"UK"),"US","Other")</f>
        <v>US</v>
      </c>
      <c r="F4342" s="43">
        <v>7</v>
      </c>
      <c r="G4342" s="41"/>
      <c r="H4342" s="41"/>
      <c r="I4342" s="41"/>
      <c r="J4342" s="41"/>
      <c r="K4342" s="41"/>
      <c r="L4342" s="42" t="s">
        <v>4257</v>
      </c>
      <c r="M4342" s="42" t="str">
        <f>IF(LEFT(NICAP[[#This Row],[Date]],1)=0,"Y","N")</f>
        <v>N</v>
      </c>
      <c r="N4342" s="42"/>
      <c r="O4342" s="42" t="str">
        <f>19&amp;LEFT(NICAP[[#This Row],[Date]],2)</f>
        <v>1973</v>
      </c>
      <c r="P4342" s="42" t="str">
        <f>MID(NICAP[[#This Row],[Date]],3,2)</f>
        <v>10</v>
      </c>
      <c r="Q4342" s="42" t="str">
        <f>RIGHT(NICAP[[#This Row],[Date]],2)</f>
        <v>23</v>
      </c>
      <c r="R4342" s="26">
        <f>DATE(NICAP[[#This Row],[Year]],NICAP[[#This Row],[Month]],NICAP[[#This Row],[Day]])</f>
        <v>26960</v>
      </c>
      <c r="S4342" s="35" t="str">
        <f t="shared" si="134"/>
        <v>IN</v>
      </c>
      <c r="T4342" s="24" t="str">
        <f t="shared" si="135"/>
        <v>US</v>
      </c>
    </row>
    <row r="4343" spans="1:20" ht="41.25" customHeight="1" x14ac:dyDescent="0.2">
      <c r="A4343" s="35">
        <v>4334</v>
      </c>
      <c r="B4343" s="57">
        <v>731023</v>
      </c>
      <c r="C4343" s="50" t="s">
        <v>4256</v>
      </c>
      <c r="D4343" s="50" t="s">
        <v>2013</v>
      </c>
      <c r="E4343" s="50" t="str">
        <f>IF(AND(LEN(NICAP[[#This Row],[State or      Country]])=2,NICAP[[#This Row],[State or      Country]]&lt;&gt;"UK"),"US","Other")</f>
        <v>US</v>
      </c>
      <c r="F4343" s="49">
        <v>7</v>
      </c>
      <c r="G4343" s="48"/>
      <c r="H4343" s="48"/>
      <c r="I4343" s="48"/>
      <c r="J4343" s="48"/>
      <c r="K4343" s="48"/>
      <c r="L4343" s="36" t="s">
        <v>4255</v>
      </c>
      <c r="M4343" s="36" t="str">
        <f>IF(LEFT(NICAP[[#This Row],[Date]],1)=0,"Y","N")</f>
        <v>N</v>
      </c>
      <c r="N4343" s="36"/>
      <c r="O4343" s="36" t="str">
        <f>19&amp;LEFT(NICAP[[#This Row],[Date]],2)</f>
        <v>1973</v>
      </c>
      <c r="P4343" s="36" t="str">
        <f>MID(NICAP[[#This Row],[Date]],3,2)</f>
        <v>10</v>
      </c>
      <c r="Q4343" s="36" t="str">
        <f>RIGHT(NICAP[[#This Row],[Date]],2)</f>
        <v>23</v>
      </c>
      <c r="R4343" s="26">
        <f>DATE(NICAP[[#This Row],[Year]],NICAP[[#This Row],[Month]],NICAP[[#This Row],[Day]])</f>
        <v>26960</v>
      </c>
      <c r="S4343" s="35" t="str">
        <f t="shared" si="134"/>
        <v>KY</v>
      </c>
      <c r="T4343" s="24" t="str">
        <f t="shared" si="135"/>
        <v>US</v>
      </c>
    </row>
    <row r="4344" spans="1:20" ht="27.75" customHeight="1" x14ac:dyDescent="0.2">
      <c r="A4344" s="35">
        <v>4335</v>
      </c>
      <c r="B4344" s="60">
        <v>731024</v>
      </c>
      <c r="C4344" s="44" t="s">
        <v>4254</v>
      </c>
      <c r="D4344" s="44" t="s">
        <v>1673</v>
      </c>
      <c r="E4344" s="44" t="str">
        <f>IF(AND(LEN(NICAP[[#This Row],[State or      Country]])=2,NICAP[[#This Row],[State or      Country]]&lt;&gt;"UK"),"US","Other")</f>
        <v>US</v>
      </c>
      <c r="F4344" s="43">
        <v>1</v>
      </c>
      <c r="G4344" s="41"/>
      <c r="H4344" s="41"/>
      <c r="I4344" s="41"/>
      <c r="J4344" s="41"/>
      <c r="K4344" s="41"/>
      <c r="L4344" s="42" t="s">
        <v>4253</v>
      </c>
      <c r="M4344" s="42" t="str">
        <f>IF(LEFT(NICAP[[#This Row],[Date]],1)=0,"Y","N")</f>
        <v>N</v>
      </c>
      <c r="N4344" s="42"/>
      <c r="O4344" s="42" t="str">
        <f>19&amp;LEFT(NICAP[[#This Row],[Date]],2)</f>
        <v>1973</v>
      </c>
      <c r="P4344" s="42" t="str">
        <f>MID(NICAP[[#This Row],[Date]],3,2)</f>
        <v>10</v>
      </c>
      <c r="Q4344" s="42" t="str">
        <f>RIGHT(NICAP[[#This Row],[Date]],2)</f>
        <v>24</v>
      </c>
      <c r="R4344" s="26">
        <f>DATE(NICAP[[#This Row],[Year]],NICAP[[#This Row],[Month]],NICAP[[#This Row],[Day]])</f>
        <v>26961</v>
      </c>
      <c r="S4344" s="35" t="str">
        <f t="shared" si="134"/>
        <v>NC</v>
      </c>
      <c r="T4344" s="24" t="str">
        <f t="shared" si="135"/>
        <v>US</v>
      </c>
    </row>
    <row r="4345" spans="1:20" ht="27.75" customHeight="1" x14ac:dyDescent="0.2">
      <c r="A4345" s="35">
        <v>4336</v>
      </c>
      <c r="B4345" s="60">
        <v>731024</v>
      </c>
      <c r="C4345" s="44" t="s">
        <v>3609</v>
      </c>
      <c r="D4345" s="44" t="s">
        <v>1787</v>
      </c>
      <c r="E4345" s="44" t="str">
        <f>IF(AND(LEN(NICAP[[#This Row],[State or      Country]])=2,NICAP[[#This Row],[State or      Country]]&lt;&gt;"UK"),"US","Other")</f>
        <v>US</v>
      </c>
      <c r="F4345" s="43">
        <v>1</v>
      </c>
      <c r="G4345" s="41"/>
      <c r="H4345" s="41"/>
      <c r="I4345" s="41"/>
      <c r="J4345" s="41"/>
      <c r="K4345" s="41"/>
      <c r="L4345" s="42" t="s">
        <v>4252</v>
      </c>
      <c r="M4345" s="42" t="str">
        <f>IF(LEFT(NICAP[[#This Row],[Date]],1)=0,"Y","N")</f>
        <v>N</v>
      </c>
      <c r="N4345" s="42"/>
      <c r="O4345" s="42" t="str">
        <f>19&amp;LEFT(NICAP[[#This Row],[Date]],2)</f>
        <v>1973</v>
      </c>
      <c r="P4345" s="42" t="str">
        <f>MID(NICAP[[#This Row],[Date]],3,2)</f>
        <v>10</v>
      </c>
      <c r="Q4345" s="42" t="str">
        <f>RIGHT(NICAP[[#This Row],[Date]],2)</f>
        <v>24</v>
      </c>
      <c r="R4345" s="26">
        <f>DATE(NICAP[[#This Row],[Year]],NICAP[[#This Row],[Month]],NICAP[[#This Row],[Day]])</f>
        <v>26961</v>
      </c>
      <c r="S4345" s="35" t="str">
        <f t="shared" si="134"/>
        <v>IN</v>
      </c>
      <c r="T4345" s="24" t="str">
        <f t="shared" si="135"/>
        <v>US</v>
      </c>
    </row>
    <row r="4346" spans="1:20" ht="42" customHeight="1" x14ac:dyDescent="0.2">
      <c r="A4346" s="35">
        <v>4337</v>
      </c>
      <c r="B4346" s="73">
        <v>731024</v>
      </c>
      <c r="C4346" s="50" t="s">
        <v>4251</v>
      </c>
      <c r="D4346" s="50" t="s">
        <v>1694</v>
      </c>
      <c r="E4346" s="50" t="str">
        <f>IF(AND(LEN(NICAP[[#This Row],[State or      Country]])=2,NICAP[[#This Row],[State or      Country]]&lt;&gt;"UK"),"US","Other")</f>
        <v>US</v>
      </c>
      <c r="F4346" s="49">
        <v>2</v>
      </c>
      <c r="G4346" s="48"/>
      <c r="H4346" s="48"/>
      <c r="I4346" s="48"/>
      <c r="J4346" s="48"/>
      <c r="K4346" s="48"/>
      <c r="L4346" s="42" t="s">
        <v>4250</v>
      </c>
      <c r="M4346" s="42" t="str">
        <f>IF(LEFT(NICAP[[#This Row],[Date]],1)=0,"Y","N")</f>
        <v>N</v>
      </c>
      <c r="N4346" s="42"/>
      <c r="O4346" s="42" t="str">
        <f>19&amp;LEFT(NICAP[[#This Row],[Date]],2)</f>
        <v>1973</v>
      </c>
      <c r="P4346" s="42" t="str">
        <f>MID(NICAP[[#This Row],[Date]],3,2)</f>
        <v>10</v>
      </c>
      <c r="Q4346" s="42" t="str">
        <f>RIGHT(NICAP[[#This Row],[Date]],2)</f>
        <v>24</v>
      </c>
      <c r="R4346" s="26">
        <f>DATE(NICAP[[#This Row],[Year]],NICAP[[#This Row],[Month]],NICAP[[#This Row],[Day]])</f>
        <v>26961</v>
      </c>
      <c r="S4346" s="35" t="str">
        <f t="shared" si="134"/>
        <v>OH</v>
      </c>
      <c r="T4346" s="24" t="str">
        <f t="shared" si="135"/>
        <v>US</v>
      </c>
    </row>
    <row r="4347" spans="1:20" ht="27" customHeight="1" x14ac:dyDescent="0.2">
      <c r="A4347" s="35">
        <v>4338</v>
      </c>
      <c r="B4347" s="60">
        <v>731024</v>
      </c>
      <c r="C4347" s="44" t="s">
        <v>4249</v>
      </c>
      <c r="D4347" s="44" t="s">
        <v>1673</v>
      </c>
      <c r="E4347" s="44" t="str">
        <f>IF(AND(LEN(NICAP[[#This Row],[State or      Country]])=2,NICAP[[#This Row],[State or      Country]]&lt;&gt;"UK"),"US","Other")</f>
        <v>US</v>
      </c>
      <c r="F4347" s="43">
        <v>3</v>
      </c>
      <c r="G4347" s="41"/>
      <c r="H4347" s="41"/>
      <c r="I4347" s="41"/>
      <c r="J4347" s="41"/>
      <c r="K4347" s="41"/>
      <c r="L4347" s="42" t="s">
        <v>4248</v>
      </c>
      <c r="M4347" s="42" t="str">
        <f>IF(LEFT(NICAP[[#This Row],[Date]],1)=0,"Y","N")</f>
        <v>N</v>
      </c>
      <c r="N4347" s="42"/>
      <c r="O4347" s="42" t="str">
        <f>19&amp;LEFT(NICAP[[#This Row],[Date]],2)</f>
        <v>1973</v>
      </c>
      <c r="P4347" s="42" t="str">
        <f>MID(NICAP[[#This Row],[Date]],3,2)</f>
        <v>10</v>
      </c>
      <c r="Q4347" s="42" t="str">
        <f>RIGHT(NICAP[[#This Row],[Date]],2)</f>
        <v>24</v>
      </c>
      <c r="R4347" s="26">
        <f>DATE(NICAP[[#This Row],[Year]],NICAP[[#This Row],[Month]],NICAP[[#This Row],[Day]])</f>
        <v>26961</v>
      </c>
      <c r="S4347" s="35" t="str">
        <f t="shared" si="134"/>
        <v>NC</v>
      </c>
      <c r="T4347" s="24" t="str">
        <f t="shared" si="135"/>
        <v>US</v>
      </c>
    </row>
    <row r="4348" spans="1:20" ht="27" customHeight="1" x14ac:dyDescent="0.2">
      <c r="A4348" s="35">
        <v>4339</v>
      </c>
      <c r="B4348" s="58">
        <v>731025</v>
      </c>
      <c r="C4348" s="44" t="s">
        <v>4247</v>
      </c>
      <c r="D4348" s="44" t="s">
        <v>2013</v>
      </c>
      <c r="E4348" s="44" t="str">
        <f>IF(AND(LEN(NICAP[[#This Row],[State or      Country]])=2,NICAP[[#This Row],[State or      Country]]&lt;&gt;"UK"),"US","Other")</f>
        <v>US</v>
      </c>
      <c r="F4348" s="43">
        <v>2</v>
      </c>
      <c r="G4348" s="41"/>
      <c r="H4348" s="41"/>
      <c r="I4348" s="41"/>
      <c r="J4348" s="41"/>
      <c r="K4348" s="41"/>
      <c r="L4348" s="42" t="s">
        <v>4246</v>
      </c>
      <c r="M4348" s="42" t="str">
        <f>IF(LEFT(NICAP[[#This Row],[Date]],1)=0,"Y","N")</f>
        <v>N</v>
      </c>
      <c r="N4348" s="42"/>
      <c r="O4348" s="42" t="str">
        <f>19&amp;LEFT(NICAP[[#This Row],[Date]],2)</f>
        <v>1973</v>
      </c>
      <c r="P4348" s="42" t="str">
        <f>MID(NICAP[[#This Row],[Date]],3,2)</f>
        <v>10</v>
      </c>
      <c r="Q4348" s="42" t="str">
        <f>RIGHT(NICAP[[#This Row],[Date]],2)</f>
        <v>25</v>
      </c>
      <c r="R4348" s="26">
        <f>DATE(NICAP[[#This Row],[Year]],NICAP[[#This Row],[Month]],NICAP[[#This Row],[Day]])</f>
        <v>26962</v>
      </c>
      <c r="S4348" s="35" t="str">
        <f t="shared" si="134"/>
        <v>KY</v>
      </c>
      <c r="T4348" s="24" t="str">
        <f t="shared" si="135"/>
        <v>US</v>
      </c>
    </row>
    <row r="4349" spans="1:20" ht="27.75" customHeight="1" x14ac:dyDescent="0.2">
      <c r="A4349" s="35">
        <v>4340</v>
      </c>
      <c r="B4349" s="60">
        <v>731028</v>
      </c>
      <c r="C4349" s="44" t="s">
        <v>4245</v>
      </c>
      <c r="D4349" s="44" t="s">
        <v>2232</v>
      </c>
      <c r="E4349" s="44" t="str">
        <f>IF(AND(LEN(NICAP[[#This Row],[State or      Country]])=2,NICAP[[#This Row],[State or      Country]]&lt;&gt;"UK"),"US","Other")</f>
        <v>Other</v>
      </c>
      <c r="F4349" s="43">
        <v>7</v>
      </c>
      <c r="G4349" s="41"/>
      <c r="H4349" s="41"/>
      <c r="I4349" s="41"/>
      <c r="J4349" s="41"/>
      <c r="K4349" s="41"/>
      <c r="L4349" s="59" t="s">
        <v>4244</v>
      </c>
      <c r="M4349" s="59" t="str">
        <f>IF(LEFT(NICAP[[#This Row],[Date]],1)=0,"Y","N")</f>
        <v>N</v>
      </c>
      <c r="N4349" s="59"/>
      <c r="O4349" s="59" t="str">
        <f>19&amp;LEFT(NICAP[[#This Row],[Date]],2)</f>
        <v>1973</v>
      </c>
      <c r="P4349" s="59" t="str">
        <f>MID(NICAP[[#This Row],[Date]],3,2)</f>
        <v>10</v>
      </c>
      <c r="Q4349" s="59" t="str">
        <f>RIGHT(NICAP[[#This Row],[Date]],2)</f>
        <v>28</v>
      </c>
      <c r="R4349" s="26">
        <f>DATE(NICAP[[#This Row],[Year]],NICAP[[#This Row],[Month]],NICAP[[#This Row],[Day]])</f>
        <v>26965</v>
      </c>
      <c r="S4349" s="35" t="str">
        <f t="shared" si="134"/>
        <v/>
      </c>
      <c r="T4349" s="24" t="str">
        <f t="shared" si="135"/>
        <v>Arg</v>
      </c>
    </row>
    <row r="4350" spans="1:20" ht="42" customHeight="1" x14ac:dyDescent="0.2">
      <c r="A4350" s="35">
        <v>4341</v>
      </c>
      <c r="B4350" s="57">
        <v>731031</v>
      </c>
      <c r="C4350" s="50" t="s">
        <v>4243</v>
      </c>
      <c r="D4350" s="50" t="s">
        <v>1670</v>
      </c>
      <c r="E4350" s="50" t="str">
        <f>IF(AND(LEN(NICAP[[#This Row],[State or      Country]])=2,NICAP[[#This Row],[State or      Country]]&lt;&gt;"UK"),"US","Other")</f>
        <v>US</v>
      </c>
      <c r="F4350" s="49">
        <v>2</v>
      </c>
      <c r="G4350" s="48"/>
      <c r="H4350" s="48"/>
      <c r="I4350" s="48"/>
      <c r="J4350" s="48"/>
      <c r="K4350" s="48"/>
      <c r="L4350" s="42" t="s">
        <v>4242</v>
      </c>
      <c r="M4350" s="42" t="str">
        <f>IF(LEFT(NICAP[[#This Row],[Date]],1)=0,"Y","N")</f>
        <v>N</v>
      </c>
      <c r="N4350" s="42"/>
      <c r="O4350" s="42" t="str">
        <f>19&amp;LEFT(NICAP[[#This Row],[Date]],2)</f>
        <v>1973</v>
      </c>
      <c r="P4350" s="42" t="str">
        <f>MID(NICAP[[#This Row],[Date]],3,2)</f>
        <v>10</v>
      </c>
      <c r="Q4350" s="42" t="str">
        <f>RIGHT(NICAP[[#This Row],[Date]],2)</f>
        <v>31</v>
      </c>
      <c r="R4350" s="26">
        <f>DATE(NICAP[[#This Row],[Year]],NICAP[[#This Row],[Month]],NICAP[[#This Row],[Day]])</f>
        <v>26968</v>
      </c>
      <c r="S4350" s="35" t="str">
        <f t="shared" si="134"/>
        <v>IL</v>
      </c>
      <c r="T4350" s="24" t="str">
        <f t="shared" si="135"/>
        <v>US</v>
      </c>
    </row>
    <row r="4351" spans="1:20" ht="27" customHeight="1" x14ac:dyDescent="0.2">
      <c r="A4351" s="35">
        <v>4342</v>
      </c>
      <c r="B4351" s="60">
        <v>731101</v>
      </c>
      <c r="C4351" s="44" t="s">
        <v>4241</v>
      </c>
      <c r="D4351" s="44" t="s">
        <v>1673</v>
      </c>
      <c r="E4351" s="44" t="str">
        <f>IF(AND(LEN(NICAP[[#This Row],[State or      Country]])=2,NICAP[[#This Row],[State or      Country]]&lt;&gt;"UK"),"US","Other")</f>
        <v>US</v>
      </c>
      <c r="F4351" s="43">
        <v>2</v>
      </c>
      <c r="G4351" s="41"/>
      <c r="H4351" s="41"/>
      <c r="I4351" s="41"/>
      <c r="J4351" s="41"/>
      <c r="K4351" s="41"/>
      <c r="L4351" s="42" t="s">
        <v>4240</v>
      </c>
      <c r="M4351" s="42" t="str">
        <f>IF(LEFT(NICAP[[#This Row],[Date]],1)=0,"Y","N")</f>
        <v>N</v>
      </c>
      <c r="N4351" s="42"/>
      <c r="O4351" s="42" t="str">
        <f>19&amp;LEFT(NICAP[[#This Row],[Date]],2)</f>
        <v>1973</v>
      </c>
      <c r="P4351" s="42" t="str">
        <f>MID(NICAP[[#This Row],[Date]],3,2)</f>
        <v>11</v>
      </c>
      <c r="Q4351" s="42" t="str">
        <f>RIGHT(NICAP[[#This Row],[Date]],2)</f>
        <v>01</v>
      </c>
      <c r="R4351" s="26">
        <f>DATE(NICAP[[#This Row],[Year]],NICAP[[#This Row],[Month]],NICAP[[#This Row],[Day]])</f>
        <v>26969</v>
      </c>
      <c r="S4351" s="35" t="str">
        <f t="shared" si="134"/>
        <v>NC</v>
      </c>
      <c r="T4351" s="24" t="str">
        <f t="shared" si="135"/>
        <v>US</v>
      </c>
    </row>
    <row r="4352" spans="1:20" ht="27" customHeight="1" x14ac:dyDescent="0.2">
      <c r="A4352" s="35">
        <v>4343</v>
      </c>
      <c r="B4352" s="60">
        <v>731101</v>
      </c>
      <c r="C4352" s="44" t="s">
        <v>4239</v>
      </c>
      <c r="D4352" s="44" t="s">
        <v>1787</v>
      </c>
      <c r="E4352" s="44" t="str">
        <f>IF(AND(LEN(NICAP[[#This Row],[State or      Country]])=2,NICAP[[#This Row],[State or      Country]]&lt;&gt;"UK"),"US","Other")</f>
        <v>US</v>
      </c>
      <c r="F4352" s="43">
        <v>1</v>
      </c>
      <c r="G4352" s="41"/>
      <c r="H4352" s="41"/>
      <c r="I4352" s="41"/>
      <c r="J4352" s="41"/>
      <c r="K4352" s="41"/>
      <c r="L4352" s="42" t="s">
        <v>4238</v>
      </c>
      <c r="M4352" s="42" t="str">
        <f>IF(LEFT(NICAP[[#This Row],[Date]],1)=0,"Y","N")</f>
        <v>N</v>
      </c>
      <c r="N4352" s="42"/>
      <c r="O4352" s="42" t="str">
        <f>19&amp;LEFT(NICAP[[#This Row],[Date]],2)</f>
        <v>1973</v>
      </c>
      <c r="P4352" s="42" t="str">
        <f>MID(NICAP[[#This Row],[Date]],3,2)</f>
        <v>11</v>
      </c>
      <c r="Q4352" s="42" t="str">
        <f>RIGHT(NICAP[[#This Row],[Date]],2)</f>
        <v>01</v>
      </c>
      <c r="R4352" s="26">
        <f>DATE(NICAP[[#This Row],[Year]],NICAP[[#This Row],[Month]],NICAP[[#This Row],[Day]])</f>
        <v>26969</v>
      </c>
      <c r="S4352" s="35" t="str">
        <f t="shared" si="134"/>
        <v>IN</v>
      </c>
      <c r="T4352" s="24" t="str">
        <f t="shared" si="135"/>
        <v>US</v>
      </c>
    </row>
    <row r="4353" spans="1:20" ht="27" customHeight="1" x14ac:dyDescent="0.2">
      <c r="A4353" s="35">
        <v>4344</v>
      </c>
      <c r="B4353" s="58">
        <v>731102</v>
      </c>
      <c r="C4353" s="44" t="s">
        <v>4234</v>
      </c>
      <c r="D4353" s="44" t="s">
        <v>2338</v>
      </c>
      <c r="E4353" s="44" t="str">
        <f>IF(AND(LEN(NICAP[[#This Row],[State or      Country]])=2,NICAP[[#This Row],[State or      Country]]&lt;&gt;"UK"),"US","Other")</f>
        <v>US</v>
      </c>
      <c r="F4353" s="43">
        <v>5</v>
      </c>
      <c r="G4353" s="41"/>
      <c r="H4353" s="41"/>
      <c r="I4353" s="41"/>
      <c r="J4353" s="41"/>
      <c r="K4353" s="41"/>
      <c r="L4353" s="42" t="s">
        <v>4237</v>
      </c>
      <c r="M4353" s="42" t="str">
        <f>IF(LEFT(NICAP[[#This Row],[Date]],1)=0,"Y","N")</f>
        <v>N</v>
      </c>
      <c r="N4353" s="42"/>
      <c r="O4353" s="42" t="str">
        <f>19&amp;LEFT(NICAP[[#This Row],[Date]],2)</f>
        <v>1973</v>
      </c>
      <c r="P4353" s="42" t="str">
        <f>MID(NICAP[[#This Row],[Date]],3,2)</f>
        <v>11</v>
      </c>
      <c r="Q4353" s="42" t="str">
        <f>RIGHT(NICAP[[#This Row],[Date]],2)</f>
        <v>02</v>
      </c>
      <c r="R4353" s="26">
        <f>DATE(NICAP[[#This Row],[Year]],NICAP[[#This Row],[Month]],NICAP[[#This Row],[Day]])</f>
        <v>26970</v>
      </c>
      <c r="S4353" s="35" t="str">
        <f t="shared" si="134"/>
        <v>NH</v>
      </c>
      <c r="T4353" s="24" t="str">
        <f t="shared" si="135"/>
        <v>US</v>
      </c>
    </row>
    <row r="4354" spans="1:20" ht="27.75" customHeight="1" x14ac:dyDescent="0.2">
      <c r="A4354" s="35">
        <v>4345</v>
      </c>
      <c r="B4354" s="58">
        <v>731102</v>
      </c>
      <c r="C4354" s="44" t="s">
        <v>4234</v>
      </c>
      <c r="D4354" s="44" t="s">
        <v>2338</v>
      </c>
      <c r="E4354" s="44" t="str">
        <f>IF(AND(LEN(NICAP[[#This Row],[State or      Country]])=2,NICAP[[#This Row],[State or      Country]]&lt;&gt;"UK"),"US","Other")</f>
        <v>US</v>
      </c>
      <c r="F4354" s="43">
        <v>7</v>
      </c>
      <c r="G4354" s="41"/>
      <c r="H4354" s="41"/>
      <c r="I4354" s="41"/>
      <c r="J4354" s="41"/>
      <c r="K4354" s="41"/>
      <c r="L4354" s="42" t="s">
        <v>4237</v>
      </c>
      <c r="M4354" s="42" t="str">
        <f>IF(LEFT(NICAP[[#This Row],[Date]],1)=0,"Y","N")</f>
        <v>N</v>
      </c>
      <c r="N4354" s="42"/>
      <c r="O4354" s="42" t="str">
        <f>19&amp;LEFT(NICAP[[#This Row],[Date]],2)</f>
        <v>1973</v>
      </c>
      <c r="P4354" s="42" t="str">
        <f>MID(NICAP[[#This Row],[Date]],3,2)</f>
        <v>11</v>
      </c>
      <c r="Q4354" s="42" t="str">
        <f>RIGHT(NICAP[[#This Row],[Date]],2)</f>
        <v>02</v>
      </c>
      <c r="R4354" s="26">
        <f>DATE(NICAP[[#This Row],[Year]],NICAP[[#This Row],[Month]],NICAP[[#This Row],[Day]])</f>
        <v>26970</v>
      </c>
      <c r="S4354" s="35" t="str">
        <f t="shared" si="134"/>
        <v>NH</v>
      </c>
      <c r="T4354" s="24" t="str">
        <f t="shared" si="135"/>
        <v>US</v>
      </c>
    </row>
    <row r="4355" spans="1:20" ht="27.75" customHeight="1" x14ac:dyDescent="0.2">
      <c r="A4355" s="35">
        <v>4346</v>
      </c>
      <c r="B4355" s="60">
        <v>731102</v>
      </c>
      <c r="C4355" s="44" t="s">
        <v>2070</v>
      </c>
      <c r="D4355" s="44" t="s">
        <v>1787</v>
      </c>
      <c r="E4355" s="44" t="str">
        <f>IF(AND(LEN(NICAP[[#This Row],[State or      Country]])=2,NICAP[[#This Row],[State or      Country]]&lt;&gt;"UK"),"US","Other")</f>
        <v>US</v>
      </c>
      <c r="F4355" s="43">
        <v>1</v>
      </c>
      <c r="G4355" s="41"/>
      <c r="H4355" s="41"/>
      <c r="I4355" s="41"/>
      <c r="J4355" s="41"/>
      <c r="K4355" s="41"/>
      <c r="L4355" s="42" t="s">
        <v>4236</v>
      </c>
      <c r="M4355" s="42" t="str">
        <f>IF(LEFT(NICAP[[#This Row],[Date]],1)=0,"Y","N")</f>
        <v>N</v>
      </c>
      <c r="N4355" s="42"/>
      <c r="O4355" s="42" t="str">
        <f>19&amp;LEFT(NICAP[[#This Row],[Date]],2)</f>
        <v>1973</v>
      </c>
      <c r="P4355" s="42" t="str">
        <f>MID(NICAP[[#This Row],[Date]],3,2)</f>
        <v>11</v>
      </c>
      <c r="Q4355" s="42" t="str">
        <f>RIGHT(NICAP[[#This Row],[Date]],2)</f>
        <v>02</v>
      </c>
      <c r="R4355" s="26">
        <f>DATE(NICAP[[#This Row],[Year]],NICAP[[#This Row],[Month]],NICAP[[#This Row],[Day]])</f>
        <v>26970</v>
      </c>
      <c r="S4355" s="35" t="str">
        <f t="shared" si="134"/>
        <v>IN</v>
      </c>
      <c r="T4355" s="24" t="str">
        <f t="shared" si="135"/>
        <v>US</v>
      </c>
    </row>
    <row r="4356" spans="1:20" ht="27.75" customHeight="1" x14ac:dyDescent="0.2">
      <c r="A4356" s="35">
        <v>4347</v>
      </c>
      <c r="B4356" s="60">
        <v>731102</v>
      </c>
      <c r="C4356" s="44" t="s">
        <v>2070</v>
      </c>
      <c r="D4356" s="44" t="s">
        <v>1787</v>
      </c>
      <c r="E4356" s="44" t="str">
        <f>IF(AND(LEN(NICAP[[#This Row],[State or      Country]])=2,NICAP[[#This Row],[State or      Country]]&lt;&gt;"UK"),"US","Other")</f>
        <v>US</v>
      </c>
      <c r="F4356" s="43">
        <v>1</v>
      </c>
      <c r="G4356" s="41"/>
      <c r="H4356" s="41"/>
      <c r="I4356" s="41"/>
      <c r="J4356" s="41"/>
      <c r="K4356" s="41"/>
      <c r="L4356" s="59" t="s">
        <v>4235</v>
      </c>
      <c r="M4356" s="59" t="str">
        <f>IF(LEFT(NICAP[[#This Row],[Date]],1)=0,"Y","N")</f>
        <v>N</v>
      </c>
      <c r="N4356" s="59"/>
      <c r="O4356" s="59" t="str">
        <f>19&amp;LEFT(NICAP[[#This Row],[Date]],2)</f>
        <v>1973</v>
      </c>
      <c r="P4356" s="59" t="str">
        <f>MID(NICAP[[#This Row],[Date]],3,2)</f>
        <v>11</v>
      </c>
      <c r="Q4356" s="59" t="str">
        <f>RIGHT(NICAP[[#This Row],[Date]],2)</f>
        <v>02</v>
      </c>
      <c r="R4356" s="26">
        <f>DATE(NICAP[[#This Row],[Year]],NICAP[[#This Row],[Month]],NICAP[[#This Row],[Day]])</f>
        <v>26970</v>
      </c>
      <c r="S4356" s="35" t="str">
        <f t="shared" si="134"/>
        <v>IN</v>
      </c>
      <c r="T4356" s="24" t="str">
        <f t="shared" si="135"/>
        <v>US</v>
      </c>
    </row>
    <row r="4357" spans="1:20" ht="42" customHeight="1" x14ac:dyDescent="0.2">
      <c r="A4357" s="35">
        <v>4348</v>
      </c>
      <c r="B4357" s="57">
        <v>731104</v>
      </c>
      <c r="C4357" s="50" t="s">
        <v>4234</v>
      </c>
      <c r="D4357" s="50" t="s">
        <v>2338</v>
      </c>
      <c r="E4357" s="50" t="str">
        <f>IF(AND(LEN(NICAP[[#This Row],[State or      Country]])=2,NICAP[[#This Row],[State or      Country]]&lt;&gt;"UK"),"US","Other")</f>
        <v>US</v>
      </c>
      <c r="F4357" s="49">
        <v>7</v>
      </c>
      <c r="G4357" s="48"/>
      <c r="H4357" s="48"/>
      <c r="I4357" s="48"/>
      <c r="J4357" s="48"/>
      <c r="K4357" s="48"/>
      <c r="L4357" s="36" t="s">
        <v>4233</v>
      </c>
      <c r="M4357" s="36" t="str">
        <f>IF(LEFT(NICAP[[#This Row],[Date]],1)=0,"Y","N")</f>
        <v>N</v>
      </c>
      <c r="N4357" s="36"/>
      <c r="O4357" s="36" t="str">
        <f>19&amp;LEFT(NICAP[[#This Row],[Date]],2)</f>
        <v>1973</v>
      </c>
      <c r="P4357" s="36" t="str">
        <f>MID(NICAP[[#This Row],[Date]],3,2)</f>
        <v>11</v>
      </c>
      <c r="Q4357" s="36" t="str">
        <f>RIGHT(NICAP[[#This Row],[Date]],2)</f>
        <v>04</v>
      </c>
      <c r="R4357" s="26">
        <f>DATE(NICAP[[#This Row],[Year]],NICAP[[#This Row],[Month]],NICAP[[#This Row],[Day]])</f>
        <v>26972</v>
      </c>
      <c r="S4357" s="35" t="str">
        <f t="shared" si="134"/>
        <v>NH</v>
      </c>
      <c r="T4357" s="24" t="str">
        <f t="shared" si="135"/>
        <v>US</v>
      </c>
    </row>
    <row r="4358" spans="1:20" ht="27" customHeight="1" x14ac:dyDescent="0.2">
      <c r="A4358" s="35">
        <v>4349</v>
      </c>
      <c r="B4358" s="60">
        <v>731106</v>
      </c>
      <c r="C4358" s="44" t="s">
        <v>2220</v>
      </c>
      <c r="D4358" s="44" t="s">
        <v>1787</v>
      </c>
      <c r="E4358" s="44" t="str">
        <f>IF(AND(LEN(NICAP[[#This Row],[State or      Country]])=2,NICAP[[#This Row],[State or      Country]]&lt;&gt;"UK"),"US","Other")</f>
        <v>US</v>
      </c>
      <c r="F4358" s="43">
        <v>2</v>
      </c>
      <c r="G4358" s="41"/>
      <c r="H4358" s="41"/>
      <c r="I4358" s="41"/>
      <c r="J4358" s="41"/>
      <c r="K4358" s="41"/>
      <c r="L4358" s="42" t="s">
        <v>4232</v>
      </c>
      <c r="M4358" s="42" t="str">
        <f>IF(LEFT(NICAP[[#This Row],[Date]],1)=0,"Y","N")</f>
        <v>N</v>
      </c>
      <c r="N4358" s="42"/>
      <c r="O4358" s="42" t="str">
        <f>19&amp;LEFT(NICAP[[#This Row],[Date]],2)</f>
        <v>1973</v>
      </c>
      <c r="P4358" s="42" t="str">
        <f>MID(NICAP[[#This Row],[Date]],3,2)</f>
        <v>11</v>
      </c>
      <c r="Q4358" s="42" t="str">
        <f>RIGHT(NICAP[[#This Row],[Date]],2)</f>
        <v>06</v>
      </c>
      <c r="R4358" s="26">
        <f>DATE(NICAP[[#This Row],[Year]],NICAP[[#This Row],[Month]],NICAP[[#This Row],[Day]])</f>
        <v>26974</v>
      </c>
      <c r="S4358" s="35" t="str">
        <f t="shared" si="134"/>
        <v>IN</v>
      </c>
      <c r="T4358" s="24" t="str">
        <f t="shared" si="135"/>
        <v>US</v>
      </c>
    </row>
    <row r="4359" spans="1:20" ht="27" customHeight="1" x14ac:dyDescent="0.2">
      <c r="A4359" s="35">
        <v>4350</v>
      </c>
      <c r="B4359" s="60">
        <v>731107</v>
      </c>
      <c r="C4359" s="44" t="s">
        <v>4231</v>
      </c>
      <c r="D4359" s="44" t="s">
        <v>2098</v>
      </c>
      <c r="E4359" s="44" t="str">
        <f>IF(AND(LEN(NICAP[[#This Row],[State or      Country]])=2,NICAP[[#This Row],[State or      Country]]&lt;&gt;"UK"),"US","Other")</f>
        <v>US</v>
      </c>
      <c r="F4359" s="43">
        <v>1</v>
      </c>
      <c r="G4359" s="41"/>
      <c r="H4359" s="41"/>
      <c r="I4359" s="41"/>
      <c r="J4359" s="41"/>
      <c r="K4359" s="41"/>
      <c r="L4359" s="42" t="s">
        <v>4230</v>
      </c>
      <c r="M4359" s="42" t="str">
        <f>IF(LEFT(NICAP[[#This Row],[Date]],1)=0,"Y","N")</f>
        <v>N</v>
      </c>
      <c r="N4359" s="42"/>
      <c r="O4359" s="42" t="str">
        <f>19&amp;LEFT(NICAP[[#This Row],[Date]],2)</f>
        <v>1973</v>
      </c>
      <c r="P4359" s="42" t="str">
        <f>MID(NICAP[[#This Row],[Date]],3,2)</f>
        <v>11</v>
      </c>
      <c r="Q4359" s="42" t="str">
        <f>RIGHT(NICAP[[#This Row],[Date]],2)</f>
        <v>07</v>
      </c>
      <c r="R4359" s="26">
        <f>DATE(NICAP[[#This Row],[Year]],NICAP[[#This Row],[Month]],NICAP[[#This Row],[Day]])</f>
        <v>26975</v>
      </c>
      <c r="S4359" s="35" t="str">
        <f t="shared" si="134"/>
        <v>VA</v>
      </c>
      <c r="T4359" s="24" t="str">
        <f t="shared" si="135"/>
        <v>US</v>
      </c>
    </row>
    <row r="4360" spans="1:20" ht="42.75" customHeight="1" x14ac:dyDescent="0.2">
      <c r="A4360" s="35">
        <v>4351</v>
      </c>
      <c r="B4360" s="57">
        <v>731107</v>
      </c>
      <c r="C4360" s="50" t="s">
        <v>4229</v>
      </c>
      <c r="D4360" s="50" t="s">
        <v>1947</v>
      </c>
      <c r="E4360" s="50" t="str">
        <f>IF(AND(LEN(NICAP[[#This Row],[State or      Country]])=2,NICAP[[#This Row],[State or      Country]]&lt;&gt;"UK"),"US","Other")</f>
        <v>US</v>
      </c>
      <c r="F4360" s="49">
        <v>7</v>
      </c>
      <c r="G4360" s="48"/>
      <c r="H4360" s="48"/>
      <c r="I4360" s="48"/>
      <c r="J4360" s="48"/>
      <c r="K4360" s="48"/>
      <c r="L4360" s="36" t="s">
        <v>4228</v>
      </c>
      <c r="M4360" s="36" t="str">
        <f>IF(LEFT(NICAP[[#This Row],[Date]],1)=0,"Y","N")</f>
        <v>N</v>
      </c>
      <c r="N4360" s="36"/>
      <c r="O4360" s="36" t="str">
        <f>19&amp;LEFT(NICAP[[#This Row],[Date]],2)</f>
        <v>1973</v>
      </c>
      <c r="P4360" s="36" t="str">
        <f>MID(NICAP[[#This Row],[Date]],3,2)</f>
        <v>11</v>
      </c>
      <c r="Q4360" s="36" t="str">
        <f>RIGHT(NICAP[[#This Row],[Date]],2)</f>
        <v>07</v>
      </c>
      <c r="R4360" s="26">
        <f>DATE(NICAP[[#This Row],[Year]],NICAP[[#This Row],[Month]],NICAP[[#This Row],[Day]])</f>
        <v>26975</v>
      </c>
      <c r="S4360" s="35" t="str">
        <f t="shared" si="134"/>
        <v>LA</v>
      </c>
      <c r="T4360" s="24" t="str">
        <f t="shared" si="135"/>
        <v>US</v>
      </c>
    </row>
    <row r="4361" spans="1:20" ht="27.75" customHeight="1" x14ac:dyDescent="0.2">
      <c r="A4361" s="35">
        <v>4352</v>
      </c>
      <c r="B4361" s="60">
        <v>731100</v>
      </c>
      <c r="C4361" s="44" t="s">
        <v>4227</v>
      </c>
      <c r="D4361" s="44" t="s">
        <v>1702</v>
      </c>
      <c r="E4361" s="44" t="str">
        <f>IF(AND(LEN(NICAP[[#This Row],[State or      Country]])=2,NICAP[[#This Row],[State or      Country]]&lt;&gt;"UK"),"US","Other")</f>
        <v>Other</v>
      </c>
      <c r="F4361" s="43">
        <v>7</v>
      </c>
      <c r="G4361" s="41"/>
      <c r="H4361" s="41"/>
      <c r="I4361" s="41"/>
      <c r="J4361" s="41"/>
      <c r="K4361" s="41"/>
      <c r="L4361" s="42" t="s">
        <v>4226</v>
      </c>
      <c r="M4361" s="42" t="str">
        <f>IF(LEFT(NICAP[[#This Row],[Date]],1)=0,"Y","N")</f>
        <v>N</v>
      </c>
      <c r="N4361" s="42"/>
      <c r="O4361" s="42" t="str">
        <f>19&amp;LEFT(NICAP[[#This Row],[Date]],2)</f>
        <v>1973</v>
      </c>
      <c r="P4361" s="42" t="str">
        <f>MID(NICAP[[#This Row],[Date]],3,2)</f>
        <v>11</v>
      </c>
      <c r="Q4361" s="42" t="str">
        <f>RIGHT(NICAP[[#This Row],[Date]],2)</f>
        <v>00</v>
      </c>
      <c r="R4361" s="26">
        <f>DATE(NICAP[[#This Row],[Year]],NICAP[[#This Row],[Month]],NICAP[[#This Row],[Day]])</f>
        <v>26968</v>
      </c>
      <c r="S4361" s="35" t="str">
        <f t="shared" si="134"/>
        <v/>
      </c>
      <c r="T4361" s="24" t="str">
        <f t="shared" si="135"/>
        <v>CAN</v>
      </c>
    </row>
    <row r="4362" spans="1:20" ht="57" customHeight="1" x14ac:dyDescent="0.2">
      <c r="A4362" s="35">
        <v>4353</v>
      </c>
      <c r="B4362" s="57">
        <v>731108</v>
      </c>
      <c r="C4362" s="50" t="s">
        <v>4225</v>
      </c>
      <c r="D4362" s="50" t="s">
        <v>1758</v>
      </c>
      <c r="E4362" s="50" t="str">
        <f>IF(AND(LEN(NICAP[[#This Row],[State or      Country]])=2,NICAP[[#This Row],[State or      Country]]&lt;&gt;"UK"),"US","Other")</f>
        <v>US</v>
      </c>
      <c r="F4362" s="49">
        <v>2</v>
      </c>
      <c r="G4362" s="48"/>
      <c r="H4362" s="48"/>
      <c r="I4362" s="48"/>
      <c r="J4362" s="48"/>
      <c r="K4362" s="48"/>
      <c r="L4362" s="36" t="s">
        <v>4224</v>
      </c>
      <c r="M4362" s="36" t="str">
        <f>IF(LEFT(NICAP[[#This Row],[Date]],1)=0,"Y","N")</f>
        <v>N</v>
      </c>
      <c r="N4362" s="36"/>
      <c r="O4362" s="36" t="str">
        <f>19&amp;LEFT(NICAP[[#This Row],[Date]],2)</f>
        <v>1973</v>
      </c>
      <c r="P4362" s="36" t="str">
        <f>MID(NICAP[[#This Row],[Date]],3,2)</f>
        <v>11</v>
      </c>
      <c r="Q4362" s="36" t="str">
        <f>RIGHT(NICAP[[#This Row],[Date]],2)</f>
        <v>08</v>
      </c>
      <c r="R4362" s="26">
        <f>DATE(NICAP[[#This Row],[Year]],NICAP[[#This Row],[Month]],NICAP[[#This Row],[Day]])</f>
        <v>26976</v>
      </c>
      <c r="S4362" s="35" t="str">
        <f t="shared" ref="S4362:S4425" si="136">IF(E4362="US",D4362,"")</f>
        <v>NY</v>
      </c>
      <c r="T4362" s="24" t="str">
        <f t="shared" ref="T4362:T4425" si="137">IF(E4362="US","US",D4362)</f>
        <v>US</v>
      </c>
    </row>
    <row r="4363" spans="1:20" ht="41.25" customHeight="1" x14ac:dyDescent="0.2">
      <c r="A4363" s="35">
        <v>4354</v>
      </c>
      <c r="B4363" s="57">
        <v>731108</v>
      </c>
      <c r="C4363" s="50" t="s">
        <v>4219</v>
      </c>
      <c r="D4363" s="50" t="s">
        <v>2290</v>
      </c>
      <c r="E4363" s="50" t="str">
        <f>IF(AND(LEN(NICAP[[#This Row],[State or      Country]])=2,NICAP[[#This Row],[State or      Country]]&lt;&gt;"UK"),"US","Other")</f>
        <v>Other</v>
      </c>
      <c r="F4363" s="49">
        <v>11</v>
      </c>
      <c r="G4363" s="48"/>
      <c r="H4363" s="48"/>
      <c r="I4363" s="48"/>
      <c r="J4363" s="48"/>
      <c r="K4363" s="48"/>
      <c r="L4363" s="36" t="s">
        <v>4223</v>
      </c>
      <c r="M4363" s="36" t="str">
        <f>IF(LEFT(NICAP[[#This Row],[Date]],1)=0,"Y","N")</f>
        <v>N</v>
      </c>
      <c r="N4363" s="36"/>
      <c r="O4363" s="36" t="str">
        <f>19&amp;LEFT(NICAP[[#This Row],[Date]],2)</f>
        <v>1973</v>
      </c>
      <c r="P4363" s="36" t="str">
        <f>MID(NICAP[[#This Row],[Date]],3,2)</f>
        <v>11</v>
      </c>
      <c r="Q4363" s="36" t="str">
        <f>RIGHT(NICAP[[#This Row],[Date]],2)</f>
        <v>08</v>
      </c>
      <c r="R4363" s="26">
        <f>DATE(NICAP[[#This Row],[Year]],NICAP[[#This Row],[Month]],NICAP[[#This Row],[Day]])</f>
        <v>26976</v>
      </c>
      <c r="S4363" s="35" t="str">
        <f t="shared" si="136"/>
        <v/>
      </c>
      <c r="T4363" s="24" t="str">
        <f t="shared" si="137"/>
        <v>Bolivia</v>
      </c>
    </row>
    <row r="4364" spans="1:20" ht="27.75" customHeight="1" x14ac:dyDescent="0.2">
      <c r="A4364" s="35">
        <v>4355</v>
      </c>
      <c r="B4364" s="60">
        <v>731108</v>
      </c>
      <c r="C4364" s="44" t="s">
        <v>4222</v>
      </c>
      <c r="D4364" s="44" t="s">
        <v>1676</v>
      </c>
      <c r="E4364" s="44" t="str">
        <f>IF(AND(LEN(NICAP[[#This Row],[State or      Country]])=2,NICAP[[#This Row],[State or      Country]]&lt;&gt;"UK"),"US","Other")</f>
        <v>US</v>
      </c>
      <c r="F4364" s="43">
        <v>1</v>
      </c>
      <c r="G4364" s="41"/>
      <c r="H4364" s="41"/>
      <c r="I4364" s="41"/>
      <c r="J4364" s="41"/>
      <c r="K4364" s="41"/>
      <c r="L4364" s="42" t="s">
        <v>4221</v>
      </c>
      <c r="M4364" s="42" t="str">
        <f>IF(LEFT(NICAP[[#This Row],[Date]],1)=0,"Y","N")</f>
        <v>N</v>
      </c>
      <c r="N4364" s="42"/>
      <c r="O4364" s="42" t="str">
        <f>19&amp;LEFT(NICAP[[#This Row],[Date]],2)</f>
        <v>1973</v>
      </c>
      <c r="P4364" s="42" t="str">
        <f>MID(NICAP[[#This Row],[Date]],3,2)</f>
        <v>11</v>
      </c>
      <c r="Q4364" s="42" t="str">
        <f>RIGHT(NICAP[[#This Row],[Date]],2)</f>
        <v>08</v>
      </c>
      <c r="R4364" s="26">
        <f>DATE(NICAP[[#This Row],[Year]],NICAP[[#This Row],[Month]],NICAP[[#This Row],[Day]])</f>
        <v>26976</v>
      </c>
      <c r="S4364" s="35" t="str">
        <f t="shared" si="136"/>
        <v>CA</v>
      </c>
      <c r="T4364" s="24" t="str">
        <f t="shared" si="137"/>
        <v>US</v>
      </c>
    </row>
    <row r="4365" spans="1:20" ht="12.75" customHeight="1" x14ac:dyDescent="0.2">
      <c r="A4365" s="35">
        <v>4356</v>
      </c>
      <c r="B4365" s="53">
        <v>731108</v>
      </c>
      <c r="C4365" s="39" t="s">
        <v>4209</v>
      </c>
      <c r="D4365" s="39" t="s">
        <v>1702</v>
      </c>
      <c r="E4365" s="39" t="str">
        <f>IF(AND(LEN(NICAP[[#This Row],[State or      Country]])=2,NICAP[[#This Row],[State or      Country]]&lt;&gt;"UK"),"US","Other")</f>
        <v>Other</v>
      </c>
      <c r="F4365" s="38">
        <v>4</v>
      </c>
      <c r="G4365" s="37"/>
      <c r="H4365" s="37"/>
      <c r="I4365" s="37"/>
      <c r="J4365" s="37"/>
      <c r="K4365" s="37"/>
      <c r="L4365" s="36" t="s">
        <v>4220</v>
      </c>
      <c r="M4365" s="36" t="str">
        <f>IF(LEFT(NICAP[[#This Row],[Date]],1)=0,"Y","N")</f>
        <v>N</v>
      </c>
      <c r="N4365" s="36"/>
      <c r="O4365" s="36" t="str">
        <f>19&amp;LEFT(NICAP[[#This Row],[Date]],2)</f>
        <v>1973</v>
      </c>
      <c r="P4365" s="36" t="str">
        <f>MID(NICAP[[#This Row],[Date]],3,2)</f>
        <v>11</v>
      </c>
      <c r="Q4365" s="36" t="str">
        <f>RIGHT(NICAP[[#This Row],[Date]],2)</f>
        <v>08</v>
      </c>
      <c r="R4365" s="26">
        <f>DATE(NICAP[[#This Row],[Year]],NICAP[[#This Row],[Month]],NICAP[[#This Row],[Day]])</f>
        <v>26976</v>
      </c>
      <c r="S4365" s="35" t="str">
        <f t="shared" si="136"/>
        <v/>
      </c>
      <c r="T4365" s="24" t="str">
        <f t="shared" si="137"/>
        <v>CAN</v>
      </c>
    </row>
    <row r="4366" spans="1:20" ht="12.75" customHeight="1" x14ac:dyDescent="0.2">
      <c r="A4366" s="35">
        <v>4357</v>
      </c>
      <c r="B4366" s="55">
        <v>731111</v>
      </c>
      <c r="C4366" s="39" t="s">
        <v>4219</v>
      </c>
      <c r="D4366" s="39" t="s">
        <v>2290</v>
      </c>
      <c r="E4366" s="39" t="str">
        <f>IF(AND(LEN(NICAP[[#This Row],[State or      Country]])=2,NICAP[[#This Row],[State or      Country]]&lt;&gt;"UK"),"US","Other")</f>
        <v>Other</v>
      </c>
      <c r="F4366" s="38">
        <v>11</v>
      </c>
      <c r="G4366" s="37"/>
      <c r="H4366" s="37"/>
      <c r="I4366" s="37"/>
      <c r="J4366" s="37"/>
      <c r="K4366" s="37"/>
      <c r="L4366" s="36" t="s">
        <v>4218</v>
      </c>
      <c r="M4366" s="36" t="str">
        <f>IF(LEFT(NICAP[[#This Row],[Date]],1)=0,"Y","N")</f>
        <v>N</v>
      </c>
      <c r="N4366" s="36"/>
      <c r="O4366" s="36" t="str">
        <f>19&amp;LEFT(NICAP[[#This Row],[Date]],2)</f>
        <v>1973</v>
      </c>
      <c r="P4366" s="36" t="str">
        <f>MID(NICAP[[#This Row],[Date]],3,2)</f>
        <v>11</v>
      </c>
      <c r="Q4366" s="36" t="str">
        <f>RIGHT(NICAP[[#This Row],[Date]],2)</f>
        <v>11</v>
      </c>
      <c r="R4366" s="26">
        <f>DATE(NICAP[[#This Row],[Year]],NICAP[[#This Row],[Month]],NICAP[[#This Row],[Day]])</f>
        <v>26979</v>
      </c>
      <c r="S4366" s="35" t="str">
        <f t="shared" si="136"/>
        <v/>
      </c>
      <c r="T4366" s="24" t="str">
        <f t="shared" si="137"/>
        <v>Bolivia</v>
      </c>
    </row>
    <row r="4367" spans="1:20" ht="12.75" customHeight="1" x14ac:dyDescent="0.2">
      <c r="A4367" s="35">
        <v>4358</v>
      </c>
      <c r="B4367" s="55">
        <v>731112</v>
      </c>
      <c r="C4367" s="39" t="s">
        <v>4217</v>
      </c>
      <c r="D4367" s="39" t="s">
        <v>1702</v>
      </c>
      <c r="E4367" s="39" t="str">
        <f>IF(AND(LEN(NICAP[[#This Row],[State or      Country]])=2,NICAP[[#This Row],[State or      Country]]&lt;&gt;"UK"),"US","Other")</f>
        <v>Other</v>
      </c>
      <c r="F4367" s="38">
        <v>1</v>
      </c>
      <c r="G4367" s="37"/>
      <c r="H4367" s="37"/>
      <c r="I4367" s="37"/>
      <c r="J4367" s="37"/>
      <c r="K4367" s="37"/>
      <c r="L4367" s="36" t="s">
        <v>4216</v>
      </c>
      <c r="M4367" s="36" t="str">
        <f>IF(LEFT(NICAP[[#This Row],[Date]],1)=0,"Y","N")</f>
        <v>N</v>
      </c>
      <c r="N4367" s="36"/>
      <c r="O4367" s="36" t="str">
        <f>19&amp;LEFT(NICAP[[#This Row],[Date]],2)</f>
        <v>1973</v>
      </c>
      <c r="P4367" s="36" t="str">
        <f>MID(NICAP[[#This Row],[Date]],3,2)</f>
        <v>11</v>
      </c>
      <c r="Q4367" s="36" t="str">
        <f>RIGHT(NICAP[[#This Row],[Date]],2)</f>
        <v>12</v>
      </c>
      <c r="R4367" s="26">
        <f>DATE(NICAP[[#This Row],[Year]],NICAP[[#This Row],[Month]],NICAP[[#This Row],[Day]])</f>
        <v>26980</v>
      </c>
      <c r="S4367" s="35" t="str">
        <f t="shared" si="136"/>
        <v/>
      </c>
      <c r="T4367" s="24" t="str">
        <f t="shared" si="137"/>
        <v>CAN</v>
      </c>
    </row>
    <row r="4368" spans="1:20" ht="42" customHeight="1" x14ac:dyDescent="0.2">
      <c r="A4368" s="35">
        <v>4359</v>
      </c>
      <c r="B4368" s="57">
        <v>731116</v>
      </c>
      <c r="C4368" s="50" t="s">
        <v>2220</v>
      </c>
      <c r="D4368" s="50" t="s">
        <v>1787</v>
      </c>
      <c r="E4368" s="50" t="str">
        <f>IF(AND(LEN(NICAP[[#This Row],[State or      Country]])=2,NICAP[[#This Row],[State or      Country]]&lt;&gt;"UK"),"US","Other")</f>
        <v>US</v>
      </c>
      <c r="F4368" s="49">
        <v>2</v>
      </c>
      <c r="G4368" s="48"/>
      <c r="H4368" s="48"/>
      <c r="I4368" s="48"/>
      <c r="J4368" s="48"/>
      <c r="K4368" s="48"/>
      <c r="L4368" s="42" t="s">
        <v>4215</v>
      </c>
      <c r="M4368" s="42" t="str">
        <f>IF(LEFT(NICAP[[#This Row],[Date]],1)=0,"Y","N")</f>
        <v>N</v>
      </c>
      <c r="N4368" s="42"/>
      <c r="O4368" s="42" t="str">
        <f>19&amp;LEFT(NICAP[[#This Row],[Date]],2)</f>
        <v>1973</v>
      </c>
      <c r="P4368" s="42" t="str">
        <f>MID(NICAP[[#This Row],[Date]],3,2)</f>
        <v>11</v>
      </c>
      <c r="Q4368" s="42" t="str">
        <f>RIGHT(NICAP[[#This Row],[Date]],2)</f>
        <v>16</v>
      </c>
      <c r="R4368" s="26">
        <f>DATE(NICAP[[#This Row],[Year]],NICAP[[#This Row],[Month]],NICAP[[#This Row],[Day]])</f>
        <v>26984</v>
      </c>
      <c r="S4368" s="35" t="str">
        <f t="shared" si="136"/>
        <v>IN</v>
      </c>
      <c r="T4368" s="24" t="str">
        <f t="shared" si="137"/>
        <v>US</v>
      </c>
    </row>
    <row r="4369" spans="1:20" ht="27.75" customHeight="1" x14ac:dyDescent="0.2">
      <c r="A4369" s="35">
        <v>4360</v>
      </c>
      <c r="B4369" s="60">
        <v>731119</v>
      </c>
      <c r="C4369" s="44" t="s">
        <v>4214</v>
      </c>
      <c r="D4369" s="44" t="s">
        <v>1749</v>
      </c>
      <c r="E4369" s="44" t="str">
        <f>IF(AND(LEN(NICAP[[#This Row],[State or      Country]])=2,NICAP[[#This Row],[State or      Country]]&lt;&gt;"UK"),"US","Other")</f>
        <v>Other</v>
      </c>
      <c r="F4369" s="43">
        <v>3</v>
      </c>
      <c r="G4369" s="41"/>
      <c r="H4369" s="41"/>
      <c r="I4369" s="41"/>
      <c r="J4369" s="41"/>
      <c r="K4369" s="41"/>
      <c r="L4369" s="42" t="s">
        <v>4213</v>
      </c>
      <c r="M4369" s="42" t="str">
        <f>IF(LEFT(NICAP[[#This Row],[Date]],1)=0,"Y","N")</f>
        <v>N</v>
      </c>
      <c r="N4369" s="42"/>
      <c r="O4369" s="42" t="str">
        <f>19&amp;LEFT(NICAP[[#This Row],[Date]],2)</f>
        <v>1973</v>
      </c>
      <c r="P4369" s="42" t="str">
        <f>MID(NICAP[[#This Row],[Date]],3,2)</f>
        <v>11</v>
      </c>
      <c r="Q4369" s="42" t="str">
        <f>RIGHT(NICAP[[#This Row],[Date]],2)</f>
        <v>19</v>
      </c>
      <c r="R4369" s="26">
        <f>DATE(NICAP[[#This Row],[Year]],NICAP[[#This Row],[Month]],NICAP[[#This Row],[Day]])</f>
        <v>26987</v>
      </c>
      <c r="S4369" s="35" t="str">
        <f t="shared" si="136"/>
        <v/>
      </c>
      <c r="T4369" s="24" t="str">
        <f t="shared" si="137"/>
        <v>Brazil</v>
      </c>
    </row>
    <row r="4370" spans="1:20" ht="14.25" customHeight="1" x14ac:dyDescent="0.2">
      <c r="A4370" s="35">
        <v>4361</v>
      </c>
      <c r="B4370" s="56">
        <v>731120</v>
      </c>
      <c r="C4370" s="39" t="s">
        <v>2070</v>
      </c>
      <c r="D4370" s="39" t="s">
        <v>1787</v>
      </c>
      <c r="E4370" s="39" t="str">
        <f>IF(AND(LEN(NICAP[[#This Row],[State or      Country]])=2,NICAP[[#This Row],[State or      Country]]&lt;&gt;"UK"),"US","Other")</f>
        <v>US</v>
      </c>
      <c r="F4370" s="38">
        <v>3</v>
      </c>
      <c r="G4370" s="47" t="s">
        <v>2090</v>
      </c>
      <c r="H4370" s="46">
        <v>5</v>
      </c>
      <c r="I4370" s="37"/>
      <c r="J4370" s="37"/>
      <c r="K4370" s="37"/>
      <c r="L4370" s="36" t="s">
        <v>4212</v>
      </c>
      <c r="M4370" s="36" t="str">
        <f>IF(LEFT(NICAP[[#This Row],[Date]],1)=0,"Y","N")</f>
        <v>N</v>
      </c>
      <c r="N4370" s="36"/>
      <c r="O4370" s="36" t="str">
        <f>19&amp;LEFT(NICAP[[#This Row],[Date]],2)</f>
        <v>1973</v>
      </c>
      <c r="P4370" s="36" t="str">
        <f>MID(NICAP[[#This Row],[Date]],3,2)</f>
        <v>11</v>
      </c>
      <c r="Q4370" s="36" t="str">
        <f>RIGHT(NICAP[[#This Row],[Date]],2)</f>
        <v>20</v>
      </c>
      <c r="R4370" s="26">
        <f>DATE(NICAP[[#This Row],[Year]],NICAP[[#This Row],[Month]],NICAP[[#This Row],[Day]])</f>
        <v>26988</v>
      </c>
      <c r="S4370" s="35" t="str">
        <f t="shared" si="136"/>
        <v>IN</v>
      </c>
      <c r="T4370" s="24" t="str">
        <f t="shared" si="137"/>
        <v>US</v>
      </c>
    </row>
    <row r="4371" spans="1:20" ht="27" customHeight="1" x14ac:dyDescent="0.2">
      <c r="A4371" s="35">
        <v>4362</v>
      </c>
      <c r="B4371" s="60">
        <v>731123</v>
      </c>
      <c r="C4371" s="44" t="s">
        <v>4211</v>
      </c>
      <c r="D4371" s="44" t="s">
        <v>1844</v>
      </c>
      <c r="E4371" s="44" t="str">
        <f>IF(AND(LEN(NICAP[[#This Row],[State or      Country]])=2,NICAP[[#This Row],[State or      Country]]&lt;&gt;"UK"),"US","Other")</f>
        <v>US</v>
      </c>
      <c r="F4371" s="43">
        <v>2</v>
      </c>
      <c r="G4371" s="41"/>
      <c r="H4371" s="41"/>
      <c r="I4371" s="41"/>
      <c r="J4371" s="41"/>
      <c r="K4371" s="41"/>
      <c r="L4371" s="42" t="s">
        <v>4210</v>
      </c>
      <c r="M4371" s="42" t="str">
        <f>IF(LEFT(NICAP[[#This Row],[Date]],1)=0,"Y","N")</f>
        <v>N</v>
      </c>
      <c r="N4371" s="42"/>
      <c r="O4371" s="42" t="str">
        <f>19&amp;LEFT(NICAP[[#This Row],[Date]],2)</f>
        <v>1973</v>
      </c>
      <c r="P4371" s="42" t="str">
        <f>MID(NICAP[[#This Row],[Date]],3,2)</f>
        <v>11</v>
      </c>
      <c r="Q4371" s="42" t="str">
        <f>RIGHT(NICAP[[#This Row],[Date]],2)</f>
        <v>23</v>
      </c>
      <c r="R4371" s="26">
        <f>DATE(NICAP[[#This Row],[Year]],NICAP[[#This Row],[Month]],NICAP[[#This Row],[Day]])</f>
        <v>26991</v>
      </c>
      <c r="S4371" s="35" t="str">
        <f t="shared" si="136"/>
        <v>MO</v>
      </c>
      <c r="T4371" s="24" t="str">
        <f t="shared" si="137"/>
        <v>US</v>
      </c>
    </row>
    <row r="4372" spans="1:20" ht="42" customHeight="1" x14ac:dyDescent="0.2">
      <c r="A4372" s="35">
        <v>4363</v>
      </c>
      <c r="B4372" s="73">
        <v>731125</v>
      </c>
      <c r="C4372" s="50" t="s">
        <v>4209</v>
      </c>
      <c r="D4372" s="50" t="s">
        <v>1702</v>
      </c>
      <c r="E4372" s="50" t="str">
        <f>IF(AND(LEN(NICAP[[#This Row],[State or      Country]])=2,NICAP[[#This Row],[State or      Country]]&lt;&gt;"UK"),"US","Other")</f>
        <v>Other</v>
      </c>
      <c r="F4372" s="49">
        <v>4</v>
      </c>
      <c r="G4372" s="48"/>
      <c r="H4372" s="48"/>
      <c r="I4372" s="48"/>
      <c r="J4372" s="48"/>
      <c r="K4372" s="48"/>
      <c r="L4372" s="42" t="s">
        <v>4208</v>
      </c>
      <c r="M4372" s="42" t="str">
        <f>IF(LEFT(NICAP[[#This Row],[Date]],1)=0,"Y","N")</f>
        <v>N</v>
      </c>
      <c r="N4372" s="42"/>
      <c r="O4372" s="42" t="str">
        <f>19&amp;LEFT(NICAP[[#This Row],[Date]],2)</f>
        <v>1973</v>
      </c>
      <c r="P4372" s="42" t="str">
        <f>MID(NICAP[[#This Row],[Date]],3,2)</f>
        <v>11</v>
      </c>
      <c r="Q4372" s="42" t="str">
        <f>RIGHT(NICAP[[#This Row],[Date]],2)</f>
        <v>25</v>
      </c>
      <c r="R4372" s="26">
        <f>DATE(NICAP[[#This Row],[Year]],NICAP[[#This Row],[Month]],NICAP[[#This Row],[Day]])</f>
        <v>26993</v>
      </c>
      <c r="S4372" s="35" t="str">
        <f t="shared" si="136"/>
        <v/>
      </c>
      <c r="T4372" s="24" t="str">
        <f t="shared" si="137"/>
        <v>CAN</v>
      </c>
    </row>
    <row r="4373" spans="1:20" ht="42.75" customHeight="1" x14ac:dyDescent="0.2">
      <c r="A4373" s="35">
        <v>4364</v>
      </c>
      <c r="B4373" s="57">
        <v>731128</v>
      </c>
      <c r="C4373" s="50" t="s">
        <v>4207</v>
      </c>
      <c r="D4373" s="50" t="s">
        <v>1787</v>
      </c>
      <c r="E4373" s="50" t="str">
        <f>IF(AND(LEN(NICAP[[#This Row],[State or      Country]])=2,NICAP[[#This Row],[State or      Country]]&lt;&gt;"UK"),"US","Other")</f>
        <v>US</v>
      </c>
      <c r="F4373" s="49">
        <v>2</v>
      </c>
      <c r="G4373" s="48"/>
      <c r="H4373" s="48"/>
      <c r="I4373" s="48"/>
      <c r="J4373" s="48"/>
      <c r="K4373" s="48"/>
      <c r="L4373" s="36" t="s">
        <v>4206</v>
      </c>
      <c r="M4373" s="36" t="str">
        <f>IF(LEFT(NICAP[[#This Row],[Date]],1)=0,"Y","N")</f>
        <v>N</v>
      </c>
      <c r="N4373" s="36"/>
      <c r="O4373" s="36" t="str">
        <f>19&amp;LEFT(NICAP[[#This Row],[Date]],2)</f>
        <v>1973</v>
      </c>
      <c r="P4373" s="36" t="str">
        <f>MID(NICAP[[#This Row],[Date]],3,2)</f>
        <v>11</v>
      </c>
      <c r="Q4373" s="36" t="str">
        <f>RIGHT(NICAP[[#This Row],[Date]],2)</f>
        <v>28</v>
      </c>
      <c r="R4373" s="26">
        <f>DATE(NICAP[[#This Row],[Year]],NICAP[[#This Row],[Month]],NICAP[[#This Row],[Day]])</f>
        <v>26996</v>
      </c>
      <c r="S4373" s="35" t="str">
        <f t="shared" si="136"/>
        <v>IN</v>
      </c>
      <c r="T4373" s="24" t="str">
        <f t="shared" si="137"/>
        <v>US</v>
      </c>
    </row>
    <row r="4374" spans="1:20" ht="14.25" customHeight="1" x14ac:dyDescent="0.2">
      <c r="A4374" s="35">
        <v>4365</v>
      </c>
      <c r="B4374" s="56">
        <v>731130</v>
      </c>
      <c r="C4374" s="39" t="s">
        <v>4205</v>
      </c>
      <c r="D4374" s="39" t="s">
        <v>1810</v>
      </c>
      <c r="E4374" s="39" t="str">
        <f>IF(AND(LEN(NICAP[[#This Row],[State or      Country]])=2,NICAP[[#This Row],[State or      Country]]&lt;&gt;"UK"),"US","Other")</f>
        <v>Other</v>
      </c>
      <c r="F4374" s="38">
        <v>9</v>
      </c>
      <c r="G4374" s="47" t="s">
        <v>1666</v>
      </c>
      <c r="H4374" s="46">
        <v>5</v>
      </c>
      <c r="I4374" s="37"/>
      <c r="J4374" s="37"/>
      <c r="K4374" s="37"/>
      <c r="L4374" s="36" t="s">
        <v>4204</v>
      </c>
      <c r="M4374" s="36" t="str">
        <f>IF(LEFT(NICAP[[#This Row],[Date]],1)=0,"Y","N")</f>
        <v>N</v>
      </c>
      <c r="N4374" s="36"/>
      <c r="O4374" s="36" t="str">
        <f>19&amp;LEFT(NICAP[[#This Row],[Date]],2)</f>
        <v>1973</v>
      </c>
      <c r="P4374" s="36" t="str">
        <f>MID(NICAP[[#This Row],[Date]],3,2)</f>
        <v>11</v>
      </c>
      <c r="Q4374" s="36" t="str">
        <f>RIGHT(NICAP[[#This Row],[Date]],2)</f>
        <v>30</v>
      </c>
      <c r="R4374" s="26">
        <f>DATE(NICAP[[#This Row],[Year]],NICAP[[#This Row],[Month]],NICAP[[#This Row],[Day]])</f>
        <v>26998</v>
      </c>
      <c r="S4374" s="35" t="str">
        <f t="shared" si="136"/>
        <v/>
      </c>
      <c r="T4374" s="24" t="str">
        <f t="shared" si="137"/>
        <v>Italy</v>
      </c>
    </row>
    <row r="4375" spans="1:20" ht="14.25" customHeight="1" x14ac:dyDescent="0.2">
      <c r="A4375" s="35">
        <v>4366</v>
      </c>
      <c r="B4375" s="56">
        <v>731130</v>
      </c>
      <c r="C4375" s="39" t="s">
        <v>4205</v>
      </c>
      <c r="D4375" s="39" t="s">
        <v>1810</v>
      </c>
      <c r="E4375" s="39" t="str">
        <f>IF(AND(LEN(NICAP[[#This Row],[State or      Country]])=2,NICAP[[#This Row],[State or      Country]]&lt;&gt;"UK"),"US","Other")</f>
        <v>Other</v>
      </c>
      <c r="F4375" s="38">
        <v>11</v>
      </c>
      <c r="G4375" s="47" t="s">
        <v>1757</v>
      </c>
      <c r="H4375" s="46">
        <v>5</v>
      </c>
      <c r="I4375" s="37"/>
      <c r="J4375" s="37"/>
      <c r="K4375" s="37"/>
      <c r="L4375" s="36" t="s">
        <v>4204</v>
      </c>
      <c r="M4375" s="36" t="str">
        <f>IF(LEFT(NICAP[[#This Row],[Date]],1)=0,"Y","N")</f>
        <v>N</v>
      </c>
      <c r="N4375" s="36"/>
      <c r="O4375" s="36" t="str">
        <f>19&amp;LEFT(NICAP[[#This Row],[Date]],2)</f>
        <v>1973</v>
      </c>
      <c r="P4375" s="36" t="str">
        <f>MID(NICAP[[#This Row],[Date]],3,2)</f>
        <v>11</v>
      </c>
      <c r="Q4375" s="36" t="str">
        <f>RIGHT(NICAP[[#This Row],[Date]],2)</f>
        <v>30</v>
      </c>
      <c r="R4375" s="26">
        <f>DATE(NICAP[[#This Row],[Year]],NICAP[[#This Row],[Month]],NICAP[[#This Row],[Day]])</f>
        <v>26998</v>
      </c>
      <c r="S4375" s="35" t="str">
        <f t="shared" si="136"/>
        <v/>
      </c>
      <c r="T4375" s="24" t="str">
        <f t="shared" si="137"/>
        <v>Italy</v>
      </c>
    </row>
    <row r="4376" spans="1:20" ht="42.75" customHeight="1" x14ac:dyDescent="0.2">
      <c r="A4376" s="35">
        <v>4367</v>
      </c>
      <c r="B4376" s="57">
        <v>731210</v>
      </c>
      <c r="C4376" s="50" t="s">
        <v>4203</v>
      </c>
      <c r="D4376" s="50" t="s">
        <v>1813</v>
      </c>
      <c r="E4376" s="50" t="str">
        <f>IF(AND(LEN(NICAP[[#This Row],[State or      Country]])=2,NICAP[[#This Row],[State or      Country]]&lt;&gt;"UK"),"US","Other")</f>
        <v>Other</v>
      </c>
      <c r="F4376" s="75">
        <v>2</v>
      </c>
      <c r="G4376" s="48"/>
      <c r="H4376" s="48"/>
      <c r="I4376" s="48"/>
      <c r="J4376" s="48"/>
      <c r="K4376" s="48"/>
      <c r="L4376" s="36" t="s">
        <v>4202</v>
      </c>
      <c r="M4376" s="36" t="str">
        <f>IF(LEFT(NICAP[[#This Row],[Date]],1)=0,"Y","N")</f>
        <v>N</v>
      </c>
      <c r="N4376" s="36"/>
      <c r="O4376" s="36" t="str">
        <f>19&amp;LEFT(NICAP[[#This Row],[Date]],2)</f>
        <v>1973</v>
      </c>
      <c r="P4376" s="36" t="str">
        <f>MID(NICAP[[#This Row],[Date]],3,2)</f>
        <v>12</v>
      </c>
      <c r="Q4376" s="36" t="str">
        <f>RIGHT(NICAP[[#This Row],[Date]],2)</f>
        <v>10</v>
      </c>
      <c r="R4376" s="26">
        <f>DATE(NICAP[[#This Row],[Year]],NICAP[[#This Row],[Month]],NICAP[[#This Row],[Day]])</f>
        <v>27008</v>
      </c>
      <c r="S4376" s="35" t="str">
        <f t="shared" si="136"/>
        <v/>
      </c>
      <c r="T4376" s="24" t="str">
        <f t="shared" si="137"/>
        <v>France</v>
      </c>
    </row>
    <row r="4377" spans="1:20" ht="42" customHeight="1" x14ac:dyDescent="0.2">
      <c r="A4377" s="35">
        <v>4368</v>
      </c>
      <c r="B4377" s="57">
        <v>731210</v>
      </c>
      <c r="C4377" s="50" t="s">
        <v>4201</v>
      </c>
      <c r="D4377" s="50" t="s">
        <v>2422</v>
      </c>
      <c r="E4377" s="50" t="str">
        <f>IF(AND(LEN(NICAP[[#This Row],[State or      Country]])=2,NICAP[[#This Row],[State or      Country]]&lt;&gt;"UK"),"US","Other")</f>
        <v>Other</v>
      </c>
      <c r="F4377" s="75">
        <v>2</v>
      </c>
      <c r="G4377" s="48"/>
      <c r="H4377" s="48"/>
      <c r="I4377" s="48"/>
      <c r="J4377" s="48"/>
      <c r="K4377" s="48"/>
      <c r="L4377" s="42" t="s">
        <v>4200</v>
      </c>
      <c r="M4377" s="42" t="str">
        <f>IF(LEFT(NICAP[[#This Row],[Date]],1)=0,"Y","N")</f>
        <v>N</v>
      </c>
      <c r="N4377" s="42"/>
      <c r="O4377" s="42" t="str">
        <f>19&amp;LEFT(NICAP[[#This Row],[Date]],2)</f>
        <v>1973</v>
      </c>
      <c r="P4377" s="42" t="str">
        <f>MID(NICAP[[#This Row],[Date]],3,2)</f>
        <v>12</v>
      </c>
      <c r="Q4377" s="42" t="str">
        <f>RIGHT(NICAP[[#This Row],[Date]],2)</f>
        <v>10</v>
      </c>
      <c r="R4377" s="26">
        <f>DATE(NICAP[[#This Row],[Year]],NICAP[[#This Row],[Month]],NICAP[[#This Row],[Day]])</f>
        <v>27008</v>
      </c>
      <c r="S4377" s="35" t="str">
        <f t="shared" si="136"/>
        <v/>
      </c>
      <c r="T4377" s="24" t="str">
        <f t="shared" si="137"/>
        <v>Germany</v>
      </c>
    </row>
    <row r="4378" spans="1:20" ht="27" customHeight="1" x14ac:dyDescent="0.2">
      <c r="A4378" s="35">
        <v>4369</v>
      </c>
      <c r="B4378" s="60">
        <v>731211</v>
      </c>
      <c r="C4378" s="44" t="s">
        <v>4199</v>
      </c>
      <c r="D4378" s="44" t="s">
        <v>1950</v>
      </c>
      <c r="E4378" s="44" t="str">
        <f>IF(AND(LEN(NICAP[[#This Row],[State or      Country]])=2,NICAP[[#This Row],[State or      Country]]&lt;&gt;"UK"),"US","Other")</f>
        <v>Other</v>
      </c>
      <c r="F4378" s="74">
        <v>1</v>
      </c>
      <c r="G4378" s="41"/>
      <c r="H4378" s="41"/>
      <c r="I4378" s="41"/>
      <c r="J4378" s="41"/>
      <c r="K4378" s="41"/>
      <c r="L4378" s="42" t="s">
        <v>4198</v>
      </c>
      <c r="M4378" s="42" t="str">
        <f>IF(LEFT(NICAP[[#This Row],[Date]],1)=0,"Y","N")</f>
        <v>N</v>
      </c>
      <c r="N4378" s="42"/>
      <c r="O4378" s="42" t="str">
        <f>19&amp;LEFT(NICAP[[#This Row],[Date]],2)</f>
        <v>1973</v>
      </c>
      <c r="P4378" s="42" t="str">
        <f>MID(NICAP[[#This Row],[Date]],3,2)</f>
        <v>12</v>
      </c>
      <c r="Q4378" s="42" t="str">
        <f>RIGHT(NICAP[[#This Row],[Date]],2)</f>
        <v>11</v>
      </c>
      <c r="R4378" s="26">
        <f>DATE(NICAP[[#This Row],[Year]],NICAP[[#This Row],[Month]],NICAP[[#This Row],[Day]])</f>
        <v>27009</v>
      </c>
      <c r="S4378" s="35" t="str">
        <f t="shared" si="136"/>
        <v/>
      </c>
      <c r="T4378" s="24" t="str">
        <f t="shared" si="137"/>
        <v>Spain</v>
      </c>
    </row>
    <row r="4379" spans="1:20" ht="56.25" customHeight="1" x14ac:dyDescent="0.2">
      <c r="A4379" s="35">
        <v>4370</v>
      </c>
      <c r="B4379" s="73">
        <v>731213</v>
      </c>
      <c r="C4379" s="50" t="s">
        <v>4197</v>
      </c>
      <c r="D4379" s="50" t="s">
        <v>1683</v>
      </c>
      <c r="E4379" s="50" t="str">
        <f>IF(AND(LEN(NICAP[[#This Row],[State or      Country]])=2,NICAP[[#This Row],[State or      Country]]&lt;&gt;"UK"),"US","Other")</f>
        <v>US</v>
      </c>
      <c r="F4379" s="75">
        <v>2</v>
      </c>
      <c r="G4379" s="48"/>
      <c r="H4379" s="48"/>
      <c r="I4379" s="48"/>
      <c r="J4379" s="48"/>
      <c r="K4379" s="48"/>
      <c r="L4379" s="36" t="s">
        <v>4196</v>
      </c>
      <c r="M4379" s="36" t="str">
        <f>IF(LEFT(NICAP[[#This Row],[Date]],1)=0,"Y","N")</f>
        <v>N</v>
      </c>
      <c r="N4379" s="36"/>
      <c r="O4379" s="36" t="str">
        <f>19&amp;LEFT(NICAP[[#This Row],[Date]],2)</f>
        <v>1973</v>
      </c>
      <c r="P4379" s="36" t="str">
        <f>MID(NICAP[[#This Row],[Date]],3,2)</f>
        <v>12</v>
      </c>
      <c r="Q4379" s="36" t="str">
        <f>RIGHT(NICAP[[#This Row],[Date]],2)</f>
        <v>13</v>
      </c>
      <c r="R4379" s="26">
        <f>DATE(NICAP[[#This Row],[Year]],NICAP[[#This Row],[Month]],NICAP[[#This Row],[Day]])</f>
        <v>27011</v>
      </c>
      <c r="S4379" s="35" t="str">
        <f t="shared" si="136"/>
        <v>FL</v>
      </c>
      <c r="T4379" s="24" t="str">
        <f t="shared" si="137"/>
        <v>US</v>
      </c>
    </row>
    <row r="4380" spans="1:20" ht="42.75" customHeight="1" x14ac:dyDescent="0.2">
      <c r="A4380" s="35">
        <v>4371</v>
      </c>
      <c r="B4380" s="57">
        <v>731213</v>
      </c>
      <c r="C4380" s="50" t="s">
        <v>4195</v>
      </c>
      <c r="D4380" s="50" t="s">
        <v>1686</v>
      </c>
      <c r="E4380" s="50" t="str">
        <f>IF(AND(LEN(NICAP[[#This Row],[State or      Country]])=2,NICAP[[#This Row],[State or      Country]]&lt;&gt;"UK"),"US","Other")</f>
        <v>US</v>
      </c>
      <c r="F4380" s="75">
        <v>1</v>
      </c>
      <c r="G4380" s="48"/>
      <c r="H4380" s="48"/>
      <c r="I4380" s="48"/>
      <c r="J4380" s="48"/>
      <c r="K4380" s="48"/>
      <c r="L4380" s="36" t="s">
        <v>4194</v>
      </c>
      <c r="M4380" s="36" t="str">
        <f>IF(LEFT(NICAP[[#This Row],[Date]],1)=0,"Y","N")</f>
        <v>N</v>
      </c>
      <c r="N4380" s="36"/>
      <c r="O4380" s="36" t="str">
        <f>19&amp;LEFT(NICAP[[#This Row],[Date]],2)</f>
        <v>1973</v>
      </c>
      <c r="P4380" s="36" t="str">
        <f>MID(NICAP[[#This Row],[Date]],3,2)</f>
        <v>12</v>
      </c>
      <c r="Q4380" s="36" t="str">
        <f>RIGHT(NICAP[[#This Row],[Date]],2)</f>
        <v>13</v>
      </c>
      <c r="R4380" s="26">
        <f>DATE(NICAP[[#This Row],[Year]],NICAP[[#This Row],[Month]],NICAP[[#This Row],[Day]])</f>
        <v>27011</v>
      </c>
      <c r="S4380" s="35" t="str">
        <f t="shared" si="136"/>
        <v>PA</v>
      </c>
      <c r="T4380" s="24" t="str">
        <f t="shared" si="137"/>
        <v>US</v>
      </c>
    </row>
    <row r="4381" spans="1:20" ht="86.25" customHeight="1" x14ac:dyDescent="0.2">
      <c r="A4381" s="35">
        <v>4372</v>
      </c>
      <c r="B4381" s="57">
        <v>731219</v>
      </c>
      <c r="C4381" s="50" t="s">
        <v>4193</v>
      </c>
      <c r="D4381" s="50" t="s">
        <v>1902</v>
      </c>
      <c r="E4381" s="50" t="str">
        <f>IF(AND(LEN(NICAP[[#This Row],[State or      Country]])=2,NICAP[[#This Row],[State or      Country]]&lt;&gt;"UK"),"US","Other")</f>
        <v>Other</v>
      </c>
      <c r="F4381" s="75">
        <v>7</v>
      </c>
      <c r="G4381" s="48"/>
      <c r="H4381" s="48"/>
      <c r="I4381" s="48"/>
      <c r="J4381" s="48"/>
      <c r="K4381" s="48"/>
      <c r="L4381" s="36" t="s">
        <v>4192</v>
      </c>
      <c r="M4381" s="36" t="str">
        <f>IF(LEFT(NICAP[[#This Row],[Date]],1)=0,"Y","N")</f>
        <v>N</v>
      </c>
      <c r="N4381" s="36"/>
      <c r="O4381" s="36" t="str">
        <f>19&amp;LEFT(NICAP[[#This Row],[Date]],2)</f>
        <v>1973</v>
      </c>
      <c r="P4381" s="36" t="str">
        <f>MID(NICAP[[#This Row],[Date]],3,2)</f>
        <v>12</v>
      </c>
      <c r="Q4381" s="36" t="str">
        <f>RIGHT(NICAP[[#This Row],[Date]],2)</f>
        <v>19</v>
      </c>
      <c r="R4381" s="26">
        <f>DATE(NICAP[[#This Row],[Year]],NICAP[[#This Row],[Month]],NICAP[[#This Row],[Day]])</f>
        <v>27017</v>
      </c>
      <c r="S4381" s="35" t="str">
        <f t="shared" si="136"/>
        <v/>
      </c>
      <c r="T4381" s="24" t="str">
        <f t="shared" si="137"/>
        <v>Belgium</v>
      </c>
    </row>
    <row r="4382" spans="1:20" ht="42.75" customHeight="1" x14ac:dyDescent="0.2">
      <c r="A4382" s="35">
        <v>4373</v>
      </c>
      <c r="B4382" s="57">
        <v>740104</v>
      </c>
      <c r="C4382" s="50" t="s">
        <v>4191</v>
      </c>
      <c r="D4382" s="50" t="s">
        <v>1670</v>
      </c>
      <c r="E4382" s="50" t="str">
        <f>IF(AND(LEN(NICAP[[#This Row],[State or      Country]])=2,NICAP[[#This Row],[State or      Country]]&lt;&gt;"UK"),"US","Other")</f>
        <v>US</v>
      </c>
      <c r="F4382" s="75">
        <v>2</v>
      </c>
      <c r="G4382" s="48"/>
      <c r="H4382" s="48"/>
      <c r="I4382" s="48"/>
      <c r="J4382" s="48"/>
      <c r="K4382" s="48"/>
      <c r="L4382" s="36" t="s">
        <v>4190</v>
      </c>
      <c r="M4382" s="36" t="str">
        <f>IF(LEFT(NICAP[[#This Row],[Date]],1)=0,"Y","N")</f>
        <v>N</v>
      </c>
      <c r="N4382" s="36"/>
      <c r="O4382" s="36" t="str">
        <f>19&amp;LEFT(NICAP[[#This Row],[Date]],2)</f>
        <v>1974</v>
      </c>
      <c r="P4382" s="36" t="str">
        <f>MID(NICAP[[#This Row],[Date]],3,2)</f>
        <v>01</v>
      </c>
      <c r="Q4382" s="36" t="str">
        <f>RIGHT(NICAP[[#This Row],[Date]],2)</f>
        <v>04</v>
      </c>
      <c r="R4382" s="26">
        <f>DATE(NICAP[[#This Row],[Year]],NICAP[[#This Row],[Month]],NICAP[[#This Row],[Day]])</f>
        <v>27033</v>
      </c>
      <c r="S4382" s="35" t="str">
        <f t="shared" si="136"/>
        <v>IL</v>
      </c>
      <c r="T4382" s="24" t="str">
        <f t="shared" si="137"/>
        <v>US</v>
      </c>
    </row>
    <row r="4383" spans="1:20" ht="12.75" customHeight="1" x14ac:dyDescent="0.2">
      <c r="A4383" s="35">
        <v>4374</v>
      </c>
      <c r="B4383" s="53">
        <v>740106</v>
      </c>
      <c r="C4383" s="39" t="s">
        <v>4189</v>
      </c>
      <c r="D4383" s="39" t="s">
        <v>1702</v>
      </c>
      <c r="E4383" s="39" t="str">
        <f>IF(AND(LEN(NICAP[[#This Row],[State or      Country]])=2,NICAP[[#This Row],[State or      Country]]&lt;&gt;"UK"),"US","Other")</f>
        <v>Other</v>
      </c>
      <c r="F4383" s="79">
        <v>4</v>
      </c>
      <c r="G4383" s="37"/>
      <c r="H4383" s="37"/>
      <c r="I4383" s="37"/>
      <c r="J4383" s="37"/>
      <c r="K4383" s="37"/>
      <c r="L4383" s="36" t="s">
        <v>4188</v>
      </c>
      <c r="M4383" s="36" t="str">
        <f>IF(LEFT(NICAP[[#This Row],[Date]],1)=0,"Y","N")</f>
        <v>N</v>
      </c>
      <c r="N4383" s="36"/>
      <c r="O4383" s="36" t="str">
        <f>19&amp;LEFT(NICAP[[#This Row],[Date]],2)</f>
        <v>1974</v>
      </c>
      <c r="P4383" s="36" t="str">
        <f>MID(NICAP[[#This Row],[Date]],3,2)</f>
        <v>01</v>
      </c>
      <c r="Q4383" s="36" t="str">
        <f>RIGHT(NICAP[[#This Row],[Date]],2)</f>
        <v>06</v>
      </c>
      <c r="R4383" s="26">
        <f>DATE(NICAP[[#This Row],[Year]],NICAP[[#This Row],[Month]],NICAP[[#This Row],[Day]])</f>
        <v>27035</v>
      </c>
      <c r="S4383" s="35" t="str">
        <f t="shared" si="136"/>
        <v/>
      </c>
      <c r="T4383" s="24" t="str">
        <f t="shared" si="137"/>
        <v>CAN</v>
      </c>
    </row>
    <row r="4384" spans="1:20" ht="72" customHeight="1" x14ac:dyDescent="0.2">
      <c r="A4384" s="35">
        <v>4375</v>
      </c>
      <c r="B4384" s="57">
        <v>740104</v>
      </c>
      <c r="C4384" s="50" t="s">
        <v>4174</v>
      </c>
      <c r="D4384" s="50" t="s">
        <v>1676</v>
      </c>
      <c r="E4384" s="50" t="str">
        <f>IF(AND(LEN(NICAP[[#This Row],[State or      Country]])=2,NICAP[[#This Row],[State or      Country]]&lt;&gt;"UK"),"US","Other")</f>
        <v>US</v>
      </c>
      <c r="F4384" s="75">
        <v>2</v>
      </c>
      <c r="G4384" s="48"/>
      <c r="H4384" s="48"/>
      <c r="I4384" s="48"/>
      <c r="J4384" s="48"/>
      <c r="K4384" s="48"/>
      <c r="L4384" s="36" t="s">
        <v>4187</v>
      </c>
      <c r="M4384" s="36" t="str">
        <f>IF(LEFT(NICAP[[#This Row],[Date]],1)=0,"Y","N")</f>
        <v>N</v>
      </c>
      <c r="N4384" s="36"/>
      <c r="O4384" s="36" t="str">
        <f>19&amp;LEFT(NICAP[[#This Row],[Date]],2)</f>
        <v>1974</v>
      </c>
      <c r="P4384" s="36" t="str">
        <f>MID(NICAP[[#This Row],[Date]],3,2)</f>
        <v>01</v>
      </c>
      <c r="Q4384" s="36" t="str">
        <f>RIGHT(NICAP[[#This Row],[Date]],2)</f>
        <v>04</v>
      </c>
      <c r="R4384" s="26">
        <f>DATE(NICAP[[#This Row],[Year]],NICAP[[#This Row],[Month]],NICAP[[#This Row],[Day]])</f>
        <v>27033</v>
      </c>
      <c r="S4384" s="35" t="str">
        <f t="shared" si="136"/>
        <v>CA</v>
      </c>
      <c r="T4384" s="24" t="str">
        <f t="shared" si="137"/>
        <v>US</v>
      </c>
    </row>
    <row r="4385" spans="1:20" ht="71.25" customHeight="1" x14ac:dyDescent="0.2">
      <c r="A4385" s="35">
        <v>4376</v>
      </c>
      <c r="B4385" s="57">
        <v>740104</v>
      </c>
      <c r="C4385" s="50" t="s">
        <v>4174</v>
      </c>
      <c r="D4385" s="50" t="s">
        <v>1676</v>
      </c>
      <c r="E4385" s="50" t="str">
        <f>IF(AND(LEN(NICAP[[#This Row],[State or      Country]])=2,NICAP[[#This Row],[State or      Country]]&lt;&gt;"UK"),"US","Other")</f>
        <v>US</v>
      </c>
      <c r="F4385" s="75">
        <v>7</v>
      </c>
      <c r="G4385" s="48"/>
      <c r="H4385" s="48"/>
      <c r="I4385" s="48"/>
      <c r="J4385" s="48"/>
      <c r="K4385" s="48"/>
      <c r="L4385" s="36" t="s">
        <v>4187</v>
      </c>
      <c r="M4385" s="36" t="str">
        <f>IF(LEFT(NICAP[[#This Row],[Date]],1)=0,"Y","N")</f>
        <v>N</v>
      </c>
      <c r="N4385" s="36"/>
      <c r="O4385" s="36" t="str">
        <f>19&amp;LEFT(NICAP[[#This Row],[Date]],2)</f>
        <v>1974</v>
      </c>
      <c r="P4385" s="36" t="str">
        <f>MID(NICAP[[#This Row],[Date]],3,2)</f>
        <v>01</v>
      </c>
      <c r="Q4385" s="36" t="str">
        <f>RIGHT(NICAP[[#This Row],[Date]],2)</f>
        <v>04</v>
      </c>
      <c r="R4385" s="26">
        <f>DATE(NICAP[[#This Row],[Year]],NICAP[[#This Row],[Month]],NICAP[[#This Row],[Day]])</f>
        <v>27033</v>
      </c>
      <c r="S4385" s="35" t="str">
        <f t="shared" si="136"/>
        <v>CA</v>
      </c>
      <c r="T4385" s="24" t="str">
        <f t="shared" si="137"/>
        <v>US</v>
      </c>
    </row>
    <row r="4386" spans="1:20" ht="27.75" customHeight="1" x14ac:dyDescent="0.2">
      <c r="A4386" s="35">
        <v>4377</v>
      </c>
      <c r="B4386" s="60">
        <v>740107</v>
      </c>
      <c r="C4386" s="44" t="s">
        <v>4186</v>
      </c>
      <c r="D4386" s="44" t="s">
        <v>1902</v>
      </c>
      <c r="E4386" s="44" t="str">
        <f>IF(AND(LEN(NICAP[[#This Row],[State or      Country]])=2,NICAP[[#This Row],[State or      Country]]&lt;&gt;"UK"),"US","Other")</f>
        <v>Other</v>
      </c>
      <c r="F4386" s="74">
        <v>3</v>
      </c>
      <c r="G4386" s="41"/>
      <c r="H4386" s="41"/>
      <c r="I4386" s="41"/>
      <c r="J4386" s="41"/>
      <c r="K4386" s="41"/>
      <c r="L4386" s="42" t="s">
        <v>4185</v>
      </c>
      <c r="M4386" s="42" t="str">
        <f>IF(LEFT(NICAP[[#This Row],[Date]],1)=0,"Y","N")</f>
        <v>N</v>
      </c>
      <c r="N4386" s="42"/>
      <c r="O4386" s="42" t="str">
        <f>19&amp;LEFT(NICAP[[#This Row],[Date]],2)</f>
        <v>1974</v>
      </c>
      <c r="P4386" s="42" t="str">
        <f>MID(NICAP[[#This Row],[Date]],3,2)</f>
        <v>01</v>
      </c>
      <c r="Q4386" s="42" t="str">
        <f>RIGHT(NICAP[[#This Row],[Date]],2)</f>
        <v>07</v>
      </c>
      <c r="R4386" s="26">
        <f>DATE(NICAP[[#This Row],[Year]],NICAP[[#This Row],[Month]],NICAP[[#This Row],[Day]])</f>
        <v>27036</v>
      </c>
      <c r="S4386" s="35" t="str">
        <f t="shared" si="136"/>
        <v/>
      </c>
      <c r="T4386" s="24" t="str">
        <f t="shared" si="137"/>
        <v>Belgium</v>
      </c>
    </row>
    <row r="4387" spans="1:20" ht="130.5" customHeight="1" x14ac:dyDescent="0.2">
      <c r="A4387" s="35">
        <v>4378</v>
      </c>
      <c r="B4387" s="57">
        <v>740108</v>
      </c>
      <c r="C4387" s="50" t="s">
        <v>2344</v>
      </c>
      <c r="D4387" s="50" t="s">
        <v>1694</v>
      </c>
      <c r="E4387" s="50" t="str">
        <f>IF(AND(LEN(NICAP[[#This Row],[State or      Country]])=2,NICAP[[#This Row],[State or      Country]]&lt;&gt;"UK"),"US","Other")</f>
        <v>US</v>
      </c>
      <c r="F4387" s="75">
        <v>3</v>
      </c>
      <c r="G4387" s="48"/>
      <c r="H4387" s="48"/>
      <c r="I4387" s="48"/>
      <c r="J4387" s="48"/>
      <c r="K4387" s="48"/>
      <c r="L4387" s="36" t="s">
        <v>4184</v>
      </c>
      <c r="M4387" s="36" t="str">
        <f>IF(LEFT(NICAP[[#This Row],[Date]],1)=0,"Y","N")</f>
        <v>N</v>
      </c>
      <c r="N4387" s="36"/>
      <c r="O4387" s="36" t="str">
        <f>19&amp;LEFT(NICAP[[#This Row],[Date]],2)</f>
        <v>1974</v>
      </c>
      <c r="P4387" s="36" t="str">
        <f>MID(NICAP[[#This Row],[Date]],3,2)</f>
        <v>01</v>
      </c>
      <c r="Q4387" s="36" t="str">
        <f>RIGHT(NICAP[[#This Row],[Date]],2)</f>
        <v>08</v>
      </c>
      <c r="R4387" s="26">
        <f>DATE(NICAP[[#This Row],[Year]],NICAP[[#This Row],[Month]],NICAP[[#This Row],[Day]])</f>
        <v>27037</v>
      </c>
      <c r="S4387" s="35" t="str">
        <f t="shared" si="136"/>
        <v>OH</v>
      </c>
      <c r="T4387" s="24" t="str">
        <f t="shared" si="137"/>
        <v>US</v>
      </c>
    </row>
    <row r="4388" spans="1:20" ht="57.75" customHeight="1" x14ac:dyDescent="0.2">
      <c r="A4388" s="35">
        <v>4379</v>
      </c>
      <c r="B4388" s="57">
        <v>740122</v>
      </c>
      <c r="C4388" s="50" t="s">
        <v>4183</v>
      </c>
      <c r="D4388" s="50" t="s">
        <v>1697</v>
      </c>
      <c r="E4388" s="50" t="str">
        <f>IF(AND(LEN(NICAP[[#This Row],[State or      Country]])=2,NICAP[[#This Row],[State or      Country]]&lt;&gt;"UK"),"US","Other")</f>
        <v>US</v>
      </c>
      <c r="F4388" s="49">
        <v>2</v>
      </c>
      <c r="G4388" s="48"/>
      <c r="H4388" s="48"/>
      <c r="I4388" s="48"/>
      <c r="J4388" s="48"/>
      <c r="K4388" s="48"/>
      <c r="L4388" s="36" t="s">
        <v>4182</v>
      </c>
      <c r="M4388" s="36" t="str">
        <f>IF(LEFT(NICAP[[#This Row],[Date]],1)=0,"Y","N")</f>
        <v>N</v>
      </c>
      <c r="N4388" s="36"/>
      <c r="O4388" s="36" t="str">
        <f>19&amp;LEFT(NICAP[[#This Row],[Date]],2)</f>
        <v>1974</v>
      </c>
      <c r="P4388" s="36" t="str">
        <f>MID(NICAP[[#This Row],[Date]],3,2)</f>
        <v>01</v>
      </c>
      <c r="Q4388" s="36" t="str">
        <f>RIGHT(NICAP[[#This Row],[Date]],2)</f>
        <v>22</v>
      </c>
      <c r="R4388" s="26">
        <f>DATE(NICAP[[#This Row],[Year]],NICAP[[#This Row],[Month]],NICAP[[#This Row],[Day]])</f>
        <v>27051</v>
      </c>
      <c r="S4388" s="35" t="str">
        <f t="shared" si="136"/>
        <v>MA</v>
      </c>
      <c r="T4388" s="24" t="str">
        <f t="shared" si="137"/>
        <v>US</v>
      </c>
    </row>
    <row r="4389" spans="1:20" ht="159.75" customHeight="1" x14ac:dyDescent="0.2">
      <c r="A4389" s="35">
        <v>4380</v>
      </c>
      <c r="B4389" s="57">
        <v>740123</v>
      </c>
      <c r="C4389" s="50" t="s">
        <v>4181</v>
      </c>
      <c r="D4389" s="50" t="s">
        <v>3476</v>
      </c>
      <c r="E4389" s="50" t="str">
        <f>IF(AND(LEN(NICAP[[#This Row],[State or      Country]])=2,NICAP[[#This Row],[State or      Country]]&lt;&gt;"UK"),"US","Other")</f>
        <v>Other</v>
      </c>
      <c r="F4389" s="49">
        <v>7</v>
      </c>
      <c r="G4389" s="48"/>
      <c r="H4389" s="48"/>
      <c r="I4389" s="48"/>
      <c r="J4389" s="48"/>
      <c r="K4389" s="48"/>
      <c r="L4389" s="36" t="s">
        <v>4180</v>
      </c>
      <c r="M4389" s="36" t="str">
        <f>IF(LEFT(NICAP[[#This Row],[Date]],1)=0,"Y","N")</f>
        <v>N</v>
      </c>
      <c r="N4389" s="36"/>
      <c r="O4389" s="36" t="str">
        <f>19&amp;LEFT(NICAP[[#This Row],[Date]],2)</f>
        <v>1974</v>
      </c>
      <c r="P4389" s="36" t="str">
        <f>MID(NICAP[[#This Row],[Date]],3,2)</f>
        <v>01</v>
      </c>
      <c r="Q4389" s="36" t="str">
        <f>RIGHT(NICAP[[#This Row],[Date]],2)</f>
        <v>23</v>
      </c>
      <c r="R4389" s="26">
        <f>DATE(NICAP[[#This Row],[Year]],NICAP[[#This Row],[Month]],NICAP[[#This Row],[Day]])</f>
        <v>27052</v>
      </c>
      <c r="S4389" s="35" t="str">
        <f t="shared" si="136"/>
        <v/>
      </c>
      <c r="T4389" s="24" t="str">
        <f t="shared" si="137"/>
        <v>Wales</v>
      </c>
    </row>
    <row r="4390" spans="1:20" ht="27.75" customHeight="1" x14ac:dyDescent="0.2">
      <c r="A4390" s="35">
        <v>4381</v>
      </c>
      <c r="B4390" s="60">
        <v>740124</v>
      </c>
      <c r="C4390" s="44" t="s">
        <v>4179</v>
      </c>
      <c r="D4390" s="44" t="s">
        <v>1902</v>
      </c>
      <c r="E4390" s="44" t="str">
        <f>IF(AND(LEN(NICAP[[#This Row],[State or      Country]])=2,NICAP[[#This Row],[State or      Country]]&lt;&gt;"UK"),"US","Other")</f>
        <v>Other</v>
      </c>
      <c r="F4390" s="43">
        <v>3</v>
      </c>
      <c r="G4390" s="41"/>
      <c r="H4390" s="41"/>
      <c r="I4390" s="41"/>
      <c r="J4390" s="41"/>
      <c r="K4390" s="41"/>
      <c r="L4390" s="42" t="s">
        <v>4178</v>
      </c>
      <c r="M4390" s="42" t="str">
        <f>IF(LEFT(NICAP[[#This Row],[Date]],1)=0,"Y","N")</f>
        <v>N</v>
      </c>
      <c r="N4390" s="42"/>
      <c r="O4390" s="42" t="str">
        <f>19&amp;LEFT(NICAP[[#This Row],[Date]],2)</f>
        <v>1974</v>
      </c>
      <c r="P4390" s="42" t="str">
        <f>MID(NICAP[[#This Row],[Date]],3,2)</f>
        <v>01</v>
      </c>
      <c r="Q4390" s="42" t="str">
        <f>RIGHT(NICAP[[#This Row],[Date]],2)</f>
        <v>24</v>
      </c>
      <c r="R4390" s="26">
        <f>DATE(NICAP[[#This Row],[Year]],NICAP[[#This Row],[Month]],NICAP[[#This Row],[Day]])</f>
        <v>27053</v>
      </c>
      <c r="S4390" s="35" t="str">
        <f t="shared" si="136"/>
        <v/>
      </c>
      <c r="T4390" s="24" t="str">
        <f t="shared" si="137"/>
        <v>Belgium</v>
      </c>
    </row>
    <row r="4391" spans="1:20" ht="57" customHeight="1" x14ac:dyDescent="0.2">
      <c r="A4391" s="35">
        <v>4382</v>
      </c>
      <c r="B4391" s="57">
        <v>740125</v>
      </c>
      <c r="C4391" s="50" t="s">
        <v>2220</v>
      </c>
      <c r="D4391" s="50" t="s">
        <v>1787</v>
      </c>
      <c r="E4391" s="50" t="str">
        <f>IF(AND(LEN(NICAP[[#This Row],[State or      Country]])=2,NICAP[[#This Row],[State or      Country]]&lt;&gt;"UK"),"US","Other")</f>
        <v>US</v>
      </c>
      <c r="F4391" s="49">
        <v>2</v>
      </c>
      <c r="G4391" s="48"/>
      <c r="H4391" s="48"/>
      <c r="I4391" s="48"/>
      <c r="J4391" s="48"/>
      <c r="K4391" s="48"/>
      <c r="L4391" s="36" t="s">
        <v>4177</v>
      </c>
      <c r="M4391" s="36" t="str">
        <f>IF(LEFT(NICAP[[#This Row],[Date]],1)=0,"Y","N")</f>
        <v>N</v>
      </c>
      <c r="N4391" s="36"/>
      <c r="O4391" s="36" t="str">
        <f>19&amp;LEFT(NICAP[[#This Row],[Date]],2)</f>
        <v>1974</v>
      </c>
      <c r="P4391" s="36" t="str">
        <f>MID(NICAP[[#This Row],[Date]],3,2)</f>
        <v>01</v>
      </c>
      <c r="Q4391" s="36" t="str">
        <f>RIGHT(NICAP[[#This Row],[Date]],2)</f>
        <v>25</v>
      </c>
      <c r="R4391" s="26">
        <f>DATE(NICAP[[#This Row],[Year]],NICAP[[#This Row],[Month]],NICAP[[#This Row],[Day]])</f>
        <v>27054</v>
      </c>
      <c r="S4391" s="35" t="str">
        <f t="shared" si="136"/>
        <v>IN</v>
      </c>
      <c r="T4391" s="24" t="str">
        <f t="shared" si="137"/>
        <v>US</v>
      </c>
    </row>
    <row r="4392" spans="1:20" ht="12.75" customHeight="1" x14ac:dyDescent="0.2">
      <c r="A4392" s="35">
        <v>4383</v>
      </c>
      <c r="B4392" s="55">
        <v>740126</v>
      </c>
      <c r="C4392" s="39" t="s">
        <v>4176</v>
      </c>
      <c r="D4392" s="39" t="s">
        <v>2326</v>
      </c>
      <c r="E4392" s="39" t="str">
        <f>IF(AND(LEN(NICAP[[#This Row],[State or      Country]])=2,NICAP[[#This Row],[State or      Country]]&lt;&gt;"UK"),"US","Other")</f>
        <v>Other</v>
      </c>
      <c r="F4392" s="38">
        <v>11</v>
      </c>
      <c r="G4392" s="41"/>
      <c r="H4392" s="41"/>
      <c r="I4392" s="41"/>
      <c r="J4392" s="41"/>
      <c r="K4392" s="41"/>
      <c r="L4392" s="36" t="s">
        <v>4175</v>
      </c>
      <c r="M4392" s="36" t="str">
        <f>IF(LEFT(NICAP[[#This Row],[Date]],1)=0,"Y","N")</f>
        <v>N</v>
      </c>
      <c r="N4392" s="36"/>
      <c r="O4392" s="36" t="str">
        <f>19&amp;LEFT(NICAP[[#This Row],[Date]],2)</f>
        <v>1974</v>
      </c>
      <c r="P4392" s="36" t="str">
        <f>MID(NICAP[[#This Row],[Date]],3,2)</f>
        <v>01</v>
      </c>
      <c r="Q4392" s="36" t="str">
        <f>RIGHT(NICAP[[#This Row],[Date]],2)</f>
        <v>26</v>
      </c>
      <c r="R4392" s="26">
        <f>DATE(NICAP[[#This Row],[Year]],NICAP[[#This Row],[Month]],NICAP[[#This Row],[Day]])</f>
        <v>27055</v>
      </c>
      <c r="S4392" s="35" t="str">
        <f t="shared" si="136"/>
        <v/>
      </c>
      <c r="T4392" s="24" t="str">
        <f t="shared" si="137"/>
        <v>Portugal</v>
      </c>
    </row>
    <row r="4393" spans="1:20" ht="12.75" customHeight="1" x14ac:dyDescent="0.2">
      <c r="A4393" s="35">
        <v>4384</v>
      </c>
      <c r="B4393" s="55">
        <v>740126</v>
      </c>
      <c r="C4393" s="39" t="s">
        <v>4174</v>
      </c>
      <c r="D4393" s="39" t="s">
        <v>1676</v>
      </c>
      <c r="E4393" s="39" t="str">
        <f>IF(AND(LEN(NICAP[[#This Row],[State or      Country]])=2,NICAP[[#This Row],[State or      Country]]&lt;&gt;"UK"),"US","Other")</f>
        <v>US</v>
      </c>
      <c r="F4393" s="38">
        <v>11</v>
      </c>
      <c r="G4393" s="37"/>
      <c r="H4393" s="37"/>
      <c r="I4393" s="37"/>
      <c r="J4393" s="37"/>
      <c r="K4393" s="37"/>
      <c r="L4393" s="36" t="s">
        <v>4173</v>
      </c>
      <c r="M4393" s="36" t="str">
        <f>IF(LEFT(NICAP[[#This Row],[Date]],1)=0,"Y","N")</f>
        <v>N</v>
      </c>
      <c r="N4393" s="36"/>
      <c r="O4393" s="36" t="str">
        <f>19&amp;LEFT(NICAP[[#This Row],[Date]],2)</f>
        <v>1974</v>
      </c>
      <c r="P4393" s="36" t="str">
        <f>MID(NICAP[[#This Row],[Date]],3,2)</f>
        <v>01</v>
      </c>
      <c r="Q4393" s="36" t="str">
        <f>RIGHT(NICAP[[#This Row],[Date]],2)</f>
        <v>26</v>
      </c>
      <c r="R4393" s="26">
        <f>DATE(NICAP[[#This Row],[Year]],NICAP[[#This Row],[Month]],NICAP[[#This Row],[Day]])</f>
        <v>27055</v>
      </c>
      <c r="S4393" s="35" t="str">
        <f t="shared" si="136"/>
        <v>CA</v>
      </c>
      <c r="T4393" s="24" t="str">
        <f t="shared" si="137"/>
        <v>US</v>
      </c>
    </row>
    <row r="4394" spans="1:20" ht="57" customHeight="1" x14ac:dyDescent="0.2">
      <c r="A4394" s="35">
        <v>4385</v>
      </c>
      <c r="B4394" s="57">
        <v>740204</v>
      </c>
      <c r="C4394" s="50" t="s">
        <v>4172</v>
      </c>
      <c r="D4394" s="50" t="s">
        <v>1799</v>
      </c>
      <c r="E4394" s="50" t="str">
        <f>IF(AND(LEN(NICAP[[#This Row],[State or      Country]])=2,NICAP[[#This Row],[State or      Country]]&lt;&gt;"UK"),"US","Other")</f>
        <v>US</v>
      </c>
      <c r="F4394" s="49">
        <v>3</v>
      </c>
      <c r="G4394" s="48"/>
      <c r="H4394" s="48"/>
      <c r="I4394" s="48"/>
      <c r="J4394" s="48"/>
      <c r="K4394" s="48"/>
      <c r="L4394" s="36" t="s">
        <v>4171</v>
      </c>
      <c r="M4394" s="36" t="str">
        <f>IF(LEFT(NICAP[[#This Row],[Date]],1)=0,"Y","N")</f>
        <v>N</v>
      </c>
      <c r="N4394" s="36"/>
      <c r="O4394" s="36" t="str">
        <f>19&amp;LEFT(NICAP[[#This Row],[Date]],2)</f>
        <v>1974</v>
      </c>
      <c r="P4394" s="36" t="str">
        <f>MID(NICAP[[#This Row],[Date]],3,2)</f>
        <v>02</v>
      </c>
      <c r="Q4394" s="36" t="str">
        <f>RIGHT(NICAP[[#This Row],[Date]],2)</f>
        <v>04</v>
      </c>
      <c r="R4394" s="26">
        <f>DATE(NICAP[[#This Row],[Year]],NICAP[[#This Row],[Month]],NICAP[[#This Row],[Day]])</f>
        <v>27064</v>
      </c>
      <c r="S4394" s="35" t="str">
        <f t="shared" si="136"/>
        <v>TN</v>
      </c>
      <c r="T4394" s="24" t="str">
        <f t="shared" si="137"/>
        <v>US</v>
      </c>
    </row>
    <row r="4395" spans="1:20" ht="72" customHeight="1" x14ac:dyDescent="0.2">
      <c r="A4395" s="35">
        <v>4386</v>
      </c>
      <c r="B4395" s="57">
        <v>740213</v>
      </c>
      <c r="C4395" s="50" t="s">
        <v>4076</v>
      </c>
      <c r="D4395" s="50" t="s">
        <v>2338</v>
      </c>
      <c r="E4395" s="50" t="str">
        <f>IF(AND(LEN(NICAP[[#This Row],[State or      Country]])=2,NICAP[[#This Row],[State or      Country]]&lt;&gt;"UK"),"US","Other")</f>
        <v>US</v>
      </c>
      <c r="F4395" s="49">
        <v>1</v>
      </c>
      <c r="G4395" s="48"/>
      <c r="H4395" s="48"/>
      <c r="I4395" s="48"/>
      <c r="J4395" s="48"/>
      <c r="K4395" s="48"/>
      <c r="L4395" s="36" t="s">
        <v>4170</v>
      </c>
      <c r="M4395" s="36" t="str">
        <f>IF(LEFT(NICAP[[#This Row],[Date]],1)=0,"Y","N")</f>
        <v>N</v>
      </c>
      <c r="N4395" s="36"/>
      <c r="O4395" s="36" t="str">
        <f>19&amp;LEFT(NICAP[[#This Row],[Date]],2)</f>
        <v>1974</v>
      </c>
      <c r="P4395" s="36" t="str">
        <f>MID(NICAP[[#This Row],[Date]],3,2)</f>
        <v>02</v>
      </c>
      <c r="Q4395" s="36" t="str">
        <f>RIGHT(NICAP[[#This Row],[Date]],2)</f>
        <v>13</v>
      </c>
      <c r="R4395" s="26">
        <f>DATE(NICAP[[#This Row],[Year]],NICAP[[#This Row],[Month]],NICAP[[#This Row],[Day]])</f>
        <v>27073</v>
      </c>
      <c r="S4395" s="35" t="str">
        <f t="shared" si="136"/>
        <v>NH</v>
      </c>
      <c r="T4395" s="24" t="str">
        <f t="shared" si="137"/>
        <v>US</v>
      </c>
    </row>
    <row r="4396" spans="1:20" ht="27" customHeight="1" x14ac:dyDescent="0.2">
      <c r="A4396" s="35">
        <v>4387</v>
      </c>
      <c r="B4396" s="60">
        <v>740214</v>
      </c>
      <c r="C4396" s="44" t="s">
        <v>4169</v>
      </c>
      <c r="D4396" s="44" t="s">
        <v>1819</v>
      </c>
      <c r="E4396" s="44" t="str">
        <f>IF(AND(LEN(NICAP[[#This Row],[State or      Country]])=2,NICAP[[#This Row],[State or      Country]]&lt;&gt;"UK"),"US","Other")</f>
        <v>US</v>
      </c>
      <c r="F4396" s="43">
        <v>3</v>
      </c>
      <c r="G4396" s="41"/>
      <c r="H4396" s="41"/>
      <c r="I4396" s="41"/>
      <c r="J4396" s="41"/>
      <c r="K4396" s="41"/>
      <c r="L4396" s="42" t="s">
        <v>4168</v>
      </c>
      <c r="M4396" s="42" t="str">
        <f>IF(LEFT(NICAP[[#This Row],[Date]],1)=0,"Y","N")</f>
        <v>N</v>
      </c>
      <c r="N4396" s="42"/>
      <c r="O4396" s="42" t="str">
        <f>19&amp;LEFT(NICAP[[#This Row],[Date]],2)</f>
        <v>1974</v>
      </c>
      <c r="P4396" s="42" t="str">
        <f>MID(NICAP[[#This Row],[Date]],3,2)</f>
        <v>02</v>
      </c>
      <c r="Q4396" s="42" t="str">
        <f>RIGHT(NICAP[[#This Row],[Date]],2)</f>
        <v>14</v>
      </c>
      <c r="R4396" s="26">
        <f>DATE(NICAP[[#This Row],[Year]],NICAP[[#This Row],[Month]],NICAP[[#This Row],[Day]])</f>
        <v>27074</v>
      </c>
      <c r="S4396" s="35" t="str">
        <f t="shared" si="136"/>
        <v>NV</v>
      </c>
      <c r="T4396" s="24" t="str">
        <f t="shared" si="137"/>
        <v>US</v>
      </c>
    </row>
    <row r="4397" spans="1:20" ht="115.5" customHeight="1" x14ac:dyDescent="0.2">
      <c r="A4397" s="35">
        <v>4388</v>
      </c>
      <c r="B4397" s="57">
        <v>740214</v>
      </c>
      <c r="C4397" s="50" t="s">
        <v>4167</v>
      </c>
      <c r="D4397" s="50" t="s">
        <v>1813</v>
      </c>
      <c r="E4397" s="50" t="str">
        <f>IF(AND(LEN(NICAP[[#This Row],[State or      Country]])=2,NICAP[[#This Row],[State or      Country]]&lt;&gt;"UK"),"US","Other")</f>
        <v>Other</v>
      </c>
      <c r="F4397" s="49">
        <v>7</v>
      </c>
      <c r="G4397" s="48"/>
      <c r="H4397" s="48"/>
      <c r="I4397" s="48"/>
      <c r="J4397" s="48"/>
      <c r="K4397" s="48"/>
      <c r="L4397" s="36" t="s">
        <v>4166</v>
      </c>
      <c r="M4397" s="36" t="str">
        <f>IF(LEFT(NICAP[[#This Row],[Date]],1)=0,"Y","N")</f>
        <v>N</v>
      </c>
      <c r="N4397" s="36"/>
      <c r="O4397" s="36" t="str">
        <f>19&amp;LEFT(NICAP[[#This Row],[Date]],2)</f>
        <v>1974</v>
      </c>
      <c r="P4397" s="36" t="str">
        <f>MID(NICAP[[#This Row],[Date]],3,2)</f>
        <v>02</v>
      </c>
      <c r="Q4397" s="36" t="str">
        <f>RIGHT(NICAP[[#This Row],[Date]],2)</f>
        <v>14</v>
      </c>
      <c r="R4397" s="26">
        <f>DATE(NICAP[[#This Row],[Year]],NICAP[[#This Row],[Month]],NICAP[[#This Row],[Day]])</f>
        <v>27074</v>
      </c>
      <c r="S4397" s="35" t="str">
        <f t="shared" si="136"/>
        <v/>
      </c>
      <c r="T4397" s="24" t="str">
        <f t="shared" si="137"/>
        <v>France</v>
      </c>
    </row>
    <row r="4398" spans="1:20" ht="72" customHeight="1" x14ac:dyDescent="0.2">
      <c r="A4398" s="35">
        <v>4389</v>
      </c>
      <c r="B4398" s="57">
        <v>740217</v>
      </c>
      <c r="C4398" s="50" t="s">
        <v>4165</v>
      </c>
      <c r="D4398" s="50" t="s">
        <v>1683</v>
      </c>
      <c r="E4398" s="50" t="str">
        <f>IF(AND(LEN(NICAP[[#This Row],[State or      Country]])=2,NICAP[[#This Row],[State or      Country]]&lt;&gt;"UK"),"US","Other")</f>
        <v>US</v>
      </c>
      <c r="F4398" s="49">
        <v>1</v>
      </c>
      <c r="G4398" s="48"/>
      <c r="H4398" s="48"/>
      <c r="I4398" s="48"/>
      <c r="J4398" s="48"/>
      <c r="K4398" s="48"/>
      <c r="L4398" s="36" t="s">
        <v>4164</v>
      </c>
      <c r="M4398" s="36" t="str">
        <f>IF(LEFT(NICAP[[#This Row],[Date]],1)=0,"Y","N")</f>
        <v>N</v>
      </c>
      <c r="N4398" s="36"/>
      <c r="O4398" s="36" t="str">
        <f>19&amp;LEFT(NICAP[[#This Row],[Date]],2)</f>
        <v>1974</v>
      </c>
      <c r="P4398" s="36" t="str">
        <f>MID(NICAP[[#This Row],[Date]],3,2)</f>
        <v>02</v>
      </c>
      <c r="Q4398" s="36" t="str">
        <f>RIGHT(NICAP[[#This Row],[Date]],2)</f>
        <v>17</v>
      </c>
      <c r="R4398" s="26">
        <f>DATE(NICAP[[#This Row],[Year]],NICAP[[#This Row],[Month]],NICAP[[#This Row],[Day]])</f>
        <v>27077</v>
      </c>
      <c r="S4398" s="35" t="str">
        <f t="shared" si="136"/>
        <v>FL</v>
      </c>
      <c r="T4398" s="24" t="str">
        <f t="shared" si="137"/>
        <v>US</v>
      </c>
    </row>
    <row r="4399" spans="1:20" ht="12.75" customHeight="1" x14ac:dyDescent="0.2">
      <c r="A4399" s="35">
        <v>4390</v>
      </c>
      <c r="B4399" s="53">
        <v>740218</v>
      </c>
      <c r="C4399" s="39" t="s">
        <v>4163</v>
      </c>
      <c r="D4399" s="39" t="s">
        <v>1772</v>
      </c>
      <c r="E4399" s="39" t="str">
        <f>IF(AND(LEN(NICAP[[#This Row],[State or      Country]])=2,NICAP[[#This Row],[State or      Country]]&lt;&gt;"UK"),"US","Other")</f>
        <v>US</v>
      </c>
      <c r="F4399" s="38">
        <v>4</v>
      </c>
      <c r="G4399" s="37"/>
      <c r="H4399" s="37"/>
      <c r="I4399" s="37"/>
      <c r="J4399" s="37"/>
      <c r="K4399" s="37"/>
      <c r="L4399" s="36" t="s">
        <v>4162</v>
      </c>
      <c r="M4399" s="36" t="str">
        <f>IF(LEFT(NICAP[[#This Row],[Date]],1)=0,"Y","N")</f>
        <v>N</v>
      </c>
      <c r="N4399" s="36"/>
      <c r="O4399" s="36" t="str">
        <f>19&amp;LEFT(NICAP[[#This Row],[Date]],2)</f>
        <v>1974</v>
      </c>
      <c r="P4399" s="36" t="str">
        <f>MID(NICAP[[#This Row],[Date]],3,2)</f>
        <v>02</v>
      </c>
      <c r="Q4399" s="36" t="str">
        <f>RIGHT(NICAP[[#This Row],[Date]],2)</f>
        <v>18</v>
      </c>
      <c r="R4399" s="26">
        <f>DATE(NICAP[[#This Row],[Year]],NICAP[[#This Row],[Month]],NICAP[[#This Row],[Day]])</f>
        <v>27078</v>
      </c>
      <c r="S4399" s="35" t="str">
        <f t="shared" si="136"/>
        <v>OK</v>
      </c>
      <c r="T4399" s="24" t="str">
        <f t="shared" si="137"/>
        <v>US</v>
      </c>
    </row>
    <row r="4400" spans="1:20" ht="71.25" customHeight="1" x14ac:dyDescent="0.2">
      <c r="A4400" s="35">
        <v>4391</v>
      </c>
      <c r="B4400" s="57">
        <v>740228</v>
      </c>
      <c r="C4400" s="50" t="s">
        <v>4161</v>
      </c>
      <c r="D4400" s="50" t="s">
        <v>1813</v>
      </c>
      <c r="E4400" s="50" t="str">
        <f>IF(AND(LEN(NICAP[[#This Row],[State or      Country]])=2,NICAP[[#This Row],[State or      Country]]&lt;&gt;"UK"),"US","Other")</f>
        <v>Other</v>
      </c>
      <c r="F4400" s="49">
        <v>2</v>
      </c>
      <c r="G4400" s="48"/>
      <c r="H4400" s="48"/>
      <c r="I4400" s="48"/>
      <c r="J4400" s="48"/>
      <c r="K4400" s="48"/>
      <c r="L4400" s="36" t="s">
        <v>4160</v>
      </c>
      <c r="M4400" s="36" t="str">
        <f>IF(LEFT(NICAP[[#This Row],[Date]],1)=0,"Y","N")</f>
        <v>N</v>
      </c>
      <c r="N4400" s="36"/>
      <c r="O4400" s="36" t="str">
        <f>19&amp;LEFT(NICAP[[#This Row],[Date]],2)</f>
        <v>1974</v>
      </c>
      <c r="P4400" s="36" t="str">
        <f>MID(NICAP[[#This Row],[Date]],3,2)</f>
        <v>02</v>
      </c>
      <c r="Q4400" s="36" t="str">
        <f>RIGHT(NICAP[[#This Row],[Date]],2)</f>
        <v>28</v>
      </c>
      <c r="R4400" s="26">
        <f>DATE(NICAP[[#This Row],[Year]],NICAP[[#This Row],[Month]],NICAP[[#This Row],[Day]])</f>
        <v>27088</v>
      </c>
      <c r="S4400" s="35" t="str">
        <f t="shared" si="136"/>
        <v/>
      </c>
      <c r="T4400" s="24" t="str">
        <f t="shared" si="137"/>
        <v>France</v>
      </c>
    </row>
    <row r="4401" spans="1:20" ht="71.25" customHeight="1" x14ac:dyDescent="0.2">
      <c r="A4401" s="35">
        <v>4392</v>
      </c>
      <c r="B4401" s="57">
        <v>740228</v>
      </c>
      <c r="C4401" s="50" t="s">
        <v>4161</v>
      </c>
      <c r="D4401" s="50" t="s">
        <v>1813</v>
      </c>
      <c r="E4401" s="50" t="str">
        <f>IF(AND(LEN(NICAP[[#This Row],[State or      Country]])=2,NICAP[[#This Row],[State or      Country]]&lt;&gt;"UK"),"US","Other")</f>
        <v>Other</v>
      </c>
      <c r="F4401" s="49">
        <v>6</v>
      </c>
      <c r="G4401" s="48"/>
      <c r="H4401" s="48"/>
      <c r="I4401" s="48"/>
      <c r="J4401" s="48"/>
      <c r="K4401" s="48"/>
      <c r="L4401" s="36" t="s">
        <v>4160</v>
      </c>
      <c r="M4401" s="36" t="str">
        <f>IF(LEFT(NICAP[[#This Row],[Date]],1)=0,"Y","N")</f>
        <v>N</v>
      </c>
      <c r="N4401" s="36"/>
      <c r="O4401" s="36" t="str">
        <f>19&amp;LEFT(NICAP[[#This Row],[Date]],2)</f>
        <v>1974</v>
      </c>
      <c r="P4401" s="36" t="str">
        <f>MID(NICAP[[#This Row],[Date]],3,2)</f>
        <v>02</v>
      </c>
      <c r="Q4401" s="36" t="str">
        <f>RIGHT(NICAP[[#This Row],[Date]],2)</f>
        <v>28</v>
      </c>
      <c r="R4401" s="26">
        <f>DATE(NICAP[[#This Row],[Year]],NICAP[[#This Row],[Month]],NICAP[[#This Row],[Day]])</f>
        <v>27088</v>
      </c>
      <c r="S4401" s="35" t="str">
        <f t="shared" si="136"/>
        <v/>
      </c>
      <c r="T4401" s="24" t="str">
        <f t="shared" si="137"/>
        <v>France</v>
      </c>
    </row>
    <row r="4402" spans="1:20" ht="72" customHeight="1" x14ac:dyDescent="0.2">
      <c r="A4402" s="35">
        <v>4393</v>
      </c>
      <c r="B4402" s="57">
        <v>740228</v>
      </c>
      <c r="C4402" s="50" t="s">
        <v>4161</v>
      </c>
      <c r="D4402" s="50" t="s">
        <v>1813</v>
      </c>
      <c r="E4402" s="50" t="str">
        <f>IF(AND(LEN(NICAP[[#This Row],[State or      Country]])=2,NICAP[[#This Row],[State or      Country]]&lt;&gt;"UK"),"US","Other")</f>
        <v>Other</v>
      </c>
      <c r="F4402" s="49">
        <v>7</v>
      </c>
      <c r="G4402" s="48"/>
      <c r="H4402" s="48"/>
      <c r="I4402" s="48"/>
      <c r="J4402" s="48"/>
      <c r="K4402" s="48"/>
      <c r="L4402" s="36" t="s">
        <v>4160</v>
      </c>
      <c r="M4402" s="36" t="str">
        <f>IF(LEFT(NICAP[[#This Row],[Date]],1)=0,"Y","N")</f>
        <v>N</v>
      </c>
      <c r="N4402" s="36"/>
      <c r="O4402" s="36" t="str">
        <f>19&amp;LEFT(NICAP[[#This Row],[Date]],2)</f>
        <v>1974</v>
      </c>
      <c r="P4402" s="36" t="str">
        <f>MID(NICAP[[#This Row],[Date]],3,2)</f>
        <v>02</v>
      </c>
      <c r="Q4402" s="36" t="str">
        <f>RIGHT(NICAP[[#This Row],[Date]],2)</f>
        <v>28</v>
      </c>
      <c r="R4402" s="26">
        <f>DATE(NICAP[[#This Row],[Year]],NICAP[[#This Row],[Month]],NICAP[[#This Row],[Day]])</f>
        <v>27088</v>
      </c>
      <c r="S4402" s="35" t="str">
        <f t="shared" si="136"/>
        <v/>
      </c>
      <c r="T4402" s="24" t="str">
        <f t="shared" si="137"/>
        <v>France</v>
      </c>
    </row>
    <row r="4403" spans="1:20" ht="12.75" customHeight="1" x14ac:dyDescent="0.2">
      <c r="A4403" s="35">
        <v>4394</v>
      </c>
      <c r="B4403" s="55">
        <v>740309</v>
      </c>
      <c r="C4403" s="39" t="s">
        <v>4158</v>
      </c>
      <c r="D4403" s="39" t="s">
        <v>1810</v>
      </c>
      <c r="E4403" s="39" t="str">
        <f>IF(AND(LEN(NICAP[[#This Row],[State or      Country]])=2,NICAP[[#This Row],[State or      Country]]&lt;&gt;"UK"),"US","Other")</f>
        <v>Other</v>
      </c>
      <c r="F4403" s="38">
        <v>9</v>
      </c>
      <c r="G4403" s="37"/>
      <c r="H4403" s="46">
        <v>5</v>
      </c>
      <c r="I4403" s="37"/>
      <c r="J4403" s="37"/>
      <c r="K4403" s="37"/>
      <c r="L4403" s="36" t="s">
        <v>4159</v>
      </c>
      <c r="M4403" s="36" t="str">
        <f>IF(LEFT(NICAP[[#This Row],[Date]],1)=0,"Y","N")</f>
        <v>N</v>
      </c>
      <c r="N4403" s="36"/>
      <c r="O4403" s="36" t="str">
        <f>19&amp;LEFT(NICAP[[#This Row],[Date]],2)</f>
        <v>1974</v>
      </c>
      <c r="P4403" s="36" t="str">
        <f>MID(NICAP[[#This Row],[Date]],3,2)</f>
        <v>03</v>
      </c>
      <c r="Q4403" s="36" t="str">
        <f>RIGHT(NICAP[[#This Row],[Date]],2)</f>
        <v>09</v>
      </c>
      <c r="R4403" s="26">
        <f>DATE(NICAP[[#This Row],[Year]],NICAP[[#This Row],[Month]],NICAP[[#This Row],[Day]])</f>
        <v>27097</v>
      </c>
      <c r="S4403" s="35" t="str">
        <f t="shared" si="136"/>
        <v/>
      </c>
      <c r="T4403" s="24" t="str">
        <f t="shared" si="137"/>
        <v>Italy</v>
      </c>
    </row>
    <row r="4404" spans="1:20" ht="12.75" customHeight="1" x14ac:dyDescent="0.2">
      <c r="A4404" s="35">
        <v>4395</v>
      </c>
      <c r="B4404" s="55">
        <v>740309</v>
      </c>
      <c r="C4404" s="39" t="s">
        <v>4158</v>
      </c>
      <c r="D4404" s="39" t="s">
        <v>1810</v>
      </c>
      <c r="E4404" s="39" t="str">
        <f>IF(AND(LEN(NICAP[[#This Row],[State or      Country]])=2,NICAP[[#This Row],[State or      Country]]&lt;&gt;"UK"),"US","Other")</f>
        <v>Other</v>
      </c>
      <c r="F4404" s="38">
        <v>11</v>
      </c>
      <c r="G4404" s="41"/>
      <c r="H4404" s="41"/>
      <c r="I4404" s="41"/>
      <c r="J4404" s="41"/>
      <c r="K4404" s="41"/>
      <c r="L4404" s="36" t="s">
        <v>4157</v>
      </c>
      <c r="M4404" s="36" t="str">
        <f>IF(LEFT(NICAP[[#This Row],[Date]],1)=0,"Y","N")</f>
        <v>N</v>
      </c>
      <c r="N4404" s="36"/>
      <c r="O4404" s="36" t="str">
        <f>19&amp;LEFT(NICAP[[#This Row],[Date]],2)</f>
        <v>1974</v>
      </c>
      <c r="P4404" s="36" t="str">
        <f>MID(NICAP[[#This Row],[Date]],3,2)</f>
        <v>03</v>
      </c>
      <c r="Q4404" s="36" t="str">
        <f>RIGHT(NICAP[[#This Row],[Date]],2)</f>
        <v>09</v>
      </c>
      <c r="R4404" s="26">
        <f>DATE(NICAP[[#This Row],[Year]],NICAP[[#This Row],[Month]],NICAP[[#This Row],[Day]])</f>
        <v>27097</v>
      </c>
      <c r="S4404" s="35" t="str">
        <f t="shared" si="136"/>
        <v/>
      </c>
      <c r="T4404" s="24" t="str">
        <f t="shared" si="137"/>
        <v>Italy</v>
      </c>
    </row>
    <row r="4405" spans="1:20" ht="12.75" customHeight="1" x14ac:dyDescent="0.2">
      <c r="A4405" s="35">
        <v>4396</v>
      </c>
      <c r="B4405" s="55">
        <v>740313</v>
      </c>
      <c r="C4405" s="39" t="s">
        <v>3093</v>
      </c>
      <c r="D4405" s="39" t="s">
        <v>2232</v>
      </c>
      <c r="E4405" s="39" t="str">
        <f>IF(AND(LEN(NICAP[[#This Row],[State or      Country]])=2,NICAP[[#This Row],[State or      Country]]&lt;&gt;"UK"),"US","Other")</f>
        <v>Other</v>
      </c>
      <c r="F4405" s="38">
        <v>11</v>
      </c>
      <c r="G4405" s="37"/>
      <c r="H4405" s="37"/>
      <c r="I4405" s="37"/>
      <c r="J4405" s="37"/>
      <c r="K4405" s="37"/>
      <c r="L4405" s="36" t="s">
        <v>4156</v>
      </c>
      <c r="M4405" s="36" t="str">
        <f>IF(LEFT(NICAP[[#This Row],[Date]],1)=0,"Y","N")</f>
        <v>N</v>
      </c>
      <c r="N4405" s="36"/>
      <c r="O4405" s="36" t="str">
        <f>19&amp;LEFT(NICAP[[#This Row],[Date]],2)</f>
        <v>1974</v>
      </c>
      <c r="P4405" s="36" t="str">
        <f>MID(NICAP[[#This Row],[Date]],3,2)</f>
        <v>03</v>
      </c>
      <c r="Q4405" s="36" t="str">
        <f>RIGHT(NICAP[[#This Row],[Date]],2)</f>
        <v>13</v>
      </c>
      <c r="R4405" s="26">
        <f>DATE(NICAP[[#This Row],[Year]],NICAP[[#This Row],[Month]],NICAP[[#This Row],[Day]])</f>
        <v>27101</v>
      </c>
      <c r="S4405" s="35" t="str">
        <f t="shared" si="136"/>
        <v/>
      </c>
      <c r="T4405" s="24" t="str">
        <f t="shared" si="137"/>
        <v>Arg</v>
      </c>
    </row>
    <row r="4406" spans="1:20" ht="12.75" customHeight="1" x14ac:dyDescent="0.2">
      <c r="A4406" s="35">
        <v>4397</v>
      </c>
      <c r="B4406" s="55">
        <v>740317</v>
      </c>
      <c r="C4406" s="39" t="s">
        <v>2542</v>
      </c>
      <c r="D4406" s="39" t="s">
        <v>2542</v>
      </c>
      <c r="E4406" s="39" t="str">
        <f>IF(AND(LEN(NICAP[[#This Row],[State or      Country]])=2,NICAP[[#This Row],[State or      Country]]&lt;&gt;"UK"),"US","Other")</f>
        <v>Other</v>
      </c>
      <c r="F4406" s="38">
        <v>11</v>
      </c>
      <c r="G4406" s="37"/>
      <c r="H4406" s="37"/>
      <c r="I4406" s="37"/>
      <c r="J4406" s="37"/>
      <c r="K4406" s="37"/>
      <c r="L4406" s="36" t="s">
        <v>4155</v>
      </c>
      <c r="M4406" s="36" t="str">
        <f>IF(LEFT(NICAP[[#This Row],[Date]],1)=0,"Y","N")</f>
        <v>N</v>
      </c>
      <c r="N4406" s="36"/>
      <c r="O4406" s="36" t="str">
        <f>19&amp;LEFT(NICAP[[#This Row],[Date]],2)</f>
        <v>1974</v>
      </c>
      <c r="P4406" s="36" t="str">
        <f>MID(NICAP[[#This Row],[Date]],3,2)</f>
        <v>03</v>
      </c>
      <c r="Q4406" s="36" t="str">
        <f>RIGHT(NICAP[[#This Row],[Date]],2)</f>
        <v>17</v>
      </c>
      <c r="R4406" s="26">
        <f>DATE(NICAP[[#This Row],[Year]],NICAP[[#This Row],[Month]],NICAP[[#This Row],[Day]])</f>
        <v>27105</v>
      </c>
      <c r="S4406" s="35" t="str">
        <f t="shared" si="136"/>
        <v/>
      </c>
      <c r="T4406" s="24" t="str">
        <f t="shared" si="137"/>
        <v>Taiwan</v>
      </c>
    </row>
    <row r="4407" spans="1:20" ht="14.25" customHeight="1" x14ac:dyDescent="0.2">
      <c r="A4407" s="35">
        <v>4398</v>
      </c>
      <c r="B4407" s="56">
        <v>740321</v>
      </c>
      <c r="C4407" s="39" t="s">
        <v>4154</v>
      </c>
      <c r="D4407" s="39" t="s">
        <v>1950</v>
      </c>
      <c r="E4407" s="39" t="str">
        <f>IF(AND(LEN(NICAP[[#This Row],[State or      Country]])=2,NICAP[[#This Row],[State or      Country]]&lt;&gt;"UK"),"US","Other")</f>
        <v>Other</v>
      </c>
      <c r="F4407" s="38">
        <v>3</v>
      </c>
      <c r="G4407" s="71" t="s">
        <v>2090</v>
      </c>
      <c r="H4407" s="46">
        <v>5</v>
      </c>
      <c r="I4407" s="37"/>
      <c r="J4407" s="37"/>
      <c r="K4407" s="37"/>
      <c r="L4407" s="36" t="s">
        <v>4153</v>
      </c>
      <c r="M4407" s="36" t="str">
        <f>IF(LEFT(NICAP[[#This Row],[Date]],1)=0,"Y","N")</f>
        <v>N</v>
      </c>
      <c r="N4407" s="36"/>
      <c r="O4407" s="36" t="str">
        <f>19&amp;LEFT(NICAP[[#This Row],[Date]],2)</f>
        <v>1974</v>
      </c>
      <c r="P4407" s="36" t="str">
        <f>MID(NICAP[[#This Row],[Date]],3,2)</f>
        <v>03</v>
      </c>
      <c r="Q4407" s="36" t="str">
        <f>RIGHT(NICAP[[#This Row],[Date]],2)</f>
        <v>21</v>
      </c>
      <c r="R4407" s="26">
        <f>DATE(NICAP[[#This Row],[Year]],NICAP[[#This Row],[Month]],NICAP[[#This Row],[Day]])</f>
        <v>27109</v>
      </c>
      <c r="S4407" s="35" t="str">
        <f t="shared" si="136"/>
        <v/>
      </c>
      <c r="T4407" s="24" t="str">
        <f t="shared" si="137"/>
        <v>Spain</v>
      </c>
    </row>
    <row r="4408" spans="1:20" ht="12.75" customHeight="1" x14ac:dyDescent="0.2">
      <c r="A4408" s="35">
        <v>4399</v>
      </c>
      <c r="B4408" s="53">
        <v>740323</v>
      </c>
      <c r="C4408" s="39" t="s">
        <v>4152</v>
      </c>
      <c r="D4408" s="39" t="s">
        <v>1813</v>
      </c>
      <c r="E4408" s="39" t="str">
        <f>IF(AND(LEN(NICAP[[#This Row],[State or      Country]])=2,NICAP[[#This Row],[State or      Country]]&lt;&gt;"UK"),"US","Other")</f>
        <v>Other</v>
      </c>
      <c r="F4408" s="38">
        <v>8</v>
      </c>
      <c r="G4408" s="37"/>
      <c r="H4408" s="37"/>
      <c r="I4408" s="37"/>
      <c r="J4408" s="37"/>
      <c r="K4408" s="37"/>
      <c r="L4408" s="36" t="s">
        <v>4151</v>
      </c>
      <c r="M4408" s="36" t="str">
        <f>IF(LEFT(NICAP[[#This Row],[Date]],1)=0,"Y","N")</f>
        <v>N</v>
      </c>
      <c r="N4408" s="36"/>
      <c r="O4408" s="36" t="str">
        <f>19&amp;LEFT(NICAP[[#This Row],[Date]],2)</f>
        <v>1974</v>
      </c>
      <c r="P4408" s="36" t="str">
        <f>MID(NICAP[[#This Row],[Date]],3,2)</f>
        <v>03</v>
      </c>
      <c r="Q4408" s="36" t="str">
        <f>RIGHT(NICAP[[#This Row],[Date]],2)</f>
        <v>23</v>
      </c>
      <c r="R4408" s="26">
        <f>DATE(NICAP[[#This Row],[Year]],NICAP[[#This Row],[Month]],NICAP[[#This Row],[Day]])</f>
        <v>27111</v>
      </c>
      <c r="S4408" s="35" t="str">
        <f t="shared" si="136"/>
        <v/>
      </c>
      <c r="T4408" s="24" t="str">
        <f t="shared" si="137"/>
        <v>France</v>
      </c>
    </row>
    <row r="4409" spans="1:20" ht="27" customHeight="1" x14ac:dyDescent="0.2">
      <c r="A4409" s="35">
        <v>4400</v>
      </c>
      <c r="B4409" s="60">
        <v>740330</v>
      </c>
      <c r="C4409" s="44" t="s">
        <v>4150</v>
      </c>
      <c r="D4409" s="44" t="s">
        <v>1950</v>
      </c>
      <c r="E4409" s="44" t="str">
        <f>IF(AND(LEN(NICAP[[#This Row],[State or      Country]])=2,NICAP[[#This Row],[State or      Country]]&lt;&gt;"UK"),"US","Other")</f>
        <v>Other</v>
      </c>
      <c r="F4409" s="43">
        <v>3</v>
      </c>
      <c r="G4409" s="41"/>
      <c r="H4409" s="41"/>
      <c r="I4409" s="41"/>
      <c r="J4409" s="41"/>
      <c r="K4409" s="41"/>
      <c r="L4409" s="42" t="s">
        <v>4149</v>
      </c>
      <c r="M4409" s="42" t="str">
        <f>IF(LEFT(NICAP[[#This Row],[Date]],1)=0,"Y","N")</f>
        <v>N</v>
      </c>
      <c r="N4409" s="42"/>
      <c r="O4409" s="42" t="str">
        <f>19&amp;LEFT(NICAP[[#This Row],[Date]],2)</f>
        <v>1974</v>
      </c>
      <c r="P4409" s="42" t="str">
        <f>MID(NICAP[[#This Row],[Date]],3,2)</f>
        <v>03</v>
      </c>
      <c r="Q4409" s="42" t="str">
        <f>RIGHT(NICAP[[#This Row],[Date]],2)</f>
        <v>30</v>
      </c>
      <c r="R4409" s="26">
        <f>DATE(NICAP[[#This Row],[Year]],NICAP[[#This Row],[Month]],NICAP[[#This Row],[Day]])</f>
        <v>27118</v>
      </c>
      <c r="S4409" s="35" t="str">
        <f t="shared" si="136"/>
        <v/>
      </c>
      <c r="T4409" s="24" t="str">
        <f t="shared" si="137"/>
        <v>Spain</v>
      </c>
    </row>
    <row r="4410" spans="1:20" ht="27" customHeight="1" x14ac:dyDescent="0.2">
      <c r="A4410" s="35">
        <v>4401</v>
      </c>
      <c r="B4410" s="60">
        <v>740408</v>
      </c>
      <c r="C4410" s="44" t="s">
        <v>3663</v>
      </c>
      <c r="D4410" s="44" t="s">
        <v>1787</v>
      </c>
      <c r="E4410" s="44" t="str">
        <f>IF(AND(LEN(NICAP[[#This Row],[State or      Country]])=2,NICAP[[#This Row],[State or      Country]]&lt;&gt;"UK"),"US","Other")</f>
        <v>US</v>
      </c>
      <c r="F4410" s="43">
        <v>2</v>
      </c>
      <c r="G4410" s="41"/>
      <c r="H4410" s="41"/>
      <c r="I4410" s="41"/>
      <c r="J4410" s="41"/>
      <c r="K4410" s="41"/>
      <c r="L4410" s="42" t="s">
        <v>4148</v>
      </c>
      <c r="M4410" s="42" t="str">
        <f>IF(LEFT(NICAP[[#This Row],[Date]],1)=0,"Y","N")</f>
        <v>N</v>
      </c>
      <c r="N4410" s="42"/>
      <c r="O4410" s="42" t="str">
        <f>19&amp;LEFT(NICAP[[#This Row],[Date]],2)</f>
        <v>1974</v>
      </c>
      <c r="P4410" s="42" t="str">
        <f>MID(NICAP[[#This Row],[Date]],3,2)</f>
        <v>04</v>
      </c>
      <c r="Q4410" s="42" t="str">
        <f>RIGHT(NICAP[[#This Row],[Date]],2)</f>
        <v>08</v>
      </c>
      <c r="R4410" s="26">
        <f>DATE(NICAP[[#This Row],[Year]],NICAP[[#This Row],[Month]],NICAP[[#This Row],[Day]])</f>
        <v>27127</v>
      </c>
      <c r="S4410" s="35" t="str">
        <f t="shared" si="136"/>
        <v>IN</v>
      </c>
      <c r="T4410" s="24" t="str">
        <f t="shared" si="137"/>
        <v>US</v>
      </c>
    </row>
    <row r="4411" spans="1:20" ht="57" customHeight="1" x14ac:dyDescent="0.2">
      <c r="A4411" s="35">
        <v>4402</v>
      </c>
      <c r="B4411" s="57">
        <v>740414</v>
      </c>
      <c r="C4411" s="50" t="s">
        <v>4147</v>
      </c>
      <c r="D4411" s="50" t="s">
        <v>1902</v>
      </c>
      <c r="E4411" s="50" t="str">
        <f>IF(AND(LEN(NICAP[[#This Row],[State or      Country]])=2,NICAP[[#This Row],[State or      Country]]&lt;&gt;"UK"),"US","Other")</f>
        <v>Other</v>
      </c>
      <c r="F4411" s="49">
        <v>2</v>
      </c>
      <c r="G4411" s="48"/>
      <c r="H4411" s="48"/>
      <c r="I4411" s="48"/>
      <c r="J4411" s="48"/>
      <c r="K4411" s="48"/>
      <c r="L4411" s="42" t="s">
        <v>4146</v>
      </c>
      <c r="M4411" s="42" t="str">
        <f>IF(LEFT(NICAP[[#This Row],[Date]],1)=0,"Y","N")</f>
        <v>N</v>
      </c>
      <c r="N4411" s="42"/>
      <c r="O4411" s="42" t="str">
        <f>19&amp;LEFT(NICAP[[#This Row],[Date]],2)</f>
        <v>1974</v>
      </c>
      <c r="P4411" s="42" t="str">
        <f>MID(NICAP[[#This Row],[Date]],3,2)</f>
        <v>04</v>
      </c>
      <c r="Q4411" s="42" t="str">
        <f>RIGHT(NICAP[[#This Row],[Date]],2)</f>
        <v>14</v>
      </c>
      <c r="R4411" s="26">
        <f>DATE(NICAP[[#This Row],[Year]],NICAP[[#This Row],[Month]],NICAP[[#This Row],[Day]])</f>
        <v>27133</v>
      </c>
      <c r="S4411" s="35" t="str">
        <f t="shared" si="136"/>
        <v/>
      </c>
      <c r="T4411" s="24" t="str">
        <f t="shared" si="137"/>
        <v>Belgium</v>
      </c>
    </row>
    <row r="4412" spans="1:20" ht="72" customHeight="1" x14ac:dyDescent="0.2">
      <c r="A4412" s="35">
        <v>4403</v>
      </c>
      <c r="B4412" s="57">
        <v>740415</v>
      </c>
      <c r="C4412" s="50" t="s">
        <v>4145</v>
      </c>
      <c r="D4412" s="50" t="s">
        <v>1793</v>
      </c>
      <c r="E4412" s="50" t="str">
        <f>IF(AND(LEN(NICAP[[#This Row],[State or      Country]])=2,NICAP[[#This Row],[State or      Country]]&lt;&gt;"UK"),"US","Other")</f>
        <v>US</v>
      </c>
      <c r="F4412" s="49">
        <v>2</v>
      </c>
      <c r="G4412" s="48"/>
      <c r="H4412" s="48"/>
      <c r="I4412" s="48"/>
      <c r="J4412" s="48"/>
      <c r="K4412" s="48"/>
      <c r="L4412" s="36" t="s">
        <v>4144</v>
      </c>
      <c r="M4412" s="36" t="str">
        <f>IF(LEFT(NICAP[[#This Row],[Date]],1)=0,"Y","N")</f>
        <v>N</v>
      </c>
      <c r="N4412" s="36"/>
      <c r="O4412" s="36" t="str">
        <f>19&amp;LEFT(NICAP[[#This Row],[Date]],2)</f>
        <v>1974</v>
      </c>
      <c r="P4412" s="36" t="str">
        <f>MID(NICAP[[#This Row],[Date]],3,2)</f>
        <v>04</v>
      </c>
      <c r="Q4412" s="36" t="str">
        <f>RIGHT(NICAP[[#This Row],[Date]],2)</f>
        <v>15</v>
      </c>
      <c r="R4412" s="26">
        <f>DATE(NICAP[[#This Row],[Year]],NICAP[[#This Row],[Month]],NICAP[[#This Row],[Day]])</f>
        <v>27134</v>
      </c>
      <c r="S4412" s="35" t="str">
        <f t="shared" si="136"/>
        <v>AU</v>
      </c>
      <c r="T4412" s="24" t="str">
        <f t="shared" si="137"/>
        <v>US</v>
      </c>
    </row>
    <row r="4413" spans="1:20" ht="71.25" customHeight="1" x14ac:dyDescent="0.2">
      <c r="A4413" s="35">
        <v>4404</v>
      </c>
      <c r="B4413" s="57">
        <v>740416</v>
      </c>
      <c r="C4413" s="50" t="s">
        <v>4143</v>
      </c>
      <c r="D4413" s="50" t="s">
        <v>1810</v>
      </c>
      <c r="E4413" s="50" t="str">
        <f>IF(AND(LEN(NICAP[[#This Row],[State or      Country]])=2,NICAP[[#This Row],[State or      Country]]&lt;&gt;"UK"),"US","Other")</f>
        <v>Other</v>
      </c>
      <c r="F4413" s="49">
        <v>7</v>
      </c>
      <c r="G4413" s="48"/>
      <c r="H4413" s="48"/>
      <c r="I4413" s="48"/>
      <c r="J4413" s="48"/>
      <c r="K4413" s="48"/>
      <c r="L4413" s="36" t="s">
        <v>4142</v>
      </c>
      <c r="M4413" s="36" t="str">
        <f>IF(LEFT(NICAP[[#This Row],[Date]],1)=0,"Y","N")</f>
        <v>N</v>
      </c>
      <c r="N4413" s="36"/>
      <c r="O4413" s="36" t="str">
        <f>19&amp;LEFT(NICAP[[#This Row],[Date]],2)</f>
        <v>1974</v>
      </c>
      <c r="P4413" s="36" t="str">
        <f>MID(NICAP[[#This Row],[Date]],3,2)</f>
        <v>04</v>
      </c>
      <c r="Q4413" s="36" t="str">
        <f>RIGHT(NICAP[[#This Row],[Date]],2)</f>
        <v>16</v>
      </c>
      <c r="R4413" s="26">
        <f>DATE(NICAP[[#This Row],[Year]],NICAP[[#This Row],[Month]],NICAP[[#This Row],[Day]])</f>
        <v>27135</v>
      </c>
      <c r="S4413" s="35" t="str">
        <f t="shared" si="136"/>
        <v/>
      </c>
      <c r="T4413" s="24" t="str">
        <f t="shared" si="137"/>
        <v>Italy</v>
      </c>
    </row>
    <row r="4414" spans="1:20" ht="57.75" customHeight="1" x14ac:dyDescent="0.2">
      <c r="A4414" s="35">
        <v>4405</v>
      </c>
      <c r="B4414" s="73">
        <v>740502</v>
      </c>
      <c r="C4414" s="50" t="s">
        <v>4141</v>
      </c>
      <c r="D4414" s="50" t="s">
        <v>1761</v>
      </c>
      <c r="E4414" s="50" t="str">
        <f>IF(AND(LEN(NICAP[[#This Row],[State or      Country]])=2,NICAP[[#This Row],[State or      Country]]&lt;&gt;"UK"),"US","Other")</f>
        <v>Other</v>
      </c>
      <c r="F4414" s="49">
        <v>11</v>
      </c>
      <c r="G4414" s="48"/>
      <c r="H4414" s="48"/>
      <c r="I4414" s="48"/>
      <c r="J4414" s="48"/>
      <c r="K4414" s="48"/>
      <c r="L4414" s="36" t="s">
        <v>4140</v>
      </c>
      <c r="M4414" s="36" t="str">
        <f>IF(LEFT(NICAP[[#This Row],[Date]],1)=0,"Y","N")</f>
        <v>N</v>
      </c>
      <c r="N4414" s="36"/>
      <c r="O4414" s="36" t="str">
        <f>19&amp;LEFT(NICAP[[#This Row],[Date]],2)</f>
        <v>1974</v>
      </c>
      <c r="P4414" s="36" t="str">
        <f>MID(NICAP[[#This Row],[Date]],3,2)</f>
        <v>05</v>
      </c>
      <c r="Q4414" s="36" t="str">
        <f>RIGHT(NICAP[[#This Row],[Date]],2)</f>
        <v>02</v>
      </c>
      <c r="R4414" s="26">
        <f>DATE(NICAP[[#This Row],[Year]],NICAP[[#This Row],[Month]],NICAP[[#This Row],[Day]])</f>
        <v>27151</v>
      </c>
      <c r="S4414" s="35" t="str">
        <f t="shared" si="136"/>
        <v/>
      </c>
      <c r="T4414" s="24" t="str">
        <f t="shared" si="137"/>
        <v>Mexico</v>
      </c>
    </row>
    <row r="4415" spans="1:20" ht="27.75" customHeight="1" x14ac:dyDescent="0.2">
      <c r="A4415" s="35">
        <v>4406</v>
      </c>
      <c r="B4415" s="60">
        <v>740505</v>
      </c>
      <c r="C4415" s="44" t="s">
        <v>4125</v>
      </c>
      <c r="D4415" s="44" t="s">
        <v>1670</v>
      </c>
      <c r="E4415" s="44" t="str">
        <f>IF(AND(LEN(NICAP[[#This Row],[State or      Country]])=2,NICAP[[#This Row],[State or      Country]]&lt;&gt;"UK"),"US","Other")</f>
        <v>US</v>
      </c>
      <c r="F4415" s="43">
        <v>8</v>
      </c>
      <c r="G4415" s="41"/>
      <c r="H4415" s="41"/>
      <c r="I4415" s="41"/>
      <c r="J4415" s="41"/>
      <c r="K4415" s="41"/>
      <c r="L4415" s="42" t="s">
        <v>4139</v>
      </c>
      <c r="M4415" s="42" t="str">
        <f>IF(LEFT(NICAP[[#This Row],[Date]],1)=0,"Y","N")</f>
        <v>N</v>
      </c>
      <c r="N4415" s="42"/>
      <c r="O4415" s="42" t="str">
        <f>19&amp;LEFT(NICAP[[#This Row],[Date]],2)</f>
        <v>1974</v>
      </c>
      <c r="P4415" s="42" t="str">
        <f>MID(NICAP[[#This Row],[Date]],3,2)</f>
        <v>05</v>
      </c>
      <c r="Q4415" s="42" t="str">
        <f>RIGHT(NICAP[[#This Row],[Date]],2)</f>
        <v>05</v>
      </c>
      <c r="R4415" s="26">
        <f>DATE(NICAP[[#This Row],[Year]],NICAP[[#This Row],[Month]],NICAP[[#This Row],[Day]])</f>
        <v>27154</v>
      </c>
      <c r="S4415" s="35" t="str">
        <f t="shared" si="136"/>
        <v>IL</v>
      </c>
      <c r="T4415" s="24" t="str">
        <f t="shared" si="137"/>
        <v>US</v>
      </c>
    </row>
    <row r="4416" spans="1:20" ht="57" customHeight="1" x14ac:dyDescent="0.2">
      <c r="A4416" s="35">
        <v>4407</v>
      </c>
      <c r="B4416" s="57">
        <v>740507</v>
      </c>
      <c r="C4416" s="50" t="s">
        <v>4138</v>
      </c>
      <c r="D4416" s="50" t="s">
        <v>1686</v>
      </c>
      <c r="E4416" s="50" t="str">
        <f>IF(AND(LEN(NICAP[[#This Row],[State or      Country]])=2,NICAP[[#This Row],[State or      Country]]&lt;&gt;"UK"),"US","Other")</f>
        <v>US</v>
      </c>
      <c r="F4416" s="49">
        <v>7</v>
      </c>
      <c r="G4416" s="48"/>
      <c r="H4416" s="48"/>
      <c r="I4416" s="48"/>
      <c r="J4416" s="48"/>
      <c r="K4416" s="48"/>
      <c r="L4416" s="36" t="s">
        <v>4137</v>
      </c>
      <c r="M4416" s="36" t="str">
        <f>IF(LEFT(NICAP[[#This Row],[Date]],1)=0,"Y","N")</f>
        <v>N</v>
      </c>
      <c r="N4416" s="36"/>
      <c r="O4416" s="36" t="str">
        <f>19&amp;LEFT(NICAP[[#This Row],[Date]],2)</f>
        <v>1974</v>
      </c>
      <c r="P4416" s="36" t="str">
        <f>MID(NICAP[[#This Row],[Date]],3,2)</f>
        <v>05</v>
      </c>
      <c r="Q4416" s="36" t="str">
        <f>RIGHT(NICAP[[#This Row],[Date]],2)</f>
        <v>07</v>
      </c>
      <c r="R4416" s="26">
        <f>DATE(NICAP[[#This Row],[Year]],NICAP[[#This Row],[Month]],NICAP[[#This Row],[Day]])</f>
        <v>27156</v>
      </c>
      <c r="S4416" s="35" t="str">
        <f t="shared" si="136"/>
        <v>PA</v>
      </c>
      <c r="T4416" s="24" t="str">
        <f t="shared" si="137"/>
        <v>US</v>
      </c>
    </row>
    <row r="4417" spans="1:20" ht="27" customHeight="1" x14ac:dyDescent="0.2">
      <c r="A4417" s="35">
        <v>4408</v>
      </c>
      <c r="B4417" s="60">
        <v>740509</v>
      </c>
      <c r="C4417" s="44" t="s">
        <v>4136</v>
      </c>
      <c r="D4417" s="44" t="s">
        <v>1787</v>
      </c>
      <c r="E4417" s="44" t="str">
        <f>IF(AND(LEN(NICAP[[#This Row],[State or      Country]])=2,NICAP[[#This Row],[State or      Country]]&lt;&gt;"UK"),"US","Other")</f>
        <v>US</v>
      </c>
      <c r="F4417" s="43">
        <v>7</v>
      </c>
      <c r="G4417" s="41"/>
      <c r="H4417" s="41"/>
      <c r="I4417" s="41"/>
      <c r="J4417" s="41"/>
      <c r="K4417" s="41"/>
      <c r="L4417" s="42" t="s">
        <v>4135</v>
      </c>
      <c r="M4417" s="42" t="str">
        <f>IF(LEFT(NICAP[[#This Row],[Date]],1)=0,"Y","N")</f>
        <v>N</v>
      </c>
      <c r="N4417" s="42"/>
      <c r="O4417" s="42" t="str">
        <f>19&amp;LEFT(NICAP[[#This Row],[Date]],2)</f>
        <v>1974</v>
      </c>
      <c r="P4417" s="42" t="str">
        <f>MID(NICAP[[#This Row],[Date]],3,2)</f>
        <v>05</v>
      </c>
      <c r="Q4417" s="42" t="str">
        <f>RIGHT(NICAP[[#This Row],[Date]],2)</f>
        <v>09</v>
      </c>
      <c r="R4417" s="26">
        <f>DATE(NICAP[[#This Row],[Year]],NICAP[[#This Row],[Month]],NICAP[[#This Row],[Day]])</f>
        <v>27158</v>
      </c>
      <c r="S4417" s="35" t="str">
        <f t="shared" si="136"/>
        <v>IN</v>
      </c>
      <c r="T4417" s="24" t="str">
        <f t="shared" si="137"/>
        <v>US</v>
      </c>
    </row>
    <row r="4418" spans="1:20" ht="57" customHeight="1" x14ac:dyDescent="0.2">
      <c r="A4418" s="35">
        <v>4409</v>
      </c>
      <c r="B4418" s="57">
        <v>740520</v>
      </c>
      <c r="C4418" s="50" t="s">
        <v>4134</v>
      </c>
      <c r="D4418" s="50" t="s">
        <v>2338</v>
      </c>
      <c r="E4418" s="50" t="str">
        <f>IF(AND(LEN(NICAP[[#This Row],[State or      Country]])=2,NICAP[[#This Row],[State or      Country]]&lt;&gt;"UK"),"US","Other")</f>
        <v>US</v>
      </c>
      <c r="F4418" s="49">
        <v>7</v>
      </c>
      <c r="G4418" s="48"/>
      <c r="H4418" s="48"/>
      <c r="I4418" s="48"/>
      <c r="J4418" s="48"/>
      <c r="K4418" s="48"/>
      <c r="L4418" s="36" t="s">
        <v>4133</v>
      </c>
      <c r="M4418" s="36" t="str">
        <f>IF(LEFT(NICAP[[#This Row],[Date]],1)=0,"Y","N")</f>
        <v>N</v>
      </c>
      <c r="N4418" s="36"/>
      <c r="O4418" s="36" t="str">
        <f>19&amp;LEFT(NICAP[[#This Row],[Date]],2)</f>
        <v>1974</v>
      </c>
      <c r="P4418" s="36" t="str">
        <f>MID(NICAP[[#This Row],[Date]],3,2)</f>
        <v>05</v>
      </c>
      <c r="Q4418" s="36" t="str">
        <f>RIGHT(NICAP[[#This Row],[Date]],2)</f>
        <v>20</v>
      </c>
      <c r="R4418" s="26">
        <f>DATE(NICAP[[#This Row],[Year]],NICAP[[#This Row],[Month]],NICAP[[#This Row],[Day]])</f>
        <v>27169</v>
      </c>
      <c r="S4418" s="35" t="str">
        <f t="shared" si="136"/>
        <v>NH</v>
      </c>
      <c r="T4418" s="24" t="str">
        <f t="shared" si="137"/>
        <v>US</v>
      </c>
    </row>
    <row r="4419" spans="1:20" ht="57" customHeight="1" x14ac:dyDescent="0.2">
      <c r="A4419" s="35">
        <v>4410</v>
      </c>
      <c r="B4419" s="57">
        <v>740522</v>
      </c>
      <c r="C4419" s="50" t="s">
        <v>3753</v>
      </c>
      <c r="D4419" s="50" t="s">
        <v>1694</v>
      </c>
      <c r="E4419" s="50" t="str">
        <f>IF(AND(LEN(NICAP[[#This Row],[State or      Country]])=2,NICAP[[#This Row],[State or      Country]]&lt;&gt;"UK"),"US","Other")</f>
        <v>US</v>
      </c>
      <c r="F4419" s="49">
        <v>7</v>
      </c>
      <c r="G4419" s="48"/>
      <c r="H4419" s="48"/>
      <c r="I4419" s="48"/>
      <c r="J4419" s="48"/>
      <c r="K4419" s="48"/>
      <c r="L4419" s="36" t="s">
        <v>4132</v>
      </c>
      <c r="M4419" s="36" t="str">
        <f>IF(LEFT(NICAP[[#This Row],[Date]],1)=0,"Y","N")</f>
        <v>N</v>
      </c>
      <c r="N4419" s="36"/>
      <c r="O4419" s="36" t="str">
        <f>19&amp;LEFT(NICAP[[#This Row],[Date]],2)</f>
        <v>1974</v>
      </c>
      <c r="P4419" s="36" t="str">
        <f>MID(NICAP[[#This Row],[Date]],3,2)</f>
        <v>05</v>
      </c>
      <c r="Q4419" s="36" t="str">
        <f>RIGHT(NICAP[[#This Row],[Date]],2)</f>
        <v>22</v>
      </c>
      <c r="R4419" s="26">
        <f>DATE(NICAP[[#This Row],[Year]],NICAP[[#This Row],[Month]],NICAP[[#This Row],[Day]])</f>
        <v>27171</v>
      </c>
      <c r="S4419" s="35" t="str">
        <f t="shared" si="136"/>
        <v>OH</v>
      </c>
      <c r="T4419" s="24" t="str">
        <f t="shared" si="137"/>
        <v>US</v>
      </c>
    </row>
    <row r="4420" spans="1:20" ht="41.25" customHeight="1" x14ac:dyDescent="0.2">
      <c r="A4420" s="35">
        <v>4411</v>
      </c>
      <c r="B4420" s="57">
        <v>740523</v>
      </c>
      <c r="C4420" s="50" t="s">
        <v>4131</v>
      </c>
      <c r="D4420" s="50" t="s">
        <v>1670</v>
      </c>
      <c r="E4420" s="50" t="str">
        <f>IF(AND(LEN(NICAP[[#This Row],[State or      Country]])=2,NICAP[[#This Row],[State or      Country]]&lt;&gt;"UK"),"US","Other")</f>
        <v>US</v>
      </c>
      <c r="F4420" s="49">
        <v>3</v>
      </c>
      <c r="G4420" s="48"/>
      <c r="H4420" s="48"/>
      <c r="I4420" s="48"/>
      <c r="J4420" s="48"/>
      <c r="K4420" s="48"/>
      <c r="L4420" s="42" t="s">
        <v>4130</v>
      </c>
      <c r="M4420" s="42" t="str">
        <f>IF(LEFT(NICAP[[#This Row],[Date]],1)=0,"Y","N")</f>
        <v>N</v>
      </c>
      <c r="N4420" s="42"/>
      <c r="O4420" s="42" t="str">
        <f>19&amp;LEFT(NICAP[[#This Row],[Date]],2)</f>
        <v>1974</v>
      </c>
      <c r="P4420" s="42" t="str">
        <f>MID(NICAP[[#This Row],[Date]],3,2)</f>
        <v>05</v>
      </c>
      <c r="Q4420" s="42" t="str">
        <f>RIGHT(NICAP[[#This Row],[Date]],2)</f>
        <v>23</v>
      </c>
      <c r="R4420" s="26">
        <f>DATE(NICAP[[#This Row],[Year]],NICAP[[#This Row],[Month]],NICAP[[#This Row],[Day]])</f>
        <v>27172</v>
      </c>
      <c r="S4420" s="35" t="str">
        <f t="shared" si="136"/>
        <v>IL</v>
      </c>
      <c r="T4420" s="24" t="str">
        <f t="shared" si="137"/>
        <v>US</v>
      </c>
    </row>
    <row r="4421" spans="1:20" ht="57" customHeight="1" x14ac:dyDescent="0.2">
      <c r="A4421" s="35">
        <v>4412</v>
      </c>
      <c r="B4421" s="57">
        <v>740528</v>
      </c>
      <c r="C4421" s="50" t="s">
        <v>2673</v>
      </c>
      <c r="D4421" s="50" t="s">
        <v>2122</v>
      </c>
      <c r="E4421" s="50" t="str">
        <f>IF(AND(LEN(NICAP[[#This Row],[State or      Country]])=2,NICAP[[#This Row],[State or      Country]]&lt;&gt;"UK"),"US","Other")</f>
        <v>US</v>
      </c>
      <c r="F4421" s="49">
        <v>1</v>
      </c>
      <c r="G4421" s="48"/>
      <c r="H4421" s="48"/>
      <c r="I4421" s="48"/>
      <c r="J4421" s="48"/>
      <c r="K4421" s="48"/>
      <c r="L4421" s="36" t="s">
        <v>4129</v>
      </c>
      <c r="M4421" s="36" t="str">
        <f>IF(LEFT(NICAP[[#This Row],[Date]],1)=0,"Y","N")</f>
        <v>N</v>
      </c>
      <c r="N4421" s="36"/>
      <c r="O4421" s="36" t="str">
        <f>19&amp;LEFT(NICAP[[#This Row],[Date]],2)</f>
        <v>1974</v>
      </c>
      <c r="P4421" s="36" t="str">
        <f>MID(NICAP[[#This Row],[Date]],3,2)</f>
        <v>05</v>
      </c>
      <c r="Q4421" s="36" t="str">
        <f>RIGHT(NICAP[[#This Row],[Date]],2)</f>
        <v>28</v>
      </c>
      <c r="R4421" s="26">
        <f>DATE(NICAP[[#This Row],[Year]],NICAP[[#This Row],[Month]],NICAP[[#This Row],[Day]])</f>
        <v>27177</v>
      </c>
      <c r="S4421" s="35" t="str">
        <f t="shared" si="136"/>
        <v>NM</v>
      </c>
      <c r="T4421" s="24" t="str">
        <f t="shared" si="137"/>
        <v>US</v>
      </c>
    </row>
    <row r="4422" spans="1:20" ht="72" customHeight="1" x14ac:dyDescent="0.2">
      <c r="A4422" s="35">
        <v>4413</v>
      </c>
      <c r="B4422" s="57">
        <v>740531</v>
      </c>
      <c r="C4422" s="50" t="s">
        <v>1722</v>
      </c>
      <c r="D4422" s="50" t="s">
        <v>3404</v>
      </c>
      <c r="E4422" s="50" t="str">
        <f>IF(AND(LEN(NICAP[[#This Row],[State or      Country]])=2,NICAP[[#This Row],[State or      Country]]&lt;&gt;"UK"),"US","Other")</f>
        <v>Other</v>
      </c>
      <c r="F4422" s="49">
        <v>7</v>
      </c>
      <c r="G4422" s="48"/>
      <c r="H4422" s="48"/>
      <c r="I4422" s="48"/>
      <c r="J4422" s="48"/>
      <c r="K4422" s="48"/>
      <c r="L4422" s="36" t="s">
        <v>4128</v>
      </c>
      <c r="M4422" s="36" t="str">
        <f>IF(LEFT(NICAP[[#This Row],[Date]],1)=0,"Y","N")</f>
        <v>N</v>
      </c>
      <c r="N4422" s="36"/>
      <c r="O4422" s="36" t="str">
        <f>19&amp;LEFT(NICAP[[#This Row],[Date]],2)</f>
        <v>1974</v>
      </c>
      <c r="P4422" s="36" t="str">
        <f>MID(NICAP[[#This Row],[Date]],3,2)</f>
        <v>05</v>
      </c>
      <c r="Q4422" s="36" t="str">
        <f>RIGHT(NICAP[[#This Row],[Date]],2)</f>
        <v>31</v>
      </c>
      <c r="R4422" s="26">
        <f>DATE(NICAP[[#This Row],[Year]],NICAP[[#This Row],[Month]],NICAP[[#This Row],[Day]])</f>
        <v>27180</v>
      </c>
      <c r="S4422" s="35" t="str">
        <f t="shared" si="136"/>
        <v/>
      </c>
      <c r="T4422" s="24" t="str">
        <f t="shared" si="137"/>
        <v>South Africa</v>
      </c>
    </row>
    <row r="4423" spans="1:20" ht="71.25" customHeight="1" x14ac:dyDescent="0.2">
      <c r="A4423" s="35">
        <v>4414</v>
      </c>
      <c r="B4423" s="57">
        <v>740606</v>
      </c>
      <c r="C4423" s="50" t="s">
        <v>4127</v>
      </c>
      <c r="D4423" s="50" t="s">
        <v>2338</v>
      </c>
      <c r="E4423" s="50" t="str">
        <f>IF(AND(LEN(NICAP[[#This Row],[State or      Country]])=2,NICAP[[#This Row],[State or      Country]]&lt;&gt;"UK"),"US","Other")</f>
        <v>US</v>
      </c>
      <c r="F4423" s="49">
        <v>2</v>
      </c>
      <c r="G4423" s="48"/>
      <c r="H4423" s="48"/>
      <c r="I4423" s="48"/>
      <c r="J4423" s="48"/>
      <c r="K4423" s="48"/>
      <c r="L4423" s="36" t="s">
        <v>4126</v>
      </c>
      <c r="M4423" s="36" t="str">
        <f>IF(LEFT(NICAP[[#This Row],[Date]],1)=0,"Y","N")</f>
        <v>N</v>
      </c>
      <c r="N4423" s="36"/>
      <c r="O4423" s="36" t="str">
        <f>19&amp;LEFT(NICAP[[#This Row],[Date]],2)</f>
        <v>1974</v>
      </c>
      <c r="P4423" s="36" t="str">
        <f>MID(NICAP[[#This Row],[Date]],3,2)</f>
        <v>06</v>
      </c>
      <c r="Q4423" s="36" t="str">
        <f>RIGHT(NICAP[[#This Row],[Date]],2)</f>
        <v>06</v>
      </c>
      <c r="R4423" s="26">
        <f>DATE(NICAP[[#This Row],[Year]],NICAP[[#This Row],[Month]],NICAP[[#This Row],[Day]])</f>
        <v>27186</v>
      </c>
      <c r="S4423" s="35" t="str">
        <f t="shared" si="136"/>
        <v>NH</v>
      </c>
      <c r="T4423" s="24" t="str">
        <f t="shared" si="137"/>
        <v>US</v>
      </c>
    </row>
    <row r="4424" spans="1:20" ht="27.75" customHeight="1" x14ac:dyDescent="0.2">
      <c r="A4424" s="35">
        <v>4415</v>
      </c>
      <c r="B4424" s="60">
        <v>740611</v>
      </c>
      <c r="C4424" s="44" t="s">
        <v>4125</v>
      </c>
      <c r="D4424" s="44" t="s">
        <v>1670</v>
      </c>
      <c r="E4424" s="44" t="str">
        <f>IF(AND(LEN(NICAP[[#This Row],[State or      Country]])=2,NICAP[[#This Row],[State or      Country]]&lt;&gt;"UK"),"US","Other")</f>
        <v>US</v>
      </c>
      <c r="F4424" s="43">
        <v>2</v>
      </c>
      <c r="G4424" s="41"/>
      <c r="H4424" s="41"/>
      <c r="I4424" s="41"/>
      <c r="J4424" s="41"/>
      <c r="K4424" s="41"/>
      <c r="L4424" s="59" t="s">
        <v>4124</v>
      </c>
      <c r="M4424" s="59" t="str">
        <f>IF(LEFT(NICAP[[#This Row],[Date]],1)=0,"Y","N")</f>
        <v>N</v>
      </c>
      <c r="N4424" s="59"/>
      <c r="O4424" s="59" t="str">
        <f>19&amp;LEFT(NICAP[[#This Row],[Date]],2)</f>
        <v>1974</v>
      </c>
      <c r="P4424" s="59" t="str">
        <f>MID(NICAP[[#This Row],[Date]],3,2)</f>
        <v>06</v>
      </c>
      <c r="Q4424" s="59" t="str">
        <f>RIGHT(NICAP[[#This Row],[Date]],2)</f>
        <v>11</v>
      </c>
      <c r="R4424" s="26">
        <f>DATE(NICAP[[#This Row],[Year]],NICAP[[#This Row],[Month]],NICAP[[#This Row],[Day]])</f>
        <v>27191</v>
      </c>
      <c r="S4424" s="35" t="str">
        <f t="shared" si="136"/>
        <v>IL</v>
      </c>
      <c r="T4424" s="24" t="str">
        <f t="shared" si="137"/>
        <v>US</v>
      </c>
    </row>
    <row r="4425" spans="1:20" ht="115.5" customHeight="1" x14ac:dyDescent="0.2">
      <c r="A4425" s="35">
        <v>4416</v>
      </c>
      <c r="B4425" s="57">
        <v>740614</v>
      </c>
      <c r="C4425" s="50" t="s">
        <v>4123</v>
      </c>
      <c r="D4425" s="50" t="s">
        <v>1950</v>
      </c>
      <c r="E4425" s="50" t="str">
        <f>IF(AND(LEN(NICAP[[#This Row],[State or      Country]])=2,NICAP[[#This Row],[State or      Country]]&lt;&gt;"UK"),"US","Other")</f>
        <v>Other</v>
      </c>
      <c r="F4425" s="75">
        <v>2</v>
      </c>
      <c r="G4425" s="48"/>
      <c r="H4425" s="48"/>
      <c r="I4425" s="48"/>
      <c r="J4425" s="48"/>
      <c r="K4425" s="48"/>
      <c r="L4425" s="36" t="s">
        <v>4122</v>
      </c>
      <c r="M4425" s="36" t="str">
        <f>IF(LEFT(NICAP[[#This Row],[Date]],1)=0,"Y","N")</f>
        <v>N</v>
      </c>
      <c r="N4425" s="36"/>
      <c r="O4425" s="36" t="str">
        <f>19&amp;LEFT(NICAP[[#This Row],[Date]],2)</f>
        <v>1974</v>
      </c>
      <c r="P4425" s="36" t="str">
        <f>MID(NICAP[[#This Row],[Date]],3,2)</f>
        <v>06</v>
      </c>
      <c r="Q4425" s="36" t="str">
        <f>RIGHT(NICAP[[#This Row],[Date]],2)</f>
        <v>14</v>
      </c>
      <c r="R4425" s="26">
        <f>DATE(NICAP[[#This Row],[Year]],NICAP[[#This Row],[Month]],NICAP[[#This Row],[Day]])</f>
        <v>27194</v>
      </c>
      <c r="S4425" s="35" t="str">
        <f t="shared" si="136"/>
        <v/>
      </c>
      <c r="T4425" s="24" t="str">
        <f t="shared" si="137"/>
        <v>Spain</v>
      </c>
    </row>
    <row r="4426" spans="1:20" ht="71.25" customHeight="1" x14ac:dyDescent="0.2">
      <c r="A4426" s="35">
        <v>4417</v>
      </c>
      <c r="B4426" s="57">
        <v>740618</v>
      </c>
      <c r="C4426" s="50" t="s">
        <v>4120</v>
      </c>
      <c r="D4426" s="50" t="s">
        <v>1670</v>
      </c>
      <c r="E4426" s="50" t="str">
        <f>IF(AND(LEN(NICAP[[#This Row],[State or      Country]])=2,NICAP[[#This Row],[State or      Country]]&lt;&gt;"UK"),"US","Other")</f>
        <v>US</v>
      </c>
      <c r="F4426" s="75">
        <v>7</v>
      </c>
      <c r="G4426" s="48"/>
      <c r="H4426" s="48"/>
      <c r="I4426" s="48"/>
      <c r="J4426" s="48"/>
      <c r="K4426" s="48"/>
      <c r="L4426" s="36" t="s">
        <v>4121</v>
      </c>
      <c r="M4426" s="36" t="str">
        <f>IF(LEFT(NICAP[[#This Row],[Date]],1)=0,"Y","N")</f>
        <v>N</v>
      </c>
      <c r="N4426" s="36"/>
      <c r="O4426" s="36" t="str">
        <f>19&amp;LEFT(NICAP[[#This Row],[Date]],2)</f>
        <v>1974</v>
      </c>
      <c r="P4426" s="36" t="str">
        <f>MID(NICAP[[#This Row],[Date]],3,2)</f>
        <v>06</v>
      </c>
      <c r="Q4426" s="36" t="str">
        <f>RIGHT(NICAP[[#This Row],[Date]],2)</f>
        <v>18</v>
      </c>
      <c r="R4426" s="26">
        <f>DATE(NICAP[[#This Row],[Year]],NICAP[[#This Row],[Month]],NICAP[[#This Row],[Day]])</f>
        <v>27198</v>
      </c>
      <c r="S4426" s="35" t="str">
        <f t="shared" ref="S4426:S4489" si="138">IF(E4426="US",D4426,"")</f>
        <v>IL</v>
      </c>
      <c r="T4426" s="24" t="str">
        <f t="shared" ref="T4426:T4489" si="139">IF(E4426="US","US",D4426)</f>
        <v>US</v>
      </c>
    </row>
    <row r="4427" spans="1:20" ht="27.75" customHeight="1" x14ac:dyDescent="0.2">
      <c r="A4427" s="35">
        <v>4418</v>
      </c>
      <c r="B4427" s="60">
        <v>740618</v>
      </c>
      <c r="C4427" s="44" t="s">
        <v>4120</v>
      </c>
      <c r="D4427" s="44" t="s">
        <v>1670</v>
      </c>
      <c r="E4427" s="44" t="str">
        <f>IF(AND(LEN(NICAP[[#This Row],[State or      Country]])=2,NICAP[[#This Row],[State or      Country]]&lt;&gt;"UK"),"US","Other")</f>
        <v>US</v>
      </c>
      <c r="F4427" s="74">
        <v>2</v>
      </c>
      <c r="G4427" s="41"/>
      <c r="H4427" s="41"/>
      <c r="I4427" s="41"/>
      <c r="J4427" s="41"/>
      <c r="K4427" s="41"/>
      <c r="L4427" s="42" t="s">
        <v>4119</v>
      </c>
      <c r="M4427" s="42" t="str">
        <f>IF(LEFT(NICAP[[#This Row],[Date]],1)=0,"Y","N")</f>
        <v>N</v>
      </c>
      <c r="N4427" s="42"/>
      <c r="O4427" s="42" t="str">
        <f>19&amp;LEFT(NICAP[[#This Row],[Date]],2)</f>
        <v>1974</v>
      </c>
      <c r="P4427" s="42" t="str">
        <f>MID(NICAP[[#This Row],[Date]],3,2)</f>
        <v>06</v>
      </c>
      <c r="Q4427" s="42" t="str">
        <f>RIGHT(NICAP[[#This Row],[Date]],2)</f>
        <v>18</v>
      </c>
      <c r="R4427" s="26">
        <f>DATE(NICAP[[#This Row],[Year]],NICAP[[#This Row],[Month]],NICAP[[#This Row],[Day]])</f>
        <v>27198</v>
      </c>
      <c r="S4427" s="35" t="str">
        <f t="shared" si="138"/>
        <v>IL</v>
      </c>
      <c r="T4427" s="24" t="str">
        <f t="shared" si="139"/>
        <v>US</v>
      </c>
    </row>
    <row r="4428" spans="1:20" ht="42" customHeight="1" x14ac:dyDescent="0.2">
      <c r="A4428" s="35">
        <v>4419</v>
      </c>
      <c r="B4428" s="57">
        <v>740709</v>
      </c>
      <c r="C4428" s="50" t="s">
        <v>4118</v>
      </c>
      <c r="D4428" s="50" t="s">
        <v>1758</v>
      </c>
      <c r="E4428" s="50" t="str">
        <f>IF(AND(LEN(NICAP[[#This Row],[State or      Country]])=2,NICAP[[#This Row],[State or      Country]]&lt;&gt;"UK"),"US","Other")</f>
        <v>US</v>
      </c>
      <c r="F4428" s="75">
        <v>2</v>
      </c>
      <c r="G4428" s="48"/>
      <c r="H4428" s="48"/>
      <c r="I4428" s="48"/>
      <c r="J4428" s="48"/>
      <c r="K4428" s="48"/>
      <c r="L4428" s="42" t="s">
        <v>4117</v>
      </c>
      <c r="M4428" s="42" t="str">
        <f>IF(LEFT(NICAP[[#This Row],[Date]],1)=0,"Y","N")</f>
        <v>N</v>
      </c>
      <c r="N4428" s="42"/>
      <c r="O4428" s="42" t="str">
        <f>19&amp;LEFT(NICAP[[#This Row],[Date]],2)</f>
        <v>1974</v>
      </c>
      <c r="P4428" s="42" t="str">
        <f>MID(NICAP[[#This Row],[Date]],3,2)</f>
        <v>07</v>
      </c>
      <c r="Q4428" s="42" t="str">
        <f>RIGHT(NICAP[[#This Row],[Date]],2)</f>
        <v>09</v>
      </c>
      <c r="R4428" s="26">
        <f>DATE(NICAP[[#This Row],[Year]],NICAP[[#This Row],[Month]],NICAP[[#This Row],[Day]])</f>
        <v>27219</v>
      </c>
      <c r="S4428" s="35" t="str">
        <f t="shared" si="138"/>
        <v>NY</v>
      </c>
      <c r="T4428" s="24" t="str">
        <f t="shared" si="139"/>
        <v>US</v>
      </c>
    </row>
    <row r="4429" spans="1:20" ht="12.75" customHeight="1" x14ac:dyDescent="0.2">
      <c r="A4429" s="35">
        <v>4420</v>
      </c>
      <c r="B4429" s="53">
        <v>740717</v>
      </c>
      <c r="C4429" s="39" t="s">
        <v>4116</v>
      </c>
      <c r="D4429" s="39" t="s">
        <v>3872</v>
      </c>
      <c r="E4429" s="39" t="str">
        <f>IF(AND(LEN(NICAP[[#This Row],[State or      Country]])=2,NICAP[[#This Row],[State or      Country]]&lt;&gt;"UK"),"US","Other")</f>
        <v>Other</v>
      </c>
      <c r="F4429" s="79">
        <v>8</v>
      </c>
      <c r="G4429" s="37"/>
      <c r="H4429" s="37"/>
      <c r="I4429" s="37"/>
      <c r="J4429" s="37"/>
      <c r="K4429" s="37"/>
      <c r="L4429" s="36" t="s">
        <v>1869</v>
      </c>
      <c r="M4429" s="36" t="str">
        <f>IF(LEFT(NICAP[[#This Row],[Date]],1)=0,"Y","N")</f>
        <v>N</v>
      </c>
      <c r="N4429" s="36"/>
      <c r="O4429" s="36" t="str">
        <f>19&amp;LEFT(NICAP[[#This Row],[Date]],2)</f>
        <v>1974</v>
      </c>
      <c r="P4429" s="36" t="str">
        <f>MID(NICAP[[#This Row],[Date]],3,2)</f>
        <v>07</v>
      </c>
      <c r="Q4429" s="36" t="str">
        <f>RIGHT(NICAP[[#This Row],[Date]],2)</f>
        <v>17</v>
      </c>
      <c r="R4429" s="26">
        <f>DATE(NICAP[[#This Row],[Year]],NICAP[[#This Row],[Month]],NICAP[[#This Row],[Day]])</f>
        <v>27227</v>
      </c>
      <c r="S4429" s="35" t="str">
        <f t="shared" si="138"/>
        <v/>
      </c>
      <c r="T4429" s="24" t="str">
        <f t="shared" si="139"/>
        <v>Yugo</v>
      </c>
    </row>
    <row r="4430" spans="1:20" ht="71.25" customHeight="1" x14ac:dyDescent="0.2">
      <c r="A4430" s="35">
        <v>4421</v>
      </c>
      <c r="B4430" s="57">
        <v>740730</v>
      </c>
      <c r="C4430" s="50" t="s">
        <v>4115</v>
      </c>
      <c r="D4430" s="50" t="s">
        <v>1787</v>
      </c>
      <c r="E4430" s="50" t="str">
        <f>IF(AND(LEN(NICAP[[#This Row],[State or      Country]])=2,NICAP[[#This Row],[State or      Country]]&lt;&gt;"UK"),"US","Other")</f>
        <v>US</v>
      </c>
      <c r="F4430" s="75">
        <v>2</v>
      </c>
      <c r="G4430" s="48"/>
      <c r="H4430" s="48"/>
      <c r="I4430" s="48"/>
      <c r="J4430" s="48"/>
      <c r="K4430" s="48"/>
      <c r="L4430" s="36" t="s">
        <v>4114</v>
      </c>
      <c r="M4430" s="36" t="str">
        <f>IF(LEFT(NICAP[[#This Row],[Date]],1)=0,"Y","N")</f>
        <v>N</v>
      </c>
      <c r="N4430" s="36"/>
      <c r="O4430" s="36" t="str">
        <f>19&amp;LEFT(NICAP[[#This Row],[Date]],2)</f>
        <v>1974</v>
      </c>
      <c r="P4430" s="36" t="str">
        <f>MID(NICAP[[#This Row],[Date]],3,2)</f>
        <v>07</v>
      </c>
      <c r="Q4430" s="36" t="str">
        <f>RIGHT(NICAP[[#This Row],[Date]],2)</f>
        <v>30</v>
      </c>
      <c r="R4430" s="26">
        <f>DATE(NICAP[[#This Row],[Year]],NICAP[[#This Row],[Month]],NICAP[[#This Row],[Day]])</f>
        <v>27240</v>
      </c>
      <c r="S4430" s="35" t="str">
        <f t="shared" si="138"/>
        <v>IN</v>
      </c>
      <c r="T4430" s="24" t="str">
        <f t="shared" si="139"/>
        <v>US</v>
      </c>
    </row>
    <row r="4431" spans="1:20" ht="57" customHeight="1" x14ac:dyDescent="0.2">
      <c r="A4431" s="35">
        <v>4422</v>
      </c>
      <c r="B4431" s="57">
        <v>740811</v>
      </c>
      <c r="C4431" s="50" t="s">
        <v>4113</v>
      </c>
      <c r="D4431" s="50" t="s">
        <v>2338</v>
      </c>
      <c r="E4431" s="50" t="str">
        <f>IF(AND(LEN(NICAP[[#This Row],[State or      Country]])=2,NICAP[[#This Row],[State or      Country]]&lt;&gt;"UK"),"US","Other")</f>
        <v>US</v>
      </c>
      <c r="F4431" s="75">
        <v>2</v>
      </c>
      <c r="G4431" s="48"/>
      <c r="H4431" s="48"/>
      <c r="I4431" s="48"/>
      <c r="J4431" s="48"/>
      <c r="K4431" s="48"/>
      <c r="L4431" s="36" t="s">
        <v>4112</v>
      </c>
      <c r="M4431" s="36" t="str">
        <f>IF(LEFT(NICAP[[#This Row],[Date]],1)=0,"Y","N")</f>
        <v>N</v>
      </c>
      <c r="N4431" s="36"/>
      <c r="O4431" s="36" t="str">
        <f>19&amp;LEFT(NICAP[[#This Row],[Date]],2)</f>
        <v>1974</v>
      </c>
      <c r="P4431" s="36" t="str">
        <f>MID(NICAP[[#This Row],[Date]],3,2)</f>
        <v>08</v>
      </c>
      <c r="Q4431" s="36" t="str">
        <f>RIGHT(NICAP[[#This Row],[Date]],2)</f>
        <v>11</v>
      </c>
      <c r="R4431" s="26">
        <f>DATE(NICAP[[#This Row],[Year]],NICAP[[#This Row],[Month]],NICAP[[#This Row],[Day]])</f>
        <v>27252</v>
      </c>
      <c r="S4431" s="35" t="str">
        <f t="shared" si="138"/>
        <v>NH</v>
      </c>
      <c r="T4431" s="24" t="str">
        <f t="shared" si="139"/>
        <v>US</v>
      </c>
    </row>
    <row r="4432" spans="1:20" ht="86.25" customHeight="1" x14ac:dyDescent="0.2">
      <c r="A4432" s="35">
        <v>4423</v>
      </c>
      <c r="B4432" s="57">
        <v>740813</v>
      </c>
      <c r="C4432" s="50" t="s">
        <v>4111</v>
      </c>
      <c r="D4432" s="50" t="s">
        <v>1920</v>
      </c>
      <c r="E4432" s="50" t="str">
        <f>IF(AND(LEN(NICAP[[#This Row],[State or      Country]])=2,NICAP[[#This Row],[State or      Country]]&lt;&gt;"UK"),"US","Other")</f>
        <v>US</v>
      </c>
      <c r="F4432" s="75">
        <v>2</v>
      </c>
      <c r="G4432" s="48"/>
      <c r="H4432" s="48"/>
      <c r="I4432" s="48"/>
      <c r="J4432" s="48"/>
      <c r="K4432" s="48"/>
      <c r="L4432" s="36" t="s">
        <v>4110</v>
      </c>
      <c r="M4432" s="36" t="str">
        <f>IF(LEFT(NICAP[[#This Row],[Date]],1)=0,"Y","N")</f>
        <v>N</v>
      </c>
      <c r="N4432" s="36"/>
      <c r="O4432" s="36" t="str">
        <f>19&amp;LEFT(NICAP[[#This Row],[Date]],2)</f>
        <v>1974</v>
      </c>
      <c r="P4432" s="36" t="str">
        <f>MID(NICAP[[#This Row],[Date]],3,2)</f>
        <v>08</v>
      </c>
      <c r="Q4432" s="36" t="str">
        <f>RIGHT(NICAP[[#This Row],[Date]],2)</f>
        <v>13</v>
      </c>
      <c r="R4432" s="26">
        <f>DATE(NICAP[[#This Row],[Year]],NICAP[[#This Row],[Month]],NICAP[[#This Row],[Day]])</f>
        <v>27254</v>
      </c>
      <c r="S4432" s="35" t="str">
        <f t="shared" si="138"/>
        <v>MS</v>
      </c>
      <c r="T4432" s="24" t="str">
        <f t="shared" si="139"/>
        <v>US</v>
      </c>
    </row>
    <row r="4433" spans="1:20" ht="12.75" customHeight="1" x14ac:dyDescent="0.2">
      <c r="A4433" s="35">
        <v>4424</v>
      </c>
      <c r="B4433" s="55">
        <v>740821</v>
      </c>
      <c r="C4433" s="39" t="s">
        <v>4109</v>
      </c>
      <c r="D4433" s="39" t="s">
        <v>1670</v>
      </c>
      <c r="E4433" s="39" t="str">
        <f>IF(AND(LEN(NICAP[[#This Row],[State or      Country]])=2,NICAP[[#This Row],[State or      Country]]&lt;&gt;"UK"),"US","Other")</f>
        <v>US</v>
      </c>
      <c r="F4433" s="79">
        <v>2</v>
      </c>
      <c r="G4433" s="37"/>
      <c r="H4433" s="37"/>
      <c r="I4433" s="37"/>
      <c r="J4433" s="37"/>
      <c r="K4433" s="37"/>
      <c r="L4433" s="36" t="s">
        <v>4108</v>
      </c>
      <c r="M4433" s="36" t="str">
        <f>IF(LEFT(NICAP[[#This Row],[Date]],1)=0,"Y","N")</f>
        <v>N</v>
      </c>
      <c r="N4433" s="36"/>
      <c r="O4433" s="36" t="str">
        <f>19&amp;LEFT(NICAP[[#This Row],[Date]],2)</f>
        <v>1974</v>
      </c>
      <c r="P4433" s="36" t="str">
        <f>MID(NICAP[[#This Row],[Date]],3,2)</f>
        <v>08</v>
      </c>
      <c r="Q4433" s="36" t="str">
        <f>RIGHT(NICAP[[#This Row],[Date]],2)</f>
        <v>21</v>
      </c>
      <c r="R4433" s="26">
        <f>DATE(NICAP[[#This Row],[Year]],NICAP[[#This Row],[Month]],NICAP[[#This Row],[Day]])</f>
        <v>27262</v>
      </c>
      <c r="S4433" s="35" t="str">
        <f t="shared" si="138"/>
        <v>IL</v>
      </c>
      <c r="T4433" s="24" t="str">
        <f t="shared" si="139"/>
        <v>US</v>
      </c>
    </row>
    <row r="4434" spans="1:20" ht="12.75" customHeight="1" x14ac:dyDescent="0.2">
      <c r="A4434" s="35">
        <v>4425</v>
      </c>
      <c r="B4434" s="53">
        <v>740900</v>
      </c>
      <c r="C4434" s="39" t="s">
        <v>3497</v>
      </c>
      <c r="D4434" s="39" t="s">
        <v>4107</v>
      </c>
      <c r="E4434" s="39" t="str">
        <f>IF(AND(LEN(NICAP[[#This Row],[State or      Country]])=2,NICAP[[#This Row],[State or      Country]]&lt;&gt;"UK"),"US","Other")</f>
        <v>Other</v>
      </c>
      <c r="F4434" s="79">
        <v>9</v>
      </c>
      <c r="G4434" s="71" t="s">
        <v>1666</v>
      </c>
      <c r="H4434" s="65">
        <v>5</v>
      </c>
      <c r="I4434" s="37"/>
      <c r="J4434" s="37"/>
      <c r="K4434" s="37"/>
      <c r="L4434" s="36" t="s">
        <v>4106</v>
      </c>
      <c r="M4434" s="36" t="str">
        <f>IF(LEFT(NICAP[[#This Row],[Date]],1)=0,"Y","N")</f>
        <v>N</v>
      </c>
      <c r="N4434" s="36"/>
      <c r="O4434" s="36" t="str">
        <f>19&amp;LEFT(NICAP[[#This Row],[Date]],2)</f>
        <v>1974</v>
      </c>
      <c r="P4434" s="36" t="str">
        <f>MID(NICAP[[#This Row],[Date]],3,2)</f>
        <v>09</v>
      </c>
      <c r="Q4434" s="36" t="str">
        <f>RIGHT(NICAP[[#This Row],[Date]],2)</f>
        <v>00</v>
      </c>
      <c r="R4434" s="26">
        <f>DATE(NICAP[[#This Row],[Year]],NICAP[[#This Row],[Month]],NICAP[[#This Row],[Day]])</f>
        <v>27272</v>
      </c>
      <c r="S4434" s="35" t="str">
        <f t="shared" si="138"/>
        <v/>
      </c>
      <c r="T4434" s="24" t="str">
        <f t="shared" si="139"/>
        <v>Guam</v>
      </c>
    </row>
    <row r="4435" spans="1:20" ht="12.75" customHeight="1" x14ac:dyDescent="0.2">
      <c r="A4435" s="35">
        <v>4426</v>
      </c>
      <c r="B4435" s="53">
        <v>740901</v>
      </c>
      <c r="C4435" s="39" t="s">
        <v>4104</v>
      </c>
      <c r="D4435" s="39" t="s">
        <v>1702</v>
      </c>
      <c r="E4435" s="39" t="str">
        <f>IF(AND(LEN(NICAP[[#This Row],[State or      Country]])=2,NICAP[[#This Row],[State or      Country]]&lt;&gt;"UK"),"US","Other")</f>
        <v>Other</v>
      </c>
      <c r="F4435" s="79">
        <v>4</v>
      </c>
      <c r="G4435" s="37"/>
      <c r="H4435" s="37"/>
      <c r="I4435" s="37"/>
      <c r="J4435" s="37"/>
      <c r="K4435" s="37"/>
      <c r="L4435" s="36" t="s">
        <v>4105</v>
      </c>
      <c r="M4435" s="36" t="str">
        <f>IF(LEFT(NICAP[[#This Row],[Date]],1)=0,"Y","N")</f>
        <v>N</v>
      </c>
      <c r="N4435" s="36"/>
      <c r="O4435" s="36" t="str">
        <f>19&amp;LEFT(NICAP[[#This Row],[Date]],2)</f>
        <v>1974</v>
      </c>
      <c r="P4435" s="36" t="str">
        <f>MID(NICAP[[#This Row],[Date]],3,2)</f>
        <v>09</v>
      </c>
      <c r="Q4435" s="36" t="str">
        <f>RIGHT(NICAP[[#This Row],[Date]],2)</f>
        <v>01</v>
      </c>
      <c r="R4435" s="26">
        <f>DATE(NICAP[[#This Row],[Year]],NICAP[[#This Row],[Month]],NICAP[[#This Row],[Day]])</f>
        <v>27273</v>
      </c>
      <c r="S4435" s="35" t="str">
        <f t="shared" si="138"/>
        <v/>
      </c>
      <c r="T4435" s="24" t="str">
        <f t="shared" si="139"/>
        <v>CAN</v>
      </c>
    </row>
    <row r="4436" spans="1:20" ht="12.75" customHeight="1" x14ac:dyDescent="0.2">
      <c r="A4436" s="35">
        <v>4427</v>
      </c>
      <c r="B4436" s="53">
        <v>740901</v>
      </c>
      <c r="C4436" s="39" t="s">
        <v>4104</v>
      </c>
      <c r="D4436" s="39" t="s">
        <v>1702</v>
      </c>
      <c r="E4436" s="39" t="str">
        <f>IF(AND(LEN(NICAP[[#This Row],[State or      Country]])=2,NICAP[[#This Row],[State or      Country]]&lt;&gt;"UK"),"US","Other")</f>
        <v>Other</v>
      </c>
      <c r="F4436" s="79">
        <v>6</v>
      </c>
      <c r="G4436" s="37"/>
      <c r="H4436" s="37"/>
      <c r="I4436" s="37"/>
      <c r="J4436" s="37"/>
      <c r="K4436" s="37"/>
      <c r="L4436" s="36" t="s">
        <v>4103</v>
      </c>
      <c r="M4436" s="36" t="str">
        <f>IF(LEFT(NICAP[[#This Row],[Date]],1)=0,"Y","N")</f>
        <v>N</v>
      </c>
      <c r="N4436" s="36"/>
      <c r="O4436" s="36" t="str">
        <f>19&amp;LEFT(NICAP[[#This Row],[Date]],2)</f>
        <v>1974</v>
      </c>
      <c r="P4436" s="36" t="str">
        <f>MID(NICAP[[#This Row],[Date]],3,2)</f>
        <v>09</v>
      </c>
      <c r="Q4436" s="36" t="str">
        <f>RIGHT(NICAP[[#This Row],[Date]],2)</f>
        <v>01</v>
      </c>
      <c r="R4436" s="26">
        <f>DATE(NICAP[[#This Row],[Year]],NICAP[[#This Row],[Month]],NICAP[[#This Row],[Day]])</f>
        <v>27273</v>
      </c>
      <c r="S4436" s="35" t="str">
        <f t="shared" si="138"/>
        <v/>
      </c>
      <c r="T4436" s="24" t="str">
        <f t="shared" si="139"/>
        <v>CAN</v>
      </c>
    </row>
    <row r="4437" spans="1:20" ht="101.25" customHeight="1" x14ac:dyDescent="0.2">
      <c r="A4437" s="35">
        <v>4428</v>
      </c>
      <c r="B4437" s="57">
        <v>740908</v>
      </c>
      <c r="C4437" s="50" t="s">
        <v>4102</v>
      </c>
      <c r="D4437" s="50" t="s">
        <v>1813</v>
      </c>
      <c r="E4437" s="50" t="str">
        <f>IF(AND(LEN(NICAP[[#This Row],[State or      Country]])=2,NICAP[[#This Row],[State or      Country]]&lt;&gt;"UK"),"US","Other")</f>
        <v>Other</v>
      </c>
      <c r="F4437" s="75">
        <v>2</v>
      </c>
      <c r="G4437" s="48"/>
      <c r="H4437" s="48"/>
      <c r="I4437" s="48"/>
      <c r="J4437" s="48"/>
      <c r="K4437" s="48"/>
      <c r="L4437" s="42" t="s">
        <v>4101</v>
      </c>
      <c r="M4437" s="42" t="str">
        <f>IF(LEFT(NICAP[[#This Row],[Date]],1)=0,"Y","N")</f>
        <v>N</v>
      </c>
      <c r="N4437" s="42"/>
      <c r="O4437" s="42" t="str">
        <f>19&amp;LEFT(NICAP[[#This Row],[Date]],2)</f>
        <v>1974</v>
      </c>
      <c r="P4437" s="42" t="str">
        <f>MID(NICAP[[#This Row],[Date]],3,2)</f>
        <v>09</v>
      </c>
      <c r="Q4437" s="42" t="str">
        <f>RIGHT(NICAP[[#This Row],[Date]],2)</f>
        <v>08</v>
      </c>
      <c r="R4437" s="26">
        <f>DATE(NICAP[[#This Row],[Year]],NICAP[[#This Row],[Month]],NICAP[[#This Row],[Day]])</f>
        <v>27280</v>
      </c>
      <c r="S4437" s="35" t="str">
        <f t="shared" si="138"/>
        <v/>
      </c>
      <c r="T4437" s="24" t="str">
        <f t="shared" si="139"/>
        <v>France</v>
      </c>
    </row>
    <row r="4438" spans="1:20" ht="57.75" customHeight="1" x14ac:dyDescent="0.2">
      <c r="A4438" s="35">
        <v>4429</v>
      </c>
      <c r="B4438" s="57">
        <v>740924</v>
      </c>
      <c r="C4438" s="50" t="s">
        <v>4100</v>
      </c>
      <c r="D4438" s="50" t="s">
        <v>1953</v>
      </c>
      <c r="E4438" s="50" t="str">
        <f>IF(AND(LEN(NICAP[[#This Row],[State or      Country]])=2,NICAP[[#This Row],[State or      Country]]&lt;&gt;"UK"),"US","Other")</f>
        <v>US</v>
      </c>
      <c r="F4438" s="49">
        <v>2</v>
      </c>
      <c r="G4438" s="48"/>
      <c r="H4438" s="48"/>
      <c r="I4438" s="48"/>
      <c r="J4438" s="48"/>
      <c r="K4438" s="48"/>
      <c r="L4438" s="36" t="s">
        <v>4099</v>
      </c>
      <c r="M4438" s="36" t="str">
        <f>IF(LEFT(NICAP[[#This Row],[Date]],1)=0,"Y","N")</f>
        <v>N</v>
      </c>
      <c r="N4438" s="36"/>
      <c r="O4438" s="36" t="str">
        <f>19&amp;LEFT(NICAP[[#This Row],[Date]],2)</f>
        <v>1974</v>
      </c>
      <c r="P4438" s="36" t="str">
        <f>MID(NICAP[[#This Row],[Date]],3,2)</f>
        <v>09</v>
      </c>
      <c r="Q4438" s="36" t="str">
        <f>RIGHT(NICAP[[#This Row],[Date]],2)</f>
        <v>24</v>
      </c>
      <c r="R4438" s="26">
        <f>DATE(NICAP[[#This Row],[Year]],NICAP[[#This Row],[Month]],NICAP[[#This Row],[Day]])</f>
        <v>27296</v>
      </c>
      <c r="S4438" s="35" t="str">
        <f t="shared" si="138"/>
        <v>ME</v>
      </c>
      <c r="T4438" s="24" t="str">
        <f t="shared" si="139"/>
        <v>US</v>
      </c>
    </row>
    <row r="4439" spans="1:20" ht="72" customHeight="1" x14ac:dyDescent="0.2">
      <c r="A4439" s="35">
        <v>4430</v>
      </c>
      <c r="B4439" s="73">
        <v>741004</v>
      </c>
      <c r="C4439" s="50" t="s">
        <v>2070</v>
      </c>
      <c r="D4439" s="50" t="s">
        <v>1787</v>
      </c>
      <c r="E4439" s="50" t="str">
        <f>IF(AND(LEN(NICAP[[#This Row],[State or      Country]])=2,NICAP[[#This Row],[State or      Country]]&lt;&gt;"UK"),"US","Other")</f>
        <v>US</v>
      </c>
      <c r="F4439" s="49">
        <v>2</v>
      </c>
      <c r="G4439" s="48"/>
      <c r="H4439" s="48"/>
      <c r="I4439" s="48"/>
      <c r="J4439" s="48"/>
      <c r="K4439" s="48"/>
      <c r="L4439" s="36" t="s">
        <v>4098</v>
      </c>
      <c r="M4439" s="36" t="str">
        <f>IF(LEFT(NICAP[[#This Row],[Date]],1)=0,"Y","N")</f>
        <v>N</v>
      </c>
      <c r="N4439" s="36"/>
      <c r="O4439" s="36" t="str">
        <f>19&amp;LEFT(NICAP[[#This Row],[Date]],2)</f>
        <v>1974</v>
      </c>
      <c r="P4439" s="36" t="str">
        <f>MID(NICAP[[#This Row],[Date]],3,2)</f>
        <v>10</v>
      </c>
      <c r="Q4439" s="36" t="str">
        <f>RIGHT(NICAP[[#This Row],[Date]],2)</f>
        <v>04</v>
      </c>
      <c r="R4439" s="26">
        <f>DATE(NICAP[[#This Row],[Year]],NICAP[[#This Row],[Month]],NICAP[[#This Row],[Day]])</f>
        <v>27306</v>
      </c>
      <c r="S4439" s="35" t="str">
        <f t="shared" si="138"/>
        <v>IN</v>
      </c>
      <c r="T4439" s="24" t="str">
        <f t="shared" si="139"/>
        <v>US</v>
      </c>
    </row>
    <row r="4440" spans="1:20" ht="41.25" customHeight="1" x14ac:dyDescent="0.2">
      <c r="A4440" s="35">
        <v>4431</v>
      </c>
      <c r="B4440" s="57">
        <v>741005</v>
      </c>
      <c r="C4440" s="50" t="s">
        <v>2070</v>
      </c>
      <c r="D4440" s="50" t="s">
        <v>1787</v>
      </c>
      <c r="E4440" s="50" t="str">
        <f>IF(AND(LEN(NICAP[[#This Row],[State or      Country]])=2,NICAP[[#This Row],[State or      Country]]&lt;&gt;"UK"),"US","Other")</f>
        <v>US</v>
      </c>
      <c r="F4440" s="49">
        <v>2</v>
      </c>
      <c r="G4440" s="48"/>
      <c r="H4440" s="48"/>
      <c r="I4440" s="48"/>
      <c r="J4440" s="48"/>
      <c r="K4440" s="48"/>
      <c r="L4440" s="42" t="s">
        <v>4097</v>
      </c>
      <c r="M4440" s="42" t="str">
        <f>IF(LEFT(NICAP[[#This Row],[Date]],1)=0,"Y","N")</f>
        <v>N</v>
      </c>
      <c r="N4440" s="42"/>
      <c r="O4440" s="42" t="str">
        <f>19&amp;LEFT(NICAP[[#This Row],[Date]],2)</f>
        <v>1974</v>
      </c>
      <c r="P4440" s="42" t="str">
        <f>MID(NICAP[[#This Row],[Date]],3,2)</f>
        <v>10</v>
      </c>
      <c r="Q4440" s="42" t="str">
        <f>RIGHT(NICAP[[#This Row],[Date]],2)</f>
        <v>05</v>
      </c>
      <c r="R4440" s="26">
        <f>DATE(NICAP[[#This Row],[Year]],NICAP[[#This Row],[Month]],NICAP[[#This Row],[Day]])</f>
        <v>27307</v>
      </c>
      <c r="S4440" s="35" t="str">
        <f t="shared" si="138"/>
        <v>IN</v>
      </c>
      <c r="T4440" s="24" t="str">
        <f t="shared" si="139"/>
        <v>US</v>
      </c>
    </row>
    <row r="4441" spans="1:20" ht="42.75" customHeight="1" x14ac:dyDescent="0.2">
      <c r="A4441" s="35">
        <v>4432</v>
      </c>
      <c r="B4441" s="57">
        <v>741006</v>
      </c>
      <c r="C4441" s="50" t="s">
        <v>2070</v>
      </c>
      <c r="D4441" s="50" t="s">
        <v>1787</v>
      </c>
      <c r="E4441" s="50" t="str">
        <f>IF(AND(LEN(NICAP[[#This Row],[State or      Country]])=2,NICAP[[#This Row],[State or      Country]]&lt;&gt;"UK"),"US","Other")</f>
        <v>US</v>
      </c>
      <c r="F4441" s="49">
        <v>1</v>
      </c>
      <c r="G4441" s="48"/>
      <c r="H4441" s="48"/>
      <c r="I4441" s="48"/>
      <c r="J4441" s="48"/>
      <c r="K4441" s="48"/>
      <c r="L4441" s="36" t="s">
        <v>4096</v>
      </c>
      <c r="M4441" s="36" t="str">
        <f>IF(LEFT(NICAP[[#This Row],[Date]],1)=0,"Y","N")</f>
        <v>N</v>
      </c>
      <c r="N4441" s="36"/>
      <c r="O4441" s="36" t="str">
        <f>19&amp;LEFT(NICAP[[#This Row],[Date]],2)</f>
        <v>1974</v>
      </c>
      <c r="P4441" s="36" t="str">
        <f>MID(NICAP[[#This Row],[Date]],3,2)</f>
        <v>10</v>
      </c>
      <c r="Q4441" s="36" t="str">
        <f>RIGHT(NICAP[[#This Row],[Date]],2)</f>
        <v>06</v>
      </c>
      <c r="R4441" s="26">
        <f>DATE(NICAP[[#This Row],[Year]],NICAP[[#This Row],[Month]],NICAP[[#This Row],[Day]])</f>
        <v>27308</v>
      </c>
      <c r="S4441" s="35" t="str">
        <f t="shared" si="138"/>
        <v>IN</v>
      </c>
      <c r="T4441" s="24" t="str">
        <f t="shared" si="139"/>
        <v>US</v>
      </c>
    </row>
    <row r="4442" spans="1:20" ht="86.25" customHeight="1" x14ac:dyDescent="0.2">
      <c r="A4442" s="35">
        <v>4433</v>
      </c>
      <c r="B4442" s="73">
        <v>741010</v>
      </c>
      <c r="C4442" s="50" t="s">
        <v>4095</v>
      </c>
      <c r="D4442" s="50" t="s">
        <v>2013</v>
      </c>
      <c r="E4442" s="50" t="str">
        <f>IF(AND(LEN(NICAP[[#This Row],[State or      Country]])=2,NICAP[[#This Row],[State or      Country]]&lt;&gt;"UK"),"US","Other")</f>
        <v>US</v>
      </c>
      <c r="F4442" s="49">
        <v>1</v>
      </c>
      <c r="G4442" s="48"/>
      <c r="H4442" s="48"/>
      <c r="I4442" s="48"/>
      <c r="J4442" s="48"/>
      <c r="K4442" s="48"/>
      <c r="L4442" s="36" t="s">
        <v>4094</v>
      </c>
      <c r="M4442" s="36" t="str">
        <f>IF(LEFT(NICAP[[#This Row],[Date]],1)=0,"Y","N")</f>
        <v>N</v>
      </c>
      <c r="N4442" s="36"/>
      <c r="O4442" s="36" t="str">
        <f>19&amp;LEFT(NICAP[[#This Row],[Date]],2)</f>
        <v>1974</v>
      </c>
      <c r="P4442" s="36" t="str">
        <f>MID(NICAP[[#This Row],[Date]],3,2)</f>
        <v>10</v>
      </c>
      <c r="Q4442" s="36" t="str">
        <f>RIGHT(NICAP[[#This Row],[Date]],2)</f>
        <v>10</v>
      </c>
      <c r="R4442" s="26">
        <f>DATE(NICAP[[#This Row],[Year]],NICAP[[#This Row],[Month]],NICAP[[#This Row],[Day]])</f>
        <v>27312</v>
      </c>
      <c r="S4442" s="35" t="str">
        <f t="shared" si="138"/>
        <v>KY</v>
      </c>
      <c r="T4442" s="24" t="str">
        <f t="shared" si="139"/>
        <v>US</v>
      </c>
    </row>
    <row r="4443" spans="1:20" ht="12.75" customHeight="1" x14ac:dyDescent="0.2">
      <c r="A4443" s="35">
        <v>4434</v>
      </c>
      <c r="B4443" s="53">
        <v>741010</v>
      </c>
      <c r="C4443" s="39" t="s">
        <v>4093</v>
      </c>
      <c r="D4443" s="39" t="s">
        <v>1702</v>
      </c>
      <c r="E4443" s="39" t="str">
        <f>IF(AND(LEN(NICAP[[#This Row],[State or      Country]])=2,NICAP[[#This Row],[State or      Country]]&lt;&gt;"UK"),"US","Other")</f>
        <v>Other</v>
      </c>
      <c r="F4443" s="38">
        <v>9</v>
      </c>
      <c r="G4443" s="47" t="s">
        <v>1666</v>
      </c>
      <c r="H4443" s="46">
        <v>5</v>
      </c>
      <c r="I4443" s="41"/>
      <c r="J4443" s="41"/>
      <c r="K4443" s="41"/>
      <c r="L4443" s="36" t="s">
        <v>4092</v>
      </c>
      <c r="M4443" s="36" t="str">
        <f>IF(LEFT(NICAP[[#This Row],[Date]],1)=0,"Y","N")</f>
        <v>N</v>
      </c>
      <c r="N4443" s="36"/>
      <c r="O4443" s="36" t="str">
        <f>19&amp;LEFT(NICAP[[#This Row],[Date]],2)</f>
        <v>1974</v>
      </c>
      <c r="P4443" s="36" t="str">
        <f>MID(NICAP[[#This Row],[Date]],3,2)</f>
        <v>10</v>
      </c>
      <c r="Q4443" s="36" t="str">
        <f>RIGHT(NICAP[[#This Row],[Date]],2)</f>
        <v>10</v>
      </c>
      <c r="R4443" s="26">
        <f>DATE(NICAP[[#This Row],[Year]],NICAP[[#This Row],[Month]],NICAP[[#This Row],[Day]])</f>
        <v>27312</v>
      </c>
      <c r="S4443" s="35" t="str">
        <f t="shared" si="138"/>
        <v/>
      </c>
      <c r="T4443" s="24" t="str">
        <f t="shared" si="139"/>
        <v>CAN</v>
      </c>
    </row>
    <row r="4444" spans="1:20" ht="12.75" customHeight="1" x14ac:dyDescent="0.2">
      <c r="A4444" s="35">
        <v>4435</v>
      </c>
      <c r="B4444" s="53">
        <v>741010</v>
      </c>
      <c r="C4444" s="39" t="s">
        <v>4093</v>
      </c>
      <c r="D4444" s="39" t="s">
        <v>1702</v>
      </c>
      <c r="E4444" s="39" t="str">
        <f>IF(AND(LEN(NICAP[[#This Row],[State or      Country]])=2,NICAP[[#This Row],[State or      Country]]&lt;&gt;"UK"),"US","Other")</f>
        <v>Other</v>
      </c>
      <c r="F4444" s="38">
        <v>11</v>
      </c>
      <c r="G4444" s="47" t="s">
        <v>1757</v>
      </c>
      <c r="H4444" s="46">
        <v>5</v>
      </c>
      <c r="I4444" s="37"/>
      <c r="J4444" s="37"/>
      <c r="K4444" s="37"/>
      <c r="L4444" s="36" t="s">
        <v>4092</v>
      </c>
      <c r="M4444" s="36" t="str">
        <f>IF(LEFT(NICAP[[#This Row],[Date]],1)=0,"Y","N")</f>
        <v>N</v>
      </c>
      <c r="N4444" s="36"/>
      <c r="O4444" s="36" t="str">
        <f>19&amp;LEFT(NICAP[[#This Row],[Date]],2)</f>
        <v>1974</v>
      </c>
      <c r="P4444" s="36" t="str">
        <f>MID(NICAP[[#This Row],[Date]],3,2)</f>
        <v>10</v>
      </c>
      <c r="Q4444" s="36" t="str">
        <f>RIGHT(NICAP[[#This Row],[Date]],2)</f>
        <v>10</v>
      </c>
      <c r="R4444" s="26">
        <f>DATE(NICAP[[#This Row],[Year]],NICAP[[#This Row],[Month]],NICAP[[#This Row],[Day]])</f>
        <v>27312</v>
      </c>
      <c r="S4444" s="35" t="str">
        <f t="shared" si="138"/>
        <v/>
      </c>
      <c r="T4444" s="24" t="str">
        <f t="shared" si="139"/>
        <v>CAN</v>
      </c>
    </row>
    <row r="4445" spans="1:20" ht="12.75" customHeight="1" x14ac:dyDescent="0.2">
      <c r="A4445" s="35">
        <v>4436</v>
      </c>
      <c r="B4445" s="53">
        <v>741015</v>
      </c>
      <c r="C4445" s="39" t="s">
        <v>4091</v>
      </c>
      <c r="D4445" s="39" t="s">
        <v>1676</v>
      </c>
      <c r="E4445" s="39" t="str">
        <f>IF(AND(LEN(NICAP[[#This Row],[State or      Country]])=2,NICAP[[#This Row],[State or      Country]]&lt;&gt;"UK"),"US","Other")</f>
        <v>US</v>
      </c>
      <c r="F4445" s="38">
        <v>4</v>
      </c>
      <c r="G4445" s="37"/>
      <c r="H4445" s="37"/>
      <c r="I4445" s="37"/>
      <c r="J4445" s="37"/>
      <c r="K4445" s="37"/>
      <c r="L4445" s="36" t="s">
        <v>4090</v>
      </c>
      <c r="M4445" s="36" t="str">
        <f>IF(LEFT(NICAP[[#This Row],[Date]],1)=0,"Y","N")</f>
        <v>N</v>
      </c>
      <c r="N4445" s="36"/>
      <c r="O4445" s="36" t="str">
        <f>19&amp;LEFT(NICAP[[#This Row],[Date]],2)</f>
        <v>1974</v>
      </c>
      <c r="P4445" s="36" t="str">
        <f>MID(NICAP[[#This Row],[Date]],3,2)</f>
        <v>10</v>
      </c>
      <c r="Q4445" s="36" t="str">
        <f>RIGHT(NICAP[[#This Row],[Date]],2)</f>
        <v>15</v>
      </c>
      <c r="R4445" s="26">
        <f>DATE(NICAP[[#This Row],[Year]],NICAP[[#This Row],[Month]],NICAP[[#This Row],[Day]])</f>
        <v>27317</v>
      </c>
      <c r="S4445" s="35" t="str">
        <f t="shared" si="138"/>
        <v>CA</v>
      </c>
      <c r="T4445" s="24" t="str">
        <f t="shared" si="139"/>
        <v>US</v>
      </c>
    </row>
    <row r="4446" spans="1:20" ht="27.75" customHeight="1" x14ac:dyDescent="0.2">
      <c r="A4446" s="35">
        <v>4437</v>
      </c>
      <c r="B4446" s="60">
        <v>741017</v>
      </c>
      <c r="C4446" s="44" t="s">
        <v>4089</v>
      </c>
      <c r="D4446" s="44" t="s">
        <v>1793</v>
      </c>
      <c r="E4446" s="44" t="str">
        <f>IF(AND(LEN(NICAP[[#This Row],[State or      Country]])=2,NICAP[[#This Row],[State or      Country]]&lt;&gt;"UK"),"US","Other")</f>
        <v>US</v>
      </c>
      <c r="F4446" s="43">
        <v>4</v>
      </c>
      <c r="G4446" s="41"/>
      <c r="H4446" s="41"/>
      <c r="I4446" s="41"/>
      <c r="J4446" s="41"/>
      <c r="K4446" s="41"/>
      <c r="L4446" s="42" t="s">
        <v>4088</v>
      </c>
      <c r="M4446" s="42" t="str">
        <f>IF(LEFT(NICAP[[#This Row],[Date]],1)=0,"Y","N")</f>
        <v>N</v>
      </c>
      <c r="N4446" s="42"/>
      <c r="O4446" s="42" t="str">
        <f>19&amp;LEFT(NICAP[[#This Row],[Date]],2)</f>
        <v>1974</v>
      </c>
      <c r="P4446" s="42" t="str">
        <f>MID(NICAP[[#This Row],[Date]],3,2)</f>
        <v>10</v>
      </c>
      <c r="Q4446" s="42" t="str">
        <f>RIGHT(NICAP[[#This Row],[Date]],2)</f>
        <v>17</v>
      </c>
      <c r="R4446" s="26">
        <f>DATE(NICAP[[#This Row],[Year]],NICAP[[#This Row],[Month]],NICAP[[#This Row],[Day]])</f>
        <v>27319</v>
      </c>
      <c r="S4446" s="35" t="str">
        <f t="shared" si="138"/>
        <v>AU</v>
      </c>
      <c r="T4446" s="24" t="str">
        <f t="shared" si="139"/>
        <v>US</v>
      </c>
    </row>
    <row r="4447" spans="1:20" ht="57" customHeight="1" x14ac:dyDescent="0.2">
      <c r="A4447" s="35">
        <v>4438</v>
      </c>
      <c r="B4447" s="73">
        <v>741020</v>
      </c>
      <c r="C4447" s="50" t="s">
        <v>4087</v>
      </c>
      <c r="D4447" s="50" t="s">
        <v>1787</v>
      </c>
      <c r="E4447" s="50" t="str">
        <f>IF(AND(LEN(NICAP[[#This Row],[State or      Country]])=2,NICAP[[#This Row],[State or      Country]]&lt;&gt;"UK"),"US","Other")</f>
        <v>US</v>
      </c>
      <c r="F4447" s="49">
        <v>2</v>
      </c>
      <c r="G4447" s="48"/>
      <c r="H4447" s="48"/>
      <c r="I4447" s="48"/>
      <c r="J4447" s="48"/>
      <c r="K4447" s="48"/>
      <c r="L4447" s="36" t="s">
        <v>4086</v>
      </c>
      <c r="M4447" s="36" t="str">
        <f>IF(LEFT(NICAP[[#This Row],[Date]],1)=0,"Y","N")</f>
        <v>N</v>
      </c>
      <c r="N4447" s="36"/>
      <c r="O4447" s="36" t="str">
        <f>19&amp;LEFT(NICAP[[#This Row],[Date]],2)</f>
        <v>1974</v>
      </c>
      <c r="P4447" s="36" t="str">
        <f>MID(NICAP[[#This Row],[Date]],3,2)</f>
        <v>10</v>
      </c>
      <c r="Q4447" s="36" t="str">
        <f>RIGHT(NICAP[[#This Row],[Date]],2)</f>
        <v>20</v>
      </c>
      <c r="R4447" s="26">
        <f>DATE(NICAP[[#This Row],[Year]],NICAP[[#This Row],[Month]],NICAP[[#This Row],[Day]])</f>
        <v>27322</v>
      </c>
      <c r="S4447" s="35" t="str">
        <f t="shared" si="138"/>
        <v>IN</v>
      </c>
      <c r="T4447" s="24" t="str">
        <f t="shared" si="139"/>
        <v>US</v>
      </c>
    </row>
    <row r="4448" spans="1:20" ht="41.25" customHeight="1" x14ac:dyDescent="0.2">
      <c r="A4448" s="35">
        <v>4439</v>
      </c>
      <c r="B4448" s="57">
        <v>741024</v>
      </c>
      <c r="C4448" s="50" t="s">
        <v>4085</v>
      </c>
      <c r="D4448" s="50" t="s">
        <v>1787</v>
      </c>
      <c r="E4448" s="50" t="str">
        <f>IF(AND(LEN(NICAP[[#This Row],[State or      Country]])=2,NICAP[[#This Row],[State or      Country]]&lt;&gt;"UK"),"US","Other")</f>
        <v>US</v>
      </c>
      <c r="F4448" s="49">
        <v>11</v>
      </c>
      <c r="G4448" s="48"/>
      <c r="H4448" s="48"/>
      <c r="I4448" s="48"/>
      <c r="J4448" s="48"/>
      <c r="K4448" s="48"/>
      <c r="L4448" s="42" t="s">
        <v>4084</v>
      </c>
      <c r="M4448" s="42" t="str">
        <f>IF(LEFT(NICAP[[#This Row],[Date]],1)=0,"Y","N")</f>
        <v>N</v>
      </c>
      <c r="N4448" s="42"/>
      <c r="O4448" s="42" t="str">
        <f>19&amp;LEFT(NICAP[[#This Row],[Date]],2)</f>
        <v>1974</v>
      </c>
      <c r="P4448" s="42" t="str">
        <f>MID(NICAP[[#This Row],[Date]],3,2)</f>
        <v>10</v>
      </c>
      <c r="Q4448" s="42" t="str">
        <f>RIGHT(NICAP[[#This Row],[Date]],2)</f>
        <v>24</v>
      </c>
      <c r="R4448" s="26">
        <f>DATE(NICAP[[#This Row],[Year]],NICAP[[#This Row],[Month]],NICAP[[#This Row],[Day]])</f>
        <v>27326</v>
      </c>
      <c r="S4448" s="35" t="str">
        <f t="shared" si="138"/>
        <v>IN</v>
      </c>
      <c r="T4448" s="24" t="str">
        <f t="shared" si="139"/>
        <v>US</v>
      </c>
    </row>
    <row r="4449" spans="1:20" ht="12.75" customHeight="1" x14ac:dyDescent="0.2">
      <c r="A4449" s="35">
        <v>4440</v>
      </c>
      <c r="B4449" s="55">
        <v>741025</v>
      </c>
      <c r="C4449" s="39" t="s">
        <v>4083</v>
      </c>
      <c r="D4449" s="39" t="s">
        <v>3750</v>
      </c>
      <c r="E4449" s="39" t="str">
        <f>IF(AND(LEN(NICAP[[#This Row],[State or      Country]])=2,NICAP[[#This Row],[State or      Country]]&lt;&gt;"UK"),"US","Other")</f>
        <v>US</v>
      </c>
      <c r="F4449" s="38">
        <v>7</v>
      </c>
      <c r="G4449" s="37"/>
      <c r="H4449" s="37"/>
      <c r="I4449" s="37"/>
      <c r="J4449" s="37"/>
      <c r="K4449" s="37"/>
      <c r="L4449" s="36" t="s">
        <v>4082</v>
      </c>
      <c r="M4449" s="36" t="str">
        <f>IF(LEFT(NICAP[[#This Row],[Date]],1)=0,"Y","N")</f>
        <v>N</v>
      </c>
      <c r="N4449" s="36"/>
      <c r="O4449" s="36" t="str">
        <f>19&amp;LEFT(NICAP[[#This Row],[Date]],2)</f>
        <v>1974</v>
      </c>
      <c r="P4449" s="36" t="str">
        <f>MID(NICAP[[#This Row],[Date]],3,2)</f>
        <v>10</v>
      </c>
      <c r="Q4449" s="36" t="str">
        <f>RIGHT(NICAP[[#This Row],[Date]],2)</f>
        <v>25</v>
      </c>
      <c r="R4449" s="26">
        <f>DATE(NICAP[[#This Row],[Year]],NICAP[[#This Row],[Month]],NICAP[[#This Row],[Day]])</f>
        <v>27327</v>
      </c>
      <c r="S4449" s="35" t="str">
        <f t="shared" si="138"/>
        <v>WY</v>
      </c>
      <c r="T4449" s="24" t="str">
        <f t="shared" si="139"/>
        <v>US</v>
      </c>
    </row>
    <row r="4450" spans="1:20" ht="12.75" customHeight="1" x14ac:dyDescent="0.2">
      <c r="A4450" s="35">
        <v>4441</v>
      </c>
      <c r="B4450" s="55">
        <v>741027</v>
      </c>
      <c r="C4450" s="39" t="s">
        <v>4081</v>
      </c>
      <c r="D4450" s="39" t="s">
        <v>1802</v>
      </c>
      <c r="E4450" s="39" t="str">
        <f>IF(AND(LEN(NICAP[[#This Row],[State or      Country]])=2,NICAP[[#This Row],[State or      Country]]&lt;&gt;"UK"),"US","Other")</f>
        <v>Other</v>
      </c>
      <c r="F4450" s="38">
        <v>7</v>
      </c>
      <c r="G4450" s="37"/>
      <c r="H4450" s="37"/>
      <c r="I4450" s="37"/>
      <c r="J4450" s="37"/>
      <c r="K4450" s="37"/>
      <c r="L4450" s="36" t="s">
        <v>4080</v>
      </c>
      <c r="M4450" s="36" t="str">
        <f>IF(LEFT(NICAP[[#This Row],[Date]],1)=0,"Y","N")</f>
        <v>N</v>
      </c>
      <c r="N4450" s="36"/>
      <c r="O4450" s="36" t="str">
        <f>19&amp;LEFT(NICAP[[#This Row],[Date]],2)</f>
        <v>1974</v>
      </c>
      <c r="P4450" s="36" t="str">
        <f>MID(NICAP[[#This Row],[Date]],3,2)</f>
        <v>10</v>
      </c>
      <c r="Q4450" s="36" t="str">
        <f>RIGHT(NICAP[[#This Row],[Date]],2)</f>
        <v>27</v>
      </c>
      <c r="R4450" s="26">
        <f>DATE(NICAP[[#This Row],[Year]],NICAP[[#This Row],[Month]],NICAP[[#This Row],[Day]])</f>
        <v>27329</v>
      </c>
      <c r="S4450" s="35" t="str">
        <f t="shared" si="138"/>
        <v/>
      </c>
      <c r="T4450" s="24" t="str">
        <f t="shared" si="139"/>
        <v>UK</v>
      </c>
    </row>
    <row r="4451" spans="1:20" ht="12.75" customHeight="1" x14ac:dyDescent="0.2">
      <c r="A4451" s="35">
        <v>4442</v>
      </c>
      <c r="B4451" s="55">
        <v>741029</v>
      </c>
      <c r="C4451" s="39" t="s">
        <v>4079</v>
      </c>
      <c r="D4451" s="39" t="s">
        <v>1670</v>
      </c>
      <c r="E4451" s="39" t="str">
        <f>IF(AND(LEN(NICAP[[#This Row],[State or      Country]])=2,NICAP[[#This Row],[State or      Country]]&lt;&gt;"UK"),"US","Other")</f>
        <v>US</v>
      </c>
      <c r="F4451" s="38">
        <v>7</v>
      </c>
      <c r="G4451" s="37"/>
      <c r="H4451" s="37"/>
      <c r="I4451" s="37"/>
      <c r="J4451" s="37"/>
      <c r="K4451" s="37"/>
      <c r="L4451" s="36" t="s">
        <v>4078</v>
      </c>
      <c r="M4451" s="36" t="str">
        <f>IF(LEFT(NICAP[[#This Row],[Date]],1)=0,"Y","N")</f>
        <v>N</v>
      </c>
      <c r="N4451" s="36"/>
      <c r="O4451" s="36" t="str">
        <f>19&amp;LEFT(NICAP[[#This Row],[Date]],2)</f>
        <v>1974</v>
      </c>
      <c r="P4451" s="36" t="str">
        <f>MID(NICAP[[#This Row],[Date]],3,2)</f>
        <v>10</v>
      </c>
      <c r="Q4451" s="36" t="str">
        <f>RIGHT(NICAP[[#This Row],[Date]],2)</f>
        <v>29</v>
      </c>
      <c r="R4451" s="26">
        <f>DATE(NICAP[[#This Row],[Year]],NICAP[[#This Row],[Month]],NICAP[[#This Row],[Day]])</f>
        <v>27331</v>
      </c>
      <c r="S4451" s="35" t="str">
        <f t="shared" si="138"/>
        <v>IL</v>
      </c>
      <c r="T4451" s="24" t="str">
        <f t="shared" si="139"/>
        <v>US</v>
      </c>
    </row>
    <row r="4452" spans="1:20" ht="12.75" customHeight="1" x14ac:dyDescent="0.2">
      <c r="A4452" s="35">
        <v>4443</v>
      </c>
      <c r="B4452" s="53">
        <v>741030</v>
      </c>
      <c r="C4452" s="39" t="s">
        <v>1735</v>
      </c>
      <c r="D4452" s="39" t="s">
        <v>1734</v>
      </c>
      <c r="E4452" s="39" t="str">
        <f>IF(AND(LEN(NICAP[[#This Row],[State or      Country]])=2,NICAP[[#This Row],[State or      Country]]&lt;&gt;"UK"),"US","Other")</f>
        <v>US</v>
      </c>
      <c r="F4452" s="38">
        <v>9</v>
      </c>
      <c r="G4452" s="47" t="s">
        <v>1666</v>
      </c>
      <c r="H4452" s="46">
        <v>5</v>
      </c>
      <c r="I4452" s="37"/>
      <c r="J4452" s="37"/>
      <c r="K4452" s="37"/>
      <c r="L4452" s="36" t="s">
        <v>4077</v>
      </c>
      <c r="M4452" s="36" t="str">
        <f>IF(LEFT(NICAP[[#This Row],[Date]],1)=0,"Y","N")</f>
        <v>N</v>
      </c>
      <c r="N4452" s="36"/>
      <c r="O4452" s="36" t="str">
        <f>19&amp;LEFT(NICAP[[#This Row],[Date]],2)</f>
        <v>1974</v>
      </c>
      <c r="P4452" s="36" t="str">
        <f>MID(NICAP[[#This Row],[Date]],3,2)</f>
        <v>10</v>
      </c>
      <c r="Q4452" s="36" t="str">
        <f>RIGHT(NICAP[[#This Row],[Date]],2)</f>
        <v>30</v>
      </c>
      <c r="R4452" s="26">
        <f>DATE(NICAP[[#This Row],[Year]],NICAP[[#This Row],[Month]],NICAP[[#This Row],[Day]])</f>
        <v>27332</v>
      </c>
      <c r="S4452" s="35" t="str">
        <f t="shared" si="138"/>
        <v>MI</v>
      </c>
      <c r="T4452" s="24" t="str">
        <f t="shared" si="139"/>
        <v>US</v>
      </c>
    </row>
    <row r="4453" spans="1:20" ht="71.25" customHeight="1" x14ac:dyDescent="0.2">
      <c r="A4453" s="35">
        <v>4444</v>
      </c>
      <c r="B4453" s="57">
        <v>741031</v>
      </c>
      <c r="C4453" s="50" t="s">
        <v>4076</v>
      </c>
      <c r="D4453" s="50" t="s">
        <v>1670</v>
      </c>
      <c r="E4453" s="50" t="str">
        <f>IF(AND(LEN(NICAP[[#This Row],[State or      Country]])=2,NICAP[[#This Row],[State or      Country]]&lt;&gt;"UK"),"US","Other")</f>
        <v>US</v>
      </c>
      <c r="F4453" s="49">
        <v>2</v>
      </c>
      <c r="G4453" s="48"/>
      <c r="H4453" s="48"/>
      <c r="I4453" s="48"/>
      <c r="J4453" s="48"/>
      <c r="K4453" s="48"/>
      <c r="L4453" s="36" t="s">
        <v>4075</v>
      </c>
      <c r="M4453" s="36" t="str">
        <f>IF(LEFT(NICAP[[#This Row],[Date]],1)=0,"Y","N")</f>
        <v>N</v>
      </c>
      <c r="N4453" s="36"/>
      <c r="O4453" s="36" t="str">
        <f>19&amp;LEFT(NICAP[[#This Row],[Date]],2)</f>
        <v>1974</v>
      </c>
      <c r="P4453" s="36" t="str">
        <f>MID(NICAP[[#This Row],[Date]],3,2)</f>
        <v>10</v>
      </c>
      <c r="Q4453" s="36" t="str">
        <f>RIGHT(NICAP[[#This Row],[Date]],2)</f>
        <v>31</v>
      </c>
      <c r="R4453" s="26">
        <f>DATE(NICAP[[#This Row],[Year]],NICAP[[#This Row],[Month]],NICAP[[#This Row],[Day]])</f>
        <v>27333</v>
      </c>
      <c r="S4453" s="35" t="str">
        <f t="shared" si="138"/>
        <v>IL</v>
      </c>
      <c r="T4453" s="24" t="str">
        <f t="shared" si="139"/>
        <v>US</v>
      </c>
    </row>
    <row r="4454" spans="1:20" ht="57.75" customHeight="1" x14ac:dyDescent="0.2">
      <c r="A4454" s="35">
        <v>4445</v>
      </c>
      <c r="B4454" s="57">
        <v>741100</v>
      </c>
      <c r="C4454" s="50" t="s">
        <v>4074</v>
      </c>
      <c r="D4454" s="50" t="s">
        <v>1670</v>
      </c>
      <c r="E4454" s="50" t="str">
        <f>IF(AND(LEN(NICAP[[#This Row],[State or      Country]])=2,NICAP[[#This Row],[State or      Country]]&lt;&gt;"UK"),"US","Other")</f>
        <v>US</v>
      </c>
      <c r="F4454" s="49">
        <v>2</v>
      </c>
      <c r="G4454" s="48"/>
      <c r="H4454" s="48"/>
      <c r="I4454" s="48"/>
      <c r="J4454" s="48"/>
      <c r="K4454" s="48"/>
      <c r="L4454" s="36" t="s">
        <v>4073</v>
      </c>
      <c r="M4454" s="36" t="str">
        <f>IF(LEFT(NICAP[[#This Row],[Date]],1)=0,"Y","N")</f>
        <v>N</v>
      </c>
      <c r="N4454" s="36"/>
      <c r="O4454" s="36" t="str">
        <f>19&amp;LEFT(NICAP[[#This Row],[Date]],2)</f>
        <v>1974</v>
      </c>
      <c r="P4454" s="36" t="str">
        <f>MID(NICAP[[#This Row],[Date]],3,2)</f>
        <v>11</v>
      </c>
      <c r="Q4454" s="36" t="str">
        <f>RIGHT(NICAP[[#This Row],[Date]],2)</f>
        <v>00</v>
      </c>
      <c r="R4454" s="26">
        <f>DATE(NICAP[[#This Row],[Year]],NICAP[[#This Row],[Month]],NICAP[[#This Row],[Day]])</f>
        <v>27333</v>
      </c>
      <c r="S4454" s="35" t="str">
        <f t="shared" si="138"/>
        <v>IL</v>
      </c>
      <c r="T4454" s="24" t="str">
        <f t="shared" si="139"/>
        <v>US</v>
      </c>
    </row>
    <row r="4455" spans="1:20" ht="14.25" customHeight="1" x14ac:dyDescent="0.2">
      <c r="A4455" s="35">
        <v>4446</v>
      </c>
      <c r="B4455" s="81">
        <v>741111</v>
      </c>
      <c r="C4455" s="39" t="s">
        <v>4072</v>
      </c>
      <c r="D4455" s="39" t="s">
        <v>1683</v>
      </c>
      <c r="E4455" s="39" t="str">
        <f>IF(AND(LEN(NICAP[[#This Row],[State or      Country]])=2,NICAP[[#This Row],[State or      Country]]&lt;&gt;"UK"),"US","Other")</f>
        <v>US</v>
      </c>
      <c r="F4455" s="38">
        <v>11</v>
      </c>
      <c r="G4455" s="47" t="s">
        <v>1757</v>
      </c>
      <c r="H4455" s="46">
        <v>5</v>
      </c>
      <c r="I4455" s="37"/>
      <c r="J4455" s="37"/>
      <c r="K4455" s="37"/>
      <c r="L4455" s="36" t="s">
        <v>4071</v>
      </c>
      <c r="M4455" s="36" t="str">
        <f>IF(LEFT(NICAP[[#This Row],[Date]],1)=0,"Y","N")</f>
        <v>N</v>
      </c>
      <c r="N4455" s="36"/>
      <c r="O4455" s="36" t="str">
        <f>19&amp;LEFT(NICAP[[#This Row],[Date]],2)</f>
        <v>1974</v>
      </c>
      <c r="P4455" s="36" t="str">
        <f>MID(NICAP[[#This Row],[Date]],3,2)</f>
        <v>11</v>
      </c>
      <c r="Q4455" s="36" t="str">
        <f>RIGHT(NICAP[[#This Row],[Date]],2)</f>
        <v>11</v>
      </c>
      <c r="R4455" s="26">
        <f>DATE(NICAP[[#This Row],[Year]],NICAP[[#This Row],[Month]],NICAP[[#This Row],[Day]])</f>
        <v>27344</v>
      </c>
      <c r="S4455" s="35" t="str">
        <f t="shared" si="138"/>
        <v>FL</v>
      </c>
      <c r="T4455" s="24" t="str">
        <f t="shared" si="139"/>
        <v>US</v>
      </c>
    </row>
    <row r="4456" spans="1:20" ht="14.25" customHeight="1" x14ac:dyDescent="0.2">
      <c r="A4456" s="35">
        <v>4447</v>
      </c>
      <c r="B4456" s="81">
        <v>741128</v>
      </c>
      <c r="C4456" s="39" t="s">
        <v>4070</v>
      </c>
      <c r="D4456" s="39" t="s">
        <v>1670</v>
      </c>
      <c r="E4456" s="39" t="str">
        <f>IF(AND(LEN(NICAP[[#This Row],[State or      Country]])=2,NICAP[[#This Row],[State or      Country]]&lt;&gt;"UK"),"US","Other")</f>
        <v>US</v>
      </c>
      <c r="F4456" s="38">
        <v>3</v>
      </c>
      <c r="G4456" s="47" t="s">
        <v>2090</v>
      </c>
      <c r="H4456" s="46">
        <v>5</v>
      </c>
      <c r="I4456" s="37"/>
      <c r="J4456" s="37"/>
      <c r="K4456" s="37"/>
      <c r="L4456" s="36" t="s">
        <v>4069</v>
      </c>
      <c r="M4456" s="36" t="str">
        <f>IF(LEFT(NICAP[[#This Row],[Date]],1)=0,"Y","N")</f>
        <v>N</v>
      </c>
      <c r="N4456" s="36"/>
      <c r="O4456" s="36" t="str">
        <f>19&amp;LEFT(NICAP[[#This Row],[Date]],2)</f>
        <v>1974</v>
      </c>
      <c r="P4456" s="36" t="str">
        <f>MID(NICAP[[#This Row],[Date]],3,2)</f>
        <v>11</v>
      </c>
      <c r="Q4456" s="36" t="str">
        <f>RIGHT(NICAP[[#This Row],[Date]],2)</f>
        <v>28</v>
      </c>
      <c r="R4456" s="26">
        <f>DATE(NICAP[[#This Row],[Year]],NICAP[[#This Row],[Month]],NICAP[[#This Row],[Day]])</f>
        <v>27361</v>
      </c>
      <c r="S4456" s="35" t="str">
        <f t="shared" si="138"/>
        <v>IL</v>
      </c>
      <c r="T4456" s="24" t="str">
        <f t="shared" si="139"/>
        <v>US</v>
      </c>
    </row>
    <row r="4457" spans="1:20" ht="14.25" customHeight="1" x14ac:dyDescent="0.2">
      <c r="A4457" s="35">
        <v>4448</v>
      </c>
      <c r="B4457" s="81">
        <v>741128</v>
      </c>
      <c r="C4457" s="39" t="s">
        <v>4070</v>
      </c>
      <c r="D4457" s="39" t="s">
        <v>1670</v>
      </c>
      <c r="E4457" s="39" t="str">
        <f>IF(AND(LEN(NICAP[[#This Row],[State or      Country]])=2,NICAP[[#This Row],[State or      Country]]&lt;&gt;"UK"),"US","Other")</f>
        <v>US</v>
      </c>
      <c r="F4457" s="38">
        <v>11</v>
      </c>
      <c r="G4457" s="47" t="s">
        <v>1757</v>
      </c>
      <c r="H4457" s="46">
        <v>5</v>
      </c>
      <c r="I4457" s="41"/>
      <c r="J4457" s="41"/>
      <c r="K4457" s="41"/>
      <c r="L4457" s="36" t="s">
        <v>4069</v>
      </c>
      <c r="M4457" s="36" t="str">
        <f>IF(LEFT(NICAP[[#This Row],[Date]],1)=0,"Y","N")</f>
        <v>N</v>
      </c>
      <c r="N4457" s="36"/>
      <c r="O4457" s="36" t="str">
        <f>19&amp;LEFT(NICAP[[#This Row],[Date]],2)</f>
        <v>1974</v>
      </c>
      <c r="P4457" s="36" t="str">
        <f>MID(NICAP[[#This Row],[Date]],3,2)</f>
        <v>11</v>
      </c>
      <c r="Q4457" s="36" t="str">
        <f>RIGHT(NICAP[[#This Row],[Date]],2)</f>
        <v>28</v>
      </c>
      <c r="R4457" s="26">
        <f>DATE(NICAP[[#This Row],[Year]],NICAP[[#This Row],[Month]],NICAP[[#This Row],[Day]])</f>
        <v>27361</v>
      </c>
      <c r="S4457" s="35" t="str">
        <f t="shared" si="138"/>
        <v>IL</v>
      </c>
      <c r="T4457" s="24" t="str">
        <f t="shared" si="139"/>
        <v>US</v>
      </c>
    </row>
    <row r="4458" spans="1:20" ht="12.75" customHeight="1" x14ac:dyDescent="0.2">
      <c r="A4458" s="35">
        <v>4449</v>
      </c>
      <c r="B4458" s="68">
        <v>741128</v>
      </c>
      <c r="C4458" s="39" t="s">
        <v>4068</v>
      </c>
      <c r="D4458" s="39" t="s">
        <v>1670</v>
      </c>
      <c r="E4458" s="39" t="str">
        <f>IF(AND(LEN(NICAP[[#This Row],[State or      Country]])=2,NICAP[[#This Row],[State or      Country]]&lt;&gt;"UK"),"US","Other")</f>
        <v>US</v>
      </c>
      <c r="F4458" s="38">
        <v>11</v>
      </c>
      <c r="G4458" s="37"/>
      <c r="H4458" s="37"/>
      <c r="I4458" s="37"/>
      <c r="J4458" s="37"/>
      <c r="K4458" s="37"/>
      <c r="L4458" s="36" t="s">
        <v>4067</v>
      </c>
      <c r="M4458" s="36" t="str">
        <f>IF(LEFT(NICAP[[#This Row],[Date]],1)=0,"Y","N")</f>
        <v>N</v>
      </c>
      <c r="N4458" s="36"/>
      <c r="O4458" s="36" t="str">
        <f>19&amp;LEFT(NICAP[[#This Row],[Date]],2)</f>
        <v>1974</v>
      </c>
      <c r="P4458" s="36" t="str">
        <f>MID(NICAP[[#This Row],[Date]],3,2)</f>
        <v>11</v>
      </c>
      <c r="Q4458" s="36" t="str">
        <f>RIGHT(NICAP[[#This Row],[Date]],2)</f>
        <v>28</v>
      </c>
      <c r="R4458" s="26">
        <f>DATE(NICAP[[#This Row],[Year]],NICAP[[#This Row],[Month]],NICAP[[#This Row],[Day]])</f>
        <v>27361</v>
      </c>
      <c r="S4458" s="35" t="str">
        <f t="shared" si="138"/>
        <v>IL</v>
      </c>
      <c r="T4458" s="24" t="str">
        <f t="shared" si="139"/>
        <v>US</v>
      </c>
    </row>
    <row r="4459" spans="1:20" ht="12.75" customHeight="1" x14ac:dyDescent="0.2">
      <c r="A4459" s="35">
        <v>4450</v>
      </c>
      <c r="B4459" s="64">
        <v>741219</v>
      </c>
      <c r="C4459" s="39" t="s">
        <v>3544</v>
      </c>
      <c r="D4459" s="39" t="s">
        <v>2013</v>
      </c>
      <c r="E4459" s="39" t="str">
        <f>IF(AND(LEN(NICAP[[#This Row],[State or      Country]])=2,NICAP[[#This Row],[State or      Country]]&lt;&gt;"UK"),"US","Other")</f>
        <v>US</v>
      </c>
      <c r="F4459" s="38">
        <v>2</v>
      </c>
      <c r="G4459" s="37"/>
      <c r="H4459" s="37"/>
      <c r="I4459" s="37"/>
      <c r="J4459" s="37"/>
      <c r="K4459" s="37"/>
      <c r="L4459" s="36" t="s">
        <v>4066</v>
      </c>
      <c r="M4459" s="36" t="str">
        <f>IF(LEFT(NICAP[[#This Row],[Date]],1)=0,"Y","N")</f>
        <v>N</v>
      </c>
      <c r="N4459" s="36"/>
      <c r="O4459" s="36" t="str">
        <f>19&amp;LEFT(NICAP[[#This Row],[Date]],2)</f>
        <v>1974</v>
      </c>
      <c r="P4459" s="36" t="str">
        <f>MID(NICAP[[#This Row],[Date]],3,2)</f>
        <v>12</v>
      </c>
      <c r="Q4459" s="36" t="str">
        <f>RIGHT(NICAP[[#This Row],[Date]],2)</f>
        <v>19</v>
      </c>
      <c r="R4459" s="26">
        <f>DATE(NICAP[[#This Row],[Year]],NICAP[[#This Row],[Month]],NICAP[[#This Row],[Day]])</f>
        <v>27382</v>
      </c>
      <c r="S4459" s="35" t="str">
        <f t="shared" si="138"/>
        <v>KY</v>
      </c>
      <c r="T4459" s="24" t="str">
        <f t="shared" si="139"/>
        <v>US</v>
      </c>
    </row>
    <row r="4460" spans="1:20" ht="57" customHeight="1" x14ac:dyDescent="0.2">
      <c r="A4460" s="35">
        <v>4451</v>
      </c>
      <c r="B4460" s="67">
        <v>741221</v>
      </c>
      <c r="C4460" s="50" t="s">
        <v>4065</v>
      </c>
      <c r="D4460" s="50" t="s">
        <v>1670</v>
      </c>
      <c r="E4460" s="50" t="str">
        <f>IF(AND(LEN(NICAP[[#This Row],[State or      Country]])=2,NICAP[[#This Row],[State or      Country]]&lt;&gt;"UK"),"US","Other")</f>
        <v>US</v>
      </c>
      <c r="F4460" s="49">
        <v>2</v>
      </c>
      <c r="G4460" s="48"/>
      <c r="H4460" s="48"/>
      <c r="I4460" s="48"/>
      <c r="J4460" s="48"/>
      <c r="K4460" s="48"/>
      <c r="L4460" s="36" t="s">
        <v>4064</v>
      </c>
      <c r="M4460" s="36" t="str">
        <f>IF(LEFT(NICAP[[#This Row],[Date]],1)=0,"Y","N")</f>
        <v>N</v>
      </c>
      <c r="N4460" s="36"/>
      <c r="O4460" s="36" t="str">
        <f>19&amp;LEFT(NICAP[[#This Row],[Date]],2)</f>
        <v>1974</v>
      </c>
      <c r="P4460" s="36" t="str">
        <f>MID(NICAP[[#This Row],[Date]],3,2)</f>
        <v>12</v>
      </c>
      <c r="Q4460" s="36" t="str">
        <f>RIGHT(NICAP[[#This Row],[Date]],2)</f>
        <v>21</v>
      </c>
      <c r="R4460" s="26">
        <f>DATE(NICAP[[#This Row],[Year]],NICAP[[#This Row],[Month]],NICAP[[#This Row],[Day]])</f>
        <v>27384</v>
      </c>
      <c r="S4460" s="35" t="str">
        <f t="shared" si="138"/>
        <v>IL</v>
      </c>
      <c r="T4460" s="24" t="str">
        <f t="shared" si="139"/>
        <v>US</v>
      </c>
    </row>
    <row r="4461" spans="1:20" ht="101.25" customHeight="1" x14ac:dyDescent="0.2">
      <c r="A4461" s="35">
        <v>4452</v>
      </c>
      <c r="B4461" s="67">
        <v>741222</v>
      </c>
      <c r="C4461" s="50" t="s">
        <v>3753</v>
      </c>
      <c r="D4461" s="50" t="s">
        <v>1694</v>
      </c>
      <c r="E4461" s="50" t="str">
        <f>IF(AND(LEN(NICAP[[#This Row],[State or      Country]])=2,NICAP[[#This Row],[State or      Country]]&lt;&gt;"UK"),"US","Other")</f>
        <v>US</v>
      </c>
      <c r="F4461" s="49">
        <v>3</v>
      </c>
      <c r="G4461" s="48"/>
      <c r="H4461" s="48"/>
      <c r="I4461" s="48"/>
      <c r="J4461" s="48"/>
      <c r="K4461" s="48"/>
      <c r="L4461" s="36" t="s">
        <v>4063</v>
      </c>
      <c r="M4461" s="36" t="str">
        <f>IF(LEFT(NICAP[[#This Row],[Date]],1)=0,"Y","N")</f>
        <v>N</v>
      </c>
      <c r="N4461" s="36"/>
      <c r="O4461" s="36" t="str">
        <f>19&amp;LEFT(NICAP[[#This Row],[Date]],2)</f>
        <v>1974</v>
      </c>
      <c r="P4461" s="36" t="str">
        <f>MID(NICAP[[#This Row],[Date]],3,2)</f>
        <v>12</v>
      </c>
      <c r="Q4461" s="36" t="str">
        <f>RIGHT(NICAP[[#This Row],[Date]],2)</f>
        <v>22</v>
      </c>
      <c r="R4461" s="26">
        <f>DATE(NICAP[[#This Row],[Year]],NICAP[[#This Row],[Month]],NICAP[[#This Row],[Day]])</f>
        <v>27385</v>
      </c>
      <c r="S4461" s="35" t="str">
        <f t="shared" si="138"/>
        <v>OH</v>
      </c>
      <c r="T4461" s="24" t="str">
        <f t="shared" si="139"/>
        <v>US</v>
      </c>
    </row>
    <row r="4462" spans="1:20" ht="57" customHeight="1" x14ac:dyDescent="0.2">
      <c r="A4462" s="35">
        <v>4453</v>
      </c>
      <c r="B4462" s="69" t="s">
        <v>4062</v>
      </c>
      <c r="C4462" s="50" t="s">
        <v>4061</v>
      </c>
      <c r="D4462" s="50" t="s">
        <v>1991</v>
      </c>
      <c r="E4462" s="50" t="str">
        <f>IF(AND(LEN(NICAP[[#This Row],[State or      Country]])=2,NICAP[[#This Row],[State or      Country]]&lt;&gt;"UK"),"US","Other")</f>
        <v>Other</v>
      </c>
      <c r="F4462" s="49">
        <v>2</v>
      </c>
      <c r="G4462" s="48"/>
      <c r="H4462" s="48"/>
      <c r="I4462" s="48"/>
      <c r="J4462" s="48"/>
      <c r="K4462" s="48"/>
      <c r="L4462" s="42" t="s">
        <v>4060</v>
      </c>
      <c r="M4462" s="42" t="str">
        <f>IF(LEFT(NICAP[[#This Row],[Date]],1)=0,"Y","N")</f>
        <v>N</v>
      </c>
      <c r="N4462" s="42"/>
      <c r="O4462" s="42" t="str">
        <f>19&amp;LEFT(NICAP[[#This Row],[Date]],2)</f>
        <v>1975</v>
      </c>
      <c r="P4462" s="42" t="str">
        <f>MID(NICAP[[#This Row],[Date]],3,2)</f>
        <v>Ja</v>
      </c>
      <c r="Q4462" s="42" t="str">
        <f>RIGHT(NICAP[[#This Row],[Date]],2)</f>
        <v>ar</v>
      </c>
      <c r="R4462" s="26" t="e">
        <f>DATE(NICAP[[#This Row],[Year]],NICAP[[#This Row],[Month]],NICAP[[#This Row],[Day]])</f>
        <v>#VALUE!</v>
      </c>
      <c r="S4462" s="35" t="str">
        <f t="shared" si="138"/>
        <v/>
      </c>
      <c r="T4462" s="24" t="str">
        <f t="shared" si="139"/>
        <v>Africa</v>
      </c>
    </row>
    <row r="4463" spans="1:20" ht="57" customHeight="1" x14ac:dyDescent="0.2">
      <c r="A4463" s="35">
        <v>4454</v>
      </c>
      <c r="B4463" s="69" t="s">
        <v>4062</v>
      </c>
      <c r="C4463" s="50" t="s">
        <v>4061</v>
      </c>
      <c r="D4463" s="50" t="s">
        <v>1991</v>
      </c>
      <c r="E4463" s="50" t="str">
        <f>IF(AND(LEN(NICAP[[#This Row],[State or      Country]])=2,NICAP[[#This Row],[State or      Country]]&lt;&gt;"UK"),"US","Other")</f>
        <v>Other</v>
      </c>
      <c r="F4463" s="49">
        <v>6</v>
      </c>
      <c r="G4463" s="48"/>
      <c r="H4463" s="48"/>
      <c r="I4463" s="48"/>
      <c r="J4463" s="48"/>
      <c r="K4463" s="48"/>
      <c r="L4463" s="42" t="s">
        <v>4060</v>
      </c>
      <c r="M4463" s="42" t="str">
        <f>IF(LEFT(NICAP[[#This Row],[Date]],1)=0,"Y","N")</f>
        <v>N</v>
      </c>
      <c r="N4463" s="42"/>
      <c r="O4463" s="42" t="str">
        <f>19&amp;LEFT(NICAP[[#This Row],[Date]],2)</f>
        <v>1975</v>
      </c>
      <c r="P4463" s="42" t="str">
        <f>MID(NICAP[[#This Row],[Date]],3,2)</f>
        <v>Ja</v>
      </c>
      <c r="Q4463" s="42" t="str">
        <f>RIGHT(NICAP[[#This Row],[Date]],2)</f>
        <v>ar</v>
      </c>
      <c r="R4463" s="26" t="e">
        <f>DATE(NICAP[[#This Row],[Year]],NICAP[[#This Row],[Month]],NICAP[[#This Row],[Day]])</f>
        <v>#VALUE!</v>
      </c>
      <c r="S4463" s="35" t="str">
        <f t="shared" si="138"/>
        <v/>
      </c>
      <c r="T4463" s="24" t="str">
        <f t="shared" si="139"/>
        <v>Africa</v>
      </c>
    </row>
    <row r="4464" spans="1:20" ht="56.25" customHeight="1" x14ac:dyDescent="0.2">
      <c r="A4464" s="35">
        <v>4455</v>
      </c>
      <c r="B4464" s="69" t="s">
        <v>4062</v>
      </c>
      <c r="C4464" s="50" t="s">
        <v>4061</v>
      </c>
      <c r="D4464" s="50" t="s">
        <v>1991</v>
      </c>
      <c r="E4464" s="50" t="str">
        <f>IF(AND(LEN(NICAP[[#This Row],[State or      Country]])=2,NICAP[[#This Row],[State or      Country]]&lt;&gt;"UK"),"US","Other")</f>
        <v>Other</v>
      </c>
      <c r="F4464" s="49">
        <v>9</v>
      </c>
      <c r="G4464" s="48"/>
      <c r="H4464" s="80">
        <v>5</v>
      </c>
      <c r="I4464" s="48"/>
      <c r="J4464" s="48"/>
      <c r="K4464" s="48"/>
      <c r="L4464" s="42" t="s">
        <v>4060</v>
      </c>
      <c r="M4464" s="42" t="str">
        <f>IF(LEFT(NICAP[[#This Row],[Date]],1)=0,"Y","N")</f>
        <v>N</v>
      </c>
      <c r="N4464" s="42"/>
      <c r="O4464" s="42" t="str">
        <f>19&amp;LEFT(NICAP[[#This Row],[Date]],2)</f>
        <v>1975</v>
      </c>
      <c r="P4464" s="42" t="str">
        <f>MID(NICAP[[#This Row],[Date]],3,2)</f>
        <v>Ja</v>
      </c>
      <c r="Q4464" s="42" t="str">
        <f>RIGHT(NICAP[[#This Row],[Date]],2)</f>
        <v>ar</v>
      </c>
      <c r="R4464" s="26" t="e">
        <f>DATE(NICAP[[#This Row],[Year]],NICAP[[#This Row],[Month]],NICAP[[#This Row],[Day]])</f>
        <v>#VALUE!</v>
      </c>
      <c r="S4464" s="35" t="str">
        <f t="shared" si="138"/>
        <v/>
      </c>
      <c r="T4464" s="24" t="str">
        <f t="shared" si="139"/>
        <v>Africa</v>
      </c>
    </row>
    <row r="4465" spans="1:20" ht="101.25" customHeight="1" x14ac:dyDescent="0.2">
      <c r="A4465" s="35">
        <v>4456</v>
      </c>
      <c r="B4465" s="67">
        <v>750101</v>
      </c>
      <c r="C4465" s="50" t="s">
        <v>4059</v>
      </c>
      <c r="D4465" s="50" t="s">
        <v>1950</v>
      </c>
      <c r="E4465" s="50" t="str">
        <f>IF(AND(LEN(NICAP[[#This Row],[State or      Country]])=2,NICAP[[#This Row],[State or      Country]]&lt;&gt;"UK"),"US","Other")</f>
        <v>Other</v>
      </c>
      <c r="F4465" s="49">
        <v>8</v>
      </c>
      <c r="G4465" s="48"/>
      <c r="H4465" s="48"/>
      <c r="I4465" s="48"/>
      <c r="J4465" s="48"/>
      <c r="K4465" s="48"/>
      <c r="L4465" s="36" t="s">
        <v>4058</v>
      </c>
      <c r="M4465" s="36" t="str">
        <f>IF(LEFT(NICAP[[#This Row],[Date]],1)=0,"Y","N")</f>
        <v>N</v>
      </c>
      <c r="N4465" s="36"/>
      <c r="O4465" s="36" t="str">
        <f>19&amp;LEFT(NICAP[[#This Row],[Date]],2)</f>
        <v>1975</v>
      </c>
      <c r="P4465" s="36" t="str">
        <f>MID(NICAP[[#This Row],[Date]],3,2)</f>
        <v>01</v>
      </c>
      <c r="Q4465" s="36" t="str">
        <f>RIGHT(NICAP[[#This Row],[Date]],2)</f>
        <v>01</v>
      </c>
      <c r="R4465" s="26">
        <f>DATE(NICAP[[#This Row],[Year]],NICAP[[#This Row],[Month]],NICAP[[#This Row],[Day]])</f>
        <v>27395</v>
      </c>
      <c r="S4465" s="35" t="str">
        <f t="shared" si="138"/>
        <v/>
      </c>
      <c r="T4465" s="24" t="str">
        <f t="shared" si="139"/>
        <v>Spain</v>
      </c>
    </row>
    <row r="4466" spans="1:20" ht="56.25" customHeight="1" x14ac:dyDescent="0.2">
      <c r="A4466" s="35">
        <v>4457</v>
      </c>
      <c r="B4466" s="67">
        <v>750101</v>
      </c>
      <c r="C4466" s="50" t="s">
        <v>4057</v>
      </c>
      <c r="D4466" s="50" t="s">
        <v>1670</v>
      </c>
      <c r="E4466" s="50" t="str">
        <f>IF(AND(LEN(NICAP[[#This Row],[State or      Country]])=2,NICAP[[#This Row],[State or      Country]]&lt;&gt;"UK"),"US","Other")</f>
        <v>US</v>
      </c>
      <c r="F4466" s="49">
        <v>2</v>
      </c>
      <c r="G4466" s="48"/>
      <c r="H4466" s="48"/>
      <c r="I4466" s="48"/>
      <c r="J4466" s="48"/>
      <c r="K4466" s="48"/>
      <c r="L4466" s="42" t="s">
        <v>4056</v>
      </c>
      <c r="M4466" s="42" t="str">
        <f>IF(LEFT(NICAP[[#This Row],[Date]],1)=0,"Y","N")</f>
        <v>N</v>
      </c>
      <c r="N4466" s="42"/>
      <c r="O4466" s="42" t="str">
        <f>19&amp;LEFT(NICAP[[#This Row],[Date]],2)</f>
        <v>1975</v>
      </c>
      <c r="P4466" s="42" t="str">
        <f>MID(NICAP[[#This Row],[Date]],3,2)</f>
        <v>01</v>
      </c>
      <c r="Q4466" s="42" t="str">
        <f>RIGHT(NICAP[[#This Row],[Date]],2)</f>
        <v>01</v>
      </c>
      <c r="R4466" s="26">
        <f>DATE(NICAP[[#This Row],[Year]],NICAP[[#This Row],[Month]],NICAP[[#This Row],[Day]])</f>
        <v>27395</v>
      </c>
      <c r="S4466" s="35" t="str">
        <f t="shared" si="138"/>
        <v>IL</v>
      </c>
      <c r="T4466" s="24" t="str">
        <f t="shared" si="139"/>
        <v>US</v>
      </c>
    </row>
    <row r="4467" spans="1:20" ht="42" customHeight="1" x14ac:dyDescent="0.2">
      <c r="A4467" s="35">
        <v>4458</v>
      </c>
      <c r="B4467" s="67">
        <v>750102</v>
      </c>
      <c r="C4467" s="50" t="s">
        <v>4055</v>
      </c>
      <c r="D4467" s="50" t="s">
        <v>1950</v>
      </c>
      <c r="E4467" s="50" t="str">
        <f>IF(AND(LEN(NICAP[[#This Row],[State or      Country]])=2,NICAP[[#This Row],[State or      Country]]&lt;&gt;"UK"),"US","Other")</f>
        <v>Other</v>
      </c>
      <c r="F4467" s="49">
        <v>2</v>
      </c>
      <c r="G4467" s="48"/>
      <c r="H4467" s="48"/>
      <c r="I4467" s="48"/>
      <c r="J4467" s="48"/>
      <c r="K4467" s="48"/>
      <c r="L4467" s="42" t="s">
        <v>4054</v>
      </c>
      <c r="M4467" s="42" t="str">
        <f>IF(LEFT(NICAP[[#This Row],[Date]],1)=0,"Y","N")</f>
        <v>N</v>
      </c>
      <c r="N4467" s="42"/>
      <c r="O4467" s="42" t="str">
        <f>19&amp;LEFT(NICAP[[#This Row],[Date]],2)</f>
        <v>1975</v>
      </c>
      <c r="P4467" s="42" t="str">
        <f>MID(NICAP[[#This Row],[Date]],3,2)</f>
        <v>01</v>
      </c>
      <c r="Q4467" s="42" t="str">
        <f>RIGHT(NICAP[[#This Row],[Date]],2)</f>
        <v>02</v>
      </c>
      <c r="R4467" s="26">
        <f>DATE(NICAP[[#This Row],[Year]],NICAP[[#This Row],[Month]],NICAP[[#This Row],[Day]])</f>
        <v>27396</v>
      </c>
      <c r="S4467" s="35" t="str">
        <f t="shared" si="138"/>
        <v/>
      </c>
      <c r="T4467" s="24" t="str">
        <f t="shared" si="139"/>
        <v>Spain</v>
      </c>
    </row>
    <row r="4468" spans="1:20" ht="27" customHeight="1" x14ac:dyDescent="0.2">
      <c r="A4468" s="35">
        <v>4459</v>
      </c>
      <c r="B4468" s="66">
        <v>750102</v>
      </c>
      <c r="C4468" s="44" t="s">
        <v>4053</v>
      </c>
      <c r="D4468" s="44" t="s">
        <v>2861</v>
      </c>
      <c r="E4468" s="44" t="str">
        <f>IF(AND(LEN(NICAP[[#This Row],[State or      Country]])=2,NICAP[[#This Row],[State or      Country]]&lt;&gt;"UK"),"US","Other")</f>
        <v>US</v>
      </c>
      <c r="F4468" s="43">
        <v>8</v>
      </c>
      <c r="G4468" s="41"/>
      <c r="H4468" s="41"/>
      <c r="I4468" s="41"/>
      <c r="J4468" s="41"/>
      <c r="K4468" s="41"/>
      <c r="L4468" s="42" t="s">
        <v>4052</v>
      </c>
      <c r="M4468" s="42" t="str">
        <f>IF(LEFT(NICAP[[#This Row],[Date]],1)=0,"Y","N")</f>
        <v>N</v>
      </c>
      <c r="N4468" s="42"/>
      <c r="O4468" s="42" t="str">
        <f>19&amp;LEFT(NICAP[[#This Row],[Date]],2)</f>
        <v>1975</v>
      </c>
      <c r="P4468" s="42" t="str">
        <f>MID(NICAP[[#This Row],[Date]],3,2)</f>
        <v>01</v>
      </c>
      <c r="Q4468" s="42" t="str">
        <f>RIGHT(NICAP[[#This Row],[Date]],2)</f>
        <v>02</v>
      </c>
      <c r="R4468" s="26">
        <f>DATE(NICAP[[#This Row],[Year]],NICAP[[#This Row],[Month]],NICAP[[#This Row],[Day]])</f>
        <v>27396</v>
      </c>
      <c r="S4468" s="35" t="str">
        <f t="shared" si="138"/>
        <v>HI</v>
      </c>
      <c r="T4468" s="24" t="str">
        <f t="shared" si="139"/>
        <v>US</v>
      </c>
    </row>
    <row r="4469" spans="1:20" ht="72" customHeight="1" x14ac:dyDescent="0.2">
      <c r="A4469" s="35">
        <v>4460</v>
      </c>
      <c r="B4469" s="57">
        <v>750102</v>
      </c>
      <c r="C4469" s="50" t="s">
        <v>4050</v>
      </c>
      <c r="D4469" s="50" t="s">
        <v>1715</v>
      </c>
      <c r="E4469" s="50" t="str">
        <f>IF(AND(LEN(NICAP[[#This Row],[State or      Country]])=2,NICAP[[#This Row],[State or      Country]]&lt;&gt;"UK"),"US","Other")</f>
        <v>US</v>
      </c>
      <c r="F4469" s="75">
        <v>1</v>
      </c>
      <c r="G4469" s="48"/>
      <c r="H4469" s="48"/>
      <c r="I4469" s="48"/>
      <c r="J4469" s="48"/>
      <c r="K4469" s="48"/>
      <c r="L4469" s="36" t="s">
        <v>4051</v>
      </c>
      <c r="M4469" s="36" t="str">
        <f>IF(LEFT(NICAP[[#This Row],[Date]],1)=0,"Y","N")</f>
        <v>N</v>
      </c>
      <c r="N4469" s="36"/>
      <c r="O4469" s="36" t="str">
        <f>19&amp;LEFT(NICAP[[#This Row],[Date]],2)</f>
        <v>1975</v>
      </c>
      <c r="P4469" s="36" t="str">
        <f>MID(NICAP[[#This Row],[Date]],3,2)</f>
        <v>01</v>
      </c>
      <c r="Q4469" s="36" t="str">
        <f>RIGHT(NICAP[[#This Row],[Date]],2)</f>
        <v>02</v>
      </c>
      <c r="R4469" s="26">
        <f>DATE(NICAP[[#This Row],[Year]],NICAP[[#This Row],[Month]],NICAP[[#This Row],[Day]])</f>
        <v>27396</v>
      </c>
      <c r="S4469" s="35" t="str">
        <f t="shared" si="138"/>
        <v>MD</v>
      </c>
      <c r="T4469" s="24" t="str">
        <f t="shared" si="139"/>
        <v>US</v>
      </c>
    </row>
    <row r="4470" spans="1:20" ht="72" customHeight="1" x14ac:dyDescent="0.2">
      <c r="A4470" s="35">
        <v>4461</v>
      </c>
      <c r="B4470" s="57">
        <v>750102</v>
      </c>
      <c r="C4470" s="50" t="s">
        <v>4050</v>
      </c>
      <c r="D4470" s="50" t="s">
        <v>1715</v>
      </c>
      <c r="E4470" s="50" t="str">
        <f>IF(AND(LEN(NICAP[[#This Row],[State or      Country]])=2,NICAP[[#This Row],[State or      Country]]&lt;&gt;"UK"),"US","Other")</f>
        <v>US</v>
      </c>
      <c r="F4470" s="75">
        <v>2</v>
      </c>
      <c r="G4470" s="48"/>
      <c r="H4470" s="48"/>
      <c r="I4470" s="48"/>
      <c r="J4470" s="48"/>
      <c r="K4470" s="48"/>
      <c r="L4470" s="36" t="s">
        <v>4049</v>
      </c>
      <c r="M4470" s="36" t="str">
        <f>IF(LEFT(NICAP[[#This Row],[Date]],1)=0,"Y","N")</f>
        <v>N</v>
      </c>
      <c r="N4470" s="36"/>
      <c r="O4470" s="36" t="str">
        <f>19&amp;LEFT(NICAP[[#This Row],[Date]],2)</f>
        <v>1975</v>
      </c>
      <c r="P4470" s="36" t="str">
        <f>MID(NICAP[[#This Row],[Date]],3,2)</f>
        <v>01</v>
      </c>
      <c r="Q4470" s="36" t="str">
        <f>RIGHT(NICAP[[#This Row],[Date]],2)</f>
        <v>02</v>
      </c>
      <c r="R4470" s="26">
        <f>DATE(NICAP[[#This Row],[Year]],NICAP[[#This Row],[Month]],NICAP[[#This Row],[Day]])</f>
        <v>27396</v>
      </c>
      <c r="S4470" s="35" t="str">
        <f t="shared" si="138"/>
        <v>MD</v>
      </c>
      <c r="T4470" s="24" t="str">
        <f t="shared" si="139"/>
        <v>US</v>
      </c>
    </row>
    <row r="4471" spans="1:20" ht="56.25" customHeight="1" x14ac:dyDescent="0.2">
      <c r="A4471" s="35">
        <v>4462</v>
      </c>
      <c r="B4471" s="57">
        <v>750103</v>
      </c>
      <c r="C4471" s="50" t="s">
        <v>2083</v>
      </c>
      <c r="D4471" s="50" t="s">
        <v>1844</v>
      </c>
      <c r="E4471" s="50" t="str">
        <f>IF(AND(LEN(NICAP[[#This Row],[State or      Country]])=2,NICAP[[#This Row],[State or      Country]]&lt;&gt;"UK"),"US","Other")</f>
        <v>US</v>
      </c>
      <c r="F4471" s="75">
        <v>1</v>
      </c>
      <c r="G4471" s="48"/>
      <c r="H4471" s="48"/>
      <c r="I4471" s="48"/>
      <c r="J4471" s="48"/>
      <c r="K4471" s="48"/>
      <c r="L4471" s="36" t="s">
        <v>4048</v>
      </c>
      <c r="M4471" s="36" t="str">
        <f>IF(LEFT(NICAP[[#This Row],[Date]],1)=0,"Y","N")</f>
        <v>N</v>
      </c>
      <c r="N4471" s="36"/>
      <c r="O4471" s="36" t="str">
        <f>19&amp;LEFT(NICAP[[#This Row],[Date]],2)</f>
        <v>1975</v>
      </c>
      <c r="P4471" s="36" t="str">
        <f>MID(NICAP[[#This Row],[Date]],3,2)</f>
        <v>01</v>
      </c>
      <c r="Q4471" s="36" t="str">
        <f>RIGHT(NICAP[[#This Row],[Date]],2)</f>
        <v>03</v>
      </c>
      <c r="R4471" s="26">
        <f>DATE(NICAP[[#This Row],[Year]],NICAP[[#This Row],[Month]],NICAP[[#This Row],[Day]])</f>
        <v>27397</v>
      </c>
      <c r="S4471" s="35" t="str">
        <f t="shared" si="138"/>
        <v>MO</v>
      </c>
      <c r="T4471" s="24" t="str">
        <f t="shared" si="139"/>
        <v>US</v>
      </c>
    </row>
    <row r="4472" spans="1:20" ht="12.75" customHeight="1" x14ac:dyDescent="0.2">
      <c r="A4472" s="35">
        <v>4463</v>
      </c>
      <c r="B4472" s="55">
        <v>750104</v>
      </c>
      <c r="C4472" s="39" t="s">
        <v>4047</v>
      </c>
      <c r="D4472" s="39" t="s">
        <v>1694</v>
      </c>
      <c r="E4472" s="39" t="str">
        <f>IF(AND(LEN(NICAP[[#This Row],[State or      Country]])=2,NICAP[[#This Row],[State or      Country]]&lt;&gt;"UK"),"US","Other")</f>
        <v>US</v>
      </c>
      <c r="F4472" s="79">
        <v>2</v>
      </c>
      <c r="G4472" s="37"/>
      <c r="H4472" s="37"/>
      <c r="I4472" s="37"/>
      <c r="J4472" s="37"/>
      <c r="K4472" s="37"/>
      <c r="L4472" s="36" t="s">
        <v>4046</v>
      </c>
      <c r="M4472" s="36" t="str">
        <f>IF(LEFT(NICAP[[#This Row],[Date]],1)=0,"Y","N")</f>
        <v>N</v>
      </c>
      <c r="N4472" s="36"/>
      <c r="O4472" s="36" t="str">
        <f>19&amp;LEFT(NICAP[[#This Row],[Date]],2)</f>
        <v>1975</v>
      </c>
      <c r="P4472" s="36" t="str">
        <f>MID(NICAP[[#This Row],[Date]],3,2)</f>
        <v>01</v>
      </c>
      <c r="Q4472" s="36" t="str">
        <f>RIGHT(NICAP[[#This Row],[Date]],2)</f>
        <v>04</v>
      </c>
      <c r="R4472" s="26">
        <f>DATE(NICAP[[#This Row],[Year]],NICAP[[#This Row],[Month]],NICAP[[#This Row],[Day]])</f>
        <v>27398</v>
      </c>
      <c r="S4472" s="35" t="str">
        <f t="shared" si="138"/>
        <v>OH</v>
      </c>
      <c r="T4472" s="24" t="str">
        <f t="shared" si="139"/>
        <v>US</v>
      </c>
    </row>
    <row r="4473" spans="1:20" ht="57" customHeight="1" x14ac:dyDescent="0.2">
      <c r="A4473" s="35">
        <v>4464</v>
      </c>
      <c r="B4473" s="57">
        <v>750105</v>
      </c>
      <c r="C4473" s="50" t="s">
        <v>4045</v>
      </c>
      <c r="D4473" s="50" t="s">
        <v>1813</v>
      </c>
      <c r="E4473" s="50" t="str">
        <f>IF(AND(LEN(NICAP[[#This Row],[State or      Country]])=2,NICAP[[#This Row],[State or      Country]]&lt;&gt;"UK"),"US","Other")</f>
        <v>Other</v>
      </c>
      <c r="F4473" s="75">
        <v>2</v>
      </c>
      <c r="G4473" s="48"/>
      <c r="H4473" s="48"/>
      <c r="I4473" s="48"/>
      <c r="J4473" s="48"/>
      <c r="K4473" s="48"/>
      <c r="L4473" s="36" t="s">
        <v>4044</v>
      </c>
      <c r="M4473" s="36" t="str">
        <f>IF(LEFT(NICAP[[#This Row],[Date]],1)=0,"Y","N")</f>
        <v>N</v>
      </c>
      <c r="N4473" s="36"/>
      <c r="O4473" s="36" t="str">
        <f>19&amp;LEFT(NICAP[[#This Row],[Date]],2)</f>
        <v>1975</v>
      </c>
      <c r="P4473" s="36" t="str">
        <f>MID(NICAP[[#This Row],[Date]],3,2)</f>
        <v>01</v>
      </c>
      <c r="Q4473" s="36" t="str">
        <f>RIGHT(NICAP[[#This Row],[Date]],2)</f>
        <v>05</v>
      </c>
      <c r="R4473" s="26">
        <f>DATE(NICAP[[#This Row],[Year]],NICAP[[#This Row],[Month]],NICAP[[#This Row],[Day]])</f>
        <v>27399</v>
      </c>
      <c r="S4473" s="35" t="str">
        <f t="shared" si="138"/>
        <v/>
      </c>
      <c r="T4473" s="24" t="str">
        <f t="shared" si="139"/>
        <v>France</v>
      </c>
    </row>
    <row r="4474" spans="1:20" ht="12.75" customHeight="1" x14ac:dyDescent="0.2">
      <c r="A4474" s="35">
        <v>4465</v>
      </c>
      <c r="B4474" s="55">
        <v>750105</v>
      </c>
      <c r="C4474" s="39" t="s">
        <v>2070</v>
      </c>
      <c r="D4474" s="39" t="s">
        <v>1787</v>
      </c>
      <c r="E4474" s="39" t="str">
        <f>IF(AND(LEN(NICAP[[#This Row],[State or      Country]])=2,NICAP[[#This Row],[State or      Country]]&lt;&gt;"UK"),"US","Other")</f>
        <v>US</v>
      </c>
      <c r="F4474" s="79">
        <v>2</v>
      </c>
      <c r="G4474" s="37"/>
      <c r="H4474" s="37"/>
      <c r="I4474" s="37"/>
      <c r="J4474" s="37"/>
      <c r="K4474" s="37"/>
      <c r="L4474" s="36" t="s">
        <v>4043</v>
      </c>
      <c r="M4474" s="36" t="str">
        <f>IF(LEFT(NICAP[[#This Row],[Date]],1)=0,"Y","N")</f>
        <v>N</v>
      </c>
      <c r="N4474" s="36"/>
      <c r="O4474" s="36" t="str">
        <f>19&amp;LEFT(NICAP[[#This Row],[Date]],2)</f>
        <v>1975</v>
      </c>
      <c r="P4474" s="36" t="str">
        <f>MID(NICAP[[#This Row],[Date]],3,2)</f>
        <v>01</v>
      </c>
      <c r="Q4474" s="36" t="str">
        <f>RIGHT(NICAP[[#This Row],[Date]],2)</f>
        <v>05</v>
      </c>
      <c r="R4474" s="26">
        <f>DATE(NICAP[[#This Row],[Year]],NICAP[[#This Row],[Month]],NICAP[[#This Row],[Day]])</f>
        <v>27399</v>
      </c>
      <c r="S4474" s="35" t="str">
        <f t="shared" si="138"/>
        <v>IN</v>
      </c>
      <c r="T4474" s="24" t="str">
        <f t="shared" si="139"/>
        <v>US</v>
      </c>
    </row>
    <row r="4475" spans="1:20" ht="12.75" customHeight="1" x14ac:dyDescent="0.2">
      <c r="A4475" s="35">
        <v>4466</v>
      </c>
      <c r="B4475" s="55">
        <v>750105</v>
      </c>
      <c r="C4475" s="39" t="s">
        <v>4042</v>
      </c>
      <c r="D4475" s="39" t="s">
        <v>1670</v>
      </c>
      <c r="E4475" s="39" t="str">
        <f>IF(AND(LEN(NICAP[[#This Row],[State or      Country]])=2,NICAP[[#This Row],[State or      Country]]&lt;&gt;"UK"),"US","Other")</f>
        <v>US</v>
      </c>
      <c r="F4475" s="79">
        <v>2</v>
      </c>
      <c r="G4475" s="37"/>
      <c r="H4475" s="37"/>
      <c r="I4475" s="37"/>
      <c r="J4475" s="37"/>
      <c r="K4475" s="37"/>
      <c r="L4475" s="36" t="s">
        <v>4041</v>
      </c>
      <c r="M4475" s="36" t="str">
        <f>IF(LEFT(NICAP[[#This Row],[Date]],1)=0,"Y","N")</f>
        <v>N</v>
      </c>
      <c r="N4475" s="36"/>
      <c r="O4475" s="36" t="str">
        <f>19&amp;LEFT(NICAP[[#This Row],[Date]],2)</f>
        <v>1975</v>
      </c>
      <c r="P4475" s="36" t="str">
        <f>MID(NICAP[[#This Row],[Date]],3,2)</f>
        <v>01</v>
      </c>
      <c r="Q4475" s="36" t="str">
        <f>RIGHT(NICAP[[#This Row],[Date]],2)</f>
        <v>05</v>
      </c>
      <c r="R4475" s="26">
        <f>DATE(NICAP[[#This Row],[Year]],NICAP[[#This Row],[Month]],NICAP[[#This Row],[Day]])</f>
        <v>27399</v>
      </c>
      <c r="S4475" s="35" t="str">
        <f t="shared" si="138"/>
        <v>IL</v>
      </c>
      <c r="T4475" s="24" t="str">
        <f t="shared" si="139"/>
        <v>US</v>
      </c>
    </row>
    <row r="4476" spans="1:20" ht="115.5" customHeight="1" x14ac:dyDescent="0.2">
      <c r="A4476" s="35">
        <v>4467</v>
      </c>
      <c r="B4476" s="57">
        <v>750105</v>
      </c>
      <c r="C4476" s="50" t="s">
        <v>4040</v>
      </c>
      <c r="D4476" s="50" t="s">
        <v>1670</v>
      </c>
      <c r="E4476" s="50" t="str">
        <f>IF(AND(LEN(NICAP[[#This Row],[State or      Country]])=2,NICAP[[#This Row],[State or      Country]]&lt;&gt;"UK"),"US","Other")</f>
        <v>US</v>
      </c>
      <c r="F4476" s="75">
        <v>8</v>
      </c>
      <c r="G4476" s="48"/>
      <c r="H4476" s="48"/>
      <c r="I4476" s="48"/>
      <c r="J4476" s="48"/>
      <c r="K4476" s="48"/>
      <c r="L4476" s="42" t="s">
        <v>4039</v>
      </c>
      <c r="M4476" s="42" t="str">
        <f>IF(LEFT(NICAP[[#This Row],[Date]],1)=0,"Y","N")</f>
        <v>N</v>
      </c>
      <c r="N4476" s="42"/>
      <c r="O4476" s="42" t="str">
        <f>19&amp;LEFT(NICAP[[#This Row],[Date]],2)</f>
        <v>1975</v>
      </c>
      <c r="P4476" s="42" t="str">
        <f>MID(NICAP[[#This Row],[Date]],3,2)</f>
        <v>01</v>
      </c>
      <c r="Q4476" s="42" t="str">
        <f>RIGHT(NICAP[[#This Row],[Date]],2)</f>
        <v>05</v>
      </c>
      <c r="R4476" s="26">
        <f>DATE(NICAP[[#This Row],[Year]],NICAP[[#This Row],[Month]],NICAP[[#This Row],[Day]])</f>
        <v>27399</v>
      </c>
      <c r="S4476" s="35" t="str">
        <f t="shared" si="138"/>
        <v>IL</v>
      </c>
      <c r="T4476" s="24" t="str">
        <f t="shared" si="139"/>
        <v>US</v>
      </c>
    </row>
    <row r="4477" spans="1:20" ht="86.25" customHeight="1" x14ac:dyDescent="0.2">
      <c r="A4477" s="35">
        <v>4468</v>
      </c>
      <c r="B4477" s="57">
        <v>750106</v>
      </c>
      <c r="C4477" s="50" t="s">
        <v>4038</v>
      </c>
      <c r="D4477" s="50" t="s">
        <v>2122</v>
      </c>
      <c r="E4477" s="50" t="str">
        <f>IF(AND(LEN(NICAP[[#This Row],[State or      Country]])=2,NICAP[[#This Row],[State or      Country]]&lt;&gt;"UK"),"US","Other")</f>
        <v>US</v>
      </c>
      <c r="F4477" s="75">
        <v>3</v>
      </c>
      <c r="G4477" s="48"/>
      <c r="H4477" s="48"/>
      <c r="I4477" s="48"/>
      <c r="J4477" s="48"/>
      <c r="K4477" s="48"/>
      <c r="L4477" s="36" t="s">
        <v>4037</v>
      </c>
      <c r="M4477" s="36" t="str">
        <f>IF(LEFT(NICAP[[#This Row],[Date]],1)=0,"Y","N")</f>
        <v>N</v>
      </c>
      <c r="N4477" s="36"/>
      <c r="O4477" s="36" t="str">
        <f>19&amp;LEFT(NICAP[[#This Row],[Date]],2)</f>
        <v>1975</v>
      </c>
      <c r="P4477" s="36" t="str">
        <f>MID(NICAP[[#This Row],[Date]],3,2)</f>
        <v>01</v>
      </c>
      <c r="Q4477" s="36" t="str">
        <f>RIGHT(NICAP[[#This Row],[Date]],2)</f>
        <v>06</v>
      </c>
      <c r="R4477" s="26">
        <f>DATE(NICAP[[#This Row],[Year]],NICAP[[#This Row],[Month]],NICAP[[#This Row],[Day]])</f>
        <v>27400</v>
      </c>
      <c r="S4477" s="35" t="str">
        <f t="shared" si="138"/>
        <v>NM</v>
      </c>
      <c r="T4477" s="24" t="str">
        <f t="shared" si="139"/>
        <v>US</v>
      </c>
    </row>
    <row r="4478" spans="1:20" ht="101.25" customHeight="1" x14ac:dyDescent="0.2">
      <c r="A4478" s="35">
        <v>4469</v>
      </c>
      <c r="B4478" s="57">
        <v>750108</v>
      </c>
      <c r="C4478" s="50" t="s">
        <v>4036</v>
      </c>
      <c r="D4478" s="50" t="s">
        <v>2535</v>
      </c>
      <c r="E4478" s="50" t="str">
        <f>IF(AND(LEN(NICAP[[#This Row],[State or      Country]])=2,NICAP[[#This Row],[State or      Country]]&lt;&gt;"UK"),"US","Other")</f>
        <v>US</v>
      </c>
      <c r="F4478" s="75">
        <v>2</v>
      </c>
      <c r="G4478" s="48"/>
      <c r="H4478" s="48"/>
      <c r="I4478" s="48"/>
      <c r="J4478" s="48"/>
      <c r="K4478" s="48"/>
      <c r="L4478" s="36" t="s">
        <v>4035</v>
      </c>
      <c r="M4478" s="36" t="str">
        <f>IF(LEFT(NICAP[[#This Row],[Date]],1)=0,"Y","N")</f>
        <v>N</v>
      </c>
      <c r="N4478" s="36"/>
      <c r="O4478" s="36" t="str">
        <f>19&amp;LEFT(NICAP[[#This Row],[Date]],2)</f>
        <v>1975</v>
      </c>
      <c r="P4478" s="36" t="str">
        <f>MID(NICAP[[#This Row],[Date]],3,2)</f>
        <v>01</v>
      </c>
      <c r="Q4478" s="36" t="str">
        <f>RIGHT(NICAP[[#This Row],[Date]],2)</f>
        <v>08</v>
      </c>
      <c r="R4478" s="26">
        <f>DATE(NICAP[[#This Row],[Year]],NICAP[[#This Row],[Month]],NICAP[[#This Row],[Day]])</f>
        <v>27402</v>
      </c>
      <c r="S4478" s="35" t="str">
        <f t="shared" si="138"/>
        <v>NZ</v>
      </c>
      <c r="T4478" s="24" t="str">
        <f t="shared" si="139"/>
        <v>US</v>
      </c>
    </row>
    <row r="4479" spans="1:20" ht="87" customHeight="1" x14ac:dyDescent="0.2">
      <c r="A4479" s="35">
        <v>4470</v>
      </c>
      <c r="B4479" s="57">
        <v>750110</v>
      </c>
      <c r="C4479" s="50" t="s">
        <v>4034</v>
      </c>
      <c r="D4479" s="50" t="s">
        <v>1702</v>
      </c>
      <c r="E4479" s="50" t="str">
        <f>IF(AND(LEN(NICAP[[#This Row],[State or      Country]])=2,NICAP[[#This Row],[State or      Country]]&lt;&gt;"UK"),"US","Other")</f>
        <v>Other</v>
      </c>
      <c r="F4479" s="75">
        <v>3</v>
      </c>
      <c r="G4479" s="48"/>
      <c r="H4479" s="48"/>
      <c r="I4479" s="48"/>
      <c r="J4479" s="48"/>
      <c r="K4479" s="48"/>
      <c r="L4479" s="36" t="s">
        <v>4033</v>
      </c>
      <c r="M4479" s="36" t="str">
        <f>IF(LEFT(NICAP[[#This Row],[Date]],1)=0,"Y","N")</f>
        <v>N</v>
      </c>
      <c r="N4479" s="36"/>
      <c r="O4479" s="36" t="str">
        <f>19&amp;LEFT(NICAP[[#This Row],[Date]],2)</f>
        <v>1975</v>
      </c>
      <c r="P4479" s="36" t="str">
        <f>MID(NICAP[[#This Row],[Date]],3,2)</f>
        <v>01</v>
      </c>
      <c r="Q4479" s="36" t="str">
        <f>RIGHT(NICAP[[#This Row],[Date]],2)</f>
        <v>10</v>
      </c>
      <c r="R4479" s="26">
        <f>DATE(NICAP[[#This Row],[Year]],NICAP[[#This Row],[Month]],NICAP[[#This Row],[Day]])</f>
        <v>27404</v>
      </c>
      <c r="S4479" s="35" t="str">
        <f t="shared" si="138"/>
        <v/>
      </c>
      <c r="T4479" s="24" t="str">
        <f t="shared" si="139"/>
        <v>CAN</v>
      </c>
    </row>
    <row r="4480" spans="1:20" ht="71.25" customHeight="1" x14ac:dyDescent="0.2">
      <c r="A4480" s="35">
        <v>4471</v>
      </c>
      <c r="B4480" s="57">
        <v>750112</v>
      </c>
      <c r="C4480" s="50" t="s">
        <v>4032</v>
      </c>
      <c r="D4480" s="50" t="s">
        <v>1726</v>
      </c>
      <c r="E4480" s="50" t="str">
        <f>IF(AND(LEN(NICAP[[#This Row],[State or      Country]])=2,NICAP[[#This Row],[State or      Country]]&lt;&gt;"UK"),"US","Other")</f>
        <v>US</v>
      </c>
      <c r="F4480" s="75">
        <v>7</v>
      </c>
      <c r="G4480" s="48"/>
      <c r="H4480" s="48"/>
      <c r="I4480" s="48"/>
      <c r="J4480" s="48"/>
      <c r="K4480" s="48"/>
      <c r="L4480" s="36" t="s">
        <v>4031</v>
      </c>
      <c r="M4480" s="36" t="str">
        <f>IF(LEFT(NICAP[[#This Row],[Date]],1)=0,"Y","N")</f>
        <v>N</v>
      </c>
      <c r="N4480" s="36"/>
      <c r="O4480" s="36" t="str">
        <f>19&amp;LEFT(NICAP[[#This Row],[Date]],2)</f>
        <v>1975</v>
      </c>
      <c r="P4480" s="36" t="str">
        <f>MID(NICAP[[#This Row],[Date]],3,2)</f>
        <v>01</v>
      </c>
      <c r="Q4480" s="36" t="str">
        <f>RIGHT(NICAP[[#This Row],[Date]],2)</f>
        <v>12</v>
      </c>
      <c r="R4480" s="26">
        <f>DATE(NICAP[[#This Row],[Year]],NICAP[[#This Row],[Month]],NICAP[[#This Row],[Day]])</f>
        <v>27406</v>
      </c>
      <c r="S4480" s="35" t="str">
        <f t="shared" si="138"/>
        <v>NJ</v>
      </c>
      <c r="T4480" s="24" t="str">
        <f t="shared" si="139"/>
        <v>US</v>
      </c>
    </row>
    <row r="4481" spans="1:20" ht="85.5" customHeight="1" x14ac:dyDescent="0.2">
      <c r="A4481" s="35">
        <v>4472</v>
      </c>
      <c r="B4481" s="57">
        <v>750120</v>
      </c>
      <c r="C4481" s="50" t="s">
        <v>4030</v>
      </c>
      <c r="D4481" s="50" t="s">
        <v>1670</v>
      </c>
      <c r="E4481" s="50" t="str">
        <f>IF(AND(LEN(NICAP[[#This Row],[State or      Country]])=2,NICAP[[#This Row],[State or      Country]]&lt;&gt;"UK"),"US","Other")</f>
        <v>US</v>
      </c>
      <c r="F4481" s="75">
        <v>2</v>
      </c>
      <c r="G4481" s="48"/>
      <c r="H4481" s="48"/>
      <c r="I4481" s="48"/>
      <c r="J4481" s="48"/>
      <c r="K4481" s="48"/>
      <c r="L4481" s="36" t="s">
        <v>4029</v>
      </c>
      <c r="M4481" s="36" t="str">
        <f>IF(LEFT(NICAP[[#This Row],[Date]],1)=0,"Y","N")</f>
        <v>N</v>
      </c>
      <c r="N4481" s="36"/>
      <c r="O4481" s="36" t="str">
        <f>19&amp;LEFT(NICAP[[#This Row],[Date]],2)</f>
        <v>1975</v>
      </c>
      <c r="P4481" s="36" t="str">
        <f>MID(NICAP[[#This Row],[Date]],3,2)</f>
        <v>01</v>
      </c>
      <c r="Q4481" s="36" t="str">
        <f>RIGHT(NICAP[[#This Row],[Date]],2)</f>
        <v>20</v>
      </c>
      <c r="R4481" s="26">
        <f>DATE(NICAP[[#This Row],[Year]],NICAP[[#This Row],[Month]],NICAP[[#This Row],[Day]])</f>
        <v>27414</v>
      </c>
      <c r="S4481" s="35" t="str">
        <f t="shared" si="138"/>
        <v>IL</v>
      </c>
      <c r="T4481" s="24" t="str">
        <f t="shared" si="139"/>
        <v>US</v>
      </c>
    </row>
    <row r="4482" spans="1:20" ht="57" customHeight="1" x14ac:dyDescent="0.2">
      <c r="A4482" s="35">
        <v>4473</v>
      </c>
      <c r="B4482" s="57">
        <v>750120</v>
      </c>
      <c r="C4482" s="50" t="s">
        <v>4028</v>
      </c>
      <c r="D4482" s="50" t="s">
        <v>1772</v>
      </c>
      <c r="E4482" s="50" t="str">
        <f>IF(AND(LEN(NICAP[[#This Row],[State or      Country]])=2,NICAP[[#This Row],[State or      Country]]&lt;&gt;"UK"),"US","Other")</f>
        <v>US</v>
      </c>
      <c r="F4482" s="75">
        <v>2</v>
      </c>
      <c r="G4482" s="48"/>
      <c r="H4482" s="48"/>
      <c r="I4482" s="48"/>
      <c r="J4482" s="48"/>
      <c r="K4482" s="48"/>
      <c r="L4482" s="36" t="s">
        <v>4027</v>
      </c>
      <c r="M4482" s="36" t="str">
        <f>IF(LEFT(NICAP[[#This Row],[Date]],1)=0,"Y","N")</f>
        <v>N</v>
      </c>
      <c r="N4482" s="36"/>
      <c r="O4482" s="36" t="str">
        <f>19&amp;LEFT(NICAP[[#This Row],[Date]],2)</f>
        <v>1975</v>
      </c>
      <c r="P4482" s="36" t="str">
        <f>MID(NICAP[[#This Row],[Date]],3,2)</f>
        <v>01</v>
      </c>
      <c r="Q4482" s="36" t="str">
        <f>RIGHT(NICAP[[#This Row],[Date]],2)</f>
        <v>20</v>
      </c>
      <c r="R4482" s="26">
        <f>DATE(NICAP[[#This Row],[Year]],NICAP[[#This Row],[Month]],NICAP[[#This Row],[Day]])</f>
        <v>27414</v>
      </c>
      <c r="S4482" s="35" t="str">
        <f t="shared" si="138"/>
        <v>OK</v>
      </c>
      <c r="T4482" s="24" t="str">
        <f t="shared" si="139"/>
        <v>US</v>
      </c>
    </row>
    <row r="4483" spans="1:20" ht="12.75" customHeight="1" x14ac:dyDescent="0.2">
      <c r="A4483" s="35">
        <v>4474</v>
      </c>
      <c r="B4483" s="55">
        <v>750121</v>
      </c>
      <c r="C4483" s="39" t="s">
        <v>2083</v>
      </c>
      <c r="D4483" s="39" t="s">
        <v>1844</v>
      </c>
      <c r="E4483" s="39" t="str">
        <f>IF(AND(LEN(NICAP[[#This Row],[State or      Country]])=2,NICAP[[#This Row],[State or      Country]]&lt;&gt;"UK"),"US","Other")</f>
        <v>US</v>
      </c>
      <c r="F4483" s="79">
        <v>2</v>
      </c>
      <c r="G4483" s="41"/>
      <c r="H4483" s="41"/>
      <c r="I4483" s="41"/>
      <c r="J4483" s="41"/>
      <c r="K4483" s="41"/>
      <c r="L4483" s="36" t="s">
        <v>4026</v>
      </c>
      <c r="M4483" s="36" t="str">
        <f>IF(LEFT(NICAP[[#This Row],[Date]],1)=0,"Y","N")</f>
        <v>N</v>
      </c>
      <c r="N4483" s="36"/>
      <c r="O4483" s="36" t="str">
        <f>19&amp;LEFT(NICAP[[#This Row],[Date]],2)</f>
        <v>1975</v>
      </c>
      <c r="P4483" s="36" t="str">
        <f>MID(NICAP[[#This Row],[Date]],3,2)</f>
        <v>01</v>
      </c>
      <c r="Q4483" s="36" t="str">
        <f>RIGHT(NICAP[[#This Row],[Date]],2)</f>
        <v>21</v>
      </c>
      <c r="R4483" s="26">
        <f>DATE(NICAP[[#This Row],[Year]],NICAP[[#This Row],[Month]],NICAP[[#This Row],[Day]])</f>
        <v>27415</v>
      </c>
      <c r="S4483" s="35" t="str">
        <f t="shared" si="138"/>
        <v>MO</v>
      </c>
      <c r="T4483" s="24" t="str">
        <f t="shared" si="139"/>
        <v>US</v>
      </c>
    </row>
    <row r="4484" spans="1:20" ht="27.75" customHeight="1" x14ac:dyDescent="0.2">
      <c r="A4484" s="35">
        <v>4475</v>
      </c>
      <c r="B4484" s="60">
        <v>750123</v>
      </c>
      <c r="C4484" s="44" t="s">
        <v>2192</v>
      </c>
      <c r="D4484" s="44" t="s">
        <v>1787</v>
      </c>
      <c r="E4484" s="44" t="str">
        <f>IF(AND(LEN(NICAP[[#This Row],[State or      Country]])=2,NICAP[[#This Row],[State or      Country]]&lt;&gt;"UK"),"US","Other")</f>
        <v>US</v>
      </c>
      <c r="F4484" s="74">
        <v>2</v>
      </c>
      <c r="G4484" s="41"/>
      <c r="H4484" s="41"/>
      <c r="I4484" s="41"/>
      <c r="J4484" s="41"/>
      <c r="K4484" s="41"/>
      <c r="L4484" s="59" t="s">
        <v>4025</v>
      </c>
      <c r="M4484" s="59" t="str">
        <f>IF(LEFT(NICAP[[#This Row],[Date]],1)=0,"Y","N")</f>
        <v>N</v>
      </c>
      <c r="N4484" s="59"/>
      <c r="O4484" s="59" t="str">
        <f>19&amp;LEFT(NICAP[[#This Row],[Date]],2)</f>
        <v>1975</v>
      </c>
      <c r="P4484" s="59" t="str">
        <f>MID(NICAP[[#This Row],[Date]],3,2)</f>
        <v>01</v>
      </c>
      <c r="Q4484" s="59" t="str">
        <f>RIGHT(NICAP[[#This Row],[Date]],2)</f>
        <v>23</v>
      </c>
      <c r="R4484" s="26">
        <f>DATE(NICAP[[#This Row],[Year]],NICAP[[#This Row],[Month]],NICAP[[#This Row],[Day]])</f>
        <v>27417</v>
      </c>
      <c r="S4484" s="35" t="str">
        <f t="shared" si="138"/>
        <v>IN</v>
      </c>
      <c r="T4484" s="24" t="str">
        <f t="shared" si="139"/>
        <v>US</v>
      </c>
    </row>
    <row r="4485" spans="1:20" ht="57" customHeight="1" x14ac:dyDescent="0.2">
      <c r="A4485" s="35">
        <v>4476</v>
      </c>
      <c r="B4485" s="57">
        <v>750124</v>
      </c>
      <c r="C4485" s="50" t="s">
        <v>4024</v>
      </c>
      <c r="D4485" s="50" t="s">
        <v>1802</v>
      </c>
      <c r="E4485" s="50" t="str">
        <f>IF(AND(LEN(NICAP[[#This Row],[State or      Country]])=2,NICAP[[#This Row],[State or      Country]]&lt;&gt;"UK"),"US","Other")</f>
        <v>Other</v>
      </c>
      <c r="F4485" s="75">
        <v>2</v>
      </c>
      <c r="G4485" s="48"/>
      <c r="H4485" s="48"/>
      <c r="I4485" s="48"/>
      <c r="J4485" s="48"/>
      <c r="K4485" s="48"/>
      <c r="L4485" s="36" t="s">
        <v>4023</v>
      </c>
      <c r="M4485" s="36" t="str">
        <f>IF(LEFT(NICAP[[#This Row],[Date]],1)=0,"Y","N")</f>
        <v>N</v>
      </c>
      <c r="N4485" s="36"/>
      <c r="O4485" s="36" t="str">
        <f>19&amp;LEFT(NICAP[[#This Row],[Date]],2)</f>
        <v>1975</v>
      </c>
      <c r="P4485" s="36" t="str">
        <f>MID(NICAP[[#This Row],[Date]],3,2)</f>
        <v>01</v>
      </c>
      <c r="Q4485" s="36" t="str">
        <f>RIGHT(NICAP[[#This Row],[Date]],2)</f>
        <v>24</v>
      </c>
      <c r="R4485" s="26">
        <f>DATE(NICAP[[#This Row],[Year]],NICAP[[#This Row],[Month]],NICAP[[#This Row],[Day]])</f>
        <v>27418</v>
      </c>
      <c r="S4485" s="35" t="str">
        <f t="shared" si="138"/>
        <v/>
      </c>
      <c r="T4485" s="24" t="str">
        <f t="shared" si="139"/>
        <v>UK</v>
      </c>
    </row>
    <row r="4486" spans="1:20" ht="42" customHeight="1" x14ac:dyDescent="0.2">
      <c r="A4486" s="35">
        <v>4477</v>
      </c>
      <c r="B4486" s="57">
        <v>750128</v>
      </c>
      <c r="C4486" s="50" t="s">
        <v>4022</v>
      </c>
      <c r="D4486" s="50" t="s">
        <v>1810</v>
      </c>
      <c r="E4486" s="50" t="str">
        <f>IF(AND(LEN(NICAP[[#This Row],[State or      Country]])=2,NICAP[[#This Row],[State or      Country]]&lt;&gt;"UK"),"US","Other")</f>
        <v>Other</v>
      </c>
      <c r="F4486" s="75">
        <v>2</v>
      </c>
      <c r="G4486" s="48"/>
      <c r="H4486" s="48"/>
      <c r="I4486" s="48"/>
      <c r="J4486" s="48"/>
      <c r="K4486" s="48"/>
      <c r="L4486" s="42" t="s">
        <v>4021</v>
      </c>
      <c r="M4486" s="42" t="str">
        <f>IF(LEFT(NICAP[[#This Row],[Date]],1)=0,"Y","N")</f>
        <v>N</v>
      </c>
      <c r="N4486" s="42"/>
      <c r="O4486" s="42" t="str">
        <f>19&amp;LEFT(NICAP[[#This Row],[Date]],2)</f>
        <v>1975</v>
      </c>
      <c r="P4486" s="42" t="str">
        <f>MID(NICAP[[#This Row],[Date]],3,2)</f>
        <v>01</v>
      </c>
      <c r="Q4486" s="42" t="str">
        <f>RIGHT(NICAP[[#This Row],[Date]],2)</f>
        <v>28</v>
      </c>
      <c r="R4486" s="26">
        <f>DATE(NICAP[[#This Row],[Year]],NICAP[[#This Row],[Month]],NICAP[[#This Row],[Day]])</f>
        <v>27422</v>
      </c>
      <c r="S4486" s="35" t="str">
        <f t="shared" si="138"/>
        <v/>
      </c>
      <c r="T4486" s="24" t="str">
        <f t="shared" si="139"/>
        <v>Italy</v>
      </c>
    </row>
    <row r="4487" spans="1:20" ht="56.25" customHeight="1" x14ac:dyDescent="0.2">
      <c r="A4487" s="35">
        <v>4478</v>
      </c>
      <c r="B4487" s="57">
        <v>750209</v>
      </c>
      <c r="C4487" s="50" t="s">
        <v>4020</v>
      </c>
      <c r="D4487" s="50" t="s">
        <v>1670</v>
      </c>
      <c r="E4487" s="50" t="str">
        <f>IF(AND(LEN(NICAP[[#This Row],[State or      Country]])=2,NICAP[[#This Row],[State or      Country]]&lt;&gt;"UK"),"US","Other")</f>
        <v>US</v>
      </c>
      <c r="F4487" s="75">
        <v>2</v>
      </c>
      <c r="G4487" s="48"/>
      <c r="H4487" s="48"/>
      <c r="I4487" s="48"/>
      <c r="J4487" s="48"/>
      <c r="K4487" s="48"/>
      <c r="L4487" s="36" t="s">
        <v>4019</v>
      </c>
      <c r="M4487" s="36" t="str">
        <f>IF(LEFT(NICAP[[#This Row],[Date]],1)=0,"Y","N")</f>
        <v>N</v>
      </c>
      <c r="N4487" s="36"/>
      <c r="O4487" s="36" t="str">
        <f>19&amp;LEFT(NICAP[[#This Row],[Date]],2)</f>
        <v>1975</v>
      </c>
      <c r="P4487" s="36" t="str">
        <f>MID(NICAP[[#This Row],[Date]],3,2)</f>
        <v>02</v>
      </c>
      <c r="Q4487" s="36" t="str">
        <f>RIGHT(NICAP[[#This Row],[Date]],2)</f>
        <v>09</v>
      </c>
      <c r="R4487" s="26">
        <f>DATE(NICAP[[#This Row],[Year]],NICAP[[#This Row],[Month]],NICAP[[#This Row],[Day]])</f>
        <v>27434</v>
      </c>
      <c r="S4487" s="35" t="str">
        <f t="shared" si="138"/>
        <v>IL</v>
      </c>
      <c r="T4487" s="24" t="str">
        <f t="shared" si="139"/>
        <v>US</v>
      </c>
    </row>
    <row r="4488" spans="1:20" ht="87" customHeight="1" x14ac:dyDescent="0.2">
      <c r="A4488" s="35">
        <v>4479</v>
      </c>
      <c r="B4488" s="57">
        <v>750210</v>
      </c>
      <c r="C4488" s="50" t="s">
        <v>4018</v>
      </c>
      <c r="D4488" s="50" t="s">
        <v>1758</v>
      </c>
      <c r="E4488" s="50" t="str">
        <f>IF(AND(LEN(NICAP[[#This Row],[State or      Country]])=2,NICAP[[#This Row],[State or      Country]]&lt;&gt;"UK"),"US","Other")</f>
        <v>US</v>
      </c>
      <c r="F4488" s="75">
        <v>6</v>
      </c>
      <c r="G4488" s="48"/>
      <c r="H4488" s="48"/>
      <c r="I4488" s="48"/>
      <c r="J4488" s="48"/>
      <c r="K4488" s="48"/>
      <c r="L4488" s="36" t="s">
        <v>4017</v>
      </c>
      <c r="M4488" s="36" t="str">
        <f>IF(LEFT(NICAP[[#This Row],[Date]],1)=0,"Y","N")</f>
        <v>N</v>
      </c>
      <c r="N4488" s="36"/>
      <c r="O4488" s="36" t="str">
        <f>19&amp;LEFT(NICAP[[#This Row],[Date]],2)</f>
        <v>1975</v>
      </c>
      <c r="P4488" s="36" t="str">
        <f>MID(NICAP[[#This Row],[Date]],3,2)</f>
        <v>02</v>
      </c>
      <c r="Q4488" s="36" t="str">
        <f>RIGHT(NICAP[[#This Row],[Date]],2)</f>
        <v>10</v>
      </c>
      <c r="R4488" s="26">
        <f>DATE(NICAP[[#This Row],[Year]],NICAP[[#This Row],[Month]],NICAP[[#This Row],[Day]])</f>
        <v>27435</v>
      </c>
      <c r="S4488" s="35" t="str">
        <f t="shared" si="138"/>
        <v>NY</v>
      </c>
      <c r="T4488" s="24" t="str">
        <f t="shared" si="139"/>
        <v>US</v>
      </c>
    </row>
    <row r="4489" spans="1:20" ht="42" customHeight="1" x14ac:dyDescent="0.2">
      <c r="A4489" s="35">
        <v>4480</v>
      </c>
      <c r="B4489" s="57">
        <v>750214</v>
      </c>
      <c r="C4489" s="50" t="s">
        <v>4016</v>
      </c>
      <c r="D4489" s="50" t="s">
        <v>1813</v>
      </c>
      <c r="E4489" s="50" t="str">
        <f>IF(AND(LEN(NICAP[[#This Row],[State or      Country]])=2,NICAP[[#This Row],[State or      Country]]&lt;&gt;"UK"),"US","Other")</f>
        <v>Other</v>
      </c>
      <c r="F4489" s="75">
        <v>7</v>
      </c>
      <c r="G4489" s="48"/>
      <c r="H4489" s="48"/>
      <c r="I4489" s="48"/>
      <c r="J4489" s="48"/>
      <c r="K4489" s="48"/>
      <c r="L4489" s="36" t="s">
        <v>4015</v>
      </c>
      <c r="M4489" s="36" t="str">
        <f>IF(LEFT(NICAP[[#This Row],[Date]],1)=0,"Y","N")</f>
        <v>N</v>
      </c>
      <c r="N4489" s="36"/>
      <c r="O4489" s="36" t="str">
        <f>19&amp;LEFT(NICAP[[#This Row],[Date]],2)</f>
        <v>1975</v>
      </c>
      <c r="P4489" s="36" t="str">
        <f>MID(NICAP[[#This Row],[Date]],3,2)</f>
        <v>02</v>
      </c>
      <c r="Q4489" s="36" t="str">
        <f>RIGHT(NICAP[[#This Row],[Date]],2)</f>
        <v>14</v>
      </c>
      <c r="R4489" s="26">
        <f>DATE(NICAP[[#This Row],[Year]],NICAP[[#This Row],[Month]],NICAP[[#This Row],[Day]])</f>
        <v>27439</v>
      </c>
      <c r="S4489" s="35" t="str">
        <f t="shared" si="138"/>
        <v/>
      </c>
      <c r="T4489" s="24" t="str">
        <f t="shared" si="139"/>
        <v>France</v>
      </c>
    </row>
    <row r="4490" spans="1:20" ht="57.75" customHeight="1" x14ac:dyDescent="0.2">
      <c r="A4490" s="35">
        <v>4481</v>
      </c>
      <c r="B4490" s="57">
        <v>750216</v>
      </c>
      <c r="C4490" s="50" t="s">
        <v>4014</v>
      </c>
      <c r="D4490" s="50" t="s">
        <v>2348</v>
      </c>
      <c r="E4490" s="50" t="str">
        <f>IF(AND(LEN(NICAP[[#This Row],[State or      Country]])=2,NICAP[[#This Row],[State or      Country]]&lt;&gt;"UK"),"US","Other")</f>
        <v>Other</v>
      </c>
      <c r="F4490" s="75">
        <v>2</v>
      </c>
      <c r="G4490" s="48"/>
      <c r="H4490" s="48"/>
      <c r="I4490" s="48"/>
      <c r="J4490" s="48"/>
      <c r="K4490" s="48"/>
      <c r="L4490" s="36" t="s">
        <v>4013</v>
      </c>
      <c r="M4490" s="36" t="str">
        <f>IF(LEFT(NICAP[[#This Row],[Date]],1)=0,"Y","N")</f>
        <v>N</v>
      </c>
      <c r="N4490" s="36"/>
      <c r="O4490" s="36" t="str">
        <f>19&amp;LEFT(NICAP[[#This Row],[Date]],2)</f>
        <v>1975</v>
      </c>
      <c r="P4490" s="36" t="str">
        <f>MID(NICAP[[#This Row],[Date]],3,2)</f>
        <v>02</v>
      </c>
      <c r="Q4490" s="36" t="str">
        <f>RIGHT(NICAP[[#This Row],[Date]],2)</f>
        <v>16</v>
      </c>
      <c r="R4490" s="26">
        <f>DATE(NICAP[[#This Row],[Year]],NICAP[[#This Row],[Month]],NICAP[[#This Row],[Day]])</f>
        <v>27441</v>
      </c>
      <c r="S4490" s="35" t="str">
        <f t="shared" ref="S4490:S4553" si="140">IF(E4490="US",D4490,"")</f>
        <v/>
      </c>
      <c r="T4490" s="24" t="str">
        <f t="shared" ref="T4490:T4553" si="141">IF(E4490="US","US",D4490)</f>
        <v>At sea</v>
      </c>
    </row>
    <row r="4491" spans="1:20" ht="72" customHeight="1" x14ac:dyDescent="0.2">
      <c r="A4491" s="35">
        <v>4482</v>
      </c>
      <c r="B4491" s="57">
        <v>750217</v>
      </c>
      <c r="C4491" s="50" t="s">
        <v>4012</v>
      </c>
      <c r="D4491" s="50" t="s">
        <v>3335</v>
      </c>
      <c r="E4491" s="50" t="str">
        <f>IF(AND(LEN(NICAP[[#This Row],[State or      Country]])=2,NICAP[[#This Row],[State or      Country]]&lt;&gt;"UK"),"US","Other")</f>
        <v>US</v>
      </c>
      <c r="F4491" s="75">
        <v>1</v>
      </c>
      <c r="G4491" s="48"/>
      <c r="H4491" s="48"/>
      <c r="I4491" s="48"/>
      <c r="J4491" s="48"/>
      <c r="K4491" s="48"/>
      <c r="L4491" s="36" t="s">
        <v>4011</v>
      </c>
      <c r="M4491" s="36" t="str">
        <f>IF(LEFT(NICAP[[#This Row],[Date]],1)=0,"Y","N")</f>
        <v>N</v>
      </c>
      <c r="N4491" s="36"/>
      <c r="O4491" s="36" t="str">
        <f>19&amp;LEFT(NICAP[[#This Row],[Date]],2)</f>
        <v>1975</v>
      </c>
      <c r="P4491" s="36" t="str">
        <f>MID(NICAP[[#This Row],[Date]],3,2)</f>
        <v>02</v>
      </c>
      <c r="Q4491" s="36" t="str">
        <f>RIGHT(NICAP[[#This Row],[Date]],2)</f>
        <v>17</v>
      </c>
      <c r="R4491" s="26">
        <f>DATE(NICAP[[#This Row],[Year]],NICAP[[#This Row],[Month]],NICAP[[#This Row],[Day]])</f>
        <v>27442</v>
      </c>
      <c r="S4491" s="35" t="str">
        <f t="shared" si="140"/>
        <v>MT</v>
      </c>
      <c r="T4491" s="24" t="str">
        <f t="shared" si="141"/>
        <v>US</v>
      </c>
    </row>
    <row r="4492" spans="1:20" ht="41.25" customHeight="1" x14ac:dyDescent="0.2">
      <c r="A4492" s="35">
        <v>4483</v>
      </c>
      <c r="B4492" s="57">
        <v>750217</v>
      </c>
      <c r="C4492" s="50" t="s">
        <v>4009</v>
      </c>
      <c r="D4492" s="50" t="s">
        <v>3335</v>
      </c>
      <c r="E4492" s="50" t="str">
        <f>IF(AND(LEN(NICAP[[#This Row],[State or      Country]])=2,NICAP[[#This Row],[State or      Country]]&lt;&gt;"UK"),"US","Other")</f>
        <v>US</v>
      </c>
      <c r="F4492" s="75">
        <v>2</v>
      </c>
      <c r="G4492" s="48"/>
      <c r="H4492" s="48"/>
      <c r="I4492" s="48"/>
      <c r="J4492" s="48"/>
      <c r="K4492" s="48"/>
      <c r="L4492" s="42" t="s">
        <v>4010</v>
      </c>
      <c r="M4492" s="42" t="str">
        <f>IF(LEFT(NICAP[[#This Row],[Date]],1)=0,"Y","N")</f>
        <v>N</v>
      </c>
      <c r="N4492" s="42"/>
      <c r="O4492" s="42" t="str">
        <f>19&amp;LEFT(NICAP[[#This Row],[Date]],2)</f>
        <v>1975</v>
      </c>
      <c r="P4492" s="42" t="str">
        <f>MID(NICAP[[#This Row],[Date]],3,2)</f>
        <v>02</v>
      </c>
      <c r="Q4492" s="42" t="str">
        <f>RIGHT(NICAP[[#This Row],[Date]],2)</f>
        <v>17</v>
      </c>
      <c r="R4492" s="26">
        <f>DATE(NICAP[[#This Row],[Year]],NICAP[[#This Row],[Month]],NICAP[[#This Row],[Day]])</f>
        <v>27442</v>
      </c>
      <c r="S4492" s="35" t="str">
        <f t="shared" si="140"/>
        <v>MT</v>
      </c>
      <c r="T4492" s="24" t="str">
        <f t="shared" si="141"/>
        <v>US</v>
      </c>
    </row>
    <row r="4493" spans="1:20" ht="57" customHeight="1" x14ac:dyDescent="0.2">
      <c r="A4493" s="35">
        <v>4484</v>
      </c>
      <c r="B4493" s="57">
        <v>750218</v>
      </c>
      <c r="C4493" s="50" t="s">
        <v>4009</v>
      </c>
      <c r="D4493" s="50" t="s">
        <v>3335</v>
      </c>
      <c r="E4493" s="50" t="str">
        <f>IF(AND(LEN(NICAP[[#This Row],[State or      Country]])=2,NICAP[[#This Row],[State or      Country]]&lt;&gt;"UK"),"US","Other")</f>
        <v>US</v>
      </c>
      <c r="F4493" s="75">
        <v>2</v>
      </c>
      <c r="G4493" s="48"/>
      <c r="H4493" s="48"/>
      <c r="I4493" s="48"/>
      <c r="J4493" s="48"/>
      <c r="K4493" s="48"/>
      <c r="L4493" s="36" t="s">
        <v>4008</v>
      </c>
      <c r="M4493" s="36" t="str">
        <f>IF(LEFT(NICAP[[#This Row],[Date]],1)=0,"Y","N")</f>
        <v>N</v>
      </c>
      <c r="N4493" s="36"/>
      <c r="O4493" s="36" t="str">
        <f>19&amp;LEFT(NICAP[[#This Row],[Date]],2)</f>
        <v>1975</v>
      </c>
      <c r="P4493" s="36" t="str">
        <f>MID(NICAP[[#This Row],[Date]],3,2)</f>
        <v>02</v>
      </c>
      <c r="Q4493" s="36" t="str">
        <f>RIGHT(NICAP[[#This Row],[Date]],2)</f>
        <v>18</v>
      </c>
      <c r="R4493" s="26">
        <f>DATE(NICAP[[#This Row],[Year]],NICAP[[#This Row],[Month]],NICAP[[#This Row],[Day]])</f>
        <v>27443</v>
      </c>
      <c r="S4493" s="35" t="str">
        <f t="shared" si="140"/>
        <v>MT</v>
      </c>
      <c r="T4493" s="24" t="str">
        <f t="shared" si="141"/>
        <v>US</v>
      </c>
    </row>
    <row r="4494" spans="1:20" ht="42" customHeight="1" x14ac:dyDescent="0.2">
      <c r="A4494" s="35">
        <v>4485</v>
      </c>
      <c r="B4494" s="57">
        <v>750219</v>
      </c>
      <c r="C4494" s="50" t="s">
        <v>4007</v>
      </c>
      <c r="D4494" s="50" t="s">
        <v>4006</v>
      </c>
      <c r="E4494" s="50" t="str">
        <f>IF(AND(LEN(NICAP[[#This Row],[State or      Country]])=2,NICAP[[#This Row],[State or      Country]]&lt;&gt;"UK"),"US","Other")</f>
        <v>Other</v>
      </c>
      <c r="F4494" s="75">
        <v>3</v>
      </c>
      <c r="G4494" s="48"/>
      <c r="H4494" s="48"/>
      <c r="I4494" s="48"/>
      <c r="J4494" s="48"/>
      <c r="K4494" s="48"/>
      <c r="L4494" s="36" t="s">
        <v>4005</v>
      </c>
      <c r="M4494" s="36" t="str">
        <f>IF(LEFT(NICAP[[#This Row],[Date]],1)=0,"Y","N")</f>
        <v>N</v>
      </c>
      <c r="N4494" s="36"/>
      <c r="O4494" s="36" t="str">
        <f>19&amp;LEFT(NICAP[[#This Row],[Date]],2)</f>
        <v>1975</v>
      </c>
      <c r="P4494" s="36" t="str">
        <f>MID(NICAP[[#This Row],[Date]],3,2)</f>
        <v>02</v>
      </c>
      <c r="Q4494" s="36" t="str">
        <f>RIGHT(NICAP[[#This Row],[Date]],2)</f>
        <v>19</v>
      </c>
      <c r="R4494" s="26">
        <f>DATE(NICAP[[#This Row],[Year]],NICAP[[#This Row],[Month]],NICAP[[#This Row],[Day]])</f>
        <v>27444</v>
      </c>
      <c r="S4494" s="35" t="str">
        <f t="shared" si="140"/>
        <v/>
      </c>
      <c r="T4494" s="24" t="str">
        <f t="shared" si="141"/>
        <v>Den</v>
      </c>
    </row>
    <row r="4495" spans="1:20" ht="115.5" customHeight="1" x14ac:dyDescent="0.2">
      <c r="A4495" s="35">
        <v>4486</v>
      </c>
      <c r="B4495" s="57">
        <v>750223</v>
      </c>
      <c r="C4495" s="50" t="s">
        <v>4004</v>
      </c>
      <c r="D4495" s="50" t="s">
        <v>1956</v>
      </c>
      <c r="E4495" s="50" t="str">
        <f>IF(AND(LEN(NICAP[[#This Row],[State or      Country]])=2,NICAP[[#This Row],[State or      Country]]&lt;&gt;"UK"),"US","Other")</f>
        <v>Other</v>
      </c>
      <c r="F4495" s="75">
        <v>7</v>
      </c>
      <c r="G4495" s="48"/>
      <c r="H4495" s="48"/>
      <c r="I4495" s="48"/>
      <c r="J4495" s="48"/>
      <c r="K4495" s="48"/>
      <c r="L4495" s="36" t="s">
        <v>4003</v>
      </c>
      <c r="M4495" s="36" t="str">
        <f>IF(LEFT(NICAP[[#This Row],[Date]],1)=0,"Y","N")</f>
        <v>N</v>
      </c>
      <c r="N4495" s="36"/>
      <c r="O4495" s="36" t="str">
        <f>19&amp;LEFT(NICAP[[#This Row],[Date]],2)</f>
        <v>1975</v>
      </c>
      <c r="P4495" s="36" t="str">
        <f>MID(NICAP[[#This Row],[Date]],3,2)</f>
        <v>02</v>
      </c>
      <c r="Q4495" s="36" t="str">
        <f>RIGHT(NICAP[[#This Row],[Date]],2)</f>
        <v>23</v>
      </c>
      <c r="R4495" s="26">
        <f>DATE(NICAP[[#This Row],[Year]],NICAP[[#This Row],[Month]],NICAP[[#This Row],[Day]])</f>
        <v>27448</v>
      </c>
      <c r="S4495" s="35" t="str">
        <f t="shared" si="140"/>
        <v/>
      </c>
      <c r="T4495" s="24" t="str">
        <f t="shared" si="141"/>
        <v>Japan</v>
      </c>
    </row>
    <row r="4496" spans="1:20" ht="72" customHeight="1" x14ac:dyDescent="0.2">
      <c r="A4496" s="35">
        <v>4487</v>
      </c>
      <c r="B4496" s="57">
        <v>750224</v>
      </c>
      <c r="C4496" s="50" t="s">
        <v>4002</v>
      </c>
      <c r="D4496" s="50" t="s">
        <v>1775</v>
      </c>
      <c r="E4496" s="50" t="str">
        <f>IF(AND(LEN(NICAP[[#This Row],[State or      Country]])=2,NICAP[[#This Row],[State or      Country]]&lt;&gt;"UK"),"US","Other")</f>
        <v>US</v>
      </c>
      <c r="F4496" s="75">
        <v>4</v>
      </c>
      <c r="G4496" s="48"/>
      <c r="H4496" s="48"/>
      <c r="I4496" s="48"/>
      <c r="J4496" s="48"/>
      <c r="K4496" s="48"/>
      <c r="L4496" s="36" t="s">
        <v>4001</v>
      </c>
      <c r="M4496" s="36" t="str">
        <f>IF(LEFT(NICAP[[#This Row],[Date]],1)=0,"Y","N")</f>
        <v>N</v>
      </c>
      <c r="N4496" s="36"/>
      <c r="O4496" s="36" t="str">
        <f>19&amp;LEFT(NICAP[[#This Row],[Date]],2)</f>
        <v>1975</v>
      </c>
      <c r="P4496" s="36" t="str">
        <f>MID(NICAP[[#This Row],[Date]],3,2)</f>
        <v>02</v>
      </c>
      <c r="Q4496" s="36" t="str">
        <f>RIGHT(NICAP[[#This Row],[Date]],2)</f>
        <v>24</v>
      </c>
      <c r="R4496" s="26">
        <f>DATE(NICAP[[#This Row],[Year]],NICAP[[#This Row],[Month]],NICAP[[#This Row],[Day]])</f>
        <v>27449</v>
      </c>
      <c r="S4496" s="35" t="str">
        <f t="shared" si="140"/>
        <v>CT</v>
      </c>
      <c r="T4496" s="24" t="str">
        <f t="shared" si="141"/>
        <v>US</v>
      </c>
    </row>
    <row r="4497" spans="1:20" ht="41.25" customHeight="1" x14ac:dyDescent="0.2">
      <c r="A4497" s="35">
        <v>4488</v>
      </c>
      <c r="B4497" s="57">
        <v>750226</v>
      </c>
      <c r="C4497" s="50" t="s">
        <v>4000</v>
      </c>
      <c r="D4497" s="50" t="s">
        <v>1977</v>
      </c>
      <c r="E4497" s="50" t="str">
        <f>IF(AND(LEN(NICAP[[#This Row],[State or      Country]])=2,NICAP[[#This Row],[State or      Country]]&lt;&gt;"UK"),"US","Other")</f>
        <v>Other</v>
      </c>
      <c r="F4497" s="75">
        <v>2</v>
      </c>
      <c r="G4497" s="48"/>
      <c r="H4497" s="48"/>
      <c r="I4497" s="48"/>
      <c r="J4497" s="48"/>
      <c r="K4497" s="48"/>
      <c r="L4497" s="42" t="s">
        <v>3999</v>
      </c>
      <c r="M4497" s="42" t="str">
        <f>IF(LEFT(NICAP[[#This Row],[Date]],1)=0,"Y","N")</f>
        <v>N</v>
      </c>
      <c r="N4497" s="42"/>
      <c r="O4497" s="42" t="str">
        <f>19&amp;LEFT(NICAP[[#This Row],[Date]],2)</f>
        <v>1975</v>
      </c>
      <c r="P4497" s="42" t="str">
        <f>MID(NICAP[[#This Row],[Date]],3,2)</f>
        <v>02</v>
      </c>
      <c r="Q4497" s="42" t="str">
        <f>RIGHT(NICAP[[#This Row],[Date]],2)</f>
        <v>26</v>
      </c>
      <c r="R4497" s="26">
        <f>DATE(NICAP[[#This Row],[Year]],NICAP[[#This Row],[Month]],NICAP[[#This Row],[Day]])</f>
        <v>27451</v>
      </c>
      <c r="S4497" s="35" t="str">
        <f t="shared" si="140"/>
        <v/>
      </c>
      <c r="T4497" s="24" t="str">
        <f t="shared" si="141"/>
        <v>Tasmania</v>
      </c>
    </row>
    <row r="4498" spans="1:20" ht="27.75" customHeight="1" x14ac:dyDescent="0.2">
      <c r="A4498" s="35">
        <v>4489</v>
      </c>
      <c r="B4498" s="58">
        <v>750226</v>
      </c>
      <c r="C4498" s="44" t="s">
        <v>3998</v>
      </c>
      <c r="D4498" s="44" t="s">
        <v>1852</v>
      </c>
      <c r="E4498" s="44" t="str">
        <f>IF(AND(LEN(NICAP[[#This Row],[State or      Country]])=2,NICAP[[#This Row],[State or      Country]]&lt;&gt;"UK"),"US","Other")</f>
        <v>US</v>
      </c>
      <c r="F4498" s="74">
        <v>4</v>
      </c>
      <c r="G4498" s="41"/>
      <c r="H4498" s="41"/>
      <c r="I4498" s="41"/>
      <c r="J4498" s="41"/>
      <c r="K4498" s="41"/>
      <c r="L4498" s="59" t="s">
        <v>3997</v>
      </c>
      <c r="M4498" s="59" t="str">
        <f>IF(LEFT(NICAP[[#This Row],[Date]],1)=0,"Y","N")</f>
        <v>N</v>
      </c>
      <c r="N4498" s="59"/>
      <c r="O4498" s="59" t="str">
        <f>19&amp;LEFT(NICAP[[#This Row],[Date]],2)</f>
        <v>1975</v>
      </c>
      <c r="P4498" s="59" t="str">
        <f>MID(NICAP[[#This Row],[Date]],3,2)</f>
        <v>02</v>
      </c>
      <c r="Q4498" s="59" t="str">
        <f>RIGHT(NICAP[[#This Row],[Date]],2)</f>
        <v>26</v>
      </c>
      <c r="R4498" s="26">
        <f>DATE(NICAP[[#This Row],[Year]],NICAP[[#This Row],[Month]],NICAP[[#This Row],[Day]])</f>
        <v>27451</v>
      </c>
      <c r="S4498" s="35" t="str">
        <f t="shared" si="140"/>
        <v>AZ</v>
      </c>
      <c r="T4498" s="24" t="str">
        <f t="shared" si="141"/>
        <v>US</v>
      </c>
    </row>
    <row r="4499" spans="1:20" ht="12.75" customHeight="1" x14ac:dyDescent="0.2">
      <c r="A4499" s="35">
        <v>4490</v>
      </c>
      <c r="B4499" s="53">
        <v>750300</v>
      </c>
      <c r="C4499" s="39" t="s">
        <v>3996</v>
      </c>
      <c r="D4499" s="39" t="s">
        <v>2211</v>
      </c>
      <c r="E4499" s="39" t="str">
        <f>IF(AND(LEN(NICAP[[#This Row],[State or      Country]])=2,NICAP[[#This Row],[State or      Country]]&lt;&gt;"UK"),"US","Other")</f>
        <v>US</v>
      </c>
      <c r="F4499" s="79">
        <v>2</v>
      </c>
      <c r="G4499" s="37"/>
      <c r="H4499" s="37"/>
      <c r="I4499" s="37"/>
      <c r="J4499" s="54" t="s">
        <v>1744</v>
      </c>
      <c r="K4499" s="37"/>
      <c r="L4499" s="36" t="s">
        <v>3995</v>
      </c>
      <c r="M4499" s="36" t="str">
        <f>IF(LEFT(NICAP[[#This Row],[Date]],1)=0,"Y","N")</f>
        <v>N</v>
      </c>
      <c r="N4499" s="36"/>
      <c r="O4499" s="36" t="str">
        <f>19&amp;LEFT(NICAP[[#This Row],[Date]],2)</f>
        <v>1975</v>
      </c>
      <c r="P4499" s="36" t="str">
        <f>MID(NICAP[[#This Row],[Date]],3,2)</f>
        <v>03</v>
      </c>
      <c r="Q4499" s="36" t="str">
        <f>RIGHT(NICAP[[#This Row],[Date]],2)</f>
        <v>00</v>
      </c>
      <c r="R4499" s="26">
        <f>DATE(NICAP[[#This Row],[Year]],NICAP[[#This Row],[Month]],NICAP[[#This Row],[Day]])</f>
        <v>27453</v>
      </c>
      <c r="S4499" s="35" t="str">
        <f t="shared" si="140"/>
        <v>SC</v>
      </c>
      <c r="T4499" s="24" t="str">
        <f t="shared" si="141"/>
        <v>US</v>
      </c>
    </row>
    <row r="4500" spans="1:20" ht="57" customHeight="1" x14ac:dyDescent="0.2">
      <c r="A4500" s="35">
        <v>4491</v>
      </c>
      <c r="B4500" s="57">
        <v>750302</v>
      </c>
      <c r="C4500" s="50" t="s">
        <v>3994</v>
      </c>
      <c r="D4500" s="50" t="s">
        <v>2067</v>
      </c>
      <c r="E4500" s="50" t="str">
        <f>IF(AND(LEN(NICAP[[#This Row],[State or      Country]])=2,NICAP[[#This Row],[State or      Country]]&lt;&gt;"UK"),"US","Other")</f>
        <v>Other</v>
      </c>
      <c r="F4500" s="75">
        <v>2</v>
      </c>
      <c r="G4500" s="48"/>
      <c r="H4500" s="48"/>
      <c r="I4500" s="48"/>
      <c r="J4500" s="48"/>
      <c r="K4500" s="48"/>
      <c r="L4500" s="36" t="s">
        <v>3993</v>
      </c>
      <c r="M4500" s="36" t="str">
        <f>IF(LEFT(NICAP[[#This Row],[Date]],1)=0,"Y","N")</f>
        <v>N</v>
      </c>
      <c r="N4500" s="36"/>
      <c r="O4500" s="36" t="str">
        <f>19&amp;LEFT(NICAP[[#This Row],[Date]],2)</f>
        <v>1975</v>
      </c>
      <c r="P4500" s="36" t="str">
        <f>MID(NICAP[[#This Row],[Date]],3,2)</f>
        <v>03</v>
      </c>
      <c r="Q4500" s="36" t="str">
        <f>RIGHT(NICAP[[#This Row],[Date]],2)</f>
        <v>02</v>
      </c>
      <c r="R4500" s="26">
        <f>DATE(NICAP[[#This Row],[Year]],NICAP[[#This Row],[Month]],NICAP[[#This Row],[Day]])</f>
        <v>27455</v>
      </c>
      <c r="S4500" s="35" t="str">
        <f t="shared" si="140"/>
        <v/>
      </c>
      <c r="T4500" s="24" t="str">
        <f t="shared" si="141"/>
        <v>Argentina</v>
      </c>
    </row>
    <row r="4501" spans="1:20" ht="41.25" customHeight="1" x14ac:dyDescent="0.2">
      <c r="A4501" s="35">
        <v>4492</v>
      </c>
      <c r="B4501" s="57">
        <v>750302</v>
      </c>
      <c r="C4501" s="50" t="s">
        <v>3992</v>
      </c>
      <c r="D4501" s="50" t="s">
        <v>3335</v>
      </c>
      <c r="E4501" s="50" t="str">
        <f>IF(AND(LEN(NICAP[[#This Row],[State or      Country]])=2,NICAP[[#This Row],[State or      Country]]&lt;&gt;"UK"),"US","Other")</f>
        <v>US</v>
      </c>
      <c r="F4501" s="75">
        <v>2</v>
      </c>
      <c r="G4501" s="48"/>
      <c r="H4501" s="48"/>
      <c r="I4501" s="48"/>
      <c r="J4501" s="48"/>
      <c r="K4501" s="48"/>
      <c r="L4501" s="42" t="s">
        <v>3991</v>
      </c>
      <c r="M4501" s="42" t="str">
        <f>IF(LEFT(NICAP[[#This Row],[Date]],1)=0,"Y","N")</f>
        <v>N</v>
      </c>
      <c r="N4501" s="42"/>
      <c r="O4501" s="42" t="str">
        <f>19&amp;LEFT(NICAP[[#This Row],[Date]],2)</f>
        <v>1975</v>
      </c>
      <c r="P4501" s="42" t="str">
        <f>MID(NICAP[[#This Row],[Date]],3,2)</f>
        <v>03</v>
      </c>
      <c r="Q4501" s="42" t="str">
        <f>RIGHT(NICAP[[#This Row],[Date]],2)</f>
        <v>02</v>
      </c>
      <c r="R4501" s="26">
        <f>DATE(NICAP[[#This Row],[Year]],NICAP[[#This Row],[Month]],NICAP[[#This Row],[Day]])</f>
        <v>27455</v>
      </c>
      <c r="S4501" s="35" t="str">
        <f t="shared" si="140"/>
        <v>MT</v>
      </c>
      <c r="T4501" s="24" t="str">
        <f t="shared" si="141"/>
        <v>US</v>
      </c>
    </row>
    <row r="4502" spans="1:20" ht="72" customHeight="1" x14ac:dyDescent="0.2">
      <c r="A4502" s="35">
        <v>4493</v>
      </c>
      <c r="B4502" s="57">
        <v>750308</v>
      </c>
      <c r="C4502" s="50" t="s">
        <v>3669</v>
      </c>
      <c r="D4502" s="50" t="s">
        <v>3968</v>
      </c>
      <c r="E4502" s="50" t="str">
        <f>IF(AND(LEN(NICAP[[#This Row],[State or      Country]])=2,NICAP[[#This Row],[State or      Country]]&lt;&gt;"UK"),"US","Other")</f>
        <v>US</v>
      </c>
      <c r="F4502" s="49">
        <v>2</v>
      </c>
      <c r="G4502" s="48"/>
      <c r="H4502" s="48"/>
      <c r="I4502" s="48"/>
      <c r="J4502" s="48"/>
      <c r="K4502" s="48"/>
      <c r="L4502" s="36" t="s">
        <v>3990</v>
      </c>
      <c r="M4502" s="36" t="str">
        <f>IF(LEFT(NICAP[[#This Row],[Date]],1)=0,"Y","N")</f>
        <v>N</v>
      </c>
      <c r="N4502" s="36"/>
      <c r="O4502" s="36" t="str">
        <f>19&amp;LEFT(NICAP[[#This Row],[Date]],2)</f>
        <v>1975</v>
      </c>
      <c r="P4502" s="36" t="str">
        <f>MID(NICAP[[#This Row],[Date]],3,2)</f>
        <v>03</v>
      </c>
      <c r="Q4502" s="36" t="str">
        <f>RIGHT(NICAP[[#This Row],[Date]],2)</f>
        <v>08</v>
      </c>
      <c r="R4502" s="26">
        <f>DATE(NICAP[[#This Row],[Year]],NICAP[[#This Row],[Month]],NICAP[[#This Row],[Day]])</f>
        <v>27461</v>
      </c>
      <c r="S4502" s="35" t="str">
        <f t="shared" si="140"/>
        <v>WS</v>
      </c>
      <c r="T4502" s="24" t="str">
        <f t="shared" si="141"/>
        <v>US</v>
      </c>
    </row>
    <row r="4503" spans="1:20" ht="72" customHeight="1" x14ac:dyDescent="0.2">
      <c r="A4503" s="35">
        <v>4494</v>
      </c>
      <c r="B4503" s="57">
        <v>750308</v>
      </c>
      <c r="C4503" s="50" t="s">
        <v>3989</v>
      </c>
      <c r="D4503" s="50" t="s">
        <v>1702</v>
      </c>
      <c r="E4503" s="50" t="str">
        <f>IF(AND(LEN(NICAP[[#This Row],[State or      Country]])=2,NICAP[[#This Row],[State or      Country]]&lt;&gt;"UK"),"US","Other")</f>
        <v>Other</v>
      </c>
      <c r="F4503" s="49">
        <v>2</v>
      </c>
      <c r="G4503" s="48"/>
      <c r="H4503" s="48"/>
      <c r="I4503" s="48"/>
      <c r="J4503" s="48"/>
      <c r="K4503" s="48"/>
      <c r="L4503" s="36" t="s">
        <v>3988</v>
      </c>
      <c r="M4503" s="36" t="str">
        <f>IF(LEFT(NICAP[[#This Row],[Date]],1)=0,"Y","N")</f>
        <v>N</v>
      </c>
      <c r="N4503" s="36"/>
      <c r="O4503" s="36" t="str">
        <f>19&amp;LEFT(NICAP[[#This Row],[Date]],2)</f>
        <v>1975</v>
      </c>
      <c r="P4503" s="36" t="str">
        <f>MID(NICAP[[#This Row],[Date]],3,2)</f>
        <v>03</v>
      </c>
      <c r="Q4503" s="36" t="str">
        <f>RIGHT(NICAP[[#This Row],[Date]],2)</f>
        <v>08</v>
      </c>
      <c r="R4503" s="26">
        <f>DATE(NICAP[[#This Row],[Year]],NICAP[[#This Row],[Month]],NICAP[[#This Row],[Day]])</f>
        <v>27461</v>
      </c>
      <c r="S4503" s="35" t="str">
        <f t="shared" si="140"/>
        <v/>
      </c>
      <c r="T4503" s="24" t="str">
        <f t="shared" si="141"/>
        <v>CAN</v>
      </c>
    </row>
    <row r="4504" spans="1:20" ht="27" customHeight="1" x14ac:dyDescent="0.2">
      <c r="A4504" s="35">
        <v>4495</v>
      </c>
      <c r="B4504" s="60">
        <v>750309</v>
      </c>
      <c r="C4504" s="44" t="s">
        <v>3687</v>
      </c>
      <c r="D4504" s="44" t="s">
        <v>3335</v>
      </c>
      <c r="E4504" s="44" t="str">
        <f>IF(AND(LEN(NICAP[[#This Row],[State or      Country]])=2,NICAP[[#This Row],[State or      Country]]&lt;&gt;"UK"),"US","Other")</f>
        <v>US</v>
      </c>
      <c r="F4504" s="43">
        <v>1</v>
      </c>
      <c r="G4504" s="41"/>
      <c r="H4504" s="41"/>
      <c r="I4504" s="41"/>
      <c r="J4504" s="41"/>
      <c r="K4504" s="41"/>
      <c r="L4504" s="59" t="s">
        <v>3987</v>
      </c>
      <c r="M4504" s="59" t="str">
        <f>IF(LEFT(NICAP[[#This Row],[Date]],1)=0,"Y","N")</f>
        <v>N</v>
      </c>
      <c r="N4504" s="59"/>
      <c r="O4504" s="59" t="str">
        <f>19&amp;LEFT(NICAP[[#This Row],[Date]],2)</f>
        <v>1975</v>
      </c>
      <c r="P4504" s="59" t="str">
        <f>MID(NICAP[[#This Row],[Date]],3,2)</f>
        <v>03</v>
      </c>
      <c r="Q4504" s="59" t="str">
        <f>RIGHT(NICAP[[#This Row],[Date]],2)</f>
        <v>09</v>
      </c>
      <c r="R4504" s="26">
        <f>DATE(NICAP[[#This Row],[Year]],NICAP[[#This Row],[Month]],NICAP[[#This Row],[Day]])</f>
        <v>27462</v>
      </c>
      <c r="S4504" s="35" t="str">
        <f t="shared" si="140"/>
        <v>MT</v>
      </c>
      <c r="T4504" s="24" t="str">
        <f t="shared" si="141"/>
        <v>US</v>
      </c>
    </row>
    <row r="4505" spans="1:20" ht="12.75" customHeight="1" x14ac:dyDescent="0.2">
      <c r="A4505" s="35">
        <v>4496</v>
      </c>
      <c r="B4505" s="53">
        <v>750314</v>
      </c>
      <c r="C4505" s="39" t="s">
        <v>3986</v>
      </c>
      <c r="D4505" s="39" t="s">
        <v>1739</v>
      </c>
      <c r="E4505" s="39" t="str">
        <f>IF(AND(LEN(NICAP[[#This Row],[State or      Country]])=2,NICAP[[#This Row],[State or      Country]]&lt;&gt;"UK"),"US","Other")</f>
        <v>US</v>
      </c>
      <c r="F4505" s="38">
        <v>4</v>
      </c>
      <c r="G4505" s="37"/>
      <c r="H4505" s="37"/>
      <c r="I4505" s="37"/>
      <c r="J4505" s="37"/>
      <c r="K4505" s="37"/>
      <c r="L4505" s="36" t="s">
        <v>3985</v>
      </c>
      <c r="M4505" s="36" t="str">
        <f>IF(LEFT(NICAP[[#This Row],[Date]],1)=0,"Y","N")</f>
        <v>N</v>
      </c>
      <c r="N4505" s="36"/>
      <c r="O4505" s="36" t="str">
        <f>19&amp;LEFT(NICAP[[#This Row],[Date]],2)</f>
        <v>1975</v>
      </c>
      <c r="P4505" s="36" t="str">
        <f>MID(NICAP[[#This Row],[Date]],3,2)</f>
        <v>03</v>
      </c>
      <c r="Q4505" s="36" t="str">
        <f>RIGHT(NICAP[[#This Row],[Date]],2)</f>
        <v>14</v>
      </c>
      <c r="R4505" s="26">
        <f>DATE(NICAP[[#This Row],[Year]],NICAP[[#This Row],[Month]],NICAP[[#This Row],[Day]])</f>
        <v>27467</v>
      </c>
      <c r="S4505" s="35" t="str">
        <f t="shared" si="140"/>
        <v>WI</v>
      </c>
      <c r="T4505" s="24" t="str">
        <f t="shared" si="141"/>
        <v>US</v>
      </c>
    </row>
    <row r="4506" spans="1:20" ht="101.25" customHeight="1" x14ac:dyDescent="0.2">
      <c r="A4506" s="35">
        <v>4497</v>
      </c>
      <c r="B4506" s="57">
        <v>750317</v>
      </c>
      <c r="C4506" s="50" t="s">
        <v>3984</v>
      </c>
      <c r="D4506" s="50" t="s">
        <v>1702</v>
      </c>
      <c r="E4506" s="50" t="str">
        <f>IF(AND(LEN(NICAP[[#This Row],[State or      Country]])=2,NICAP[[#This Row],[State or      Country]]&lt;&gt;"UK"),"US","Other")</f>
        <v>Other</v>
      </c>
      <c r="F4506" s="49">
        <v>11</v>
      </c>
      <c r="G4506" s="48"/>
      <c r="H4506" s="48"/>
      <c r="I4506" s="48"/>
      <c r="J4506" s="48"/>
      <c r="K4506" s="48"/>
      <c r="L4506" s="36" t="s">
        <v>3983</v>
      </c>
      <c r="M4506" s="36" t="str">
        <f>IF(LEFT(NICAP[[#This Row],[Date]],1)=0,"Y","N")</f>
        <v>N</v>
      </c>
      <c r="N4506" s="36"/>
      <c r="O4506" s="36" t="str">
        <f>19&amp;LEFT(NICAP[[#This Row],[Date]],2)</f>
        <v>1975</v>
      </c>
      <c r="P4506" s="36" t="str">
        <f>MID(NICAP[[#This Row],[Date]],3,2)</f>
        <v>03</v>
      </c>
      <c r="Q4506" s="36" t="str">
        <f>RIGHT(NICAP[[#This Row],[Date]],2)</f>
        <v>17</v>
      </c>
      <c r="R4506" s="26">
        <f>DATE(NICAP[[#This Row],[Year]],NICAP[[#This Row],[Month]],NICAP[[#This Row],[Day]])</f>
        <v>27470</v>
      </c>
      <c r="S4506" s="35" t="str">
        <f t="shared" si="140"/>
        <v/>
      </c>
      <c r="T4506" s="24" t="str">
        <f t="shared" si="141"/>
        <v>CAN</v>
      </c>
    </row>
    <row r="4507" spans="1:20" ht="12.75" customHeight="1" x14ac:dyDescent="0.2">
      <c r="A4507" s="35">
        <v>4498</v>
      </c>
      <c r="B4507" s="53">
        <v>750318</v>
      </c>
      <c r="C4507" s="39" t="s">
        <v>3982</v>
      </c>
      <c r="D4507" s="39" t="s">
        <v>1702</v>
      </c>
      <c r="E4507" s="39" t="str">
        <f>IF(AND(LEN(NICAP[[#This Row],[State or      Country]])=2,NICAP[[#This Row],[State or      Country]]&lt;&gt;"UK"),"US","Other")</f>
        <v>Other</v>
      </c>
      <c r="F4507" s="38">
        <v>8</v>
      </c>
      <c r="G4507" s="37"/>
      <c r="H4507" s="37"/>
      <c r="I4507" s="37"/>
      <c r="J4507" s="37"/>
      <c r="K4507" s="37"/>
      <c r="L4507" s="36" t="s">
        <v>3981</v>
      </c>
      <c r="M4507" s="36" t="str">
        <f>IF(LEFT(NICAP[[#This Row],[Date]],1)=0,"Y","N")</f>
        <v>N</v>
      </c>
      <c r="N4507" s="36"/>
      <c r="O4507" s="36" t="str">
        <f>19&amp;LEFT(NICAP[[#This Row],[Date]],2)</f>
        <v>1975</v>
      </c>
      <c r="P4507" s="36" t="str">
        <f>MID(NICAP[[#This Row],[Date]],3,2)</f>
        <v>03</v>
      </c>
      <c r="Q4507" s="36" t="str">
        <f>RIGHT(NICAP[[#This Row],[Date]],2)</f>
        <v>18</v>
      </c>
      <c r="R4507" s="26">
        <f>DATE(NICAP[[#This Row],[Year]],NICAP[[#This Row],[Month]],NICAP[[#This Row],[Day]])</f>
        <v>27471</v>
      </c>
      <c r="S4507" s="35" t="str">
        <f t="shared" si="140"/>
        <v/>
      </c>
      <c r="T4507" s="24" t="str">
        <f t="shared" si="141"/>
        <v>CAN</v>
      </c>
    </row>
    <row r="4508" spans="1:20" ht="41.25" customHeight="1" x14ac:dyDescent="0.2">
      <c r="A4508" s="35">
        <v>4499</v>
      </c>
      <c r="B4508" s="57">
        <v>750403</v>
      </c>
      <c r="C4508" s="50" t="s">
        <v>3528</v>
      </c>
      <c r="D4508" s="50" t="s">
        <v>1673</v>
      </c>
      <c r="E4508" s="50" t="str">
        <f>IF(AND(LEN(NICAP[[#This Row],[State or      Country]])=2,NICAP[[#This Row],[State or      Country]]&lt;&gt;"UK"),"US","Other")</f>
        <v>US</v>
      </c>
      <c r="F4508" s="49">
        <v>2</v>
      </c>
      <c r="G4508" s="48"/>
      <c r="H4508" s="48"/>
      <c r="I4508" s="48"/>
      <c r="J4508" s="48"/>
      <c r="K4508" s="48"/>
      <c r="L4508" s="42" t="s">
        <v>3980</v>
      </c>
      <c r="M4508" s="42" t="str">
        <f>IF(LEFT(NICAP[[#This Row],[Date]],1)=0,"Y","N")</f>
        <v>N</v>
      </c>
      <c r="N4508" s="42"/>
      <c r="O4508" s="42" t="str">
        <f>19&amp;LEFT(NICAP[[#This Row],[Date]],2)</f>
        <v>1975</v>
      </c>
      <c r="P4508" s="42" t="str">
        <f>MID(NICAP[[#This Row],[Date]],3,2)</f>
        <v>04</v>
      </c>
      <c r="Q4508" s="42" t="str">
        <f>RIGHT(NICAP[[#This Row],[Date]],2)</f>
        <v>03</v>
      </c>
      <c r="R4508" s="26">
        <f>DATE(NICAP[[#This Row],[Year]],NICAP[[#This Row],[Month]],NICAP[[#This Row],[Day]])</f>
        <v>27487</v>
      </c>
      <c r="S4508" s="35" t="str">
        <f t="shared" si="140"/>
        <v>NC</v>
      </c>
      <c r="T4508" s="24" t="str">
        <f t="shared" si="141"/>
        <v>US</v>
      </c>
    </row>
    <row r="4509" spans="1:20" ht="27.75" customHeight="1" x14ac:dyDescent="0.2">
      <c r="A4509" s="35">
        <v>4500</v>
      </c>
      <c r="B4509" s="60">
        <v>750403</v>
      </c>
      <c r="C4509" s="44" t="s">
        <v>3528</v>
      </c>
      <c r="D4509" s="44" t="s">
        <v>1673</v>
      </c>
      <c r="E4509" s="44" t="str">
        <f>IF(AND(LEN(NICAP[[#This Row],[State or      Country]])=2,NICAP[[#This Row],[State or      Country]]&lt;&gt;"UK"),"US","Other")</f>
        <v>US</v>
      </c>
      <c r="F4509" s="43">
        <v>2</v>
      </c>
      <c r="G4509" s="41"/>
      <c r="H4509" s="41"/>
      <c r="I4509" s="41"/>
      <c r="J4509" s="41"/>
      <c r="K4509" s="41"/>
      <c r="L4509" s="42" t="s">
        <v>3979</v>
      </c>
      <c r="M4509" s="42" t="str">
        <f>IF(LEFT(NICAP[[#This Row],[Date]],1)=0,"Y","N")</f>
        <v>N</v>
      </c>
      <c r="N4509" s="42"/>
      <c r="O4509" s="42" t="str">
        <f>19&amp;LEFT(NICAP[[#This Row],[Date]],2)</f>
        <v>1975</v>
      </c>
      <c r="P4509" s="42" t="str">
        <f>MID(NICAP[[#This Row],[Date]],3,2)</f>
        <v>04</v>
      </c>
      <c r="Q4509" s="42" t="str">
        <f>RIGHT(NICAP[[#This Row],[Date]],2)</f>
        <v>03</v>
      </c>
      <c r="R4509" s="26">
        <f>DATE(NICAP[[#This Row],[Year]],NICAP[[#This Row],[Month]],NICAP[[#This Row],[Day]])</f>
        <v>27487</v>
      </c>
      <c r="S4509" s="35" t="str">
        <f t="shared" si="140"/>
        <v>NC</v>
      </c>
      <c r="T4509" s="24" t="str">
        <f t="shared" si="141"/>
        <v>US</v>
      </c>
    </row>
    <row r="4510" spans="1:20" ht="27.75" customHeight="1" x14ac:dyDescent="0.2">
      <c r="A4510" s="35">
        <v>4501</v>
      </c>
      <c r="B4510" s="60">
        <v>750403</v>
      </c>
      <c r="C4510" s="44" t="s">
        <v>3978</v>
      </c>
      <c r="D4510" s="44" t="s">
        <v>1673</v>
      </c>
      <c r="E4510" s="44" t="str">
        <f>IF(AND(LEN(NICAP[[#This Row],[State or      Country]])=2,NICAP[[#This Row],[State or      Country]]&lt;&gt;"UK"),"US","Other")</f>
        <v>US</v>
      </c>
      <c r="F4510" s="43">
        <v>2</v>
      </c>
      <c r="G4510" s="41"/>
      <c r="H4510" s="41"/>
      <c r="I4510" s="41"/>
      <c r="J4510" s="41"/>
      <c r="K4510" s="41"/>
      <c r="L4510" s="42" t="s">
        <v>3977</v>
      </c>
      <c r="M4510" s="42" t="str">
        <f>IF(LEFT(NICAP[[#This Row],[Date]],1)=0,"Y","N")</f>
        <v>N</v>
      </c>
      <c r="N4510" s="42"/>
      <c r="O4510" s="42" t="str">
        <f>19&amp;LEFT(NICAP[[#This Row],[Date]],2)</f>
        <v>1975</v>
      </c>
      <c r="P4510" s="42" t="str">
        <f>MID(NICAP[[#This Row],[Date]],3,2)</f>
        <v>04</v>
      </c>
      <c r="Q4510" s="42" t="str">
        <f>RIGHT(NICAP[[#This Row],[Date]],2)</f>
        <v>03</v>
      </c>
      <c r="R4510" s="26">
        <f>DATE(NICAP[[#This Row],[Year]],NICAP[[#This Row],[Month]],NICAP[[#This Row],[Day]])</f>
        <v>27487</v>
      </c>
      <c r="S4510" s="35" t="str">
        <f t="shared" si="140"/>
        <v>NC</v>
      </c>
      <c r="T4510" s="24" t="str">
        <f t="shared" si="141"/>
        <v>US</v>
      </c>
    </row>
    <row r="4511" spans="1:20" ht="27" customHeight="1" x14ac:dyDescent="0.2">
      <c r="A4511" s="35">
        <v>4502</v>
      </c>
      <c r="B4511" s="60">
        <v>750403</v>
      </c>
      <c r="C4511" s="44" t="s">
        <v>3976</v>
      </c>
      <c r="D4511" s="44" t="s">
        <v>1673</v>
      </c>
      <c r="E4511" s="44" t="str">
        <f>IF(AND(LEN(NICAP[[#This Row],[State or      Country]])=2,NICAP[[#This Row],[State or      Country]]&lt;&gt;"UK"),"US","Other")</f>
        <v>US</v>
      </c>
      <c r="F4511" s="43">
        <v>2</v>
      </c>
      <c r="G4511" s="41"/>
      <c r="H4511" s="41"/>
      <c r="I4511" s="41"/>
      <c r="J4511" s="41"/>
      <c r="K4511" s="41"/>
      <c r="L4511" s="42" t="s">
        <v>3975</v>
      </c>
      <c r="M4511" s="42" t="str">
        <f>IF(LEFT(NICAP[[#This Row],[Date]],1)=0,"Y","N")</f>
        <v>N</v>
      </c>
      <c r="N4511" s="42"/>
      <c r="O4511" s="42" t="str">
        <f>19&amp;LEFT(NICAP[[#This Row],[Date]],2)</f>
        <v>1975</v>
      </c>
      <c r="P4511" s="42" t="str">
        <f>MID(NICAP[[#This Row],[Date]],3,2)</f>
        <v>04</v>
      </c>
      <c r="Q4511" s="42" t="str">
        <f>RIGHT(NICAP[[#This Row],[Date]],2)</f>
        <v>03</v>
      </c>
      <c r="R4511" s="26">
        <f>DATE(NICAP[[#This Row],[Year]],NICAP[[#This Row],[Month]],NICAP[[#This Row],[Day]])</f>
        <v>27487</v>
      </c>
      <c r="S4511" s="35" t="str">
        <f t="shared" si="140"/>
        <v>NC</v>
      </c>
      <c r="T4511" s="24" t="str">
        <f t="shared" si="141"/>
        <v>US</v>
      </c>
    </row>
    <row r="4512" spans="1:20" ht="27" customHeight="1" x14ac:dyDescent="0.2">
      <c r="A4512" s="35">
        <v>4503</v>
      </c>
      <c r="B4512" s="60">
        <v>750403</v>
      </c>
      <c r="C4512" s="44" t="s">
        <v>3974</v>
      </c>
      <c r="D4512" s="44" t="s">
        <v>1673</v>
      </c>
      <c r="E4512" s="44" t="str">
        <f>IF(AND(LEN(NICAP[[#This Row],[State or      Country]])=2,NICAP[[#This Row],[State or      Country]]&lt;&gt;"UK"),"US","Other")</f>
        <v>US</v>
      </c>
      <c r="F4512" s="43">
        <v>2</v>
      </c>
      <c r="G4512" s="41"/>
      <c r="H4512" s="41"/>
      <c r="I4512" s="41"/>
      <c r="J4512" s="41"/>
      <c r="K4512" s="41"/>
      <c r="L4512" s="42" t="s">
        <v>3973</v>
      </c>
      <c r="M4512" s="42" t="str">
        <f>IF(LEFT(NICAP[[#This Row],[Date]],1)=0,"Y","N")</f>
        <v>N</v>
      </c>
      <c r="N4512" s="42"/>
      <c r="O4512" s="42" t="str">
        <f>19&amp;LEFT(NICAP[[#This Row],[Date]],2)</f>
        <v>1975</v>
      </c>
      <c r="P4512" s="42" t="str">
        <f>MID(NICAP[[#This Row],[Date]],3,2)</f>
        <v>04</v>
      </c>
      <c r="Q4512" s="42" t="str">
        <f>RIGHT(NICAP[[#This Row],[Date]],2)</f>
        <v>03</v>
      </c>
      <c r="R4512" s="26">
        <f>DATE(NICAP[[#This Row],[Year]],NICAP[[#This Row],[Month]],NICAP[[#This Row],[Day]])</f>
        <v>27487</v>
      </c>
      <c r="S4512" s="35" t="str">
        <f t="shared" si="140"/>
        <v>NC</v>
      </c>
      <c r="T4512" s="24" t="str">
        <f t="shared" si="141"/>
        <v>US</v>
      </c>
    </row>
    <row r="4513" spans="1:20" ht="27" customHeight="1" x14ac:dyDescent="0.2">
      <c r="A4513" s="35">
        <v>4504</v>
      </c>
      <c r="B4513" s="60">
        <v>750403</v>
      </c>
      <c r="C4513" s="44" t="s">
        <v>3972</v>
      </c>
      <c r="D4513" s="44" t="s">
        <v>1673</v>
      </c>
      <c r="E4513" s="44" t="str">
        <f>IF(AND(LEN(NICAP[[#This Row],[State or      Country]])=2,NICAP[[#This Row],[State or      Country]]&lt;&gt;"UK"),"US","Other")</f>
        <v>US</v>
      </c>
      <c r="F4513" s="43">
        <v>2</v>
      </c>
      <c r="G4513" s="41"/>
      <c r="H4513" s="41"/>
      <c r="I4513" s="41"/>
      <c r="J4513" s="41"/>
      <c r="K4513" s="41"/>
      <c r="L4513" s="42" t="s">
        <v>3971</v>
      </c>
      <c r="M4513" s="42" t="str">
        <f>IF(LEFT(NICAP[[#This Row],[Date]],1)=0,"Y","N")</f>
        <v>N</v>
      </c>
      <c r="N4513" s="42"/>
      <c r="O4513" s="42" t="str">
        <f>19&amp;LEFT(NICAP[[#This Row],[Date]],2)</f>
        <v>1975</v>
      </c>
      <c r="P4513" s="42" t="str">
        <f>MID(NICAP[[#This Row],[Date]],3,2)</f>
        <v>04</v>
      </c>
      <c r="Q4513" s="42" t="str">
        <f>RIGHT(NICAP[[#This Row],[Date]],2)</f>
        <v>03</v>
      </c>
      <c r="R4513" s="26">
        <f>DATE(NICAP[[#This Row],[Year]],NICAP[[#This Row],[Month]],NICAP[[#This Row],[Day]])</f>
        <v>27487</v>
      </c>
      <c r="S4513" s="35" t="str">
        <f t="shared" si="140"/>
        <v>NC</v>
      </c>
      <c r="T4513" s="24" t="str">
        <f t="shared" si="141"/>
        <v>US</v>
      </c>
    </row>
    <row r="4514" spans="1:20" ht="27.75" customHeight="1" x14ac:dyDescent="0.2">
      <c r="A4514" s="35">
        <v>4505</v>
      </c>
      <c r="B4514" s="60">
        <v>750403</v>
      </c>
      <c r="C4514" s="44" t="s">
        <v>3528</v>
      </c>
      <c r="D4514" s="44" t="s">
        <v>1673</v>
      </c>
      <c r="E4514" s="44" t="str">
        <f>IF(AND(LEN(NICAP[[#This Row],[State or      Country]])=2,NICAP[[#This Row],[State or      Country]]&lt;&gt;"UK"),"US","Other")</f>
        <v>US</v>
      </c>
      <c r="F4514" s="43">
        <v>2</v>
      </c>
      <c r="G4514" s="41"/>
      <c r="H4514" s="41"/>
      <c r="I4514" s="41"/>
      <c r="J4514" s="41"/>
      <c r="K4514" s="41"/>
      <c r="L4514" s="42" t="s">
        <v>3970</v>
      </c>
      <c r="M4514" s="42" t="str">
        <f>IF(LEFT(NICAP[[#This Row],[Date]],1)=0,"Y","N")</f>
        <v>N</v>
      </c>
      <c r="N4514" s="42"/>
      <c r="O4514" s="42" t="str">
        <f>19&amp;LEFT(NICAP[[#This Row],[Date]],2)</f>
        <v>1975</v>
      </c>
      <c r="P4514" s="42" t="str">
        <f>MID(NICAP[[#This Row],[Date]],3,2)</f>
        <v>04</v>
      </c>
      <c r="Q4514" s="42" t="str">
        <f>RIGHT(NICAP[[#This Row],[Date]],2)</f>
        <v>03</v>
      </c>
      <c r="R4514" s="26">
        <f>DATE(NICAP[[#This Row],[Year]],NICAP[[#This Row],[Month]],NICAP[[#This Row],[Day]])</f>
        <v>27487</v>
      </c>
      <c r="S4514" s="35" t="str">
        <f t="shared" si="140"/>
        <v>NC</v>
      </c>
      <c r="T4514" s="24" t="str">
        <f t="shared" si="141"/>
        <v>US</v>
      </c>
    </row>
    <row r="4515" spans="1:20" ht="87" customHeight="1" x14ac:dyDescent="0.2">
      <c r="A4515" s="35">
        <v>4506</v>
      </c>
      <c r="B4515" s="57">
        <v>750406</v>
      </c>
      <c r="C4515" s="50" t="s">
        <v>3969</v>
      </c>
      <c r="D4515" s="50" t="s">
        <v>3968</v>
      </c>
      <c r="E4515" s="50" t="str">
        <f>IF(AND(LEN(NICAP[[#This Row],[State or      Country]])=2,NICAP[[#This Row],[State or      Country]]&lt;&gt;"UK"),"US","Other")</f>
        <v>US</v>
      </c>
      <c r="F4515" s="49">
        <v>7</v>
      </c>
      <c r="G4515" s="48"/>
      <c r="H4515" s="48"/>
      <c r="I4515" s="48"/>
      <c r="J4515" s="48"/>
      <c r="K4515" s="48"/>
      <c r="L4515" s="36" t="s">
        <v>3967</v>
      </c>
      <c r="M4515" s="36" t="str">
        <f>IF(LEFT(NICAP[[#This Row],[Date]],1)=0,"Y","N")</f>
        <v>N</v>
      </c>
      <c r="N4515" s="36"/>
      <c r="O4515" s="36" t="str">
        <f>19&amp;LEFT(NICAP[[#This Row],[Date]],2)</f>
        <v>1975</v>
      </c>
      <c r="P4515" s="36" t="str">
        <f>MID(NICAP[[#This Row],[Date]],3,2)</f>
        <v>04</v>
      </c>
      <c r="Q4515" s="36" t="str">
        <f>RIGHT(NICAP[[#This Row],[Date]],2)</f>
        <v>06</v>
      </c>
      <c r="R4515" s="26">
        <f>DATE(NICAP[[#This Row],[Year]],NICAP[[#This Row],[Month]],NICAP[[#This Row],[Day]])</f>
        <v>27490</v>
      </c>
      <c r="S4515" s="35" t="str">
        <f t="shared" si="140"/>
        <v>WS</v>
      </c>
      <c r="T4515" s="24" t="str">
        <f t="shared" si="141"/>
        <v>US</v>
      </c>
    </row>
    <row r="4516" spans="1:20" ht="101.25" customHeight="1" x14ac:dyDescent="0.2">
      <c r="A4516" s="35">
        <v>4507</v>
      </c>
      <c r="B4516" s="57">
        <v>750409</v>
      </c>
      <c r="C4516" s="50" t="s">
        <v>3528</v>
      </c>
      <c r="D4516" s="50" t="s">
        <v>1673</v>
      </c>
      <c r="E4516" s="50" t="str">
        <f>IF(AND(LEN(NICAP[[#This Row],[State or      Country]])=2,NICAP[[#This Row],[State or      Country]]&lt;&gt;"UK"),"US","Other")</f>
        <v>US</v>
      </c>
      <c r="F4516" s="49">
        <v>2</v>
      </c>
      <c r="G4516" s="48"/>
      <c r="H4516" s="48"/>
      <c r="I4516" s="48"/>
      <c r="J4516" s="48"/>
      <c r="K4516" s="48"/>
      <c r="L4516" s="36" t="s">
        <v>3966</v>
      </c>
      <c r="M4516" s="36" t="str">
        <f>IF(LEFT(NICAP[[#This Row],[Date]],1)=0,"Y","N")</f>
        <v>N</v>
      </c>
      <c r="N4516" s="36"/>
      <c r="O4516" s="36" t="str">
        <f>19&amp;LEFT(NICAP[[#This Row],[Date]],2)</f>
        <v>1975</v>
      </c>
      <c r="P4516" s="36" t="str">
        <f>MID(NICAP[[#This Row],[Date]],3,2)</f>
        <v>04</v>
      </c>
      <c r="Q4516" s="36" t="str">
        <f>RIGHT(NICAP[[#This Row],[Date]],2)</f>
        <v>09</v>
      </c>
      <c r="R4516" s="26">
        <f>DATE(NICAP[[#This Row],[Year]],NICAP[[#This Row],[Month]],NICAP[[#This Row],[Day]])</f>
        <v>27493</v>
      </c>
      <c r="S4516" s="35" t="str">
        <f t="shared" si="140"/>
        <v>NC</v>
      </c>
      <c r="T4516" s="24" t="str">
        <f t="shared" si="141"/>
        <v>US</v>
      </c>
    </row>
    <row r="4517" spans="1:20" ht="101.25" customHeight="1" x14ac:dyDescent="0.2">
      <c r="A4517" s="35">
        <v>4508</v>
      </c>
      <c r="B4517" s="57">
        <v>750410</v>
      </c>
      <c r="C4517" s="50" t="s">
        <v>3965</v>
      </c>
      <c r="D4517" s="50" t="s">
        <v>1702</v>
      </c>
      <c r="E4517" s="50" t="str">
        <f>IF(AND(LEN(NICAP[[#This Row],[State or      Country]])=2,NICAP[[#This Row],[State or      Country]]&lt;&gt;"UK"),"US","Other")</f>
        <v>Other</v>
      </c>
      <c r="F4517" s="49">
        <v>11</v>
      </c>
      <c r="G4517" s="48"/>
      <c r="H4517" s="48"/>
      <c r="I4517" s="48"/>
      <c r="J4517" s="48"/>
      <c r="K4517" s="48"/>
      <c r="L4517" s="36" t="s">
        <v>3964</v>
      </c>
      <c r="M4517" s="36" t="str">
        <f>IF(LEFT(NICAP[[#This Row],[Date]],1)=0,"Y","N")</f>
        <v>N</v>
      </c>
      <c r="N4517" s="36"/>
      <c r="O4517" s="36" t="str">
        <f>19&amp;LEFT(NICAP[[#This Row],[Date]],2)</f>
        <v>1975</v>
      </c>
      <c r="P4517" s="36" t="str">
        <f>MID(NICAP[[#This Row],[Date]],3,2)</f>
        <v>04</v>
      </c>
      <c r="Q4517" s="36" t="str">
        <f>RIGHT(NICAP[[#This Row],[Date]],2)</f>
        <v>10</v>
      </c>
      <c r="R4517" s="26">
        <f>DATE(NICAP[[#This Row],[Year]],NICAP[[#This Row],[Month]],NICAP[[#This Row],[Day]])</f>
        <v>27494</v>
      </c>
      <c r="S4517" s="35" t="str">
        <f t="shared" si="140"/>
        <v/>
      </c>
      <c r="T4517" s="24" t="str">
        <f t="shared" si="141"/>
        <v>CAN</v>
      </c>
    </row>
    <row r="4518" spans="1:20" ht="42" customHeight="1" x14ac:dyDescent="0.2">
      <c r="A4518" s="35">
        <v>4509</v>
      </c>
      <c r="B4518" s="57">
        <v>750415</v>
      </c>
      <c r="C4518" s="50" t="s">
        <v>2517</v>
      </c>
      <c r="D4518" s="50" t="s">
        <v>1676</v>
      </c>
      <c r="E4518" s="50" t="str">
        <f>IF(AND(LEN(NICAP[[#This Row],[State or      Country]])=2,NICAP[[#This Row],[State or      Country]]&lt;&gt;"UK"),"US","Other")</f>
        <v>US</v>
      </c>
      <c r="F4518" s="49">
        <v>2</v>
      </c>
      <c r="G4518" s="48"/>
      <c r="H4518" s="48"/>
      <c r="I4518" s="48"/>
      <c r="J4518" s="48"/>
      <c r="K4518" s="48"/>
      <c r="L4518" s="36" t="s">
        <v>3963</v>
      </c>
      <c r="M4518" s="36" t="str">
        <f>IF(LEFT(NICAP[[#This Row],[Date]],1)=0,"Y","N")</f>
        <v>N</v>
      </c>
      <c r="N4518" s="36"/>
      <c r="O4518" s="36" t="str">
        <f>19&amp;LEFT(NICAP[[#This Row],[Date]],2)</f>
        <v>1975</v>
      </c>
      <c r="P4518" s="36" t="str">
        <f>MID(NICAP[[#This Row],[Date]],3,2)</f>
        <v>04</v>
      </c>
      <c r="Q4518" s="36" t="str">
        <f>RIGHT(NICAP[[#This Row],[Date]],2)</f>
        <v>15</v>
      </c>
      <c r="R4518" s="26">
        <f>DATE(NICAP[[#This Row],[Year]],NICAP[[#This Row],[Month]],NICAP[[#This Row],[Day]])</f>
        <v>27499</v>
      </c>
      <c r="S4518" s="35" t="str">
        <f t="shared" si="140"/>
        <v>CA</v>
      </c>
      <c r="T4518" s="24" t="str">
        <f t="shared" si="141"/>
        <v>US</v>
      </c>
    </row>
    <row r="4519" spans="1:20" ht="27" customHeight="1" x14ac:dyDescent="0.2">
      <c r="A4519" s="35">
        <v>4510</v>
      </c>
      <c r="B4519" s="60">
        <v>750503</v>
      </c>
      <c r="C4519" s="44" t="s">
        <v>3962</v>
      </c>
      <c r="D4519" s="44" t="s">
        <v>1667</v>
      </c>
      <c r="E4519" s="44" t="str">
        <f>IF(AND(LEN(NICAP[[#This Row],[State or      Country]])=2,NICAP[[#This Row],[State or      Country]]&lt;&gt;"UK"),"US","Other")</f>
        <v>US</v>
      </c>
      <c r="F4519" s="43">
        <v>3</v>
      </c>
      <c r="G4519" s="41"/>
      <c r="H4519" s="41"/>
      <c r="I4519" s="41"/>
      <c r="J4519" s="41"/>
      <c r="K4519" s="41"/>
      <c r="L4519" s="42" t="s">
        <v>3961</v>
      </c>
      <c r="M4519" s="42" t="str">
        <f>IF(LEFT(NICAP[[#This Row],[Date]],1)=0,"Y","N")</f>
        <v>N</v>
      </c>
      <c r="N4519" s="42"/>
      <c r="O4519" s="42" t="str">
        <f>19&amp;LEFT(NICAP[[#This Row],[Date]],2)</f>
        <v>1975</v>
      </c>
      <c r="P4519" s="42" t="str">
        <f>MID(NICAP[[#This Row],[Date]],3,2)</f>
        <v>05</v>
      </c>
      <c r="Q4519" s="42" t="str">
        <f>RIGHT(NICAP[[#This Row],[Date]],2)</f>
        <v>03</v>
      </c>
      <c r="R4519" s="26">
        <f>DATE(NICAP[[#This Row],[Year]],NICAP[[#This Row],[Month]],NICAP[[#This Row],[Day]])</f>
        <v>27517</v>
      </c>
      <c r="S4519" s="35" t="str">
        <f t="shared" si="140"/>
        <v>TX</v>
      </c>
      <c r="T4519" s="24" t="str">
        <f t="shared" si="141"/>
        <v>US</v>
      </c>
    </row>
    <row r="4520" spans="1:20" ht="12.75" customHeight="1" x14ac:dyDescent="0.2">
      <c r="A4520" s="35">
        <v>4511</v>
      </c>
      <c r="B4520" s="53">
        <v>750503</v>
      </c>
      <c r="C4520" s="39" t="s">
        <v>3960</v>
      </c>
      <c r="D4520" s="39" t="s">
        <v>1761</v>
      </c>
      <c r="E4520" s="39" t="str">
        <f>IF(AND(LEN(NICAP[[#This Row],[State or      Country]])=2,NICAP[[#This Row],[State or      Country]]&lt;&gt;"UK"),"US","Other")</f>
        <v>Other</v>
      </c>
      <c r="F4520" s="38">
        <v>3</v>
      </c>
      <c r="G4520" s="47" t="s">
        <v>2090</v>
      </c>
      <c r="H4520" s="46">
        <v>5</v>
      </c>
      <c r="I4520" s="37"/>
      <c r="J4520" s="37"/>
      <c r="K4520" s="37"/>
      <c r="L4520" s="36" t="s">
        <v>3959</v>
      </c>
      <c r="M4520" s="36" t="str">
        <f>IF(LEFT(NICAP[[#This Row],[Date]],1)=0,"Y","N")</f>
        <v>N</v>
      </c>
      <c r="N4520" s="36"/>
      <c r="O4520" s="36" t="str">
        <f>19&amp;LEFT(NICAP[[#This Row],[Date]],2)</f>
        <v>1975</v>
      </c>
      <c r="P4520" s="36" t="str">
        <f>MID(NICAP[[#This Row],[Date]],3,2)</f>
        <v>05</v>
      </c>
      <c r="Q4520" s="36" t="str">
        <f>RIGHT(NICAP[[#This Row],[Date]],2)</f>
        <v>03</v>
      </c>
      <c r="R4520" s="26">
        <f>DATE(NICAP[[#This Row],[Year]],NICAP[[#This Row],[Month]],NICAP[[#This Row],[Day]])</f>
        <v>27517</v>
      </c>
      <c r="S4520" s="35" t="str">
        <f t="shared" si="140"/>
        <v/>
      </c>
      <c r="T4520" s="24" t="str">
        <f t="shared" si="141"/>
        <v>Mexico</v>
      </c>
    </row>
    <row r="4521" spans="1:20" ht="12.75" customHeight="1" x14ac:dyDescent="0.2">
      <c r="A4521" s="35">
        <v>4512</v>
      </c>
      <c r="B4521" s="53">
        <v>750503</v>
      </c>
      <c r="C4521" s="39" t="s">
        <v>3960</v>
      </c>
      <c r="D4521" s="39" t="s">
        <v>1761</v>
      </c>
      <c r="E4521" s="39" t="str">
        <f>IF(AND(LEN(NICAP[[#This Row],[State or      Country]])=2,NICAP[[#This Row],[State or      Country]]&lt;&gt;"UK"),"US","Other")</f>
        <v>Other</v>
      </c>
      <c r="F4521" s="38">
        <v>9</v>
      </c>
      <c r="G4521" s="47" t="s">
        <v>1666</v>
      </c>
      <c r="H4521" s="46">
        <v>5</v>
      </c>
      <c r="I4521" s="37"/>
      <c r="J4521" s="37"/>
      <c r="K4521" s="37"/>
      <c r="L4521" s="36" t="s">
        <v>3959</v>
      </c>
      <c r="M4521" s="36" t="str">
        <f>IF(LEFT(NICAP[[#This Row],[Date]],1)=0,"Y","N")</f>
        <v>N</v>
      </c>
      <c r="N4521" s="36"/>
      <c r="O4521" s="36" t="str">
        <f>19&amp;LEFT(NICAP[[#This Row],[Date]],2)</f>
        <v>1975</v>
      </c>
      <c r="P4521" s="36" t="str">
        <f>MID(NICAP[[#This Row],[Date]],3,2)</f>
        <v>05</v>
      </c>
      <c r="Q4521" s="36" t="str">
        <f>RIGHT(NICAP[[#This Row],[Date]],2)</f>
        <v>03</v>
      </c>
      <c r="R4521" s="26">
        <f>DATE(NICAP[[#This Row],[Year]],NICAP[[#This Row],[Month]],NICAP[[#This Row],[Day]])</f>
        <v>27517</v>
      </c>
      <c r="S4521" s="35" t="str">
        <f t="shared" si="140"/>
        <v/>
      </c>
      <c r="T4521" s="24" t="str">
        <f t="shared" si="141"/>
        <v>Mexico</v>
      </c>
    </row>
    <row r="4522" spans="1:20" ht="12.75" customHeight="1" x14ac:dyDescent="0.2">
      <c r="A4522" s="35">
        <v>4513</v>
      </c>
      <c r="B4522" s="53">
        <v>750503</v>
      </c>
      <c r="C4522" s="39" t="s">
        <v>3960</v>
      </c>
      <c r="D4522" s="39" t="s">
        <v>1761</v>
      </c>
      <c r="E4522" s="39" t="str">
        <f>IF(AND(LEN(NICAP[[#This Row],[State or      Country]])=2,NICAP[[#This Row],[State or      Country]]&lt;&gt;"UK"),"US","Other")</f>
        <v>Other</v>
      </c>
      <c r="F4522" s="38">
        <v>11</v>
      </c>
      <c r="G4522" s="47" t="s">
        <v>1757</v>
      </c>
      <c r="H4522" s="46">
        <v>5</v>
      </c>
      <c r="I4522" s="41"/>
      <c r="J4522" s="41"/>
      <c r="K4522" s="41"/>
      <c r="L4522" s="36" t="s">
        <v>3959</v>
      </c>
      <c r="M4522" s="36" t="str">
        <f>IF(LEFT(NICAP[[#This Row],[Date]],1)=0,"Y","N")</f>
        <v>N</v>
      </c>
      <c r="N4522" s="36"/>
      <c r="O4522" s="36" t="str">
        <f>19&amp;LEFT(NICAP[[#This Row],[Date]],2)</f>
        <v>1975</v>
      </c>
      <c r="P4522" s="36" t="str">
        <f>MID(NICAP[[#This Row],[Date]],3,2)</f>
        <v>05</v>
      </c>
      <c r="Q4522" s="36" t="str">
        <f>RIGHT(NICAP[[#This Row],[Date]],2)</f>
        <v>03</v>
      </c>
      <c r="R4522" s="26">
        <f>DATE(NICAP[[#This Row],[Year]],NICAP[[#This Row],[Month]],NICAP[[#This Row],[Day]])</f>
        <v>27517</v>
      </c>
      <c r="S4522" s="35" t="str">
        <f t="shared" si="140"/>
        <v/>
      </c>
      <c r="T4522" s="24" t="str">
        <f t="shared" si="141"/>
        <v>Mexico</v>
      </c>
    </row>
    <row r="4523" spans="1:20" ht="72" customHeight="1" x14ac:dyDescent="0.2">
      <c r="A4523" s="35">
        <v>4514</v>
      </c>
      <c r="B4523" s="57">
        <v>750505</v>
      </c>
      <c r="C4523" s="50" t="s">
        <v>3958</v>
      </c>
      <c r="D4523" s="50" t="s">
        <v>1667</v>
      </c>
      <c r="E4523" s="50" t="str">
        <f>IF(AND(LEN(NICAP[[#This Row],[State or      Country]])=2,NICAP[[#This Row],[State or      Country]]&lt;&gt;"UK"),"US","Other")</f>
        <v>US</v>
      </c>
      <c r="F4523" s="49">
        <v>7</v>
      </c>
      <c r="G4523" s="48"/>
      <c r="H4523" s="48"/>
      <c r="I4523" s="48"/>
      <c r="J4523" s="48"/>
      <c r="K4523" s="48"/>
      <c r="L4523" s="36" t="s">
        <v>3957</v>
      </c>
      <c r="M4523" s="36" t="str">
        <f>IF(LEFT(NICAP[[#This Row],[Date]],1)=0,"Y","N")</f>
        <v>N</v>
      </c>
      <c r="N4523" s="36"/>
      <c r="O4523" s="36" t="str">
        <f>19&amp;LEFT(NICAP[[#This Row],[Date]],2)</f>
        <v>1975</v>
      </c>
      <c r="P4523" s="36" t="str">
        <f>MID(NICAP[[#This Row],[Date]],3,2)</f>
        <v>05</v>
      </c>
      <c r="Q4523" s="36" t="str">
        <f>RIGHT(NICAP[[#This Row],[Date]],2)</f>
        <v>05</v>
      </c>
      <c r="R4523" s="26">
        <f>DATE(NICAP[[#This Row],[Year]],NICAP[[#This Row],[Month]],NICAP[[#This Row],[Day]])</f>
        <v>27519</v>
      </c>
      <c r="S4523" s="35" t="str">
        <f t="shared" si="140"/>
        <v>TX</v>
      </c>
      <c r="T4523" s="24" t="str">
        <f t="shared" si="141"/>
        <v>US</v>
      </c>
    </row>
    <row r="4524" spans="1:20" ht="57" customHeight="1" x14ac:dyDescent="0.2">
      <c r="A4524" s="35">
        <v>4515</v>
      </c>
      <c r="B4524" s="57">
        <v>750512</v>
      </c>
      <c r="C4524" s="50" t="s">
        <v>3956</v>
      </c>
      <c r="D4524" s="50" t="s">
        <v>1977</v>
      </c>
      <c r="E4524" s="50" t="str">
        <f>IF(AND(LEN(NICAP[[#This Row],[State or      Country]])=2,NICAP[[#This Row],[State or      Country]]&lt;&gt;"UK"),"US","Other")</f>
        <v>Other</v>
      </c>
      <c r="F4524" s="49">
        <v>8</v>
      </c>
      <c r="G4524" s="48"/>
      <c r="H4524" s="48"/>
      <c r="I4524" s="48"/>
      <c r="J4524" s="48"/>
      <c r="K4524" s="48"/>
      <c r="L4524" s="36" t="s">
        <v>3955</v>
      </c>
      <c r="M4524" s="36" t="str">
        <f>IF(LEFT(NICAP[[#This Row],[Date]],1)=0,"Y","N")</f>
        <v>N</v>
      </c>
      <c r="N4524" s="36"/>
      <c r="O4524" s="36" t="str">
        <f>19&amp;LEFT(NICAP[[#This Row],[Date]],2)</f>
        <v>1975</v>
      </c>
      <c r="P4524" s="36" t="str">
        <f>MID(NICAP[[#This Row],[Date]],3,2)</f>
        <v>05</v>
      </c>
      <c r="Q4524" s="36" t="str">
        <f>RIGHT(NICAP[[#This Row],[Date]],2)</f>
        <v>12</v>
      </c>
      <c r="R4524" s="26">
        <f>DATE(NICAP[[#This Row],[Year]],NICAP[[#This Row],[Month]],NICAP[[#This Row],[Day]])</f>
        <v>27526</v>
      </c>
      <c r="S4524" s="35" t="str">
        <f t="shared" si="140"/>
        <v/>
      </c>
      <c r="T4524" s="24" t="str">
        <f t="shared" si="141"/>
        <v>Tasmania</v>
      </c>
    </row>
    <row r="4525" spans="1:20" ht="71.25" customHeight="1" x14ac:dyDescent="0.2">
      <c r="A4525" s="35">
        <v>4516</v>
      </c>
      <c r="B4525" s="57">
        <v>750604</v>
      </c>
      <c r="C4525" s="50" t="s">
        <v>3954</v>
      </c>
      <c r="D4525" s="50" t="s">
        <v>1702</v>
      </c>
      <c r="E4525" s="50" t="str">
        <f>IF(AND(LEN(NICAP[[#This Row],[State or      Country]])=2,NICAP[[#This Row],[State or      Country]]&lt;&gt;"UK"),"US","Other")</f>
        <v>Other</v>
      </c>
      <c r="F4525" s="49">
        <v>2</v>
      </c>
      <c r="G4525" s="48"/>
      <c r="H4525" s="48"/>
      <c r="I4525" s="48"/>
      <c r="J4525" s="48"/>
      <c r="K4525" s="48"/>
      <c r="L4525" s="36" t="s">
        <v>3953</v>
      </c>
      <c r="M4525" s="36" t="str">
        <f>IF(LEFT(NICAP[[#This Row],[Date]],1)=0,"Y","N")</f>
        <v>N</v>
      </c>
      <c r="N4525" s="36"/>
      <c r="O4525" s="36" t="str">
        <f>19&amp;LEFT(NICAP[[#This Row],[Date]],2)</f>
        <v>1975</v>
      </c>
      <c r="P4525" s="36" t="str">
        <f>MID(NICAP[[#This Row],[Date]],3,2)</f>
        <v>06</v>
      </c>
      <c r="Q4525" s="36" t="str">
        <f>RIGHT(NICAP[[#This Row],[Date]],2)</f>
        <v>04</v>
      </c>
      <c r="R4525" s="26">
        <f>DATE(NICAP[[#This Row],[Year]],NICAP[[#This Row],[Month]],NICAP[[#This Row],[Day]])</f>
        <v>27549</v>
      </c>
      <c r="S4525" s="35" t="str">
        <f t="shared" si="140"/>
        <v/>
      </c>
      <c r="T4525" s="24" t="str">
        <f t="shared" si="141"/>
        <v>CAN</v>
      </c>
    </row>
    <row r="4526" spans="1:20" ht="14.25" customHeight="1" x14ac:dyDescent="0.2">
      <c r="A4526" s="35">
        <v>4517</v>
      </c>
      <c r="B4526" s="56">
        <v>750611</v>
      </c>
      <c r="C4526" s="39" t="s">
        <v>3952</v>
      </c>
      <c r="D4526" s="39" t="s">
        <v>1702</v>
      </c>
      <c r="E4526" s="39" t="str">
        <f>IF(AND(LEN(NICAP[[#This Row],[State or      Country]])=2,NICAP[[#This Row],[State or      Country]]&lt;&gt;"UK"),"US","Other")</f>
        <v>Other</v>
      </c>
      <c r="F4526" s="38">
        <v>11</v>
      </c>
      <c r="G4526" s="47" t="s">
        <v>1757</v>
      </c>
      <c r="H4526" s="46">
        <v>5</v>
      </c>
      <c r="I4526" s="37"/>
      <c r="J4526" s="37"/>
      <c r="K4526" s="37"/>
      <c r="L4526" s="36" t="s">
        <v>3951</v>
      </c>
      <c r="M4526" s="36" t="str">
        <f>IF(LEFT(NICAP[[#This Row],[Date]],1)=0,"Y","N")</f>
        <v>N</v>
      </c>
      <c r="N4526" s="36"/>
      <c r="O4526" s="36" t="str">
        <f>19&amp;LEFT(NICAP[[#This Row],[Date]],2)</f>
        <v>1975</v>
      </c>
      <c r="P4526" s="36" t="str">
        <f>MID(NICAP[[#This Row],[Date]],3,2)</f>
        <v>06</v>
      </c>
      <c r="Q4526" s="36" t="str">
        <f>RIGHT(NICAP[[#This Row],[Date]],2)</f>
        <v>11</v>
      </c>
      <c r="R4526" s="26">
        <f>DATE(NICAP[[#This Row],[Year]],NICAP[[#This Row],[Month]],NICAP[[#This Row],[Day]])</f>
        <v>27556</v>
      </c>
      <c r="S4526" s="35" t="str">
        <f t="shared" si="140"/>
        <v/>
      </c>
      <c r="T4526" s="24" t="str">
        <f t="shared" si="141"/>
        <v>CAN</v>
      </c>
    </row>
    <row r="4527" spans="1:20" ht="12.75" customHeight="1" x14ac:dyDescent="0.2">
      <c r="A4527" s="35">
        <v>4518</v>
      </c>
      <c r="B4527" s="55">
        <v>750611</v>
      </c>
      <c r="C4527" s="39" t="s">
        <v>3950</v>
      </c>
      <c r="D4527" s="39" t="s">
        <v>3335</v>
      </c>
      <c r="E4527" s="39" t="str">
        <f>IF(AND(LEN(NICAP[[#This Row],[State or      Country]])=2,NICAP[[#This Row],[State or      Country]]&lt;&gt;"UK"),"US","Other")</f>
        <v>US</v>
      </c>
      <c r="F4527" s="38">
        <v>7</v>
      </c>
      <c r="G4527" s="37"/>
      <c r="H4527" s="37"/>
      <c r="I4527" s="37"/>
      <c r="J4527" s="37"/>
      <c r="K4527" s="37"/>
      <c r="L4527" s="36" t="s">
        <v>3949</v>
      </c>
      <c r="M4527" s="36" t="str">
        <f>IF(LEFT(NICAP[[#This Row],[Date]],1)=0,"Y","N")</f>
        <v>N</v>
      </c>
      <c r="N4527" s="36"/>
      <c r="O4527" s="36" t="str">
        <f>19&amp;LEFT(NICAP[[#This Row],[Date]],2)</f>
        <v>1975</v>
      </c>
      <c r="P4527" s="36" t="str">
        <f>MID(NICAP[[#This Row],[Date]],3,2)</f>
        <v>06</v>
      </c>
      <c r="Q4527" s="36" t="str">
        <f>RIGHT(NICAP[[#This Row],[Date]],2)</f>
        <v>11</v>
      </c>
      <c r="R4527" s="26">
        <f>DATE(NICAP[[#This Row],[Year]],NICAP[[#This Row],[Month]],NICAP[[#This Row],[Day]])</f>
        <v>27556</v>
      </c>
      <c r="S4527" s="35" t="str">
        <f t="shared" si="140"/>
        <v>MT</v>
      </c>
      <c r="T4527" s="24" t="str">
        <f t="shared" si="141"/>
        <v>US</v>
      </c>
    </row>
    <row r="4528" spans="1:20" ht="86.25" customHeight="1" x14ac:dyDescent="0.2">
      <c r="A4528" s="35">
        <v>4519</v>
      </c>
      <c r="B4528" s="57">
        <v>750612</v>
      </c>
      <c r="C4528" s="50" t="s">
        <v>3948</v>
      </c>
      <c r="D4528" s="50" t="s">
        <v>2050</v>
      </c>
      <c r="E4528" s="50" t="str">
        <f>IF(AND(LEN(NICAP[[#This Row],[State or      Country]])=2,NICAP[[#This Row],[State or      Country]]&lt;&gt;"UK"),"US","Other")</f>
        <v>US</v>
      </c>
      <c r="F4528" s="49">
        <v>6</v>
      </c>
      <c r="G4528" s="48"/>
      <c r="H4528" s="48"/>
      <c r="I4528" s="48"/>
      <c r="J4528" s="48"/>
      <c r="K4528" s="48"/>
      <c r="L4528" s="36" t="s">
        <v>3947</v>
      </c>
      <c r="M4528" s="36" t="str">
        <f>IF(LEFT(NICAP[[#This Row],[Date]],1)=0,"Y","N")</f>
        <v>N</v>
      </c>
      <c r="N4528" s="36"/>
      <c r="O4528" s="36" t="str">
        <f>19&amp;LEFT(NICAP[[#This Row],[Date]],2)</f>
        <v>1975</v>
      </c>
      <c r="P4528" s="36" t="str">
        <f>MID(NICAP[[#This Row],[Date]],3,2)</f>
        <v>06</v>
      </c>
      <c r="Q4528" s="36" t="str">
        <f>RIGHT(NICAP[[#This Row],[Date]],2)</f>
        <v>12</v>
      </c>
      <c r="R4528" s="26">
        <f>DATE(NICAP[[#This Row],[Year]],NICAP[[#This Row],[Month]],NICAP[[#This Row],[Day]])</f>
        <v>27557</v>
      </c>
      <c r="S4528" s="35" t="str">
        <f t="shared" si="140"/>
        <v>WV</v>
      </c>
      <c r="T4528" s="24" t="str">
        <f t="shared" si="141"/>
        <v>US</v>
      </c>
    </row>
    <row r="4529" spans="1:20" ht="72" customHeight="1" x14ac:dyDescent="0.2">
      <c r="A4529" s="35">
        <v>4520</v>
      </c>
      <c r="B4529" s="57">
        <v>750620</v>
      </c>
      <c r="C4529" s="50" t="s">
        <v>3946</v>
      </c>
      <c r="D4529" s="50" t="s">
        <v>1810</v>
      </c>
      <c r="E4529" s="50" t="str">
        <f>IF(AND(LEN(NICAP[[#This Row],[State or      Country]])=2,NICAP[[#This Row],[State or      Country]]&lt;&gt;"UK"),"US","Other")</f>
        <v>Other</v>
      </c>
      <c r="F4529" s="49">
        <v>1</v>
      </c>
      <c r="G4529" s="48"/>
      <c r="H4529" s="48"/>
      <c r="I4529" s="48"/>
      <c r="J4529" s="48"/>
      <c r="K4529" s="48"/>
      <c r="L4529" s="36" t="s">
        <v>3945</v>
      </c>
      <c r="M4529" s="36" t="str">
        <f>IF(LEFT(NICAP[[#This Row],[Date]],1)=0,"Y","N")</f>
        <v>N</v>
      </c>
      <c r="N4529" s="36"/>
      <c r="O4529" s="36" t="str">
        <f>19&amp;LEFT(NICAP[[#This Row],[Date]],2)</f>
        <v>1975</v>
      </c>
      <c r="P4529" s="36" t="str">
        <f>MID(NICAP[[#This Row],[Date]],3,2)</f>
        <v>06</v>
      </c>
      <c r="Q4529" s="36" t="str">
        <f>RIGHT(NICAP[[#This Row],[Date]],2)</f>
        <v>20</v>
      </c>
      <c r="R4529" s="26">
        <f>DATE(NICAP[[#This Row],[Year]],NICAP[[#This Row],[Month]],NICAP[[#This Row],[Day]])</f>
        <v>27565</v>
      </c>
      <c r="S4529" s="35" t="str">
        <f t="shared" si="140"/>
        <v/>
      </c>
      <c r="T4529" s="24" t="str">
        <f t="shared" si="141"/>
        <v>Italy</v>
      </c>
    </row>
    <row r="4530" spans="1:20" ht="42" customHeight="1" x14ac:dyDescent="0.2">
      <c r="A4530" s="35">
        <v>4521</v>
      </c>
      <c r="B4530" s="57">
        <v>750624</v>
      </c>
      <c r="C4530" s="50" t="s">
        <v>3944</v>
      </c>
      <c r="D4530" s="50" t="s">
        <v>1793</v>
      </c>
      <c r="E4530" s="50" t="str">
        <f>IF(AND(LEN(NICAP[[#This Row],[State or      Country]])=2,NICAP[[#This Row],[State or      Country]]&lt;&gt;"UK"),"US","Other")</f>
        <v>US</v>
      </c>
      <c r="F4530" s="49">
        <v>2</v>
      </c>
      <c r="G4530" s="48"/>
      <c r="H4530" s="48"/>
      <c r="I4530" s="48"/>
      <c r="J4530" s="48"/>
      <c r="K4530" s="48"/>
      <c r="L4530" s="42" t="s">
        <v>3943</v>
      </c>
      <c r="M4530" s="42" t="str">
        <f>IF(LEFT(NICAP[[#This Row],[Date]],1)=0,"Y","N")</f>
        <v>N</v>
      </c>
      <c r="N4530" s="42"/>
      <c r="O4530" s="42" t="str">
        <f>19&amp;LEFT(NICAP[[#This Row],[Date]],2)</f>
        <v>1975</v>
      </c>
      <c r="P4530" s="42" t="str">
        <f>MID(NICAP[[#This Row],[Date]],3,2)</f>
        <v>06</v>
      </c>
      <c r="Q4530" s="42" t="str">
        <f>RIGHT(NICAP[[#This Row],[Date]],2)</f>
        <v>24</v>
      </c>
      <c r="R4530" s="26">
        <f>DATE(NICAP[[#This Row],[Year]],NICAP[[#This Row],[Month]],NICAP[[#This Row],[Day]])</f>
        <v>27569</v>
      </c>
      <c r="S4530" s="35" t="str">
        <f t="shared" si="140"/>
        <v>AU</v>
      </c>
      <c r="T4530" s="24" t="str">
        <f t="shared" si="141"/>
        <v>US</v>
      </c>
    </row>
    <row r="4531" spans="1:20" ht="42" customHeight="1" x14ac:dyDescent="0.2">
      <c r="A4531" s="35">
        <v>4522</v>
      </c>
      <c r="B4531" s="57">
        <v>750627</v>
      </c>
      <c r="C4531" s="50" t="s">
        <v>3941</v>
      </c>
      <c r="D4531" s="50" t="s">
        <v>1813</v>
      </c>
      <c r="E4531" s="50" t="str">
        <f>IF(AND(LEN(NICAP[[#This Row],[State or      Country]])=2,NICAP[[#This Row],[State or      Country]]&lt;&gt;"UK"),"US","Other")</f>
        <v>Other</v>
      </c>
      <c r="F4531" s="49">
        <v>2</v>
      </c>
      <c r="G4531" s="48"/>
      <c r="H4531" s="48"/>
      <c r="I4531" s="48"/>
      <c r="J4531" s="48"/>
      <c r="K4531" s="48"/>
      <c r="L4531" s="42" t="s">
        <v>3942</v>
      </c>
      <c r="M4531" s="42" t="str">
        <f>IF(LEFT(NICAP[[#This Row],[Date]],1)=0,"Y","N")</f>
        <v>N</v>
      </c>
      <c r="N4531" s="42"/>
      <c r="O4531" s="42" t="str">
        <f>19&amp;LEFT(NICAP[[#This Row],[Date]],2)</f>
        <v>1975</v>
      </c>
      <c r="P4531" s="42" t="str">
        <f>MID(NICAP[[#This Row],[Date]],3,2)</f>
        <v>06</v>
      </c>
      <c r="Q4531" s="42" t="str">
        <f>RIGHT(NICAP[[#This Row],[Date]],2)</f>
        <v>27</v>
      </c>
      <c r="R4531" s="26">
        <f>DATE(NICAP[[#This Row],[Year]],NICAP[[#This Row],[Month]],NICAP[[#This Row],[Day]])</f>
        <v>27572</v>
      </c>
      <c r="S4531" s="35" t="str">
        <f t="shared" si="140"/>
        <v/>
      </c>
      <c r="T4531" s="24" t="str">
        <f t="shared" si="141"/>
        <v>France</v>
      </c>
    </row>
    <row r="4532" spans="1:20" ht="42.75" customHeight="1" x14ac:dyDescent="0.2">
      <c r="A4532" s="35">
        <v>4523</v>
      </c>
      <c r="B4532" s="57">
        <v>750627</v>
      </c>
      <c r="C4532" s="50" t="s">
        <v>3941</v>
      </c>
      <c r="D4532" s="50" t="s">
        <v>1813</v>
      </c>
      <c r="E4532" s="50" t="str">
        <f>IF(AND(LEN(NICAP[[#This Row],[State or      Country]])=2,NICAP[[#This Row],[State or      Country]]&lt;&gt;"UK"),"US","Other")</f>
        <v>Other</v>
      </c>
      <c r="F4532" s="49">
        <v>2</v>
      </c>
      <c r="G4532" s="48"/>
      <c r="H4532" s="48"/>
      <c r="I4532" s="48"/>
      <c r="J4532" s="48"/>
      <c r="K4532" s="48"/>
      <c r="L4532" s="36" t="s">
        <v>3940</v>
      </c>
      <c r="M4532" s="36" t="str">
        <f>IF(LEFT(NICAP[[#This Row],[Date]],1)=0,"Y","N")</f>
        <v>N</v>
      </c>
      <c r="N4532" s="36"/>
      <c r="O4532" s="36" t="str">
        <f>19&amp;LEFT(NICAP[[#This Row],[Date]],2)</f>
        <v>1975</v>
      </c>
      <c r="P4532" s="36" t="str">
        <f>MID(NICAP[[#This Row],[Date]],3,2)</f>
        <v>06</v>
      </c>
      <c r="Q4532" s="36" t="str">
        <f>RIGHT(NICAP[[#This Row],[Date]],2)</f>
        <v>27</v>
      </c>
      <c r="R4532" s="26">
        <f>DATE(NICAP[[#This Row],[Year]],NICAP[[#This Row],[Month]],NICAP[[#This Row],[Day]])</f>
        <v>27572</v>
      </c>
      <c r="S4532" s="35" t="str">
        <f t="shared" si="140"/>
        <v/>
      </c>
      <c r="T4532" s="24" t="str">
        <f t="shared" si="141"/>
        <v>France</v>
      </c>
    </row>
    <row r="4533" spans="1:20" ht="27.75" customHeight="1" x14ac:dyDescent="0.2">
      <c r="A4533" s="35">
        <v>4524</v>
      </c>
      <c r="B4533" s="60">
        <v>750702</v>
      </c>
      <c r="C4533" s="44" t="s">
        <v>1980</v>
      </c>
      <c r="D4533" s="44" t="s">
        <v>2861</v>
      </c>
      <c r="E4533" s="44" t="str">
        <f>IF(AND(LEN(NICAP[[#This Row],[State or      Country]])=2,NICAP[[#This Row],[State or      Country]]&lt;&gt;"UK"),"US","Other")</f>
        <v>US</v>
      </c>
      <c r="F4533" s="43">
        <v>8</v>
      </c>
      <c r="G4533" s="41"/>
      <c r="H4533" s="41"/>
      <c r="I4533" s="41"/>
      <c r="J4533" s="41"/>
      <c r="K4533" s="41"/>
      <c r="L4533" s="42" t="s">
        <v>3939</v>
      </c>
      <c r="M4533" s="42" t="str">
        <f>IF(LEFT(NICAP[[#This Row],[Date]],1)=0,"Y","N")</f>
        <v>N</v>
      </c>
      <c r="N4533" s="42"/>
      <c r="O4533" s="42" t="str">
        <f>19&amp;LEFT(NICAP[[#This Row],[Date]],2)</f>
        <v>1975</v>
      </c>
      <c r="P4533" s="42" t="str">
        <f>MID(NICAP[[#This Row],[Date]],3,2)</f>
        <v>07</v>
      </c>
      <c r="Q4533" s="42" t="str">
        <f>RIGHT(NICAP[[#This Row],[Date]],2)</f>
        <v>02</v>
      </c>
      <c r="R4533" s="26">
        <f>DATE(NICAP[[#This Row],[Year]],NICAP[[#This Row],[Month]],NICAP[[#This Row],[Day]])</f>
        <v>27577</v>
      </c>
      <c r="S4533" s="35" t="str">
        <f t="shared" si="140"/>
        <v>HI</v>
      </c>
      <c r="T4533" s="24" t="str">
        <f t="shared" si="141"/>
        <v>US</v>
      </c>
    </row>
    <row r="4534" spans="1:20" ht="57" customHeight="1" x14ac:dyDescent="0.2">
      <c r="A4534" s="35">
        <v>4525</v>
      </c>
      <c r="B4534" s="57">
        <v>750704</v>
      </c>
      <c r="C4534" s="50" t="s">
        <v>3938</v>
      </c>
      <c r="D4534" s="50" t="s">
        <v>1726</v>
      </c>
      <c r="E4534" s="50" t="str">
        <f>IF(AND(LEN(NICAP[[#This Row],[State or      Country]])=2,NICAP[[#This Row],[State or      Country]]&lt;&gt;"UK"),"US","Other")</f>
        <v>US</v>
      </c>
      <c r="F4534" s="49">
        <v>2</v>
      </c>
      <c r="G4534" s="48"/>
      <c r="H4534" s="48"/>
      <c r="I4534" s="48"/>
      <c r="J4534" s="48"/>
      <c r="K4534" s="48"/>
      <c r="L4534" s="36" t="s">
        <v>3937</v>
      </c>
      <c r="M4534" s="36" t="str">
        <f>IF(LEFT(NICAP[[#This Row],[Date]],1)=0,"Y","N")</f>
        <v>N</v>
      </c>
      <c r="N4534" s="36"/>
      <c r="O4534" s="36" t="str">
        <f>19&amp;LEFT(NICAP[[#This Row],[Date]],2)</f>
        <v>1975</v>
      </c>
      <c r="P4534" s="36" t="str">
        <f>MID(NICAP[[#This Row],[Date]],3,2)</f>
        <v>07</v>
      </c>
      <c r="Q4534" s="36" t="str">
        <f>RIGHT(NICAP[[#This Row],[Date]],2)</f>
        <v>04</v>
      </c>
      <c r="R4534" s="26">
        <f>DATE(NICAP[[#This Row],[Year]],NICAP[[#This Row],[Month]],NICAP[[#This Row],[Day]])</f>
        <v>27579</v>
      </c>
      <c r="S4534" s="35" t="str">
        <f t="shared" si="140"/>
        <v>NJ</v>
      </c>
      <c r="T4534" s="24" t="str">
        <f t="shared" si="141"/>
        <v>US</v>
      </c>
    </row>
    <row r="4535" spans="1:20" ht="12.75" customHeight="1" x14ac:dyDescent="0.2">
      <c r="A4535" s="35">
        <v>4526</v>
      </c>
      <c r="B4535" s="55">
        <v>750704</v>
      </c>
      <c r="C4535" s="39" t="s">
        <v>3753</v>
      </c>
      <c r="D4535" s="39" t="s">
        <v>1726</v>
      </c>
      <c r="E4535" s="39" t="str">
        <f>IF(AND(LEN(NICAP[[#This Row],[State or      Country]])=2,NICAP[[#This Row],[State or      Country]]&lt;&gt;"UK"),"US","Other")</f>
        <v>US</v>
      </c>
      <c r="F4535" s="38">
        <v>11</v>
      </c>
      <c r="G4535" s="41"/>
      <c r="H4535" s="41"/>
      <c r="I4535" s="41"/>
      <c r="J4535" s="41"/>
      <c r="K4535" s="41"/>
      <c r="L4535" s="36" t="s">
        <v>3936</v>
      </c>
      <c r="M4535" s="36" t="str">
        <f>IF(LEFT(NICAP[[#This Row],[Date]],1)=0,"Y","N")</f>
        <v>N</v>
      </c>
      <c r="N4535" s="36"/>
      <c r="O4535" s="36" t="str">
        <f>19&amp;LEFT(NICAP[[#This Row],[Date]],2)</f>
        <v>1975</v>
      </c>
      <c r="P4535" s="36" t="str">
        <f>MID(NICAP[[#This Row],[Date]],3,2)</f>
        <v>07</v>
      </c>
      <c r="Q4535" s="36" t="str">
        <f>RIGHT(NICAP[[#This Row],[Date]],2)</f>
        <v>04</v>
      </c>
      <c r="R4535" s="26">
        <f>DATE(NICAP[[#This Row],[Year]],NICAP[[#This Row],[Month]],NICAP[[#This Row],[Day]])</f>
        <v>27579</v>
      </c>
      <c r="S4535" s="35" t="str">
        <f t="shared" si="140"/>
        <v>NJ</v>
      </c>
      <c r="T4535" s="24" t="str">
        <f t="shared" si="141"/>
        <v>US</v>
      </c>
    </row>
    <row r="4536" spans="1:20" ht="12.75" customHeight="1" x14ac:dyDescent="0.2">
      <c r="A4536" s="35">
        <v>4527</v>
      </c>
      <c r="B4536" s="55">
        <v>750706</v>
      </c>
      <c r="C4536" s="39" t="s">
        <v>3935</v>
      </c>
      <c r="D4536" s="39" t="s">
        <v>1686</v>
      </c>
      <c r="E4536" s="39" t="str">
        <f>IF(AND(LEN(NICAP[[#This Row],[State or      Country]])=2,NICAP[[#This Row],[State or      Country]]&lt;&gt;"UK"),"US","Other")</f>
        <v>US</v>
      </c>
      <c r="F4536" s="38">
        <v>11</v>
      </c>
      <c r="G4536" s="37"/>
      <c r="H4536" s="37"/>
      <c r="I4536" s="37"/>
      <c r="J4536" s="37"/>
      <c r="K4536" s="37"/>
      <c r="L4536" s="36" t="s">
        <v>3934</v>
      </c>
      <c r="M4536" s="36" t="str">
        <f>IF(LEFT(NICAP[[#This Row],[Date]],1)=0,"Y","N")</f>
        <v>N</v>
      </c>
      <c r="N4536" s="36"/>
      <c r="O4536" s="36" t="str">
        <f>19&amp;LEFT(NICAP[[#This Row],[Date]],2)</f>
        <v>1975</v>
      </c>
      <c r="P4536" s="36" t="str">
        <f>MID(NICAP[[#This Row],[Date]],3,2)</f>
        <v>07</v>
      </c>
      <c r="Q4536" s="36" t="str">
        <f>RIGHT(NICAP[[#This Row],[Date]],2)</f>
        <v>06</v>
      </c>
      <c r="R4536" s="26">
        <f>DATE(NICAP[[#This Row],[Year]],NICAP[[#This Row],[Month]],NICAP[[#This Row],[Day]])</f>
        <v>27581</v>
      </c>
      <c r="S4536" s="35" t="str">
        <f t="shared" si="140"/>
        <v>PA</v>
      </c>
      <c r="T4536" s="24" t="str">
        <f t="shared" si="141"/>
        <v>US</v>
      </c>
    </row>
    <row r="4537" spans="1:20" ht="101.25" customHeight="1" x14ac:dyDescent="0.2">
      <c r="A4537" s="35">
        <v>4528</v>
      </c>
      <c r="B4537" s="57">
        <v>750706</v>
      </c>
      <c r="C4537" s="50" t="s">
        <v>3933</v>
      </c>
      <c r="D4537" s="50" t="s">
        <v>1702</v>
      </c>
      <c r="E4537" s="50" t="str">
        <f>IF(AND(LEN(NICAP[[#This Row],[State or      Country]])=2,NICAP[[#This Row],[State or      Country]]&lt;&gt;"UK"),"US","Other")</f>
        <v>Other</v>
      </c>
      <c r="F4537" s="49">
        <v>6</v>
      </c>
      <c r="G4537" s="48"/>
      <c r="H4537" s="48"/>
      <c r="I4537" s="48"/>
      <c r="J4537" s="48"/>
      <c r="K4537" s="48"/>
      <c r="L4537" s="36" t="s">
        <v>3932</v>
      </c>
      <c r="M4537" s="36" t="str">
        <f>IF(LEFT(NICAP[[#This Row],[Date]],1)=0,"Y","N")</f>
        <v>N</v>
      </c>
      <c r="N4537" s="36"/>
      <c r="O4537" s="36" t="str">
        <f>19&amp;LEFT(NICAP[[#This Row],[Date]],2)</f>
        <v>1975</v>
      </c>
      <c r="P4537" s="36" t="str">
        <f>MID(NICAP[[#This Row],[Date]],3,2)</f>
        <v>07</v>
      </c>
      <c r="Q4537" s="36" t="str">
        <f>RIGHT(NICAP[[#This Row],[Date]],2)</f>
        <v>06</v>
      </c>
      <c r="R4537" s="26">
        <f>DATE(NICAP[[#This Row],[Year]],NICAP[[#This Row],[Month]],NICAP[[#This Row],[Day]])</f>
        <v>27581</v>
      </c>
      <c r="S4537" s="35" t="str">
        <f t="shared" si="140"/>
        <v/>
      </c>
      <c r="T4537" s="24" t="str">
        <f t="shared" si="141"/>
        <v>CAN</v>
      </c>
    </row>
    <row r="4538" spans="1:20" ht="56.25" customHeight="1" x14ac:dyDescent="0.2">
      <c r="A4538" s="35">
        <v>4529</v>
      </c>
      <c r="B4538" s="57">
        <v>750706</v>
      </c>
      <c r="C4538" s="50" t="s">
        <v>3931</v>
      </c>
      <c r="D4538" s="50" t="s">
        <v>1686</v>
      </c>
      <c r="E4538" s="50" t="str">
        <f>IF(AND(LEN(NICAP[[#This Row],[State or      Country]])=2,NICAP[[#This Row],[State or      Country]]&lt;&gt;"UK"),"US","Other")</f>
        <v>US</v>
      </c>
      <c r="F4538" s="49">
        <v>1</v>
      </c>
      <c r="G4538" s="48"/>
      <c r="H4538" s="48"/>
      <c r="I4538" s="48"/>
      <c r="J4538" s="48"/>
      <c r="K4538" s="48"/>
      <c r="L4538" s="42" t="s">
        <v>3930</v>
      </c>
      <c r="M4538" s="42" t="str">
        <f>IF(LEFT(NICAP[[#This Row],[Date]],1)=0,"Y","N")</f>
        <v>N</v>
      </c>
      <c r="N4538" s="42"/>
      <c r="O4538" s="42" t="str">
        <f>19&amp;LEFT(NICAP[[#This Row],[Date]],2)</f>
        <v>1975</v>
      </c>
      <c r="P4538" s="42" t="str">
        <f>MID(NICAP[[#This Row],[Date]],3,2)</f>
        <v>07</v>
      </c>
      <c r="Q4538" s="42" t="str">
        <f>RIGHT(NICAP[[#This Row],[Date]],2)</f>
        <v>06</v>
      </c>
      <c r="R4538" s="26">
        <f>DATE(NICAP[[#This Row],[Year]],NICAP[[#This Row],[Month]],NICAP[[#This Row],[Day]])</f>
        <v>27581</v>
      </c>
      <c r="S4538" s="35" t="str">
        <f t="shared" si="140"/>
        <v>PA</v>
      </c>
      <c r="T4538" s="24" t="str">
        <f t="shared" si="141"/>
        <v>US</v>
      </c>
    </row>
    <row r="4539" spans="1:20" ht="57.75" customHeight="1" x14ac:dyDescent="0.2">
      <c r="A4539" s="35">
        <v>4530</v>
      </c>
      <c r="B4539" s="57">
        <v>750714</v>
      </c>
      <c r="C4539" s="50" t="s">
        <v>3929</v>
      </c>
      <c r="D4539" s="50" t="s">
        <v>2139</v>
      </c>
      <c r="E4539" s="50" t="str">
        <f>IF(AND(LEN(NICAP[[#This Row],[State or      Country]])=2,NICAP[[#This Row],[State or      Country]]&lt;&gt;"UK"),"US","Other")</f>
        <v>US</v>
      </c>
      <c r="F4539" s="49">
        <v>1</v>
      </c>
      <c r="G4539" s="48"/>
      <c r="H4539" s="48"/>
      <c r="I4539" s="48"/>
      <c r="J4539" s="48"/>
      <c r="K4539" s="48"/>
      <c r="L4539" s="36" t="s">
        <v>3928</v>
      </c>
      <c r="M4539" s="36" t="str">
        <f>IF(LEFT(NICAP[[#This Row],[Date]],1)=0,"Y","N")</f>
        <v>N</v>
      </c>
      <c r="N4539" s="36"/>
      <c r="O4539" s="36" t="str">
        <f>19&amp;LEFT(NICAP[[#This Row],[Date]],2)</f>
        <v>1975</v>
      </c>
      <c r="P4539" s="36" t="str">
        <f>MID(NICAP[[#This Row],[Date]],3,2)</f>
        <v>07</v>
      </c>
      <c r="Q4539" s="36" t="str">
        <f>RIGHT(NICAP[[#This Row],[Date]],2)</f>
        <v>14</v>
      </c>
      <c r="R4539" s="26">
        <f>DATE(NICAP[[#This Row],[Year]],NICAP[[#This Row],[Month]],NICAP[[#This Row],[Day]])</f>
        <v>27589</v>
      </c>
      <c r="S4539" s="35" t="str">
        <f t="shared" si="140"/>
        <v>ND</v>
      </c>
      <c r="T4539" s="24" t="str">
        <f t="shared" si="141"/>
        <v>US</v>
      </c>
    </row>
    <row r="4540" spans="1:20" ht="57" customHeight="1" x14ac:dyDescent="0.2">
      <c r="A4540" s="35">
        <v>4531</v>
      </c>
      <c r="B4540" s="57">
        <v>750720</v>
      </c>
      <c r="C4540" s="50" t="s">
        <v>3927</v>
      </c>
      <c r="D4540" s="50" t="s">
        <v>1852</v>
      </c>
      <c r="E4540" s="50" t="str">
        <f>IF(AND(LEN(NICAP[[#This Row],[State or      Country]])=2,NICAP[[#This Row],[State or      Country]]&lt;&gt;"UK"),"US","Other")</f>
        <v>US</v>
      </c>
      <c r="F4540" s="49">
        <v>11</v>
      </c>
      <c r="G4540" s="48"/>
      <c r="H4540" s="48"/>
      <c r="I4540" s="48"/>
      <c r="J4540" s="48"/>
      <c r="K4540" s="48"/>
      <c r="L4540" s="36" t="s">
        <v>3926</v>
      </c>
      <c r="M4540" s="36" t="str">
        <f>IF(LEFT(NICAP[[#This Row],[Date]],1)=0,"Y","N")</f>
        <v>N</v>
      </c>
      <c r="N4540" s="36"/>
      <c r="O4540" s="36" t="str">
        <f>19&amp;LEFT(NICAP[[#This Row],[Date]],2)</f>
        <v>1975</v>
      </c>
      <c r="P4540" s="36" t="str">
        <f>MID(NICAP[[#This Row],[Date]],3,2)</f>
        <v>07</v>
      </c>
      <c r="Q4540" s="36" t="str">
        <f>RIGHT(NICAP[[#This Row],[Date]],2)</f>
        <v>20</v>
      </c>
      <c r="R4540" s="26">
        <f>DATE(NICAP[[#This Row],[Year]],NICAP[[#This Row],[Month]],NICAP[[#This Row],[Day]])</f>
        <v>27595</v>
      </c>
      <c r="S4540" s="35" t="str">
        <f t="shared" si="140"/>
        <v>AZ</v>
      </c>
      <c r="T4540" s="24" t="str">
        <f t="shared" si="141"/>
        <v>US</v>
      </c>
    </row>
    <row r="4541" spans="1:20" ht="71.25" customHeight="1" x14ac:dyDescent="0.2">
      <c r="A4541" s="35">
        <v>4532</v>
      </c>
      <c r="B4541" s="57">
        <v>750720</v>
      </c>
      <c r="C4541" s="50" t="s">
        <v>3925</v>
      </c>
      <c r="D4541" s="50" t="s">
        <v>1694</v>
      </c>
      <c r="E4541" s="50" t="str">
        <f>IF(AND(LEN(NICAP[[#This Row],[State or      Country]])=2,NICAP[[#This Row],[State or      Country]]&lt;&gt;"UK"),"US","Other")</f>
        <v>US</v>
      </c>
      <c r="F4541" s="49">
        <v>1</v>
      </c>
      <c r="G4541" s="48"/>
      <c r="H4541" s="48"/>
      <c r="I4541" s="48"/>
      <c r="J4541" s="48"/>
      <c r="K4541" s="48"/>
      <c r="L4541" s="36" t="s">
        <v>3924</v>
      </c>
      <c r="M4541" s="36" t="str">
        <f>IF(LEFT(NICAP[[#This Row],[Date]],1)=0,"Y","N")</f>
        <v>N</v>
      </c>
      <c r="N4541" s="36"/>
      <c r="O4541" s="36" t="str">
        <f>19&amp;LEFT(NICAP[[#This Row],[Date]],2)</f>
        <v>1975</v>
      </c>
      <c r="P4541" s="36" t="str">
        <f>MID(NICAP[[#This Row],[Date]],3,2)</f>
        <v>07</v>
      </c>
      <c r="Q4541" s="36" t="str">
        <f>RIGHT(NICAP[[#This Row],[Date]],2)</f>
        <v>20</v>
      </c>
      <c r="R4541" s="26">
        <f>DATE(NICAP[[#This Row],[Year]],NICAP[[#This Row],[Month]],NICAP[[#This Row],[Day]])</f>
        <v>27595</v>
      </c>
      <c r="S4541" s="35" t="str">
        <f t="shared" si="140"/>
        <v>OH</v>
      </c>
      <c r="T4541" s="24" t="str">
        <f t="shared" si="141"/>
        <v>US</v>
      </c>
    </row>
    <row r="4542" spans="1:20" ht="72" customHeight="1" x14ac:dyDescent="0.2">
      <c r="A4542" s="35">
        <v>4533</v>
      </c>
      <c r="B4542" s="57">
        <v>750728</v>
      </c>
      <c r="C4542" s="50" t="s">
        <v>3923</v>
      </c>
      <c r="D4542" s="50" t="s">
        <v>1950</v>
      </c>
      <c r="E4542" s="50" t="str">
        <f>IF(AND(LEN(NICAP[[#This Row],[State or      Country]])=2,NICAP[[#This Row],[State or      Country]]&lt;&gt;"UK"),"US","Other")</f>
        <v>Other</v>
      </c>
      <c r="F4542" s="49">
        <v>9</v>
      </c>
      <c r="G4542" s="48"/>
      <c r="H4542" s="78">
        <v>5</v>
      </c>
      <c r="I4542" s="48"/>
      <c r="J4542" s="48"/>
      <c r="K4542" s="48"/>
      <c r="L4542" s="36" t="s">
        <v>3922</v>
      </c>
      <c r="M4542" s="36" t="str">
        <f>IF(LEFT(NICAP[[#This Row],[Date]],1)=0,"Y","N")</f>
        <v>N</v>
      </c>
      <c r="N4542" s="36"/>
      <c r="O4542" s="36" t="str">
        <f>19&amp;LEFT(NICAP[[#This Row],[Date]],2)</f>
        <v>1975</v>
      </c>
      <c r="P4542" s="36" t="str">
        <f>MID(NICAP[[#This Row],[Date]],3,2)</f>
        <v>07</v>
      </c>
      <c r="Q4542" s="36" t="str">
        <f>RIGHT(NICAP[[#This Row],[Date]],2)</f>
        <v>28</v>
      </c>
      <c r="R4542" s="26">
        <f>DATE(NICAP[[#This Row],[Year]],NICAP[[#This Row],[Month]],NICAP[[#This Row],[Day]])</f>
        <v>27603</v>
      </c>
      <c r="S4542" s="35" t="str">
        <f t="shared" si="140"/>
        <v/>
      </c>
      <c r="T4542" s="24" t="str">
        <f t="shared" si="141"/>
        <v>Spain</v>
      </c>
    </row>
    <row r="4543" spans="1:20" ht="42" customHeight="1" x14ac:dyDescent="0.2">
      <c r="A4543" s="35">
        <v>4534</v>
      </c>
      <c r="B4543" s="57">
        <v>750731</v>
      </c>
      <c r="C4543" s="50" t="s">
        <v>3921</v>
      </c>
      <c r="D4543" s="50" t="s">
        <v>3404</v>
      </c>
      <c r="E4543" s="50" t="str">
        <f>IF(AND(LEN(NICAP[[#This Row],[State or      Country]])=2,NICAP[[#This Row],[State or      Country]]&lt;&gt;"UK"),"US","Other")</f>
        <v>Other</v>
      </c>
      <c r="F4543" s="49">
        <v>5</v>
      </c>
      <c r="G4543" s="48"/>
      <c r="H4543" s="48"/>
      <c r="I4543" s="48"/>
      <c r="J4543" s="48"/>
      <c r="K4543" s="48"/>
      <c r="L4543" s="36" t="s">
        <v>3920</v>
      </c>
      <c r="M4543" s="36" t="str">
        <f>IF(LEFT(NICAP[[#This Row],[Date]],1)=0,"Y","N")</f>
        <v>N</v>
      </c>
      <c r="N4543" s="36"/>
      <c r="O4543" s="36" t="str">
        <f>19&amp;LEFT(NICAP[[#This Row],[Date]],2)</f>
        <v>1975</v>
      </c>
      <c r="P4543" s="36" t="str">
        <f>MID(NICAP[[#This Row],[Date]],3,2)</f>
        <v>07</v>
      </c>
      <c r="Q4543" s="36" t="str">
        <f>RIGHT(NICAP[[#This Row],[Date]],2)</f>
        <v>31</v>
      </c>
      <c r="R4543" s="26">
        <f>DATE(NICAP[[#This Row],[Year]],NICAP[[#This Row],[Month]],NICAP[[#This Row],[Day]])</f>
        <v>27606</v>
      </c>
      <c r="S4543" s="35" t="str">
        <f t="shared" si="140"/>
        <v/>
      </c>
      <c r="T4543" s="24" t="str">
        <f t="shared" si="141"/>
        <v>South Africa</v>
      </c>
    </row>
    <row r="4544" spans="1:20" ht="101.25" customHeight="1" x14ac:dyDescent="0.2">
      <c r="A4544" s="35">
        <v>4535</v>
      </c>
      <c r="B4544" s="57">
        <v>750813</v>
      </c>
      <c r="C4544" s="50" t="s">
        <v>3651</v>
      </c>
      <c r="D4544" s="50" t="s">
        <v>2122</v>
      </c>
      <c r="E4544" s="50" t="str">
        <f>IF(AND(LEN(NICAP[[#This Row],[State or      Country]])=2,NICAP[[#This Row],[State or      Country]]&lt;&gt;"UK"),"US","Other")</f>
        <v>US</v>
      </c>
      <c r="F4544" s="49">
        <v>7</v>
      </c>
      <c r="G4544" s="48"/>
      <c r="H4544" s="48"/>
      <c r="I4544" s="48"/>
      <c r="J4544" s="48"/>
      <c r="K4544" s="48"/>
      <c r="L4544" s="36" t="s">
        <v>3919</v>
      </c>
      <c r="M4544" s="36" t="str">
        <f>IF(LEFT(NICAP[[#This Row],[Date]],1)=0,"Y","N")</f>
        <v>N</v>
      </c>
      <c r="N4544" s="36"/>
      <c r="O4544" s="36" t="str">
        <f>19&amp;LEFT(NICAP[[#This Row],[Date]],2)</f>
        <v>1975</v>
      </c>
      <c r="P4544" s="36" t="str">
        <f>MID(NICAP[[#This Row],[Date]],3,2)</f>
        <v>08</v>
      </c>
      <c r="Q4544" s="36" t="str">
        <f>RIGHT(NICAP[[#This Row],[Date]],2)</f>
        <v>13</v>
      </c>
      <c r="R4544" s="26">
        <f>DATE(NICAP[[#This Row],[Year]],NICAP[[#This Row],[Month]],NICAP[[#This Row],[Day]])</f>
        <v>27619</v>
      </c>
      <c r="S4544" s="35" t="str">
        <f t="shared" si="140"/>
        <v>NM</v>
      </c>
      <c r="T4544" s="24" t="str">
        <f t="shared" si="141"/>
        <v>US</v>
      </c>
    </row>
    <row r="4545" spans="1:20" ht="12.75" customHeight="1" x14ac:dyDescent="0.2">
      <c r="A4545" s="35">
        <v>4536</v>
      </c>
      <c r="B4545" s="55">
        <v>750814</v>
      </c>
      <c r="C4545" s="39" t="s">
        <v>3918</v>
      </c>
      <c r="D4545" s="39" t="s">
        <v>1676</v>
      </c>
      <c r="E4545" s="39" t="str">
        <f>IF(AND(LEN(NICAP[[#This Row],[State or      Country]])=2,NICAP[[#This Row],[State or      Country]]&lt;&gt;"UK"),"US","Other")</f>
        <v>US</v>
      </c>
      <c r="F4545" s="38">
        <v>11</v>
      </c>
      <c r="G4545" s="37"/>
      <c r="H4545" s="37"/>
      <c r="I4545" s="37"/>
      <c r="J4545" s="37"/>
      <c r="K4545" s="37"/>
      <c r="L4545" s="36" t="s">
        <v>3917</v>
      </c>
      <c r="M4545" s="36" t="str">
        <f>IF(LEFT(NICAP[[#This Row],[Date]],1)=0,"Y","N")</f>
        <v>N</v>
      </c>
      <c r="N4545" s="36"/>
      <c r="O4545" s="36" t="str">
        <f>19&amp;LEFT(NICAP[[#This Row],[Date]],2)</f>
        <v>1975</v>
      </c>
      <c r="P4545" s="36" t="str">
        <f>MID(NICAP[[#This Row],[Date]],3,2)</f>
        <v>08</v>
      </c>
      <c r="Q4545" s="36" t="str">
        <f>RIGHT(NICAP[[#This Row],[Date]],2)</f>
        <v>14</v>
      </c>
      <c r="R4545" s="26">
        <f>DATE(NICAP[[#This Row],[Year]],NICAP[[#This Row],[Month]],NICAP[[#This Row],[Day]])</f>
        <v>27620</v>
      </c>
      <c r="S4545" s="35" t="str">
        <f t="shared" si="140"/>
        <v>CA</v>
      </c>
      <c r="T4545" s="24" t="str">
        <f t="shared" si="141"/>
        <v>US</v>
      </c>
    </row>
    <row r="4546" spans="1:20" ht="12.75" customHeight="1" x14ac:dyDescent="0.2">
      <c r="A4546" s="35">
        <v>4537</v>
      </c>
      <c r="B4546" s="55">
        <v>750815</v>
      </c>
      <c r="C4546" s="39" t="s">
        <v>3916</v>
      </c>
      <c r="D4546" s="39" t="s">
        <v>3335</v>
      </c>
      <c r="E4546" s="39" t="str">
        <f>IF(AND(LEN(NICAP[[#This Row],[State or      Country]])=2,NICAP[[#This Row],[State or      Country]]&lt;&gt;"UK"),"US","Other")</f>
        <v>US</v>
      </c>
      <c r="F4546" s="38">
        <v>1</v>
      </c>
      <c r="G4546" s="37"/>
      <c r="H4546" s="37"/>
      <c r="I4546" s="37"/>
      <c r="J4546" s="37"/>
      <c r="K4546" s="37"/>
      <c r="L4546" s="36" t="s">
        <v>3915</v>
      </c>
      <c r="M4546" s="36" t="str">
        <f>IF(LEFT(NICAP[[#This Row],[Date]],1)=0,"Y","N")</f>
        <v>N</v>
      </c>
      <c r="N4546" s="36"/>
      <c r="O4546" s="36" t="str">
        <f>19&amp;LEFT(NICAP[[#This Row],[Date]],2)</f>
        <v>1975</v>
      </c>
      <c r="P4546" s="36" t="str">
        <f>MID(NICAP[[#This Row],[Date]],3,2)</f>
        <v>08</v>
      </c>
      <c r="Q4546" s="36" t="str">
        <f>RIGHT(NICAP[[#This Row],[Date]],2)</f>
        <v>15</v>
      </c>
      <c r="R4546" s="26">
        <f>DATE(NICAP[[#This Row],[Year]],NICAP[[#This Row],[Month]],NICAP[[#This Row],[Day]])</f>
        <v>27621</v>
      </c>
      <c r="S4546" s="35" t="str">
        <f t="shared" si="140"/>
        <v>MT</v>
      </c>
      <c r="T4546" s="24" t="str">
        <f t="shared" si="141"/>
        <v>US</v>
      </c>
    </row>
    <row r="4547" spans="1:20" ht="101.25" customHeight="1" x14ac:dyDescent="0.2">
      <c r="A4547" s="35">
        <v>4538</v>
      </c>
      <c r="B4547" s="57">
        <v>750822</v>
      </c>
      <c r="C4547" s="50" t="s">
        <v>3914</v>
      </c>
      <c r="D4547" s="50" t="s">
        <v>1813</v>
      </c>
      <c r="E4547" s="50" t="str">
        <f>IF(AND(LEN(NICAP[[#This Row],[State or      Country]])=2,NICAP[[#This Row],[State or      Country]]&lt;&gt;"UK"),"US","Other")</f>
        <v>Other</v>
      </c>
      <c r="F4547" s="49">
        <v>2</v>
      </c>
      <c r="G4547" s="48"/>
      <c r="H4547" s="48"/>
      <c r="I4547" s="48"/>
      <c r="J4547" s="48"/>
      <c r="K4547" s="48"/>
      <c r="L4547" s="36" t="s">
        <v>3913</v>
      </c>
      <c r="M4547" s="36" t="str">
        <f>IF(LEFT(NICAP[[#This Row],[Date]],1)=0,"Y","N")</f>
        <v>N</v>
      </c>
      <c r="N4547" s="36"/>
      <c r="O4547" s="36" t="str">
        <f>19&amp;LEFT(NICAP[[#This Row],[Date]],2)</f>
        <v>1975</v>
      </c>
      <c r="P4547" s="36" t="str">
        <f>MID(NICAP[[#This Row],[Date]],3,2)</f>
        <v>08</v>
      </c>
      <c r="Q4547" s="36" t="str">
        <f>RIGHT(NICAP[[#This Row],[Date]],2)</f>
        <v>22</v>
      </c>
      <c r="R4547" s="26">
        <f>DATE(NICAP[[#This Row],[Year]],NICAP[[#This Row],[Month]],NICAP[[#This Row],[Day]])</f>
        <v>27628</v>
      </c>
      <c r="S4547" s="35" t="str">
        <f t="shared" si="140"/>
        <v/>
      </c>
      <c r="T4547" s="24" t="str">
        <f t="shared" si="141"/>
        <v>France</v>
      </c>
    </row>
    <row r="4548" spans="1:20" ht="145.5" customHeight="1" x14ac:dyDescent="0.2">
      <c r="A4548" s="35">
        <v>4539</v>
      </c>
      <c r="B4548" s="57">
        <v>750826</v>
      </c>
      <c r="C4548" s="50" t="s">
        <v>3912</v>
      </c>
      <c r="D4548" s="50" t="s">
        <v>2139</v>
      </c>
      <c r="E4548" s="50" t="str">
        <f>IF(AND(LEN(NICAP[[#This Row],[State or      Country]])=2,NICAP[[#This Row],[State or      Country]]&lt;&gt;"UK"),"US","Other")</f>
        <v>US</v>
      </c>
      <c r="F4548" s="49">
        <v>7</v>
      </c>
      <c r="G4548" s="48"/>
      <c r="H4548" s="48"/>
      <c r="I4548" s="48"/>
      <c r="J4548" s="48"/>
      <c r="K4548" s="48"/>
      <c r="L4548" s="36" t="s">
        <v>3911</v>
      </c>
      <c r="M4548" s="36" t="str">
        <f>IF(LEFT(NICAP[[#This Row],[Date]],1)=0,"Y","N")</f>
        <v>N</v>
      </c>
      <c r="N4548" s="36"/>
      <c r="O4548" s="36" t="str">
        <f>19&amp;LEFT(NICAP[[#This Row],[Date]],2)</f>
        <v>1975</v>
      </c>
      <c r="P4548" s="36" t="str">
        <f>MID(NICAP[[#This Row],[Date]],3,2)</f>
        <v>08</v>
      </c>
      <c r="Q4548" s="36" t="str">
        <f>RIGHT(NICAP[[#This Row],[Date]],2)</f>
        <v>26</v>
      </c>
      <c r="R4548" s="26">
        <f>DATE(NICAP[[#This Row],[Year]],NICAP[[#This Row],[Month]],NICAP[[#This Row],[Day]])</f>
        <v>27632</v>
      </c>
      <c r="S4548" s="35" t="str">
        <f t="shared" si="140"/>
        <v>ND</v>
      </c>
      <c r="T4548" s="24" t="str">
        <f t="shared" si="141"/>
        <v>US</v>
      </c>
    </row>
    <row r="4549" spans="1:20" ht="42.75" customHeight="1" x14ac:dyDescent="0.2">
      <c r="A4549" s="35">
        <v>4540</v>
      </c>
      <c r="B4549" s="57">
        <v>750829</v>
      </c>
      <c r="C4549" s="50" t="s">
        <v>3910</v>
      </c>
      <c r="D4549" s="50" t="s">
        <v>1813</v>
      </c>
      <c r="E4549" s="50" t="str">
        <f>IF(AND(LEN(NICAP[[#This Row],[State or      Country]])=2,NICAP[[#This Row],[State or      Country]]&lt;&gt;"UK"),"US","Other")</f>
        <v>Other</v>
      </c>
      <c r="F4549" s="49">
        <v>2</v>
      </c>
      <c r="G4549" s="48"/>
      <c r="H4549" s="48"/>
      <c r="I4549" s="48"/>
      <c r="J4549" s="48"/>
      <c r="K4549" s="48"/>
      <c r="L4549" s="36" t="s">
        <v>3909</v>
      </c>
      <c r="M4549" s="36" t="str">
        <f>IF(LEFT(NICAP[[#This Row],[Date]],1)=0,"Y","N")</f>
        <v>N</v>
      </c>
      <c r="N4549" s="36"/>
      <c r="O4549" s="36" t="str">
        <f>19&amp;LEFT(NICAP[[#This Row],[Date]],2)</f>
        <v>1975</v>
      </c>
      <c r="P4549" s="36" t="str">
        <f>MID(NICAP[[#This Row],[Date]],3,2)</f>
        <v>08</v>
      </c>
      <c r="Q4549" s="36" t="str">
        <f>RIGHT(NICAP[[#This Row],[Date]],2)</f>
        <v>29</v>
      </c>
      <c r="R4549" s="26">
        <f>DATE(NICAP[[#This Row],[Year]],NICAP[[#This Row],[Month]],NICAP[[#This Row],[Day]])</f>
        <v>27635</v>
      </c>
      <c r="S4549" s="35" t="str">
        <f t="shared" si="140"/>
        <v/>
      </c>
      <c r="T4549" s="24" t="str">
        <f t="shared" si="141"/>
        <v>France</v>
      </c>
    </row>
    <row r="4550" spans="1:20" ht="57" customHeight="1" x14ac:dyDescent="0.2">
      <c r="A4550" s="35">
        <v>4541</v>
      </c>
      <c r="B4550" s="57">
        <v>750902</v>
      </c>
      <c r="C4550" s="50" t="s">
        <v>3908</v>
      </c>
      <c r="D4550" s="50" t="s">
        <v>1694</v>
      </c>
      <c r="E4550" s="50" t="str">
        <f>IF(AND(LEN(NICAP[[#This Row],[State or      Country]])=2,NICAP[[#This Row],[State or      Country]]&lt;&gt;"UK"),"US","Other")</f>
        <v>US</v>
      </c>
      <c r="F4550" s="49">
        <v>2</v>
      </c>
      <c r="G4550" s="48"/>
      <c r="H4550" s="48"/>
      <c r="I4550" s="48"/>
      <c r="J4550" s="48"/>
      <c r="K4550" s="48"/>
      <c r="L4550" s="36" t="s">
        <v>3907</v>
      </c>
      <c r="M4550" s="36" t="str">
        <f>IF(LEFT(NICAP[[#This Row],[Date]],1)=0,"Y","N")</f>
        <v>N</v>
      </c>
      <c r="N4550" s="36"/>
      <c r="O4550" s="36" t="str">
        <f>19&amp;LEFT(NICAP[[#This Row],[Date]],2)</f>
        <v>1975</v>
      </c>
      <c r="P4550" s="36" t="str">
        <f>MID(NICAP[[#This Row],[Date]],3,2)</f>
        <v>09</v>
      </c>
      <c r="Q4550" s="36" t="str">
        <f>RIGHT(NICAP[[#This Row],[Date]],2)</f>
        <v>02</v>
      </c>
      <c r="R4550" s="26">
        <f>DATE(NICAP[[#This Row],[Year]],NICAP[[#This Row],[Month]],NICAP[[#This Row],[Day]])</f>
        <v>27639</v>
      </c>
      <c r="S4550" s="35" t="str">
        <f t="shared" si="140"/>
        <v>OH</v>
      </c>
      <c r="T4550" s="24" t="str">
        <f t="shared" si="141"/>
        <v>US</v>
      </c>
    </row>
    <row r="4551" spans="1:20" ht="101.25" customHeight="1" x14ac:dyDescent="0.2">
      <c r="A4551" s="35">
        <v>4542</v>
      </c>
      <c r="B4551" s="57">
        <v>750903</v>
      </c>
      <c r="C4551" s="50" t="s">
        <v>3906</v>
      </c>
      <c r="D4551" s="50" t="s">
        <v>2098</v>
      </c>
      <c r="E4551" s="50" t="str">
        <f>IF(AND(LEN(NICAP[[#This Row],[State or      Country]])=2,NICAP[[#This Row],[State or      Country]]&lt;&gt;"UK"),"US","Other")</f>
        <v>US</v>
      </c>
      <c r="F4551" s="49">
        <v>7</v>
      </c>
      <c r="G4551" s="48"/>
      <c r="H4551" s="48"/>
      <c r="I4551" s="48"/>
      <c r="J4551" s="48"/>
      <c r="K4551" s="48"/>
      <c r="L4551" s="36" t="s">
        <v>3905</v>
      </c>
      <c r="M4551" s="36" t="str">
        <f>IF(LEFT(NICAP[[#This Row],[Date]],1)=0,"Y","N")</f>
        <v>N</v>
      </c>
      <c r="N4551" s="36"/>
      <c r="O4551" s="36" t="str">
        <f>19&amp;LEFT(NICAP[[#This Row],[Date]],2)</f>
        <v>1975</v>
      </c>
      <c r="P4551" s="36" t="str">
        <f>MID(NICAP[[#This Row],[Date]],3,2)</f>
        <v>09</v>
      </c>
      <c r="Q4551" s="36" t="str">
        <f>RIGHT(NICAP[[#This Row],[Date]],2)</f>
        <v>03</v>
      </c>
      <c r="R4551" s="26">
        <f>DATE(NICAP[[#This Row],[Year]],NICAP[[#This Row],[Month]],NICAP[[#This Row],[Day]])</f>
        <v>27640</v>
      </c>
      <c r="S4551" s="35" t="str">
        <f t="shared" si="140"/>
        <v>VA</v>
      </c>
      <c r="T4551" s="24" t="str">
        <f t="shared" si="141"/>
        <v>US</v>
      </c>
    </row>
    <row r="4552" spans="1:20" ht="12.75" customHeight="1" x14ac:dyDescent="0.2">
      <c r="A4552" s="35">
        <v>4543</v>
      </c>
      <c r="B4552" s="55">
        <v>750914</v>
      </c>
      <c r="C4552" s="39" t="s">
        <v>3904</v>
      </c>
      <c r="D4552" s="39" t="s">
        <v>3335</v>
      </c>
      <c r="E4552" s="39" t="str">
        <f>IF(AND(LEN(NICAP[[#This Row],[State or      Country]])=2,NICAP[[#This Row],[State or      Country]]&lt;&gt;"UK"),"US","Other")</f>
        <v>US</v>
      </c>
      <c r="F4552" s="38">
        <v>2</v>
      </c>
      <c r="G4552" s="37"/>
      <c r="H4552" s="37"/>
      <c r="I4552" s="37"/>
      <c r="J4552" s="37"/>
      <c r="K4552" s="37"/>
      <c r="L4552" s="36" t="s">
        <v>3903</v>
      </c>
      <c r="M4552" s="36" t="str">
        <f>IF(LEFT(NICAP[[#This Row],[Date]],1)=0,"Y","N")</f>
        <v>N</v>
      </c>
      <c r="N4552" s="36"/>
      <c r="O4552" s="36" t="str">
        <f>19&amp;LEFT(NICAP[[#This Row],[Date]],2)</f>
        <v>1975</v>
      </c>
      <c r="P4552" s="36" t="str">
        <f>MID(NICAP[[#This Row],[Date]],3,2)</f>
        <v>09</v>
      </c>
      <c r="Q4552" s="36" t="str">
        <f>RIGHT(NICAP[[#This Row],[Date]],2)</f>
        <v>14</v>
      </c>
      <c r="R4552" s="26">
        <f>DATE(NICAP[[#This Row],[Year]],NICAP[[#This Row],[Month]],NICAP[[#This Row],[Day]])</f>
        <v>27651</v>
      </c>
      <c r="S4552" s="35" t="str">
        <f t="shared" si="140"/>
        <v>MT</v>
      </c>
      <c r="T4552" s="24" t="str">
        <f t="shared" si="141"/>
        <v>US</v>
      </c>
    </row>
    <row r="4553" spans="1:20" ht="56.25" customHeight="1" x14ac:dyDescent="0.2">
      <c r="A4553" s="35">
        <v>4544</v>
      </c>
      <c r="B4553" s="57">
        <v>750923</v>
      </c>
      <c r="C4553" s="50" t="s">
        <v>3902</v>
      </c>
      <c r="D4553" s="50" t="s">
        <v>1813</v>
      </c>
      <c r="E4553" s="50" t="str">
        <f>IF(AND(LEN(NICAP[[#This Row],[State or      Country]])=2,NICAP[[#This Row],[State or      Country]]&lt;&gt;"UK"),"US","Other")</f>
        <v>Other</v>
      </c>
      <c r="F4553" s="49">
        <v>11</v>
      </c>
      <c r="G4553" s="48"/>
      <c r="H4553" s="48"/>
      <c r="I4553" s="48"/>
      <c r="J4553" s="48"/>
      <c r="K4553" s="48"/>
      <c r="L4553" s="42" t="s">
        <v>3901</v>
      </c>
      <c r="M4553" s="42" t="str">
        <f>IF(LEFT(NICAP[[#This Row],[Date]],1)=0,"Y","N")</f>
        <v>N</v>
      </c>
      <c r="N4553" s="42"/>
      <c r="O4553" s="42" t="str">
        <f>19&amp;LEFT(NICAP[[#This Row],[Date]],2)</f>
        <v>1975</v>
      </c>
      <c r="P4553" s="42" t="str">
        <f>MID(NICAP[[#This Row],[Date]],3,2)</f>
        <v>09</v>
      </c>
      <c r="Q4553" s="42" t="str">
        <f>RIGHT(NICAP[[#This Row],[Date]],2)</f>
        <v>23</v>
      </c>
      <c r="R4553" s="26">
        <f>DATE(NICAP[[#This Row],[Year]],NICAP[[#This Row],[Month]],NICAP[[#This Row],[Day]])</f>
        <v>27660</v>
      </c>
      <c r="S4553" s="35" t="str">
        <f t="shared" si="140"/>
        <v/>
      </c>
      <c r="T4553" s="24" t="str">
        <f t="shared" si="141"/>
        <v>France</v>
      </c>
    </row>
    <row r="4554" spans="1:20" ht="57" customHeight="1" x14ac:dyDescent="0.2">
      <c r="A4554" s="35">
        <v>4545</v>
      </c>
      <c r="B4554" s="57">
        <v>750926</v>
      </c>
      <c r="C4554" s="50" t="s">
        <v>3900</v>
      </c>
      <c r="D4554" s="50" t="s">
        <v>1813</v>
      </c>
      <c r="E4554" s="50" t="str">
        <f>IF(AND(LEN(NICAP[[#This Row],[State or      Country]])=2,NICAP[[#This Row],[State or      Country]]&lt;&gt;"UK"),"US","Other")</f>
        <v>Other</v>
      </c>
      <c r="F4554" s="49">
        <v>8</v>
      </c>
      <c r="G4554" s="48"/>
      <c r="H4554" s="48"/>
      <c r="I4554" s="48"/>
      <c r="J4554" s="48"/>
      <c r="K4554" s="48"/>
      <c r="L4554" s="36" t="s">
        <v>3899</v>
      </c>
      <c r="M4554" s="36" t="str">
        <f>IF(LEFT(NICAP[[#This Row],[Date]],1)=0,"Y","N")</f>
        <v>N</v>
      </c>
      <c r="N4554" s="36"/>
      <c r="O4554" s="36" t="str">
        <f>19&amp;LEFT(NICAP[[#This Row],[Date]],2)</f>
        <v>1975</v>
      </c>
      <c r="P4554" s="36" t="str">
        <f>MID(NICAP[[#This Row],[Date]],3,2)</f>
        <v>09</v>
      </c>
      <c r="Q4554" s="36" t="str">
        <f>RIGHT(NICAP[[#This Row],[Date]],2)</f>
        <v>26</v>
      </c>
      <c r="R4554" s="26">
        <f>DATE(NICAP[[#This Row],[Year]],NICAP[[#This Row],[Month]],NICAP[[#This Row],[Day]])</f>
        <v>27663</v>
      </c>
      <c r="S4554" s="35" t="str">
        <f t="shared" ref="S4554:S4617" si="142">IF(E4554="US",D4554,"")</f>
        <v/>
      </c>
      <c r="T4554" s="24" t="str">
        <f t="shared" ref="T4554:T4617" si="143">IF(E4554="US","US",D4554)</f>
        <v>France</v>
      </c>
    </row>
    <row r="4555" spans="1:20" ht="12.75" customHeight="1" x14ac:dyDescent="0.2">
      <c r="A4555" s="35">
        <v>4546</v>
      </c>
      <c r="B4555" s="53">
        <v>750930</v>
      </c>
      <c r="C4555" s="39" t="s">
        <v>3898</v>
      </c>
      <c r="D4555" s="39" t="s">
        <v>1676</v>
      </c>
      <c r="E4555" s="39" t="str">
        <f>IF(AND(LEN(NICAP[[#This Row],[State or      Country]])=2,NICAP[[#This Row],[State or      Country]]&lt;&gt;"UK"),"US","Other")</f>
        <v>US</v>
      </c>
      <c r="F4555" s="38">
        <v>4</v>
      </c>
      <c r="G4555" s="37"/>
      <c r="H4555" s="37"/>
      <c r="I4555" s="37"/>
      <c r="J4555" s="37"/>
      <c r="K4555" s="37"/>
      <c r="L4555" s="36" t="s">
        <v>3897</v>
      </c>
      <c r="M4555" s="36" t="str">
        <f>IF(LEFT(NICAP[[#This Row],[Date]],1)=0,"Y","N")</f>
        <v>N</v>
      </c>
      <c r="N4555" s="36"/>
      <c r="O4555" s="36" t="str">
        <f>19&amp;LEFT(NICAP[[#This Row],[Date]],2)</f>
        <v>1975</v>
      </c>
      <c r="P4555" s="36" t="str">
        <f>MID(NICAP[[#This Row],[Date]],3,2)</f>
        <v>09</v>
      </c>
      <c r="Q4555" s="36" t="str">
        <f>RIGHT(NICAP[[#This Row],[Date]],2)</f>
        <v>30</v>
      </c>
      <c r="R4555" s="26">
        <f>DATE(NICAP[[#This Row],[Year]],NICAP[[#This Row],[Month]],NICAP[[#This Row],[Day]])</f>
        <v>27667</v>
      </c>
      <c r="S4555" s="35" t="str">
        <f t="shared" si="142"/>
        <v>CA</v>
      </c>
      <c r="T4555" s="24" t="str">
        <f t="shared" si="143"/>
        <v>US</v>
      </c>
    </row>
    <row r="4556" spans="1:20" ht="14.25" customHeight="1" x14ac:dyDescent="0.2">
      <c r="A4556" s="35">
        <v>4547</v>
      </c>
      <c r="B4556" s="86" t="s">
        <v>3896</v>
      </c>
      <c r="C4556" s="39" t="s">
        <v>3895</v>
      </c>
      <c r="D4556" s="39" t="s">
        <v>2640</v>
      </c>
      <c r="E4556" s="39" t="str">
        <f>IF(AND(LEN(NICAP[[#This Row],[State or      Country]])=2,NICAP[[#This Row],[State or      Country]]&lt;&gt;"UK"),"US","Other")</f>
        <v>US</v>
      </c>
      <c r="F4556" s="38">
        <v>9</v>
      </c>
      <c r="G4556" s="71" t="s">
        <v>1666</v>
      </c>
      <c r="H4556" s="65">
        <v>5</v>
      </c>
      <c r="I4556" s="37"/>
      <c r="J4556" s="54" t="s">
        <v>1744</v>
      </c>
      <c r="K4556" s="37"/>
      <c r="L4556" s="36" t="s">
        <v>3894</v>
      </c>
      <c r="M4556" s="36" t="str">
        <f>IF(LEFT(NICAP[[#This Row],[Date]],1)=0,"Y","N")</f>
        <v>N</v>
      </c>
      <c r="N4556" s="36"/>
      <c r="O4556" s="36" t="str">
        <f>19&amp;LEFT(NICAP[[#This Row],[Date]],2)</f>
        <v>1975</v>
      </c>
      <c r="P4556" s="36" t="str">
        <f>MID(NICAP[[#This Row],[Date]],3,2)</f>
        <v>10</v>
      </c>
      <c r="Q4556" s="36" t="str">
        <f>RIGHT(NICAP[[#This Row],[Date]],2)</f>
        <v>xx</v>
      </c>
      <c r="R4556" s="26" t="e">
        <f>DATE(NICAP[[#This Row],[Year]],NICAP[[#This Row],[Month]],NICAP[[#This Row],[Day]])</f>
        <v>#VALUE!</v>
      </c>
      <c r="S4556" s="35" t="str">
        <f t="shared" si="142"/>
        <v>CO</v>
      </c>
      <c r="T4556" s="24" t="str">
        <f t="shared" si="143"/>
        <v>US</v>
      </c>
    </row>
    <row r="4557" spans="1:20" ht="41.25" customHeight="1" x14ac:dyDescent="0.2">
      <c r="A4557" s="35">
        <v>4548</v>
      </c>
      <c r="B4557" s="57">
        <v>751003</v>
      </c>
      <c r="C4557" s="50" t="s">
        <v>3893</v>
      </c>
      <c r="D4557" s="50" t="s">
        <v>1697</v>
      </c>
      <c r="E4557" s="50" t="str">
        <f>IF(AND(LEN(NICAP[[#This Row],[State or      Country]])=2,NICAP[[#This Row],[State or      Country]]&lt;&gt;"UK"),"US","Other")</f>
        <v>US</v>
      </c>
      <c r="F4557" s="49">
        <v>1</v>
      </c>
      <c r="G4557" s="48"/>
      <c r="H4557" s="48"/>
      <c r="I4557" s="48"/>
      <c r="J4557" s="48"/>
      <c r="K4557" s="48"/>
      <c r="L4557" s="36" t="s">
        <v>3892</v>
      </c>
      <c r="M4557" s="36" t="str">
        <f>IF(LEFT(NICAP[[#This Row],[Date]],1)=0,"Y","N")</f>
        <v>N</v>
      </c>
      <c r="N4557" s="36"/>
      <c r="O4557" s="36" t="str">
        <f>19&amp;LEFT(NICAP[[#This Row],[Date]],2)</f>
        <v>1975</v>
      </c>
      <c r="P4557" s="36" t="str">
        <f>MID(NICAP[[#This Row],[Date]],3,2)</f>
        <v>10</v>
      </c>
      <c r="Q4557" s="36" t="str">
        <f>RIGHT(NICAP[[#This Row],[Date]],2)</f>
        <v>03</v>
      </c>
      <c r="R4557" s="26">
        <f>DATE(NICAP[[#This Row],[Year]],NICAP[[#This Row],[Month]],NICAP[[#This Row],[Day]])</f>
        <v>27670</v>
      </c>
      <c r="S4557" s="35" t="str">
        <f t="shared" si="142"/>
        <v>MA</v>
      </c>
      <c r="T4557" s="24" t="str">
        <f t="shared" si="143"/>
        <v>US</v>
      </c>
    </row>
    <row r="4558" spans="1:20" ht="72" customHeight="1" x14ac:dyDescent="0.2">
      <c r="A4558" s="35">
        <v>4549</v>
      </c>
      <c r="B4558" s="57">
        <v>751004</v>
      </c>
      <c r="C4558" s="50" t="s">
        <v>3891</v>
      </c>
      <c r="D4558" s="50" t="s">
        <v>1726</v>
      </c>
      <c r="E4558" s="50" t="str">
        <f>IF(AND(LEN(NICAP[[#This Row],[State or      Country]])=2,NICAP[[#This Row],[State or      Country]]&lt;&gt;"UK"),"US","Other")</f>
        <v>US</v>
      </c>
      <c r="F4558" s="49">
        <v>1</v>
      </c>
      <c r="G4558" s="48"/>
      <c r="H4558" s="48"/>
      <c r="I4558" s="48"/>
      <c r="J4558" s="48"/>
      <c r="K4558" s="48"/>
      <c r="L4558" s="36" t="s">
        <v>3890</v>
      </c>
      <c r="M4558" s="36" t="str">
        <f>IF(LEFT(NICAP[[#This Row],[Date]],1)=0,"Y","N")</f>
        <v>N</v>
      </c>
      <c r="N4558" s="36"/>
      <c r="O4558" s="36" t="str">
        <f>19&amp;LEFT(NICAP[[#This Row],[Date]],2)</f>
        <v>1975</v>
      </c>
      <c r="P4558" s="36" t="str">
        <f>MID(NICAP[[#This Row],[Date]],3,2)</f>
        <v>10</v>
      </c>
      <c r="Q4558" s="36" t="str">
        <f>RIGHT(NICAP[[#This Row],[Date]],2)</f>
        <v>04</v>
      </c>
      <c r="R4558" s="26">
        <f>DATE(NICAP[[#This Row],[Year]],NICAP[[#This Row],[Month]],NICAP[[#This Row],[Day]])</f>
        <v>27671</v>
      </c>
      <c r="S4558" s="35" t="str">
        <f t="shared" si="142"/>
        <v>NJ</v>
      </c>
      <c r="T4558" s="24" t="str">
        <f t="shared" si="143"/>
        <v>US</v>
      </c>
    </row>
    <row r="4559" spans="1:20" ht="57" customHeight="1" x14ac:dyDescent="0.2">
      <c r="A4559" s="35">
        <v>4550</v>
      </c>
      <c r="B4559" s="57">
        <v>751016</v>
      </c>
      <c r="C4559" s="50" t="s">
        <v>3889</v>
      </c>
      <c r="D4559" s="50" t="s">
        <v>1676</v>
      </c>
      <c r="E4559" s="50" t="str">
        <f>IF(AND(LEN(NICAP[[#This Row],[State or      Country]])=2,NICAP[[#This Row],[State or      Country]]&lt;&gt;"UK"),"US","Other")</f>
        <v>US</v>
      </c>
      <c r="F4559" s="49">
        <v>1</v>
      </c>
      <c r="G4559" s="48"/>
      <c r="H4559" s="48"/>
      <c r="I4559" s="48"/>
      <c r="J4559" s="48"/>
      <c r="K4559" s="48"/>
      <c r="L4559" s="36" t="s">
        <v>3888</v>
      </c>
      <c r="M4559" s="36" t="str">
        <f>IF(LEFT(NICAP[[#This Row],[Date]],1)=0,"Y","N")</f>
        <v>N</v>
      </c>
      <c r="N4559" s="36"/>
      <c r="O4559" s="36" t="str">
        <f>19&amp;LEFT(NICAP[[#This Row],[Date]],2)</f>
        <v>1975</v>
      </c>
      <c r="P4559" s="36" t="str">
        <f>MID(NICAP[[#This Row],[Date]],3,2)</f>
        <v>10</v>
      </c>
      <c r="Q4559" s="36" t="str">
        <f>RIGHT(NICAP[[#This Row],[Date]],2)</f>
        <v>16</v>
      </c>
      <c r="R4559" s="26">
        <f>DATE(NICAP[[#This Row],[Year]],NICAP[[#This Row],[Month]],NICAP[[#This Row],[Day]])</f>
        <v>27683</v>
      </c>
      <c r="S4559" s="35" t="str">
        <f t="shared" si="142"/>
        <v>CA</v>
      </c>
      <c r="T4559" s="24" t="str">
        <f t="shared" si="143"/>
        <v>US</v>
      </c>
    </row>
    <row r="4560" spans="1:20" ht="42.75" customHeight="1" x14ac:dyDescent="0.2">
      <c r="A4560" s="35">
        <v>4551</v>
      </c>
      <c r="B4560" s="57">
        <v>751017</v>
      </c>
      <c r="C4560" s="50" t="s">
        <v>3887</v>
      </c>
      <c r="D4560" s="50" t="s">
        <v>3335</v>
      </c>
      <c r="E4560" s="50" t="str">
        <f>IF(AND(LEN(NICAP[[#This Row],[State or      Country]])=2,NICAP[[#This Row],[State or      Country]]&lt;&gt;"UK"),"US","Other")</f>
        <v>US</v>
      </c>
      <c r="F4560" s="49">
        <v>3</v>
      </c>
      <c r="G4560" s="48"/>
      <c r="H4560" s="48"/>
      <c r="I4560" s="48"/>
      <c r="J4560" s="48"/>
      <c r="K4560" s="48"/>
      <c r="L4560" s="36" t="s">
        <v>3886</v>
      </c>
      <c r="M4560" s="36" t="str">
        <f>IF(LEFT(NICAP[[#This Row],[Date]],1)=0,"Y","N")</f>
        <v>N</v>
      </c>
      <c r="N4560" s="36"/>
      <c r="O4560" s="36" t="str">
        <f>19&amp;LEFT(NICAP[[#This Row],[Date]],2)</f>
        <v>1975</v>
      </c>
      <c r="P4560" s="36" t="str">
        <f>MID(NICAP[[#This Row],[Date]],3,2)</f>
        <v>10</v>
      </c>
      <c r="Q4560" s="36" t="str">
        <f>RIGHT(NICAP[[#This Row],[Date]],2)</f>
        <v>17</v>
      </c>
      <c r="R4560" s="26">
        <f>DATE(NICAP[[#This Row],[Year]],NICAP[[#This Row],[Month]],NICAP[[#This Row],[Day]])</f>
        <v>27684</v>
      </c>
      <c r="S4560" s="35" t="str">
        <f t="shared" si="142"/>
        <v>MT</v>
      </c>
      <c r="T4560" s="24" t="str">
        <f t="shared" si="143"/>
        <v>US</v>
      </c>
    </row>
    <row r="4561" spans="1:20" ht="72" customHeight="1" x14ac:dyDescent="0.2">
      <c r="A4561" s="35">
        <v>4552</v>
      </c>
      <c r="B4561" s="57">
        <v>751018</v>
      </c>
      <c r="C4561" s="50" t="s">
        <v>3885</v>
      </c>
      <c r="D4561" s="50" t="s">
        <v>3335</v>
      </c>
      <c r="E4561" s="50" t="str">
        <f>IF(AND(LEN(NICAP[[#This Row],[State or      Country]])=2,NICAP[[#This Row],[State or      Country]]&lt;&gt;"UK"),"US","Other")</f>
        <v>US</v>
      </c>
      <c r="F4561" s="49">
        <v>2</v>
      </c>
      <c r="G4561" s="48"/>
      <c r="H4561" s="48"/>
      <c r="I4561" s="48"/>
      <c r="J4561" s="48"/>
      <c r="K4561" s="48"/>
      <c r="L4561" s="36" t="s">
        <v>3884</v>
      </c>
      <c r="M4561" s="36" t="str">
        <f>IF(LEFT(NICAP[[#This Row],[Date]],1)=0,"Y","N")</f>
        <v>N</v>
      </c>
      <c r="N4561" s="36"/>
      <c r="O4561" s="36" t="str">
        <f>19&amp;LEFT(NICAP[[#This Row],[Date]],2)</f>
        <v>1975</v>
      </c>
      <c r="P4561" s="36" t="str">
        <f>MID(NICAP[[#This Row],[Date]],3,2)</f>
        <v>10</v>
      </c>
      <c r="Q4561" s="36" t="str">
        <f>RIGHT(NICAP[[#This Row],[Date]],2)</f>
        <v>18</v>
      </c>
      <c r="R4561" s="26">
        <f>DATE(NICAP[[#This Row],[Year]],NICAP[[#This Row],[Month]],NICAP[[#This Row],[Day]])</f>
        <v>27685</v>
      </c>
      <c r="S4561" s="35" t="str">
        <f t="shared" si="142"/>
        <v>MT</v>
      </c>
      <c r="T4561" s="24" t="str">
        <f t="shared" si="143"/>
        <v>US</v>
      </c>
    </row>
    <row r="4562" spans="1:20" ht="71.25" customHeight="1" x14ac:dyDescent="0.2">
      <c r="A4562" s="35">
        <v>4553</v>
      </c>
      <c r="B4562" s="57">
        <v>751019</v>
      </c>
      <c r="C4562" s="50" t="s">
        <v>2839</v>
      </c>
      <c r="D4562" s="50" t="s">
        <v>1731</v>
      </c>
      <c r="E4562" s="50" t="str">
        <f>IF(AND(LEN(NICAP[[#This Row],[State or      Country]])=2,NICAP[[#This Row],[State or      Country]]&lt;&gt;"UK"),"US","Other")</f>
        <v>US</v>
      </c>
      <c r="F4562" s="49">
        <v>2</v>
      </c>
      <c r="G4562" s="48"/>
      <c r="H4562" s="48"/>
      <c r="I4562" s="48"/>
      <c r="J4562" s="48"/>
      <c r="K4562" s="48"/>
      <c r="L4562" s="36" t="s">
        <v>3883</v>
      </c>
      <c r="M4562" s="36" t="str">
        <f>IF(LEFT(NICAP[[#This Row],[Date]],1)=0,"Y","N")</f>
        <v>N</v>
      </c>
      <c r="N4562" s="36"/>
      <c r="O4562" s="36" t="str">
        <f>19&amp;LEFT(NICAP[[#This Row],[Date]],2)</f>
        <v>1975</v>
      </c>
      <c r="P4562" s="36" t="str">
        <f>MID(NICAP[[#This Row],[Date]],3,2)</f>
        <v>10</v>
      </c>
      <c r="Q4562" s="36" t="str">
        <f>RIGHT(NICAP[[#This Row],[Date]],2)</f>
        <v>19</v>
      </c>
      <c r="R4562" s="26">
        <f>DATE(NICAP[[#This Row],[Year]],NICAP[[#This Row],[Month]],NICAP[[#This Row],[Day]])</f>
        <v>27686</v>
      </c>
      <c r="S4562" s="35" t="str">
        <f t="shared" si="142"/>
        <v>ID</v>
      </c>
      <c r="T4562" s="24" t="str">
        <f t="shared" si="143"/>
        <v>US</v>
      </c>
    </row>
    <row r="4563" spans="1:20" ht="87" customHeight="1" x14ac:dyDescent="0.2">
      <c r="A4563" s="35">
        <v>4554</v>
      </c>
      <c r="B4563" s="57">
        <v>751020</v>
      </c>
      <c r="C4563" s="50" t="s">
        <v>3882</v>
      </c>
      <c r="D4563" s="50" t="s">
        <v>3335</v>
      </c>
      <c r="E4563" s="50" t="str">
        <f>IF(AND(LEN(NICAP[[#This Row],[State or      Country]])=2,NICAP[[#This Row],[State or      Country]]&lt;&gt;"UK"),"US","Other")</f>
        <v>US</v>
      </c>
      <c r="F4563" s="49">
        <v>1</v>
      </c>
      <c r="G4563" s="48"/>
      <c r="H4563" s="48"/>
      <c r="I4563" s="48"/>
      <c r="J4563" s="48"/>
      <c r="K4563" s="48"/>
      <c r="L4563" s="36" t="s">
        <v>3881</v>
      </c>
      <c r="M4563" s="36" t="str">
        <f>IF(LEFT(NICAP[[#This Row],[Date]],1)=0,"Y","N")</f>
        <v>N</v>
      </c>
      <c r="N4563" s="36"/>
      <c r="O4563" s="36" t="str">
        <f>19&amp;LEFT(NICAP[[#This Row],[Date]],2)</f>
        <v>1975</v>
      </c>
      <c r="P4563" s="36" t="str">
        <f>MID(NICAP[[#This Row],[Date]],3,2)</f>
        <v>10</v>
      </c>
      <c r="Q4563" s="36" t="str">
        <f>RIGHT(NICAP[[#This Row],[Date]],2)</f>
        <v>20</v>
      </c>
      <c r="R4563" s="26">
        <f>DATE(NICAP[[#This Row],[Year]],NICAP[[#This Row],[Month]],NICAP[[#This Row],[Day]])</f>
        <v>27687</v>
      </c>
      <c r="S4563" s="35" t="str">
        <f t="shared" si="142"/>
        <v>MT</v>
      </c>
      <c r="T4563" s="24" t="str">
        <f t="shared" si="143"/>
        <v>US</v>
      </c>
    </row>
    <row r="4564" spans="1:20" ht="115.5" customHeight="1" x14ac:dyDescent="0.2">
      <c r="A4564" s="35">
        <v>4555</v>
      </c>
      <c r="B4564" s="57">
        <v>751025</v>
      </c>
      <c r="C4564" s="50" t="s">
        <v>3879</v>
      </c>
      <c r="D4564" s="50" t="s">
        <v>1749</v>
      </c>
      <c r="E4564" s="50" t="str">
        <f>IF(AND(LEN(NICAP[[#This Row],[State or      Country]])=2,NICAP[[#This Row],[State or      Country]]&lt;&gt;"UK"),"US","Other")</f>
        <v>Other</v>
      </c>
      <c r="F4564" s="49">
        <v>5</v>
      </c>
      <c r="G4564" s="48"/>
      <c r="H4564" s="48"/>
      <c r="I4564" s="48"/>
      <c r="J4564" s="48"/>
      <c r="K4564" s="48"/>
      <c r="L4564" s="36" t="s">
        <v>3880</v>
      </c>
      <c r="M4564" s="36" t="str">
        <f>IF(LEFT(NICAP[[#This Row],[Date]],1)=0,"Y","N")</f>
        <v>N</v>
      </c>
      <c r="N4564" s="36"/>
      <c r="O4564" s="36" t="str">
        <f>19&amp;LEFT(NICAP[[#This Row],[Date]],2)</f>
        <v>1975</v>
      </c>
      <c r="P4564" s="36" t="str">
        <f>MID(NICAP[[#This Row],[Date]],3,2)</f>
        <v>10</v>
      </c>
      <c r="Q4564" s="36" t="str">
        <f>RIGHT(NICAP[[#This Row],[Date]],2)</f>
        <v>25</v>
      </c>
      <c r="R4564" s="26">
        <f>DATE(NICAP[[#This Row],[Year]],NICAP[[#This Row],[Month]],NICAP[[#This Row],[Day]])</f>
        <v>27692</v>
      </c>
      <c r="S4564" s="35" t="str">
        <f t="shared" si="142"/>
        <v/>
      </c>
      <c r="T4564" s="24" t="str">
        <f t="shared" si="143"/>
        <v>Brazil</v>
      </c>
    </row>
    <row r="4565" spans="1:20" ht="72" customHeight="1" x14ac:dyDescent="0.2">
      <c r="A4565" s="35">
        <v>4556</v>
      </c>
      <c r="B4565" s="57">
        <v>751025</v>
      </c>
      <c r="C4565" s="50" t="s">
        <v>3879</v>
      </c>
      <c r="D4565" s="50" t="s">
        <v>1749</v>
      </c>
      <c r="E4565" s="50" t="str">
        <f>IF(AND(LEN(NICAP[[#This Row],[State or      Country]])=2,NICAP[[#This Row],[State or      Country]]&lt;&gt;"UK"),"US","Other")</f>
        <v>Other</v>
      </c>
      <c r="F4565" s="49">
        <v>5</v>
      </c>
      <c r="G4565" s="48"/>
      <c r="H4565" s="48"/>
      <c r="I4565" s="48"/>
      <c r="J4565" s="48"/>
      <c r="K4565" s="48"/>
      <c r="L4565" s="36" t="s">
        <v>3878</v>
      </c>
      <c r="M4565" s="36" t="str">
        <f>IF(LEFT(NICAP[[#This Row],[Date]],1)=0,"Y","N")</f>
        <v>N</v>
      </c>
      <c r="N4565" s="36"/>
      <c r="O4565" s="36" t="str">
        <f>19&amp;LEFT(NICAP[[#This Row],[Date]],2)</f>
        <v>1975</v>
      </c>
      <c r="P4565" s="36" t="str">
        <f>MID(NICAP[[#This Row],[Date]],3,2)</f>
        <v>10</v>
      </c>
      <c r="Q4565" s="36" t="str">
        <f>RIGHT(NICAP[[#This Row],[Date]],2)</f>
        <v>25</v>
      </c>
      <c r="R4565" s="26">
        <f>DATE(NICAP[[#This Row],[Year]],NICAP[[#This Row],[Month]],NICAP[[#This Row],[Day]])</f>
        <v>27692</v>
      </c>
      <c r="S4565" s="35" t="str">
        <f t="shared" si="142"/>
        <v/>
      </c>
      <c r="T4565" s="24" t="str">
        <f t="shared" si="143"/>
        <v>Brazil</v>
      </c>
    </row>
    <row r="4566" spans="1:20" ht="14.25" customHeight="1" x14ac:dyDescent="0.2">
      <c r="A4566" s="35">
        <v>4557</v>
      </c>
      <c r="B4566" s="56">
        <v>751027</v>
      </c>
      <c r="C4566" s="39" t="s">
        <v>3870</v>
      </c>
      <c r="D4566" s="39" t="s">
        <v>1953</v>
      </c>
      <c r="E4566" s="39" t="str">
        <f>IF(AND(LEN(NICAP[[#This Row],[State or      Country]])=2,NICAP[[#This Row],[State or      Country]]&lt;&gt;"UK"),"US","Other")</f>
        <v>US</v>
      </c>
      <c r="F4566" s="38">
        <v>9</v>
      </c>
      <c r="G4566" s="47" t="s">
        <v>1666</v>
      </c>
      <c r="H4566" s="70">
        <v>5</v>
      </c>
      <c r="I4566" s="41"/>
      <c r="J4566" s="54" t="s">
        <v>1744</v>
      </c>
      <c r="K4566" s="41"/>
      <c r="L4566" s="36" t="s">
        <v>3877</v>
      </c>
      <c r="M4566" s="36" t="str">
        <f>IF(LEFT(NICAP[[#This Row],[Date]],1)=0,"Y","N")</f>
        <v>N</v>
      </c>
      <c r="N4566" s="36"/>
      <c r="O4566" s="36" t="str">
        <f>19&amp;LEFT(NICAP[[#This Row],[Date]],2)</f>
        <v>1975</v>
      </c>
      <c r="P4566" s="36" t="str">
        <f>MID(NICAP[[#This Row],[Date]],3,2)</f>
        <v>10</v>
      </c>
      <c r="Q4566" s="36" t="str">
        <f>RIGHT(NICAP[[#This Row],[Date]],2)</f>
        <v>27</v>
      </c>
      <c r="R4566" s="26">
        <f>DATE(NICAP[[#This Row],[Year]],NICAP[[#This Row],[Month]],NICAP[[#This Row],[Day]])</f>
        <v>27694</v>
      </c>
      <c r="S4566" s="35" t="str">
        <f t="shared" si="142"/>
        <v>ME</v>
      </c>
      <c r="T4566" s="24" t="str">
        <f t="shared" si="143"/>
        <v>US</v>
      </c>
    </row>
    <row r="4567" spans="1:20" ht="72" customHeight="1" x14ac:dyDescent="0.2">
      <c r="A4567" s="35">
        <v>4558</v>
      </c>
      <c r="B4567" s="73">
        <v>751027</v>
      </c>
      <c r="C4567" s="50" t="s">
        <v>3470</v>
      </c>
      <c r="D4567" s="50" t="s">
        <v>1953</v>
      </c>
      <c r="E4567" s="50" t="str">
        <f>IF(AND(LEN(NICAP[[#This Row],[State or      Country]])=2,NICAP[[#This Row],[State or      Country]]&lt;&gt;"UK"),"US","Other")</f>
        <v>US</v>
      </c>
      <c r="F4567" s="49">
        <v>7</v>
      </c>
      <c r="G4567" s="48"/>
      <c r="H4567" s="48"/>
      <c r="I4567" s="48"/>
      <c r="J4567" s="48"/>
      <c r="K4567" s="48"/>
      <c r="L4567" s="36" t="s">
        <v>3876</v>
      </c>
      <c r="M4567" s="36" t="str">
        <f>IF(LEFT(NICAP[[#This Row],[Date]],1)=0,"Y","N")</f>
        <v>N</v>
      </c>
      <c r="N4567" s="36"/>
      <c r="O4567" s="36" t="str">
        <f>19&amp;LEFT(NICAP[[#This Row],[Date]],2)</f>
        <v>1975</v>
      </c>
      <c r="P4567" s="36" t="str">
        <f>MID(NICAP[[#This Row],[Date]],3,2)</f>
        <v>10</v>
      </c>
      <c r="Q4567" s="36" t="str">
        <f>RIGHT(NICAP[[#This Row],[Date]],2)</f>
        <v>27</v>
      </c>
      <c r="R4567" s="26">
        <f>DATE(NICAP[[#This Row],[Year]],NICAP[[#This Row],[Month]],NICAP[[#This Row],[Day]])</f>
        <v>27694</v>
      </c>
      <c r="S4567" s="35" t="str">
        <f t="shared" si="142"/>
        <v>ME</v>
      </c>
      <c r="T4567" s="24" t="str">
        <f t="shared" si="143"/>
        <v>US</v>
      </c>
    </row>
    <row r="4568" spans="1:20" ht="57" customHeight="1" x14ac:dyDescent="0.2">
      <c r="A4568" s="35">
        <v>4559</v>
      </c>
      <c r="B4568" s="57">
        <v>751028</v>
      </c>
      <c r="C4568" s="50" t="s">
        <v>3826</v>
      </c>
      <c r="D4568" s="50" t="s">
        <v>1702</v>
      </c>
      <c r="E4568" s="50" t="str">
        <f>IF(AND(LEN(NICAP[[#This Row],[State or      Country]])=2,NICAP[[#This Row],[State or      Country]]&lt;&gt;"UK"),"US","Other")</f>
        <v>Other</v>
      </c>
      <c r="F4568" s="49">
        <v>2</v>
      </c>
      <c r="G4568" s="48"/>
      <c r="H4568" s="48"/>
      <c r="I4568" s="48"/>
      <c r="J4568" s="48"/>
      <c r="K4568" s="48"/>
      <c r="L4568" s="36" t="s">
        <v>3875</v>
      </c>
      <c r="M4568" s="36" t="str">
        <f>IF(LEFT(NICAP[[#This Row],[Date]],1)=0,"Y","N")</f>
        <v>N</v>
      </c>
      <c r="N4568" s="36"/>
      <c r="O4568" s="36" t="str">
        <f>19&amp;LEFT(NICAP[[#This Row],[Date]],2)</f>
        <v>1975</v>
      </c>
      <c r="P4568" s="36" t="str">
        <f>MID(NICAP[[#This Row],[Date]],3,2)</f>
        <v>10</v>
      </c>
      <c r="Q4568" s="36" t="str">
        <f>RIGHT(NICAP[[#This Row],[Date]],2)</f>
        <v>28</v>
      </c>
      <c r="R4568" s="26">
        <f>DATE(NICAP[[#This Row],[Year]],NICAP[[#This Row],[Month]],NICAP[[#This Row],[Day]])</f>
        <v>27695</v>
      </c>
      <c r="S4568" s="35" t="str">
        <f t="shared" si="142"/>
        <v/>
      </c>
      <c r="T4568" s="24" t="str">
        <f t="shared" si="143"/>
        <v>CAN</v>
      </c>
    </row>
    <row r="4569" spans="1:20" ht="56.25" customHeight="1" x14ac:dyDescent="0.2">
      <c r="A4569" s="35">
        <v>4560</v>
      </c>
      <c r="B4569" s="57">
        <v>751028</v>
      </c>
      <c r="C4569" s="50" t="s">
        <v>3870</v>
      </c>
      <c r="D4569" s="50" t="s">
        <v>1953</v>
      </c>
      <c r="E4569" s="50" t="str">
        <f>IF(AND(LEN(NICAP[[#This Row],[State or      Country]])=2,NICAP[[#This Row],[State or      Country]]&lt;&gt;"UK"),"US","Other")</f>
        <v>US</v>
      </c>
      <c r="F4569" s="49">
        <v>2</v>
      </c>
      <c r="G4569" s="48"/>
      <c r="H4569" s="48"/>
      <c r="I4569" s="48"/>
      <c r="J4569" s="48"/>
      <c r="K4569" s="48"/>
      <c r="L4569" s="42" t="s">
        <v>3874</v>
      </c>
      <c r="M4569" s="42" t="str">
        <f>IF(LEFT(NICAP[[#This Row],[Date]],1)=0,"Y","N")</f>
        <v>N</v>
      </c>
      <c r="N4569" s="42"/>
      <c r="O4569" s="42" t="str">
        <f>19&amp;LEFT(NICAP[[#This Row],[Date]],2)</f>
        <v>1975</v>
      </c>
      <c r="P4569" s="42" t="str">
        <f>MID(NICAP[[#This Row],[Date]],3,2)</f>
        <v>10</v>
      </c>
      <c r="Q4569" s="42" t="str">
        <f>RIGHT(NICAP[[#This Row],[Date]],2)</f>
        <v>28</v>
      </c>
      <c r="R4569" s="26">
        <f>DATE(NICAP[[#This Row],[Year]],NICAP[[#This Row],[Month]],NICAP[[#This Row],[Day]])</f>
        <v>27695</v>
      </c>
      <c r="S4569" s="35" t="str">
        <f t="shared" si="142"/>
        <v>ME</v>
      </c>
      <c r="T4569" s="24" t="str">
        <f t="shared" si="143"/>
        <v>US</v>
      </c>
    </row>
    <row r="4570" spans="1:20" ht="12.75" customHeight="1" x14ac:dyDescent="0.2">
      <c r="A4570" s="35">
        <v>4561</v>
      </c>
      <c r="B4570" s="55">
        <v>751028</v>
      </c>
      <c r="C4570" s="39" t="s">
        <v>3873</v>
      </c>
      <c r="D4570" s="39" t="s">
        <v>3872</v>
      </c>
      <c r="E4570" s="39" t="str">
        <f>IF(AND(LEN(NICAP[[#This Row],[State or      Country]])=2,NICAP[[#This Row],[State or      Country]]&lt;&gt;"UK"),"US","Other")</f>
        <v>Other</v>
      </c>
      <c r="F4570" s="38">
        <v>11</v>
      </c>
      <c r="G4570" s="37"/>
      <c r="H4570" s="37"/>
      <c r="I4570" s="37"/>
      <c r="J4570" s="37"/>
      <c r="K4570" s="37"/>
      <c r="L4570" s="36" t="s">
        <v>3871</v>
      </c>
      <c r="M4570" s="36" t="str">
        <f>IF(LEFT(NICAP[[#This Row],[Date]],1)=0,"Y","N")</f>
        <v>N</v>
      </c>
      <c r="N4570" s="36"/>
      <c r="O4570" s="36" t="str">
        <f>19&amp;LEFT(NICAP[[#This Row],[Date]],2)</f>
        <v>1975</v>
      </c>
      <c r="P4570" s="36" t="str">
        <f>MID(NICAP[[#This Row],[Date]],3,2)</f>
        <v>10</v>
      </c>
      <c r="Q4570" s="36" t="str">
        <f>RIGHT(NICAP[[#This Row],[Date]],2)</f>
        <v>28</v>
      </c>
      <c r="R4570" s="26">
        <f>DATE(NICAP[[#This Row],[Year]],NICAP[[#This Row],[Month]],NICAP[[#This Row],[Day]])</f>
        <v>27695</v>
      </c>
      <c r="S4570" s="35" t="str">
        <f t="shared" si="142"/>
        <v/>
      </c>
      <c r="T4570" s="24" t="str">
        <f t="shared" si="143"/>
        <v>Yugo</v>
      </c>
    </row>
    <row r="4571" spans="1:20" ht="87" customHeight="1" x14ac:dyDescent="0.2">
      <c r="A4571" s="35">
        <v>4562</v>
      </c>
      <c r="B4571" s="57">
        <v>751029</v>
      </c>
      <c r="C4571" s="50" t="s">
        <v>3870</v>
      </c>
      <c r="D4571" s="50" t="s">
        <v>1953</v>
      </c>
      <c r="E4571" s="50" t="str">
        <f>IF(AND(LEN(NICAP[[#This Row],[State or      Country]])=2,NICAP[[#This Row],[State or      Country]]&lt;&gt;"UK"),"US","Other")</f>
        <v>US</v>
      </c>
      <c r="F4571" s="49">
        <v>2</v>
      </c>
      <c r="G4571" s="48"/>
      <c r="H4571" s="48"/>
      <c r="I4571" s="48"/>
      <c r="J4571" s="48"/>
      <c r="K4571" s="48"/>
      <c r="L4571" s="42" t="s">
        <v>3869</v>
      </c>
      <c r="M4571" s="42" t="str">
        <f>IF(LEFT(NICAP[[#This Row],[Date]],1)=0,"Y","N")</f>
        <v>N</v>
      </c>
      <c r="N4571" s="42"/>
      <c r="O4571" s="42" t="str">
        <f>19&amp;LEFT(NICAP[[#This Row],[Date]],2)</f>
        <v>1975</v>
      </c>
      <c r="P4571" s="42" t="str">
        <f>MID(NICAP[[#This Row],[Date]],3,2)</f>
        <v>10</v>
      </c>
      <c r="Q4571" s="42" t="str">
        <f>RIGHT(NICAP[[#This Row],[Date]],2)</f>
        <v>29</v>
      </c>
      <c r="R4571" s="26">
        <f>DATE(NICAP[[#This Row],[Year]],NICAP[[#This Row],[Month]],NICAP[[#This Row],[Day]])</f>
        <v>27696</v>
      </c>
      <c r="S4571" s="35" t="str">
        <f t="shared" si="142"/>
        <v>ME</v>
      </c>
      <c r="T4571" s="24" t="str">
        <f t="shared" si="143"/>
        <v>US</v>
      </c>
    </row>
    <row r="4572" spans="1:20" ht="12.75" customHeight="1" x14ac:dyDescent="0.2">
      <c r="A4572" s="35">
        <v>4563</v>
      </c>
      <c r="B4572" s="55">
        <v>751030</v>
      </c>
      <c r="C4572" s="39" t="s">
        <v>3868</v>
      </c>
      <c r="D4572" s="39" t="s">
        <v>3335</v>
      </c>
      <c r="E4572" s="39" t="str">
        <f>IF(AND(LEN(NICAP[[#This Row],[State or      Country]])=2,NICAP[[#This Row],[State or      Country]]&lt;&gt;"UK"),"US","Other")</f>
        <v>US</v>
      </c>
      <c r="F4572" s="38">
        <v>1</v>
      </c>
      <c r="G4572" s="37"/>
      <c r="H4572" s="37"/>
      <c r="I4572" s="37"/>
      <c r="J4572" s="37"/>
      <c r="K4572" s="37"/>
      <c r="L4572" s="36" t="s">
        <v>3867</v>
      </c>
      <c r="M4572" s="36" t="str">
        <f>IF(LEFT(NICAP[[#This Row],[Date]],1)=0,"Y","N")</f>
        <v>N</v>
      </c>
      <c r="N4572" s="36"/>
      <c r="O4572" s="36" t="str">
        <f>19&amp;LEFT(NICAP[[#This Row],[Date]],2)</f>
        <v>1975</v>
      </c>
      <c r="P4572" s="36" t="str">
        <f>MID(NICAP[[#This Row],[Date]],3,2)</f>
        <v>10</v>
      </c>
      <c r="Q4572" s="36" t="str">
        <f>RIGHT(NICAP[[#This Row],[Date]],2)</f>
        <v>30</v>
      </c>
      <c r="R4572" s="26">
        <f>DATE(NICAP[[#This Row],[Year]],NICAP[[#This Row],[Month]],NICAP[[#This Row],[Day]])</f>
        <v>27697</v>
      </c>
      <c r="S4572" s="35" t="str">
        <f t="shared" si="142"/>
        <v>MT</v>
      </c>
      <c r="T4572" s="24" t="str">
        <f t="shared" si="143"/>
        <v>US</v>
      </c>
    </row>
    <row r="4573" spans="1:20" ht="14.25" customHeight="1" x14ac:dyDescent="0.2">
      <c r="A4573" s="35">
        <v>4564</v>
      </c>
      <c r="B4573" s="56">
        <v>751030</v>
      </c>
      <c r="C4573" s="39" t="s">
        <v>1735</v>
      </c>
      <c r="D4573" s="39" t="s">
        <v>1734</v>
      </c>
      <c r="E4573" s="39" t="str">
        <f>IF(AND(LEN(NICAP[[#This Row],[State or      Country]])=2,NICAP[[#This Row],[State or      Country]]&lt;&gt;"UK"),"US","Other")</f>
        <v>US</v>
      </c>
      <c r="F4573" s="38">
        <v>2</v>
      </c>
      <c r="G4573" s="47" t="s">
        <v>1986</v>
      </c>
      <c r="H4573" s="46">
        <v>5</v>
      </c>
      <c r="I4573" s="41"/>
      <c r="J4573" s="54" t="s">
        <v>1744</v>
      </c>
      <c r="K4573" s="41"/>
      <c r="L4573" s="36" t="s">
        <v>3865</v>
      </c>
      <c r="M4573" s="36" t="str">
        <f>IF(LEFT(NICAP[[#This Row],[Date]],1)=0,"Y","N")</f>
        <v>N</v>
      </c>
      <c r="N4573" s="36"/>
      <c r="O4573" s="36" t="str">
        <f>19&amp;LEFT(NICAP[[#This Row],[Date]],2)</f>
        <v>1975</v>
      </c>
      <c r="P4573" s="36" t="str">
        <f>MID(NICAP[[#This Row],[Date]],3,2)</f>
        <v>10</v>
      </c>
      <c r="Q4573" s="36" t="str">
        <f>RIGHT(NICAP[[#This Row],[Date]],2)</f>
        <v>30</v>
      </c>
      <c r="R4573" s="26">
        <f>DATE(NICAP[[#This Row],[Year]],NICAP[[#This Row],[Month]],NICAP[[#This Row],[Day]])</f>
        <v>27697</v>
      </c>
      <c r="S4573" s="35" t="str">
        <f t="shared" si="142"/>
        <v>MI</v>
      </c>
      <c r="T4573" s="24" t="str">
        <f t="shared" si="143"/>
        <v>US</v>
      </c>
    </row>
    <row r="4574" spans="1:20" ht="14.25" customHeight="1" x14ac:dyDescent="0.2">
      <c r="A4574" s="35">
        <v>4565</v>
      </c>
      <c r="B4574" s="56">
        <v>751030</v>
      </c>
      <c r="C4574" s="39" t="s">
        <v>1735</v>
      </c>
      <c r="D4574" s="39" t="s">
        <v>1734</v>
      </c>
      <c r="E4574" s="39" t="str">
        <f>IF(AND(LEN(NICAP[[#This Row],[State or      Country]])=2,NICAP[[#This Row],[State or      Country]]&lt;&gt;"UK"),"US","Other")</f>
        <v>US</v>
      </c>
      <c r="F4574" s="38">
        <v>9</v>
      </c>
      <c r="G4574" s="47" t="s">
        <v>1666</v>
      </c>
      <c r="H4574" s="46">
        <v>5</v>
      </c>
      <c r="I4574" s="37"/>
      <c r="J4574" s="54" t="s">
        <v>1744</v>
      </c>
      <c r="K4574" s="37"/>
      <c r="L4574" s="36" t="s">
        <v>3865</v>
      </c>
      <c r="M4574" s="36" t="str">
        <f>IF(LEFT(NICAP[[#This Row],[Date]],1)=0,"Y","N")</f>
        <v>N</v>
      </c>
      <c r="N4574" s="36"/>
      <c r="O4574" s="36" t="str">
        <f>19&amp;LEFT(NICAP[[#This Row],[Date]],2)</f>
        <v>1975</v>
      </c>
      <c r="P4574" s="36" t="str">
        <f>MID(NICAP[[#This Row],[Date]],3,2)</f>
        <v>10</v>
      </c>
      <c r="Q4574" s="36" t="str">
        <f>RIGHT(NICAP[[#This Row],[Date]],2)</f>
        <v>30</v>
      </c>
      <c r="R4574" s="26">
        <f>DATE(NICAP[[#This Row],[Year]],NICAP[[#This Row],[Month]],NICAP[[#This Row],[Day]])</f>
        <v>27697</v>
      </c>
      <c r="S4574" s="35" t="str">
        <f t="shared" si="142"/>
        <v>MI</v>
      </c>
      <c r="T4574" s="24" t="str">
        <f t="shared" si="143"/>
        <v>US</v>
      </c>
    </row>
    <row r="4575" spans="1:20" ht="14.25" customHeight="1" x14ac:dyDescent="0.2">
      <c r="A4575" s="35">
        <v>4566</v>
      </c>
      <c r="B4575" s="56">
        <v>751030</v>
      </c>
      <c r="C4575" s="39" t="s">
        <v>1735</v>
      </c>
      <c r="D4575" s="39" t="s">
        <v>1734</v>
      </c>
      <c r="E4575" s="39" t="str">
        <f>IF(AND(LEN(NICAP[[#This Row],[State or      Country]])=2,NICAP[[#This Row],[State or      Country]]&lt;&gt;"UK"),"US","Other")</f>
        <v>US</v>
      </c>
      <c r="F4575" s="38">
        <v>10</v>
      </c>
      <c r="G4575" s="47" t="s">
        <v>3866</v>
      </c>
      <c r="H4575" s="46">
        <v>5</v>
      </c>
      <c r="I4575" s="37"/>
      <c r="J4575" s="54" t="s">
        <v>1744</v>
      </c>
      <c r="K4575" s="37"/>
      <c r="L4575" s="36" t="s">
        <v>3865</v>
      </c>
      <c r="M4575" s="36" t="str">
        <f>IF(LEFT(NICAP[[#This Row],[Date]],1)=0,"Y","N")</f>
        <v>N</v>
      </c>
      <c r="N4575" s="36"/>
      <c r="O4575" s="36" t="str">
        <f>19&amp;LEFT(NICAP[[#This Row],[Date]],2)</f>
        <v>1975</v>
      </c>
      <c r="P4575" s="36" t="str">
        <f>MID(NICAP[[#This Row],[Date]],3,2)</f>
        <v>10</v>
      </c>
      <c r="Q4575" s="36" t="str">
        <f>RIGHT(NICAP[[#This Row],[Date]],2)</f>
        <v>30</v>
      </c>
      <c r="R4575" s="26">
        <f>DATE(NICAP[[#This Row],[Year]],NICAP[[#This Row],[Month]],NICAP[[#This Row],[Day]])</f>
        <v>27697</v>
      </c>
      <c r="S4575" s="35" t="str">
        <f t="shared" si="142"/>
        <v>MI</v>
      </c>
      <c r="T4575" s="24" t="str">
        <f t="shared" si="143"/>
        <v>US</v>
      </c>
    </row>
    <row r="4576" spans="1:20" ht="14.25" customHeight="1" x14ac:dyDescent="0.2">
      <c r="A4576" s="35">
        <v>4567</v>
      </c>
      <c r="B4576" s="56">
        <v>751030</v>
      </c>
      <c r="C4576" s="39" t="s">
        <v>1735</v>
      </c>
      <c r="D4576" s="39" t="s">
        <v>1734</v>
      </c>
      <c r="E4576" s="39" t="str">
        <f>IF(AND(LEN(NICAP[[#This Row],[State or      Country]])=2,NICAP[[#This Row],[State or      Country]]&lt;&gt;"UK"),"US","Other")</f>
        <v>US</v>
      </c>
      <c r="F4576" s="38">
        <v>11</v>
      </c>
      <c r="G4576" s="47" t="s">
        <v>1757</v>
      </c>
      <c r="H4576" s="46">
        <v>5</v>
      </c>
      <c r="I4576" s="41"/>
      <c r="J4576" s="54" t="s">
        <v>1744</v>
      </c>
      <c r="K4576" s="41"/>
      <c r="L4576" s="36" t="s">
        <v>3865</v>
      </c>
      <c r="M4576" s="36" t="str">
        <f>IF(LEFT(NICAP[[#This Row],[Date]],1)=0,"Y","N")</f>
        <v>N</v>
      </c>
      <c r="N4576" s="36"/>
      <c r="O4576" s="36" t="str">
        <f>19&amp;LEFT(NICAP[[#This Row],[Date]],2)</f>
        <v>1975</v>
      </c>
      <c r="P4576" s="36" t="str">
        <f>MID(NICAP[[#This Row],[Date]],3,2)</f>
        <v>10</v>
      </c>
      <c r="Q4576" s="36" t="str">
        <f>RIGHT(NICAP[[#This Row],[Date]],2)</f>
        <v>30</v>
      </c>
      <c r="R4576" s="26">
        <f>DATE(NICAP[[#This Row],[Year]],NICAP[[#This Row],[Month]],NICAP[[#This Row],[Day]])</f>
        <v>27697</v>
      </c>
      <c r="S4576" s="35" t="str">
        <f t="shared" si="142"/>
        <v>MI</v>
      </c>
      <c r="T4576" s="24" t="str">
        <f t="shared" si="143"/>
        <v>US</v>
      </c>
    </row>
    <row r="4577" spans="1:20" ht="87" customHeight="1" x14ac:dyDescent="0.2">
      <c r="A4577" s="35">
        <v>4568</v>
      </c>
      <c r="B4577" s="91">
        <v>751031</v>
      </c>
      <c r="C4577" s="50" t="s">
        <v>3864</v>
      </c>
      <c r="D4577" s="50" t="s">
        <v>1953</v>
      </c>
      <c r="E4577" s="50" t="str">
        <f>IF(AND(LEN(NICAP[[#This Row],[State or      Country]])=2,NICAP[[#This Row],[State or      Country]]&lt;&gt;"UK"),"US","Other")</f>
        <v>US</v>
      </c>
      <c r="F4577" s="75">
        <v>9</v>
      </c>
      <c r="G4577" s="90" t="s">
        <v>1666</v>
      </c>
      <c r="H4577" s="80">
        <v>5</v>
      </c>
      <c r="I4577" s="48"/>
      <c r="J4577" s="48"/>
      <c r="K4577" s="48"/>
      <c r="L4577" s="36" t="s">
        <v>3863</v>
      </c>
      <c r="M4577" s="36" t="str">
        <f>IF(LEFT(NICAP[[#This Row],[Date]],1)=0,"Y","N")</f>
        <v>N</v>
      </c>
      <c r="N4577" s="36"/>
      <c r="O4577" s="36" t="str">
        <f>19&amp;LEFT(NICAP[[#This Row],[Date]],2)</f>
        <v>1975</v>
      </c>
      <c r="P4577" s="36" t="str">
        <f>MID(NICAP[[#This Row],[Date]],3,2)</f>
        <v>10</v>
      </c>
      <c r="Q4577" s="36" t="str">
        <f>RIGHT(NICAP[[#This Row],[Date]],2)</f>
        <v>31</v>
      </c>
      <c r="R4577" s="26">
        <f>DATE(NICAP[[#This Row],[Year]],NICAP[[#This Row],[Month]],NICAP[[#This Row],[Day]])</f>
        <v>27698</v>
      </c>
      <c r="S4577" s="35" t="str">
        <f t="shared" si="142"/>
        <v>ME</v>
      </c>
      <c r="T4577" s="24" t="str">
        <f t="shared" si="143"/>
        <v>US</v>
      </c>
    </row>
    <row r="4578" spans="1:20" ht="27" customHeight="1" x14ac:dyDescent="0.2">
      <c r="A4578" s="35">
        <v>4569</v>
      </c>
      <c r="B4578" s="60">
        <v>751101</v>
      </c>
      <c r="C4578" s="44" t="s">
        <v>3862</v>
      </c>
      <c r="D4578" s="44" t="s">
        <v>3335</v>
      </c>
      <c r="E4578" s="44" t="str">
        <f>IF(AND(LEN(NICAP[[#This Row],[State or      Country]])=2,NICAP[[#This Row],[State or      Country]]&lt;&gt;"UK"),"US","Other")</f>
        <v>US</v>
      </c>
      <c r="F4578" s="74">
        <v>2</v>
      </c>
      <c r="G4578" s="41"/>
      <c r="H4578" s="41"/>
      <c r="I4578" s="41"/>
      <c r="J4578" s="41"/>
      <c r="K4578" s="41"/>
      <c r="L4578" s="59" t="s">
        <v>3861</v>
      </c>
      <c r="M4578" s="59" t="str">
        <f>IF(LEFT(NICAP[[#This Row],[Date]],1)=0,"Y","N")</f>
        <v>N</v>
      </c>
      <c r="N4578" s="59"/>
      <c r="O4578" s="59" t="str">
        <f>19&amp;LEFT(NICAP[[#This Row],[Date]],2)</f>
        <v>1975</v>
      </c>
      <c r="P4578" s="59" t="str">
        <f>MID(NICAP[[#This Row],[Date]],3,2)</f>
        <v>11</v>
      </c>
      <c r="Q4578" s="59" t="str">
        <f>RIGHT(NICAP[[#This Row],[Date]],2)</f>
        <v>01</v>
      </c>
      <c r="R4578" s="26">
        <f>DATE(NICAP[[#This Row],[Year]],NICAP[[#This Row],[Month]],NICAP[[#This Row],[Day]])</f>
        <v>27699</v>
      </c>
      <c r="S4578" s="35" t="str">
        <f t="shared" si="142"/>
        <v>MT</v>
      </c>
      <c r="T4578" s="24" t="str">
        <f t="shared" si="143"/>
        <v>US</v>
      </c>
    </row>
    <row r="4579" spans="1:20" ht="27" customHeight="1" x14ac:dyDescent="0.2">
      <c r="A4579" s="35">
        <v>4570</v>
      </c>
      <c r="B4579" s="60">
        <v>751104</v>
      </c>
      <c r="C4579" s="44" t="s">
        <v>2267</v>
      </c>
      <c r="D4579" s="44" t="s">
        <v>1694</v>
      </c>
      <c r="E4579" s="44" t="str">
        <f>IF(AND(LEN(NICAP[[#This Row],[State or      Country]])=2,NICAP[[#This Row],[State or      Country]]&lt;&gt;"UK"),"US","Other")</f>
        <v>US</v>
      </c>
      <c r="F4579" s="74">
        <v>3</v>
      </c>
      <c r="G4579" s="41"/>
      <c r="H4579" s="41"/>
      <c r="I4579" s="41"/>
      <c r="J4579" s="41"/>
      <c r="K4579" s="41"/>
      <c r="L4579" s="42" t="s">
        <v>3860</v>
      </c>
      <c r="M4579" s="42" t="str">
        <f>IF(LEFT(NICAP[[#This Row],[Date]],1)=0,"Y","N")</f>
        <v>N</v>
      </c>
      <c r="N4579" s="42"/>
      <c r="O4579" s="42" t="str">
        <f>19&amp;LEFT(NICAP[[#This Row],[Date]],2)</f>
        <v>1975</v>
      </c>
      <c r="P4579" s="42" t="str">
        <f>MID(NICAP[[#This Row],[Date]],3,2)</f>
        <v>11</v>
      </c>
      <c r="Q4579" s="42" t="str">
        <f>RIGHT(NICAP[[#This Row],[Date]],2)</f>
        <v>04</v>
      </c>
      <c r="R4579" s="26">
        <f>DATE(NICAP[[#This Row],[Year]],NICAP[[#This Row],[Month]],NICAP[[#This Row],[Day]])</f>
        <v>27702</v>
      </c>
      <c r="S4579" s="35" t="str">
        <f t="shared" si="142"/>
        <v>OH</v>
      </c>
      <c r="T4579" s="24" t="str">
        <f t="shared" si="143"/>
        <v>US</v>
      </c>
    </row>
    <row r="4580" spans="1:20" ht="56.25" customHeight="1" x14ac:dyDescent="0.2">
      <c r="A4580" s="35">
        <v>4571</v>
      </c>
      <c r="B4580" s="57">
        <v>751104</v>
      </c>
      <c r="C4580" s="50" t="s">
        <v>3859</v>
      </c>
      <c r="D4580" s="50" t="s">
        <v>1813</v>
      </c>
      <c r="E4580" s="50" t="str">
        <f>IF(AND(LEN(NICAP[[#This Row],[State or      Country]])=2,NICAP[[#This Row],[State or      Country]]&lt;&gt;"UK"),"US","Other")</f>
        <v>Other</v>
      </c>
      <c r="F4580" s="75">
        <v>2</v>
      </c>
      <c r="G4580" s="48"/>
      <c r="H4580" s="48"/>
      <c r="I4580" s="48"/>
      <c r="J4580" s="48"/>
      <c r="K4580" s="48"/>
      <c r="L4580" s="36" t="s">
        <v>3858</v>
      </c>
      <c r="M4580" s="36" t="str">
        <f>IF(LEFT(NICAP[[#This Row],[Date]],1)=0,"Y","N")</f>
        <v>N</v>
      </c>
      <c r="N4580" s="36"/>
      <c r="O4580" s="36" t="str">
        <f>19&amp;LEFT(NICAP[[#This Row],[Date]],2)</f>
        <v>1975</v>
      </c>
      <c r="P4580" s="36" t="str">
        <f>MID(NICAP[[#This Row],[Date]],3,2)</f>
        <v>11</v>
      </c>
      <c r="Q4580" s="36" t="str">
        <f>RIGHT(NICAP[[#This Row],[Date]],2)</f>
        <v>04</v>
      </c>
      <c r="R4580" s="26">
        <f>DATE(NICAP[[#This Row],[Year]],NICAP[[#This Row],[Month]],NICAP[[#This Row],[Day]])</f>
        <v>27702</v>
      </c>
      <c r="S4580" s="35" t="str">
        <f t="shared" si="142"/>
        <v/>
      </c>
      <c r="T4580" s="24" t="str">
        <f t="shared" si="143"/>
        <v>France</v>
      </c>
    </row>
    <row r="4581" spans="1:20" ht="14.25" customHeight="1" x14ac:dyDescent="0.2">
      <c r="A4581" s="35">
        <v>4572</v>
      </c>
      <c r="B4581" s="56">
        <v>751105</v>
      </c>
      <c r="C4581" s="39" t="s">
        <v>3857</v>
      </c>
      <c r="D4581" s="39" t="s">
        <v>1852</v>
      </c>
      <c r="E4581" s="39" t="str">
        <f>IF(AND(LEN(NICAP[[#This Row],[State or      Country]])=2,NICAP[[#This Row],[State or      Country]]&lt;&gt;"UK"),"US","Other")</f>
        <v>US</v>
      </c>
      <c r="F4581" s="79">
        <v>7</v>
      </c>
      <c r="G4581" s="47" t="s">
        <v>2090</v>
      </c>
      <c r="H4581" s="46">
        <v>5</v>
      </c>
      <c r="I4581" s="37"/>
      <c r="J4581" s="37"/>
      <c r="K4581" s="37"/>
      <c r="L4581" s="36" t="s">
        <v>3856</v>
      </c>
      <c r="M4581" s="36" t="str">
        <f>IF(LEFT(NICAP[[#This Row],[Date]],1)=0,"Y","N")</f>
        <v>N</v>
      </c>
      <c r="N4581" s="36"/>
      <c r="O4581" s="36" t="str">
        <f>19&amp;LEFT(NICAP[[#This Row],[Date]],2)</f>
        <v>1975</v>
      </c>
      <c r="P4581" s="36" t="str">
        <f>MID(NICAP[[#This Row],[Date]],3,2)</f>
        <v>11</v>
      </c>
      <c r="Q4581" s="36" t="str">
        <f>RIGHT(NICAP[[#This Row],[Date]],2)</f>
        <v>05</v>
      </c>
      <c r="R4581" s="26">
        <f>DATE(NICAP[[#This Row],[Year]],NICAP[[#This Row],[Month]],NICAP[[#This Row],[Day]])</f>
        <v>27703</v>
      </c>
      <c r="S4581" s="35" t="str">
        <f t="shared" si="142"/>
        <v>AZ</v>
      </c>
      <c r="T4581" s="24" t="str">
        <f t="shared" si="143"/>
        <v>US</v>
      </c>
    </row>
    <row r="4582" spans="1:20" ht="14.25" customHeight="1" x14ac:dyDescent="0.2">
      <c r="A4582" s="35">
        <v>4573</v>
      </c>
      <c r="B4582" s="56">
        <v>751105</v>
      </c>
      <c r="C4582" s="39" t="s">
        <v>3855</v>
      </c>
      <c r="D4582" s="39" t="s">
        <v>1702</v>
      </c>
      <c r="E4582" s="39" t="str">
        <f>IF(AND(LEN(NICAP[[#This Row],[State or      Country]])=2,NICAP[[#This Row],[State or      Country]]&lt;&gt;"UK"),"US","Other")</f>
        <v>Other</v>
      </c>
      <c r="F4582" s="79">
        <v>2</v>
      </c>
      <c r="G4582" s="47" t="s">
        <v>1986</v>
      </c>
      <c r="H4582" s="46">
        <v>5</v>
      </c>
      <c r="I4582" s="37"/>
      <c r="J4582" s="37"/>
      <c r="K4582" s="37"/>
      <c r="L4582" s="36" t="s">
        <v>3854</v>
      </c>
      <c r="M4582" s="36" t="str">
        <f>IF(LEFT(NICAP[[#This Row],[Date]],1)=0,"Y","N")</f>
        <v>N</v>
      </c>
      <c r="N4582" s="36"/>
      <c r="O4582" s="36" t="str">
        <f>19&amp;LEFT(NICAP[[#This Row],[Date]],2)</f>
        <v>1975</v>
      </c>
      <c r="P4582" s="36" t="str">
        <f>MID(NICAP[[#This Row],[Date]],3,2)</f>
        <v>11</v>
      </c>
      <c r="Q4582" s="36" t="str">
        <f>RIGHT(NICAP[[#This Row],[Date]],2)</f>
        <v>05</v>
      </c>
      <c r="R4582" s="26">
        <f>DATE(NICAP[[#This Row],[Year]],NICAP[[#This Row],[Month]],NICAP[[#This Row],[Day]])</f>
        <v>27703</v>
      </c>
      <c r="S4582" s="35" t="str">
        <f t="shared" si="142"/>
        <v/>
      </c>
      <c r="T4582" s="24" t="str">
        <f t="shared" si="143"/>
        <v>CAN</v>
      </c>
    </row>
    <row r="4583" spans="1:20" ht="12.75" customHeight="1" x14ac:dyDescent="0.2">
      <c r="A4583" s="35">
        <v>4574</v>
      </c>
      <c r="B4583" s="55">
        <v>751105</v>
      </c>
      <c r="C4583" s="39" t="s">
        <v>3853</v>
      </c>
      <c r="D4583" s="39" t="s">
        <v>3335</v>
      </c>
      <c r="E4583" s="39" t="str">
        <f>IF(AND(LEN(NICAP[[#This Row],[State or      Country]])=2,NICAP[[#This Row],[State or      Country]]&lt;&gt;"UK"),"US","Other")</f>
        <v>US</v>
      </c>
      <c r="F4583" s="79">
        <v>2</v>
      </c>
      <c r="G4583" s="41"/>
      <c r="H4583" s="41"/>
      <c r="I4583" s="41"/>
      <c r="J4583" s="41"/>
      <c r="K4583" s="41"/>
      <c r="L4583" s="36" t="s">
        <v>3852</v>
      </c>
      <c r="M4583" s="36" t="str">
        <f>IF(LEFT(NICAP[[#This Row],[Date]],1)=0,"Y","N")</f>
        <v>N</v>
      </c>
      <c r="N4583" s="36"/>
      <c r="O4583" s="36" t="str">
        <f>19&amp;LEFT(NICAP[[#This Row],[Date]],2)</f>
        <v>1975</v>
      </c>
      <c r="P4583" s="36" t="str">
        <f>MID(NICAP[[#This Row],[Date]],3,2)</f>
        <v>11</v>
      </c>
      <c r="Q4583" s="36" t="str">
        <f>RIGHT(NICAP[[#This Row],[Date]],2)</f>
        <v>05</v>
      </c>
      <c r="R4583" s="26">
        <f>DATE(NICAP[[#This Row],[Year]],NICAP[[#This Row],[Month]],NICAP[[#This Row],[Day]])</f>
        <v>27703</v>
      </c>
      <c r="S4583" s="35" t="str">
        <f t="shared" si="142"/>
        <v>MT</v>
      </c>
      <c r="T4583" s="24" t="str">
        <f t="shared" si="143"/>
        <v>US</v>
      </c>
    </row>
    <row r="4584" spans="1:20" ht="101.25" customHeight="1" x14ac:dyDescent="0.2">
      <c r="A4584" s="35">
        <v>4575</v>
      </c>
      <c r="B4584" s="57">
        <v>751105</v>
      </c>
      <c r="C4584" s="50" t="s">
        <v>3851</v>
      </c>
      <c r="D4584" s="50" t="s">
        <v>1702</v>
      </c>
      <c r="E4584" s="50" t="str">
        <f>IF(AND(LEN(NICAP[[#This Row],[State or      Country]])=2,NICAP[[#This Row],[State or      Country]]&lt;&gt;"UK"),"US","Other")</f>
        <v>Other</v>
      </c>
      <c r="F4584" s="75">
        <v>2</v>
      </c>
      <c r="G4584" s="48"/>
      <c r="H4584" s="48"/>
      <c r="I4584" s="48"/>
      <c r="J4584" s="48"/>
      <c r="K4584" s="48"/>
      <c r="L4584" s="36" t="s">
        <v>3850</v>
      </c>
      <c r="M4584" s="36" t="str">
        <f>IF(LEFT(NICAP[[#This Row],[Date]],1)=0,"Y","N")</f>
        <v>N</v>
      </c>
      <c r="N4584" s="36"/>
      <c r="O4584" s="36" t="str">
        <f>19&amp;LEFT(NICAP[[#This Row],[Date]],2)</f>
        <v>1975</v>
      </c>
      <c r="P4584" s="36" t="str">
        <f>MID(NICAP[[#This Row],[Date]],3,2)</f>
        <v>11</v>
      </c>
      <c r="Q4584" s="36" t="str">
        <f>RIGHT(NICAP[[#This Row],[Date]],2)</f>
        <v>05</v>
      </c>
      <c r="R4584" s="26">
        <f>DATE(NICAP[[#This Row],[Year]],NICAP[[#This Row],[Month]],NICAP[[#This Row],[Day]])</f>
        <v>27703</v>
      </c>
      <c r="S4584" s="35" t="str">
        <f t="shared" si="142"/>
        <v/>
      </c>
      <c r="T4584" s="24" t="str">
        <f t="shared" si="143"/>
        <v>CAN</v>
      </c>
    </row>
    <row r="4585" spans="1:20" ht="71.25" customHeight="1" x14ac:dyDescent="0.2">
      <c r="A4585" s="35">
        <v>4576</v>
      </c>
      <c r="B4585" s="57">
        <v>751106</v>
      </c>
      <c r="C4585" s="50" t="s">
        <v>3849</v>
      </c>
      <c r="D4585" s="50" t="s">
        <v>1813</v>
      </c>
      <c r="E4585" s="50" t="str">
        <f>IF(AND(LEN(NICAP[[#This Row],[State or      Country]])=2,NICAP[[#This Row],[State or      Country]]&lt;&gt;"UK"),"US","Other")</f>
        <v>Other</v>
      </c>
      <c r="F4585" s="75">
        <v>2</v>
      </c>
      <c r="G4585" s="48"/>
      <c r="H4585" s="48"/>
      <c r="I4585" s="48"/>
      <c r="J4585" s="48"/>
      <c r="K4585" s="48"/>
      <c r="L4585" s="36" t="s">
        <v>3848</v>
      </c>
      <c r="M4585" s="36" t="str">
        <f>IF(LEFT(NICAP[[#This Row],[Date]],1)=0,"Y","N")</f>
        <v>N</v>
      </c>
      <c r="N4585" s="36"/>
      <c r="O4585" s="36" t="str">
        <f>19&amp;LEFT(NICAP[[#This Row],[Date]],2)</f>
        <v>1975</v>
      </c>
      <c r="P4585" s="36" t="str">
        <f>MID(NICAP[[#This Row],[Date]],3,2)</f>
        <v>11</v>
      </c>
      <c r="Q4585" s="36" t="str">
        <f>RIGHT(NICAP[[#This Row],[Date]],2)</f>
        <v>06</v>
      </c>
      <c r="R4585" s="26">
        <f>DATE(NICAP[[#This Row],[Year]],NICAP[[#This Row],[Month]],NICAP[[#This Row],[Day]])</f>
        <v>27704</v>
      </c>
      <c r="S4585" s="35" t="str">
        <f t="shared" si="142"/>
        <v/>
      </c>
      <c r="T4585" s="24" t="str">
        <f t="shared" si="143"/>
        <v>France</v>
      </c>
    </row>
    <row r="4586" spans="1:20" ht="12.75" customHeight="1" x14ac:dyDescent="0.2">
      <c r="A4586" s="35">
        <v>4577</v>
      </c>
      <c r="B4586" s="53">
        <v>751107</v>
      </c>
      <c r="C4586" s="39" t="s">
        <v>3847</v>
      </c>
      <c r="D4586" s="39" t="s">
        <v>3335</v>
      </c>
      <c r="E4586" s="39" t="str">
        <f>IF(AND(LEN(NICAP[[#This Row],[State or      Country]])=2,NICAP[[#This Row],[State or      Country]]&lt;&gt;"UK"),"US","Other")</f>
        <v>US</v>
      </c>
      <c r="F4586" s="79">
        <v>9</v>
      </c>
      <c r="G4586" s="37"/>
      <c r="H4586" s="46">
        <v>5</v>
      </c>
      <c r="I4586" s="37"/>
      <c r="J4586" s="37"/>
      <c r="K4586" s="37"/>
      <c r="L4586" s="36" t="s">
        <v>3846</v>
      </c>
      <c r="M4586" s="36" t="str">
        <f>IF(LEFT(NICAP[[#This Row],[Date]],1)=0,"Y","N")</f>
        <v>N</v>
      </c>
      <c r="N4586" s="36"/>
      <c r="O4586" s="36" t="str">
        <f>19&amp;LEFT(NICAP[[#This Row],[Date]],2)</f>
        <v>1975</v>
      </c>
      <c r="P4586" s="36" t="str">
        <f>MID(NICAP[[#This Row],[Date]],3,2)</f>
        <v>11</v>
      </c>
      <c r="Q4586" s="36" t="str">
        <f>RIGHT(NICAP[[#This Row],[Date]],2)</f>
        <v>07</v>
      </c>
      <c r="R4586" s="26">
        <f>DATE(NICAP[[#This Row],[Year]],NICAP[[#This Row],[Month]],NICAP[[#This Row],[Day]])</f>
        <v>27705</v>
      </c>
      <c r="S4586" s="35" t="str">
        <f t="shared" si="142"/>
        <v>MT</v>
      </c>
      <c r="T4586" s="24" t="str">
        <f t="shared" si="143"/>
        <v>US</v>
      </c>
    </row>
    <row r="4587" spans="1:20" ht="12.75" customHeight="1" x14ac:dyDescent="0.2">
      <c r="A4587" s="35">
        <v>4578</v>
      </c>
      <c r="B4587" s="53">
        <v>751107</v>
      </c>
      <c r="C4587" s="39" t="s">
        <v>3844</v>
      </c>
      <c r="D4587" s="39" t="s">
        <v>3335</v>
      </c>
      <c r="E4587" s="39" t="str">
        <f>IF(AND(LEN(NICAP[[#This Row],[State or      Country]])=2,NICAP[[#This Row],[State or      Country]]&lt;&gt;"UK"),"US","Other")</f>
        <v>US</v>
      </c>
      <c r="F4587" s="79">
        <v>9</v>
      </c>
      <c r="G4587" s="37"/>
      <c r="H4587" s="46">
        <v>5</v>
      </c>
      <c r="I4587" s="37"/>
      <c r="J4587" s="54" t="s">
        <v>1744</v>
      </c>
      <c r="K4587" s="37"/>
      <c r="L4587" s="36" t="s">
        <v>3845</v>
      </c>
      <c r="M4587" s="36" t="str">
        <f>IF(LEFT(NICAP[[#This Row],[Date]],1)=0,"Y","N")</f>
        <v>N</v>
      </c>
      <c r="N4587" s="36"/>
      <c r="O4587" s="36" t="str">
        <f>19&amp;LEFT(NICAP[[#This Row],[Date]],2)</f>
        <v>1975</v>
      </c>
      <c r="P4587" s="36" t="str">
        <f>MID(NICAP[[#This Row],[Date]],3,2)</f>
        <v>11</v>
      </c>
      <c r="Q4587" s="36" t="str">
        <f>RIGHT(NICAP[[#This Row],[Date]],2)</f>
        <v>07</v>
      </c>
      <c r="R4587" s="26">
        <f>DATE(NICAP[[#This Row],[Year]],NICAP[[#This Row],[Month]],NICAP[[#This Row],[Day]])</f>
        <v>27705</v>
      </c>
      <c r="S4587" s="35" t="str">
        <f t="shared" si="142"/>
        <v>MT</v>
      </c>
      <c r="T4587" s="24" t="str">
        <f t="shared" si="143"/>
        <v>US</v>
      </c>
    </row>
    <row r="4588" spans="1:20" ht="12.75" customHeight="1" x14ac:dyDescent="0.2">
      <c r="A4588" s="35">
        <v>4579</v>
      </c>
      <c r="B4588" s="53">
        <v>751108</v>
      </c>
      <c r="C4588" s="39" t="s">
        <v>3844</v>
      </c>
      <c r="D4588" s="39" t="s">
        <v>3335</v>
      </c>
      <c r="E4588" s="39" t="str">
        <f>IF(AND(LEN(NICAP[[#This Row],[State or      Country]])=2,NICAP[[#This Row],[State or      Country]]&lt;&gt;"UK"),"US","Other")</f>
        <v>US</v>
      </c>
      <c r="F4588" s="79">
        <v>9</v>
      </c>
      <c r="G4588" s="47" t="s">
        <v>1666</v>
      </c>
      <c r="H4588" s="46">
        <v>5</v>
      </c>
      <c r="I4588" s="37"/>
      <c r="J4588" s="54" t="s">
        <v>1744</v>
      </c>
      <c r="K4588" s="37"/>
      <c r="L4588" s="36" t="s">
        <v>3843</v>
      </c>
      <c r="M4588" s="36" t="str">
        <f>IF(LEFT(NICAP[[#This Row],[Date]],1)=0,"Y","N")</f>
        <v>N</v>
      </c>
      <c r="N4588" s="36"/>
      <c r="O4588" s="36" t="str">
        <f>19&amp;LEFT(NICAP[[#This Row],[Date]],2)</f>
        <v>1975</v>
      </c>
      <c r="P4588" s="36" t="str">
        <f>MID(NICAP[[#This Row],[Date]],3,2)</f>
        <v>11</v>
      </c>
      <c r="Q4588" s="36" t="str">
        <f>RIGHT(NICAP[[#This Row],[Date]],2)</f>
        <v>08</v>
      </c>
      <c r="R4588" s="26">
        <f>DATE(NICAP[[#This Row],[Year]],NICAP[[#This Row],[Month]],NICAP[[#This Row],[Day]])</f>
        <v>27706</v>
      </c>
      <c r="S4588" s="35" t="str">
        <f t="shared" si="142"/>
        <v>MT</v>
      </c>
      <c r="T4588" s="24" t="str">
        <f t="shared" si="143"/>
        <v>US</v>
      </c>
    </row>
    <row r="4589" spans="1:20" ht="72" customHeight="1" x14ac:dyDescent="0.2">
      <c r="A4589" s="35">
        <v>4580</v>
      </c>
      <c r="B4589" s="57">
        <v>751110</v>
      </c>
      <c r="C4589" s="50" t="s">
        <v>3842</v>
      </c>
      <c r="D4589" s="50" t="s">
        <v>2139</v>
      </c>
      <c r="E4589" s="50" t="str">
        <f>IF(AND(LEN(NICAP[[#This Row],[State or      Country]])=2,NICAP[[#This Row],[State or      Country]]&lt;&gt;"UK"),"US","Other")</f>
        <v>US</v>
      </c>
      <c r="F4589" s="75">
        <v>9</v>
      </c>
      <c r="G4589" s="48"/>
      <c r="H4589" s="80">
        <v>5</v>
      </c>
      <c r="I4589" s="48"/>
      <c r="J4589" s="48"/>
      <c r="K4589" s="48"/>
      <c r="L4589" s="36" t="s">
        <v>3841</v>
      </c>
      <c r="M4589" s="36" t="str">
        <f>IF(LEFT(NICAP[[#This Row],[Date]],1)=0,"Y","N")</f>
        <v>N</v>
      </c>
      <c r="N4589" s="36"/>
      <c r="O4589" s="36" t="str">
        <f>19&amp;LEFT(NICAP[[#This Row],[Date]],2)</f>
        <v>1975</v>
      </c>
      <c r="P4589" s="36" t="str">
        <f>MID(NICAP[[#This Row],[Date]],3,2)</f>
        <v>11</v>
      </c>
      <c r="Q4589" s="36" t="str">
        <f>RIGHT(NICAP[[#This Row],[Date]],2)</f>
        <v>10</v>
      </c>
      <c r="R4589" s="26">
        <f>DATE(NICAP[[#This Row],[Year]],NICAP[[#This Row],[Month]],NICAP[[#This Row],[Day]])</f>
        <v>27708</v>
      </c>
      <c r="S4589" s="35" t="str">
        <f t="shared" si="142"/>
        <v>ND</v>
      </c>
      <c r="T4589" s="24" t="str">
        <f t="shared" si="143"/>
        <v>US</v>
      </c>
    </row>
    <row r="4590" spans="1:20" ht="86.25" customHeight="1" x14ac:dyDescent="0.2">
      <c r="A4590" s="35">
        <v>4581</v>
      </c>
      <c r="B4590" s="57">
        <v>751111</v>
      </c>
      <c r="C4590" s="50" t="s">
        <v>3826</v>
      </c>
      <c r="D4590" s="50" t="s">
        <v>1702</v>
      </c>
      <c r="E4590" s="50" t="str">
        <f>IF(AND(LEN(NICAP[[#This Row],[State or      Country]])=2,NICAP[[#This Row],[State or      Country]]&lt;&gt;"UK"),"US","Other")</f>
        <v>Other</v>
      </c>
      <c r="F4590" s="75">
        <v>1</v>
      </c>
      <c r="G4590" s="48"/>
      <c r="H4590" s="48"/>
      <c r="I4590" s="48"/>
      <c r="J4590" s="48"/>
      <c r="K4590" s="48"/>
      <c r="L4590" s="36" t="s">
        <v>3840</v>
      </c>
      <c r="M4590" s="36" t="str">
        <f>IF(LEFT(NICAP[[#This Row],[Date]],1)=0,"Y","N")</f>
        <v>N</v>
      </c>
      <c r="N4590" s="36"/>
      <c r="O4590" s="36" t="str">
        <f>19&amp;LEFT(NICAP[[#This Row],[Date]],2)</f>
        <v>1975</v>
      </c>
      <c r="P4590" s="36" t="str">
        <f>MID(NICAP[[#This Row],[Date]],3,2)</f>
        <v>11</v>
      </c>
      <c r="Q4590" s="36" t="str">
        <f>RIGHT(NICAP[[#This Row],[Date]],2)</f>
        <v>11</v>
      </c>
      <c r="R4590" s="26">
        <f>DATE(NICAP[[#This Row],[Year]],NICAP[[#This Row],[Month]],NICAP[[#This Row],[Day]])</f>
        <v>27709</v>
      </c>
      <c r="S4590" s="35" t="str">
        <f t="shared" si="142"/>
        <v/>
      </c>
      <c r="T4590" s="24" t="str">
        <f t="shared" si="143"/>
        <v>CAN</v>
      </c>
    </row>
    <row r="4591" spans="1:20" ht="57.75" customHeight="1" x14ac:dyDescent="0.2">
      <c r="A4591" s="35">
        <v>4582</v>
      </c>
      <c r="B4591" s="57">
        <v>751111</v>
      </c>
      <c r="C4591" s="50" t="s">
        <v>3839</v>
      </c>
      <c r="D4591" s="50" t="s">
        <v>1702</v>
      </c>
      <c r="E4591" s="50" t="str">
        <f>IF(AND(LEN(NICAP[[#This Row],[State or      Country]])=2,NICAP[[#This Row],[State or      Country]]&lt;&gt;"UK"),"US","Other")</f>
        <v>Other</v>
      </c>
      <c r="F4591" s="75">
        <v>1</v>
      </c>
      <c r="G4591" s="48"/>
      <c r="H4591" s="48"/>
      <c r="I4591" s="48"/>
      <c r="J4591" s="48"/>
      <c r="K4591" s="48"/>
      <c r="L4591" s="36" t="s">
        <v>3838</v>
      </c>
      <c r="M4591" s="36" t="str">
        <f>IF(LEFT(NICAP[[#This Row],[Date]],1)=0,"Y","N")</f>
        <v>N</v>
      </c>
      <c r="N4591" s="36"/>
      <c r="O4591" s="36" t="str">
        <f>19&amp;LEFT(NICAP[[#This Row],[Date]],2)</f>
        <v>1975</v>
      </c>
      <c r="P4591" s="36" t="str">
        <f>MID(NICAP[[#This Row],[Date]],3,2)</f>
        <v>11</v>
      </c>
      <c r="Q4591" s="36" t="str">
        <f>RIGHT(NICAP[[#This Row],[Date]],2)</f>
        <v>11</v>
      </c>
      <c r="R4591" s="26">
        <f>DATE(NICAP[[#This Row],[Year]],NICAP[[#This Row],[Month]],NICAP[[#This Row],[Day]])</f>
        <v>27709</v>
      </c>
      <c r="S4591" s="35" t="str">
        <f t="shared" si="142"/>
        <v/>
      </c>
      <c r="T4591" s="24" t="str">
        <f t="shared" si="143"/>
        <v>CAN</v>
      </c>
    </row>
    <row r="4592" spans="1:20" ht="72" customHeight="1" x14ac:dyDescent="0.2">
      <c r="A4592" s="35">
        <v>4583</v>
      </c>
      <c r="B4592" s="57">
        <v>751111</v>
      </c>
      <c r="C4592" s="50" t="s">
        <v>3826</v>
      </c>
      <c r="D4592" s="50" t="s">
        <v>1702</v>
      </c>
      <c r="E4592" s="50" t="str">
        <f>IF(AND(LEN(NICAP[[#This Row],[State or      Country]])=2,NICAP[[#This Row],[State or      Country]]&lt;&gt;"UK"),"US","Other")</f>
        <v>Other</v>
      </c>
      <c r="F4592" s="75">
        <v>1</v>
      </c>
      <c r="G4592" s="48"/>
      <c r="H4592" s="48"/>
      <c r="I4592" s="48"/>
      <c r="J4592" s="48"/>
      <c r="K4592" s="48"/>
      <c r="L4592" s="36" t="s">
        <v>3837</v>
      </c>
      <c r="M4592" s="36" t="str">
        <f>IF(LEFT(NICAP[[#This Row],[Date]],1)=0,"Y","N")</f>
        <v>N</v>
      </c>
      <c r="N4592" s="36"/>
      <c r="O4592" s="36" t="str">
        <f>19&amp;LEFT(NICAP[[#This Row],[Date]],2)</f>
        <v>1975</v>
      </c>
      <c r="P4592" s="36" t="str">
        <f>MID(NICAP[[#This Row],[Date]],3,2)</f>
        <v>11</v>
      </c>
      <c r="Q4592" s="36" t="str">
        <f>RIGHT(NICAP[[#This Row],[Date]],2)</f>
        <v>11</v>
      </c>
      <c r="R4592" s="26">
        <f>DATE(NICAP[[#This Row],[Year]],NICAP[[#This Row],[Month]],NICAP[[#This Row],[Day]])</f>
        <v>27709</v>
      </c>
      <c r="S4592" s="35" t="str">
        <f t="shared" si="142"/>
        <v/>
      </c>
      <c r="T4592" s="24" t="str">
        <f t="shared" si="143"/>
        <v>CAN</v>
      </c>
    </row>
    <row r="4593" spans="1:20" ht="86.25" customHeight="1" x14ac:dyDescent="0.2">
      <c r="A4593" s="35">
        <v>4584</v>
      </c>
      <c r="B4593" s="57">
        <v>751111</v>
      </c>
      <c r="C4593" s="50" t="s">
        <v>3836</v>
      </c>
      <c r="D4593" s="50" t="s">
        <v>1715</v>
      </c>
      <c r="E4593" s="50" t="str">
        <f>IF(AND(LEN(NICAP[[#This Row],[State or      Country]])=2,NICAP[[#This Row],[State or      Country]]&lt;&gt;"UK"),"US","Other")</f>
        <v>US</v>
      </c>
      <c r="F4593" s="75">
        <v>1</v>
      </c>
      <c r="G4593" s="48"/>
      <c r="H4593" s="48"/>
      <c r="I4593" s="48"/>
      <c r="J4593" s="48"/>
      <c r="K4593" s="48"/>
      <c r="L4593" s="36" t="s">
        <v>3835</v>
      </c>
      <c r="M4593" s="36" t="str">
        <f>IF(LEFT(NICAP[[#This Row],[Date]],1)=0,"Y","N")</f>
        <v>N</v>
      </c>
      <c r="N4593" s="36"/>
      <c r="O4593" s="36" t="str">
        <f>19&amp;LEFT(NICAP[[#This Row],[Date]],2)</f>
        <v>1975</v>
      </c>
      <c r="P4593" s="36" t="str">
        <f>MID(NICAP[[#This Row],[Date]],3,2)</f>
        <v>11</v>
      </c>
      <c r="Q4593" s="36" t="str">
        <f>RIGHT(NICAP[[#This Row],[Date]],2)</f>
        <v>11</v>
      </c>
      <c r="R4593" s="26">
        <f>DATE(NICAP[[#This Row],[Year]],NICAP[[#This Row],[Month]],NICAP[[#This Row],[Day]])</f>
        <v>27709</v>
      </c>
      <c r="S4593" s="35" t="str">
        <f t="shared" si="142"/>
        <v>MD</v>
      </c>
      <c r="T4593" s="24" t="str">
        <f t="shared" si="143"/>
        <v>US</v>
      </c>
    </row>
    <row r="4594" spans="1:20" ht="130.5" customHeight="1" x14ac:dyDescent="0.2">
      <c r="A4594" s="35">
        <v>4585</v>
      </c>
      <c r="B4594" s="57">
        <v>751111</v>
      </c>
      <c r="C4594" s="50" t="s">
        <v>3792</v>
      </c>
      <c r="D4594" s="50" t="s">
        <v>3335</v>
      </c>
      <c r="E4594" s="50" t="str">
        <f>IF(AND(LEN(NICAP[[#This Row],[State or      Country]])=2,NICAP[[#This Row],[State or      Country]]&lt;&gt;"UK"),"US","Other")</f>
        <v>US</v>
      </c>
      <c r="F4594" s="75">
        <v>3</v>
      </c>
      <c r="G4594" s="48"/>
      <c r="H4594" s="48"/>
      <c r="I4594" s="48"/>
      <c r="J4594" s="48"/>
      <c r="K4594" s="48"/>
      <c r="L4594" s="36" t="s">
        <v>3834</v>
      </c>
      <c r="M4594" s="36" t="str">
        <f>IF(LEFT(NICAP[[#This Row],[Date]],1)=0,"Y","N")</f>
        <v>N</v>
      </c>
      <c r="N4594" s="36"/>
      <c r="O4594" s="36" t="str">
        <f>19&amp;LEFT(NICAP[[#This Row],[Date]],2)</f>
        <v>1975</v>
      </c>
      <c r="P4594" s="36" t="str">
        <f>MID(NICAP[[#This Row],[Date]],3,2)</f>
        <v>11</v>
      </c>
      <c r="Q4594" s="36" t="str">
        <f>RIGHT(NICAP[[#This Row],[Date]],2)</f>
        <v>11</v>
      </c>
      <c r="R4594" s="26">
        <f>DATE(NICAP[[#This Row],[Year]],NICAP[[#This Row],[Month]],NICAP[[#This Row],[Day]])</f>
        <v>27709</v>
      </c>
      <c r="S4594" s="35" t="str">
        <f t="shared" si="142"/>
        <v>MT</v>
      </c>
      <c r="T4594" s="24" t="str">
        <f t="shared" si="143"/>
        <v>US</v>
      </c>
    </row>
    <row r="4595" spans="1:20" ht="12.75" customHeight="1" x14ac:dyDescent="0.2">
      <c r="A4595" s="35">
        <v>4586</v>
      </c>
      <c r="B4595" s="53">
        <v>751111</v>
      </c>
      <c r="C4595" s="39" t="s">
        <v>3832</v>
      </c>
      <c r="D4595" s="39" t="s">
        <v>1702</v>
      </c>
      <c r="E4595" s="39" t="str">
        <f>IF(AND(LEN(NICAP[[#This Row],[State or      Country]])=2,NICAP[[#This Row],[State or      Country]]&lt;&gt;"UK"),"US","Other")</f>
        <v>Other</v>
      </c>
      <c r="F4595" s="79">
        <v>9</v>
      </c>
      <c r="G4595" s="71" t="s">
        <v>1666</v>
      </c>
      <c r="H4595" s="46">
        <v>5</v>
      </c>
      <c r="I4595" s="37"/>
      <c r="J4595" s="37"/>
      <c r="K4595" s="37"/>
      <c r="L4595" s="36" t="s">
        <v>3833</v>
      </c>
      <c r="M4595" s="36" t="str">
        <f>IF(LEFT(NICAP[[#This Row],[Date]],1)=0,"Y","N")</f>
        <v>N</v>
      </c>
      <c r="N4595" s="36"/>
      <c r="O4595" s="36" t="str">
        <f>19&amp;LEFT(NICAP[[#This Row],[Date]],2)</f>
        <v>1975</v>
      </c>
      <c r="P4595" s="36" t="str">
        <f>MID(NICAP[[#This Row],[Date]],3,2)</f>
        <v>11</v>
      </c>
      <c r="Q4595" s="36" t="str">
        <f>RIGHT(NICAP[[#This Row],[Date]],2)</f>
        <v>11</v>
      </c>
      <c r="R4595" s="26">
        <f>DATE(NICAP[[#This Row],[Year]],NICAP[[#This Row],[Month]],NICAP[[#This Row],[Day]])</f>
        <v>27709</v>
      </c>
      <c r="S4595" s="35" t="str">
        <f t="shared" si="142"/>
        <v/>
      </c>
      <c r="T4595" s="24" t="str">
        <f t="shared" si="143"/>
        <v>CAN</v>
      </c>
    </row>
    <row r="4596" spans="1:20" ht="101.25" customHeight="1" x14ac:dyDescent="0.2">
      <c r="A4596" s="35">
        <v>4587</v>
      </c>
      <c r="B4596" s="57">
        <v>751112</v>
      </c>
      <c r="C4596" s="50" t="s">
        <v>3832</v>
      </c>
      <c r="D4596" s="50" t="s">
        <v>1702</v>
      </c>
      <c r="E4596" s="50" t="str">
        <f>IF(AND(LEN(NICAP[[#This Row],[State or      Country]])=2,NICAP[[#This Row],[State or      Country]]&lt;&gt;"UK"),"US","Other")</f>
        <v>Other</v>
      </c>
      <c r="F4596" s="75">
        <v>9</v>
      </c>
      <c r="G4596" s="48"/>
      <c r="H4596" s="80">
        <v>5</v>
      </c>
      <c r="I4596" s="48"/>
      <c r="J4596" s="48"/>
      <c r="K4596" s="48"/>
      <c r="L4596" s="36" t="s">
        <v>3831</v>
      </c>
      <c r="M4596" s="36" t="str">
        <f>IF(LEFT(NICAP[[#This Row],[Date]],1)=0,"Y","N")</f>
        <v>N</v>
      </c>
      <c r="N4596" s="36"/>
      <c r="O4596" s="36" t="str">
        <f>19&amp;LEFT(NICAP[[#This Row],[Date]],2)</f>
        <v>1975</v>
      </c>
      <c r="P4596" s="36" t="str">
        <f>MID(NICAP[[#This Row],[Date]],3,2)</f>
        <v>11</v>
      </c>
      <c r="Q4596" s="36" t="str">
        <f>RIGHT(NICAP[[#This Row],[Date]],2)</f>
        <v>12</v>
      </c>
      <c r="R4596" s="26">
        <f>DATE(NICAP[[#This Row],[Year]],NICAP[[#This Row],[Month]],NICAP[[#This Row],[Day]])</f>
        <v>27710</v>
      </c>
      <c r="S4596" s="35" t="str">
        <f t="shared" si="142"/>
        <v/>
      </c>
      <c r="T4596" s="24" t="str">
        <f t="shared" si="143"/>
        <v>CAN</v>
      </c>
    </row>
    <row r="4597" spans="1:20" ht="144.75" customHeight="1" x14ac:dyDescent="0.2">
      <c r="A4597" s="35">
        <v>4588</v>
      </c>
      <c r="B4597" s="57">
        <v>751113</v>
      </c>
      <c r="C4597" s="50" t="s">
        <v>3830</v>
      </c>
      <c r="D4597" s="50" t="s">
        <v>3829</v>
      </c>
      <c r="E4597" s="50" t="str">
        <f>IF(AND(LEN(NICAP[[#This Row],[State or      Country]])=2,NICAP[[#This Row],[State or      Country]]&lt;&gt;"UK"),"US","Other")</f>
        <v>Other</v>
      </c>
      <c r="F4597" s="75">
        <v>1</v>
      </c>
      <c r="G4597" s="48"/>
      <c r="H4597" s="48"/>
      <c r="I4597" s="48"/>
      <c r="J4597" s="48"/>
      <c r="K4597" s="48"/>
      <c r="L4597" s="36" t="s">
        <v>3828</v>
      </c>
      <c r="M4597" s="36" t="str">
        <f>IF(LEFT(NICAP[[#This Row],[Date]],1)=0,"Y","N")</f>
        <v>N</v>
      </c>
      <c r="N4597" s="36"/>
      <c r="O4597" s="36" t="str">
        <f>19&amp;LEFT(NICAP[[#This Row],[Date]],2)</f>
        <v>1975</v>
      </c>
      <c r="P4597" s="36" t="str">
        <f>MID(NICAP[[#This Row],[Date]],3,2)</f>
        <v>11</v>
      </c>
      <c r="Q4597" s="36" t="str">
        <f>RIGHT(NICAP[[#This Row],[Date]],2)</f>
        <v>13</v>
      </c>
      <c r="R4597" s="26">
        <f>DATE(NICAP[[#This Row],[Year]],NICAP[[#This Row],[Month]],NICAP[[#This Row],[Day]])</f>
        <v>27711</v>
      </c>
      <c r="S4597" s="35" t="str">
        <f t="shared" si="142"/>
        <v/>
      </c>
      <c r="T4597" s="24" t="str">
        <f t="shared" si="143"/>
        <v>USA</v>
      </c>
    </row>
    <row r="4598" spans="1:20" ht="72" customHeight="1" x14ac:dyDescent="0.2">
      <c r="A4598" s="35">
        <v>4589</v>
      </c>
      <c r="B4598" s="57">
        <v>751114</v>
      </c>
      <c r="C4598" s="50" t="s">
        <v>3815</v>
      </c>
      <c r="D4598" s="50" t="s">
        <v>1702</v>
      </c>
      <c r="E4598" s="50" t="str">
        <f>IF(AND(LEN(NICAP[[#This Row],[State or      Country]])=2,NICAP[[#This Row],[State or      Country]]&lt;&gt;"UK"),"US","Other")</f>
        <v>Other</v>
      </c>
      <c r="F4598" s="75">
        <v>1</v>
      </c>
      <c r="G4598" s="48"/>
      <c r="H4598" s="48"/>
      <c r="I4598" s="48"/>
      <c r="J4598" s="48"/>
      <c r="K4598" s="48"/>
      <c r="L4598" s="36" t="s">
        <v>3827</v>
      </c>
      <c r="M4598" s="36" t="str">
        <f>IF(LEFT(NICAP[[#This Row],[Date]],1)=0,"Y","N")</f>
        <v>N</v>
      </c>
      <c r="N4598" s="36"/>
      <c r="O4598" s="36" t="str">
        <f>19&amp;LEFT(NICAP[[#This Row],[Date]],2)</f>
        <v>1975</v>
      </c>
      <c r="P4598" s="36" t="str">
        <f>MID(NICAP[[#This Row],[Date]],3,2)</f>
        <v>11</v>
      </c>
      <c r="Q4598" s="36" t="str">
        <f>RIGHT(NICAP[[#This Row],[Date]],2)</f>
        <v>14</v>
      </c>
      <c r="R4598" s="26">
        <f>DATE(NICAP[[#This Row],[Year]],NICAP[[#This Row],[Month]],NICAP[[#This Row],[Day]])</f>
        <v>27712</v>
      </c>
      <c r="S4598" s="35" t="str">
        <f t="shared" si="142"/>
        <v/>
      </c>
      <c r="T4598" s="24" t="str">
        <f t="shared" si="143"/>
        <v>CAN</v>
      </c>
    </row>
    <row r="4599" spans="1:20" ht="101.25" customHeight="1" x14ac:dyDescent="0.2">
      <c r="A4599" s="35">
        <v>4590</v>
      </c>
      <c r="B4599" s="57">
        <v>751115</v>
      </c>
      <c r="C4599" s="50" t="s">
        <v>3826</v>
      </c>
      <c r="D4599" s="50" t="s">
        <v>1702</v>
      </c>
      <c r="E4599" s="50" t="str">
        <f>IF(AND(LEN(NICAP[[#This Row],[State or      Country]])=2,NICAP[[#This Row],[State or      Country]]&lt;&gt;"UK"),"US","Other")</f>
        <v>Other</v>
      </c>
      <c r="F4599" s="75">
        <v>1</v>
      </c>
      <c r="G4599" s="48"/>
      <c r="H4599" s="48"/>
      <c r="I4599" s="48"/>
      <c r="J4599" s="48"/>
      <c r="K4599" s="48"/>
      <c r="L4599" s="42" t="s">
        <v>3825</v>
      </c>
      <c r="M4599" s="42" t="str">
        <f>IF(LEFT(NICAP[[#This Row],[Date]],1)=0,"Y","N")</f>
        <v>N</v>
      </c>
      <c r="N4599" s="42"/>
      <c r="O4599" s="42" t="str">
        <f>19&amp;LEFT(NICAP[[#This Row],[Date]],2)</f>
        <v>1975</v>
      </c>
      <c r="P4599" s="42" t="str">
        <f>MID(NICAP[[#This Row],[Date]],3,2)</f>
        <v>11</v>
      </c>
      <c r="Q4599" s="42" t="str">
        <f>RIGHT(NICAP[[#This Row],[Date]],2)</f>
        <v>15</v>
      </c>
      <c r="R4599" s="26">
        <f>DATE(NICAP[[#This Row],[Year]],NICAP[[#This Row],[Month]],NICAP[[#This Row],[Day]])</f>
        <v>27713</v>
      </c>
      <c r="S4599" s="35" t="str">
        <f t="shared" si="142"/>
        <v/>
      </c>
      <c r="T4599" s="24" t="str">
        <f t="shared" si="143"/>
        <v>CAN</v>
      </c>
    </row>
    <row r="4600" spans="1:20" ht="87" customHeight="1" x14ac:dyDescent="0.2">
      <c r="A4600" s="35">
        <v>4591</v>
      </c>
      <c r="B4600" s="57">
        <v>751115</v>
      </c>
      <c r="C4600" s="50" t="s">
        <v>3815</v>
      </c>
      <c r="D4600" s="50" t="s">
        <v>1702</v>
      </c>
      <c r="E4600" s="50" t="str">
        <f>IF(AND(LEN(NICAP[[#This Row],[State or      Country]])=2,NICAP[[#This Row],[State or      Country]]&lt;&gt;"UK"),"US","Other")</f>
        <v>Other</v>
      </c>
      <c r="F4600" s="75">
        <v>1</v>
      </c>
      <c r="G4600" s="48"/>
      <c r="H4600" s="48"/>
      <c r="I4600" s="48"/>
      <c r="J4600" s="48"/>
      <c r="K4600" s="48"/>
      <c r="L4600" s="36" t="s">
        <v>3824</v>
      </c>
      <c r="M4600" s="36" t="str">
        <f>IF(LEFT(NICAP[[#This Row],[Date]],1)=0,"Y","N")</f>
        <v>N</v>
      </c>
      <c r="N4600" s="36"/>
      <c r="O4600" s="36" t="str">
        <f>19&amp;LEFT(NICAP[[#This Row],[Date]],2)</f>
        <v>1975</v>
      </c>
      <c r="P4600" s="36" t="str">
        <f>MID(NICAP[[#This Row],[Date]],3,2)</f>
        <v>11</v>
      </c>
      <c r="Q4600" s="36" t="str">
        <f>RIGHT(NICAP[[#This Row],[Date]],2)</f>
        <v>15</v>
      </c>
      <c r="R4600" s="26">
        <f>DATE(NICAP[[#This Row],[Year]],NICAP[[#This Row],[Month]],NICAP[[#This Row],[Day]])</f>
        <v>27713</v>
      </c>
      <c r="S4600" s="35" t="str">
        <f t="shared" si="142"/>
        <v/>
      </c>
      <c r="T4600" s="24" t="str">
        <f t="shared" si="143"/>
        <v>CAN</v>
      </c>
    </row>
    <row r="4601" spans="1:20" ht="101.25" customHeight="1" x14ac:dyDescent="0.2">
      <c r="A4601" s="35">
        <v>4592</v>
      </c>
      <c r="B4601" s="57">
        <v>751115</v>
      </c>
      <c r="C4601" s="50" t="s">
        <v>3815</v>
      </c>
      <c r="D4601" s="50" t="s">
        <v>1702</v>
      </c>
      <c r="E4601" s="50" t="str">
        <f>IF(AND(LEN(NICAP[[#This Row],[State or      Country]])=2,NICAP[[#This Row],[State or      Country]]&lt;&gt;"UK"),"US","Other")</f>
        <v>Other</v>
      </c>
      <c r="F4601" s="75">
        <v>1</v>
      </c>
      <c r="G4601" s="48"/>
      <c r="H4601" s="48"/>
      <c r="I4601" s="48"/>
      <c r="J4601" s="48"/>
      <c r="K4601" s="48"/>
      <c r="L4601" s="36" t="s">
        <v>3823</v>
      </c>
      <c r="M4601" s="36" t="str">
        <f>IF(LEFT(NICAP[[#This Row],[Date]],1)=0,"Y","N")</f>
        <v>N</v>
      </c>
      <c r="N4601" s="36"/>
      <c r="O4601" s="36" t="str">
        <f>19&amp;LEFT(NICAP[[#This Row],[Date]],2)</f>
        <v>1975</v>
      </c>
      <c r="P4601" s="36" t="str">
        <f>MID(NICAP[[#This Row],[Date]],3,2)</f>
        <v>11</v>
      </c>
      <c r="Q4601" s="36" t="str">
        <f>RIGHT(NICAP[[#This Row],[Date]],2)</f>
        <v>15</v>
      </c>
      <c r="R4601" s="26">
        <f>DATE(NICAP[[#This Row],[Year]],NICAP[[#This Row],[Month]],NICAP[[#This Row],[Day]])</f>
        <v>27713</v>
      </c>
      <c r="S4601" s="35" t="str">
        <f t="shared" si="142"/>
        <v/>
      </c>
      <c r="T4601" s="24" t="str">
        <f t="shared" si="143"/>
        <v>CAN</v>
      </c>
    </row>
    <row r="4602" spans="1:20" ht="72" customHeight="1" x14ac:dyDescent="0.2">
      <c r="A4602" s="35">
        <v>4593</v>
      </c>
      <c r="B4602" s="57">
        <v>751115</v>
      </c>
      <c r="C4602" s="50" t="s">
        <v>3444</v>
      </c>
      <c r="D4602" s="50" t="s">
        <v>1844</v>
      </c>
      <c r="E4602" s="50" t="str">
        <f>IF(AND(LEN(NICAP[[#This Row],[State or      Country]])=2,NICAP[[#This Row],[State or      Country]]&lt;&gt;"UK"),"US","Other")</f>
        <v>US</v>
      </c>
      <c r="F4602" s="75">
        <v>3</v>
      </c>
      <c r="G4602" s="48"/>
      <c r="H4602" s="48"/>
      <c r="I4602" s="48"/>
      <c r="J4602" s="48"/>
      <c r="K4602" s="48"/>
      <c r="L4602" s="36" t="s">
        <v>3822</v>
      </c>
      <c r="M4602" s="36" t="str">
        <f>IF(LEFT(NICAP[[#This Row],[Date]],1)=0,"Y","N")</f>
        <v>N</v>
      </c>
      <c r="N4602" s="36"/>
      <c r="O4602" s="36" t="str">
        <f>19&amp;LEFT(NICAP[[#This Row],[Date]],2)</f>
        <v>1975</v>
      </c>
      <c r="P4602" s="36" t="str">
        <f>MID(NICAP[[#This Row],[Date]],3,2)</f>
        <v>11</v>
      </c>
      <c r="Q4602" s="36" t="str">
        <f>RIGHT(NICAP[[#This Row],[Date]],2)</f>
        <v>15</v>
      </c>
      <c r="R4602" s="26">
        <f>DATE(NICAP[[#This Row],[Year]],NICAP[[#This Row],[Month]],NICAP[[#This Row],[Day]])</f>
        <v>27713</v>
      </c>
      <c r="S4602" s="35" t="str">
        <f t="shared" si="142"/>
        <v>MO</v>
      </c>
      <c r="T4602" s="24" t="str">
        <f t="shared" si="143"/>
        <v>US</v>
      </c>
    </row>
    <row r="4603" spans="1:20" ht="42" customHeight="1" x14ac:dyDescent="0.2">
      <c r="A4603" s="35">
        <v>4594</v>
      </c>
      <c r="B4603" s="57">
        <v>751115</v>
      </c>
      <c r="C4603" s="50" t="s">
        <v>3821</v>
      </c>
      <c r="D4603" s="50" t="s">
        <v>1813</v>
      </c>
      <c r="E4603" s="50" t="str">
        <f>IF(AND(LEN(NICAP[[#This Row],[State or      Country]])=2,NICAP[[#This Row],[State or      Country]]&lt;&gt;"UK"),"US","Other")</f>
        <v>Other</v>
      </c>
      <c r="F4603" s="75">
        <v>2</v>
      </c>
      <c r="G4603" s="48"/>
      <c r="H4603" s="48"/>
      <c r="I4603" s="48"/>
      <c r="J4603" s="48"/>
      <c r="K4603" s="48"/>
      <c r="L4603" s="36" t="s">
        <v>3820</v>
      </c>
      <c r="M4603" s="36" t="str">
        <f>IF(LEFT(NICAP[[#This Row],[Date]],1)=0,"Y","N")</f>
        <v>N</v>
      </c>
      <c r="N4603" s="36"/>
      <c r="O4603" s="36" t="str">
        <f>19&amp;LEFT(NICAP[[#This Row],[Date]],2)</f>
        <v>1975</v>
      </c>
      <c r="P4603" s="36" t="str">
        <f>MID(NICAP[[#This Row],[Date]],3,2)</f>
        <v>11</v>
      </c>
      <c r="Q4603" s="36" t="str">
        <f>RIGHT(NICAP[[#This Row],[Date]],2)</f>
        <v>15</v>
      </c>
      <c r="R4603" s="26">
        <f>DATE(NICAP[[#This Row],[Year]],NICAP[[#This Row],[Month]],NICAP[[#This Row],[Day]])</f>
        <v>27713</v>
      </c>
      <c r="S4603" s="35" t="str">
        <f t="shared" si="142"/>
        <v/>
      </c>
      <c r="T4603" s="24" t="str">
        <f t="shared" si="143"/>
        <v>France</v>
      </c>
    </row>
    <row r="4604" spans="1:20" ht="27" customHeight="1" x14ac:dyDescent="0.2">
      <c r="A4604" s="35">
        <v>4595</v>
      </c>
      <c r="B4604" s="60">
        <v>751116</v>
      </c>
      <c r="C4604" s="44" t="s">
        <v>3817</v>
      </c>
      <c r="D4604" s="44" t="s">
        <v>1950</v>
      </c>
      <c r="E4604" s="44" t="str">
        <f>IF(AND(LEN(NICAP[[#This Row],[State or      Country]])=2,NICAP[[#This Row],[State or      Country]]&lt;&gt;"UK"),"US","Other")</f>
        <v>Other</v>
      </c>
      <c r="F4604" s="74">
        <v>1</v>
      </c>
      <c r="G4604" s="41"/>
      <c r="H4604" s="41"/>
      <c r="I4604" s="41"/>
      <c r="J4604" s="41"/>
      <c r="K4604" s="41"/>
      <c r="L4604" s="42" t="s">
        <v>3816</v>
      </c>
      <c r="M4604" s="42" t="str">
        <f>IF(LEFT(NICAP[[#This Row],[Date]],1)=0,"Y","N")</f>
        <v>N</v>
      </c>
      <c r="N4604" s="42"/>
      <c r="O4604" s="42" t="str">
        <f>19&amp;LEFT(NICAP[[#This Row],[Date]],2)</f>
        <v>1975</v>
      </c>
      <c r="P4604" s="42" t="str">
        <f>MID(NICAP[[#This Row],[Date]],3,2)</f>
        <v>11</v>
      </c>
      <c r="Q4604" s="42" t="str">
        <f>RIGHT(NICAP[[#This Row],[Date]],2)</f>
        <v>16</v>
      </c>
      <c r="R4604" s="26">
        <f>DATE(NICAP[[#This Row],[Year]],NICAP[[#This Row],[Month]],NICAP[[#This Row],[Day]])</f>
        <v>27714</v>
      </c>
      <c r="S4604" s="35" t="str">
        <f t="shared" si="142"/>
        <v/>
      </c>
      <c r="T4604" s="24" t="str">
        <f t="shared" si="143"/>
        <v>Spain</v>
      </c>
    </row>
    <row r="4605" spans="1:20" ht="72" customHeight="1" x14ac:dyDescent="0.2">
      <c r="A4605" s="35">
        <v>4596</v>
      </c>
      <c r="B4605" s="57">
        <v>751116</v>
      </c>
      <c r="C4605" s="50" t="s">
        <v>3819</v>
      </c>
      <c r="D4605" s="50" t="s">
        <v>1702</v>
      </c>
      <c r="E4605" s="50" t="str">
        <f>IF(AND(LEN(NICAP[[#This Row],[State or      Country]])=2,NICAP[[#This Row],[State or      Country]]&lt;&gt;"UK"),"US","Other")</f>
        <v>Other</v>
      </c>
      <c r="F4605" s="75">
        <v>1</v>
      </c>
      <c r="G4605" s="48"/>
      <c r="H4605" s="48"/>
      <c r="I4605" s="48"/>
      <c r="J4605" s="48"/>
      <c r="K4605" s="48"/>
      <c r="L4605" s="36" t="s">
        <v>3818</v>
      </c>
      <c r="M4605" s="36" t="str">
        <f>IF(LEFT(NICAP[[#This Row],[Date]],1)=0,"Y","N")</f>
        <v>N</v>
      </c>
      <c r="N4605" s="36"/>
      <c r="O4605" s="36" t="str">
        <f>19&amp;LEFT(NICAP[[#This Row],[Date]],2)</f>
        <v>1975</v>
      </c>
      <c r="P4605" s="36" t="str">
        <f>MID(NICAP[[#This Row],[Date]],3,2)</f>
        <v>11</v>
      </c>
      <c r="Q4605" s="36" t="str">
        <f>RIGHT(NICAP[[#This Row],[Date]],2)</f>
        <v>16</v>
      </c>
      <c r="R4605" s="26">
        <f>DATE(NICAP[[#This Row],[Year]],NICAP[[#This Row],[Month]],NICAP[[#This Row],[Day]])</f>
        <v>27714</v>
      </c>
      <c r="S4605" s="35" t="str">
        <f t="shared" si="142"/>
        <v/>
      </c>
      <c r="T4605" s="24" t="str">
        <f t="shared" si="143"/>
        <v>CAN</v>
      </c>
    </row>
    <row r="4606" spans="1:20" ht="27" customHeight="1" x14ac:dyDescent="0.2">
      <c r="A4606" s="35">
        <v>4597</v>
      </c>
      <c r="B4606" s="60">
        <v>751116</v>
      </c>
      <c r="C4606" s="44" t="s">
        <v>3817</v>
      </c>
      <c r="D4606" s="44" t="s">
        <v>1950</v>
      </c>
      <c r="E4606" s="44" t="str">
        <f>IF(AND(LEN(NICAP[[#This Row],[State or      Country]])=2,NICAP[[#This Row],[State or      Country]]&lt;&gt;"UK"),"US","Other")</f>
        <v>Other</v>
      </c>
      <c r="F4606" s="74">
        <v>3</v>
      </c>
      <c r="G4606" s="41"/>
      <c r="H4606" s="41"/>
      <c r="I4606" s="41"/>
      <c r="J4606" s="41"/>
      <c r="K4606" s="41"/>
      <c r="L4606" s="42" t="s">
        <v>3816</v>
      </c>
      <c r="M4606" s="42" t="str">
        <f>IF(LEFT(NICAP[[#This Row],[Date]],1)=0,"Y","N")</f>
        <v>N</v>
      </c>
      <c r="N4606" s="42"/>
      <c r="O4606" s="42" t="str">
        <f>19&amp;LEFT(NICAP[[#This Row],[Date]],2)</f>
        <v>1975</v>
      </c>
      <c r="P4606" s="42" t="str">
        <f>MID(NICAP[[#This Row],[Date]],3,2)</f>
        <v>11</v>
      </c>
      <c r="Q4606" s="42" t="str">
        <f>RIGHT(NICAP[[#This Row],[Date]],2)</f>
        <v>16</v>
      </c>
      <c r="R4606" s="26">
        <f>DATE(NICAP[[#This Row],[Year]],NICAP[[#This Row],[Month]],NICAP[[#This Row],[Day]])</f>
        <v>27714</v>
      </c>
      <c r="S4606" s="35" t="str">
        <f t="shared" si="142"/>
        <v/>
      </c>
      <c r="T4606" s="24" t="str">
        <f t="shared" si="143"/>
        <v>Spain</v>
      </c>
    </row>
    <row r="4607" spans="1:20" ht="42" customHeight="1" x14ac:dyDescent="0.2">
      <c r="A4607" s="35">
        <v>4598</v>
      </c>
      <c r="B4607" s="57">
        <v>751117</v>
      </c>
      <c r="C4607" s="50" t="s">
        <v>3815</v>
      </c>
      <c r="D4607" s="50" t="s">
        <v>1702</v>
      </c>
      <c r="E4607" s="50" t="str">
        <f>IF(AND(LEN(NICAP[[#This Row],[State or      Country]])=2,NICAP[[#This Row],[State or      Country]]&lt;&gt;"UK"),"US","Other")</f>
        <v>Other</v>
      </c>
      <c r="F4607" s="75">
        <v>1</v>
      </c>
      <c r="G4607" s="48"/>
      <c r="H4607" s="48"/>
      <c r="I4607" s="48"/>
      <c r="J4607" s="48"/>
      <c r="K4607" s="48"/>
      <c r="L4607" s="36" t="s">
        <v>3814</v>
      </c>
      <c r="M4607" s="36" t="str">
        <f>IF(LEFT(NICAP[[#This Row],[Date]],1)=0,"Y","N")</f>
        <v>N</v>
      </c>
      <c r="N4607" s="36"/>
      <c r="O4607" s="36" t="str">
        <f>19&amp;LEFT(NICAP[[#This Row],[Date]],2)</f>
        <v>1975</v>
      </c>
      <c r="P4607" s="36" t="str">
        <f>MID(NICAP[[#This Row],[Date]],3,2)</f>
        <v>11</v>
      </c>
      <c r="Q4607" s="36" t="str">
        <f>RIGHT(NICAP[[#This Row],[Date]],2)</f>
        <v>17</v>
      </c>
      <c r="R4607" s="26">
        <f>DATE(NICAP[[#This Row],[Year]],NICAP[[#This Row],[Month]],NICAP[[#This Row],[Day]])</f>
        <v>27715</v>
      </c>
      <c r="S4607" s="35" t="str">
        <f t="shared" si="142"/>
        <v/>
      </c>
      <c r="T4607" s="24" t="str">
        <f t="shared" si="143"/>
        <v>CAN</v>
      </c>
    </row>
    <row r="4608" spans="1:20" ht="12.75" customHeight="1" x14ac:dyDescent="0.2">
      <c r="A4608" s="35">
        <v>4599</v>
      </c>
      <c r="B4608" s="55">
        <v>751118</v>
      </c>
      <c r="C4608" s="39" t="s">
        <v>3813</v>
      </c>
      <c r="D4608" s="39" t="s">
        <v>3335</v>
      </c>
      <c r="E4608" s="39" t="str">
        <f>IF(AND(LEN(NICAP[[#This Row],[State or      Country]])=2,NICAP[[#This Row],[State or      Country]]&lt;&gt;"UK"),"US","Other")</f>
        <v>US</v>
      </c>
      <c r="F4608" s="79">
        <v>1</v>
      </c>
      <c r="G4608" s="37"/>
      <c r="H4608" s="37"/>
      <c r="I4608" s="37"/>
      <c r="J4608" s="37"/>
      <c r="K4608" s="37"/>
      <c r="L4608" s="36" t="s">
        <v>3812</v>
      </c>
      <c r="M4608" s="36" t="str">
        <f>IF(LEFT(NICAP[[#This Row],[Date]],1)=0,"Y","N")</f>
        <v>N</v>
      </c>
      <c r="N4608" s="36"/>
      <c r="O4608" s="36" t="str">
        <f>19&amp;LEFT(NICAP[[#This Row],[Date]],2)</f>
        <v>1975</v>
      </c>
      <c r="P4608" s="36" t="str">
        <f>MID(NICAP[[#This Row],[Date]],3,2)</f>
        <v>11</v>
      </c>
      <c r="Q4608" s="36" t="str">
        <f>RIGHT(NICAP[[#This Row],[Date]],2)</f>
        <v>18</v>
      </c>
      <c r="R4608" s="26">
        <f>DATE(NICAP[[#This Row],[Year]],NICAP[[#This Row],[Month]],NICAP[[#This Row],[Day]])</f>
        <v>27716</v>
      </c>
      <c r="S4608" s="35" t="str">
        <f t="shared" si="142"/>
        <v>MT</v>
      </c>
      <c r="T4608" s="24" t="str">
        <f t="shared" si="143"/>
        <v>US</v>
      </c>
    </row>
    <row r="4609" spans="1:20" ht="87" customHeight="1" x14ac:dyDescent="0.2">
      <c r="A4609" s="35">
        <v>4600</v>
      </c>
      <c r="B4609" s="57">
        <v>751118</v>
      </c>
      <c r="C4609" s="50" t="s">
        <v>3811</v>
      </c>
      <c r="D4609" s="50" t="s">
        <v>1702</v>
      </c>
      <c r="E4609" s="50" t="str">
        <f>IF(AND(LEN(NICAP[[#This Row],[State or      Country]])=2,NICAP[[#This Row],[State or      Country]]&lt;&gt;"UK"),"US","Other")</f>
        <v>Other</v>
      </c>
      <c r="F4609" s="49">
        <v>1</v>
      </c>
      <c r="G4609" s="48"/>
      <c r="H4609" s="48"/>
      <c r="I4609" s="48"/>
      <c r="J4609" s="48"/>
      <c r="K4609" s="48"/>
      <c r="L4609" s="36" t="s">
        <v>3810</v>
      </c>
      <c r="M4609" s="36" t="str">
        <f>IF(LEFT(NICAP[[#This Row],[Date]],1)=0,"Y","N")</f>
        <v>N</v>
      </c>
      <c r="N4609" s="36"/>
      <c r="O4609" s="36" t="str">
        <f>19&amp;LEFT(NICAP[[#This Row],[Date]],2)</f>
        <v>1975</v>
      </c>
      <c r="P4609" s="36" t="str">
        <f>MID(NICAP[[#This Row],[Date]],3,2)</f>
        <v>11</v>
      </c>
      <c r="Q4609" s="36" t="str">
        <f>RIGHT(NICAP[[#This Row],[Date]],2)</f>
        <v>18</v>
      </c>
      <c r="R4609" s="26">
        <f>DATE(NICAP[[#This Row],[Year]],NICAP[[#This Row],[Month]],NICAP[[#This Row],[Day]])</f>
        <v>27716</v>
      </c>
      <c r="S4609" s="35" t="str">
        <f t="shared" si="142"/>
        <v/>
      </c>
      <c r="T4609" s="24" t="str">
        <f t="shared" si="143"/>
        <v>CAN</v>
      </c>
    </row>
    <row r="4610" spans="1:20" ht="57" customHeight="1" x14ac:dyDescent="0.2">
      <c r="A4610" s="35">
        <v>4601</v>
      </c>
      <c r="B4610" s="57">
        <v>751119</v>
      </c>
      <c r="C4610" s="50" t="s">
        <v>3809</v>
      </c>
      <c r="D4610" s="50" t="s">
        <v>1670</v>
      </c>
      <c r="E4610" s="50" t="str">
        <f>IF(AND(LEN(NICAP[[#This Row],[State or      Country]])=2,NICAP[[#This Row],[State or      Country]]&lt;&gt;"UK"),"US","Other")</f>
        <v>US</v>
      </c>
      <c r="F4610" s="49">
        <v>2</v>
      </c>
      <c r="G4610" s="48"/>
      <c r="H4610" s="48"/>
      <c r="I4610" s="48"/>
      <c r="J4610" s="48"/>
      <c r="K4610" s="48"/>
      <c r="L4610" s="36" t="s">
        <v>3808</v>
      </c>
      <c r="M4610" s="36" t="str">
        <f>IF(LEFT(NICAP[[#This Row],[Date]],1)=0,"Y","N")</f>
        <v>N</v>
      </c>
      <c r="N4610" s="36"/>
      <c r="O4610" s="36" t="str">
        <f>19&amp;LEFT(NICAP[[#This Row],[Date]],2)</f>
        <v>1975</v>
      </c>
      <c r="P4610" s="36" t="str">
        <f>MID(NICAP[[#This Row],[Date]],3,2)</f>
        <v>11</v>
      </c>
      <c r="Q4610" s="36" t="str">
        <f>RIGHT(NICAP[[#This Row],[Date]],2)</f>
        <v>19</v>
      </c>
      <c r="R4610" s="26">
        <f>DATE(NICAP[[#This Row],[Year]],NICAP[[#This Row],[Month]],NICAP[[#This Row],[Day]])</f>
        <v>27717</v>
      </c>
      <c r="S4610" s="35" t="str">
        <f t="shared" si="142"/>
        <v>IL</v>
      </c>
      <c r="T4610" s="24" t="str">
        <f t="shared" si="143"/>
        <v>US</v>
      </c>
    </row>
    <row r="4611" spans="1:20" ht="71.25" customHeight="1" x14ac:dyDescent="0.2">
      <c r="A4611" s="35">
        <v>4602</v>
      </c>
      <c r="B4611" s="57">
        <v>751120</v>
      </c>
      <c r="C4611" s="50" t="s">
        <v>3807</v>
      </c>
      <c r="D4611" s="50" t="s">
        <v>1689</v>
      </c>
      <c r="E4611" s="50" t="str">
        <f>IF(AND(LEN(NICAP[[#This Row],[State or      Country]])=2,NICAP[[#This Row],[State or      Country]]&lt;&gt;"UK"),"US","Other")</f>
        <v>US</v>
      </c>
      <c r="F4611" s="49">
        <v>2</v>
      </c>
      <c r="G4611" s="48"/>
      <c r="H4611" s="48"/>
      <c r="I4611" s="48"/>
      <c r="J4611" s="48"/>
      <c r="K4611" s="48"/>
      <c r="L4611" s="36" t="s">
        <v>3806</v>
      </c>
      <c r="M4611" s="36" t="str">
        <f>IF(LEFT(NICAP[[#This Row],[Date]],1)=0,"Y","N")</f>
        <v>N</v>
      </c>
      <c r="N4611" s="36"/>
      <c r="O4611" s="36" t="str">
        <f>19&amp;LEFT(NICAP[[#This Row],[Date]],2)</f>
        <v>1975</v>
      </c>
      <c r="P4611" s="36" t="str">
        <f>MID(NICAP[[#This Row],[Date]],3,2)</f>
        <v>11</v>
      </c>
      <c r="Q4611" s="36" t="str">
        <f>RIGHT(NICAP[[#This Row],[Date]],2)</f>
        <v>20</v>
      </c>
      <c r="R4611" s="26">
        <f>DATE(NICAP[[#This Row],[Year]],NICAP[[#This Row],[Month]],NICAP[[#This Row],[Day]])</f>
        <v>27718</v>
      </c>
      <c r="S4611" s="35" t="str">
        <f t="shared" si="142"/>
        <v>GA</v>
      </c>
      <c r="T4611" s="24" t="str">
        <f t="shared" si="143"/>
        <v>US</v>
      </c>
    </row>
    <row r="4612" spans="1:20" ht="14.25" customHeight="1" x14ac:dyDescent="0.2">
      <c r="A4612" s="35">
        <v>4603</v>
      </c>
      <c r="B4612" s="56">
        <v>751122</v>
      </c>
      <c r="C4612" s="39" t="s">
        <v>3805</v>
      </c>
      <c r="D4612" s="39" t="s">
        <v>1689</v>
      </c>
      <c r="E4612" s="39" t="str">
        <f>IF(AND(LEN(NICAP[[#This Row],[State or      Country]])=2,NICAP[[#This Row],[State or      Country]]&lt;&gt;"UK"),"US","Other")</f>
        <v>US</v>
      </c>
      <c r="F4612" s="38">
        <v>11</v>
      </c>
      <c r="G4612" s="39" t="s">
        <v>1757</v>
      </c>
      <c r="H4612" s="46">
        <v>5</v>
      </c>
      <c r="I4612" s="37"/>
      <c r="J4612" s="54" t="s">
        <v>1744</v>
      </c>
      <c r="K4612" s="37"/>
      <c r="L4612" s="36" t="s">
        <v>3804</v>
      </c>
      <c r="M4612" s="36" t="str">
        <f>IF(LEFT(NICAP[[#This Row],[Date]],1)=0,"Y","N")</f>
        <v>N</v>
      </c>
      <c r="N4612" s="36"/>
      <c r="O4612" s="36" t="str">
        <f>19&amp;LEFT(NICAP[[#This Row],[Date]],2)</f>
        <v>1975</v>
      </c>
      <c r="P4612" s="36" t="str">
        <f>MID(NICAP[[#This Row],[Date]],3,2)</f>
        <v>11</v>
      </c>
      <c r="Q4612" s="36" t="str">
        <f>RIGHT(NICAP[[#This Row],[Date]],2)</f>
        <v>22</v>
      </c>
      <c r="R4612" s="26">
        <f>DATE(NICAP[[#This Row],[Year]],NICAP[[#This Row],[Month]],NICAP[[#This Row],[Day]])</f>
        <v>27720</v>
      </c>
      <c r="S4612" s="35" t="str">
        <f t="shared" si="142"/>
        <v>GA</v>
      </c>
      <c r="T4612" s="24" t="str">
        <f t="shared" si="143"/>
        <v>US</v>
      </c>
    </row>
    <row r="4613" spans="1:20" ht="71.25" customHeight="1" x14ac:dyDescent="0.2">
      <c r="A4613" s="35">
        <v>4604</v>
      </c>
      <c r="B4613" s="57">
        <v>751125</v>
      </c>
      <c r="C4613" s="50" t="s">
        <v>3776</v>
      </c>
      <c r="D4613" s="50" t="s">
        <v>1883</v>
      </c>
      <c r="E4613" s="50" t="str">
        <f>IF(AND(LEN(NICAP[[#This Row],[State or      Country]])=2,NICAP[[#This Row],[State or      Country]]&lt;&gt;"UK"),"US","Other")</f>
        <v>US</v>
      </c>
      <c r="F4613" s="49">
        <v>2</v>
      </c>
      <c r="G4613" s="48"/>
      <c r="H4613" s="48"/>
      <c r="I4613" s="48"/>
      <c r="J4613" s="48"/>
      <c r="K4613" s="48"/>
      <c r="L4613" s="36" t="s">
        <v>3803</v>
      </c>
      <c r="M4613" s="36" t="str">
        <f>IF(LEFT(NICAP[[#This Row],[Date]],1)=0,"Y","N")</f>
        <v>N</v>
      </c>
      <c r="N4613" s="36"/>
      <c r="O4613" s="36" t="str">
        <f>19&amp;LEFT(NICAP[[#This Row],[Date]],2)</f>
        <v>1975</v>
      </c>
      <c r="P4613" s="36" t="str">
        <f>MID(NICAP[[#This Row],[Date]],3,2)</f>
        <v>11</v>
      </c>
      <c r="Q4613" s="36" t="str">
        <f>RIGHT(NICAP[[#This Row],[Date]],2)</f>
        <v>25</v>
      </c>
      <c r="R4613" s="26">
        <f>DATE(NICAP[[#This Row],[Year]],NICAP[[#This Row],[Month]],NICAP[[#This Row],[Day]])</f>
        <v>27723</v>
      </c>
      <c r="S4613" s="35" t="str">
        <f t="shared" si="142"/>
        <v>MN</v>
      </c>
      <c r="T4613" s="24" t="str">
        <f t="shared" si="143"/>
        <v>US</v>
      </c>
    </row>
    <row r="4614" spans="1:20" ht="72" customHeight="1" x14ac:dyDescent="0.2">
      <c r="A4614" s="35">
        <v>4605</v>
      </c>
      <c r="B4614" s="57">
        <v>751125</v>
      </c>
      <c r="C4614" s="50" t="s">
        <v>3776</v>
      </c>
      <c r="D4614" s="50" t="s">
        <v>1883</v>
      </c>
      <c r="E4614" s="50" t="str">
        <f>IF(AND(LEN(NICAP[[#This Row],[State or      Country]])=2,NICAP[[#This Row],[State or      Country]]&lt;&gt;"UK"),"US","Other")</f>
        <v>US</v>
      </c>
      <c r="F4614" s="49">
        <v>3</v>
      </c>
      <c r="G4614" s="48"/>
      <c r="H4614" s="48"/>
      <c r="I4614" s="48"/>
      <c r="J4614" s="48"/>
      <c r="K4614" s="48"/>
      <c r="L4614" s="36" t="s">
        <v>3803</v>
      </c>
      <c r="M4614" s="36" t="str">
        <f>IF(LEFT(NICAP[[#This Row],[Date]],1)=0,"Y","N")</f>
        <v>N</v>
      </c>
      <c r="N4614" s="36"/>
      <c r="O4614" s="36" t="str">
        <f>19&amp;LEFT(NICAP[[#This Row],[Date]],2)</f>
        <v>1975</v>
      </c>
      <c r="P4614" s="36" t="str">
        <f>MID(NICAP[[#This Row],[Date]],3,2)</f>
        <v>11</v>
      </c>
      <c r="Q4614" s="36" t="str">
        <f>RIGHT(NICAP[[#This Row],[Date]],2)</f>
        <v>25</v>
      </c>
      <c r="R4614" s="26">
        <f>DATE(NICAP[[#This Row],[Year]],NICAP[[#This Row],[Month]],NICAP[[#This Row],[Day]])</f>
        <v>27723</v>
      </c>
      <c r="S4614" s="35" t="str">
        <f t="shared" si="142"/>
        <v>MN</v>
      </c>
      <c r="T4614" s="24" t="str">
        <f t="shared" si="143"/>
        <v>US</v>
      </c>
    </row>
    <row r="4615" spans="1:20" ht="57" customHeight="1" x14ac:dyDescent="0.2">
      <c r="A4615" s="35">
        <v>4606</v>
      </c>
      <c r="B4615" s="57">
        <v>751204</v>
      </c>
      <c r="C4615" s="50" t="s">
        <v>3802</v>
      </c>
      <c r="D4615" s="50" t="s">
        <v>1702</v>
      </c>
      <c r="E4615" s="50" t="str">
        <f>IF(AND(LEN(NICAP[[#This Row],[State or      Country]])=2,NICAP[[#This Row],[State or      Country]]&lt;&gt;"UK"),"US","Other")</f>
        <v>Other</v>
      </c>
      <c r="F4615" s="49">
        <v>1</v>
      </c>
      <c r="G4615" s="48"/>
      <c r="H4615" s="48"/>
      <c r="I4615" s="48"/>
      <c r="J4615" s="48"/>
      <c r="K4615" s="48"/>
      <c r="L4615" s="36" t="s">
        <v>3801</v>
      </c>
      <c r="M4615" s="36" t="str">
        <f>IF(LEFT(NICAP[[#This Row],[Date]],1)=0,"Y","N")</f>
        <v>N</v>
      </c>
      <c r="N4615" s="36"/>
      <c r="O4615" s="36" t="str">
        <f>19&amp;LEFT(NICAP[[#This Row],[Date]],2)</f>
        <v>1975</v>
      </c>
      <c r="P4615" s="36" t="str">
        <f>MID(NICAP[[#This Row],[Date]],3,2)</f>
        <v>12</v>
      </c>
      <c r="Q4615" s="36" t="str">
        <f>RIGHT(NICAP[[#This Row],[Date]],2)</f>
        <v>04</v>
      </c>
      <c r="R4615" s="26">
        <f>DATE(NICAP[[#This Row],[Year]],NICAP[[#This Row],[Month]],NICAP[[#This Row],[Day]])</f>
        <v>27732</v>
      </c>
      <c r="S4615" s="35" t="str">
        <f t="shared" si="142"/>
        <v/>
      </c>
      <c r="T4615" s="24" t="str">
        <f t="shared" si="143"/>
        <v>CAN</v>
      </c>
    </row>
    <row r="4616" spans="1:20" ht="56.25" customHeight="1" x14ac:dyDescent="0.2">
      <c r="A4616" s="35">
        <v>4607</v>
      </c>
      <c r="B4616" s="57">
        <v>751205</v>
      </c>
      <c r="C4616" s="50" t="s">
        <v>3800</v>
      </c>
      <c r="D4616" s="50" t="s">
        <v>1689</v>
      </c>
      <c r="E4616" s="50" t="str">
        <f>IF(AND(LEN(NICAP[[#This Row],[State or      Country]])=2,NICAP[[#This Row],[State or      Country]]&lt;&gt;"UK"),"US","Other")</f>
        <v>US</v>
      </c>
      <c r="F4616" s="49">
        <v>1</v>
      </c>
      <c r="G4616" s="48"/>
      <c r="H4616" s="48"/>
      <c r="I4616" s="48"/>
      <c r="J4616" s="48"/>
      <c r="K4616" s="48"/>
      <c r="L4616" s="36" t="s">
        <v>3799</v>
      </c>
      <c r="M4616" s="36" t="str">
        <f>IF(LEFT(NICAP[[#This Row],[Date]],1)=0,"Y","N")</f>
        <v>N</v>
      </c>
      <c r="N4616" s="36"/>
      <c r="O4616" s="36" t="str">
        <f>19&amp;LEFT(NICAP[[#This Row],[Date]],2)</f>
        <v>1975</v>
      </c>
      <c r="P4616" s="36" t="str">
        <f>MID(NICAP[[#This Row],[Date]],3,2)</f>
        <v>12</v>
      </c>
      <c r="Q4616" s="36" t="str">
        <f>RIGHT(NICAP[[#This Row],[Date]],2)</f>
        <v>05</v>
      </c>
      <c r="R4616" s="26">
        <f>DATE(NICAP[[#This Row],[Year]],NICAP[[#This Row],[Month]],NICAP[[#This Row],[Day]])</f>
        <v>27733</v>
      </c>
      <c r="S4616" s="35" t="str">
        <f t="shared" si="142"/>
        <v>GA</v>
      </c>
      <c r="T4616" s="24" t="str">
        <f t="shared" si="143"/>
        <v>US</v>
      </c>
    </row>
    <row r="4617" spans="1:20" ht="72" customHeight="1" x14ac:dyDescent="0.2">
      <c r="A4617" s="35">
        <v>4608</v>
      </c>
      <c r="B4617" s="57">
        <v>751205</v>
      </c>
      <c r="C4617" s="50" t="s">
        <v>3798</v>
      </c>
      <c r="D4617" s="50" t="s">
        <v>1726</v>
      </c>
      <c r="E4617" s="50" t="str">
        <f>IF(AND(LEN(NICAP[[#This Row],[State or      Country]])=2,NICAP[[#This Row],[State or      Country]]&lt;&gt;"UK"),"US","Other")</f>
        <v>US</v>
      </c>
      <c r="F4617" s="49">
        <v>1</v>
      </c>
      <c r="G4617" s="48"/>
      <c r="H4617" s="48"/>
      <c r="I4617" s="48"/>
      <c r="J4617" s="48"/>
      <c r="K4617" s="48"/>
      <c r="L4617" s="36" t="s">
        <v>3797</v>
      </c>
      <c r="M4617" s="36" t="str">
        <f>IF(LEFT(NICAP[[#This Row],[Date]],1)=0,"Y","N")</f>
        <v>N</v>
      </c>
      <c r="N4617" s="36"/>
      <c r="O4617" s="36" t="str">
        <f>19&amp;LEFT(NICAP[[#This Row],[Date]],2)</f>
        <v>1975</v>
      </c>
      <c r="P4617" s="36" t="str">
        <f>MID(NICAP[[#This Row],[Date]],3,2)</f>
        <v>12</v>
      </c>
      <c r="Q4617" s="36" t="str">
        <f>RIGHT(NICAP[[#This Row],[Date]],2)</f>
        <v>05</v>
      </c>
      <c r="R4617" s="26">
        <f>DATE(NICAP[[#This Row],[Year]],NICAP[[#This Row],[Month]],NICAP[[#This Row],[Day]])</f>
        <v>27733</v>
      </c>
      <c r="S4617" s="35" t="str">
        <f t="shared" si="142"/>
        <v>NJ</v>
      </c>
      <c r="T4617" s="24" t="str">
        <f t="shared" si="143"/>
        <v>US</v>
      </c>
    </row>
    <row r="4618" spans="1:20" ht="12.75" customHeight="1" x14ac:dyDescent="0.2">
      <c r="A4618" s="35">
        <v>4609</v>
      </c>
      <c r="B4618" s="55">
        <v>751207</v>
      </c>
      <c r="C4618" s="39" t="s">
        <v>3796</v>
      </c>
      <c r="D4618" s="39" t="s">
        <v>3335</v>
      </c>
      <c r="E4618" s="39" t="str">
        <f>IF(AND(LEN(NICAP[[#This Row],[State or      Country]])=2,NICAP[[#This Row],[State or      Country]]&lt;&gt;"UK"),"US","Other")</f>
        <v>US</v>
      </c>
      <c r="F4618" s="38">
        <v>9</v>
      </c>
      <c r="G4618" s="37"/>
      <c r="H4618" s="46">
        <v>5</v>
      </c>
      <c r="I4618" s="37"/>
      <c r="J4618" s="37"/>
      <c r="K4618" s="37"/>
      <c r="L4618" s="36" t="s">
        <v>3795</v>
      </c>
      <c r="M4618" s="36" t="str">
        <f>IF(LEFT(NICAP[[#This Row],[Date]],1)=0,"Y","N")</f>
        <v>N</v>
      </c>
      <c r="N4618" s="36"/>
      <c r="O4618" s="36" t="str">
        <f>19&amp;LEFT(NICAP[[#This Row],[Date]],2)</f>
        <v>1975</v>
      </c>
      <c r="P4618" s="36" t="str">
        <f>MID(NICAP[[#This Row],[Date]],3,2)</f>
        <v>12</v>
      </c>
      <c r="Q4618" s="36" t="str">
        <f>RIGHT(NICAP[[#This Row],[Date]],2)</f>
        <v>07</v>
      </c>
      <c r="R4618" s="26">
        <f>DATE(NICAP[[#This Row],[Year]],NICAP[[#This Row],[Month]],NICAP[[#This Row],[Day]])</f>
        <v>27735</v>
      </c>
      <c r="S4618" s="35" t="str">
        <f t="shared" ref="S4618:S4681" si="144">IF(E4618="US",D4618,"")</f>
        <v>MT</v>
      </c>
      <c r="T4618" s="24" t="str">
        <f t="shared" ref="T4618:T4681" si="145">IF(E4618="US","US",D4618)</f>
        <v>US</v>
      </c>
    </row>
    <row r="4619" spans="1:20" ht="12.75" customHeight="1" x14ac:dyDescent="0.2">
      <c r="A4619" s="35">
        <v>4610</v>
      </c>
      <c r="B4619" s="55">
        <v>751208</v>
      </c>
      <c r="C4619" s="39" t="s">
        <v>3794</v>
      </c>
      <c r="D4619" s="39" t="s">
        <v>3335</v>
      </c>
      <c r="E4619" s="39" t="str">
        <f>IF(AND(LEN(NICAP[[#This Row],[State or      Country]])=2,NICAP[[#This Row],[State or      Country]]&lt;&gt;"UK"),"US","Other")</f>
        <v>US</v>
      </c>
      <c r="F4619" s="38">
        <v>2</v>
      </c>
      <c r="G4619" s="37"/>
      <c r="H4619" s="37"/>
      <c r="I4619" s="37"/>
      <c r="J4619" s="37"/>
      <c r="K4619" s="37"/>
      <c r="L4619" s="36" t="s">
        <v>3793</v>
      </c>
      <c r="M4619" s="36" t="str">
        <f>IF(LEFT(NICAP[[#This Row],[Date]],1)=0,"Y","N")</f>
        <v>N</v>
      </c>
      <c r="N4619" s="36"/>
      <c r="O4619" s="36" t="str">
        <f>19&amp;LEFT(NICAP[[#This Row],[Date]],2)</f>
        <v>1975</v>
      </c>
      <c r="P4619" s="36" t="str">
        <f>MID(NICAP[[#This Row],[Date]],3,2)</f>
        <v>12</v>
      </c>
      <c r="Q4619" s="36" t="str">
        <f>RIGHT(NICAP[[#This Row],[Date]],2)</f>
        <v>08</v>
      </c>
      <c r="R4619" s="26">
        <f>DATE(NICAP[[#This Row],[Year]],NICAP[[#This Row],[Month]],NICAP[[#This Row],[Day]])</f>
        <v>27736</v>
      </c>
      <c r="S4619" s="35" t="str">
        <f t="shared" si="144"/>
        <v>MT</v>
      </c>
      <c r="T4619" s="24" t="str">
        <f t="shared" si="145"/>
        <v>US</v>
      </c>
    </row>
    <row r="4620" spans="1:20" ht="12.75" customHeight="1" x14ac:dyDescent="0.2">
      <c r="A4620" s="35">
        <v>4611</v>
      </c>
      <c r="B4620" s="55">
        <v>751209</v>
      </c>
      <c r="C4620" s="39" t="s">
        <v>3792</v>
      </c>
      <c r="D4620" s="39" t="s">
        <v>3335</v>
      </c>
      <c r="E4620" s="39" t="str">
        <f>IF(AND(LEN(NICAP[[#This Row],[State or      Country]])=2,NICAP[[#This Row],[State or      Country]]&lt;&gt;"UK"),"US","Other")</f>
        <v>US</v>
      </c>
      <c r="F4620" s="38">
        <v>1</v>
      </c>
      <c r="G4620" s="41"/>
      <c r="H4620" s="41"/>
      <c r="I4620" s="41"/>
      <c r="J4620" s="41"/>
      <c r="K4620" s="41"/>
      <c r="L4620" s="36" t="s">
        <v>3791</v>
      </c>
      <c r="M4620" s="36" t="str">
        <f>IF(LEFT(NICAP[[#This Row],[Date]],1)=0,"Y","N")</f>
        <v>N</v>
      </c>
      <c r="N4620" s="36"/>
      <c r="O4620" s="36" t="str">
        <f>19&amp;LEFT(NICAP[[#This Row],[Date]],2)</f>
        <v>1975</v>
      </c>
      <c r="P4620" s="36" t="str">
        <f>MID(NICAP[[#This Row],[Date]],3,2)</f>
        <v>12</v>
      </c>
      <c r="Q4620" s="36" t="str">
        <f>RIGHT(NICAP[[#This Row],[Date]],2)</f>
        <v>09</v>
      </c>
      <c r="R4620" s="26">
        <f>DATE(NICAP[[#This Row],[Year]],NICAP[[#This Row],[Month]],NICAP[[#This Row],[Day]])</f>
        <v>27737</v>
      </c>
      <c r="S4620" s="35" t="str">
        <f t="shared" si="144"/>
        <v>MT</v>
      </c>
      <c r="T4620" s="24" t="str">
        <f t="shared" si="145"/>
        <v>US</v>
      </c>
    </row>
    <row r="4621" spans="1:20" ht="12.75" customHeight="1" x14ac:dyDescent="0.2">
      <c r="A4621" s="35">
        <v>4612</v>
      </c>
      <c r="B4621" s="55">
        <v>751209</v>
      </c>
      <c r="C4621" s="39" t="s">
        <v>3790</v>
      </c>
      <c r="D4621" s="39" t="s">
        <v>3335</v>
      </c>
      <c r="E4621" s="39" t="str">
        <f>IF(AND(LEN(NICAP[[#This Row],[State or      Country]])=2,NICAP[[#This Row],[State or      Country]]&lt;&gt;"UK"),"US","Other")</f>
        <v>US</v>
      </c>
      <c r="F4621" s="38">
        <v>2</v>
      </c>
      <c r="G4621" s="37"/>
      <c r="H4621" s="37"/>
      <c r="I4621" s="37"/>
      <c r="J4621" s="37"/>
      <c r="K4621" s="37"/>
      <c r="L4621" s="36" t="s">
        <v>3789</v>
      </c>
      <c r="M4621" s="36" t="str">
        <f>IF(LEFT(NICAP[[#This Row],[Date]],1)=0,"Y","N")</f>
        <v>N</v>
      </c>
      <c r="N4621" s="36"/>
      <c r="O4621" s="36" t="str">
        <f>19&amp;LEFT(NICAP[[#This Row],[Date]],2)</f>
        <v>1975</v>
      </c>
      <c r="P4621" s="36" t="str">
        <f>MID(NICAP[[#This Row],[Date]],3,2)</f>
        <v>12</v>
      </c>
      <c r="Q4621" s="36" t="str">
        <f>RIGHT(NICAP[[#This Row],[Date]],2)</f>
        <v>09</v>
      </c>
      <c r="R4621" s="26">
        <f>DATE(NICAP[[#This Row],[Year]],NICAP[[#This Row],[Month]],NICAP[[#This Row],[Day]])</f>
        <v>27737</v>
      </c>
      <c r="S4621" s="35" t="str">
        <f t="shared" si="144"/>
        <v>MT</v>
      </c>
      <c r="T4621" s="24" t="str">
        <f t="shared" si="145"/>
        <v>US</v>
      </c>
    </row>
    <row r="4622" spans="1:20" ht="27.75" customHeight="1" x14ac:dyDescent="0.2">
      <c r="A4622" s="35">
        <v>4613</v>
      </c>
      <c r="B4622" s="60">
        <v>751211</v>
      </c>
      <c r="C4622" s="44" t="s">
        <v>3675</v>
      </c>
      <c r="D4622" s="44" t="s">
        <v>3335</v>
      </c>
      <c r="E4622" s="44" t="str">
        <f>IF(AND(LEN(NICAP[[#This Row],[State or      Country]])=2,NICAP[[#This Row],[State or      Country]]&lt;&gt;"UK"),"US","Other")</f>
        <v>US</v>
      </c>
      <c r="F4622" s="43">
        <v>2</v>
      </c>
      <c r="G4622" s="41"/>
      <c r="H4622" s="41"/>
      <c r="I4622" s="41"/>
      <c r="J4622" s="41"/>
      <c r="K4622" s="41"/>
      <c r="L4622" s="42" t="s">
        <v>3788</v>
      </c>
      <c r="M4622" s="42" t="str">
        <f>IF(LEFT(NICAP[[#This Row],[Date]],1)=0,"Y","N")</f>
        <v>N</v>
      </c>
      <c r="N4622" s="42"/>
      <c r="O4622" s="42" t="str">
        <f>19&amp;LEFT(NICAP[[#This Row],[Date]],2)</f>
        <v>1975</v>
      </c>
      <c r="P4622" s="42" t="str">
        <f>MID(NICAP[[#This Row],[Date]],3,2)</f>
        <v>12</v>
      </c>
      <c r="Q4622" s="42" t="str">
        <f>RIGHT(NICAP[[#This Row],[Date]],2)</f>
        <v>11</v>
      </c>
      <c r="R4622" s="26">
        <f>DATE(NICAP[[#This Row],[Year]],NICAP[[#This Row],[Month]],NICAP[[#This Row],[Day]])</f>
        <v>27739</v>
      </c>
      <c r="S4622" s="35" t="str">
        <f t="shared" si="144"/>
        <v>MT</v>
      </c>
      <c r="T4622" s="24" t="str">
        <f t="shared" si="145"/>
        <v>US</v>
      </c>
    </row>
    <row r="4623" spans="1:20" ht="42.75" customHeight="1" x14ac:dyDescent="0.2">
      <c r="A4623" s="35">
        <v>4614</v>
      </c>
      <c r="B4623" s="57">
        <v>751215</v>
      </c>
      <c r="C4623" s="50" t="s">
        <v>3787</v>
      </c>
      <c r="D4623" s="50" t="s">
        <v>1813</v>
      </c>
      <c r="E4623" s="50" t="str">
        <f>IF(AND(LEN(NICAP[[#This Row],[State or      Country]])=2,NICAP[[#This Row],[State or      Country]]&lt;&gt;"UK"),"US","Other")</f>
        <v>Other</v>
      </c>
      <c r="F4623" s="75">
        <v>2</v>
      </c>
      <c r="G4623" s="48"/>
      <c r="H4623" s="48"/>
      <c r="I4623" s="48"/>
      <c r="J4623" s="48"/>
      <c r="K4623" s="48"/>
      <c r="L4623" s="36" t="s">
        <v>3786</v>
      </c>
      <c r="M4623" s="36" t="str">
        <f>IF(LEFT(NICAP[[#This Row],[Date]],1)=0,"Y","N")</f>
        <v>N</v>
      </c>
      <c r="N4623" s="36"/>
      <c r="O4623" s="36" t="str">
        <f>19&amp;LEFT(NICAP[[#This Row],[Date]],2)</f>
        <v>1975</v>
      </c>
      <c r="P4623" s="36" t="str">
        <f>MID(NICAP[[#This Row],[Date]],3,2)</f>
        <v>12</v>
      </c>
      <c r="Q4623" s="36" t="str">
        <f>RIGHT(NICAP[[#This Row],[Date]],2)</f>
        <v>15</v>
      </c>
      <c r="R4623" s="26">
        <f>DATE(NICAP[[#This Row],[Year]],NICAP[[#This Row],[Month]],NICAP[[#This Row],[Day]])</f>
        <v>27743</v>
      </c>
      <c r="S4623" s="35" t="str">
        <f t="shared" si="144"/>
        <v/>
      </c>
      <c r="T4623" s="24" t="str">
        <f t="shared" si="145"/>
        <v>France</v>
      </c>
    </row>
    <row r="4624" spans="1:20" ht="87" customHeight="1" x14ac:dyDescent="0.2">
      <c r="A4624" s="35">
        <v>4615</v>
      </c>
      <c r="B4624" s="57">
        <v>751217</v>
      </c>
      <c r="C4624" s="50" t="s">
        <v>1750</v>
      </c>
      <c r="D4624" s="50" t="s">
        <v>1749</v>
      </c>
      <c r="E4624" s="50" t="str">
        <f>IF(AND(LEN(NICAP[[#This Row],[State or      Country]])=2,NICAP[[#This Row],[State or      Country]]&lt;&gt;"UK"),"US","Other")</f>
        <v>Other</v>
      </c>
      <c r="F4624" s="75">
        <v>5</v>
      </c>
      <c r="G4624" s="48"/>
      <c r="H4624" s="48"/>
      <c r="I4624" s="48"/>
      <c r="J4624" s="48"/>
      <c r="K4624" s="48"/>
      <c r="L4624" s="36" t="s">
        <v>3785</v>
      </c>
      <c r="M4624" s="36" t="str">
        <f>IF(LEFT(NICAP[[#This Row],[Date]],1)=0,"Y","N")</f>
        <v>N</v>
      </c>
      <c r="N4624" s="36"/>
      <c r="O4624" s="36" t="str">
        <f>19&amp;LEFT(NICAP[[#This Row],[Date]],2)</f>
        <v>1975</v>
      </c>
      <c r="P4624" s="36" t="str">
        <f>MID(NICAP[[#This Row],[Date]],3,2)</f>
        <v>12</v>
      </c>
      <c r="Q4624" s="36" t="str">
        <f>RIGHT(NICAP[[#This Row],[Date]],2)</f>
        <v>17</v>
      </c>
      <c r="R4624" s="26">
        <f>DATE(NICAP[[#This Row],[Year]],NICAP[[#This Row],[Month]],NICAP[[#This Row],[Day]])</f>
        <v>27745</v>
      </c>
      <c r="S4624" s="35" t="str">
        <f t="shared" si="144"/>
        <v/>
      </c>
      <c r="T4624" s="24" t="str">
        <f t="shared" si="145"/>
        <v>Brazil</v>
      </c>
    </row>
    <row r="4625" spans="1:20" ht="56.25" customHeight="1" x14ac:dyDescent="0.2">
      <c r="A4625" s="35">
        <v>4616</v>
      </c>
      <c r="B4625" s="57">
        <v>751218</v>
      </c>
      <c r="C4625" s="50" t="s">
        <v>3784</v>
      </c>
      <c r="D4625" s="50" t="s">
        <v>1813</v>
      </c>
      <c r="E4625" s="50" t="str">
        <f>IF(AND(LEN(NICAP[[#This Row],[State or      Country]])=2,NICAP[[#This Row],[State or      Country]]&lt;&gt;"UK"),"US","Other")</f>
        <v>Other</v>
      </c>
      <c r="F4625" s="75">
        <v>1</v>
      </c>
      <c r="G4625" s="48"/>
      <c r="H4625" s="48"/>
      <c r="I4625" s="48"/>
      <c r="J4625" s="48"/>
      <c r="K4625" s="48"/>
      <c r="L4625" s="36" t="s">
        <v>3783</v>
      </c>
      <c r="M4625" s="36" t="str">
        <f>IF(LEFT(NICAP[[#This Row],[Date]],1)=0,"Y","N")</f>
        <v>N</v>
      </c>
      <c r="N4625" s="36"/>
      <c r="O4625" s="36" t="str">
        <f>19&amp;LEFT(NICAP[[#This Row],[Date]],2)</f>
        <v>1975</v>
      </c>
      <c r="P4625" s="36" t="str">
        <f>MID(NICAP[[#This Row],[Date]],3,2)</f>
        <v>12</v>
      </c>
      <c r="Q4625" s="36" t="str">
        <f>RIGHT(NICAP[[#This Row],[Date]],2)</f>
        <v>18</v>
      </c>
      <c r="R4625" s="26">
        <f>DATE(NICAP[[#This Row],[Year]],NICAP[[#This Row],[Month]],NICAP[[#This Row],[Day]])</f>
        <v>27746</v>
      </c>
      <c r="S4625" s="35" t="str">
        <f t="shared" si="144"/>
        <v/>
      </c>
      <c r="T4625" s="24" t="str">
        <f t="shared" si="145"/>
        <v>France</v>
      </c>
    </row>
    <row r="4626" spans="1:20" ht="27.75" customHeight="1" x14ac:dyDescent="0.2">
      <c r="A4626" s="35">
        <v>4617</v>
      </c>
      <c r="B4626" s="60">
        <v>751218</v>
      </c>
      <c r="C4626" s="44" t="s">
        <v>3782</v>
      </c>
      <c r="D4626" s="44" t="s">
        <v>3335</v>
      </c>
      <c r="E4626" s="44" t="str">
        <f>IF(AND(LEN(NICAP[[#This Row],[State or      Country]])=2,NICAP[[#This Row],[State or      Country]]&lt;&gt;"UK"),"US","Other")</f>
        <v>US</v>
      </c>
      <c r="F4626" s="74">
        <v>9</v>
      </c>
      <c r="G4626" s="41"/>
      <c r="H4626" s="77">
        <v>5</v>
      </c>
      <c r="I4626" s="41"/>
      <c r="J4626" s="41"/>
      <c r="K4626" s="41"/>
      <c r="L4626" s="59" t="s">
        <v>3781</v>
      </c>
      <c r="M4626" s="59" t="str">
        <f>IF(LEFT(NICAP[[#This Row],[Date]],1)=0,"Y","N")</f>
        <v>N</v>
      </c>
      <c r="N4626" s="59"/>
      <c r="O4626" s="59" t="str">
        <f>19&amp;LEFT(NICAP[[#This Row],[Date]],2)</f>
        <v>1975</v>
      </c>
      <c r="P4626" s="59" t="str">
        <f>MID(NICAP[[#This Row],[Date]],3,2)</f>
        <v>12</v>
      </c>
      <c r="Q4626" s="59" t="str">
        <f>RIGHT(NICAP[[#This Row],[Date]],2)</f>
        <v>18</v>
      </c>
      <c r="R4626" s="26">
        <f>DATE(NICAP[[#This Row],[Year]],NICAP[[#This Row],[Month]],NICAP[[#This Row],[Day]])</f>
        <v>27746</v>
      </c>
      <c r="S4626" s="35" t="str">
        <f t="shared" si="144"/>
        <v>MT</v>
      </c>
      <c r="T4626" s="24" t="str">
        <f t="shared" si="145"/>
        <v>US</v>
      </c>
    </row>
    <row r="4627" spans="1:20" ht="12.75" customHeight="1" x14ac:dyDescent="0.2">
      <c r="A4627" s="35">
        <v>4618</v>
      </c>
      <c r="B4627" s="55">
        <v>751219</v>
      </c>
      <c r="C4627" s="39" t="s">
        <v>3780</v>
      </c>
      <c r="D4627" s="39" t="s">
        <v>3335</v>
      </c>
      <c r="E4627" s="39" t="str">
        <f>IF(AND(LEN(NICAP[[#This Row],[State or      Country]])=2,NICAP[[#This Row],[State or      Country]]&lt;&gt;"UK"),"US","Other")</f>
        <v>US</v>
      </c>
      <c r="F4627" s="79">
        <v>2</v>
      </c>
      <c r="G4627" s="37"/>
      <c r="H4627" s="37"/>
      <c r="I4627" s="37"/>
      <c r="J4627" s="37"/>
      <c r="K4627" s="37"/>
      <c r="L4627" s="36" t="s">
        <v>3779</v>
      </c>
      <c r="M4627" s="36" t="str">
        <f>IF(LEFT(NICAP[[#This Row],[Date]],1)=0,"Y","N")</f>
        <v>N</v>
      </c>
      <c r="N4627" s="36"/>
      <c r="O4627" s="36" t="str">
        <f>19&amp;LEFT(NICAP[[#This Row],[Date]],2)</f>
        <v>1975</v>
      </c>
      <c r="P4627" s="36" t="str">
        <f>MID(NICAP[[#This Row],[Date]],3,2)</f>
        <v>12</v>
      </c>
      <c r="Q4627" s="36" t="str">
        <f>RIGHT(NICAP[[#This Row],[Date]],2)</f>
        <v>19</v>
      </c>
      <c r="R4627" s="26">
        <f>DATE(NICAP[[#This Row],[Year]],NICAP[[#This Row],[Month]],NICAP[[#This Row],[Day]])</f>
        <v>27747</v>
      </c>
      <c r="S4627" s="35" t="str">
        <f t="shared" si="144"/>
        <v>MT</v>
      </c>
      <c r="T4627" s="24" t="str">
        <f t="shared" si="145"/>
        <v>US</v>
      </c>
    </row>
    <row r="4628" spans="1:20" ht="27" customHeight="1" x14ac:dyDescent="0.2">
      <c r="A4628" s="35">
        <v>4619</v>
      </c>
      <c r="B4628" s="60">
        <v>751223</v>
      </c>
      <c r="C4628" s="44" t="s">
        <v>3776</v>
      </c>
      <c r="D4628" s="44" t="s">
        <v>1883</v>
      </c>
      <c r="E4628" s="44" t="str">
        <f>IF(AND(LEN(NICAP[[#This Row],[State or      Country]])=2,NICAP[[#This Row],[State or      Country]]&lt;&gt;"UK"),"US","Other")</f>
        <v>US</v>
      </c>
      <c r="F4628" s="74">
        <v>3</v>
      </c>
      <c r="G4628" s="41"/>
      <c r="H4628" s="41"/>
      <c r="I4628" s="41"/>
      <c r="J4628" s="41"/>
      <c r="K4628" s="41"/>
      <c r="L4628" s="42" t="s">
        <v>3778</v>
      </c>
      <c r="M4628" s="42" t="str">
        <f>IF(LEFT(NICAP[[#This Row],[Date]],1)=0,"Y","N")</f>
        <v>N</v>
      </c>
      <c r="N4628" s="42"/>
      <c r="O4628" s="42" t="str">
        <f>19&amp;LEFT(NICAP[[#This Row],[Date]],2)</f>
        <v>1975</v>
      </c>
      <c r="P4628" s="42" t="str">
        <f>MID(NICAP[[#This Row],[Date]],3,2)</f>
        <v>12</v>
      </c>
      <c r="Q4628" s="42" t="str">
        <f>RIGHT(NICAP[[#This Row],[Date]],2)</f>
        <v>23</v>
      </c>
      <c r="R4628" s="26">
        <f>DATE(NICAP[[#This Row],[Year]],NICAP[[#This Row],[Month]],NICAP[[#This Row],[Day]])</f>
        <v>27751</v>
      </c>
      <c r="S4628" s="35" t="str">
        <f t="shared" si="144"/>
        <v>MN</v>
      </c>
      <c r="T4628" s="24" t="str">
        <f t="shared" si="145"/>
        <v>US</v>
      </c>
    </row>
    <row r="4629" spans="1:20" ht="27" customHeight="1" x14ac:dyDescent="0.2">
      <c r="A4629" s="35">
        <v>4620</v>
      </c>
      <c r="B4629" s="60">
        <v>751223</v>
      </c>
      <c r="C4629" s="44" t="s">
        <v>3675</v>
      </c>
      <c r="D4629" s="44" t="s">
        <v>3335</v>
      </c>
      <c r="E4629" s="44" t="str">
        <f>IF(AND(LEN(NICAP[[#This Row],[State or      Country]])=2,NICAP[[#This Row],[State or      Country]]&lt;&gt;"UK"),"US","Other")</f>
        <v>US</v>
      </c>
      <c r="F4629" s="74">
        <v>2</v>
      </c>
      <c r="G4629" s="41"/>
      <c r="H4629" s="41"/>
      <c r="I4629" s="41"/>
      <c r="J4629" s="41"/>
      <c r="K4629" s="41"/>
      <c r="L4629" s="42" t="s">
        <v>3777</v>
      </c>
      <c r="M4629" s="42" t="str">
        <f>IF(LEFT(NICAP[[#This Row],[Date]],1)=0,"Y","N")</f>
        <v>N</v>
      </c>
      <c r="N4629" s="42"/>
      <c r="O4629" s="42" t="str">
        <f>19&amp;LEFT(NICAP[[#This Row],[Date]],2)</f>
        <v>1975</v>
      </c>
      <c r="P4629" s="42" t="str">
        <f>MID(NICAP[[#This Row],[Date]],3,2)</f>
        <v>12</v>
      </c>
      <c r="Q4629" s="42" t="str">
        <f>RIGHT(NICAP[[#This Row],[Date]],2)</f>
        <v>23</v>
      </c>
      <c r="R4629" s="26">
        <f>DATE(NICAP[[#This Row],[Year]],NICAP[[#This Row],[Month]],NICAP[[#This Row],[Day]])</f>
        <v>27751</v>
      </c>
      <c r="S4629" s="35" t="str">
        <f t="shared" si="144"/>
        <v>MT</v>
      </c>
      <c r="T4629" s="24" t="str">
        <f t="shared" si="145"/>
        <v>US</v>
      </c>
    </row>
    <row r="4630" spans="1:20" ht="86.25" customHeight="1" x14ac:dyDescent="0.2">
      <c r="A4630" s="35">
        <v>4621</v>
      </c>
      <c r="B4630" s="57">
        <v>751223</v>
      </c>
      <c r="C4630" s="50" t="s">
        <v>3776</v>
      </c>
      <c r="D4630" s="50" t="s">
        <v>1883</v>
      </c>
      <c r="E4630" s="50" t="str">
        <f>IF(AND(LEN(NICAP[[#This Row],[State or      Country]])=2,NICAP[[#This Row],[State or      Country]]&lt;&gt;"UK"),"US","Other")</f>
        <v>US</v>
      </c>
      <c r="F4630" s="75">
        <v>3</v>
      </c>
      <c r="G4630" s="48"/>
      <c r="H4630" s="48"/>
      <c r="I4630" s="48"/>
      <c r="J4630" s="48"/>
      <c r="K4630" s="48"/>
      <c r="L4630" s="36" t="s">
        <v>3775</v>
      </c>
      <c r="M4630" s="36" t="str">
        <f>IF(LEFT(NICAP[[#This Row],[Date]],1)=0,"Y","N")</f>
        <v>N</v>
      </c>
      <c r="N4630" s="36"/>
      <c r="O4630" s="36" t="str">
        <f>19&amp;LEFT(NICAP[[#This Row],[Date]],2)</f>
        <v>1975</v>
      </c>
      <c r="P4630" s="36" t="str">
        <f>MID(NICAP[[#This Row],[Date]],3,2)</f>
        <v>12</v>
      </c>
      <c r="Q4630" s="36" t="str">
        <f>RIGHT(NICAP[[#This Row],[Date]],2)</f>
        <v>23</v>
      </c>
      <c r="R4630" s="26">
        <f>DATE(NICAP[[#This Row],[Year]],NICAP[[#This Row],[Month]],NICAP[[#This Row],[Day]])</f>
        <v>27751</v>
      </c>
      <c r="S4630" s="35" t="str">
        <f t="shared" si="144"/>
        <v>MN</v>
      </c>
      <c r="T4630" s="24" t="str">
        <f t="shared" si="145"/>
        <v>US</v>
      </c>
    </row>
    <row r="4631" spans="1:20" ht="42" customHeight="1" x14ac:dyDescent="0.2">
      <c r="A4631" s="35">
        <v>4622</v>
      </c>
      <c r="B4631" s="57">
        <v>751224</v>
      </c>
      <c r="C4631" s="50" t="s">
        <v>3774</v>
      </c>
      <c r="D4631" s="50" t="s">
        <v>1813</v>
      </c>
      <c r="E4631" s="50" t="str">
        <f>IF(AND(LEN(NICAP[[#This Row],[State or      Country]])=2,NICAP[[#This Row],[State or      Country]]&lt;&gt;"UK"),"US","Other")</f>
        <v>Other</v>
      </c>
      <c r="F4631" s="75">
        <v>2</v>
      </c>
      <c r="G4631" s="48"/>
      <c r="H4631" s="48"/>
      <c r="I4631" s="48"/>
      <c r="J4631" s="48"/>
      <c r="K4631" s="48"/>
      <c r="L4631" s="89" t="s">
        <v>3773</v>
      </c>
      <c r="M4631" s="89" t="str">
        <f>IF(LEFT(NICAP[[#This Row],[Date]],1)=0,"Y","N")</f>
        <v>N</v>
      </c>
      <c r="N4631" s="89"/>
      <c r="O4631" s="89" t="str">
        <f>19&amp;LEFT(NICAP[[#This Row],[Date]],2)</f>
        <v>1975</v>
      </c>
      <c r="P4631" s="89" t="str">
        <f>MID(NICAP[[#This Row],[Date]],3,2)</f>
        <v>12</v>
      </c>
      <c r="Q4631" s="89" t="str">
        <f>RIGHT(NICAP[[#This Row],[Date]],2)</f>
        <v>24</v>
      </c>
      <c r="R4631" s="26">
        <f>DATE(NICAP[[#This Row],[Year]],NICAP[[#This Row],[Month]],NICAP[[#This Row],[Day]])</f>
        <v>27752</v>
      </c>
      <c r="S4631" s="35" t="str">
        <f t="shared" si="144"/>
        <v/>
      </c>
      <c r="T4631" s="24" t="str">
        <f t="shared" si="145"/>
        <v>France</v>
      </c>
    </row>
    <row r="4632" spans="1:20" ht="71.25" customHeight="1" x14ac:dyDescent="0.2">
      <c r="A4632" s="35">
        <v>4623</v>
      </c>
      <c r="B4632" s="57">
        <v>751224</v>
      </c>
      <c r="C4632" s="50" t="s">
        <v>3772</v>
      </c>
      <c r="D4632" s="50" t="s">
        <v>1813</v>
      </c>
      <c r="E4632" s="50" t="str">
        <f>IF(AND(LEN(NICAP[[#This Row],[State or      Country]])=2,NICAP[[#This Row],[State or      Country]]&lt;&gt;"UK"),"US","Other")</f>
        <v>Other</v>
      </c>
      <c r="F4632" s="75">
        <v>6</v>
      </c>
      <c r="G4632" s="48"/>
      <c r="H4632" s="48"/>
      <c r="I4632" s="48"/>
      <c r="J4632" s="48"/>
      <c r="K4632" s="48"/>
      <c r="L4632" s="36" t="s">
        <v>3771</v>
      </c>
      <c r="M4632" s="36" t="str">
        <f>IF(LEFT(NICAP[[#This Row],[Date]],1)=0,"Y","N")</f>
        <v>N</v>
      </c>
      <c r="N4632" s="36"/>
      <c r="O4632" s="36" t="str">
        <f>19&amp;LEFT(NICAP[[#This Row],[Date]],2)</f>
        <v>1975</v>
      </c>
      <c r="P4632" s="36" t="str">
        <f>MID(NICAP[[#This Row],[Date]],3,2)</f>
        <v>12</v>
      </c>
      <c r="Q4632" s="36" t="str">
        <f>RIGHT(NICAP[[#This Row],[Date]],2)</f>
        <v>24</v>
      </c>
      <c r="R4632" s="26">
        <f>DATE(NICAP[[#This Row],[Year]],NICAP[[#This Row],[Month]],NICAP[[#This Row],[Day]])</f>
        <v>27752</v>
      </c>
      <c r="S4632" s="35" t="str">
        <f t="shared" si="144"/>
        <v/>
      </c>
      <c r="T4632" s="24" t="str">
        <f t="shared" si="145"/>
        <v>France</v>
      </c>
    </row>
    <row r="4633" spans="1:20" ht="42.75" customHeight="1" x14ac:dyDescent="0.2">
      <c r="A4633" s="35">
        <v>4624</v>
      </c>
      <c r="B4633" s="57">
        <v>760101</v>
      </c>
      <c r="C4633" s="50" t="s">
        <v>3770</v>
      </c>
      <c r="D4633" s="50" t="s">
        <v>1813</v>
      </c>
      <c r="E4633" s="50" t="str">
        <f>IF(AND(LEN(NICAP[[#This Row],[State or      Country]])=2,NICAP[[#This Row],[State or      Country]]&lt;&gt;"UK"),"US","Other")</f>
        <v>Other</v>
      </c>
      <c r="F4633" s="75">
        <v>1</v>
      </c>
      <c r="G4633" s="48"/>
      <c r="H4633" s="48"/>
      <c r="I4633" s="48"/>
      <c r="J4633" s="48"/>
      <c r="K4633" s="48"/>
      <c r="L4633" s="36" t="s">
        <v>3769</v>
      </c>
      <c r="M4633" s="36" t="str">
        <f>IF(LEFT(NICAP[[#This Row],[Date]],1)=0,"Y","N")</f>
        <v>N</v>
      </c>
      <c r="N4633" s="36"/>
      <c r="O4633" s="36" t="str">
        <f>19&amp;LEFT(NICAP[[#This Row],[Date]],2)</f>
        <v>1976</v>
      </c>
      <c r="P4633" s="36" t="str">
        <f>MID(NICAP[[#This Row],[Date]],3,2)</f>
        <v>01</v>
      </c>
      <c r="Q4633" s="36" t="str">
        <f>RIGHT(NICAP[[#This Row],[Date]],2)</f>
        <v>01</v>
      </c>
      <c r="R4633" s="26">
        <f>DATE(NICAP[[#This Row],[Year]],NICAP[[#This Row],[Month]],NICAP[[#This Row],[Day]])</f>
        <v>27760</v>
      </c>
      <c r="S4633" s="35" t="str">
        <f t="shared" si="144"/>
        <v/>
      </c>
      <c r="T4633" s="24" t="str">
        <f t="shared" si="145"/>
        <v>France</v>
      </c>
    </row>
    <row r="4634" spans="1:20" ht="174.75" customHeight="1" x14ac:dyDescent="0.2">
      <c r="A4634" s="35">
        <v>4625</v>
      </c>
      <c r="B4634" s="57">
        <v>760105</v>
      </c>
      <c r="C4634" s="50" t="s">
        <v>3768</v>
      </c>
      <c r="D4634" s="50" t="s">
        <v>1813</v>
      </c>
      <c r="E4634" s="50" t="str">
        <f>IF(AND(LEN(NICAP[[#This Row],[State or      Country]])=2,NICAP[[#This Row],[State or      Country]]&lt;&gt;"UK"),"US","Other")</f>
        <v>Other</v>
      </c>
      <c r="F4634" s="75">
        <v>7</v>
      </c>
      <c r="G4634" s="48"/>
      <c r="H4634" s="48"/>
      <c r="I4634" s="48"/>
      <c r="J4634" s="48"/>
      <c r="K4634" s="48"/>
      <c r="L4634" s="42" t="s">
        <v>3767</v>
      </c>
      <c r="M4634" s="42" t="str">
        <f>IF(LEFT(NICAP[[#This Row],[Date]],1)=0,"Y","N")</f>
        <v>N</v>
      </c>
      <c r="N4634" s="42"/>
      <c r="O4634" s="42" t="str">
        <f>19&amp;LEFT(NICAP[[#This Row],[Date]],2)</f>
        <v>1976</v>
      </c>
      <c r="P4634" s="42" t="str">
        <f>MID(NICAP[[#This Row],[Date]],3,2)</f>
        <v>01</v>
      </c>
      <c r="Q4634" s="42" t="str">
        <f>RIGHT(NICAP[[#This Row],[Date]],2)</f>
        <v>05</v>
      </c>
      <c r="R4634" s="26">
        <f>DATE(NICAP[[#This Row],[Year]],NICAP[[#This Row],[Month]],NICAP[[#This Row],[Day]])</f>
        <v>27764</v>
      </c>
      <c r="S4634" s="35" t="str">
        <f t="shared" si="144"/>
        <v/>
      </c>
      <c r="T4634" s="24" t="str">
        <f t="shared" si="145"/>
        <v>France</v>
      </c>
    </row>
    <row r="4635" spans="1:20" ht="42.75" customHeight="1" x14ac:dyDescent="0.2">
      <c r="A4635" s="35">
        <v>4626</v>
      </c>
      <c r="B4635" s="57">
        <v>760106</v>
      </c>
      <c r="C4635" s="50" t="s">
        <v>3766</v>
      </c>
      <c r="D4635" s="50" t="s">
        <v>2013</v>
      </c>
      <c r="E4635" s="50" t="str">
        <f>IF(AND(LEN(NICAP[[#This Row],[State or      Country]])=2,NICAP[[#This Row],[State or      Country]]&lt;&gt;"UK"),"US","Other")</f>
        <v>US</v>
      </c>
      <c r="F4635" s="75">
        <v>2</v>
      </c>
      <c r="G4635" s="48"/>
      <c r="H4635" s="48"/>
      <c r="I4635" s="48"/>
      <c r="J4635" s="48"/>
      <c r="K4635" s="48"/>
      <c r="L4635" s="36" t="s">
        <v>3765</v>
      </c>
      <c r="M4635" s="36" t="str">
        <f>IF(LEFT(NICAP[[#This Row],[Date]],1)=0,"Y","N")</f>
        <v>N</v>
      </c>
      <c r="N4635" s="36"/>
      <c r="O4635" s="36" t="str">
        <f>19&amp;LEFT(NICAP[[#This Row],[Date]],2)</f>
        <v>1976</v>
      </c>
      <c r="P4635" s="36" t="str">
        <f>MID(NICAP[[#This Row],[Date]],3,2)</f>
        <v>01</v>
      </c>
      <c r="Q4635" s="36" t="str">
        <f>RIGHT(NICAP[[#This Row],[Date]],2)</f>
        <v>06</v>
      </c>
      <c r="R4635" s="26">
        <f>DATE(NICAP[[#This Row],[Year]],NICAP[[#This Row],[Month]],NICAP[[#This Row],[Day]])</f>
        <v>27765</v>
      </c>
      <c r="S4635" s="35" t="str">
        <f t="shared" si="144"/>
        <v>KY</v>
      </c>
      <c r="T4635" s="24" t="str">
        <f t="shared" si="145"/>
        <v>US</v>
      </c>
    </row>
    <row r="4636" spans="1:20" ht="12.75" customHeight="1" x14ac:dyDescent="0.2">
      <c r="A4636" s="35">
        <v>4627</v>
      </c>
      <c r="B4636" s="55">
        <v>760108</v>
      </c>
      <c r="C4636" s="39" t="s">
        <v>3764</v>
      </c>
      <c r="D4636" s="39" t="s">
        <v>3335</v>
      </c>
      <c r="E4636" s="39" t="str">
        <f>IF(AND(LEN(NICAP[[#This Row],[State or      Country]])=2,NICAP[[#This Row],[State or      Country]]&lt;&gt;"UK"),"US","Other")</f>
        <v>US</v>
      </c>
      <c r="F4636" s="79">
        <v>1</v>
      </c>
      <c r="G4636" s="37"/>
      <c r="H4636" s="37"/>
      <c r="I4636" s="37"/>
      <c r="J4636" s="37"/>
      <c r="K4636" s="37"/>
      <c r="L4636" s="36" t="s">
        <v>3763</v>
      </c>
      <c r="M4636" s="36" t="str">
        <f>IF(LEFT(NICAP[[#This Row],[Date]],1)=0,"Y","N")</f>
        <v>N</v>
      </c>
      <c r="N4636" s="36"/>
      <c r="O4636" s="36" t="str">
        <f>19&amp;LEFT(NICAP[[#This Row],[Date]],2)</f>
        <v>1976</v>
      </c>
      <c r="P4636" s="36" t="str">
        <f>MID(NICAP[[#This Row],[Date]],3,2)</f>
        <v>01</v>
      </c>
      <c r="Q4636" s="36" t="str">
        <f>RIGHT(NICAP[[#This Row],[Date]],2)</f>
        <v>08</v>
      </c>
      <c r="R4636" s="26">
        <f>DATE(NICAP[[#This Row],[Year]],NICAP[[#This Row],[Month]],NICAP[[#This Row],[Day]])</f>
        <v>27767</v>
      </c>
      <c r="S4636" s="35" t="str">
        <f t="shared" si="144"/>
        <v>MT</v>
      </c>
      <c r="T4636" s="24" t="str">
        <f t="shared" si="145"/>
        <v>US</v>
      </c>
    </row>
    <row r="4637" spans="1:20" ht="12.75" customHeight="1" x14ac:dyDescent="0.2">
      <c r="A4637" s="35">
        <v>4628</v>
      </c>
      <c r="B4637" s="55">
        <v>760110</v>
      </c>
      <c r="C4637" s="39" t="s">
        <v>3762</v>
      </c>
      <c r="D4637" s="39" t="s">
        <v>3335</v>
      </c>
      <c r="E4637" s="39" t="str">
        <f>IF(AND(LEN(NICAP[[#This Row],[State or      Country]])=2,NICAP[[#This Row],[State or      Country]]&lt;&gt;"UK"),"US","Other")</f>
        <v>US</v>
      </c>
      <c r="F4637" s="79">
        <v>2</v>
      </c>
      <c r="G4637" s="37"/>
      <c r="H4637" s="37"/>
      <c r="I4637" s="37"/>
      <c r="J4637" s="37"/>
      <c r="K4637" s="37"/>
      <c r="L4637" s="36" t="s">
        <v>3761</v>
      </c>
      <c r="M4637" s="36" t="str">
        <f>IF(LEFT(NICAP[[#This Row],[Date]],1)=0,"Y","N")</f>
        <v>N</v>
      </c>
      <c r="N4637" s="36"/>
      <c r="O4637" s="36" t="str">
        <f>19&amp;LEFT(NICAP[[#This Row],[Date]],2)</f>
        <v>1976</v>
      </c>
      <c r="P4637" s="36" t="str">
        <f>MID(NICAP[[#This Row],[Date]],3,2)</f>
        <v>01</v>
      </c>
      <c r="Q4637" s="36" t="str">
        <f>RIGHT(NICAP[[#This Row],[Date]],2)</f>
        <v>10</v>
      </c>
      <c r="R4637" s="26">
        <f>DATE(NICAP[[#This Row],[Year]],NICAP[[#This Row],[Month]],NICAP[[#This Row],[Day]])</f>
        <v>27769</v>
      </c>
      <c r="S4637" s="35" t="str">
        <f t="shared" si="144"/>
        <v>MT</v>
      </c>
      <c r="T4637" s="24" t="str">
        <f t="shared" si="145"/>
        <v>US</v>
      </c>
    </row>
    <row r="4638" spans="1:20" ht="12.75" customHeight="1" x14ac:dyDescent="0.2">
      <c r="A4638" s="35">
        <v>4629</v>
      </c>
      <c r="B4638" s="55">
        <v>760117</v>
      </c>
      <c r="C4638" s="39" t="s">
        <v>3760</v>
      </c>
      <c r="D4638" s="39" t="s">
        <v>3335</v>
      </c>
      <c r="E4638" s="39" t="str">
        <f>IF(AND(LEN(NICAP[[#This Row],[State or      Country]])=2,NICAP[[#This Row],[State or      Country]]&lt;&gt;"UK"),"US","Other")</f>
        <v>US</v>
      </c>
      <c r="F4638" s="79">
        <v>2</v>
      </c>
      <c r="G4638" s="37"/>
      <c r="H4638" s="37"/>
      <c r="I4638" s="37"/>
      <c r="J4638" s="37"/>
      <c r="K4638" s="37"/>
      <c r="L4638" s="36" t="s">
        <v>3759</v>
      </c>
      <c r="M4638" s="36" t="str">
        <f>IF(LEFT(NICAP[[#This Row],[Date]],1)=0,"Y","N")</f>
        <v>N</v>
      </c>
      <c r="N4638" s="36"/>
      <c r="O4638" s="36" t="str">
        <f>19&amp;LEFT(NICAP[[#This Row],[Date]],2)</f>
        <v>1976</v>
      </c>
      <c r="P4638" s="36" t="str">
        <f>MID(NICAP[[#This Row],[Date]],3,2)</f>
        <v>01</v>
      </c>
      <c r="Q4638" s="36" t="str">
        <f>RIGHT(NICAP[[#This Row],[Date]],2)</f>
        <v>17</v>
      </c>
      <c r="R4638" s="26">
        <f>DATE(NICAP[[#This Row],[Year]],NICAP[[#This Row],[Month]],NICAP[[#This Row],[Day]])</f>
        <v>27776</v>
      </c>
      <c r="S4638" s="35" t="str">
        <f t="shared" si="144"/>
        <v>MT</v>
      </c>
      <c r="T4638" s="24" t="str">
        <f t="shared" si="145"/>
        <v>US</v>
      </c>
    </row>
    <row r="4639" spans="1:20" ht="12.75" customHeight="1" x14ac:dyDescent="0.2">
      <c r="A4639" s="35">
        <v>4630</v>
      </c>
      <c r="B4639" s="55">
        <v>760117</v>
      </c>
      <c r="C4639" s="39" t="s">
        <v>3675</v>
      </c>
      <c r="D4639" s="39" t="s">
        <v>3335</v>
      </c>
      <c r="E4639" s="39" t="str">
        <f>IF(AND(LEN(NICAP[[#This Row],[State or      Country]])=2,NICAP[[#This Row],[State or      Country]]&lt;&gt;"UK"),"US","Other")</f>
        <v>US</v>
      </c>
      <c r="F4639" s="79">
        <v>2</v>
      </c>
      <c r="G4639" s="37"/>
      <c r="H4639" s="37"/>
      <c r="I4639" s="37"/>
      <c r="J4639" s="37"/>
      <c r="K4639" s="37"/>
      <c r="L4639" s="36" t="s">
        <v>3758</v>
      </c>
      <c r="M4639" s="36" t="str">
        <f>IF(LEFT(NICAP[[#This Row],[Date]],1)=0,"Y","N")</f>
        <v>N</v>
      </c>
      <c r="N4639" s="36"/>
      <c r="O4639" s="36" t="str">
        <f>19&amp;LEFT(NICAP[[#This Row],[Date]],2)</f>
        <v>1976</v>
      </c>
      <c r="P4639" s="36" t="str">
        <f>MID(NICAP[[#This Row],[Date]],3,2)</f>
        <v>01</v>
      </c>
      <c r="Q4639" s="36" t="str">
        <f>RIGHT(NICAP[[#This Row],[Date]],2)</f>
        <v>17</v>
      </c>
      <c r="R4639" s="26">
        <f>DATE(NICAP[[#This Row],[Year]],NICAP[[#This Row],[Month]],NICAP[[#This Row],[Day]])</f>
        <v>27776</v>
      </c>
      <c r="S4639" s="35" t="str">
        <f t="shared" si="144"/>
        <v>MT</v>
      </c>
      <c r="T4639" s="24" t="str">
        <f t="shared" si="145"/>
        <v>US</v>
      </c>
    </row>
    <row r="4640" spans="1:20" ht="56.25" customHeight="1" x14ac:dyDescent="0.2">
      <c r="A4640" s="35">
        <v>4631</v>
      </c>
      <c r="B4640" s="57">
        <v>760119</v>
      </c>
      <c r="C4640" s="50" t="s">
        <v>3757</v>
      </c>
      <c r="D4640" s="50" t="s">
        <v>1726</v>
      </c>
      <c r="E4640" s="50" t="str">
        <f>IF(AND(LEN(NICAP[[#This Row],[State or      Country]])=2,NICAP[[#This Row],[State or      Country]]&lt;&gt;"UK"),"US","Other")</f>
        <v>US</v>
      </c>
      <c r="F4640" s="75">
        <v>2</v>
      </c>
      <c r="G4640" s="48"/>
      <c r="H4640" s="48"/>
      <c r="I4640" s="48"/>
      <c r="J4640" s="48"/>
      <c r="K4640" s="48"/>
      <c r="L4640" s="42" t="s">
        <v>3756</v>
      </c>
      <c r="M4640" s="42" t="str">
        <f>IF(LEFT(NICAP[[#This Row],[Date]],1)=0,"Y","N")</f>
        <v>N</v>
      </c>
      <c r="N4640" s="42"/>
      <c r="O4640" s="42" t="str">
        <f>19&amp;LEFT(NICAP[[#This Row],[Date]],2)</f>
        <v>1976</v>
      </c>
      <c r="P4640" s="42" t="str">
        <f>MID(NICAP[[#This Row],[Date]],3,2)</f>
        <v>01</v>
      </c>
      <c r="Q4640" s="42" t="str">
        <f>RIGHT(NICAP[[#This Row],[Date]],2)</f>
        <v>19</v>
      </c>
      <c r="R4640" s="26">
        <f>DATE(NICAP[[#This Row],[Year]],NICAP[[#This Row],[Month]],NICAP[[#This Row],[Day]])</f>
        <v>27778</v>
      </c>
      <c r="S4640" s="35" t="str">
        <f t="shared" si="144"/>
        <v>NJ</v>
      </c>
      <c r="T4640" s="24" t="str">
        <f t="shared" si="145"/>
        <v>US</v>
      </c>
    </row>
    <row r="4641" spans="1:20" ht="57" customHeight="1" x14ac:dyDescent="0.2">
      <c r="A4641" s="35">
        <v>4632</v>
      </c>
      <c r="B4641" s="73">
        <v>760121</v>
      </c>
      <c r="C4641" s="50" t="s">
        <v>3755</v>
      </c>
      <c r="D4641" s="50" t="s">
        <v>2122</v>
      </c>
      <c r="E4641" s="50" t="str">
        <f>IF(AND(LEN(NICAP[[#This Row],[State or      Country]])=2,NICAP[[#This Row],[State or      Country]]&lt;&gt;"UK"),"US","Other")</f>
        <v>US</v>
      </c>
      <c r="F4641" s="75">
        <v>2</v>
      </c>
      <c r="G4641" s="48"/>
      <c r="H4641" s="48"/>
      <c r="I4641" s="48"/>
      <c r="J4641" s="48"/>
      <c r="K4641" s="48"/>
      <c r="L4641" s="36" t="s">
        <v>3754</v>
      </c>
      <c r="M4641" s="36" t="str">
        <f>IF(LEFT(NICAP[[#This Row],[Date]],1)=0,"Y","N")</f>
        <v>N</v>
      </c>
      <c r="N4641" s="36"/>
      <c r="O4641" s="36" t="str">
        <f>19&amp;LEFT(NICAP[[#This Row],[Date]],2)</f>
        <v>1976</v>
      </c>
      <c r="P4641" s="36" t="str">
        <f>MID(NICAP[[#This Row],[Date]],3,2)</f>
        <v>01</v>
      </c>
      <c r="Q4641" s="36" t="str">
        <f>RIGHT(NICAP[[#This Row],[Date]],2)</f>
        <v>21</v>
      </c>
      <c r="R4641" s="26">
        <f>DATE(NICAP[[#This Row],[Year]],NICAP[[#This Row],[Month]],NICAP[[#This Row],[Day]])</f>
        <v>27780</v>
      </c>
      <c r="S4641" s="35" t="str">
        <f t="shared" si="144"/>
        <v>NM</v>
      </c>
      <c r="T4641" s="24" t="str">
        <f t="shared" si="145"/>
        <v>US</v>
      </c>
    </row>
    <row r="4642" spans="1:20" ht="12.75" customHeight="1" x14ac:dyDescent="0.2">
      <c r="A4642" s="35">
        <v>4633</v>
      </c>
      <c r="B4642" s="55">
        <v>760121</v>
      </c>
      <c r="C4642" s="39" t="s">
        <v>3753</v>
      </c>
      <c r="D4642" s="39" t="s">
        <v>3335</v>
      </c>
      <c r="E4642" s="39" t="str">
        <f>IF(AND(LEN(NICAP[[#This Row],[State or      Country]])=2,NICAP[[#This Row],[State or      Country]]&lt;&gt;"UK"),"US","Other")</f>
        <v>US</v>
      </c>
      <c r="F4642" s="79">
        <v>2</v>
      </c>
      <c r="G4642" s="37"/>
      <c r="H4642" s="37"/>
      <c r="I4642" s="37"/>
      <c r="J4642" s="37"/>
      <c r="K4642" s="37"/>
      <c r="L4642" s="36" t="s">
        <v>3752</v>
      </c>
      <c r="M4642" s="36" t="str">
        <f>IF(LEFT(NICAP[[#This Row],[Date]],1)=0,"Y","N")</f>
        <v>N</v>
      </c>
      <c r="N4642" s="36"/>
      <c r="O4642" s="36" t="str">
        <f>19&amp;LEFT(NICAP[[#This Row],[Date]],2)</f>
        <v>1976</v>
      </c>
      <c r="P4642" s="36" t="str">
        <f>MID(NICAP[[#This Row],[Date]],3,2)</f>
        <v>01</v>
      </c>
      <c r="Q4642" s="36" t="str">
        <f>RIGHT(NICAP[[#This Row],[Date]],2)</f>
        <v>21</v>
      </c>
      <c r="R4642" s="26">
        <f>DATE(NICAP[[#This Row],[Year]],NICAP[[#This Row],[Month]],NICAP[[#This Row],[Day]])</f>
        <v>27780</v>
      </c>
      <c r="S4642" s="35" t="str">
        <f t="shared" si="144"/>
        <v>MT</v>
      </c>
      <c r="T4642" s="24" t="str">
        <f t="shared" si="145"/>
        <v>US</v>
      </c>
    </row>
    <row r="4643" spans="1:20" ht="71.25" customHeight="1" x14ac:dyDescent="0.2">
      <c r="A4643" s="35">
        <v>4634</v>
      </c>
      <c r="B4643" s="57">
        <v>760125</v>
      </c>
      <c r="C4643" s="50" t="s">
        <v>3751</v>
      </c>
      <c r="D4643" s="50" t="s">
        <v>3750</v>
      </c>
      <c r="E4643" s="50" t="str">
        <f>IF(AND(LEN(NICAP[[#This Row],[State or      Country]])=2,NICAP[[#This Row],[State or      Country]]&lt;&gt;"UK"),"US","Other")</f>
        <v>US</v>
      </c>
      <c r="F4643" s="75">
        <v>2</v>
      </c>
      <c r="G4643" s="48"/>
      <c r="H4643" s="48"/>
      <c r="I4643" s="48"/>
      <c r="J4643" s="48"/>
      <c r="K4643" s="48"/>
      <c r="L4643" s="36" t="s">
        <v>3749</v>
      </c>
      <c r="M4643" s="36" t="str">
        <f>IF(LEFT(NICAP[[#This Row],[Date]],1)=0,"Y","N")</f>
        <v>N</v>
      </c>
      <c r="N4643" s="36"/>
      <c r="O4643" s="36" t="str">
        <f>19&amp;LEFT(NICAP[[#This Row],[Date]],2)</f>
        <v>1976</v>
      </c>
      <c r="P4643" s="36" t="str">
        <f>MID(NICAP[[#This Row],[Date]],3,2)</f>
        <v>01</v>
      </c>
      <c r="Q4643" s="36" t="str">
        <f>RIGHT(NICAP[[#This Row],[Date]],2)</f>
        <v>25</v>
      </c>
      <c r="R4643" s="26">
        <f>DATE(NICAP[[#This Row],[Year]],NICAP[[#This Row],[Month]],NICAP[[#This Row],[Day]])</f>
        <v>27784</v>
      </c>
      <c r="S4643" s="35" t="str">
        <f t="shared" si="144"/>
        <v>WY</v>
      </c>
      <c r="T4643" s="24" t="str">
        <f t="shared" si="145"/>
        <v>US</v>
      </c>
    </row>
    <row r="4644" spans="1:20" ht="57" customHeight="1" x14ac:dyDescent="0.2">
      <c r="A4644" s="35">
        <v>4635</v>
      </c>
      <c r="B4644" s="57">
        <v>760127</v>
      </c>
      <c r="C4644" s="50" t="s">
        <v>3748</v>
      </c>
      <c r="D4644" s="50" t="s">
        <v>1683</v>
      </c>
      <c r="E4644" s="50" t="str">
        <f>IF(AND(LEN(NICAP[[#This Row],[State or      Country]])=2,NICAP[[#This Row],[State or      Country]]&lt;&gt;"UK"),"US","Other")</f>
        <v>US</v>
      </c>
      <c r="F4644" s="75">
        <v>2</v>
      </c>
      <c r="G4644" s="48"/>
      <c r="H4644" s="48"/>
      <c r="I4644" s="48"/>
      <c r="J4644" s="48"/>
      <c r="K4644" s="48"/>
      <c r="L4644" s="36" t="s">
        <v>3747</v>
      </c>
      <c r="M4644" s="36" t="str">
        <f>IF(LEFT(NICAP[[#This Row],[Date]],1)=0,"Y","N")</f>
        <v>N</v>
      </c>
      <c r="N4644" s="36"/>
      <c r="O4644" s="36" t="str">
        <f>19&amp;LEFT(NICAP[[#This Row],[Date]],2)</f>
        <v>1976</v>
      </c>
      <c r="P4644" s="36" t="str">
        <f>MID(NICAP[[#This Row],[Date]],3,2)</f>
        <v>01</v>
      </c>
      <c r="Q4644" s="36" t="str">
        <f>RIGHT(NICAP[[#This Row],[Date]],2)</f>
        <v>27</v>
      </c>
      <c r="R4644" s="26">
        <f>DATE(NICAP[[#This Row],[Year]],NICAP[[#This Row],[Month]],NICAP[[#This Row],[Day]])</f>
        <v>27786</v>
      </c>
      <c r="S4644" s="35" t="str">
        <f t="shared" si="144"/>
        <v>FL</v>
      </c>
      <c r="T4644" s="24" t="str">
        <f t="shared" si="145"/>
        <v>US</v>
      </c>
    </row>
    <row r="4645" spans="1:20" ht="101.25" customHeight="1" x14ac:dyDescent="0.2">
      <c r="A4645" s="35">
        <v>4636</v>
      </c>
      <c r="B4645" s="73">
        <v>760131</v>
      </c>
      <c r="C4645" s="50" t="s">
        <v>3746</v>
      </c>
      <c r="D4645" s="50" t="s">
        <v>1683</v>
      </c>
      <c r="E4645" s="50" t="str">
        <f>IF(AND(LEN(NICAP[[#This Row],[State or      Country]])=2,NICAP[[#This Row],[State or      Country]]&lt;&gt;"UK"),"US","Other")</f>
        <v>US</v>
      </c>
      <c r="F4645" s="75">
        <v>8</v>
      </c>
      <c r="G4645" s="48"/>
      <c r="H4645" s="48"/>
      <c r="I4645" s="48"/>
      <c r="J4645" s="48"/>
      <c r="K4645" s="48"/>
      <c r="L4645" s="36" t="s">
        <v>3745</v>
      </c>
      <c r="M4645" s="36" t="str">
        <f>IF(LEFT(NICAP[[#This Row],[Date]],1)=0,"Y","N")</f>
        <v>N</v>
      </c>
      <c r="N4645" s="36"/>
      <c r="O4645" s="36" t="str">
        <f>19&amp;LEFT(NICAP[[#This Row],[Date]],2)</f>
        <v>1976</v>
      </c>
      <c r="P4645" s="36" t="str">
        <f>MID(NICAP[[#This Row],[Date]],3,2)</f>
        <v>01</v>
      </c>
      <c r="Q4645" s="36" t="str">
        <f>RIGHT(NICAP[[#This Row],[Date]],2)</f>
        <v>31</v>
      </c>
      <c r="R4645" s="26">
        <f>DATE(NICAP[[#This Row],[Year]],NICAP[[#This Row],[Month]],NICAP[[#This Row],[Day]])</f>
        <v>27790</v>
      </c>
      <c r="S4645" s="35" t="str">
        <f t="shared" si="144"/>
        <v>FL</v>
      </c>
      <c r="T4645" s="24" t="str">
        <f t="shared" si="145"/>
        <v>US</v>
      </c>
    </row>
    <row r="4646" spans="1:20" ht="12.75" customHeight="1" x14ac:dyDescent="0.2">
      <c r="A4646" s="35">
        <v>4637</v>
      </c>
      <c r="B4646" s="55">
        <v>760200</v>
      </c>
      <c r="C4646" s="39" t="s">
        <v>3744</v>
      </c>
      <c r="D4646" s="39" t="s">
        <v>1694</v>
      </c>
      <c r="E4646" s="39" t="str">
        <f>IF(AND(LEN(NICAP[[#This Row],[State or      Country]])=2,NICAP[[#This Row],[State or      Country]]&lt;&gt;"UK"),"US","Other")</f>
        <v>US</v>
      </c>
      <c r="F4646" s="79">
        <v>7</v>
      </c>
      <c r="G4646" s="37"/>
      <c r="H4646" s="37"/>
      <c r="I4646" s="37"/>
      <c r="J4646" s="37"/>
      <c r="K4646" s="37"/>
      <c r="L4646" s="36" t="s">
        <v>3743</v>
      </c>
      <c r="M4646" s="36" t="str">
        <f>IF(LEFT(NICAP[[#This Row],[Date]],1)=0,"Y","N")</f>
        <v>N</v>
      </c>
      <c r="N4646" s="36"/>
      <c r="O4646" s="36" t="str">
        <f>19&amp;LEFT(NICAP[[#This Row],[Date]],2)</f>
        <v>1976</v>
      </c>
      <c r="P4646" s="36" t="str">
        <f>MID(NICAP[[#This Row],[Date]],3,2)</f>
        <v>02</v>
      </c>
      <c r="Q4646" s="36" t="str">
        <f>RIGHT(NICAP[[#This Row],[Date]],2)</f>
        <v>00</v>
      </c>
      <c r="R4646" s="26">
        <f>DATE(NICAP[[#This Row],[Year]],NICAP[[#This Row],[Month]],NICAP[[#This Row],[Day]])</f>
        <v>27790</v>
      </c>
      <c r="S4646" s="35" t="str">
        <f t="shared" si="144"/>
        <v>OH</v>
      </c>
      <c r="T4646" s="24" t="str">
        <f t="shared" si="145"/>
        <v>US</v>
      </c>
    </row>
    <row r="4647" spans="1:20" ht="87" customHeight="1" x14ac:dyDescent="0.2">
      <c r="A4647" s="35">
        <v>4638</v>
      </c>
      <c r="B4647" s="57">
        <v>760205</v>
      </c>
      <c r="C4647" s="50" t="s">
        <v>1980</v>
      </c>
      <c r="D4647" s="50" t="s">
        <v>1813</v>
      </c>
      <c r="E4647" s="50" t="str">
        <f>IF(AND(LEN(NICAP[[#This Row],[State or      Country]])=2,NICAP[[#This Row],[State or      Country]]&lt;&gt;"UK"),"US","Other")</f>
        <v>Other</v>
      </c>
      <c r="F4647" s="75">
        <v>7</v>
      </c>
      <c r="G4647" s="48"/>
      <c r="H4647" s="48"/>
      <c r="I4647" s="48"/>
      <c r="J4647" s="48"/>
      <c r="K4647" s="48"/>
      <c r="L4647" s="36" t="s">
        <v>3742</v>
      </c>
      <c r="M4647" s="36" t="str">
        <f>IF(LEFT(NICAP[[#This Row],[Date]],1)=0,"Y","N")</f>
        <v>N</v>
      </c>
      <c r="N4647" s="36"/>
      <c r="O4647" s="36" t="str">
        <f>19&amp;LEFT(NICAP[[#This Row],[Date]],2)</f>
        <v>1976</v>
      </c>
      <c r="P4647" s="36" t="str">
        <f>MID(NICAP[[#This Row],[Date]],3,2)</f>
        <v>02</v>
      </c>
      <c r="Q4647" s="36" t="str">
        <f>RIGHT(NICAP[[#This Row],[Date]],2)</f>
        <v>05</v>
      </c>
      <c r="R4647" s="26">
        <f>DATE(NICAP[[#This Row],[Year]],NICAP[[#This Row],[Month]],NICAP[[#This Row],[Day]])</f>
        <v>27795</v>
      </c>
      <c r="S4647" s="35" t="str">
        <f t="shared" si="144"/>
        <v/>
      </c>
      <c r="T4647" s="24" t="str">
        <f t="shared" si="145"/>
        <v>France</v>
      </c>
    </row>
    <row r="4648" spans="1:20" ht="101.25" customHeight="1" x14ac:dyDescent="0.2">
      <c r="A4648" s="35">
        <v>4639</v>
      </c>
      <c r="B4648" s="57">
        <v>760205</v>
      </c>
      <c r="C4648" s="50" t="s">
        <v>3741</v>
      </c>
      <c r="D4648" s="50" t="s">
        <v>3335</v>
      </c>
      <c r="E4648" s="50" t="str">
        <f>IF(AND(LEN(NICAP[[#This Row],[State or      Country]])=2,NICAP[[#This Row],[State or      Country]]&lt;&gt;"UK"),"US","Other")</f>
        <v>US</v>
      </c>
      <c r="F4648" s="75">
        <v>2</v>
      </c>
      <c r="G4648" s="48"/>
      <c r="H4648" s="48"/>
      <c r="I4648" s="48"/>
      <c r="J4648" s="48"/>
      <c r="K4648" s="48"/>
      <c r="L4648" s="36" t="s">
        <v>3740</v>
      </c>
      <c r="M4648" s="36" t="str">
        <f>IF(LEFT(NICAP[[#This Row],[Date]],1)=0,"Y","N")</f>
        <v>N</v>
      </c>
      <c r="N4648" s="36"/>
      <c r="O4648" s="36" t="str">
        <f>19&amp;LEFT(NICAP[[#This Row],[Date]],2)</f>
        <v>1976</v>
      </c>
      <c r="P4648" s="36" t="str">
        <f>MID(NICAP[[#This Row],[Date]],3,2)</f>
        <v>02</v>
      </c>
      <c r="Q4648" s="36" t="str">
        <f>RIGHT(NICAP[[#This Row],[Date]],2)</f>
        <v>05</v>
      </c>
      <c r="R4648" s="26">
        <f>DATE(NICAP[[#This Row],[Year]],NICAP[[#This Row],[Month]],NICAP[[#This Row],[Day]])</f>
        <v>27795</v>
      </c>
      <c r="S4648" s="35" t="str">
        <f t="shared" si="144"/>
        <v>MT</v>
      </c>
      <c r="T4648" s="24" t="str">
        <f t="shared" si="145"/>
        <v>US</v>
      </c>
    </row>
    <row r="4649" spans="1:20" ht="72" customHeight="1" x14ac:dyDescent="0.2">
      <c r="A4649" s="35">
        <v>4640</v>
      </c>
      <c r="B4649" s="57">
        <v>760207</v>
      </c>
      <c r="C4649" s="50" t="s">
        <v>3739</v>
      </c>
      <c r="D4649" s="50" t="s">
        <v>1787</v>
      </c>
      <c r="E4649" s="50" t="str">
        <f>IF(AND(LEN(NICAP[[#This Row],[State or      Country]])=2,NICAP[[#This Row],[State or      Country]]&lt;&gt;"UK"),"US","Other")</f>
        <v>US</v>
      </c>
      <c r="F4649" s="75">
        <v>2</v>
      </c>
      <c r="G4649" s="48"/>
      <c r="H4649" s="48"/>
      <c r="I4649" s="48"/>
      <c r="J4649" s="48"/>
      <c r="K4649" s="48"/>
      <c r="L4649" s="36" t="s">
        <v>3738</v>
      </c>
      <c r="M4649" s="36" t="str">
        <f>IF(LEFT(NICAP[[#This Row],[Date]],1)=0,"Y","N")</f>
        <v>N</v>
      </c>
      <c r="N4649" s="36"/>
      <c r="O4649" s="36" t="str">
        <f>19&amp;LEFT(NICAP[[#This Row],[Date]],2)</f>
        <v>1976</v>
      </c>
      <c r="P4649" s="36" t="str">
        <f>MID(NICAP[[#This Row],[Date]],3,2)</f>
        <v>02</v>
      </c>
      <c r="Q4649" s="36" t="str">
        <f>RIGHT(NICAP[[#This Row],[Date]],2)</f>
        <v>07</v>
      </c>
      <c r="R4649" s="26">
        <f>DATE(NICAP[[#This Row],[Year]],NICAP[[#This Row],[Month]],NICAP[[#This Row],[Day]])</f>
        <v>27797</v>
      </c>
      <c r="S4649" s="35" t="str">
        <f t="shared" si="144"/>
        <v>IN</v>
      </c>
      <c r="T4649" s="24" t="str">
        <f t="shared" si="145"/>
        <v>US</v>
      </c>
    </row>
    <row r="4650" spans="1:20" ht="12.75" customHeight="1" x14ac:dyDescent="0.2">
      <c r="A4650" s="35">
        <v>4641</v>
      </c>
      <c r="B4650" s="55">
        <v>760208</v>
      </c>
      <c r="C4650" s="39" t="s">
        <v>3659</v>
      </c>
      <c r="D4650" s="39" t="s">
        <v>3335</v>
      </c>
      <c r="E4650" s="39" t="str">
        <f>IF(AND(LEN(NICAP[[#This Row],[State or      Country]])=2,NICAP[[#This Row],[State or      Country]]&lt;&gt;"UK"),"US","Other")</f>
        <v>US</v>
      </c>
      <c r="F4650" s="79">
        <v>1</v>
      </c>
      <c r="G4650" s="37"/>
      <c r="H4650" s="37"/>
      <c r="I4650" s="37"/>
      <c r="J4650" s="37"/>
      <c r="K4650" s="37"/>
      <c r="L4650" s="36" t="s">
        <v>3737</v>
      </c>
      <c r="M4650" s="36" t="str">
        <f>IF(LEFT(NICAP[[#This Row],[Date]],1)=0,"Y","N")</f>
        <v>N</v>
      </c>
      <c r="N4650" s="36"/>
      <c r="O4650" s="36" t="str">
        <f>19&amp;LEFT(NICAP[[#This Row],[Date]],2)</f>
        <v>1976</v>
      </c>
      <c r="P4650" s="36" t="str">
        <f>MID(NICAP[[#This Row],[Date]],3,2)</f>
        <v>02</v>
      </c>
      <c r="Q4650" s="36" t="str">
        <f>RIGHT(NICAP[[#This Row],[Date]],2)</f>
        <v>08</v>
      </c>
      <c r="R4650" s="26">
        <f>DATE(NICAP[[#This Row],[Year]],NICAP[[#This Row],[Month]],NICAP[[#This Row],[Day]])</f>
        <v>27798</v>
      </c>
      <c r="S4650" s="35" t="str">
        <f t="shared" si="144"/>
        <v>MT</v>
      </c>
      <c r="T4650" s="24" t="str">
        <f t="shared" si="145"/>
        <v>US</v>
      </c>
    </row>
    <row r="4651" spans="1:20" ht="42" customHeight="1" x14ac:dyDescent="0.2">
      <c r="A4651" s="35">
        <v>4642</v>
      </c>
      <c r="B4651" s="57">
        <v>760208</v>
      </c>
      <c r="C4651" s="50" t="s">
        <v>3736</v>
      </c>
      <c r="D4651" s="50" t="s">
        <v>1683</v>
      </c>
      <c r="E4651" s="50" t="str">
        <f>IF(AND(LEN(NICAP[[#This Row],[State or      Country]])=2,NICAP[[#This Row],[State or      Country]]&lt;&gt;"UK"),"US","Other")</f>
        <v>US</v>
      </c>
      <c r="F4651" s="75">
        <v>2</v>
      </c>
      <c r="G4651" s="48"/>
      <c r="H4651" s="48"/>
      <c r="I4651" s="48"/>
      <c r="J4651" s="48"/>
      <c r="K4651" s="48"/>
      <c r="L4651" s="36" t="s">
        <v>3735</v>
      </c>
      <c r="M4651" s="36" t="str">
        <f>IF(LEFT(NICAP[[#This Row],[Date]],1)=0,"Y","N")</f>
        <v>N</v>
      </c>
      <c r="N4651" s="36"/>
      <c r="O4651" s="36" t="str">
        <f>19&amp;LEFT(NICAP[[#This Row],[Date]],2)</f>
        <v>1976</v>
      </c>
      <c r="P4651" s="36" t="str">
        <f>MID(NICAP[[#This Row],[Date]],3,2)</f>
        <v>02</v>
      </c>
      <c r="Q4651" s="36" t="str">
        <f>RIGHT(NICAP[[#This Row],[Date]],2)</f>
        <v>08</v>
      </c>
      <c r="R4651" s="26">
        <f>DATE(NICAP[[#This Row],[Year]],NICAP[[#This Row],[Month]],NICAP[[#This Row],[Day]])</f>
        <v>27798</v>
      </c>
      <c r="S4651" s="35" t="str">
        <f t="shared" si="144"/>
        <v>FL</v>
      </c>
      <c r="T4651" s="24" t="str">
        <f t="shared" si="145"/>
        <v>US</v>
      </c>
    </row>
    <row r="4652" spans="1:20" ht="57.75" customHeight="1" x14ac:dyDescent="0.2">
      <c r="A4652" s="35">
        <v>4643</v>
      </c>
      <c r="B4652" s="57">
        <v>760210</v>
      </c>
      <c r="C4652" s="50" t="s">
        <v>3734</v>
      </c>
      <c r="D4652" s="50" t="s">
        <v>1683</v>
      </c>
      <c r="E4652" s="50" t="str">
        <f>IF(AND(LEN(NICAP[[#This Row],[State or      Country]])=2,NICAP[[#This Row],[State or      Country]]&lt;&gt;"UK"),"US","Other")</f>
        <v>US</v>
      </c>
      <c r="F4652" s="75">
        <v>2</v>
      </c>
      <c r="G4652" s="48"/>
      <c r="H4652" s="48"/>
      <c r="I4652" s="48"/>
      <c r="J4652" s="48"/>
      <c r="K4652" s="48"/>
      <c r="L4652" s="36" t="s">
        <v>3733</v>
      </c>
      <c r="M4652" s="36" t="str">
        <f>IF(LEFT(NICAP[[#This Row],[Date]],1)=0,"Y","N")</f>
        <v>N</v>
      </c>
      <c r="N4652" s="36"/>
      <c r="O4652" s="36" t="str">
        <f>19&amp;LEFT(NICAP[[#This Row],[Date]],2)</f>
        <v>1976</v>
      </c>
      <c r="P4652" s="36" t="str">
        <f>MID(NICAP[[#This Row],[Date]],3,2)</f>
        <v>02</v>
      </c>
      <c r="Q4652" s="36" t="str">
        <f>RIGHT(NICAP[[#This Row],[Date]],2)</f>
        <v>10</v>
      </c>
      <c r="R4652" s="26">
        <f>DATE(NICAP[[#This Row],[Year]],NICAP[[#This Row],[Month]],NICAP[[#This Row],[Day]])</f>
        <v>27800</v>
      </c>
      <c r="S4652" s="35" t="str">
        <f t="shared" si="144"/>
        <v>FL</v>
      </c>
      <c r="T4652" s="24" t="str">
        <f t="shared" si="145"/>
        <v>US</v>
      </c>
    </row>
    <row r="4653" spans="1:20" ht="86.25" customHeight="1" x14ac:dyDescent="0.2">
      <c r="A4653" s="35">
        <v>4644</v>
      </c>
      <c r="B4653" s="57">
        <v>760210</v>
      </c>
      <c r="C4653" s="50" t="s">
        <v>3732</v>
      </c>
      <c r="D4653" s="50" t="s">
        <v>1775</v>
      </c>
      <c r="E4653" s="50" t="str">
        <f>IF(AND(LEN(NICAP[[#This Row],[State or      Country]])=2,NICAP[[#This Row],[State or      Country]]&lt;&gt;"UK"),"US","Other")</f>
        <v>US</v>
      </c>
      <c r="F4653" s="75">
        <v>7</v>
      </c>
      <c r="G4653" s="48"/>
      <c r="H4653" s="48"/>
      <c r="I4653" s="48"/>
      <c r="J4653" s="48"/>
      <c r="K4653" s="48"/>
      <c r="L4653" s="36" t="s">
        <v>3731</v>
      </c>
      <c r="M4653" s="36" t="str">
        <f>IF(LEFT(NICAP[[#This Row],[Date]],1)=0,"Y","N")</f>
        <v>N</v>
      </c>
      <c r="N4653" s="36"/>
      <c r="O4653" s="36" t="str">
        <f>19&amp;LEFT(NICAP[[#This Row],[Date]],2)</f>
        <v>1976</v>
      </c>
      <c r="P4653" s="36" t="str">
        <f>MID(NICAP[[#This Row],[Date]],3,2)</f>
        <v>02</v>
      </c>
      <c r="Q4653" s="36" t="str">
        <f>RIGHT(NICAP[[#This Row],[Date]],2)</f>
        <v>10</v>
      </c>
      <c r="R4653" s="26">
        <f>DATE(NICAP[[#This Row],[Year]],NICAP[[#This Row],[Month]],NICAP[[#This Row],[Day]])</f>
        <v>27800</v>
      </c>
      <c r="S4653" s="35" t="str">
        <f t="shared" si="144"/>
        <v>CT</v>
      </c>
      <c r="T4653" s="24" t="str">
        <f t="shared" si="145"/>
        <v>US</v>
      </c>
    </row>
    <row r="4654" spans="1:20" ht="100.5" customHeight="1" x14ac:dyDescent="0.2">
      <c r="A4654" s="35">
        <v>4645</v>
      </c>
      <c r="B4654" s="57">
        <v>760213</v>
      </c>
      <c r="C4654" s="50" t="s">
        <v>3730</v>
      </c>
      <c r="D4654" s="50" t="s">
        <v>1977</v>
      </c>
      <c r="E4654" s="50" t="str">
        <f>IF(AND(LEN(NICAP[[#This Row],[State or      Country]])=2,NICAP[[#This Row],[State or      Country]]&lt;&gt;"UK"),"US","Other")</f>
        <v>Other</v>
      </c>
      <c r="F4654" s="75">
        <v>3</v>
      </c>
      <c r="G4654" s="48"/>
      <c r="H4654" s="48"/>
      <c r="I4654" s="48"/>
      <c r="J4654" s="48"/>
      <c r="K4654" s="48"/>
      <c r="L4654" s="36" t="s">
        <v>3729</v>
      </c>
      <c r="M4654" s="36" t="str">
        <f>IF(LEFT(NICAP[[#This Row],[Date]],1)=0,"Y","N")</f>
        <v>N</v>
      </c>
      <c r="N4654" s="36"/>
      <c r="O4654" s="36" t="str">
        <f>19&amp;LEFT(NICAP[[#This Row],[Date]],2)</f>
        <v>1976</v>
      </c>
      <c r="P4654" s="36" t="str">
        <f>MID(NICAP[[#This Row],[Date]],3,2)</f>
        <v>02</v>
      </c>
      <c r="Q4654" s="36" t="str">
        <f>RIGHT(NICAP[[#This Row],[Date]],2)</f>
        <v>13</v>
      </c>
      <c r="R4654" s="26">
        <f>DATE(NICAP[[#This Row],[Year]],NICAP[[#This Row],[Month]],NICAP[[#This Row],[Day]])</f>
        <v>27803</v>
      </c>
      <c r="S4654" s="35" t="str">
        <f t="shared" si="144"/>
        <v/>
      </c>
      <c r="T4654" s="24" t="str">
        <f t="shared" si="145"/>
        <v>Tasmania</v>
      </c>
    </row>
    <row r="4655" spans="1:20" ht="27" customHeight="1" x14ac:dyDescent="0.2">
      <c r="A4655" s="35">
        <v>4646</v>
      </c>
      <c r="B4655" s="60">
        <v>760214</v>
      </c>
      <c r="C4655" s="44" t="s">
        <v>3728</v>
      </c>
      <c r="D4655" s="44" t="s">
        <v>3335</v>
      </c>
      <c r="E4655" s="44" t="str">
        <f>IF(AND(LEN(NICAP[[#This Row],[State or      Country]])=2,NICAP[[#This Row],[State or      Country]]&lt;&gt;"UK"),"US","Other")</f>
        <v>US</v>
      </c>
      <c r="F4655" s="74">
        <v>2</v>
      </c>
      <c r="G4655" s="41"/>
      <c r="H4655" s="41"/>
      <c r="I4655" s="41"/>
      <c r="J4655" s="41"/>
      <c r="K4655" s="41"/>
      <c r="L4655" s="59" t="s">
        <v>3727</v>
      </c>
      <c r="M4655" s="59" t="str">
        <f>IF(LEFT(NICAP[[#This Row],[Date]],1)=0,"Y","N")</f>
        <v>N</v>
      </c>
      <c r="N4655" s="59"/>
      <c r="O4655" s="59" t="str">
        <f>19&amp;LEFT(NICAP[[#This Row],[Date]],2)</f>
        <v>1976</v>
      </c>
      <c r="P4655" s="59" t="str">
        <f>MID(NICAP[[#This Row],[Date]],3,2)</f>
        <v>02</v>
      </c>
      <c r="Q4655" s="59" t="str">
        <f>RIGHT(NICAP[[#This Row],[Date]],2)</f>
        <v>14</v>
      </c>
      <c r="R4655" s="26">
        <f>DATE(NICAP[[#This Row],[Year]],NICAP[[#This Row],[Month]],NICAP[[#This Row],[Day]])</f>
        <v>27804</v>
      </c>
      <c r="S4655" s="35" t="str">
        <f t="shared" si="144"/>
        <v>MT</v>
      </c>
      <c r="T4655" s="24" t="str">
        <f t="shared" si="145"/>
        <v>US</v>
      </c>
    </row>
    <row r="4656" spans="1:20" ht="71.25" customHeight="1" x14ac:dyDescent="0.2">
      <c r="A4656" s="35">
        <v>4647</v>
      </c>
      <c r="B4656" s="57">
        <v>760218</v>
      </c>
      <c r="C4656" s="50" t="s">
        <v>3726</v>
      </c>
      <c r="D4656" s="50" t="s">
        <v>1676</v>
      </c>
      <c r="E4656" s="50" t="str">
        <f>IF(AND(LEN(NICAP[[#This Row],[State or      Country]])=2,NICAP[[#This Row],[State or      Country]]&lt;&gt;"UK"),"US","Other")</f>
        <v>US</v>
      </c>
      <c r="F4656" s="75">
        <v>1</v>
      </c>
      <c r="G4656" s="48"/>
      <c r="H4656" s="48"/>
      <c r="I4656" s="48"/>
      <c r="J4656" s="48"/>
      <c r="K4656" s="48"/>
      <c r="L4656" s="36" t="s">
        <v>3725</v>
      </c>
      <c r="M4656" s="36" t="str">
        <f>IF(LEFT(NICAP[[#This Row],[Date]],1)=0,"Y","N")</f>
        <v>N</v>
      </c>
      <c r="N4656" s="36"/>
      <c r="O4656" s="36" t="str">
        <f>19&amp;LEFT(NICAP[[#This Row],[Date]],2)</f>
        <v>1976</v>
      </c>
      <c r="P4656" s="36" t="str">
        <f>MID(NICAP[[#This Row],[Date]],3,2)</f>
        <v>02</v>
      </c>
      <c r="Q4656" s="36" t="str">
        <f>RIGHT(NICAP[[#This Row],[Date]],2)</f>
        <v>18</v>
      </c>
      <c r="R4656" s="26">
        <f>DATE(NICAP[[#This Row],[Year]],NICAP[[#This Row],[Month]],NICAP[[#This Row],[Day]])</f>
        <v>27808</v>
      </c>
      <c r="S4656" s="35" t="str">
        <f t="shared" si="144"/>
        <v>CA</v>
      </c>
      <c r="T4656" s="24" t="str">
        <f t="shared" si="145"/>
        <v>US</v>
      </c>
    </row>
    <row r="4657" spans="1:20" ht="101.25" customHeight="1" x14ac:dyDescent="0.2">
      <c r="A4657" s="35">
        <v>4648</v>
      </c>
      <c r="B4657" s="57">
        <v>760218</v>
      </c>
      <c r="C4657" s="50" t="s">
        <v>3724</v>
      </c>
      <c r="D4657" s="50" t="s">
        <v>2299</v>
      </c>
      <c r="E4657" s="50" t="str">
        <f>IF(AND(LEN(NICAP[[#This Row],[State or      Country]])=2,NICAP[[#This Row],[State or      Country]]&lt;&gt;"UK"),"US","Other")</f>
        <v>US</v>
      </c>
      <c r="F4657" s="75">
        <v>2</v>
      </c>
      <c r="G4657" s="48"/>
      <c r="H4657" s="48"/>
      <c r="I4657" s="48"/>
      <c r="J4657" s="48"/>
      <c r="K4657" s="48"/>
      <c r="L4657" s="36" t="s">
        <v>3723</v>
      </c>
      <c r="M4657" s="36" t="str">
        <f>IF(LEFT(NICAP[[#This Row],[Date]],1)=0,"Y","N")</f>
        <v>N</v>
      </c>
      <c r="N4657" s="36"/>
      <c r="O4657" s="36" t="str">
        <f>19&amp;LEFT(NICAP[[#This Row],[Date]],2)</f>
        <v>1976</v>
      </c>
      <c r="P4657" s="36" t="str">
        <f>MID(NICAP[[#This Row],[Date]],3,2)</f>
        <v>02</v>
      </c>
      <c r="Q4657" s="36" t="str">
        <f>RIGHT(NICAP[[#This Row],[Date]],2)</f>
        <v>18</v>
      </c>
      <c r="R4657" s="26">
        <f>DATE(NICAP[[#This Row],[Year]],NICAP[[#This Row],[Month]],NICAP[[#This Row],[Day]])</f>
        <v>27808</v>
      </c>
      <c r="S4657" s="35" t="str">
        <f t="shared" si="144"/>
        <v>AL</v>
      </c>
      <c r="T4657" s="24" t="str">
        <f t="shared" si="145"/>
        <v>US</v>
      </c>
    </row>
    <row r="4658" spans="1:20" ht="57" customHeight="1" x14ac:dyDescent="0.2">
      <c r="A4658" s="35">
        <v>4649</v>
      </c>
      <c r="B4658" s="57">
        <v>760219</v>
      </c>
      <c r="C4658" s="50" t="s">
        <v>3722</v>
      </c>
      <c r="D4658" s="50" t="s">
        <v>1715</v>
      </c>
      <c r="E4658" s="50" t="str">
        <f>IF(AND(LEN(NICAP[[#This Row],[State or      Country]])=2,NICAP[[#This Row],[State or      Country]]&lt;&gt;"UK"),"US","Other")</f>
        <v>US</v>
      </c>
      <c r="F4658" s="75">
        <v>1</v>
      </c>
      <c r="G4658" s="48"/>
      <c r="H4658" s="48"/>
      <c r="I4658" s="48"/>
      <c r="J4658" s="48"/>
      <c r="K4658" s="48"/>
      <c r="L4658" s="36" t="s">
        <v>3721</v>
      </c>
      <c r="M4658" s="36" t="str">
        <f>IF(LEFT(NICAP[[#This Row],[Date]],1)=0,"Y","N")</f>
        <v>N</v>
      </c>
      <c r="N4658" s="36"/>
      <c r="O4658" s="36" t="str">
        <f>19&amp;LEFT(NICAP[[#This Row],[Date]],2)</f>
        <v>1976</v>
      </c>
      <c r="P4658" s="36" t="str">
        <f>MID(NICAP[[#This Row],[Date]],3,2)</f>
        <v>02</v>
      </c>
      <c r="Q4658" s="36" t="str">
        <f>RIGHT(NICAP[[#This Row],[Date]],2)</f>
        <v>19</v>
      </c>
      <c r="R4658" s="26">
        <f>DATE(NICAP[[#This Row],[Year]],NICAP[[#This Row],[Month]],NICAP[[#This Row],[Day]])</f>
        <v>27809</v>
      </c>
      <c r="S4658" s="35" t="str">
        <f t="shared" si="144"/>
        <v>MD</v>
      </c>
      <c r="T4658" s="24" t="str">
        <f t="shared" si="145"/>
        <v>US</v>
      </c>
    </row>
    <row r="4659" spans="1:20" ht="56.25" customHeight="1" x14ac:dyDescent="0.2">
      <c r="A4659" s="35">
        <v>4650</v>
      </c>
      <c r="B4659" s="57">
        <v>760219</v>
      </c>
      <c r="C4659" s="50" t="s">
        <v>3720</v>
      </c>
      <c r="D4659" s="50" t="s">
        <v>1676</v>
      </c>
      <c r="E4659" s="50" t="str">
        <f>IF(AND(LEN(NICAP[[#This Row],[State or      Country]])=2,NICAP[[#This Row],[State or      Country]]&lt;&gt;"UK"),"US","Other")</f>
        <v>US</v>
      </c>
      <c r="F4659" s="75">
        <v>1</v>
      </c>
      <c r="G4659" s="48"/>
      <c r="H4659" s="48"/>
      <c r="I4659" s="48"/>
      <c r="J4659" s="48"/>
      <c r="K4659" s="48"/>
      <c r="L4659" s="42" t="s">
        <v>3719</v>
      </c>
      <c r="M4659" s="42" t="str">
        <f>IF(LEFT(NICAP[[#This Row],[Date]],1)=0,"Y","N")</f>
        <v>N</v>
      </c>
      <c r="N4659" s="42"/>
      <c r="O4659" s="42" t="str">
        <f>19&amp;LEFT(NICAP[[#This Row],[Date]],2)</f>
        <v>1976</v>
      </c>
      <c r="P4659" s="42" t="str">
        <f>MID(NICAP[[#This Row],[Date]],3,2)</f>
        <v>02</v>
      </c>
      <c r="Q4659" s="42" t="str">
        <f>RIGHT(NICAP[[#This Row],[Date]],2)</f>
        <v>19</v>
      </c>
      <c r="R4659" s="26">
        <f>DATE(NICAP[[#This Row],[Year]],NICAP[[#This Row],[Month]],NICAP[[#This Row],[Day]])</f>
        <v>27809</v>
      </c>
      <c r="S4659" s="35" t="str">
        <f t="shared" si="144"/>
        <v>CA</v>
      </c>
      <c r="T4659" s="24" t="str">
        <f t="shared" si="145"/>
        <v>US</v>
      </c>
    </row>
    <row r="4660" spans="1:20" ht="57" customHeight="1" x14ac:dyDescent="0.2">
      <c r="A4660" s="35">
        <v>4651</v>
      </c>
      <c r="B4660" s="57">
        <v>760219</v>
      </c>
      <c r="C4660" s="50" t="s">
        <v>3718</v>
      </c>
      <c r="D4660" s="50" t="s">
        <v>1726</v>
      </c>
      <c r="E4660" s="50" t="str">
        <f>IF(AND(LEN(NICAP[[#This Row],[State or      Country]])=2,NICAP[[#This Row],[State or      Country]]&lt;&gt;"UK"),"US","Other")</f>
        <v>US</v>
      </c>
      <c r="F4660" s="75">
        <v>1</v>
      </c>
      <c r="G4660" s="48"/>
      <c r="H4660" s="48"/>
      <c r="I4660" s="48"/>
      <c r="J4660" s="48"/>
      <c r="K4660" s="48"/>
      <c r="L4660" s="36" t="s">
        <v>3717</v>
      </c>
      <c r="M4660" s="36" t="str">
        <f>IF(LEFT(NICAP[[#This Row],[Date]],1)=0,"Y","N")</f>
        <v>N</v>
      </c>
      <c r="N4660" s="36"/>
      <c r="O4660" s="36" t="str">
        <f>19&amp;LEFT(NICAP[[#This Row],[Date]],2)</f>
        <v>1976</v>
      </c>
      <c r="P4660" s="36" t="str">
        <f>MID(NICAP[[#This Row],[Date]],3,2)</f>
        <v>02</v>
      </c>
      <c r="Q4660" s="36" t="str">
        <f>RIGHT(NICAP[[#This Row],[Date]],2)</f>
        <v>19</v>
      </c>
      <c r="R4660" s="26">
        <f>DATE(NICAP[[#This Row],[Year]],NICAP[[#This Row],[Month]],NICAP[[#This Row],[Day]])</f>
        <v>27809</v>
      </c>
      <c r="S4660" s="35" t="str">
        <f t="shared" si="144"/>
        <v>NJ</v>
      </c>
      <c r="T4660" s="24" t="str">
        <f t="shared" si="145"/>
        <v>US</v>
      </c>
    </row>
    <row r="4661" spans="1:20" ht="86.25" customHeight="1" x14ac:dyDescent="0.2">
      <c r="A4661" s="35">
        <v>4652</v>
      </c>
      <c r="B4661" s="57">
        <v>760220</v>
      </c>
      <c r="C4661" s="50" t="s">
        <v>3716</v>
      </c>
      <c r="D4661" s="50" t="s">
        <v>1697</v>
      </c>
      <c r="E4661" s="50" t="str">
        <f>IF(AND(LEN(NICAP[[#This Row],[State or      Country]])=2,NICAP[[#This Row],[State or      Country]]&lt;&gt;"UK"),"US","Other")</f>
        <v>US</v>
      </c>
      <c r="F4661" s="75">
        <v>1</v>
      </c>
      <c r="G4661" s="48"/>
      <c r="H4661" s="48"/>
      <c r="I4661" s="48"/>
      <c r="J4661" s="48"/>
      <c r="K4661" s="48"/>
      <c r="L4661" s="36" t="s">
        <v>3715</v>
      </c>
      <c r="M4661" s="36" t="str">
        <f>IF(LEFT(NICAP[[#This Row],[Date]],1)=0,"Y","N")</f>
        <v>N</v>
      </c>
      <c r="N4661" s="36"/>
      <c r="O4661" s="36" t="str">
        <f>19&amp;LEFT(NICAP[[#This Row],[Date]],2)</f>
        <v>1976</v>
      </c>
      <c r="P4661" s="36" t="str">
        <f>MID(NICAP[[#This Row],[Date]],3,2)</f>
        <v>02</v>
      </c>
      <c r="Q4661" s="36" t="str">
        <f>RIGHT(NICAP[[#This Row],[Date]],2)</f>
        <v>20</v>
      </c>
      <c r="R4661" s="26">
        <f>DATE(NICAP[[#This Row],[Year]],NICAP[[#This Row],[Month]],NICAP[[#This Row],[Day]])</f>
        <v>27810</v>
      </c>
      <c r="S4661" s="35" t="str">
        <f t="shared" si="144"/>
        <v>MA</v>
      </c>
      <c r="T4661" s="24" t="str">
        <f t="shared" si="145"/>
        <v>US</v>
      </c>
    </row>
    <row r="4662" spans="1:20" ht="87" customHeight="1" x14ac:dyDescent="0.2">
      <c r="A4662" s="35">
        <v>4653</v>
      </c>
      <c r="B4662" s="57">
        <v>760222</v>
      </c>
      <c r="C4662" s="50" t="s">
        <v>3714</v>
      </c>
      <c r="D4662" s="50" t="s">
        <v>3335</v>
      </c>
      <c r="E4662" s="50" t="str">
        <f>IF(AND(LEN(NICAP[[#This Row],[State or      Country]])=2,NICAP[[#This Row],[State or      Country]]&lt;&gt;"UK"),"US","Other")</f>
        <v>US</v>
      </c>
      <c r="F4662" s="75">
        <v>7</v>
      </c>
      <c r="G4662" s="48"/>
      <c r="H4662" s="48"/>
      <c r="I4662" s="48"/>
      <c r="J4662" s="48"/>
      <c r="K4662" s="48"/>
      <c r="L4662" s="36" t="s">
        <v>3713</v>
      </c>
      <c r="M4662" s="36" t="str">
        <f>IF(LEFT(NICAP[[#This Row],[Date]],1)=0,"Y","N")</f>
        <v>N</v>
      </c>
      <c r="N4662" s="36"/>
      <c r="O4662" s="36" t="str">
        <f>19&amp;LEFT(NICAP[[#This Row],[Date]],2)</f>
        <v>1976</v>
      </c>
      <c r="P4662" s="36" t="str">
        <f>MID(NICAP[[#This Row],[Date]],3,2)</f>
        <v>02</v>
      </c>
      <c r="Q4662" s="36" t="str">
        <f>RIGHT(NICAP[[#This Row],[Date]],2)</f>
        <v>22</v>
      </c>
      <c r="R4662" s="26">
        <f>DATE(NICAP[[#This Row],[Year]],NICAP[[#This Row],[Month]],NICAP[[#This Row],[Day]])</f>
        <v>27812</v>
      </c>
      <c r="S4662" s="35" t="str">
        <f t="shared" si="144"/>
        <v>MT</v>
      </c>
      <c r="T4662" s="24" t="str">
        <f t="shared" si="145"/>
        <v>US</v>
      </c>
    </row>
    <row r="4663" spans="1:20" ht="42" customHeight="1" x14ac:dyDescent="0.2">
      <c r="A4663" s="35">
        <v>4654</v>
      </c>
      <c r="B4663" s="57">
        <v>760224</v>
      </c>
      <c r="C4663" s="50" t="s">
        <v>3712</v>
      </c>
      <c r="D4663" s="50" t="s">
        <v>2338</v>
      </c>
      <c r="E4663" s="50" t="str">
        <f>IF(AND(LEN(NICAP[[#This Row],[State or      Country]])=2,NICAP[[#This Row],[State or      Country]]&lt;&gt;"UK"),"US","Other")</f>
        <v>US</v>
      </c>
      <c r="F4663" s="75">
        <v>2</v>
      </c>
      <c r="G4663" s="48"/>
      <c r="H4663" s="48"/>
      <c r="I4663" s="48"/>
      <c r="J4663" s="48"/>
      <c r="K4663" s="48"/>
      <c r="L4663" s="42" t="s">
        <v>3711</v>
      </c>
      <c r="M4663" s="42" t="str">
        <f>IF(LEFT(NICAP[[#This Row],[Date]],1)=0,"Y","N")</f>
        <v>N</v>
      </c>
      <c r="N4663" s="42"/>
      <c r="O4663" s="42" t="str">
        <f>19&amp;LEFT(NICAP[[#This Row],[Date]],2)</f>
        <v>1976</v>
      </c>
      <c r="P4663" s="42" t="str">
        <f>MID(NICAP[[#This Row],[Date]],3,2)</f>
        <v>02</v>
      </c>
      <c r="Q4663" s="42" t="str">
        <f>RIGHT(NICAP[[#This Row],[Date]],2)</f>
        <v>24</v>
      </c>
      <c r="R4663" s="26">
        <f>DATE(NICAP[[#This Row],[Year]],NICAP[[#This Row],[Month]],NICAP[[#This Row],[Day]])</f>
        <v>27814</v>
      </c>
      <c r="S4663" s="35" t="str">
        <f t="shared" si="144"/>
        <v>NH</v>
      </c>
      <c r="T4663" s="24" t="str">
        <f t="shared" si="145"/>
        <v>US</v>
      </c>
    </row>
    <row r="4664" spans="1:20" ht="57.75" customHeight="1" x14ac:dyDescent="0.2">
      <c r="A4664" s="35">
        <v>4655</v>
      </c>
      <c r="B4664" s="57">
        <v>760225</v>
      </c>
      <c r="C4664" s="50" t="s">
        <v>3710</v>
      </c>
      <c r="D4664" s="50" t="s">
        <v>1977</v>
      </c>
      <c r="E4664" s="50" t="str">
        <f>IF(AND(LEN(NICAP[[#This Row],[State or      Country]])=2,NICAP[[#This Row],[State or      Country]]&lt;&gt;"UK"),"US","Other")</f>
        <v>Other</v>
      </c>
      <c r="F4664" s="75">
        <v>2</v>
      </c>
      <c r="G4664" s="48"/>
      <c r="H4664" s="48"/>
      <c r="I4664" s="48"/>
      <c r="J4664" s="48"/>
      <c r="K4664" s="48"/>
      <c r="L4664" s="36" t="s">
        <v>3709</v>
      </c>
      <c r="M4664" s="36" t="str">
        <f>IF(LEFT(NICAP[[#This Row],[Date]],1)=0,"Y","N")</f>
        <v>N</v>
      </c>
      <c r="N4664" s="36"/>
      <c r="O4664" s="36" t="str">
        <f>19&amp;LEFT(NICAP[[#This Row],[Date]],2)</f>
        <v>1976</v>
      </c>
      <c r="P4664" s="36" t="str">
        <f>MID(NICAP[[#This Row],[Date]],3,2)</f>
        <v>02</v>
      </c>
      <c r="Q4664" s="36" t="str">
        <f>RIGHT(NICAP[[#This Row],[Date]],2)</f>
        <v>25</v>
      </c>
      <c r="R4664" s="26">
        <f>DATE(NICAP[[#This Row],[Year]],NICAP[[#This Row],[Month]],NICAP[[#This Row],[Day]])</f>
        <v>27815</v>
      </c>
      <c r="S4664" s="35" t="str">
        <f t="shared" si="144"/>
        <v/>
      </c>
      <c r="T4664" s="24" t="str">
        <f t="shared" si="145"/>
        <v>Tasmania</v>
      </c>
    </row>
    <row r="4665" spans="1:20" ht="57" customHeight="1" x14ac:dyDescent="0.2">
      <c r="A4665" s="35">
        <v>4656</v>
      </c>
      <c r="B4665" s="57">
        <v>760225</v>
      </c>
      <c r="C4665" s="50" t="s">
        <v>3708</v>
      </c>
      <c r="D4665" s="50" t="s">
        <v>1950</v>
      </c>
      <c r="E4665" s="50" t="str">
        <f>IF(AND(LEN(NICAP[[#This Row],[State or      Country]])=2,NICAP[[#This Row],[State or      Country]]&lt;&gt;"UK"),"US","Other")</f>
        <v>Other</v>
      </c>
      <c r="F4665" s="75">
        <v>7</v>
      </c>
      <c r="G4665" s="48"/>
      <c r="H4665" s="48"/>
      <c r="I4665" s="48"/>
      <c r="J4665" s="48"/>
      <c r="K4665" s="48"/>
      <c r="L4665" s="36" t="s">
        <v>3707</v>
      </c>
      <c r="M4665" s="36" t="str">
        <f>IF(LEFT(NICAP[[#This Row],[Date]],1)=0,"Y","N")</f>
        <v>N</v>
      </c>
      <c r="N4665" s="36"/>
      <c r="O4665" s="36" t="str">
        <f>19&amp;LEFT(NICAP[[#This Row],[Date]],2)</f>
        <v>1976</v>
      </c>
      <c r="P4665" s="36" t="str">
        <f>MID(NICAP[[#This Row],[Date]],3,2)</f>
        <v>02</v>
      </c>
      <c r="Q4665" s="36" t="str">
        <f>RIGHT(NICAP[[#This Row],[Date]],2)</f>
        <v>25</v>
      </c>
      <c r="R4665" s="26">
        <f>DATE(NICAP[[#This Row],[Year]],NICAP[[#This Row],[Month]],NICAP[[#This Row],[Day]])</f>
        <v>27815</v>
      </c>
      <c r="S4665" s="35" t="str">
        <f t="shared" si="144"/>
        <v/>
      </c>
      <c r="T4665" s="24" t="str">
        <f t="shared" si="145"/>
        <v>Spain</v>
      </c>
    </row>
    <row r="4666" spans="1:20" ht="56.25" customHeight="1" x14ac:dyDescent="0.2">
      <c r="A4666" s="35">
        <v>4657</v>
      </c>
      <c r="B4666" s="57">
        <v>760225</v>
      </c>
      <c r="C4666" s="50" t="s">
        <v>3706</v>
      </c>
      <c r="D4666" s="50" t="s">
        <v>1670</v>
      </c>
      <c r="E4666" s="50" t="str">
        <f>IF(AND(LEN(NICAP[[#This Row],[State or      Country]])=2,NICAP[[#This Row],[State or      Country]]&lt;&gt;"UK"),"US","Other")</f>
        <v>US</v>
      </c>
      <c r="F4666" s="75">
        <v>7</v>
      </c>
      <c r="G4666" s="48"/>
      <c r="H4666" s="48"/>
      <c r="I4666" s="48"/>
      <c r="J4666" s="48"/>
      <c r="K4666" s="48"/>
      <c r="L4666" s="42" t="s">
        <v>3705</v>
      </c>
      <c r="M4666" s="42" t="str">
        <f>IF(LEFT(NICAP[[#This Row],[Date]],1)=0,"Y","N")</f>
        <v>N</v>
      </c>
      <c r="N4666" s="42"/>
      <c r="O4666" s="42" t="str">
        <f>19&amp;LEFT(NICAP[[#This Row],[Date]],2)</f>
        <v>1976</v>
      </c>
      <c r="P4666" s="42" t="str">
        <f>MID(NICAP[[#This Row],[Date]],3,2)</f>
        <v>02</v>
      </c>
      <c r="Q4666" s="42" t="str">
        <f>RIGHT(NICAP[[#This Row],[Date]],2)</f>
        <v>25</v>
      </c>
      <c r="R4666" s="26">
        <f>DATE(NICAP[[#This Row],[Year]],NICAP[[#This Row],[Month]],NICAP[[#This Row],[Day]])</f>
        <v>27815</v>
      </c>
      <c r="S4666" s="35" t="str">
        <f t="shared" si="144"/>
        <v>IL</v>
      </c>
      <c r="T4666" s="24" t="str">
        <f t="shared" si="145"/>
        <v>US</v>
      </c>
    </row>
    <row r="4667" spans="1:20" ht="12.75" customHeight="1" x14ac:dyDescent="0.2">
      <c r="A4667" s="35">
        <v>4658</v>
      </c>
      <c r="B4667" s="55">
        <v>760225</v>
      </c>
      <c r="C4667" s="39" t="s">
        <v>3704</v>
      </c>
      <c r="D4667" s="39" t="s">
        <v>3335</v>
      </c>
      <c r="E4667" s="39" t="str">
        <f>IF(AND(LEN(NICAP[[#This Row],[State or      Country]])=2,NICAP[[#This Row],[State or      Country]]&lt;&gt;"UK"),"US","Other")</f>
        <v>US</v>
      </c>
      <c r="F4667" s="38">
        <v>8</v>
      </c>
      <c r="G4667" s="37"/>
      <c r="H4667" s="37"/>
      <c r="I4667" s="37"/>
      <c r="J4667" s="37"/>
      <c r="K4667" s="37"/>
      <c r="L4667" s="36" t="s">
        <v>3703</v>
      </c>
      <c r="M4667" s="36" t="str">
        <f>IF(LEFT(NICAP[[#This Row],[Date]],1)=0,"Y","N")</f>
        <v>N</v>
      </c>
      <c r="N4667" s="36"/>
      <c r="O4667" s="36" t="str">
        <f>19&amp;LEFT(NICAP[[#This Row],[Date]],2)</f>
        <v>1976</v>
      </c>
      <c r="P4667" s="36" t="str">
        <f>MID(NICAP[[#This Row],[Date]],3,2)</f>
        <v>02</v>
      </c>
      <c r="Q4667" s="36" t="str">
        <f>RIGHT(NICAP[[#This Row],[Date]],2)</f>
        <v>25</v>
      </c>
      <c r="R4667" s="26">
        <f>DATE(NICAP[[#This Row],[Year]],NICAP[[#This Row],[Month]],NICAP[[#This Row],[Day]])</f>
        <v>27815</v>
      </c>
      <c r="S4667" s="35" t="str">
        <f t="shared" si="144"/>
        <v>MT</v>
      </c>
      <c r="T4667" s="24" t="str">
        <f t="shared" si="145"/>
        <v>US</v>
      </c>
    </row>
    <row r="4668" spans="1:20" ht="57" customHeight="1" x14ac:dyDescent="0.2">
      <c r="A4668" s="35">
        <v>4659</v>
      </c>
      <c r="B4668" s="57">
        <v>760226</v>
      </c>
      <c r="C4668" s="50" t="s">
        <v>1770</v>
      </c>
      <c r="D4668" s="50" t="s">
        <v>1758</v>
      </c>
      <c r="E4668" s="50" t="str">
        <f>IF(AND(LEN(NICAP[[#This Row],[State or      Country]])=2,NICAP[[#This Row],[State or      Country]]&lt;&gt;"UK"),"US","Other")</f>
        <v>US</v>
      </c>
      <c r="F4668" s="49">
        <v>1</v>
      </c>
      <c r="G4668" s="48"/>
      <c r="H4668" s="48"/>
      <c r="I4668" s="48"/>
      <c r="J4668" s="48"/>
      <c r="K4668" s="48"/>
      <c r="L4668" s="36" t="s">
        <v>3702</v>
      </c>
      <c r="M4668" s="36" t="str">
        <f>IF(LEFT(NICAP[[#This Row],[Date]],1)=0,"Y","N")</f>
        <v>N</v>
      </c>
      <c r="N4668" s="36"/>
      <c r="O4668" s="36" t="str">
        <f>19&amp;LEFT(NICAP[[#This Row],[Date]],2)</f>
        <v>1976</v>
      </c>
      <c r="P4668" s="36" t="str">
        <f>MID(NICAP[[#This Row],[Date]],3,2)</f>
        <v>02</v>
      </c>
      <c r="Q4668" s="36" t="str">
        <f>RIGHT(NICAP[[#This Row],[Date]],2)</f>
        <v>26</v>
      </c>
      <c r="R4668" s="26">
        <f>DATE(NICAP[[#This Row],[Year]],NICAP[[#This Row],[Month]],NICAP[[#This Row],[Day]])</f>
        <v>27816</v>
      </c>
      <c r="S4668" s="35" t="str">
        <f t="shared" si="144"/>
        <v>NY</v>
      </c>
      <c r="T4668" s="24" t="str">
        <f t="shared" si="145"/>
        <v>US</v>
      </c>
    </row>
    <row r="4669" spans="1:20" ht="86.25" customHeight="1" x14ac:dyDescent="0.2">
      <c r="A4669" s="35">
        <v>4660</v>
      </c>
      <c r="B4669" s="57">
        <v>760302</v>
      </c>
      <c r="C4669" s="50" t="s">
        <v>3701</v>
      </c>
      <c r="D4669" s="50" t="s">
        <v>1813</v>
      </c>
      <c r="E4669" s="50" t="str">
        <f>IF(AND(LEN(NICAP[[#This Row],[State or      Country]])=2,NICAP[[#This Row],[State or      Country]]&lt;&gt;"UK"),"US","Other")</f>
        <v>Other</v>
      </c>
      <c r="F4669" s="49">
        <v>2</v>
      </c>
      <c r="G4669" s="48"/>
      <c r="H4669" s="48"/>
      <c r="I4669" s="48"/>
      <c r="J4669" s="48"/>
      <c r="K4669" s="48"/>
      <c r="L4669" s="36" t="s">
        <v>3700</v>
      </c>
      <c r="M4669" s="36" t="str">
        <f>IF(LEFT(NICAP[[#This Row],[Date]],1)=0,"Y","N")</f>
        <v>N</v>
      </c>
      <c r="N4669" s="36"/>
      <c r="O4669" s="36" t="str">
        <f>19&amp;LEFT(NICAP[[#This Row],[Date]],2)</f>
        <v>1976</v>
      </c>
      <c r="P4669" s="36" t="str">
        <f>MID(NICAP[[#This Row],[Date]],3,2)</f>
        <v>03</v>
      </c>
      <c r="Q4669" s="36" t="str">
        <f>RIGHT(NICAP[[#This Row],[Date]],2)</f>
        <v>02</v>
      </c>
      <c r="R4669" s="26">
        <f>DATE(NICAP[[#This Row],[Year]],NICAP[[#This Row],[Month]],NICAP[[#This Row],[Day]])</f>
        <v>27821</v>
      </c>
      <c r="S4669" s="35" t="str">
        <f t="shared" si="144"/>
        <v/>
      </c>
      <c r="T4669" s="24" t="str">
        <f t="shared" si="145"/>
        <v>France</v>
      </c>
    </row>
    <row r="4670" spans="1:20" ht="87" customHeight="1" x14ac:dyDescent="0.2">
      <c r="A4670" s="35">
        <v>4661</v>
      </c>
      <c r="B4670" s="57">
        <v>760303</v>
      </c>
      <c r="C4670" s="50" t="s">
        <v>3699</v>
      </c>
      <c r="D4670" s="50" t="s">
        <v>1749</v>
      </c>
      <c r="E4670" s="50" t="str">
        <f>IF(AND(LEN(NICAP[[#This Row],[State or      Country]])=2,NICAP[[#This Row],[State or      Country]]&lt;&gt;"UK"),"US","Other")</f>
        <v>Other</v>
      </c>
      <c r="F4670" s="49">
        <v>7</v>
      </c>
      <c r="G4670" s="48"/>
      <c r="H4670" s="48"/>
      <c r="I4670" s="48"/>
      <c r="J4670" s="48"/>
      <c r="K4670" s="48"/>
      <c r="L4670" s="36" t="s">
        <v>3698</v>
      </c>
      <c r="M4670" s="36" t="str">
        <f>IF(LEFT(NICAP[[#This Row],[Date]],1)=0,"Y","N")</f>
        <v>N</v>
      </c>
      <c r="N4670" s="36"/>
      <c r="O4670" s="36" t="str">
        <f>19&amp;LEFT(NICAP[[#This Row],[Date]],2)</f>
        <v>1976</v>
      </c>
      <c r="P4670" s="36" t="str">
        <f>MID(NICAP[[#This Row],[Date]],3,2)</f>
        <v>03</v>
      </c>
      <c r="Q4670" s="36" t="str">
        <f>RIGHT(NICAP[[#This Row],[Date]],2)</f>
        <v>03</v>
      </c>
      <c r="R4670" s="26">
        <f>DATE(NICAP[[#This Row],[Year]],NICAP[[#This Row],[Month]],NICAP[[#This Row],[Day]])</f>
        <v>27822</v>
      </c>
      <c r="S4670" s="35" t="str">
        <f t="shared" si="144"/>
        <v/>
      </c>
      <c r="T4670" s="24" t="str">
        <f t="shared" si="145"/>
        <v>Brazil</v>
      </c>
    </row>
    <row r="4671" spans="1:20" ht="86.25" customHeight="1" x14ac:dyDescent="0.2">
      <c r="A4671" s="35">
        <v>4662</v>
      </c>
      <c r="B4671" s="57">
        <v>760303</v>
      </c>
      <c r="C4671" s="50" t="s">
        <v>3697</v>
      </c>
      <c r="D4671" s="50" t="s">
        <v>1813</v>
      </c>
      <c r="E4671" s="50" t="str">
        <f>IF(AND(LEN(NICAP[[#This Row],[State or      Country]])=2,NICAP[[#This Row],[State or      Country]]&lt;&gt;"UK"),"US","Other")</f>
        <v>Other</v>
      </c>
      <c r="F4671" s="49">
        <v>11</v>
      </c>
      <c r="G4671" s="48"/>
      <c r="H4671" s="48"/>
      <c r="I4671" s="48"/>
      <c r="J4671" s="48"/>
      <c r="K4671" s="48"/>
      <c r="L4671" s="36" t="s">
        <v>3696</v>
      </c>
      <c r="M4671" s="36" t="str">
        <f>IF(LEFT(NICAP[[#This Row],[Date]],1)=0,"Y","N")</f>
        <v>N</v>
      </c>
      <c r="N4671" s="36"/>
      <c r="O4671" s="36" t="str">
        <f>19&amp;LEFT(NICAP[[#This Row],[Date]],2)</f>
        <v>1976</v>
      </c>
      <c r="P4671" s="36" t="str">
        <f>MID(NICAP[[#This Row],[Date]],3,2)</f>
        <v>03</v>
      </c>
      <c r="Q4671" s="36" t="str">
        <f>RIGHT(NICAP[[#This Row],[Date]],2)</f>
        <v>03</v>
      </c>
      <c r="R4671" s="26">
        <f>DATE(NICAP[[#This Row],[Year]],NICAP[[#This Row],[Month]],NICAP[[#This Row],[Day]])</f>
        <v>27822</v>
      </c>
      <c r="S4671" s="35" t="str">
        <f t="shared" si="144"/>
        <v/>
      </c>
      <c r="T4671" s="24" t="str">
        <f t="shared" si="145"/>
        <v>France</v>
      </c>
    </row>
    <row r="4672" spans="1:20" ht="87" customHeight="1" x14ac:dyDescent="0.2">
      <c r="A4672" s="35">
        <v>4663</v>
      </c>
      <c r="B4672" s="57">
        <v>760305</v>
      </c>
      <c r="C4672" s="50" t="s">
        <v>3695</v>
      </c>
      <c r="D4672" s="50" t="s">
        <v>1826</v>
      </c>
      <c r="E4672" s="50" t="str">
        <f>IF(AND(LEN(NICAP[[#This Row],[State or      Country]])=2,NICAP[[#This Row],[State or      Country]]&lt;&gt;"UK"),"US","Other")</f>
        <v>US</v>
      </c>
      <c r="F4672" s="49">
        <v>3</v>
      </c>
      <c r="G4672" s="48"/>
      <c r="H4672" s="48"/>
      <c r="I4672" s="48"/>
      <c r="J4672" s="48"/>
      <c r="K4672" s="48"/>
      <c r="L4672" s="36" t="s">
        <v>3694</v>
      </c>
      <c r="M4672" s="36" t="str">
        <f>IF(LEFT(NICAP[[#This Row],[Date]],1)=0,"Y","N")</f>
        <v>N</v>
      </c>
      <c r="N4672" s="36"/>
      <c r="O4672" s="36" t="str">
        <f>19&amp;LEFT(NICAP[[#This Row],[Date]],2)</f>
        <v>1976</v>
      </c>
      <c r="P4672" s="36" t="str">
        <f>MID(NICAP[[#This Row],[Date]],3,2)</f>
        <v>03</v>
      </c>
      <c r="Q4672" s="36" t="str">
        <f>RIGHT(NICAP[[#This Row],[Date]],2)</f>
        <v>05</v>
      </c>
      <c r="R4672" s="26">
        <f>DATE(NICAP[[#This Row],[Year]],NICAP[[#This Row],[Month]],NICAP[[#This Row],[Day]])</f>
        <v>27824</v>
      </c>
      <c r="S4672" s="35" t="str">
        <f t="shared" si="144"/>
        <v>OR</v>
      </c>
      <c r="T4672" s="24" t="str">
        <f t="shared" si="145"/>
        <v>US</v>
      </c>
    </row>
    <row r="4673" spans="1:20" ht="12.75" customHeight="1" x14ac:dyDescent="0.2">
      <c r="A4673" s="35">
        <v>4664</v>
      </c>
      <c r="B4673" s="55">
        <v>760311</v>
      </c>
      <c r="C4673" s="39" t="s">
        <v>3693</v>
      </c>
      <c r="D4673" s="39" t="s">
        <v>1950</v>
      </c>
      <c r="E4673" s="39" t="str">
        <f>IF(AND(LEN(NICAP[[#This Row],[State or      Country]])=2,NICAP[[#This Row],[State or      Country]]&lt;&gt;"UK"),"US","Other")</f>
        <v>Other</v>
      </c>
      <c r="F4673" s="38">
        <v>11</v>
      </c>
      <c r="G4673" s="37"/>
      <c r="H4673" s="37"/>
      <c r="I4673" s="37"/>
      <c r="J4673" s="37"/>
      <c r="K4673" s="37"/>
      <c r="L4673" s="36" t="s">
        <v>3692</v>
      </c>
      <c r="M4673" s="36" t="str">
        <f>IF(LEFT(NICAP[[#This Row],[Date]],1)=0,"Y","N")</f>
        <v>N</v>
      </c>
      <c r="N4673" s="36"/>
      <c r="O4673" s="36" t="str">
        <f>19&amp;LEFT(NICAP[[#This Row],[Date]],2)</f>
        <v>1976</v>
      </c>
      <c r="P4673" s="36" t="str">
        <f>MID(NICAP[[#This Row],[Date]],3,2)</f>
        <v>03</v>
      </c>
      <c r="Q4673" s="36" t="str">
        <f>RIGHT(NICAP[[#This Row],[Date]],2)</f>
        <v>11</v>
      </c>
      <c r="R4673" s="26">
        <f>DATE(NICAP[[#This Row],[Year]],NICAP[[#This Row],[Month]],NICAP[[#This Row],[Day]])</f>
        <v>27830</v>
      </c>
      <c r="S4673" s="35" t="str">
        <f t="shared" si="144"/>
        <v/>
      </c>
      <c r="T4673" s="24" t="str">
        <f t="shared" si="145"/>
        <v>Spain</v>
      </c>
    </row>
    <row r="4674" spans="1:20" ht="12.75" customHeight="1" x14ac:dyDescent="0.2">
      <c r="A4674" s="35">
        <v>4665</v>
      </c>
      <c r="B4674" s="53">
        <v>760312</v>
      </c>
      <c r="C4674" s="39" t="s">
        <v>3691</v>
      </c>
      <c r="D4674" s="39" t="s">
        <v>1749</v>
      </c>
      <c r="E4674" s="39" t="str">
        <f>IF(AND(LEN(NICAP[[#This Row],[State or      Country]])=2,NICAP[[#This Row],[State or      Country]]&lt;&gt;"UK"),"US","Other")</f>
        <v>Other</v>
      </c>
      <c r="F4674" s="38">
        <v>8</v>
      </c>
      <c r="G4674" s="37"/>
      <c r="H4674" s="37"/>
      <c r="I4674" s="37"/>
      <c r="J4674" s="37"/>
      <c r="K4674" s="37"/>
      <c r="L4674" s="36" t="s">
        <v>3690</v>
      </c>
      <c r="M4674" s="36" t="str">
        <f>IF(LEFT(NICAP[[#This Row],[Date]],1)=0,"Y","N")</f>
        <v>N</v>
      </c>
      <c r="N4674" s="36"/>
      <c r="O4674" s="36" t="str">
        <f>19&amp;LEFT(NICAP[[#This Row],[Date]],2)</f>
        <v>1976</v>
      </c>
      <c r="P4674" s="36" t="str">
        <f>MID(NICAP[[#This Row],[Date]],3,2)</f>
        <v>03</v>
      </c>
      <c r="Q4674" s="36" t="str">
        <f>RIGHT(NICAP[[#This Row],[Date]],2)</f>
        <v>12</v>
      </c>
      <c r="R4674" s="26">
        <f>DATE(NICAP[[#This Row],[Year]],NICAP[[#This Row],[Month]],NICAP[[#This Row],[Day]])</f>
        <v>27831</v>
      </c>
      <c r="S4674" s="35" t="str">
        <f t="shared" si="144"/>
        <v/>
      </c>
      <c r="T4674" s="24" t="str">
        <f t="shared" si="145"/>
        <v>Brazil</v>
      </c>
    </row>
    <row r="4675" spans="1:20" ht="71.25" customHeight="1" x14ac:dyDescent="0.2">
      <c r="A4675" s="35">
        <v>4666</v>
      </c>
      <c r="B4675" s="57">
        <v>760315</v>
      </c>
      <c r="C4675" s="50" t="s">
        <v>3689</v>
      </c>
      <c r="D4675" s="50" t="s">
        <v>1715</v>
      </c>
      <c r="E4675" s="50" t="str">
        <f>IF(AND(LEN(NICAP[[#This Row],[State or      Country]])=2,NICAP[[#This Row],[State or      Country]]&lt;&gt;"UK"),"US","Other")</f>
        <v>US</v>
      </c>
      <c r="F4675" s="49">
        <v>1</v>
      </c>
      <c r="G4675" s="48"/>
      <c r="H4675" s="48"/>
      <c r="I4675" s="48"/>
      <c r="J4675" s="48"/>
      <c r="K4675" s="48"/>
      <c r="L4675" s="36" t="s">
        <v>3688</v>
      </c>
      <c r="M4675" s="36" t="str">
        <f>IF(LEFT(NICAP[[#This Row],[Date]],1)=0,"Y","N")</f>
        <v>N</v>
      </c>
      <c r="N4675" s="36"/>
      <c r="O4675" s="36" t="str">
        <f>19&amp;LEFT(NICAP[[#This Row],[Date]],2)</f>
        <v>1976</v>
      </c>
      <c r="P4675" s="36" t="str">
        <f>MID(NICAP[[#This Row],[Date]],3,2)</f>
        <v>03</v>
      </c>
      <c r="Q4675" s="36" t="str">
        <f>RIGHT(NICAP[[#This Row],[Date]],2)</f>
        <v>15</v>
      </c>
      <c r="R4675" s="26">
        <f>DATE(NICAP[[#This Row],[Year]],NICAP[[#This Row],[Month]],NICAP[[#This Row],[Day]])</f>
        <v>27834</v>
      </c>
      <c r="S4675" s="35" t="str">
        <f t="shared" si="144"/>
        <v>MD</v>
      </c>
      <c r="T4675" s="24" t="str">
        <f t="shared" si="145"/>
        <v>US</v>
      </c>
    </row>
    <row r="4676" spans="1:20" ht="12.75" customHeight="1" x14ac:dyDescent="0.2">
      <c r="A4676" s="35">
        <v>4667</v>
      </c>
      <c r="B4676" s="55">
        <v>760325</v>
      </c>
      <c r="C4676" s="39" t="s">
        <v>3687</v>
      </c>
      <c r="D4676" s="39" t="s">
        <v>3335</v>
      </c>
      <c r="E4676" s="39" t="str">
        <f>IF(AND(LEN(NICAP[[#This Row],[State or      Country]])=2,NICAP[[#This Row],[State or      Country]]&lt;&gt;"UK"),"US","Other")</f>
        <v>US</v>
      </c>
      <c r="F4676" s="38">
        <v>2</v>
      </c>
      <c r="G4676" s="37"/>
      <c r="H4676" s="37"/>
      <c r="I4676" s="37"/>
      <c r="J4676" s="37"/>
      <c r="K4676" s="37"/>
      <c r="L4676" s="36" t="s">
        <v>3686</v>
      </c>
      <c r="M4676" s="36" t="str">
        <f>IF(LEFT(NICAP[[#This Row],[Date]],1)=0,"Y","N")</f>
        <v>N</v>
      </c>
      <c r="N4676" s="36"/>
      <c r="O4676" s="36" t="str">
        <f>19&amp;LEFT(NICAP[[#This Row],[Date]],2)</f>
        <v>1976</v>
      </c>
      <c r="P4676" s="36" t="str">
        <f>MID(NICAP[[#This Row],[Date]],3,2)</f>
        <v>03</v>
      </c>
      <c r="Q4676" s="36" t="str">
        <f>RIGHT(NICAP[[#This Row],[Date]],2)</f>
        <v>25</v>
      </c>
      <c r="R4676" s="26">
        <f>DATE(NICAP[[#This Row],[Year]],NICAP[[#This Row],[Month]],NICAP[[#This Row],[Day]])</f>
        <v>27844</v>
      </c>
      <c r="S4676" s="35" t="str">
        <f t="shared" si="144"/>
        <v>MT</v>
      </c>
      <c r="T4676" s="24" t="str">
        <f t="shared" si="145"/>
        <v>US</v>
      </c>
    </row>
    <row r="4677" spans="1:20" ht="27" customHeight="1" x14ac:dyDescent="0.2">
      <c r="A4677" s="35">
        <v>4668</v>
      </c>
      <c r="B4677" s="60">
        <v>760326</v>
      </c>
      <c r="C4677" s="44" t="s">
        <v>3685</v>
      </c>
      <c r="D4677" s="44" t="s">
        <v>3335</v>
      </c>
      <c r="E4677" s="44" t="str">
        <f>IF(AND(LEN(NICAP[[#This Row],[State or      Country]])=2,NICAP[[#This Row],[State or      Country]]&lt;&gt;"UK"),"US","Other")</f>
        <v>US</v>
      </c>
      <c r="F4677" s="43">
        <v>1</v>
      </c>
      <c r="G4677" s="41"/>
      <c r="H4677" s="41"/>
      <c r="I4677" s="41"/>
      <c r="J4677" s="41"/>
      <c r="K4677" s="41"/>
      <c r="L4677" s="59" t="s">
        <v>3684</v>
      </c>
      <c r="M4677" s="59" t="str">
        <f>IF(LEFT(NICAP[[#This Row],[Date]],1)=0,"Y","N")</f>
        <v>N</v>
      </c>
      <c r="N4677" s="59"/>
      <c r="O4677" s="59" t="str">
        <f>19&amp;LEFT(NICAP[[#This Row],[Date]],2)</f>
        <v>1976</v>
      </c>
      <c r="P4677" s="59" t="str">
        <f>MID(NICAP[[#This Row],[Date]],3,2)</f>
        <v>03</v>
      </c>
      <c r="Q4677" s="59" t="str">
        <f>RIGHT(NICAP[[#This Row],[Date]],2)</f>
        <v>26</v>
      </c>
      <c r="R4677" s="26">
        <f>DATE(NICAP[[#This Row],[Year]],NICAP[[#This Row],[Month]],NICAP[[#This Row],[Day]])</f>
        <v>27845</v>
      </c>
      <c r="S4677" s="35" t="str">
        <f t="shared" si="144"/>
        <v>MT</v>
      </c>
      <c r="T4677" s="24" t="str">
        <f t="shared" si="145"/>
        <v>US</v>
      </c>
    </row>
    <row r="4678" spans="1:20" ht="71.25" customHeight="1" x14ac:dyDescent="0.2">
      <c r="A4678" s="35">
        <v>4669</v>
      </c>
      <c r="B4678" s="57">
        <v>760327</v>
      </c>
      <c r="C4678" s="50" t="s">
        <v>3683</v>
      </c>
      <c r="D4678" s="50" t="s">
        <v>1813</v>
      </c>
      <c r="E4678" s="50" t="str">
        <f>IF(AND(LEN(NICAP[[#This Row],[State or      Country]])=2,NICAP[[#This Row],[State or      Country]]&lt;&gt;"UK"),"US","Other")</f>
        <v>Other</v>
      </c>
      <c r="F4678" s="49">
        <v>3</v>
      </c>
      <c r="G4678" s="48"/>
      <c r="H4678" s="48"/>
      <c r="I4678" s="48"/>
      <c r="J4678" s="48"/>
      <c r="K4678" s="48"/>
      <c r="L4678" s="36" t="s">
        <v>3682</v>
      </c>
      <c r="M4678" s="36" t="str">
        <f>IF(LEFT(NICAP[[#This Row],[Date]],1)=0,"Y","N")</f>
        <v>N</v>
      </c>
      <c r="N4678" s="36"/>
      <c r="O4678" s="36" t="str">
        <f>19&amp;LEFT(NICAP[[#This Row],[Date]],2)</f>
        <v>1976</v>
      </c>
      <c r="P4678" s="36" t="str">
        <f>MID(NICAP[[#This Row],[Date]],3,2)</f>
        <v>03</v>
      </c>
      <c r="Q4678" s="36" t="str">
        <f>RIGHT(NICAP[[#This Row],[Date]],2)</f>
        <v>27</v>
      </c>
      <c r="R4678" s="26">
        <f>DATE(NICAP[[#This Row],[Year]],NICAP[[#This Row],[Month]],NICAP[[#This Row],[Day]])</f>
        <v>27846</v>
      </c>
      <c r="S4678" s="35" t="str">
        <f t="shared" si="144"/>
        <v/>
      </c>
      <c r="T4678" s="24" t="str">
        <f t="shared" si="145"/>
        <v>France</v>
      </c>
    </row>
    <row r="4679" spans="1:20" ht="42.75" customHeight="1" x14ac:dyDescent="0.2">
      <c r="A4679" s="35">
        <v>4670</v>
      </c>
      <c r="B4679" s="57">
        <v>760327</v>
      </c>
      <c r="C4679" s="50" t="s">
        <v>2070</v>
      </c>
      <c r="D4679" s="50" t="s">
        <v>1787</v>
      </c>
      <c r="E4679" s="50" t="str">
        <f>IF(AND(LEN(NICAP[[#This Row],[State or      Country]])=2,NICAP[[#This Row],[State or      Country]]&lt;&gt;"UK"),"US","Other")</f>
        <v>US</v>
      </c>
      <c r="F4679" s="75">
        <v>1</v>
      </c>
      <c r="G4679" s="48"/>
      <c r="H4679" s="48"/>
      <c r="I4679" s="48"/>
      <c r="J4679" s="48"/>
      <c r="K4679" s="48"/>
      <c r="L4679" s="36" t="s">
        <v>3681</v>
      </c>
      <c r="M4679" s="36" t="str">
        <f>IF(LEFT(NICAP[[#This Row],[Date]],1)=0,"Y","N")</f>
        <v>N</v>
      </c>
      <c r="N4679" s="36"/>
      <c r="O4679" s="36" t="str">
        <f>19&amp;LEFT(NICAP[[#This Row],[Date]],2)</f>
        <v>1976</v>
      </c>
      <c r="P4679" s="36" t="str">
        <f>MID(NICAP[[#This Row],[Date]],3,2)</f>
        <v>03</v>
      </c>
      <c r="Q4679" s="36" t="str">
        <f>RIGHT(NICAP[[#This Row],[Date]],2)</f>
        <v>27</v>
      </c>
      <c r="R4679" s="26">
        <f>DATE(NICAP[[#This Row],[Year]],NICAP[[#This Row],[Month]],NICAP[[#This Row],[Day]])</f>
        <v>27846</v>
      </c>
      <c r="S4679" s="35" t="str">
        <f t="shared" si="144"/>
        <v>IN</v>
      </c>
      <c r="T4679" s="24" t="str">
        <f t="shared" si="145"/>
        <v>US</v>
      </c>
    </row>
    <row r="4680" spans="1:20" ht="12.75" customHeight="1" x14ac:dyDescent="0.2">
      <c r="A4680" s="35">
        <v>4671</v>
      </c>
      <c r="B4680" s="55">
        <v>760328</v>
      </c>
      <c r="C4680" s="39" t="s">
        <v>3680</v>
      </c>
      <c r="D4680" s="39" t="s">
        <v>1670</v>
      </c>
      <c r="E4680" s="39" t="str">
        <f>IF(AND(LEN(NICAP[[#This Row],[State or      Country]])=2,NICAP[[#This Row],[State or      Country]]&lt;&gt;"UK"),"US","Other")</f>
        <v>US</v>
      </c>
      <c r="F4680" s="79">
        <v>2</v>
      </c>
      <c r="G4680" s="37"/>
      <c r="H4680" s="37"/>
      <c r="I4680" s="37"/>
      <c r="J4680" s="37"/>
      <c r="K4680" s="37"/>
      <c r="L4680" s="36" t="s">
        <v>3679</v>
      </c>
      <c r="M4680" s="36" t="str">
        <f>IF(LEFT(NICAP[[#This Row],[Date]],1)=0,"Y","N")</f>
        <v>N</v>
      </c>
      <c r="N4680" s="36"/>
      <c r="O4680" s="36" t="str">
        <f>19&amp;LEFT(NICAP[[#This Row],[Date]],2)</f>
        <v>1976</v>
      </c>
      <c r="P4680" s="36" t="str">
        <f>MID(NICAP[[#This Row],[Date]],3,2)</f>
        <v>03</v>
      </c>
      <c r="Q4680" s="36" t="str">
        <f>RIGHT(NICAP[[#This Row],[Date]],2)</f>
        <v>28</v>
      </c>
      <c r="R4680" s="26">
        <f>DATE(NICAP[[#This Row],[Year]],NICAP[[#This Row],[Month]],NICAP[[#This Row],[Day]])</f>
        <v>27847</v>
      </c>
      <c r="S4680" s="35" t="str">
        <f t="shared" si="144"/>
        <v>IL</v>
      </c>
      <c r="T4680" s="24" t="str">
        <f t="shared" si="145"/>
        <v>US</v>
      </c>
    </row>
    <row r="4681" spans="1:20" ht="86.25" customHeight="1" x14ac:dyDescent="0.2">
      <c r="A4681" s="35">
        <v>4672</v>
      </c>
      <c r="B4681" s="57">
        <v>760402</v>
      </c>
      <c r="C4681" s="50" t="s">
        <v>3678</v>
      </c>
      <c r="D4681" s="50" t="s">
        <v>3159</v>
      </c>
      <c r="E4681" s="50" t="str">
        <f>IF(AND(LEN(NICAP[[#This Row],[State or      Country]])=2,NICAP[[#This Row],[State or      Country]]&lt;&gt;"UK"),"US","Other")</f>
        <v>Other</v>
      </c>
      <c r="F4681" s="75">
        <v>7</v>
      </c>
      <c r="G4681" s="48"/>
      <c r="H4681" s="48"/>
      <c r="I4681" s="48"/>
      <c r="J4681" s="48"/>
      <c r="K4681" s="48"/>
      <c r="L4681" s="36" t="s">
        <v>3677</v>
      </c>
      <c r="M4681" s="36" t="str">
        <f>IF(LEFT(NICAP[[#This Row],[Date]],1)=0,"Y","N")</f>
        <v>N</v>
      </c>
      <c r="N4681" s="36"/>
      <c r="O4681" s="36" t="str">
        <f>19&amp;LEFT(NICAP[[#This Row],[Date]],2)</f>
        <v>1976</v>
      </c>
      <c r="P4681" s="36" t="str">
        <f>MID(NICAP[[#This Row],[Date]],3,2)</f>
        <v>04</v>
      </c>
      <c r="Q4681" s="36" t="str">
        <f>RIGHT(NICAP[[#This Row],[Date]],2)</f>
        <v>02</v>
      </c>
      <c r="R4681" s="26">
        <f>DATE(NICAP[[#This Row],[Year]],NICAP[[#This Row],[Month]],NICAP[[#This Row],[Day]])</f>
        <v>27852</v>
      </c>
      <c r="S4681" s="35" t="str">
        <f t="shared" si="144"/>
        <v/>
      </c>
      <c r="T4681" s="24" t="str">
        <f t="shared" si="145"/>
        <v>Iran</v>
      </c>
    </row>
    <row r="4682" spans="1:20" ht="12.75" customHeight="1" x14ac:dyDescent="0.2">
      <c r="A4682" s="35">
        <v>4673</v>
      </c>
      <c r="B4682" s="55">
        <v>760404</v>
      </c>
      <c r="C4682" s="39" t="s">
        <v>2160</v>
      </c>
      <c r="D4682" s="39" t="s">
        <v>1787</v>
      </c>
      <c r="E4682" s="39" t="str">
        <f>IF(AND(LEN(NICAP[[#This Row],[State or      Country]])=2,NICAP[[#This Row],[State or      Country]]&lt;&gt;"UK"),"US","Other")</f>
        <v>US</v>
      </c>
      <c r="F4682" s="79">
        <v>2</v>
      </c>
      <c r="G4682" s="41"/>
      <c r="H4682" s="41"/>
      <c r="I4682" s="41"/>
      <c r="J4682" s="41"/>
      <c r="K4682" s="41"/>
      <c r="L4682" s="36" t="s">
        <v>3676</v>
      </c>
      <c r="M4682" s="36" t="str">
        <f>IF(LEFT(NICAP[[#This Row],[Date]],1)=0,"Y","N")</f>
        <v>N</v>
      </c>
      <c r="N4682" s="36"/>
      <c r="O4682" s="36" t="str">
        <f>19&amp;LEFT(NICAP[[#This Row],[Date]],2)</f>
        <v>1976</v>
      </c>
      <c r="P4682" s="36" t="str">
        <f>MID(NICAP[[#This Row],[Date]],3,2)</f>
        <v>04</v>
      </c>
      <c r="Q4682" s="36" t="str">
        <f>RIGHT(NICAP[[#This Row],[Date]],2)</f>
        <v>04</v>
      </c>
      <c r="R4682" s="26">
        <f>DATE(NICAP[[#This Row],[Year]],NICAP[[#This Row],[Month]],NICAP[[#This Row],[Day]])</f>
        <v>27854</v>
      </c>
      <c r="S4682" s="35" t="str">
        <f t="shared" ref="S4682:S4745" si="146">IF(E4682="US",D4682,"")</f>
        <v>IN</v>
      </c>
      <c r="T4682" s="24" t="str">
        <f t="shared" ref="T4682:T4745" si="147">IF(E4682="US","US",D4682)</f>
        <v>US</v>
      </c>
    </row>
    <row r="4683" spans="1:20" ht="12.75" customHeight="1" x14ac:dyDescent="0.2">
      <c r="A4683" s="35">
        <v>4674</v>
      </c>
      <c r="B4683" s="55">
        <v>760405</v>
      </c>
      <c r="C4683" s="39" t="s">
        <v>3675</v>
      </c>
      <c r="D4683" s="39" t="s">
        <v>3335</v>
      </c>
      <c r="E4683" s="39" t="str">
        <f>IF(AND(LEN(NICAP[[#This Row],[State or      Country]])=2,NICAP[[#This Row],[State or      Country]]&lt;&gt;"UK"),"US","Other")</f>
        <v>US</v>
      </c>
      <c r="F4683" s="79">
        <v>1</v>
      </c>
      <c r="G4683" s="37"/>
      <c r="H4683" s="37"/>
      <c r="I4683" s="37"/>
      <c r="J4683" s="37"/>
      <c r="K4683" s="37"/>
      <c r="L4683" s="36" t="s">
        <v>3674</v>
      </c>
      <c r="M4683" s="36" t="str">
        <f>IF(LEFT(NICAP[[#This Row],[Date]],1)=0,"Y","N")</f>
        <v>N</v>
      </c>
      <c r="N4683" s="36"/>
      <c r="O4683" s="36" t="str">
        <f>19&amp;LEFT(NICAP[[#This Row],[Date]],2)</f>
        <v>1976</v>
      </c>
      <c r="P4683" s="36" t="str">
        <f>MID(NICAP[[#This Row],[Date]],3,2)</f>
        <v>04</v>
      </c>
      <c r="Q4683" s="36" t="str">
        <f>RIGHT(NICAP[[#This Row],[Date]],2)</f>
        <v>05</v>
      </c>
      <c r="R4683" s="26">
        <f>DATE(NICAP[[#This Row],[Year]],NICAP[[#This Row],[Month]],NICAP[[#This Row],[Day]])</f>
        <v>27855</v>
      </c>
      <c r="S4683" s="35" t="str">
        <f t="shared" si="146"/>
        <v>MT</v>
      </c>
      <c r="T4683" s="24" t="str">
        <f t="shared" si="147"/>
        <v>US</v>
      </c>
    </row>
    <row r="4684" spans="1:20" ht="57" customHeight="1" x14ac:dyDescent="0.2">
      <c r="A4684" s="35">
        <v>4675</v>
      </c>
      <c r="B4684" s="57">
        <v>760407</v>
      </c>
      <c r="C4684" s="50" t="s">
        <v>3673</v>
      </c>
      <c r="D4684" s="50" t="s">
        <v>1902</v>
      </c>
      <c r="E4684" s="50" t="str">
        <f>IF(AND(LEN(NICAP[[#This Row],[State or      Country]])=2,NICAP[[#This Row],[State or      Country]]&lt;&gt;"UK"),"US","Other")</f>
        <v>Other</v>
      </c>
      <c r="F4684" s="75">
        <v>2</v>
      </c>
      <c r="G4684" s="48"/>
      <c r="H4684" s="48"/>
      <c r="I4684" s="48"/>
      <c r="J4684" s="48"/>
      <c r="K4684" s="48"/>
      <c r="L4684" s="42" t="s">
        <v>3672</v>
      </c>
      <c r="M4684" s="42" t="str">
        <f>IF(LEFT(NICAP[[#This Row],[Date]],1)=0,"Y","N")</f>
        <v>N</v>
      </c>
      <c r="N4684" s="42"/>
      <c r="O4684" s="42" t="str">
        <f>19&amp;LEFT(NICAP[[#This Row],[Date]],2)</f>
        <v>1976</v>
      </c>
      <c r="P4684" s="42" t="str">
        <f>MID(NICAP[[#This Row],[Date]],3,2)</f>
        <v>04</v>
      </c>
      <c r="Q4684" s="42" t="str">
        <f>RIGHT(NICAP[[#This Row],[Date]],2)</f>
        <v>07</v>
      </c>
      <c r="R4684" s="26">
        <f>DATE(NICAP[[#This Row],[Year]],NICAP[[#This Row],[Month]],NICAP[[#This Row],[Day]])</f>
        <v>27857</v>
      </c>
      <c r="S4684" s="35" t="str">
        <f t="shared" si="146"/>
        <v/>
      </c>
      <c r="T4684" s="24" t="str">
        <f t="shared" si="147"/>
        <v>Belgium</v>
      </c>
    </row>
    <row r="4685" spans="1:20" ht="12.75" customHeight="1" x14ac:dyDescent="0.2">
      <c r="A4685" s="35">
        <v>4676</v>
      </c>
      <c r="B4685" s="55">
        <v>760413</v>
      </c>
      <c r="C4685" s="39" t="s">
        <v>3671</v>
      </c>
      <c r="D4685" s="39" t="s">
        <v>1694</v>
      </c>
      <c r="E4685" s="39" t="str">
        <f>IF(AND(LEN(NICAP[[#This Row],[State or      Country]])=2,NICAP[[#This Row],[State or      Country]]&lt;&gt;"UK"),"US","Other")</f>
        <v>US</v>
      </c>
      <c r="F4685" s="79">
        <v>1</v>
      </c>
      <c r="G4685" s="37"/>
      <c r="H4685" s="37"/>
      <c r="I4685" s="37"/>
      <c r="J4685" s="37"/>
      <c r="K4685" s="37"/>
      <c r="L4685" s="36" t="s">
        <v>3670</v>
      </c>
      <c r="M4685" s="36" t="str">
        <f>IF(LEFT(NICAP[[#This Row],[Date]],1)=0,"Y","N")</f>
        <v>N</v>
      </c>
      <c r="N4685" s="36"/>
      <c r="O4685" s="36" t="str">
        <f>19&amp;LEFT(NICAP[[#This Row],[Date]],2)</f>
        <v>1976</v>
      </c>
      <c r="P4685" s="36" t="str">
        <f>MID(NICAP[[#This Row],[Date]],3,2)</f>
        <v>04</v>
      </c>
      <c r="Q4685" s="36" t="str">
        <f>RIGHT(NICAP[[#This Row],[Date]],2)</f>
        <v>13</v>
      </c>
      <c r="R4685" s="26">
        <f>DATE(NICAP[[#This Row],[Year]],NICAP[[#This Row],[Month]],NICAP[[#This Row],[Day]])</f>
        <v>27863</v>
      </c>
      <c r="S4685" s="35" t="str">
        <f t="shared" si="146"/>
        <v>OH</v>
      </c>
      <c r="T4685" s="24" t="str">
        <f t="shared" si="147"/>
        <v>US</v>
      </c>
    </row>
    <row r="4686" spans="1:20" ht="42" customHeight="1" x14ac:dyDescent="0.2">
      <c r="A4686" s="35">
        <v>4677</v>
      </c>
      <c r="B4686" s="57">
        <v>760422</v>
      </c>
      <c r="C4686" s="50" t="s">
        <v>3669</v>
      </c>
      <c r="D4686" s="50" t="s">
        <v>1739</v>
      </c>
      <c r="E4686" s="50" t="str">
        <f>IF(AND(LEN(NICAP[[#This Row],[State or      Country]])=2,NICAP[[#This Row],[State or      Country]]&lt;&gt;"UK"),"US","Other")</f>
        <v>US</v>
      </c>
      <c r="F4686" s="75">
        <v>3</v>
      </c>
      <c r="G4686" s="48"/>
      <c r="H4686" s="48"/>
      <c r="I4686" s="48"/>
      <c r="J4686" s="48"/>
      <c r="K4686" s="48"/>
      <c r="L4686" s="42" t="s">
        <v>3668</v>
      </c>
      <c r="M4686" s="42" t="str">
        <f>IF(LEFT(NICAP[[#This Row],[Date]],1)=0,"Y","N")</f>
        <v>N</v>
      </c>
      <c r="N4686" s="42"/>
      <c r="O4686" s="42" t="str">
        <f>19&amp;LEFT(NICAP[[#This Row],[Date]],2)</f>
        <v>1976</v>
      </c>
      <c r="P4686" s="42" t="str">
        <f>MID(NICAP[[#This Row],[Date]],3,2)</f>
        <v>04</v>
      </c>
      <c r="Q4686" s="42" t="str">
        <f>RIGHT(NICAP[[#This Row],[Date]],2)</f>
        <v>22</v>
      </c>
      <c r="R4686" s="26">
        <f>DATE(NICAP[[#This Row],[Year]],NICAP[[#This Row],[Month]],NICAP[[#This Row],[Day]])</f>
        <v>27872</v>
      </c>
      <c r="S4686" s="35" t="str">
        <f t="shared" si="146"/>
        <v>WI</v>
      </c>
      <c r="T4686" s="24" t="str">
        <f t="shared" si="147"/>
        <v>US</v>
      </c>
    </row>
    <row r="4687" spans="1:20" ht="12.75" customHeight="1" x14ac:dyDescent="0.2">
      <c r="A4687" s="35">
        <v>4678</v>
      </c>
      <c r="B4687" s="55">
        <v>760423</v>
      </c>
      <c r="C4687" s="39" t="s">
        <v>3667</v>
      </c>
      <c r="D4687" s="39" t="s">
        <v>1799</v>
      </c>
      <c r="E4687" s="39" t="str">
        <f>IF(AND(LEN(NICAP[[#This Row],[State or      Country]])=2,NICAP[[#This Row],[State or      Country]]&lt;&gt;"UK"),"US","Other")</f>
        <v>US</v>
      </c>
      <c r="F4687" s="79">
        <v>7</v>
      </c>
      <c r="G4687" s="37"/>
      <c r="H4687" s="37"/>
      <c r="I4687" s="37"/>
      <c r="J4687" s="37"/>
      <c r="K4687" s="37"/>
      <c r="L4687" s="36" t="s">
        <v>3666</v>
      </c>
      <c r="M4687" s="36" t="str">
        <f>IF(LEFT(NICAP[[#This Row],[Date]],1)=0,"Y","N")</f>
        <v>N</v>
      </c>
      <c r="N4687" s="36"/>
      <c r="O4687" s="36" t="str">
        <f>19&amp;LEFT(NICAP[[#This Row],[Date]],2)</f>
        <v>1976</v>
      </c>
      <c r="P4687" s="36" t="str">
        <f>MID(NICAP[[#This Row],[Date]],3,2)</f>
        <v>04</v>
      </c>
      <c r="Q4687" s="36" t="str">
        <f>RIGHT(NICAP[[#This Row],[Date]],2)</f>
        <v>23</v>
      </c>
      <c r="R4687" s="26">
        <f>DATE(NICAP[[#This Row],[Year]],NICAP[[#This Row],[Month]],NICAP[[#This Row],[Day]])</f>
        <v>27873</v>
      </c>
      <c r="S4687" s="35" t="str">
        <f t="shared" si="146"/>
        <v>TN</v>
      </c>
      <c r="T4687" s="24" t="str">
        <f t="shared" si="147"/>
        <v>US</v>
      </c>
    </row>
    <row r="4688" spans="1:20" ht="130.5" customHeight="1" x14ac:dyDescent="0.2">
      <c r="A4688" s="35">
        <v>4679</v>
      </c>
      <c r="B4688" s="57">
        <v>760423</v>
      </c>
      <c r="C4688" s="50" t="s">
        <v>3665</v>
      </c>
      <c r="D4688" s="50" t="s">
        <v>1950</v>
      </c>
      <c r="E4688" s="50" t="str">
        <f>IF(AND(LEN(NICAP[[#This Row],[State or      Country]])=2,NICAP[[#This Row],[State or      Country]]&lt;&gt;"UK"),"US","Other")</f>
        <v>Other</v>
      </c>
      <c r="F4688" s="75">
        <v>7</v>
      </c>
      <c r="G4688" s="48"/>
      <c r="H4688" s="48"/>
      <c r="I4688" s="48"/>
      <c r="J4688" s="48"/>
      <c r="K4688" s="48"/>
      <c r="L4688" s="36" t="s">
        <v>3664</v>
      </c>
      <c r="M4688" s="36" t="str">
        <f>IF(LEFT(NICAP[[#This Row],[Date]],1)=0,"Y","N")</f>
        <v>N</v>
      </c>
      <c r="N4688" s="36"/>
      <c r="O4688" s="36" t="str">
        <f>19&amp;LEFT(NICAP[[#This Row],[Date]],2)</f>
        <v>1976</v>
      </c>
      <c r="P4688" s="36" t="str">
        <f>MID(NICAP[[#This Row],[Date]],3,2)</f>
        <v>04</v>
      </c>
      <c r="Q4688" s="36" t="str">
        <f>RIGHT(NICAP[[#This Row],[Date]],2)</f>
        <v>23</v>
      </c>
      <c r="R4688" s="26">
        <f>DATE(NICAP[[#This Row],[Year]],NICAP[[#This Row],[Month]],NICAP[[#This Row],[Day]])</f>
        <v>27873</v>
      </c>
      <c r="S4688" s="35" t="str">
        <f t="shared" si="146"/>
        <v/>
      </c>
      <c r="T4688" s="24" t="str">
        <f t="shared" si="147"/>
        <v>Spain</v>
      </c>
    </row>
    <row r="4689" spans="1:20" ht="12.75" customHeight="1" x14ac:dyDescent="0.2">
      <c r="A4689" s="35">
        <v>4680</v>
      </c>
      <c r="B4689" s="55">
        <v>760426</v>
      </c>
      <c r="C4689" s="39" t="s">
        <v>3663</v>
      </c>
      <c r="D4689" s="39" t="s">
        <v>1799</v>
      </c>
      <c r="E4689" s="39" t="str">
        <f>IF(AND(LEN(NICAP[[#This Row],[State or      Country]])=2,NICAP[[#This Row],[State or      Country]]&lt;&gt;"UK"),"US","Other")</f>
        <v>US</v>
      </c>
      <c r="F4689" s="79">
        <v>2</v>
      </c>
      <c r="G4689" s="41"/>
      <c r="H4689" s="41"/>
      <c r="I4689" s="41"/>
      <c r="J4689" s="41"/>
      <c r="K4689" s="41"/>
      <c r="L4689" s="36" t="s">
        <v>3662</v>
      </c>
      <c r="M4689" s="36" t="str">
        <f>IF(LEFT(NICAP[[#This Row],[Date]],1)=0,"Y","N")</f>
        <v>N</v>
      </c>
      <c r="N4689" s="36"/>
      <c r="O4689" s="36" t="str">
        <f>19&amp;LEFT(NICAP[[#This Row],[Date]],2)</f>
        <v>1976</v>
      </c>
      <c r="P4689" s="36" t="str">
        <f>MID(NICAP[[#This Row],[Date]],3,2)</f>
        <v>04</v>
      </c>
      <c r="Q4689" s="36" t="str">
        <f>RIGHT(NICAP[[#This Row],[Date]],2)</f>
        <v>26</v>
      </c>
      <c r="R4689" s="26">
        <f>DATE(NICAP[[#This Row],[Year]],NICAP[[#This Row],[Month]],NICAP[[#This Row],[Day]])</f>
        <v>27876</v>
      </c>
      <c r="S4689" s="35" t="str">
        <f t="shared" si="146"/>
        <v>TN</v>
      </c>
      <c r="T4689" s="24" t="str">
        <f t="shared" si="147"/>
        <v>US</v>
      </c>
    </row>
    <row r="4690" spans="1:20" ht="72" customHeight="1" x14ac:dyDescent="0.2">
      <c r="A4690" s="35">
        <v>4681</v>
      </c>
      <c r="B4690" s="57">
        <v>760509</v>
      </c>
      <c r="C4690" s="50" t="s">
        <v>3661</v>
      </c>
      <c r="D4690" s="50" t="s">
        <v>1902</v>
      </c>
      <c r="E4690" s="50" t="str">
        <f>IF(AND(LEN(NICAP[[#This Row],[State or      Country]])=2,NICAP[[#This Row],[State or      Country]]&lt;&gt;"UK"),"US","Other")</f>
        <v>Other</v>
      </c>
      <c r="F4690" s="75">
        <v>1</v>
      </c>
      <c r="G4690" s="48"/>
      <c r="H4690" s="48"/>
      <c r="I4690" s="48"/>
      <c r="J4690" s="48"/>
      <c r="K4690" s="48"/>
      <c r="L4690" s="36" t="s">
        <v>3660</v>
      </c>
      <c r="M4690" s="36" t="str">
        <f>IF(LEFT(NICAP[[#This Row],[Date]],1)=0,"Y","N")</f>
        <v>N</v>
      </c>
      <c r="N4690" s="36"/>
      <c r="O4690" s="36" t="str">
        <f>19&amp;LEFT(NICAP[[#This Row],[Date]],2)</f>
        <v>1976</v>
      </c>
      <c r="P4690" s="36" t="str">
        <f>MID(NICAP[[#This Row],[Date]],3,2)</f>
        <v>05</v>
      </c>
      <c r="Q4690" s="36" t="str">
        <f>RIGHT(NICAP[[#This Row],[Date]],2)</f>
        <v>09</v>
      </c>
      <c r="R4690" s="26">
        <f>DATE(NICAP[[#This Row],[Year]],NICAP[[#This Row],[Month]],NICAP[[#This Row],[Day]])</f>
        <v>27889</v>
      </c>
      <c r="S4690" s="35" t="str">
        <f t="shared" si="146"/>
        <v/>
      </c>
      <c r="T4690" s="24" t="str">
        <f t="shared" si="147"/>
        <v>Belgium</v>
      </c>
    </row>
    <row r="4691" spans="1:20" ht="86.25" customHeight="1" x14ac:dyDescent="0.2">
      <c r="A4691" s="35">
        <v>4682</v>
      </c>
      <c r="B4691" s="57">
        <v>760511</v>
      </c>
      <c r="C4691" s="50" t="s">
        <v>3659</v>
      </c>
      <c r="D4691" s="50" t="s">
        <v>1802</v>
      </c>
      <c r="E4691" s="50" t="str">
        <f>IF(AND(LEN(NICAP[[#This Row],[State or      Country]])=2,NICAP[[#This Row],[State or      Country]]&lt;&gt;"UK"),"US","Other")</f>
        <v>Other</v>
      </c>
      <c r="F4691" s="75">
        <v>7</v>
      </c>
      <c r="G4691" s="48"/>
      <c r="H4691" s="48"/>
      <c r="I4691" s="48"/>
      <c r="J4691" s="48"/>
      <c r="K4691" s="48"/>
      <c r="L4691" s="36" t="s">
        <v>3658</v>
      </c>
      <c r="M4691" s="36" t="str">
        <f>IF(LEFT(NICAP[[#This Row],[Date]],1)=0,"Y","N")</f>
        <v>N</v>
      </c>
      <c r="N4691" s="36"/>
      <c r="O4691" s="36" t="str">
        <f>19&amp;LEFT(NICAP[[#This Row],[Date]],2)</f>
        <v>1976</v>
      </c>
      <c r="P4691" s="36" t="str">
        <f>MID(NICAP[[#This Row],[Date]],3,2)</f>
        <v>05</v>
      </c>
      <c r="Q4691" s="36" t="str">
        <f>RIGHT(NICAP[[#This Row],[Date]],2)</f>
        <v>11</v>
      </c>
      <c r="R4691" s="26">
        <f>DATE(NICAP[[#This Row],[Year]],NICAP[[#This Row],[Month]],NICAP[[#This Row],[Day]])</f>
        <v>27891</v>
      </c>
      <c r="S4691" s="35" t="str">
        <f t="shared" si="146"/>
        <v/>
      </c>
      <c r="T4691" s="24" t="str">
        <f t="shared" si="147"/>
        <v>UK</v>
      </c>
    </row>
    <row r="4692" spans="1:20" ht="130.5" customHeight="1" x14ac:dyDescent="0.2">
      <c r="A4692" s="35">
        <v>4683</v>
      </c>
      <c r="B4692" s="57">
        <v>760514</v>
      </c>
      <c r="C4692" s="50" t="s">
        <v>3657</v>
      </c>
      <c r="D4692" s="50" t="s">
        <v>2067</v>
      </c>
      <c r="E4692" s="50" t="str">
        <f>IF(AND(LEN(NICAP[[#This Row],[State or      Country]])=2,NICAP[[#This Row],[State or      Country]]&lt;&gt;"UK"),"US","Other")</f>
        <v>Other</v>
      </c>
      <c r="F4692" s="49">
        <v>7</v>
      </c>
      <c r="G4692" s="48"/>
      <c r="H4692" s="48"/>
      <c r="I4692" s="48"/>
      <c r="J4692" s="48"/>
      <c r="K4692" s="48"/>
      <c r="L4692" s="36" t="s">
        <v>3656</v>
      </c>
      <c r="M4692" s="36" t="str">
        <f>IF(LEFT(NICAP[[#This Row],[Date]],1)=0,"Y","N")</f>
        <v>N</v>
      </c>
      <c r="N4692" s="36"/>
      <c r="O4692" s="36" t="str">
        <f>19&amp;LEFT(NICAP[[#This Row],[Date]],2)</f>
        <v>1976</v>
      </c>
      <c r="P4692" s="36" t="str">
        <f>MID(NICAP[[#This Row],[Date]],3,2)</f>
        <v>05</v>
      </c>
      <c r="Q4692" s="36" t="str">
        <f>RIGHT(NICAP[[#This Row],[Date]],2)</f>
        <v>14</v>
      </c>
      <c r="R4692" s="26">
        <f>DATE(NICAP[[#This Row],[Year]],NICAP[[#This Row],[Month]],NICAP[[#This Row],[Day]])</f>
        <v>27894</v>
      </c>
      <c r="S4692" s="35" t="str">
        <f t="shared" si="146"/>
        <v/>
      </c>
      <c r="T4692" s="24" t="str">
        <f t="shared" si="147"/>
        <v>Argentina</v>
      </c>
    </row>
    <row r="4693" spans="1:20" ht="100.5" customHeight="1" x14ac:dyDescent="0.2">
      <c r="A4693" s="35">
        <v>4684</v>
      </c>
      <c r="B4693" s="57">
        <v>760518</v>
      </c>
      <c r="C4693" s="50" t="s">
        <v>3655</v>
      </c>
      <c r="D4693" s="50" t="s">
        <v>1810</v>
      </c>
      <c r="E4693" s="50" t="str">
        <f>IF(AND(LEN(NICAP[[#This Row],[State or      Country]])=2,NICAP[[#This Row],[State or      Country]]&lt;&gt;"UK"),"US","Other")</f>
        <v>Other</v>
      </c>
      <c r="F4693" s="49">
        <v>7</v>
      </c>
      <c r="G4693" s="48"/>
      <c r="H4693" s="48"/>
      <c r="I4693" s="48"/>
      <c r="J4693" s="48"/>
      <c r="K4693" s="48"/>
      <c r="L4693" s="36" t="s">
        <v>3654</v>
      </c>
      <c r="M4693" s="36" t="str">
        <f>IF(LEFT(NICAP[[#This Row],[Date]],1)=0,"Y","N")</f>
        <v>N</v>
      </c>
      <c r="N4693" s="36"/>
      <c r="O4693" s="36" t="str">
        <f>19&amp;LEFT(NICAP[[#This Row],[Date]],2)</f>
        <v>1976</v>
      </c>
      <c r="P4693" s="36" t="str">
        <f>MID(NICAP[[#This Row],[Date]],3,2)</f>
        <v>05</v>
      </c>
      <c r="Q4693" s="36" t="str">
        <f>RIGHT(NICAP[[#This Row],[Date]],2)</f>
        <v>18</v>
      </c>
      <c r="R4693" s="26">
        <f>DATE(NICAP[[#This Row],[Year]],NICAP[[#This Row],[Month]],NICAP[[#This Row],[Day]])</f>
        <v>27898</v>
      </c>
      <c r="S4693" s="35" t="str">
        <f t="shared" si="146"/>
        <v/>
      </c>
      <c r="T4693" s="24" t="str">
        <f t="shared" si="147"/>
        <v>Italy</v>
      </c>
    </row>
    <row r="4694" spans="1:20" ht="12.75" customHeight="1" x14ac:dyDescent="0.2">
      <c r="A4694" s="35">
        <v>4685</v>
      </c>
      <c r="B4694" s="55">
        <v>760520</v>
      </c>
      <c r="C4694" s="39" t="s">
        <v>3653</v>
      </c>
      <c r="D4694" s="39" t="s">
        <v>1799</v>
      </c>
      <c r="E4694" s="39" t="str">
        <f>IF(AND(LEN(NICAP[[#This Row],[State or      Country]])=2,NICAP[[#This Row],[State or      Country]]&lt;&gt;"UK"),"US","Other")</f>
        <v>US</v>
      </c>
      <c r="F4694" s="38">
        <v>7</v>
      </c>
      <c r="G4694" s="37"/>
      <c r="H4694" s="37"/>
      <c r="I4694" s="37"/>
      <c r="J4694" s="37"/>
      <c r="K4694" s="37"/>
      <c r="L4694" s="36" t="s">
        <v>3652</v>
      </c>
      <c r="M4694" s="36" t="str">
        <f>IF(LEFT(NICAP[[#This Row],[Date]],1)=0,"Y","N")</f>
        <v>N</v>
      </c>
      <c r="N4694" s="36"/>
      <c r="O4694" s="36" t="str">
        <f>19&amp;LEFT(NICAP[[#This Row],[Date]],2)</f>
        <v>1976</v>
      </c>
      <c r="P4694" s="36" t="str">
        <f>MID(NICAP[[#This Row],[Date]],3,2)</f>
        <v>05</v>
      </c>
      <c r="Q4694" s="36" t="str">
        <f>RIGHT(NICAP[[#This Row],[Date]],2)</f>
        <v>20</v>
      </c>
      <c r="R4694" s="26">
        <f>DATE(NICAP[[#This Row],[Year]],NICAP[[#This Row],[Month]],NICAP[[#This Row],[Day]])</f>
        <v>27900</v>
      </c>
      <c r="S4694" s="35" t="str">
        <f t="shared" si="146"/>
        <v>TN</v>
      </c>
      <c r="T4694" s="24" t="str">
        <f t="shared" si="147"/>
        <v>US</v>
      </c>
    </row>
    <row r="4695" spans="1:20" ht="129.75" customHeight="1" x14ac:dyDescent="0.2">
      <c r="A4695" s="35">
        <v>4686</v>
      </c>
      <c r="B4695" s="57">
        <v>760521</v>
      </c>
      <c r="C4695" s="50" t="s">
        <v>3651</v>
      </c>
      <c r="D4695" s="50" t="s">
        <v>2122</v>
      </c>
      <c r="E4695" s="50" t="str">
        <f>IF(AND(LEN(NICAP[[#This Row],[State or      Country]])=2,NICAP[[#This Row],[State or      Country]]&lt;&gt;"UK"),"US","Other")</f>
        <v>US</v>
      </c>
      <c r="F4695" s="49">
        <v>7</v>
      </c>
      <c r="G4695" s="48"/>
      <c r="H4695" s="48"/>
      <c r="I4695" s="48"/>
      <c r="J4695" s="48"/>
      <c r="K4695" s="48"/>
      <c r="L4695" s="36" t="s">
        <v>3650</v>
      </c>
      <c r="M4695" s="36" t="str">
        <f>IF(LEFT(NICAP[[#This Row],[Date]],1)=0,"Y","N")</f>
        <v>N</v>
      </c>
      <c r="N4695" s="36"/>
      <c r="O4695" s="36" t="str">
        <f>19&amp;LEFT(NICAP[[#This Row],[Date]],2)</f>
        <v>1976</v>
      </c>
      <c r="P4695" s="36" t="str">
        <f>MID(NICAP[[#This Row],[Date]],3,2)</f>
        <v>05</v>
      </c>
      <c r="Q4695" s="36" t="str">
        <f>RIGHT(NICAP[[#This Row],[Date]],2)</f>
        <v>21</v>
      </c>
      <c r="R4695" s="26">
        <f>DATE(NICAP[[#This Row],[Year]],NICAP[[#This Row],[Month]],NICAP[[#This Row],[Day]])</f>
        <v>27901</v>
      </c>
      <c r="S4695" s="35" t="str">
        <f t="shared" si="146"/>
        <v>NM</v>
      </c>
      <c r="T4695" s="24" t="str">
        <f t="shared" si="147"/>
        <v>US</v>
      </c>
    </row>
    <row r="4696" spans="1:20" ht="57" customHeight="1" x14ac:dyDescent="0.2">
      <c r="A4696" s="35">
        <v>4687</v>
      </c>
      <c r="B4696" s="57">
        <v>760523</v>
      </c>
      <c r="C4696" s="50" t="s">
        <v>2033</v>
      </c>
      <c r="D4696" s="50" t="s">
        <v>1852</v>
      </c>
      <c r="E4696" s="50" t="str">
        <f>IF(AND(LEN(NICAP[[#This Row],[State or      Country]])=2,NICAP[[#This Row],[State or      Country]]&lt;&gt;"UK"),"US","Other")</f>
        <v>US</v>
      </c>
      <c r="F4696" s="49">
        <v>4</v>
      </c>
      <c r="G4696" s="48"/>
      <c r="H4696" s="48"/>
      <c r="I4696" s="48"/>
      <c r="J4696" s="48"/>
      <c r="K4696" s="48"/>
      <c r="L4696" s="36" t="s">
        <v>3649</v>
      </c>
      <c r="M4696" s="36" t="str">
        <f>IF(LEFT(NICAP[[#This Row],[Date]],1)=0,"Y","N")</f>
        <v>N</v>
      </c>
      <c r="N4696" s="36"/>
      <c r="O4696" s="36" t="str">
        <f>19&amp;LEFT(NICAP[[#This Row],[Date]],2)</f>
        <v>1976</v>
      </c>
      <c r="P4696" s="36" t="str">
        <f>MID(NICAP[[#This Row],[Date]],3,2)</f>
        <v>05</v>
      </c>
      <c r="Q4696" s="36" t="str">
        <f>RIGHT(NICAP[[#This Row],[Date]],2)</f>
        <v>23</v>
      </c>
      <c r="R4696" s="26">
        <f>DATE(NICAP[[#This Row],[Year]],NICAP[[#This Row],[Month]],NICAP[[#This Row],[Day]])</f>
        <v>27903</v>
      </c>
      <c r="S4696" s="35" t="str">
        <f t="shared" si="146"/>
        <v>AZ</v>
      </c>
      <c r="T4696" s="24" t="str">
        <f t="shared" si="147"/>
        <v>US</v>
      </c>
    </row>
    <row r="4697" spans="1:20" ht="71.25" customHeight="1" x14ac:dyDescent="0.2">
      <c r="A4697" s="35">
        <v>4688</v>
      </c>
      <c r="B4697" s="57">
        <v>760603</v>
      </c>
      <c r="C4697" s="50" t="s">
        <v>3298</v>
      </c>
      <c r="D4697" s="50" t="s">
        <v>1734</v>
      </c>
      <c r="E4697" s="50" t="str">
        <f>IF(AND(LEN(NICAP[[#This Row],[State or      Country]])=2,NICAP[[#This Row],[State or      Country]]&lt;&gt;"UK"),"US","Other")</f>
        <v>US</v>
      </c>
      <c r="F4697" s="49">
        <v>2</v>
      </c>
      <c r="G4697" s="48"/>
      <c r="H4697" s="48"/>
      <c r="I4697" s="48"/>
      <c r="J4697" s="48"/>
      <c r="K4697" s="48"/>
      <c r="L4697" s="36" t="s">
        <v>3648</v>
      </c>
      <c r="M4697" s="36" t="str">
        <f>IF(LEFT(NICAP[[#This Row],[Date]],1)=0,"Y","N")</f>
        <v>N</v>
      </c>
      <c r="N4697" s="36"/>
      <c r="O4697" s="36" t="str">
        <f>19&amp;LEFT(NICAP[[#This Row],[Date]],2)</f>
        <v>1976</v>
      </c>
      <c r="P4697" s="36" t="str">
        <f>MID(NICAP[[#This Row],[Date]],3,2)</f>
        <v>06</v>
      </c>
      <c r="Q4697" s="36" t="str">
        <f>RIGHT(NICAP[[#This Row],[Date]],2)</f>
        <v>03</v>
      </c>
      <c r="R4697" s="26">
        <f>DATE(NICAP[[#This Row],[Year]],NICAP[[#This Row],[Month]],NICAP[[#This Row],[Day]])</f>
        <v>27914</v>
      </c>
      <c r="S4697" s="35" t="str">
        <f t="shared" si="146"/>
        <v>MI</v>
      </c>
      <c r="T4697" s="24" t="str">
        <f t="shared" si="147"/>
        <v>US</v>
      </c>
    </row>
    <row r="4698" spans="1:20" ht="42.75" customHeight="1" x14ac:dyDescent="0.2">
      <c r="A4698" s="35">
        <v>4689</v>
      </c>
      <c r="B4698" s="57">
        <v>760605</v>
      </c>
      <c r="C4698" s="50" t="s">
        <v>3647</v>
      </c>
      <c r="D4698" s="50" t="s">
        <v>1676</v>
      </c>
      <c r="E4698" s="50" t="str">
        <f>IF(AND(LEN(NICAP[[#This Row],[State or      Country]])=2,NICAP[[#This Row],[State or      Country]]&lt;&gt;"UK"),"US","Other")</f>
        <v>US</v>
      </c>
      <c r="F4698" s="49">
        <v>2</v>
      </c>
      <c r="G4698" s="48"/>
      <c r="H4698" s="48"/>
      <c r="I4698" s="48"/>
      <c r="J4698" s="48"/>
      <c r="K4698" s="48"/>
      <c r="L4698" s="36" t="s">
        <v>3646</v>
      </c>
      <c r="M4698" s="36" t="str">
        <f>IF(LEFT(NICAP[[#This Row],[Date]],1)=0,"Y","N")</f>
        <v>N</v>
      </c>
      <c r="N4698" s="36"/>
      <c r="O4698" s="36" t="str">
        <f>19&amp;LEFT(NICAP[[#This Row],[Date]],2)</f>
        <v>1976</v>
      </c>
      <c r="P4698" s="36" t="str">
        <f>MID(NICAP[[#This Row],[Date]],3,2)</f>
        <v>06</v>
      </c>
      <c r="Q4698" s="36" t="str">
        <f>RIGHT(NICAP[[#This Row],[Date]],2)</f>
        <v>05</v>
      </c>
      <c r="R4698" s="26">
        <f>DATE(NICAP[[#This Row],[Year]],NICAP[[#This Row],[Month]],NICAP[[#This Row],[Day]])</f>
        <v>27916</v>
      </c>
      <c r="S4698" s="35" t="str">
        <f t="shared" si="146"/>
        <v>CA</v>
      </c>
      <c r="T4698" s="24" t="str">
        <f t="shared" si="147"/>
        <v>US</v>
      </c>
    </row>
    <row r="4699" spans="1:20" ht="12.75" customHeight="1" x14ac:dyDescent="0.2">
      <c r="A4699" s="35">
        <v>4690</v>
      </c>
      <c r="B4699" s="55">
        <v>760607</v>
      </c>
      <c r="C4699" s="39" t="s">
        <v>3645</v>
      </c>
      <c r="D4699" s="39" t="s">
        <v>1694</v>
      </c>
      <c r="E4699" s="39" t="str">
        <f>IF(AND(LEN(NICAP[[#This Row],[State or      Country]])=2,NICAP[[#This Row],[State or      Country]]&lt;&gt;"UK"),"US","Other")</f>
        <v>US</v>
      </c>
      <c r="F4699" s="38">
        <v>2</v>
      </c>
      <c r="G4699" s="37"/>
      <c r="H4699" s="37"/>
      <c r="I4699" s="37"/>
      <c r="J4699" s="37"/>
      <c r="K4699" s="37"/>
      <c r="L4699" s="36" t="s">
        <v>3644</v>
      </c>
      <c r="M4699" s="36" t="str">
        <f>IF(LEFT(NICAP[[#This Row],[Date]],1)=0,"Y","N")</f>
        <v>N</v>
      </c>
      <c r="N4699" s="36"/>
      <c r="O4699" s="36" t="str">
        <f>19&amp;LEFT(NICAP[[#This Row],[Date]],2)</f>
        <v>1976</v>
      </c>
      <c r="P4699" s="36" t="str">
        <f>MID(NICAP[[#This Row],[Date]],3,2)</f>
        <v>06</v>
      </c>
      <c r="Q4699" s="36" t="str">
        <f>RIGHT(NICAP[[#This Row],[Date]],2)</f>
        <v>07</v>
      </c>
      <c r="R4699" s="26">
        <f>DATE(NICAP[[#This Row],[Year]],NICAP[[#This Row],[Month]],NICAP[[#This Row],[Day]])</f>
        <v>27918</v>
      </c>
      <c r="S4699" s="35" t="str">
        <f t="shared" si="146"/>
        <v>OH</v>
      </c>
      <c r="T4699" s="24" t="str">
        <f t="shared" si="147"/>
        <v>US</v>
      </c>
    </row>
    <row r="4700" spans="1:20" ht="27" customHeight="1" x14ac:dyDescent="0.2">
      <c r="A4700" s="35">
        <v>4691</v>
      </c>
      <c r="B4700" s="60">
        <v>760611</v>
      </c>
      <c r="C4700" s="44" t="s">
        <v>3643</v>
      </c>
      <c r="D4700" s="44" t="s">
        <v>1813</v>
      </c>
      <c r="E4700" s="44" t="str">
        <f>IF(AND(LEN(NICAP[[#This Row],[State or      Country]])=2,NICAP[[#This Row],[State or      Country]]&lt;&gt;"UK"),"US","Other")</f>
        <v>Other</v>
      </c>
      <c r="F4700" s="43">
        <v>3</v>
      </c>
      <c r="G4700" s="41"/>
      <c r="H4700" s="41"/>
      <c r="I4700" s="41"/>
      <c r="J4700" s="41"/>
      <c r="K4700" s="41"/>
      <c r="L4700" s="42" t="s">
        <v>3642</v>
      </c>
      <c r="M4700" s="42" t="str">
        <f>IF(LEFT(NICAP[[#This Row],[Date]],1)=0,"Y","N")</f>
        <v>N</v>
      </c>
      <c r="N4700" s="42"/>
      <c r="O4700" s="42" t="str">
        <f>19&amp;LEFT(NICAP[[#This Row],[Date]],2)</f>
        <v>1976</v>
      </c>
      <c r="P4700" s="42" t="str">
        <f>MID(NICAP[[#This Row],[Date]],3,2)</f>
        <v>06</v>
      </c>
      <c r="Q4700" s="42" t="str">
        <f>RIGHT(NICAP[[#This Row],[Date]],2)</f>
        <v>11</v>
      </c>
      <c r="R4700" s="26">
        <f>DATE(NICAP[[#This Row],[Year]],NICAP[[#This Row],[Month]],NICAP[[#This Row],[Day]])</f>
        <v>27922</v>
      </c>
      <c r="S4700" s="35" t="str">
        <f t="shared" si="146"/>
        <v/>
      </c>
      <c r="T4700" s="24" t="str">
        <f t="shared" si="147"/>
        <v>France</v>
      </c>
    </row>
    <row r="4701" spans="1:20" ht="27" customHeight="1" x14ac:dyDescent="0.2">
      <c r="A4701" s="35">
        <v>4692</v>
      </c>
      <c r="B4701" s="60">
        <v>760611</v>
      </c>
      <c r="C4701" s="44" t="s">
        <v>3641</v>
      </c>
      <c r="D4701" s="44" t="s">
        <v>1813</v>
      </c>
      <c r="E4701" s="44" t="str">
        <f>IF(AND(LEN(NICAP[[#This Row],[State or      Country]])=2,NICAP[[#This Row],[State or      Country]]&lt;&gt;"UK"),"US","Other")</f>
        <v>Other</v>
      </c>
      <c r="F4701" s="43">
        <v>3</v>
      </c>
      <c r="G4701" s="41"/>
      <c r="H4701" s="41"/>
      <c r="I4701" s="41"/>
      <c r="J4701" s="41"/>
      <c r="K4701" s="41"/>
      <c r="L4701" s="42" t="s">
        <v>3640</v>
      </c>
      <c r="M4701" s="42" t="str">
        <f>IF(LEFT(NICAP[[#This Row],[Date]],1)=0,"Y","N")</f>
        <v>N</v>
      </c>
      <c r="N4701" s="42"/>
      <c r="O4701" s="42" t="str">
        <f>19&amp;LEFT(NICAP[[#This Row],[Date]],2)</f>
        <v>1976</v>
      </c>
      <c r="P4701" s="42" t="str">
        <f>MID(NICAP[[#This Row],[Date]],3,2)</f>
        <v>06</v>
      </c>
      <c r="Q4701" s="42" t="str">
        <f>RIGHT(NICAP[[#This Row],[Date]],2)</f>
        <v>11</v>
      </c>
      <c r="R4701" s="26">
        <f>DATE(NICAP[[#This Row],[Year]],NICAP[[#This Row],[Month]],NICAP[[#This Row],[Day]])</f>
        <v>27922</v>
      </c>
      <c r="S4701" s="35" t="str">
        <f t="shared" si="146"/>
        <v/>
      </c>
      <c r="T4701" s="24" t="str">
        <f t="shared" si="147"/>
        <v>France</v>
      </c>
    </row>
    <row r="4702" spans="1:20" ht="12.75" customHeight="1" x14ac:dyDescent="0.2">
      <c r="A4702" s="35">
        <v>4693</v>
      </c>
      <c r="B4702" s="53">
        <v>760615</v>
      </c>
      <c r="C4702" s="39" t="s">
        <v>3639</v>
      </c>
      <c r="D4702" s="39" t="s">
        <v>1676</v>
      </c>
      <c r="E4702" s="39" t="str">
        <f>IF(AND(LEN(NICAP[[#This Row],[State or      Country]])=2,NICAP[[#This Row],[State or      Country]]&lt;&gt;"UK"),"US","Other")</f>
        <v>US</v>
      </c>
      <c r="F4702" s="38">
        <v>4</v>
      </c>
      <c r="G4702" s="37"/>
      <c r="H4702" s="37"/>
      <c r="I4702" s="37"/>
      <c r="J4702" s="37"/>
      <c r="K4702" s="37"/>
      <c r="L4702" s="36" t="s">
        <v>3638</v>
      </c>
      <c r="M4702" s="36" t="str">
        <f>IF(LEFT(NICAP[[#This Row],[Date]],1)=0,"Y","N")</f>
        <v>N</v>
      </c>
      <c r="N4702" s="36"/>
      <c r="O4702" s="36" t="str">
        <f>19&amp;LEFT(NICAP[[#This Row],[Date]],2)</f>
        <v>1976</v>
      </c>
      <c r="P4702" s="36" t="str">
        <f>MID(NICAP[[#This Row],[Date]],3,2)</f>
        <v>06</v>
      </c>
      <c r="Q4702" s="36" t="str">
        <f>RIGHT(NICAP[[#This Row],[Date]],2)</f>
        <v>15</v>
      </c>
      <c r="R4702" s="26">
        <f>DATE(NICAP[[#This Row],[Year]],NICAP[[#This Row],[Month]],NICAP[[#This Row],[Day]])</f>
        <v>27926</v>
      </c>
      <c r="S4702" s="35" t="str">
        <f t="shared" si="146"/>
        <v>CA</v>
      </c>
      <c r="T4702" s="24" t="str">
        <f t="shared" si="147"/>
        <v>US</v>
      </c>
    </row>
    <row r="4703" spans="1:20" ht="12.75" customHeight="1" x14ac:dyDescent="0.2">
      <c r="A4703" s="35">
        <v>4694</v>
      </c>
      <c r="B4703" s="55">
        <v>760622</v>
      </c>
      <c r="C4703" s="39" t="s">
        <v>3637</v>
      </c>
      <c r="D4703" s="39" t="s">
        <v>3636</v>
      </c>
      <c r="E4703" s="39" t="str">
        <f>IF(AND(LEN(NICAP[[#This Row],[State or      Country]])=2,NICAP[[#This Row],[State or      Country]]&lt;&gt;"UK"),"US","Other")</f>
        <v>Other</v>
      </c>
      <c r="F4703" s="38">
        <v>11</v>
      </c>
      <c r="G4703" s="37"/>
      <c r="H4703" s="37"/>
      <c r="I4703" s="37"/>
      <c r="J4703" s="37"/>
      <c r="K4703" s="37"/>
      <c r="L4703" s="36" t="s">
        <v>3635</v>
      </c>
      <c r="M4703" s="36" t="str">
        <f>IF(LEFT(NICAP[[#This Row],[Date]],1)=0,"Y","N")</f>
        <v>N</v>
      </c>
      <c r="N4703" s="36"/>
      <c r="O4703" s="36" t="str">
        <f>19&amp;LEFT(NICAP[[#This Row],[Date]],2)</f>
        <v>1976</v>
      </c>
      <c r="P4703" s="36" t="str">
        <f>MID(NICAP[[#This Row],[Date]],3,2)</f>
        <v>06</v>
      </c>
      <c r="Q4703" s="36" t="str">
        <f>RIGHT(NICAP[[#This Row],[Date]],2)</f>
        <v>22</v>
      </c>
      <c r="R4703" s="26">
        <f>DATE(NICAP[[#This Row],[Year]],NICAP[[#This Row],[Month]],NICAP[[#This Row],[Day]])</f>
        <v>27933</v>
      </c>
      <c r="S4703" s="35" t="str">
        <f t="shared" si="146"/>
        <v/>
      </c>
      <c r="T4703" s="24" t="str">
        <f t="shared" si="147"/>
        <v>India</v>
      </c>
    </row>
    <row r="4704" spans="1:20" ht="101.25" customHeight="1" x14ac:dyDescent="0.2">
      <c r="A4704" s="35">
        <v>4695</v>
      </c>
      <c r="B4704" s="67">
        <v>760622</v>
      </c>
      <c r="C4704" s="50" t="s">
        <v>3634</v>
      </c>
      <c r="D4704" s="50" t="s">
        <v>3633</v>
      </c>
      <c r="E4704" s="50" t="str">
        <f>IF(AND(LEN(NICAP[[#This Row],[State or      Country]])=2,NICAP[[#This Row],[State or      Country]]&lt;&gt;"UK"),"US","Other")</f>
        <v>Other</v>
      </c>
      <c r="F4704" s="75">
        <v>7</v>
      </c>
      <c r="G4704" s="48"/>
      <c r="H4704" s="48"/>
      <c r="I4704" s="48"/>
      <c r="J4704" s="48"/>
      <c r="K4704" s="48"/>
      <c r="L4704" s="36" t="s">
        <v>3632</v>
      </c>
      <c r="M4704" s="36" t="str">
        <f>IF(LEFT(NICAP[[#This Row],[Date]],1)=0,"Y","N")</f>
        <v>N</v>
      </c>
      <c r="N4704" s="36"/>
      <c r="O4704" s="36" t="str">
        <f>19&amp;LEFT(NICAP[[#This Row],[Date]],2)</f>
        <v>1976</v>
      </c>
      <c r="P4704" s="36" t="str">
        <f>MID(NICAP[[#This Row],[Date]],3,2)</f>
        <v>06</v>
      </c>
      <c r="Q4704" s="36" t="str">
        <f>RIGHT(NICAP[[#This Row],[Date]],2)</f>
        <v>22</v>
      </c>
      <c r="R4704" s="26">
        <f>DATE(NICAP[[#This Row],[Year]],NICAP[[#This Row],[Month]],NICAP[[#This Row],[Day]])</f>
        <v>27933</v>
      </c>
      <c r="S4704" s="35" t="str">
        <f t="shared" si="146"/>
        <v/>
      </c>
      <c r="T4704" s="24" t="str">
        <f t="shared" si="147"/>
        <v>W. Africa</v>
      </c>
    </row>
    <row r="4705" spans="1:20" ht="57" customHeight="1" x14ac:dyDescent="0.2">
      <c r="A4705" s="35">
        <v>4696</v>
      </c>
      <c r="B4705" s="69" t="s">
        <v>3631</v>
      </c>
      <c r="C4705" s="50" t="s">
        <v>2252</v>
      </c>
      <c r="D4705" s="50" t="s">
        <v>1787</v>
      </c>
      <c r="E4705" s="50" t="str">
        <f>IF(AND(LEN(NICAP[[#This Row],[State or      Country]])=2,NICAP[[#This Row],[State or      Country]]&lt;&gt;"UK"),"US","Other")</f>
        <v>US</v>
      </c>
      <c r="F4705" s="75">
        <v>2</v>
      </c>
      <c r="G4705" s="48"/>
      <c r="H4705" s="48"/>
      <c r="I4705" s="48"/>
      <c r="J4705" s="48"/>
      <c r="K4705" s="48"/>
      <c r="L4705" s="36" t="s">
        <v>3630</v>
      </c>
      <c r="M4705" s="36" t="str">
        <f>IF(LEFT(NICAP[[#This Row],[Date]],1)=0,"Y","N")</f>
        <v>N</v>
      </c>
      <c r="N4705" s="36"/>
      <c r="O4705" s="36" t="str">
        <f>19&amp;LEFT(NICAP[[#This Row],[Date]],2)</f>
        <v>1976</v>
      </c>
      <c r="P4705" s="36" t="str">
        <f>MID(NICAP[[#This Row],[Date]],3,2)</f>
        <v>Ju</v>
      </c>
      <c r="Q4705" s="36" t="str">
        <f>RIGHT(NICAP[[#This Row],[Date]],2)</f>
        <v>ly</v>
      </c>
      <c r="R4705" s="26" t="e">
        <f>DATE(NICAP[[#This Row],[Year]],NICAP[[#This Row],[Month]],NICAP[[#This Row],[Day]])</f>
        <v>#VALUE!</v>
      </c>
      <c r="S4705" s="35" t="str">
        <f t="shared" si="146"/>
        <v>IN</v>
      </c>
      <c r="T4705" s="24" t="str">
        <f t="shared" si="147"/>
        <v>US</v>
      </c>
    </row>
    <row r="4706" spans="1:20" ht="56.25" customHeight="1" x14ac:dyDescent="0.2">
      <c r="A4706" s="35">
        <v>4697</v>
      </c>
      <c r="B4706" s="67">
        <v>760704</v>
      </c>
      <c r="C4706" s="50" t="s">
        <v>3629</v>
      </c>
      <c r="D4706" s="50" t="s">
        <v>1950</v>
      </c>
      <c r="E4706" s="50" t="str">
        <f>IF(AND(LEN(NICAP[[#This Row],[State or      Country]])=2,NICAP[[#This Row],[State or      Country]]&lt;&gt;"UK"),"US","Other")</f>
        <v>Other</v>
      </c>
      <c r="F4706" s="75">
        <v>2</v>
      </c>
      <c r="G4706" s="48"/>
      <c r="H4706" s="48"/>
      <c r="I4706" s="48"/>
      <c r="J4706" s="48"/>
      <c r="K4706" s="48"/>
      <c r="L4706" s="42" t="s">
        <v>3628</v>
      </c>
      <c r="M4706" s="42" t="str">
        <f>IF(LEFT(NICAP[[#This Row],[Date]],1)=0,"Y","N")</f>
        <v>N</v>
      </c>
      <c r="N4706" s="42"/>
      <c r="O4706" s="42" t="str">
        <f>19&amp;LEFT(NICAP[[#This Row],[Date]],2)</f>
        <v>1976</v>
      </c>
      <c r="P4706" s="42" t="str">
        <f>MID(NICAP[[#This Row],[Date]],3,2)</f>
        <v>07</v>
      </c>
      <c r="Q4706" s="42" t="str">
        <f>RIGHT(NICAP[[#This Row],[Date]],2)</f>
        <v>04</v>
      </c>
      <c r="R4706" s="26">
        <f>DATE(NICAP[[#This Row],[Year]],NICAP[[#This Row],[Month]],NICAP[[#This Row],[Day]])</f>
        <v>27945</v>
      </c>
      <c r="S4706" s="35" t="str">
        <f t="shared" si="146"/>
        <v/>
      </c>
      <c r="T4706" s="24" t="str">
        <f t="shared" si="147"/>
        <v>Spain</v>
      </c>
    </row>
    <row r="4707" spans="1:20" ht="72" customHeight="1" x14ac:dyDescent="0.2">
      <c r="A4707" s="35">
        <v>4698</v>
      </c>
      <c r="B4707" s="67">
        <v>760705</v>
      </c>
      <c r="C4707" s="50" t="s">
        <v>3627</v>
      </c>
      <c r="D4707" s="50" t="s">
        <v>1752</v>
      </c>
      <c r="E4707" s="50" t="str">
        <f>IF(AND(LEN(NICAP[[#This Row],[State or      Country]])=2,NICAP[[#This Row],[State or      Country]]&lt;&gt;"UK"),"US","Other")</f>
        <v>US</v>
      </c>
      <c r="F4707" s="75">
        <v>7</v>
      </c>
      <c r="G4707" s="48"/>
      <c r="H4707" s="48"/>
      <c r="I4707" s="48"/>
      <c r="J4707" s="48"/>
      <c r="K4707" s="48"/>
      <c r="L4707" s="36" t="s">
        <v>3626</v>
      </c>
      <c r="M4707" s="36" t="str">
        <f>IF(LEFT(NICAP[[#This Row],[Date]],1)=0,"Y","N")</f>
        <v>N</v>
      </c>
      <c r="N4707" s="36"/>
      <c r="O4707" s="36" t="str">
        <f>19&amp;LEFT(NICAP[[#This Row],[Date]],2)</f>
        <v>1976</v>
      </c>
      <c r="P4707" s="36" t="str">
        <f>MID(NICAP[[#This Row],[Date]],3,2)</f>
        <v>07</v>
      </c>
      <c r="Q4707" s="36" t="str">
        <f>RIGHT(NICAP[[#This Row],[Date]],2)</f>
        <v>05</v>
      </c>
      <c r="R4707" s="26">
        <f>DATE(NICAP[[#This Row],[Year]],NICAP[[#This Row],[Month]],NICAP[[#This Row],[Day]])</f>
        <v>27946</v>
      </c>
      <c r="S4707" s="35" t="str">
        <f t="shared" si="146"/>
        <v>IA</v>
      </c>
      <c r="T4707" s="24" t="str">
        <f t="shared" si="147"/>
        <v>US</v>
      </c>
    </row>
    <row r="4708" spans="1:20" ht="71.25" customHeight="1" x14ac:dyDescent="0.2">
      <c r="A4708" s="35">
        <v>4699</v>
      </c>
      <c r="B4708" s="67">
        <v>760716</v>
      </c>
      <c r="C4708" s="50" t="s">
        <v>3625</v>
      </c>
      <c r="D4708" s="50" t="s">
        <v>1956</v>
      </c>
      <c r="E4708" s="50" t="str">
        <f>IF(AND(LEN(NICAP[[#This Row],[State or      Country]])=2,NICAP[[#This Row],[State or      Country]]&lt;&gt;"UK"),"US","Other")</f>
        <v>Other</v>
      </c>
      <c r="F4708" s="75">
        <v>2</v>
      </c>
      <c r="G4708" s="48"/>
      <c r="H4708" s="48"/>
      <c r="I4708" s="48"/>
      <c r="J4708" s="48"/>
      <c r="K4708" s="48"/>
      <c r="L4708" s="36" t="s">
        <v>3624</v>
      </c>
      <c r="M4708" s="36" t="str">
        <f>IF(LEFT(NICAP[[#This Row],[Date]],1)=0,"Y","N")</f>
        <v>N</v>
      </c>
      <c r="N4708" s="36"/>
      <c r="O4708" s="36" t="str">
        <f>19&amp;LEFT(NICAP[[#This Row],[Date]],2)</f>
        <v>1976</v>
      </c>
      <c r="P4708" s="36" t="str">
        <f>MID(NICAP[[#This Row],[Date]],3,2)</f>
        <v>07</v>
      </c>
      <c r="Q4708" s="36" t="str">
        <f>RIGHT(NICAP[[#This Row],[Date]],2)</f>
        <v>16</v>
      </c>
      <c r="R4708" s="26">
        <f>DATE(NICAP[[#This Row],[Year]],NICAP[[#This Row],[Month]],NICAP[[#This Row],[Day]])</f>
        <v>27957</v>
      </c>
      <c r="S4708" s="35" t="str">
        <f t="shared" si="146"/>
        <v/>
      </c>
      <c r="T4708" s="24" t="str">
        <f t="shared" si="147"/>
        <v>Japan</v>
      </c>
    </row>
    <row r="4709" spans="1:20" ht="12.75" customHeight="1" x14ac:dyDescent="0.2">
      <c r="A4709" s="35">
        <v>4700</v>
      </c>
      <c r="B4709" s="64">
        <v>760718</v>
      </c>
      <c r="C4709" s="39" t="s">
        <v>3623</v>
      </c>
      <c r="D4709" s="39" t="s">
        <v>2013</v>
      </c>
      <c r="E4709" s="39" t="str">
        <f>IF(AND(LEN(NICAP[[#This Row],[State or      Country]])=2,NICAP[[#This Row],[State or      Country]]&lt;&gt;"UK"),"US","Other")</f>
        <v>US</v>
      </c>
      <c r="F4709" s="79">
        <v>2</v>
      </c>
      <c r="G4709" s="37"/>
      <c r="H4709" s="37"/>
      <c r="I4709" s="37"/>
      <c r="J4709" s="37"/>
      <c r="K4709" s="37"/>
      <c r="L4709" s="36" t="s">
        <v>3622</v>
      </c>
      <c r="M4709" s="36" t="str">
        <f>IF(LEFT(NICAP[[#This Row],[Date]],1)=0,"Y","N")</f>
        <v>N</v>
      </c>
      <c r="N4709" s="36"/>
      <c r="O4709" s="36" t="str">
        <f>19&amp;LEFT(NICAP[[#This Row],[Date]],2)</f>
        <v>1976</v>
      </c>
      <c r="P4709" s="36" t="str">
        <f>MID(NICAP[[#This Row],[Date]],3,2)</f>
        <v>07</v>
      </c>
      <c r="Q4709" s="36" t="str">
        <f>RIGHT(NICAP[[#This Row],[Date]],2)</f>
        <v>18</v>
      </c>
      <c r="R4709" s="26">
        <f>DATE(NICAP[[#This Row],[Year]],NICAP[[#This Row],[Month]],NICAP[[#This Row],[Day]])</f>
        <v>27959</v>
      </c>
      <c r="S4709" s="35" t="str">
        <f t="shared" si="146"/>
        <v>KY</v>
      </c>
      <c r="T4709" s="24" t="str">
        <f t="shared" si="147"/>
        <v>US</v>
      </c>
    </row>
    <row r="4710" spans="1:20" ht="72" customHeight="1" x14ac:dyDescent="0.2">
      <c r="A4710" s="35">
        <v>4701</v>
      </c>
      <c r="B4710" s="67">
        <v>760722</v>
      </c>
      <c r="C4710" s="50" t="s">
        <v>3621</v>
      </c>
      <c r="D4710" s="50" t="s">
        <v>1739</v>
      </c>
      <c r="E4710" s="50" t="str">
        <f>IF(AND(LEN(NICAP[[#This Row],[State or      Country]])=2,NICAP[[#This Row],[State or      Country]]&lt;&gt;"UK"),"US","Other")</f>
        <v>US</v>
      </c>
      <c r="F4710" s="75">
        <v>2</v>
      </c>
      <c r="G4710" s="48"/>
      <c r="H4710" s="48"/>
      <c r="I4710" s="48"/>
      <c r="J4710" s="48"/>
      <c r="K4710" s="48"/>
      <c r="L4710" s="36" t="s">
        <v>3620</v>
      </c>
      <c r="M4710" s="36" t="str">
        <f>IF(LEFT(NICAP[[#This Row],[Date]],1)=0,"Y","N")</f>
        <v>N</v>
      </c>
      <c r="N4710" s="36"/>
      <c r="O4710" s="36" t="str">
        <f>19&amp;LEFT(NICAP[[#This Row],[Date]],2)</f>
        <v>1976</v>
      </c>
      <c r="P4710" s="36" t="str">
        <f>MID(NICAP[[#This Row],[Date]],3,2)</f>
        <v>07</v>
      </c>
      <c r="Q4710" s="36" t="str">
        <f>RIGHT(NICAP[[#This Row],[Date]],2)</f>
        <v>22</v>
      </c>
      <c r="R4710" s="26">
        <f>DATE(NICAP[[#This Row],[Year]],NICAP[[#This Row],[Month]],NICAP[[#This Row],[Day]])</f>
        <v>27963</v>
      </c>
      <c r="S4710" s="35" t="str">
        <f t="shared" si="146"/>
        <v>WI</v>
      </c>
      <c r="T4710" s="24" t="str">
        <f t="shared" si="147"/>
        <v>US</v>
      </c>
    </row>
    <row r="4711" spans="1:20" ht="71.25" customHeight="1" x14ac:dyDescent="0.2">
      <c r="A4711" s="35">
        <v>4702</v>
      </c>
      <c r="B4711" s="67">
        <v>760728</v>
      </c>
      <c r="C4711" s="50" t="s">
        <v>3619</v>
      </c>
      <c r="D4711" s="50" t="s">
        <v>1775</v>
      </c>
      <c r="E4711" s="50" t="str">
        <f>IF(AND(LEN(NICAP[[#This Row],[State or      Country]])=2,NICAP[[#This Row],[State or      Country]]&lt;&gt;"UK"),"US","Other")</f>
        <v>US</v>
      </c>
      <c r="F4711" s="75">
        <v>2</v>
      </c>
      <c r="G4711" s="48"/>
      <c r="H4711" s="48"/>
      <c r="I4711" s="48"/>
      <c r="J4711" s="48"/>
      <c r="K4711" s="48"/>
      <c r="L4711" s="36" t="s">
        <v>3618</v>
      </c>
      <c r="M4711" s="36" t="str">
        <f>IF(LEFT(NICAP[[#This Row],[Date]],1)=0,"Y","N")</f>
        <v>N</v>
      </c>
      <c r="N4711" s="36"/>
      <c r="O4711" s="36" t="str">
        <f>19&amp;LEFT(NICAP[[#This Row],[Date]],2)</f>
        <v>1976</v>
      </c>
      <c r="P4711" s="36" t="str">
        <f>MID(NICAP[[#This Row],[Date]],3,2)</f>
        <v>07</v>
      </c>
      <c r="Q4711" s="36" t="str">
        <f>RIGHT(NICAP[[#This Row],[Date]],2)</f>
        <v>28</v>
      </c>
      <c r="R4711" s="26">
        <f>DATE(NICAP[[#This Row],[Year]],NICAP[[#This Row],[Month]],NICAP[[#This Row],[Day]])</f>
        <v>27969</v>
      </c>
      <c r="S4711" s="35" t="str">
        <f t="shared" si="146"/>
        <v>CT</v>
      </c>
      <c r="T4711" s="24" t="str">
        <f t="shared" si="147"/>
        <v>US</v>
      </c>
    </row>
    <row r="4712" spans="1:20" ht="87" customHeight="1" x14ac:dyDescent="0.2">
      <c r="A4712" s="35">
        <v>4703</v>
      </c>
      <c r="B4712" s="85">
        <v>760730</v>
      </c>
      <c r="C4712" s="50" t="s">
        <v>3617</v>
      </c>
      <c r="D4712" s="50" t="s">
        <v>1715</v>
      </c>
      <c r="E4712" s="50" t="str">
        <f>IF(AND(LEN(NICAP[[#This Row],[State or      Country]])=2,NICAP[[#This Row],[State or      Country]]&lt;&gt;"UK"),"US","Other")</f>
        <v>US</v>
      </c>
      <c r="F4712" s="75">
        <v>1</v>
      </c>
      <c r="G4712" s="48"/>
      <c r="H4712" s="48"/>
      <c r="I4712" s="48"/>
      <c r="J4712" s="48"/>
      <c r="K4712" s="48"/>
      <c r="L4712" s="36" t="s">
        <v>3616</v>
      </c>
      <c r="M4712" s="36" t="str">
        <f>IF(LEFT(NICAP[[#This Row],[Date]],1)=0,"Y","N")</f>
        <v>N</v>
      </c>
      <c r="N4712" s="36"/>
      <c r="O4712" s="36" t="str">
        <f>19&amp;LEFT(NICAP[[#This Row],[Date]],2)</f>
        <v>1976</v>
      </c>
      <c r="P4712" s="36" t="str">
        <f>MID(NICAP[[#This Row],[Date]],3,2)</f>
        <v>07</v>
      </c>
      <c r="Q4712" s="36" t="str">
        <f>RIGHT(NICAP[[#This Row],[Date]],2)</f>
        <v>30</v>
      </c>
      <c r="R4712" s="26">
        <f>DATE(NICAP[[#This Row],[Year]],NICAP[[#This Row],[Month]],NICAP[[#This Row],[Day]])</f>
        <v>27971</v>
      </c>
      <c r="S4712" s="35" t="str">
        <f t="shared" si="146"/>
        <v>MD</v>
      </c>
      <c r="T4712" s="24" t="str">
        <f t="shared" si="147"/>
        <v>US</v>
      </c>
    </row>
    <row r="4713" spans="1:20" ht="12.75" customHeight="1" x14ac:dyDescent="0.2">
      <c r="A4713" s="35">
        <v>4704</v>
      </c>
      <c r="B4713" s="68">
        <v>760730</v>
      </c>
      <c r="C4713" s="39" t="s">
        <v>2021</v>
      </c>
      <c r="D4713" s="39" t="s">
        <v>2326</v>
      </c>
      <c r="E4713" s="39" t="str">
        <f>IF(AND(LEN(NICAP[[#This Row],[State or      Country]])=2,NICAP[[#This Row],[State or      Country]]&lt;&gt;"UK"),"US","Other")</f>
        <v>Other</v>
      </c>
      <c r="F4713" s="79">
        <v>9</v>
      </c>
      <c r="G4713" s="71" t="s">
        <v>1666</v>
      </c>
      <c r="H4713" s="65">
        <v>5</v>
      </c>
      <c r="I4713" s="37"/>
      <c r="J4713" s="37"/>
      <c r="K4713" s="37"/>
      <c r="L4713" s="36" t="s">
        <v>3615</v>
      </c>
      <c r="M4713" s="36" t="str">
        <f>IF(LEFT(NICAP[[#This Row],[Date]],1)=0,"Y","N")</f>
        <v>N</v>
      </c>
      <c r="N4713" s="36"/>
      <c r="O4713" s="36" t="str">
        <f>19&amp;LEFT(NICAP[[#This Row],[Date]],2)</f>
        <v>1976</v>
      </c>
      <c r="P4713" s="36" t="str">
        <f>MID(NICAP[[#This Row],[Date]],3,2)</f>
        <v>07</v>
      </c>
      <c r="Q4713" s="36" t="str">
        <f>RIGHT(NICAP[[#This Row],[Date]],2)</f>
        <v>30</v>
      </c>
      <c r="R4713" s="26">
        <f>DATE(NICAP[[#This Row],[Year]],NICAP[[#This Row],[Month]],NICAP[[#This Row],[Day]])</f>
        <v>27971</v>
      </c>
      <c r="S4713" s="35" t="str">
        <f t="shared" si="146"/>
        <v/>
      </c>
      <c r="T4713" s="24" t="str">
        <f t="shared" si="147"/>
        <v>Portugal</v>
      </c>
    </row>
    <row r="4714" spans="1:20" ht="57.75" customHeight="1" x14ac:dyDescent="0.2">
      <c r="A4714" s="35">
        <v>4705</v>
      </c>
      <c r="B4714" s="57">
        <v>760810</v>
      </c>
      <c r="C4714" s="50" t="s">
        <v>3614</v>
      </c>
      <c r="D4714" s="50" t="s">
        <v>1702</v>
      </c>
      <c r="E4714" s="50" t="str">
        <f>IF(AND(LEN(NICAP[[#This Row],[State or      Country]])=2,NICAP[[#This Row],[State or      Country]]&lt;&gt;"UK"),"US","Other")</f>
        <v>Other</v>
      </c>
      <c r="F4714" s="49">
        <v>2</v>
      </c>
      <c r="G4714" s="48"/>
      <c r="H4714" s="48"/>
      <c r="I4714" s="48"/>
      <c r="J4714" s="48"/>
      <c r="K4714" s="48"/>
      <c r="L4714" s="36" t="s">
        <v>3613</v>
      </c>
      <c r="M4714" s="36" t="str">
        <f>IF(LEFT(NICAP[[#This Row],[Date]],1)=0,"Y","N")</f>
        <v>N</v>
      </c>
      <c r="N4714" s="36"/>
      <c r="O4714" s="36" t="str">
        <f>19&amp;LEFT(NICAP[[#This Row],[Date]],2)</f>
        <v>1976</v>
      </c>
      <c r="P4714" s="36" t="str">
        <f>MID(NICAP[[#This Row],[Date]],3,2)</f>
        <v>08</v>
      </c>
      <c r="Q4714" s="36" t="str">
        <f>RIGHT(NICAP[[#This Row],[Date]],2)</f>
        <v>10</v>
      </c>
      <c r="R4714" s="26">
        <f>DATE(NICAP[[#This Row],[Year]],NICAP[[#This Row],[Month]],NICAP[[#This Row],[Day]])</f>
        <v>27982</v>
      </c>
      <c r="S4714" s="35" t="str">
        <f t="shared" si="146"/>
        <v/>
      </c>
      <c r="T4714" s="24" t="str">
        <f t="shared" si="147"/>
        <v>CAN</v>
      </c>
    </row>
    <row r="4715" spans="1:20" ht="57" customHeight="1" x14ac:dyDescent="0.2">
      <c r="A4715" s="35">
        <v>4706</v>
      </c>
      <c r="B4715" s="57">
        <v>760815</v>
      </c>
      <c r="C4715" s="50" t="s">
        <v>3415</v>
      </c>
      <c r="D4715" s="50" t="s">
        <v>1787</v>
      </c>
      <c r="E4715" s="50" t="str">
        <f>IF(AND(LEN(NICAP[[#This Row],[State or      Country]])=2,NICAP[[#This Row],[State or      Country]]&lt;&gt;"UK"),"US","Other")</f>
        <v>US</v>
      </c>
      <c r="F4715" s="49">
        <v>2</v>
      </c>
      <c r="G4715" s="48"/>
      <c r="H4715" s="48"/>
      <c r="I4715" s="48"/>
      <c r="J4715" s="48"/>
      <c r="K4715" s="48"/>
      <c r="L4715" s="36" t="s">
        <v>3612</v>
      </c>
      <c r="M4715" s="36" t="str">
        <f>IF(LEFT(NICAP[[#This Row],[Date]],1)=0,"Y","N")</f>
        <v>N</v>
      </c>
      <c r="N4715" s="36"/>
      <c r="O4715" s="36" t="str">
        <f>19&amp;LEFT(NICAP[[#This Row],[Date]],2)</f>
        <v>1976</v>
      </c>
      <c r="P4715" s="36" t="str">
        <f>MID(NICAP[[#This Row],[Date]],3,2)</f>
        <v>08</v>
      </c>
      <c r="Q4715" s="36" t="str">
        <f>RIGHT(NICAP[[#This Row],[Date]],2)</f>
        <v>15</v>
      </c>
      <c r="R4715" s="26">
        <f>DATE(NICAP[[#This Row],[Year]],NICAP[[#This Row],[Month]],NICAP[[#This Row],[Day]])</f>
        <v>27987</v>
      </c>
      <c r="S4715" s="35" t="str">
        <f t="shared" si="146"/>
        <v>IN</v>
      </c>
      <c r="T4715" s="24" t="str">
        <f t="shared" si="147"/>
        <v>US</v>
      </c>
    </row>
    <row r="4716" spans="1:20" ht="56.25" customHeight="1" x14ac:dyDescent="0.2">
      <c r="A4716" s="35">
        <v>4707</v>
      </c>
      <c r="B4716" s="57">
        <v>760818</v>
      </c>
      <c r="C4716" s="50" t="s">
        <v>3611</v>
      </c>
      <c r="D4716" s="50" t="s">
        <v>1683</v>
      </c>
      <c r="E4716" s="50" t="str">
        <f>IF(AND(LEN(NICAP[[#This Row],[State or      Country]])=2,NICAP[[#This Row],[State or      Country]]&lt;&gt;"UK"),"US","Other")</f>
        <v>US</v>
      </c>
      <c r="F4716" s="49">
        <v>2</v>
      </c>
      <c r="G4716" s="48"/>
      <c r="H4716" s="48"/>
      <c r="I4716" s="48"/>
      <c r="J4716" s="48"/>
      <c r="K4716" s="48"/>
      <c r="L4716" s="36" t="s">
        <v>3610</v>
      </c>
      <c r="M4716" s="36" t="str">
        <f>IF(LEFT(NICAP[[#This Row],[Date]],1)=0,"Y","N")</f>
        <v>N</v>
      </c>
      <c r="N4716" s="36"/>
      <c r="O4716" s="36" t="str">
        <f>19&amp;LEFT(NICAP[[#This Row],[Date]],2)</f>
        <v>1976</v>
      </c>
      <c r="P4716" s="36" t="str">
        <f>MID(NICAP[[#This Row],[Date]],3,2)</f>
        <v>08</v>
      </c>
      <c r="Q4716" s="36" t="str">
        <f>RIGHT(NICAP[[#This Row],[Date]],2)</f>
        <v>18</v>
      </c>
      <c r="R4716" s="26">
        <f>DATE(NICAP[[#This Row],[Year]],NICAP[[#This Row],[Month]],NICAP[[#This Row],[Day]])</f>
        <v>27990</v>
      </c>
      <c r="S4716" s="35" t="str">
        <f t="shared" si="146"/>
        <v>FL</v>
      </c>
      <c r="T4716" s="24" t="str">
        <f t="shared" si="147"/>
        <v>US</v>
      </c>
    </row>
    <row r="4717" spans="1:20" ht="57" customHeight="1" x14ac:dyDescent="0.2">
      <c r="A4717" s="35">
        <v>4708</v>
      </c>
      <c r="B4717" s="57">
        <v>760818</v>
      </c>
      <c r="C4717" s="50" t="s">
        <v>3609</v>
      </c>
      <c r="D4717" s="50" t="s">
        <v>1787</v>
      </c>
      <c r="E4717" s="50" t="str">
        <f>IF(AND(LEN(NICAP[[#This Row],[State or      Country]])=2,NICAP[[#This Row],[State or      Country]]&lt;&gt;"UK"),"US","Other")</f>
        <v>US</v>
      </c>
      <c r="F4717" s="49">
        <v>2</v>
      </c>
      <c r="G4717" s="48"/>
      <c r="H4717" s="48"/>
      <c r="I4717" s="48"/>
      <c r="J4717" s="48"/>
      <c r="K4717" s="48"/>
      <c r="L4717" s="36" t="s">
        <v>3608</v>
      </c>
      <c r="M4717" s="36" t="str">
        <f>IF(LEFT(NICAP[[#This Row],[Date]],1)=0,"Y","N")</f>
        <v>N</v>
      </c>
      <c r="N4717" s="36"/>
      <c r="O4717" s="36" t="str">
        <f>19&amp;LEFT(NICAP[[#This Row],[Date]],2)</f>
        <v>1976</v>
      </c>
      <c r="P4717" s="36" t="str">
        <f>MID(NICAP[[#This Row],[Date]],3,2)</f>
        <v>08</v>
      </c>
      <c r="Q4717" s="36" t="str">
        <f>RIGHT(NICAP[[#This Row],[Date]],2)</f>
        <v>18</v>
      </c>
      <c r="R4717" s="26">
        <f>DATE(NICAP[[#This Row],[Year]],NICAP[[#This Row],[Month]],NICAP[[#This Row],[Day]])</f>
        <v>27990</v>
      </c>
      <c r="S4717" s="35" t="str">
        <f t="shared" si="146"/>
        <v>IN</v>
      </c>
      <c r="T4717" s="24" t="str">
        <f t="shared" si="147"/>
        <v>US</v>
      </c>
    </row>
    <row r="4718" spans="1:20" ht="27" customHeight="1" x14ac:dyDescent="0.2">
      <c r="A4718" s="35">
        <v>4709</v>
      </c>
      <c r="B4718" s="60">
        <v>760901</v>
      </c>
      <c r="C4718" s="44" t="s">
        <v>3607</v>
      </c>
      <c r="D4718" s="44" t="s">
        <v>3335</v>
      </c>
      <c r="E4718" s="44" t="str">
        <f>IF(AND(LEN(NICAP[[#This Row],[State or      Country]])=2,NICAP[[#This Row],[State or      Country]]&lt;&gt;"UK"),"US","Other")</f>
        <v>US</v>
      </c>
      <c r="F4718" s="43">
        <v>1</v>
      </c>
      <c r="G4718" s="41"/>
      <c r="H4718" s="41"/>
      <c r="I4718" s="41"/>
      <c r="J4718" s="41"/>
      <c r="K4718" s="41"/>
      <c r="L4718" s="42" t="s">
        <v>3606</v>
      </c>
      <c r="M4718" s="42" t="str">
        <f>IF(LEFT(NICAP[[#This Row],[Date]],1)=0,"Y","N")</f>
        <v>N</v>
      </c>
      <c r="N4718" s="42"/>
      <c r="O4718" s="42" t="str">
        <f>19&amp;LEFT(NICAP[[#This Row],[Date]],2)</f>
        <v>1976</v>
      </c>
      <c r="P4718" s="42" t="str">
        <f>MID(NICAP[[#This Row],[Date]],3,2)</f>
        <v>09</v>
      </c>
      <c r="Q4718" s="42" t="str">
        <f>RIGHT(NICAP[[#This Row],[Date]],2)</f>
        <v>01</v>
      </c>
      <c r="R4718" s="26">
        <f>DATE(NICAP[[#This Row],[Year]],NICAP[[#This Row],[Month]],NICAP[[#This Row],[Day]])</f>
        <v>28004</v>
      </c>
      <c r="S4718" s="35" t="str">
        <f t="shared" si="146"/>
        <v>MT</v>
      </c>
      <c r="T4718" s="24" t="str">
        <f t="shared" si="147"/>
        <v>US</v>
      </c>
    </row>
    <row r="4719" spans="1:20" ht="27" customHeight="1" x14ac:dyDescent="0.2">
      <c r="A4719" s="35">
        <v>4710</v>
      </c>
      <c r="B4719" s="60">
        <v>760905</v>
      </c>
      <c r="C4719" s="44" t="s">
        <v>2083</v>
      </c>
      <c r="D4719" s="44" t="s">
        <v>1844</v>
      </c>
      <c r="E4719" s="44" t="str">
        <f>IF(AND(LEN(NICAP[[#This Row],[State or      Country]])=2,NICAP[[#This Row],[State or      Country]]&lt;&gt;"UK"),"US","Other")</f>
        <v>US</v>
      </c>
      <c r="F4719" s="43">
        <v>1</v>
      </c>
      <c r="G4719" s="41"/>
      <c r="H4719" s="41"/>
      <c r="I4719" s="41"/>
      <c r="J4719" s="41"/>
      <c r="K4719" s="41"/>
      <c r="L4719" s="42" t="s">
        <v>3605</v>
      </c>
      <c r="M4719" s="42" t="str">
        <f>IF(LEFT(NICAP[[#This Row],[Date]],1)=0,"Y","N")</f>
        <v>N</v>
      </c>
      <c r="N4719" s="42"/>
      <c r="O4719" s="42" t="str">
        <f>19&amp;LEFT(NICAP[[#This Row],[Date]],2)</f>
        <v>1976</v>
      </c>
      <c r="P4719" s="42" t="str">
        <f>MID(NICAP[[#This Row],[Date]],3,2)</f>
        <v>09</v>
      </c>
      <c r="Q4719" s="42" t="str">
        <f>RIGHT(NICAP[[#This Row],[Date]],2)</f>
        <v>05</v>
      </c>
      <c r="R4719" s="26">
        <f>DATE(NICAP[[#This Row],[Year]],NICAP[[#This Row],[Month]],NICAP[[#This Row],[Day]])</f>
        <v>28008</v>
      </c>
      <c r="S4719" s="35" t="str">
        <f t="shared" si="146"/>
        <v>MO</v>
      </c>
      <c r="T4719" s="24" t="str">
        <f t="shared" si="147"/>
        <v>US</v>
      </c>
    </row>
    <row r="4720" spans="1:20" ht="12.75" customHeight="1" x14ac:dyDescent="0.2">
      <c r="A4720" s="35">
        <v>4711</v>
      </c>
      <c r="B4720" s="55">
        <v>760906</v>
      </c>
      <c r="C4720" s="39" t="s">
        <v>3604</v>
      </c>
      <c r="D4720" s="39" t="s">
        <v>1734</v>
      </c>
      <c r="E4720" s="39" t="str">
        <f>IF(AND(LEN(NICAP[[#This Row],[State or      Country]])=2,NICAP[[#This Row],[State or      Country]]&lt;&gt;"UK"),"US","Other")</f>
        <v>US</v>
      </c>
      <c r="F4720" s="38">
        <v>9</v>
      </c>
      <c r="G4720" s="37"/>
      <c r="H4720" s="46">
        <v>5</v>
      </c>
      <c r="I4720" s="37"/>
      <c r="J4720" s="37"/>
      <c r="K4720" s="37"/>
      <c r="L4720" s="36" t="s">
        <v>3603</v>
      </c>
      <c r="M4720" s="36" t="str">
        <f>IF(LEFT(NICAP[[#This Row],[Date]],1)=0,"Y","N")</f>
        <v>N</v>
      </c>
      <c r="N4720" s="36"/>
      <c r="O4720" s="36" t="str">
        <f>19&amp;LEFT(NICAP[[#This Row],[Date]],2)</f>
        <v>1976</v>
      </c>
      <c r="P4720" s="36" t="str">
        <f>MID(NICAP[[#This Row],[Date]],3,2)</f>
        <v>09</v>
      </c>
      <c r="Q4720" s="36" t="str">
        <f>RIGHT(NICAP[[#This Row],[Date]],2)</f>
        <v>06</v>
      </c>
      <c r="R4720" s="26">
        <f>DATE(NICAP[[#This Row],[Year]],NICAP[[#This Row],[Month]],NICAP[[#This Row],[Day]])</f>
        <v>28009</v>
      </c>
      <c r="S4720" s="35" t="str">
        <f t="shared" si="146"/>
        <v>MI</v>
      </c>
      <c r="T4720" s="24" t="str">
        <f t="shared" si="147"/>
        <v>US</v>
      </c>
    </row>
    <row r="4721" spans="1:20" ht="12.75" customHeight="1" x14ac:dyDescent="0.2">
      <c r="A4721" s="35">
        <v>4712</v>
      </c>
      <c r="B4721" s="55">
        <v>760908</v>
      </c>
      <c r="C4721" s="39" t="s">
        <v>3602</v>
      </c>
      <c r="D4721" s="39" t="s">
        <v>3335</v>
      </c>
      <c r="E4721" s="39" t="str">
        <f>IF(AND(LEN(NICAP[[#This Row],[State or      Country]])=2,NICAP[[#This Row],[State or      Country]]&lt;&gt;"UK"),"US","Other")</f>
        <v>US</v>
      </c>
      <c r="F4721" s="38">
        <v>1</v>
      </c>
      <c r="G4721" s="41"/>
      <c r="H4721" s="41"/>
      <c r="I4721" s="41"/>
      <c r="J4721" s="41"/>
      <c r="K4721" s="41"/>
      <c r="L4721" s="36" t="s">
        <v>3601</v>
      </c>
      <c r="M4721" s="36" t="str">
        <f>IF(LEFT(NICAP[[#This Row],[Date]],1)=0,"Y","N")</f>
        <v>N</v>
      </c>
      <c r="N4721" s="36"/>
      <c r="O4721" s="36" t="str">
        <f>19&amp;LEFT(NICAP[[#This Row],[Date]],2)</f>
        <v>1976</v>
      </c>
      <c r="P4721" s="36" t="str">
        <f>MID(NICAP[[#This Row],[Date]],3,2)</f>
        <v>09</v>
      </c>
      <c r="Q4721" s="36" t="str">
        <f>RIGHT(NICAP[[#This Row],[Date]],2)</f>
        <v>08</v>
      </c>
      <c r="R4721" s="26">
        <f>DATE(NICAP[[#This Row],[Year]],NICAP[[#This Row],[Month]],NICAP[[#This Row],[Day]])</f>
        <v>28011</v>
      </c>
      <c r="S4721" s="35" t="str">
        <f t="shared" si="146"/>
        <v>MT</v>
      </c>
      <c r="T4721" s="24" t="str">
        <f t="shared" si="147"/>
        <v>US</v>
      </c>
    </row>
    <row r="4722" spans="1:20" ht="42.75" customHeight="1" x14ac:dyDescent="0.2">
      <c r="A4722" s="35">
        <v>4713</v>
      </c>
      <c r="B4722" s="57">
        <v>760910</v>
      </c>
      <c r="C4722" s="50" t="s">
        <v>2766</v>
      </c>
      <c r="D4722" s="50" t="s">
        <v>1676</v>
      </c>
      <c r="E4722" s="50" t="str">
        <f>IF(AND(LEN(NICAP[[#This Row],[State or      Country]])=2,NICAP[[#This Row],[State or      Country]]&lt;&gt;"UK"),"US","Other")</f>
        <v>US</v>
      </c>
      <c r="F4722" s="49">
        <v>2</v>
      </c>
      <c r="G4722" s="48"/>
      <c r="H4722" s="48"/>
      <c r="I4722" s="48"/>
      <c r="J4722" s="48"/>
      <c r="K4722" s="48"/>
      <c r="L4722" s="36" t="s">
        <v>3600</v>
      </c>
      <c r="M4722" s="36" t="str">
        <f>IF(LEFT(NICAP[[#This Row],[Date]],1)=0,"Y","N")</f>
        <v>N</v>
      </c>
      <c r="N4722" s="36"/>
      <c r="O4722" s="36" t="str">
        <f>19&amp;LEFT(NICAP[[#This Row],[Date]],2)</f>
        <v>1976</v>
      </c>
      <c r="P4722" s="36" t="str">
        <f>MID(NICAP[[#This Row],[Date]],3,2)</f>
        <v>09</v>
      </c>
      <c r="Q4722" s="36" t="str">
        <f>RIGHT(NICAP[[#This Row],[Date]],2)</f>
        <v>10</v>
      </c>
      <c r="R4722" s="26">
        <f>DATE(NICAP[[#This Row],[Year]],NICAP[[#This Row],[Month]],NICAP[[#This Row],[Day]])</f>
        <v>28013</v>
      </c>
      <c r="S4722" s="35" t="str">
        <f t="shared" si="146"/>
        <v>CA</v>
      </c>
      <c r="T4722" s="24" t="str">
        <f t="shared" si="147"/>
        <v>US</v>
      </c>
    </row>
    <row r="4723" spans="1:20" ht="12.75" customHeight="1" x14ac:dyDescent="0.2">
      <c r="A4723" s="35">
        <v>4714</v>
      </c>
      <c r="B4723" s="53">
        <v>760919</v>
      </c>
      <c r="C4723" s="39" t="s">
        <v>3598</v>
      </c>
      <c r="D4723" s="39" t="s">
        <v>3159</v>
      </c>
      <c r="E4723" s="39" t="str">
        <f>IF(AND(LEN(NICAP[[#This Row],[State or      Country]])=2,NICAP[[#This Row],[State or      Country]]&lt;&gt;"UK"),"US","Other")</f>
        <v>Other</v>
      </c>
      <c r="F4723" s="38">
        <v>9</v>
      </c>
      <c r="G4723" s="47" t="s">
        <v>1666</v>
      </c>
      <c r="H4723" s="46">
        <v>5</v>
      </c>
      <c r="I4723" s="37"/>
      <c r="J4723" s="37"/>
      <c r="K4723" s="37"/>
      <c r="L4723" s="36" t="s">
        <v>3599</v>
      </c>
      <c r="M4723" s="36" t="str">
        <f>IF(LEFT(NICAP[[#This Row],[Date]],1)=0,"Y","N")</f>
        <v>N</v>
      </c>
      <c r="N4723" s="36"/>
      <c r="O4723" s="36" t="str">
        <f>19&amp;LEFT(NICAP[[#This Row],[Date]],2)</f>
        <v>1976</v>
      </c>
      <c r="P4723" s="36" t="str">
        <f>MID(NICAP[[#This Row],[Date]],3,2)</f>
        <v>09</v>
      </c>
      <c r="Q4723" s="36" t="str">
        <f>RIGHT(NICAP[[#This Row],[Date]],2)</f>
        <v>19</v>
      </c>
      <c r="R4723" s="26">
        <f>DATE(NICAP[[#This Row],[Year]],NICAP[[#This Row],[Month]],NICAP[[#This Row],[Day]])</f>
        <v>28022</v>
      </c>
      <c r="S4723" s="35" t="str">
        <f t="shared" si="146"/>
        <v/>
      </c>
      <c r="T4723" s="24" t="str">
        <f t="shared" si="147"/>
        <v>Iran</v>
      </c>
    </row>
    <row r="4724" spans="1:20" ht="12.75" customHeight="1" x14ac:dyDescent="0.2">
      <c r="A4724" s="35">
        <v>4715</v>
      </c>
      <c r="B4724" s="53">
        <v>760919</v>
      </c>
      <c r="C4724" s="39" t="s">
        <v>3598</v>
      </c>
      <c r="D4724" s="39" t="s">
        <v>3159</v>
      </c>
      <c r="E4724" s="39" t="str">
        <f>IF(AND(LEN(NICAP[[#This Row],[State or      Country]])=2,NICAP[[#This Row],[State or      Country]]&lt;&gt;"UK"),"US","Other")</f>
        <v>Other</v>
      </c>
      <c r="F4724" s="38">
        <v>11</v>
      </c>
      <c r="G4724" s="37"/>
      <c r="H4724" s="37"/>
      <c r="I4724" s="37"/>
      <c r="J4724" s="37"/>
      <c r="K4724" s="37"/>
      <c r="L4724" s="36" t="s">
        <v>3597</v>
      </c>
      <c r="M4724" s="36" t="str">
        <f>IF(LEFT(NICAP[[#This Row],[Date]],1)=0,"Y","N")</f>
        <v>N</v>
      </c>
      <c r="N4724" s="36"/>
      <c r="O4724" s="36" t="str">
        <f>19&amp;LEFT(NICAP[[#This Row],[Date]],2)</f>
        <v>1976</v>
      </c>
      <c r="P4724" s="36" t="str">
        <f>MID(NICAP[[#This Row],[Date]],3,2)</f>
        <v>09</v>
      </c>
      <c r="Q4724" s="36" t="str">
        <f>RIGHT(NICAP[[#This Row],[Date]],2)</f>
        <v>19</v>
      </c>
      <c r="R4724" s="26">
        <f>DATE(NICAP[[#This Row],[Year]],NICAP[[#This Row],[Month]],NICAP[[#This Row],[Day]])</f>
        <v>28022</v>
      </c>
      <c r="S4724" s="35" t="str">
        <f t="shared" si="146"/>
        <v/>
      </c>
      <c r="T4724" s="24" t="str">
        <f t="shared" si="147"/>
        <v>Iran</v>
      </c>
    </row>
    <row r="4725" spans="1:20" ht="27" customHeight="1" x14ac:dyDescent="0.2">
      <c r="A4725" s="35">
        <v>4716</v>
      </c>
      <c r="B4725" s="60">
        <v>761000</v>
      </c>
      <c r="C4725" s="44" t="s">
        <v>3596</v>
      </c>
      <c r="D4725" s="44" t="s">
        <v>1787</v>
      </c>
      <c r="E4725" s="44" t="str">
        <f>IF(AND(LEN(NICAP[[#This Row],[State or      Country]])=2,NICAP[[#This Row],[State or      Country]]&lt;&gt;"UK"),"US","Other")</f>
        <v>US</v>
      </c>
      <c r="F4725" s="43">
        <v>7</v>
      </c>
      <c r="G4725" s="41"/>
      <c r="H4725" s="41"/>
      <c r="I4725" s="41"/>
      <c r="J4725" s="41"/>
      <c r="K4725" s="41"/>
      <c r="L4725" s="42" t="s">
        <v>3595</v>
      </c>
      <c r="M4725" s="42" t="str">
        <f>IF(LEFT(NICAP[[#This Row],[Date]],1)=0,"Y","N")</f>
        <v>N</v>
      </c>
      <c r="N4725" s="42"/>
      <c r="O4725" s="42" t="str">
        <f>19&amp;LEFT(NICAP[[#This Row],[Date]],2)</f>
        <v>1976</v>
      </c>
      <c r="P4725" s="42" t="str">
        <f>MID(NICAP[[#This Row],[Date]],3,2)</f>
        <v>10</v>
      </c>
      <c r="Q4725" s="42" t="str">
        <f>RIGHT(NICAP[[#This Row],[Date]],2)</f>
        <v>00</v>
      </c>
      <c r="R4725" s="26">
        <f>DATE(NICAP[[#This Row],[Year]],NICAP[[#This Row],[Month]],NICAP[[#This Row],[Day]])</f>
        <v>28033</v>
      </c>
      <c r="S4725" s="35" t="str">
        <f t="shared" si="146"/>
        <v>IN</v>
      </c>
      <c r="T4725" s="24" t="str">
        <f t="shared" si="147"/>
        <v>US</v>
      </c>
    </row>
    <row r="4726" spans="1:20" ht="14.25" customHeight="1" x14ac:dyDescent="0.2">
      <c r="A4726" s="35">
        <v>4717</v>
      </c>
      <c r="B4726" s="56">
        <v>761017</v>
      </c>
      <c r="C4726" s="39" t="s">
        <v>3594</v>
      </c>
      <c r="D4726" s="39" t="s">
        <v>1956</v>
      </c>
      <c r="E4726" s="39" t="str">
        <f>IF(AND(LEN(NICAP[[#This Row],[State or      Country]])=2,NICAP[[#This Row],[State or      Country]]&lt;&gt;"UK"),"US","Other")</f>
        <v>Other</v>
      </c>
      <c r="F4726" s="38">
        <v>11</v>
      </c>
      <c r="G4726" s="47" t="s">
        <v>1757</v>
      </c>
      <c r="H4726" s="46">
        <v>5</v>
      </c>
      <c r="I4726" s="41"/>
      <c r="J4726" s="41"/>
      <c r="K4726" s="41"/>
      <c r="L4726" s="36" t="s">
        <v>3593</v>
      </c>
      <c r="M4726" s="36" t="str">
        <f>IF(LEFT(NICAP[[#This Row],[Date]],1)=0,"Y","N")</f>
        <v>N</v>
      </c>
      <c r="N4726" s="36"/>
      <c r="O4726" s="36" t="str">
        <f>19&amp;LEFT(NICAP[[#This Row],[Date]],2)</f>
        <v>1976</v>
      </c>
      <c r="P4726" s="36" t="str">
        <f>MID(NICAP[[#This Row],[Date]],3,2)</f>
        <v>10</v>
      </c>
      <c r="Q4726" s="36" t="str">
        <f>RIGHT(NICAP[[#This Row],[Date]],2)</f>
        <v>17</v>
      </c>
      <c r="R4726" s="26">
        <f>DATE(NICAP[[#This Row],[Year]],NICAP[[#This Row],[Month]],NICAP[[#This Row],[Day]])</f>
        <v>28050</v>
      </c>
      <c r="S4726" s="35" t="str">
        <f t="shared" si="146"/>
        <v/>
      </c>
      <c r="T4726" s="24" t="str">
        <f t="shared" si="147"/>
        <v>Japan</v>
      </c>
    </row>
    <row r="4727" spans="1:20" ht="72" customHeight="1" x14ac:dyDescent="0.2">
      <c r="A4727" s="35">
        <v>4718</v>
      </c>
      <c r="B4727" s="57">
        <v>761021</v>
      </c>
      <c r="C4727" s="50" t="s">
        <v>3592</v>
      </c>
      <c r="D4727" s="50" t="s">
        <v>1805</v>
      </c>
      <c r="E4727" s="50" t="str">
        <f>IF(AND(LEN(NICAP[[#This Row],[State or      Country]])=2,NICAP[[#This Row],[State or      Country]]&lt;&gt;"UK"),"US","Other")</f>
        <v>Other</v>
      </c>
      <c r="F4727" s="49">
        <v>1</v>
      </c>
      <c r="G4727" s="48"/>
      <c r="H4727" s="48"/>
      <c r="I4727" s="48"/>
      <c r="J4727" s="48"/>
      <c r="K4727" s="48"/>
      <c r="L4727" s="36" t="s">
        <v>3591</v>
      </c>
      <c r="M4727" s="36" t="str">
        <f>IF(LEFT(NICAP[[#This Row],[Date]],1)=0,"Y","N")</f>
        <v>N</v>
      </c>
      <c r="N4727" s="36"/>
      <c r="O4727" s="36" t="str">
        <f>19&amp;LEFT(NICAP[[#This Row],[Date]],2)</f>
        <v>1976</v>
      </c>
      <c r="P4727" s="36" t="str">
        <f>MID(NICAP[[#This Row],[Date]],3,2)</f>
        <v>10</v>
      </c>
      <c r="Q4727" s="36" t="str">
        <f>RIGHT(NICAP[[#This Row],[Date]],2)</f>
        <v>21</v>
      </c>
      <c r="R4727" s="26">
        <f>DATE(NICAP[[#This Row],[Year]],NICAP[[#This Row],[Month]],NICAP[[#This Row],[Day]])</f>
        <v>28054</v>
      </c>
      <c r="S4727" s="35" t="str">
        <f t="shared" si="146"/>
        <v/>
      </c>
      <c r="T4727" s="24" t="str">
        <f t="shared" si="147"/>
        <v>Sweden</v>
      </c>
    </row>
    <row r="4728" spans="1:20" ht="57" customHeight="1" x14ac:dyDescent="0.2">
      <c r="A4728" s="35">
        <v>4719</v>
      </c>
      <c r="B4728" s="57">
        <v>761023</v>
      </c>
      <c r="C4728" s="50" t="s">
        <v>3590</v>
      </c>
      <c r="D4728" s="50" t="s">
        <v>1697</v>
      </c>
      <c r="E4728" s="50" t="str">
        <f>IF(AND(LEN(NICAP[[#This Row],[State or      Country]])=2,NICAP[[#This Row],[State or      Country]]&lt;&gt;"UK"),"US","Other")</f>
        <v>US</v>
      </c>
      <c r="F4728" s="49">
        <v>2</v>
      </c>
      <c r="G4728" s="48"/>
      <c r="H4728" s="48"/>
      <c r="I4728" s="48"/>
      <c r="J4728" s="48"/>
      <c r="K4728" s="48"/>
      <c r="L4728" s="36" t="s">
        <v>3589</v>
      </c>
      <c r="M4728" s="36" t="str">
        <f>IF(LEFT(NICAP[[#This Row],[Date]],1)=0,"Y","N")</f>
        <v>N</v>
      </c>
      <c r="N4728" s="36"/>
      <c r="O4728" s="36" t="str">
        <f>19&amp;LEFT(NICAP[[#This Row],[Date]],2)</f>
        <v>1976</v>
      </c>
      <c r="P4728" s="36" t="str">
        <f>MID(NICAP[[#This Row],[Date]],3,2)</f>
        <v>10</v>
      </c>
      <c r="Q4728" s="36" t="str">
        <f>RIGHT(NICAP[[#This Row],[Date]],2)</f>
        <v>23</v>
      </c>
      <c r="R4728" s="26">
        <f>DATE(NICAP[[#This Row],[Year]],NICAP[[#This Row],[Month]],NICAP[[#This Row],[Day]])</f>
        <v>28056</v>
      </c>
      <c r="S4728" s="35" t="str">
        <f t="shared" si="146"/>
        <v>MA</v>
      </c>
      <c r="T4728" s="24" t="str">
        <f t="shared" si="147"/>
        <v>US</v>
      </c>
    </row>
    <row r="4729" spans="1:20" ht="56.25" customHeight="1" x14ac:dyDescent="0.2">
      <c r="A4729" s="35">
        <v>4720</v>
      </c>
      <c r="B4729" s="57">
        <v>761024</v>
      </c>
      <c r="C4729" s="50" t="s">
        <v>3588</v>
      </c>
      <c r="D4729" s="50" t="s">
        <v>1813</v>
      </c>
      <c r="E4729" s="50" t="str">
        <f>IF(AND(LEN(NICAP[[#This Row],[State or      Country]])=2,NICAP[[#This Row],[State or      Country]]&lt;&gt;"UK"),"US","Other")</f>
        <v>Other</v>
      </c>
      <c r="F4729" s="49">
        <v>2</v>
      </c>
      <c r="G4729" s="48"/>
      <c r="H4729" s="48"/>
      <c r="I4729" s="48"/>
      <c r="J4729" s="48"/>
      <c r="K4729" s="48"/>
      <c r="L4729" s="42" t="s">
        <v>3587</v>
      </c>
      <c r="M4729" s="42" t="str">
        <f>IF(LEFT(NICAP[[#This Row],[Date]],1)=0,"Y","N")</f>
        <v>N</v>
      </c>
      <c r="N4729" s="42"/>
      <c r="O4729" s="42" t="str">
        <f>19&amp;LEFT(NICAP[[#This Row],[Date]],2)</f>
        <v>1976</v>
      </c>
      <c r="P4729" s="42" t="str">
        <f>MID(NICAP[[#This Row],[Date]],3,2)</f>
        <v>10</v>
      </c>
      <c r="Q4729" s="42" t="str">
        <f>RIGHT(NICAP[[#This Row],[Date]],2)</f>
        <v>24</v>
      </c>
      <c r="R4729" s="26">
        <f>DATE(NICAP[[#This Row],[Year]],NICAP[[#This Row],[Month]],NICAP[[#This Row],[Day]])</f>
        <v>28057</v>
      </c>
      <c r="S4729" s="35" t="str">
        <f t="shared" si="146"/>
        <v/>
      </c>
      <c r="T4729" s="24" t="str">
        <f t="shared" si="147"/>
        <v>France</v>
      </c>
    </row>
    <row r="4730" spans="1:20" ht="101.25" customHeight="1" x14ac:dyDescent="0.2">
      <c r="A4730" s="35">
        <v>4721</v>
      </c>
      <c r="B4730" s="67">
        <v>761028</v>
      </c>
      <c r="C4730" s="50" t="s">
        <v>2220</v>
      </c>
      <c r="D4730" s="50" t="s">
        <v>1787</v>
      </c>
      <c r="E4730" s="50" t="str">
        <f>IF(AND(LEN(NICAP[[#This Row],[State or      Country]])=2,NICAP[[#This Row],[State or      Country]]&lt;&gt;"UK"),"US","Other")</f>
        <v>US</v>
      </c>
      <c r="F4730" s="75">
        <v>2</v>
      </c>
      <c r="G4730" s="48"/>
      <c r="H4730" s="48"/>
      <c r="I4730" s="48"/>
      <c r="J4730" s="48"/>
      <c r="K4730" s="48"/>
      <c r="L4730" s="36" t="s">
        <v>3586</v>
      </c>
      <c r="M4730" s="36" t="str">
        <f>IF(LEFT(NICAP[[#This Row],[Date]],1)=0,"Y","N")</f>
        <v>N</v>
      </c>
      <c r="N4730" s="36"/>
      <c r="O4730" s="36" t="str">
        <f>19&amp;LEFT(NICAP[[#This Row],[Date]],2)</f>
        <v>1976</v>
      </c>
      <c r="P4730" s="36" t="str">
        <f>MID(NICAP[[#This Row],[Date]],3,2)</f>
        <v>10</v>
      </c>
      <c r="Q4730" s="36" t="str">
        <f>RIGHT(NICAP[[#This Row],[Date]],2)</f>
        <v>28</v>
      </c>
      <c r="R4730" s="26">
        <f>DATE(NICAP[[#This Row],[Year]],NICAP[[#This Row],[Month]],NICAP[[#This Row],[Day]])</f>
        <v>28061</v>
      </c>
      <c r="S4730" s="35" t="str">
        <f t="shared" si="146"/>
        <v>IN</v>
      </c>
      <c r="T4730" s="24" t="str">
        <f t="shared" si="147"/>
        <v>US</v>
      </c>
    </row>
    <row r="4731" spans="1:20" ht="57" customHeight="1" x14ac:dyDescent="0.2">
      <c r="A4731" s="35">
        <v>4722</v>
      </c>
      <c r="B4731" s="67">
        <v>761114</v>
      </c>
      <c r="C4731" s="50" t="s">
        <v>3585</v>
      </c>
      <c r="D4731" s="50" t="s">
        <v>1805</v>
      </c>
      <c r="E4731" s="50" t="str">
        <f>IF(AND(LEN(NICAP[[#This Row],[State or      Country]])=2,NICAP[[#This Row],[State or      Country]]&lt;&gt;"UK"),"US","Other")</f>
        <v>Other</v>
      </c>
      <c r="F4731" s="75">
        <v>2</v>
      </c>
      <c r="G4731" s="48"/>
      <c r="H4731" s="48"/>
      <c r="I4731" s="48"/>
      <c r="J4731" s="48"/>
      <c r="K4731" s="48"/>
      <c r="L4731" s="36" t="s">
        <v>3584</v>
      </c>
      <c r="M4731" s="36" t="str">
        <f>IF(LEFT(NICAP[[#This Row],[Date]],1)=0,"Y","N")</f>
        <v>N</v>
      </c>
      <c r="N4731" s="36"/>
      <c r="O4731" s="36" t="str">
        <f>19&amp;LEFT(NICAP[[#This Row],[Date]],2)</f>
        <v>1976</v>
      </c>
      <c r="P4731" s="36" t="str">
        <f>MID(NICAP[[#This Row],[Date]],3,2)</f>
        <v>11</v>
      </c>
      <c r="Q4731" s="36" t="str">
        <f>RIGHT(NICAP[[#This Row],[Date]],2)</f>
        <v>14</v>
      </c>
      <c r="R4731" s="26">
        <f>DATE(NICAP[[#This Row],[Year]],NICAP[[#This Row],[Month]],NICAP[[#This Row],[Day]])</f>
        <v>28078</v>
      </c>
      <c r="S4731" s="35" t="str">
        <f t="shared" si="146"/>
        <v/>
      </c>
      <c r="T4731" s="24" t="str">
        <f t="shared" si="147"/>
        <v>Sweden</v>
      </c>
    </row>
    <row r="4732" spans="1:20" ht="85.5" customHeight="1" x14ac:dyDescent="0.2">
      <c r="A4732" s="35">
        <v>4723</v>
      </c>
      <c r="B4732" s="67">
        <v>761205</v>
      </c>
      <c r="C4732" s="50" t="s">
        <v>3583</v>
      </c>
      <c r="D4732" s="50" t="s">
        <v>1805</v>
      </c>
      <c r="E4732" s="50" t="str">
        <f>IF(AND(LEN(NICAP[[#This Row],[State or      Country]])=2,NICAP[[#This Row],[State or      Country]]&lt;&gt;"UK"),"US","Other")</f>
        <v>Other</v>
      </c>
      <c r="F4732" s="75">
        <v>2</v>
      </c>
      <c r="G4732" s="48"/>
      <c r="H4732" s="48"/>
      <c r="I4732" s="48"/>
      <c r="J4732" s="48"/>
      <c r="K4732" s="48"/>
      <c r="L4732" s="36" t="s">
        <v>3582</v>
      </c>
      <c r="M4732" s="36" t="str">
        <f>IF(LEFT(NICAP[[#This Row],[Date]],1)=0,"Y","N")</f>
        <v>N</v>
      </c>
      <c r="N4732" s="36"/>
      <c r="O4732" s="36" t="str">
        <f>19&amp;LEFT(NICAP[[#This Row],[Date]],2)</f>
        <v>1976</v>
      </c>
      <c r="P4732" s="36" t="str">
        <f>MID(NICAP[[#This Row],[Date]],3,2)</f>
        <v>12</v>
      </c>
      <c r="Q4732" s="36" t="str">
        <f>RIGHT(NICAP[[#This Row],[Date]],2)</f>
        <v>05</v>
      </c>
      <c r="R4732" s="26">
        <f>DATE(NICAP[[#This Row],[Year]],NICAP[[#This Row],[Month]],NICAP[[#This Row],[Day]])</f>
        <v>28099</v>
      </c>
      <c r="S4732" s="35" t="str">
        <f t="shared" si="146"/>
        <v/>
      </c>
      <c r="T4732" s="24" t="str">
        <f t="shared" si="147"/>
        <v>Sweden</v>
      </c>
    </row>
    <row r="4733" spans="1:20" ht="12.75" customHeight="1" x14ac:dyDescent="0.2">
      <c r="A4733" s="35">
        <v>4724</v>
      </c>
      <c r="B4733" s="68">
        <v>761214</v>
      </c>
      <c r="C4733" s="39" t="s">
        <v>3581</v>
      </c>
      <c r="D4733" s="39" t="s">
        <v>1813</v>
      </c>
      <c r="E4733" s="39" t="str">
        <f>IF(AND(LEN(NICAP[[#This Row],[State or      Country]])=2,NICAP[[#This Row],[State or      Country]]&lt;&gt;"UK"),"US","Other")</f>
        <v>Other</v>
      </c>
      <c r="F4733" s="79">
        <v>9</v>
      </c>
      <c r="G4733" s="37"/>
      <c r="H4733" s="65">
        <v>5</v>
      </c>
      <c r="I4733" s="37"/>
      <c r="J4733" s="37"/>
      <c r="K4733" s="37"/>
      <c r="L4733" s="36" t="s">
        <v>3580</v>
      </c>
      <c r="M4733" s="36" t="str">
        <f>IF(LEFT(NICAP[[#This Row],[Date]],1)=0,"Y","N")</f>
        <v>N</v>
      </c>
      <c r="N4733" s="36"/>
      <c r="O4733" s="36" t="str">
        <f>19&amp;LEFT(NICAP[[#This Row],[Date]],2)</f>
        <v>1976</v>
      </c>
      <c r="P4733" s="36" t="str">
        <f>MID(NICAP[[#This Row],[Date]],3,2)</f>
        <v>12</v>
      </c>
      <c r="Q4733" s="36" t="str">
        <f>RIGHT(NICAP[[#This Row],[Date]],2)</f>
        <v>14</v>
      </c>
      <c r="R4733" s="26">
        <f>DATE(NICAP[[#This Row],[Year]],NICAP[[#This Row],[Month]],NICAP[[#This Row],[Day]])</f>
        <v>28108</v>
      </c>
      <c r="S4733" s="35" t="str">
        <f t="shared" si="146"/>
        <v/>
      </c>
      <c r="T4733" s="24" t="str">
        <f t="shared" si="147"/>
        <v>France</v>
      </c>
    </row>
    <row r="4734" spans="1:20" ht="57" customHeight="1" x14ac:dyDescent="0.2">
      <c r="A4734" s="35">
        <v>4725</v>
      </c>
      <c r="B4734" s="67">
        <v>761218</v>
      </c>
      <c r="C4734" s="50" t="s">
        <v>3579</v>
      </c>
      <c r="D4734" s="50" t="s">
        <v>1731</v>
      </c>
      <c r="E4734" s="50" t="str">
        <f>IF(AND(LEN(NICAP[[#This Row],[State or      Country]])=2,NICAP[[#This Row],[State or      Country]]&lt;&gt;"UK"),"US","Other")</f>
        <v>US</v>
      </c>
      <c r="F4734" s="75">
        <v>2</v>
      </c>
      <c r="G4734" s="48"/>
      <c r="H4734" s="48"/>
      <c r="I4734" s="48"/>
      <c r="J4734" s="48"/>
      <c r="K4734" s="48"/>
      <c r="L4734" s="42" t="s">
        <v>3578</v>
      </c>
      <c r="M4734" s="42" t="str">
        <f>IF(LEFT(NICAP[[#This Row],[Date]],1)=0,"Y","N")</f>
        <v>N</v>
      </c>
      <c r="N4734" s="42"/>
      <c r="O4734" s="42" t="str">
        <f>19&amp;LEFT(NICAP[[#This Row],[Date]],2)</f>
        <v>1976</v>
      </c>
      <c r="P4734" s="42" t="str">
        <f>MID(NICAP[[#This Row],[Date]],3,2)</f>
        <v>12</v>
      </c>
      <c r="Q4734" s="42" t="str">
        <f>RIGHT(NICAP[[#This Row],[Date]],2)</f>
        <v>18</v>
      </c>
      <c r="R4734" s="26">
        <f>DATE(NICAP[[#This Row],[Year]],NICAP[[#This Row],[Month]],NICAP[[#This Row],[Day]])</f>
        <v>28112</v>
      </c>
      <c r="S4734" s="35" t="str">
        <f t="shared" si="146"/>
        <v>ID</v>
      </c>
      <c r="T4734" s="24" t="str">
        <f t="shared" si="147"/>
        <v>US</v>
      </c>
    </row>
    <row r="4735" spans="1:20" ht="27.75" customHeight="1" x14ac:dyDescent="0.2">
      <c r="A4735" s="35">
        <v>4726</v>
      </c>
      <c r="B4735" s="83" t="s">
        <v>3577</v>
      </c>
      <c r="C4735" s="44" t="s">
        <v>3576</v>
      </c>
      <c r="D4735" s="44" t="s">
        <v>1802</v>
      </c>
      <c r="E4735" s="44" t="str">
        <f>IF(AND(LEN(NICAP[[#This Row],[State or      Country]])=2,NICAP[[#This Row],[State or      Country]]&lt;&gt;"UK"),"US","Other")</f>
        <v>Other</v>
      </c>
      <c r="F4735" s="74">
        <v>1</v>
      </c>
      <c r="G4735" s="41"/>
      <c r="H4735" s="41"/>
      <c r="I4735" s="41"/>
      <c r="J4735" s="41"/>
      <c r="K4735" s="41"/>
      <c r="L4735" s="42" t="s">
        <v>3575</v>
      </c>
      <c r="M4735" s="42" t="str">
        <f>IF(LEFT(NICAP[[#This Row],[Date]],1)=0,"Y","N")</f>
        <v>N</v>
      </c>
      <c r="N4735" s="42"/>
      <c r="O4735" s="42" t="str">
        <f>19&amp;LEFT(NICAP[[#This Row],[Date]],2)</f>
        <v>1977</v>
      </c>
      <c r="P4735" s="42" t="str">
        <f>MID(NICAP[[#This Row],[Date]],3,2)</f>
        <v>Ja</v>
      </c>
      <c r="Q4735" s="42" t="str">
        <f>RIGHT(NICAP[[#This Row],[Date]],2)</f>
        <v>ay</v>
      </c>
      <c r="R4735" s="26" t="e">
        <f>DATE(NICAP[[#This Row],[Year]],NICAP[[#This Row],[Month]],NICAP[[#This Row],[Day]])</f>
        <v>#VALUE!</v>
      </c>
      <c r="S4735" s="35" t="str">
        <f t="shared" si="146"/>
        <v/>
      </c>
      <c r="T4735" s="24" t="str">
        <f t="shared" si="147"/>
        <v>UK</v>
      </c>
    </row>
    <row r="4736" spans="1:20" ht="27.75" customHeight="1" x14ac:dyDescent="0.2">
      <c r="A4736" s="35">
        <v>4727</v>
      </c>
      <c r="B4736" s="66">
        <v>770101</v>
      </c>
      <c r="C4736" s="44" t="s">
        <v>3574</v>
      </c>
      <c r="D4736" s="44" t="s">
        <v>1813</v>
      </c>
      <c r="E4736" s="44" t="str">
        <f>IF(AND(LEN(NICAP[[#This Row],[State or      Country]])=2,NICAP[[#This Row],[State or      Country]]&lt;&gt;"UK"),"US","Other")</f>
        <v>Other</v>
      </c>
      <c r="F4736" s="74">
        <v>1</v>
      </c>
      <c r="G4736" s="41"/>
      <c r="H4736" s="41"/>
      <c r="I4736" s="41"/>
      <c r="J4736" s="41"/>
      <c r="K4736" s="41"/>
      <c r="L4736" s="42" t="s">
        <v>3573</v>
      </c>
      <c r="M4736" s="42" t="str">
        <f>IF(LEFT(NICAP[[#This Row],[Date]],1)=0,"Y","N")</f>
        <v>N</v>
      </c>
      <c r="N4736" s="42"/>
      <c r="O4736" s="42" t="str">
        <f>19&amp;LEFT(NICAP[[#This Row],[Date]],2)</f>
        <v>1977</v>
      </c>
      <c r="P4736" s="42" t="str">
        <f>MID(NICAP[[#This Row],[Date]],3,2)</f>
        <v>01</v>
      </c>
      <c r="Q4736" s="42" t="str">
        <f>RIGHT(NICAP[[#This Row],[Date]],2)</f>
        <v>01</v>
      </c>
      <c r="R4736" s="26">
        <f>DATE(NICAP[[#This Row],[Year]],NICAP[[#This Row],[Month]],NICAP[[#This Row],[Day]])</f>
        <v>28126</v>
      </c>
      <c r="S4736" s="35" t="str">
        <f t="shared" si="146"/>
        <v/>
      </c>
      <c r="T4736" s="24" t="str">
        <f t="shared" si="147"/>
        <v>France</v>
      </c>
    </row>
    <row r="4737" spans="1:20" ht="42" customHeight="1" x14ac:dyDescent="0.2">
      <c r="A4737" s="35">
        <v>4728</v>
      </c>
      <c r="B4737" s="67">
        <v>770101</v>
      </c>
      <c r="C4737" s="50" t="s">
        <v>3572</v>
      </c>
      <c r="D4737" s="50" t="s">
        <v>1813</v>
      </c>
      <c r="E4737" s="50" t="str">
        <f>IF(AND(LEN(NICAP[[#This Row],[State or      Country]])=2,NICAP[[#This Row],[State or      Country]]&lt;&gt;"UK"),"US","Other")</f>
        <v>Other</v>
      </c>
      <c r="F4737" s="75">
        <v>5</v>
      </c>
      <c r="G4737" s="48"/>
      <c r="H4737" s="48"/>
      <c r="I4737" s="48"/>
      <c r="J4737" s="48"/>
      <c r="K4737" s="48"/>
      <c r="L4737" s="42" t="s">
        <v>3571</v>
      </c>
      <c r="M4737" s="42" t="str">
        <f>IF(LEFT(NICAP[[#This Row],[Date]],1)=0,"Y","N")</f>
        <v>N</v>
      </c>
      <c r="N4737" s="42"/>
      <c r="O4737" s="42" t="str">
        <f>19&amp;LEFT(NICAP[[#This Row],[Date]],2)</f>
        <v>1977</v>
      </c>
      <c r="P4737" s="42" t="str">
        <f>MID(NICAP[[#This Row],[Date]],3,2)</f>
        <v>01</v>
      </c>
      <c r="Q4737" s="42" t="str">
        <f>RIGHT(NICAP[[#This Row],[Date]],2)</f>
        <v>01</v>
      </c>
      <c r="R4737" s="26">
        <f>DATE(NICAP[[#This Row],[Year]],NICAP[[#This Row],[Month]],NICAP[[#This Row],[Day]])</f>
        <v>28126</v>
      </c>
      <c r="S4737" s="35" t="str">
        <f t="shared" si="146"/>
        <v/>
      </c>
      <c r="T4737" s="24" t="str">
        <f t="shared" si="147"/>
        <v>France</v>
      </c>
    </row>
    <row r="4738" spans="1:20" ht="57" customHeight="1" x14ac:dyDescent="0.2">
      <c r="A4738" s="35">
        <v>4729</v>
      </c>
      <c r="B4738" s="67">
        <v>770101</v>
      </c>
      <c r="C4738" s="50" t="s">
        <v>3570</v>
      </c>
      <c r="D4738" s="50" t="s">
        <v>1813</v>
      </c>
      <c r="E4738" s="50" t="str">
        <f>IF(AND(LEN(NICAP[[#This Row],[State or      Country]])=2,NICAP[[#This Row],[State or      Country]]&lt;&gt;"UK"),"US","Other")</f>
        <v>Other</v>
      </c>
      <c r="F4738" s="75">
        <v>5</v>
      </c>
      <c r="G4738" s="48"/>
      <c r="H4738" s="48"/>
      <c r="I4738" s="48"/>
      <c r="J4738" s="48"/>
      <c r="K4738" s="48"/>
      <c r="L4738" s="36" t="s">
        <v>3569</v>
      </c>
      <c r="M4738" s="36" t="str">
        <f>IF(LEFT(NICAP[[#This Row],[Date]],1)=0,"Y","N")</f>
        <v>N</v>
      </c>
      <c r="N4738" s="36"/>
      <c r="O4738" s="36" t="str">
        <f>19&amp;LEFT(NICAP[[#This Row],[Date]],2)</f>
        <v>1977</v>
      </c>
      <c r="P4738" s="36" t="str">
        <f>MID(NICAP[[#This Row],[Date]],3,2)</f>
        <v>01</v>
      </c>
      <c r="Q4738" s="36" t="str">
        <f>RIGHT(NICAP[[#This Row],[Date]],2)</f>
        <v>01</v>
      </c>
      <c r="R4738" s="26">
        <f>DATE(NICAP[[#This Row],[Year]],NICAP[[#This Row],[Month]],NICAP[[#This Row],[Day]])</f>
        <v>28126</v>
      </c>
      <c r="S4738" s="35" t="str">
        <f t="shared" si="146"/>
        <v/>
      </c>
      <c r="T4738" s="24" t="str">
        <f t="shared" si="147"/>
        <v>France</v>
      </c>
    </row>
    <row r="4739" spans="1:20" ht="27.75" customHeight="1" x14ac:dyDescent="0.2">
      <c r="A4739" s="35">
        <v>4730</v>
      </c>
      <c r="B4739" s="66">
        <v>770101</v>
      </c>
      <c r="C4739" s="44" t="s">
        <v>3568</v>
      </c>
      <c r="D4739" s="44" t="s">
        <v>2326</v>
      </c>
      <c r="E4739" s="44" t="str">
        <f>IF(AND(LEN(NICAP[[#This Row],[State or      Country]])=2,NICAP[[#This Row],[State or      Country]]&lt;&gt;"UK"),"US","Other")</f>
        <v>Other</v>
      </c>
      <c r="F4739" s="74">
        <v>8</v>
      </c>
      <c r="G4739" s="41"/>
      <c r="H4739" s="41"/>
      <c r="I4739" s="41"/>
      <c r="J4739" s="41"/>
      <c r="K4739" s="41"/>
      <c r="L4739" s="59" t="s">
        <v>3567</v>
      </c>
      <c r="M4739" s="59" t="str">
        <f>IF(LEFT(NICAP[[#This Row],[Date]],1)=0,"Y","N")</f>
        <v>N</v>
      </c>
      <c r="N4739" s="59"/>
      <c r="O4739" s="59" t="str">
        <f>19&amp;LEFT(NICAP[[#This Row],[Date]],2)</f>
        <v>1977</v>
      </c>
      <c r="P4739" s="59" t="str">
        <f>MID(NICAP[[#This Row],[Date]],3,2)</f>
        <v>01</v>
      </c>
      <c r="Q4739" s="59" t="str">
        <f>RIGHT(NICAP[[#This Row],[Date]],2)</f>
        <v>01</v>
      </c>
      <c r="R4739" s="26">
        <f>DATE(NICAP[[#This Row],[Year]],NICAP[[#This Row],[Month]],NICAP[[#This Row],[Day]])</f>
        <v>28126</v>
      </c>
      <c r="S4739" s="35" t="str">
        <f t="shared" si="146"/>
        <v/>
      </c>
      <c r="T4739" s="24" t="str">
        <f t="shared" si="147"/>
        <v>Portugal</v>
      </c>
    </row>
    <row r="4740" spans="1:20" ht="42.75" customHeight="1" x14ac:dyDescent="0.2">
      <c r="A4740" s="35">
        <v>4731</v>
      </c>
      <c r="B4740" s="67">
        <v>770101</v>
      </c>
      <c r="C4740" s="50" t="s">
        <v>3566</v>
      </c>
      <c r="D4740" s="50" t="s">
        <v>1813</v>
      </c>
      <c r="E4740" s="50" t="str">
        <f>IF(AND(LEN(NICAP[[#This Row],[State or      Country]])=2,NICAP[[#This Row],[State or      Country]]&lt;&gt;"UK"),"US","Other")</f>
        <v>Other</v>
      </c>
      <c r="F4740" s="75">
        <v>2</v>
      </c>
      <c r="G4740" s="48"/>
      <c r="H4740" s="48"/>
      <c r="I4740" s="48"/>
      <c r="J4740" s="48"/>
      <c r="K4740" s="48"/>
      <c r="L4740" s="36" t="s">
        <v>3565</v>
      </c>
      <c r="M4740" s="36" t="str">
        <f>IF(LEFT(NICAP[[#This Row],[Date]],1)=0,"Y","N")</f>
        <v>N</v>
      </c>
      <c r="N4740" s="36"/>
      <c r="O4740" s="36" t="str">
        <f>19&amp;LEFT(NICAP[[#This Row],[Date]],2)</f>
        <v>1977</v>
      </c>
      <c r="P4740" s="36" t="str">
        <f>MID(NICAP[[#This Row],[Date]],3,2)</f>
        <v>01</v>
      </c>
      <c r="Q4740" s="36" t="str">
        <f>RIGHT(NICAP[[#This Row],[Date]],2)</f>
        <v>01</v>
      </c>
      <c r="R4740" s="26">
        <f>DATE(NICAP[[#This Row],[Year]],NICAP[[#This Row],[Month]],NICAP[[#This Row],[Day]])</f>
        <v>28126</v>
      </c>
      <c r="S4740" s="35" t="str">
        <f t="shared" si="146"/>
        <v/>
      </c>
      <c r="T4740" s="24" t="str">
        <f t="shared" si="147"/>
        <v>France</v>
      </c>
    </row>
    <row r="4741" spans="1:20" ht="86.25" customHeight="1" x14ac:dyDescent="0.2">
      <c r="A4741" s="35">
        <v>4732</v>
      </c>
      <c r="B4741" s="67">
        <v>770104</v>
      </c>
      <c r="C4741" s="50" t="s">
        <v>3562</v>
      </c>
      <c r="D4741" s="50" t="s">
        <v>2326</v>
      </c>
      <c r="E4741" s="50" t="str">
        <f>IF(AND(LEN(NICAP[[#This Row],[State or      Country]])=2,NICAP[[#This Row],[State or      Country]]&lt;&gt;"UK"),"US","Other")</f>
        <v>Other</v>
      </c>
      <c r="F4741" s="75">
        <v>4</v>
      </c>
      <c r="G4741" s="48"/>
      <c r="H4741" s="48"/>
      <c r="I4741" s="48"/>
      <c r="J4741" s="48"/>
      <c r="K4741" s="48"/>
      <c r="L4741" s="36" t="s">
        <v>3564</v>
      </c>
      <c r="M4741" s="36" t="str">
        <f>IF(LEFT(NICAP[[#This Row],[Date]],1)=0,"Y","N")</f>
        <v>N</v>
      </c>
      <c r="N4741" s="36"/>
      <c r="O4741" s="36" t="str">
        <f>19&amp;LEFT(NICAP[[#This Row],[Date]],2)</f>
        <v>1977</v>
      </c>
      <c r="P4741" s="36" t="str">
        <f>MID(NICAP[[#This Row],[Date]],3,2)</f>
        <v>01</v>
      </c>
      <c r="Q4741" s="36" t="str">
        <f>RIGHT(NICAP[[#This Row],[Date]],2)</f>
        <v>04</v>
      </c>
      <c r="R4741" s="26">
        <f>DATE(NICAP[[#This Row],[Year]],NICAP[[#This Row],[Month]],NICAP[[#This Row],[Day]])</f>
        <v>28129</v>
      </c>
      <c r="S4741" s="35" t="str">
        <f t="shared" si="146"/>
        <v/>
      </c>
      <c r="T4741" s="24" t="str">
        <f t="shared" si="147"/>
        <v>Portugal</v>
      </c>
    </row>
    <row r="4742" spans="1:20" ht="87" customHeight="1" x14ac:dyDescent="0.2">
      <c r="A4742" s="35">
        <v>4733</v>
      </c>
      <c r="B4742" s="57">
        <v>770104</v>
      </c>
      <c r="C4742" s="50" t="s">
        <v>3562</v>
      </c>
      <c r="D4742" s="50" t="s">
        <v>2326</v>
      </c>
      <c r="E4742" s="50" t="str">
        <f>IF(AND(LEN(NICAP[[#This Row],[State or      Country]])=2,NICAP[[#This Row],[State or      Country]]&lt;&gt;"UK"),"US","Other")</f>
        <v>Other</v>
      </c>
      <c r="F4742" s="49">
        <v>5</v>
      </c>
      <c r="G4742" s="48"/>
      <c r="H4742" s="48"/>
      <c r="I4742" s="48"/>
      <c r="J4742" s="48"/>
      <c r="K4742" s="48"/>
      <c r="L4742" s="36" t="s">
        <v>3563</v>
      </c>
      <c r="M4742" s="36" t="str">
        <f>IF(LEFT(NICAP[[#This Row],[Date]],1)=0,"Y","N")</f>
        <v>N</v>
      </c>
      <c r="N4742" s="36"/>
      <c r="O4742" s="36" t="str">
        <f>19&amp;LEFT(NICAP[[#This Row],[Date]],2)</f>
        <v>1977</v>
      </c>
      <c r="P4742" s="36" t="str">
        <f>MID(NICAP[[#This Row],[Date]],3,2)</f>
        <v>01</v>
      </c>
      <c r="Q4742" s="36" t="str">
        <f>RIGHT(NICAP[[#This Row],[Date]],2)</f>
        <v>04</v>
      </c>
      <c r="R4742" s="26">
        <f>DATE(NICAP[[#This Row],[Year]],NICAP[[#This Row],[Month]],NICAP[[#This Row],[Day]])</f>
        <v>28129</v>
      </c>
      <c r="S4742" s="35" t="str">
        <f t="shared" si="146"/>
        <v/>
      </c>
      <c r="T4742" s="24" t="str">
        <f t="shared" si="147"/>
        <v>Portugal</v>
      </c>
    </row>
    <row r="4743" spans="1:20" ht="71.25" customHeight="1" x14ac:dyDescent="0.2">
      <c r="A4743" s="35">
        <v>4734</v>
      </c>
      <c r="B4743" s="57">
        <v>770104</v>
      </c>
      <c r="C4743" s="50" t="s">
        <v>3562</v>
      </c>
      <c r="D4743" s="50" t="s">
        <v>2326</v>
      </c>
      <c r="E4743" s="50" t="str">
        <f>IF(AND(LEN(NICAP[[#This Row],[State or      Country]])=2,NICAP[[#This Row],[State or      Country]]&lt;&gt;"UK"),"US","Other")</f>
        <v>Other</v>
      </c>
      <c r="F4743" s="49">
        <v>7</v>
      </c>
      <c r="G4743" s="48"/>
      <c r="H4743" s="48"/>
      <c r="I4743" s="48"/>
      <c r="J4743" s="48"/>
      <c r="K4743" s="48"/>
      <c r="L4743" s="36" t="s">
        <v>3561</v>
      </c>
      <c r="M4743" s="36" t="str">
        <f>IF(LEFT(NICAP[[#This Row],[Date]],1)=0,"Y","N")</f>
        <v>N</v>
      </c>
      <c r="N4743" s="36"/>
      <c r="O4743" s="36" t="str">
        <f>19&amp;LEFT(NICAP[[#This Row],[Date]],2)</f>
        <v>1977</v>
      </c>
      <c r="P4743" s="36" t="str">
        <f>MID(NICAP[[#This Row],[Date]],3,2)</f>
        <v>01</v>
      </c>
      <c r="Q4743" s="36" t="str">
        <f>RIGHT(NICAP[[#This Row],[Date]],2)</f>
        <v>04</v>
      </c>
      <c r="R4743" s="26">
        <f>DATE(NICAP[[#This Row],[Year]],NICAP[[#This Row],[Month]],NICAP[[#This Row],[Day]])</f>
        <v>28129</v>
      </c>
      <c r="S4743" s="35" t="str">
        <f t="shared" si="146"/>
        <v/>
      </c>
      <c r="T4743" s="24" t="str">
        <f t="shared" si="147"/>
        <v>Portugal</v>
      </c>
    </row>
    <row r="4744" spans="1:20" ht="56.25" customHeight="1" x14ac:dyDescent="0.2">
      <c r="A4744" s="35">
        <v>4735</v>
      </c>
      <c r="B4744" s="57">
        <v>770116</v>
      </c>
      <c r="C4744" s="50" t="s">
        <v>3125</v>
      </c>
      <c r="D4744" s="50" t="s">
        <v>1933</v>
      </c>
      <c r="E4744" s="50" t="str">
        <f>IF(AND(LEN(NICAP[[#This Row],[State or      Country]])=2,NICAP[[#This Row],[State or      Country]]&lt;&gt;"UK"),"US","Other")</f>
        <v>Other</v>
      </c>
      <c r="F4744" s="49">
        <v>8</v>
      </c>
      <c r="G4744" s="48"/>
      <c r="H4744" s="48"/>
      <c r="I4744" s="48"/>
      <c r="J4744" s="48"/>
      <c r="K4744" s="48"/>
      <c r="L4744" s="36" t="s">
        <v>3560</v>
      </c>
      <c r="M4744" s="36" t="str">
        <f>IF(LEFT(NICAP[[#This Row],[Date]],1)=0,"Y","N")</f>
        <v>N</v>
      </c>
      <c r="N4744" s="36"/>
      <c r="O4744" s="36" t="str">
        <f>19&amp;LEFT(NICAP[[#This Row],[Date]],2)</f>
        <v>1977</v>
      </c>
      <c r="P4744" s="36" t="str">
        <f>MID(NICAP[[#This Row],[Date]],3,2)</f>
        <v>01</v>
      </c>
      <c r="Q4744" s="36" t="str">
        <f>RIGHT(NICAP[[#This Row],[Date]],2)</f>
        <v>16</v>
      </c>
      <c r="R4744" s="26">
        <f>DATE(NICAP[[#This Row],[Year]],NICAP[[#This Row],[Month]],NICAP[[#This Row],[Day]])</f>
        <v>28141</v>
      </c>
      <c r="S4744" s="35" t="str">
        <f t="shared" si="146"/>
        <v/>
      </c>
      <c r="T4744" s="24" t="str">
        <f t="shared" si="147"/>
        <v>Russia</v>
      </c>
    </row>
    <row r="4745" spans="1:20" ht="57" customHeight="1" x14ac:dyDescent="0.2">
      <c r="A4745" s="35">
        <v>4736</v>
      </c>
      <c r="B4745" s="57">
        <v>770118</v>
      </c>
      <c r="C4745" s="50" t="s">
        <v>3559</v>
      </c>
      <c r="D4745" s="50" t="s">
        <v>1813</v>
      </c>
      <c r="E4745" s="50" t="str">
        <f>IF(AND(LEN(NICAP[[#This Row],[State or      Country]])=2,NICAP[[#This Row],[State or      Country]]&lt;&gt;"UK"),"US","Other")</f>
        <v>Other</v>
      </c>
      <c r="F4745" s="49">
        <v>5</v>
      </c>
      <c r="G4745" s="48"/>
      <c r="H4745" s="48"/>
      <c r="I4745" s="48"/>
      <c r="J4745" s="48"/>
      <c r="K4745" s="48"/>
      <c r="L4745" s="36" t="s">
        <v>3558</v>
      </c>
      <c r="M4745" s="36" t="str">
        <f>IF(LEFT(NICAP[[#This Row],[Date]],1)=0,"Y","N")</f>
        <v>N</v>
      </c>
      <c r="N4745" s="36"/>
      <c r="O4745" s="36" t="str">
        <f>19&amp;LEFT(NICAP[[#This Row],[Date]],2)</f>
        <v>1977</v>
      </c>
      <c r="P4745" s="36" t="str">
        <f>MID(NICAP[[#This Row],[Date]],3,2)</f>
        <v>01</v>
      </c>
      <c r="Q4745" s="36" t="str">
        <f>RIGHT(NICAP[[#This Row],[Date]],2)</f>
        <v>18</v>
      </c>
      <c r="R4745" s="26">
        <f>DATE(NICAP[[#This Row],[Year]],NICAP[[#This Row],[Month]],NICAP[[#This Row],[Day]])</f>
        <v>28143</v>
      </c>
      <c r="S4745" s="35" t="str">
        <f t="shared" si="146"/>
        <v/>
      </c>
      <c r="T4745" s="24" t="str">
        <f t="shared" si="147"/>
        <v>France</v>
      </c>
    </row>
    <row r="4746" spans="1:20" ht="12.75" customHeight="1" x14ac:dyDescent="0.2">
      <c r="A4746" s="35">
        <v>4737</v>
      </c>
      <c r="B4746" s="55">
        <v>770121</v>
      </c>
      <c r="C4746" s="39" t="s">
        <v>3070</v>
      </c>
      <c r="D4746" s="39" t="s">
        <v>3069</v>
      </c>
      <c r="E4746" s="39" t="str">
        <f>IF(AND(LEN(NICAP[[#This Row],[State or      Country]])=2,NICAP[[#This Row],[State or      Country]]&lt;&gt;"UK"),"US","Other")</f>
        <v>Other</v>
      </c>
      <c r="F4746" s="38">
        <v>9</v>
      </c>
      <c r="G4746" s="37"/>
      <c r="H4746" s="65">
        <v>5</v>
      </c>
      <c r="I4746" s="37"/>
      <c r="J4746" s="37"/>
      <c r="K4746" s="37"/>
      <c r="L4746" s="36" t="s">
        <v>3557</v>
      </c>
      <c r="M4746" s="36" t="str">
        <f>IF(LEFT(NICAP[[#This Row],[Date]],1)=0,"Y","N")</f>
        <v>N</v>
      </c>
      <c r="N4746" s="36"/>
      <c r="O4746" s="36" t="str">
        <f>19&amp;LEFT(NICAP[[#This Row],[Date]],2)</f>
        <v>1977</v>
      </c>
      <c r="P4746" s="36" t="str">
        <f>MID(NICAP[[#This Row],[Date]],3,2)</f>
        <v>01</v>
      </c>
      <c r="Q4746" s="36" t="str">
        <f>RIGHT(NICAP[[#This Row],[Date]],2)</f>
        <v>21</v>
      </c>
      <c r="R4746" s="26">
        <f>DATE(NICAP[[#This Row],[Year]],NICAP[[#This Row],[Month]],NICAP[[#This Row],[Day]])</f>
        <v>28146</v>
      </c>
      <c r="S4746" s="35" t="str">
        <f t="shared" ref="S4746:S4809" si="148">IF(E4746="US",D4746,"")</f>
        <v/>
      </c>
      <c r="T4746" s="24" t="str">
        <f t="shared" ref="T4746:T4809" si="149">IF(E4746="US","US",D4746)</f>
        <v>Columbia</v>
      </c>
    </row>
    <row r="4747" spans="1:20" ht="12.75" customHeight="1" x14ac:dyDescent="0.2">
      <c r="A4747" s="35">
        <v>4738</v>
      </c>
      <c r="B4747" s="55">
        <v>770121</v>
      </c>
      <c r="C4747" s="39" t="s">
        <v>3070</v>
      </c>
      <c r="D4747" s="39" t="s">
        <v>3069</v>
      </c>
      <c r="E4747" s="39" t="str">
        <f>IF(AND(LEN(NICAP[[#This Row],[State or      Country]])=2,NICAP[[#This Row],[State or      Country]]&lt;&gt;"UK"),"US","Other")</f>
        <v>Other</v>
      </c>
      <c r="F4747" s="38">
        <v>11</v>
      </c>
      <c r="G4747" s="37"/>
      <c r="H4747" s="37"/>
      <c r="I4747" s="37"/>
      <c r="J4747" s="37"/>
      <c r="K4747" s="37"/>
      <c r="L4747" s="36" t="s">
        <v>3556</v>
      </c>
      <c r="M4747" s="36" t="str">
        <f>IF(LEFT(NICAP[[#This Row],[Date]],1)=0,"Y","N")</f>
        <v>N</v>
      </c>
      <c r="N4747" s="36"/>
      <c r="O4747" s="36" t="str">
        <f>19&amp;LEFT(NICAP[[#This Row],[Date]],2)</f>
        <v>1977</v>
      </c>
      <c r="P4747" s="36" t="str">
        <f>MID(NICAP[[#This Row],[Date]],3,2)</f>
        <v>01</v>
      </c>
      <c r="Q4747" s="36" t="str">
        <f>RIGHT(NICAP[[#This Row],[Date]],2)</f>
        <v>21</v>
      </c>
      <c r="R4747" s="26">
        <f>DATE(NICAP[[#This Row],[Year]],NICAP[[#This Row],[Month]],NICAP[[#This Row],[Day]])</f>
        <v>28146</v>
      </c>
      <c r="S4747" s="35" t="str">
        <f t="shared" si="148"/>
        <v/>
      </c>
      <c r="T4747" s="24" t="str">
        <f t="shared" si="149"/>
        <v>Columbia</v>
      </c>
    </row>
    <row r="4748" spans="1:20" ht="41.25" customHeight="1" x14ac:dyDescent="0.2">
      <c r="A4748" s="35">
        <v>4739</v>
      </c>
      <c r="B4748" s="57">
        <v>770121</v>
      </c>
      <c r="C4748" s="50" t="s">
        <v>3554</v>
      </c>
      <c r="D4748" s="50" t="s">
        <v>1947</v>
      </c>
      <c r="E4748" s="50" t="str">
        <f>IF(AND(LEN(NICAP[[#This Row],[State or      Country]])=2,NICAP[[#This Row],[State or      Country]]&lt;&gt;"UK"),"US","Other")</f>
        <v>US</v>
      </c>
      <c r="F4748" s="49">
        <v>2</v>
      </c>
      <c r="G4748" s="48"/>
      <c r="H4748" s="48"/>
      <c r="I4748" s="48"/>
      <c r="J4748" s="48"/>
      <c r="K4748" s="48"/>
      <c r="L4748" s="42" t="s">
        <v>3555</v>
      </c>
      <c r="M4748" s="42" t="str">
        <f>IF(LEFT(NICAP[[#This Row],[Date]],1)=0,"Y","N")</f>
        <v>N</v>
      </c>
      <c r="N4748" s="42"/>
      <c r="O4748" s="42" t="str">
        <f>19&amp;LEFT(NICAP[[#This Row],[Date]],2)</f>
        <v>1977</v>
      </c>
      <c r="P4748" s="42" t="str">
        <f>MID(NICAP[[#This Row],[Date]],3,2)</f>
        <v>01</v>
      </c>
      <c r="Q4748" s="42" t="str">
        <f>RIGHT(NICAP[[#This Row],[Date]],2)</f>
        <v>21</v>
      </c>
      <c r="R4748" s="26">
        <f>DATE(NICAP[[#This Row],[Year]],NICAP[[#This Row],[Month]],NICAP[[#This Row],[Day]])</f>
        <v>28146</v>
      </c>
      <c r="S4748" s="35" t="str">
        <f t="shared" si="148"/>
        <v>LA</v>
      </c>
      <c r="T4748" s="24" t="str">
        <f t="shared" si="149"/>
        <v>US</v>
      </c>
    </row>
    <row r="4749" spans="1:20" ht="42" customHeight="1" x14ac:dyDescent="0.2">
      <c r="A4749" s="35">
        <v>4740</v>
      </c>
      <c r="B4749" s="57">
        <v>770121</v>
      </c>
      <c r="C4749" s="50" t="s">
        <v>3554</v>
      </c>
      <c r="D4749" s="50" t="s">
        <v>1947</v>
      </c>
      <c r="E4749" s="50" t="str">
        <f>IF(AND(LEN(NICAP[[#This Row],[State or      Country]])=2,NICAP[[#This Row],[State or      Country]]&lt;&gt;"UK"),"US","Other")</f>
        <v>US</v>
      </c>
      <c r="F4749" s="49">
        <v>2</v>
      </c>
      <c r="G4749" s="48"/>
      <c r="H4749" s="48"/>
      <c r="I4749" s="48"/>
      <c r="J4749" s="48"/>
      <c r="K4749" s="48"/>
      <c r="L4749" s="42" t="s">
        <v>3553</v>
      </c>
      <c r="M4749" s="42" t="str">
        <f>IF(LEFT(NICAP[[#This Row],[Date]],1)=0,"Y","N")</f>
        <v>N</v>
      </c>
      <c r="N4749" s="42"/>
      <c r="O4749" s="42" t="str">
        <f>19&amp;LEFT(NICAP[[#This Row],[Date]],2)</f>
        <v>1977</v>
      </c>
      <c r="P4749" s="42" t="str">
        <f>MID(NICAP[[#This Row],[Date]],3,2)</f>
        <v>01</v>
      </c>
      <c r="Q4749" s="42" t="str">
        <f>RIGHT(NICAP[[#This Row],[Date]],2)</f>
        <v>21</v>
      </c>
      <c r="R4749" s="26">
        <f>DATE(NICAP[[#This Row],[Year]],NICAP[[#This Row],[Month]],NICAP[[#This Row],[Day]])</f>
        <v>28146</v>
      </c>
      <c r="S4749" s="35" t="str">
        <f t="shared" si="148"/>
        <v>LA</v>
      </c>
      <c r="T4749" s="24" t="str">
        <f t="shared" si="149"/>
        <v>US</v>
      </c>
    </row>
    <row r="4750" spans="1:20" ht="12.75" customHeight="1" x14ac:dyDescent="0.2">
      <c r="A4750" s="35">
        <v>4741</v>
      </c>
      <c r="B4750" s="53">
        <v>770126</v>
      </c>
      <c r="C4750" s="39" t="s">
        <v>3552</v>
      </c>
      <c r="D4750" s="39" t="s">
        <v>2013</v>
      </c>
      <c r="E4750" s="39" t="str">
        <f>IF(AND(LEN(NICAP[[#This Row],[State or      Country]])=2,NICAP[[#This Row],[State or      Country]]&lt;&gt;"UK"),"US","Other")</f>
        <v>US</v>
      </c>
      <c r="F4750" s="38">
        <v>4</v>
      </c>
      <c r="G4750" s="37"/>
      <c r="H4750" s="37"/>
      <c r="I4750" s="37"/>
      <c r="J4750" s="37"/>
      <c r="K4750" s="37"/>
      <c r="L4750" s="36" t="s">
        <v>3551</v>
      </c>
      <c r="M4750" s="36" t="str">
        <f>IF(LEFT(NICAP[[#This Row],[Date]],1)=0,"Y","N")</f>
        <v>N</v>
      </c>
      <c r="N4750" s="36"/>
      <c r="O4750" s="36" t="str">
        <f>19&amp;LEFT(NICAP[[#This Row],[Date]],2)</f>
        <v>1977</v>
      </c>
      <c r="P4750" s="36" t="str">
        <f>MID(NICAP[[#This Row],[Date]],3,2)</f>
        <v>01</v>
      </c>
      <c r="Q4750" s="36" t="str">
        <f>RIGHT(NICAP[[#This Row],[Date]],2)</f>
        <v>26</v>
      </c>
      <c r="R4750" s="26">
        <f>DATE(NICAP[[#This Row],[Year]],NICAP[[#This Row],[Month]],NICAP[[#This Row],[Day]])</f>
        <v>28151</v>
      </c>
      <c r="S4750" s="35" t="str">
        <f t="shared" si="148"/>
        <v>KY</v>
      </c>
      <c r="T4750" s="24" t="str">
        <f t="shared" si="149"/>
        <v>US</v>
      </c>
    </row>
    <row r="4751" spans="1:20" ht="71.25" customHeight="1" x14ac:dyDescent="0.2">
      <c r="A4751" s="35">
        <v>4742</v>
      </c>
      <c r="B4751" s="57">
        <v>770127</v>
      </c>
      <c r="C4751" s="50" t="s">
        <v>3549</v>
      </c>
      <c r="D4751" s="50" t="s">
        <v>2013</v>
      </c>
      <c r="E4751" s="50" t="str">
        <f>IF(AND(LEN(NICAP[[#This Row],[State or      Country]])=2,NICAP[[#This Row],[State or      Country]]&lt;&gt;"UK"),"US","Other")</f>
        <v>US</v>
      </c>
      <c r="F4751" s="49">
        <v>3</v>
      </c>
      <c r="G4751" s="48"/>
      <c r="H4751" s="48"/>
      <c r="I4751" s="48"/>
      <c r="J4751" s="48"/>
      <c r="K4751" s="48"/>
      <c r="L4751" s="36" t="s">
        <v>3550</v>
      </c>
      <c r="M4751" s="36" t="str">
        <f>IF(LEFT(NICAP[[#This Row],[Date]],1)=0,"Y","N")</f>
        <v>N</v>
      </c>
      <c r="N4751" s="36"/>
      <c r="O4751" s="36" t="str">
        <f>19&amp;LEFT(NICAP[[#This Row],[Date]],2)</f>
        <v>1977</v>
      </c>
      <c r="P4751" s="36" t="str">
        <f>MID(NICAP[[#This Row],[Date]],3,2)</f>
        <v>01</v>
      </c>
      <c r="Q4751" s="36" t="str">
        <f>RIGHT(NICAP[[#This Row],[Date]],2)</f>
        <v>27</v>
      </c>
      <c r="R4751" s="26">
        <f>DATE(NICAP[[#This Row],[Year]],NICAP[[#This Row],[Month]],NICAP[[#This Row],[Day]])</f>
        <v>28152</v>
      </c>
      <c r="S4751" s="35" t="str">
        <f t="shared" si="148"/>
        <v>KY</v>
      </c>
      <c r="T4751" s="24" t="str">
        <f t="shared" si="149"/>
        <v>US</v>
      </c>
    </row>
    <row r="4752" spans="1:20" ht="72" customHeight="1" x14ac:dyDescent="0.2">
      <c r="A4752" s="35">
        <v>4743</v>
      </c>
      <c r="B4752" s="57">
        <v>770127</v>
      </c>
      <c r="C4752" s="50" t="s">
        <v>3549</v>
      </c>
      <c r="D4752" s="50" t="s">
        <v>2013</v>
      </c>
      <c r="E4752" s="50" t="str">
        <f>IF(AND(LEN(NICAP[[#This Row],[State or      Country]])=2,NICAP[[#This Row],[State or      Country]]&lt;&gt;"UK"),"US","Other")</f>
        <v>US</v>
      </c>
      <c r="F4752" s="49">
        <v>7</v>
      </c>
      <c r="G4752" s="48"/>
      <c r="H4752" s="48"/>
      <c r="I4752" s="48"/>
      <c r="J4752" s="48"/>
      <c r="K4752" s="48"/>
      <c r="L4752" s="36" t="s">
        <v>3548</v>
      </c>
      <c r="M4752" s="36" t="str">
        <f>IF(LEFT(NICAP[[#This Row],[Date]],1)=0,"Y","N")</f>
        <v>N</v>
      </c>
      <c r="N4752" s="36"/>
      <c r="O4752" s="36" t="str">
        <f>19&amp;LEFT(NICAP[[#This Row],[Date]],2)</f>
        <v>1977</v>
      </c>
      <c r="P4752" s="36" t="str">
        <f>MID(NICAP[[#This Row],[Date]],3,2)</f>
        <v>01</v>
      </c>
      <c r="Q4752" s="36" t="str">
        <f>RIGHT(NICAP[[#This Row],[Date]],2)</f>
        <v>27</v>
      </c>
      <c r="R4752" s="26">
        <f>DATE(NICAP[[#This Row],[Year]],NICAP[[#This Row],[Month]],NICAP[[#This Row],[Day]])</f>
        <v>28152</v>
      </c>
      <c r="S4752" s="35" t="str">
        <f t="shared" si="148"/>
        <v>KY</v>
      </c>
      <c r="T4752" s="24" t="str">
        <f t="shared" si="149"/>
        <v>US</v>
      </c>
    </row>
    <row r="4753" spans="1:20" ht="27" customHeight="1" x14ac:dyDescent="0.2">
      <c r="A4753" s="35">
        <v>4744</v>
      </c>
      <c r="B4753" s="60">
        <v>770127</v>
      </c>
      <c r="C4753" s="44" t="s">
        <v>3141</v>
      </c>
      <c r="D4753" s="44" t="s">
        <v>1799</v>
      </c>
      <c r="E4753" s="44" t="str">
        <f>IF(AND(LEN(NICAP[[#This Row],[State or      Country]])=2,NICAP[[#This Row],[State or      Country]]&lt;&gt;"UK"),"US","Other")</f>
        <v>US</v>
      </c>
      <c r="F4753" s="43">
        <v>7</v>
      </c>
      <c r="G4753" s="41"/>
      <c r="H4753" s="41"/>
      <c r="I4753" s="41"/>
      <c r="J4753" s="41"/>
      <c r="K4753" s="41"/>
      <c r="L4753" s="42" t="s">
        <v>3547</v>
      </c>
      <c r="M4753" s="42" t="str">
        <f>IF(LEFT(NICAP[[#This Row],[Date]],1)=0,"Y","N")</f>
        <v>N</v>
      </c>
      <c r="N4753" s="42"/>
      <c r="O4753" s="42" t="str">
        <f>19&amp;LEFT(NICAP[[#This Row],[Date]],2)</f>
        <v>1977</v>
      </c>
      <c r="P4753" s="42" t="str">
        <f>MID(NICAP[[#This Row],[Date]],3,2)</f>
        <v>01</v>
      </c>
      <c r="Q4753" s="42" t="str">
        <f>RIGHT(NICAP[[#This Row],[Date]],2)</f>
        <v>27</v>
      </c>
      <c r="R4753" s="26">
        <f>DATE(NICAP[[#This Row],[Year]],NICAP[[#This Row],[Month]],NICAP[[#This Row],[Day]])</f>
        <v>28152</v>
      </c>
      <c r="S4753" s="35" t="str">
        <f t="shared" si="148"/>
        <v>TN</v>
      </c>
      <c r="T4753" s="24" t="str">
        <f t="shared" si="149"/>
        <v>US</v>
      </c>
    </row>
    <row r="4754" spans="1:20" ht="12.75" customHeight="1" x14ac:dyDescent="0.2">
      <c r="A4754" s="35">
        <v>4745</v>
      </c>
      <c r="B4754" s="55">
        <v>770202</v>
      </c>
      <c r="C4754" s="39" t="s">
        <v>3546</v>
      </c>
      <c r="D4754" s="39" t="s">
        <v>1844</v>
      </c>
      <c r="E4754" s="39" t="str">
        <f>IF(AND(LEN(NICAP[[#This Row],[State or      Country]])=2,NICAP[[#This Row],[State or      Country]]&lt;&gt;"UK"),"US","Other")</f>
        <v>US</v>
      </c>
      <c r="F4754" s="38">
        <v>2</v>
      </c>
      <c r="G4754" s="37"/>
      <c r="H4754" s="37"/>
      <c r="I4754" s="37"/>
      <c r="J4754" s="37"/>
      <c r="K4754" s="37"/>
      <c r="L4754" s="36" t="s">
        <v>3545</v>
      </c>
      <c r="M4754" s="36" t="str">
        <f>IF(LEFT(NICAP[[#This Row],[Date]],1)=0,"Y","N")</f>
        <v>N</v>
      </c>
      <c r="N4754" s="36"/>
      <c r="O4754" s="36" t="str">
        <f>19&amp;LEFT(NICAP[[#This Row],[Date]],2)</f>
        <v>1977</v>
      </c>
      <c r="P4754" s="36" t="str">
        <f>MID(NICAP[[#This Row],[Date]],3,2)</f>
        <v>02</v>
      </c>
      <c r="Q4754" s="36" t="str">
        <f>RIGHT(NICAP[[#This Row],[Date]],2)</f>
        <v>02</v>
      </c>
      <c r="R4754" s="26">
        <f>DATE(NICAP[[#This Row],[Year]],NICAP[[#This Row],[Month]],NICAP[[#This Row],[Day]])</f>
        <v>28158</v>
      </c>
      <c r="S4754" s="35" t="str">
        <f t="shared" si="148"/>
        <v>MO</v>
      </c>
      <c r="T4754" s="24" t="str">
        <f t="shared" si="149"/>
        <v>US</v>
      </c>
    </row>
    <row r="4755" spans="1:20" ht="12.75" customHeight="1" x14ac:dyDescent="0.2">
      <c r="A4755" s="35">
        <v>4746</v>
      </c>
      <c r="B4755" s="55">
        <v>770202</v>
      </c>
      <c r="C4755" s="39" t="s">
        <v>3544</v>
      </c>
      <c r="D4755" s="39" t="s">
        <v>2013</v>
      </c>
      <c r="E4755" s="39" t="str">
        <f>IF(AND(LEN(NICAP[[#This Row],[State or      Country]])=2,NICAP[[#This Row],[State or      Country]]&lt;&gt;"UK"),"US","Other")</f>
        <v>US</v>
      </c>
      <c r="F4755" s="38">
        <v>2</v>
      </c>
      <c r="G4755" s="37"/>
      <c r="H4755" s="37"/>
      <c r="I4755" s="37"/>
      <c r="J4755" s="37"/>
      <c r="K4755" s="37"/>
      <c r="L4755" s="36" t="s">
        <v>3543</v>
      </c>
      <c r="M4755" s="36" t="str">
        <f>IF(LEFT(NICAP[[#This Row],[Date]],1)=0,"Y","N")</f>
        <v>N</v>
      </c>
      <c r="N4755" s="36"/>
      <c r="O4755" s="36" t="str">
        <f>19&amp;LEFT(NICAP[[#This Row],[Date]],2)</f>
        <v>1977</v>
      </c>
      <c r="P4755" s="36" t="str">
        <f>MID(NICAP[[#This Row],[Date]],3,2)</f>
        <v>02</v>
      </c>
      <c r="Q4755" s="36" t="str">
        <f>RIGHT(NICAP[[#This Row],[Date]],2)</f>
        <v>02</v>
      </c>
      <c r="R4755" s="26">
        <f>DATE(NICAP[[#This Row],[Year]],NICAP[[#This Row],[Month]],NICAP[[#This Row],[Day]])</f>
        <v>28158</v>
      </c>
      <c r="S4755" s="35" t="str">
        <f t="shared" si="148"/>
        <v>KY</v>
      </c>
      <c r="T4755" s="24" t="str">
        <f t="shared" si="149"/>
        <v>US</v>
      </c>
    </row>
    <row r="4756" spans="1:20" ht="87" customHeight="1" x14ac:dyDescent="0.2">
      <c r="A4756" s="35">
        <v>4747</v>
      </c>
      <c r="B4756" s="67">
        <v>770203</v>
      </c>
      <c r="C4756" s="50" t="s">
        <v>1977</v>
      </c>
      <c r="D4756" s="50" t="s">
        <v>1793</v>
      </c>
      <c r="E4756" s="50" t="str">
        <f>IF(AND(LEN(NICAP[[#This Row],[State or      Country]])=2,NICAP[[#This Row],[State or      Country]]&lt;&gt;"UK"),"US","Other")</f>
        <v>US</v>
      </c>
      <c r="F4756" s="75">
        <v>2</v>
      </c>
      <c r="G4756" s="48"/>
      <c r="H4756" s="48"/>
      <c r="I4756" s="48"/>
      <c r="J4756" s="48"/>
      <c r="K4756" s="48"/>
      <c r="L4756" s="36" t="s">
        <v>3542</v>
      </c>
      <c r="M4756" s="36" t="str">
        <f>IF(LEFT(NICAP[[#This Row],[Date]],1)=0,"Y","N")</f>
        <v>N</v>
      </c>
      <c r="N4756" s="36"/>
      <c r="O4756" s="36" t="str">
        <f>19&amp;LEFT(NICAP[[#This Row],[Date]],2)</f>
        <v>1977</v>
      </c>
      <c r="P4756" s="36" t="str">
        <f>MID(NICAP[[#This Row],[Date]],3,2)</f>
        <v>02</v>
      </c>
      <c r="Q4756" s="36" t="str">
        <f>RIGHT(NICAP[[#This Row],[Date]],2)</f>
        <v>03</v>
      </c>
      <c r="R4756" s="26">
        <f>DATE(NICAP[[#This Row],[Year]],NICAP[[#This Row],[Month]],NICAP[[#This Row],[Day]])</f>
        <v>28159</v>
      </c>
      <c r="S4756" s="35" t="str">
        <f t="shared" si="148"/>
        <v>AU</v>
      </c>
      <c r="T4756" s="24" t="str">
        <f t="shared" si="149"/>
        <v>US</v>
      </c>
    </row>
    <row r="4757" spans="1:20" ht="71.25" customHeight="1" x14ac:dyDescent="0.2">
      <c r="A4757" s="35">
        <v>4748</v>
      </c>
      <c r="B4757" s="67">
        <v>770204</v>
      </c>
      <c r="C4757" s="50" t="s">
        <v>3541</v>
      </c>
      <c r="D4757" s="50" t="s">
        <v>1802</v>
      </c>
      <c r="E4757" s="50" t="str">
        <f>IF(AND(LEN(NICAP[[#This Row],[State or      Country]])=2,NICAP[[#This Row],[State or      Country]]&lt;&gt;"UK"),"US","Other")</f>
        <v>Other</v>
      </c>
      <c r="F4757" s="75">
        <v>3</v>
      </c>
      <c r="G4757" s="48"/>
      <c r="H4757" s="48"/>
      <c r="I4757" s="48"/>
      <c r="J4757" s="48"/>
      <c r="K4757" s="48"/>
      <c r="L4757" s="36" t="s">
        <v>3540</v>
      </c>
      <c r="M4757" s="36" t="str">
        <f>IF(LEFT(NICAP[[#This Row],[Date]],1)=0,"Y","N")</f>
        <v>N</v>
      </c>
      <c r="N4757" s="36"/>
      <c r="O4757" s="36" t="str">
        <f>19&amp;LEFT(NICAP[[#This Row],[Date]],2)</f>
        <v>1977</v>
      </c>
      <c r="P4757" s="36" t="str">
        <f>MID(NICAP[[#This Row],[Date]],3,2)</f>
        <v>02</v>
      </c>
      <c r="Q4757" s="36" t="str">
        <f>RIGHT(NICAP[[#This Row],[Date]],2)</f>
        <v>04</v>
      </c>
      <c r="R4757" s="26">
        <f>DATE(NICAP[[#This Row],[Year]],NICAP[[#This Row],[Month]],NICAP[[#This Row],[Day]])</f>
        <v>28160</v>
      </c>
      <c r="S4757" s="35" t="str">
        <f t="shared" si="148"/>
        <v/>
      </c>
      <c r="T4757" s="24" t="str">
        <f t="shared" si="149"/>
        <v>UK</v>
      </c>
    </row>
    <row r="4758" spans="1:20" ht="85.5" customHeight="1" x14ac:dyDescent="0.2">
      <c r="A4758" s="35">
        <v>4749</v>
      </c>
      <c r="B4758" s="67">
        <v>770207</v>
      </c>
      <c r="C4758" s="50" t="s">
        <v>3539</v>
      </c>
      <c r="D4758" s="50" t="s">
        <v>1802</v>
      </c>
      <c r="E4758" s="50" t="str">
        <f>IF(AND(LEN(NICAP[[#This Row],[State or      Country]])=2,NICAP[[#This Row],[State or      Country]]&lt;&gt;"UK"),"US","Other")</f>
        <v>Other</v>
      </c>
      <c r="F4758" s="75">
        <v>1</v>
      </c>
      <c r="G4758" s="48"/>
      <c r="H4758" s="48"/>
      <c r="I4758" s="48"/>
      <c r="J4758" s="48"/>
      <c r="K4758" s="48"/>
      <c r="L4758" s="36" t="s">
        <v>3538</v>
      </c>
      <c r="M4758" s="36" t="str">
        <f>IF(LEFT(NICAP[[#This Row],[Date]],1)=0,"Y","N")</f>
        <v>N</v>
      </c>
      <c r="N4758" s="36"/>
      <c r="O4758" s="36" t="str">
        <f>19&amp;LEFT(NICAP[[#This Row],[Date]],2)</f>
        <v>1977</v>
      </c>
      <c r="P4758" s="36" t="str">
        <f>MID(NICAP[[#This Row],[Date]],3,2)</f>
        <v>02</v>
      </c>
      <c r="Q4758" s="36" t="str">
        <f>RIGHT(NICAP[[#This Row],[Date]],2)</f>
        <v>07</v>
      </c>
      <c r="R4758" s="26">
        <f>DATE(NICAP[[#This Row],[Year]],NICAP[[#This Row],[Month]],NICAP[[#This Row],[Day]])</f>
        <v>28163</v>
      </c>
      <c r="S4758" s="35" t="str">
        <f t="shared" si="148"/>
        <v/>
      </c>
      <c r="T4758" s="24" t="str">
        <f t="shared" si="149"/>
        <v>UK</v>
      </c>
    </row>
    <row r="4759" spans="1:20" ht="101.25" customHeight="1" x14ac:dyDescent="0.2">
      <c r="A4759" s="35">
        <v>4750</v>
      </c>
      <c r="B4759" s="67">
        <v>770210</v>
      </c>
      <c r="C4759" s="50" t="s">
        <v>1853</v>
      </c>
      <c r="D4759" s="50" t="s">
        <v>1852</v>
      </c>
      <c r="E4759" s="50" t="str">
        <f>IF(AND(LEN(NICAP[[#This Row],[State or      Country]])=2,NICAP[[#This Row],[State or      Country]]&lt;&gt;"UK"),"US","Other")</f>
        <v>US</v>
      </c>
      <c r="F4759" s="75">
        <v>2</v>
      </c>
      <c r="G4759" s="48"/>
      <c r="H4759" s="48"/>
      <c r="I4759" s="48"/>
      <c r="J4759" s="48"/>
      <c r="K4759" s="48"/>
      <c r="L4759" s="36" t="s">
        <v>3537</v>
      </c>
      <c r="M4759" s="36" t="str">
        <f>IF(LEFT(NICAP[[#This Row],[Date]],1)=0,"Y","N")</f>
        <v>N</v>
      </c>
      <c r="N4759" s="36"/>
      <c r="O4759" s="36" t="str">
        <f>19&amp;LEFT(NICAP[[#This Row],[Date]],2)</f>
        <v>1977</v>
      </c>
      <c r="P4759" s="36" t="str">
        <f>MID(NICAP[[#This Row],[Date]],3,2)</f>
        <v>02</v>
      </c>
      <c r="Q4759" s="36" t="str">
        <f>RIGHT(NICAP[[#This Row],[Date]],2)</f>
        <v>10</v>
      </c>
      <c r="R4759" s="26">
        <f>DATE(NICAP[[#This Row],[Year]],NICAP[[#This Row],[Month]],NICAP[[#This Row],[Day]])</f>
        <v>28166</v>
      </c>
      <c r="S4759" s="35" t="str">
        <f t="shared" si="148"/>
        <v>AZ</v>
      </c>
      <c r="T4759" s="24" t="str">
        <f t="shared" si="149"/>
        <v>US</v>
      </c>
    </row>
    <row r="4760" spans="1:20" ht="72" customHeight="1" x14ac:dyDescent="0.2">
      <c r="A4760" s="35">
        <v>4751</v>
      </c>
      <c r="B4760" s="67">
        <v>770217</v>
      </c>
      <c r="C4760" s="50" t="s">
        <v>3536</v>
      </c>
      <c r="D4760" s="50" t="s">
        <v>3535</v>
      </c>
      <c r="E4760" s="50" t="str">
        <f>IF(AND(LEN(NICAP[[#This Row],[State or      Country]])=2,NICAP[[#This Row],[State or      Country]]&lt;&gt;"UK"),"US","Other")</f>
        <v>Other</v>
      </c>
      <c r="F4760" s="75">
        <v>2</v>
      </c>
      <c r="G4760" s="48"/>
      <c r="H4760" s="48"/>
      <c r="I4760" s="48"/>
      <c r="J4760" s="48"/>
      <c r="K4760" s="48"/>
      <c r="L4760" s="36" t="s">
        <v>3534</v>
      </c>
      <c r="M4760" s="36" t="str">
        <f>IF(LEFT(NICAP[[#This Row],[Date]],1)=0,"Y","N")</f>
        <v>N</v>
      </c>
      <c r="N4760" s="36"/>
      <c r="O4760" s="36" t="str">
        <f>19&amp;LEFT(NICAP[[#This Row],[Date]],2)</f>
        <v>1977</v>
      </c>
      <c r="P4760" s="36" t="str">
        <f>MID(NICAP[[#This Row],[Date]],3,2)</f>
        <v>02</v>
      </c>
      <c r="Q4760" s="36" t="str">
        <f>RIGHT(NICAP[[#This Row],[Date]],2)</f>
        <v>17</v>
      </c>
      <c r="R4760" s="26">
        <f>DATE(NICAP[[#This Row],[Year]],NICAP[[#This Row],[Month]],NICAP[[#This Row],[Day]])</f>
        <v>28173</v>
      </c>
      <c r="S4760" s="35" t="str">
        <f t="shared" si="148"/>
        <v/>
      </c>
      <c r="T4760" s="24" t="str">
        <f t="shared" si="149"/>
        <v>Walws</v>
      </c>
    </row>
    <row r="4761" spans="1:20" ht="12.75" customHeight="1" x14ac:dyDescent="0.2">
      <c r="A4761" s="35">
        <v>4752</v>
      </c>
      <c r="B4761" s="68">
        <v>770218</v>
      </c>
      <c r="C4761" s="39" t="s">
        <v>3533</v>
      </c>
      <c r="D4761" s="39" t="s">
        <v>2877</v>
      </c>
      <c r="E4761" s="39" t="str">
        <f>IF(AND(LEN(NICAP[[#This Row],[State or      Country]])=2,NICAP[[#This Row],[State or      Country]]&lt;&gt;"UK"),"US","Other")</f>
        <v>Other</v>
      </c>
      <c r="F4761" s="79">
        <v>4</v>
      </c>
      <c r="G4761" s="37"/>
      <c r="H4761" s="37"/>
      <c r="I4761" s="37"/>
      <c r="J4761" s="37"/>
      <c r="K4761" s="37"/>
      <c r="L4761" s="36" t="s">
        <v>3532</v>
      </c>
      <c r="M4761" s="36" t="str">
        <f>IF(LEFT(NICAP[[#This Row],[Date]],1)=0,"Y","N")</f>
        <v>N</v>
      </c>
      <c r="N4761" s="36"/>
      <c r="O4761" s="36" t="str">
        <f>19&amp;LEFT(NICAP[[#This Row],[Date]],2)</f>
        <v>1977</v>
      </c>
      <c r="P4761" s="36" t="str">
        <f>MID(NICAP[[#This Row],[Date]],3,2)</f>
        <v>02</v>
      </c>
      <c r="Q4761" s="36" t="str">
        <f>RIGHT(NICAP[[#This Row],[Date]],2)</f>
        <v>18</v>
      </c>
      <c r="R4761" s="26">
        <f>DATE(NICAP[[#This Row],[Year]],NICAP[[#This Row],[Month]],NICAP[[#This Row],[Day]])</f>
        <v>28174</v>
      </c>
      <c r="S4761" s="35" t="str">
        <f t="shared" si="148"/>
        <v/>
      </c>
      <c r="T4761" s="24" t="str">
        <f t="shared" si="149"/>
        <v>Uruguay</v>
      </c>
    </row>
    <row r="4762" spans="1:20" ht="12.75" customHeight="1" x14ac:dyDescent="0.2">
      <c r="A4762" s="35">
        <v>4753</v>
      </c>
      <c r="B4762" s="64">
        <v>770224</v>
      </c>
      <c r="C4762" s="39" t="s">
        <v>3531</v>
      </c>
      <c r="D4762" s="39" t="s">
        <v>2422</v>
      </c>
      <c r="E4762" s="39" t="str">
        <f>IF(AND(LEN(NICAP[[#This Row],[State or      Country]])=2,NICAP[[#This Row],[State or      Country]]&lt;&gt;"UK"),"US","Other")</f>
        <v>Other</v>
      </c>
      <c r="F4762" s="79">
        <v>7</v>
      </c>
      <c r="G4762" s="37"/>
      <c r="H4762" s="37"/>
      <c r="I4762" s="37"/>
      <c r="J4762" s="37"/>
      <c r="K4762" s="37"/>
      <c r="L4762" s="36" t="s">
        <v>3530</v>
      </c>
      <c r="M4762" s="36" t="str">
        <f>IF(LEFT(NICAP[[#This Row],[Date]],1)=0,"Y","N")</f>
        <v>N</v>
      </c>
      <c r="N4762" s="36"/>
      <c r="O4762" s="36" t="str">
        <f>19&amp;LEFT(NICAP[[#This Row],[Date]],2)</f>
        <v>1977</v>
      </c>
      <c r="P4762" s="36" t="str">
        <f>MID(NICAP[[#This Row],[Date]],3,2)</f>
        <v>02</v>
      </c>
      <c r="Q4762" s="36" t="str">
        <f>RIGHT(NICAP[[#This Row],[Date]],2)</f>
        <v>24</v>
      </c>
      <c r="R4762" s="26">
        <f>DATE(NICAP[[#This Row],[Year]],NICAP[[#This Row],[Month]],NICAP[[#This Row],[Day]])</f>
        <v>28180</v>
      </c>
      <c r="S4762" s="35" t="str">
        <f t="shared" si="148"/>
        <v/>
      </c>
      <c r="T4762" s="24" t="str">
        <f t="shared" si="149"/>
        <v>Germany</v>
      </c>
    </row>
    <row r="4763" spans="1:20" ht="42" customHeight="1" x14ac:dyDescent="0.2">
      <c r="A4763" s="35">
        <v>4754</v>
      </c>
      <c r="B4763" s="69" t="s">
        <v>3529</v>
      </c>
      <c r="C4763" s="50" t="s">
        <v>3528</v>
      </c>
      <c r="D4763" s="50" t="s">
        <v>1694</v>
      </c>
      <c r="E4763" s="50" t="str">
        <f>IF(AND(LEN(NICAP[[#This Row],[State or      Country]])=2,NICAP[[#This Row],[State or      Country]]&lt;&gt;"UK"),"US","Other")</f>
        <v>US</v>
      </c>
      <c r="F4763" s="75">
        <v>2</v>
      </c>
      <c r="G4763" s="48"/>
      <c r="H4763" s="48"/>
      <c r="I4763" s="48"/>
      <c r="J4763" s="48"/>
      <c r="K4763" s="48"/>
      <c r="L4763" s="36" t="s">
        <v>3527</v>
      </c>
      <c r="M4763" s="36" t="str">
        <f>IF(LEFT(NICAP[[#This Row],[Date]],1)=0,"Y","N")</f>
        <v>N</v>
      </c>
      <c r="N4763" s="36"/>
      <c r="O4763" s="36" t="str">
        <f>19&amp;LEFT(NICAP[[#This Row],[Date]],2)</f>
        <v>1977</v>
      </c>
      <c r="P4763" s="36" t="str">
        <f>MID(NICAP[[#This Row],[Date]],3,2)</f>
        <v>Sp</v>
      </c>
      <c r="Q4763" s="36" t="str">
        <f>RIGHT(NICAP[[#This Row],[Date]],2)</f>
        <v>ng</v>
      </c>
      <c r="R4763" s="26" t="e">
        <f>DATE(NICAP[[#This Row],[Year]],NICAP[[#This Row],[Month]],NICAP[[#This Row],[Day]])</f>
        <v>#VALUE!</v>
      </c>
      <c r="S4763" s="35" t="str">
        <f t="shared" si="148"/>
        <v>OH</v>
      </c>
      <c r="T4763" s="24" t="str">
        <f t="shared" si="149"/>
        <v>US</v>
      </c>
    </row>
    <row r="4764" spans="1:20" ht="130.5" customHeight="1" x14ac:dyDescent="0.2">
      <c r="A4764" s="35">
        <v>4755</v>
      </c>
      <c r="B4764" s="67">
        <v>770305</v>
      </c>
      <c r="C4764" s="50" t="s">
        <v>3526</v>
      </c>
      <c r="D4764" s="50" t="s">
        <v>1844</v>
      </c>
      <c r="E4764" s="50" t="str">
        <f>IF(AND(LEN(NICAP[[#This Row],[State or      Country]])=2,NICAP[[#This Row],[State or      Country]]&lt;&gt;"UK"),"US","Other")</f>
        <v>US</v>
      </c>
      <c r="F4764" s="75">
        <v>7</v>
      </c>
      <c r="G4764" s="48"/>
      <c r="H4764" s="48"/>
      <c r="I4764" s="48"/>
      <c r="J4764" s="48"/>
      <c r="K4764" s="48"/>
      <c r="L4764" s="36" t="s">
        <v>3525</v>
      </c>
      <c r="M4764" s="36" t="str">
        <f>IF(LEFT(NICAP[[#This Row],[Date]],1)=0,"Y","N")</f>
        <v>N</v>
      </c>
      <c r="N4764" s="36"/>
      <c r="O4764" s="36" t="str">
        <f>19&amp;LEFT(NICAP[[#This Row],[Date]],2)</f>
        <v>1977</v>
      </c>
      <c r="P4764" s="36" t="str">
        <f>MID(NICAP[[#This Row],[Date]],3,2)</f>
        <v>03</v>
      </c>
      <c r="Q4764" s="36" t="str">
        <f>RIGHT(NICAP[[#This Row],[Date]],2)</f>
        <v>05</v>
      </c>
      <c r="R4764" s="26">
        <f>DATE(NICAP[[#This Row],[Year]],NICAP[[#This Row],[Month]],NICAP[[#This Row],[Day]])</f>
        <v>28189</v>
      </c>
      <c r="S4764" s="35" t="str">
        <f t="shared" si="148"/>
        <v>MO</v>
      </c>
      <c r="T4764" s="24" t="str">
        <f t="shared" si="149"/>
        <v>US</v>
      </c>
    </row>
    <row r="4765" spans="1:20" ht="72" customHeight="1" x14ac:dyDescent="0.2">
      <c r="A4765" s="35">
        <v>4756</v>
      </c>
      <c r="B4765" s="57">
        <v>770306</v>
      </c>
      <c r="C4765" s="50" t="s">
        <v>3524</v>
      </c>
      <c r="D4765" s="50" t="s">
        <v>1676</v>
      </c>
      <c r="E4765" s="50" t="str">
        <f>IF(AND(LEN(NICAP[[#This Row],[State or      Country]])=2,NICAP[[#This Row],[State or      Country]]&lt;&gt;"UK"),"US","Other")</f>
        <v>US</v>
      </c>
      <c r="F4765" s="49">
        <v>2</v>
      </c>
      <c r="G4765" s="48"/>
      <c r="H4765" s="48"/>
      <c r="I4765" s="48"/>
      <c r="J4765" s="48"/>
      <c r="K4765" s="48"/>
      <c r="L4765" s="36" t="s">
        <v>3523</v>
      </c>
      <c r="M4765" s="36" t="str">
        <f>IF(LEFT(NICAP[[#This Row],[Date]],1)=0,"Y","N")</f>
        <v>N</v>
      </c>
      <c r="N4765" s="36"/>
      <c r="O4765" s="36" t="str">
        <f>19&amp;LEFT(NICAP[[#This Row],[Date]],2)</f>
        <v>1977</v>
      </c>
      <c r="P4765" s="36" t="str">
        <f>MID(NICAP[[#This Row],[Date]],3,2)</f>
        <v>03</v>
      </c>
      <c r="Q4765" s="36" t="str">
        <f>RIGHT(NICAP[[#This Row],[Date]],2)</f>
        <v>06</v>
      </c>
      <c r="R4765" s="26">
        <f>DATE(NICAP[[#This Row],[Year]],NICAP[[#This Row],[Month]],NICAP[[#This Row],[Day]])</f>
        <v>28190</v>
      </c>
      <c r="S4765" s="35" t="str">
        <f t="shared" si="148"/>
        <v>CA</v>
      </c>
      <c r="T4765" s="24" t="str">
        <f t="shared" si="149"/>
        <v>US</v>
      </c>
    </row>
    <row r="4766" spans="1:20" ht="27" customHeight="1" x14ac:dyDescent="0.2">
      <c r="A4766" s="35">
        <v>4757</v>
      </c>
      <c r="B4766" s="60">
        <v>770306</v>
      </c>
      <c r="C4766" s="44" t="s">
        <v>2220</v>
      </c>
      <c r="D4766" s="44" t="s">
        <v>1787</v>
      </c>
      <c r="E4766" s="44" t="str">
        <f>IF(AND(LEN(NICAP[[#This Row],[State or      Country]])=2,NICAP[[#This Row],[State or      Country]]&lt;&gt;"UK"),"US","Other")</f>
        <v>US</v>
      </c>
      <c r="F4766" s="43">
        <v>2</v>
      </c>
      <c r="G4766" s="41"/>
      <c r="H4766" s="41"/>
      <c r="I4766" s="41"/>
      <c r="J4766" s="41"/>
      <c r="K4766" s="41"/>
      <c r="L4766" s="42" t="s">
        <v>3522</v>
      </c>
      <c r="M4766" s="42" t="str">
        <f>IF(LEFT(NICAP[[#This Row],[Date]],1)=0,"Y","N")</f>
        <v>N</v>
      </c>
      <c r="N4766" s="42"/>
      <c r="O4766" s="42" t="str">
        <f>19&amp;LEFT(NICAP[[#This Row],[Date]],2)</f>
        <v>1977</v>
      </c>
      <c r="P4766" s="42" t="str">
        <f>MID(NICAP[[#This Row],[Date]],3,2)</f>
        <v>03</v>
      </c>
      <c r="Q4766" s="42" t="str">
        <f>RIGHT(NICAP[[#This Row],[Date]],2)</f>
        <v>06</v>
      </c>
      <c r="R4766" s="26">
        <f>DATE(NICAP[[#This Row],[Year]],NICAP[[#This Row],[Month]],NICAP[[#This Row],[Day]])</f>
        <v>28190</v>
      </c>
      <c r="S4766" s="35" t="str">
        <f t="shared" si="148"/>
        <v>IN</v>
      </c>
      <c r="T4766" s="24" t="str">
        <f t="shared" si="149"/>
        <v>US</v>
      </c>
    </row>
    <row r="4767" spans="1:20" ht="12.75" customHeight="1" x14ac:dyDescent="0.2">
      <c r="A4767" s="35">
        <v>4758</v>
      </c>
      <c r="B4767" s="55">
        <v>770307</v>
      </c>
      <c r="C4767" s="39" t="s">
        <v>3521</v>
      </c>
      <c r="D4767" s="39" t="s">
        <v>1813</v>
      </c>
      <c r="E4767" s="39" t="str">
        <f>IF(AND(LEN(NICAP[[#This Row],[State or      Country]])=2,NICAP[[#This Row],[State or      Country]]&lt;&gt;"UK"),"US","Other")</f>
        <v>Other</v>
      </c>
      <c r="F4767" s="38">
        <v>11</v>
      </c>
      <c r="G4767" s="37"/>
      <c r="H4767" s="37"/>
      <c r="I4767" s="37"/>
      <c r="J4767" s="37"/>
      <c r="K4767" s="37"/>
      <c r="L4767" s="36" t="s">
        <v>3520</v>
      </c>
      <c r="M4767" s="36" t="str">
        <f>IF(LEFT(NICAP[[#This Row],[Date]],1)=0,"Y","N")</f>
        <v>N</v>
      </c>
      <c r="N4767" s="36"/>
      <c r="O4767" s="36" t="str">
        <f>19&amp;LEFT(NICAP[[#This Row],[Date]],2)</f>
        <v>1977</v>
      </c>
      <c r="P4767" s="36" t="str">
        <f>MID(NICAP[[#This Row],[Date]],3,2)</f>
        <v>03</v>
      </c>
      <c r="Q4767" s="36" t="str">
        <f>RIGHT(NICAP[[#This Row],[Date]],2)</f>
        <v>07</v>
      </c>
      <c r="R4767" s="26">
        <f>DATE(NICAP[[#This Row],[Year]],NICAP[[#This Row],[Month]],NICAP[[#This Row],[Day]])</f>
        <v>28191</v>
      </c>
      <c r="S4767" s="35" t="str">
        <f t="shared" si="148"/>
        <v/>
      </c>
      <c r="T4767" s="24" t="str">
        <f t="shared" si="149"/>
        <v>France</v>
      </c>
    </row>
    <row r="4768" spans="1:20" ht="159" customHeight="1" x14ac:dyDescent="0.2">
      <c r="A4768" s="35">
        <v>4759</v>
      </c>
      <c r="B4768" s="57">
        <v>770307</v>
      </c>
      <c r="C4768" s="50" t="s">
        <v>3518</v>
      </c>
      <c r="D4768" s="50" t="s">
        <v>1802</v>
      </c>
      <c r="E4768" s="50" t="str">
        <f>IF(AND(LEN(NICAP[[#This Row],[State or      Country]])=2,NICAP[[#This Row],[State or      Country]]&lt;&gt;"UK"),"US","Other")</f>
        <v>Other</v>
      </c>
      <c r="F4768" s="49">
        <v>5</v>
      </c>
      <c r="G4768" s="48"/>
      <c r="H4768" s="48"/>
      <c r="I4768" s="48"/>
      <c r="J4768" s="48"/>
      <c r="K4768" s="48"/>
      <c r="L4768" s="36" t="s">
        <v>3519</v>
      </c>
      <c r="M4768" s="36" t="str">
        <f>IF(LEFT(NICAP[[#This Row],[Date]],1)=0,"Y","N")</f>
        <v>N</v>
      </c>
      <c r="N4768" s="36"/>
      <c r="O4768" s="36" t="str">
        <f>19&amp;LEFT(NICAP[[#This Row],[Date]],2)</f>
        <v>1977</v>
      </c>
      <c r="P4768" s="36" t="str">
        <f>MID(NICAP[[#This Row],[Date]],3,2)</f>
        <v>03</v>
      </c>
      <c r="Q4768" s="36" t="str">
        <f>RIGHT(NICAP[[#This Row],[Date]],2)</f>
        <v>07</v>
      </c>
      <c r="R4768" s="26">
        <f>DATE(NICAP[[#This Row],[Year]],NICAP[[#This Row],[Month]],NICAP[[#This Row],[Day]])</f>
        <v>28191</v>
      </c>
      <c r="S4768" s="35" t="str">
        <f t="shared" si="148"/>
        <v/>
      </c>
      <c r="T4768" s="24" t="str">
        <f t="shared" si="149"/>
        <v>UK</v>
      </c>
    </row>
    <row r="4769" spans="1:20" ht="86.25" customHeight="1" x14ac:dyDescent="0.2">
      <c r="A4769" s="35">
        <v>4760</v>
      </c>
      <c r="B4769" s="57">
        <v>770307</v>
      </c>
      <c r="C4769" s="50" t="s">
        <v>3518</v>
      </c>
      <c r="D4769" s="50" t="s">
        <v>1802</v>
      </c>
      <c r="E4769" s="50" t="str">
        <f>IF(AND(LEN(NICAP[[#This Row],[State or      Country]])=2,NICAP[[#This Row],[State or      Country]]&lt;&gt;"UK"),"US","Other")</f>
        <v>Other</v>
      </c>
      <c r="F4769" s="49">
        <v>7</v>
      </c>
      <c r="G4769" s="48"/>
      <c r="H4769" s="48"/>
      <c r="I4769" s="48"/>
      <c r="J4769" s="48"/>
      <c r="K4769" s="48"/>
      <c r="L4769" s="36" t="s">
        <v>3517</v>
      </c>
      <c r="M4769" s="36" t="str">
        <f>IF(LEFT(NICAP[[#This Row],[Date]],1)=0,"Y","N")</f>
        <v>N</v>
      </c>
      <c r="N4769" s="36"/>
      <c r="O4769" s="36" t="str">
        <f>19&amp;LEFT(NICAP[[#This Row],[Date]],2)</f>
        <v>1977</v>
      </c>
      <c r="P4769" s="36" t="str">
        <f>MID(NICAP[[#This Row],[Date]],3,2)</f>
        <v>03</v>
      </c>
      <c r="Q4769" s="36" t="str">
        <f>RIGHT(NICAP[[#This Row],[Date]],2)</f>
        <v>07</v>
      </c>
      <c r="R4769" s="26">
        <f>DATE(NICAP[[#This Row],[Year]],NICAP[[#This Row],[Month]],NICAP[[#This Row],[Day]])</f>
        <v>28191</v>
      </c>
      <c r="S4769" s="35" t="str">
        <f t="shared" si="148"/>
        <v/>
      </c>
      <c r="T4769" s="24" t="str">
        <f t="shared" si="149"/>
        <v>UK</v>
      </c>
    </row>
    <row r="4770" spans="1:20" ht="57" customHeight="1" x14ac:dyDescent="0.2">
      <c r="A4770" s="35">
        <v>4761</v>
      </c>
      <c r="B4770" s="57">
        <v>770307</v>
      </c>
      <c r="C4770" s="50" t="s">
        <v>3516</v>
      </c>
      <c r="D4770" s="50" t="s">
        <v>1686</v>
      </c>
      <c r="E4770" s="50" t="str">
        <f>IF(AND(LEN(NICAP[[#This Row],[State or      Country]])=2,NICAP[[#This Row],[State or      Country]]&lt;&gt;"UK"),"US","Other")</f>
        <v>US</v>
      </c>
      <c r="F4770" s="49">
        <v>6</v>
      </c>
      <c r="G4770" s="48"/>
      <c r="H4770" s="48"/>
      <c r="I4770" s="48"/>
      <c r="J4770" s="48"/>
      <c r="K4770" s="48"/>
      <c r="L4770" s="36" t="s">
        <v>3515</v>
      </c>
      <c r="M4770" s="36" t="str">
        <f>IF(LEFT(NICAP[[#This Row],[Date]],1)=0,"Y","N")</f>
        <v>N</v>
      </c>
      <c r="N4770" s="36"/>
      <c r="O4770" s="36" t="str">
        <f>19&amp;LEFT(NICAP[[#This Row],[Date]],2)</f>
        <v>1977</v>
      </c>
      <c r="P4770" s="36" t="str">
        <f>MID(NICAP[[#This Row],[Date]],3,2)</f>
        <v>03</v>
      </c>
      <c r="Q4770" s="36" t="str">
        <f>RIGHT(NICAP[[#This Row],[Date]],2)</f>
        <v>07</v>
      </c>
      <c r="R4770" s="26">
        <f>DATE(NICAP[[#This Row],[Year]],NICAP[[#This Row],[Month]],NICAP[[#This Row],[Day]])</f>
        <v>28191</v>
      </c>
      <c r="S4770" s="35" t="str">
        <f t="shared" si="148"/>
        <v>PA</v>
      </c>
      <c r="T4770" s="24" t="str">
        <f t="shared" si="149"/>
        <v>US</v>
      </c>
    </row>
    <row r="4771" spans="1:20" ht="27" customHeight="1" x14ac:dyDescent="0.2">
      <c r="A4771" s="35">
        <v>4762</v>
      </c>
      <c r="B4771" s="60">
        <v>770309</v>
      </c>
      <c r="C4771" s="44" t="s">
        <v>3514</v>
      </c>
      <c r="D4771" s="44" t="s">
        <v>1802</v>
      </c>
      <c r="E4771" s="44" t="str">
        <f>IF(AND(LEN(NICAP[[#This Row],[State or      Country]])=2,NICAP[[#This Row],[State or      Country]]&lt;&gt;"UK"),"US","Other")</f>
        <v>Other</v>
      </c>
      <c r="F4771" s="43">
        <v>3</v>
      </c>
      <c r="G4771" s="41"/>
      <c r="H4771" s="41"/>
      <c r="I4771" s="41"/>
      <c r="J4771" s="41"/>
      <c r="K4771" s="41"/>
      <c r="L4771" s="42" t="s">
        <v>3513</v>
      </c>
      <c r="M4771" s="42" t="str">
        <f>IF(LEFT(NICAP[[#This Row],[Date]],1)=0,"Y","N")</f>
        <v>N</v>
      </c>
      <c r="N4771" s="42"/>
      <c r="O4771" s="42" t="str">
        <f>19&amp;LEFT(NICAP[[#This Row],[Date]],2)</f>
        <v>1977</v>
      </c>
      <c r="P4771" s="42" t="str">
        <f>MID(NICAP[[#This Row],[Date]],3,2)</f>
        <v>03</v>
      </c>
      <c r="Q4771" s="42" t="str">
        <f>RIGHT(NICAP[[#This Row],[Date]],2)</f>
        <v>09</v>
      </c>
      <c r="R4771" s="26">
        <f>DATE(NICAP[[#This Row],[Year]],NICAP[[#This Row],[Month]],NICAP[[#This Row],[Day]])</f>
        <v>28193</v>
      </c>
      <c r="S4771" s="35" t="str">
        <f t="shared" si="148"/>
        <v/>
      </c>
      <c r="T4771" s="24" t="str">
        <f t="shared" si="149"/>
        <v>UK</v>
      </c>
    </row>
    <row r="4772" spans="1:20" ht="12.75" customHeight="1" x14ac:dyDescent="0.2">
      <c r="A4772" s="35">
        <v>4763</v>
      </c>
      <c r="B4772" s="55">
        <v>770310</v>
      </c>
      <c r="C4772" s="39" t="s">
        <v>2192</v>
      </c>
      <c r="D4772" s="39" t="s">
        <v>1787</v>
      </c>
      <c r="E4772" s="39" t="str">
        <f>IF(AND(LEN(NICAP[[#This Row],[State or      Country]])=2,NICAP[[#This Row],[State or      Country]]&lt;&gt;"UK"),"US","Other")</f>
        <v>US</v>
      </c>
      <c r="F4772" s="38">
        <v>8</v>
      </c>
      <c r="G4772" s="37"/>
      <c r="H4772" s="37"/>
      <c r="I4772" s="37"/>
      <c r="J4772" s="37"/>
      <c r="K4772" s="37"/>
      <c r="L4772" s="36" t="s">
        <v>3512</v>
      </c>
      <c r="M4772" s="36" t="str">
        <f>IF(LEFT(NICAP[[#This Row],[Date]],1)=0,"Y","N")</f>
        <v>N</v>
      </c>
      <c r="N4772" s="36"/>
      <c r="O4772" s="36" t="str">
        <f>19&amp;LEFT(NICAP[[#This Row],[Date]],2)</f>
        <v>1977</v>
      </c>
      <c r="P4772" s="36" t="str">
        <f>MID(NICAP[[#This Row],[Date]],3,2)</f>
        <v>03</v>
      </c>
      <c r="Q4772" s="36" t="str">
        <f>RIGHT(NICAP[[#This Row],[Date]],2)</f>
        <v>10</v>
      </c>
      <c r="R4772" s="26">
        <f>DATE(NICAP[[#This Row],[Year]],NICAP[[#This Row],[Month]],NICAP[[#This Row],[Day]])</f>
        <v>28194</v>
      </c>
      <c r="S4772" s="35" t="str">
        <f t="shared" si="148"/>
        <v>IN</v>
      </c>
      <c r="T4772" s="24" t="str">
        <f t="shared" si="149"/>
        <v>US</v>
      </c>
    </row>
    <row r="4773" spans="1:20" ht="71.25" customHeight="1" x14ac:dyDescent="0.2">
      <c r="A4773" s="35">
        <v>4764</v>
      </c>
      <c r="B4773" s="57">
        <v>770312</v>
      </c>
      <c r="C4773" s="50" t="s">
        <v>3511</v>
      </c>
      <c r="D4773" s="50" t="s">
        <v>1758</v>
      </c>
      <c r="E4773" s="50" t="str">
        <f>IF(AND(LEN(NICAP[[#This Row],[State or      Country]])=2,NICAP[[#This Row],[State or      Country]]&lt;&gt;"UK"),"US","Other")</f>
        <v>US</v>
      </c>
      <c r="F4773" s="49">
        <v>11</v>
      </c>
      <c r="G4773" s="48"/>
      <c r="H4773" s="48"/>
      <c r="I4773" s="48"/>
      <c r="J4773" s="48"/>
      <c r="K4773" s="48"/>
      <c r="L4773" s="36" t="s">
        <v>3510</v>
      </c>
      <c r="M4773" s="36" t="str">
        <f>IF(LEFT(NICAP[[#This Row],[Date]],1)=0,"Y","N")</f>
        <v>N</v>
      </c>
      <c r="N4773" s="36"/>
      <c r="O4773" s="36" t="str">
        <f>19&amp;LEFT(NICAP[[#This Row],[Date]],2)</f>
        <v>1977</v>
      </c>
      <c r="P4773" s="36" t="str">
        <f>MID(NICAP[[#This Row],[Date]],3,2)</f>
        <v>03</v>
      </c>
      <c r="Q4773" s="36" t="str">
        <f>RIGHT(NICAP[[#This Row],[Date]],2)</f>
        <v>12</v>
      </c>
      <c r="R4773" s="26">
        <f>DATE(NICAP[[#This Row],[Year]],NICAP[[#This Row],[Month]],NICAP[[#This Row],[Day]])</f>
        <v>28196</v>
      </c>
      <c r="S4773" s="35" t="str">
        <f t="shared" si="148"/>
        <v>NY</v>
      </c>
      <c r="T4773" s="24" t="str">
        <f t="shared" si="149"/>
        <v>US</v>
      </c>
    </row>
    <row r="4774" spans="1:20" ht="72" customHeight="1" x14ac:dyDescent="0.2">
      <c r="A4774" s="35">
        <v>4765</v>
      </c>
      <c r="B4774" s="57">
        <v>770313</v>
      </c>
      <c r="C4774" s="50" t="s">
        <v>3508</v>
      </c>
      <c r="D4774" s="50" t="s">
        <v>3476</v>
      </c>
      <c r="E4774" s="50" t="str">
        <f>IF(AND(LEN(NICAP[[#This Row],[State or      Country]])=2,NICAP[[#This Row],[State or      Country]]&lt;&gt;"UK"),"US","Other")</f>
        <v>Other</v>
      </c>
      <c r="F4774" s="49">
        <v>4</v>
      </c>
      <c r="G4774" s="48"/>
      <c r="H4774" s="48"/>
      <c r="I4774" s="48"/>
      <c r="J4774" s="48"/>
      <c r="K4774" s="48"/>
      <c r="L4774" s="36" t="s">
        <v>3509</v>
      </c>
      <c r="M4774" s="36" t="str">
        <f>IF(LEFT(NICAP[[#This Row],[Date]],1)=0,"Y","N")</f>
        <v>N</v>
      </c>
      <c r="N4774" s="36"/>
      <c r="O4774" s="36" t="str">
        <f>19&amp;LEFT(NICAP[[#This Row],[Date]],2)</f>
        <v>1977</v>
      </c>
      <c r="P4774" s="36" t="str">
        <f>MID(NICAP[[#This Row],[Date]],3,2)</f>
        <v>03</v>
      </c>
      <c r="Q4774" s="36" t="str">
        <f>RIGHT(NICAP[[#This Row],[Date]],2)</f>
        <v>13</v>
      </c>
      <c r="R4774" s="26">
        <f>DATE(NICAP[[#This Row],[Year]],NICAP[[#This Row],[Month]],NICAP[[#This Row],[Day]])</f>
        <v>28197</v>
      </c>
      <c r="S4774" s="35" t="str">
        <f t="shared" si="148"/>
        <v/>
      </c>
      <c r="T4774" s="24" t="str">
        <f t="shared" si="149"/>
        <v>Wales</v>
      </c>
    </row>
    <row r="4775" spans="1:20" ht="101.25" customHeight="1" x14ac:dyDescent="0.2">
      <c r="A4775" s="35">
        <v>4766</v>
      </c>
      <c r="B4775" s="57">
        <v>770313</v>
      </c>
      <c r="C4775" s="50" t="s">
        <v>3508</v>
      </c>
      <c r="D4775" s="50" t="s">
        <v>3476</v>
      </c>
      <c r="E4775" s="50" t="str">
        <f>IF(AND(LEN(NICAP[[#This Row],[State or      Country]])=2,NICAP[[#This Row],[State or      Country]]&lt;&gt;"UK"),"US","Other")</f>
        <v>Other</v>
      </c>
      <c r="F4775" s="49">
        <v>7</v>
      </c>
      <c r="G4775" s="48"/>
      <c r="H4775" s="48"/>
      <c r="I4775" s="48"/>
      <c r="J4775" s="48"/>
      <c r="K4775" s="48"/>
      <c r="L4775" s="36" t="s">
        <v>3507</v>
      </c>
      <c r="M4775" s="36" t="str">
        <f>IF(LEFT(NICAP[[#This Row],[Date]],1)=0,"Y","N")</f>
        <v>N</v>
      </c>
      <c r="N4775" s="36"/>
      <c r="O4775" s="36" t="str">
        <f>19&amp;LEFT(NICAP[[#This Row],[Date]],2)</f>
        <v>1977</v>
      </c>
      <c r="P4775" s="36" t="str">
        <f>MID(NICAP[[#This Row],[Date]],3,2)</f>
        <v>03</v>
      </c>
      <c r="Q4775" s="36" t="str">
        <f>RIGHT(NICAP[[#This Row],[Date]],2)</f>
        <v>13</v>
      </c>
      <c r="R4775" s="26">
        <f>DATE(NICAP[[#This Row],[Year]],NICAP[[#This Row],[Month]],NICAP[[#This Row],[Day]])</f>
        <v>28197</v>
      </c>
      <c r="S4775" s="35" t="str">
        <f t="shared" si="148"/>
        <v/>
      </c>
      <c r="T4775" s="24" t="str">
        <f t="shared" si="149"/>
        <v>Wales</v>
      </c>
    </row>
    <row r="4776" spans="1:20" ht="129.75" customHeight="1" x14ac:dyDescent="0.2">
      <c r="A4776" s="35">
        <v>4767</v>
      </c>
      <c r="B4776" s="57">
        <v>770315</v>
      </c>
      <c r="C4776" s="50" t="s">
        <v>3506</v>
      </c>
      <c r="D4776" s="50" t="s">
        <v>1739</v>
      </c>
      <c r="E4776" s="50" t="str">
        <f>IF(AND(LEN(NICAP[[#This Row],[State or      Country]])=2,NICAP[[#This Row],[State or      Country]]&lt;&gt;"UK"),"US","Other")</f>
        <v>US</v>
      </c>
      <c r="F4776" s="49">
        <v>2</v>
      </c>
      <c r="G4776" s="48"/>
      <c r="H4776" s="48"/>
      <c r="I4776" s="48"/>
      <c r="J4776" s="48"/>
      <c r="K4776" s="48"/>
      <c r="L4776" s="36" t="s">
        <v>3505</v>
      </c>
      <c r="M4776" s="36" t="str">
        <f>IF(LEFT(NICAP[[#This Row],[Date]],1)=0,"Y","N")</f>
        <v>N</v>
      </c>
      <c r="N4776" s="36"/>
      <c r="O4776" s="36" t="str">
        <f>19&amp;LEFT(NICAP[[#This Row],[Date]],2)</f>
        <v>1977</v>
      </c>
      <c r="P4776" s="36" t="str">
        <f>MID(NICAP[[#This Row],[Date]],3,2)</f>
        <v>03</v>
      </c>
      <c r="Q4776" s="36" t="str">
        <f>RIGHT(NICAP[[#This Row],[Date]],2)</f>
        <v>15</v>
      </c>
      <c r="R4776" s="26">
        <f>DATE(NICAP[[#This Row],[Year]],NICAP[[#This Row],[Month]],NICAP[[#This Row],[Day]])</f>
        <v>28199</v>
      </c>
      <c r="S4776" s="35" t="str">
        <f t="shared" si="148"/>
        <v>WI</v>
      </c>
      <c r="T4776" s="24" t="str">
        <f t="shared" si="149"/>
        <v>US</v>
      </c>
    </row>
    <row r="4777" spans="1:20" ht="72" customHeight="1" x14ac:dyDescent="0.2">
      <c r="A4777" s="35">
        <v>4768</v>
      </c>
      <c r="B4777" s="57">
        <v>770320</v>
      </c>
      <c r="C4777" s="50" t="s">
        <v>3504</v>
      </c>
      <c r="D4777" s="50" t="s">
        <v>1676</v>
      </c>
      <c r="E4777" s="50" t="str">
        <f>IF(AND(LEN(NICAP[[#This Row],[State or      Country]])=2,NICAP[[#This Row],[State or      Country]]&lt;&gt;"UK"),"US","Other")</f>
        <v>US</v>
      </c>
      <c r="F4777" s="49">
        <v>7</v>
      </c>
      <c r="G4777" s="48"/>
      <c r="H4777" s="48"/>
      <c r="I4777" s="48"/>
      <c r="J4777" s="48"/>
      <c r="K4777" s="48"/>
      <c r="L4777" s="36" t="s">
        <v>3503</v>
      </c>
      <c r="M4777" s="36" t="str">
        <f>IF(LEFT(NICAP[[#This Row],[Date]],1)=0,"Y","N")</f>
        <v>N</v>
      </c>
      <c r="N4777" s="36"/>
      <c r="O4777" s="36" t="str">
        <f>19&amp;LEFT(NICAP[[#This Row],[Date]],2)</f>
        <v>1977</v>
      </c>
      <c r="P4777" s="36" t="str">
        <f>MID(NICAP[[#This Row],[Date]],3,2)</f>
        <v>03</v>
      </c>
      <c r="Q4777" s="36" t="str">
        <f>RIGHT(NICAP[[#This Row],[Date]],2)</f>
        <v>20</v>
      </c>
      <c r="R4777" s="26">
        <f>DATE(NICAP[[#This Row],[Year]],NICAP[[#This Row],[Month]],NICAP[[#This Row],[Day]])</f>
        <v>28204</v>
      </c>
      <c r="S4777" s="35" t="str">
        <f t="shared" si="148"/>
        <v>CA</v>
      </c>
      <c r="T4777" s="24" t="str">
        <f t="shared" si="149"/>
        <v>US</v>
      </c>
    </row>
    <row r="4778" spans="1:20" ht="27" customHeight="1" x14ac:dyDescent="0.2">
      <c r="A4778" s="35">
        <v>4769</v>
      </c>
      <c r="B4778" s="60">
        <v>770321</v>
      </c>
      <c r="C4778" s="44" t="s">
        <v>3175</v>
      </c>
      <c r="D4778" s="44" t="s">
        <v>1676</v>
      </c>
      <c r="E4778" s="44" t="str">
        <f>IF(AND(LEN(NICAP[[#This Row],[State or      Country]])=2,NICAP[[#This Row],[State or      Country]]&lt;&gt;"UK"),"US","Other")</f>
        <v>US</v>
      </c>
      <c r="F4778" s="43">
        <v>11</v>
      </c>
      <c r="G4778" s="41"/>
      <c r="H4778" s="41"/>
      <c r="I4778" s="41"/>
      <c r="J4778" s="41"/>
      <c r="K4778" s="41"/>
      <c r="L4778" s="42" t="s">
        <v>3502</v>
      </c>
      <c r="M4778" s="42" t="str">
        <f>IF(LEFT(NICAP[[#This Row],[Date]],1)=0,"Y","N")</f>
        <v>N</v>
      </c>
      <c r="N4778" s="42"/>
      <c r="O4778" s="42" t="str">
        <f>19&amp;LEFT(NICAP[[#This Row],[Date]],2)</f>
        <v>1977</v>
      </c>
      <c r="P4778" s="42" t="str">
        <f>MID(NICAP[[#This Row],[Date]],3,2)</f>
        <v>03</v>
      </c>
      <c r="Q4778" s="42" t="str">
        <f>RIGHT(NICAP[[#This Row],[Date]],2)</f>
        <v>21</v>
      </c>
      <c r="R4778" s="26">
        <f>DATE(NICAP[[#This Row],[Year]],NICAP[[#This Row],[Month]],NICAP[[#This Row],[Day]])</f>
        <v>28205</v>
      </c>
      <c r="S4778" s="35" t="str">
        <f t="shared" si="148"/>
        <v>CA</v>
      </c>
      <c r="T4778" s="24" t="str">
        <f t="shared" si="149"/>
        <v>US</v>
      </c>
    </row>
    <row r="4779" spans="1:20" ht="72" customHeight="1" x14ac:dyDescent="0.2">
      <c r="A4779" s="35">
        <v>4770</v>
      </c>
      <c r="B4779" s="57">
        <v>770323</v>
      </c>
      <c r="C4779" s="50" t="s">
        <v>3500</v>
      </c>
      <c r="D4779" s="50" t="s">
        <v>1787</v>
      </c>
      <c r="E4779" s="50" t="str">
        <f>IF(AND(LEN(NICAP[[#This Row],[State or      Country]])=2,NICAP[[#This Row],[State or      Country]]&lt;&gt;"UK"),"US","Other")</f>
        <v>US</v>
      </c>
      <c r="F4779" s="49">
        <v>3</v>
      </c>
      <c r="G4779" s="48"/>
      <c r="H4779" s="48"/>
      <c r="I4779" s="48"/>
      <c r="J4779" s="48"/>
      <c r="K4779" s="48"/>
      <c r="L4779" s="36" t="s">
        <v>3501</v>
      </c>
      <c r="M4779" s="36" t="str">
        <f>IF(LEFT(NICAP[[#This Row],[Date]],1)=0,"Y","N")</f>
        <v>N</v>
      </c>
      <c r="N4779" s="36"/>
      <c r="O4779" s="36" t="str">
        <f>19&amp;LEFT(NICAP[[#This Row],[Date]],2)</f>
        <v>1977</v>
      </c>
      <c r="P4779" s="36" t="str">
        <f>MID(NICAP[[#This Row],[Date]],3,2)</f>
        <v>03</v>
      </c>
      <c r="Q4779" s="36" t="str">
        <f>RIGHT(NICAP[[#This Row],[Date]],2)</f>
        <v>23</v>
      </c>
      <c r="R4779" s="26">
        <f>DATE(NICAP[[#This Row],[Year]],NICAP[[#This Row],[Month]],NICAP[[#This Row],[Day]])</f>
        <v>28207</v>
      </c>
      <c r="S4779" s="35" t="str">
        <f t="shared" si="148"/>
        <v>IN</v>
      </c>
      <c r="T4779" s="24" t="str">
        <f t="shared" si="149"/>
        <v>US</v>
      </c>
    </row>
    <row r="4780" spans="1:20" ht="72" customHeight="1" x14ac:dyDescent="0.2">
      <c r="A4780" s="35">
        <v>4771</v>
      </c>
      <c r="B4780" s="57">
        <v>770323</v>
      </c>
      <c r="C4780" s="50" t="s">
        <v>3500</v>
      </c>
      <c r="D4780" s="50" t="s">
        <v>1787</v>
      </c>
      <c r="E4780" s="50" t="str">
        <f>IF(AND(LEN(NICAP[[#This Row],[State or      Country]])=2,NICAP[[#This Row],[State or      Country]]&lt;&gt;"UK"),"US","Other")</f>
        <v>US</v>
      </c>
      <c r="F4780" s="49">
        <v>6</v>
      </c>
      <c r="G4780" s="48"/>
      <c r="H4780" s="48"/>
      <c r="I4780" s="48"/>
      <c r="J4780" s="48"/>
      <c r="K4780" s="48"/>
      <c r="L4780" s="36" t="s">
        <v>3499</v>
      </c>
      <c r="M4780" s="36" t="str">
        <f>IF(LEFT(NICAP[[#This Row],[Date]],1)=0,"Y","N")</f>
        <v>N</v>
      </c>
      <c r="N4780" s="36"/>
      <c r="O4780" s="36" t="str">
        <f>19&amp;LEFT(NICAP[[#This Row],[Date]],2)</f>
        <v>1977</v>
      </c>
      <c r="P4780" s="36" t="str">
        <f>MID(NICAP[[#This Row],[Date]],3,2)</f>
        <v>03</v>
      </c>
      <c r="Q4780" s="36" t="str">
        <f>RIGHT(NICAP[[#This Row],[Date]],2)</f>
        <v>23</v>
      </c>
      <c r="R4780" s="26">
        <f>DATE(NICAP[[#This Row],[Year]],NICAP[[#This Row],[Month]],NICAP[[#This Row],[Day]])</f>
        <v>28207</v>
      </c>
      <c r="S4780" s="35" t="str">
        <f t="shared" si="148"/>
        <v>IN</v>
      </c>
      <c r="T4780" s="24" t="str">
        <f t="shared" si="149"/>
        <v>US</v>
      </c>
    </row>
    <row r="4781" spans="1:20" ht="12.75" customHeight="1" x14ac:dyDescent="0.2">
      <c r="A4781" s="35">
        <v>4772</v>
      </c>
      <c r="B4781" s="53">
        <v>770329</v>
      </c>
      <c r="C4781" s="39" t="s">
        <v>3498</v>
      </c>
      <c r="D4781" s="39" t="s">
        <v>3497</v>
      </c>
      <c r="E4781" s="39" t="str">
        <f>IF(AND(LEN(NICAP[[#This Row],[State or      Country]])=2,NICAP[[#This Row],[State or      Country]]&lt;&gt;"UK"),"US","Other")</f>
        <v>Other</v>
      </c>
      <c r="F4781" s="38">
        <v>9</v>
      </c>
      <c r="G4781" s="71" t="s">
        <v>1666</v>
      </c>
      <c r="H4781" s="65">
        <v>5</v>
      </c>
      <c r="I4781" s="37"/>
      <c r="J4781" s="37"/>
      <c r="K4781" s="37"/>
      <c r="L4781" s="36" t="s">
        <v>3496</v>
      </c>
      <c r="M4781" s="36" t="str">
        <f>IF(LEFT(NICAP[[#This Row],[Date]],1)=0,"Y","N")</f>
        <v>N</v>
      </c>
      <c r="N4781" s="36"/>
      <c r="O4781" s="36" t="str">
        <f>19&amp;LEFT(NICAP[[#This Row],[Date]],2)</f>
        <v>1977</v>
      </c>
      <c r="P4781" s="36" t="str">
        <f>MID(NICAP[[#This Row],[Date]],3,2)</f>
        <v>03</v>
      </c>
      <c r="Q4781" s="36" t="str">
        <f>RIGHT(NICAP[[#This Row],[Date]],2)</f>
        <v>29</v>
      </c>
      <c r="R4781" s="26">
        <f>DATE(NICAP[[#This Row],[Year]],NICAP[[#This Row],[Month]],NICAP[[#This Row],[Day]])</f>
        <v>28213</v>
      </c>
      <c r="S4781" s="35" t="str">
        <f t="shared" si="148"/>
        <v/>
      </c>
      <c r="T4781" s="24" t="str">
        <f t="shared" si="149"/>
        <v>Pacific Ocean</v>
      </c>
    </row>
    <row r="4782" spans="1:20" ht="71.25" customHeight="1" x14ac:dyDescent="0.2">
      <c r="A4782" s="35">
        <v>4773</v>
      </c>
      <c r="B4782" s="57">
        <v>770404</v>
      </c>
      <c r="C4782" s="50" t="s">
        <v>1853</v>
      </c>
      <c r="D4782" s="50" t="s">
        <v>1852</v>
      </c>
      <c r="E4782" s="50" t="str">
        <f>IF(AND(LEN(NICAP[[#This Row],[State or      Country]])=2,NICAP[[#This Row],[State or      Country]]&lt;&gt;"UK"),"US","Other")</f>
        <v>US</v>
      </c>
      <c r="F4782" s="49">
        <v>7</v>
      </c>
      <c r="G4782" s="48"/>
      <c r="H4782" s="48"/>
      <c r="I4782" s="48"/>
      <c r="J4782" s="48"/>
      <c r="K4782" s="48"/>
      <c r="L4782" s="36" t="s">
        <v>3495</v>
      </c>
      <c r="M4782" s="36" t="str">
        <f>IF(LEFT(NICAP[[#This Row],[Date]],1)=0,"Y","N")</f>
        <v>N</v>
      </c>
      <c r="N4782" s="36"/>
      <c r="O4782" s="36" t="str">
        <f>19&amp;LEFT(NICAP[[#This Row],[Date]],2)</f>
        <v>1977</v>
      </c>
      <c r="P4782" s="36" t="str">
        <f>MID(NICAP[[#This Row],[Date]],3,2)</f>
        <v>04</v>
      </c>
      <c r="Q4782" s="36" t="str">
        <f>RIGHT(NICAP[[#This Row],[Date]],2)</f>
        <v>04</v>
      </c>
      <c r="R4782" s="26">
        <f>DATE(NICAP[[#This Row],[Year]],NICAP[[#This Row],[Month]],NICAP[[#This Row],[Day]])</f>
        <v>28219</v>
      </c>
      <c r="S4782" s="35" t="str">
        <f t="shared" si="148"/>
        <v>AZ</v>
      </c>
      <c r="T4782" s="24" t="str">
        <f t="shared" si="149"/>
        <v>US</v>
      </c>
    </row>
    <row r="4783" spans="1:20" ht="130.5" customHeight="1" x14ac:dyDescent="0.2">
      <c r="A4783" s="35">
        <v>4774</v>
      </c>
      <c r="B4783" s="57">
        <v>770404</v>
      </c>
      <c r="C4783" s="50" t="s">
        <v>3494</v>
      </c>
      <c r="D4783" s="50" t="s">
        <v>2338</v>
      </c>
      <c r="E4783" s="50" t="str">
        <f>IF(AND(LEN(NICAP[[#This Row],[State or      Country]])=2,NICAP[[#This Row],[State or      Country]]&lt;&gt;"UK"),"US","Other")</f>
        <v>US</v>
      </c>
      <c r="F4783" s="75">
        <v>7</v>
      </c>
      <c r="G4783" s="48"/>
      <c r="H4783" s="48"/>
      <c r="I4783" s="48"/>
      <c r="J4783" s="48"/>
      <c r="K4783" s="48"/>
      <c r="L4783" s="42" t="s">
        <v>3493</v>
      </c>
      <c r="M4783" s="42" t="str">
        <f>IF(LEFT(NICAP[[#This Row],[Date]],1)=0,"Y","N")</f>
        <v>N</v>
      </c>
      <c r="N4783" s="42"/>
      <c r="O4783" s="42" t="str">
        <f>19&amp;LEFT(NICAP[[#This Row],[Date]],2)</f>
        <v>1977</v>
      </c>
      <c r="P4783" s="42" t="str">
        <f>MID(NICAP[[#This Row],[Date]],3,2)</f>
        <v>04</v>
      </c>
      <c r="Q4783" s="42" t="str">
        <f>RIGHT(NICAP[[#This Row],[Date]],2)</f>
        <v>04</v>
      </c>
      <c r="R4783" s="26">
        <f>DATE(NICAP[[#This Row],[Year]],NICAP[[#This Row],[Month]],NICAP[[#This Row],[Day]])</f>
        <v>28219</v>
      </c>
      <c r="S4783" s="35" t="str">
        <f t="shared" si="148"/>
        <v>NH</v>
      </c>
      <c r="T4783" s="24" t="str">
        <f t="shared" si="149"/>
        <v>US</v>
      </c>
    </row>
    <row r="4784" spans="1:20" ht="71.25" customHeight="1" x14ac:dyDescent="0.2">
      <c r="A4784" s="35">
        <v>4775</v>
      </c>
      <c r="B4784" s="57">
        <v>770405</v>
      </c>
      <c r="C4784" s="50" t="s">
        <v>3492</v>
      </c>
      <c r="D4784" s="50" t="s">
        <v>1670</v>
      </c>
      <c r="E4784" s="50" t="str">
        <f>IF(AND(LEN(NICAP[[#This Row],[State or      Country]])=2,NICAP[[#This Row],[State or      Country]]&lt;&gt;"UK"),"US","Other")</f>
        <v>US</v>
      </c>
      <c r="F4784" s="75">
        <v>1</v>
      </c>
      <c r="G4784" s="48"/>
      <c r="H4784" s="48"/>
      <c r="I4784" s="48"/>
      <c r="J4784" s="48"/>
      <c r="K4784" s="48"/>
      <c r="L4784" s="36" t="s">
        <v>3491</v>
      </c>
      <c r="M4784" s="36" t="str">
        <f>IF(LEFT(NICAP[[#This Row],[Date]],1)=0,"Y","N")</f>
        <v>N</v>
      </c>
      <c r="N4784" s="36"/>
      <c r="O4784" s="36" t="str">
        <f>19&amp;LEFT(NICAP[[#This Row],[Date]],2)</f>
        <v>1977</v>
      </c>
      <c r="P4784" s="36" t="str">
        <f>MID(NICAP[[#This Row],[Date]],3,2)</f>
        <v>04</v>
      </c>
      <c r="Q4784" s="36" t="str">
        <f>RIGHT(NICAP[[#This Row],[Date]],2)</f>
        <v>05</v>
      </c>
      <c r="R4784" s="26">
        <f>DATE(NICAP[[#This Row],[Year]],NICAP[[#This Row],[Month]],NICAP[[#This Row],[Day]])</f>
        <v>28220</v>
      </c>
      <c r="S4784" s="35" t="str">
        <f t="shared" si="148"/>
        <v>IL</v>
      </c>
      <c r="T4784" s="24" t="str">
        <f t="shared" si="149"/>
        <v>US</v>
      </c>
    </row>
    <row r="4785" spans="1:20" ht="145.5" customHeight="1" x14ac:dyDescent="0.2">
      <c r="A4785" s="35">
        <v>4776</v>
      </c>
      <c r="B4785" s="57">
        <v>770406</v>
      </c>
      <c r="C4785" s="50" t="s">
        <v>3490</v>
      </c>
      <c r="D4785" s="50" t="s">
        <v>1702</v>
      </c>
      <c r="E4785" s="50" t="str">
        <f>IF(AND(LEN(NICAP[[#This Row],[State or      Country]])=2,NICAP[[#This Row],[State or      Country]]&lt;&gt;"UK"),"US","Other")</f>
        <v>Other</v>
      </c>
      <c r="F4785" s="75">
        <v>7</v>
      </c>
      <c r="G4785" s="48"/>
      <c r="H4785" s="48"/>
      <c r="I4785" s="48"/>
      <c r="J4785" s="48"/>
      <c r="K4785" s="48"/>
      <c r="L4785" s="36" t="s">
        <v>3489</v>
      </c>
      <c r="M4785" s="36" t="str">
        <f>IF(LEFT(NICAP[[#This Row],[Date]],1)=0,"Y","N")</f>
        <v>N</v>
      </c>
      <c r="N4785" s="36"/>
      <c r="O4785" s="36" t="str">
        <f>19&amp;LEFT(NICAP[[#This Row],[Date]],2)</f>
        <v>1977</v>
      </c>
      <c r="P4785" s="36" t="str">
        <f>MID(NICAP[[#This Row],[Date]],3,2)</f>
        <v>04</v>
      </c>
      <c r="Q4785" s="36" t="str">
        <f>RIGHT(NICAP[[#This Row],[Date]],2)</f>
        <v>06</v>
      </c>
      <c r="R4785" s="26">
        <f>DATE(NICAP[[#This Row],[Year]],NICAP[[#This Row],[Month]],NICAP[[#This Row],[Day]])</f>
        <v>28221</v>
      </c>
      <c r="S4785" s="35" t="str">
        <f t="shared" si="148"/>
        <v/>
      </c>
      <c r="T4785" s="24" t="str">
        <f t="shared" si="149"/>
        <v>CAN</v>
      </c>
    </row>
    <row r="4786" spans="1:20" ht="160.5" customHeight="1" x14ac:dyDescent="0.2">
      <c r="A4786" s="35">
        <v>4777</v>
      </c>
      <c r="B4786" s="57">
        <v>770407</v>
      </c>
      <c r="C4786" s="50" t="s">
        <v>3488</v>
      </c>
      <c r="D4786" s="50" t="s">
        <v>3476</v>
      </c>
      <c r="E4786" s="50" t="str">
        <f>IF(AND(LEN(NICAP[[#This Row],[State or      Country]])=2,NICAP[[#This Row],[State or      Country]]&lt;&gt;"UK"),"US","Other")</f>
        <v>Other</v>
      </c>
      <c r="F4786" s="75">
        <v>7</v>
      </c>
      <c r="G4786" s="48"/>
      <c r="H4786" s="48"/>
      <c r="I4786" s="48"/>
      <c r="J4786" s="48"/>
      <c r="K4786" s="48"/>
      <c r="L4786" s="36" t="s">
        <v>3487</v>
      </c>
      <c r="M4786" s="36" t="str">
        <f>IF(LEFT(NICAP[[#This Row],[Date]],1)=0,"Y","N")</f>
        <v>N</v>
      </c>
      <c r="N4786" s="36"/>
      <c r="O4786" s="36" t="str">
        <f>19&amp;LEFT(NICAP[[#This Row],[Date]],2)</f>
        <v>1977</v>
      </c>
      <c r="P4786" s="36" t="str">
        <f>MID(NICAP[[#This Row],[Date]],3,2)</f>
        <v>04</v>
      </c>
      <c r="Q4786" s="36" t="str">
        <f>RIGHT(NICAP[[#This Row],[Date]],2)</f>
        <v>07</v>
      </c>
      <c r="R4786" s="26">
        <f>DATE(NICAP[[#This Row],[Year]],NICAP[[#This Row],[Month]],NICAP[[#This Row],[Day]])</f>
        <v>28222</v>
      </c>
      <c r="S4786" s="35" t="str">
        <f t="shared" si="148"/>
        <v/>
      </c>
      <c r="T4786" s="24" t="str">
        <f t="shared" si="149"/>
        <v>Wales</v>
      </c>
    </row>
    <row r="4787" spans="1:20" ht="57.75" customHeight="1" x14ac:dyDescent="0.2">
      <c r="A4787" s="35">
        <v>4778</v>
      </c>
      <c r="B4787" s="57">
        <v>770408</v>
      </c>
      <c r="C4787" s="50" t="s">
        <v>3486</v>
      </c>
      <c r="D4787" s="50" t="s">
        <v>1734</v>
      </c>
      <c r="E4787" s="50" t="str">
        <f>IF(AND(LEN(NICAP[[#This Row],[State or      Country]])=2,NICAP[[#This Row],[State or      Country]]&lt;&gt;"UK"),"US","Other")</f>
        <v>US</v>
      </c>
      <c r="F4787" s="75">
        <v>6</v>
      </c>
      <c r="G4787" s="48"/>
      <c r="H4787" s="48"/>
      <c r="I4787" s="48"/>
      <c r="J4787" s="48"/>
      <c r="K4787" s="48"/>
      <c r="L4787" s="36" t="s">
        <v>3485</v>
      </c>
      <c r="M4787" s="36" t="str">
        <f>IF(LEFT(NICAP[[#This Row],[Date]],1)=0,"Y","N")</f>
        <v>N</v>
      </c>
      <c r="N4787" s="36"/>
      <c r="O4787" s="36" t="str">
        <f>19&amp;LEFT(NICAP[[#This Row],[Date]],2)</f>
        <v>1977</v>
      </c>
      <c r="P4787" s="36" t="str">
        <f>MID(NICAP[[#This Row],[Date]],3,2)</f>
        <v>04</v>
      </c>
      <c r="Q4787" s="36" t="str">
        <f>RIGHT(NICAP[[#This Row],[Date]],2)</f>
        <v>08</v>
      </c>
      <c r="R4787" s="26">
        <f>DATE(NICAP[[#This Row],[Year]],NICAP[[#This Row],[Month]],NICAP[[#This Row],[Day]])</f>
        <v>28223</v>
      </c>
      <c r="S4787" s="35" t="str">
        <f t="shared" si="148"/>
        <v>MI</v>
      </c>
      <c r="T4787" s="24" t="str">
        <f t="shared" si="149"/>
        <v>US</v>
      </c>
    </row>
    <row r="4788" spans="1:20" ht="12.75" customHeight="1" x14ac:dyDescent="0.2">
      <c r="A4788" s="35">
        <v>4779</v>
      </c>
      <c r="B4788" s="55">
        <v>770412</v>
      </c>
      <c r="C4788" s="39" t="s">
        <v>3484</v>
      </c>
      <c r="D4788" s="39" t="s">
        <v>1787</v>
      </c>
      <c r="E4788" s="39" t="str">
        <f>IF(AND(LEN(NICAP[[#This Row],[State or      Country]])=2,NICAP[[#This Row],[State or      Country]]&lt;&gt;"UK"),"US","Other")</f>
        <v>US</v>
      </c>
      <c r="F4788" s="79">
        <v>7</v>
      </c>
      <c r="G4788" s="37"/>
      <c r="H4788" s="37"/>
      <c r="I4788" s="37"/>
      <c r="J4788" s="37"/>
      <c r="K4788" s="37"/>
      <c r="L4788" s="36" t="s">
        <v>3483</v>
      </c>
      <c r="M4788" s="36" t="str">
        <f>IF(LEFT(NICAP[[#This Row],[Date]],1)=0,"Y","N")</f>
        <v>N</v>
      </c>
      <c r="N4788" s="36"/>
      <c r="O4788" s="36" t="str">
        <f>19&amp;LEFT(NICAP[[#This Row],[Date]],2)</f>
        <v>1977</v>
      </c>
      <c r="P4788" s="36" t="str">
        <f>MID(NICAP[[#This Row],[Date]],3,2)</f>
        <v>04</v>
      </c>
      <c r="Q4788" s="36" t="str">
        <f>RIGHT(NICAP[[#This Row],[Date]],2)</f>
        <v>12</v>
      </c>
      <c r="R4788" s="26">
        <f>DATE(NICAP[[#This Row],[Year]],NICAP[[#This Row],[Month]],NICAP[[#This Row],[Day]])</f>
        <v>28227</v>
      </c>
      <c r="S4788" s="35" t="str">
        <f t="shared" si="148"/>
        <v>IN</v>
      </c>
      <c r="T4788" s="24" t="str">
        <f t="shared" si="149"/>
        <v>US</v>
      </c>
    </row>
    <row r="4789" spans="1:20" ht="115.5" customHeight="1" x14ac:dyDescent="0.2">
      <c r="A4789" s="35">
        <v>4780</v>
      </c>
      <c r="B4789" s="57">
        <v>770412</v>
      </c>
      <c r="C4789" s="50" t="s">
        <v>1853</v>
      </c>
      <c r="D4789" s="50" t="s">
        <v>1852</v>
      </c>
      <c r="E4789" s="50" t="str">
        <f>IF(AND(LEN(NICAP[[#This Row],[State or      Country]])=2,NICAP[[#This Row],[State or      Country]]&lt;&gt;"UK"),"US","Other")</f>
        <v>US</v>
      </c>
      <c r="F4789" s="75">
        <v>7</v>
      </c>
      <c r="G4789" s="48"/>
      <c r="H4789" s="48"/>
      <c r="I4789" s="48"/>
      <c r="J4789" s="48"/>
      <c r="K4789" s="48"/>
      <c r="L4789" s="36" t="s">
        <v>3482</v>
      </c>
      <c r="M4789" s="36" t="str">
        <f>IF(LEFT(NICAP[[#This Row],[Date]],1)=0,"Y","N")</f>
        <v>N</v>
      </c>
      <c r="N4789" s="36"/>
      <c r="O4789" s="36" t="str">
        <f>19&amp;LEFT(NICAP[[#This Row],[Date]],2)</f>
        <v>1977</v>
      </c>
      <c r="P4789" s="36" t="str">
        <f>MID(NICAP[[#This Row],[Date]],3,2)</f>
        <v>04</v>
      </c>
      <c r="Q4789" s="36" t="str">
        <f>RIGHT(NICAP[[#This Row],[Date]],2)</f>
        <v>12</v>
      </c>
      <c r="R4789" s="26">
        <f>DATE(NICAP[[#This Row],[Year]],NICAP[[#This Row],[Month]],NICAP[[#This Row],[Day]])</f>
        <v>28227</v>
      </c>
      <c r="S4789" s="35" t="str">
        <f t="shared" si="148"/>
        <v>AZ</v>
      </c>
      <c r="T4789" s="24" t="str">
        <f t="shared" si="149"/>
        <v>US</v>
      </c>
    </row>
    <row r="4790" spans="1:20" ht="27" customHeight="1" x14ac:dyDescent="0.2">
      <c r="A4790" s="35">
        <v>4781</v>
      </c>
      <c r="B4790" s="60">
        <v>770414</v>
      </c>
      <c r="C4790" s="44" t="s">
        <v>3481</v>
      </c>
      <c r="D4790" s="44" t="s">
        <v>2422</v>
      </c>
      <c r="E4790" s="44" t="str">
        <f>IF(AND(LEN(NICAP[[#This Row],[State or      Country]])=2,NICAP[[#This Row],[State or      Country]]&lt;&gt;"UK"),"US","Other")</f>
        <v>Other</v>
      </c>
      <c r="F4790" s="74">
        <v>11</v>
      </c>
      <c r="G4790" s="41"/>
      <c r="H4790" s="41"/>
      <c r="I4790" s="41"/>
      <c r="J4790" s="41"/>
      <c r="K4790" s="41"/>
      <c r="L4790" s="42" t="s">
        <v>3480</v>
      </c>
      <c r="M4790" s="42" t="str">
        <f>IF(LEFT(NICAP[[#This Row],[Date]],1)=0,"Y","N")</f>
        <v>N</v>
      </c>
      <c r="N4790" s="42"/>
      <c r="O4790" s="42" t="str">
        <f>19&amp;LEFT(NICAP[[#This Row],[Date]],2)</f>
        <v>1977</v>
      </c>
      <c r="P4790" s="42" t="str">
        <f>MID(NICAP[[#This Row],[Date]],3,2)</f>
        <v>04</v>
      </c>
      <c r="Q4790" s="42" t="str">
        <f>RIGHT(NICAP[[#This Row],[Date]],2)</f>
        <v>14</v>
      </c>
      <c r="R4790" s="26">
        <f>DATE(NICAP[[#This Row],[Year]],NICAP[[#This Row],[Month]],NICAP[[#This Row],[Day]])</f>
        <v>28229</v>
      </c>
      <c r="S4790" s="35" t="str">
        <f t="shared" si="148"/>
        <v/>
      </c>
      <c r="T4790" s="24" t="str">
        <f t="shared" si="149"/>
        <v>Germany</v>
      </c>
    </row>
    <row r="4791" spans="1:20" ht="115.5" customHeight="1" x14ac:dyDescent="0.2">
      <c r="A4791" s="35">
        <v>4782</v>
      </c>
      <c r="B4791" s="57">
        <v>770419</v>
      </c>
      <c r="C4791" s="50" t="s">
        <v>3477</v>
      </c>
      <c r="D4791" s="50" t="s">
        <v>3476</v>
      </c>
      <c r="E4791" s="50" t="str">
        <f>IF(AND(LEN(NICAP[[#This Row],[State or      Country]])=2,NICAP[[#This Row],[State or      Country]]&lt;&gt;"UK"),"US","Other")</f>
        <v>Other</v>
      </c>
      <c r="F4791" s="75">
        <v>3</v>
      </c>
      <c r="G4791" s="48"/>
      <c r="H4791" s="48"/>
      <c r="I4791" s="48"/>
      <c r="J4791" s="48"/>
      <c r="K4791" s="48"/>
      <c r="L4791" s="36" t="s">
        <v>3479</v>
      </c>
      <c r="M4791" s="36" t="str">
        <f>IF(LEFT(NICAP[[#This Row],[Date]],1)=0,"Y","N")</f>
        <v>N</v>
      </c>
      <c r="N4791" s="36"/>
      <c r="O4791" s="36" t="str">
        <f>19&amp;LEFT(NICAP[[#This Row],[Date]],2)</f>
        <v>1977</v>
      </c>
      <c r="P4791" s="36" t="str">
        <f>MID(NICAP[[#This Row],[Date]],3,2)</f>
        <v>04</v>
      </c>
      <c r="Q4791" s="36" t="str">
        <f>RIGHT(NICAP[[#This Row],[Date]],2)</f>
        <v>19</v>
      </c>
      <c r="R4791" s="26">
        <f>DATE(NICAP[[#This Row],[Year]],NICAP[[#This Row],[Month]],NICAP[[#This Row],[Day]])</f>
        <v>28234</v>
      </c>
      <c r="S4791" s="35" t="str">
        <f t="shared" si="148"/>
        <v/>
      </c>
      <c r="T4791" s="24" t="str">
        <f t="shared" si="149"/>
        <v>Wales</v>
      </c>
    </row>
    <row r="4792" spans="1:20" ht="115.5" customHeight="1" x14ac:dyDescent="0.2">
      <c r="A4792" s="35">
        <v>4783</v>
      </c>
      <c r="B4792" s="57">
        <v>770419</v>
      </c>
      <c r="C4792" s="50" t="s">
        <v>3477</v>
      </c>
      <c r="D4792" s="50" t="s">
        <v>3476</v>
      </c>
      <c r="E4792" s="50" t="str">
        <f>IF(AND(LEN(NICAP[[#This Row],[State or      Country]])=2,NICAP[[#This Row],[State or      Country]]&lt;&gt;"UK"),"US","Other")</f>
        <v>Other</v>
      </c>
      <c r="F4792" s="75">
        <v>6</v>
      </c>
      <c r="G4792" s="48"/>
      <c r="H4792" s="48"/>
      <c r="I4792" s="48"/>
      <c r="J4792" s="48"/>
      <c r="K4792" s="48"/>
      <c r="L4792" s="36" t="s">
        <v>3478</v>
      </c>
      <c r="M4792" s="36" t="str">
        <f>IF(LEFT(NICAP[[#This Row],[Date]],1)=0,"Y","N")</f>
        <v>N</v>
      </c>
      <c r="N4792" s="36"/>
      <c r="O4792" s="36" t="str">
        <f>19&amp;LEFT(NICAP[[#This Row],[Date]],2)</f>
        <v>1977</v>
      </c>
      <c r="P4792" s="36" t="str">
        <f>MID(NICAP[[#This Row],[Date]],3,2)</f>
        <v>04</v>
      </c>
      <c r="Q4792" s="36" t="str">
        <f>RIGHT(NICAP[[#This Row],[Date]],2)</f>
        <v>19</v>
      </c>
      <c r="R4792" s="26">
        <f>DATE(NICAP[[#This Row],[Year]],NICAP[[#This Row],[Month]],NICAP[[#This Row],[Day]])</f>
        <v>28234</v>
      </c>
      <c r="S4792" s="35" t="str">
        <f t="shared" si="148"/>
        <v/>
      </c>
      <c r="T4792" s="24" t="str">
        <f t="shared" si="149"/>
        <v>Wales</v>
      </c>
    </row>
    <row r="4793" spans="1:20" ht="115.5" customHeight="1" x14ac:dyDescent="0.2">
      <c r="A4793" s="35">
        <v>4784</v>
      </c>
      <c r="B4793" s="57">
        <v>770419</v>
      </c>
      <c r="C4793" s="50" t="s">
        <v>3477</v>
      </c>
      <c r="D4793" s="50" t="s">
        <v>3476</v>
      </c>
      <c r="E4793" s="50" t="str">
        <f>IF(AND(LEN(NICAP[[#This Row],[State or      Country]])=2,NICAP[[#This Row],[State or      Country]]&lt;&gt;"UK"),"US","Other")</f>
        <v>Other</v>
      </c>
      <c r="F4793" s="75">
        <v>7</v>
      </c>
      <c r="G4793" s="48"/>
      <c r="H4793" s="48"/>
      <c r="I4793" s="48"/>
      <c r="J4793" s="48"/>
      <c r="K4793" s="48"/>
      <c r="L4793" s="36" t="s">
        <v>3475</v>
      </c>
      <c r="M4793" s="36" t="str">
        <f>IF(LEFT(NICAP[[#This Row],[Date]],1)=0,"Y","N")</f>
        <v>N</v>
      </c>
      <c r="N4793" s="36"/>
      <c r="O4793" s="36" t="str">
        <f>19&amp;LEFT(NICAP[[#This Row],[Date]],2)</f>
        <v>1977</v>
      </c>
      <c r="P4793" s="36" t="str">
        <f>MID(NICAP[[#This Row],[Date]],3,2)</f>
        <v>04</v>
      </c>
      <c r="Q4793" s="36" t="str">
        <f>RIGHT(NICAP[[#This Row],[Date]],2)</f>
        <v>19</v>
      </c>
      <c r="R4793" s="26">
        <f>DATE(NICAP[[#This Row],[Year]],NICAP[[#This Row],[Month]],NICAP[[#This Row],[Day]])</f>
        <v>28234</v>
      </c>
      <c r="S4793" s="35" t="str">
        <f t="shared" si="148"/>
        <v/>
      </c>
      <c r="T4793" s="24" t="str">
        <f t="shared" si="149"/>
        <v>Wales</v>
      </c>
    </row>
    <row r="4794" spans="1:20" ht="72" customHeight="1" x14ac:dyDescent="0.2">
      <c r="A4794" s="35">
        <v>4785</v>
      </c>
      <c r="B4794" s="57">
        <v>770420</v>
      </c>
      <c r="C4794" s="50" t="s">
        <v>3474</v>
      </c>
      <c r="D4794" s="50" t="s">
        <v>1802</v>
      </c>
      <c r="E4794" s="50" t="str">
        <f>IF(AND(LEN(NICAP[[#This Row],[State or      Country]])=2,NICAP[[#This Row],[State or      Country]]&lt;&gt;"UK"),"US","Other")</f>
        <v>Other</v>
      </c>
      <c r="F4794" s="75">
        <v>7</v>
      </c>
      <c r="G4794" s="48"/>
      <c r="H4794" s="48"/>
      <c r="I4794" s="48"/>
      <c r="J4794" s="48"/>
      <c r="K4794" s="48"/>
      <c r="L4794" s="36" t="s">
        <v>3473</v>
      </c>
      <c r="M4794" s="36" t="str">
        <f>IF(LEFT(NICAP[[#This Row],[Date]],1)=0,"Y","N")</f>
        <v>N</v>
      </c>
      <c r="N4794" s="36"/>
      <c r="O4794" s="36" t="str">
        <f>19&amp;LEFT(NICAP[[#This Row],[Date]],2)</f>
        <v>1977</v>
      </c>
      <c r="P4794" s="36" t="str">
        <f>MID(NICAP[[#This Row],[Date]],3,2)</f>
        <v>04</v>
      </c>
      <c r="Q4794" s="36" t="str">
        <f>RIGHT(NICAP[[#This Row],[Date]],2)</f>
        <v>20</v>
      </c>
      <c r="R4794" s="26">
        <f>DATE(NICAP[[#This Row],[Year]],NICAP[[#This Row],[Month]],NICAP[[#This Row],[Day]])</f>
        <v>28235</v>
      </c>
      <c r="S4794" s="35" t="str">
        <f t="shared" si="148"/>
        <v/>
      </c>
      <c r="T4794" s="24" t="str">
        <f t="shared" si="149"/>
        <v>UK</v>
      </c>
    </row>
    <row r="4795" spans="1:20" ht="130.5" customHeight="1" x14ac:dyDescent="0.2">
      <c r="A4795" s="35">
        <v>4786</v>
      </c>
      <c r="B4795" s="57">
        <v>770425</v>
      </c>
      <c r="C4795" s="50" t="s">
        <v>3472</v>
      </c>
      <c r="D4795" s="50" t="s">
        <v>2263</v>
      </c>
      <c r="E4795" s="50" t="str">
        <f>IF(AND(LEN(NICAP[[#This Row],[State or      Country]])=2,NICAP[[#This Row],[State or      Country]]&lt;&gt;"UK"),"US","Other")</f>
        <v>Other</v>
      </c>
      <c r="F4795" s="75">
        <v>7</v>
      </c>
      <c r="G4795" s="48"/>
      <c r="H4795" s="48"/>
      <c r="I4795" s="48"/>
      <c r="J4795" s="48"/>
      <c r="K4795" s="48"/>
      <c r="L4795" s="36" t="s">
        <v>3471</v>
      </c>
      <c r="M4795" s="36" t="str">
        <f>IF(LEFT(NICAP[[#This Row],[Date]],1)=0,"Y","N")</f>
        <v>N</v>
      </c>
      <c r="N4795" s="36"/>
      <c r="O4795" s="36" t="str">
        <f>19&amp;LEFT(NICAP[[#This Row],[Date]],2)</f>
        <v>1977</v>
      </c>
      <c r="P4795" s="36" t="str">
        <f>MID(NICAP[[#This Row],[Date]],3,2)</f>
        <v>04</v>
      </c>
      <c r="Q4795" s="36" t="str">
        <f>RIGHT(NICAP[[#This Row],[Date]],2)</f>
        <v>25</v>
      </c>
      <c r="R4795" s="26">
        <f>DATE(NICAP[[#This Row],[Year]],NICAP[[#This Row],[Month]],NICAP[[#This Row],[Day]])</f>
        <v>28240</v>
      </c>
      <c r="S4795" s="35" t="str">
        <f t="shared" si="148"/>
        <v/>
      </c>
      <c r="T4795" s="24" t="str">
        <f t="shared" si="149"/>
        <v>Chile</v>
      </c>
    </row>
    <row r="4796" spans="1:20" ht="86.25" customHeight="1" x14ac:dyDescent="0.2">
      <c r="A4796" s="35">
        <v>4787</v>
      </c>
      <c r="B4796" s="57">
        <v>770429</v>
      </c>
      <c r="C4796" s="50" t="s">
        <v>3470</v>
      </c>
      <c r="D4796" s="50" t="s">
        <v>1694</v>
      </c>
      <c r="E4796" s="50" t="str">
        <f>IF(AND(LEN(NICAP[[#This Row],[State or      Country]])=2,NICAP[[#This Row],[State or      Country]]&lt;&gt;"UK"),"US","Other")</f>
        <v>US</v>
      </c>
      <c r="F4796" s="75">
        <v>2</v>
      </c>
      <c r="G4796" s="48"/>
      <c r="H4796" s="48"/>
      <c r="I4796" s="48"/>
      <c r="J4796" s="48"/>
      <c r="K4796" s="48"/>
      <c r="L4796" s="36" t="s">
        <v>3469</v>
      </c>
      <c r="M4796" s="36" t="str">
        <f>IF(LEFT(NICAP[[#This Row],[Date]],1)=0,"Y","N")</f>
        <v>N</v>
      </c>
      <c r="N4796" s="36"/>
      <c r="O4796" s="36" t="str">
        <f>19&amp;LEFT(NICAP[[#This Row],[Date]],2)</f>
        <v>1977</v>
      </c>
      <c r="P4796" s="36" t="str">
        <f>MID(NICAP[[#This Row],[Date]],3,2)</f>
        <v>04</v>
      </c>
      <c r="Q4796" s="36" t="str">
        <f>RIGHT(NICAP[[#This Row],[Date]],2)</f>
        <v>29</v>
      </c>
      <c r="R4796" s="26">
        <f>DATE(NICAP[[#This Row],[Year]],NICAP[[#This Row],[Month]],NICAP[[#This Row],[Day]])</f>
        <v>28244</v>
      </c>
      <c r="S4796" s="35" t="str">
        <f t="shared" si="148"/>
        <v>OH</v>
      </c>
      <c r="T4796" s="24" t="str">
        <f t="shared" si="149"/>
        <v>US</v>
      </c>
    </row>
    <row r="4797" spans="1:20" ht="130.5" customHeight="1" x14ac:dyDescent="0.2">
      <c r="A4797" s="35">
        <v>4788</v>
      </c>
      <c r="B4797" s="57">
        <v>770505</v>
      </c>
      <c r="C4797" s="50" t="s">
        <v>3468</v>
      </c>
      <c r="D4797" s="50" t="s">
        <v>1810</v>
      </c>
      <c r="E4797" s="50" t="str">
        <f>IF(AND(LEN(NICAP[[#This Row],[State or      Country]])=2,NICAP[[#This Row],[State or      Country]]&lt;&gt;"UK"),"US","Other")</f>
        <v>Other</v>
      </c>
      <c r="F4797" s="75">
        <v>7</v>
      </c>
      <c r="G4797" s="48"/>
      <c r="H4797" s="48"/>
      <c r="I4797" s="48"/>
      <c r="J4797" s="48"/>
      <c r="K4797" s="48"/>
      <c r="L4797" s="36" t="s">
        <v>3467</v>
      </c>
      <c r="M4797" s="36" t="str">
        <f>IF(LEFT(NICAP[[#This Row],[Date]],1)=0,"Y","N")</f>
        <v>N</v>
      </c>
      <c r="N4797" s="36"/>
      <c r="O4797" s="36" t="str">
        <f>19&amp;LEFT(NICAP[[#This Row],[Date]],2)</f>
        <v>1977</v>
      </c>
      <c r="P4797" s="36" t="str">
        <f>MID(NICAP[[#This Row],[Date]],3,2)</f>
        <v>05</v>
      </c>
      <c r="Q4797" s="36" t="str">
        <f>RIGHT(NICAP[[#This Row],[Date]],2)</f>
        <v>05</v>
      </c>
      <c r="R4797" s="26">
        <f>DATE(NICAP[[#This Row],[Year]],NICAP[[#This Row],[Month]],NICAP[[#This Row],[Day]])</f>
        <v>28250</v>
      </c>
      <c r="S4797" s="35" t="str">
        <f t="shared" si="148"/>
        <v/>
      </c>
      <c r="T4797" s="24" t="str">
        <f t="shared" si="149"/>
        <v>Italy</v>
      </c>
    </row>
    <row r="4798" spans="1:20" ht="87" customHeight="1" x14ac:dyDescent="0.2">
      <c r="A4798" s="35">
        <v>4789</v>
      </c>
      <c r="B4798" s="57">
        <v>770505</v>
      </c>
      <c r="C4798" s="50" t="s">
        <v>3466</v>
      </c>
      <c r="D4798" s="50" t="s">
        <v>2904</v>
      </c>
      <c r="E4798" s="50" t="str">
        <f>IF(AND(LEN(NICAP[[#This Row],[State or      Country]])=2,NICAP[[#This Row],[State or      Country]]&lt;&gt;"UK"),"US","Other")</f>
        <v>Other</v>
      </c>
      <c r="F4798" s="75">
        <v>2</v>
      </c>
      <c r="G4798" s="48"/>
      <c r="H4798" s="48"/>
      <c r="I4798" s="48"/>
      <c r="J4798" s="48"/>
      <c r="K4798" s="48"/>
      <c r="L4798" s="36" t="s">
        <v>3465</v>
      </c>
      <c r="M4798" s="36" t="str">
        <f>IF(LEFT(NICAP[[#This Row],[Date]],1)=0,"Y","N")</f>
        <v>N</v>
      </c>
      <c r="N4798" s="36"/>
      <c r="O4798" s="36" t="str">
        <f>19&amp;LEFT(NICAP[[#This Row],[Date]],2)</f>
        <v>1977</v>
      </c>
      <c r="P4798" s="36" t="str">
        <f>MID(NICAP[[#This Row],[Date]],3,2)</f>
        <v>05</v>
      </c>
      <c r="Q4798" s="36" t="str">
        <f>RIGHT(NICAP[[#This Row],[Date]],2)</f>
        <v>05</v>
      </c>
      <c r="R4798" s="26">
        <f>DATE(NICAP[[#This Row],[Year]],NICAP[[#This Row],[Month]],NICAP[[#This Row],[Day]])</f>
        <v>28250</v>
      </c>
      <c r="S4798" s="35" t="str">
        <f t="shared" si="148"/>
        <v/>
      </c>
      <c r="T4798" s="24" t="str">
        <f t="shared" si="149"/>
        <v>Colombia</v>
      </c>
    </row>
    <row r="4799" spans="1:20" ht="56.25" customHeight="1" x14ac:dyDescent="0.2">
      <c r="A4799" s="35">
        <v>4790</v>
      </c>
      <c r="B4799" s="57">
        <v>770506</v>
      </c>
      <c r="C4799" s="50" t="s">
        <v>3464</v>
      </c>
      <c r="D4799" s="50" t="s">
        <v>1676</v>
      </c>
      <c r="E4799" s="50" t="str">
        <f>IF(AND(LEN(NICAP[[#This Row],[State or      Country]])=2,NICAP[[#This Row],[State or      Country]]&lt;&gt;"UK"),"US","Other")</f>
        <v>US</v>
      </c>
      <c r="F4799" s="75">
        <v>2</v>
      </c>
      <c r="G4799" s="48"/>
      <c r="H4799" s="48"/>
      <c r="I4799" s="48"/>
      <c r="J4799" s="48"/>
      <c r="K4799" s="48"/>
      <c r="L4799" s="42" t="s">
        <v>3463</v>
      </c>
      <c r="M4799" s="42" t="str">
        <f>IF(LEFT(NICAP[[#This Row],[Date]],1)=0,"Y","N")</f>
        <v>N</v>
      </c>
      <c r="N4799" s="42"/>
      <c r="O4799" s="42" t="str">
        <f>19&amp;LEFT(NICAP[[#This Row],[Date]],2)</f>
        <v>1977</v>
      </c>
      <c r="P4799" s="42" t="str">
        <f>MID(NICAP[[#This Row],[Date]],3,2)</f>
        <v>05</v>
      </c>
      <c r="Q4799" s="42" t="str">
        <f>RIGHT(NICAP[[#This Row],[Date]],2)</f>
        <v>06</v>
      </c>
      <c r="R4799" s="26">
        <f>DATE(NICAP[[#This Row],[Year]],NICAP[[#This Row],[Month]],NICAP[[#This Row],[Day]])</f>
        <v>28251</v>
      </c>
      <c r="S4799" s="35" t="str">
        <f t="shared" si="148"/>
        <v>CA</v>
      </c>
      <c r="T4799" s="24" t="str">
        <f t="shared" si="149"/>
        <v>US</v>
      </c>
    </row>
    <row r="4800" spans="1:20" ht="115.5" customHeight="1" x14ac:dyDescent="0.2">
      <c r="A4800" s="35">
        <v>4791</v>
      </c>
      <c r="B4800" s="57">
        <v>770507</v>
      </c>
      <c r="C4800" s="50" t="s">
        <v>3462</v>
      </c>
      <c r="D4800" s="50" t="s">
        <v>1805</v>
      </c>
      <c r="E4800" s="50" t="str">
        <f>IF(AND(LEN(NICAP[[#This Row],[State or      Country]])=2,NICAP[[#This Row],[State or      Country]]&lt;&gt;"UK"),"US","Other")</f>
        <v>Other</v>
      </c>
      <c r="F4800" s="75">
        <v>2</v>
      </c>
      <c r="G4800" s="48"/>
      <c r="H4800" s="48"/>
      <c r="I4800" s="48"/>
      <c r="J4800" s="48"/>
      <c r="K4800" s="48"/>
      <c r="L4800" s="36" t="s">
        <v>3461</v>
      </c>
      <c r="M4800" s="36" t="str">
        <f>IF(LEFT(NICAP[[#This Row],[Date]],1)=0,"Y","N")</f>
        <v>N</v>
      </c>
      <c r="N4800" s="36"/>
      <c r="O4800" s="36" t="str">
        <f>19&amp;LEFT(NICAP[[#This Row],[Date]],2)</f>
        <v>1977</v>
      </c>
      <c r="P4800" s="36" t="str">
        <f>MID(NICAP[[#This Row],[Date]],3,2)</f>
        <v>05</v>
      </c>
      <c r="Q4800" s="36" t="str">
        <f>RIGHT(NICAP[[#This Row],[Date]],2)</f>
        <v>07</v>
      </c>
      <c r="R4800" s="26">
        <f>DATE(NICAP[[#This Row],[Year]],NICAP[[#This Row],[Month]],NICAP[[#This Row],[Day]])</f>
        <v>28252</v>
      </c>
      <c r="S4800" s="35" t="str">
        <f t="shared" si="148"/>
        <v/>
      </c>
      <c r="T4800" s="24" t="str">
        <f t="shared" si="149"/>
        <v>Sweden</v>
      </c>
    </row>
    <row r="4801" spans="1:20" ht="56.25" customHeight="1" x14ac:dyDescent="0.2">
      <c r="A4801" s="35">
        <v>4792</v>
      </c>
      <c r="B4801" s="57">
        <v>770508</v>
      </c>
      <c r="C4801" s="50" t="s">
        <v>3459</v>
      </c>
      <c r="D4801" s="50" t="s">
        <v>1670</v>
      </c>
      <c r="E4801" s="50" t="str">
        <f>IF(AND(LEN(NICAP[[#This Row],[State or      Country]])=2,NICAP[[#This Row],[State or      Country]]&lt;&gt;"UK"),"US","Other")</f>
        <v>US</v>
      </c>
      <c r="F4801" s="75">
        <v>1</v>
      </c>
      <c r="G4801" s="48"/>
      <c r="H4801" s="48"/>
      <c r="I4801" s="48"/>
      <c r="J4801" s="48"/>
      <c r="K4801" s="48"/>
      <c r="L4801" s="36" t="s">
        <v>3460</v>
      </c>
      <c r="M4801" s="36" t="str">
        <f>IF(LEFT(NICAP[[#This Row],[Date]],1)=0,"Y","N")</f>
        <v>N</v>
      </c>
      <c r="N4801" s="36"/>
      <c r="O4801" s="36" t="str">
        <f>19&amp;LEFT(NICAP[[#This Row],[Date]],2)</f>
        <v>1977</v>
      </c>
      <c r="P4801" s="36" t="str">
        <f>MID(NICAP[[#This Row],[Date]],3,2)</f>
        <v>05</v>
      </c>
      <c r="Q4801" s="36" t="str">
        <f>RIGHT(NICAP[[#This Row],[Date]],2)</f>
        <v>08</v>
      </c>
      <c r="R4801" s="26">
        <f>DATE(NICAP[[#This Row],[Year]],NICAP[[#This Row],[Month]],NICAP[[#This Row],[Day]])</f>
        <v>28253</v>
      </c>
      <c r="S4801" s="35" t="str">
        <f t="shared" si="148"/>
        <v>IL</v>
      </c>
      <c r="T4801" s="24" t="str">
        <f t="shared" si="149"/>
        <v>US</v>
      </c>
    </row>
    <row r="4802" spans="1:20" ht="27.75" customHeight="1" x14ac:dyDescent="0.2">
      <c r="A4802" s="35">
        <v>4793</v>
      </c>
      <c r="B4802" s="60">
        <v>770508</v>
      </c>
      <c r="C4802" s="44" t="s">
        <v>3459</v>
      </c>
      <c r="D4802" s="44" t="s">
        <v>1670</v>
      </c>
      <c r="E4802" s="44" t="str">
        <f>IF(AND(LEN(NICAP[[#This Row],[State or      Country]])=2,NICAP[[#This Row],[State or      Country]]&lt;&gt;"UK"),"US","Other")</f>
        <v>US</v>
      </c>
      <c r="F4802" s="43">
        <v>1</v>
      </c>
      <c r="G4802" s="41"/>
      <c r="H4802" s="41"/>
      <c r="I4802" s="41"/>
      <c r="J4802" s="41"/>
      <c r="K4802" s="41"/>
      <c r="L4802" s="42" t="s">
        <v>3458</v>
      </c>
      <c r="M4802" s="42" t="str">
        <f>IF(LEFT(NICAP[[#This Row],[Date]],1)=0,"Y","N")</f>
        <v>N</v>
      </c>
      <c r="N4802" s="42"/>
      <c r="O4802" s="42" t="str">
        <f>19&amp;LEFT(NICAP[[#This Row],[Date]],2)</f>
        <v>1977</v>
      </c>
      <c r="P4802" s="42" t="str">
        <f>MID(NICAP[[#This Row],[Date]],3,2)</f>
        <v>05</v>
      </c>
      <c r="Q4802" s="42" t="str">
        <f>RIGHT(NICAP[[#This Row],[Date]],2)</f>
        <v>08</v>
      </c>
      <c r="R4802" s="26">
        <f>DATE(NICAP[[#This Row],[Year]],NICAP[[#This Row],[Month]],NICAP[[#This Row],[Day]])</f>
        <v>28253</v>
      </c>
      <c r="S4802" s="35" t="str">
        <f t="shared" si="148"/>
        <v>IL</v>
      </c>
      <c r="T4802" s="24" t="str">
        <f t="shared" si="149"/>
        <v>US</v>
      </c>
    </row>
    <row r="4803" spans="1:20" ht="42.75" customHeight="1" x14ac:dyDescent="0.2">
      <c r="A4803" s="35">
        <v>4794</v>
      </c>
      <c r="B4803" s="57">
        <v>770509</v>
      </c>
      <c r="C4803" s="50" t="s">
        <v>3456</v>
      </c>
      <c r="D4803" s="50" t="s">
        <v>1726</v>
      </c>
      <c r="E4803" s="50" t="str">
        <f>IF(AND(LEN(NICAP[[#This Row],[State or      Country]])=2,NICAP[[#This Row],[State or      Country]]&lt;&gt;"UK"),"US","Other")</f>
        <v>US</v>
      </c>
      <c r="F4803" s="49">
        <v>1</v>
      </c>
      <c r="G4803" s="48"/>
      <c r="H4803" s="48"/>
      <c r="I4803" s="48"/>
      <c r="J4803" s="48"/>
      <c r="K4803" s="48"/>
      <c r="L4803" s="36" t="s">
        <v>3457</v>
      </c>
      <c r="M4803" s="36" t="str">
        <f>IF(LEFT(NICAP[[#This Row],[Date]],1)=0,"Y","N")</f>
        <v>N</v>
      </c>
      <c r="N4803" s="36"/>
      <c r="O4803" s="36" t="str">
        <f>19&amp;LEFT(NICAP[[#This Row],[Date]],2)</f>
        <v>1977</v>
      </c>
      <c r="P4803" s="36" t="str">
        <f>MID(NICAP[[#This Row],[Date]],3,2)</f>
        <v>05</v>
      </c>
      <c r="Q4803" s="36" t="str">
        <f>RIGHT(NICAP[[#This Row],[Date]],2)</f>
        <v>09</v>
      </c>
      <c r="R4803" s="26">
        <f>DATE(NICAP[[#This Row],[Year]],NICAP[[#This Row],[Month]],NICAP[[#This Row],[Day]])</f>
        <v>28254</v>
      </c>
      <c r="S4803" s="35" t="str">
        <f t="shared" si="148"/>
        <v>NJ</v>
      </c>
      <c r="T4803" s="24" t="str">
        <f t="shared" si="149"/>
        <v>US</v>
      </c>
    </row>
    <row r="4804" spans="1:20" ht="72" customHeight="1" x14ac:dyDescent="0.2">
      <c r="A4804" s="35">
        <v>4795</v>
      </c>
      <c r="B4804" s="57">
        <v>770509</v>
      </c>
      <c r="C4804" s="50" t="s">
        <v>3456</v>
      </c>
      <c r="D4804" s="50" t="s">
        <v>1726</v>
      </c>
      <c r="E4804" s="50" t="str">
        <f>IF(AND(LEN(NICAP[[#This Row],[State or      Country]])=2,NICAP[[#This Row],[State or      Country]]&lt;&gt;"UK"),"US","Other")</f>
        <v>US</v>
      </c>
      <c r="F4804" s="49">
        <v>1</v>
      </c>
      <c r="G4804" s="48"/>
      <c r="H4804" s="48"/>
      <c r="I4804" s="48"/>
      <c r="J4804" s="48"/>
      <c r="K4804" s="48"/>
      <c r="L4804" s="36" t="s">
        <v>3455</v>
      </c>
      <c r="M4804" s="36" t="str">
        <f>IF(LEFT(NICAP[[#This Row],[Date]],1)=0,"Y","N")</f>
        <v>N</v>
      </c>
      <c r="N4804" s="36"/>
      <c r="O4804" s="36" t="str">
        <f>19&amp;LEFT(NICAP[[#This Row],[Date]],2)</f>
        <v>1977</v>
      </c>
      <c r="P4804" s="36" t="str">
        <f>MID(NICAP[[#This Row],[Date]],3,2)</f>
        <v>05</v>
      </c>
      <c r="Q4804" s="36" t="str">
        <f>RIGHT(NICAP[[#This Row],[Date]],2)</f>
        <v>09</v>
      </c>
      <c r="R4804" s="26">
        <f>DATE(NICAP[[#This Row],[Year]],NICAP[[#This Row],[Month]],NICAP[[#This Row],[Day]])</f>
        <v>28254</v>
      </c>
      <c r="S4804" s="35" t="str">
        <f t="shared" si="148"/>
        <v>NJ</v>
      </c>
      <c r="T4804" s="24" t="str">
        <f t="shared" si="149"/>
        <v>US</v>
      </c>
    </row>
    <row r="4805" spans="1:20" ht="85.5" customHeight="1" x14ac:dyDescent="0.2">
      <c r="A4805" s="35">
        <v>4796</v>
      </c>
      <c r="B4805" s="57">
        <v>770509</v>
      </c>
      <c r="C4805" s="50" t="s">
        <v>3454</v>
      </c>
      <c r="D4805" s="50" t="s">
        <v>1726</v>
      </c>
      <c r="E4805" s="50" t="str">
        <f>IF(AND(LEN(NICAP[[#This Row],[State or      Country]])=2,NICAP[[#This Row],[State or      Country]]&lt;&gt;"UK"),"US","Other")</f>
        <v>US</v>
      </c>
      <c r="F4805" s="49">
        <v>2</v>
      </c>
      <c r="G4805" s="48"/>
      <c r="H4805" s="48"/>
      <c r="I4805" s="48"/>
      <c r="J4805" s="48"/>
      <c r="K4805" s="48"/>
      <c r="L4805" s="36" t="s">
        <v>3453</v>
      </c>
      <c r="M4805" s="36" t="str">
        <f>IF(LEFT(NICAP[[#This Row],[Date]],1)=0,"Y","N")</f>
        <v>N</v>
      </c>
      <c r="N4805" s="36"/>
      <c r="O4805" s="36" t="str">
        <f>19&amp;LEFT(NICAP[[#This Row],[Date]],2)</f>
        <v>1977</v>
      </c>
      <c r="P4805" s="36" t="str">
        <f>MID(NICAP[[#This Row],[Date]],3,2)</f>
        <v>05</v>
      </c>
      <c r="Q4805" s="36" t="str">
        <f>RIGHT(NICAP[[#This Row],[Date]],2)</f>
        <v>09</v>
      </c>
      <c r="R4805" s="26">
        <f>DATE(NICAP[[#This Row],[Year]],NICAP[[#This Row],[Month]],NICAP[[#This Row],[Day]])</f>
        <v>28254</v>
      </c>
      <c r="S4805" s="35" t="str">
        <f t="shared" si="148"/>
        <v>NJ</v>
      </c>
      <c r="T4805" s="24" t="str">
        <f t="shared" si="149"/>
        <v>US</v>
      </c>
    </row>
    <row r="4806" spans="1:20" ht="57" customHeight="1" x14ac:dyDescent="0.2">
      <c r="A4806" s="35">
        <v>4797</v>
      </c>
      <c r="B4806" s="57">
        <v>770511</v>
      </c>
      <c r="C4806" s="50" t="s">
        <v>3452</v>
      </c>
      <c r="D4806" s="50" t="s">
        <v>1686</v>
      </c>
      <c r="E4806" s="50" t="str">
        <f>IF(AND(LEN(NICAP[[#This Row],[State or      Country]])=2,NICAP[[#This Row],[State or      Country]]&lt;&gt;"UK"),"US","Other")</f>
        <v>US</v>
      </c>
      <c r="F4806" s="49">
        <v>2</v>
      </c>
      <c r="G4806" s="48"/>
      <c r="H4806" s="48"/>
      <c r="I4806" s="48"/>
      <c r="J4806" s="48"/>
      <c r="K4806" s="48"/>
      <c r="L4806" s="36" t="s">
        <v>3451</v>
      </c>
      <c r="M4806" s="36" t="str">
        <f>IF(LEFT(NICAP[[#This Row],[Date]],1)=0,"Y","N")</f>
        <v>N</v>
      </c>
      <c r="N4806" s="36"/>
      <c r="O4806" s="36" t="str">
        <f>19&amp;LEFT(NICAP[[#This Row],[Date]],2)</f>
        <v>1977</v>
      </c>
      <c r="P4806" s="36" t="str">
        <f>MID(NICAP[[#This Row],[Date]],3,2)</f>
        <v>05</v>
      </c>
      <c r="Q4806" s="36" t="str">
        <f>RIGHT(NICAP[[#This Row],[Date]],2)</f>
        <v>11</v>
      </c>
      <c r="R4806" s="26">
        <f>DATE(NICAP[[#This Row],[Year]],NICAP[[#This Row],[Month]],NICAP[[#This Row],[Day]])</f>
        <v>28256</v>
      </c>
      <c r="S4806" s="35" t="str">
        <f t="shared" si="148"/>
        <v>PA</v>
      </c>
      <c r="T4806" s="24" t="str">
        <f t="shared" si="149"/>
        <v>US</v>
      </c>
    </row>
    <row r="4807" spans="1:20" ht="41.25" customHeight="1" x14ac:dyDescent="0.2">
      <c r="A4807" s="35">
        <v>4798</v>
      </c>
      <c r="B4807" s="57">
        <v>770511</v>
      </c>
      <c r="C4807" s="50" t="s">
        <v>3450</v>
      </c>
      <c r="D4807" s="50" t="s">
        <v>2260</v>
      </c>
      <c r="E4807" s="50" t="str">
        <f>IF(AND(LEN(NICAP[[#This Row],[State or      Country]])=2,NICAP[[#This Row],[State or      Country]]&lt;&gt;"UK"),"US","Other")</f>
        <v>US</v>
      </c>
      <c r="F4807" s="49">
        <v>2</v>
      </c>
      <c r="G4807" s="48"/>
      <c r="H4807" s="48"/>
      <c r="I4807" s="48"/>
      <c r="J4807" s="48"/>
      <c r="K4807" s="48"/>
      <c r="L4807" s="42" t="s">
        <v>3449</v>
      </c>
      <c r="M4807" s="42" t="str">
        <f>IF(LEFT(NICAP[[#This Row],[Date]],1)=0,"Y","N")</f>
        <v>N</v>
      </c>
      <c r="N4807" s="42"/>
      <c r="O4807" s="42" t="str">
        <f>19&amp;LEFT(NICAP[[#This Row],[Date]],2)</f>
        <v>1977</v>
      </c>
      <c r="P4807" s="42" t="str">
        <f>MID(NICAP[[#This Row],[Date]],3,2)</f>
        <v>05</v>
      </c>
      <c r="Q4807" s="42" t="str">
        <f>RIGHT(NICAP[[#This Row],[Date]],2)</f>
        <v>11</v>
      </c>
      <c r="R4807" s="26">
        <f>DATE(NICAP[[#This Row],[Year]],NICAP[[#This Row],[Month]],NICAP[[#This Row],[Day]])</f>
        <v>28256</v>
      </c>
      <c r="S4807" s="35" t="str">
        <f t="shared" si="148"/>
        <v>KS</v>
      </c>
      <c r="T4807" s="24" t="str">
        <f t="shared" si="149"/>
        <v>US</v>
      </c>
    </row>
    <row r="4808" spans="1:20" ht="42.75" customHeight="1" x14ac:dyDescent="0.2">
      <c r="A4808" s="35">
        <v>4799</v>
      </c>
      <c r="B4808" s="57">
        <v>770517</v>
      </c>
      <c r="C4808" s="50" t="s">
        <v>3448</v>
      </c>
      <c r="D4808" s="50" t="s">
        <v>2087</v>
      </c>
      <c r="E4808" s="50" t="str">
        <f>IF(AND(LEN(NICAP[[#This Row],[State or      Country]])=2,NICAP[[#This Row],[State or      Country]]&lt;&gt;"UK"),"US","Other")</f>
        <v>Other</v>
      </c>
      <c r="F4808" s="49">
        <v>1</v>
      </c>
      <c r="G4808" s="48"/>
      <c r="H4808" s="48"/>
      <c r="I4808" s="48"/>
      <c r="J4808" s="48"/>
      <c r="K4808" s="48"/>
      <c r="L4808" s="36" t="s">
        <v>3447</v>
      </c>
      <c r="M4808" s="36" t="str">
        <f>IF(LEFT(NICAP[[#This Row],[Date]],1)=0,"Y","N")</f>
        <v>N</v>
      </c>
      <c r="N4808" s="36"/>
      <c r="O4808" s="36" t="str">
        <f>19&amp;LEFT(NICAP[[#This Row],[Date]],2)</f>
        <v>1977</v>
      </c>
      <c r="P4808" s="36" t="str">
        <f>MID(NICAP[[#This Row],[Date]],3,2)</f>
        <v>05</v>
      </c>
      <c r="Q4808" s="36" t="str">
        <f>RIGHT(NICAP[[#This Row],[Date]],2)</f>
        <v>17</v>
      </c>
      <c r="R4808" s="26">
        <f>DATE(NICAP[[#This Row],[Year]],NICAP[[#This Row],[Month]],NICAP[[#This Row],[Day]])</f>
        <v>28262</v>
      </c>
      <c r="S4808" s="35" t="str">
        <f t="shared" si="148"/>
        <v/>
      </c>
      <c r="T4808" s="24" t="str">
        <f t="shared" si="149"/>
        <v>Scotland</v>
      </c>
    </row>
    <row r="4809" spans="1:20" ht="72" customHeight="1" x14ac:dyDescent="0.2">
      <c r="A4809" s="35">
        <v>4800</v>
      </c>
      <c r="B4809" s="57">
        <v>770517</v>
      </c>
      <c r="C4809" s="50" t="s">
        <v>3446</v>
      </c>
      <c r="D4809" s="50" t="s">
        <v>1749</v>
      </c>
      <c r="E4809" s="50" t="str">
        <f>IF(AND(LEN(NICAP[[#This Row],[State or      Country]])=2,NICAP[[#This Row],[State or      Country]]&lt;&gt;"UK"),"US","Other")</f>
        <v>Other</v>
      </c>
      <c r="F4809" s="49">
        <v>1</v>
      </c>
      <c r="G4809" s="48"/>
      <c r="H4809" s="48"/>
      <c r="I4809" s="48"/>
      <c r="J4809" s="48"/>
      <c r="K4809" s="48"/>
      <c r="L4809" s="36" t="s">
        <v>3445</v>
      </c>
      <c r="M4809" s="36" t="str">
        <f>IF(LEFT(NICAP[[#This Row],[Date]],1)=0,"Y","N")</f>
        <v>N</v>
      </c>
      <c r="N4809" s="36"/>
      <c r="O4809" s="36" t="str">
        <f>19&amp;LEFT(NICAP[[#This Row],[Date]],2)</f>
        <v>1977</v>
      </c>
      <c r="P4809" s="36" t="str">
        <f>MID(NICAP[[#This Row],[Date]],3,2)</f>
        <v>05</v>
      </c>
      <c r="Q4809" s="36" t="str">
        <f>RIGHT(NICAP[[#This Row],[Date]],2)</f>
        <v>17</v>
      </c>
      <c r="R4809" s="26">
        <f>DATE(NICAP[[#This Row],[Year]],NICAP[[#This Row],[Month]],NICAP[[#This Row],[Day]])</f>
        <v>28262</v>
      </c>
      <c r="S4809" s="35" t="str">
        <f t="shared" si="148"/>
        <v/>
      </c>
      <c r="T4809" s="24" t="str">
        <f t="shared" si="149"/>
        <v>Brazil</v>
      </c>
    </row>
    <row r="4810" spans="1:20" ht="12.75" customHeight="1" x14ac:dyDescent="0.2">
      <c r="A4810" s="35">
        <v>4801</v>
      </c>
      <c r="B4810" s="55">
        <v>770518</v>
      </c>
      <c r="C4810" s="39" t="s">
        <v>3444</v>
      </c>
      <c r="D4810" s="39" t="s">
        <v>1715</v>
      </c>
      <c r="E4810" s="39" t="str">
        <f>IF(AND(LEN(NICAP[[#This Row],[State or      Country]])=2,NICAP[[#This Row],[State or      Country]]&lt;&gt;"UK"),"US","Other")</f>
        <v>US</v>
      </c>
      <c r="F4810" s="38">
        <v>7</v>
      </c>
      <c r="G4810" s="37"/>
      <c r="H4810" s="37"/>
      <c r="I4810" s="37"/>
      <c r="J4810" s="37"/>
      <c r="K4810" s="37"/>
      <c r="L4810" s="36" t="s">
        <v>3443</v>
      </c>
      <c r="M4810" s="36" t="str">
        <f>IF(LEFT(NICAP[[#This Row],[Date]],1)=0,"Y","N")</f>
        <v>N</v>
      </c>
      <c r="N4810" s="36"/>
      <c r="O4810" s="36" t="str">
        <f>19&amp;LEFT(NICAP[[#This Row],[Date]],2)</f>
        <v>1977</v>
      </c>
      <c r="P4810" s="36" t="str">
        <f>MID(NICAP[[#This Row],[Date]],3,2)</f>
        <v>05</v>
      </c>
      <c r="Q4810" s="36" t="str">
        <f>RIGHT(NICAP[[#This Row],[Date]],2)</f>
        <v>18</v>
      </c>
      <c r="R4810" s="26">
        <f>DATE(NICAP[[#This Row],[Year]],NICAP[[#This Row],[Month]],NICAP[[#This Row],[Day]])</f>
        <v>28263</v>
      </c>
      <c r="S4810" s="35" t="str">
        <f t="shared" ref="S4810:S4873" si="150">IF(E4810="US",D4810,"")</f>
        <v>MD</v>
      </c>
      <c r="T4810" s="24" t="str">
        <f t="shared" ref="T4810:T4873" si="151">IF(E4810="US","US",D4810)</f>
        <v>US</v>
      </c>
    </row>
    <row r="4811" spans="1:20" ht="71.25" customHeight="1" x14ac:dyDescent="0.2">
      <c r="A4811" s="35">
        <v>4802</v>
      </c>
      <c r="B4811" s="57">
        <v>770520</v>
      </c>
      <c r="C4811" s="50" t="s">
        <v>3442</v>
      </c>
      <c r="D4811" s="50" t="s">
        <v>2098</v>
      </c>
      <c r="E4811" s="50" t="str">
        <f>IF(AND(LEN(NICAP[[#This Row],[State or      Country]])=2,NICAP[[#This Row],[State or      Country]]&lt;&gt;"UK"),"US","Other")</f>
        <v>US</v>
      </c>
      <c r="F4811" s="49">
        <v>2</v>
      </c>
      <c r="G4811" s="48"/>
      <c r="H4811" s="48"/>
      <c r="I4811" s="48"/>
      <c r="J4811" s="48"/>
      <c r="K4811" s="48"/>
      <c r="L4811" s="36" t="s">
        <v>3441</v>
      </c>
      <c r="M4811" s="36" t="str">
        <f>IF(LEFT(NICAP[[#This Row],[Date]],1)=0,"Y","N")</f>
        <v>N</v>
      </c>
      <c r="N4811" s="36"/>
      <c r="O4811" s="36" t="str">
        <f>19&amp;LEFT(NICAP[[#This Row],[Date]],2)</f>
        <v>1977</v>
      </c>
      <c r="P4811" s="36" t="str">
        <f>MID(NICAP[[#This Row],[Date]],3,2)</f>
        <v>05</v>
      </c>
      <c r="Q4811" s="36" t="str">
        <f>RIGHT(NICAP[[#This Row],[Date]],2)</f>
        <v>20</v>
      </c>
      <c r="R4811" s="26">
        <f>DATE(NICAP[[#This Row],[Year]],NICAP[[#This Row],[Month]],NICAP[[#This Row],[Day]])</f>
        <v>28265</v>
      </c>
      <c r="S4811" s="35" t="str">
        <f t="shared" si="150"/>
        <v>VA</v>
      </c>
      <c r="T4811" s="24" t="str">
        <f t="shared" si="151"/>
        <v>US</v>
      </c>
    </row>
    <row r="4812" spans="1:20" ht="57" customHeight="1" x14ac:dyDescent="0.2">
      <c r="A4812" s="35">
        <v>4803</v>
      </c>
      <c r="B4812" s="57">
        <v>770523</v>
      </c>
      <c r="C4812" s="50" t="s">
        <v>2689</v>
      </c>
      <c r="D4812" s="50" t="s">
        <v>2263</v>
      </c>
      <c r="E4812" s="50" t="str">
        <f>IF(AND(LEN(NICAP[[#This Row],[State or      Country]])=2,NICAP[[#This Row],[State or      Country]]&lt;&gt;"UK"),"US","Other")</f>
        <v>Other</v>
      </c>
      <c r="F4812" s="49">
        <v>2</v>
      </c>
      <c r="G4812" s="48"/>
      <c r="H4812" s="48"/>
      <c r="I4812" s="48"/>
      <c r="J4812" s="48"/>
      <c r="K4812" s="48"/>
      <c r="L4812" s="36" t="s">
        <v>3440</v>
      </c>
      <c r="M4812" s="36" t="str">
        <f>IF(LEFT(NICAP[[#This Row],[Date]],1)=0,"Y","N")</f>
        <v>N</v>
      </c>
      <c r="N4812" s="36"/>
      <c r="O4812" s="36" t="str">
        <f>19&amp;LEFT(NICAP[[#This Row],[Date]],2)</f>
        <v>1977</v>
      </c>
      <c r="P4812" s="36" t="str">
        <f>MID(NICAP[[#This Row],[Date]],3,2)</f>
        <v>05</v>
      </c>
      <c r="Q4812" s="36" t="str">
        <f>RIGHT(NICAP[[#This Row],[Date]],2)</f>
        <v>23</v>
      </c>
      <c r="R4812" s="26">
        <f>DATE(NICAP[[#This Row],[Year]],NICAP[[#This Row],[Month]],NICAP[[#This Row],[Day]])</f>
        <v>28268</v>
      </c>
      <c r="S4812" s="35" t="str">
        <f t="shared" si="150"/>
        <v/>
      </c>
      <c r="T4812" s="24" t="str">
        <f t="shared" si="151"/>
        <v>Chile</v>
      </c>
    </row>
    <row r="4813" spans="1:20" ht="71.25" customHeight="1" x14ac:dyDescent="0.2">
      <c r="A4813" s="35">
        <v>4804</v>
      </c>
      <c r="B4813" s="57">
        <v>770526</v>
      </c>
      <c r="C4813" s="50" t="s">
        <v>3439</v>
      </c>
      <c r="D4813" s="50" t="s">
        <v>1734</v>
      </c>
      <c r="E4813" s="50" t="str">
        <f>IF(AND(LEN(NICAP[[#This Row],[State or      Country]])=2,NICAP[[#This Row],[State or      Country]]&lt;&gt;"UK"),"US","Other")</f>
        <v>US</v>
      </c>
      <c r="F4813" s="49">
        <v>11</v>
      </c>
      <c r="G4813" s="48"/>
      <c r="H4813" s="48"/>
      <c r="I4813" s="48"/>
      <c r="J4813" s="48"/>
      <c r="K4813" s="48"/>
      <c r="L4813" s="36" t="s">
        <v>3438</v>
      </c>
      <c r="M4813" s="36" t="str">
        <f>IF(LEFT(NICAP[[#This Row],[Date]],1)=0,"Y","N")</f>
        <v>N</v>
      </c>
      <c r="N4813" s="36"/>
      <c r="O4813" s="36" t="str">
        <f>19&amp;LEFT(NICAP[[#This Row],[Date]],2)</f>
        <v>1977</v>
      </c>
      <c r="P4813" s="36" t="str">
        <f>MID(NICAP[[#This Row],[Date]],3,2)</f>
        <v>05</v>
      </c>
      <c r="Q4813" s="36" t="str">
        <f>RIGHT(NICAP[[#This Row],[Date]],2)</f>
        <v>26</v>
      </c>
      <c r="R4813" s="26">
        <f>DATE(NICAP[[#This Row],[Year]],NICAP[[#This Row],[Month]],NICAP[[#This Row],[Day]])</f>
        <v>28271</v>
      </c>
      <c r="S4813" s="35" t="str">
        <f t="shared" si="150"/>
        <v>MI</v>
      </c>
      <c r="T4813" s="24" t="str">
        <f t="shared" si="151"/>
        <v>US</v>
      </c>
    </row>
    <row r="4814" spans="1:20" ht="12.75" customHeight="1" x14ac:dyDescent="0.2">
      <c r="A4814" s="35">
        <v>4805</v>
      </c>
      <c r="B4814" s="53">
        <v>770526</v>
      </c>
      <c r="C4814" s="39" t="s">
        <v>3227</v>
      </c>
      <c r="D4814" s="39" t="s">
        <v>1822</v>
      </c>
      <c r="E4814" s="39" t="str">
        <f>IF(AND(LEN(NICAP[[#This Row],[State or      Country]])=2,NICAP[[#This Row],[State or      Country]]&lt;&gt;"UK"),"US","Other")</f>
        <v>Other</v>
      </c>
      <c r="F4814" s="38">
        <v>4</v>
      </c>
      <c r="G4814" s="37"/>
      <c r="H4814" s="37"/>
      <c r="I4814" s="37"/>
      <c r="J4814" s="37"/>
      <c r="K4814" s="37"/>
      <c r="L4814" s="36" t="s">
        <v>3437</v>
      </c>
      <c r="M4814" s="36" t="str">
        <f>IF(LEFT(NICAP[[#This Row],[Date]],1)=0,"Y","N")</f>
        <v>N</v>
      </c>
      <c r="N4814" s="36"/>
      <c r="O4814" s="36" t="str">
        <f>19&amp;LEFT(NICAP[[#This Row],[Date]],2)</f>
        <v>1977</v>
      </c>
      <c r="P4814" s="36" t="str">
        <f>MID(NICAP[[#This Row],[Date]],3,2)</f>
        <v>05</v>
      </c>
      <c r="Q4814" s="36" t="str">
        <f>RIGHT(NICAP[[#This Row],[Date]],2)</f>
        <v>26</v>
      </c>
      <c r="R4814" s="26">
        <f>DATE(NICAP[[#This Row],[Year]],NICAP[[#This Row],[Month]],NICAP[[#This Row],[Day]])</f>
        <v>28271</v>
      </c>
      <c r="S4814" s="35" t="str">
        <f t="shared" si="150"/>
        <v/>
      </c>
      <c r="T4814" s="24" t="str">
        <f t="shared" si="151"/>
        <v>Australia</v>
      </c>
    </row>
    <row r="4815" spans="1:20" ht="27.75" customHeight="1" x14ac:dyDescent="0.2">
      <c r="A4815" s="35">
        <v>4806</v>
      </c>
      <c r="B4815" s="60">
        <v>770606</v>
      </c>
      <c r="C4815" s="44" t="s">
        <v>3436</v>
      </c>
      <c r="D4815" s="44" t="s">
        <v>1802</v>
      </c>
      <c r="E4815" s="44" t="str">
        <f>IF(AND(LEN(NICAP[[#This Row],[State or      Country]])=2,NICAP[[#This Row],[State or      Country]]&lt;&gt;"UK"),"US","Other")</f>
        <v>Other</v>
      </c>
      <c r="F4815" s="43">
        <v>3</v>
      </c>
      <c r="G4815" s="41"/>
      <c r="H4815" s="41"/>
      <c r="I4815" s="41"/>
      <c r="J4815" s="41"/>
      <c r="K4815" s="41"/>
      <c r="L4815" s="42" t="s">
        <v>3435</v>
      </c>
      <c r="M4815" s="42" t="str">
        <f>IF(LEFT(NICAP[[#This Row],[Date]],1)=0,"Y","N")</f>
        <v>N</v>
      </c>
      <c r="N4815" s="42"/>
      <c r="O4815" s="42" t="str">
        <f>19&amp;LEFT(NICAP[[#This Row],[Date]],2)</f>
        <v>1977</v>
      </c>
      <c r="P4815" s="42" t="str">
        <f>MID(NICAP[[#This Row],[Date]],3,2)</f>
        <v>06</v>
      </c>
      <c r="Q4815" s="42" t="str">
        <f>RIGHT(NICAP[[#This Row],[Date]],2)</f>
        <v>06</v>
      </c>
      <c r="R4815" s="26">
        <f>DATE(NICAP[[#This Row],[Year]],NICAP[[#This Row],[Month]],NICAP[[#This Row],[Day]])</f>
        <v>28282</v>
      </c>
      <c r="S4815" s="35" t="str">
        <f t="shared" si="150"/>
        <v/>
      </c>
      <c r="T4815" s="24" t="str">
        <f t="shared" si="151"/>
        <v>UK</v>
      </c>
    </row>
    <row r="4816" spans="1:20" ht="27.75" customHeight="1" x14ac:dyDescent="0.2">
      <c r="A4816" s="35">
        <v>4807</v>
      </c>
      <c r="B4816" s="60">
        <v>770612</v>
      </c>
      <c r="C4816" s="44" t="s">
        <v>3434</v>
      </c>
      <c r="D4816" s="44" t="s">
        <v>1670</v>
      </c>
      <c r="E4816" s="44" t="str">
        <f>IF(AND(LEN(NICAP[[#This Row],[State or      Country]])=2,NICAP[[#This Row],[State or      Country]]&lt;&gt;"UK"),"US","Other")</f>
        <v>US</v>
      </c>
      <c r="F4816" s="43">
        <v>7</v>
      </c>
      <c r="G4816" s="41"/>
      <c r="H4816" s="41"/>
      <c r="I4816" s="41"/>
      <c r="J4816" s="41"/>
      <c r="K4816" s="41"/>
      <c r="L4816" s="42" t="s">
        <v>3433</v>
      </c>
      <c r="M4816" s="42" t="str">
        <f>IF(LEFT(NICAP[[#This Row],[Date]],1)=0,"Y","N")</f>
        <v>N</v>
      </c>
      <c r="N4816" s="42"/>
      <c r="O4816" s="42" t="str">
        <f>19&amp;LEFT(NICAP[[#This Row],[Date]],2)</f>
        <v>1977</v>
      </c>
      <c r="P4816" s="42" t="str">
        <f>MID(NICAP[[#This Row],[Date]],3,2)</f>
        <v>06</v>
      </c>
      <c r="Q4816" s="42" t="str">
        <f>RIGHT(NICAP[[#This Row],[Date]],2)</f>
        <v>12</v>
      </c>
      <c r="R4816" s="26">
        <f>DATE(NICAP[[#This Row],[Year]],NICAP[[#This Row],[Month]],NICAP[[#This Row],[Day]])</f>
        <v>28288</v>
      </c>
      <c r="S4816" s="35" t="str">
        <f t="shared" si="150"/>
        <v>IL</v>
      </c>
      <c r="T4816" s="24" t="str">
        <f t="shared" si="151"/>
        <v>US</v>
      </c>
    </row>
    <row r="4817" spans="1:20" ht="27" customHeight="1" x14ac:dyDescent="0.2">
      <c r="A4817" s="35">
        <v>4808</v>
      </c>
      <c r="B4817" s="60">
        <v>770616</v>
      </c>
      <c r="C4817" s="44" t="s">
        <v>3432</v>
      </c>
      <c r="D4817" s="44" t="s">
        <v>3431</v>
      </c>
      <c r="E4817" s="44" t="str">
        <f>IF(AND(LEN(NICAP[[#This Row],[State or      Country]])=2,NICAP[[#This Row],[State or      Country]]&lt;&gt;"UK"),"US","Other")</f>
        <v>Other</v>
      </c>
      <c r="F4817" s="43">
        <v>3</v>
      </c>
      <c r="G4817" s="41"/>
      <c r="H4817" s="41"/>
      <c r="I4817" s="41"/>
      <c r="J4817" s="41"/>
      <c r="K4817" s="41"/>
      <c r="L4817" s="42" t="s">
        <v>3430</v>
      </c>
      <c r="M4817" s="42" t="str">
        <f>IF(LEFT(NICAP[[#This Row],[Date]],1)=0,"Y","N")</f>
        <v>N</v>
      </c>
      <c r="N4817" s="42"/>
      <c r="O4817" s="42" t="str">
        <f>19&amp;LEFT(NICAP[[#This Row],[Date]],2)</f>
        <v>1977</v>
      </c>
      <c r="P4817" s="42" t="str">
        <f>MID(NICAP[[#This Row],[Date]],3,2)</f>
        <v>06</v>
      </c>
      <c r="Q4817" s="42" t="str">
        <f>RIGHT(NICAP[[#This Row],[Date]],2)</f>
        <v>16</v>
      </c>
      <c r="R4817" s="26">
        <f>DATE(NICAP[[#This Row],[Year]],NICAP[[#This Row],[Month]],NICAP[[#This Row],[Day]])</f>
        <v>28292</v>
      </c>
      <c r="S4817" s="35" t="str">
        <f t="shared" si="150"/>
        <v/>
      </c>
      <c r="T4817" s="24" t="str">
        <f t="shared" si="151"/>
        <v>S. Africa</v>
      </c>
    </row>
    <row r="4818" spans="1:20" ht="86.25" customHeight="1" x14ac:dyDescent="0.2">
      <c r="A4818" s="35">
        <v>4809</v>
      </c>
      <c r="B4818" s="57">
        <v>770617</v>
      </c>
      <c r="C4818" s="50" t="s">
        <v>3429</v>
      </c>
      <c r="D4818" s="50" t="s">
        <v>1667</v>
      </c>
      <c r="E4818" s="50" t="str">
        <f>IF(AND(LEN(NICAP[[#This Row],[State or      Country]])=2,NICAP[[#This Row],[State or      Country]]&lt;&gt;"UK"),"US","Other")</f>
        <v>US</v>
      </c>
      <c r="F4818" s="49">
        <v>2</v>
      </c>
      <c r="G4818" s="48"/>
      <c r="H4818" s="48"/>
      <c r="I4818" s="48"/>
      <c r="J4818" s="48"/>
      <c r="K4818" s="48"/>
      <c r="L4818" s="36" t="s">
        <v>3428</v>
      </c>
      <c r="M4818" s="36" t="str">
        <f>IF(LEFT(NICAP[[#This Row],[Date]],1)=0,"Y","N")</f>
        <v>N</v>
      </c>
      <c r="N4818" s="36"/>
      <c r="O4818" s="36" t="str">
        <f>19&amp;LEFT(NICAP[[#This Row],[Date]],2)</f>
        <v>1977</v>
      </c>
      <c r="P4818" s="36" t="str">
        <f>MID(NICAP[[#This Row],[Date]],3,2)</f>
        <v>06</v>
      </c>
      <c r="Q4818" s="36" t="str">
        <f>RIGHT(NICAP[[#This Row],[Date]],2)</f>
        <v>17</v>
      </c>
      <c r="R4818" s="26">
        <f>DATE(NICAP[[#This Row],[Year]],NICAP[[#This Row],[Month]],NICAP[[#This Row],[Day]])</f>
        <v>28293</v>
      </c>
      <c r="S4818" s="35" t="str">
        <f t="shared" si="150"/>
        <v>TX</v>
      </c>
      <c r="T4818" s="24" t="str">
        <f t="shared" si="151"/>
        <v>US</v>
      </c>
    </row>
    <row r="4819" spans="1:20" ht="57" customHeight="1" x14ac:dyDescent="0.2">
      <c r="A4819" s="35">
        <v>4810</v>
      </c>
      <c r="B4819" s="57">
        <v>770621</v>
      </c>
      <c r="C4819" s="50" t="s">
        <v>3427</v>
      </c>
      <c r="D4819" s="50" t="s">
        <v>1802</v>
      </c>
      <c r="E4819" s="50" t="str">
        <f>IF(AND(LEN(NICAP[[#This Row],[State or      Country]])=2,NICAP[[#This Row],[State or      Country]]&lt;&gt;"UK"),"US","Other")</f>
        <v>Other</v>
      </c>
      <c r="F4819" s="49">
        <v>2</v>
      </c>
      <c r="G4819" s="48"/>
      <c r="H4819" s="48"/>
      <c r="I4819" s="48"/>
      <c r="J4819" s="48"/>
      <c r="K4819" s="48"/>
      <c r="L4819" s="36" t="s">
        <v>3426</v>
      </c>
      <c r="M4819" s="36" t="str">
        <f>IF(LEFT(NICAP[[#This Row],[Date]],1)=0,"Y","N")</f>
        <v>N</v>
      </c>
      <c r="N4819" s="36"/>
      <c r="O4819" s="36" t="str">
        <f>19&amp;LEFT(NICAP[[#This Row],[Date]],2)</f>
        <v>1977</v>
      </c>
      <c r="P4819" s="36" t="str">
        <f>MID(NICAP[[#This Row],[Date]],3,2)</f>
        <v>06</v>
      </c>
      <c r="Q4819" s="36" t="str">
        <f>RIGHT(NICAP[[#This Row],[Date]],2)</f>
        <v>21</v>
      </c>
      <c r="R4819" s="26">
        <f>DATE(NICAP[[#This Row],[Year]],NICAP[[#This Row],[Month]],NICAP[[#This Row],[Day]])</f>
        <v>28297</v>
      </c>
      <c r="S4819" s="35" t="str">
        <f t="shared" si="150"/>
        <v/>
      </c>
      <c r="T4819" s="24" t="str">
        <f t="shared" si="151"/>
        <v>UK</v>
      </c>
    </row>
    <row r="4820" spans="1:20" ht="12.75" customHeight="1" x14ac:dyDescent="0.2">
      <c r="A4820" s="35">
        <v>4811</v>
      </c>
      <c r="B4820" s="53">
        <v>770621</v>
      </c>
      <c r="C4820" s="39" t="s">
        <v>3425</v>
      </c>
      <c r="D4820" s="39" t="s">
        <v>2232</v>
      </c>
      <c r="E4820" s="39" t="str">
        <f>IF(AND(LEN(NICAP[[#This Row],[State or      Country]])=2,NICAP[[#This Row],[State or      Country]]&lt;&gt;"UK"),"US","Other")</f>
        <v>Other</v>
      </c>
      <c r="F4820" s="38">
        <v>8</v>
      </c>
      <c r="G4820" s="37"/>
      <c r="H4820" s="37"/>
      <c r="I4820" s="37"/>
      <c r="J4820" s="37"/>
      <c r="K4820" s="37"/>
      <c r="L4820" s="36" t="s">
        <v>3424</v>
      </c>
      <c r="M4820" s="36" t="str">
        <f>IF(LEFT(NICAP[[#This Row],[Date]],1)=0,"Y","N")</f>
        <v>N</v>
      </c>
      <c r="N4820" s="36"/>
      <c r="O4820" s="36" t="str">
        <f>19&amp;LEFT(NICAP[[#This Row],[Date]],2)</f>
        <v>1977</v>
      </c>
      <c r="P4820" s="36" t="str">
        <f>MID(NICAP[[#This Row],[Date]],3,2)</f>
        <v>06</v>
      </c>
      <c r="Q4820" s="36" t="str">
        <f>RIGHT(NICAP[[#This Row],[Date]],2)</f>
        <v>21</v>
      </c>
      <c r="R4820" s="26">
        <f>DATE(NICAP[[#This Row],[Year]],NICAP[[#This Row],[Month]],NICAP[[#This Row],[Day]])</f>
        <v>28297</v>
      </c>
      <c r="S4820" s="35" t="str">
        <f t="shared" si="150"/>
        <v/>
      </c>
      <c r="T4820" s="24" t="str">
        <f t="shared" si="151"/>
        <v>Arg</v>
      </c>
    </row>
    <row r="4821" spans="1:20" ht="56.25" customHeight="1" x14ac:dyDescent="0.2">
      <c r="A4821" s="35">
        <v>4812</v>
      </c>
      <c r="B4821" s="57">
        <v>770623</v>
      </c>
      <c r="C4821" s="50" t="s">
        <v>3423</v>
      </c>
      <c r="D4821" s="50" t="s">
        <v>3422</v>
      </c>
      <c r="E4821" s="50" t="str">
        <f>IF(AND(LEN(NICAP[[#This Row],[State or      Country]])=2,NICAP[[#This Row],[State or      Country]]&lt;&gt;"UK"),"US","Other")</f>
        <v>Other</v>
      </c>
      <c r="F4821" s="49">
        <v>3</v>
      </c>
      <c r="G4821" s="48"/>
      <c r="H4821" s="48"/>
      <c r="I4821" s="48"/>
      <c r="J4821" s="48"/>
      <c r="K4821" s="48"/>
      <c r="L4821" s="36" t="s">
        <v>3421</v>
      </c>
      <c r="M4821" s="36" t="str">
        <f>IF(LEFT(NICAP[[#This Row],[Date]],1)=0,"Y","N")</f>
        <v>N</v>
      </c>
      <c r="N4821" s="36"/>
      <c r="O4821" s="36" t="str">
        <f>19&amp;LEFT(NICAP[[#This Row],[Date]],2)</f>
        <v>1977</v>
      </c>
      <c r="P4821" s="36" t="str">
        <f>MID(NICAP[[#This Row],[Date]],3,2)</f>
        <v>06</v>
      </c>
      <c r="Q4821" s="36" t="str">
        <f>RIGHT(NICAP[[#This Row],[Date]],2)</f>
        <v>23</v>
      </c>
      <c r="R4821" s="26">
        <f>DATE(NICAP[[#This Row],[Year]],NICAP[[#This Row],[Month]],NICAP[[#This Row],[Day]])</f>
        <v>28299</v>
      </c>
      <c r="S4821" s="35" t="str">
        <f t="shared" si="150"/>
        <v/>
      </c>
      <c r="T4821" s="24" t="str">
        <f t="shared" si="151"/>
        <v>S.Africa</v>
      </c>
    </row>
    <row r="4822" spans="1:20" ht="101.25" customHeight="1" x14ac:dyDescent="0.2">
      <c r="A4822" s="35">
        <v>4813</v>
      </c>
      <c r="B4822" s="57">
        <v>770624</v>
      </c>
      <c r="C4822" s="50" t="s">
        <v>3420</v>
      </c>
      <c r="D4822" s="50" t="s">
        <v>3419</v>
      </c>
      <c r="E4822" s="50" t="str">
        <f>IF(AND(LEN(NICAP[[#This Row],[State or      Country]])=2,NICAP[[#This Row],[State or      Country]]&lt;&gt;"UK"),"US","Other")</f>
        <v>Other</v>
      </c>
      <c r="F4822" s="49">
        <v>3</v>
      </c>
      <c r="G4822" s="48"/>
      <c r="H4822" s="48"/>
      <c r="I4822" s="48"/>
      <c r="J4822" s="48"/>
      <c r="K4822" s="48"/>
      <c r="L4822" s="36" t="s">
        <v>3418</v>
      </c>
      <c r="M4822" s="36" t="str">
        <f>IF(LEFT(NICAP[[#This Row],[Date]],1)=0,"Y","N")</f>
        <v>N</v>
      </c>
      <c r="N4822" s="36"/>
      <c r="O4822" s="36" t="str">
        <f>19&amp;LEFT(NICAP[[#This Row],[Date]],2)</f>
        <v>1977</v>
      </c>
      <c r="P4822" s="36" t="str">
        <f>MID(NICAP[[#This Row],[Date]],3,2)</f>
        <v>06</v>
      </c>
      <c r="Q4822" s="36" t="str">
        <f>RIGHT(NICAP[[#This Row],[Date]],2)</f>
        <v>24</v>
      </c>
      <c r="R4822" s="26">
        <f>DATE(NICAP[[#This Row],[Year]],NICAP[[#This Row],[Month]],NICAP[[#This Row],[Day]])</f>
        <v>28300</v>
      </c>
      <c r="S4822" s="35" t="str">
        <f t="shared" si="150"/>
        <v/>
      </c>
      <c r="T4822" s="24" t="str">
        <f t="shared" si="151"/>
        <v>Dominican Republic</v>
      </c>
    </row>
    <row r="4823" spans="1:20" ht="57" customHeight="1" x14ac:dyDescent="0.2">
      <c r="A4823" s="35">
        <v>4814</v>
      </c>
      <c r="B4823" s="57">
        <v>770628</v>
      </c>
      <c r="C4823" s="50" t="s">
        <v>3417</v>
      </c>
      <c r="D4823" s="50" t="s">
        <v>3159</v>
      </c>
      <c r="E4823" s="50" t="str">
        <f>IF(AND(LEN(NICAP[[#This Row],[State or      Country]])=2,NICAP[[#This Row],[State or      Country]]&lt;&gt;"UK"),"US","Other")</f>
        <v>Other</v>
      </c>
      <c r="F4823" s="49">
        <v>2</v>
      </c>
      <c r="G4823" s="48"/>
      <c r="H4823" s="48"/>
      <c r="I4823" s="48"/>
      <c r="J4823" s="48"/>
      <c r="K4823" s="48"/>
      <c r="L4823" s="36" t="s">
        <v>3416</v>
      </c>
      <c r="M4823" s="36" t="str">
        <f>IF(LEFT(NICAP[[#This Row],[Date]],1)=0,"Y","N")</f>
        <v>N</v>
      </c>
      <c r="N4823" s="36"/>
      <c r="O4823" s="36" t="str">
        <f>19&amp;LEFT(NICAP[[#This Row],[Date]],2)</f>
        <v>1977</v>
      </c>
      <c r="P4823" s="36" t="str">
        <f>MID(NICAP[[#This Row],[Date]],3,2)</f>
        <v>06</v>
      </c>
      <c r="Q4823" s="36" t="str">
        <f>RIGHT(NICAP[[#This Row],[Date]],2)</f>
        <v>28</v>
      </c>
      <c r="R4823" s="26">
        <f>DATE(NICAP[[#This Row],[Year]],NICAP[[#This Row],[Month]],NICAP[[#This Row],[Day]])</f>
        <v>28304</v>
      </c>
      <c r="S4823" s="35" t="str">
        <f t="shared" si="150"/>
        <v/>
      </c>
      <c r="T4823" s="24" t="str">
        <f t="shared" si="151"/>
        <v>Iran</v>
      </c>
    </row>
    <row r="4824" spans="1:20" ht="101.25" customHeight="1" x14ac:dyDescent="0.2">
      <c r="A4824" s="35">
        <v>4815</v>
      </c>
      <c r="B4824" s="57">
        <v>770700</v>
      </c>
      <c r="C4824" s="50" t="s">
        <v>3415</v>
      </c>
      <c r="D4824" s="50" t="s">
        <v>1787</v>
      </c>
      <c r="E4824" s="50" t="str">
        <f>IF(AND(LEN(NICAP[[#This Row],[State or      Country]])=2,NICAP[[#This Row],[State or      Country]]&lt;&gt;"UK"),"US","Other")</f>
        <v>US</v>
      </c>
      <c r="F4824" s="49">
        <v>2</v>
      </c>
      <c r="G4824" s="48"/>
      <c r="H4824" s="48"/>
      <c r="I4824" s="48"/>
      <c r="J4824" s="48"/>
      <c r="K4824" s="48"/>
      <c r="L4824" s="36" t="s">
        <v>3414</v>
      </c>
      <c r="M4824" s="36" t="str">
        <f>IF(LEFT(NICAP[[#This Row],[Date]],1)=0,"Y","N")</f>
        <v>N</v>
      </c>
      <c r="N4824" s="36"/>
      <c r="O4824" s="36" t="str">
        <f>19&amp;LEFT(NICAP[[#This Row],[Date]],2)</f>
        <v>1977</v>
      </c>
      <c r="P4824" s="36" t="str">
        <f>MID(NICAP[[#This Row],[Date]],3,2)</f>
        <v>07</v>
      </c>
      <c r="Q4824" s="36" t="str">
        <f>RIGHT(NICAP[[#This Row],[Date]],2)</f>
        <v>00</v>
      </c>
      <c r="R4824" s="26">
        <f>DATE(NICAP[[#This Row],[Year]],NICAP[[#This Row],[Month]],NICAP[[#This Row],[Day]])</f>
        <v>28306</v>
      </c>
      <c r="S4824" s="35" t="str">
        <f t="shared" si="150"/>
        <v>IN</v>
      </c>
      <c r="T4824" s="24" t="str">
        <f t="shared" si="151"/>
        <v>US</v>
      </c>
    </row>
    <row r="4825" spans="1:20" ht="71.25" customHeight="1" x14ac:dyDescent="0.2">
      <c r="A4825" s="35">
        <v>4816</v>
      </c>
      <c r="B4825" s="57">
        <v>770701</v>
      </c>
      <c r="C4825" s="50" t="s">
        <v>3413</v>
      </c>
      <c r="D4825" s="50" t="s">
        <v>2535</v>
      </c>
      <c r="E4825" s="50" t="str">
        <f>IF(AND(LEN(NICAP[[#This Row],[State or      Country]])=2,NICAP[[#This Row],[State or      Country]]&lt;&gt;"UK"),"US","Other")</f>
        <v>US</v>
      </c>
      <c r="F4825" s="49">
        <v>11</v>
      </c>
      <c r="G4825" s="48"/>
      <c r="H4825" s="48"/>
      <c r="I4825" s="48"/>
      <c r="J4825" s="48"/>
      <c r="K4825" s="48"/>
      <c r="L4825" s="42" t="s">
        <v>3412</v>
      </c>
      <c r="M4825" s="42" t="str">
        <f>IF(LEFT(NICAP[[#This Row],[Date]],1)=0,"Y","N")</f>
        <v>N</v>
      </c>
      <c r="N4825" s="42"/>
      <c r="O4825" s="42" t="str">
        <f>19&amp;LEFT(NICAP[[#This Row],[Date]],2)</f>
        <v>1977</v>
      </c>
      <c r="P4825" s="42" t="str">
        <f>MID(NICAP[[#This Row],[Date]],3,2)</f>
        <v>07</v>
      </c>
      <c r="Q4825" s="42" t="str">
        <f>RIGHT(NICAP[[#This Row],[Date]],2)</f>
        <v>01</v>
      </c>
      <c r="R4825" s="26">
        <f>DATE(NICAP[[#This Row],[Year]],NICAP[[#This Row],[Month]],NICAP[[#This Row],[Day]])</f>
        <v>28307</v>
      </c>
      <c r="S4825" s="35" t="str">
        <f t="shared" si="150"/>
        <v>NZ</v>
      </c>
      <c r="T4825" s="24" t="str">
        <f t="shared" si="151"/>
        <v>US</v>
      </c>
    </row>
    <row r="4826" spans="1:20" ht="42.75" customHeight="1" x14ac:dyDescent="0.2">
      <c r="A4826" s="35">
        <v>4817</v>
      </c>
      <c r="B4826" s="73">
        <v>770701</v>
      </c>
      <c r="C4826" s="50" t="s">
        <v>3411</v>
      </c>
      <c r="D4826" s="50" t="s">
        <v>1810</v>
      </c>
      <c r="E4826" s="50" t="str">
        <f>IF(AND(LEN(NICAP[[#This Row],[State or      Country]])=2,NICAP[[#This Row],[State or      Country]]&lt;&gt;"UK"),"US","Other")</f>
        <v>Other</v>
      </c>
      <c r="F4826" s="75">
        <v>2</v>
      </c>
      <c r="G4826" s="48"/>
      <c r="H4826" s="48"/>
      <c r="I4826" s="48"/>
      <c r="J4826" s="48"/>
      <c r="K4826" s="48"/>
      <c r="L4826" s="36" t="s">
        <v>3410</v>
      </c>
      <c r="M4826" s="36" t="str">
        <f>IF(LEFT(NICAP[[#This Row],[Date]],1)=0,"Y","N")</f>
        <v>N</v>
      </c>
      <c r="N4826" s="36"/>
      <c r="O4826" s="36" t="str">
        <f>19&amp;LEFT(NICAP[[#This Row],[Date]],2)</f>
        <v>1977</v>
      </c>
      <c r="P4826" s="36" t="str">
        <f>MID(NICAP[[#This Row],[Date]],3,2)</f>
        <v>07</v>
      </c>
      <c r="Q4826" s="36" t="str">
        <f>RIGHT(NICAP[[#This Row],[Date]],2)</f>
        <v>01</v>
      </c>
      <c r="R4826" s="26">
        <f>DATE(NICAP[[#This Row],[Year]],NICAP[[#This Row],[Month]],NICAP[[#This Row],[Day]])</f>
        <v>28307</v>
      </c>
      <c r="S4826" s="35" t="str">
        <f t="shared" si="150"/>
        <v/>
      </c>
      <c r="T4826" s="24" t="str">
        <f t="shared" si="151"/>
        <v>Italy</v>
      </c>
    </row>
    <row r="4827" spans="1:20" ht="57" customHeight="1" x14ac:dyDescent="0.2">
      <c r="A4827" s="35">
        <v>4818</v>
      </c>
      <c r="B4827" s="57">
        <v>770704</v>
      </c>
      <c r="C4827" s="50" t="s">
        <v>3409</v>
      </c>
      <c r="D4827" s="50" t="s">
        <v>2098</v>
      </c>
      <c r="E4827" s="50" t="str">
        <f>IF(AND(LEN(NICAP[[#This Row],[State or      Country]])=2,NICAP[[#This Row],[State or      Country]]&lt;&gt;"UK"),"US","Other")</f>
        <v>US</v>
      </c>
      <c r="F4827" s="75">
        <v>1</v>
      </c>
      <c r="G4827" s="48"/>
      <c r="H4827" s="48"/>
      <c r="I4827" s="48"/>
      <c r="J4827" s="48"/>
      <c r="K4827" s="48"/>
      <c r="L4827" s="36" t="s">
        <v>3408</v>
      </c>
      <c r="M4827" s="36" t="str">
        <f>IF(LEFT(NICAP[[#This Row],[Date]],1)=0,"Y","N")</f>
        <v>N</v>
      </c>
      <c r="N4827" s="36"/>
      <c r="O4827" s="36" t="str">
        <f>19&amp;LEFT(NICAP[[#This Row],[Date]],2)</f>
        <v>1977</v>
      </c>
      <c r="P4827" s="36" t="str">
        <f>MID(NICAP[[#This Row],[Date]],3,2)</f>
        <v>07</v>
      </c>
      <c r="Q4827" s="36" t="str">
        <f>RIGHT(NICAP[[#This Row],[Date]],2)</f>
        <v>04</v>
      </c>
      <c r="R4827" s="26">
        <f>DATE(NICAP[[#This Row],[Year]],NICAP[[#This Row],[Month]],NICAP[[#This Row],[Day]])</f>
        <v>28310</v>
      </c>
      <c r="S4827" s="35" t="str">
        <f t="shared" si="150"/>
        <v>VA</v>
      </c>
      <c r="T4827" s="24" t="str">
        <f t="shared" si="151"/>
        <v>US</v>
      </c>
    </row>
    <row r="4828" spans="1:20" ht="71.25" customHeight="1" x14ac:dyDescent="0.2">
      <c r="A4828" s="35">
        <v>4819</v>
      </c>
      <c r="B4828" s="57">
        <v>770704</v>
      </c>
      <c r="C4828" s="50" t="s">
        <v>3407</v>
      </c>
      <c r="D4828" s="50" t="s">
        <v>1707</v>
      </c>
      <c r="E4828" s="50" t="str">
        <f>IF(AND(LEN(NICAP[[#This Row],[State or      Country]])=2,NICAP[[#This Row],[State or      Country]]&lt;&gt;"UK"),"US","Other")</f>
        <v>US</v>
      </c>
      <c r="F4828" s="75">
        <v>2</v>
      </c>
      <c r="G4828" s="48"/>
      <c r="H4828" s="48"/>
      <c r="I4828" s="48"/>
      <c r="J4828" s="48"/>
      <c r="K4828" s="48"/>
      <c r="L4828" s="36" t="s">
        <v>3406</v>
      </c>
      <c r="M4828" s="36" t="str">
        <f>IF(LEFT(NICAP[[#This Row],[Date]],1)=0,"Y","N")</f>
        <v>N</v>
      </c>
      <c r="N4828" s="36"/>
      <c r="O4828" s="36" t="str">
        <f>19&amp;LEFT(NICAP[[#This Row],[Date]],2)</f>
        <v>1977</v>
      </c>
      <c r="P4828" s="36" t="str">
        <f>MID(NICAP[[#This Row],[Date]],3,2)</f>
        <v>07</v>
      </c>
      <c r="Q4828" s="36" t="str">
        <f>RIGHT(NICAP[[#This Row],[Date]],2)</f>
        <v>04</v>
      </c>
      <c r="R4828" s="26">
        <f>DATE(NICAP[[#This Row],[Year]],NICAP[[#This Row],[Month]],NICAP[[#This Row],[Day]])</f>
        <v>28310</v>
      </c>
      <c r="S4828" s="35" t="str">
        <f t="shared" si="150"/>
        <v>WA</v>
      </c>
      <c r="T4828" s="24" t="str">
        <f t="shared" si="151"/>
        <v>US</v>
      </c>
    </row>
    <row r="4829" spans="1:20" ht="72" customHeight="1" x14ac:dyDescent="0.2">
      <c r="A4829" s="35">
        <v>4820</v>
      </c>
      <c r="B4829" s="57">
        <v>770704</v>
      </c>
      <c r="C4829" s="50" t="s">
        <v>3407</v>
      </c>
      <c r="D4829" s="50" t="s">
        <v>1707</v>
      </c>
      <c r="E4829" s="50" t="str">
        <f>IF(AND(LEN(NICAP[[#This Row],[State or      Country]])=2,NICAP[[#This Row],[State or      Country]]&lt;&gt;"UK"),"US","Other")</f>
        <v>US</v>
      </c>
      <c r="F4829" s="75">
        <v>7</v>
      </c>
      <c r="G4829" s="48"/>
      <c r="H4829" s="48"/>
      <c r="I4829" s="48"/>
      <c r="J4829" s="48"/>
      <c r="K4829" s="48"/>
      <c r="L4829" s="36" t="s">
        <v>3406</v>
      </c>
      <c r="M4829" s="36" t="str">
        <f>IF(LEFT(NICAP[[#This Row],[Date]],1)=0,"Y","N")</f>
        <v>N</v>
      </c>
      <c r="N4829" s="36"/>
      <c r="O4829" s="36" t="str">
        <f>19&amp;LEFT(NICAP[[#This Row],[Date]],2)</f>
        <v>1977</v>
      </c>
      <c r="P4829" s="36" t="str">
        <f>MID(NICAP[[#This Row],[Date]],3,2)</f>
        <v>07</v>
      </c>
      <c r="Q4829" s="36" t="str">
        <f>RIGHT(NICAP[[#This Row],[Date]],2)</f>
        <v>04</v>
      </c>
      <c r="R4829" s="26">
        <f>DATE(NICAP[[#This Row],[Year]],NICAP[[#This Row],[Month]],NICAP[[#This Row],[Day]])</f>
        <v>28310</v>
      </c>
      <c r="S4829" s="35" t="str">
        <f t="shared" si="150"/>
        <v>WA</v>
      </c>
      <c r="T4829" s="24" t="str">
        <f t="shared" si="151"/>
        <v>US</v>
      </c>
    </row>
    <row r="4830" spans="1:20" ht="42" customHeight="1" x14ac:dyDescent="0.2">
      <c r="A4830" s="35">
        <v>4821</v>
      </c>
      <c r="B4830" s="57">
        <v>770706</v>
      </c>
      <c r="C4830" s="50" t="s">
        <v>3405</v>
      </c>
      <c r="D4830" s="50" t="s">
        <v>3404</v>
      </c>
      <c r="E4830" s="50" t="str">
        <f>IF(AND(LEN(NICAP[[#This Row],[State or      Country]])=2,NICAP[[#This Row],[State or      Country]]&lt;&gt;"UK"),"US","Other")</f>
        <v>Other</v>
      </c>
      <c r="F4830" s="75">
        <v>2</v>
      </c>
      <c r="G4830" s="48"/>
      <c r="H4830" s="48"/>
      <c r="I4830" s="48"/>
      <c r="J4830" s="48"/>
      <c r="K4830" s="48"/>
      <c r="L4830" s="42" t="s">
        <v>3403</v>
      </c>
      <c r="M4830" s="42" t="str">
        <f>IF(LEFT(NICAP[[#This Row],[Date]],1)=0,"Y","N")</f>
        <v>N</v>
      </c>
      <c r="N4830" s="42"/>
      <c r="O4830" s="42" t="str">
        <f>19&amp;LEFT(NICAP[[#This Row],[Date]],2)</f>
        <v>1977</v>
      </c>
      <c r="P4830" s="42" t="str">
        <f>MID(NICAP[[#This Row],[Date]],3,2)</f>
        <v>07</v>
      </c>
      <c r="Q4830" s="42" t="str">
        <f>RIGHT(NICAP[[#This Row],[Date]],2)</f>
        <v>06</v>
      </c>
      <c r="R4830" s="26">
        <f>DATE(NICAP[[#This Row],[Year]],NICAP[[#This Row],[Month]],NICAP[[#This Row],[Day]])</f>
        <v>28312</v>
      </c>
      <c r="S4830" s="35" t="str">
        <f t="shared" si="150"/>
        <v/>
      </c>
      <c r="T4830" s="24" t="str">
        <f t="shared" si="151"/>
        <v>South Africa</v>
      </c>
    </row>
    <row r="4831" spans="1:20" ht="71.25" customHeight="1" x14ac:dyDescent="0.2">
      <c r="A4831" s="35">
        <v>4822</v>
      </c>
      <c r="B4831" s="57">
        <v>770707</v>
      </c>
      <c r="C4831" s="50" t="s">
        <v>3402</v>
      </c>
      <c r="D4831" s="50" t="s">
        <v>1878</v>
      </c>
      <c r="E4831" s="50" t="str">
        <f>IF(AND(LEN(NICAP[[#This Row],[State or      Country]])=2,NICAP[[#This Row],[State or      Country]]&lt;&gt;"UK"),"US","Other")</f>
        <v>Other</v>
      </c>
      <c r="F4831" s="75">
        <v>2</v>
      </c>
      <c r="G4831" s="48"/>
      <c r="H4831" s="48"/>
      <c r="I4831" s="48"/>
      <c r="J4831" s="48"/>
      <c r="K4831" s="48"/>
      <c r="L4831" s="36" t="s">
        <v>3401</v>
      </c>
      <c r="M4831" s="36" t="str">
        <f>IF(LEFT(NICAP[[#This Row],[Date]],1)=0,"Y","N")</f>
        <v>N</v>
      </c>
      <c r="N4831" s="36"/>
      <c r="O4831" s="36" t="str">
        <f>19&amp;LEFT(NICAP[[#This Row],[Date]],2)</f>
        <v>1977</v>
      </c>
      <c r="P4831" s="36" t="str">
        <f>MID(NICAP[[#This Row],[Date]],3,2)</f>
        <v>07</v>
      </c>
      <c r="Q4831" s="36" t="str">
        <f>RIGHT(NICAP[[#This Row],[Date]],2)</f>
        <v>07</v>
      </c>
      <c r="R4831" s="26">
        <f>DATE(NICAP[[#This Row],[Year]],NICAP[[#This Row],[Month]],NICAP[[#This Row],[Day]])</f>
        <v>28313</v>
      </c>
      <c r="S4831" s="35" t="str">
        <f t="shared" si="150"/>
        <v/>
      </c>
      <c r="T4831" s="24" t="str">
        <f t="shared" si="151"/>
        <v>China</v>
      </c>
    </row>
    <row r="4832" spans="1:20" ht="42" customHeight="1" x14ac:dyDescent="0.2">
      <c r="A4832" s="35">
        <v>4823</v>
      </c>
      <c r="B4832" s="57">
        <v>770708</v>
      </c>
      <c r="C4832" s="50" t="s">
        <v>3400</v>
      </c>
      <c r="D4832" s="50" t="s">
        <v>1715</v>
      </c>
      <c r="E4832" s="50" t="str">
        <f>IF(AND(LEN(NICAP[[#This Row],[State or      Country]])=2,NICAP[[#This Row],[State or      Country]]&lt;&gt;"UK"),"US","Other")</f>
        <v>US</v>
      </c>
      <c r="F4832" s="75">
        <v>3</v>
      </c>
      <c r="G4832" s="48"/>
      <c r="H4832" s="48"/>
      <c r="I4832" s="48"/>
      <c r="J4832" s="48"/>
      <c r="K4832" s="48"/>
      <c r="L4832" s="36" t="s">
        <v>3399</v>
      </c>
      <c r="M4832" s="36" t="str">
        <f>IF(LEFT(NICAP[[#This Row],[Date]],1)=0,"Y","N")</f>
        <v>N</v>
      </c>
      <c r="N4832" s="36"/>
      <c r="O4832" s="36" t="str">
        <f>19&amp;LEFT(NICAP[[#This Row],[Date]],2)</f>
        <v>1977</v>
      </c>
      <c r="P4832" s="36" t="str">
        <f>MID(NICAP[[#This Row],[Date]],3,2)</f>
        <v>07</v>
      </c>
      <c r="Q4832" s="36" t="str">
        <f>RIGHT(NICAP[[#This Row],[Date]],2)</f>
        <v>08</v>
      </c>
      <c r="R4832" s="26">
        <f>DATE(NICAP[[#This Row],[Year]],NICAP[[#This Row],[Month]],NICAP[[#This Row],[Day]])</f>
        <v>28314</v>
      </c>
      <c r="S4832" s="35" t="str">
        <f t="shared" si="150"/>
        <v>MD</v>
      </c>
      <c r="T4832" s="24" t="str">
        <f t="shared" si="151"/>
        <v>US</v>
      </c>
    </row>
    <row r="4833" spans="1:20" ht="57" customHeight="1" x14ac:dyDescent="0.2">
      <c r="A4833" s="35">
        <v>4824</v>
      </c>
      <c r="B4833" s="57">
        <v>770709</v>
      </c>
      <c r="C4833" s="50" t="s">
        <v>3398</v>
      </c>
      <c r="D4833" s="50" t="s">
        <v>1734</v>
      </c>
      <c r="E4833" s="50" t="str">
        <f>IF(AND(LEN(NICAP[[#This Row],[State or      Country]])=2,NICAP[[#This Row],[State or      Country]]&lt;&gt;"UK"),"US","Other")</f>
        <v>US</v>
      </c>
      <c r="F4833" s="75">
        <v>2</v>
      </c>
      <c r="G4833" s="48"/>
      <c r="H4833" s="48"/>
      <c r="I4833" s="48"/>
      <c r="J4833" s="48"/>
      <c r="K4833" s="48"/>
      <c r="L4833" s="42" t="s">
        <v>3397</v>
      </c>
      <c r="M4833" s="42" t="str">
        <f>IF(LEFT(NICAP[[#This Row],[Date]],1)=0,"Y","N")</f>
        <v>N</v>
      </c>
      <c r="N4833" s="42"/>
      <c r="O4833" s="42" t="str">
        <f>19&amp;LEFT(NICAP[[#This Row],[Date]],2)</f>
        <v>1977</v>
      </c>
      <c r="P4833" s="42" t="str">
        <f>MID(NICAP[[#This Row],[Date]],3,2)</f>
        <v>07</v>
      </c>
      <c r="Q4833" s="42" t="str">
        <f>RIGHT(NICAP[[#This Row],[Date]],2)</f>
        <v>09</v>
      </c>
      <c r="R4833" s="26">
        <f>DATE(NICAP[[#This Row],[Year]],NICAP[[#This Row],[Month]],NICAP[[#This Row],[Day]])</f>
        <v>28315</v>
      </c>
      <c r="S4833" s="35" t="str">
        <f t="shared" si="150"/>
        <v>MI</v>
      </c>
      <c r="T4833" s="24" t="str">
        <f t="shared" si="151"/>
        <v>US</v>
      </c>
    </row>
    <row r="4834" spans="1:20" ht="115.5" customHeight="1" x14ac:dyDescent="0.2">
      <c r="A4834" s="35">
        <v>4825</v>
      </c>
      <c r="B4834" s="57">
        <v>770710</v>
      </c>
      <c r="C4834" s="50" t="s">
        <v>3396</v>
      </c>
      <c r="D4834" s="50" t="s">
        <v>1749</v>
      </c>
      <c r="E4834" s="50" t="str">
        <f>IF(AND(LEN(NICAP[[#This Row],[State or      Country]])=2,NICAP[[#This Row],[State or      Country]]&lt;&gt;"UK"),"US","Other")</f>
        <v>Other</v>
      </c>
      <c r="F4834" s="75">
        <v>7</v>
      </c>
      <c r="G4834" s="48"/>
      <c r="H4834" s="48"/>
      <c r="I4834" s="48"/>
      <c r="J4834" s="48"/>
      <c r="K4834" s="48"/>
      <c r="L4834" s="36" t="s">
        <v>3395</v>
      </c>
      <c r="M4834" s="36" t="str">
        <f>IF(LEFT(NICAP[[#This Row],[Date]],1)=0,"Y","N")</f>
        <v>N</v>
      </c>
      <c r="N4834" s="36"/>
      <c r="O4834" s="36" t="str">
        <f>19&amp;LEFT(NICAP[[#This Row],[Date]],2)</f>
        <v>1977</v>
      </c>
      <c r="P4834" s="36" t="str">
        <f>MID(NICAP[[#This Row],[Date]],3,2)</f>
        <v>07</v>
      </c>
      <c r="Q4834" s="36" t="str">
        <f>RIGHT(NICAP[[#This Row],[Date]],2)</f>
        <v>10</v>
      </c>
      <c r="R4834" s="26">
        <f>DATE(NICAP[[#This Row],[Year]],NICAP[[#This Row],[Month]],NICAP[[#This Row],[Day]])</f>
        <v>28316</v>
      </c>
      <c r="S4834" s="35" t="str">
        <f t="shared" si="150"/>
        <v/>
      </c>
      <c r="T4834" s="24" t="str">
        <f t="shared" si="151"/>
        <v>Brazil</v>
      </c>
    </row>
    <row r="4835" spans="1:20" ht="57" customHeight="1" x14ac:dyDescent="0.2">
      <c r="A4835" s="35">
        <v>4826</v>
      </c>
      <c r="B4835" s="57">
        <v>770712</v>
      </c>
      <c r="C4835" s="50" t="s">
        <v>3394</v>
      </c>
      <c r="D4835" s="50" t="s">
        <v>1810</v>
      </c>
      <c r="E4835" s="50" t="str">
        <f>IF(AND(LEN(NICAP[[#This Row],[State or      Country]])=2,NICAP[[#This Row],[State or      Country]]&lt;&gt;"UK"),"US","Other")</f>
        <v>Other</v>
      </c>
      <c r="F4835" s="75">
        <v>3</v>
      </c>
      <c r="G4835" s="48"/>
      <c r="H4835" s="48"/>
      <c r="I4835" s="48"/>
      <c r="J4835" s="48"/>
      <c r="K4835" s="48"/>
      <c r="L4835" s="36" t="s">
        <v>3393</v>
      </c>
      <c r="M4835" s="36" t="str">
        <f>IF(LEFT(NICAP[[#This Row],[Date]],1)=0,"Y","N")</f>
        <v>N</v>
      </c>
      <c r="N4835" s="36"/>
      <c r="O4835" s="36" t="str">
        <f>19&amp;LEFT(NICAP[[#This Row],[Date]],2)</f>
        <v>1977</v>
      </c>
      <c r="P4835" s="36" t="str">
        <f>MID(NICAP[[#This Row],[Date]],3,2)</f>
        <v>07</v>
      </c>
      <c r="Q4835" s="36" t="str">
        <f>RIGHT(NICAP[[#This Row],[Date]],2)</f>
        <v>12</v>
      </c>
      <c r="R4835" s="26">
        <f>DATE(NICAP[[#This Row],[Year]],NICAP[[#This Row],[Month]],NICAP[[#This Row],[Day]])</f>
        <v>28318</v>
      </c>
      <c r="S4835" s="35" t="str">
        <f t="shared" si="150"/>
        <v/>
      </c>
      <c r="T4835" s="24" t="str">
        <f t="shared" si="151"/>
        <v>Italy</v>
      </c>
    </row>
    <row r="4836" spans="1:20" ht="57.75" customHeight="1" x14ac:dyDescent="0.2">
      <c r="A4836" s="35">
        <v>4827</v>
      </c>
      <c r="B4836" s="57">
        <v>770712</v>
      </c>
      <c r="C4836" s="50" t="s">
        <v>2070</v>
      </c>
      <c r="D4836" s="50" t="s">
        <v>1670</v>
      </c>
      <c r="E4836" s="50" t="str">
        <f>IF(AND(LEN(NICAP[[#This Row],[State or      Country]])=2,NICAP[[#This Row],[State or      Country]]&lt;&gt;"UK"),"US","Other")</f>
        <v>US</v>
      </c>
      <c r="F4836" s="75">
        <v>1</v>
      </c>
      <c r="G4836" s="48"/>
      <c r="H4836" s="48"/>
      <c r="I4836" s="48"/>
      <c r="J4836" s="48"/>
      <c r="K4836" s="48"/>
      <c r="L4836" s="36" t="s">
        <v>3392</v>
      </c>
      <c r="M4836" s="36" t="str">
        <f>IF(LEFT(NICAP[[#This Row],[Date]],1)=0,"Y","N")</f>
        <v>N</v>
      </c>
      <c r="N4836" s="36"/>
      <c r="O4836" s="36" t="str">
        <f>19&amp;LEFT(NICAP[[#This Row],[Date]],2)</f>
        <v>1977</v>
      </c>
      <c r="P4836" s="36" t="str">
        <f>MID(NICAP[[#This Row],[Date]],3,2)</f>
        <v>07</v>
      </c>
      <c r="Q4836" s="36" t="str">
        <f>RIGHT(NICAP[[#This Row],[Date]],2)</f>
        <v>12</v>
      </c>
      <c r="R4836" s="26">
        <f>DATE(NICAP[[#This Row],[Year]],NICAP[[#This Row],[Month]],NICAP[[#This Row],[Day]])</f>
        <v>28318</v>
      </c>
      <c r="S4836" s="35" t="str">
        <f t="shared" si="150"/>
        <v>IL</v>
      </c>
      <c r="T4836" s="24" t="str">
        <f t="shared" si="151"/>
        <v>US</v>
      </c>
    </row>
    <row r="4837" spans="1:20" ht="42" customHeight="1" x14ac:dyDescent="0.2">
      <c r="A4837" s="35">
        <v>4828</v>
      </c>
      <c r="B4837" s="57">
        <v>770712</v>
      </c>
      <c r="C4837" s="50" t="s">
        <v>3391</v>
      </c>
      <c r="D4837" s="50" t="s">
        <v>2013</v>
      </c>
      <c r="E4837" s="50" t="str">
        <f>IF(AND(LEN(NICAP[[#This Row],[State or      Country]])=2,NICAP[[#This Row],[State or      Country]]&lt;&gt;"UK"),"US","Other")</f>
        <v>US</v>
      </c>
      <c r="F4837" s="75">
        <v>1</v>
      </c>
      <c r="G4837" s="48"/>
      <c r="H4837" s="48"/>
      <c r="I4837" s="48"/>
      <c r="J4837" s="48"/>
      <c r="K4837" s="48"/>
      <c r="L4837" s="42" t="s">
        <v>3390</v>
      </c>
      <c r="M4837" s="42" t="str">
        <f>IF(LEFT(NICAP[[#This Row],[Date]],1)=0,"Y","N")</f>
        <v>N</v>
      </c>
      <c r="N4837" s="42"/>
      <c r="O4837" s="42" t="str">
        <f>19&amp;LEFT(NICAP[[#This Row],[Date]],2)</f>
        <v>1977</v>
      </c>
      <c r="P4837" s="42" t="str">
        <f>MID(NICAP[[#This Row],[Date]],3,2)</f>
        <v>07</v>
      </c>
      <c r="Q4837" s="42" t="str">
        <f>RIGHT(NICAP[[#This Row],[Date]],2)</f>
        <v>12</v>
      </c>
      <c r="R4837" s="26">
        <f>DATE(NICAP[[#This Row],[Year]],NICAP[[#This Row],[Month]],NICAP[[#This Row],[Day]])</f>
        <v>28318</v>
      </c>
      <c r="S4837" s="35" t="str">
        <f t="shared" si="150"/>
        <v>KY</v>
      </c>
      <c r="T4837" s="24" t="str">
        <f t="shared" si="151"/>
        <v>US</v>
      </c>
    </row>
    <row r="4838" spans="1:20" ht="27" customHeight="1" x14ac:dyDescent="0.2">
      <c r="A4838" s="35">
        <v>4829</v>
      </c>
      <c r="B4838" s="58">
        <v>770713</v>
      </c>
      <c r="C4838" s="44" t="s">
        <v>3389</v>
      </c>
      <c r="D4838" s="44" t="s">
        <v>1844</v>
      </c>
      <c r="E4838" s="44" t="str">
        <f>IF(AND(LEN(NICAP[[#This Row],[State or      Country]])=2,NICAP[[#This Row],[State or      Country]]&lt;&gt;"UK"),"US","Other")</f>
        <v>US</v>
      </c>
      <c r="F4838" s="74">
        <v>4</v>
      </c>
      <c r="G4838" s="41"/>
      <c r="H4838" s="41"/>
      <c r="I4838" s="41"/>
      <c r="J4838" s="41"/>
      <c r="K4838" s="41"/>
      <c r="L4838" s="42" t="s">
        <v>3388</v>
      </c>
      <c r="M4838" s="42" t="str">
        <f>IF(LEFT(NICAP[[#This Row],[Date]],1)=0,"Y","N")</f>
        <v>N</v>
      </c>
      <c r="N4838" s="42"/>
      <c r="O4838" s="42" t="str">
        <f>19&amp;LEFT(NICAP[[#This Row],[Date]],2)</f>
        <v>1977</v>
      </c>
      <c r="P4838" s="42" t="str">
        <f>MID(NICAP[[#This Row],[Date]],3,2)</f>
        <v>07</v>
      </c>
      <c r="Q4838" s="42" t="str">
        <f>RIGHT(NICAP[[#This Row],[Date]],2)</f>
        <v>13</v>
      </c>
      <c r="R4838" s="26">
        <f>DATE(NICAP[[#This Row],[Year]],NICAP[[#This Row],[Month]],NICAP[[#This Row],[Day]])</f>
        <v>28319</v>
      </c>
      <c r="S4838" s="35" t="str">
        <f t="shared" si="150"/>
        <v>MO</v>
      </c>
      <c r="T4838" s="24" t="str">
        <f t="shared" si="151"/>
        <v>US</v>
      </c>
    </row>
    <row r="4839" spans="1:20" ht="100.5" customHeight="1" x14ac:dyDescent="0.2">
      <c r="A4839" s="35">
        <v>4830</v>
      </c>
      <c r="B4839" s="57">
        <v>770715</v>
      </c>
      <c r="C4839" s="50" t="s">
        <v>3387</v>
      </c>
      <c r="D4839" s="50" t="s">
        <v>2013</v>
      </c>
      <c r="E4839" s="50" t="str">
        <f>IF(AND(LEN(NICAP[[#This Row],[State or      Country]])=2,NICAP[[#This Row],[State or      Country]]&lt;&gt;"UK"),"US","Other")</f>
        <v>US</v>
      </c>
      <c r="F4839" s="75">
        <v>2</v>
      </c>
      <c r="G4839" s="48"/>
      <c r="H4839" s="48"/>
      <c r="I4839" s="48"/>
      <c r="J4839" s="48"/>
      <c r="K4839" s="48"/>
      <c r="L4839" s="36" t="s">
        <v>3386</v>
      </c>
      <c r="M4839" s="36" t="str">
        <f>IF(LEFT(NICAP[[#This Row],[Date]],1)=0,"Y","N")</f>
        <v>N</v>
      </c>
      <c r="N4839" s="36"/>
      <c r="O4839" s="36" t="str">
        <f>19&amp;LEFT(NICAP[[#This Row],[Date]],2)</f>
        <v>1977</v>
      </c>
      <c r="P4839" s="36" t="str">
        <f>MID(NICAP[[#This Row],[Date]],3,2)</f>
        <v>07</v>
      </c>
      <c r="Q4839" s="36" t="str">
        <f>RIGHT(NICAP[[#This Row],[Date]],2)</f>
        <v>15</v>
      </c>
      <c r="R4839" s="26">
        <f>DATE(NICAP[[#This Row],[Year]],NICAP[[#This Row],[Month]],NICAP[[#This Row],[Day]])</f>
        <v>28321</v>
      </c>
      <c r="S4839" s="35" t="str">
        <f t="shared" si="150"/>
        <v>KY</v>
      </c>
      <c r="T4839" s="24" t="str">
        <f t="shared" si="151"/>
        <v>US</v>
      </c>
    </row>
    <row r="4840" spans="1:20" ht="57" customHeight="1" x14ac:dyDescent="0.2">
      <c r="A4840" s="35">
        <v>4831</v>
      </c>
      <c r="B4840" s="57">
        <v>770716</v>
      </c>
      <c r="C4840" s="50" t="s">
        <v>3385</v>
      </c>
      <c r="D4840" s="50" t="s">
        <v>1697</v>
      </c>
      <c r="E4840" s="50" t="str">
        <f>IF(AND(LEN(NICAP[[#This Row],[State or      Country]])=2,NICAP[[#This Row],[State or      Country]]&lt;&gt;"UK"),"US","Other")</f>
        <v>US</v>
      </c>
      <c r="F4840" s="75">
        <v>7</v>
      </c>
      <c r="G4840" s="48"/>
      <c r="H4840" s="48"/>
      <c r="I4840" s="48"/>
      <c r="J4840" s="48"/>
      <c r="K4840" s="48"/>
      <c r="L4840" s="36" t="s">
        <v>3384</v>
      </c>
      <c r="M4840" s="36" t="str">
        <f>IF(LEFT(NICAP[[#This Row],[Date]],1)=0,"Y","N")</f>
        <v>N</v>
      </c>
      <c r="N4840" s="36"/>
      <c r="O4840" s="36" t="str">
        <f>19&amp;LEFT(NICAP[[#This Row],[Date]],2)</f>
        <v>1977</v>
      </c>
      <c r="P4840" s="36" t="str">
        <f>MID(NICAP[[#This Row],[Date]],3,2)</f>
        <v>07</v>
      </c>
      <c r="Q4840" s="36" t="str">
        <f>RIGHT(NICAP[[#This Row],[Date]],2)</f>
        <v>16</v>
      </c>
      <c r="R4840" s="26">
        <f>DATE(NICAP[[#This Row],[Year]],NICAP[[#This Row],[Month]],NICAP[[#This Row],[Day]])</f>
        <v>28322</v>
      </c>
      <c r="S4840" s="35" t="str">
        <f t="shared" si="150"/>
        <v>MA</v>
      </c>
      <c r="T4840" s="24" t="str">
        <f t="shared" si="151"/>
        <v>US</v>
      </c>
    </row>
    <row r="4841" spans="1:20" ht="56.25" customHeight="1" x14ac:dyDescent="0.2">
      <c r="A4841" s="35">
        <v>4832</v>
      </c>
      <c r="B4841" s="57">
        <v>770717</v>
      </c>
      <c r="C4841" s="50" t="s">
        <v>3383</v>
      </c>
      <c r="D4841" s="50" t="s">
        <v>1749</v>
      </c>
      <c r="E4841" s="50" t="str">
        <f>IF(AND(LEN(NICAP[[#This Row],[State or      Country]])=2,NICAP[[#This Row],[State or      Country]]&lt;&gt;"UK"),"US","Other")</f>
        <v>Other</v>
      </c>
      <c r="F4841" s="75">
        <v>7</v>
      </c>
      <c r="G4841" s="48"/>
      <c r="H4841" s="48"/>
      <c r="I4841" s="48"/>
      <c r="J4841" s="48"/>
      <c r="K4841" s="48"/>
      <c r="L4841" s="36" t="s">
        <v>3382</v>
      </c>
      <c r="M4841" s="36" t="str">
        <f>IF(LEFT(NICAP[[#This Row],[Date]],1)=0,"Y","N")</f>
        <v>N</v>
      </c>
      <c r="N4841" s="36"/>
      <c r="O4841" s="36" t="str">
        <f>19&amp;LEFT(NICAP[[#This Row],[Date]],2)</f>
        <v>1977</v>
      </c>
      <c r="P4841" s="36" t="str">
        <f>MID(NICAP[[#This Row],[Date]],3,2)</f>
        <v>07</v>
      </c>
      <c r="Q4841" s="36" t="str">
        <f>RIGHT(NICAP[[#This Row],[Date]],2)</f>
        <v>17</v>
      </c>
      <c r="R4841" s="26">
        <f>DATE(NICAP[[#This Row],[Year]],NICAP[[#This Row],[Month]],NICAP[[#This Row],[Day]])</f>
        <v>28323</v>
      </c>
      <c r="S4841" s="35" t="str">
        <f t="shared" si="150"/>
        <v/>
      </c>
      <c r="T4841" s="24" t="str">
        <f t="shared" si="151"/>
        <v>Brazil</v>
      </c>
    </row>
    <row r="4842" spans="1:20" ht="42.75" customHeight="1" x14ac:dyDescent="0.2">
      <c r="A4842" s="35">
        <v>4833</v>
      </c>
      <c r="B4842" s="57">
        <v>770718</v>
      </c>
      <c r="C4842" s="50" t="s">
        <v>3381</v>
      </c>
      <c r="D4842" s="50" t="s">
        <v>1950</v>
      </c>
      <c r="E4842" s="50" t="str">
        <f>IF(AND(LEN(NICAP[[#This Row],[State or      Country]])=2,NICAP[[#This Row],[State or      Country]]&lt;&gt;"UK"),"US","Other")</f>
        <v>Other</v>
      </c>
      <c r="F4842" s="75">
        <v>2</v>
      </c>
      <c r="G4842" s="48"/>
      <c r="H4842" s="48"/>
      <c r="I4842" s="48"/>
      <c r="J4842" s="48"/>
      <c r="K4842" s="48"/>
      <c r="L4842" s="36" t="s">
        <v>3380</v>
      </c>
      <c r="M4842" s="36" t="str">
        <f>IF(LEFT(NICAP[[#This Row],[Date]],1)=0,"Y","N")</f>
        <v>N</v>
      </c>
      <c r="N4842" s="36"/>
      <c r="O4842" s="36" t="str">
        <f>19&amp;LEFT(NICAP[[#This Row],[Date]],2)</f>
        <v>1977</v>
      </c>
      <c r="P4842" s="36" t="str">
        <f>MID(NICAP[[#This Row],[Date]],3,2)</f>
        <v>07</v>
      </c>
      <c r="Q4842" s="36" t="str">
        <f>RIGHT(NICAP[[#This Row],[Date]],2)</f>
        <v>18</v>
      </c>
      <c r="R4842" s="26">
        <f>DATE(NICAP[[#This Row],[Year]],NICAP[[#This Row],[Month]],NICAP[[#This Row],[Day]])</f>
        <v>28324</v>
      </c>
      <c r="S4842" s="35" t="str">
        <f t="shared" si="150"/>
        <v/>
      </c>
      <c r="T4842" s="24" t="str">
        <f t="shared" si="151"/>
        <v>Spain</v>
      </c>
    </row>
    <row r="4843" spans="1:20" ht="129.75" customHeight="1" x14ac:dyDescent="0.2">
      <c r="A4843" s="35">
        <v>4834</v>
      </c>
      <c r="B4843" s="57">
        <v>770721</v>
      </c>
      <c r="C4843" s="50" t="s">
        <v>3379</v>
      </c>
      <c r="D4843" s="50" t="s">
        <v>1667</v>
      </c>
      <c r="E4843" s="50" t="str">
        <f>IF(AND(LEN(NICAP[[#This Row],[State or      Country]])=2,NICAP[[#This Row],[State or      Country]]&lt;&gt;"UK"),"US","Other")</f>
        <v>US</v>
      </c>
      <c r="F4843" s="75">
        <v>2</v>
      </c>
      <c r="G4843" s="48"/>
      <c r="H4843" s="48"/>
      <c r="I4843" s="48"/>
      <c r="J4843" s="48"/>
      <c r="K4843" s="48"/>
      <c r="L4843" s="36" t="s">
        <v>3378</v>
      </c>
      <c r="M4843" s="36" t="str">
        <f>IF(LEFT(NICAP[[#This Row],[Date]],1)=0,"Y","N")</f>
        <v>N</v>
      </c>
      <c r="N4843" s="36"/>
      <c r="O4843" s="36" t="str">
        <f>19&amp;LEFT(NICAP[[#This Row],[Date]],2)</f>
        <v>1977</v>
      </c>
      <c r="P4843" s="36" t="str">
        <f>MID(NICAP[[#This Row],[Date]],3,2)</f>
        <v>07</v>
      </c>
      <c r="Q4843" s="36" t="str">
        <f>RIGHT(NICAP[[#This Row],[Date]],2)</f>
        <v>21</v>
      </c>
      <c r="R4843" s="26">
        <f>DATE(NICAP[[#This Row],[Year]],NICAP[[#This Row],[Month]],NICAP[[#This Row],[Day]])</f>
        <v>28327</v>
      </c>
      <c r="S4843" s="35" t="str">
        <f t="shared" si="150"/>
        <v>TX</v>
      </c>
      <c r="T4843" s="24" t="str">
        <f t="shared" si="151"/>
        <v>US</v>
      </c>
    </row>
    <row r="4844" spans="1:20" ht="57" customHeight="1" x14ac:dyDescent="0.2">
      <c r="A4844" s="35">
        <v>4835</v>
      </c>
      <c r="B4844" s="57">
        <v>770722</v>
      </c>
      <c r="C4844" s="50" t="s">
        <v>3377</v>
      </c>
      <c r="D4844" s="50" t="s">
        <v>1813</v>
      </c>
      <c r="E4844" s="50" t="str">
        <f>IF(AND(LEN(NICAP[[#This Row],[State or      Country]])=2,NICAP[[#This Row],[State or      Country]]&lt;&gt;"UK"),"US","Other")</f>
        <v>Other</v>
      </c>
      <c r="F4844" s="75">
        <v>2</v>
      </c>
      <c r="G4844" s="48"/>
      <c r="H4844" s="48"/>
      <c r="I4844" s="48"/>
      <c r="J4844" s="48"/>
      <c r="K4844" s="48"/>
      <c r="L4844" s="36" t="s">
        <v>3376</v>
      </c>
      <c r="M4844" s="36" t="str">
        <f>IF(LEFT(NICAP[[#This Row],[Date]],1)=0,"Y","N")</f>
        <v>N</v>
      </c>
      <c r="N4844" s="36"/>
      <c r="O4844" s="36" t="str">
        <f>19&amp;LEFT(NICAP[[#This Row],[Date]],2)</f>
        <v>1977</v>
      </c>
      <c r="P4844" s="36" t="str">
        <f>MID(NICAP[[#This Row],[Date]],3,2)</f>
        <v>07</v>
      </c>
      <c r="Q4844" s="36" t="str">
        <f>RIGHT(NICAP[[#This Row],[Date]],2)</f>
        <v>22</v>
      </c>
      <c r="R4844" s="26">
        <f>DATE(NICAP[[#This Row],[Year]],NICAP[[#This Row],[Month]],NICAP[[#This Row],[Day]])</f>
        <v>28328</v>
      </c>
      <c r="S4844" s="35" t="str">
        <f t="shared" si="150"/>
        <v/>
      </c>
      <c r="T4844" s="24" t="str">
        <f t="shared" si="151"/>
        <v>France</v>
      </c>
    </row>
    <row r="4845" spans="1:20" ht="115.5" customHeight="1" x14ac:dyDescent="0.2">
      <c r="A4845" s="35">
        <v>4836</v>
      </c>
      <c r="B4845" s="57">
        <v>770723</v>
      </c>
      <c r="C4845" s="50" t="s">
        <v>3375</v>
      </c>
      <c r="D4845" s="50" t="s">
        <v>1758</v>
      </c>
      <c r="E4845" s="50" t="str">
        <f>IF(AND(LEN(NICAP[[#This Row],[State or      Country]])=2,NICAP[[#This Row],[State or      Country]]&lt;&gt;"UK"),"US","Other")</f>
        <v>US</v>
      </c>
      <c r="F4845" s="75">
        <v>3</v>
      </c>
      <c r="G4845" s="48"/>
      <c r="H4845" s="48"/>
      <c r="I4845" s="48"/>
      <c r="J4845" s="48"/>
      <c r="K4845" s="48"/>
      <c r="L4845" s="36" t="s">
        <v>3374</v>
      </c>
      <c r="M4845" s="36" t="str">
        <f>IF(LEFT(NICAP[[#This Row],[Date]],1)=0,"Y","N")</f>
        <v>N</v>
      </c>
      <c r="N4845" s="36"/>
      <c r="O4845" s="36" t="str">
        <f>19&amp;LEFT(NICAP[[#This Row],[Date]],2)</f>
        <v>1977</v>
      </c>
      <c r="P4845" s="36" t="str">
        <f>MID(NICAP[[#This Row],[Date]],3,2)</f>
        <v>07</v>
      </c>
      <c r="Q4845" s="36" t="str">
        <f>RIGHT(NICAP[[#This Row],[Date]],2)</f>
        <v>23</v>
      </c>
      <c r="R4845" s="26">
        <f>DATE(NICAP[[#This Row],[Year]],NICAP[[#This Row],[Month]],NICAP[[#This Row],[Day]])</f>
        <v>28329</v>
      </c>
      <c r="S4845" s="35" t="str">
        <f t="shared" si="150"/>
        <v>NY</v>
      </c>
      <c r="T4845" s="24" t="str">
        <f t="shared" si="151"/>
        <v>US</v>
      </c>
    </row>
    <row r="4846" spans="1:20" ht="86.25" customHeight="1" x14ac:dyDescent="0.2">
      <c r="A4846" s="35">
        <v>4837</v>
      </c>
      <c r="B4846" s="57">
        <v>770724</v>
      </c>
      <c r="C4846" s="50" t="s">
        <v>3373</v>
      </c>
      <c r="D4846" s="50" t="s">
        <v>1813</v>
      </c>
      <c r="E4846" s="50" t="str">
        <f>IF(AND(LEN(NICAP[[#This Row],[State or      Country]])=2,NICAP[[#This Row],[State or      Country]]&lt;&gt;"UK"),"US","Other")</f>
        <v>Other</v>
      </c>
      <c r="F4846" s="75">
        <v>7</v>
      </c>
      <c r="G4846" s="48"/>
      <c r="H4846" s="48"/>
      <c r="I4846" s="48"/>
      <c r="J4846" s="48"/>
      <c r="K4846" s="48"/>
      <c r="L4846" s="36" t="s">
        <v>3372</v>
      </c>
      <c r="M4846" s="36" t="str">
        <f>IF(LEFT(NICAP[[#This Row],[Date]],1)=0,"Y","N")</f>
        <v>N</v>
      </c>
      <c r="N4846" s="36"/>
      <c r="O4846" s="36" t="str">
        <f>19&amp;LEFT(NICAP[[#This Row],[Date]],2)</f>
        <v>1977</v>
      </c>
      <c r="P4846" s="36" t="str">
        <f>MID(NICAP[[#This Row],[Date]],3,2)</f>
        <v>07</v>
      </c>
      <c r="Q4846" s="36" t="str">
        <f>RIGHT(NICAP[[#This Row],[Date]],2)</f>
        <v>24</v>
      </c>
      <c r="R4846" s="26">
        <f>DATE(NICAP[[#This Row],[Year]],NICAP[[#This Row],[Month]],NICAP[[#This Row],[Day]])</f>
        <v>28330</v>
      </c>
      <c r="S4846" s="35" t="str">
        <f t="shared" si="150"/>
        <v/>
      </c>
      <c r="T4846" s="24" t="str">
        <f t="shared" si="151"/>
        <v>France</v>
      </c>
    </row>
    <row r="4847" spans="1:20" ht="57" customHeight="1" x14ac:dyDescent="0.2">
      <c r="A4847" s="35">
        <v>4838</v>
      </c>
      <c r="B4847" s="57">
        <v>770724</v>
      </c>
      <c r="C4847" s="50" t="s">
        <v>3371</v>
      </c>
      <c r="D4847" s="50" t="s">
        <v>2013</v>
      </c>
      <c r="E4847" s="50" t="str">
        <f>IF(AND(LEN(NICAP[[#This Row],[State or      Country]])=2,NICAP[[#This Row],[State or      Country]]&lt;&gt;"UK"),"US","Other")</f>
        <v>US</v>
      </c>
      <c r="F4847" s="75">
        <v>1</v>
      </c>
      <c r="G4847" s="48"/>
      <c r="H4847" s="48"/>
      <c r="I4847" s="48"/>
      <c r="J4847" s="48"/>
      <c r="K4847" s="48"/>
      <c r="L4847" s="36" t="s">
        <v>3370</v>
      </c>
      <c r="M4847" s="36" t="str">
        <f>IF(LEFT(NICAP[[#This Row],[Date]],1)=0,"Y","N")</f>
        <v>N</v>
      </c>
      <c r="N4847" s="36"/>
      <c r="O4847" s="36" t="str">
        <f>19&amp;LEFT(NICAP[[#This Row],[Date]],2)</f>
        <v>1977</v>
      </c>
      <c r="P4847" s="36" t="str">
        <f>MID(NICAP[[#This Row],[Date]],3,2)</f>
        <v>07</v>
      </c>
      <c r="Q4847" s="36" t="str">
        <f>RIGHT(NICAP[[#This Row],[Date]],2)</f>
        <v>24</v>
      </c>
      <c r="R4847" s="26">
        <f>DATE(NICAP[[#This Row],[Year]],NICAP[[#This Row],[Month]],NICAP[[#This Row],[Day]])</f>
        <v>28330</v>
      </c>
      <c r="S4847" s="35" t="str">
        <f t="shared" si="150"/>
        <v>KY</v>
      </c>
      <c r="T4847" s="24" t="str">
        <f t="shared" si="151"/>
        <v>US</v>
      </c>
    </row>
    <row r="4848" spans="1:20" ht="12.75" customHeight="1" x14ac:dyDescent="0.2">
      <c r="A4848" s="35">
        <v>4839</v>
      </c>
      <c r="B4848" s="53">
        <v>770726</v>
      </c>
      <c r="C4848" s="39" t="s">
        <v>3369</v>
      </c>
      <c r="D4848" s="39" t="s">
        <v>3368</v>
      </c>
      <c r="E4848" s="39" t="str">
        <f>IF(AND(LEN(NICAP[[#This Row],[State or      Country]])=2,NICAP[[#This Row],[State or      Country]]&lt;&gt;"UK"),"US","Other")</f>
        <v>Other</v>
      </c>
      <c r="F4848" s="79">
        <v>8</v>
      </c>
      <c r="G4848" s="37"/>
      <c r="H4848" s="37"/>
      <c r="I4848" s="37"/>
      <c r="J4848" s="37"/>
      <c r="K4848" s="37"/>
      <c r="L4848" s="36" t="s">
        <v>3367</v>
      </c>
      <c r="M4848" s="36" t="str">
        <f>IF(LEFT(NICAP[[#This Row],[Date]],1)=0,"Y","N")</f>
        <v>N</v>
      </c>
      <c r="N4848" s="36"/>
      <c r="O4848" s="36" t="str">
        <f>19&amp;LEFT(NICAP[[#This Row],[Date]],2)</f>
        <v>1977</v>
      </c>
      <c r="P4848" s="36" t="str">
        <f>MID(NICAP[[#This Row],[Date]],3,2)</f>
        <v>07</v>
      </c>
      <c r="Q4848" s="36" t="str">
        <f>RIGHT(NICAP[[#This Row],[Date]],2)</f>
        <v>26</v>
      </c>
      <c r="R4848" s="26">
        <f>DATE(NICAP[[#This Row],[Year]],NICAP[[#This Row],[Month]],NICAP[[#This Row],[Day]])</f>
        <v>28332</v>
      </c>
      <c r="S4848" s="35" t="str">
        <f t="shared" si="150"/>
        <v/>
      </c>
      <c r="T4848" s="24" t="str">
        <f t="shared" si="151"/>
        <v>Uraguay</v>
      </c>
    </row>
    <row r="4849" spans="1:20" ht="56.25" customHeight="1" x14ac:dyDescent="0.2">
      <c r="A4849" s="35">
        <v>4840</v>
      </c>
      <c r="B4849" s="57">
        <v>770731</v>
      </c>
      <c r="C4849" s="50" t="s">
        <v>3366</v>
      </c>
      <c r="D4849" s="50" t="s">
        <v>1670</v>
      </c>
      <c r="E4849" s="50" t="str">
        <f>IF(AND(LEN(NICAP[[#This Row],[State or      Country]])=2,NICAP[[#This Row],[State or      Country]]&lt;&gt;"UK"),"US","Other")</f>
        <v>US</v>
      </c>
      <c r="F4849" s="75">
        <v>2</v>
      </c>
      <c r="G4849" s="48"/>
      <c r="H4849" s="48"/>
      <c r="I4849" s="48"/>
      <c r="J4849" s="48"/>
      <c r="K4849" s="48"/>
      <c r="L4849" s="36" t="s">
        <v>3365</v>
      </c>
      <c r="M4849" s="36" t="str">
        <f>IF(LEFT(NICAP[[#This Row],[Date]],1)=0,"Y","N")</f>
        <v>N</v>
      </c>
      <c r="N4849" s="36"/>
      <c r="O4849" s="36" t="str">
        <f>19&amp;LEFT(NICAP[[#This Row],[Date]],2)</f>
        <v>1977</v>
      </c>
      <c r="P4849" s="36" t="str">
        <f>MID(NICAP[[#This Row],[Date]],3,2)</f>
        <v>07</v>
      </c>
      <c r="Q4849" s="36" t="str">
        <f>RIGHT(NICAP[[#This Row],[Date]],2)</f>
        <v>31</v>
      </c>
      <c r="R4849" s="26">
        <f>DATE(NICAP[[#This Row],[Year]],NICAP[[#This Row],[Month]],NICAP[[#This Row],[Day]])</f>
        <v>28337</v>
      </c>
      <c r="S4849" s="35" t="str">
        <f t="shared" si="150"/>
        <v>IL</v>
      </c>
      <c r="T4849" s="24" t="str">
        <f t="shared" si="151"/>
        <v>US</v>
      </c>
    </row>
    <row r="4850" spans="1:20" ht="12.75" customHeight="1" x14ac:dyDescent="0.2">
      <c r="A4850" s="35">
        <v>4841</v>
      </c>
      <c r="B4850" s="55">
        <v>770800</v>
      </c>
      <c r="C4850" s="39" t="s">
        <v>3364</v>
      </c>
      <c r="D4850" s="39" t="s">
        <v>1694</v>
      </c>
      <c r="E4850" s="39" t="str">
        <f>IF(AND(LEN(NICAP[[#This Row],[State or      Country]])=2,NICAP[[#This Row],[State or      Country]]&lt;&gt;"UK"),"US","Other")</f>
        <v>US</v>
      </c>
      <c r="F4850" s="79">
        <v>7</v>
      </c>
      <c r="G4850" s="37"/>
      <c r="H4850" s="37"/>
      <c r="I4850" s="37"/>
      <c r="J4850" s="37"/>
      <c r="K4850" s="37"/>
      <c r="L4850" s="36" t="s">
        <v>3363</v>
      </c>
      <c r="M4850" s="36" t="str">
        <f>IF(LEFT(NICAP[[#This Row],[Date]],1)=0,"Y","N")</f>
        <v>N</v>
      </c>
      <c r="N4850" s="36"/>
      <c r="O4850" s="36" t="str">
        <f>19&amp;LEFT(NICAP[[#This Row],[Date]],2)</f>
        <v>1977</v>
      </c>
      <c r="P4850" s="36" t="str">
        <f>MID(NICAP[[#This Row],[Date]],3,2)</f>
        <v>08</v>
      </c>
      <c r="Q4850" s="36" t="str">
        <f>RIGHT(NICAP[[#This Row],[Date]],2)</f>
        <v>00</v>
      </c>
      <c r="R4850" s="26">
        <f>DATE(NICAP[[#This Row],[Year]],NICAP[[#This Row],[Month]],NICAP[[#This Row],[Day]])</f>
        <v>28337</v>
      </c>
      <c r="S4850" s="35" t="str">
        <f t="shared" si="150"/>
        <v>OH</v>
      </c>
      <c r="T4850" s="24" t="str">
        <f t="shared" si="151"/>
        <v>US</v>
      </c>
    </row>
    <row r="4851" spans="1:20" ht="27.75" customHeight="1" x14ac:dyDescent="0.2">
      <c r="A4851" s="35">
        <v>4842</v>
      </c>
      <c r="B4851" s="60">
        <v>770803</v>
      </c>
      <c r="C4851" s="44" t="s">
        <v>3362</v>
      </c>
      <c r="D4851" s="44" t="s">
        <v>1802</v>
      </c>
      <c r="E4851" s="44" t="str">
        <f>IF(AND(LEN(NICAP[[#This Row],[State or      Country]])=2,NICAP[[#This Row],[State or      Country]]&lt;&gt;"UK"),"US","Other")</f>
        <v>Other</v>
      </c>
      <c r="F4851" s="74">
        <v>3</v>
      </c>
      <c r="G4851" s="41"/>
      <c r="H4851" s="41"/>
      <c r="I4851" s="41"/>
      <c r="J4851" s="41"/>
      <c r="K4851" s="41"/>
      <c r="L4851" s="59" t="s">
        <v>3361</v>
      </c>
      <c r="M4851" s="59" t="str">
        <f>IF(LEFT(NICAP[[#This Row],[Date]],1)=0,"Y","N")</f>
        <v>N</v>
      </c>
      <c r="N4851" s="59"/>
      <c r="O4851" s="59" t="str">
        <f>19&amp;LEFT(NICAP[[#This Row],[Date]],2)</f>
        <v>1977</v>
      </c>
      <c r="P4851" s="59" t="str">
        <f>MID(NICAP[[#This Row],[Date]],3,2)</f>
        <v>08</v>
      </c>
      <c r="Q4851" s="59" t="str">
        <f>RIGHT(NICAP[[#This Row],[Date]],2)</f>
        <v>03</v>
      </c>
      <c r="R4851" s="26">
        <f>DATE(NICAP[[#This Row],[Year]],NICAP[[#This Row],[Month]],NICAP[[#This Row],[Day]])</f>
        <v>28340</v>
      </c>
      <c r="S4851" s="35" t="str">
        <f t="shared" si="150"/>
        <v/>
      </c>
      <c r="T4851" s="24" t="str">
        <f t="shared" si="151"/>
        <v>UK</v>
      </c>
    </row>
    <row r="4852" spans="1:20" ht="72" customHeight="1" x14ac:dyDescent="0.2">
      <c r="A4852" s="35">
        <v>4843</v>
      </c>
      <c r="B4852" s="57">
        <v>770803</v>
      </c>
      <c r="C4852" s="50" t="s">
        <v>3360</v>
      </c>
      <c r="D4852" s="50" t="s">
        <v>1749</v>
      </c>
      <c r="E4852" s="50" t="str">
        <f>IF(AND(LEN(NICAP[[#This Row],[State or      Country]])=2,NICAP[[#This Row],[State or      Country]]&lt;&gt;"UK"),"US","Other")</f>
        <v>Other</v>
      </c>
      <c r="F4852" s="75">
        <v>7</v>
      </c>
      <c r="G4852" s="48"/>
      <c r="H4852" s="48"/>
      <c r="I4852" s="48"/>
      <c r="J4852" s="48"/>
      <c r="K4852" s="48"/>
      <c r="L4852" s="36" t="s">
        <v>3359</v>
      </c>
      <c r="M4852" s="36" t="str">
        <f>IF(LEFT(NICAP[[#This Row],[Date]],1)=0,"Y","N")</f>
        <v>N</v>
      </c>
      <c r="N4852" s="36"/>
      <c r="O4852" s="36" t="str">
        <f>19&amp;LEFT(NICAP[[#This Row],[Date]],2)</f>
        <v>1977</v>
      </c>
      <c r="P4852" s="36" t="str">
        <f>MID(NICAP[[#This Row],[Date]],3,2)</f>
        <v>08</v>
      </c>
      <c r="Q4852" s="36" t="str">
        <f>RIGHT(NICAP[[#This Row],[Date]],2)</f>
        <v>03</v>
      </c>
      <c r="R4852" s="26">
        <f>DATE(NICAP[[#This Row],[Year]],NICAP[[#This Row],[Month]],NICAP[[#This Row],[Day]])</f>
        <v>28340</v>
      </c>
      <c r="S4852" s="35" t="str">
        <f t="shared" si="150"/>
        <v/>
      </c>
      <c r="T4852" s="24" t="str">
        <f t="shared" si="151"/>
        <v>Brazil</v>
      </c>
    </row>
    <row r="4853" spans="1:20" ht="144.75" customHeight="1" x14ac:dyDescent="0.2">
      <c r="A4853" s="35">
        <v>4844</v>
      </c>
      <c r="B4853" s="57">
        <v>770806</v>
      </c>
      <c r="C4853" s="50" t="s">
        <v>3357</v>
      </c>
      <c r="D4853" s="50" t="s">
        <v>1689</v>
      </c>
      <c r="E4853" s="50" t="str">
        <f>IF(AND(LEN(NICAP[[#This Row],[State or      Country]])=2,NICAP[[#This Row],[State or      Country]]&lt;&gt;"UK"),"US","Other")</f>
        <v>US</v>
      </c>
      <c r="F4853" s="75">
        <v>4</v>
      </c>
      <c r="G4853" s="48"/>
      <c r="H4853" s="48"/>
      <c r="I4853" s="48"/>
      <c r="J4853" s="48"/>
      <c r="K4853" s="48"/>
      <c r="L4853" s="42" t="s">
        <v>3358</v>
      </c>
      <c r="M4853" s="42" t="str">
        <f>IF(LEFT(NICAP[[#This Row],[Date]],1)=0,"Y","N")</f>
        <v>N</v>
      </c>
      <c r="N4853" s="42"/>
      <c r="O4853" s="42" t="str">
        <f>19&amp;LEFT(NICAP[[#This Row],[Date]],2)</f>
        <v>1977</v>
      </c>
      <c r="P4853" s="42" t="str">
        <f>MID(NICAP[[#This Row],[Date]],3,2)</f>
        <v>08</v>
      </c>
      <c r="Q4853" s="42" t="str">
        <f>RIGHT(NICAP[[#This Row],[Date]],2)</f>
        <v>06</v>
      </c>
      <c r="R4853" s="26">
        <f>DATE(NICAP[[#This Row],[Year]],NICAP[[#This Row],[Month]],NICAP[[#This Row],[Day]])</f>
        <v>28343</v>
      </c>
      <c r="S4853" s="35" t="str">
        <f t="shared" si="150"/>
        <v>GA</v>
      </c>
      <c r="T4853" s="24" t="str">
        <f t="shared" si="151"/>
        <v>US</v>
      </c>
    </row>
    <row r="4854" spans="1:20" ht="174.75" customHeight="1" x14ac:dyDescent="0.2">
      <c r="A4854" s="35">
        <v>4845</v>
      </c>
      <c r="B4854" s="67">
        <v>770806</v>
      </c>
      <c r="C4854" s="50" t="s">
        <v>3357</v>
      </c>
      <c r="D4854" s="50" t="s">
        <v>1689</v>
      </c>
      <c r="E4854" s="50" t="str">
        <f>IF(AND(LEN(NICAP[[#This Row],[State or      Country]])=2,NICAP[[#This Row],[State or      Country]]&lt;&gt;"UK"),"US","Other")</f>
        <v>US</v>
      </c>
      <c r="F4854" s="49">
        <v>7</v>
      </c>
      <c r="G4854" s="48"/>
      <c r="H4854" s="48"/>
      <c r="I4854" s="48"/>
      <c r="J4854" s="48"/>
      <c r="K4854" s="48"/>
      <c r="L4854" s="36" t="s">
        <v>3356</v>
      </c>
      <c r="M4854" s="36" t="str">
        <f>IF(LEFT(NICAP[[#This Row],[Date]],1)=0,"Y","N")</f>
        <v>N</v>
      </c>
      <c r="N4854" s="36"/>
      <c r="O4854" s="36" t="str">
        <f>19&amp;LEFT(NICAP[[#This Row],[Date]],2)</f>
        <v>1977</v>
      </c>
      <c r="P4854" s="36" t="str">
        <f>MID(NICAP[[#This Row],[Date]],3,2)</f>
        <v>08</v>
      </c>
      <c r="Q4854" s="36" t="str">
        <f>RIGHT(NICAP[[#This Row],[Date]],2)</f>
        <v>06</v>
      </c>
      <c r="R4854" s="26">
        <f>DATE(NICAP[[#This Row],[Year]],NICAP[[#This Row],[Month]],NICAP[[#This Row],[Day]])</f>
        <v>28343</v>
      </c>
      <c r="S4854" s="35" t="str">
        <f t="shared" si="150"/>
        <v>GA</v>
      </c>
      <c r="T4854" s="24" t="str">
        <f t="shared" si="151"/>
        <v>US</v>
      </c>
    </row>
    <row r="4855" spans="1:20" ht="12.75" customHeight="1" x14ac:dyDescent="0.2">
      <c r="A4855" s="35">
        <v>4846</v>
      </c>
      <c r="B4855" s="64">
        <v>770807</v>
      </c>
      <c r="C4855" s="39" t="s">
        <v>3355</v>
      </c>
      <c r="D4855" s="39" t="s">
        <v>3354</v>
      </c>
      <c r="E4855" s="39" t="str">
        <f>IF(AND(LEN(NICAP[[#This Row],[State or      Country]])=2,NICAP[[#This Row],[State or      Country]]&lt;&gt;"UK"),"US","Other")</f>
        <v>Other</v>
      </c>
      <c r="F4855" s="38">
        <v>11</v>
      </c>
      <c r="G4855" s="37"/>
      <c r="H4855" s="37"/>
      <c r="I4855" s="37"/>
      <c r="J4855" s="37"/>
      <c r="K4855" s="37"/>
      <c r="L4855" s="36" t="s">
        <v>3353</v>
      </c>
      <c r="M4855" s="36" t="str">
        <f>IF(LEFT(NICAP[[#This Row],[Date]],1)=0,"Y","N")</f>
        <v>N</v>
      </c>
      <c r="N4855" s="36"/>
      <c r="O4855" s="36" t="str">
        <f>19&amp;LEFT(NICAP[[#This Row],[Date]],2)</f>
        <v>1977</v>
      </c>
      <c r="P4855" s="36" t="str">
        <f>MID(NICAP[[#This Row],[Date]],3,2)</f>
        <v>08</v>
      </c>
      <c r="Q4855" s="36" t="str">
        <f>RIGHT(NICAP[[#This Row],[Date]],2)</f>
        <v>07</v>
      </c>
      <c r="R4855" s="26">
        <f>DATE(NICAP[[#This Row],[Year]],NICAP[[#This Row],[Month]],NICAP[[#This Row],[Day]])</f>
        <v>28344</v>
      </c>
      <c r="S4855" s="35" t="str">
        <f t="shared" si="150"/>
        <v/>
      </c>
      <c r="T4855" s="24" t="str">
        <f t="shared" si="151"/>
        <v>Egypt</v>
      </c>
    </row>
    <row r="4856" spans="1:20" ht="42.75" customHeight="1" x14ac:dyDescent="0.2">
      <c r="A4856" s="35">
        <v>4847</v>
      </c>
      <c r="B4856" s="67">
        <v>770810</v>
      </c>
      <c r="C4856" s="50" t="s">
        <v>3352</v>
      </c>
      <c r="D4856" s="50" t="s">
        <v>1749</v>
      </c>
      <c r="E4856" s="50" t="str">
        <f>IF(AND(LEN(NICAP[[#This Row],[State or      Country]])=2,NICAP[[#This Row],[State or      Country]]&lt;&gt;"UK"),"US","Other")</f>
        <v>Other</v>
      </c>
      <c r="F4856" s="49">
        <v>7</v>
      </c>
      <c r="G4856" s="48"/>
      <c r="H4856" s="48"/>
      <c r="I4856" s="48"/>
      <c r="J4856" s="48"/>
      <c r="K4856" s="48"/>
      <c r="L4856" s="36" t="s">
        <v>3351</v>
      </c>
      <c r="M4856" s="36" t="str">
        <f>IF(LEFT(NICAP[[#This Row],[Date]],1)=0,"Y","N")</f>
        <v>N</v>
      </c>
      <c r="N4856" s="36"/>
      <c r="O4856" s="36" t="str">
        <f>19&amp;LEFT(NICAP[[#This Row],[Date]],2)</f>
        <v>1977</v>
      </c>
      <c r="P4856" s="36" t="str">
        <f>MID(NICAP[[#This Row],[Date]],3,2)</f>
        <v>08</v>
      </c>
      <c r="Q4856" s="36" t="str">
        <f>RIGHT(NICAP[[#This Row],[Date]],2)</f>
        <v>10</v>
      </c>
      <c r="R4856" s="26">
        <f>DATE(NICAP[[#This Row],[Year]],NICAP[[#This Row],[Month]],NICAP[[#This Row],[Day]])</f>
        <v>28347</v>
      </c>
      <c r="S4856" s="35" t="str">
        <f t="shared" si="150"/>
        <v/>
      </c>
      <c r="T4856" s="24" t="str">
        <f t="shared" si="151"/>
        <v>Brazil</v>
      </c>
    </row>
    <row r="4857" spans="1:20" ht="12.75" customHeight="1" x14ac:dyDescent="0.2">
      <c r="A4857" s="35">
        <v>4848</v>
      </c>
      <c r="B4857" s="64">
        <v>770810</v>
      </c>
      <c r="C4857" s="39" t="s">
        <v>3350</v>
      </c>
      <c r="D4857" s="39" t="s">
        <v>1787</v>
      </c>
      <c r="E4857" s="39" t="str">
        <f>IF(AND(LEN(NICAP[[#This Row],[State or      Country]])=2,NICAP[[#This Row],[State or      Country]]&lt;&gt;"UK"),"US","Other")</f>
        <v>US</v>
      </c>
      <c r="F4857" s="38">
        <v>7</v>
      </c>
      <c r="G4857" s="37"/>
      <c r="H4857" s="37"/>
      <c r="I4857" s="37"/>
      <c r="J4857" s="37"/>
      <c r="K4857" s="37"/>
      <c r="L4857" s="36" t="s">
        <v>3349</v>
      </c>
      <c r="M4857" s="36" t="str">
        <f>IF(LEFT(NICAP[[#This Row],[Date]],1)=0,"Y","N")</f>
        <v>N</v>
      </c>
      <c r="N4857" s="36"/>
      <c r="O4857" s="36" t="str">
        <f>19&amp;LEFT(NICAP[[#This Row],[Date]],2)</f>
        <v>1977</v>
      </c>
      <c r="P4857" s="36" t="str">
        <f>MID(NICAP[[#This Row],[Date]],3,2)</f>
        <v>08</v>
      </c>
      <c r="Q4857" s="36" t="str">
        <f>RIGHT(NICAP[[#This Row],[Date]],2)</f>
        <v>10</v>
      </c>
      <c r="R4857" s="26">
        <f>DATE(NICAP[[#This Row],[Year]],NICAP[[#This Row],[Month]],NICAP[[#This Row],[Day]])</f>
        <v>28347</v>
      </c>
      <c r="S4857" s="35" t="str">
        <f t="shared" si="150"/>
        <v>IN</v>
      </c>
      <c r="T4857" s="24" t="str">
        <f t="shared" si="151"/>
        <v>US</v>
      </c>
    </row>
    <row r="4858" spans="1:20" ht="42" customHeight="1" x14ac:dyDescent="0.2">
      <c r="A4858" s="35">
        <v>4849</v>
      </c>
      <c r="B4858" s="67">
        <v>770811</v>
      </c>
      <c r="C4858" s="50" t="s">
        <v>3348</v>
      </c>
      <c r="D4858" s="50" t="s">
        <v>1726</v>
      </c>
      <c r="E4858" s="50" t="str">
        <f>IF(AND(LEN(NICAP[[#This Row],[State or      Country]])=2,NICAP[[#This Row],[State or      Country]]&lt;&gt;"UK"),"US","Other")</f>
        <v>US</v>
      </c>
      <c r="F4858" s="49">
        <v>1</v>
      </c>
      <c r="G4858" s="48"/>
      <c r="H4858" s="48"/>
      <c r="I4858" s="48"/>
      <c r="J4858" s="48"/>
      <c r="K4858" s="48"/>
      <c r="L4858" s="42" t="s">
        <v>3347</v>
      </c>
      <c r="M4858" s="42" t="str">
        <f>IF(LEFT(NICAP[[#This Row],[Date]],1)=0,"Y","N")</f>
        <v>N</v>
      </c>
      <c r="N4858" s="42"/>
      <c r="O4858" s="42" t="str">
        <f>19&amp;LEFT(NICAP[[#This Row],[Date]],2)</f>
        <v>1977</v>
      </c>
      <c r="P4858" s="42" t="str">
        <f>MID(NICAP[[#This Row],[Date]],3,2)</f>
        <v>08</v>
      </c>
      <c r="Q4858" s="42" t="str">
        <f>RIGHT(NICAP[[#This Row],[Date]],2)</f>
        <v>11</v>
      </c>
      <c r="R4858" s="26">
        <f>DATE(NICAP[[#This Row],[Year]],NICAP[[#This Row],[Month]],NICAP[[#This Row],[Day]])</f>
        <v>28348</v>
      </c>
      <c r="S4858" s="35" t="str">
        <f t="shared" si="150"/>
        <v>NJ</v>
      </c>
      <c r="T4858" s="24" t="str">
        <f t="shared" si="151"/>
        <v>US</v>
      </c>
    </row>
    <row r="4859" spans="1:20" ht="12.75" customHeight="1" x14ac:dyDescent="0.2">
      <c r="A4859" s="35">
        <v>4850</v>
      </c>
      <c r="B4859" s="64">
        <v>770827</v>
      </c>
      <c r="C4859" s="39" t="s">
        <v>3346</v>
      </c>
      <c r="D4859" s="39" t="s">
        <v>1844</v>
      </c>
      <c r="E4859" s="39" t="str">
        <f>IF(AND(LEN(NICAP[[#This Row],[State or      Country]])=2,NICAP[[#This Row],[State or      Country]]&lt;&gt;"UK"),"US","Other")</f>
        <v>US</v>
      </c>
      <c r="F4859" s="38">
        <v>7</v>
      </c>
      <c r="G4859" s="41"/>
      <c r="H4859" s="41"/>
      <c r="I4859" s="41"/>
      <c r="J4859" s="41"/>
      <c r="K4859" s="41"/>
      <c r="L4859" s="36" t="s">
        <v>3345</v>
      </c>
      <c r="M4859" s="36" t="str">
        <f>IF(LEFT(NICAP[[#This Row],[Date]],1)=0,"Y","N")</f>
        <v>N</v>
      </c>
      <c r="N4859" s="36"/>
      <c r="O4859" s="36" t="str">
        <f>19&amp;LEFT(NICAP[[#This Row],[Date]],2)</f>
        <v>1977</v>
      </c>
      <c r="P4859" s="36" t="str">
        <f>MID(NICAP[[#This Row],[Date]],3,2)</f>
        <v>08</v>
      </c>
      <c r="Q4859" s="36" t="str">
        <f>RIGHT(NICAP[[#This Row],[Date]],2)</f>
        <v>27</v>
      </c>
      <c r="R4859" s="26">
        <f>DATE(NICAP[[#This Row],[Year]],NICAP[[#This Row],[Month]],NICAP[[#This Row],[Day]])</f>
        <v>28364</v>
      </c>
      <c r="S4859" s="35" t="str">
        <f t="shared" si="150"/>
        <v>MO</v>
      </c>
      <c r="T4859" s="24" t="str">
        <f t="shared" si="151"/>
        <v>US</v>
      </c>
    </row>
    <row r="4860" spans="1:20" ht="87" customHeight="1" x14ac:dyDescent="0.2">
      <c r="A4860" s="35">
        <v>4851</v>
      </c>
      <c r="B4860" s="67">
        <v>770828</v>
      </c>
      <c r="C4860" s="50" t="s">
        <v>3344</v>
      </c>
      <c r="D4860" s="50" t="s">
        <v>1802</v>
      </c>
      <c r="E4860" s="50" t="str">
        <f>IF(AND(LEN(NICAP[[#This Row],[State or      Country]])=2,NICAP[[#This Row],[State or      Country]]&lt;&gt;"UK"),"US","Other")</f>
        <v>Other</v>
      </c>
      <c r="F4860" s="49">
        <v>2</v>
      </c>
      <c r="G4860" s="48"/>
      <c r="H4860" s="48"/>
      <c r="I4860" s="48"/>
      <c r="J4860" s="48"/>
      <c r="K4860" s="48"/>
      <c r="L4860" s="36" t="s">
        <v>3343</v>
      </c>
      <c r="M4860" s="36" t="str">
        <f>IF(LEFT(NICAP[[#This Row],[Date]],1)=0,"Y","N")</f>
        <v>N</v>
      </c>
      <c r="N4860" s="36"/>
      <c r="O4860" s="36" t="str">
        <f>19&amp;LEFT(NICAP[[#This Row],[Date]],2)</f>
        <v>1977</v>
      </c>
      <c r="P4860" s="36" t="str">
        <f>MID(NICAP[[#This Row],[Date]],3,2)</f>
        <v>08</v>
      </c>
      <c r="Q4860" s="36" t="str">
        <f>RIGHT(NICAP[[#This Row],[Date]],2)</f>
        <v>28</v>
      </c>
      <c r="R4860" s="26">
        <f>DATE(NICAP[[#This Row],[Year]],NICAP[[#This Row],[Month]],NICAP[[#This Row],[Day]])</f>
        <v>28365</v>
      </c>
      <c r="S4860" s="35" t="str">
        <f t="shared" si="150"/>
        <v/>
      </c>
      <c r="T4860" s="24" t="str">
        <f t="shared" si="151"/>
        <v>UK</v>
      </c>
    </row>
    <row r="4861" spans="1:20" ht="101.25" customHeight="1" x14ac:dyDescent="0.2">
      <c r="A4861" s="35">
        <v>4852</v>
      </c>
      <c r="B4861" s="67">
        <v>770831</v>
      </c>
      <c r="C4861" s="50" t="s">
        <v>3342</v>
      </c>
      <c r="D4861" s="50" t="s">
        <v>3341</v>
      </c>
      <c r="E4861" s="50" t="str">
        <f>IF(AND(LEN(NICAP[[#This Row],[State or      Country]])=2,NICAP[[#This Row],[State or      Country]]&lt;&gt;"UK"),"US","Other")</f>
        <v>US</v>
      </c>
      <c r="F4861" s="49">
        <v>7</v>
      </c>
      <c r="G4861" s="48"/>
      <c r="H4861" s="48"/>
      <c r="I4861" s="48"/>
      <c r="J4861" s="48"/>
      <c r="K4861" s="48"/>
      <c r="L4861" s="36" t="s">
        <v>3340</v>
      </c>
      <c r="M4861" s="36" t="str">
        <f>IF(LEFT(NICAP[[#This Row],[Date]],1)=0,"Y","N")</f>
        <v>N</v>
      </c>
      <c r="N4861" s="36"/>
      <c r="O4861" s="36" t="str">
        <f>19&amp;LEFT(NICAP[[#This Row],[Date]],2)</f>
        <v>1977</v>
      </c>
      <c r="P4861" s="36" t="str">
        <f>MID(NICAP[[#This Row],[Date]],3,2)</f>
        <v>08</v>
      </c>
      <c r="Q4861" s="36" t="str">
        <f>RIGHT(NICAP[[#This Row],[Date]],2)</f>
        <v>31</v>
      </c>
      <c r="R4861" s="26">
        <f>DATE(NICAP[[#This Row],[Year]],NICAP[[#This Row],[Month]],NICAP[[#This Row],[Day]])</f>
        <v>28368</v>
      </c>
      <c r="S4861" s="35" t="str">
        <f t="shared" si="150"/>
        <v>PR</v>
      </c>
      <c r="T4861" s="24" t="str">
        <f t="shared" si="151"/>
        <v>US</v>
      </c>
    </row>
    <row r="4862" spans="1:20" ht="42.75" customHeight="1" x14ac:dyDescent="0.2">
      <c r="A4862" s="35">
        <v>4853</v>
      </c>
      <c r="B4862" s="69" t="s">
        <v>3339</v>
      </c>
      <c r="C4862" s="50" t="s">
        <v>3338</v>
      </c>
      <c r="D4862" s="50" t="s">
        <v>1802</v>
      </c>
      <c r="E4862" s="50" t="str">
        <f>IF(AND(LEN(NICAP[[#This Row],[State or      Country]])=2,NICAP[[#This Row],[State or      Country]]&lt;&gt;"UK"),"US","Other")</f>
        <v>Other</v>
      </c>
      <c r="F4862" s="49">
        <v>2</v>
      </c>
      <c r="G4862" s="48"/>
      <c r="H4862" s="48"/>
      <c r="I4862" s="48"/>
      <c r="J4862" s="48"/>
      <c r="K4862" s="48"/>
      <c r="L4862" s="36" t="s">
        <v>3337</v>
      </c>
      <c r="M4862" s="36" t="str">
        <f>IF(LEFT(NICAP[[#This Row],[Date]],1)=0,"Y","N")</f>
        <v>N</v>
      </c>
      <c r="N4862" s="36"/>
      <c r="O4862" s="36" t="str">
        <f>19&amp;LEFT(NICAP[[#This Row],[Date]],2)</f>
        <v>1977</v>
      </c>
      <c r="P4862" s="36" t="str">
        <f>MID(NICAP[[#This Row],[Date]],3,2)</f>
        <v>Fa</v>
      </c>
      <c r="Q4862" s="36" t="str">
        <f>RIGHT(NICAP[[#This Row],[Date]],2)</f>
        <v>ll</v>
      </c>
      <c r="R4862" s="26" t="e">
        <f>DATE(NICAP[[#This Row],[Year]],NICAP[[#This Row],[Month]],NICAP[[#This Row],[Day]])</f>
        <v>#VALUE!</v>
      </c>
      <c r="S4862" s="35" t="str">
        <f t="shared" si="150"/>
        <v/>
      </c>
      <c r="T4862" s="24" t="str">
        <f t="shared" si="151"/>
        <v>UK</v>
      </c>
    </row>
    <row r="4863" spans="1:20" ht="12.75" customHeight="1" x14ac:dyDescent="0.2">
      <c r="A4863" s="35">
        <v>4854</v>
      </c>
      <c r="B4863" s="64">
        <v>770904</v>
      </c>
      <c r="C4863" s="39" t="s">
        <v>3336</v>
      </c>
      <c r="D4863" s="39" t="s">
        <v>3335</v>
      </c>
      <c r="E4863" s="39" t="str">
        <f>IF(AND(LEN(NICAP[[#This Row],[State or      Country]])=2,NICAP[[#This Row],[State or      Country]]&lt;&gt;"UK"),"US","Other")</f>
        <v>US</v>
      </c>
      <c r="F4863" s="38">
        <v>11</v>
      </c>
      <c r="G4863" s="37"/>
      <c r="H4863" s="37"/>
      <c r="I4863" s="37"/>
      <c r="J4863" s="37"/>
      <c r="K4863" s="37"/>
      <c r="L4863" s="36" t="s">
        <v>3334</v>
      </c>
      <c r="M4863" s="36" t="str">
        <f>IF(LEFT(NICAP[[#This Row],[Date]],1)=0,"Y","N")</f>
        <v>N</v>
      </c>
      <c r="N4863" s="36"/>
      <c r="O4863" s="36" t="str">
        <f>19&amp;LEFT(NICAP[[#This Row],[Date]],2)</f>
        <v>1977</v>
      </c>
      <c r="P4863" s="36" t="str">
        <f>MID(NICAP[[#This Row],[Date]],3,2)</f>
        <v>09</v>
      </c>
      <c r="Q4863" s="36" t="str">
        <f>RIGHT(NICAP[[#This Row],[Date]],2)</f>
        <v>04</v>
      </c>
      <c r="R4863" s="26">
        <f>DATE(NICAP[[#This Row],[Year]],NICAP[[#This Row],[Month]],NICAP[[#This Row],[Day]])</f>
        <v>28372</v>
      </c>
      <c r="S4863" s="35" t="str">
        <f t="shared" si="150"/>
        <v>MT</v>
      </c>
      <c r="T4863" s="24" t="str">
        <f t="shared" si="151"/>
        <v>US</v>
      </c>
    </row>
    <row r="4864" spans="1:20" ht="42" customHeight="1" x14ac:dyDescent="0.2">
      <c r="A4864" s="35">
        <v>4855</v>
      </c>
      <c r="B4864" s="67">
        <v>770907</v>
      </c>
      <c r="C4864" s="50" t="s">
        <v>3333</v>
      </c>
      <c r="D4864" s="50" t="s">
        <v>2535</v>
      </c>
      <c r="E4864" s="50" t="str">
        <f>IF(AND(LEN(NICAP[[#This Row],[State or      Country]])=2,NICAP[[#This Row],[State or      Country]]&lt;&gt;"UK"),"US","Other")</f>
        <v>US</v>
      </c>
      <c r="F4864" s="49">
        <v>2</v>
      </c>
      <c r="G4864" s="48"/>
      <c r="H4864" s="48"/>
      <c r="I4864" s="48"/>
      <c r="J4864" s="48"/>
      <c r="K4864" s="48"/>
      <c r="L4864" s="36" t="s">
        <v>3332</v>
      </c>
      <c r="M4864" s="36" t="str">
        <f>IF(LEFT(NICAP[[#This Row],[Date]],1)=0,"Y","N")</f>
        <v>N</v>
      </c>
      <c r="N4864" s="36"/>
      <c r="O4864" s="36" t="str">
        <f>19&amp;LEFT(NICAP[[#This Row],[Date]],2)</f>
        <v>1977</v>
      </c>
      <c r="P4864" s="36" t="str">
        <f>MID(NICAP[[#This Row],[Date]],3,2)</f>
        <v>09</v>
      </c>
      <c r="Q4864" s="36" t="str">
        <f>RIGHT(NICAP[[#This Row],[Date]],2)</f>
        <v>07</v>
      </c>
      <c r="R4864" s="26">
        <f>DATE(NICAP[[#This Row],[Year]],NICAP[[#This Row],[Month]],NICAP[[#This Row],[Day]])</f>
        <v>28375</v>
      </c>
      <c r="S4864" s="35" t="str">
        <f t="shared" si="150"/>
        <v>NZ</v>
      </c>
      <c r="T4864" s="24" t="str">
        <f t="shared" si="151"/>
        <v>US</v>
      </c>
    </row>
    <row r="4865" spans="1:20" ht="12.75" customHeight="1" x14ac:dyDescent="0.2">
      <c r="A4865" s="35">
        <v>4856</v>
      </c>
      <c r="B4865" s="64">
        <v>770922</v>
      </c>
      <c r="C4865" s="39" t="s">
        <v>3331</v>
      </c>
      <c r="D4865" s="39" t="s">
        <v>1667</v>
      </c>
      <c r="E4865" s="39" t="str">
        <f>IF(AND(LEN(NICAP[[#This Row],[State or      Country]])=2,NICAP[[#This Row],[State or      Country]]&lt;&gt;"UK"),"US","Other")</f>
        <v>US</v>
      </c>
      <c r="F4865" s="38">
        <v>11</v>
      </c>
      <c r="G4865" s="37"/>
      <c r="H4865" s="37"/>
      <c r="I4865" s="37"/>
      <c r="J4865" s="37"/>
      <c r="K4865" s="37"/>
      <c r="L4865" s="36" t="s">
        <v>3330</v>
      </c>
      <c r="M4865" s="36" t="str">
        <f>IF(LEFT(NICAP[[#This Row],[Date]],1)=0,"Y","N")</f>
        <v>N</v>
      </c>
      <c r="N4865" s="36"/>
      <c r="O4865" s="36" t="str">
        <f>19&amp;LEFT(NICAP[[#This Row],[Date]],2)</f>
        <v>1977</v>
      </c>
      <c r="P4865" s="36" t="str">
        <f>MID(NICAP[[#This Row],[Date]],3,2)</f>
        <v>09</v>
      </c>
      <c r="Q4865" s="36" t="str">
        <f>RIGHT(NICAP[[#This Row],[Date]],2)</f>
        <v>22</v>
      </c>
      <c r="R4865" s="26">
        <f>DATE(NICAP[[#This Row],[Year]],NICAP[[#This Row],[Month]],NICAP[[#This Row],[Day]])</f>
        <v>28390</v>
      </c>
      <c r="S4865" s="35" t="str">
        <f t="shared" si="150"/>
        <v>TX</v>
      </c>
      <c r="T4865" s="24" t="str">
        <f t="shared" si="151"/>
        <v>US</v>
      </c>
    </row>
    <row r="4866" spans="1:20" ht="12.75" customHeight="1" x14ac:dyDescent="0.2">
      <c r="A4866" s="35">
        <v>4857</v>
      </c>
      <c r="B4866" s="64">
        <v>770922</v>
      </c>
      <c r="C4866" s="39" t="s">
        <v>3072</v>
      </c>
      <c r="D4866" s="39" t="s">
        <v>2180</v>
      </c>
      <c r="E4866" s="39" t="str">
        <f>IF(AND(LEN(NICAP[[#This Row],[State or      Country]])=2,NICAP[[#This Row],[State or      Country]]&lt;&gt;"UK"),"US","Other")</f>
        <v>US</v>
      </c>
      <c r="F4866" s="38">
        <v>9</v>
      </c>
      <c r="G4866" s="41"/>
      <c r="H4866" s="65">
        <v>5</v>
      </c>
      <c r="I4866" s="41"/>
      <c r="J4866" s="41"/>
      <c r="K4866" s="41"/>
      <c r="L4866" s="36" t="s">
        <v>3329</v>
      </c>
      <c r="M4866" s="36" t="str">
        <f>IF(LEFT(NICAP[[#This Row],[Date]],1)=0,"Y","N")</f>
        <v>N</v>
      </c>
      <c r="N4866" s="36"/>
      <c r="O4866" s="36" t="str">
        <f>19&amp;LEFT(NICAP[[#This Row],[Date]],2)</f>
        <v>1977</v>
      </c>
      <c r="P4866" s="36" t="str">
        <f>MID(NICAP[[#This Row],[Date]],3,2)</f>
        <v>09</v>
      </c>
      <c r="Q4866" s="36" t="str">
        <f>RIGHT(NICAP[[#This Row],[Date]],2)</f>
        <v>22</v>
      </c>
      <c r="R4866" s="26">
        <f>DATE(NICAP[[#This Row],[Year]],NICAP[[#This Row],[Month]],NICAP[[#This Row],[Day]])</f>
        <v>28390</v>
      </c>
      <c r="S4866" s="35" t="str">
        <f t="shared" si="150"/>
        <v>NE</v>
      </c>
      <c r="T4866" s="24" t="str">
        <f t="shared" si="151"/>
        <v>US</v>
      </c>
    </row>
    <row r="4867" spans="1:20" ht="42.75" customHeight="1" x14ac:dyDescent="0.2">
      <c r="A4867" s="35">
        <v>4858</v>
      </c>
      <c r="B4867" s="67">
        <v>770926</v>
      </c>
      <c r="C4867" s="50" t="s">
        <v>3328</v>
      </c>
      <c r="D4867" s="50" t="s">
        <v>1813</v>
      </c>
      <c r="E4867" s="50" t="str">
        <f>IF(AND(LEN(NICAP[[#This Row],[State or      Country]])=2,NICAP[[#This Row],[State or      Country]]&lt;&gt;"UK"),"US","Other")</f>
        <v>Other</v>
      </c>
      <c r="F4867" s="49">
        <v>3</v>
      </c>
      <c r="G4867" s="48"/>
      <c r="H4867" s="48"/>
      <c r="I4867" s="48"/>
      <c r="J4867" s="48"/>
      <c r="K4867" s="48"/>
      <c r="L4867" s="36" t="s">
        <v>3327</v>
      </c>
      <c r="M4867" s="36" t="str">
        <f>IF(LEFT(NICAP[[#This Row],[Date]],1)=0,"Y","N")</f>
        <v>N</v>
      </c>
      <c r="N4867" s="36"/>
      <c r="O4867" s="36" t="str">
        <f>19&amp;LEFT(NICAP[[#This Row],[Date]],2)</f>
        <v>1977</v>
      </c>
      <c r="P4867" s="36" t="str">
        <f>MID(NICAP[[#This Row],[Date]],3,2)</f>
        <v>09</v>
      </c>
      <c r="Q4867" s="36" t="str">
        <f>RIGHT(NICAP[[#This Row],[Date]],2)</f>
        <v>26</v>
      </c>
      <c r="R4867" s="26">
        <f>DATE(NICAP[[#This Row],[Year]],NICAP[[#This Row],[Month]],NICAP[[#This Row],[Day]])</f>
        <v>28394</v>
      </c>
      <c r="S4867" s="35" t="str">
        <f t="shared" si="150"/>
        <v/>
      </c>
      <c r="T4867" s="24" t="str">
        <f t="shared" si="151"/>
        <v>France</v>
      </c>
    </row>
    <row r="4868" spans="1:20" ht="12.75" customHeight="1" x14ac:dyDescent="0.2">
      <c r="A4868" s="35">
        <v>4859</v>
      </c>
      <c r="B4868" s="64">
        <v>770927</v>
      </c>
      <c r="C4868" s="39" t="s">
        <v>3326</v>
      </c>
      <c r="D4868" s="39" t="s">
        <v>1694</v>
      </c>
      <c r="E4868" s="39" t="str">
        <f>IF(AND(LEN(NICAP[[#This Row],[State or      Country]])=2,NICAP[[#This Row],[State or      Country]]&lt;&gt;"UK"),"US","Other")</f>
        <v>US</v>
      </c>
      <c r="F4868" s="38">
        <v>7</v>
      </c>
      <c r="G4868" s="37"/>
      <c r="H4868" s="37"/>
      <c r="I4868" s="37"/>
      <c r="J4868" s="37"/>
      <c r="K4868" s="37"/>
      <c r="L4868" s="36" t="s">
        <v>3325</v>
      </c>
      <c r="M4868" s="36" t="str">
        <f>IF(LEFT(NICAP[[#This Row],[Date]],1)=0,"Y","N")</f>
        <v>N</v>
      </c>
      <c r="N4868" s="36"/>
      <c r="O4868" s="36" t="str">
        <f>19&amp;LEFT(NICAP[[#This Row],[Date]],2)</f>
        <v>1977</v>
      </c>
      <c r="P4868" s="36" t="str">
        <f>MID(NICAP[[#This Row],[Date]],3,2)</f>
        <v>09</v>
      </c>
      <c r="Q4868" s="36" t="str">
        <f>RIGHT(NICAP[[#This Row],[Date]],2)</f>
        <v>27</v>
      </c>
      <c r="R4868" s="26">
        <f>DATE(NICAP[[#This Row],[Year]],NICAP[[#This Row],[Month]],NICAP[[#This Row],[Day]])</f>
        <v>28395</v>
      </c>
      <c r="S4868" s="35" t="str">
        <f t="shared" si="150"/>
        <v>OH</v>
      </c>
      <c r="T4868" s="24" t="str">
        <f t="shared" si="151"/>
        <v>US</v>
      </c>
    </row>
    <row r="4869" spans="1:20" ht="27.75" customHeight="1" x14ac:dyDescent="0.2">
      <c r="A4869" s="35">
        <v>4860</v>
      </c>
      <c r="B4869" s="84">
        <v>771000</v>
      </c>
      <c r="C4869" s="44" t="s">
        <v>3324</v>
      </c>
      <c r="D4869" s="44" t="s">
        <v>1694</v>
      </c>
      <c r="E4869" s="44" t="str">
        <f>IF(AND(LEN(NICAP[[#This Row],[State or      Country]])=2,NICAP[[#This Row],[State or      Country]]&lt;&gt;"UK"),"US","Other")</f>
        <v>US</v>
      </c>
      <c r="F4869" s="43">
        <v>8</v>
      </c>
      <c r="G4869" s="41"/>
      <c r="H4869" s="41"/>
      <c r="I4869" s="41"/>
      <c r="J4869" s="41"/>
      <c r="K4869" s="41"/>
      <c r="L4869" s="59" t="s">
        <v>3323</v>
      </c>
      <c r="M4869" s="59" t="str">
        <f>IF(LEFT(NICAP[[#This Row],[Date]],1)=0,"Y","N")</f>
        <v>N</v>
      </c>
      <c r="N4869" s="59"/>
      <c r="O4869" s="59" t="str">
        <f>19&amp;LEFT(NICAP[[#This Row],[Date]],2)</f>
        <v>1977</v>
      </c>
      <c r="P4869" s="59" t="str">
        <f>MID(NICAP[[#This Row],[Date]],3,2)</f>
        <v>10</v>
      </c>
      <c r="Q4869" s="59" t="str">
        <f>RIGHT(NICAP[[#This Row],[Date]],2)</f>
        <v>00</v>
      </c>
      <c r="R4869" s="26">
        <f>DATE(NICAP[[#This Row],[Year]],NICAP[[#This Row],[Month]],NICAP[[#This Row],[Day]])</f>
        <v>28398</v>
      </c>
      <c r="S4869" s="35" t="str">
        <f t="shared" si="150"/>
        <v>OH</v>
      </c>
      <c r="T4869" s="24" t="str">
        <f t="shared" si="151"/>
        <v>US</v>
      </c>
    </row>
    <row r="4870" spans="1:20" ht="12.75" customHeight="1" x14ac:dyDescent="0.2">
      <c r="A4870" s="35">
        <v>4861</v>
      </c>
      <c r="B4870" s="64">
        <v>771000</v>
      </c>
      <c r="C4870" s="39" t="s">
        <v>2671</v>
      </c>
      <c r="D4870" s="39" t="s">
        <v>1694</v>
      </c>
      <c r="E4870" s="39" t="str">
        <f>IF(AND(LEN(NICAP[[#This Row],[State or      Country]])=2,NICAP[[#This Row],[State or      Country]]&lt;&gt;"UK"),"US","Other")</f>
        <v>US</v>
      </c>
      <c r="F4870" s="38">
        <v>2</v>
      </c>
      <c r="G4870" s="37"/>
      <c r="H4870" s="37"/>
      <c r="I4870" s="37"/>
      <c r="J4870" s="37"/>
      <c r="K4870" s="37"/>
      <c r="L4870" s="36" t="s">
        <v>3322</v>
      </c>
      <c r="M4870" s="36" t="str">
        <f>IF(LEFT(NICAP[[#This Row],[Date]],1)=0,"Y","N")</f>
        <v>N</v>
      </c>
      <c r="N4870" s="36"/>
      <c r="O4870" s="36" t="str">
        <f>19&amp;LEFT(NICAP[[#This Row],[Date]],2)</f>
        <v>1977</v>
      </c>
      <c r="P4870" s="36" t="str">
        <f>MID(NICAP[[#This Row],[Date]],3,2)</f>
        <v>10</v>
      </c>
      <c r="Q4870" s="36" t="str">
        <f>RIGHT(NICAP[[#This Row],[Date]],2)</f>
        <v>00</v>
      </c>
      <c r="R4870" s="26">
        <f>DATE(NICAP[[#This Row],[Year]],NICAP[[#This Row],[Month]],NICAP[[#This Row],[Day]])</f>
        <v>28398</v>
      </c>
      <c r="S4870" s="35" t="str">
        <f t="shared" si="150"/>
        <v>OH</v>
      </c>
      <c r="T4870" s="24" t="str">
        <f t="shared" si="151"/>
        <v>US</v>
      </c>
    </row>
    <row r="4871" spans="1:20" ht="12.75" customHeight="1" x14ac:dyDescent="0.2">
      <c r="A4871" s="35">
        <v>4862</v>
      </c>
      <c r="B4871" s="64">
        <v>771003</v>
      </c>
      <c r="C4871" s="39" t="s">
        <v>3321</v>
      </c>
      <c r="D4871" s="39" t="s">
        <v>2013</v>
      </c>
      <c r="E4871" s="39" t="str">
        <f>IF(AND(LEN(NICAP[[#This Row],[State or      Country]])=2,NICAP[[#This Row],[State or      Country]]&lt;&gt;"UK"),"US","Other")</f>
        <v>US</v>
      </c>
      <c r="F4871" s="38">
        <v>1</v>
      </c>
      <c r="G4871" s="37"/>
      <c r="H4871" s="37"/>
      <c r="I4871" s="37"/>
      <c r="J4871" s="37"/>
      <c r="K4871" s="37"/>
      <c r="L4871" s="36" t="s">
        <v>3320</v>
      </c>
      <c r="M4871" s="36" t="str">
        <f>IF(LEFT(NICAP[[#This Row],[Date]],1)=0,"Y","N")</f>
        <v>N</v>
      </c>
      <c r="N4871" s="36"/>
      <c r="O4871" s="36" t="str">
        <f>19&amp;LEFT(NICAP[[#This Row],[Date]],2)</f>
        <v>1977</v>
      </c>
      <c r="P4871" s="36" t="str">
        <f>MID(NICAP[[#This Row],[Date]],3,2)</f>
        <v>10</v>
      </c>
      <c r="Q4871" s="36" t="str">
        <f>RIGHT(NICAP[[#This Row],[Date]],2)</f>
        <v>03</v>
      </c>
      <c r="R4871" s="26">
        <f>DATE(NICAP[[#This Row],[Year]],NICAP[[#This Row],[Month]],NICAP[[#This Row],[Day]])</f>
        <v>28401</v>
      </c>
      <c r="S4871" s="35" t="str">
        <f t="shared" si="150"/>
        <v>KY</v>
      </c>
      <c r="T4871" s="24" t="str">
        <f t="shared" si="151"/>
        <v>US</v>
      </c>
    </row>
    <row r="4872" spans="1:20" ht="42" customHeight="1" x14ac:dyDescent="0.2">
      <c r="A4872" s="35">
        <v>4863</v>
      </c>
      <c r="B4872" s="67">
        <v>771007</v>
      </c>
      <c r="C4872" s="50" t="s">
        <v>3319</v>
      </c>
      <c r="D4872" s="50" t="s">
        <v>2763</v>
      </c>
      <c r="E4872" s="50" t="str">
        <f>IF(AND(LEN(NICAP[[#This Row],[State or      Country]])=2,NICAP[[#This Row],[State or      Country]]&lt;&gt;"UK"),"US","Other")</f>
        <v>Other</v>
      </c>
      <c r="F4872" s="49">
        <v>3</v>
      </c>
      <c r="G4872" s="48"/>
      <c r="H4872" s="48"/>
      <c r="I4872" s="48"/>
      <c r="J4872" s="48"/>
      <c r="K4872" s="48"/>
      <c r="L4872" s="36" t="s">
        <v>3318</v>
      </c>
      <c r="M4872" s="36" t="str">
        <f>IF(LEFT(NICAP[[#This Row],[Date]],1)=0,"Y","N")</f>
        <v>N</v>
      </c>
      <c r="N4872" s="36"/>
      <c r="O4872" s="36" t="str">
        <f>19&amp;LEFT(NICAP[[#This Row],[Date]],2)</f>
        <v>1977</v>
      </c>
      <c r="P4872" s="36" t="str">
        <f>MID(NICAP[[#This Row],[Date]],3,2)</f>
        <v>10</v>
      </c>
      <c r="Q4872" s="36" t="str">
        <f>RIGHT(NICAP[[#This Row],[Date]],2)</f>
        <v>07</v>
      </c>
      <c r="R4872" s="26">
        <f>DATE(NICAP[[#This Row],[Year]],NICAP[[#This Row],[Month]],NICAP[[#This Row],[Day]])</f>
        <v>28405</v>
      </c>
      <c r="S4872" s="35" t="str">
        <f t="shared" si="150"/>
        <v/>
      </c>
      <c r="T4872" s="24" t="str">
        <f t="shared" si="151"/>
        <v>At Sea</v>
      </c>
    </row>
    <row r="4873" spans="1:20" ht="41.25" customHeight="1" x14ac:dyDescent="0.2">
      <c r="A4873" s="35">
        <v>4864</v>
      </c>
      <c r="B4873" s="67">
        <v>771013</v>
      </c>
      <c r="C4873" s="50" t="s">
        <v>3317</v>
      </c>
      <c r="D4873" s="50" t="s">
        <v>1670</v>
      </c>
      <c r="E4873" s="50" t="str">
        <f>IF(AND(LEN(NICAP[[#This Row],[State or      Country]])=2,NICAP[[#This Row],[State or      Country]]&lt;&gt;"UK"),"US","Other")</f>
        <v>US</v>
      </c>
      <c r="F4873" s="49">
        <v>1</v>
      </c>
      <c r="G4873" s="48"/>
      <c r="H4873" s="48"/>
      <c r="I4873" s="48"/>
      <c r="J4873" s="48"/>
      <c r="K4873" s="48"/>
      <c r="L4873" s="42" t="s">
        <v>3316</v>
      </c>
      <c r="M4873" s="42" t="str">
        <f>IF(LEFT(NICAP[[#This Row],[Date]],1)=0,"Y","N")</f>
        <v>N</v>
      </c>
      <c r="N4873" s="42"/>
      <c r="O4873" s="42" t="str">
        <f>19&amp;LEFT(NICAP[[#This Row],[Date]],2)</f>
        <v>1977</v>
      </c>
      <c r="P4873" s="42" t="str">
        <f>MID(NICAP[[#This Row],[Date]],3,2)</f>
        <v>10</v>
      </c>
      <c r="Q4873" s="42" t="str">
        <f>RIGHT(NICAP[[#This Row],[Date]],2)</f>
        <v>13</v>
      </c>
      <c r="R4873" s="26">
        <f>DATE(NICAP[[#This Row],[Year]],NICAP[[#This Row],[Month]],NICAP[[#This Row],[Day]])</f>
        <v>28411</v>
      </c>
      <c r="S4873" s="35" t="str">
        <f t="shared" si="150"/>
        <v>IL</v>
      </c>
      <c r="T4873" s="24" t="str">
        <f t="shared" si="151"/>
        <v>US</v>
      </c>
    </row>
    <row r="4874" spans="1:20" ht="12.75" customHeight="1" x14ac:dyDescent="0.2">
      <c r="A4874" s="35">
        <v>4865</v>
      </c>
      <c r="B4874" s="64">
        <v>771014</v>
      </c>
      <c r="C4874" s="39" t="s">
        <v>2415</v>
      </c>
      <c r="D4874" s="39" t="s">
        <v>1694</v>
      </c>
      <c r="E4874" s="39" t="str">
        <f>IF(AND(LEN(NICAP[[#This Row],[State or      Country]])=2,NICAP[[#This Row],[State or      Country]]&lt;&gt;"UK"),"US","Other")</f>
        <v>US</v>
      </c>
      <c r="F4874" s="38">
        <v>1</v>
      </c>
      <c r="G4874" s="37"/>
      <c r="H4874" s="37"/>
      <c r="I4874" s="37"/>
      <c r="J4874" s="37"/>
      <c r="K4874" s="37"/>
      <c r="L4874" s="36" t="s">
        <v>3315</v>
      </c>
      <c r="M4874" s="36" t="str">
        <f>IF(LEFT(NICAP[[#This Row],[Date]],1)=0,"Y","N")</f>
        <v>N</v>
      </c>
      <c r="N4874" s="36"/>
      <c r="O4874" s="36" t="str">
        <f>19&amp;LEFT(NICAP[[#This Row],[Date]],2)</f>
        <v>1977</v>
      </c>
      <c r="P4874" s="36" t="str">
        <f>MID(NICAP[[#This Row],[Date]],3,2)</f>
        <v>10</v>
      </c>
      <c r="Q4874" s="36" t="str">
        <f>RIGHT(NICAP[[#This Row],[Date]],2)</f>
        <v>14</v>
      </c>
      <c r="R4874" s="26">
        <f>DATE(NICAP[[#This Row],[Year]],NICAP[[#This Row],[Month]],NICAP[[#This Row],[Day]])</f>
        <v>28412</v>
      </c>
      <c r="S4874" s="35" t="str">
        <f t="shared" ref="S4874:S4937" si="152">IF(E4874="US",D4874,"")</f>
        <v>OH</v>
      </c>
      <c r="T4874" s="24" t="str">
        <f t="shared" ref="T4874:T4937" si="153">IF(E4874="US","US",D4874)</f>
        <v>US</v>
      </c>
    </row>
    <row r="4875" spans="1:20" ht="57" customHeight="1" x14ac:dyDescent="0.2">
      <c r="A4875" s="35">
        <v>4866</v>
      </c>
      <c r="B4875" s="67">
        <v>771025</v>
      </c>
      <c r="C4875" s="50" t="s">
        <v>3314</v>
      </c>
      <c r="D4875" s="50" t="s">
        <v>2189</v>
      </c>
      <c r="E4875" s="50" t="str">
        <f>IF(AND(LEN(NICAP[[#This Row],[State or      Country]])=2,NICAP[[#This Row],[State or      Country]]&lt;&gt;"UK"),"US","Other")</f>
        <v>Other</v>
      </c>
      <c r="F4875" s="49">
        <v>2</v>
      </c>
      <c r="G4875" s="48"/>
      <c r="H4875" s="48"/>
      <c r="I4875" s="48"/>
      <c r="J4875" s="48"/>
      <c r="K4875" s="48"/>
      <c r="L4875" s="36" t="s">
        <v>3313</v>
      </c>
      <c r="M4875" s="36" t="str">
        <f>IF(LEFT(NICAP[[#This Row],[Date]],1)=0,"Y","N")</f>
        <v>N</v>
      </c>
      <c r="N4875" s="36"/>
      <c r="O4875" s="36" t="str">
        <f>19&amp;LEFT(NICAP[[#This Row],[Date]],2)</f>
        <v>1977</v>
      </c>
      <c r="P4875" s="36" t="str">
        <f>MID(NICAP[[#This Row],[Date]],3,2)</f>
        <v>10</v>
      </c>
      <c r="Q4875" s="36" t="str">
        <f>RIGHT(NICAP[[#This Row],[Date]],2)</f>
        <v>25</v>
      </c>
      <c r="R4875" s="26">
        <f>DATE(NICAP[[#This Row],[Year]],NICAP[[#This Row],[Month]],NICAP[[#This Row],[Day]])</f>
        <v>28423</v>
      </c>
      <c r="S4875" s="35" t="str">
        <f t="shared" si="152"/>
        <v/>
      </c>
      <c r="T4875" s="24" t="str">
        <f t="shared" si="153"/>
        <v>Norway</v>
      </c>
    </row>
    <row r="4876" spans="1:20" ht="57" customHeight="1" x14ac:dyDescent="0.2">
      <c r="A4876" s="35">
        <v>4867</v>
      </c>
      <c r="B4876" s="67">
        <v>771025</v>
      </c>
      <c r="C4876" s="50" t="s">
        <v>3314</v>
      </c>
      <c r="D4876" s="50" t="s">
        <v>2189</v>
      </c>
      <c r="E4876" s="50" t="str">
        <f>IF(AND(LEN(NICAP[[#This Row],[State or      Country]])=2,NICAP[[#This Row],[State or      Country]]&lt;&gt;"UK"),"US","Other")</f>
        <v>Other</v>
      </c>
      <c r="F4876" s="49">
        <v>6</v>
      </c>
      <c r="G4876" s="48"/>
      <c r="H4876" s="48"/>
      <c r="I4876" s="48"/>
      <c r="J4876" s="48"/>
      <c r="K4876" s="48"/>
      <c r="L4876" s="36" t="s">
        <v>3313</v>
      </c>
      <c r="M4876" s="36" t="str">
        <f>IF(LEFT(NICAP[[#This Row],[Date]],1)=0,"Y","N")</f>
        <v>N</v>
      </c>
      <c r="N4876" s="36"/>
      <c r="O4876" s="36" t="str">
        <f>19&amp;LEFT(NICAP[[#This Row],[Date]],2)</f>
        <v>1977</v>
      </c>
      <c r="P4876" s="36" t="str">
        <f>MID(NICAP[[#This Row],[Date]],3,2)</f>
        <v>10</v>
      </c>
      <c r="Q4876" s="36" t="str">
        <f>RIGHT(NICAP[[#This Row],[Date]],2)</f>
        <v>25</v>
      </c>
      <c r="R4876" s="26">
        <f>DATE(NICAP[[#This Row],[Year]],NICAP[[#This Row],[Month]],NICAP[[#This Row],[Day]])</f>
        <v>28423</v>
      </c>
      <c r="S4876" s="35" t="str">
        <f t="shared" si="152"/>
        <v/>
      </c>
      <c r="T4876" s="24" t="str">
        <f t="shared" si="153"/>
        <v>Norway</v>
      </c>
    </row>
    <row r="4877" spans="1:20" ht="27.75" customHeight="1" x14ac:dyDescent="0.2">
      <c r="A4877" s="35">
        <v>4868</v>
      </c>
      <c r="B4877" s="66">
        <v>771026</v>
      </c>
      <c r="C4877" s="44" t="s">
        <v>3259</v>
      </c>
      <c r="D4877" s="44" t="s">
        <v>1956</v>
      </c>
      <c r="E4877" s="44" t="str">
        <f>IF(AND(LEN(NICAP[[#This Row],[State or      Country]])=2,NICAP[[#This Row],[State or      Country]]&lt;&gt;"UK"),"US","Other")</f>
        <v>Other</v>
      </c>
      <c r="F4877" s="43">
        <v>11</v>
      </c>
      <c r="G4877" s="41"/>
      <c r="H4877" s="41"/>
      <c r="I4877" s="41"/>
      <c r="J4877" s="41"/>
      <c r="K4877" s="41"/>
      <c r="L4877" s="42" t="s">
        <v>3312</v>
      </c>
      <c r="M4877" s="42" t="str">
        <f>IF(LEFT(NICAP[[#This Row],[Date]],1)=0,"Y","N")</f>
        <v>N</v>
      </c>
      <c r="N4877" s="42"/>
      <c r="O4877" s="42" t="str">
        <f>19&amp;LEFT(NICAP[[#This Row],[Date]],2)</f>
        <v>1977</v>
      </c>
      <c r="P4877" s="42" t="str">
        <f>MID(NICAP[[#This Row],[Date]],3,2)</f>
        <v>10</v>
      </c>
      <c r="Q4877" s="42" t="str">
        <f>RIGHT(NICAP[[#This Row],[Date]],2)</f>
        <v>26</v>
      </c>
      <c r="R4877" s="26">
        <f>DATE(NICAP[[#This Row],[Year]],NICAP[[#This Row],[Month]],NICAP[[#This Row],[Day]])</f>
        <v>28424</v>
      </c>
      <c r="S4877" s="35" t="str">
        <f t="shared" si="152"/>
        <v/>
      </c>
      <c r="T4877" s="24" t="str">
        <f t="shared" si="153"/>
        <v>Japan</v>
      </c>
    </row>
    <row r="4878" spans="1:20" ht="12.75" customHeight="1" x14ac:dyDescent="0.2">
      <c r="A4878" s="35">
        <v>4869</v>
      </c>
      <c r="B4878" s="64">
        <v>771026</v>
      </c>
      <c r="C4878" s="39" t="s">
        <v>1888</v>
      </c>
      <c r="D4878" s="39" t="s">
        <v>1667</v>
      </c>
      <c r="E4878" s="39" t="str">
        <f>IF(AND(LEN(NICAP[[#This Row],[State or      Country]])=2,NICAP[[#This Row],[State or      Country]]&lt;&gt;"UK"),"US","Other")</f>
        <v>US</v>
      </c>
      <c r="F4878" s="38">
        <v>11</v>
      </c>
      <c r="G4878" s="37"/>
      <c r="H4878" s="37"/>
      <c r="I4878" s="37"/>
      <c r="J4878" s="37"/>
      <c r="K4878" s="37"/>
      <c r="L4878" s="36" t="s">
        <v>3311</v>
      </c>
      <c r="M4878" s="36" t="str">
        <f>IF(LEFT(NICAP[[#This Row],[Date]],1)=0,"Y","N")</f>
        <v>N</v>
      </c>
      <c r="N4878" s="36"/>
      <c r="O4878" s="36" t="str">
        <f>19&amp;LEFT(NICAP[[#This Row],[Date]],2)</f>
        <v>1977</v>
      </c>
      <c r="P4878" s="36" t="str">
        <f>MID(NICAP[[#This Row],[Date]],3,2)</f>
        <v>10</v>
      </c>
      <c r="Q4878" s="36" t="str">
        <f>RIGHT(NICAP[[#This Row],[Date]],2)</f>
        <v>26</v>
      </c>
      <c r="R4878" s="26">
        <f>DATE(NICAP[[#This Row],[Year]],NICAP[[#This Row],[Month]],NICAP[[#This Row],[Day]])</f>
        <v>28424</v>
      </c>
      <c r="S4878" s="35" t="str">
        <f t="shared" si="152"/>
        <v>TX</v>
      </c>
      <c r="T4878" s="24" t="str">
        <f t="shared" si="153"/>
        <v>US</v>
      </c>
    </row>
    <row r="4879" spans="1:20" ht="27.75" customHeight="1" x14ac:dyDescent="0.2">
      <c r="A4879" s="35">
        <v>4870</v>
      </c>
      <c r="B4879" s="66">
        <v>771027</v>
      </c>
      <c r="C4879" s="44" t="s">
        <v>3259</v>
      </c>
      <c r="D4879" s="44" t="s">
        <v>3310</v>
      </c>
      <c r="E4879" s="44" t="str">
        <f>IF(AND(LEN(NICAP[[#This Row],[State or      Country]])=2,NICAP[[#This Row],[State or      Country]]&lt;&gt;"UK"),"US","Other")</f>
        <v>Other</v>
      </c>
      <c r="F4879" s="43">
        <v>11</v>
      </c>
      <c r="G4879" s="41"/>
      <c r="H4879" s="41"/>
      <c r="I4879" s="41"/>
      <c r="J4879" s="41"/>
      <c r="K4879" s="41"/>
      <c r="L4879" s="42" t="s">
        <v>3309</v>
      </c>
      <c r="M4879" s="42" t="str">
        <f>IF(LEFT(NICAP[[#This Row],[Date]],1)=0,"Y","N")</f>
        <v>N</v>
      </c>
      <c r="N4879" s="42"/>
      <c r="O4879" s="42" t="str">
        <f>19&amp;LEFT(NICAP[[#This Row],[Date]],2)</f>
        <v>1977</v>
      </c>
      <c r="P4879" s="42" t="str">
        <f>MID(NICAP[[#This Row],[Date]],3,2)</f>
        <v>10</v>
      </c>
      <c r="Q4879" s="42" t="str">
        <f>RIGHT(NICAP[[#This Row],[Date]],2)</f>
        <v>27</v>
      </c>
      <c r="R4879" s="26">
        <f>DATE(NICAP[[#This Row],[Year]],NICAP[[#This Row],[Month]],NICAP[[#This Row],[Day]])</f>
        <v>28425</v>
      </c>
      <c r="S4879" s="35" t="str">
        <f t="shared" si="152"/>
        <v/>
      </c>
      <c r="T4879" s="24" t="str">
        <f t="shared" si="153"/>
        <v>Sardinia</v>
      </c>
    </row>
    <row r="4880" spans="1:20" ht="57" customHeight="1" x14ac:dyDescent="0.2">
      <c r="A4880" s="35">
        <v>4871</v>
      </c>
      <c r="B4880" s="67">
        <v>771030</v>
      </c>
      <c r="C4880" s="50" t="s">
        <v>3307</v>
      </c>
      <c r="D4880" s="50" t="s">
        <v>1676</v>
      </c>
      <c r="E4880" s="50" t="str">
        <f>IF(AND(LEN(NICAP[[#This Row],[State or      Country]])=2,NICAP[[#This Row],[State or      Country]]&lt;&gt;"UK"),"US","Other")</f>
        <v>US</v>
      </c>
      <c r="F4880" s="49">
        <v>3</v>
      </c>
      <c r="G4880" s="48"/>
      <c r="H4880" s="48"/>
      <c r="I4880" s="48"/>
      <c r="J4880" s="48"/>
      <c r="K4880" s="48"/>
      <c r="L4880" s="36" t="s">
        <v>3308</v>
      </c>
      <c r="M4880" s="36" t="str">
        <f>IF(LEFT(NICAP[[#This Row],[Date]],1)=0,"Y","N")</f>
        <v>N</v>
      </c>
      <c r="N4880" s="36"/>
      <c r="O4880" s="36" t="str">
        <f>19&amp;LEFT(NICAP[[#This Row],[Date]],2)</f>
        <v>1977</v>
      </c>
      <c r="P4880" s="36" t="str">
        <f>MID(NICAP[[#This Row],[Date]],3,2)</f>
        <v>10</v>
      </c>
      <c r="Q4880" s="36" t="str">
        <f>RIGHT(NICAP[[#This Row],[Date]],2)</f>
        <v>30</v>
      </c>
      <c r="R4880" s="26">
        <f>DATE(NICAP[[#This Row],[Year]],NICAP[[#This Row],[Month]],NICAP[[#This Row],[Day]])</f>
        <v>28428</v>
      </c>
      <c r="S4880" s="35" t="str">
        <f t="shared" si="152"/>
        <v>CA</v>
      </c>
      <c r="T4880" s="24" t="str">
        <f t="shared" si="153"/>
        <v>US</v>
      </c>
    </row>
    <row r="4881" spans="1:20" ht="56.25" customHeight="1" x14ac:dyDescent="0.2">
      <c r="A4881" s="35">
        <v>4872</v>
      </c>
      <c r="B4881" s="67">
        <v>771030</v>
      </c>
      <c r="C4881" s="50" t="s">
        <v>3307</v>
      </c>
      <c r="D4881" s="50" t="s">
        <v>1676</v>
      </c>
      <c r="E4881" s="50" t="str">
        <f>IF(AND(LEN(NICAP[[#This Row],[State or      Country]])=2,NICAP[[#This Row],[State or      Country]]&lt;&gt;"UK"),"US","Other")</f>
        <v>US</v>
      </c>
      <c r="F4881" s="49">
        <v>7</v>
      </c>
      <c r="G4881" s="48"/>
      <c r="H4881" s="48"/>
      <c r="I4881" s="48"/>
      <c r="J4881" s="48"/>
      <c r="K4881" s="48"/>
      <c r="L4881" s="42" t="s">
        <v>3306</v>
      </c>
      <c r="M4881" s="42" t="str">
        <f>IF(LEFT(NICAP[[#This Row],[Date]],1)=0,"Y","N")</f>
        <v>N</v>
      </c>
      <c r="N4881" s="42"/>
      <c r="O4881" s="42" t="str">
        <f>19&amp;LEFT(NICAP[[#This Row],[Date]],2)</f>
        <v>1977</v>
      </c>
      <c r="P4881" s="42" t="str">
        <f>MID(NICAP[[#This Row],[Date]],3,2)</f>
        <v>10</v>
      </c>
      <c r="Q4881" s="42" t="str">
        <f>RIGHT(NICAP[[#This Row],[Date]],2)</f>
        <v>30</v>
      </c>
      <c r="R4881" s="26">
        <f>DATE(NICAP[[#This Row],[Year]],NICAP[[#This Row],[Month]],NICAP[[#This Row],[Day]])</f>
        <v>28428</v>
      </c>
      <c r="S4881" s="35" t="str">
        <f t="shared" si="152"/>
        <v>CA</v>
      </c>
      <c r="T4881" s="24" t="str">
        <f t="shared" si="153"/>
        <v>US</v>
      </c>
    </row>
    <row r="4882" spans="1:20" ht="87" customHeight="1" x14ac:dyDescent="0.2">
      <c r="A4882" s="35">
        <v>4873</v>
      </c>
      <c r="B4882" s="69" t="s">
        <v>3305</v>
      </c>
      <c r="C4882" s="50" t="s">
        <v>3304</v>
      </c>
      <c r="D4882" s="50" t="s">
        <v>1802</v>
      </c>
      <c r="E4882" s="50" t="str">
        <f>IF(AND(LEN(NICAP[[#This Row],[State or      Country]])=2,NICAP[[#This Row],[State or      Country]]&lt;&gt;"UK"),"US","Other")</f>
        <v>Other</v>
      </c>
      <c r="F4882" s="49">
        <v>2</v>
      </c>
      <c r="G4882" s="48"/>
      <c r="H4882" s="48"/>
      <c r="I4882" s="48"/>
      <c r="J4882" s="48"/>
      <c r="K4882" s="48"/>
      <c r="L4882" s="36" t="s">
        <v>3303</v>
      </c>
      <c r="M4882" s="36" t="str">
        <f>IF(LEFT(NICAP[[#This Row],[Date]],1)=0,"Y","N")</f>
        <v>N</v>
      </c>
      <c r="N4882" s="36"/>
      <c r="O4882" s="36" t="str">
        <f>19&amp;LEFT(NICAP[[#This Row],[Date]],2)</f>
        <v>1977</v>
      </c>
      <c r="P4882" s="36" t="str">
        <f>MID(NICAP[[#This Row],[Date]],3,2)</f>
        <v>Oc</v>
      </c>
      <c r="Q4882" s="36" t="str">
        <f>RIGHT(NICAP[[#This Row],[Date]],2)</f>
        <v>te</v>
      </c>
      <c r="R4882" s="26" t="e">
        <f>DATE(NICAP[[#This Row],[Year]],NICAP[[#This Row],[Month]],NICAP[[#This Row],[Day]])</f>
        <v>#VALUE!</v>
      </c>
      <c r="S4882" s="35" t="str">
        <f t="shared" si="152"/>
        <v/>
      </c>
      <c r="T4882" s="24" t="str">
        <f t="shared" si="153"/>
        <v>UK</v>
      </c>
    </row>
    <row r="4883" spans="1:20" ht="42" customHeight="1" x14ac:dyDescent="0.2">
      <c r="A4883" s="35">
        <v>4874</v>
      </c>
      <c r="B4883" s="67">
        <v>771129</v>
      </c>
      <c r="C4883" s="50" t="s">
        <v>3296</v>
      </c>
      <c r="D4883" s="50" t="s">
        <v>2535</v>
      </c>
      <c r="E4883" s="50" t="str">
        <f>IF(AND(LEN(NICAP[[#This Row],[State or      Country]])=2,NICAP[[#This Row],[State or      Country]]&lt;&gt;"UK"),"US","Other")</f>
        <v>US</v>
      </c>
      <c r="F4883" s="49">
        <v>2</v>
      </c>
      <c r="G4883" s="48"/>
      <c r="H4883" s="48"/>
      <c r="I4883" s="48"/>
      <c r="J4883" s="48"/>
      <c r="K4883" s="48"/>
      <c r="L4883" s="42" t="s">
        <v>3302</v>
      </c>
      <c r="M4883" s="42" t="str">
        <f>IF(LEFT(NICAP[[#This Row],[Date]],1)=0,"Y","N")</f>
        <v>N</v>
      </c>
      <c r="N4883" s="42"/>
      <c r="O4883" s="42" t="str">
        <f>19&amp;LEFT(NICAP[[#This Row],[Date]],2)</f>
        <v>1977</v>
      </c>
      <c r="P4883" s="42" t="str">
        <f>MID(NICAP[[#This Row],[Date]],3,2)</f>
        <v>11</v>
      </c>
      <c r="Q4883" s="42" t="str">
        <f>RIGHT(NICAP[[#This Row],[Date]],2)</f>
        <v>29</v>
      </c>
      <c r="R4883" s="26">
        <f>DATE(NICAP[[#This Row],[Year]],NICAP[[#This Row],[Month]],NICAP[[#This Row],[Day]])</f>
        <v>28458</v>
      </c>
      <c r="S4883" s="35" t="str">
        <f t="shared" si="152"/>
        <v>NZ</v>
      </c>
      <c r="T4883" s="24" t="str">
        <f t="shared" si="153"/>
        <v>US</v>
      </c>
    </row>
    <row r="4884" spans="1:20" ht="12.75" customHeight="1" x14ac:dyDescent="0.2">
      <c r="A4884" s="35">
        <v>4875</v>
      </c>
      <c r="B4884" s="64">
        <v>771113</v>
      </c>
      <c r="C4884" s="39" t="s">
        <v>3069</v>
      </c>
      <c r="D4884" s="39" t="s">
        <v>2013</v>
      </c>
      <c r="E4884" s="39" t="str">
        <f>IF(AND(LEN(NICAP[[#This Row],[State or      Country]])=2,NICAP[[#This Row],[State or      Country]]&lt;&gt;"UK"),"US","Other")</f>
        <v>US</v>
      </c>
      <c r="F4884" s="38">
        <v>1</v>
      </c>
      <c r="G4884" s="37"/>
      <c r="H4884" s="37"/>
      <c r="I4884" s="37"/>
      <c r="J4884" s="37"/>
      <c r="K4884" s="37"/>
      <c r="L4884" s="36" t="s">
        <v>3301</v>
      </c>
      <c r="M4884" s="36" t="str">
        <f>IF(LEFT(NICAP[[#This Row],[Date]],1)=0,"Y","N")</f>
        <v>N</v>
      </c>
      <c r="N4884" s="36"/>
      <c r="O4884" s="36" t="str">
        <f>19&amp;LEFT(NICAP[[#This Row],[Date]],2)</f>
        <v>1977</v>
      </c>
      <c r="P4884" s="36" t="str">
        <f>MID(NICAP[[#This Row],[Date]],3,2)</f>
        <v>11</v>
      </c>
      <c r="Q4884" s="36" t="str">
        <f>RIGHT(NICAP[[#This Row],[Date]],2)</f>
        <v>13</v>
      </c>
      <c r="R4884" s="26">
        <f>DATE(NICAP[[#This Row],[Year]],NICAP[[#This Row],[Month]],NICAP[[#This Row],[Day]])</f>
        <v>28442</v>
      </c>
      <c r="S4884" s="35" t="str">
        <f t="shared" si="152"/>
        <v>KY</v>
      </c>
      <c r="T4884" s="24" t="str">
        <f t="shared" si="153"/>
        <v>US</v>
      </c>
    </row>
    <row r="4885" spans="1:20" ht="12.75" customHeight="1" x14ac:dyDescent="0.2">
      <c r="A4885" s="35">
        <v>4876</v>
      </c>
      <c r="B4885" s="68">
        <v>771116</v>
      </c>
      <c r="C4885" s="39" t="s">
        <v>3300</v>
      </c>
      <c r="D4885" s="39" t="s">
        <v>1784</v>
      </c>
      <c r="E4885" s="39" t="str">
        <f>IF(AND(LEN(NICAP[[#This Row],[State or      Country]])=2,NICAP[[#This Row],[State or      Country]]&lt;&gt;"UK"),"US","Other")</f>
        <v>US</v>
      </c>
      <c r="F4885" s="38">
        <v>2</v>
      </c>
      <c r="G4885" s="37"/>
      <c r="H4885" s="37"/>
      <c r="I4885" s="37"/>
      <c r="J4885" s="37"/>
      <c r="K4885" s="37"/>
      <c r="L4885" s="36" t="s">
        <v>3299</v>
      </c>
      <c r="M4885" s="36" t="str">
        <f>IF(LEFT(NICAP[[#This Row],[Date]],1)=0,"Y","N")</f>
        <v>N</v>
      </c>
      <c r="N4885" s="36"/>
      <c r="O4885" s="36" t="str">
        <f>19&amp;LEFT(NICAP[[#This Row],[Date]],2)</f>
        <v>1977</v>
      </c>
      <c r="P4885" s="36" t="str">
        <f>MID(NICAP[[#This Row],[Date]],3,2)</f>
        <v>11</v>
      </c>
      <c r="Q4885" s="36" t="str">
        <f>RIGHT(NICAP[[#This Row],[Date]],2)</f>
        <v>16</v>
      </c>
      <c r="R4885" s="26">
        <f>DATE(NICAP[[#This Row],[Year]],NICAP[[#This Row],[Month]],NICAP[[#This Row],[Day]])</f>
        <v>28445</v>
      </c>
      <c r="S4885" s="35" t="str">
        <f t="shared" si="152"/>
        <v>SD</v>
      </c>
      <c r="T4885" s="24" t="str">
        <f t="shared" si="153"/>
        <v>US</v>
      </c>
    </row>
    <row r="4886" spans="1:20" ht="12.75" customHeight="1" x14ac:dyDescent="0.2">
      <c r="A4886" s="35">
        <v>4877</v>
      </c>
      <c r="B4886" s="68">
        <v>771116</v>
      </c>
      <c r="C4886" s="39" t="s">
        <v>3300</v>
      </c>
      <c r="D4886" s="39" t="s">
        <v>1784</v>
      </c>
      <c r="E4886" s="39" t="str">
        <f>IF(AND(LEN(NICAP[[#This Row],[State or      Country]])=2,NICAP[[#This Row],[State or      Country]]&lt;&gt;"UK"),"US","Other")</f>
        <v>US</v>
      </c>
      <c r="F4886" s="38">
        <v>7</v>
      </c>
      <c r="G4886" s="37"/>
      <c r="H4886" s="37"/>
      <c r="I4886" s="37"/>
      <c r="J4886" s="37"/>
      <c r="K4886" s="37"/>
      <c r="L4886" s="36" t="s">
        <v>3299</v>
      </c>
      <c r="M4886" s="36" t="str">
        <f>IF(LEFT(NICAP[[#This Row],[Date]],1)=0,"Y","N")</f>
        <v>N</v>
      </c>
      <c r="N4886" s="36"/>
      <c r="O4886" s="36" t="str">
        <f>19&amp;LEFT(NICAP[[#This Row],[Date]],2)</f>
        <v>1977</v>
      </c>
      <c r="P4886" s="36" t="str">
        <f>MID(NICAP[[#This Row],[Date]],3,2)</f>
        <v>11</v>
      </c>
      <c r="Q4886" s="36" t="str">
        <f>RIGHT(NICAP[[#This Row],[Date]],2)</f>
        <v>16</v>
      </c>
      <c r="R4886" s="26">
        <f>DATE(NICAP[[#This Row],[Year]],NICAP[[#This Row],[Month]],NICAP[[#This Row],[Day]])</f>
        <v>28445</v>
      </c>
      <c r="S4886" s="35" t="str">
        <f t="shared" si="152"/>
        <v>SD</v>
      </c>
      <c r="T4886" s="24" t="str">
        <f t="shared" si="153"/>
        <v>US</v>
      </c>
    </row>
    <row r="4887" spans="1:20" ht="12.75" customHeight="1" x14ac:dyDescent="0.2">
      <c r="A4887" s="35">
        <v>4878</v>
      </c>
      <c r="B4887" s="68">
        <v>771116</v>
      </c>
      <c r="C4887" s="39" t="s">
        <v>3300</v>
      </c>
      <c r="D4887" s="39" t="s">
        <v>1784</v>
      </c>
      <c r="E4887" s="39" t="str">
        <f>IF(AND(LEN(NICAP[[#This Row],[State or      Country]])=2,NICAP[[#This Row],[State or      Country]]&lt;&gt;"UK"),"US","Other")</f>
        <v>US</v>
      </c>
      <c r="F4887" s="38">
        <v>10</v>
      </c>
      <c r="G4887" s="37"/>
      <c r="H4887" s="37"/>
      <c r="I4887" s="37"/>
      <c r="J4887" s="37"/>
      <c r="K4887" s="37"/>
      <c r="L4887" s="36" t="s">
        <v>3299</v>
      </c>
      <c r="M4887" s="36" t="str">
        <f>IF(LEFT(NICAP[[#This Row],[Date]],1)=0,"Y","N")</f>
        <v>N</v>
      </c>
      <c r="N4887" s="36"/>
      <c r="O4887" s="36" t="str">
        <f>19&amp;LEFT(NICAP[[#This Row],[Date]],2)</f>
        <v>1977</v>
      </c>
      <c r="P4887" s="36" t="str">
        <f>MID(NICAP[[#This Row],[Date]],3,2)</f>
        <v>11</v>
      </c>
      <c r="Q4887" s="36" t="str">
        <f>RIGHT(NICAP[[#This Row],[Date]],2)</f>
        <v>16</v>
      </c>
      <c r="R4887" s="26">
        <f>DATE(NICAP[[#This Row],[Year]],NICAP[[#This Row],[Month]],NICAP[[#This Row],[Day]])</f>
        <v>28445</v>
      </c>
      <c r="S4887" s="35" t="str">
        <f t="shared" si="152"/>
        <v>SD</v>
      </c>
      <c r="T4887" s="24" t="str">
        <f t="shared" si="153"/>
        <v>US</v>
      </c>
    </row>
    <row r="4888" spans="1:20" ht="12.75" customHeight="1" x14ac:dyDescent="0.2">
      <c r="A4888" s="35">
        <v>4879</v>
      </c>
      <c r="B4888" s="55">
        <v>771118</v>
      </c>
      <c r="C4888" s="39" t="s">
        <v>3298</v>
      </c>
      <c r="D4888" s="39" t="s">
        <v>1844</v>
      </c>
      <c r="E4888" s="39" t="str">
        <f>IF(AND(LEN(NICAP[[#This Row],[State or      Country]])=2,NICAP[[#This Row],[State or      Country]]&lt;&gt;"UK"),"US","Other")</f>
        <v>US</v>
      </c>
      <c r="F4888" s="38">
        <v>11</v>
      </c>
      <c r="G4888" s="37"/>
      <c r="H4888" s="37"/>
      <c r="I4888" s="37"/>
      <c r="J4888" s="37"/>
      <c r="K4888" s="37"/>
      <c r="L4888" s="36" t="s">
        <v>3297</v>
      </c>
      <c r="M4888" s="36" t="str">
        <f>IF(LEFT(NICAP[[#This Row],[Date]],1)=0,"Y","N")</f>
        <v>N</v>
      </c>
      <c r="N4888" s="36"/>
      <c r="O4888" s="36" t="str">
        <f>19&amp;LEFT(NICAP[[#This Row],[Date]],2)</f>
        <v>1977</v>
      </c>
      <c r="P4888" s="36" t="str">
        <f>MID(NICAP[[#This Row],[Date]],3,2)</f>
        <v>11</v>
      </c>
      <c r="Q4888" s="36" t="str">
        <f>RIGHT(NICAP[[#This Row],[Date]],2)</f>
        <v>18</v>
      </c>
      <c r="R4888" s="26">
        <f>DATE(NICAP[[#This Row],[Year]],NICAP[[#This Row],[Month]],NICAP[[#This Row],[Day]])</f>
        <v>28447</v>
      </c>
      <c r="S4888" s="35" t="str">
        <f t="shared" si="152"/>
        <v>MO</v>
      </c>
      <c r="T4888" s="24" t="str">
        <f t="shared" si="153"/>
        <v>US</v>
      </c>
    </row>
    <row r="4889" spans="1:20" ht="42.75" customHeight="1" x14ac:dyDescent="0.2">
      <c r="A4889" s="35">
        <v>4880</v>
      </c>
      <c r="B4889" s="57">
        <v>771129</v>
      </c>
      <c r="C4889" s="50" t="s">
        <v>3296</v>
      </c>
      <c r="D4889" s="50" t="s">
        <v>2535</v>
      </c>
      <c r="E4889" s="50" t="str">
        <f>IF(AND(LEN(NICAP[[#This Row],[State or      Country]])=2,NICAP[[#This Row],[State or      Country]]&lt;&gt;"UK"),"US","Other")</f>
        <v>US</v>
      </c>
      <c r="F4889" s="49">
        <v>4</v>
      </c>
      <c r="G4889" s="48"/>
      <c r="H4889" s="48"/>
      <c r="I4889" s="48"/>
      <c r="J4889" s="48"/>
      <c r="K4889" s="48"/>
      <c r="L4889" s="36" t="s">
        <v>3295</v>
      </c>
      <c r="M4889" s="36" t="str">
        <f>IF(LEFT(NICAP[[#This Row],[Date]],1)=0,"Y","N")</f>
        <v>N</v>
      </c>
      <c r="N4889" s="36"/>
      <c r="O4889" s="36" t="str">
        <f>19&amp;LEFT(NICAP[[#This Row],[Date]],2)</f>
        <v>1977</v>
      </c>
      <c r="P4889" s="36" t="str">
        <f>MID(NICAP[[#This Row],[Date]],3,2)</f>
        <v>11</v>
      </c>
      <c r="Q4889" s="36" t="str">
        <f>RIGHT(NICAP[[#This Row],[Date]],2)</f>
        <v>29</v>
      </c>
      <c r="R4889" s="26">
        <f>DATE(NICAP[[#This Row],[Year]],NICAP[[#This Row],[Month]],NICAP[[#This Row],[Day]])</f>
        <v>28458</v>
      </c>
      <c r="S4889" s="35" t="str">
        <f t="shared" si="152"/>
        <v>NZ</v>
      </c>
      <c r="T4889" s="24" t="str">
        <f t="shared" si="153"/>
        <v>US</v>
      </c>
    </row>
    <row r="4890" spans="1:20" ht="27" customHeight="1" x14ac:dyDescent="0.2">
      <c r="A4890" s="35">
        <v>4881</v>
      </c>
      <c r="B4890" s="60">
        <v>771200</v>
      </c>
      <c r="C4890" s="44" t="s">
        <v>3263</v>
      </c>
      <c r="D4890" s="44" t="s">
        <v>2013</v>
      </c>
      <c r="E4890" s="44" t="str">
        <f>IF(AND(LEN(NICAP[[#This Row],[State or      Country]])=2,NICAP[[#This Row],[State or      Country]]&lt;&gt;"UK"),"US","Other")</f>
        <v>US</v>
      </c>
      <c r="F4890" s="43">
        <v>2</v>
      </c>
      <c r="G4890" s="41"/>
      <c r="H4890" s="41"/>
      <c r="I4890" s="41"/>
      <c r="J4890" s="41"/>
      <c r="K4890" s="41"/>
      <c r="L4890" s="42" t="s">
        <v>3294</v>
      </c>
      <c r="M4890" s="42" t="str">
        <f>IF(LEFT(NICAP[[#This Row],[Date]],1)=0,"Y","N")</f>
        <v>N</v>
      </c>
      <c r="N4890" s="42"/>
      <c r="O4890" s="42" t="str">
        <f>19&amp;LEFT(NICAP[[#This Row],[Date]],2)</f>
        <v>1977</v>
      </c>
      <c r="P4890" s="42" t="str">
        <f>MID(NICAP[[#This Row],[Date]],3,2)</f>
        <v>12</v>
      </c>
      <c r="Q4890" s="42" t="str">
        <f>RIGHT(NICAP[[#This Row],[Date]],2)</f>
        <v>00</v>
      </c>
      <c r="R4890" s="26">
        <f>DATE(NICAP[[#This Row],[Year]],NICAP[[#This Row],[Month]],NICAP[[#This Row],[Day]])</f>
        <v>28459</v>
      </c>
      <c r="S4890" s="35" t="str">
        <f t="shared" si="152"/>
        <v>KY</v>
      </c>
      <c r="T4890" s="24" t="str">
        <f t="shared" si="153"/>
        <v>US</v>
      </c>
    </row>
    <row r="4891" spans="1:20" ht="12.75" customHeight="1" x14ac:dyDescent="0.2">
      <c r="A4891" s="35">
        <v>4882</v>
      </c>
      <c r="B4891" s="55">
        <v>771200</v>
      </c>
      <c r="C4891" s="39" t="s">
        <v>3293</v>
      </c>
      <c r="D4891" s="39" t="s">
        <v>2013</v>
      </c>
      <c r="E4891" s="39" t="str">
        <f>IF(AND(LEN(NICAP[[#This Row],[State or      Country]])=2,NICAP[[#This Row],[State or      Country]]&lt;&gt;"UK"),"US","Other")</f>
        <v>US</v>
      </c>
      <c r="F4891" s="38">
        <v>2</v>
      </c>
      <c r="G4891" s="37"/>
      <c r="H4891" s="37"/>
      <c r="I4891" s="37"/>
      <c r="J4891" s="37"/>
      <c r="K4891" s="37"/>
      <c r="L4891" s="36" t="s">
        <v>3292</v>
      </c>
      <c r="M4891" s="36" t="str">
        <f>IF(LEFT(NICAP[[#This Row],[Date]],1)=0,"Y","N")</f>
        <v>N</v>
      </c>
      <c r="N4891" s="36"/>
      <c r="O4891" s="36" t="str">
        <f>19&amp;LEFT(NICAP[[#This Row],[Date]],2)</f>
        <v>1977</v>
      </c>
      <c r="P4891" s="36" t="str">
        <f>MID(NICAP[[#This Row],[Date]],3,2)</f>
        <v>12</v>
      </c>
      <c r="Q4891" s="36" t="str">
        <f>RIGHT(NICAP[[#This Row],[Date]],2)</f>
        <v>00</v>
      </c>
      <c r="R4891" s="26">
        <f>DATE(NICAP[[#This Row],[Year]],NICAP[[#This Row],[Month]],NICAP[[#This Row],[Day]])</f>
        <v>28459</v>
      </c>
      <c r="S4891" s="35" t="str">
        <f t="shared" si="152"/>
        <v>KY</v>
      </c>
      <c r="T4891" s="24" t="str">
        <f t="shared" si="153"/>
        <v>US</v>
      </c>
    </row>
    <row r="4892" spans="1:20" ht="71.25" customHeight="1" x14ac:dyDescent="0.2">
      <c r="A4892" s="35">
        <v>4883</v>
      </c>
      <c r="B4892" s="57">
        <v>771200</v>
      </c>
      <c r="C4892" s="50" t="s">
        <v>3291</v>
      </c>
      <c r="D4892" s="50" t="s">
        <v>1933</v>
      </c>
      <c r="E4892" s="50" t="str">
        <f>IF(AND(LEN(NICAP[[#This Row],[State or      Country]])=2,NICAP[[#This Row],[State or      Country]]&lt;&gt;"UK"),"US","Other")</f>
        <v>Other</v>
      </c>
      <c r="F4892" s="49">
        <v>2</v>
      </c>
      <c r="G4892" s="48"/>
      <c r="H4892" s="48"/>
      <c r="I4892" s="48"/>
      <c r="J4892" s="48"/>
      <c r="K4892" s="48"/>
      <c r="L4892" s="36" t="s">
        <v>3290</v>
      </c>
      <c r="M4892" s="36" t="str">
        <f>IF(LEFT(NICAP[[#This Row],[Date]],1)=0,"Y","N")</f>
        <v>N</v>
      </c>
      <c r="N4892" s="36"/>
      <c r="O4892" s="36" t="str">
        <f>19&amp;LEFT(NICAP[[#This Row],[Date]],2)</f>
        <v>1977</v>
      </c>
      <c r="P4892" s="36" t="str">
        <f>MID(NICAP[[#This Row],[Date]],3,2)</f>
        <v>12</v>
      </c>
      <c r="Q4892" s="36" t="str">
        <f>RIGHT(NICAP[[#This Row],[Date]],2)</f>
        <v>00</v>
      </c>
      <c r="R4892" s="26">
        <f>DATE(NICAP[[#This Row],[Year]],NICAP[[#This Row],[Month]],NICAP[[#This Row],[Day]])</f>
        <v>28459</v>
      </c>
      <c r="S4892" s="35" t="str">
        <f t="shared" si="152"/>
        <v/>
      </c>
      <c r="T4892" s="24" t="str">
        <f t="shared" si="153"/>
        <v>Russia</v>
      </c>
    </row>
    <row r="4893" spans="1:20" ht="72" customHeight="1" x14ac:dyDescent="0.2">
      <c r="A4893" s="35">
        <v>4884</v>
      </c>
      <c r="B4893" s="57">
        <v>771200</v>
      </c>
      <c r="C4893" s="50" t="s">
        <v>3291</v>
      </c>
      <c r="D4893" s="50" t="s">
        <v>1933</v>
      </c>
      <c r="E4893" s="50" t="str">
        <f>IF(AND(LEN(NICAP[[#This Row],[State or      Country]])=2,NICAP[[#This Row],[State or      Country]]&lt;&gt;"UK"),"US","Other")</f>
        <v>Other</v>
      </c>
      <c r="F4893" s="49">
        <v>3</v>
      </c>
      <c r="G4893" s="48"/>
      <c r="H4893" s="48"/>
      <c r="I4893" s="48"/>
      <c r="J4893" s="48"/>
      <c r="K4893" s="48"/>
      <c r="L4893" s="36" t="s">
        <v>3290</v>
      </c>
      <c r="M4893" s="36" t="str">
        <f>IF(LEFT(NICAP[[#This Row],[Date]],1)=0,"Y","N")</f>
        <v>N</v>
      </c>
      <c r="N4893" s="36"/>
      <c r="O4893" s="36" t="str">
        <f>19&amp;LEFT(NICAP[[#This Row],[Date]],2)</f>
        <v>1977</v>
      </c>
      <c r="P4893" s="36" t="str">
        <f>MID(NICAP[[#This Row],[Date]],3,2)</f>
        <v>12</v>
      </c>
      <c r="Q4893" s="36" t="str">
        <f>RIGHT(NICAP[[#This Row],[Date]],2)</f>
        <v>00</v>
      </c>
      <c r="R4893" s="26">
        <f>DATE(NICAP[[#This Row],[Year]],NICAP[[#This Row],[Month]],NICAP[[#This Row],[Day]])</f>
        <v>28459</v>
      </c>
      <c r="S4893" s="35" t="str">
        <f t="shared" si="152"/>
        <v/>
      </c>
      <c r="T4893" s="24" t="str">
        <f t="shared" si="153"/>
        <v>Russia</v>
      </c>
    </row>
    <row r="4894" spans="1:20" ht="57" customHeight="1" x14ac:dyDescent="0.2">
      <c r="A4894" s="35">
        <v>4885</v>
      </c>
      <c r="B4894" s="57">
        <v>771207</v>
      </c>
      <c r="C4894" s="50" t="s">
        <v>3289</v>
      </c>
      <c r="D4894" s="50" t="s">
        <v>2535</v>
      </c>
      <c r="E4894" s="50" t="str">
        <f>IF(AND(LEN(NICAP[[#This Row],[State or      Country]])=2,NICAP[[#This Row],[State or      Country]]&lt;&gt;"UK"),"US","Other")</f>
        <v>US</v>
      </c>
      <c r="F4894" s="49">
        <v>2</v>
      </c>
      <c r="G4894" s="48"/>
      <c r="H4894" s="48"/>
      <c r="I4894" s="48"/>
      <c r="J4894" s="48"/>
      <c r="K4894" s="48"/>
      <c r="L4894" s="36" t="s">
        <v>3288</v>
      </c>
      <c r="M4894" s="36" t="str">
        <f>IF(LEFT(NICAP[[#This Row],[Date]],1)=0,"Y","N")</f>
        <v>N</v>
      </c>
      <c r="N4894" s="36"/>
      <c r="O4894" s="36" t="str">
        <f>19&amp;LEFT(NICAP[[#This Row],[Date]],2)</f>
        <v>1977</v>
      </c>
      <c r="P4894" s="36" t="str">
        <f>MID(NICAP[[#This Row],[Date]],3,2)</f>
        <v>12</v>
      </c>
      <c r="Q4894" s="36" t="str">
        <f>RIGHT(NICAP[[#This Row],[Date]],2)</f>
        <v>07</v>
      </c>
      <c r="R4894" s="26">
        <f>DATE(NICAP[[#This Row],[Year]],NICAP[[#This Row],[Month]],NICAP[[#This Row],[Day]])</f>
        <v>28466</v>
      </c>
      <c r="S4894" s="35" t="str">
        <f t="shared" si="152"/>
        <v>NZ</v>
      </c>
      <c r="T4894" s="24" t="str">
        <f t="shared" si="153"/>
        <v>US</v>
      </c>
    </row>
    <row r="4895" spans="1:20" ht="56.25" customHeight="1" x14ac:dyDescent="0.2">
      <c r="A4895" s="35">
        <v>4886</v>
      </c>
      <c r="B4895" s="57">
        <v>771207</v>
      </c>
      <c r="C4895" s="50" t="s">
        <v>3289</v>
      </c>
      <c r="D4895" s="50" t="s">
        <v>2535</v>
      </c>
      <c r="E4895" s="50" t="str">
        <f>IF(AND(LEN(NICAP[[#This Row],[State or      Country]])=2,NICAP[[#This Row],[State or      Country]]&lt;&gt;"UK"),"US","Other")</f>
        <v>US</v>
      </c>
      <c r="F4895" s="49">
        <v>3</v>
      </c>
      <c r="G4895" s="48"/>
      <c r="H4895" s="48"/>
      <c r="I4895" s="48"/>
      <c r="J4895" s="48"/>
      <c r="K4895" s="48"/>
      <c r="L4895" s="36" t="s">
        <v>3288</v>
      </c>
      <c r="M4895" s="36" t="str">
        <f>IF(LEFT(NICAP[[#This Row],[Date]],1)=0,"Y","N")</f>
        <v>N</v>
      </c>
      <c r="N4895" s="36"/>
      <c r="O4895" s="36" t="str">
        <f>19&amp;LEFT(NICAP[[#This Row],[Date]],2)</f>
        <v>1977</v>
      </c>
      <c r="P4895" s="36" t="str">
        <f>MID(NICAP[[#This Row],[Date]],3,2)</f>
        <v>12</v>
      </c>
      <c r="Q4895" s="36" t="str">
        <f>RIGHT(NICAP[[#This Row],[Date]],2)</f>
        <v>07</v>
      </c>
      <c r="R4895" s="26">
        <f>DATE(NICAP[[#This Row],[Year]],NICAP[[#This Row],[Month]],NICAP[[#This Row],[Day]])</f>
        <v>28466</v>
      </c>
      <c r="S4895" s="35" t="str">
        <f t="shared" si="152"/>
        <v>NZ</v>
      </c>
      <c r="T4895" s="24" t="str">
        <f t="shared" si="153"/>
        <v>US</v>
      </c>
    </row>
    <row r="4896" spans="1:20" ht="12.75" customHeight="1" x14ac:dyDescent="0.2">
      <c r="A4896" s="35">
        <v>4887</v>
      </c>
      <c r="B4896" s="55">
        <v>771208</v>
      </c>
      <c r="C4896" s="39" t="s">
        <v>3175</v>
      </c>
      <c r="D4896" s="39" t="s">
        <v>1676</v>
      </c>
      <c r="E4896" s="39" t="str">
        <f>IF(AND(LEN(NICAP[[#This Row],[State or      Country]])=2,NICAP[[#This Row],[State or      Country]]&lt;&gt;"UK"),"US","Other")</f>
        <v>US</v>
      </c>
      <c r="F4896" s="38">
        <v>11</v>
      </c>
      <c r="G4896" s="37"/>
      <c r="H4896" s="37"/>
      <c r="I4896" s="37"/>
      <c r="J4896" s="37"/>
      <c r="K4896" s="37"/>
      <c r="L4896" s="36" t="s">
        <v>3287</v>
      </c>
      <c r="M4896" s="36" t="str">
        <f>IF(LEFT(NICAP[[#This Row],[Date]],1)=0,"Y","N")</f>
        <v>N</v>
      </c>
      <c r="N4896" s="36"/>
      <c r="O4896" s="36" t="str">
        <f>19&amp;LEFT(NICAP[[#This Row],[Date]],2)</f>
        <v>1977</v>
      </c>
      <c r="P4896" s="36" t="str">
        <f>MID(NICAP[[#This Row],[Date]],3,2)</f>
        <v>12</v>
      </c>
      <c r="Q4896" s="36" t="str">
        <f>RIGHT(NICAP[[#This Row],[Date]],2)</f>
        <v>08</v>
      </c>
      <c r="R4896" s="26">
        <f>DATE(NICAP[[#This Row],[Year]],NICAP[[#This Row],[Month]],NICAP[[#This Row],[Day]])</f>
        <v>28467</v>
      </c>
      <c r="S4896" s="35" t="str">
        <f t="shared" si="152"/>
        <v>CA</v>
      </c>
      <c r="T4896" s="24" t="str">
        <f t="shared" si="153"/>
        <v>US</v>
      </c>
    </row>
    <row r="4897" spans="1:20" ht="12.75" customHeight="1" x14ac:dyDescent="0.2">
      <c r="A4897" s="35">
        <v>4888</v>
      </c>
      <c r="B4897" s="55">
        <v>771208</v>
      </c>
      <c r="C4897" s="39" t="s">
        <v>3286</v>
      </c>
      <c r="D4897" s="39" t="s">
        <v>1676</v>
      </c>
      <c r="E4897" s="39" t="str">
        <f>IF(AND(LEN(NICAP[[#This Row],[State or      Country]])=2,NICAP[[#This Row],[State or      Country]]&lt;&gt;"UK"),"US","Other")</f>
        <v>US</v>
      </c>
      <c r="F4897" s="38">
        <v>9</v>
      </c>
      <c r="G4897" s="37"/>
      <c r="H4897" s="65">
        <v>5</v>
      </c>
      <c r="I4897" s="37"/>
      <c r="J4897" s="37"/>
      <c r="K4897" s="37"/>
      <c r="L4897" s="36" t="s">
        <v>3285</v>
      </c>
      <c r="M4897" s="36" t="str">
        <f>IF(LEFT(NICAP[[#This Row],[Date]],1)=0,"Y","N")</f>
        <v>N</v>
      </c>
      <c r="N4897" s="36"/>
      <c r="O4897" s="36" t="str">
        <f>19&amp;LEFT(NICAP[[#This Row],[Date]],2)</f>
        <v>1977</v>
      </c>
      <c r="P4897" s="36" t="str">
        <f>MID(NICAP[[#This Row],[Date]],3,2)</f>
        <v>12</v>
      </c>
      <c r="Q4897" s="36" t="str">
        <f>RIGHT(NICAP[[#This Row],[Date]],2)</f>
        <v>08</v>
      </c>
      <c r="R4897" s="26">
        <f>DATE(NICAP[[#This Row],[Year]],NICAP[[#This Row],[Month]],NICAP[[#This Row],[Day]])</f>
        <v>28467</v>
      </c>
      <c r="S4897" s="35" t="str">
        <f t="shared" si="152"/>
        <v>CA</v>
      </c>
      <c r="T4897" s="24" t="str">
        <f t="shared" si="153"/>
        <v>US</v>
      </c>
    </row>
    <row r="4898" spans="1:20" ht="12.75" customHeight="1" x14ac:dyDescent="0.2">
      <c r="A4898" s="35">
        <v>4889</v>
      </c>
      <c r="B4898" s="55">
        <v>771209</v>
      </c>
      <c r="C4898" s="39" t="s">
        <v>3284</v>
      </c>
      <c r="D4898" s="39" t="s">
        <v>1793</v>
      </c>
      <c r="E4898" s="39" t="str">
        <f>IF(AND(LEN(NICAP[[#This Row],[State or      Country]])=2,NICAP[[#This Row],[State or      Country]]&lt;&gt;"UK"),"US","Other")</f>
        <v>US</v>
      </c>
      <c r="F4898" s="38">
        <v>11</v>
      </c>
      <c r="G4898" s="37"/>
      <c r="H4898" s="37"/>
      <c r="I4898" s="37"/>
      <c r="J4898" s="37"/>
      <c r="K4898" s="37"/>
      <c r="L4898" s="36" t="s">
        <v>3283</v>
      </c>
      <c r="M4898" s="36" t="str">
        <f>IF(LEFT(NICAP[[#This Row],[Date]],1)=0,"Y","N")</f>
        <v>N</v>
      </c>
      <c r="N4898" s="36"/>
      <c r="O4898" s="36" t="str">
        <f>19&amp;LEFT(NICAP[[#This Row],[Date]],2)</f>
        <v>1977</v>
      </c>
      <c r="P4898" s="36" t="str">
        <f>MID(NICAP[[#This Row],[Date]],3,2)</f>
        <v>12</v>
      </c>
      <c r="Q4898" s="36" t="str">
        <f>RIGHT(NICAP[[#This Row],[Date]],2)</f>
        <v>09</v>
      </c>
      <c r="R4898" s="26">
        <f>DATE(NICAP[[#This Row],[Year]],NICAP[[#This Row],[Month]],NICAP[[#This Row],[Day]])</f>
        <v>28468</v>
      </c>
      <c r="S4898" s="35" t="str">
        <f t="shared" si="152"/>
        <v>AU</v>
      </c>
      <c r="T4898" s="24" t="str">
        <f t="shared" si="153"/>
        <v>US</v>
      </c>
    </row>
    <row r="4899" spans="1:20" ht="27" customHeight="1" x14ac:dyDescent="0.2">
      <c r="A4899" s="35">
        <v>4890</v>
      </c>
      <c r="B4899" s="60">
        <v>771212</v>
      </c>
      <c r="C4899" s="44" t="s">
        <v>3259</v>
      </c>
      <c r="D4899" s="44" t="s">
        <v>1799</v>
      </c>
      <c r="E4899" s="44" t="str">
        <f>IF(AND(LEN(NICAP[[#This Row],[State or      Country]])=2,NICAP[[#This Row],[State or      Country]]&lt;&gt;"UK"),"US","Other")</f>
        <v>US</v>
      </c>
      <c r="F4899" s="43">
        <v>11</v>
      </c>
      <c r="G4899" s="41"/>
      <c r="H4899" s="41"/>
      <c r="I4899" s="41"/>
      <c r="J4899" s="41"/>
      <c r="K4899" s="41"/>
      <c r="L4899" s="42" t="s">
        <v>3282</v>
      </c>
      <c r="M4899" s="42" t="str">
        <f>IF(LEFT(NICAP[[#This Row],[Date]],1)=0,"Y","N")</f>
        <v>N</v>
      </c>
      <c r="N4899" s="42"/>
      <c r="O4899" s="42" t="str">
        <f>19&amp;LEFT(NICAP[[#This Row],[Date]],2)</f>
        <v>1977</v>
      </c>
      <c r="P4899" s="42" t="str">
        <f>MID(NICAP[[#This Row],[Date]],3,2)</f>
        <v>12</v>
      </c>
      <c r="Q4899" s="42" t="str">
        <f>RIGHT(NICAP[[#This Row],[Date]],2)</f>
        <v>12</v>
      </c>
      <c r="R4899" s="26">
        <f>DATE(NICAP[[#This Row],[Year]],NICAP[[#This Row],[Month]],NICAP[[#This Row],[Day]])</f>
        <v>28471</v>
      </c>
      <c r="S4899" s="35" t="str">
        <f t="shared" si="152"/>
        <v>TN</v>
      </c>
      <c r="T4899" s="24" t="str">
        <f t="shared" si="153"/>
        <v>US</v>
      </c>
    </row>
    <row r="4900" spans="1:20" ht="86.25" customHeight="1" x14ac:dyDescent="0.2">
      <c r="A4900" s="35">
        <v>4891</v>
      </c>
      <c r="B4900" s="57">
        <v>771213</v>
      </c>
      <c r="C4900" s="50" t="s">
        <v>3281</v>
      </c>
      <c r="D4900" s="50" t="s">
        <v>1793</v>
      </c>
      <c r="E4900" s="50" t="str">
        <f>IF(AND(LEN(NICAP[[#This Row],[State or      Country]])=2,NICAP[[#This Row],[State or      Country]]&lt;&gt;"UK"),"US","Other")</f>
        <v>US</v>
      </c>
      <c r="F4900" s="49">
        <v>2</v>
      </c>
      <c r="G4900" s="48"/>
      <c r="H4900" s="48"/>
      <c r="I4900" s="48"/>
      <c r="J4900" s="48"/>
      <c r="K4900" s="48"/>
      <c r="L4900" s="36" t="s">
        <v>3280</v>
      </c>
      <c r="M4900" s="36" t="str">
        <f>IF(LEFT(NICAP[[#This Row],[Date]],1)=0,"Y","N")</f>
        <v>N</v>
      </c>
      <c r="N4900" s="36"/>
      <c r="O4900" s="36" t="str">
        <f>19&amp;LEFT(NICAP[[#This Row],[Date]],2)</f>
        <v>1977</v>
      </c>
      <c r="P4900" s="36" t="str">
        <f>MID(NICAP[[#This Row],[Date]],3,2)</f>
        <v>12</v>
      </c>
      <c r="Q4900" s="36" t="str">
        <f>RIGHT(NICAP[[#This Row],[Date]],2)</f>
        <v>13</v>
      </c>
      <c r="R4900" s="26">
        <f>DATE(NICAP[[#This Row],[Year]],NICAP[[#This Row],[Month]],NICAP[[#This Row],[Day]])</f>
        <v>28472</v>
      </c>
      <c r="S4900" s="35" t="str">
        <f t="shared" si="152"/>
        <v>AU</v>
      </c>
      <c r="T4900" s="24" t="str">
        <f t="shared" si="153"/>
        <v>US</v>
      </c>
    </row>
    <row r="4901" spans="1:20" ht="86.25" customHeight="1" x14ac:dyDescent="0.2">
      <c r="A4901" s="35">
        <v>4892</v>
      </c>
      <c r="B4901" s="57">
        <v>771213</v>
      </c>
      <c r="C4901" s="50" t="s">
        <v>3281</v>
      </c>
      <c r="D4901" s="50" t="s">
        <v>1793</v>
      </c>
      <c r="E4901" s="50" t="str">
        <f>IF(AND(LEN(NICAP[[#This Row],[State or      Country]])=2,NICAP[[#This Row],[State or      Country]]&lt;&gt;"UK"),"US","Other")</f>
        <v>US</v>
      </c>
      <c r="F4901" s="49">
        <v>6</v>
      </c>
      <c r="G4901" s="48"/>
      <c r="H4901" s="48"/>
      <c r="I4901" s="48"/>
      <c r="J4901" s="48"/>
      <c r="K4901" s="48"/>
      <c r="L4901" s="36" t="s">
        <v>3280</v>
      </c>
      <c r="M4901" s="36" t="str">
        <f>IF(LEFT(NICAP[[#This Row],[Date]],1)=0,"Y","N")</f>
        <v>N</v>
      </c>
      <c r="N4901" s="36"/>
      <c r="O4901" s="36" t="str">
        <f>19&amp;LEFT(NICAP[[#This Row],[Date]],2)</f>
        <v>1977</v>
      </c>
      <c r="P4901" s="36" t="str">
        <f>MID(NICAP[[#This Row],[Date]],3,2)</f>
        <v>12</v>
      </c>
      <c r="Q4901" s="36" t="str">
        <f>RIGHT(NICAP[[#This Row],[Date]],2)</f>
        <v>13</v>
      </c>
      <c r="R4901" s="26">
        <f>DATE(NICAP[[#This Row],[Year]],NICAP[[#This Row],[Month]],NICAP[[#This Row],[Day]])</f>
        <v>28472</v>
      </c>
      <c r="S4901" s="35" t="str">
        <f t="shared" si="152"/>
        <v>AU</v>
      </c>
      <c r="T4901" s="24" t="str">
        <f t="shared" si="153"/>
        <v>US</v>
      </c>
    </row>
    <row r="4902" spans="1:20" ht="72" customHeight="1" x14ac:dyDescent="0.2">
      <c r="A4902" s="35">
        <v>4893</v>
      </c>
      <c r="B4902" s="57">
        <v>771215</v>
      </c>
      <c r="C4902" s="50" t="s">
        <v>3279</v>
      </c>
      <c r="D4902" s="50" t="s">
        <v>1813</v>
      </c>
      <c r="E4902" s="50" t="str">
        <f>IF(AND(LEN(NICAP[[#This Row],[State or      Country]])=2,NICAP[[#This Row],[State or      Country]]&lt;&gt;"UK"),"US","Other")</f>
        <v>Other</v>
      </c>
      <c r="F4902" s="49">
        <v>1</v>
      </c>
      <c r="G4902" s="48"/>
      <c r="H4902" s="48"/>
      <c r="I4902" s="48"/>
      <c r="J4902" s="48"/>
      <c r="K4902" s="48"/>
      <c r="L4902" s="36" t="s">
        <v>3278</v>
      </c>
      <c r="M4902" s="36" t="str">
        <f>IF(LEFT(NICAP[[#This Row],[Date]],1)=0,"Y","N")</f>
        <v>N</v>
      </c>
      <c r="N4902" s="36"/>
      <c r="O4902" s="36" t="str">
        <f>19&amp;LEFT(NICAP[[#This Row],[Date]],2)</f>
        <v>1977</v>
      </c>
      <c r="P4902" s="36" t="str">
        <f>MID(NICAP[[#This Row],[Date]],3,2)</f>
        <v>12</v>
      </c>
      <c r="Q4902" s="36" t="str">
        <f>RIGHT(NICAP[[#This Row],[Date]],2)</f>
        <v>15</v>
      </c>
      <c r="R4902" s="26">
        <f>DATE(NICAP[[#This Row],[Year]],NICAP[[#This Row],[Month]],NICAP[[#This Row],[Day]])</f>
        <v>28474</v>
      </c>
      <c r="S4902" s="35" t="str">
        <f t="shared" si="152"/>
        <v/>
      </c>
      <c r="T4902" s="24" t="str">
        <f t="shared" si="153"/>
        <v>France</v>
      </c>
    </row>
    <row r="4903" spans="1:20" ht="72" customHeight="1" x14ac:dyDescent="0.2">
      <c r="A4903" s="35">
        <v>4894</v>
      </c>
      <c r="B4903" s="57">
        <v>771215</v>
      </c>
      <c r="C4903" s="50" t="s">
        <v>3279</v>
      </c>
      <c r="D4903" s="50" t="s">
        <v>1813</v>
      </c>
      <c r="E4903" s="50" t="str">
        <f>IF(AND(LEN(NICAP[[#This Row],[State or      Country]])=2,NICAP[[#This Row],[State or      Country]]&lt;&gt;"UK"),"US","Other")</f>
        <v>Other</v>
      </c>
      <c r="F4903" s="49">
        <v>11</v>
      </c>
      <c r="G4903" s="48"/>
      <c r="H4903" s="48"/>
      <c r="I4903" s="48"/>
      <c r="J4903" s="48"/>
      <c r="K4903" s="48"/>
      <c r="L4903" s="36" t="s">
        <v>3278</v>
      </c>
      <c r="M4903" s="36" t="str">
        <f>IF(LEFT(NICAP[[#This Row],[Date]],1)=0,"Y","N")</f>
        <v>N</v>
      </c>
      <c r="N4903" s="36"/>
      <c r="O4903" s="36" t="str">
        <f>19&amp;LEFT(NICAP[[#This Row],[Date]],2)</f>
        <v>1977</v>
      </c>
      <c r="P4903" s="36" t="str">
        <f>MID(NICAP[[#This Row],[Date]],3,2)</f>
        <v>12</v>
      </c>
      <c r="Q4903" s="36" t="str">
        <f>RIGHT(NICAP[[#This Row],[Date]],2)</f>
        <v>15</v>
      </c>
      <c r="R4903" s="26">
        <f>DATE(NICAP[[#This Row],[Year]],NICAP[[#This Row],[Month]],NICAP[[#This Row],[Day]])</f>
        <v>28474</v>
      </c>
      <c r="S4903" s="35" t="str">
        <f t="shared" si="152"/>
        <v/>
      </c>
      <c r="T4903" s="24" t="str">
        <f t="shared" si="153"/>
        <v>France</v>
      </c>
    </row>
    <row r="4904" spans="1:20" ht="41.25" customHeight="1" x14ac:dyDescent="0.2">
      <c r="A4904" s="35">
        <v>4895</v>
      </c>
      <c r="B4904" s="57">
        <v>771216</v>
      </c>
      <c r="C4904" s="50" t="s">
        <v>3277</v>
      </c>
      <c r="D4904" s="50" t="s">
        <v>1813</v>
      </c>
      <c r="E4904" s="50" t="str">
        <f>IF(AND(LEN(NICAP[[#This Row],[State or      Country]])=2,NICAP[[#This Row],[State or      Country]]&lt;&gt;"UK"),"US","Other")</f>
        <v>Other</v>
      </c>
      <c r="F4904" s="49">
        <v>2</v>
      </c>
      <c r="G4904" s="48"/>
      <c r="H4904" s="48"/>
      <c r="I4904" s="48"/>
      <c r="J4904" s="48"/>
      <c r="K4904" s="48"/>
      <c r="L4904" s="36" t="s">
        <v>3276</v>
      </c>
      <c r="M4904" s="36" t="str">
        <f>IF(LEFT(NICAP[[#This Row],[Date]],1)=0,"Y","N")</f>
        <v>N</v>
      </c>
      <c r="N4904" s="36"/>
      <c r="O4904" s="36" t="str">
        <f>19&amp;LEFT(NICAP[[#This Row],[Date]],2)</f>
        <v>1977</v>
      </c>
      <c r="P4904" s="36" t="str">
        <f>MID(NICAP[[#This Row],[Date]],3,2)</f>
        <v>12</v>
      </c>
      <c r="Q4904" s="36" t="str">
        <f>RIGHT(NICAP[[#This Row],[Date]],2)</f>
        <v>16</v>
      </c>
      <c r="R4904" s="26">
        <f>DATE(NICAP[[#This Row],[Year]],NICAP[[#This Row],[Month]],NICAP[[#This Row],[Day]])</f>
        <v>28475</v>
      </c>
      <c r="S4904" s="35" t="str">
        <f t="shared" si="152"/>
        <v/>
      </c>
      <c r="T4904" s="24" t="str">
        <f t="shared" si="153"/>
        <v>France</v>
      </c>
    </row>
    <row r="4905" spans="1:20" ht="42.75" customHeight="1" x14ac:dyDescent="0.2">
      <c r="A4905" s="35">
        <v>4896</v>
      </c>
      <c r="B4905" s="57">
        <v>771216</v>
      </c>
      <c r="C4905" s="50" t="s">
        <v>3277</v>
      </c>
      <c r="D4905" s="50" t="s">
        <v>1813</v>
      </c>
      <c r="E4905" s="50" t="str">
        <f>IF(AND(LEN(NICAP[[#This Row],[State or      Country]])=2,NICAP[[#This Row],[State or      Country]]&lt;&gt;"UK"),"US","Other")</f>
        <v>Other</v>
      </c>
      <c r="F4905" s="49">
        <v>3</v>
      </c>
      <c r="G4905" s="48"/>
      <c r="H4905" s="48"/>
      <c r="I4905" s="48"/>
      <c r="J4905" s="48"/>
      <c r="K4905" s="48"/>
      <c r="L4905" s="36" t="s">
        <v>3276</v>
      </c>
      <c r="M4905" s="36" t="str">
        <f>IF(LEFT(NICAP[[#This Row],[Date]],1)=0,"Y","N")</f>
        <v>N</v>
      </c>
      <c r="N4905" s="36"/>
      <c r="O4905" s="36" t="str">
        <f>19&amp;LEFT(NICAP[[#This Row],[Date]],2)</f>
        <v>1977</v>
      </c>
      <c r="P4905" s="36" t="str">
        <f>MID(NICAP[[#This Row],[Date]],3,2)</f>
        <v>12</v>
      </c>
      <c r="Q4905" s="36" t="str">
        <f>RIGHT(NICAP[[#This Row],[Date]],2)</f>
        <v>16</v>
      </c>
      <c r="R4905" s="26">
        <f>DATE(NICAP[[#This Row],[Year]],NICAP[[#This Row],[Month]],NICAP[[#This Row],[Day]])</f>
        <v>28475</v>
      </c>
      <c r="S4905" s="35" t="str">
        <f t="shared" si="152"/>
        <v/>
      </c>
      <c r="T4905" s="24" t="str">
        <f t="shared" si="153"/>
        <v>France</v>
      </c>
    </row>
    <row r="4906" spans="1:20" ht="57" customHeight="1" x14ac:dyDescent="0.2">
      <c r="A4906" s="35">
        <v>4897</v>
      </c>
      <c r="B4906" s="57">
        <v>771216</v>
      </c>
      <c r="C4906" s="50" t="s">
        <v>3275</v>
      </c>
      <c r="D4906" s="50" t="s">
        <v>2877</v>
      </c>
      <c r="E4906" s="50" t="str">
        <f>IF(AND(LEN(NICAP[[#This Row],[State or      Country]])=2,NICAP[[#This Row],[State or      Country]]&lt;&gt;"UK"),"US","Other")</f>
        <v>Other</v>
      </c>
      <c r="F4906" s="49">
        <v>2</v>
      </c>
      <c r="G4906" s="48"/>
      <c r="H4906" s="48"/>
      <c r="I4906" s="48"/>
      <c r="J4906" s="48"/>
      <c r="K4906" s="48"/>
      <c r="L4906" s="36" t="s">
        <v>3274</v>
      </c>
      <c r="M4906" s="36" t="str">
        <f>IF(LEFT(NICAP[[#This Row],[Date]],1)=0,"Y","N")</f>
        <v>N</v>
      </c>
      <c r="N4906" s="36"/>
      <c r="O4906" s="36" t="str">
        <f>19&amp;LEFT(NICAP[[#This Row],[Date]],2)</f>
        <v>1977</v>
      </c>
      <c r="P4906" s="36" t="str">
        <f>MID(NICAP[[#This Row],[Date]],3,2)</f>
        <v>12</v>
      </c>
      <c r="Q4906" s="36" t="str">
        <f>RIGHT(NICAP[[#This Row],[Date]],2)</f>
        <v>16</v>
      </c>
      <c r="R4906" s="26">
        <f>DATE(NICAP[[#This Row],[Year]],NICAP[[#This Row],[Month]],NICAP[[#This Row],[Day]])</f>
        <v>28475</v>
      </c>
      <c r="S4906" s="35" t="str">
        <f t="shared" si="152"/>
        <v/>
      </c>
      <c r="T4906" s="24" t="str">
        <f t="shared" si="153"/>
        <v>Uruguay</v>
      </c>
    </row>
    <row r="4907" spans="1:20" ht="27" customHeight="1" x14ac:dyDescent="0.2">
      <c r="A4907" s="35">
        <v>4898</v>
      </c>
      <c r="B4907" s="60">
        <v>771217</v>
      </c>
      <c r="C4907" s="44" t="s">
        <v>3273</v>
      </c>
      <c r="D4907" s="44" t="s">
        <v>1813</v>
      </c>
      <c r="E4907" s="44" t="str">
        <f>IF(AND(LEN(NICAP[[#This Row],[State or      Country]])=2,NICAP[[#This Row],[State or      Country]]&lt;&gt;"UK"),"US","Other")</f>
        <v>Other</v>
      </c>
      <c r="F4907" s="43">
        <v>2</v>
      </c>
      <c r="G4907" s="41"/>
      <c r="H4907" s="41"/>
      <c r="I4907" s="41"/>
      <c r="J4907" s="41"/>
      <c r="K4907" s="41"/>
      <c r="L4907" s="42" t="s">
        <v>3272</v>
      </c>
      <c r="M4907" s="42" t="str">
        <f>IF(LEFT(NICAP[[#This Row],[Date]],1)=0,"Y","N")</f>
        <v>N</v>
      </c>
      <c r="N4907" s="42"/>
      <c r="O4907" s="42" t="str">
        <f>19&amp;LEFT(NICAP[[#This Row],[Date]],2)</f>
        <v>1977</v>
      </c>
      <c r="P4907" s="42" t="str">
        <f>MID(NICAP[[#This Row],[Date]],3,2)</f>
        <v>12</v>
      </c>
      <c r="Q4907" s="42" t="str">
        <f>RIGHT(NICAP[[#This Row],[Date]],2)</f>
        <v>17</v>
      </c>
      <c r="R4907" s="26">
        <f>DATE(NICAP[[#This Row],[Year]],NICAP[[#This Row],[Month]],NICAP[[#This Row],[Day]])</f>
        <v>28476</v>
      </c>
      <c r="S4907" s="35" t="str">
        <f t="shared" si="152"/>
        <v/>
      </c>
      <c r="T4907" s="24" t="str">
        <f t="shared" si="153"/>
        <v>France</v>
      </c>
    </row>
    <row r="4908" spans="1:20" ht="12.75" customHeight="1" x14ac:dyDescent="0.2">
      <c r="A4908" s="35">
        <v>4899</v>
      </c>
      <c r="B4908" s="55">
        <v>771217</v>
      </c>
      <c r="C4908" s="39" t="s">
        <v>3271</v>
      </c>
      <c r="D4908" s="39" t="s">
        <v>1847</v>
      </c>
      <c r="E4908" s="39" t="str">
        <f>IF(AND(LEN(NICAP[[#This Row],[State or      Country]])=2,NICAP[[#This Row],[State or      Country]]&lt;&gt;"UK"),"US","Other")</f>
        <v>Other</v>
      </c>
      <c r="F4908" s="38">
        <v>9</v>
      </c>
      <c r="G4908" s="37"/>
      <c r="H4908" s="65">
        <v>5</v>
      </c>
      <c r="I4908" s="37"/>
      <c r="J4908" s="37"/>
      <c r="K4908" s="37"/>
      <c r="L4908" s="36" t="s">
        <v>3270</v>
      </c>
      <c r="M4908" s="36" t="str">
        <f>IF(LEFT(NICAP[[#This Row],[Date]],1)=0,"Y","N")</f>
        <v>N</v>
      </c>
      <c r="N4908" s="36"/>
      <c r="O4908" s="36" t="str">
        <f>19&amp;LEFT(NICAP[[#This Row],[Date]],2)</f>
        <v>1977</v>
      </c>
      <c r="P4908" s="36" t="str">
        <f>MID(NICAP[[#This Row],[Date]],3,2)</f>
        <v>12</v>
      </c>
      <c r="Q4908" s="36" t="str">
        <f>RIGHT(NICAP[[#This Row],[Date]],2)</f>
        <v>17</v>
      </c>
      <c r="R4908" s="26">
        <f>DATE(NICAP[[#This Row],[Year]],NICAP[[#This Row],[Month]],NICAP[[#This Row],[Day]])</f>
        <v>28476</v>
      </c>
      <c r="S4908" s="35" t="str">
        <f t="shared" si="152"/>
        <v/>
      </c>
      <c r="T4908" s="24" t="str">
        <f t="shared" si="153"/>
        <v>Various</v>
      </c>
    </row>
    <row r="4909" spans="1:20" ht="42.75" customHeight="1" x14ac:dyDescent="0.2">
      <c r="A4909" s="35">
        <v>4900</v>
      </c>
      <c r="B4909" s="57">
        <v>771217</v>
      </c>
      <c r="C4909" s="50" t="s">
        <v>3269</v>
      </c>
      <c r="D4909" s="50" t="s">
        <v>3268</v>
      </c>
      <c r="E4909" s="50" t="str">
        <f>IF(AND(LEN(NICAP[[#This Row],[State or      Country]])=2,NICAP[[#This Row],[State or      Country]]&lt;&gt;"UK"),"US","Other")</f>
        <v>US</v>
      </c>
      <c r="F4909" s="49">
        <v>3</v>
      </c>
      <c r="G4909" s="48"/>
      <c r="H4909" s="48"/>
      <c r="I4909" s="48"/>
      <c r="J4909" s="48"/>
      <c r="K4909" s="48"/>
      <c r="L4909" s="36" t="s">
        <v>3267</v>
      </c>
      <c r="M4909" s="36" t="str">
        <f>IF(LEFT(NICAP[[#This Row],[Date]],1)=0,"Y","N")</f>
        <v>N</v>
      </c>
      <c r="N4909" s="36"/>
      <c r="O4909" s="36" t="str">
        <f>19&amp;LEFT(NICAP[[#This Row],[Date]],2)</f>
        <v>1977</v>
      </c>
      <c r="P4909" s="36" t="str">
        <f>MID(NICAP[[#This Row],[Date]],3,2)</f>
        <v>12</v>
      </c>
      <c r="Q4909" s="36" t="str">
        <f>RIGHT(NICAP[[#This Row],[Date]],2)</f>
        <v>17</v>
      </c>
      <c r="R4909" s="26">
        <f>DATE(NICAP[[#This Row],[Year]],NICAP[[#This Row],[Month]],NICAP[[#This Row],[Day]])</f>
        <v>28476</v>
      </c>
      <c r="S4909" s="35" t="str">
        <f t="shared" si="152"/>
        <v>RI</v>
      </c>
      <c r="T4909" s="24" t="str">
        <f t="shared" si="153"/>
        <v>US</v>
      </c>
    </row>
    <row r="4910" spans="1:20" ht="57" customHeight="1" x14ac:dyDescent="0.2">
      <c r="A4910" s="35">
        <v>4901</v>
      </c>
      <c r="B4910" s="57">
        <v>771218</v>
      </c>
      <c r="C4910" s="50" t="s">
        <v>3265</v>
      </c>
      <c r="D4910" s="50" t="s">
        <v>1950</v>
      </c>
      <c r="E4910" s="50" t="str">
        <f>IF(AND(LEN(NICAP[[#This Row],[State or      Country]])=2,NICAP[[#This Row],[State or      Country]]&lt;&gt;"UK"),"US","Other")</f>
        <v>Other</v>
      </c>
      <c r="F4910" s="49">
        <v>3</v>
      </c>
      <c r="G4910" s="48"/>
      <c r="H4910" s="48"/>
      <c r="I4910" s="48"/>
      <c r="J4910" s="48"/>
      <c r="K4910" s="48"/>
      <c r="L4910" s="36" t="s">
        <v>3266</v>
      </c>
      <c r="M4910" s="36" t="str">
        <f>IF(LEFT(NICAP[[#This Row],[Date]],1)=0,"Y","N")</f>
        <v>N</v>
      </c>
      <c r="N4910" s="36"/>
      <c r="O4910" s="36" t="str">
        <f>19&amp;LEFT(NICAP[[#This Row],[Date]],2)</f>
        <v>1977</v>
      </c>
      <c r="P4910" s="36" t="str">
        <f>MID(NICAP[[#This Row],[Date]],3,2)</f>
        <v>12</v>
      </c>
      <c r="Q4910" s="36" t="str">
        <f>RIGHT(NICAP[[#This Row],[Date]],2)</f>
        <v>18</v>
      </c>
      <c r="R4910" s="26">
        <f>DATE(NICAP[[#This Row],[Year]],NICAP[[#This Row],[Month]],NICAP[[#This Row],[Day]])</f>
        <v>28477</v>
      </c>
      <c r="S4910" s="35" t="str">
        <f t="shared" si="152"/>
        <v/>
      </c>
      <c r="T4910" s="24" t="str">
        <f t="shared" si="153"/>
        <v>Spain</v>
      </c>
    </row>
    <row r="4911" spans="1:20" ht="56.25" customHeight="1" x14ac:dyDescent="0.2">
      <c r="A4911" s="35">
        <v>4902</v>
      </c>
      <c r="B4911" s="57">
        <v>771218</v>
      </c>
      <c r="C4911" s="50" t="s">
        <v>3265</v>
      </c>
      <c r="D4911" s="50" t="s">
        <v>1950</v>
      </c>
      <c r="E4911" s="50" t="str">
        <f>IF(AND(LEN(NICAP[[#This Row],[State or      Country]])=2,NICAP[[#This Row],[State or      Country]]&lt;&gt;"UK"),"US","Other")</f>
        <v>Other</v>
      </c>
      <c r="F4911" s="49">
        <v>7</v>
      </c>
      <c r="G4911" s="48"/>
      <c r="H4911" s="48"/>
      <c r="I4911" s="48"/>
      <c r="J4911" s="48"/>
      <c r="K4911" s="48"/>
      <c r="L4911" s="42" t="s">
        <v>3264</v>
      </c>
      <c r="M4911" s="42" t="str">
        <f>IF(LEFT(NICAP[[#This Row],[Date]],1)=0,"Y","N")</f>
        <v>N</v>
      </c>
      <c r="N4911" s="42"/>
      <c r="O4911" s="42" t="str">
        <f>19&amp;LEFT(NICAP[[#This Row],[Date]],2)</f>
        <v>1977</v>
      </c>
      <c r="P4911" s="42" t="str">
        <f>MID(NICAP[[#This Row],[Date]],3,2)</f>
        <v>12</v>
      </c>
      <c r="Q4911" s="42" t="str">
        <f>RIGHT(NICAP[[#This Row],[Date]],2)</f>
        <v>18</v>
      </c>
      <c r="R4911" s="26">
        <f>DATE(NICAP[[#This Row],[Year]],NICAP[[#This Row],[Month]],NICAP[[#This Row],[Day]])</f>
        <v>28477</v>
      </c>
      <c r="S4911" s="35" t="str">
        <f t="shared" si="152"/>
        <v/>
      </c>
      <c r="T4911" s="24" t="str">
        <f t="shared" si="153"/>
        <v>Spain</v>
      </c>
    </row>
    <row r="4912" spans="1:20" ht="57" customHeight="1" x14ac:dyDescent="0.2">
      <c r="A4912" s="35">
        <v>4903</v>
      </c>
      <c r="B4912" s="57">
        <v>771221</v>
      </c>
      <c r="C4912" s="50" t="s">
        <v>3263</v>
      </c>
      <c r="D4912" s="50" t="s">
        <v>2013</v>
      </c>
      <c r="E4912" s="50" t="str">
        <f>IF(AND(LEN(NICAP[[#This Row],[State or      Country]])=2,NICAP[[#This Row],[State or      Country]]&lt;&gt;"UK"),"US","Other")</f>
        <v>US</v>
      </c>
      <c r="F4912" s="49">
        <v>2</v>
      </c>
      <c r="G4912" s="48"/>
      <c r="H4912" s="48"/>
      <c r="I4912" s="48"/>
      <c r="J4912" s="48"/>
      <c r="K4912" s="48"/>
      <c r="L4912" s="36" t="s">
        <v>3262</v>
      </c>
      <c r="M4912" s="36" t="str">
        <f>IF(LEFT(NICAP[[#This Row],[Date]],1)=0,"Y","N")</f>
        <v>N</v>
      </c>
      <c r="N4912" s="36"/>
      <c r="O4912" s="36" t="str">
        <f>19&amp;LEFT(NICAP[[#This Row],[Date]],2)</f>
        <v>1977</v>
      </c>
      <c r="P4912" s="36" t="str">
        <f>MID(NICAP[[#This Row],[Date]],3,2)</f>
        <v>12</v>
      </c>
      <c r="Q4912" s="36" t="str">
        <f>RIGHT(NICAP[[#This Row],[Date]],2)</f>
        <v>21</v>
      </c>
      <c r="R4912" s="26">
        <f>DATE(NICAP[[#This Row],[Year]],NICAP[[#This Row],[Month]],NICAP[[#This Row],[Day]])</f>
        <v>28480</v>
      </c>
      <c r="S4912" s="35" t="str">
        <f t="shared" si="152"/>
        <v>KY</v>
      </c>
      <c r="T4912" s="24" t="str">
        <f t="shared" si="153"/>
        <v>US</v>
      </c>
    </row>
    <row r="4913" spans="1:20" ht="12.75" customHeight="1" x14ac:dyDescent="0.2">
      <c r="A4913" s="35">
        <v>4904</v>
      </c>
      <c r="B4913" s="55">
        <v>771222</v>
      </c>
      <c r="C4913" s="39" t="s">
        <v>3261</v>
      </c>
      <c r="D4913" s="39" t="s">
        <v>2763</v>
      </c>
      <c r="E4913" s="39" t="str">
        <f>IF(AND(LEN(NICAP[[#This Row],[State or      Country]])=2,NICAP[[#This Row],[State or      Country]]&lt;&gt;"UK"),"US","Other")</f>
        <v>Other</v>
      </c>
      <c r="F4913" s="38">
        <v>11</v>
      </c>
      <c r="G4913" s="37"/>
      <c r="H4913" s="37"/>
      <c r="I4913" s="37"/>
      <c r="J4913" s="37"/>
      <c r="K4913" s="37"/>
      <c r="L4913" s="36" t="s">
        <v>3260</v>
      </c>
      <c r="M4913" s="36" t="str">
        <f>IF(LEFT(NICAP[[#This Row],[Date]],1)=0,"Y","N")</f>
        <v>N</v>
      </c>
      <c r="N4913" s="36"/>
      <c r="O4913" s="36" t="str">
        <f>19&amp;LEFT(NICAP[[#This Row],[Date]],2)</f>
        <v>1977</v>
      </c>
      <c r="P4913" s="36" t="str">
        <f>MID(NICAP[[#This Row],[Date]],3,2)</f>
        <v>12</v>
      </c>
      <c r="Q4913" s="36" t="str">
        <f>RIGHT(NICAP[[#This Row],[Date]],2)</f>
        <v>22</v>
      </c>
      <c r="R4913" s="26">
        <f>DATE(NICAP[[#This Row],[Year]],NICAP[[#This Row],[Month]],NICAP[[#This Row],[Day]])</f>
        <v>28481</v>
      </c>
      <c r="S4913" s="35" t="str">
        <f t="shared" si="152"/>
        <v/>
      </c>
      <c r="T4913" s="24" t="str">
        <f t="shared" si="153"/>
        <v>At Sea</v>
      </c>
    </row>
    <row r="4914" spans="1:20" ht="27" customHeight="1" x14ac:dyDescent="0.2">
      <c r="A4914" s="35">
        <v>4905</v>
      </c>
      <c r="B4914" s="60">
        <v>771227</v>
      </c>
      <c r="C4914" s="44" t="s">
        <v>3259</v>
      </c>
      <c r="D4914" s="44" t="s">
        <v>1673</v>
      </c>
      <c r="E4914" s="44" t="str">
        <f>IF(AND(LEN(NICAP[[#This Row],[State or      Country]])=2,NICAP[[#This Row],[State or      Country]]&lt;&gt;"UK"),"US","Other")</f>
        <v>US</v>
      </c>
      <c r="F4914" s="43">
        <v>11</v>
      </c>
      <c r="G4914" s="41"/>
      <c r="H4914" s="41"/>
      <c r="I4914" s="41"/>
      <c r="J4914" s="41"/>
      <c r="K4914" s="41"/>
      <c r="L4914" s="42" t="s">
        <v>3258</v>
      </c>
      <c r="M4914" s="42" t="str">
        <f>IF(LEFT(NICAP[[#This Row],[Date]],1)=0,"Y","N")</f>
        <v>N</v>
      </c>
      <c r="N4914" s="42"/>
      <c r="O4914" s="42" t="str">
        <f>19&amp;LEFT(NICAP[[#This Row],[Date]],2)</f>
        <v>1977</v>
      </c>
      <c r="P4914" s="42" t="str">
        <f>MID(NICAP[[#This Row],[Date]],3,2)</f>
        <v>12</v>
      </c>
      <c r="Q4914" s="42" t="str">
        <f>RIGHT(NICAP[[#This Row],[Date]],2)</f>
        <v>27</v>
      </c>
      <c r="R4914" s="26">
        <f>DATE(NICAP[[#This Row],[Year]],NICAP[[#This Row],[Month]],NICAP[[#This Row],[Day]])</f>
        <v>28486</v>
      </c>
      <c r="S4914" s="35" t="str">
        <f t="shared" si="152"/>
        <v>NC</v>
      </c>
      <c r="T4914" s="24" t="str">
        <f t="shared" si="153"/>
        <v>US</v>
      </c>
    </row>
    <row r="4915" spans="1:20" ht="71.25" customHeight="1" x14ac:dyDescent="0.2">
      <c r="A4915" s="35">
        <v>4906</v>
      </c>
      <c r="B4915" s="57">
        <v>771228</v>
      </c>
      <c r="C4915" s="50" t="s">
        <v>1829</v>
      </c>
      <c r="D4915" s="50" t="s">
        <v>1772</v>
      </c>
      <c r="E4915" s="50" t="str">
        <f>IF(AND(LEN(NICAP[[#This Row],[State or      Country]])=2,NICAP[[#This Row],[State or      Country]]&lt;&gt;"UK"),"US","Other")</f>
        <v>US</v>
      </c>
      <c r="F4915" s="49">
        <v>2</v>
      </c>
      <c r="G4915" s="48"/>
      <c r="H4915" s="48"/>
      <c r="I4915" s="48"/>
      <c r="J4915" s="48"/>
      <c r="K4915" s="48"/>
      <c r="L4915" s="36" t="s">
        <v>3257</v>
      </c>
      <c r="M4915" s="36" t="str">
        <f>IF(LEFT(NICAP[[#This Row],[Date]],1)=0,"Y","N")</f>
        <v>N</v>
      </c>
      <c r="N4915" s="36"/>
      <c r="O4915" s="36" t="str">
        <f>19&amp;LEFT(NICAP[[#This Row],[Date]],2)</f>
        <v>1977</v>
      </c>
      <c r="P4915" s="36" t="str">
        <f>MID(NICAP[[#This Row],[Date]],3,2)</f>
        <v>12</v>
      </c>
      <c r="Q4915" s="36" t="str">
        <f>RIGHT(NICAP[[#This Row],[Date]],2)</f>
        <v>28</v>
      </c>
      <c r="R4915" s="26">
        <f>DATE(NICAP[[#This Row],[Year]],NICAP[[#This Row],[Month]],NICAP[[#This Row],[Day]])</f>
        <v>28487</v>
      </c>
      <c r="S4915" s="35" t="str">
        <f t="shared" si="152"/>
        <v>OK</v>
      </c>
      <c r="T4915" s="24" t="str">
        <f t="shared" si="153"/>
        <v>US</v>
      </c>
    </row>
    <row r="4916" spans="1:20" ht="42.75" customHeight="1" x14ac:dyDescent="0.2">
      <c r="A4916" s="35">
        <v>4907</v>
      </c>
      <c r="B4916" s="67">
        <v>771230</v>
      </c>
      <c r="C4916" s="50" t="s">
        <v>3256</v>
      </c>
      <c r="D4916" s="50" t="s">
        <v>3255</v>
      </c>
      <c r="E4916" s="50" t="str">
        <f>IF(AND(LEN(NICAP[[#This Row],[State or      Country]])=2,NICAP[[#This Row],[State or      Country]]&lt;&gt;"UK"),"US","Other")</f>
        <v>Other</v>
      </c>
      <c r="F4916" s="49">
        <v>3</v>
      </c>
      <c r="G4916" s="48"/>
      <c r="H4916" s="48"/>
      <c r="I4916" s="48"/>
      <c r="J4916" s="48"/>
      <c r="K4916" s="48"/>
      <c r="L4916" s="36" t="s">
        <v>3254</v>
      </c>
      <c r="M4916" s="36" t="str">
        <f>IF(LEFT(NICAP[[#This Row],[Date]],1)=0,"Y","N")</f>
        <v>N</v>
      </c>
      <c r="N4916" s="36"/>
      <c r="O4916" s="36" t="str">
        <f>19&amp;LEFT(NICAP[[#This Row],[Date]],2)</f>
        <v>1977</v>
      </c>
      <c r="P4916" s="36" t="str">
        <f>MID(NICAP[[#This Row],[Date]],3,2)</f>
        <v>12</v>
      </c>
      <c r="Q4916" s="36" t="str">
        <f>RIGHT(NICAP[[#This Row],[Date]],2)</f>
        <v>30</v>
      </c>
      <c r="R4916" s="26">
        <f>DATE(NICAP[[#This Row],[Year]],NICAP[[#This Row],[Month]],NICAP[[#This Row],[Day]])</f>
        <v>28489</v>
      </c>
      <c r="S4916" s="35" t="str">
        <f t="shared" si="152"/>
        <v/>
      </c>
      <c r="T4916" s="24" t="str">
        <f t="shared" si="153"/>
        <v>S.AU</v>
      </c>
    </row>
    <row r="4917" spans="1:20" ht="14.25" customHeight="1" x14ac:dyDescent="0.2">
      <c r="A4917" s="35">
        <v>4908</v>
      </c>
      <c r="B4917" s="81">
        <v>780101</v>
      </c>
      <c r="C4917" s="39" t="s">
        <v>3253</v>
      </c>
      <c r="D4917" s="39" t="s">
        <v>1676</v>
      </c>
      <c r="E4917" s="39" t="str">
        <f>IF(AND(LEN(NICAP[[#This Row],[State or      Country]])=2,NICAP[[#This Row],[State or      Country]]&lt;&gt;"UK"),"US","Other")</f>
        <v>US</v>
      </c>
      <c r="F4917" s="38">
        <v>11</v>
      </c>
      <c r="G4917" s="39" t="s">
        <v>1757</v>
      </c>
      <c r="H4917" s="65">
        <v>5</v>
      </c>
      <c r="I4917" s="37"/>
      <c r="J4917" s="37"/>
      <c r="K4917" s="37"/>
      <c r="L4917" s="36" t="s">
        <v>3252</v>
      </c>
      <c r="M4917" s="36" t="str">
        <f>IF(LEFT(NICAP[[#This Row],[Date]],1)=0,"Y","N")</f>
        <v>N</v>
      </c>
      <c r="N4917" s="36"/>
      <c r="O4917" s="36" t="str">
        <f>19&amp;LEFT(NICAP[[#This Row],[Date]],2)</f>
        <v>1978</v>
      </c>
      <c r="P4917" s="36" t="str">
        <f>MID(NICAP[[#This Row],[Date]],3,2)</f>
        <v>01</v>
      </c>
      <c r="Q4917" s="36" t="str">
        <f>RIGHT(NICAP[[#This Row],[Date]],2)</f>
        <v>01</v>
      </c>
      <c r="R4917" s="26">
        <f>DATE(NICAP[[#This Row],[Year]],NICAP[[#This Row],[Month]],NICAP[[#This Row],[Day]])</f>
        <v>28491</v>
      </c>
      <c r="S4917" s="35" t="str">
        <f t="shared" si="152"/>
        <v>CA</v>
      </c>
      <c r="T4917" s="24" t="str">
        <f t="shared" si="153"/>
        <v>US</v>
      </c>
    </row>
    <row r="4918" spans="1:20" ht="12.75" customHeight="1" x14ac:dyDescent="0.2">
      <c r="A4918" s="35">
        <v>4909</v>
      </c>
      <c r="B4918" s="64">
        <v>780105</v>
      </c>
      <c r="C4918" s="39" t="s">
        <v>3251</v>
      </c>
      <c r="D4918" s="39" t="s">
        <v>1826</v>
      </c>
      <c r="E4918" s="39" t="str">
        <f>IF(AND(LEN(NICAP[[#This Row],[State or      Country]])=2,NICAP[[#This Row],[State or      Country]]&lt;&gt;"UK"),"US","Other")</f>
        <v>US</v>
      </c>
      <c r="F4918" s="38">
        <v>11</v>
      </c>
      <c r="G4918" s="37"/>
      <c r="H4918" s="37"/>
      <c r="I4918" s="37"/>
      <c r="J4918" s="37"/>
      <c r="K4918" s="37"/>
      <c r="L4918" s="36" t="s">
        <v>3250</v>
      </c>
      <c r="M4918" s="36" t="str">
        <f>IF(LEFT(NICAP[[#This Row],[Date]],1)=0,"Y","N")</f>
        <v>N</v>
      </c>
      <c r="N4918" s="36"/>
      <c r="O4918" s="36" t="str">
        <f>19&amp;LEFT(NICAP[[#This Row],[Date]],2)</f>
        <v>1978</v>
      </c>
      <c r="P4918" s="36" t="str">
        <f>MID(NICAP[[#This Row],[Date]],3,2)</f>
        <v>01</v>
      </c>
      <c r="Q4918" s="36" t="str">
        <f>RIGHT(NICAP[[#This Row],[Date]],2)</f>
        <v>05</v>
      </c>
      <c r="R4918" s="26">
        <f>DATE(NICAP[[#This Row],[Year]],NICAP[[#This Row],[Month]],NICAP[[#This Row],[Day]])</f>
        <v>28495</v>
      </c>
      <c r="S4918" s="35" t="str">
        <f t="shared" si="152"/>
        <v>OR</v>
      </c>
      <c r="T4918" s="24" t="str">
        <f t="shared" si="153"/>
        <v>US</v>
      </c>
    </row>
    <row r="4919" spans="1:20" ht="86.25" customHeight="1" x14ac:dyDescent="0.2">
      <c r="A4919" s="35">
        <v>4910</v>
      </c>
      <c r="B4919" s="67">
        <v>780106</v>
      </c>
      <c r="C4919" s="50" t="s">
        <v>3249</v>
      </c>
      <c r="D4919" s="50" t="s">
        <v>2326</v>
      </c>
      <c r="E4919" s="50" t="str">
        <f>IF(AND(LEN(NICAP[[#This Row],[State or      Country]])=2,NICAP[[#This Row],[State or      Country]]&lt;&gt;"UK"),"US","Other")</f>
        <v>Other</v>
      </c>
      <c r="F4919" s="49">
        <v>2</v>
      </c>
      <c r="G4919" s="48"/>
      <c r="H4919" s="48"/>
      <c r="I4919" s="48"/>
      <c r="J4919" s="48"/>
      <c r="K4919" s="48"/>
      <c r="L4919" s="36" t="s">
        <v>3248</v>
      </c>
      <c r="M4919" s="36" t="str">
        <f>IF(LEFT(NICAP[[#This Row],[Date]],1)=0,"Y","N")</f>
        <v>N</v>
      </c>
      <c r="N4919" s="36"/>
      <c r="O4919" s="36" t="str">
        <f>19&amp;LEFT(NICAP[[#This Row],[Date]],2)</f>
        <v>1978</v>
      </c>
      <c r="P4919" s="36" t="str">
        <f>MID(NICAP[[#This Row],[Date]],3,2)</f>
        <v>01</v>
      </c>
      <c r="Q4919" s="36" t="str">
        <f>RIGHT(NICAP[[#This Row],[Date]],2)</f>
        <v>06</v>
      </c>
      <c r="R4919" s="26">
        <f>DATE(NICAP[[#This Row],[Year]],NICAP[[#This Row],[Month]],NICAP[[#This Row],[Day]])</f>
        <v>28496</v>
      </c>
      <c r="S4919" s="35" t="str">
        <f t="shared" si="152"/>
        <v/>
      </c>
      <c r="T4919" s="24" t="str">
        <f t="shared" si="153"/>
        <v>Portugal</v>
      </c>
    </row>
    <row r="4920" spans="1:20" ht="86.25" customHeight="1" x14ac:dyDescent="0.2">
      <c r="A4920" s="35">
        <v>4911</v>
      </c>
      <c r="B4920" s="67">
        <v>780106</v>
      </c>
      <c r="C4920" s="50" t="s">
        <v>3249</v>
      </c>
      <c r="D4920" s="50" t="s">
        <v>2326</v>
      </c>
      <c r="E4920" s="50" t="str">
        <f>IF(AND(LEN(NICAP[[#This Row],[State or      Country]])=2,NICAP[[#This Row],[State or      Country]]&lt;&gt;"UK"),"US","Other")</f>
        <v>Other</v>
      </c>
      <c r="F4920" s="49">
        <v>5</v>
      </c>
      <c r="G4920" s="48"/>
      <c r="H4920" s="48"/>
      <c r="I4920" s="48"/>
      <c r="J4920" s="48"/>
      <c r="K4920" s="48"/>
      <c r="L4920" s="36" t="s">
        <v>3248</v>
      </c>
      <c r="M4920" s="36" t="str">
        <f>IF(LEFT(NICAP[[#This Row],[Date]],1)=0,"Y","N")</f>
        <v>N</v>
      </c>
      <c r="N4920" s="36"/>
      <c r="O4920" s="36" t="str">
        <f>19&amp;LEFT(NICAP[[#This Row],[Date]],2)</f>
        <v>1978</v>
      </c>
      <c r="P4920" s="36" t="str">
        <f>MID(NICAP[[#This Row],[Date]],3,2)</f>
        <v>01</v>
      </c>
      <c r="Q4920" s="36" t="str">
        <f>RIGHT(NICAP[[#This Row],[Date]],2)</f>
        <v>06</v>
      </c>
      <c r="R4920" s="26">
        <f>DATE(NICAP[[#This Row],[Year]],NICAP[[#This Row],[Month]],NICAP[[#This Row],[Day]])</f>
        <v>28496</v>
      </c>
      <c r="S4920" s="35" t="str">
        <f t="shared" si="152"/>
        <v/>
      </c>
      <c r="T4920" s="24" t="str">
        <f t="shared" si="153"/>
        <v>Portugal</v>
      </c>
    </row>
    <row r="4921" spans="1:20" ht="86.25" customHeight="1" x14ac:dyDescent="0.2">
      <c r="A4921" s="35">
        <v>4912</v>
      </c>
      <c r="B4921" s="67">
        <v>780106</v>
      </c>
      <c r="C4921" s="50" t="s">
        <v>3249</v>
      </c>
      <c r="D4921" s="50" t="s">
        <v>2326</v>
      </c>
      <c r="E4921" s="50" t="str">
        <f>IF(AND(LEN(NICAP[[#This Row],[State or      Country]])=2,NICAP[[#This Row],[State or      Country]]&lt;&gt;"UK"),"US","Other")</f>
        <v>Other</v>
      </c>
      <c r="F4921" s="49">
        <v>7</v>
      </c>
      <c r="G4921" s="48"/>
      <c r="H4921" s="48"/>
      <c r="I4921" s="48"/>
      <c r="J4921" s="48"/>
      <c r="K4921" s="48"/>
      <c r="L4921" s="36" t="s">
        <v>3248</v>
      </c>
      <c r="M4921" s="36" t="str">
        <f>IF(LEFT(NICAP[[#This Row],[Date]],1)=0,"Y","N")</f>
        <v>N</v>
      </c>
      <c r="N4921" s="36"/>
      <c r="O4921" s="36" t="str">
        <f>19&amp;LEFT(NICAP[[#This Row],[Date]],2)</f>
        <v>1978</v>
      </c>
      <c r="P4921" s="36" t="str">
        <f>MID(NICAP[[#This Row],[Date]],3,2)</f>
        <v>01</v>
      </c>
      <c r="Q4921" s="36" t="str">
        <f>RIGHT(NICAP[[#This Row],[Date]],2)</f>
        <v>06</v>
      </c>
      <c r="R4921" s="26">
        <f>DATE(NICAP[[#This Row],[Year]],NICAP[[#This Row],[Month]],NICAP[[#This Row],[Day]])</f>
        <v>28496</v>
      </c>
      <c r="S4921" s="35" t="str">
        <f t="shared" si="152"/>
        <v/>
      </c>
      <c r="T4921" s="24" t="str">
        <f t="shared" si="153"/>
        <v>Portugal</v>
      </c>
    </row>
    <row r="4922" spans="1:20" ht="12.75" customHeight="1" x14ac:dyDescent="0.2">
      <c r="A4922" s="35">
        <v>4913</v>
      </c>
      <c r="B4922" s="82" t="s">
        <v>3247</v>
      </c>
      <c r="C4922" s="39" t="s">
        <v>3246</v>
      </c>
      <c r="D4922" s="39" t="s">
        <v>1697</v>
      </c>
      <c r="E4922" s="39" t="str">
        <f>IF(AND(LEN(NICAP[[#This Row],[State or      Country]])=2,NICAP[[#This Row],[State or      Country]]&lt;&gt;"UK"),"US","Other")</f>
        <v>US</v>
      </c>
      <c r="F4922" s="38">
        <v>7</v>
      </c>
      <c r="G4922" s="37"/>
      <c r="H4922" s="37"/>
      <c r="I4922" s="37"/>
      <c r="J4922" s="37"/>
      <c r="K4922" s="37"/>
      <c r="L4922" s="36" t="s">
        <v>3245</v>
      </c>
      <c r="M4922" s="36" t="str">
        <f>IF(LEFT(NICAP[[#This Row],[Date]],1)=0,"Y","N")</f>
        <v>N</v>
      </c>
      <c r="N4922" s="36"/>
      <c r="O4922" s="36" t="str">
        <f>19&amp;LEFT(NICAP[[#This Row],[Date]],2)</f>
        <v>1978</v>
      </c>
      <c r="P4922" s="36" t="str">
        <f>MID(NICAP[[#This Row],[Date]],3,2)</f>
        <v>01</v>
      </c>
      <c r="Q4922" s="36" t="str">
        <f>RIGHT(NICAP[[#This Row],[Date]],2)</f>
        <v>10</v>
      </c>
      <c r="R4922" s="26">
        <f>DATE(NICAP[[#This Row],[Year]],NICAP[[#This Row],[Month]],NICAP[[#This Row],[Day]])</f>
        <v>28500</v>
      </c>
      <c r="S4922" s="35" t="str">
        <f t="shared" si="152"/>
        <v>MA</v>
      </c>
      <c r="T4922" s="24" t="str">
        <f t="shared" si="153"/>
        <v>US</v>
      </c>
    </row>
    <row r="4923" spans="1:20" ht="144.75" customHeight="1" x14ac:dyDescent="0.2">
      <c r="A4923" s="35">
        <v>4914</v>
      </c>
      <c r="B4923" s="67">
        <v>780110</v>
      </c>
      <c r="C4923" s="50" t="s">
        <v>3244</v>
      </c>
      <c r="D4923" s="50" t="s">
        <v>1793</v>
      </c>
      <c r="E4923" s="50" t="str">
        <f>IF(AND(LEN(NICAP[[#This Row],[State or      Country]])=2,NICAP[[#This Row],[State or      Country]]&lt;&gt;"UK"),"US","Other")</f>
        <v>US</v>
      </c>
      <c r="F4923" s="49">
        <v>2</v>
      </c>
      <c r="G4923" s="48"/>
      <c r="H4923" s="48"/>
      <c r="I4923" s="48"/>
      <c r="J4923" s="48"/>
      <c r="K4923" s="48"/>
      <c r="L4923" s="36" t="s">
        <v>3243</v>
      </c>
      <c r="M4923" s="36" t="str">
        <f>IF(LEFT(NICAP[[#This Row],[Date]],1)=0,"Y","N")</f>
        <v>N</v>
      </c>
      <c r="N4923" s="36"/>
      <c r="O4923" s="36" t="str">
        <f>19&amp;LEFT(NICAP[[#This Row],[Date]],2)</f>
        <v>1978</v>
      </c>
      <c r="P4923" s="36" t="str">
        <f>MID(NICAP[[#This Row],[Date]],3,2)</f>
        <v>01</v>
      </c>
      <c r="Q4923" s="36" t="str">
        <f>RIGHT(NICAP[[#This Row],[Date]],2)</f>
        <v>10</v>
      </c>
      <c r="R4923" s="26">
        <f>DATE(NICAP[[#This Row],[Year]],NICAP[[#This Row],[Month]],NICAP[[#This Row],[Day]])</f>
        <v>28500</v>
      </c>
      <c r="S4923" s="35" t="str">
        <f t="shared" si="152"/>
        <v>AU</v>
      </c>
      <c r="T4923" s="24" t="str">
        <f t="shared" si="153"/>
        <v>US</v>
      </c>
    </row>
    <row r="4924" spans="1:20" ht="144.75" customHeight="1" x14ac:dyDescent="0.2">
      <c r="A4924" s="35">
        <v>4915</v>
      </c>
      <c r="B4924" s="67">
        <v>780110</v>
      </c>
      <c r="C4924" s="50" t="s">
        <v>3244</v>
      </c>
      <c r="D4924" s="50" t="s">
        <v>1793</v>
      </c>
      <c r="E4924" s="50" t="str">
        <f>IF(AND(LEN(NICAP[[#This Row],[State or      Country]])=2,NICAP[[#This Row],[State or      Country]]&lt;&gt;"UK"),"US","Other")</f>
        <v>US</v>
      </c>
      <c r="F4924" s="49">
        <v>5</v>
      </c>
      <c r="G4924" s="48"/>
      <c r="H4924" s="48"/>
      <c r="I4924" s="48"/>
      <c r="J4924" s="48"/>
      <c r="K4924" s="48"/>
      <c r="L4924" s="36" t="s">
        <v>3243</v>
      </c>
      <c r="M4924" s="36" t="str">
        <f>IF(LEFT(NICAP[[#This Row],[Date]],1)=0,"Y","N")</f>
        <v>N</v>
      </c>
      <c r="N4924" s="36"/>
      <c r="O4924" s="36" t="str">
        <f>19&amp;LEFT(NICAP[[#This Row],[Date]],2)</f>
        <v>1978</v>
      </c>
      <c r="P4924" s="36" t="str">
        <f>MID(NICAP[[#This Row],[Date]],3,2)</f>
        <v>01</v>
      </c>
      <c r="Q4924" s="36" t="str">
        <f>RIGHT(NICAP[[#This Row],[Date]],2)</f>
        <v>10</v>
      </c>
      <c r="R4924" s="26">
        <f>DATE(NICAP[[#This Row],[Year]],NICAP[[#This Row],[Month]],NICAP[[#This Row],[Day]])</f>
        <v>28500</v>
      </c>
      <c r="S4924" s="35" t="str">
        <f t="shared" si="152"/>
        <v>AU</v>
      </c>
      <c r="T4924" s="24" t="str">
        <f t="shared" si="153"/>
        <v>US</v>
      </c>
    </row>
    <row r="4925" spans="1:20" ht="72" customHeight="1" x14ac:dyDescent="0.2">
      <c r="A4925" s="35">
        <v>4916</v>
      </c>
      <c r="B4925" s="57">
        <v>780110</v>
      </c>
      <c r="C4925" s="50" t="s">
        <v>2790</v>
      </c>
      <c r="D4925" s="50" t="s">
        <v>1670</v>
      </c>
      <c r="E4925" s="50" t="str">
        <f>IF(AND(LEN(NICAP[[#This Row],[State or      Country]])=2,NICAP[[#This Row],[State or      Country]]&lt;&gt;"UK"),"US","Other")</f>
        <v>US</v>
      </c>
      <c r="F4925" s="49">
        <v>2</v>
      </c>
      <c r="G4925" s="48"/>
      <c r="H4925" s="48"/>
      <c r="I4925" s="48"/>
      <c r="J4925" s="48"/>
      <c r="K4925" s="48"/>
      <c r="L4925" s="36" t="s">
        <v>3242</v>
      </c>
      <c r="M4925" s="36" t="str">
        <f>IF(LEFT(NICAP[[#This Row],[Date]],1)=0,"Y","N")</f>
        <v>N</v>
      </c>
      <c r="N4925" s="36"/>
      <c r="O4925" s="36" t="str">
        <f>19&amp;LEFT(NICAP[[#This Row],[Date]],2)</f>
        <v>1978</v>
      </c>
      <c r="P4925" s="36" t="str">
        <f>MID(NICAP[[#This Row],[Date]],3,2)</f>
        <v>01</v>
      </c>
      <c r="Q4925" s="36" t="str">
        <f>RIGHT(NICAP[[#This Row],[Date]],2)</f>
        <v>10</v>
      </c>
      <c r="R4925" s="26">
        <f>DATE(NICAP[[#This Row],[Year]],NICAP[[#This Row],[Month]],NICAP[[#This Row],[Day]])</f>
        <v>28500</v>
      </c>
      <c r="S4925" s="35" t="str">
        <f t="shared" si="152"/>
        <v>IL</v>
      </c>
      <c r="T4925" s="24" t="str">
        <f t="shared" si="153"/>
        <v>US</v>
      </c>
    </row>
    <row r="4926" spans="1:20" ht="12.75" customHeight="1" x14ac:dyDescent="0.2">
      <c r="A4926" s="35">
        <v>4917</v>
      </c>
      <c r="B4926" s="55">
        <v>780111</v>
      </c>
      <c r="C4926" s="39" t="s">
        <v>3175</v>
      </c>
      <c r="D4926" s="39" t="s">
        <v>1676</v>
      </c>
      <c r="E4926" s="39" t="str">
        <f>IF(AND(LEN(NICAP[[#This Row],[State or      Country]])=2,NICAP[[#This Row],[State or      Country]]&lt;&gt;"UK"),"US","Other")</f>
        <v>US</v>
      </c>
      <c r="F4926" s="38">
        <v>11</v>
      </c>
      <c r="G4926" s="37"/>
      <c r="H4926" s="37"/>
      <c r="I4926" s="37"/>
      <c r="J4926" s="37"/>
      <c r="K4926" s="37"/>
      <c r="L4926" s="36" t="s">
        <v>3241</v>
      </c>
      <c r="M4926" s="36" t="str">
        <f>IF(LEFT(NICAP[[#This Row],[Date]],1)=0,"Y","N")</f>
        <v>N</v>
      </c>
      <c r="N4926" s="36"/>
      <c r="O4926" s="36" t="str">
        <f>19&amp;LEFT(NICAP[[#This Row],[Date]],2)</f>
        <v>1978</v>
      </c>
      <c r="P4926" s="36" t="str">
        <f>MID(NICAP[[#This Row],[Date]],3,2)</f>
        <v>01</v>
      </c>
      <c r="Q4926" s="36" t="str">
        <f>RIGHT(NICAP[[#This Row],[Date]],2)</f>
        <v>11</v>
      </c>
      <c r="R4926" s="26">
        <f>DATE(NICAP[[#This Row],[Year]],NICAP[[#This Row],[Month]],NICAP[[#This Row],[Day]])</f>
        <v>28501</v>
      </c>
      <c r="S4926" s="35" t="str">
        <f t="shared" si="152"/>
        <v>CA</v>
      </c>
      <c r="T4926" s="24" t="str">
        <f t="shared" si="153"/>
        <v>US</v>
      </c>
    </row>
    <row r="4927" spans="1:20" ht="86.25" customHeight="1" x14ac:dyDescent="0.2">
      <c r="A4927" s="35">
        <v>4918</v>
      </c>
      <c r="B4927" s="57">
        <v>780115</v>
      </c>
      <c r="C4927" s="50" t="s">
        <v>3240</v>
      </c>
      <c r="D4927" s="50" t="s">
        <v>1787</v>
      </c>
      <c r="E4927" s="50" t="str">
        <f>IF(AND(LEN(NICAP[[#This Row],[State or      Country]])=2,NICAP[[#This Row],[State or      Country]]&lt;&gt;"UK"),"US","Other")</f>
        <v>US</v>
      </c>
      <c r="F4927" s="49">
        <v>11</v>
      </c>
      <c r="G4927" s="48"/>
      <c r="H4927" s="48"/>
      <c r="I4927" s="48"/>
      <c r="J4927" s="48"/>
      <c r="K4927" s="48"/>
      <c r="L4927" s="36" t="s">
        <v>3239</v>
      </c>
      <c r="M4927" s="36" t="str">
        <f>IF(LEFT(NICAP[[#This Row],[Date]],1)=0,"Y","N")</f>
        <v>N</v>
      </c>
      <c r="N4927" s="36"/>
      <c r="O4927" s="36" t="str">
        <f>19&amp;LEFT(NICAP[[#This Row],[Date]],2)</f>
        <v>1978</v>
      </c>
      <c r="P4927" s="36" t="str">
        <f>MID(NICAP[[#This Row],[Date]],3,2)</f>
        <v>01</v>
      </c>
      <c r="Q4927" s="36" t="str">
        <f>RIGHT(NICAP[[#This Row],[Date]],2)</f>
        <v>15</v>
      </c>
      <c r="R4927" s="26">
        <f>DATE(NICAP[[#This Row],[Year]],NICAP[[#This Row],[Month]],NICAP[[#This Row],[Day]])</f>
        <v>28505</v>
      </c>
      <c r="S4927" s="35" t="str">
        <f t="shared" si="152"/>
        <v>IN</v>
      </c>
      <c r="T4927" s="24" t="str">
        <f t="shared" si="153"/>
        <v>US</v>
      </c>
    </row>
    <row r="4928" spans="1:20" ht="12.75" customHeight="1" x14ac:dyDescent="0.2">
      <c r="A4928" s="35">
        <v>4919</v>
      </c>
      <c r="B4928" s="53">
        <v>780118</v>
      </c>
      <c r="C4928" s="39" t="s">
        <v>3238</v>
      </c>
      <c r="D4928" s="39" t="s">
        <v>1726</v>
      </c>
      <c r="E4928" s="39" t="str">
        <f>IF(AND(LEN(NICAP[[#This Row],[State or      Country]])=2,NICAP[[#This Row],[State or      Country]]&lt;&gt;"UK"),"US","Other")</f>
        <v>US</v>
      </c>
      <c r="F4928" s="38">
        <v>7</v>
      </c>
      <c r="G4928" s="37"/>
      <c r="H4928" s="37"/>
      <c r="I4928" s="37"/>
      <c r="J4928" s="37"/>
      <c r="K4928" s="37"/>
      <c r="L4928" s="36" t="s">
        <v>3237</v>
      </c>
      <c r="M4928" s="36" t="str">
        <f>IF(LEFT(NICAP[[#This Row],[Date]],1)=0,"Y","N")</f>
        <v>N</v>
      </c>
      <c r="N4928" s="36"/>
      <c r="O4928" s="36" t="str">
        <f>19&amp;LEFT(NICAP[[#This Row],[Date]],2)</f>
        <v>1978</v>
      </c>
      <c r="P4928" s="36" t="str">
        <f>MID(NICAP[[#This Row],[Date]],3,2)</f>
        <v>01</v>
      </c>
      <c r="Q4928" s="36" t="str">
        <f>RIGHT(NICAP[[#This Row],[Date]],2)</f>
        <v>18</v>
      </c>
      <c r="R4928" s="26">
        <f>DATE(NICAP[[#This Row],[Year]],NICAP[[#This Row],[Month]],NICAP[[#This Row],[Day]])</f>
        <v>28508</v>
      </c>
      <c r="S4928" s="35" t="str">
        <f t="shared" si="152"/>
        <v>NJ</v>
      </c>
      <c r="T4928" s="24" t="str">
        <f t="shared" si="153"/>
        <v>US</v>
      </c>
    </row>
    <row r="4929" spans="1:20" ht="57" customHeight="1" x14ac:dyDescent="0.2">
      <c r="A4929" s="35">
        <v>4920</v>
      </c>
      <c r="B4929" s="57">
        <v>780124</v>
      </c>
      <c r="C4929" s="50" t="s">
        <v>3236</v>
      </c>
      <c r="D4929" s="50" t="s">
        <v>1802</v>
      </c>
      <c r="E4929" s="50" t="str">
        <f>IF(AND(LEN(NICAP[[#This Row],[State or      Country]])=2,NICAP[[#This Row],[State or      Country]]&lt;&gt;"UK"),"US","Other")</f>
        <v>Other</v>
      </c>
      <c r="F4929" s="49">
        <v>1</v>
      </c>
      <c r="G4929" s="48"/>
      <c r="H4929" s="48"/>
      <c r="I4929" s="48"/>
      <c r="J4929" s="48"/>
      <c r="K4929" s="48"/>
      <c r="L4929" s="36" t="s">
        <v>3235</v>
      </c>
      <c r="M4929" s="36" t="str">
        <f>IF(LEFT(NICAP[[#This Row],[Date]],1)=0,"Y","N")</f>
        <v>N</v>
      </c>
      <c r="N4929" s="36"/>
      <c r="O4929" s="36" t="str">
        <f>19&amp;LEFT(NICAP[[#This Row],[Date]],2)</f>
        <v>1978</v>
      </c>
      <c r="P4929" s="36" t="str">
        <f>MID(NICAP[[#This Row],[Date]],3,2)</f>
        <v>01</v>
      </c>
      <c r="Q4929" s="36" t="str">
        <f>RIGHT(NICAP[[#This Row],[Date]],2)</f>
        <v>24</v>
      </c>
      <c r="R4929" s="26">
        <f>DATE(NICAP[[#This Row],[Year]],NICAP[[#This Row],[Month]],NICAP[[#This Row],[Day]])</f>
        <v>28514</v>
      </c>
      <c r="S4929" s="35" t="str">
        <f t="shared" si="152"/>
        <v/>
      </c>
      <c r="T4929" s="24" t="str">
        <f t="shared" si="153"/>
        <v>UK</v>
      </c>
    </row>
    <row r="4930" spans="1:20" ht="115.5" customHeight="1" x14ac:dyDescent="0.2">
      <c r="A4930" s="35">
        <v>4921</v>
      </c>
      <c r="B4930" s="57">
        <v>780127</v>
      </c>
      <c r="C4930" s="50" t="s">
        <v>3234</v>
      </c>
      <c r="D4930" s="50" t="s">
        <v>1802</v>
      </c>
      <c r="E4930" s="50" t="str">
        <f>IF(AND(LEN(NICAP[[#This Row],[State or      Country]])=2,NICAP[[#This Row],[State or      Country]]&lt;&gt;"UK"),"US","Other")</f>
        <v>Other</v>
      </c>
      <c r="F4930" s="49">
        <v>2</v>
      </c>
      <c r="G4930" s="48"/>
      <c r="H4930" s="48"/>
      <c r="I4930" s="48"/>
      <c r="J4930" s="48"/>
      <c r="K4930" s="48"/>
      <c r="L4930" s="36" t="s">
        <v>3233</v>
      </c>
      <c r="M4930" s="36" t="str">
        <f>IF(LEFT(NICAP[[#This Row],[Date]],1)=0,"Y","N")</f>
        <v>N</v>
      </c>
      <c r="N4930" s="36"/>
      <c r="O4930" s="36" t="str">
        <f>19&amp;LEFT(NICAP[[#This Row],[Date]],2)</f>
        <v>1978</v>
      </c>
      <c r="P4930" s="36" t="str">
        <f>MID(NICAP[[#This Row],[Date]],3,2)</f>
        <v>01</v>
      </c>
      <c r="Q4930" s="36" t="str">
        <f>RIGHT(NICAP[[#This Row],[Date]],2)</f>
        <v>27</v>
      </c>
      <c r="R4930" s="26">
        <f>DATE(NICAP[[#This Row],[Year]],NICAP[[#This Row],[Month]],NICAP[[#This Row],[Day]])</f>
        <v>28517</v>
      </c>
      <c r="S4930" s="35" t="str">
        <f t="shared" si="152"/>
        <v/>
      </c>
      <c r="T4930" s="24" t="str">
        <f t="shared" si="153"/>
        <v>UK</v>
      </c>
    </row>
    <row r="4931" spans="1:20" ht="115.5" customHeight="1" x14ac:dyDescent="0.2">
      <c r="A4931" s="35">
        <v>4922</v>
      </c>
      <c r="B4931" s="57">
        <v>780127</v>
      </c>
      <c r="C4931" s="50" t="s">
        <v>3234</v>
      </c>
      <c r="D4931" s="50" t="s">
        <v>1802</v>
      </c>
      <c r="E4931" s="50" t="str">
        <f>IF(AND(LEN(NICAP[[#This Row],[State or      Country]])=2,NICAP[[#This Row],[State or      Country]]&lt;&gt;"UK"),"US","Other")</f>
        <v>Other</v>
      </c>
      <c r="F4931" s="49">
        <v>4</v>
      </c>
      <c r="G4931" s="48"/>
      <c r="H4931" s="48"/>
      <c r="I4931" s="48"/>
      <c r="J4931" s="48"/>
      <c r="K4931" s="48"/>
      <c r="L4931" s="36" t="s">
        <v>3233</v>
      </c>
      <c r="M4931" s="36" t="str">
        <f>IF(LEFT(NICAP[[#This Row],[Date]],1)=0,"Y","N")</f>
        <v>N</v>
      </c>
      <c r="N4931" s="36"/>
      <c r="O4931" s="36" t="str">
        <f>19&amp;LEFT(NICAP[[#This Row],[Date]],2)</f>
        <v>1978</v>
      </c>
      <c r="P4931" s="36" t="str">
        <f>MID(NICAP[[#This Row],[Date]],3,2)</f>
        <v>01</v>
      </c>
      <c r="Q4931" s="36" t="str">
        <f>RIGHT(NICAP[[#This Row],[Date]],2)</f>
        <v>27</v>
      </c>
      <c r="R4931" s="26">
        <f>DATE(NICAP[[#This Row],[Year]],NICAP[[#This Row],[Month]],NICAP[[#This Row],[Day]])</f>
        <v>28517</v>
      </c>
      <c r="S4931" s="35" t="str">
        <f t="shared" si="152"/>
        <v/>
      </c>
      <c r="T4931" s="24" t="str">
        <f t="shared" si="153"/>
        <v>UK</v>
      </c>
    </row>
    <row r="4932" spans="1:20" ht="115.5" customHeight="1" x14ac:dyDescent="0.2">
      <c r="A4932" s="35">
        <v>4923</v>
      </c>
      <c r="B4932" s="57">
        <v>780127</v>
      </c>
      <c r="C4932" s="50" t="s">
        <v>3234</v>
      </c>
      <c r="D4932" s="50" t="s">
        <v>1802</v>
      </c>
      <c r="E4932" s="50" t="str">
        <f>IF(AND(LEN(NICAP[[#This Row],[State or      Country]])=2,NICAP[[#This Row],[State or      Country]]&lt;&gt;"UK"),"US","Other")</f>
        <v>Other</v>
      </c>
      <c r="F4932" s="49">
        <v>7</v>
      </c>
      <c r="G4932" s="48"/>
      <c r="H4932" s="48"/>
      <c r="I4932" s="48"/>
      <c r="J4932" s="48"/>
      <c r="K4932" s="48"/>
      <c r="L4932" s="36" t="s">
        <v>3233</v>
      </c>
      <c r="M4932" s="36" t="str">
        <f>IF(LEFT(NICAP[[#This Row],[Date]],1)=0,"Y","N")</f>
        <v>N</v>
      </c>
      <c r="N4932" s="36"/>
      <c r="O4932" s="36" t="str">
        <f>19&amp;LEFT(NICAP[[#This Row],[Date]],2)</f>
        <v>1978</v>
      </c>
      <c r="P4932" s="36" t="str">
        <f>MID(NICAP[[#This Row],[Date]],3,2)</f>
        <v>01</v>
      </c>
      <c r="Q4932" s="36" t="str">
        <f>RIGHT(NICAP[[#This Row],[Date]],2)</f>
        <v>27</v>
      </c>
      <c r="R4932" s="26">
        <f>DATE(NICAP[[#This Row],[Year]],NICAP[[#This Row],[Month]],NICAP[[#This Row],[Day]])</f>
        <v>28517</v>
      </c>
      <c r="S4932" s="35" t="str">
        <f t="shared" si="152"/>
        <v/>
      </c>
      <c r="T4932" s="24" t="str">
        <f t="shared" si="153"/>
        <v>UK</v>
      </c>
    </row>
    <row r="4933" spans="1:20" ht="27" customHeight="1" x14ac:dyDescent="0.2">
      <c r="A4933" s="35">
        <v>4924</v>
      </c>
      <c r="B4933" s="60">
        <v>780131</v>
      </c>
      <c r="C4933" s="44" t="s">
        <v>3232</v>
      </c>
      <c r="D4933" s="44" t="s">
        <v>1977</v>
      </c>
      <c r="E4933" s="44" t="str">
        <f>IF(AND(LEN(NICAP[[#This Row],[State or      Country]])=2,NICAP[[#This Row],[State or      Country]]&lt;&gt;"UK"),"US","Other")</f>
        <v>Other</v>
      </c>
      <c r="F4933" s="43">
        <v>2</v>
      </c>
      <c r="G4933" s="41"/>
      <c r="H4933" s="41"/>
      <c r="I4933" s="41"/>
      <c r="J4933" s="41"/>
      <c r="K4933" s="41"/>
      <c r="L4933" s="42" t="s">
        <v>3231</v>
      </c>
      <c r="M4933" s="42" t="str">
        <f>IF(LEFT(NICAP[[#This Row],[Date]],1)=0,"Y","N")</f>
        <v>N</v>
      </c>
      <c r="N4933" s="42"/>
      <c r="O4933" s="42" t="str">
        <f>19&amp;LEFT(NICAP[[#This Row],[Date]],2)</f>
        <v>1978</v>
      </c>
      <c r="P4933" s="42" t="str">
        <f>MID(NICAP[[#This Row],[Date]],3,2)</f>
        <v>01</v>
      </c>
      <c r="Q4933" s="42" t="str">
        <f>RIGHT(NICAP[[#This Row],[Date]],2)</f>
        <v>31</v>
      </c>
      <c r="R4933" s="26">
        <f>DATE(NICAP[[#This Row],[Year]],NICAP[[#This Row],[Month]],NICAP[[#This Row],[Day]])</f>
        <v>28521</v>
      </c>
      <c r="S4933" s="35" t="str">
        <f t="shared" si="152"/>
        <v/>
      </c>
      <c r="T4933" s="24" t="str">
        <f t="shared" si="153"/>
        <v>Tasmania</v>
      </c>
    </row>
    <row r="4934" spans="1:20" ht="41.25" customHeight="1" x14ac:dyDescent="0.2">
      <c r="A4934" s="35">
        <v>4925</v>
      </c>
      <c r="B4934" s="57">
        <v>780201</v>
      </c>
      <c r="C4934" s="50" t="s">
        <v>3229</v>
      </c>
      <c r="D4934" s="50" t="s">
        <v>1802</v>
      </c>
      <c r="E4934" s="50" t="str">
        <f>IF(AND(LEN(NICAP[[#This Row],[State or      Country]])=2,NICAP[[#This Row],[State or      Country]]&lt;&gt;"UK"),"US","Other")</f>
        <v>Other</v>
      </c>
      <c r="F4934" s="49">
        <v>2</v>
      </c>
      <c r="G4934" s="48"/>
      <c r="H4934" s="48"/>
      <c r="I4934" s="48"/>
      <c r="J4934" s="48"/>
      <c r="K4934" s="48"/>
      <c r="L4934" s="42" t="s">
        <v>3230</v>
      </c>
      <c r="M4934" s="42" t="str">
        <f>IF(LEFT(NICAP[[#This Row],[Date]],1)=0,"Y","N")</f>
        <v>N</v>
      </c>
      <c r="N4934" s="42"/>
      <c r="O4934" s="42" t="str">
        <f>19&amp;LEFT(NICAP[[#This Row],[Date]],2)</f>
        <v>1978</v>
      </c>
      <c r="P4934" s="42" t="str">
        <f>MID(NICAP[[#This Row],[Date]],3,2)</f>
        <v>02</v>
      </c>
      <c r="Q4934" s="42" t="str">
        <f>RIGHT(NICAP[[#This Row],[Date]],2)</f>
        <v>01</v>
      </c>
      <c r="R4934" s="26">
        <f>DATE(NICAP[[#This Row],[Year]],NICAP[[#This Row],[Month]],NICAP[[#This Row],[Day]])</f>
        <v>28522</v>
      </c>
      <c r="S4934" s="35" t="str">
        <f t="shared" si="152"/>
        <v/>
      </c>
      <c r="T4934" s="24" t="str">
        <f t="shared" si="153"/>
        <v>UK</v>
      </c>
    </row>
    <row r="4935" spans="1:20" ht="42.75" customHeight="1" x14ac:dyDescent="0.2">
      <c r="A4935" s="35">
        <v>4926</v>
      </c>
      <c r="B4935" s="57">
        <v>780201</v>
      </c>
      <c r="C4935" s="50" t="s">
        <v>3229</v>
      </c>
      <c r="D4935" s="50" t="s">
        <v>1802</v>
      </c>
      <c r="E4935" s="50" t="str">
        <f>IF(AND(LEN(NICAP[[#This Row],[State or      Country]])=2,NICAP[[#This Row],[State or      Country]]&lt;&gt;"UK"),"US","Other")</f>
        <v>Other</v>
      </c>
      <c r="F4935" s="75">
        <v>7</v>
      </c>
      <c r="G4935" s="48"/>
      <c r="H4935" s="48"/>
      <c r="I4935" s="48"/>
      <c r="J4935" s="48"/>
      <c r="K4935" s="48"/>
      <c r="L4935" s="36" t="s">
        <v>3228</v>
      </c>
      <c r="M4935" s="36" t="str">
        <f>IF(LEFT(NICAP[[#This Row],[Date]],1)=0,"Y","N")</f>
        <v>N</v>
      </c>
      <c r="N4935" s="36"/>
      <c r="O4935" s="36" t="str">
        <f>19&amp;LEFT(NICAP[[#This Row],[Date]],2)</f>
        <v>1978</v>
      </c>
      <c r="P4935" s="36" t="str">
        <f>MID(NICAP[[#This Row],[Date]],3,2)</f>
        <v>02</v>
      </c>
      <c r="Q4935" s="36" t="str">
        <f>RIGHT(NICAP[[#This Row],[Date]],2)</f>
        <v>01</v>
      </c>
      <c r="R4935" s="26">
        <f>DATE(NICAP[[#This Row],[Year]],NICAP[[#This Row],[Month]],NICAP[[#This Row],[Day]])</f>
        <v>28522</v>
      </c>
      <c r="S4935" s="35" t="str">
        <f t="shared" si="152"/>
        <v/>
      </c>
      <c r="T4935" s="24" t="str">
        <f t="shared" si="153"/>
        <v>UK</v>
      </c>
    </row>
    <row r="4936" spans="1:20" ht="12.75" customHeight="1" x14ac:dyDescent="0.2">
      <c r="A4936" s="35">
        <v>4927</v>
      </c>
      <c r="B4936" s="53">
        <v>780204</v>
      </c>
      <c r="C4936" s="39" t="s">
        <v>3227</v>
      </c>
      <c r="D4936" s="39" t="s">
        <v>1676</v>
      </c>
      <c r="E4936" s="39" t="str">
        <f>IF(AND(LEN(NICAP[[#This Row],[State or      Country]])=2,NICAP[[#This Row],[State or      Country]]&lt;&gt;"UK"),"US","Other")</f>
        <v>US</v>
      </c>
      <c r="F4936" s="79">
        <v>4</v>
      </c>
      <c r="G4936" s="37"/>
      <c r="H4936" s="37"/>
      <c r="I4936" s="37"/>
      <c r="J4936" s="37"/>
      <c r="K4936" s="37"/>
      <c r="L4936" s="36" t="s">
        <v>3226</v>
      </c>
      <c r="M4936" s="36" t="str">
        <f>IF(LEFT(NICAP[[#This Row],[Date]],1)=0,"Y","N")</f>
        <v>N</v>
      </c>
      <c r="N4936" s="36"/>
      <c r="O4936" s="36" t="str">
        <f>19&amp;LEFT(NICAP[[#This Row],[Date]],2)</f>
        <v>1978</v>
      </c>
      <c r="P4936" s="36" t="str">
        <f>MID(NICAP[[#This Row],[Date]],3,2)</f>
        <v>02</v>
      </c>
      <c r="Q4936" s="36" t="str">
        <f>RIGHT(NICAP[[#This Row],[Date]],2)</f>
        <v>04</v>
      </c>
      <c r="R4936" s="26">
        <f>DATE(NICAP[[#This Row],[Year]],NICAP[[#This Row],[Month]],NICAP[[#This Row],[Day]])</f>
        <v>28525</v>
      </c>
      <c r="S4936" s="35" t="str">
        <f t="shared" si="152"/>
        <v>CA</v>
      </c>
      <c r="T4936" s="24" t="str">
        <f t="shared" si="153"/>
        <v>US</v>
      </c>
    </row>
    <row r="4937" spans="1:20" ht="27" customHeight="1" x14ac:dyDescent="0.2">
      <c r="A4937" s="35">
        <v>4928</v>
      </c>
      <c r="B4937" s="60">
        <v>780209</v>
      </c>
      <c r="C4937" s="44" t="s">
        <v>3225</v>
      </c>
      <c r="D4937" s="44" t="s">
        <v>1734</v>
      </c>
      <c r="E4937" s="44" t="str">
        <f>IF(AND(LEN(NICAP[[#This Row],[State or      Country]])=2,NICAP[[#This Row],[State or      Country]]&lt;&gt;"UK"),"US","Other")</f>
        <v>US</v>
      </c>
      <c r="F4937" s="74">
        <v>2</v>
      </c>
      <c r="G4937" s="41"/>
      <c r="H4937" s="41"/>
      <c r="I4937" s="41"/>
      <c r="J4937" s="41"/>
      <c r="K4937" s="41"/>
      <c r="L4937" s="59" t="s">
        <v>3224</v>
      </c>
      <c r="M4937" s="59" t="str">
        <f>IF(LEFT(NICAP[[#This Row],[Date]],1)=0,"Y","N")</f>
        <v>N</v>
      </c>
      <c r="N4937" s="59"/>
      <c r="O4937" s="59" t="str">
        <f>19&amp;LEFT(NICAP[[#This Row],[Date]],2)</f>
        <v>1978</v>
      </c>
      <c r="P4937" s="59" t="str">
        <f>MID(NICAP[[#This Row],[Date]],3,2)</f>
        <v>02</v>
      </c>
      <c r="Q4937" s="59" t="str">
        <f>RIGHT(NICAP[[#This Row],[Date]],2)</f>
        <v>09</v>
      </c>
      <c r="R4937" s="26">
        <f>DATE(NICAP[[#This Row],[Year]],NICAP[[#This Row],[Month]],NICAP[[#This Row],[Day]])</f>
        <v>28530</v>
      </c>
      <c r="S4937" s="35" t="str">
        <f t="shared" si="152"/>
        <v>MI</v>
      </c>
      <c r="T4937" s="24" t="str">
        <f t="shared" si="153"/>
        <v>US</v>
      </c>
    </row>
    <row r="4938" spans="1:20" ht="71.25" customHeight="1" x14ac:dyDescent="0.2">
      <c r="A4938" s="35">
        <v>4929</v>
      </c>
      <c r="B4938" s="57">
        <v>780223</v>
      </c>
      <c r="C4938" s="50" t="s">
        <v>3223</v>
      </c>
      <c r="D4938" s="50" t="s">
        <v>1810</v>
      </c>
      <c r="E4938" s="50" t="str">
        <f>IF(AND(LEN(NICAP[[#This Row],[State or      Country]])=2,NICAP[[#This Row],[State or      Country]]&lt;&gt;"UK"),"US","Other")</f>
        <v>Other</v>
      </c>
      <c r="F4938" s="75">
        <v>2</v>
      </c>
      <c r="G4938" s="48"/>
      <c r="H4938" s="48"/>
      <c r="I4938" s="48"/>
      <c r="J4938" s="48"/>
      <c r="K4938" s="48"/>
      <c r="L4938" s="36" t="s">
        <v>3222</v>
      </c>
      <c r="M4938" s="36" t="str">
        <f>IF(LEFT(NICAP[[#This Row],[Date]],1)=0,"Y","N")</f>
        <v>N</v>
      </c>
      <c r="N4938" s="36"/>
      <c r="O4938" s="36" t="str">
        <f>19&amp;LEFT(NICAP[[#This Row],[Date]],2)</f>
        <v>1978</v>
      </c>
      <c r="P4938" s="36" t="str">
        <f>MID(NICAP[[#This Row],[Date]],3,2)</f>
        <v>02</v>
      </c>
      <c r="Q4938" s="36" t="str">
        <f>RIGHT(NICAP[[#This Row],[Date]],2)</f>
        <v>23</v>
      </c>
      <c r="R4938" s="26">
        <f>DATE(NICAP[[#This Row],[Year]],NICAP[[#This Row],[Month]],NICAP[[#This Row],[Day]])</f>
        <v>28544</v>
      </c>
      <c r="S4938" s="35" t="str">
        <f t="shared" ref="S4938:S5001" si="154">IF(E4938="US",D4938,"")</f>
        <v/>
      </c>
      <c r="T4938" s="24" t="str">
        <f t="shared" ref="T4938:T5001" si="155">IF(E4938="US","US",D4938)</f>
        <v>Italy</v>
      </c>
    </row>
    <row r="4939" spans="1:20" ht="72" customHeight="1" x14ac:dyDescent="0.2">
      <c r="A4939" s="35">
        <v>4930</v>
      </c>
      <c r="B4939" s="57">
        <v>780223</v>
      </c>
      <c r="C4939" s="50" t="s">
        <v>3223</v>
      </c>
      <c r="D4939" s="50" t="s">
        <v>1810</v>
      </c>
      <c r="E4939" s="50" t="str">
        <f>IF(AND(LEN(NICAP[[#This Row],[State or      Country]])=2,NICAP[[#This Row],[State or      Country]]&lt;&gt;"UK"),"US","Other")</f>
        <v>Other</v>
      </c>
      <c r="F4939" s="75">
        <v>3</v>
      </c>
      <c r="G4939" s="48"/>
      <c r="H4939" s="48"/>
      <c r="I4939" s="48"/>
      <c r="J4939" s="48"/>
      <c r="K4939" s="48"/>
      <c r="L4939" s="36" t="s">
        <v>3222</v>
      </c>
      <c r="M4939" s="36" t="str">
        <f>IF(LEFT(NICAP[[#This Row],[Date]],1)=0,"Y","N")</f>
        <v>N</v>
      </c>
      <c r="N4939" s="36"/>
      <c r="O4939" s="36" t="str">
        <f>19&amp;LEFT(NICAP[[#This Row],[Date]],2)</f>
        <v>1978</v>
      </c>
      <c r="P4939" s="36" t="str">
        <f>MID(NICAP[[#This Row],[Date]],3,2)</f>
        <v>02</v>
      </c>
      <c r="Q4939" s="36" t="str">
        <f>RIGHT(NICAP[[#This Row],[Date]],2)</f>
        <v>23</v>
      </c>
      <c r="R4939" s="26">
        <f>DATE(NICAP[[#This Row],[Year]],NICAP[[#This Row],[Month]],NICAP[[#This Row],[Day]])</f>
        <v>28544</v>
      </c>
      <c r="S4939" s="35" t="str">
        <f t="shared" si="154"/>
        <v/>
      </c>
      <c r="T4939" s="24" t="str">
        <f t="shared" si="155"/>
        <v>Italy</v>
      </c>
    </row>
    <row r="4940" spans="1:20" ht="72" customHeight="1" x14ac:dyDescent="0.2">
      <c r="A4940" s="35">
        <v>4931</v>
      </c>
      <c r="B4940" s="57">
        <v>780223</v>
      </c>
      <c r="C4940" s="50" t="s">
        <v>3223</v>
      </c>
      <c r="D4940" s="50" t="s">
        <v>1810</v>
      </c>
      <c r="E4940" s="50" t="str">
        <f>IF(AND(LEN(NICAP[[#This Row],[State or      Country]])=2,NICAP[[#This Row],[State or      Country]]&lt;&gt;"UK"),"US","Other")</f>
        <v>Other</v>
      </c>
      <c r="F4940" s="75">
        <v>7</v>
      </c>
      <c r="G4940" s="48"/>
      <c r="H4940" s="48"/>
      <c r="I4940" s="48"/>
      <c r="J4940" s="48"/>
      <c r="K4940" s="48"/>
      <c r="L4940" s="36" t="s">
        <v>3222</v>
      </c>
      <c r="M4940" s="36" t="str">
        <f>IF(LEFT(NICAP[[#This Row],[Date]],1)=0,"Y","N")</f>
        <v>N</v>
      </c>
      <c r="N4940" s="36"/>
      <c r="O4940" s="36" t="str">
        <f>19&amp;LEFT(NICAP[[#This Row],[Date]],2)</f>
        <v>1978</v>
      </c>
      <c r="P4940" s="36" t="str">
        <f>MID(NICAP[[#This Row],[Date]],3,2)</f>
        <v>02</v>
      </c>
      <c r="Q4940" s="36" t="str">
        <f>RIGHT(NICAP[[#This Row],[Date]],2)</f>
        <v>23</v>
      </c>
      <c r="R4940" s="26">
        <f>DATE(NICAP[[#This Row],[Year]],NICAP[[#This Row],[Month]],NICAP[[#This Row],[Day]])</f>
        <v>28544</v>
      </c>
      <c r="S4940" s="35" t="str">
        <f t="shared" si="154"/>
        <v/>
      </c>
      <c r="T4940" s="24" t="str">
        <f t="shared" si="155"/>
        <v>Italy</v>
      </c>
    </row>
    <row r="4941" spans="1:20" ht="27" customHeight="1" x14ac:dyDescent="0.2">
      <c r="A4941" s="35">
        <v>4932</v>
      </c>
      <c r="B4941" s="60">
        <v>780300</v>
      </c>
      <c r="C4941" s="44" t="s">
        <v>3221</v>
      </c>
      <c r="D4941" s="44" t="s">
        <v>1883</v>
      </c>
      <c r="E4941" s="44" t="str">
        <f>IF(AND(LEN(NICAP[[#This Row],[State or      Country]])=2,NICAP[[#This Row],[State or      Country]]&lt;&gt;"UK"),"US","Other")</f>
        <v>US</v>
      </c>
      <c r="F4941" s="74">
        <v>1</v>
      </c>
      <c r="G4941" s="41"/>
      <c r="H4941" s="41"/>
      <c r="I4941" s="41"/>
      <c r="J4941" s="41"/>
      <c r="K4941" s="41"/>
      <c r="L4941" s="42" t="s">
        <v>3220</v>
      </c>
      <c r="M4941" s="42" t="str">
        <f>IF(LEFT(NICAP[[#This Row],[Date]],1)=0,"Y","N")</f>
        <v>N</v>
      </c>
      <c r="N4941" s="42"/>
      <c r="O4941" s="42" t="str">
        <f>19&amp;LEFT(NICAP[[#This Row],[Date]],2)</f>
        <v>1978</v>
      </c>
      <c r="P4941" s="42" t="str">
        <f>MID(NICAP[[#This Row],[Date]],3,2)</f>
        <v>03</v>
      </c>
      <c r="Q4941" s="42" t="str">
        <f>RIGHT(NICAP[[#This Row],[Date]],2)</f>
        <v>00</v>
      </c>
      <c r="R4941" s="26">
        <f>DATE(NICAP[[#This Row],[Year]],NICAP[[#This Row],[Month]],NICAP[[#This Row],[Day]])</f>
        <v>28549</v>
      </c>
      <c r="S4941" s="35" t="str">
        <f t="shared" si="154"/>
        <v>MN</v>
      </c>
      <c r="T4941" s="24" t="str">
        <f t="shared" si="155"/>
        <v>US</v>
      </c>
    </row>
    <row r="4942" spans="1:20" ht="12.75" customHeight="1" x14ac:dyDescent="0.2">
      <c r="A4942" s="35">
        <v>4933</v>
      </c>
      <c r="B4942" s="55">
        <v>780310</v>
      </c>
      <c r="C4942" s="39" t="s">
        <v>2415</v>
      </c>
      <c r="D4942" s="39" t="s">
        <v>1694</v>
      </c>
      <c r="E4942" s="39" t="str">
        <f>IF(AND(LEN(NICAP[[#This Row],[State or      Country]])=2,NICAP[[#This Row],[State or      Country]]&lt;&gt;"UK"),"US","Other")</f>
        <v>US</v>
      </c>
      <c r="F4942" s="79">
        <v>1</v>
      </c>
      <c r="G4942" s="37"/>
      <c r="H4942" s="37"/>
      <c r="I4942" s="37"/>
      <c r="J4942" s="37"/>
      <c r="K4942" s="37"/>
      <c r="L4942" s="36" t="s">
        <v>3219</v>
      </c>
      <c r="M4942" s="36" t="str">
        <f>IF(LEFT(NICAP[[#This Row],[Date]],1)=0,"Y","N")</f>
        <v>N</v>
      </c>
      <c r="N4942" s="36"/>
      <c r="O4942" s="36" t="str">
        <f>19&amp;LEFT(NICAP[[#This Row],[Date]],2)</f>
        <v>1978</v>
      </c>
      <c r="P4942" s="36" t="str">
        <f>MID(NICAP[[#This Row],[Date]],3,2)</f>
        <v>03</v>
      </c>
      <c r="Q4942" s="36" t="str">
        <f>RIGHT(NICAP[[#This Row],[Date]],2)</f>
        <v>10</v>
      </c>
      <c r="R4942" s="26">
        <f>DATE(NICAP[[#This Row],[Year]],NICAP[[#This Row],[Month]],NICAP[[#This Row],[Day]])</f>
        <v>28559</v>
      </c>
      <c r="S4942" s="35" t="str">
        <f t="shared" si="154"/>
        <v>OH</v>
      </c>
      <c r="T4942" s="24" t="str">
        <f t="shared" si="155"/>
        <v>US</v>
      </c>
    </row>
    <row r="4943" spans="1:20" ht="42.75" customHeight="1" x14ac:dyDescent="0.2">
      <c r="A4943" s="35">
        <v>4934</v>
      </c>
      <c r="B4943" s="57">
        <v>780310</v>
      </c>
      <c r="C4943" s="50" t="s">
        <v>3218</v>
      </c>
      <c r="D4943" s="50" t="s">
        <v>1673</v>
      </c>
      <c r="E4943" s="50" t="str">
        <f>IF(AND(LEN(NICAP[[#This Row],[State or      Country]])=2,NICAP[[#This Row],[State or      Country]]&lt;&gt;"UK"),"US","Other")</f>
        <v>US</v>
      </c>
      <c r="F4943" s="75">
        <v>1</v>
      </c>
      <c r="G4943" s="48"/>
      <c r="H4943" s="48"/>
      <c r="I4943" s="48"/>
      <c r="J4943" s="48"/>
      <c r="K4943" s="48"/>
      <c r="L4943" s="36" t="s">
        <v>3217</v>
      </c>
      <c r="M4943" s="36" t="str">
        <f>IF(LEFT(NICAP[[#This Row],[Date]],1)=0,"Y","N")</f>
        <v>N</v>
      </c>
      <c r="N4943" s="36"/>
      <c r="O4943" s="36" t="str">
        <f>19&amp;LEFT(NICAP[[#This Row],[Date]],2)</f>
        <v>1978</v>
      </c>
      <c r="P4943" s="36" t="str">
        <f>MID(NICAP[[#This Row],[Date]],3,2)</f>
        <v>03</v>
      </c>
      <c r="Q4943" s="36" t="str">
        <f>RIGHT(NICAP[[#This Row],[Date]],2)</f>
        <v>10</v>
      </c>
      <c r="R4943" s="26">
        <f>DATE(NICAP[[#This Row],[Year]],NICAP[[#This Row],[Month]],NICAP[[#This Row],[Day]])</f>
        <v>28559</v>
      </c>
      <c r="S4943" s="35" t="str">
        <f t="shared" si="154"/>
        <v>NC</v>
      </c>
      <c r="T4943" s="24" t="str">
        <f t="shared" si="155"/>
        <v>US</v>
      </c>
    </row>
    <row r="4944" spans="1:20" ht="12.75" customHeight="1" x14ac:dyDescent="0.2">
      <c r="A4944" s="35">
        <v>4935</v>
      </c>
      <c r="B4944" s="55">
        <v>780318</v>
      </c>
      <c r="C4944" s="39" t="s">
        <v>3216</v>
      </c>
      <c r="D4944" s="39" t="s">
        <v>2211</v>
      </c>
      <c r="E4944" s="39" t="str">
        <f>IF(AND(LEN(NICAP[[#This Row],[State or      Country]])=2,NICAP[[#This Row],[State or      Country]]&lt;&gt;"UK"),"US","Other")</f>
        <v>US</v>
      </c>
      <c r="F4944" s="79">
        <v>7</v>
      </c>
      <c r="G4944" s="37"/>
      <c r="H4944" s="37"/>
      <c r="I4944" s="37"/>
      <c r="J4944" s="37"/>
      <c r="K4944" s="37"/>
      <c r="L4944" s="36" t="s">
        <v>3215</v>
      </c>
      <c r="M4944" s="36" t="str">
        <f>IF(LEFT(NICAP[[#This Row],[Date]],1)=0,"Y","N")</f>
        <v>N</v>
      </c>
      <c r="N4944" s="36"/>
      <c r="O4944" s="36" t="str">
        <f>19&amp;LEFT(NICAP[[#This Row],[Date]],2)</f>
        <v>1978</v>
      </c>
      <c r="P4944" s="36" t="str">
        <f>MID(NICAP[[#This Row],[Date]],3,2)</f>
        <v>03</v>
      </c>
      <c r="Q4944" s="36" t="str">
        <f>RIGHT(NICAP[[#This Row],[Date]],2)</f>
        <v>18</v>
      </c>
      <c r="R4944" s="26">
        <f>DATE(NICAP[[#This Row],[Year]],NICAP[[#This Row],[Month]],NICAP[[#This Row],[Day]])</f>
        <v>28567</v>
      </c>
      <c r="S4944" s="35" t="str">
        <f t="shared" si="154"/>
        <v>SC</v>
      </c>
      <c r="T4944" s="24" t="str">
        <f t="shared" si="155"/>
        <v>US</v>
      </c>
    </row>
    <row r="4945" spans="1:20" ht="12.75" customHeight="1" x14ac:dyDescent="0.2">
      <c r="A4945" s="35">
        <v>4936</v>
      </c>
      <c r="B4945" s="53">
        <v>780329</v>
      </c>
      <c r="C4945" s="39" t="s">
        <v>2192</v>
      </c>
      <c r="D4945" s="39" t="s">
        <v>1787</v>
      </c>
      <c r="E4945" s="39" t="str">
        <f>IF(AND(LEN(NICAP[[#This Row],[State or      Country]])=2,NICAP[[#This Row],[State or      Country]]&lt;&gt;"UK"),"US","Other")</f>
        <v>US</v>
      </c>
      <c r="F4945" s="79">
        <v>2</v>
      </c>
      <c r="G4945" s="37"/>
      <c r="H4945" s="37"/>
      <c r="I4945" s="37"/>
      <c r="J4945" s="37"/>
      <c r="K4945" s="37"/>
      <c r="L4945" s="36" t="s">
        <v>3214</v>
      </c>
      <c r="M4945" s="36" t="str">
        <f>IF(LEFT(NICAP[[#This Row],[Date]],1)=0,"Y","N")</f>
        <v>N</v>
      </c>
      <c r="N4945" s="36"/>
      <c r="O4945" s="36" t="str">
        <f>19&amp;LEFT(NICAP[[#This Row],[Date]],2)</f>
        <v>1978</v>
      </c>
      <c r="P4945" s="36" t="str">
        <f>MID(NICAP[[#This Row],[Date]],3,2)</f>
        <v>03</v>
      </c>
      <c r="Q4945" s="36" t="str">
        <f>RIGHT(NICAP[[#This Row],[Date]],2)</f>
        <v>29</v>
      </c>
      <c r="R4945" s="26">
        <f>DATE(NICAP[[#This Row],[Year]],NICAP[[#This Row],[Month]],NICAP[[#This Row],[Day]])</f>
        <v>28578</v>
      </c>
      <c r="S4945" s="35" t="str">
        <f t="shared" si="154"/>
        <v>IN</v>
      </c>
      <c r="T4945" s="24" t="str">
        <f t="shared" si="155"/>
        <v>US</v>
      </c>
    </row>
    <row r="4946" spans="1:20" ht="56.25" customHeight="1" x14ac:dyDescent="0.2">
      <c r="A4946" s="35">
        <v>4937</v>
      </c>
      <c r="B4946" s="57">
        <v>780330</v>
      </c>
      <c r="C4946" s="50" t="s">
        <v>3213</v>
      </c>
      <c r="D4946" s="50" t="s">
        <v>1793</v>
      </c>
      <c r="E4946" s="50" t="str">
        <f>IF(AND(LEN(NICAP[[#This Row],[State or      Country]])=2,NICAP[[#This Row],[State or      Country]]&lt;&gt;"UK"),"US","Other")</f>
        <v>US</v>
      </c>
      <c r="F4946" s="75">
        <v>2</v>
      </c>
      <c r="G4946" s="48"/>
      <c r="H4946" s="48"/>
      <c r="I4946" s="48"/>
      <c r="J4946" s="48"/>
      <c r="K4946" s="48"/>
      <c r="L4946" s="36" t="s">
        <v>3212</v>
      </c>
      <c r="M4946" s="36" t="str">
        <f>IF(LEFT(NICAP[[#This Row],[Date]],1)=0,"Y","N")</f>
        <v>N</v>
      </c>
      <c r="N4946" s="36"/>
      <c r="O4946" s="36" t="str">
        <f>19&amp;LEFT(NICAP[[#This Row],[Date]],2)</f>
        <v>1978</v>
      </c>
      <c r="P4946" s="36" t="str">
        <f>MID(NICAP[[#This Row],[Date]],3,2)</f>
        <v>03</v>
      </c>
      <c r="Q4946" s="36" t="str">
        <f>RIGHT(NICAP[[#This Row],[Date]],2)</f>
        <v>30</v>
      </c>
      <c r="R4946" s="26">
        <f>DATE(NICAP[[#This Row],[Year]],NICAP[[#This Row],[Month]],NICAP[[#This Row],[Day]])</f>
        <v>28579</v>
      </c>
      <c r="S4946" s="35" t="str">
        <f t="shared" si="154"/>
        <v>AU</v>
      </c>
      <c r="T4946" s="24" t="str">
        <f t="shared" si="155"/>
        <v>US</v>
      </c>
    </row>
    <row r="4947" spans="1:20" ht="42.75" customHeight="1" x14ac:dyDescent="0.2">
      <c r="A4947" s="35">
        <v>4938</v>
      </c>
      <c r="B4947" s="57">
        <v>780402</v>
      </c>
      <c r="C4947" s="50" t="s">
        <v>3211</v>
      </c>
      <c r="D4947" s="50" t="s">
        <v>1686</v>
      </c>
      <c r="E4947" s="50" t="str">
        <f>IF(AND(LEN(NICAP[[#This Row],[State or      Country]])=2,NICAP[[#This Row],[State or      Country]]&lt;&gt;"UK"),"US","Other")</f>
        <v>US</v>
      </c>
      <c r="F4947" s="75">
        <v>2</v>
      </c>
      <c r="G4947" s="48"/>
      <c r="H4947" s="48"/>
      <c r="I4947" s="48"/>
      <c r="J4947" s="48"/>
      <c r="K4947" s="48"/>
      <c r="L4947" s="36" t="s">
        <v>3210</v>
      </c>
      <c r="M4947" s="36" t="str">
        <f>IF(LEFT(NICAP[[#This Row],[Date]],1)=0,"Y","N")</f>
        <v>N</v>
      </c>
      <c r="N4947" s="36"/>
      <c r="O4947" s="36" t="str">
        <f>19&amp;LEFT(NICAP[[#This Row],[Date]],2)</f>
        <v>1978</v>
      </c>
      <c r="P4947" s="36" t="str">
        <f>MID(NICAP[[#This Row],[Date]],3,2)</f>
        <v>04</v>
      </c>
      <c r="Q4947" s="36" t="str">
        <f>RIGHT(NICAP[[#This Row],[Date]],2)</f>
        <v>02</v>
      </c>
      <c r="R4947" s="26">
        <f>DATE(NICAP[[#This Row],[Year]],NICAP[[#This Row],[Month]],NICAP[[#This Row],[Day]])</f>
        <v>28582</v>
      </c>
      <c r="S4947" s="35" t="str">
        <f t="shared" si="154"/>
        <v>PA</v>
      </c>
      <c r="T4947" s="24" t="str">
        <f t="shared" si="155"/>
        <v>US</v>
      </c>
    </row>
    <row r="4948" spans="1:20" ht="86.25" customHeight="1" x14ac:dyDescent="0.2">
      <c r="A4948" s="35">
        <v>4939</v>
      </c>
      <c r="B4948" s="57">
        <v>780407</v>
      </c>
      <c r="C4948" s="50" t="s">
        <v>2220</v>
      </c>
      <c r="D4948" s="50" t="s">
        <v>1787</v>
      </c>
      <c r="E4948" s="50" t="str">
        <f>IF(AND(LEN(NICAP[[#This Row],[State or      Country]])=2,NICAP[[#This Row],[State or      Country]]&lt;&gt;"UK"),"US","Other")</f>
        <v>US</v>
      </c>
      <c r="F4948" s="75">
        <v>2</v>
      </c>
      <c r="G4948" s="48"/>
      <c r="H4948" s="48"/>
      <c r="I4948" s="48"/>
      <c r="J4948" s="48"/>
      <c r="K4948" s="48"/>
      <c r="L4948" s="36" t="s">
        <v>3209</v>
      </c>
      <c r="M4948" s="36" t="str">
        <f>IF(LEFT(NICAP[[#This Row],[Date]],1)=0,"Y","N")</f>
        <v>N</v>
      </c>
      <c r="N4948" s="36"/>
      <c r="O4948" s="36" t="str">
        <f>19&amp;LEFT(NICAP[[#This Row],[Date]],2)</f>
        <v>1978</v>
      </c>
      <c r="P4948" s="36" t="str">
        <f>MID(NICAP[[#This Row],[Date]],3,2)</f>
        <v>04</v>
      </c>
      <c r="Q4948" s="36" t="str">
        <f>RIGHT(NICAP[[#This Row],[Date]],2)</f>
        <v>07</v>
      </c>
      <c r="R4948" s="26">
        <f>DATE(NICAP[[#This Row],[Year]],NICAP[[#This Row],[Month]],NICAP[[#This Row],[Day]])</f>
        <v>28587</v>
      </c>
      <c r="S4948" s="35" t="str">
        <f t="shared" si="154"/>
        <v>IN</v>
      </c>
      <c r="T4948" s="24" t="str">
        <f t="shared" si="155"/>
        <v>US</v>
      </c>
    </row>
    <row r="4949" spans="1:20" ht="56.25" customHeight="1" x14ac:dyDescent="0.2">
      <c r="A4949" s="35">
        <v>4940</v>
      </c>
      <c r="B4949" s="57">
        <v>780423</v>
      </c>
      <c r="C4949" s="50" t="s">
        <v>3208</v>
      </c>
      <c r="D4949" s="50" t="s">
        <v>1676</v>
      </c>
      <c r="E4949" s="50" t="str">
        <f>IF(AND(LEN(NICAP[[#This Row],[State or      Country]])=2,NICAP[[#This Row],[State or      Country]]&lt;&gt;"UK"),"US","Other")</f>
        <v>US</v>
      </c>
      <c r="F4949" s="75">
        <v>3</v>
      </c>
      <c r="G4949" s="48"/>
      <c r="H4949" s="48"/>
      <c r="I4949" s="48"/>
      <c r="J4949" s="48"/>
      <c r="K4949" s="48"/>
      <c r="L4949" s="42" t="s">
        <v>3207</v>
      </c>
      <c r="M4949" s="42" t="str">
        <f>IF(LEFT(NICAP[[#This Row],[Date]],1)=0,"Y","N")</f>
        <v>N</v>
      </c>
      <c r="N4949" s="42"/>
      <c r="O4949" s="42" t="str">
        <f>19&amp;LEFT(NICAP[[#This Row],[Date]],2)</f>
        <v>1978</v>
      </c>
      <c r="P4949" s="42" t="str">
        <f>MID(NICAP[[#This Row],[Date]],3,2)</f>
        <v>04</v>
      </c>
      <c r="Q4949" s="42" t="str">
        <f>RIGHT(NICAP[[#This Row],[Date]],2)</f>
        <v>23</v>
      </c>
      <c r="R4949" s="26">
        <f>DATE(NICAP[[#This Row],[Year]],NICAP[[#This Row],[Month]],NICAP[[#This Row],[Day]])</f>
        <v>28603</v>
      </c>
      <c r="S4949" s="35" t="str">
        <f t="shared" si="154"/>
        <v>CA</v>
      </c>
      <c r="T4949" s="24" t="str">
        <f t="shared" si="155"/>
        <v>US</v>
      </c>
    </row>
    <row r="4950" spans="1:20" ht="115.5" customHeight="1" x14ac:dyDescent="0.2">
      <c r="A4950" s="35">
        <v>4941</v>
      </c>
      <c r="B4950" s="57">
        <v>780502</v>
      </c>
      <c r="C4950" s="50" t="s">
        <v>3206</v>
      </c>
      <c r="D4950" s="50" t="s">
        <v>3205</v>
      </c>
      <c r="E4950" s="50" t="str">
        <f>IF(AND(LEN(NICAP[[#This Row],[State or      Country]])=2,NICAP[[#This Row],[State or      Country]]&lt;&gt;"UK"),"US","Other")</f>
        <v>Other</v>
      </c>
      <c r="F4950" s="75">
        <v>2</v>
      </c>
      <c r="G4950" s="48"/>
      <c r="H4950" s="48"/>
      <c r="I4950" s="48"/>
      <c r="J4950" s="48"/>
      <c r="K4950" s="48"/>
      <c r="L4950" s="36" t="s">
        <v>3204</v>
      </c>
      <c r="M4950" s="36" t="str">
        <f>IF(LEFT(NICAP[[#This Row],[Date]],1)=0,"Y","N")</f>
        <v>N</v>
      </c>
      <c r="N4950" s="36"/>
      <c r="O4950" s="36" t="str">
        <f>19&amp;LEFT(NICAP[[#This Row],[Date]],2)</f>
        <v>1978</v>
      </c>
      <c r="P4950" s="36" t="str">
        <f>MID(NICAP[[#This Row],[Date]],3,2)</f>
        <v>05</v>
      </c>
      <c r="Q4950" s="36" t="str">
        <f>RIGHT(NICAP[[#This Row],[Date]],2)</f>
        <v>02</v>
      </c>
      <c r="R4950" s="26">
        <f>DATE(NICAP[[#This Row],[Year]],NICAP[[#This Row],[Month]],NICAP[[#This Row],[Day]])</f>
        <v>28612</v>
      </c>
      <c r="S4950" s="35" t="str">
        <f t="shared" si="154"/>
        <v/>
      </c>
      <c r="T4950" s="24" t="str">
        <f t="shared" si="155"/>
        <v>Costa Rica</v>
      </c>
    </row>
    <row r="4951" spans="1:20" ht="115.5" customHeight="1" x14ac:dyDescent="0.2">
      <c r="A4951" s="35">
        <v>4942</v>
      </c>
      <c r="B4951" s="57">
        <v>780502</v>
      </c>
      <c r="C4951" s="50" t="s">
        <v>3206</v>
      </c>
      <c r="D4951" s="50" t="s">
        <v>3205</v>
      </c>
      <c r="E4951" s="50" t="str">
        <f>IF(AND(LEN(NICAP[[#This Row],[State or      Country]])=2,NICAP[[#This Row],[State or      Country]]&lt;&gt;"UK"),"US","Other")</f>
        <v>Other</v>
      </c>
      <c r="F4951" s="75">
        <v>4</v>
      </c>
      <c r="G4951" s="48"/>
      <c r="H4951" s="48"/>
      <c r="I4951" s="48"/>
      <c r="J4951" s="48"/>
      <c r="K4951" s="48"/>
      <c r="L4951" s="36" t="s">
        <v>3204</v>
      </c>
      <c r="M4951" s="36" t="str">
        <f>IF(LEFT(NICAP[[#This Row],[Date]],1)=0,"Y","N")</f>
        <v>N</v>
      </c>
      <c r="N4951" s="36"/>
      <c r="O4951" s="36" t="str">
        <f>19&amp;LEFT(NICAP[[#This Row],[Date]],2)</f>
        <v>1978</v>
      </c>
      <c r="P4951" s="36" t="str">
        <f>MID(NICAP[[#This Row],[Date]],3,2)</f>
        <v>05</v>
      </c>
      <c r="Q4951" s="36" t="str">
        <f>RIGHT(NICAP[[#This Row],[Date]],2)</f>
        <v>02</v>
      </c>
      <c r="R4951" s="26">
        <f>DATE(NICAP[[#This Row],[Year]],NICAP[[#This Row],[Month]],NICAP[[#This Row],[Day]])</f>
        <v>28612</v>
      </c>
      <c r="S4951" s="35" t="str">
        <f t="shared" si="154"/>
        <v/>
      </c>
      <c r="T4951" s="24" t="str">
        <f t="shared" si="155"/>
        <v>Costa Rica</v>
      </c>
    </row>
    <row r="4952" spans="1:20" ht="115.5" customHeight="1" x14ac:dyDescent="0.2">
      <c r="A4952" s="35">
        <v>4943</v>
      </c>
      <c r="B4952" s="57">
        <v>780502</v>
      </c>
      <c r="C4952" s="50" t="s">
        <v>3206</v>
      </c>
      <c r="D4952" s="50" t="s">
        <v>3205</v>
      </c>
      <c r="E4952" s="50" t="str">
        <f>IF(AND(LEN(NICAP[[#This Row],[State or      Country]])=2,NICAP[[#This Row],[State or      Country]]&lt;&gt;"UK"),"US","Other")</f>
        <v>Other</v>
      </c>
      <c r="F4952" s="75">
        <v>7</v>
      </c>
      <c r="G4952" s="48"/>
      <c r="H4952" s="48"/>
      <c r="I4952" s="48"/>
      <c r="J4952" s="48"/>
      <c r="K4952" s="48"/>
      <c r="L4952" s="36" t="s">
        <v>3204</v>
      </c>
      <c r="M4952" s="36" t="str">
        <f>IF(LEFT(NICAP[[#This Row],[Date]],1)=0,"Y","N")</f>
        <v>N</v>
      </c>
      <c r="N4952" s="36"/>
      <c r="O4952" s="36" t="str">
        <f>19&amp;LEFT(NICAP[[#This Row],[Date]],2)</f>
        <v>1978</v>
      </c>
      <c r="P4952" s="36" t="str">
        <f>MID(NICAP[[#This Row],[Date]],3,2)</f>
        <v>05</v>
      </c>
      <c r="Q4952" s="36" t="str">
        <f>RIGHT(NICAP[[#This Row],[Date]],2)</f>
        <v>02</v>
      </c>
      <c r="R4952" s="26">
        <f>DATE(NICAP[[#This Row],[Year]],NICAP[[#This Row],[Month]],NICAP[[#This Row],[Day]])</f>
        <v>28612</v>
      </c>
      <c r="S4952" s="35" t="str">
        <f t="shared" si="154"/>
        <v/>
      </c>
      <c r="T4952" s="24" t="str">
        <f t="shared" si="155"/>
        <v>Costa Rica</v>
      </c>
    </row>
    <row r="4953" spans="1:20" ht="101.25" customHeight="1" x14ac:dyDescent="0.2">
      <c r="A4953" s="35">
        <v>4944</v>
      </c>
      <c r="B4953" s="57">
        <v>780510</v>
      </c>
      <c r="C4953" s="50" t="s">
        <v>3203</v>
      </c>
      <c r="D4953" s="50" t="s">
        <v>1749</v>
      </c>
      <c r="E4953" s="50" t="str">
        <f>IF(AND(LEN(NICAP[[#This Row],[State or      Country]])=2,NICAP[[#This Row],[State or      Country]]&lt;&gt;"UK"),"US","Other")</f>
        <v>Other</v>
      </c>
      <c r="F4953" s="75">
        <v>2</v>
      </c>
      <c r="G4953" s="48"/>
      <c r="H4953" s="48"/>
      <c r="I4953" s="48"/>
      <c r="J4953" s="48"/>
      <c r="K4953" s="48"/>
      <c r="L4953" s="36" t="s">
        <v>3202</v>
      </c>
      <c r="M4953" s="36" t="str">
        <f>IF(LEFT(NICAP[[#This Row],[Date]],1)=0,"Y","N")</f>
        <v>N</v>
      </c>
      <c r="N4953" s="36"/>
      <c r="O4953" s="36" t="str">
        <f>19&amp;LEFT(NICAP[[#This Row],[Date]],2)</f>
        <v>1978</v>
      </c>
      <c r="P4953" s="36" t="str">
        <f>MID(NICAP[[#This Row],[Date]],3,2)</f>
        <v>05</v>
      </c>
      <c r="Q4953" s="36" t="str">
        <f>RIGHT(NICAP[[#This Row],[Date]],2)</f>
        <v>10</v>
      </c>
      <c r="R4953" s="26">
        <f>DATE(NICAP[[#This Row],[Year]],NICAP[[#This Row],[Month]],NICAP[[#This Row],[Day]])</f>
        <v>28620</v>
      </c>
      <c r="S4953" s="35" t="str">
        <f t="shared" si="154"/>
        <v/>
      </c>
      <c r="T4953" s="24" t="str">
        <f t="shared" si="155"/>
        <v>Brazil</v>
      </c>
    </row>
    <row r="4954" spans="1:20" ht="100.5" customHeight="1" x14ac:dyDescent="0.2">
      <c r="A4954" s="35">
        <v>4945</v>
      </c>
      <c r="B4954" s="57">
        <v>780510</v>
      </c>
      <c r="C4954" s="50" t="s">
        <v>3203</v>
      </c>
      <c r="D4954" s="50" t="s">
        <v>1749</v>
      </c>
      <c r="E4954" s="50" t="str">
        <f>IF(AND(LEN(NICAP[[#This Row],[State or      Country]])=2,NICAP[[#This Row],[State or      Country]]&lt;&gt;"UK"),"US","Other")</f>
        <v>Other</v>
      </c>
      <c r="F4954" s="75">
        <v>7</v>
      </c>
      <c r="G4954" s="48"/>
      <c r="H4954" s="48"/>
      <c r="I4954" s="48"/>
      <c r="J4954" s="48"/>
      <c r="K4954" s="48"/>
      <c r="L4954" s="36" t="s">
        <v>3202</v>
      </c>
      <c r="M4954" s="36" t="str">
        <f>IF(LEFT(NICAP[[#This Row],[Date]],1)=0,"Y","N")</f>
        <v>N</v>
      </c>
      <c r="N4954" s="36"/>
      <c r="O4954" s="36" t="str">
        <f>19&amp;LEFT(NICAP[[#This Row],[Date]],2)</f>
        <v>1978</v>
      </c>
      <c r="P4954" s="36" t="str">
        <f>MID(NICAP[[#This Row],[Date]],3,2)</f>
        <v>05</v>
      </c>
      <c r="Q4954" s="36" t="str">
        <f>RIGHT(NICAP[[#This Row],[Date]],2)</f>
        <v>10</v>
      </c>
      <c r="R4954" s="26">
        <f>DATE(NICAP[[#This Row],[Year]],NICAP[[#This Row],[Month]],NICAP[[#This Row],[Day]])</f>
        <v>28620</v>
      </c>
      <c r="S4954" s="35" t="str">
        <f t="shared" si="154"/>
        <v/>
      </c>
      <c r="T4954" s="24" t="str">
        <f t="shared" si="155"/>
        <v>Brazil</v>
      </c>
    </row>
    <row r="4955" spans="1:20" ht="27.75" customHeight="1" x14ac:dyDescent="0.2">
      <c r="A4955" s="35">
        <v>4946</v>
      </c>
      <c r="B4955" s="58">
        <v>780514</v>
      </c>
      <c r="C4955" s="44" t="s">
        <v>3201</v>
      </c>
      <c r="D4955" s="44" t="s">
        <v>1683</v>
      </c>
      <c r="E4955" s="44" t="str">
        <f>IF(AND(LEN(NICAP[[#This Row],[State or      Country]])=2,NICAP[[#This Row],[State or      Country]]&lt;&gt;"UK"),"US","Other")</f>
        <v>US</v>
      </c>
      <c r="F4955" s="74">
        <v>9</v>
      </c>
      <c r="G4955" s="88" t="s">
        <v>1666</v>
      </c>
      <c r="H4955" s="77">
        <v>5</v>
      </c>
      <c r="I4955" s="41"/>
      <c r="J4955" s="41"/>
      <c r="K4955" s="41"/>
      <c r="L4955" s="59" t="s">
        <v>3200</v>
      </c>
      <c r="M4955" s="59" t="str">
        <f>IF(LEFT(NICAP[[#This Row],[Date]],1)=0,"Y","N")</f>
        <v>N</v>
      </c>
      <c r="N4955" s="59"/>
      <c r="O4955" s="59" t="str">
        <f>19&amp;LEFT(NICAP[[#This Row],[Date]],2)</f>
        <v>1978</v>
      </c>
      <c r="P4955" s="59" t="str">
        <f>MID(NICAP[[#This Row],[Date]],3,2)</f>
        <v>05</v>
      </c>
      <c r="Q4955" s="59" t="str">
        <f>RIGHT(NICAP[[#This Row],[Date]],2)</f>
        <v>14</v>
      </c>
      <c r="R4955" s="26">
        <f>DATE(NICAP[[#This Row],[Year]],NICAP[[#This Row],[Month]],NICAP[[#This Row],[Day]])</f>
        <v>28624</v>
      </c>
      <c r="S4955" s="35" t="str">
        <f t="shared" si="154"/>
        <v>FL</v>
      </c>
      <c r="T4955" s="24" t="str">
        <f t="shared" si="155"/>
        <v>US</v>
      </c>
    </row>
    <row r="4956" spans="1:20" ht="57" customHeight="1" x14ac:dyDescent="0.2">
      <c r="A4956" s="35">
        <v>4947</v>
      </c>
      <c r="B4956" s="57">
        <v>780515</v>
      </c>
      <c r="C4956" s="50" t="s">
        <v>3199</v>
      </c>
      <c r="D4956" s="50" t="s">
        <v>1761</v>
      </c>
      <c r="E4956" s="50" t="str">
        <f>IF(AND(LEN(NICAP[[#This Row],[State or      Country]])=2,NICAP[[#This Row],[State or      Country]]&lt;&gt;"UK"),"US","Other")</f>
        <v>Other</v>
      </c>
      <c r="F4956" s="75">
        <v>5</v>
      </c>
      <c r="G4956" s="48"/>
      <c r="H4956" s="48"/>
      <c r="I4956" s="48"/>
      <c r="J4956" s="48"/>
      <c r="K4956" s="48"/>
      <c r="L4956" s="36" t="s">
        <v>3198</v>
      </c>
      <c r="M4956" s="36" t="str">
        <f>IF(LEFT(NICAP[[#This Row],[Date]],1)=0,"Y","N")</f>
        <v>N</v>
      </c>
      <c r="N4956" s="36"/>
      <c r="O4956" s="36" t="str">
        <f>19&amp;LEFT(NICAP[[#This Row],[Date]],2)</f>
        <v>1978</v>
      </c>
      <c r="P4956" s="36" t="str">
        <f>MID(NICAP[[#This Row],[Date]],3,2)</f>
        <v>05</v>
      </c>
      <c r="Q4956" s="36" t="str">
        <f>RIGHT(NICAP[[#This Row],[Date]],2)</f>
        <v>15</v>
      </c>
      <c r="R4956" s="26">
        <f>DATE(NICAP[[#This Row],[Year]],NICAP[[#This Row],[Month]],NICAP[[#This Row],[Day]])</f>
        <v>28625</v>
      </c>
      <c r="S4956" s="35" t="str">
        <f t="shared" si="154"/>
        <v/>
      </c>
      <c r="T4956" s="24" t="str">
        <f t="shared" si="155"/>
        <v>Mexico</v>
      </c>
    </row>
    <row r="4957" spans="1:20" ht="57.75" customHeight="1" x14ac:dyDescent="0.2">
      <c r="A4957" s="35">
        <v>4948</v>
      </c>
      <c r="B4957" s="57">
        <v>780517</v>
      </c>
      <c r="C4957" s="50" t="s">
        <v>3197</v>
      </c>
      <c r="D4957" s="50" t="s">
        <v>2243</v>
      </c>
      <c r="E4957" s="50" t="str">
        <f>IF(AND(LEN(NICAP[[#This Row],[State or      Country]])=2,NICAP[[#This Row],[State or      Country]]&lt;&gt;"UK"),"US","Other")</f>
        <v>Other</v>
      </c>
      <c r="F4957" s="75">
        <v>2</v>
      </c>
      <c r="G4957" s="48"/>
      <c r="H4957" s="48"/>
      <c r="I4957" s="48"/>
      <c r="J4957" s="48"/>
      <c r="K4957" s="48"/>
      <c r="L4957" s="36" t="s">
        <v>3196</v>
      </c>
      <c r="M4957" s="36" t="str">
        <f>IF(LEFT(NICAP[[#This Row],[Date]],1)=0,"Y","N")</f>
        <v>N</v>
      </c>
      <c r="N4957" s="36"/>
      <c r="O4957" s="36" t="str">
        <f>19&amp;LEFT(NICAP[[#This Row],[Date]],2)</f>
        <v>1978</v>
      </c>
      <c r="P4957" s="36" t="str">
        <f>MID(NICAP[[#This Row],[Date]],3,2)</f>
        <v>05</v>
      </c>
      <c r="Q4957" s="36" t="str">
        <f>RIGHT(NICAP[[#This Row],[Date]],2)</f>
        <v>17</v>
      </c>
      <c r="R4957" s="26">
        <f>DATE(NICAP[[#This Row],[Year]],NICAP[[#This Row],[Month]],NICAP[[#This Row],[Day]])</f>
        <v>28627</v>
      </c>
      <c r="S4957" s="35" t="str">
        <f t="shared" si="154"/>
        <v/>
      </c>
      <c r="T4957" s="24" t="str">
        <f t="shared" si="155"/>
        <v>Poland</v>
      </c>
    </row>
    <row r="4958" spans="1:20" ht="57" customHeight="1" x14ac:dyDescent="0.2">
      <c r="A4958" s="35">
        <v>4949</v>
      </c>
      <c r="B4958" s="57">
        <v>780524</v>
      </c>
      <c r="C4958" s="50" t="s">
        <v>3195</v>
      </c>
      <c r="D4958" s="50" t="s">
        <v>2299</v>
      </c>
      <c r="E4958" s="50" t="str">
        <f>IF(AND(LEN(NICAP[[#This Row],[State or      Country]])=2,NICAP[[#This Row],[State or      Country]]&lt;&gt;"UK"),"US","Other")</f>
        <v>US</v>
      </c>
      <c r="F4958" s="75">
        <v>3</v>
      </c>
      <c r="G4958" s="48"/>
      <c r="H4958" s="48"/>
      <c r="I4958" s="48"/>
      <c r="J4958" s="48"/>
      <c r="K4958" s="48"/>
      <c r="L4958" s="36" t="s">
        <v>3194</v>
      </c>
      <c r="M4958" s="36" t="str">
        <f>IF(LEFT(NICAP[[#This Row],[Date]],1)=0,"Y","N")</f>
        <v>N</v>
      </c>
      <c r="N4958" s="36"/>
      <c r="O4958" s="36" t="str">
        <f>19&amp;LEFT(NICAP[[#This Row],[Date]],2)</f>
        <v>1978</v>
      </c>
      <c r="P4958" s="36" t="str">
        <f>MID(NICAP[[#This Row],[Date]],3,2)</f>
        <v>05</v>
      </c>
      <c r="Q4958" s="36" t="str">
        <f>RIGHT(NICAP[[#This Row],[Date]],2)</f>
        <v>24</v>
      </c>
      <c r="R4958" s="26">
        <f>DATE(NICAP[[#This Row],[Year]],NICAP[[#This Row],[Month]],NICAP[[#This Row],[Day]])</f>
        <v>28634</v>
      </c>
      <c r="S4958" s="35" t="str">
        <f t="shared" si="154"/>
        <v>AL</v>
      </c>
      <c r="T4958" s="24" t="str">
        <f t="shared" si="155"/>
        <v>US</v>
      </c>
    </row>
    <row r="4959" spans="1:20" ht="71.25" customHeight="1" x14ac:dyDescent="0.2">
      <c r="A4959" s="35">
        <v>4950</v>
      </c>
      <c r="B4959" s="57">
        <v>780604</v>
      </c>
      <c r="C4959" s="50" t="s">
        <v>3193</v>
      </c>
      <c r="D4959" s="50" t="s">
        <v>1810</v>
      </c>
      <c r="E4959" s="50" t="str">
        <f>IF(AND(LEN(NICAP[[#This Row],[State or      Country]])=2,NICAP[[#This Row],[State or      Country]]&lt;&gt;"UK"),"US","Other")</f>
        <v>Other</v>
      </c>
      <c r="F4959" s="75">
        <v>2</v>
      </c>
      <c r="G4959" s="48"/>
      <c r="H4959" s="48"/>
      <c r="I4959" s="48"/>
      <c r="J4959" s="48"/>
      <c r="K4959" s="48"/>
      <c r="L4959" s="36" t="s">
        <v>3192</v>
      </c>
      <c r="M4959" s="36" t="str">
        <f>IF(LEFT(NICAP[[#This Row],[Date]],1)=0,"Y","N")</f>
        <v>N</v>
      </c>
      <c r="N4959" s="36"/>
      <c r="O4959" s="36" t="str">
        <f>19&amp;LEFT(NICAP[[#This Row],[Date]],2)</f>
        <v>1978</v>
      </c>
      <c r="P4959" s="36" t="str">
        <f>MID(NICAP[[#This Row],[Date]],3,2)</f>
        <v>06</v>
      </c>
      <c r="Q4959" s="36" t="str">
        <f>RIGHT(NICAP[[#This Row],[Date]],2)</f>
        <v>04</v>
      </c>
      <c r="R4959" s="26">
        <f>DATE(NICAP[[#This Row],[Year]],NICAP[[#This Row],[Month]],NICAP[[#This Row],[Day]])</f>
        <v>28645</v>
      </c>
      <c r="S4959" s="35" t="str">
        <f t="shared" si="154"/>
        <v/>
      </c>
      <c r="T4959" s="24" t="str">
        <f t="shared" si="155"/>
        <v>Italy</v>
      </c>
    </row>
    <row r="4960" spans="1:20" ht="72" customHeight="1" x14ac:dyDescent="0.2">
      <c r="A4960" s="35">
        <v>4951</v>
      </c>
      <c r="B4960" s="57">
        <v>780604</v>
      </c>
      <c r="C4960" s="50" t="s">
        <v>3193</v>
      </c>
      <c r="D4960" s="50" t="s">
        <v>1810</v>
      </c>
      <c r="E4960" s="50" t="str">
        <f>IF(AND(LEN(NICAP[[#This Row],[State or      Country]])=2,NICAP[[#This Row],[State or      Country]]&lt;&gt;"UK"),"US","Other")</f>
        <v>Other</v>
      </c>
      <c r="F4960" s="75">
        <v>6</v>
      </c>
      <c r="G4960" s="48"/>
      <c r="H4960" s="48"/>
      <c r="I4960" s="48"/>
      <c r="J4960" s="48"/>
      <c r="K4960" s="48"/>
      <c r="L4960" s="36" t="s">
        <v>3192</v>
      </c>
      <c r="M4960" s="36" t="str">
        <f>IF(LEFT(NICAP[[#This Row],[Date]],1)=0,"Y","N")</f>
        <v>N</v>
      </c>
      <c r="N4960" s="36"/>
      <c r="O4960" s="36" t="str">
        <f>19&amp;LEFT(NICAP[[#This Row],[Date]],2)</f>
        <v>1978</v>
      </c>
      <c r="P4960" s="36" t="str">
        <f>MID(NICAP[[#This Row],[Date]],3,2)</f>
        <v>06</v>
      </c>
      <c r="Q4960" s="36" t="str">
        <f>RIGHT(NICAP[[#This Row],[Date]],2)</f>
        <v>04</v>
      </c>
      <c r="R4960" s="26">
        <f>DATE(NICAP[[#This Row],[Year]],NICAP[[#This Row],[Month]],NICAP[[#This Row],[Day]])</f>
        <v>28645</v>
      </c>
      <c r="S4960" s="35" t="str">
        <f t="shared" si="154"/>
        <v/>
      </c>
      <c r="T4960" s="24" t="str">
        <f t="shared" si="155"/>
        <v>Italy</v>
      </c>
    </row>
    <row r="4961" spans="1:20" ht="57" customHeight="1" x14ac:dyDescent="0.2">
      <c r="A4961" s="35">
        <v>4952</v>
      </c>
      <c r="B4961" s="57">
        <v>780610</v>
      </c>
      <c r="C4961" s="50" t="s">
        <v>3191</v>
      </c>
      <c r="D4961" s="50" t="s">
        <v>1758</v>
      </c>
      <c r="E4961" s="50" t="str">
        <f>IF(AND(LEN(NICAP[[#This Row],[State or      Country]])=2,NICAP[[#This Row],[State or      Country]]&lt;&gt;"UK"),"US","Other")</f>
        <v>US</v>
      </c>
      <c r="F4961" s="75">
        <v>2</v>
      </c>
      <c r="G4961" s="48"/>
      <c r="H4961" s="48"/>
      <c r="I4961" s="48"/>
      <c r="J4961" s="48"/>
      <c r="K4961" s="48"/>
      <c r="L4961" s="36" t="s">
        <v>3190</v>
      </c>
      <c r="M4961" s="36" t="str">
        <f>IF(LEFT(NICAP[[#This Row],[Date]],1)=0,"Y","N")</f>
        <v>N</v>
      </c>
      <c r="N4961" s="36"/>
      <c r="O4961" s="36" t="str">
        <f>19&amp;LEFT(NICAP[[#This Row],[Date]],2)</f>
        <v>1978</v>
      </c>
      <c r="P4961" s="36" t="str">
        <f>MID(NICAP[[#This Row],[Date]],3,2)</f>
        <v>06</v>
      </c>
      <c r="Q4961" s="36" t="str">
        <f>RIGHT(NICAP[[#This Row],[Date]],2)</f>
        <v>10</v>
      </c>
      <c r="R4961" s="26">
        <f>DATE(NICAP[[#This Row],[Year]],NICAP[[#This Row],[Month]],NICAP[[#This Row],[Day]])</f>
        <v>28651</v>
      </c>
      <c r="S4961" s="35" t="str">
        <f t="shared" si="154"/>
        <v>NY</v>
      </c>
      <c r="T4961" s="24" t="str">
        <f t="shared" si="155"/>
        <v>US</v>
      </c>
    </row>
    <row r="4962" spans="1:20" ht="27" customHeight="1" x14ac:dyDescent="0.2">
      <c r="A4962" s="35">
        <v>4953</v>
      </c>
      <c r="B4962" s="60">
        <v>780611</v>
      </c>
      <c r="C4962" s="44" t="s">
        <v>3175</v>
      </c>
      <c r="D4962" s="44" t="s">
        <v>1676</v>
      </c>
      <c r="E4962" s="44" t="str">
        <f>IF(AND(LEN(NICAP[[#This Row],[State or      Country]])=2,NICAP[[#This Row],[State or      Country]]&lt;&gt;"UK"),"US","Other")</f>
        <v>US</v>
      </c>
      <c r="F4962" s="74">
        <v>11</v>
      </c>
      <c r="G4962" s="41"/>
      <c r="H4962" s="41"/>
      <c r="I4962" s="41"/>
      <c r="J4962" s="41"/>
      <c r="K4962" s="41"/>
      <c r="L4962" s="42" t="s">
        <v>3189</v>
      </c>
      <c r="M4962" s="42" t="str">
        <f>IF(LEFT(NICAP[[#This Row],[Date]],1)=0,"Y","N")</f>
        <v>N</v>
      </c>
      <c r="N4962" s="42"/>
      <c r="O4962" s="42" t="str">
        <f>19&amp;LEFT(NICAP[[#This Row],[Date]],2)</f>
        <v>1978</v>
      </c>
      <c r="P4962" s="42" t="str">
        <f>MID(NICAP[[#This Row],[Date]],3,2)</f>
        <v>06</v>
      </c>
      <c r="Q4962" s="42" t="str">
        <f>RIGHT(NICAP[[#This Row],[Date]],2)</f>
        <v>11</v>
      </c>
      <c r="R4962" s="26">
        <f>DATE(NICAP[[#This Row],[Year]],NICAP[[#This Row],[Month]],NICAP[[#This Row],[Day]])</f>
        <v>28652</v>
      </c>
      <c r="S4962" s="35" t="str">
        <f t="shared" si="154"/>
        <v>CA</v>
      </c>
      <c r="T4962" s="24" t="str">
        <f t="shared" si="155"/>
        <v>US</v>
      </c>
    </row>
    <row r="4963" spans="1:20" ht="42.75" customHeight="1" x14ac:dyDescent="0.2">
      <c r="A4963" s="35">
        <v>4954</v>
      </c>
      <c r="B4963" s="57">
        <v>780614</v>
      </c>
      <c r="C4963" s="50" t="s">
        <v>3188</v>
      </c>
      <c r="D4963" s="50" t="s">
        <v>2050</v>
      </c>
      <c r="E4963" s="50" t="str">
        <f>IF(AND(LEN(NICAP[[#This Row],[State or      Country]])=2,NICAP[[#This Row],[State or      Country]]&lt;&gt;"UK"),"US","Other")</f>
        <v>US</v>
      </c>
      <c r="F4963" s="75">
        <v>2</v>
      </c>
      <c r="G4963" s="48"/>
      <c r="H4963" s="48"/>
      <c r="I4963" s="48"/>
      <c r="J4963" s="48"/>
      <c r="K4963" s="48"/>
      <c r="L4963" s="36" t="s">
        <v>3187</v>
      </c>
      <c r="M4963" s="36" t="str">
        <f>IF(LEFT(NICAP[[#This Row],[Date]],1)=0,"Y","N")</f>
        <v>N</v>
      </c>
      <c r="N4963" s="36"/>
      <c r="O4963" s="36" t="str">
        <f>19&amp;LEFT(NICAP[[#This Row],[Date]],2)</f>
        <v>1978</v>
      </c>
      <c r="P4963" s="36" t="str">
        <f>MID(NICAP[[#This Row],[Date]],3,2)</f>
        <v>06</v>
      </c>
      <c r="Q4963" s="36" t="str">
        <f>RIGHT(NICAP[[#This Row],[Date]],2)</f>
        <v>14</v>
      </c>
      <c r="R4963" s="26">
        <f>DATE(NICAP[[#This Row],[Year]],NICAP[[#This Row],[Month]],NICAP[[#This Row],[Day]])</f>
        <v>28655</v>
      </c>
      <c r="S4963" s="35" t="str">
        <f t="shared" si="154"/>
        <v>WV</v>
      </c>
      <c r="T4963" s="24" t="str">
        <f t="shared" si="155"/>
        <v>US</v>
      </c>
    </row>
    <row r="4964" spans="1:20" ht="42" customHeight="1" x14ac:dyDescent="0.2">
      <c r="A4964" s="35">
        <v>4955</v>
      </c>
      <c r="B4964" s="57">
        <v>780614</v>
      </c>
      <c r="C4964" s="50" t="s">
        <v>3188</v>
      </c>
      <c r="D4964" s="50" t="s">
        <v>2050</v>
      </c>
      <c r="E4964" s="50" t="str">
        <f>IF(AND(LEN(NICAP[[#This Row],[State or      Country]])=2,NICAP[[#This Row],[State or      Country]]&lt;&gt;"UK"),"US","Other")</f>
        <v>US</v>
      </c>
      <c r="F4964" s="75">
        <v>5</v>
      </c>
      <c r="G4964" s="48"/>
      <c r="H4964" s="48"/>
      <c r="I4964" s="48"/>
      <c r="J4964" s="48"/>
      <c r="K4964" s="48"/>
      <c r="L4964" s="36" t="s">
        <v>3187</v>
      </c>
      <c r="M4964" s="36" t="str">
        <f>IF(LEFT(NICAP[[#This Row],[Date]],1)=0,"Y","N")</f>
        <v>N</v>
      </c>
      <c r="N4964" s="36"/>
      <c r="O4964" s="36" t="str">
        <f>19&amp;LEFT(NICAP[[#This Row],[Date]],2)</f>
        <v>1978</v>
      </c>
      <c r="P4964" s="36" t="str">
        <f>MID(NICAP[[#This Row],[Date]],3,2)</f>
        <v>06</v>
      </c>
      <c r="Q4964" s="36" t="str">
        <f>RIGHT(NICAP[[#This Row],[Date]],2)</f>
        <v>14</v>
      </c>
      <c r="R4964" s="26">
        <f>DATE(NICAP[[#This Row],[Year]],NICAP[[#This Row],[Month]],NICAP[[#This Row],[Day]])</f>
        <v>28655</v>
      </c>
      <c r="S4964" s="35" t="str">
        <f t="shared" si="154"/>
        <v>WV</v>
      </c>
      <c r="T4964" s="24" t="str">
        <f t="shared" si="155"/>
        <v>US</v>
      </c>
    </row>
    <row r="4965" spans="1:20" ht="12.75" customHeight="1" x14ac:dyDescent="0.2">
      <c r="A4965" s="35">
        <v>4956</v>
      </c>
      <c r="B4965" s="55">
        <v>780624</v>
      </c>
      <c r="C4965" s="39" t="s">
        <v>1740</v>
      </c>
      <c r="D4965" s="39" t="s">
        <v>1739</v>
      </c>
      <c r="E4965" s="39" t="str">
        <f>IF(AND(LEN(NICAP[[#This Row],[State or      Country]])=2,NICAP[[#This Row],[State or      Country]]&lt;&gt;"UK"),"US","Other")</f>
        <v>US</v>
      </c>
      <c r="F4965" s="79">
        <v>11</v>
      </c>
      <c r="G4965" s="37"/>
      <c r="H4965" s="37"/>
      <c r="I4965" s="37"/>
      <c r="J4965" s="37"/>
      <c r="K4965" s="37"/>
      <c r="L4965" s="36" t="s">
        <v>3186</v>
      </c>
      <c r="M4965" s="36" t="str">
        <f>IF(LEFT(NICAP[[#This Row],[Date]],1)=0,"Y","N")</f>
        <v>N</v>
      </c>
      <c r="N4965" s="36"/>
      <c r="O4965" s="36" t="str">
        <f>19&amp;LEFT(NICAP[[#This Row],[Date]],2)</f>
        <v>1978</v>
      </c>
      <c r="P4965" s="36" t="str">
        <f>MID(NICAP[[#This Row],[Date]],3,2)</f>
        <v>06</v>
      </c>
      <c r="Q4965" s="36" t="str">
        <f>RIGHT(NICAP[[#This Row],[Date]],2)</f>
        <v>24</v>
      </c>
      <c r="R4965" s="26">
        <f>DATE(NICAP[[#This Row],[Year]],NICAP[[#This Row],[Month]],NICAP[[#This Row],[Day]])</f>
        <v>28665</v>
      </c>
      <c r="S4965" s="35" t="str">
        <f t="shared" si="154"/>
        <v>WI</v>
      </c>
      <c r="T4965" s="24" t="str">
        <f t="shared" si="155"/>
        <v>US</v>
      </c>
    </row>
    <row r="4966" spans="1:20" ht="12.75" customHeight="1" x14ac:dyDescent="0.2">
      <c r="A4966" s="35">
        <v>4957</v>
      </c>
      <c r="B4966" s="53">
        <v>780624</v>
      </c>
      <c r="C4966" s="39" t="s">
        <v>3185</v>
      </c>
      <c r="D4966" s="39" t="s">
        <v>1739</v>
      </c>
      <c r="E4966" s="39" t="str">
        <f>IF(AND(LEN(NICAP[[#This Row],[State or      Country]])=2,NICAP[[#This Row],[State or      Country]]&lt;&gt;"UK"),"US","Other")</f>
        <v>US</v>
      </c>
      <c r="F4966" s="79">
        <v>9</v>
      </c>
      <c r="G4966" s="37"/>
      <c r="H4966" s="65">
        <v>5</v>
      </c>
      <c r="I4966" s="37"/>
      <c r="J4966" s="37"/>
      <c r="K4966" s="37"/>
      <c r="L4966" s="36" t="s">
        <v>3184</v>
      </c>
      <c r="M4966" s="36" t="str">
        <f>IF(LEFT(NICAP[[#This Row],[Date]],1)=0,"Y","N")</f>
        <v>N</v>
      </c>
      <c r="N4966" s="36"/>
      <c r="O4966" s="36" t="str">
        <f>19&amp;LEFT(NICAP[[#This Row],[Date]],2)</f>
        <v>1978</v>
      </c>
      <c r="P4966" s="36" t="str">
        <f>MID(NICAP[[#This Row],[Date]],3,2)</f>
        <v>06</v>
      </c>
      <c r="Q4966" s="36" t="str">
        <f>RIGHT(NICAP[[#This Row],[Date]],2)</f>
        <v>24</v>
      </c>
      <c r="R4966" s="26">
        <f>DATE(NICAP[[#This Row],[Year]],NICAP[[#This Row],[Month]],NICAP[[#This Row],[Day]])</f>
        <v>28665</v>
      </c>
      <c r="S4966" s="35" t="str">
        <f t="shared" si="154"/>
        <v>WI</v>
      </c>
      <c r="T4966" s="24" t="str">
        <f t="shared" si="155"/>
        <v>US</v>
      </c>
    </row>
    <row r="4967" spans="1:20" ht="56.25" customHeight="1" x14ac:dyDescent="0.2">
      <c r="A4967" s="35">
        <v>4958</v>
      </c>
      <c r="B4967" s="57">
        <v>780625</v>
      </c>
      <c r="C4967" s="50" t="s">
        <v>3183</v>
      </c>
      <c r="D4967" s="50" t="s">
        <v>1697</v>
      </c>
      <c r="E4967" s="50" t="str">
        <f>IF(AND(LEN(NICAP[[#This Row],[State or      Country]])=2,NICAP[[#This Row],[State or      Country]]&lt;&gt;"UK"),"US","Other")</f>
        <v>US</v>
      </c>
      <c r="F4967" s="75">
        <v>2</v>
      </c>
      <c r="G4967" s="48"/>
      <c r="H4967" s="48"/>
      <c r="I4967" s="48"/>
      <c r="J4967" s="48"/>
      <c r="K4967" s="48"/>
      <c r="L4967" s="42" t="s">
        <v>3182</v>
      </c>
      <c r="M4967" s="42" t="str">
        <f>IF(LEFT(NICAP[[#This Row],[Date]],1)=0,"Y","N")</f>
        <v>N</v>
      </c>
      <c r="N4967" s="42"/>
      <c r="O4967" s="42" t="str">
        <f>19&amp;LEFT(NICAP[[#This Row],[Date]],2)</f>
        <v>1978</v>
      </c>
      <c r="P4967" s="42" t="str">
        <f>MID(NICAP[[#This Row],[Date]],3,2)</f>
        <v>06</v>
      </c>
      <c r="Q4967" s="42" t="str">
        <f>RIGHT(NICAP[[#This Row],[Date]],2)</f>
        <v>25</v>
      </c>
      <c r="R4967" s="26">
        <f>DATE(NICAP[[#This Row],[Year]],NICAP[[#This Row],[Month]],NICAP[[#This Row],[Day]])</f>
        <v>28666</v>
      </c>
      <c r="S4967" s="35" t="str">
        <f t="shared" si="154"/>
        <v>MA</v>
      </c>
      <c r="T4967" s="24" t="str">
        <f t="shared" si="155"/>
        <v>US</v>
      </c>
    </row>
    <row r="4968" spans="1:20" ht="57" customHeight="1" x14ac:dyDescent="0.2">
      <c r="A4968" s="35">
        <v>4959</v>
      </c>
      <c r="B4968" s="57">
        <v>780626</v>
      </c>
      <c r="C4968" s="50" t="s">
        <v>3181</v>
      </c>
      <c r="D4968" s="50" t="s">
        <v>2067</v>
      </c>
      <c r="E4968" s="50" t="str">
        <f>IF(AND(LEN(NICAP[[#This Row],[State or      Country]])=2,NICAP[[#This Row],[State or      Country]]&lt;&gt;"UK"),"US","Other")</f>
        <v>Other</v>
      </c>
      <c r="F4968" s="75">
        <v>2</v>
      </c>
      <c r="G4968" s="48"/>
      <c r="H4968" s="48"/>
      <c r="I4968" s="48"/>
      <c r="J4968" s="48"/>
      <c r="K4968" s="48"/>
      <c r="L4968" s="36" t="s">
        <v>3180</v>
      </c>
      <c r="M4968" s="36" t="str">
        <f>IF(LEFT(NICAP[[#This Row],[Date]],1)=0,"Y","N")</f>
        <v>N</v>
      </c>
      <c r="N4968" s="36"/>
      <c r="O4968" s="36" t="str">
        <f>19&amp;LEFT(NICAP[[#This Row],[Date]],2)</f>
        <v>1978</v>
      </c>
      <c r="P4968" s="36" t="str">
        <f>MID(NICAP[[#This Row],[Date]],3,2)</f>
        <v>06</v>
      </c>
      <c r="Q4968" s="36" t="str">
        <f>RIGHT(NICAP[[#This Row],[Date]],2)</f>
        <v>26</v>
      </c>
      <c r="R4968" s="26">
        <f>DATE(NICAP[[#This Row],[Year]],NICAP[[#This Row],[Month]],NICAP[[#This Row],[Day]])</f>
        <v>28667</v>
      </c>
      <c r="S4968" s="35" t="str">
        <f t="shared" si="154"/>
        <v/>
      </c>
      <c r="T4968" s="24" t="str">
        <f t="shared" si="155"/>
        <v>Argentina</v>
      </c>
    </row>
    <row r="4969" spans="1:20" ht="56.25" customHeight="1" x14ac:dyDescent="0.2">
      <c r="A4969" s="35">
        <v>4960</v>
      </c>
      <c r="B4969" s="57">
        <v>780704</v>
      </c>
      <c r="C4969" s="50" t="s">
        <v>3179</v>
      </c>
      <c r="D4969" s="50" t="s">
        <v>1810</v>
      </c>
      <c r="E4969" s="50" t="str">
        <f>IF(AND(LEN(NICAP[[#This Row],[State or      Country]])=2,NICAP[[#This Row],[State or      Country]]&lt;&gt;"UK"),"US","Other")</f>
        <v>Other</v>
      </c>
      <c r="F4969" s="75">
        <v>2</v>
      </c>
      <c r="G4969" s="48"/>
      <c r="H4969" s="48"/>
      <c r="I4969" s="48"/>
      <c r="J4969" s="48"/>
      <c r="K4969" s="48"/>
      <c r="L4969" s="36" t="s">
        <v>3178</v>
      </c>
      <c r="M4969" s="36" t="str">
        <f>IF(LEFT(NICAP[[#This Row],[Date]],1)=0,"Y","N")</f>
        <v>N</v>
      </c>
      <c r="N4969" s="36"/>
      <c r="O4969" s="36" t="str">
        <f>19&amp;LEFT(NICAP[[#This Row],[Date]],2)</f>
        <v>1978</v>
      </c>
      <c r="P4969" s="36" t="str">
        <f>MID(NICAP[[#This Row],[Date]],3,2)</f>
        <v>07</v>
      </c>
      <c r="Q4969" s="36" t="str">
        <f>RIGHT(NICAP[[#This Row],[Date]],2)</f>
        <v>04</v>
      </c>
      <c r="R4969" s="26">
        <f>DATE(NICAP[[#This Row],[Year]],NICAP[[#This Row],[Month]],NICAP[[#This Row],[Day]])</f>
        <v>28675</v>
      </c>
      <c r="S4969" s="35" t="str">
        <f t="shared" si="154"/>
        <v/>
      </c>
      <c r="T4969" s="24" t="str">
        <f t="shared" si="155"/>
        <v>Italy</v>
      </c>
    </row>
    <row r="4970" spans="1:20" ht="57.75" customHeight="1" x14ac:dyDescent="0.2">
      <c r="A4970" s="35">
        <v>4961</v>
      </c>
      <c r="B4970" s="57">
        <v>780704</v>
      </c>
      <c r="C4970" s="50" t="s">
        <v>3179</v>
      </c>
      <c r="D4970" s="50" t="s">
        <v>1810</v>
      </c>
      <c r="E4970" s="50" t="str">
        <f>IF(AND(LEN(NICAP[[#This Row],[State or      Country]])=2,NICAP[[#This Row],[State or      Country]]&lt;&gt;"UK"),"US","Other")</f>
        <v>Other</v>
      </c>
      <c r="F4970" s="75">
        <v>7</v>
      </c>
      <c r="G4970" s="48"/>
      <c r="H4970" s="48"/>
      <c r="I4970" s="48"/>
      <c r="J4970" s="48"/>
      <c r="K4970" s="48"/>
      <c r="L4970" s="36" t="s">
        <v>3178</v>
      </c>
      <c r="M4970" s="36" t="str">
        <f>IF(LEFT(NICAP[[#This Row],[Date]],1)=0,"Y","N")</f>
        <v>N</v>
      </c>
      <c r="N4970" s="36"/>
      <c r="O4970" s="36" t="str">
        <f>19&amp;LEFT(NICAP[[#This Row],[Date]],2)</f>
        <v>1978</v>
      </c>
      <c r="P4970" s="36" t="str">
        <f>MID(NICAP[[#This Row],[Date]],3,2)</f>
        <v>07</v>
      </c>
      <c r="Q4970" s="36" t="str">
        <f>RIGHT(NICAP[[#This Row],[Date]],2)</f>
        <v>04</v>
      </c>
      <c r="R4970" s="26">
        <f>DATE(NICAP[[#This Row],[Year]],NICAP[[#This Row],[Month]],NICAP[[#This Row],[Day]])</f>
        <v>28675</v>
      </c>
      <c r="S4970" s="35" t="str">
        <f t="shared" si="154"/>
        <v/>
      </c>
      <c r="T4970" s="24" t="str">
        <f t="shared" si="155"/>
        <v>Italy</v>
      </c>
    </row>
    <row r="4971" spans="1:20" ht="42" customHeight="1" x14ac:dyDescent="0.2">
      <c r="A4971" s="35">
        <v>4962</v>
      </c>
      <c r="B4971" s="57">
        <v>780704</v>
      </c>
      <c r="C4971" s="50" t="s">
        <v>3177</v>
      </c>
      <c r="D4971" s="50" t="s">
        <v>1676</v>
      </c>
      <c r="E4971" s="50" t="str">
        <f>IF(AND(LEN(NICAP[[#This Row],[State or      Country]])=2,NICAP[[#This Row],[State or      Country]]&lt;&gt;"UK"),"US","Other")</f>
        <v>US</v>
      </c>
      <c r="F4971" s="75">
        <v>11</v>
      </c>
      <c r="G4971" s="48"/>
      <c r="H4971" s="48"/>
      <c r="I4971" s="48"/>
      <c r="J4971" s="48"/>
      <c r="K4971" s="48"/>
      <c r="L4971" s="36" t="s">
        <v>3176</v>
      </c>
      <c r="M4971" s="36" t="str">
        <f>IF(LEFT(NICAP[[#This Row],[Date]],1)=0,"Y","N")</f>
        <v>N</v>
      </c>
      <c r="N4971" s="36"/>
      <c r="O4971" s="36" t="str">
        <f>19&amp;LEFT(NICAP[[#This Row],[Date]],2)</f>
        <v>1978</v>
      </c>
      <c r="P4971" s="36" t="str">
        <f>MID(NICAP[[#This Row],[Date]],3,2)</f>
        <v>07</v>
      </c>
      <c r="Q4971" s="36" t="str">
        <f>RIGHT(NICAP[[#This Row],[Date]],2)</f>
        <v>04</v>
      </c>
      <c r="R4971" s="26">
        <f>DATE(NICAP[[#This Row],[Year]],NICAP[[#This Row],[Month]],NICAP[[#This Row],[Day]])</f>
        <v>28675</v>
      </c>
      <c r="S4971" s="35" t="str">
        <f t="shared" si="154"/>
        <v>CA</v>
      </c>
      <c r="T4971" s="24" t="str">
        <f t="shared" si="155"/>
        <v>US</v>
      </c>
    </row>
    <row r="4972" spans="1:20" ht="27" customHeight="1" x14ac:dyDescent="0.2">
      <c r="A4972" s="35">
        <v>4963</v>
      </c>
      <c r="B4972" s="60">
        <v>780704</v>
      </c>
      <c r="C4972" s="44" t="s">
        <v>3175</v>
      </c>
      <c r="D4972" s="44" t="s">
        <v>1676</v>
      </c>
      <c r="E4972" s="44" t="str">
        <f>IF(AND(LEN(NICAP[[#This Row],[State or      Country]])=2,NICAP[[#This Row],[State or      Country]]&lt;&gt;"UK"),"US","Other")</f>
        <v>US</v>
      </c>
      <c r="F4972" s="74">
        <v>11</v>
      </c>
      <c r="G4972" s="41"/>
      <c r="H4972" s="41"/>
      <c r="I4972" s="41"/>
      <c r="J4972" s="41"/>
      <c r="K4972" s="41"/>
      <c r="L4972" s="59" t="s">
        <v>3174</v>
      </c>
      <c r="M4972" s="59" t="str">
        <f>IF(LEFT(NICAP[[#This Row],[Date]],1)=0,"Y","N")</f>
        <v>N</v>
      </c>
      <c r="N4972" s="59"/>
      <c r="O4972" s="59" t="str">
        <f>19&amp;LEFT(NICAP[[#This Row],[Date]],2)</f>
        <v>1978</v>
      </c>
      <c r="P4972" s="59" t="str">
        <f>MID(NICAP[[#This Row],[Date]],3,2)</f>
        <v>07</v>
      </c>
      <c r="Q4972" s="59" t="str">
        <f>RIGHT(NICAP[[#This Row],[Date]],2)</f>
        <v>04</v>
      </c>
      <c r="R4972" s="26">
        <f>DATE(NICAP[[#This Row],[Year]],NICAP[[#This Row],[Month]],NICAP[[#This Row],[Day]])</f>
        <v>28675</v>
      </c>
      <c r="S4972" s="35" t="str">
        <f t="shared" si="154"/>
        <v>CA</v>
      </c>
      <c r="T4972" s="24" t="str">
        <f t="shared" si="155"/>
        <v>US</v>
      </c>
    </row>
    <row r="4973" spans="1:20" ht="56.25" customHeight="1" x14ac:dyDescent="0.2">
      <c r="A4973" s="35">
        <v>4964</v>
      </c>
      <c r="B4973" s="57">
        <v>780704</v>
      </c>
      <c r="C4973" s="50" t="s">
        <v>3173</v>
      </c>
      <c r="D4973" s="50" t="s">
        <v>1670</v>
      </c>
      <c r="E4973" s="50" t="str">
        <f>IF(AND(LEN(NICAP[[#This Row],[State or      Country]])=2,NICAP[[#This Row],[State or      Country]]&lt;&gt;"UK"),"US","Other")</f>
        <v>US</v>
      </c>
      <c r="F4973" s="75">
        <v>2</v>
      </c>
      <c r="G4973" s="48"/>
      <c r="H4973" s="48"/>
      <c r="I4973" s="48"/>
      <c r="J4973" s="48"/>
      <c r="K4973" s="48"/>
      <c r="L4973" s="36" t="s">
        <v>3172</v>
      </c>
      <c r="M4973" s="36" t="str">
        <f>IF(LEFT(NICAP[[#This Row],[Date]],1)=0,"Y","N")</f>
        <v>N</v>
      </c>
      <c r="N4973" s="36"/>
      <c r="O4973" s="36" t="str">
        <f>19&amp;LEFT(NICAP[[#This Row],[Date]],2)</f>
        <v>1978</v>
      </c>
      <c r="P4973" s="36" t="str">
        <f>MID(NICAP[[#This Row],[Date]],3,2)</f>
        <v>07</v>
      </c>
      <c r="Q4973" s="36" t="str">
        <f>RIGHT(NICAP[[#This Row],[Date]],2)</f>
        <v>04</v>
      </c>
      <c r="R4973" s="26">
        <f>DATE(NICAP[[#This Row],[Year]],NICAP[[#This Row],[Month]],NICAP[[#This Row],[Day]])</f>
        <v>28675</v>
      </c>
      <c r="S4973" s="35" t="str">
        <f t="shared" si="154"/>
        <v>IL</v>
      </c>
      <c r="T4973" s="24" t="str">
        <f t="shared" si="155"/>
        <v>US</v>
      </c>
    </row>
    <row r="4974" spans="1:20" ht="27.75" customHeight="1" x14ac:dyDescent="0.2">
      <c r="A4974" s="35">
        <v>4965</v>
      </c>
      <c r="B4974" s="60">
        <v>780706</v>
      </c>
      <c r="C4974" s="44" t="s">
        <v>3171</v>
      </c>
      <c r="D4974" s="44" t="s">
        <v>2067</v>
      </c>
      <c r="E4974" s="44" t="str">
        <f>IF(AND(LEN(NICAP[[#This Row],[State or      Country]])=2,NICAP[[#This Row],[State or      Country]]&lt;&gt;"UK"),"US","Other")</f>
        <v>Other</v>
      </c>
      <c r="F4974" s="74">
        <v>3</v>
      </c>
      <c r="G4974" s="41"/>
      <c r="H4974" s="41"/>
      <c r="I4974" s="41"/>
      <c r="J4974" s="41"/>
      <c r="K4974" s="41"/>
      <c r="L4974" s="42" t="s">
        <v>3170</v>
      </c>
      <c r="M4974" s="42" t="str">
        <f>IF(LEFT(NICAP[[#This Row],[Date]],1)=0,"Y","N")</f>
        <v>N</v>
      </c>
      <c r="N4974" s="42"/>
      <c r="O4974" s="42" t="str">
        <f>19&amp;LEFT(NICAP[[#This Row],[Date]],2)</f>
        <v>1978</v>
      </c>
      <c r="P4974" s="42" t="str">
        <f>MID(NICAP[[#This Row],[Date]],3,2)</f>
        <v>07</v>
      </c>
      <c r="Q4974" s="42" t="str">
        <f>RIGHT(NICAP[[#This Row],[Date]],2)</f>
        <v>06</v>
      </c>
      <c r="R4974" s="26">
        <f>DATE(NICAP[[#This Row],[Year]],NICAP[[#This Row],[Month]],NICAP[[#This Row],[Day]])</f>
        <v>28677</v>
      </c>
      <c r="S4974" s="35" t="str">
        <f t="shared" si="154"/>
        <v/>
      </c>
      <c r="T4974" s="24" t="str">
        <f t="shared" si="155"/>
        <v>Argentina</v>
      </c>
    </row>
    <row r="4975" spans="1:20" ht="115.5" customHeight="1" x14ac:dyDescent="0.2">
      <c r="A4975" s="35">
        <v>4966</v>
      </c>
      <c r="B4975" s="57">
        <v>780708</v>
      </c>
      <c r="C4975" s="50" t="s">
        <v>3169</v>
      </c>
      <c r="D4975" s="50" t="s">
        <v>1813</v>
      </c>
      <c r="E4975" s="50" t="str">
        <f>IF(AND(LEN(NICAP[[#This Row],[State or      Country]])=2,NICAP[[#This Row],[State or      Country]]&lt;&gt;"UK"),"US","Other")</f>
        <v>Other</v>
      </c>
      <c r="F4975" s="75">
        <v>2</v>
      </c>
      <c r="G4975" s="48"/>
      <c r="H4975" s="48"/>
      <c r="I4975" s="48"/>
      <c r="J4975" s="48"/>
      <c r="K4975" s="48"/>
      <c r="L4975" s="36" t="s">
        <v>3168</v>
      </c>
      <c r="M4975" s="36" t="str">
        <f>IF(LEFT(NICAP[[#This Row],[Date]],1)=0,"Y","N")</f>
        <v>N</v>
      </c>
      <c r="N4975" s="36"/>
      <c r="O4975" s="36" t="str">
        <f>19&amp;LEFT(NICAP[[#This Row],[Date]],2)</f>
        <v>1978</v>
      </c>
      <c r="P4975" s="36" t="str">
        <f>MID(NICAP[[#This Row],[Date]],3,2)</f>
        <v>07</v>
      </c>
      <c r="Q4975" s="36" t="str">
        <f>RIGHT(NICAP[[#This Row],[Date]],2)</f>
        <v>08</v>
      </c>
      <c r="R4975" s="26">
        <f>DATE(NICAP[[#This Row],[Year]],NICAP[[#This Row],[Month]],NICAP[[#This Row],[Day]])</f>
        <v>28679</v>
      </c>
      <c r="S4975" s="35" t="str">
        <f t="shared" si="154"/>
        <v/>
      </c>
      <c r="T4975" s="24" t="str">
        <f t="shared" si="155"/>
        <v>France</v>
      </c>
    </row>
    <row r="4976" spans="1:20" ht="115.5" customHeight="1" x14ac:dyDescent="0.2">
      <c r="A4976" s="35">
        <v>4967</v>
      </c>
      <c r="B4976" s="57">
        <v>780708</v>
      </c>
      <c r="C4976" s="50" t="s">
        <v>3169</v>
      </c>
      <c r="D4976" s="50" t="s">
        <v>1813</v>
      </c>
      <c r="E4976" s="50" t="str">
        <f>IF(AND(LEN(NICAP[[#This Row],[State or      Country]])=2,NICAP[[#This Row],[State or      Country]]&lt;&gt;"UK"),"US","Other")</f>
        <v>Other</v>
      </c>
      <c r="F4976" s="75">
        <v>6</v>
      </c>
      <c r="G4976" s="48"/>
      <c r="H4976" s="48"/>
      <c r="I4976" s="48"/>
      <c r="J4976" s="48"/>
      <c r="K4976" s="48"/>
      <c r="L4976" s="36" t="s">
        <v>3168</v>
      </c>
      <c r="M4976" s="36" t="str">
        <f>IF(LEFT(NICAP[[#This Row],[Date]],1)=0,"Y","N")</f>
        <v>N</v>
      </c>
      <c r="N4976" s="36"/>
      <c r="O4976" s="36" t="str">
        <f>19&amp;LEFT(NICAP[[#This Row],[Date]],2)</f>
        <v>1978</v>
      </c>
      <c r="P4976" s="36" t="str">
        <f>MID(NICAP[[#This Row],[Date]],3,2)</f>
        <v>07</v>
      </c>
      <c r="Q4976" s="36" t="str">
        <f>RIGHT(NICAP[[#This Row],[Date]],2)</f>
        <v>08</v>
      </c>
      <c r="R4976" s="26">
        <f>DATE(NICAP[[#This Row],[Year]],NICAP[[#This Row],[Month]],NICAP[[#This Row],[Day]])</f>
        <v>28679</v>
      </c>
      <c r="S4976" s="35" t="str">
        <f t="shared" si="154"/>
        <v/>
      </c>
      <c r="T4976" s="24" t="str">
        <f t="shared" si="155"/>
        <v>France</v>
      </c>
    </row>
    <row r="4977" spans="1:20" ht="115.5" customHeight="1" x14ac:dyDescent="0.2">
      <c r="A4977" s="35">
        <v>4968</v>
      </c>
      <c r="B4977" s="57">
        <v>780708</v>
      </c>
      <c r="C4977" s="50" t="s">
        <v>3169</v>
      </c>
      <c r="D4977" s="50" t="s">
        <v>1813</v>
      </c>
      <c r="E4977" s="50" t="str">
        <f>IF(AND(LEN(NICAP[[#This Row],[State or      Country]])=2,NICAP[[#This Row],[State or      Country]]&lt;&gt;"UK"),"US","Other")</f>
        <v>Other</v>
      </c>
      <c r="F4977" s="75">
        <v>7</v>
      </c>
      <c r="G4977" s="48"/>
      <c r="H4977" s="48"/>
      <c r="I4977" s="48"/>
      <c r="J4977" s="48"/>
      <c r="K4977" s="48"/>
      <c r="L4977" s="36" t="s">
        <v>3168</v>
      </c>
      <c r="M4977" s="36" t="str">
        <f>IF(LEFT(NICAP[[#This Row],[Date]],1)=0,"Y","N")</f>
        <v>N</v>
      </c>
      <c r="N4977" s="36"/>
      <c r="O4977" s="36" t="str">
        <f>19&amp;LEFT(NICAP[[#This Row],[Date]],2)</f>
        <v>1978</v>
      </c>
      <c r="P4977" s="36" t="str">
        <f>MID(NICAP[[#This Row],[Date]],3,2)</f>
        <v>07</v>
      </c>
      <c r="Q4977" s="36" t="str">
        <f>RIGHT(NICAP[[#This Row],[Date]],2)</f>
        <v>08</v>
      </c>
      <c r="R4977" s="26">
        <f>DATE(NICAP[[#This Row],[Year]],NICAP[[#This Row],[Month]],NICAP[[#This Row],[Day]])</f>
        <v>28679</v>
      </c>
      <c r="S4977" s="35" t="str">
        <f t="shared" si="154"/>
        <v/>
      </c>
      <c r="T4977" s="24" t="str">
        <f t="shared" si="155"/>
        <v>France</v>
      </c>
    </row>
    <row r="4978" spans="1:20" ht="42" customHeight="1" x14ac:dyDescent="0.2">
      <c r="A4978" s="35">
        <v>4969</v>
      </c>
      <c r="B4978" s="57">
        <v>780708</v>
      </c>
      <c r="C4978" s="50" t="s">
        <v>3167</v>
      </c>
      <c r="D4978" s="50" t="s">
        <v>3166</v>
      </c>
      <c r="E4978" s="50" t="str">
        <f>IF(AND(LEN(NICAP[[#This Row],[State or      Country]])=2,NICAP[[#This Row],[State or      Country]]&lt;&gt;"UK"),"US","Other")</f>
        <v>Other</v>
      </c>
      <c r="F4978" s="75">
        <v>6</v>
      </c>
      <c r="G4978" s="48"/>
      <c r="H4978" s="48"/>
      <c r="I4978" s="48"/>
      <c r="J4978" s="48"/>
      <c r="K4978" s="48"/>
      <c r="L4978" s="42" t="s">
        <v>3165</v>
      </c>
      <c r="M4978" s="42" t="str">
        <f>IF(LEFT(NICAP[[#This Row],[Date]],1)=0,"Y","N")</f>
        <v>N</v>
      </c>
      <c r="N4978" s="42"/>
      <c r="O4978" s="42" t="str">
        <f>19&amp;LEFT(NICAP[[#This Row],[Date]],2)</f>
        <v>1978</v>
      </c>
      <c r="P4978" s="42" t="str">
        <f>MID(NICAP[[#This Row],[Date]],3,2)</f>
        <v>07</v>
      </c>
      <c r="Q4978" s="42" t="str">
        <f>RIGHT(NICAP[[#This Row],[Date]],2)</f>
        <v>08</v>
      </c>
      <c r="R4978" s="26">
        <f>DATE(NICAP[[#This Row],[Year]],NICAP[[#This Row],[Month]],NICAP[[#This Row],[Day]])</f>
        <v>28679</v>
      </c>
      <c r="S4978" s="35" t="str">
        <f t="shared" si="154"/>
        <v/>
      </c>
      <c r="T4978" s="24" t="str">
        <f t="shared" si="155"/>
        <v>Uzbekistan</v>
      </c>
    </row>
    <row r="4979" spans="1:20" ht="72" customHeight="1" x14ac:dyDescent="0.2">
      <c r="A4979" s="35">
        <v>4970</v>
      </c>
      <c r="B4979" s="57">
        <v>780711</v>
      </c>
      <c r="C4979" s="50" t="s">
        <v>3164</v>
      </c>
      <c r="D4979" s="50" t="s">
        <v>1950</v>
      </c>
      <c r="E4979" s="50" t="str">
        <f>IF(AND(LEN(NICAP[[#This Row],[State or      Country]])=2,NICAP[[#This Row],[State or      Country]]&lt;&gt;"UK"),"US","Other")</f>
        <v>Other</v>
      </c>
      <c r="F4979" s="49">
        <v>2</v>
      </c>
      <c r="G4979" s="48"/>
      <c r="H4979" s="48"/>
      <c r="I4979" s="48"/>
      <c r="J4979" s="48"/>
      <c r="K4979" s="48"/>
      <c r="L4979" s="36" t="s">
        <v>3163</v>
      </c>
      <c r="M4979" s="36" t="str">
        <f>IF(LEFT(NICAP[[#This Row],[Date]],1)=0,"Y","N")</f>
        <v>N</v>
      </c>
      <c r="N4979" s="36"/>
      <c r="O4979" s="36" t="str">
        <f>19&amp;LEFT(NICAP[[#This Row],[Date]],2)</f>
        <v>1978</v>
      </c>
      <c r="P4979" s="36" t="str">
        <f>MID(NICAP[[#This Row],[Date]],3,2)</f>
        <v>07</v>
      </c>
      <c r="Q4979" s="36" t="str">
        <f>RIGHT(NICAP[[#This Row],[Date]],2)</f>
        <v>11</v>
      </c>
      <c r="R4979" s="26">
        <f>DATE(NICAP[[#This Row],[Year]],NICAP[[#This Row],[Month]],NICAP[[#This Row],[Day]])</f>
        <v>28682</v>
      </c>
      <c r="S4979" s="35" t="str">
        <f t="shared" si="154"/>
        <v/>
      </c>
      <c r="T4979" s="24" t="str">
        <f t="shared" si="155"/>
        <v>Spain</v>
      </c>
    </row>
    <row r="4980" spans="1:20" ht="72" customHeight="1" x14ac:dyDescent="0.2">
      <c r="A4980" s="35">
        <v>4971</v>
      </c>
      <c r="B4980" s="57">
        <v>780711</v>
      </c>
      <c r="C4980" s="50" t="s">
        <v>3164</v>
      </c>
      <c r="D4980" s="50" t="s">
        <v>1950</v>
      </c>
      <c r="E4980" s="50" t="str">
        <f>IF(AND(LEN(NICAP[[#This Row],[State or      Country]])=2,NICAP[[#This Row],[State or      Country]]&lt;&gt;"UK"),"US","Other")</f>
        <v>Other</v>
      </c>
      <c r="F4980" s="49">
        <v>6</v>
      </c>
      <c r="G4980" s="48"/>
      <c r="H4980" s="48"/>
      <c r="I4980" s="48"/>
      <c r="J4980" s="48"/>
      <c r="K4980" s="48"/>
      <c r="L4980" s="36" t="s">
        <v>3163</v>
      </c>
      <c r="M4980" s="36" t="str">
        <f>IF(LEFT(NICAP[[#This Row],[Date]],1)=0,"Y","N")</f>
        <v>N</v>
      </c>
      <c r="N4980" s="36"/>
      <c r="O4980" s="36" t="str">
        <f>19&amp;LEFT(NICAP[[#This Row],[Date]],2)</f>
        <v>1978</v>
      </c>
      <c r="P4980" s="36" t="str">
        <f>MID(NICAP[[#This Row],[Date]],3,2)</f>
        <v>07</v>
      </c>
      <c r="Q4980" s="36" t="str">
        <f>RIGHT(NICAP[[#This Row],[Date]],2)</f>
        <v>11</v>
      </c>
      <c r="R4980" s="26">
        <f>DATE(NICAP[[#This Row],[Year]],NICAP[[#This Row],[Month]],NICAP[[#This Row],[Day]])</f>
        <v>28682</v>
      </c>
      <c r="S4980" s="35" t="str">
        <f t="shared" si="154"/>
        <v/>
      </c>
      <c r="T4980" s="24" t="str">
        <f t="shared" si="155"/>
        <v>Spain</v>
      </c>
    </row>
    <row r="4981" spans="1:20" ht="71.25" customHeight="1" x14ac:dyDescent="0.2">
      <c r="A4981" s="35">
        <v>4972</v>
      </c>
      <c r="B4981" s="57">
        <v>780711</v>
      </c>
      <c r="C4981" s="50" t="s">
        <v>3164</v>
      </c>
      <c r="D4981" s="50" t="s">
        <v>1950</v>
      </c>
      <c r="E4981" s="50" t="str">
        <f>IF(AND(LEN(NICAP[[#This Row],[State or      Country]])=2,NICAP[[#This Row],[State or      Country]]&lt;&gt;"UK"),"US","Other")</f>
        <v>Other</v>
      </c>
      <c r="F4981" s="49">
        <v>7</v>
      </c>
      <c r="G4981" s="48"/>
      <c r="H4981" s="48"/>
      <c r="I4981" s="48"/>
      <c r="J4981" s="48"/>
      <c r="K4981" s="48"/>
      <c r="L4981" s="36" t="s">
        <v>3163</v>
      </c>
      <c r="M4981" s="36" t="str">
        <f>IF(LEFT(NICAP[[#This Row],[Date]],1)=0,"Y","N")</f>
        <v>N</v>
      </c>
      <c r="N4981" s="36"/>
      <c r="O4981" s="36" t="str">
        <f>19&amp;LEFT(NICAP[[#This Row],[Date]],2)</f>
        <v>1978</v>
      </c>
      <c r="P4981" s="36" t="str">
        <f>MID(NICAP[[#This Row],[Date]],3,2)</f>
        <v>07</v>
      </c>
      <c r="Q4981" s="36" t="str">
        <f>RIGHT(NICAP[[#This Row],[Date]],2)</f>
        <v>11</v>
      </c>
      <c r="R4981" s="26">
        <f>DATE(NICAP[[#This Row],[Year]],NICAP[[#This Row],[Month]],NICAP[[#This Row],[Day]])</f>
        <v>28682</v>
      </c>
      <c r="S4981" s="35" t="str">
        <f t="shared" si="154"/>
        <v/>
      </c>
      <c r="T4981" s="24" t="str">
        <f t="shared" si="155"/>
        <v>Spain</v>
      </c>
    </row>
    <row r="4982" spans="1:20" ht="27.75" customHeight="1" x14ac:dyDescent="0.2">
      <c r="A4982" s="35">
        <v>4973</v>
      </c>
      <c r="B4982" s="60">
        <v>780712</v>
      </c>
      <c r="C4982" s="44" t="s">
        <v>3162</v>
      </c>
      <c r="D4982" s="44" t="s">
        <v>3161</v>
      </c>
      <c r="E4982" s="44" t="str">
        <f>IF(AND(LEN(NICAP[[#This Row],[State or      Country]])=2,NICAP[[#This Row],[State or      Country]]&lt;&gt;"UK"),"US","Other")</f>
        <v>Other</v>
      </c>
      <c r="F4982" s="43">
        <v>3</v>
      </c>
      <c r="G4982" s="41"/>
      <c r="H4982" s="41"/>
      <c r="I4982" s="41"/>
      <c r="J4982" s="41"/>
      <c r="K4982" s="41"/>
      <c r="L4982" s="42" t="s">
        <v>3160</v>
      </c>
      <c r="M4982" s="42" t="str">
        <f>IF(LEFT(NICAP[[#This Row],[Date]],1)=0,"Y","N")</f>
        <v>N</v>
      </c>
      <c r="N4982" s="42"/>
      <c r="O4982" s="42" t="str">
        <f>19&amp;LEFT(NICAP[[#This Row],[Date]],2)</f>
        <v>1978</v>
      </c>
      <c r="P4982" s="42" t="str">
        <f>MID(NICAP[[#This Row],[Date]],3,2)</f>
        <v>07</v>
      </c>
      <c r="Q4982" s="42" t="str">
        <f>RIGHT(NICAP[[#This Row],[Date]],2)</f>
        <v>12</v>
      </c>
      <c r="R4982" s="26">
        <f>DATE(NICAP[[#This Row],[Year]],NICAP[[#This Row],[Month]],NICAP[[#This Row],[Day]])</f>
        <v>28683</v>
      </c>
      <c r="S4982" s="35" t="str">
        <f t="shared" si="154"/>
        <v/>
      </c>
      <c r="T4982" s="24" t="str">
        <f t="shared" si="155"/>
        <v>Austria</v>
      </c>
    </row>
    <row r="4983" spans="1:20" ht="42" customHeight="1" x14ac:dyDescent="0.2">
      <c r="A4983" s="35">
        <v>4974</v>
      </c>
      <c r="B4983" s="57">
        <v>780716</v>
      </c>
      <c r="C4983" s="50" t="s">
        <v>2021</v>
      </c>
      <c r="D4983" s="50" t="s">
        <v>3159</v>
      </c>
      <c r="E4983" s="50" t="str">
        <f>IF(AND(LEN(NICAP[[#This Row],[State or      Country]])=2,NICAP[[#This Row],[State or      Country]]&lt;&gt;"UK"),"US","Other")</f>
        <v>Other</v>
      </c>
      <c r="F4983" s="49">
        <v>3</v>
      </c>
      <c r="G4983" s="48"/>
      <c r="H4983" s="48"/>
      <c r="I4983" s="48"/>
      <c r="J4983" s="48"/>
      <c r="K4983" s="48"/>
      <c r="L4983" s="42" t="s">
        <v>3158</v>
      </c>
      <c r="M4983" s="42" t="str">
        <f>IF(LEFT(NICAP[[#This Row],[Date]],1)=0,"Y","N")</f>
        <v>N</v>
      </c>
      <c r="N4983" s="42"/>
      <c r="O4983" s="42" t="str">
        <f>19&amp;LEFT(NICAP[[#This Row],[Date]],2)</f>
        <v>1978</v>
      </c>
      <c r="P4983" s="42" t="str">
        <f>MID(NICAP[[#This Row],[Date]],3,2)</f>
        <v>07</v>
      </c>
      <c r="Q4983" s="42" t="str">
        <f>RIGHT(NICAP[[#This Row],[Date]],2)</f>
        <v>16</v>
      </c>
      <c r="R4983" s="26">
        <f>DATE(NICAP[[#This Row],[Year]],NICAP[[#This Row],[Month]],NICAP[[#This Row],[Day]])</f>
        <v>28687</v>
      </c>
      <c r="S4983" s="35" t="str">
        <f t="shared" si="154"/>
        <v/>
      </c>
      <c r="T4983" s="24" t="str">
        <f t="shared" si="155"/>
        <v>Iran</v>
      </c>
    </row>
    <row r="4984" spans="1:20" ht="42" customHeight="1" x14ac:dyDescent="0.2">
      <c r="A4984" s="35">
        <v>4975</v>
      </c>
      <c r="B4984" s="57">
        <v>780716</v>
      </c>
      <c r="C4984" s="50" t="s">
        <v>2021</v>
      </c>
      <c r="D4984" s="50" t="s">
        <v>3159</v>
      </c>
      <c r="E4984" s="50" t="str">
        <f>IF(AND(LEN(NICAP[[#This Row],[State or      Country]])=2,NICAP[[#This Row],[State or      Country]]&lt;&gt;"UK"),"US","Other")</f>
        <v>Other</v>
      </c>
      <c r="F4984" s="49">
        <v>11</v>
      </c>
      <c r="G4984" s="48"/>
      <c r="H4984" s="48"/>
      <c r="I4984" s="48"/>
      <c r="J4984" s="48"/>
      <c r="K4984" s="48"/>
      <c r="L4984" s="42" t="s">
        <v>3158</v>
      </c>
      <c r="M4984" s="42" t="str">
        <f>IF(LEFT(NICAP[[#This Row],[Date]],1)=0,"Y","N")</f>
        <v>N</v>
      </c>
      <c r="N4984" s="42"/>
      <c r="O4984" s="42" t="str">
        <f>19&amp;LEFT(NICAP[[#This Row],[Date]],2)</f>
        <v>1978</v>
      </c>
      <c r="P4984" s="42" t="str">
        <f>MID(NICAP[[#This Row],[Date]],3,2)</f>
        <v>07</v>
      </c>
      <c r="Q4984" s="42" t="str">
        <f>RIGHT(NICAP[[#This Row],[Date]],2)</f>
        <v>16</v>
      </c>
      <c r="R4984" s="26">
        <f>DATE(NICAP[[#This Row],[Year]],NICAP[[#This Row],[Month]],NICAP[[#This Row],[Day]])</f>
        <v>28687</v>
      </c>
      <c r="S4984" s="35" t="str">
        <f t="shared" si="154"/>
        <v/>
      </c>
      <c r="T4984" s="24" t="str">
        <f t="shared" si="155"/>
        <v>Iran</v>
      </c>
    </row>
    <row r="4985" spans="1:20" ht="57.75" customHeight="1" x14ac:dyDescent="0.2">
      <c r="A4985" s="35">
        <v>4976</v>
      </c>
      <c r="B4985" s="57">
        <v>780716</v>
      </c>
      <c r="C4985" s="50" t="s">
        <v>3157</v>
      </c>
      <c r="D4985" s="50" t="s">
        <v>1802</v>
      </c>
      <c r="E4985" s="50" t="str">
        <f>IF(AND(LEN(NICAP[[#This Row],[State or      Country]])=2,NICAP[[#This Row],[State or      Country]]&lt;&gt;"UK"),"US","Other")</f>
        <v>Other</v>
      </c>
      <c r="F4985" s="49">
        <v>2</v>
      </c>
      <c r="G4985" s="48"/>
      <c r="H4985" s="48"/>
      <c r="I4985" s="48"/>
      <c r="J4985" s="48"/>
      <c r="K4985" s="48"/>
      <c r="L4985" s="36" t="s">
        <v>3156</v>
      </c>
      <c r="M4985" s="36" t="str">
        <f>IF(LEFT(NICAP[[#This Row],[Date]],1)=0,"Y","N")</f>
        <v>N</v>
      </c>
      <c r="N4985" s="36"/>
      <c r="O4985" s="36" t="str">
        <f>19&amp;LEFT(NICAP[[#This Row],[Date]],2)</f>
        <v>1978</v>
      </c>
      <c r="P4985" s="36" t="str">
        <f>MID(NICAP[[#This Row],[Date]],3,2)</f>
        <v>07</v>
      </c>
      <c r="Q4985" s="36" t="str">
        <f>RIGHT(NICAP[[#This Row],[Date]],2)</f>
        <v>16</v>
      </c>
      <c r="R4985" s="26">
        <f>DATE(NICAP[[#This Row],[Year]],NICAP[[#This Row],[Month]],NICAP[[#This Row],[Day]])</f>
        <v>28687</v>
      </c>
      <c r="S4985" s="35" t="str">
        <f t="shared" si="154"/>
        <v/>
      </c>
      <c r="T4985" s="24" t="str">
        <f t="shared" si="155"/>
        <v>UK</v>
      </c>
    </row>
    <row r="4986" spans="1:20" ht="57" customHeight="1" x14ac:dyDescent="0.2">
      <c r="A4986" s="35">
        <v>4977</v>
      </c>
      <c r="B4986" s="57">
        <v>780716</v>
      </c>
      <c r="C4986" s="50" t="s">
        <v>3157</v>
      </c>
      <c r="D4986" s="50" t="s">
        <v>1802</v>
      </c>
      <c r="E4986" s="50" t="str">
        <f>IF(AND(LEN(NICAP[[#This Row],[State or      Country]])=2,NICAP[[#This Row],[State or      Country]]&lt;&gt;"UK"),"US","Other")</f>
        <v>Other</v>
      </c>
      <c r="F4986" s="49">
        <v>3</v>
      </c>
      <c r="G4986" s="48"/>
      <c r="H4986" s="48"/>
      <c r="I4986" s="48"/>
      <c r="J4986" s="48"/>
      <c r="K4986" s="48"/>
      <c r="L4986" s="36" t="s">
        <v>3156</v>
      </c>
      <c r="M4986" s="36" t="str">
        <f>IF(LEFT(NICAP[[#This Row],[Date]],1)=0,"Y","N")</f>
        <v>N</v>
      </c>
      <c r="N4986" s="36"/>
      <c r="O4986" s="36" t="str">
        <f>19&amp;LEFT(NICAP[[#This Row],[Date]],2)</f>
        <v>1978</v>
      </c>
      <c r="P4986" s="36" t="str">
        <f>MID(NICAP[[#This Row],[Date]],3,2)</f>
        <v>07</v>
      </c>
      <c r="Q4986" s="36" t="str">
        <f>RIGHT(NICAP[[#This Row],[Date]],2)</f>
        <v>16</v>
      </c>
      <c r="R4986" s="26">
        <f>DATE(NICAP[[#This Row],[Year]],NICAP[[#This Row],[Month]],NICAP[[#This Row],[Day]])</f>
        <v>28687</v>
      </c>
      <c r="S4986" s="35" t="str">
        <f t="shared" si="154"/>
        <v/>
      </c>
      <c r="T4986" s="24" t="str">
        <f t="shared" si="155"/>
        <v>UK</v>
      </c>
    </row>
    <row r="4987" spans="1:20" ht="42" customHeight="1" x14ac:dyDescent="0.2">
      <c r="A4987" s="35">
        <v>4978</v>
      </c>
      <c r="B4987" s="57">
        <v>780716</v>
      </c>
      <c r="C4987" s="50" t="s">
        <v>3154</v>
      </c>
      <c r="D4987" s="50" t="s">
        <v>1749</v>
      </c>
      <c r="E4987" s="50" t="str">
        <f>IF(AND(LEN(NICAP[[#This Row],[State or      Country]])=2,NICAP[[#This Row],[State or      Country]]&lt;&gt;"UK"),"US","Other")</f>
        <v>Other</v>
      </c>
      <c r="F4987" s="49">
        <v>2</v>
      </c>
      <c r="G4987" s="48"/>
      <c r="H4987" s="48"/>
      <c r="I4987" s="48"/>
      <c r="J4987" s="48"/>
      <c r="K4987" s="48"/>
      <c r="L4987" s="42" t="s">
        <v>3155</v>
      </c>
      <c r="M4987" s="42" t="str">
        <f>IF(LEFT(NICAP[[#This Row],[Date]],1)=0,"Y","N")</f>
        <v>N</v>
      </c>
      <c r="N4987" s="42"/>
      <c r="O4987" s="42" t="str">
        <f>19&amp;LEFT(NICAP[[#This Row],[Date]],2)</f>
        <v>1978</v>
      </c>
      <c r="P4987" s="42" t="str">
        <f>MID(NICAP[[#This Row],[Date]],3,2)</f>
        <v>07</v>
      </c>
      <c r="Q4987" s="42" t="str">
        <f>RIGHT(NICAP[[#This Row],[Date]],2)</f>
        <v>16</v>
      </c>
      <c r="R4987" s="26">
        <f>DATE(NICAP[[#This Row],[Year]],NICAP[[#This Row],[Month]],NICAP[[#This Row],[Day]])</f>
        <v>28687</v>
      </c>
      <c r="S4987" s="35" t="str">
        <f t="shared" si="154"/>
        <v/>
      </c>
      <c r="T4987" s="24" t="str">
        <f t="shared" si="155"/>
        <v>Brazil</v>
      </c>
    </row>
    <row r="4988" spans="1:20" ht="42.75" customHeight="1" x14ac:dyDescent="0.2">
      <c r="A4988" s="35">
        <v>4979</v>
      </c>
      <c r="B4988" s="57">
        <v>780716</v>
      </c>
      <c r="C4988" s="50" t="s">
        <v>3154</v>
      </c>
      <c r="D4988" s="50" t="s">
        <v>1749</v>
      </c>
      <c r="E4988" s="50" t="str">
        <f>IF(AND(LEN(NICAP[[#This Row],[State or      Country]])=2,NICAP[[#This Row],[State or      Country]]&lt;&gt;"UK"),"US","Other")</f>
        <v>Other</v>
      </c>
      <c r="F4988" s="49">
        <v>7</v>
      </c>
      <c r="G4988" s="48"/>
      <c r="H4988" s="48"/>
      <c r="I4988" s="48"/>
      <c r="J4988" s="48"/>
      <c r="K4988" s="48"/>
      <c r="L4988" s="36" t="s">
        <v>3153</v>
      </c>
      <c r="M4988" s="36" t="str">
        <f>IF(LEFT(NICAP[[#This Row],[Date]],1)=0,"Y","N")</f>
        <v>N</v>
      </c>
      <c r="N4988" s="36"/>
      <c r="O4988" s="36" t="str">
        <f>19&amp;LEFT(NICAP[[#This Row],[Date]],2)</f>
        <v>1978</v>
      </c>
      <c r="P4988" s="36" t="str">
        <f>MID(NICAP[[#This Row],[Date]],3,2)</f>
        <v>07</v>
      </c>
      <c r="Q4988" s="36" t="str">
        <f>RIGHT(NICAP[[#This Row],[Date]],2)</f>
        <v>16</v>
      </c>
      <c r="R4988" s="26">
        <f>DATE(NICAP[[#This Row],[Year]],NICAP[[#This Row],[Month]],NICAP[[#This Row],[Day]])</f>
        <v>28687</v>
      </c>
      <c r="S4988" s="35" t="str">
        <f t="shared" si="154"/>
        <v/>
      </c>
      <c r="T4988" s="24" t="str">
        <f t="shared" si="155"/>
        <v>Brazil</v>
      </c>
    </row>
    <row r="4989" spans="1:20" ht="27.75" customHeight="1" x14ac:dyDescent="0.2">
      <c r="A4989" s="35">
        <v>4980</v>
      </c>
      <c r="B4989" s="60">
        <v>780717</v>
      </c>
      <c r="C4989" s="44" t="s">
        <v>3152</v>
      </c>
      <c r="D4989" s="44" t="s">
        <v>2326</v>
      </c>
      <c r="E4989" s="44" t="str">
        <f>IF(AND(LEN(NICAP[[#This Row],[State or      Country]])=2,NICAP[[#This Row],[State or      Country]]&lt;&gt;"UK"),"US","Other")</f>
        <v>Other</v>
      </c>
      <c r="F4989" s="43">
        <v>2</v>
      </c>
      <c r="G4989" s="41"/>
      <c r="H4989" s="41"/>
      <c r="I4989" s="41"/>
      <c r="J4989" s="41"/>
      <c r="K4989" s="41"/>
      <c r="L4989" s="42" t="s">
        <v>3151</v>
      </c>
      <c r="M4989" s="42" t="str">
        <f>IF(LEFT(NICAP[[#This Row],[Date]],1)=0,"Y","N")</f>
        <v>N</v>
      </c>
      <c r="N4989" s="42"/>
      <c r="O4989" s="42" t="str">
        <f>19&amp;LEFT(NICAP[[#This Row],[Date]],2)</f>
        <v>1978</v>
      </c>
      <c r="P4989" s="42" t="str">
        <f>MID(NICAP[[#This Row],[Date]],3,2)</f>
        <v>07</v>
      </c>
      <c r="Q4989" s="42" t="str">
        <f>RIGHT(NICAP[[#This Row],[Date]],2)</f>
        <v>17</v>
      </c>
      <c r="R4989" s="26">
        <f>DATE(NICAP[[#This Row],[Year]],NICAP[[#This Row],[Month]],NICAP[[#This Row],[Day]])</f>
        <v>28688</v>
      </c>
      <c r="S4989" s="35" t="str">
        <f t="shared" si="154"/>
        <v/>
      </c>
      <c r="T4989" s="24" t="str">
        <f t="shared" si="155"/>
        <v>Portugal</v>
      </c>
    </row>
    <row r="4990" spans="1:20" ht="27" customHeight="1" x14ac:dyDescent="0.2">
      <c r="A4990" s="35">
        <v>4981</v>
      </c>
      <c r="B4990" s="60">
        <v>780717</v>
      </c>
      <c r="C4990" s="44" t="s">
        <v>3152</v>
      </c>
      <c r="D4990" s="44" t="s">
        <v>2326</v>
      </c>
      <c r="E4990" s="44" t="str">
        <f>IF(AND(LEN(NICAP[[#This Row],[State or      Country]])=2,NICAP[[#This Row],[State or      Country]]&lt;&gt;"UK"),"US","Other")</f>
        <v>Other</v>
      </c>
      <c r="F4990" s="43">
        <v>6</v>
      </c>
      <c r="G4990" s="41"/>
      <c r="H4990" s="41"/>
      <c r="I4990" s="41"/>
      <c r="J4990" s="41"/>
      <c r="K4990" s="41"/>
      <c r="L4990" s="42" t="s">
        <v>3151</v>
      </c>
      <c r="M4990" s="42" t="str">
        <f>IF(LEFT(NICAP[[#This Row],[Date]],1)=0,"Y","N")</f>
        <v>N</v>
      </c>
      <c r="N4990" s="42"/>
      <c r="O4990" s="42" t="str">
        <f>19&amp;LEFT(NICAP[[#This Row],[Date]],2)</f>
        <v>1978</v>
      </c>
      <c r="P4990" s="42" t="str">
        <f>MID(NICAP[[#This Row],[Date]],3,2)</f>
        <v>07</v>
      </c>
      <c r="Q4990" s="42" t="str">
        <f>RIGHT(NICAP[[#This Row],[Date]],2)</f>
        <v>17</v>
      </c>
      <c r="R4990" s="26">
        <f>DATE(NICAP[[#This Row],[Year]],NICAP[[#This Row],[Month]],NICAP[[#This Row],[Day]])</f>
        <v>28688</v>
      </c>
      <c r="S4990" s="35" t="str">
        <f t="shared" si="154"/>
        <v/>
      </c>
      <c r="T4990" s="24" t="str">
        <f t="shared" si="155"/>
        <v>Portugal</v>
      </c>
    </row>
    <row r="4991" spans="1:20" ht="27" customHeight="1" x14ac:dyDescent="0.2">
      <c r="A4991" s="35">
        <v>4982</v>
      </c>
      <c r="B4991" s="60">
        <v>780718</v>
      </c>
      <c r="C4991" s="44" t="s">
        <v>3150</v>
      </c>
      <c r="D4991" s="44" t="s">
        <v>1810</v>
      </c>
      <c r="E4991" s="44" t="str">
        <f>IF(AND(LEN(NICAP[[#This Row],[State or      Country]])=2,NICAP[[#This Row],[State or      Country]]&lt;&gt;"UK"),"US","Other")</f>
        <v>Other</v>
      </c>
      <c r="F4991" s="43">
        <v>1</v>
      </c>
      <c r="G4991" s="41"/>
      <c r="H4991" s="41"/>
      <c r="I4991" s="41"/>
      <c r="J4991" s="41"/>
      <c r="K4991" s="41"/>
      <c r="L4991" s="42" t="s">
        <v>3149</v>
      </c>
      <c r="M4991" s="42" t="str">
        <f>IF(LEFT(NICAP[[#This Row],[Date]],1)=0,"Y","N")</f>
        <v>N</v>
      </c>
      <c r="N4991" s="42"/>
      <c r="O4991" s="42" t="str">
        <f>19&amp;LEFT(NICAP[[#This Row],[Date]],2)</f>
        <v>1978</v>
      </c>
      <c r="P4991" s="42" t="str">
        <f>MID(NICAP[[#This Row],[Date]],3,2)</f>
        <v>07</v>
      </c>
      <c r="Q4991" s="42" t="str">
        <f>RIGHT(NICAP[[#This Row],[Date]],2)</f>
        <v>18</v>
      </c>
      <c r="R4991" s="26">
        <f>DATE(NICAP[[#This Row],[Year]],NICAP[[#This Row],[Month]],NICAP[[#This Row],[Day]])</f>
        <v>28689</v>
      </c>
      <c r="S4991" s="35" t="str">
        <f t="shared" si="154"/>
        <v/>
      </c>
      <c r="T4991" s="24" t="str">
        <f t="shared" si="155"/>
        <v>Italy</v>
      </c>
    </row>
    <row r="4992" spans="1:20" ht="27" customHeight="1" x14ac:dyDescent="0.2">
      <c r="A4992" s="35">
        <v>4983</v>
      </c>
      <c r="B4992" s="60">
        <v>780723</v>
      </c>
      <c r="C4992" s="44" t="s">
        <v>2185</v>
      </c>
      <c r="D4992" s="44" t="s">
        <v>2763</v>
      </c>
      <c r="E4992" s="44" t="str">
        <f>IF(AND(LEN(NICAP[[#This Row],[State or      Country]])=2,NICAP[[#This Row],[State or      Country]]&lt;&gt;"UK"),"US","Other")</f>
        <v>Other</v>
      </c>
      <c r="F4992" s="43">
        <v>2</v>
      </c>
      <c r="G4992" s="41"/>
      <c r="H4992" s="41"/>
      <c r="I4992" s="41"/>
      <c r="J4992" s="41"/>
      <c r="K4992" s="41"/>
      <c r="L4992" s="42" t="s">
        <v>3148</v>
      </c>
      <c r="M4992" s="42" t="str">
        <f>IF(LEFT(NICAP[[#This Row],[Date]],1)=0,"Y","N")</f>
        <v>N</v>
      </c>
      <c r="N4992" s="42"/>
      <c r="O4992" s="42" t="str">
        <f>19&amp;LEFT(NICAP[[#This Row],[Date]],2)</f>
        <v>1978</v>
      </c>
      <c r="P4992" s="42" t="str">
        <f>MID(NICAP[[#This Row],[Date]],3,2)</f>
        <v>07</v>
      </c>
      <c r="Q4992" s="42" t="str">
        <f>RIGHT(NICAP[[#This Row],[Date]],2)</f>
        <v>23</v>
      </c>
      <c r="R4992" s="26">
        <f>DATE(NICAP[[#This Row],[Year]],NICAP[[#This Row],[Month]],NICAP[[#This Row],[Day]])</f>
        <v>28694</v>
      </c>
      <c r="S4992" s="35" t="str">
        <f t="shared" si="154"/>
        <v/>
      </c>
      <c r="T4992" s="24" t="str">
        <f t="shared" si="155"/>
        <v>At Sea</v>
      </c>
    </row>
    <row r="4993" spans="1:20" ht="27.75" customHeight="1" x14ac:dyDescent="0.2">
      <c r="A4993" s="35">
        <v>4984</v>
      </c>
      <c r="B4993" s="66">
        <v>780727</v>
      </c>
      <c r="C4993" s="44" t="s">
        <v>3143</v>
      </c>
      <c r="D4993" s="44" t="s">
        <v>1844</v>
      </c>
      <c r="E4993" s="44" t="str">
        <f>IF(AND(LEN(NICAP[[#This Row],[State or      Country]])=2,NICAP[[#This Row],[State or      Country]]&lt;&gt;"UK"),"US","Other")</f>
        <v>US</v>
      </c>
      <c r="F4993" s="43">
        <v>2</v>
      </c>
      <c r="G4993" s="41"/>
      <c r="H4993" s="41"/>
      <c r="I4993" s="41"/>
      <c r="J4993" s="41"/>
      <c r="K4993" s="41"/>
      <c r="L4993" s="42" t="s">
        <v>3147</v>
      </c>
      <c r="M4993" s="42" t="str">
        <f>IF(LEFT(NICAP[[#This Row],[Date]],1)=0,"Y","N")</f>
        <v>N</v>
      </c>
      <c r="N4993" s="42"/>
      <c r="O4993" s="42" t="str">
        <f>19&amp;LEFT(NICAP[[#This Row],[Date]],2)</f>
        <v>1978</v>
      </c>
      <c r="P4993" s="42" t="str">
        <f>MID(NICAP[[#This Row],[Date]],3,2)</f>
        <v>07</v>
      </c>
      <c r="Q4993" s="42" t="str">
        <f>RIGHT(NICAP[[#This Row],[Date]],2)</f>
        <v>27</v>
      </c>
      <c r="R4993" s="26">
        <f>DATE(NICAP[[#This Row],[Year]],NICAP[[#This Row],[Month]],NICAP[[#This Row],[Day]])</f>
        <v>28698</v>
      </c>
      <c r="S4993" s="35" t="str">
        <f t="shared" si="154"/>
        <v>MO</v>
      </c>
      <c r="T4993" s="24" t="str">
        <f t="shared" si="155"/>
        <v>US</v>
      </c>
    </row>
    <row r="4994" spans="1:20" ht="57" customHeight="1" x14ac:dyDescent="0.2">
      <c r="A4994" s="35">
        <v>4985</v>
      </c>
      <c r="B4994" s="67">
        <v>780727</v>
      </c>
      <c r="C4994" s="50" t="s">
        <v>3146</v>
      </c>
      <c r="D4994" s="50" t="s">
        <v>1694</v>
      </c>
      <c r="E4994" s="50" t="str">
        <f>IF(AND(LEN(NICAP[[#This Row],[State or      Country]])=2,NICAP[[#This Row],[State or      Country]]&lt;&gt;"UK"),"US","Other")</f>
        <v>US</v>
      </c>
      <c r="F4994" s="49">
        <v>3</v>
      </c>
      <c r="G4994" s="48"/>
      <c r="H4994" s="48"/>
      <c r="I4994" s="48"/>
      <c r="J4994" s="48"/>
      <c r="K4994" s="48"/>
      <c r="L4994" s="42" t="s">
        <v>3145</v>
      </c>
      <c r="M4994" s="42" t="str">
        <f>IF(LEFT(NICAP[[#This Row],[Date]],1)=0,"Y","N")</f>
        <v>N</v>
      </c>
      <c r="N4994" s="42"/>
      <c r="O4994" s="42" t="str">
        <f>19&amp;LEFT(NICAP[[#This Row],[Date]],2)</f>
        <v>1978</v>
      </c>
      <c r="P4994" s="42" t="str">
        <f>MID(NICAP[[#This Row],[Date]],3,2)</f>
        <v>07</v>
      </c>
      <c r="Q4994" s="42" t="str">
        <f>RIGHT(NICAP[[#This Row],[Date]],2)</f>
        <v>27</v>
      </c>
      <c r="R4994" s="26">
        <f>DATE(NICAP[[#This Row],[Year]],NICAP[[#This Row],[Month]],NICAP[[#This Row],[Day]])</f>
        <v>28698</v>
      </c>
      <c r="S4994" s="35" t="str">
        <f t="shared" si="154"/>
        <v>OH</v>
      </c>
      <c r="T4994" s="24" t="str">
        <f t="shared" si="155"/>
        <v>US</v>
      </c>
    </row>
    <row r="4995" spans="1:20" ht="27" customHeight="1" x14ac:dyDescent="0.2">
      <c r="A4995" s="35">
        <v>4986</v>
      </c>
      <c r="B4995" s="83" t="s">
        <v>3144</v>
      </c>
      <c r="C4995" s="44" t="s">
        <v>3143</v>
      </c>
      <c r="D4995" s="44" t="s">
        <v>1844</v>
      </c>
      <c r="E4995" s="44" t="str">
        <f>IF(AND(LEN(NICAP[[#This Row],[State or      Country]])=2,NICAP[[#This Row],[State or      Country]]&lt;&gt;"UK"),"US","Other")</f>
        <v>US</v>
      </c>
      <c r="F4995" s="43">
        <v>2</v>
      </c>
      <c r="G4995" s="41"/>
      <c r="H4995" s="41"/>
      <c r="I4995" s="41"/>
      <c r="J4995" s="41"/>
      <c r="K4995" s="41"/>
      <c r="L4995" s="42" t="s">
        <v>3142</v>
      </c>
      <c r="M4995" s="42" t="str">
        <f>IF(LEFT(NICAP[[#This Row],[Date]],1)=0,"Y","N")</f>
        <v>N</v>
      </c>
      <c r="N4995" s="42"/>
      <c r="O4995" s="42" t="str">
        <f>19&amp;LEFT(NICAP[[#This Row],[Date]],2)</f>
        <v>1978</v>
      </c>
      <c r="P4995" s="42" t="str">
        <f>MID(NICAP[[#This Row],[Date]],3,2)</f>
        <v>07</v>
      </c>
      <c r="Q4995" s="42" t="str">
        <f>RIGHT(NICAP[[#This Row],[Date]],2)</f>
        <v>28</v>
      </c>
      <c r="R4995" s="26">
        <f>DATE(NICAP[[#This Row],[Year]],NICAP[[#This Row],[Month]],NICAP[[#This Row],[Day]])</f>
        <v>28699</v>
      </c>
      <c r="S4995" s="35" t="str">
        <f t="shared" si="154"/>
        <v>MO</v>
      </c>
      <c r="T4995" s="24" t="str">
        <f t="shared" si="155"/>
        <v>US</v>
      </c>
    </row>
    <row r="4996" spans="1:20" ht="86.25" customHeight="1" x14ac:dyDescent="0.2">
      <c r="A4996" s="35">
        <v>4987</v>
      </c>
      <c r="B4996" s="67">
        <v>780801</v>
      </c>
      <c r="C4996" s="50" t="s">
        <v>3141</v>
      </c>
      <c r="D4996" s="50" t="s">
        <v>1799</v>
      </c>
      <c r="E4996" s="50" t="str">
        <f>IF(AND(LEN(NICAP[[#This Row],[State or      Country]])=2,NICAP[[#This Row],[State or      Country]]&lt;&gt;"UK"),"US","Other")</f>
        <v>US</v>
      </c>
      <c r="F4996" s="49">
        <v>2</v>
      </c>
      <c r="G4996" s="48"/>
      <c r="H4996" s="48"/>
      <c r="I4996" s="48"/>
      <c r="J4996" s="48"/>
      <c r="K4996" s="48"/>
      <c r="L4996" s="36" t="s">
        <v>3140</v>
      </c>
      <c r="M4996" s="36" t="str">
        <f>IF(LEFT(NICAP[[#This Row],[Date]],1)=0,"Y","N")</f>
        <v>N</v>
      </c>
      <c r="N4996" s="36"/>
      <c r="O4996" s="36" t="str">
        <f>19&amp;LEFT(NICAP[[#This Row],[Date]],2)</f>
        <v>1978</v>
      </c>
      <c r="P4996" s="36" t="str">
        <f>MID(NICAP[[#This Row],[Date]],3,2)</f>
        <v>08</v>
      </c>
      <c r="Q4996" s="36" t="str">
        <f>RIGHT(NICAP[[#This Row],[Date]],2)</f>
        <v>01</v>
      </c>
      <c r="R4996" s="26">
        <f>DATE(NICAP[[#This Row],[Year]],NICAP[[#This Row],[Month]],NICAP[[#This Row],[Day]])</f>
        <v>28703</v>
      </c>
      <c r="S4996" s="35" t="str">
        <f t="shared" si="154"/>
        <v>TN</v>
      </c>
      <c r="T4996" s="24" t="str">
        <f t="shared" si="155"/>
        <v>US</v>
      </c>
    </row>
    <row r="4997" spans="1:20" ht="87" customHeight="1" x14ac:dyDescent="0.2">
      <c r="A4997" s="35">
        <v>4988</v>
      </c>
      <c r="B4997" s="67">
        <v>780801</v>
      </c>
      <c r="C4997" s="50" t="s">
        <v>3141</v>
      </c>
      <c r="D4997" s="50" t="s">
        <v>1799</v>
      </c>
      <c r="E4997" s="50" t="str">
        <f>IF(AND(LEN(NICAP[[#This Row],[State or      Country]])=2,NICAP[[#This Row],[State or      Country]]&lt;&gt;"UK"),"US","Other")</f>
        <v>US</v>
      </c>
      <c r="F4997" s="49">
        <v>7</v>
      </c>
      <c r="G4997" s="48"/>
      <c r="H4997" s="48"/>
      <c r="I4997" s="48"/>
      <c r="J4997" s="48"/>
      <c r="K4997" s="48"/>
      <c r="L4997" s="36" t="s">
        <v>3140</v>
      </c>
      <c r="M4997" s="36" t="str">
        <f>IF(LEFT(NICAP[[#This Row],[Date]],1)=0,"Y","N")</f>
        <v>N</v>
      </c>
      <c r="N4997" s="36"/>
      <c r="O4997" s="36" t="str">
        <f>19&amp;LEFT(NICAP[[#This Row],[Date]],2)</f>
        <v>1978</v>
      </c>
      <c r="P4997" s="36" t="str">
        <f>MID(NICAP[[#This Row],[Date]],3,2)</f>
        <v>08</v>
      </c>
      <c r="Q4997" s="36" t="str">
        <f>RIGHT(NICAP[[#This Row],[Date]],2)</f>
        <v>01</v>
      </c>
      <c r="R4997" s="26">
        <f>DATE(NICAP[[#This Row],[Year]],NICAP[[#This Row],[Month]],NICAP[[#This Row],[Day]])</f>
        <v>28703</v>
      </c>
      <c r="S4997" s="35" t="str">
        <f t="shared" si="154"/>
        <v>TN</v>
      </c>
      <c r="T4997" s="24" t="str">
        <f t="shared" si="155"/>
        <v>US</v>
      </c>
    </row>
    <row r="4998" spans="1:20" ht="27" customHeight="1" x14ac:dyDescent="0.2">
      <c r="A4998" s="35">
        <v>4989</v>
      </c>
      <c r="B4998" s="66">
        <v>780807</v>
      </c>
      <c r="C4998" s="44" t="s">
        <v>3139</v>
      </c>
      <c r="D4998" s="44" t="s">
        <v>1670</v>
      </c>
      <c r="E4998" s="44" t="str">
        <f>IF(AND(LEN(NICAP[[#This Row],[State or      Country]])=2,NICAP[[#This Row],[State or      Country]]&lt;&gt;"UK"),"US","Other")</f>
        <v>US</v>
      </c>
      <c r="F4998" s="43">
        <v>2</v>
      </c>
      <c r="G4998" s="41"/>
      <c r="H4998" s="41"/>
      <c r="I4998" s="41"/>
      <c r="J4998" s="41"/>
      <c r="K4998" s="41"/>
      <c r="L4998" s="59" t="s">
        <v>3138</v>
      </c>
      <c r="M4998" s="59" t="str">
        <f>IF(LEFT(NICAP[[#This Row],[Date]],1)=0,"Y","N")</f>
        <v>N</v>
      </c>
      <c r="N4998" s="59"/>
      <c r="O4998" s="59" t="str">
        <f>19&amp;LEFT(NICAP[[#This Row],[Date]],2)</f>
        <v>1978</v>
      </c>
      <c r="P4998" s="59" t="str">
        <f>MID(NICAP[[#This Row],[Date]],3,2)</f>
        <v>08</v>
      </c>
      <c r="Q4998" s="59" t="str">
        <f>RIGHT(NICAP[[#This Row],[Date]],2)</f>
        <v>07</v>
      </c>
      <c r="R4998" s="26">
        <f>DATE(NICAP[[#This Row],[Year]],NICAP[[#This Row],[Month]],NICAP[[#This Row],[Day]])</f>
        <v>28709</v>
      </c>
      <c r="S4998" s="35" t="str">
        <f t="shared" si="154"/>
        <v>IL</v>
      </c>
      <c r="T4998" s="24" t="str">
        <f t="shared" si="155"/>
        <v>US</v>
      </c>
    </row>
    <row r="4999" spans="1:20" ht="42.75" customHeight="1" x14ac:dyDescent="0.2">
      <c r="A4999" s="35">
        <v>4990</v>
      </c>
      <c r="B4999" s="85">
        <v>780808</v>
      </c>
      <c r="C4999" s="50" t="s">
        <v>3137</v>
      </c>
      <c r="D4999" s="50" t="s">
        <v>1844</v>
      </c>
      <c r="E4999" s="50" t="str">
        <f>IF(AND(LEN(NICAP[[#This Row],[State or      Country]])=2,NICAP[[#This Row],[State or      Country]]&lt;&gt;"UK"),"US","Other")</f>
        <v>US</v>
      </c>
      <c r="F4999" s="49">
        <v>9</v>
      </c>
      <c r="G4999" s="48"/>
      <c r="H4999" s="78">
        <v>5</v>
      </c>
      <c r="I4999" s="48"/>
      <c r="J4999" s="48"/>
      <c r="K4999" s="48"/>
      <c r="L4999" s="36" t="s">
        <v>3136</v>
      </c>
      <c r="M4999" s="36" t="str">
        <f>IF(LEFT(NICAP[[#This Row],[Date]],1)=0,"Y","N")</f>
        <v>N</v>
      </c>
      <c r="N4999" s="36"/>
      <c r="O4999" s="36" t="str">
        <f>19&amp;LEFT(NICAP[[#This Row],[Date]],2)</f>
        <v>1978</v>
      </c>
      <c r="P4999" s="36" t="str">
        <f>MID(NICAP[[#This Row],[Date]],3,2)</f>
        <v>08</v>
      </c>
      <c r="Q4999" s="36" t="str">
        <f>RIGHT(NICAP[[#This Row],[Date]],2)</f>
        <v>08</v>
      </c>
      <c r="R4999" s="26">
        <f>DATE(NICAP[[#This Row],[Year]],NICAP[[#This Row],[Month]],NICAP[[#This Row],[Day]])</f>
        <v>28710</v>
      </c>
      <c r="S4999" s="35" t="str">
        <f t="shared" si="154"/>
        <v>MO</v>
      </c>
      <c r="T4999" s="24" t="str">
        <f t="shared" si="155"/>
        <v>US</v>
      </c>
    </row>
    <row r="5000" spans="1:20" ht="57" customHeight="1" x14ac:dyDescent="0.2">
      <c r="A5000" s="35">
        <v>4991</v>
      </c>
      <c r="B5000" s="67">
        <v>780810</v>
      </c>
      <c r="C5000" s="50" t="s">
        <v>3135</v>
      </c>
      <c r="D5000" s="50" t="s">
        <v>2067</v>
      </c>
      <c r="E5000" s="50" t="str">
        <f>IF(AND(LEN(NICAP[[#This Row],[State or      Country]])=2,NICAP[[#This Row],[State or      Country]]&lt;&gt;"UK"),"US","Other")</f>
        <v>Other</v>
      </c>
      <c r="F5000" s="49">
        <v>2</v>
      </c>
      <c r="G5000" s="48"/>
      <c r="H5000" s="48"/>
      <c r="I5000" s="48"/>
      <c r="J5000" s="48"/>
      <c r="K5000" s="48"/>
      <c r="L5000" s="36" t="s">
        <v>3134</v>
      </c>
      <c r="M5000" s="36" t="str">
        <f>IF(LEFT(NICAP[[#This Row],[Date]],1)=0,"Y","N")</f>
        <v>N</v>
      </c>
      <c r="N5000" s="36"/>
      <c r="O5000" s="36" t="str">
        <f>19&amp;LEFT(NICAP[[#This Row],[Date]],2)</f>
        <v>1978</v>
      </c>
      <c r="P5000" s="36" t="str">
        <f>MID(NICAP[[#This Row],[Date]],3,2)</f>
        <v>08</v>
      </c>
      <c r="Q5000" s="36" t="str">
        <f>RIGHT(NICAP[[#This Row],[Date]],2)</f>
        <v>10</v>
      </c>
      <c r="R5000" s="26">
        <f>DATE(NICAP[[#This Row],[Year]],NICAP[[#This Row],[Month]],NICAP[[#This Row],[Day]])</f>
        <v>28712</v>
      </c>
      <c r="S5000" s="35" t="str">
        <f t="shared" si="154"/>
        <v/>
      </c>
      <c r="T5000" s="24" t="str">
        <f t="shared" si="155"/>
        <v>Argentina</v>
      </c>
    </row>
    <row r="5001" spans="1:20" ht="42" customHeight="1" x14ac:dyDescent="0.2">
      <c r="A5001" s="35">
        <v>4992</v>
      </c>
      <c r="B5001" s="67">
        <v>780811</v>
      </c>
      <c r="C5001" s="50" t="s">
        <v>3133</v>
      </c>
      <c r="D5001" s="50" t="s">
        <v>3132</v>
      </c>
      <c r="E5001" s="50" t="str">
        <f>IF(AND(LEN(NICAP[[#This Row],[State or      Country]])=2,NICAP[[#This Row],[State or      Country]]&lt;&gt;"UK"),"US","Other")</f>
        <v>US</v>
      </c>
      <c r="F5001" s="49">
        <v>3</v>
      </c>
      <c r="G5001" s="48"/>
      <c r="H5001" s="48"/>
      <c r="I5001" s="48"/>
      <c r="J5001" s="48"/>
      <c r="K5001" s="48"/>
      <c r="L5001" s="36" t="s">
        <v>3131</v>
      </c>
      <c r="M5001" s="36" t="str">
        <f>IF(LEFT(NICAP[[#This Row],[Date]],1)=0,"Y","N")</f>
        <v>N</v>
      </c>
      <c r="N5001" s="36"/>
      <c r="O5001" s="36" t="str">
        <f>19&amp;LEFT(NICAP[[#This Row],[Date]],2)</f>
        <v>1978</v>
      </c>
      <c r="P5001" s="36" t="str">
        <f>MID(NICAP[[#This Row],[Date]],3,2)</f>
        <v>08</v>
      </c>
      <c r="Q5001" s="36" t="str">
        <f>RIGHT(NICAP[[#This Row],[Date]],2)</f>
        <v>11</v>
      </c>
      <c r="R5001" s="26">
        <f>DATE(NICAP[[#This Row],[Year]],NICAP[[#This Row],[Month]],NICAP[[#This Row],[Day]])</f>
        <v>28713</v>
      </c>
      <c r="S5001" s="35" t="str">
        <f t="shared" si="154"/>
        <v>UT</v>
      </c>
      <c r="T5001" s="24" t="str">
        <f t="shared" si="155"/>
        <v>US</v>
      </c>
    </row>
    <row r="5002" spans="1:20" ht="41.25" customHeight="1" x14ac:dyDescent="0.2">
      <c r="A5002" s="35">
        <v>4993</v>
      </c>
      <c r="B5002" s="67">
        <v>780811</v>
      </c>
      <c r="C5002" s="50" t="s">
        <v>3130</v>
      </c>
      <c r="D5002" s="50" t="s">
        <v>1673</v>
      </c>
      <c r="E5002" s="50" t="str">
        <f>IF(AND(LEN(NICAP[[#This Row],[State or      Country]])=2,NICAP[[#This Row],[State or      Country]]&lt;&gt;"UK"),"US","Other")</f>
        <v>US</v>
      </c>
      <c r="F5002" s="49">
        <v>3</v>
      </c>
      <c r="G5002" s="48"/>
      <c r="H5002" s="48"/>
      <c r="I5002" s="48"/>
      <c r="J5002" s="48"/>
      <c r="K5002" s="48"/>
      <c r="L5002" s="42" t="s">
        <v>3129</v>
      </c>
      <c r="M5002" s="42" t="str">
        <f>IF(LEFT(NICAP[[#This Row],[Date]],1)=0,"Y","N")</f>
        <v>N</v>
      </c>
      <c r="N5002" s="42"/>
      <c r="O5002" s="42" t="str">
        <f>19&amp;LEFT(NICAP[[#This Row],[Date]],2)</f>
        <v>1978</v>
      </c>
      <c r="P5002" s="42" t="str">
        <f>MID(NICAP[[#This Row],[Date]],3,2)</f>
        <v>08</v>
      </c>
      <c r="Q5002" s="42" t="str">
        <f>RIGHT(NICAP[[#This Row],[Date]],2)</f>
        <v>11</v>
      </c>
      <c r="R5002" s="26">
        <f>DATE(NICAP[[#This Row],[Year]],NICAP[[#This Row],[Month]],NICAP[[#This Row],[Day]])</f>
        <v>28713</v>
      </c>
      <c r="S5002" s="35" t="str">
        <f t="shared" ref="S5002:S5065" si="156">IF(E5002="US",D5002,"")</f>
        <v>NC</v>
      </c>
      <c r="T5002" s="24" t="str">
        <f t="shared" ref="T5002:T5065" si="157">IF(E5002="US","US",D5002)</f>
        <v>US</v>
      </c>
    </row>
    <row r="5003" spans="1:20" ht="57" customHeight="1" x14ac:dyDescent="0.2">
      <c r="A5003" s="35">
        <v>4994</v>
      </c>
      <c r="B5003" s="67">
        <v>780820</v>
      </c>
      <c r="C5003" s="50" t="s">
        <v>2415</v>
      </c>
      <c r="D5003" s="50" t="s">
        <v>1694</v>
      </c>
      <c r="E5003" s="50" t="str">
        <f>IF(AND(LEN(NICAP[[#This Row],[State or      Country]])=2,NICAP[[#This Row],[State or      Country]]&lt;&gt;"UK"),"US","Other")</f>
        <v>US</v>
      </c>
      <c r="F5003" s="49">
        <v>1</v>
      </c>
      <c r="G5003" s="48"/>
      <c r="H5003" s="48"/>
      <c r="I5003" s="48"/>
      <c r="J5003" s="48"/>
      <c r="K5003" s="48"/>
      <c r="L5003" s="36" t="s">
        <v>3128</v>
      </c>
      <c r="M5003" s="36" t="str">
        <f>IF(LEFT(NICAP[[#This Row],[Date]],1)=0,"Y","N")</f>
        <v>N</v>
      </c>
      <c r="N5003" s="36"/>
      <c r="O5003" s="36" t="str">
        <f>19&amp;LEFT(NICAP[[#This Row],[Date]],2)</f>
        <v>1978</v>
      </c>
      <c r="P5003" s="36" t="str">
        <f>MID(NICAP[[#This Row],[Date]],3,2)</f>
        <v>08</v>
      </c>
      <c r="Q5003" s="36" t="str">
        <f>RIGHT(NICAP[[#This Row],[Date]],2)</f>
        <v>20</v>
      </c>
      <c r="R5003" s="26">
        <f>DATE(NICAP[[#This Row],[Year]],NICAP[[#This Row],[Month]],NICAP[[#This Row],[Day]])</f>
        <v>28722</v>
      </c>
      <c r="S5003" s="35" t="str">
        <f t="shared" si="156"/>
        <v>OH</v>
      </c>
      <c r="T5003" s="24" t="str">
        <f t="shared" si="157"/>
        <v>US</v>
      </c>
    </row>
    <row r="5004" spans="1:20" ht="57" customHeight="1" x14ac:dyDescent="0.2">
      <c r="A5004" s="35">
        <v>4995</v>
      </c>
      <c r="B5004" s="67">
        <v>780821</v>
      </c>
      <c r="C5004" s="50" t="s">
        <v>2192</v>
      </c>
      <c r="D5004" s="50" t="s">
        <v>1787</v>
      </c>
      <c r="E5004" s="50" t="str">
        <f>IF(AND(LEN(NICAP[[#This Row],[State or      Country]])=2,NICAP[[#This Row],[State or      Country]]&lt;&gt;"UK"),"US","Other")</f>
        <v>US</v>
      </c>
      <c r="F5004" s="49">
        <v>1</v>
      </c>
      <c r="G5004" s="48"/>
      <c r="H5004" s="48"/>
      <c r="I5004" s="48"/>
      <c r="J5004" s="48"/>
      <c r="K5004" s="48"/>
      <c r="L5004" s="36" t="s">
        <v>3127</v>
      </c>
      <c r="M5004" s="36" t="str">
        <f>IF(LEFT(NICAP[[#This Row],[Date]],1)=0,"Y","N")</f>
        <v>N</v>
      </c>
      <c r="N5004" s="36"/>
      <c r="O5004" s="36" t="str">
        <f>19&amp;LEFT(NICAP[[#This Row],[Date]],2)</f>
        <v>1978</v>
      </c>
      <c r="P5004" s="36" t="str">
        <f>MID(NICAP[[#This Row],[Date]],3,2)</f>
        <v>08</v>
      </c>
      <c r="Q5004" s="36" t="str">
        <f>RIGHT(NICAP[[#This Row],[Date]],2)</f>
        <v>21</v>
      </c>
      <c r="R5004" s="26">
        <f>DATE(NICAP[[#This Row],[Year]],NICAP[[#This Row],[Month]],NICAP[[#This Row],[Day]])</f>
        <v>28723</v>
      </c>
      <c r="S5004" s="35" t="str">
        <f t="shared" si="156"/>
        <v>IN</v>
      </c>
      <c r="T5004" s="24" t="str">
        <f t="shared" si="157"/>
        <v>US</v>
      </c>
    </row>
    <row r="5005" spans="1:20" ht="12.75" customHeight="1" x14ac:dyDescent="0.2">
      <c r="A5005" s="35">
        <v>4996</v>
      </c>
      <c r="B5005" s="64">
        <v>780822</v>
      </c>
      <c r="C5005" s="39" t="s">
        <v>2632</v>
      </c>
      <c r="D5005" s="39" t="s">
        <v>1793</v>
      </c>
      <c r="E5005" s="39" t="str">
        <f>IF(AND(LEN(NICAP[[#This Row],[State or      Country]])=2,NICAP[[#This Row],[State or      Country]]&lt;&gt;"UK"),"US","Other")</f>
        <v>US</v>
      </c>
      <c r="F5005" s="38">
        <v>11</v>
      </c>
      <c r="G5005" s="37"/>
      <c r="H5005" s="37"/>
      <c r="I5005" s="37"/>
      <c r="J5005" s="37"/>
      <c r="K5005" s="37"/>
      <c r="L5005" s="36" t="s">
        <v>3126</v>
      </c>
      <c r="M5005" s="36" t="str">
        <f>IF(LEFT(NICAP[[#This Row],[Date]],1)=0,"Y","N")</f>
        <v>N</v>
      </c>
      <c r="N5005" s="36"/>
      <c r="O5005" s="36" t="str">
        <f>19&amp;LEFT(NICAP[[#This Row],[Date]],2)</f>
        <v>1978</v>
      </c>
      <c r="P5005" s="36" t="str">
        <f>MID(NICAP[[#This Row],[Date]],3,2)</f>
        <v>08</v>
      </c>
      <c r="Q5005" s="36" t="str">
        <f>RIGHT(NICAP[[#This Row],[Date]],2)</f>
        <v>22</v>
      </c>
      <c r="R5005" s="26">
        <f>DATE(NICAP[[#This Row],[Year]],NICAP[[#This Row],[Month]],NICAP[[#This Row],[Day]])</f>
        <v>28724</v>
      </c>
      <c r="S5005" s="35" t="str">
        <f t="shared" si="156"/>
        <v>AU</v>
      </c>
      <c r="T5005" s="24" t="str">
        <f t="shared" si="157"/>
        <v>US</v>
      </c>
    </row>
    <row r="5006" spans="1:20" ht="72" customHeight="1" x14ac:dyDescent="0.2">
      <c r="A5006" s="35">
        <v>4997</v>
      </c>
      <c r="B5006" s="57">
        <v>780822</v>
      </c>
      <c r="C5006" s="50" t="s">
        <v>3125</v>
      </c>
      <c r="D5006" s="50" t="s">
        <v>1686</v>
      </c>
      <c r="E5006" s="50" t="str">
        <f>IF(AND(LEN(NICAP[[#This Row],[State or      Country]])=2,NICAP[[#This Row],[State or      Country]]&lt;&gt;"UK"),"US","Other")</f>
        <v>US</v>
      </c>
      <c r="F5006" s="49">
        <v>1</v>
      </c>
      <c r="G5006" s="48"/>
      <c r="H5006" s="48"/>
      <c r="I5006" s="48"/>
      <c r="J5006" s="48"/>
      <c r="K5006" s="48"/>
      <c r="L5006" s="36" t="s">
        <v>3124</v>
      </c>
      <c r="M5006" s="36" t="str">
        <f>IF(LEFT(NICAP[[#This Row],[Date]],1)=0,"Y","N")</f>
        <v>N</v>
      </c>
      <c r="N5006" s="36"/>
      <c r="O5006" s="36" t="str">
        <f>19&amp;LEFT(NICAP[[#This Row],[Date]],2)</f>
        <v>1978</v>
      </c>
      <c r="P5006" s="36" t="str">
        <f>MID(NICAP[[#This Row],[Date]],3,2)</f>
        <v>08</v>
      </c>
      <c r="Q5006" s="36" t="str">
        <f>RIGHT(NICAP[[#This Row],[Date]],2)</f>
        <v>22</v>
      </c>
      <c r="R5006" s="26">
        <f>DATE(NICAP[[#This Row],[Year]],NICAP[[#This Row],[Month]],NICAP[[#This Row],[Day]])</f>
        <v>28724</v>
      </c>
      <c r="S5006" s="35" t="str">
        <f t="shared" si="156"/>
        <v>PA</v>
      </c>
      <c r="T5006" s="24" t="str">
        <f t="shared" si="157"/>
        <v>US</v>
      </c>
    </row>
    <row r="5007" spans="1:20" ht="42" customHeight="1" x14ac:dyDescent="0.2">
      <c r="A5007" s="35">
        <v>4998</v>
      </c>
      <c r="B5007" s="57">
        <v>780824</v>
      </c>
      <c r="C5007" s="50" t="s">
        <v>3123</v>
      </c>
      <c r="D5007" s="50" t="s">
        <v>1694</v>
      </c>
      <c r="E5007" s="50" t="str">
        <f>IF(AND(LEN(NICAP[[#This Row],[State or      Country]])=2,NICAP[[#This Row],[State or      Country]]&lt;&gt;"UK"),"US","Other")</f>
        <v>US</v>
      </c>
      <c r="F5007" s="49">
        <v>3</v>
      </c>
      <c r="G5007" s="48"/>
      <c r="H5007" s="48"/>
      <c r="I5007" s="48"/>
      <c r="J5007" s="48"/>
      <c r="K5007" s="48"/>
      <c r="L5007" s="36" t="s">
        <v>3122</v>
      </c>
      <c r="M5007" s="36" t="str">
        <f>IF(LEFT(NICAP[[#This Row],[Date]],1)=0,"Y","N")</f>
        <v>N</v>
      </c>
      <c r="N5007" s="36"/>
      <c r="O5007" s="36" t="str">
        <f>19&amp;LEFT(NICAP[[#This Row],[Date]],2)</f>
        <v>1978</v>
      </c>
      <c r="P5007" s="36" t="str">
        <f>MID(NICAP[[#This Row],[Date]],3,2)</f>
        <v>08</v>
      </c>
      <c r="Q5007" s="36" t="str">
        <f>RIGHT(NICAP[[#This Row],[Date]],2)</f>
        <v>24</v>
      </c>
      <c r="R5007" s="26">
        <f>DATE(NICAP[[#This Row],[Year]],NICAP[[#This Row],[Month]],NICAP[[#This Row],[Day]])</f>
        <v>28726</v>
      </c>
      <c r="S5007" s="35" t="str">
        <f t="shared" si="156"/>
        <v>OH</v>
      </c>
      <c r="T5007" s="24" t="str">
        <f t="shared" si="157"/>
        <v>US</v>
      </c>
    </row>
    <row r="5008" spans="1:20" ht="42" customHeight="1" x14ac:dyDescent="0.2">
      <c r="A5008" s="35">
        <v>4999</v>
      </c>
      <c r="B5008" s="57">
        <v>780824</v>
      </c>
      <c r="C5008" s="50" t="s">
        <v>3121</v>
      </c>
      <c r="D5008" s="50" t="s">
        <v>1752</v>
      </c>
      <c r="E5008" s="50" t="str">
        <f>IF(AND(LEN(NICAP[[#This Row],[State or      Country]])=2,NICAP[[#This Row],[State or      Country]]&lt;&gt;"UK"),"US","Other")</f>
        <v>US</v>
      </c>
      <c r="F5008" s="49">
        <v>3</v>
      </c>
      <c r="G5008" s="48"/>
      <c r="H5008" s="48"/>
      <c r="I5008" s="48"/>
      <c r="J5008" s="48"/>
      <c r="K5008" s="48"/>
      <c r="L5008" s="42" t="s">
        <v>3120</v>
      </c>
      <c r="M5008" s="42" t="str">
        <f>IF(LEFT(NICAP[[#This Row],[Date]],1)=0,"Y","N")</f>
        <v>N</v>
      </c>
      <c r="N5008" s="42"/>
      <c r="O5008" s="42" t="str">
        <f>19&amp;LEFT(NICAP[[#This Row],[Date]],2)</f>
        <v>1978</v>
      </c>
      <c r="P5008" s="42" t="str">
        <f>MID(NICAP[[#This Row],[Date]],3,2)</f>
        <v>08</v>
      </c>
      <c r="Q5008" s="42" t="str">
        <f>RIGHT(NICAP[[#This Row],[Date]],2)</f>
        <v>24</v>
      </c>
      <c r="R5008" s="26">
        <f>DATE(NICAP[[#This Row],[Year]],NICAP[[#This Row],[Month]],NICAP[[#This Row],[Day]])</f>
        <v>28726</v>
      </c>
      <c r="S5008" s="35" t="str">
        <f t="shared" si="156"/>
        <v>IA</v>
      </c>
      <c r="T5008" s="24" t="str">
        <f t="shared" si="157"/>
        <v>US</v>
      </c>
    </row>
    <row r="5009" spans="1:20" ht="42.75" customHeight="1" x14ac:dyDescent="0.2">
      <c r="A5009" s="35">
        <v>5000</v>
      </c>
      <c r="B5009" s="57">
        <v>780826</v>
      </c>
      <c r="C5009" s="50" t="s">
        <v>3118</v>
      </c>
      <c r="D5009" s="50" t="s">
        <v>1697</v>
      </c>
      <c r="E5009" s="50" t="str">
        <f>IF(AND(LEN(NICAP[[#This Row],[State or      Country]])=2,NICAP[[#This Row],[State or      Country]]&lt;&gt;"UK"),"US","Other")</f>
        <v>US</v>
      </c>
      <c r="F5009" s="49">
        <v>2</v>
      </c>
      <c r="G5009" s="48"/>
      <c r="H5009" s="48"/>
      <c r="I5009" s="48"/>
      <c r="J5009" s="48"/>
      <c r="K5009" s="48"/>
      <c r="L5009" s="36" t="s">
        <v>3119</v>
      </c>
      <c r="M5009" s="36" t="str">
        <f>IF(LEFT(NICAP[[#This Row],[Date]],1)=0,"Y","N")</f>
        <v>N</v>
      </c>
      <c r="N5009" s="36"/>
      <c r="O5009" s="36" t="str">
        <f>19&amp;LEFT(NICAP[[#This Row],[Date]],2)</f>
        <v>1978</v>
      </c>
      <c r="P5009" s="36" t="str">
        <f>MID(NICAP[[#This Row],[Date]],3,2)</f>
        <v>08</v>
      </c>
      <c r="Q5009" s="36" t="str">
        <f>RIGHT(NICAP[[#This Row],[Date]],2)</f>
        <v>26</v>
      </c>
      <c r="R5009" s="26">
        <f>DATE(NICAP[[#This Row],[Year]],NICAP[[#This Row],[Month]],NICAP[[#This Row],[Day]])</f>
        <v>28728</v>
      </c>
      <c r="S5009" s="35" t="str">
        <f t="shared" si="156"/>
        <v>MA</v>
      </c>
      <c r="T5009" s="24" t="str">
        <f t="shared" si="157"/>
        <v>US</v>
      </c>
    </row>
    <row r="5010" spans="1:20" ht="42" customHeight="1" x14ac:dyDescent="0.2">
      <c r="A5010" s="35">
        <v>5001</v>
      </c>
      <c r="B5010" s="57">
        <v>780826</v>
      </c>
      <c r="C5010" s="50" t="s">
        <v>3118</v>
      </c>
      <c r="D5010" s="50" t="s">
        <v>1697</v>
      </c>
      <c r="E5010" s="50" t="str">
        <f>IF(AND(LEN(NICAP[[#This Row],[State or      Country]])=2,NICAP[[#This Row],[State or      Country]]&lt;&gt;"UK"),"US","Other")</f>
        <v>US</v>
      </c>
      <c r="F5010" s="49">
        <v>7</v>
      </c>
      <c r="G5010" s="48"/>
      <c r="H5010" s="48"/>
      <c r="I5010" s="48"/>
      <c r="J5010" s="48"/>
      <c r="K5010" s="48"/>
      <c r="L5010" s="42" t="s">
        <v>3117</v>
      </c>
      <c r="M5010" s="42" t="str">
        <f>IF(LEFT(NICAP[[#This Row],[Date]],1)=0,"Y","N")</f>
        <v>N</v>
      </c>
      <c r="N5010" s="42"/>
      <c r="O5010" s="42" t="str">
        <f>19&amp;LEFT(NICAP[[#This Row],[Date]],2)</f>
        <v>1978</v>
      </c>
      <c r="P5010" s="42" t="str">
        <f>MID(NICAP[[#This Row],[Date]],3,2)</f>
        <v>08</v>
      </c>
      <c r="Q5010" s="42" t="str">
        <f>RIGHT(NICAP[[#This Row],[Date]],2)</f>
        <v>26</v>
      </c>
      <c r="R5010" s="26">
        <f>DATE(NICAP[[#This Row],[Year]],NICAP[[#This Row],[Month]],NICAP[[#This Row],[Day]])</f>
        <v>28728</v>
      </c>
      <c r="S5010" s="35" t="str">
        <f t="shared" si="156"/>
        <v>MA</v>
      </c>
      <c r="T5010" s="24" t="str">
        <f t="shared" si="157"/>
        <v>US</v>
      </c>
    </row>
    <row r="5011" spans="1:20" ht="57" customHeight="1" x14ac:dyDescent="0.2">
      <c r="A5011" s="35">
        <v>5002</v>
      </c>
      <c r="B5011" s="57">
        <v>780827</v>
      </c>
      <c r="C5011" s="50" t="s">
        <v>3116</v>
      </c>
      <c r="D5011" s="50" t="s">
        <v>1697</v>
      </c>
      <c r="E5011" s="50" t="str">
        <f>IF(AND(LEN(NICAP[[#This Row],[State or      Country]])=2,NICAP[[#This Row],[State or      Country]]&lt;&gt;"UK"),"US","Other")</f>
        <v>US</v>
      </c>
      <c r="F5011" s="49">
        <v>9</v>
      </c>
      <c r="G5011" s="48"/>
      <c r="H5011" s="80">
        <v>5</v>
      </c>
      <c r="I5011" s="48"/>
      <c r="J5011" s="48"/>
      <c r="K5011" s="48"/>
      <c r="L5011" s="36" t="s">
        <v>3115</v>
      </c>
      <c r="M5011" s="36" t="str">
        <f>IF(LEFT(NICAP[[#This Row],[Date]],1)=0,"Y","N")</f>
        <v>N</v>
      </c>
      <c r="N5011" s="36"/>
      <c r="O5011" s="36" t="str">
        <f>19&amp;LEFT(NICAP[[#This Row],[Date]],2)</f>
        <v>1978</v>
      </c>
      <c r="P5011" s="36" t="str">
        <f>MID(NICAP[[#This Row],[Date]],3,2)</f>
        <v>08</v>
      </c>
      <c r="Q5011" s="36" t="str">
        <f>RIGHT(NICAP[[#This Row],[Date]],2)</f>
        <v>27</v>
      </c>
      <c r="R5011" s="26">
        <f>DATE(NICAP[[#This Row],[Year]],NICAP[[#This Row],[Month]],NICAP[[#This Row],[Day]])</f>
        <v>28729</v>
      </c>
      <c r="S5011" s="35" t="str">
        <f t="shared" si="156"/>
        <v>MA</v>
      </c>
      <c r="T5011" s="24" t="str">
        <f t="shared" si="157"/>
        <v>US</v>
      </c>
    </row>
    <row r="5012" spans="1:20" ht="57.75" customHeight="1" x14ac:dyDescent="0.2">
      <c r="A5012" s="35">
        <v>5003</v>
      </c>
      <c r="B5012" s="57">
        <v>780827</v>
      </c>
      <c r="C5012" s="50" t="s">
        <v>3116</v>
      </c>
      <c r="D5012" s="50" t="s">
        <v>1697</v>
      </c>
      <c r="E5012" s="50" t="str">
        <f>IF(AND(LEN(NICAP[[#This Row],[State or      Country]])=2,NICAP[[#This Row],[State or      Country]]&lt;&gt;"UK"),"US","Other")</f>
        <v>US</v>
      </c>
      <c r="F5012" s="49">
        <v>11</v>
      </c>
      <c r="G5012" s="48"/>
      <c r="H5012" s="48"/>
      <c r="I5012" s="48"/>
      <c r="J5012" s="48"/>
      <c r="K5012" s="48"/>
      <c r="L5012" s="36" t="s">
        <v>3115</v>
      </c>
      <c r="M5012" s="36" t="str">
        <f>IF(LEFT(NICAP[[#This Row],[Date]],1)=0,"Y","N")</f>
        <v>N</v>
      </c>
      <c r="N5012" s="36"/>
      <c r="O5012" s="36" t="str">
        <f>19&amp;LEFT(NICAP[[#This Row],[Date]],2)</f>
        <v>1978</v>
      </c>
      <c r="P5012" s="36" t="str">
        <f>MID(NICAP[[#This Row],[Date]],3,2)</f>
        <v>08</v>
      </c>
      <c r="Q5012" s="36" t="str">
        <f>RIGHT(NICAP[[#This Row],[Date]],2)</f>
        <v>27</v>
      </c>
      <c r="R5012" s="26">
        <f>DATE(NICAP[[#This Row],[Year]],NICAP[[#This Row],[Month]],NICAP[[#This Row],[Day]])</f>
        <v>28729</v>
      </c>
      <c r="S5012" s="35" t="str">
        <f t="shared" si="156"/>
        <v>MA</v>
      </c>
      <c r="T5012" s="24" t="str">
        <f t="shared" si="157"/>
        <v>US</v>
      </c>
    </row>
    <row r="5013" spans="1:20" ht="27.75" customHeight="1" x14ac:dyDescent="0.2">
      <c r="A5013" s="35">
        <v>5004</v>
      </c>
      <c r="B5013" s="60">
        <v>780828</v>
      </c>
      <c r="C5013" s="44" t="s">
        <v>2021</v>
      </c>
      <c r="D5013" s="44" t="s">
        <v>3114</v>
      </c>
      <c r="E5013" s="44" t="str">
        <f>IF(AND(LEN(NICAP[[#This Row],[State or      Country]])=2,NICAP[[#This Row],[State or      Country]]&lt;&gt;"UK"),"US","Other")</f>
        <v>Other</v>
      </c>
      <c r="F5013" s="43">
        <v>9</v>
      </c>
      <c r="G5013" s="41"/>
      <c r="H5013" s="61">
        <v>5</v>
      </c>
      <c r="I5013" s="41"/>
      <c r="J5013" s="41"/>
      <c r="K5013" s="41"/>
      <c r="L5013" s="42" t="s">
        <v>3113</v>
      </c>
      <c r="M5013" s="42" t="str">
        <f>IF(LEFT(NICAP[[#This Row],[Date]],1)=0,"Y","N")</f>
        <v>N</v>
      </c>
      <c r="N5013" s="42"/>
      <c r="O5013" s="42" t="str">
        <f>19&amp;LEFT(NICAP[[#This Row],[Date]],2)</f>
        <v>1978</v>
      </c>
      <c r="P5013" s="42" t="str">
        <f>MID(NICAP[[#This Row],[Date]],3,2)</f>
        <v>08</v>
      </c>
      <c r="Q5013" s="42" t="str">
        <f>RIGHT(NICAP[[#This Row],[Date]],2)</f>
        <v>28</v>
      </c>
      <c r="R5013" s="26">
        <f>DATE(NICAP[[#This Row],[Year]],NICAP[[#This Row],[Month]],NICAP[[#This Row],[Day]])</f>
        <v>28730</v>
      </c>
      <c r="S5013" s="35" t="str">
        <f t="shared" si="156"/>
        <v/>
      </c>
      <c r="T5013" s="24" t="str">
        <f t="shared" si="157"/>
        <v>W. Germany</v>
      </c>
    </row>
    <row r="5014" spans="1:20" ht="42" customHeight="1" x14ac:dyDescent="0.2">
      <c r="A5014" s="35">
        <v>5005</v>
      </c>
      <c r="B5014" s="57">
        <v>780829</v>
      </c>
      <c r="C5014" s="50" t="s">
        <v>3112</v>
      </c>
      <c r="D5014" s="50" t="s">
        <v>2067</v>
      </c>
      <c r="E5014" s="50" t="str">
        <f>IF(AND(LEN(NICAP[[#This Row],[State or      Country]])=2,NICAP[[#This Row],[State or      Country]]&lt;&gt;"UK"),"US","Other")</f>
        <v>Other</v>
      </c>
      <c r="F5014" s="49">
        <v>1</v>
      </c>
      <c r="G5014" s="48"/>
      <c r="H5014" s="48"/>
      <c r="I5014" s="48"/>
      <c r="J5014" s="48"/>
      <c r="K5014" s="48"/>
      <c r="L5014" s="36" t="s">
        <v>3111</v>
      </c>
      <c r="M5014" s="36" t="str">
        <f>IF(LEFT(NICAP[[#This Row],[Date]],1)=0,"Y","N")</f>
        <v>N</v>
      </c>
      <c r="N5014" s="36"/>
      <c r="O5014" s="36" t="str">
        <f>19&amp;LEFT(NICAP[[#This Row],[Date]],2)</f>
        <v>1978</v>
      </c>
      <c r="P5014" s="36" t="str">
        <f>MID(NICAP[[#This Row],[Date]],3,2)</f>
        <v>08</v>
      </c>
      <c r="Q5014" s="36" t="str">
        <f>RIGHT(NICAP[[#This Row],[Date]],2)</f>
        <v>29</v>
      </c>
      <c r="R5014" s="26">
        <f>DATE(NICAP[[#This Row],[Year]],NICAP[[#This Row],[Month]],NICAP[[#This Row],[Day]])</f>
        <v>28731</v>
      </c>
      <c r="S5014" s="35" t="str">
        <f t="shared" si="156"/>
        <v/>
      </c>
      <c r="T5014" s="24" t="str">
        <f t="shared" si="157"/>
        <v>Argentina</v>
      </c>
    </row>
    <row r="5015" spans="1:20" ht="71.25" customHeight="1" x14ac:dyDescent="0.2">
      <c r="A5015" s="35">
        <v>5006</v>
      </c>
      <c r="B5015" s="57">
        <v>780830</v>
      </c>
      <c r="C5015" s="50" t="s">
        <v>3110</v>
      </c>
      <c r="D5015" s="50" t="s">
        <v>1787</v>
      </c>
      <c r="E5015" s="50" t="str">
        <f>IF(AND(LEN(NICAP[[#This Row],[State or      Country]])=2,NICAP[[#This Row],[State or      Country]]&lt;&gt;"UK"),"US","Other")</f>
        <v>US</v>
      </c>
      <c r="F5015" s="49">
        <v>2</v>
      </c>
      <c r="G5015" s="48"/>
      <c r="H5015" s="48"/>
      <c r="I5015" s="48"/>
      <c r="J5015" s="48"/>
      <c r="K5015" s="48"/>
      <c r="L5015" s="36" t="s">
        <v>3109</v>
      </c>
      <c r="M5015" s="36" t="str">
        <f>IF(LEFT(NICAP[[#This Row],[Date]],1)=0,"Y","N")</f>
        <v>N</v>
      </c>
      <c r="N5015" s="36"/>
      <c r="O5015" s="36" t="str">
        <f>19&amp;LEFT(NICAP[[#This Row],[Date]],2)</f>
        <v>1978</v>
      </c>
      <c r="P5015" s="36" t="str">
        <f>MID(NICAP[[#This Row],[Date]],3,2)</f>
        <v>08</v>
      </c>
      <c r="Q5015" s="36" t="str">
        <f>RIGHT(NICAP[[#This Row],[Date]],2)</f>
        <v>30</v>
      </c>
      <c r="R5015" s="26">
        <f>DATE(NICAP[[#This Row],[Year]],NICAP[[#This Row],[Month]],NICAP[[#This Row],[Day]])</f>
        <v>28732</v>
      </c>
      <c r="S5015" s="35" t="str">
        <f t="shared" si="156"/>
        <v>IN</v>
      </c>
      <c r="T5015" s="24" t="str">
        <f t="shared" si="157"/>
        <v>US</v>
      </c>
    </row>
    <row r="5016" spans="1:20" ht="72" customHeight="1" x14ac:dyDescent="0.2">
      <c r="A5016" s="35">
        <v>5007</v>
      </c>
      <c r="B5016" s="57">
        <v>780830</v>
      </c>
      <c r="C5016" s="50" t="s">
        <v>3110</v>
      </c>
      <c r="D5016" s="50" t="s">
        <v>1787</v>
      </c>
      <c r="E5016" s="50" t="str">
        <f>IF(AND(LEN(NICAP[[#This Row],[State or      Country]])=2,NICAP[[#This Row],[State or      Country]]&lt;&gt;"UK"),"US","Other")</f>
        <v>US</v>
      </c>
      <c r="F5016" s="49">
        <v>5</v>
      </c>
      <c r="G5016" s="48"/>
      <c r="H5016" s="48"/>
      <c r="I5016" s="48"/>
      <c r="J5016" s="48"/>
      <c r="K5016" s="48"/>
      <c r="L5016" s="36" t="s">
        <v>3109</v>
      </c>
      <c r="M5016" s="36" t="str">
        <f>IF(LEFT(NICAP[[#This Row],[Date]],1)=0,"Y","N")</f>
        <v>N</v>
      </c>
      <c r="N5016" s="36"/>
      <c r="O5016" s="36" t="str">
        <f>19&amp;LEFT(NICAP[[#This Row],[Date]],2)</f>
        <v>1978</v>
      </c>
      <c r="P5016" s="36" t="str">
        <f>MID(NICAP[[#This Row],[Date]],3,2)</f>
        <v>08</v>
      </c>
      <c r="Q5016" s="36" t="str">
        <f>RIGHT(NICAP[[#This Row],[Date]],2)</f>
        <v>30</v>
      </c>
      <c r="R5016" s="26">
        <f>DATE(NICAP[[#This Row],[Year]],NICAP[[#This Row],[Month]],NICAP[[#This Row],[Day]])</f>
        <v>28732</v>
      </c>
      <c r="S5016" s="35" t="str">
        <f t="shared" si="156"/>
        <v>IN</v>
      </c>
      <c r="T5016" s="24" t="str">
        <f t="shared" si="157"/>
        <v>US</v>
      </c>
    </row>
    <row r="5017" spans="1:20" ht="27" customHeight="1" x14ac:dyDescent="0.2">
      <c r="A5017" s="35">
        <v>5008</v>
      </c>
      <c r="B5017" s="60">
        <v>780830</v>
      </c>
      <c r="C5017" s="44" t="s">
        <v>3108</v>
      </c>
      <c r="D5017" s="44" t="s">
        <v>1734</v>
      </c>
      <c r="E5017" s="44" t="str">
        <f>IF(AND(LEN(NICAP[[#This Row],[State or      Country]])=2,NICAP[[#This Row],[State or      Country]]&lt;&gt;"UK"),"US","Other")</f>
        <v>US</v>
      </c>
      <c r="F5017" s="43">
        <v>3</v>
      </c>
      <c r="G5017" s="41"/>
      <c r="H5017" s="41"/>
      <c r="I5017" s="41"/>
      <c r="J5017" s="41"/>
      <c r="K5017" s="41"/>
      <c r="L5017" s="42" t="s">
        <v>3107</v>
      </c>
      <c r="M5017" s="42" t="str">
        <f>IF(LEFT(NICAP[[#This Row],[Date]],1)=0,"Y","N")</f>
        <v>N</v>
      </c>
      <c r="N5017" s="42"/>
      <c r="O5017" s="42" t="str">
        <f>19&amp;LEFT(NICAP[[#This Row],[Date]],2)</f>
        <v>1978</v>
      </c>
      <c r="P5017" s="42" t="str">
        <f>MID(NICAP[[#This Row],[Date]],3,2)</f>
        <v>08</v>
      </c>
      <c r="Q5017" s="42" t="str">
        <f>RIGHT(NICAP[[#This Row],[Date]],2)</f>
        <v>30</v>
      </c>
      <c r="R5017" s="26">
        <f>DATE(NICAP[[#This Row],[Year]],NICAP[[#This Row],[Month]],NICAP[[#This Row],[Day]])</f>
        <v>28732</v>
      </c>
      <c r="S5017" s="35" t="str">
        <f t="shared" si="156"/>
        <v>MI</v>
      </c>
      <c r="T5017" s="24" t="str">
        <f t="shared" si="157"/>
        <v>US</v>
      </c>
    </row>
    <row r="5018" spans="1:20" ht="56.25" customHeight="1" x14ac:dyDescent="0.2">
      <c r="A5018" s="35">
        <v>5009</v>
      </c>
      <c r="B5018" s="57">
        <v>780831</v>
      </c>
      <c r="C5018" s="50" t="s">
        <v>3105</v>
      </c>
      <c r="D5018" s="50" t="s">
        <v>2067</v>
      </c>
      <c r="E5018" s="50" t="str">
        <f>IF(AND(LEN(NICAP[[#This Row],[State or      Country]])=2,NICAP[[#This Row],[State or      Country]]&lt;&gt;"UK"),"US","Other")</f>
        <v>Other</v>
      </c>
      <c r="F5018" s="49">
        <v>2</v>
      </c>
      <c r="G5018" s="48"/>
      <c r="H5018" s="48"/>
      <c r="I5018" s="48"/>
      <c r="J5018" s="48"/>
      <c r="K5018" s="48"/>
      <c r="L5018" s="42" t="s">
        <v>3106</v>
      </c>
      <c r="M5018" s="42" t="str">
        <f>IF(LEFT(NICAP[[#This Row],[Date]],1)=0,"Y","N")</f>
        <v>N</v>
      </c>
      <c r="N5018" s="42"/>
      <c r="O5018" s="42" t="str">
        <f>19&amp;LEFT(NICAP[[#This Row],[Date]],2)</f>
        <v>1978</v>
      </c>
      <c r="P5018" s="42" t="str">
        <f>MID(NICAP[[#This Row],[Date]],3,2)</f>
        <v>08</v>
      </c>
      <c r="Q5018" s="42" t="str">
        <f>RIGHT(NICAP[[#This Row],[Date]],2)</f>
        <v>31</v>
      </c>
      <c r="R5018" s="26">
        <f>DATE(NICAP[[#This Row],[Year]],NICAP[[#This Row],[Month]],NICAP[[#This Row],[Day]])</f>
        <v>28733</v>
      </c>
      <c r="S5018" s="35" t="str">
        <f t="shared" si="156"/>
        <v/>
      </c>
      <c r="T5018" s="24" t="str">
        <f t="shared" si="157"/>
        <v>Argentina</v>
      </c>
    </row>
    <row r="5019" spans="1:20" ht="57.75" customHeight="1" x14ac:dyDescent="0.2">
      <c r="A5019" s="35">
        <v>5010</v>
      </c>
      <c r="B5019" s="67">
        <v>780831</v>
      </c>
      <c r="C5019" s="50" t="s">
        <v>3105</v>
      </c>
      <c r="D5019" s="50" t="s">
        <v>2067</v>
      </c>
      <c r="E5019" s="50" t="str">
        <f>IF(AND(LEN(NICAP[[#This Row],[State or      Country]])=2,NICAP[[#This Row],[State or      Country]]&lt;&gt;"UK"),"US","Other")</f>
        <v>Other</v>
      </c>
      <c r="F5019" s="75">
        <v>3</v>
      </c>
      <c r="G5019" s="48"/>
      <c r="H5019" s="48"/>
      <c r="I5019" s="48"/>
      <c r="J5019" s="48"/>
      <c r="K5019" s="48"/>
      <c r="L5019" s="36" t="s">
        <v>3104</v>
      </c>
      <c r="M5019" s="36" t="str">
        <f>IF(LEFT(NICAP[[#This Row],[Date]],1)=0,"Y","N")</f>
        <v>N</v>
      </c>
      <c r="N5019" s="36"/>
      <c r="O5019" s="36" t="str">
        <f>19&amp;LEFT(NICAP[[#This Row],[Date]],2)</f>
        <v>1978</v>
      </c>
      <c r="P5019" s="36" t="str">
        <f>MID(NICAP[[#This Row],[Date]],3,2)</f>
        <v>08</v>
      </c>
      <c r="Q5019" s="36" t="str">
        <f>RIGHT(NICAP[[#This Row],[Date]],2)</f>
        <v>31</v>
      </c>
      <c r="R5019" s="26">
        <f>DATE(NICAP[[#This Row],[Year]],NICAP[[#This Row],[Month]],NICAP[[#This Row],[Day]])</f>
        <v>28733</v>
      </c>
      <c r="S5019" s="35" t="str">
        <f t="shared" si="156"/>
        <v/>
      </c>
      <c r="T5019" s="24" t="str">
        <f t="shared" si="157"/>
        <v>Argentina</v>
      </c>
    </row>
    <row r="5020" spans="1:20" ht="42" customHeight="1" x14ac:dyDescent="0.2">
      <c r="A5020" s="35">
        <v>5011</v>
      </c>
      <c r="B5020" s="69" t="s">
        <v>3103</v>
      </c>
      <c r="C5020" s="50" t="s">
        <v>3102</v>
      </c>
      <c r="D5020" s="50" t="s">
        <v>1694</v>
      </c>
      <c r="E5020" s="50" t="str">
        <f>IF(AND(LEN(NICAP[[#This Row],[State or      Country]])=2,NICAP[[#This Row],[State or      Country]]&lt;&gt;"UK"),"US","Other")</f>
        <v>US</v>
      </c>
      <c r="F5020" s="75">
        <v>2</v>
      </c>
      <c r="G5020" s="48"/>
      <c r="H5020" s="48"/>
      <c r="I5020" s="48"/>
      <c r="J5020" s="48"/>
      <c r="K5020" s="48"/>
      <c r="L5020" s="42" t="s">
        <v>3101</v>
      </c>
      <c r="M5020" s="42" t="str">
        <f>IF(LEFT(NICAP[[#This Row],[Date]],1)=0,"Y","N")</f>
        <v>N</v>
      </c>
      <c r="N5020" s="42"/>
      <c r="O5020" s="42" t="str">
        <f>19&amp;LEFT(NICAP[[#This Row],[Date]],2)</f>
        <v>1978</v>
      </c>
      <c r="P5020" s="42" t="str">
        <f>MID(NICAP[[#This Row],[Date]],3,2)</f>
        <v>Fa</v>
      </c>
      <c r="Q5020" s="42" t="str">
        <f>RIGHT(NICAP[[#This Row],[Date]],2)</f>
        <v>ll</v>
      </c>
      <c r="R5020" s="26" t="e">
        <f>DATE(NICAP[[#This Row],[Year]],NICAP[[#This Row],[Month]],NICAP[[#This Row],[Day]])</f>
        <v>#VALUE!</v>
      </c>
      <c r="S5020" s="35" t="str">
        <f t="shared" si="156"/>
        <v>OH</v>
      </c>
      <c r="T5020" s="24" t="str">
        <f t="shared" si="157"/>
        <v>US</v>
      </c>
    </row>
    <row r="5021" spans="1:20" ht="101.25" customHeight="1" x14ac:dyDescent="0.2">
      <c r="A5021" s="35">
        <v>5012</v>
      </c>
      <c r="B5021" s="67">
        <v>780901</v>
      </c>
      <c r="C5021" s="50" t="s">
        <v>3100</v>
      </c>
      <c r="D5021" s="50" t="s">
        <v>1802</v>
      </c>
      <c r="E5021" s="50" t="str">
        <f>IF(AND(LEN(NICAP[[#This Row],[State or      Country]])=2,NICAP[[#This Row],[State or      Country]]&lt;&gt;"UK"),"US","Other")</f>
        <v>Other</v>
      </c>
      <c r="F5021" s="75">
        <v>2</v>
      </c>
      <c r="G5021" s="48"/>
      <c r="H5021" s="48"/>
      <c r="I5021" s="48"/>
      <c r="J5021" s="48"/>
      <c r="K5021" s="48"/>
      <c r="L5021" s="36" t="s">
        <v>3099</v>
      </c>
      <c r="M5021" s="36" t="str">
        <f>IF(LEFT(NICAP[[#This Row],[Date]],1)=0,"Y","N")</f>
        <v>N</v>
      </c>
      <c r="N5021" s="36"/>
      <c r="O5021" s="36" t="str">
        <f>19&amp;LEFT(NICAP[[#This Row],[Date]],2)</f>
        <v>1978</v>
      </c>
      <c r="P5021" s="36" t="str">
        <f>MID(NICAP[[#This Row],[Date]],3,2)</f>
        <v>09</v>
      </c>
      <c r="Q5021" s="36" t="str">
        <f>RIGHT(NICAP[[#This Row],[Date]],2)</f>
        <v>01</v>
      </c>
      <c r="R5021" s="26">
        <f>DATE(NICAP[[#This Row],[Year]],NICAP[[#This Row],[Month]],NICAP[[#This Row],[Day]])</f>
        <v>28734</v>
      </c>
      <c r="S5021" s="35" t="str">
        <f t="shared" si="156"/>
        <v/>
      </c>
      <c r="T5021" s="24" t="str">
        <f t="shared" si="157"/>
        <v>UK</v>
      </c>
    </row>
    <row r="5022" spans="1:20" ht="101.25" customHeight="1" x14ac:dyDescent="0.2">
      <c r="A5022" s="35">
        <v>5013</v>
      </c>
      <c r="B5022" s="67">
        <v>780901</v>
      </c>
      <c r="C5022" s="50" t="s">
        <v>3100</v>
      </c>
      <c r="D5022" s="50" t="s">
        <v>1802</v>
      </c>
      <c r="E5022" s="50" t="str">
        <f>IF(AND(LEN(NICAP[[#This Row],[State or      Country]])=2,NICAP[[#This Row],[State or      Country]]&lt;&gt;"UK"),"US","Other")</f>
        <v>Other</v>
      </c>
      <c r="F5022" s="75">
        <v>4</v>
      </c>
      <c r="G5022" s="48"/>
      <c r="H5022" s="48"/>
      <c r="I5022" s="48"/>
      <c r="J5022" s="48"/>
      <c r="K5022" s="48"/>
      <c r="L5022" s="36" t="s">
        <v>3099</v>
      </c>
      <c r="M5022" s="36" t="str">
        <f>IF(LEFT(NICAP[[#This Row],[Date]],1)=0,"Y","N")</f>
        <v>N</v>
      </c>
      <c r="N5022" s="36"/>
      <c r="O5022" s="36" t="str">
        <f>19&amp;LEFT(NICAP[[#This Row],[Date]],2)</f>
        <v>1978</v>
      </c>
      <c r="P5022" s="36" t="str">
        <f>MID(NICAP[[#This Row],[Date]],3,2)</f>
        <v>09</v>
      </c>
      <c r="Q5022" s="36" t="str">
        <f>RIGHT(NICAP[[#This Row],[Date]],2)</f>
        <v>01</v>
      </c>
      <c r="R5022" s="26">
        <f>DATE(NICAP[[#This Row],[Year]],NICAP[[#This Row],[Month]],NICAP[[#This Row],[Day]])</f>
        <v>28734</v>
      </c>
      <c r="S5022" s="35" t="str">
        <f t="shared" si="156"/>
        <v/>
      </c>
      <c r="T5022" s="24" t="str">
        <f t="shared" si="157"/>
        <v>UK</v>
      </c>
    </row>
    <row r="5023" spans="1:20" ht="100.5" customHeight="1" x14ac:dyDescent="0.2">
      <c r="A5023" s="35">
        <v>5014</v>
      </c>
      <c r="B5023" s="67">
        <v>780901</v>
      </c>
      <c r="C5023" s="50" t="s">
        <v>3100</v>
      </c>
      <c r="D5023" s="50" t="s">
        <v>1802</v>
      </c>
      <c r="E5023" s="50" t="str">
        <f>IF(AND(LEN(NICAP[[#This Row],[State or      Country]])=2,NICAP[[#This Row],[State or      Country]]&lt;&gt;"UK"),"US","Other")</f>
        <v>Other</v>
      </c>
      <c r="F5023" s="75">
        <v>7</v>
      </c>
      <c r="G5023" s="48"/>
      <c r="H5023" s="48"/>
      <c r="I5023" s="48"/>
      <c r="J5023" s="48"/>
      <c r="K5023" s="48"/>
      <c r="L5023" s="36" t="s">
        <v>3099</v>
      </c>
      <c r="M5023" s="36" t="str">
        <f>IF(LEFT(NICAP[[#This Row],[Date]],1)=0,"Y","N")</f>
        <v>N</v>
      </c>
      <c r="N5023" s="36"/>
      <c r="O5023" s="36" t="str">
        <f>19&amp;LEFT(NICAP[[#This Row],[Date]],2)</f>
        <v>1978</v>
      </c>
      <c r="P5023" s="36" t="str">
        <f>MID(NICAP[[#This Row],[Date]],3,2)</f>
        <v>09</v>
      </c>
      <c r="Q5023" s="36" t="str">
        <f>RIGHT(NICAP[[#This Row],[Date]],2)</f>
        <v>01</v>
      </c>
      <c r="R5023" s="26">
        <f>DATE(NICAP[[#This Row],[Year]],NICAP[[#This Row],[Month]],NICAP[[#This Row],[Day]])</f>
        <v>28734</v>
      </c>
      <c r="S5023" s="35" t="str">
        <f t="shared" si="156"/>
        <v/>
      </c>
      <c r="T5023" s="24" t="str">
        <f t="shared" si="157"/>
        <v>UK</v>
      </c>
    </row>
    <row r="5024" spans="1:20" ht="57" customHeight="1" x14ac:dyDescent="0.2">
      <c r="A5024" s="35">
        <v>5015</v>
      </c>
      <c r="B5024" s="67">
        <v>780902</v>
      </c>
      <c r="C5024" s="50" t="s">
        <v>3098</v>
      </c>
      <c r="D5024" s="50" t="s">
        <v>1810</v>
      </c>
      <c r="E5024" s="50" t="str">
        <f>IF(AND(LEN(NICAP[[#This Row],[State or      Country]])=2,NICAP[[#This Row],[State or      Country]]&lt;&gt;"UK"),"US","Other")</f>
        <v>Other</v>
      </c>
      <c r="F5024" s="75">
        <v>2</v>
      </c>
      <c r="G5024" s="48"/>
      <c r="H5024" s="48"/>
      <c r="I5024" s="48"/>
      <c r="J5024" s="48"/>
      <c r="K5024" s="48"/>
      <c r="L5024" s="36" t="s">
        <v>3097</v>
      </c>
      <c r="M5024" s="36" t="str">
        <f>IF(LEFT(NICAP[[#This Row],[Date]],1)=0,"Y","N")</f>
        <v>N</v>
      </c>
      <c r="N5024" s="36"/>
      <c r="O5024" s="36" t="str">
        <f>19&amp;LEFT(NICAP[[#This Row],[Date]],2)</f>
        <v>1978</v>
      </c>
      <c r="P5024" s="36" t="str">
        <f>MID(NICAP[[#This Row],[Date]],3,2)</f>
        <v>09</v>
      </c>
      <c r="Q5024" s="36" t="str">
        <f>RIGHT(NICAP[[#This Row],[Date]],2)</f>
        <v>02</v>
      </c>
      <c r="R5024" s="26">
        <f>DATE(NICAP[[#This Row],[Year]],NICAP[[#This Row],[Month]],NICAP[[#This Row],[Day]])</f>
        <v>28735</v>
      </c>
      <c r="S5024" s="35" t="str">
        <f t="shared" si="156"/>
        <v/>
      </c>
      <c r="T5024" s="24" t="str">
        <f t="shared" si="157"/>
        <v>Italy</v>
      </c>
    </row>
    <row r="5025" spans="1:20" ht="56.25" customHeight="1" x14ac:dyDescent="0.2">
      <c r="A5025" s="35">
        <v>5016</v>
      </c>
      <c r="B5025" s="67">
        <v>780902</v>
      </c>
      <c r="C5025" s="50" t="s">
        <v>3098</v>
      </c>
      <c r="D5025" s="50" t="s">
        <v>1810</v>
      </c>
      <c r="E5025" s="50" t="str">
        <f>IF(AND(LEN(NICAP[[#This Row],[State or      Country]])=2,NICAP[[#This Row],[State or      Country]]&lt;&gt;"UK"),"US","Other")</f>
        <v>Other</v>
      </c>
      <c r="F5025" s="75">
        <v>6</v>
      </c>
      <c r="G5025" s="48"/>
      <c r="H5025" s="48"/>
      <c r="I5025" s="48"/>
      <c r="J5025" s="48"/>
      <c r="K5025" s="48"/>
      <c r="L5025" s="36" t="s">
        <v>3097</v>
      </c>
      <c r="M5025" s="36" t="str">
        <f>IF(LEFT(NICAP[[#This Row],[Date]],1)=0,"Y","N")</f>
        <v>N</v>
      </c>
      <c r="N5025" s="36"/>
      <c r="O5025" s="36" t="str">
        <f>19&amp;LEFT(NICAP[[#This Row],[Date]],2)</f>
        <v>1978</v>
      </c>
      <c r="P5025" s="36" t="str">
        <f>MID(NICAP[[#This Row],[Date]],3,2)</f>
        <v>09</v>
      </c>
      <c r="Q5025" s="36" t="str">
        <f>RIGHT(NICAP[[#This Row],[Date]],2)</f>
        <v>02</v>
      </c>
      <c r="R5025" s="26">
        <f>DATE(NICAP[[#This Row],[Year]],NICAP[[#This Row],[Month]],NICAP[[#This Row],[Day]])</f>
        <v>28735</v>
      </c>
      <c r="S5025" s="35" t="str">
        <f t="shared" si="156"/>
        <v/>
      </c>
      <c r="T5025" s="24" t="str">
        <f t="shared" si="157"/>
        <v>Italy</v>
      </c>
    </row>
    <row r="5026" spans="1:20" ht="42.75" customHeight="1" x14ac:dyDescent="0.2">
      <c r="A5026" s="35">
        <v>5017</v>
      </c>
      <c r="B5026" s="67">
        <v>780906</v>
      </c>
      <c r="C5026" s="50" t="s">
        <v>3095</v>
      </c>
      <c r="D5026" s="50" t="s">
        <v>2067</v>
      </c>
      <c r="E5026" s="50" t="str">
        <f>IF(AND(LEN(NICAP[[#This Row],[State or      Country]])=2,NICAP[[#This Row],[State or      Country]]&lt;&gt;"UK"),"US","Other")</f>
        <v>Other</v>
      </c>
      <c r="F5026" s="75">
        <v>2</v>
      </c>
      <c r="G5026" s="48"/>
      <c r="H5026" s="48"/>
      <c r="I5026" s="48"/>
      <c r="J5026" s="48"/>
      <c r="K5026" s="48"/>
      <c r="L5026" s="36" t="s">
        <v>3096</v>
      </c>
      <c r="M5026" s="36" t="str">
        <f>IF(LEFT(NICAP[[#This Row],[Date]],1)=0,"Y","N")</f>
        <v>N</v>
      </c>
      <c r="N5026" s="36"/>
      <c r="O5026" s="36" t="str">
        <f>19&amp;LEFT(NICAP[[#This Row],[Date]],2)</f>
        <v>1978</v>
      </c>
      <c r="P5026" s="36" t="str">
        <f>MID(NICAP[[#This Row],[Date]],3,2)</f>
        <v>09</v>
      </c>
      <c r="Q5026" s="36" t="str">
        <f>RIGHT(NICAP[[#This Row],[Date]],2)</f>
        <v>06</v>
      </c>
      <c r="R5026" s="26">
        <f>DATE(NICAP[[#This Row],[Year]],NICAP[[#This Row],[Month]],NICAP[[#This Row],[Day]])</f>
        <v>28739</v>
      </c>
      <c r="S5026" s="35" t="str">
        <f t="shared" si="156"/>
        <v/>
      </c>
      <c r="T5026" s="24" t="str">
        <f t="shared" si="157"/>
        <v>Argentina</v>
      </c>
    </row>
    <row r="5027" spans="1:20" ht="42" customHeight="1" x14ac:dyDescent="0.2">
      <c r="A5027" s="35">
        <v>5018</v>
      </c>
      <c r="B5027" s="67">
        <v>780906</v>
      </c>
      <c r="C5027" s="50" t="s">
        <v>3095</v>
      </c>
      <c r="D5027" s="50" t="s">
        <v>2067</v>
      </c>
      <c r="E5027" s="50" t="str">
        <f>IF(AND(LEN(NICAP[[#This Row],[State or      Country]])=2,NICAP[[#This Row],[State or      Country]]&lt;&gt;"UK"),"US","Other")</f>
        <v>Other</v>
      </c>
      <c r="F5027" s="75">
        <v>7</v>
      </c>
      <c r="G5027" s="48"/>
      <c r="H5027" s="48"/>
      <c r="I5027" s="48"/>
      <c r="J5027" s="48"/>
      <c r="K5027" s="48"/>
      <c r="L5027" s="42" t="s">
        <v>3094</v>
      </c>
      <c r="M5027" s="42" t="str">
        <f>IF(LEFT(NICAP[[#This Row],[Date]],1)=0,"Y","N")</f>
        <v>N</v>
      </c>
      <c r="N5027" s="42"/>
      <c r="O5027" s="42" t="str">
        <f>19&amp;LEFT(NICAP[[#This Row],[Date]],2)</f>
        <v>1978</v>
      </c>
      <c r="P5027" s="42" t="str">
        <f>MID(NICAP[[#This Row],[Date]],3,2)</f>
        <v>09</v>
      </c>
      <c r="Q5027" s="42" t="str">
        <f>RIGHT(NICAP[[#This Row],[Date]],2)</f>
        <v>06</v>
      </c>
      <c r="R5027" s="26">
        <f>DATE(NICAP[[#This Row],[Year]],NICAP[[#This Row],[Month]],NICAP[[#This Row],[Day]])</f>
        <v>28739</v>
      </c>
      <c r="S5027" s="35" t="str">
        <f t="shared" si="156"/>
        <v/>
      </c>
      <c r="T5027" s="24" t="str">
        <f t="shared" si="157"/>
        <v>Argentina</v>
      </c>
    </row>
    <row r="5028" spans="1:20" ht="72" customHeight="1" x14ac:dyDescent="0.2">
      <c r="A5028" s="35">
        <v>5019</v>
      </c>
      <c r="B5028" s="57">
        <v>780906</v>
      </c>
      <c r="C5028" s="50" t="s">
        <v>3093</v>
      </c>
      <c r="D5028" s="50" t="s">
        <v>2067</v>
      </c>
      <c r="E5028" s="50" t="str">
        <f>IF(AND(LEN(NICAP[[#This Row],[State or      Country]])=2,NICAP[[#This Row],[State or      Country]]&lt;&gt;"UK"),"US","Other")</f>
        <v>Other</v>
      </c>
      <c r="F5028" s="75">
        <v>3</v>
      </c>
      <c r="G5028" s="48"/>
      <c r="H5028" s="48"/>
      <c r="I5028" s="48"/>
      <c r="J5028" s="48"/>
      <c r="K5028" s="48"/>
      <c r="L5028" s="36" t="s">
        <v>3092</v>
      </c>
      <c r="M5028" s="36" t="str">
        <f>IF(LEFT(NICAP[[#This Row],[Date]],1)=0,"Y","N")</f>
        <v>N</v>
      </c>
      <c r="N5028" s="36"/>
      <c r="O5028" s="36" t="str">
        <f>19&amp;LEFT(NICAP[[#This Row],[Date]],2)</f>
        <v>1978</v>
      </c>
      <c r="P5028" s="36" t="str">
        <f>MID(NICAP[[#This Row],[Date]],3,2)</f>
        <v>09</v>
      </c>
      <c r="Q5028" s="36" t="str">
        <f>RIGHT(NICAP[[#This Row],[Date]],2)</f>
        <v>06</v>
      </c>
      <c r="R5028" s="26">
        <f>DATE(NICAP[[#This Row],[Year]],NICAP[[#This Row],[Month]],NICAP[[#This Row],[Day]])</f>
        <v>28739</v>
      </c>
      <c r="S5028" s="35" t="str">
        <f t="shared" si="156"/>
        <v/>
      </c>
      <c r="T5028" s="24" t="str">
        <f t="shared" si="157"/>
        <v>Argentina</v>
      </c>
    </row>
    <row r="5029" spans="1:20" ht="101.25" customHeight="1" x14ac:dyDescent="0.2">
      <c r="A5029" s="35">
        <v>5020</v>
      </c>
      <c r="B5029" s="57">
        <v>780915</v>
      </c>
      <c r="C5029" s="50" t="s">
        <v>3091</v>
      </c>
      <c r="D5029" s="50" t="s">
        <v>1799</v>
      </c>
      <c r="E5029" s="50" t="str">
        <f>IF(AND(LEN(NICAP[[#This Row],[State or      Country]])=2,NICAP[[#This Row],[State or      Country]]&lt;&gt;"UK"),"US","Other")</f>
        <v>US</v>
      </c>
      <c r="F5029" s="75">
        <v>2</v>
      </c>
      <c r="G5029" s="48"/>
      <c r="H5029" s="48"/>
      <c r="I5029" s="48"/>
      <c r="J5029" s="48"/>
      <c r="K5029" s="48"/>
      <c r="L5029" s="36" t="s">
        <v>3090</v>
      </c>
      <c r="M5029" s="36" t="str">
        <f>IF(LEFT(NICAP[[#This Row],[Date]],1)=0,"Y","N")</f>
        <v>N</v>
      </c>
      <c r="N5029" s="36"/>
      <c r="O5029" s="36" t="str">
        <f>19&amp;LEFT(NICAP[[#This Row],[Date]],2)</f>
        <v>1978</v>
      </c>
      <c r="P5029" s="36" t="str">
        <f>MID(NICAP[[#This Row],[Date]],3,2)</f>
        <v>09</v>
      </c>
      <c r="Q5029" s="36" t="str">
        <f>RIGHT(NICAP[[#This Row],[Date]],2)</f>
        <v>15</v>
      </c>
      <c r="R5029" s="26">
        <f>DATE(NICAP[[#This Row],[Year]],NICAP[[#This Row],[Month]],NICAP[[#This Row],[Day]])</f>
        <v>28748</v>
      </c>
      <c r="S5029" s="35" t="str">
        <f t="shared" si="156"/>
        <v>TN</v>
      </c>
      <c r="T5029" s="24" t="str">
        <f t="shared" si="157"/>
        <v>US</v>
      </c>
    </row>
    <row r="5030" spans="1:20" ht="101.25" customHeight="1" x14ac:dyDescent="0.2">
      <c r="A5030" s="35">
        <v>5021</v>
      </c>
      <c r="B5030" s="57">
        <v>780915</v>
      </c>
      <c r="C5030" s="50" t="s">
        <v>3091</v>
      </c>
      <c r="D5030" s="50" t="s">
        <v>1799</v>
      </c>
      <c r="E5030" s="50" t="str">
        <f>IF(AND(LEN(NICAP[[#This Row],[State or      Country]])=2,NICAP[[#This Row],[State or      Country]]&lt;&gt;"UK"),"US","Other")</f>
        <v>US</v>
      </c>
      <c r="F5030" s="75">
        <v>7</v>
      </c>
      <c r="G5030" s="48"/>
      <c r="H5030" s="48"/>
      <c r="I5030" s="48"/>
      <c r="J5030" s="48"/>
      <c r="K5030" s="48"/>
      <c r="L5030" s="36" t="s">
        <v>3090</v>
      </c>
      <c r="M5030" s="36" t="str">
        <f>IF(LEFT(NICAP[[#This Row],[Date]],1)=0,"Y","N")</f>
        <v>N</v>
      </c>
      <c r="N5030" s="36"/>
      <c r="O5030" s="36" t="str">
        <f>19&amp;LEFT(NICAP[[#This Row],[Date]],2)</f>
        <v>1978</v>
      </c>
      <c r="P5030" s="36" t="str">
        <f>MID(NICAP[[#This Row],[Date]],3,2)</f>
        <v>09</v>
      </c>
      <c r="Q5030" s="36" t="str">
        <f>RIGHT(NICAP[[#This Row],[Date]],2)</f>
        <v>15</v>
      </c>
      <c r="R5030" s="26">
        <f>DATE(NICAP[[#This Row],[Year]],NICAP[[#This Row],[Month]],NICAP[[#This Row],[Day]])</f>
        <v>28748</v>
      </c>
      <c r="S5030" s="35" t="str">
        <f t="shared" si="156"/>
        <v>TN</v>
      </c>
      <c r="T5030" s="24" t="str">
        <f t="shared" si="157"/>
        <v>US</v>
      </c>
    </row>
    <row r="5031" spans="1:20" ht="115.5" customHeight="1" x14ac:dyDescent="0.2">
      <c r="A5031" s="35">
        <v>5022</v>
      </c>
      <c r="B5031" s="57">
        <v>780915</v>
      </c>
      <c r="C5031" s="50" t="s">
        <v>3089</v>
      </c>
      <c r="D5031" s="50" t="s">
        <v>1670</v>
      </c>
      <c r="E5031" s="50" t="str">
        <f>IF(AND(LEN(NICAP[[#This Row],[State or      Country]])=2,NICAP[[#This Row],[State or      Country]]&lt;&gt;"UK"),"US","Other")</f>
        <v>US</v>
      </c>
      <c r="F5031" s="75">
        <v>2</v>
      </c>
      <c r="G5031" s="48"/>
      <c r="H5031" s="48"/>
      <c r="I5031" s="48"/>
      <c r="J5031" s="48"/>
      <c r="K5031" s="48"/>
      <c r="L5031" s="36" t="s">
        <v>3088</v>
      </c>
      <c r="M5031" s="36" t="str">
        <f>IF(LEFT(NICAP[[#This Row],[Date]],1)=0,"Y","N")</f>
        <v>N</v>
      </c>
      <c r="N5031" s="36"/>
      <c r="O5031" s="36" t="str">
        <f>19&amp;LEFT(NICAP[[#This Row],[Date]],2)</f>
        <v>1978</v>
      </c>
      <c r="P5031" s="36" t="str">
        <f>MID(NICAP[[#This Row],[Date]],3,2)</f>
        <v>09</v>
      </c>
      <c r="Q5031" s="36" t="str">
        <f>RIGHT(NICAP[[#This Row],[Date]],2)</f>
        <v>15</v>
      </c>
      <c r="R5031" s="26">
        <f>DATE(NICAP[[#This Row],[Year]],NICAP[[#This Row],[Month]],NICAP[[#This Row],[Day]])</f>
        <v>28748</v>
      </c>
      <c r="S5031" s="35" t="str">
        <f t="shared" si="156"/>
        <v>IL</v>
      </c>
      <c r="T5031" s="24" t="str">
        <f t="shared" si="157"/>
        <v>US</v>
      </c>
    </row>
    <row r="5032" spans="1:20" ht="115.5" customHeight="1" x14ac:dyDescent="0.2">
      <c r="A5032" s="35">
        <v>5023</v>
      </c>
      <c r="B5032" s="57">
        <v>780915</v>
      </c>
      <c r="C5032" s="50" t="s">
        <v>3089</v>
      </c>
      <c r="D5032" s="50" t="s">
        <v>1670</v>
      </c>
      <c r="E5032" s="50" t="str">
        <f>IF(AND(LEN(NICAP[[#This Row],[State or      Country]])=2,NICAP[[#This Row],[State or      Country]]&lt;&gt;"UK"),"US","Other")</f>
        <v>US</v>
      </c>
      <c r="F5032" s="75">
        <v>3</v>
      </c>
      <c r="G5032" s="48"/>
      <c r="H5032" s="48"/>
      <c r="I5032" s="48"/>
      <c r="J5032" s="48"/>
      <c r="K5032" s="48"/>
      <c r="L5032" s="36" t="s">
        <v>3088</v>
      </c>
      <c r="M5032" s="36" t="str">
        <f>IF(LEFT(NICAP[[#This Row],[Date]],1)=0,"Y","N")</f>
        <v>N</v>
      </c>
      <c r="N5032" s="36"/>
      <c r="O5032" s="36" t="str">
        <f>19&amp;LEFT(NICAP[[#This Row],[Date]],2)</f>
        <v>1978</v>
      </c>
      <c r="P5032" s="36" t="str">
        <f>MID(NICAP[[#This Row],[Date]],3,2)</f>
        <v>09</v>
      </c>
      <c r="Q5032" s="36" t="str">
        <f>RIGHT(NICAP[[#This Row],[Date]],2)</f>
        <v>15</v>
      </c>
      <c r="R5032" s="26">
        <f>DATE(NICAP[[#This Row],[Year]],NICAP[[#This Row],[Month]],NICAP[[#This Row],[Day]])</f>
        <v>28748</v>
      </c>
      <c r="S5032" s="35" t="str">
        <f t="shared" si="156"/>
        <v>IL</v>
      </c>
      <c r="T5032" s="24" t="str">
        <f t="shared" si="157"/>
        <v>US</v>
      </c>
    </row>
    <row r="5033" spans="1:20" ht="115.5" customHeight="1" x14ac:dyDescent="0.2">
      <c r="A5033" s="35">
        <v>5024</v>
      </c>
      <c r="B5033" s="57">
        <v>780915</v>
      </c>
      <c r="C5033" s="50" t="s">
        <v>3089</v>
      </c>
      <c r="D5033" s="50" t="s">
        <v>1670</v>
      </c>
      <c r="E5033" s="50" t="str">
        <f>IF(AND(LEN(NICAP[[#This Row],[State or      Country]])=2,NICAP[[#This Row],[State or      Country]]&lt;&gt;"UK"),"US","Other")</f>
        <v>US</v>
      </c>
      <c r="F5033" s="75">
        <v>4</v>
      </c>
      <c r="G5033" s="48"/>
      <c r="H5033" s="48"/>
      <c r="I5033" s="48"/>
      <c r="J5033" s="48"/>
      <c r="K5033" s="48"/>
      <c r="L5033" s="36" t="s">
        <v>3088</v>
      </c>
      <c r="M5033" s="36" t="str">
        <f>IF(LEFT(NICAP[[#This Row],[Date]],1)=0,"Y","N")</f>
        <v>N</v>
      </c>
      <c r="N5033" s="36"/>
      <c r="O5033" s="36" t="str">
        <f>19&amp;LEFT(NICAP[[#This Row],[Date]],2)</f>
        <v>1978</v>
      </c>
      <c r="P5033" s="36" t="str">
        <f>MID(NICAP[[#This Row],[Date]],3,2)</f>
        <v>09</v>
      </c>
      <c r="Q5033" s="36" t="str">
        <f>RIGHT(NICAP[[#This Row],[Date]],2)</f>
        <v>15</v>
      </c>
      <c r="R5033" s="26">
        <f>DATE(NICAP[[#This Row],[Year]],NICAP[[#This Row],[Month]],NICAP[[#This Row],[Day]])</f>
        <v>28748</v>
      </c>
      <c r="S5033" s="35" t="str">
        <f t="shared" si="156"/>
        <v>IL</v>
      </c>
      <c r="T5033" s="24" t="str">
        <f t="shared" si="157"/>
        <v>US</v>
      </c>
    </row>
    <row r="5034" spans="1:20" ht="115.5" customHeight="1" x14ac:dyDescent="0.2">
      <c r="A5034" s="35">
        <v>5025</v>
      </c>
      <c r="B5034" s="67">
        <v>780915</v>
      </c>
      <c r="C5034" s="50" t="s">
        <v>3089</v>
      </c>
      <c r="D5034" s="50" t="s">
        <v>1670</v>
      </c>
      <c r="E5034" s="50" t="str">
        <f>IF(AND(LEN(NICAP[[#This Row],[State or      Country]])=2,NICAP[[#This Row],[State or      Country]]&lt;&gt;"UK"),"US","Other")</f>
        <v>US</v>
      </c>
      <c r="F5034" s="75">
        <v>7</v>
      </c>
      <c r="G5034" s="48"/>
      <c r="H5034" s="48"/>
      <c r="I5034" s="48"/>
      <c r="J5034" s="48"/>
      <c r="K5034" s="48"/>
      <c r="L5034" s="36" t="s">
        <v>3088</v>
      </c>
      <c r="M5034" s="36" t="str">
        <f>IF(LEFT(NICAP[[#This Row],[Date]],1)=0,"Y","N")</f>
        <v>N</v>
      </c>
      <c r="N5034" s="36"/>
      <c r="O5034" s="36" t="str">
        <f>19&amp;LEFT(NICAP[[#This Row],[Date]],2)</f>
        <v>1978</v>
      </c>
      <c r="P5034" s="36" t="str">
        <f>MID(NICAP[[#This Row],[Date]],3,2)</f>
        <v>09</v>
      </c>
      <c r="Q5034" s="36" t="str">
        <f>RIGHT(NICAP[[#This Row],[Date]],2)</f>
        <v>15</v>
      </c>
      <c r="R5034" s="26">
        <f>DATE(NICAP[[#This Row],[Year]],NICAP[[#This Row],[Month]],NICAP[[#This Row],[Day]])</f>
        <v>28748</v>
      </c>
      <c r="S5034" s="35" t="str">
        <f t="shared" si="156"/>
        <v>IL</v>
      </c>
      <c r="T5034" s="24" t="str">
        <f t="shared" si="157"/>
        <v>US</v>
      </c>
    </row>
    <row r="5035" spans="1:20" ht="42" customHeight="1" x14ac:dyDescent="0.2">
      <c r="A5035" s="35">
        <v>5026</v>
      </c>
      <c r="B5035" s="67">
        <v>780917</v>
      </c>
      <c r="C5035" s="50" t="s">
        <v>3087</v>
      </c>
      <c r="D5035" s="50" t="s">
        <v>1793</v>
      </c>
      <c r="E5035" s="50" t="str">
        <f>IF(AND(LEN(NICAP[[#This Row],[State or      Country]])=2,NICAP[[#This Row],[State or      Country]]&lt;&gt;"UK"),"US","Other")</f>
        <v>US</v>
      </c>
      <c r="F5035" s="75">
        <v>1</v>
      </c>
      <c r="G5035" s="48"/>
      <c r="H5035" s="48"/>
      <c r="I5035" s="48"/>
      <c r="J5035" s="48"/>
      <c r="K5035" s="48"/>
      <c r="L5035" s="36" t="s">
        <v>3086</v>
      </c>
      <c r="M5035" s="36" t="str">
        <f>IF(LEFT(NICAP[[#This Row],[Date]],1)=0,"Y","N")</f>
        <v>N</v>
      </c>
      <c r="N5035" s="36"/>
      <c r="O5035" s="36" t="str">
        <f>19&amp;LEFT(NICAP[[#This Row],[Date]],2)</f>
        <v>1978</v>
      </c>
      <c r="P5035" s="36" t="str">
        <f>MID(NICAP[[#This Row],[Date]],3,2)</f>
        <v>09</v>
      </c>
      <c r="Q5035" s="36" t="str">
        <f>RIGHT(NICAP[[#This Row],[Date]],2)</f>
        <v>17</v>
      </c>
      <c r="R5035" s="26">
        <f>DATE(NICAP[[#This Row],[Year]],NICAP[[#This Row],[Month]],NICAP[[#This Row],[Day]])</f>
        <v>28750</v>
      </c>
      <c r="S5035" s="35" t="str">
        <f t="shared" si="156"/>
        <v>AU</v>
      </c>
      <c r="T5035" s="24" t="str">
        <f t="shared" si="157"/>
        <v>US</v>
      </c>
    </row>
    <row r="5036" spans="1:20" ht="42.75" customHeight="1" x14ac:dyDescent="0.2">
      <c r="A5036" s="35">
        <v>5027</v>
      </c>
      <c r="B5036" s="67">
        <v>780917</v>
      </c>
      <c r="C5036" s="50" t="s">
        <v>3087</v>
      </c>
      <c r="D5036" s="50" t="s">
        <v>1793</v>
      </c>
      <c r="E5036" s="50" t="str">
        <f>IF(AND(LEN(NICAP[[#This Row],[State or      Country]])=2,NICAP[[#This Row],[State or      Country]]&lt;&gt;"UK"),"US","Other")</f>
        <v>US</v>
      </c>
      <c r="F5036" s="75">
        <v>3</v>
      </c>
      <c r="G5036" s="48"/>
      <c r="H5036" s="48"/>
      <c r="I5036" s="48"/>
      <c r="J5036" s="48"/>
      <c r="K5036" s="48"/>
      <c r="L5036" s="36" t="s">
        <v>3086</v>
      </c>
      <c r="M5036" s="36" t="str">
        <f>IF(LEFT(NICAP[[#This Row],[Date]],1)=0,"Y","N")</f>
        <v>N</v>
      </c>
      <c r="N5036" s="36"/>
      <c r="O5036" s="36" t="str">
        <f>19&amp;LEFT(NICAP[[#This Row],[Date]],2)</f>
        <v>1978</v>
      </c>
      <c r="P5036" s="36" t="str">
        <f>MID(NICAP[[#This Row],[Date]],3,2)</f>
        <v>09</v>
      </c>
      <c r="Q5036" s="36" t="str">
        <f>RIGHT(NICAP[[#This Row],[Date]],2)</f>
        <v>17</v>
      </c>
      <c r="R5036" s="26">
        <f>DATE(NICAP[[#This Row],[Year]],NICAP[[#This Row],[Month]],NICAP[[#This Row],[Day]])</f>
        <v>28750</v>
      </c>
      <c r="S5036" s="35" t="str">
        <f t="shared" si="156"/>
        <v>AU</v>
      </c>
      <c r="T5036" s="24" t="str">
        <f t="shared" si="157"/>
        <v>US</v>
      </c>
    </row>
    <row r="5037" spans="1:20" ht="27.75" customHeight="1" x14ac:dyDescent="0.2">
      <c r="A5037" s="35">
        <v>5028</v>
      </c>
      <c r="B5037" s="66">
        <v>780917</v>
      </c>
      <c r="C5037" s="44" t="s">
        <v>3085</v>
      </c>
      <c r="D5037" s="44" t="s">
        <v>1810</v>
      </c>
      <c r="E5037" s="44" t="str">
        <f>IF(AND(LEN(NICAP[[#This Row],[State or      Country]])=2,NICAP[[#This Row],[State or      Country]]&lt;&gt;"UK"),"US","Other")</f>
        <v>Other</v>
      </c>
      <c r="F5037" s="74">
        <v>3</v>
      </c>
      <c r="G5037" s="41"/>
      <c r="H5037" s="41"/>
      <c r="I5037" s="41"/>
      <c r="J5037" s="41"/>
      <c r="K5037" s="41"/>
      <c r="L5037" s="42" t="s">
        <v>3084</v>
      </c>
      <c r="M5037" s="42" t="str">
        <f>IF(LEFT(NICAP[[#This Row],[Date]],1)=0,"Y","N")</f>
        <v>N</v>
      </c>
      <c r="N5037" s="42"/>
      <c r="O5037" s="42" t="str">
        <f>19&amp;LEFT(NICAP[[#This Row],[Date]],2)</f>
        <v>1978</v>
      </c>
      <c r="P5037" s="42" t="str">
        <f>MID(NICAP[[#This Row],[Date]],3,2)</f>
        <v>09</v>
      </c>
      <c r="Q5037" s="42" t="str">
        <f>RIGHT(NICAP[[#This Row],[Date]],2)</f>
        <v>17</v>
      </c>
      <c r="R5037" s="26">
        <f>DATE(NICAP[[#This Row],[Year]],NICAP[[#This Row],[Month]],NICAP[[#This Row],[Day]])</f>
        <v>28750</v>
      </c>
      <c r="S5037" s="35" t="str">
        <f t="shared" si="156"/>
        <v/>
      </c>
      <c r="T5037" s="24" t="str">
        <f t="shared" si="157"/>
        <v>Italy</v>
      </c>
    </row>
    <row r="5038" spans="1:20" ht="42" customHeight="1" x14ac:dyDescent="0.2">
      <c r="A5038" s="35">
        <v>5029</v>
      </c>
      <c r="B5038" s="67">
        <v>780918</v>
      </c>
      <c r="C5038" s="50" t="s">
        <v>3083</v>
      </c>
      <c r="D5038" s="50" t="s">
        <v>1810</v>
      </c>
      <c r="E5038" s="50" t="str">
        <f>IF(AND(LEN(NICAP[[#This Row],[State or      Country]])=2,NICAP[[#This Row],[State or      Country]]&lt;&gt;"UK"),"US","Other")</f>
        <v>Other</v>
      </c>
      <c r="F5038" s="75">
        <v>7</v>
      </c>
      <c r="G5038" s="48"/>
      <c r="H5038" s="48"/>
      <c r="I5038" s="48"/>
      <c r="J5038" s="48"/>
      <c r="K5038" s="48"/>
      <c r="L5038" s="36" t="s">
        <v>3082</v>
      </c>
      <c r="M5038" s="36" t="str">
        <f>IF(LEFT(NICAP[[#This Row],[Date]],1)=0,"Y","N")</f>
        <v>N</v>
      </c>
      <c r="N5038" s="36"/>
      <c r="O5038" s="36" t="str">
        <f>19&amp;LEFT(NICAP[[#This Row],[Date]],2)</f>
        <v>1978</v>
      </c>
      <c r="P5038" s="36" t="str">
        <f>MID(NICAP[[#This Row],[Date]],3,2)</f>
        <v>09</v>
      </c>
      <c r="Q5038" s="36" t="str">
        <f>RIGHT(NICAP[[#This Row],[Date]],2)</f>
        <v>18</v>
      </c>
      <c r="R5038" s="26">
        <f>DATE(NICAP[[#This Row],[Year]],NICAP[[#This Row],[Month]],NICAP[[#This Row],[Day]])</f>
        <v>28751</v>
      </c>
      <c r="S5038" s="35" t="str">
        <f t="shared" si="156"/>
        <v/>
      </c>
      <c r="T5038" s="24" t="str">
        <f t="shared" si="157"/>
        <v>Italy</v>
      </c>
    </row>
    <row r="5039" spans="1:20" ht="41.25" customHeight="1" x14ac:dyDescent="0.2">
      <c r="A5039" s="35">
        <v>5030</v>
      </c>
      <c r="B5039" s="69" t="s">
        <v>3081</v>
      </c>
      <c r="C5039" s="50" t="s">
        <v>3080</v>
      </c>
      <c r="D5039" s="50" t="s">
        <v>2067</v>
      </c>
      <c r="E5039" s="50" t="str">
        <f>IF(AND(LEN(NICAP[[#This Row],[State or      Country]])=2,NICAP[[#This Row],[State or      Country]]&lt;&gt;"UK"),"US","Other")</f>
        <v>Other</v>
      </c>
      <c r="F5039" s="75">
        <v>3</v>
      </c>
      <c r="G5039" s="48"/>
      <c r="H5039" s="48"/>
      <c r="I5039" s="48"/>
      <c r="J5039" s="48"/>
      <c r="K5039" s="48"/>
      <c r="L5039" s="36" t="s">
        <v>3079</v>
      </c>
      <c r="M5039" s="36" t="str">
        <f>IF(LEFT(NICAP[[#This Row],[Date]],1)=0,"Y","N")</f>
        <v>N</v>
      </c>
      <c r="N5039" s="36"/>
      <c r="O5039" s="36" t="str">
        <f>19&amp;LEFT(NICAP[[#This Row],[Date]],2)</f>
        <v>1978</v>
      </c>
      <c r="P5039" s="36" t="str">
        <f>MID(NICAP[[#This Row],[Date]],3,2)</f>
        <v>09</v>
      </c>
      <c r="Q5039" s="36" t="str">
        <f>RIGHT(NICAP[[#This Row],[Date]],2)</f>
        <v>23</v>
      </c>
      <c r="R5039" s="26">
        <f>DATE(NICAP[[#This Row],[Year]],NICAP[[#This Row],[Month]],NICAP[[#This Row],[Day]])</f>
        <v>28756</v>
      </c>
      <c r="S5039" s="35" t="str">
        <f t="shared" si="156"/>
        <v/>
      </c>
      <c r="T5039" s="24" t="str">
        <f t="shared" si="157"/>
        <v>Argentina</v>
      </c>
    </row>
    <row r="5040" spans="1:20" ht="42.75" customHeight="1" x14ac:dyDescent="0.2">
      <c r="A5040" s="35">
        <v>5031</v>
      </c>
      <c r="B5040" s="67">
        <v>780923</v>
      </c>
      <c r="C5040" s="50" t="s">
        <v>3078</v>
      </c>
      <c r="D5040" s="50" t="s">
        <v>2067</v>
      </c>
      <c r="E5040" s="50" t="str">
        <f>IF(AND(LEN(NICAP[[#This Row],[State or      Country]])=2,NICAP[[#This Row],[State or      Country]]&lt;&gt;"UK"),"US","Other")</f>
        <v>Other</v>
      </c>
      <c r="F5040" s="75">
        <v>1</v>
      </c>
      <c r="G5040" s="48"/>
      <c r="H5040" s="48"/>
      <c r="I5040" s="48"/>
      <c r="J5040" s="48"/>
      <c r="K5040" s="48"/>
      <c r="L5040" s="36" t="s">
        <v>3077</v>
      </c>
      <c r="M5040" s="36" t="str">
        <f>IF(LEFT(NICAP[[#This Row],[Date]],1)=0,"Y","N")</f>
        <v>N</v>
      </c>
      <c r="N5040" s="36"/>
      <c r="O5040" s="36" t="str">
        <f>19&amp;LEFT(NICAP[[#This Row],[Date]],2)</f>
        <v>1978</v>
      </c>
      <c r="P5040" s="36" t="str">
        <f>MID(NICAP[[#This Row],[Date]],3,2)</f>
        <v>09</v>
      </c>
      <c r="Q5040" s="36" t="str">
        <f>RIGHT(NICAP[[#This Row],[Date]],2)</f>
        <v>23</v>
      </c>
      <c r="R5040" s="26">
        <f>DATE(NICAP[[#This Row],[Year]],NICAP[[#This Row],[Month]],NICAP[[#This Row],[Day]])</f>
        <v>28756</v>
      </c>
      <c r="S5040" s="35" t="str">
        <f t="shared" si="156"/>
        <v/>
      </c>
      <c r="T5040" s="24" t="str">
        <f t="shared" si="157"/>
        <v>Argentina</v>
      </c>
    </row>
    <row r="5041" spans="1:20" ht="72" customHeight="1" x14ac:dyDescent="0.2">
      <c r="A5041" s="35">
        <v>5032</v>
      </c>
      <c r="B5041" s="67">
        <v>780925</v>
      </c>
      <c r="C5041" s="50" t="s">
        <v>3076</v>
      </c>
      <c r="D5041" s="50" t="s">
        <v>1787</v>
      </c>
      <c r="E5041" s="50" t="str">
        <f>IF(AND(LEN(NICAP[[#This Row],[State or      Country]])=2,NICAP[[#This Row],[State or      Country]]&lt;&gt;"UK"),"US","Other")</f>
        <v>US</v>
      </c>
      <c r="F5041" s="75">
        <v>2</v>
      </c>
      <c r="G5041" s="48"/>
      <c r="H5041" s="48"/>
      <c r="I5041" s="48"/>
      <c r="J5041" s="48"/>
      <c r="K5041" s="48"/>
      <c r="L5041" s="36" t="s">
        <v>3075</v>
      </c>
      <c r="M5041" s="36" t="str">
        <f>IF(LEFT(NICAP[[#This Row],[Date]],1)=0,"Y","N")</f>
        <v>N</v>
      </c>
      <c r="N5041" s="36"/>
      <c r="O5041" s="36" t="str">
        <f>19&amp;LEFT(NICAP[[#This Row],[Date]],2)</f>
        <v>1978</v>
      </c>
      <c r="P5041" s="36" t="str">
        <f>MID(NICAP[[#This Row],[Date]],3,2)</f>
        <v>09</v>
      </c>
      <c r="Q5041" s="36" t="str">
        <f>RIGHT(NICAP[[#This Row],[Date]],2)</f>
        <v>25</v>
      </c>
      <c r="R5041" s="26">
        <f>DATE(NICAP[[#This Row],[Year]],NICAP[[#This Row],[Month]],NICAP[[#This Row],[Day]])</f>
        <v>28758</v>
      </c>
      <c r="S5041" s="35" t="str">
        <f t="shared" si="156"/>
        <v>IN</v>
      </c>
      <c r="T5041" s="24" t="str">
        <f t="shared" si="157"/>
        <v>US</v>
      </c>
    </row>
    <row r="5042" spans="1:20" ht="71.25" customHeight="1" x14ac:dyDescent="0.2">
      <c r="A5042" s="35">
        <v>5033</v>
      </c>
      <c r="B5042" s="67">
        <v>780925</v>
      </c>
      <c r="C5042" s="50" t="s">
        <v>3076</v>
      </c>
      <c r="D5042" s="50" t="s">
        <v>1787</v>
      </c>
      <c r="E5042" s="50" t="str">
        <f>IF(AND(LEN(NICAP[[#This Row],[State or      Country]])=2,NICAP[[#This Row],[State or      Country]]&lt;&gt;"UK"),"US","Other")</f>
        <v>US</v>
      </c>
      <c r="F5042" s="75">
        <v>4</v>
      </c>
      <c r="G5042" s="48"/>
      <c r="H5042" s="48"/>
      <c r="I5042" s="48"/>
      <c r="J5042" s="48"/>
      <c r="K5042" s="48"/>
      <c r="L5042" s="36" t="s">
        <v>3075</v>
      </c>
      <c r="M5042" s="36" t="str">
        <f>IF(LEFT(NICAP[[#This Row],[Date]],1)=0,"Y","N")</f>
        <v>N</v>
      </c>
      <c r="N5042" s="36"/>
      <c r="O5042" s="36" t="str">
        <f>19&amp;LEFT(NICAP[[#This Row],[Date]],2)</f>
        <v>1978</v>
      </c>
      <c r="P5042" s="36" t="str">
        <f>MID(NICAP[[#This Row],[Date]],3,2)</f>
        <v>09</v>
      </c>
      <c r="Q5042" s="36" t="str">
        <f>RIGHT(NICAP[[#This Row],[Date]],2)</f>
        <v>25</v>
      </c>
      <c r="R5042" s="26">
        <f>DATE(NICAP[[#This Row],[Year]],NICAP[[#This Row],[Month]],NICAP[[#This Row],[Day]])</f>
        <v>28758</v>
      </c>
      <c r="S5042" s="35" t="str">
        <f t="shared" si="156"/>
        <v>IN</v>
      </c>
      <c r="T5042" s="24" t="str">
        <f t="shared" si="157"/>
        <v>US</v>
      </c>
    </row>
    <row r="5043" spans="1:20" ht="72" customHeight="1" x14ac:dyDescent="0.2">
      <c r="A5043" s="35">
        <v>5034</v>
      </c>
      <c r="B5043" s="67">
        <v>780925</v>
      </c>
      <c r="C5043" s="50" t="s">
        <v>3076</v>
      </c>
      <c r="D5043" s="50" t="s">
        <v>1787</v>
      </c>
      <c r="E5043" s="50" t="str">
        <f>IF(AND(LEN(NICAP[[#This Row],[State or      Country]])=2,NICAP[[#This Row],[State or      Country]]&lt;&gt;"UK"),"US","Other")</f>
        <v>US</v>
      </c>
      <c r="F5043" s="75">
        <v>6</v>
      </c>
      <c r="G5043" s="48"/>
      <c r="H5043" s="48"/>
      <c r="I5043" s="48"/>
      <c r="J5043" s="48"/>
      <c r="K5043" s="48"/>
      <c r="L5043" s="36" t="s">
        <v>3075</v>
      </c>
      <c r="M5043" s="36" t="str">
        <f>IF(LEFT(NICAP[[#This Row],[Date]],1)=0,"Y","N")</f>
        <v>N</v>
      </c>
      <c r="N5043" s="36"/>
      <c r="O5043" s="36" t="str">
        <f>19&amp;LEFT(NICAP[[#This Row],[Date]],2)</f>
        <v>1978</v>
      </c>
      <c r="P5043" s="36" t="str">
        <f>MID(NICAP[[#This Row],[Date]],3,2)</f>
        <v>09</v>
      </c>
      <c r="Q5043" s="36" t="str">
        <f>RIGHT(NICAP[[#This Row],[Date]],2)</f>
        <v>25</v>
      </c>
      <c r="R5043" s="26">
        <f>DATE(NICAP[[#This Row],[Year]],NICAP[[#This Row],[Month]],NICAP[[#This Row],[Day]])</f>
        <v>28758</v>
      </c>
      <c r="S5043" s="35" t="str">
        <f t="shared" si="156"/>
        <v>IN</v>
      </c>
      <c r="T5043" s="24" t="str">
        <f t="shared" si="157"/>
        <v>US</v>
      </c>
    </row>
    <row r="5044" spans="1:20" ht="42" customHeight="1" x14ac:dyDescent="0.2">
      <c r="A5044" s="35">
        <v>5035</v>
      </c>
      <c r="B5044" s="67">
        <v>780926</v>
      </c>
      <c r="C5044" s="50" t="s">
        <v>3074</v>
      </c>
      <c r="D5044" s="50" t="s">
        <v>1694</v>
      </c>
      <c r="E5044" s="50" t="str">
        <f>IF(AND(LEN(NICAP[[#This Row],[State or      Country]])=2,NICAP[[#This Row],[State or      Country]]&lt;&gt;"UK"),"US","Other")</f>
        <v>US</v>
      </c>
      <c r="F5044" s="75">
        <v>3</v>
      </c>
      <c r="G5044" s="48"/>
      <c r="H5044" s="48"/>
      <c r="I5044" s="48"/>
      <c r="J5044" s="48"/>
      <c r="K5044" s="48"/>
      <c r="L5044" s="42" t="s">
        <v>3073</v>
      </c>
      <c r="M5044" s="42" t="str">
        <f>IF(LEFT(NICAP[[#This Row],[Date]],1)=0,"Y","N")</f>
        <v>N</v>
      </c>
      <c r="N5044" s="42"/>
      <c r="O5044" s="42" t="str">
        <f>19&amp;LEFT(NICAP[[#This Row],[Date]],2)</f>
        <v>1978</v>
      </c>
      <c r="P5044" s="42" t="str">
        <f>MID(NICAP[[#This Row],[Date]],3,2)</f>
        <v>09</v>
      </c>
      <c r="Q5044" s="42" t="str">
        <f>RIGHT(NICAP[[#This Row],[Date]],2)</f>
        <v>26</v>
      </c>
      <c r="R5044" s="26">
        <f>DATE(NICAP[[#This Row],[Year]],NICAP[[#This Row],[Month]],NICAP[[#This Row],[Day]])</f>
        <v>28759</v>
      </c>
      <c r="S5044" s="35" t="str">
        <f t="shared" si="156"/>
        <v>OH</v>
      </c>
      <c r="T5044" s="24" t="str">
        <f t="shared" si="157"/>
        <v>US</v>
      </c>
    </row>
    <row r="5045" spans="1:20" ht="72" customHeight="1" x14ac:dyDescent="0.2">
      <c r="A5045" s="35">
        <v>5036</v>
      </c>
      <c r="B5045" s="57">
        <v>780928</v>
      </c>
      <c r="C5045" s="50" t="s">
        <v>3072</v>
      </c>
      <c r="D5045" s="50" t="s">
        <v>2180</v>
      </c>
      <c r="E5045" s="50" t="str">
        <f>IF(AND(LEN(NICAP[[#This Row],[State or      Country]])=2,NICAP[[#This Row],[State or      Country]]&lt;&gt;"UK"),"US","Other")</f>
        <v>US</v>
      </c>
      <c r="F5045" s="49">
        <v>2</v>
      </c>
      <c r="G5045" s="48"/>
      <c r="H5045" s="48"/>
      <c r="I5045" s="48"/>
      <c r="J5045" s="48"/>
      <c r="K5045" s="48"/>
      <c r="L5045" s="36" t="s">
        <v>3071</v>
      </c>
      <c r="M5045" s="36" t="str">
        <f>IF(LEFT(NICAP[[#This Row],[Date]],1)=0,"Y","N")</f>
        <v>N</v>
      </c>
      <c r="N5045" s="36"/>
      <c r="O5045" s="36" t="str">
        <f>19&amp;LEFT(NICAP[[#This Row],[Date]],2)</f>
        <v>1978</v>
      </c>
      <c r="P5045" s="36" t="str">
        <f>MID(NICAP[[#This Row],[Date]],3,2)</f>
        <v>09</v>
      </c>
      <c r="Q5045" s="36" t="str">
        <f>RIGHT(NICAP[[#This Row],[Date]],2)</f>
        <v>28</v>
      </c>
      <c r="R5045" s="26">
        <f>DATE(NICAP[[#This Row],[Year]],NICAP[[#This Row],[Month]],NICAP[[#This Row],[Day]])</f>
        <v>28761</v>
      </c>
      <c r="S5045" s="35" t="str">
        <f t="shared" si="156"/>
        <v>NE</v>
      </c>
      <c r="T5045" s="24" t="str">
        <f t="shared" si="157"/>
        <v>US</v>
      </c>
    </row>
    <row r="5046" spans="1:20" ht="72" customHeight="1" x14ac:dyDescent="0.2">
      <c r="A5046" s="35">
        <v>5037</v>
      </c>
      <c r="B5046" s="57">
        <v>780928</v>
      </c>
      <c r="C5046" s="50" t="s">
        <v>3072</v>
      </c>
      <c r="D5046" s="50" t="s">
        <v>2180</v>
      </c>
      <c r="E5046" s="50" t="str">
        <f>IF(AND(LEN(NICAP[[#This Row],[State or      Country]])=2,NICAP[[#This Row],[State or      Country]]&lt;&gt;"UK"),"US","Other")</f>
        <v>US</v>
      </c>
      <c r="F5046" s="49">
        <v>3</v>
      </c>
      <c r="G5046" s="48"/>
      <c r="H5046" s="48"/>
      <c r="I5046" s="48"/>
      <c r="J5046" s="48"/>
      <c r="K5046" s="48"/>
      <c r="L5046" s="36" t="s">
        <v>3071</v>
      </c>
      <c r="M5046" s="36" t="str">
        <f>IF(LEFT(NICAP[[#This Row],[Date]],1)=0,"Y","N")</f>
        <v>N</v>
      </c>
      <c r="N5046" s="36"/>
      <c r="O5046" s="36" t="str">
        <f>19&amp;LEFT(NICAP[[#This Row],[Date]],2)</f>
        <v>1978</v>
      </c>
      <c r="P5046" s="36" t="str">
        <f>MID(NICAP[[#This Row],[Date]],3,2)</f>
        <v>09</v>
      </c>
      <c r="Q5046" s="36" t="str">
        <f>RIGHT(NICAP[[#This Row],[Date]],2)</f>
        <v>28</v>
      </c>
      <c r="R5046" s="26">
        <f>DATE(NICAP[[#This Row],[Year]],NICAP[[#This Row],[Month]],NICAP[[#This Row],[Day]])</f>
        <v>28761</v>
      </c>
      <c r="S5046" s="35" t="str">
        <f t="shared" si="156"/>
        <v>NE</v>
      </c>
      <c r="T5046" s="24" t="str">
        <f t="shared" si="157"/>
        <v>US</v>
      </c>
    </row>
    <row r="5047" spans="1:20" ht="41.25" customHeight="1" x14ac:dyDescent="0.2">
      <c r="A5047" s="35">
        <v>5038</v>
      </c>
      <c r="B5047" s="57">
        <v>781003</v>
      </c>
      <c r="C5047" s="50" t="s">
        <v>3070</v>
      </c>
      <c r="D5047" s="50" t="s">
        <v>3069</v>
      </c>
      <c r="E5047" s="50" t="str">
        <f>IF(AND(LEN(NICAP[[#This Row],[State or      Country]])=2,NICAP[[#This Row],[State or      Country]]&lt;&gt;"UK"),"US","Other")</f>
        <v>Other</v>
      </c>
      <c r="F5047" s="49">
        <v>1</v>
      </c>
      <c r="G5047" s="48"/>
      <c r="H5047" s="48"/>
      <c r="I5047" s="48"/>
      <c r="J5047" s="48"/>
      <c r="K5047" s="48"/>
      <c r="L5047" s="42" t="s">
        <v>3068</v>
      </c>
      <c r="M5047" s="42" t="str">
        <f>IF(LEFT(NICAP[[#This Row],[Date]],1)=0,"Y","N")</f>
        <v>N</v>
      </c>
      <c r="N5047" s="42"/>
      <c r="O5047" s="42" t="str">
        <f>19&amp;LEFT(NICAP[[#This Row],[Date]],2)</f>
        <v>1978</v>
      </c>
      <c r="P5047" s="42" t="str">
        <f>MID(NICAP[[#This Row],[Date]],3,2)</f>
        <v>10</v>
      </c>
      <c r="Q5047" s="42" t="str">
        <f>RIGHT(NICAP[[#This Row],[Date]],2)</f>
        <v>03</v>
      </c>
      <c r="R5047" s="26">
        <f>DATE(NICAP[[#This Row],[Year]],NICAP[[#This Row],[Month]],NICAP[[#This Row],[Day]])</f>
        <v>28766</v>
      </c>
      <c r="S5047" s="35" t="str">
        <f t="shared" si="156"/>
        <v/>
      </c>
      <c r="T5047" s="24" t="str">
        <f t="shared" si="157"/>
        <v>Columbia</v>
      </c>
    </row>
    <row r="5048" spans="1:20" ht="12.75" customHeight="1" x14ac:dyDescent="0.2">
      <c r="A5048" s="35">
        <v>5039</v>
      </c>
      <c r="B5048" s="55">
        <v>781008</v>
      </c>
      <c r="C5048" s="39" t="s">
        <v>3067</v>
      </c>
      <c r="D5048" s="39" t="s">
        <v>1844</v>
      </c>
      <c r="E5048" s="39" t="str">
        <f>IF(AND(LEN(NICAP[[#This Row],[State or      Country]])=2,NICAP[[#This Row],[State or      Country]]&lt;&gt;"UK"),"US","Other")</f>
        <v>US</v>
      </c>
      <c r="F5048" s="38">
        <v>6</v>
      </c>
      <c r="G5048" s="37"/>
      <c r="H5048" s="37"/>
      <c r="I5048" s="37"/>
      <c r="J5048" s="37"/>
      <c r="K5048" s="37"/>
      <c r="L5048" s="36" t="s">
        <v>3066</v>
      </c>
      <c r="M5048" s="36" t="str">
        <f>IF(LEFT(NICAP[[#This Row],[Date]],1)=0,"Y","N")</f>
        <v>N</v>
      </c>
      <c r="N5048" s="36"/>
      <c r="O5048" s="36" t="str">
        <f>19&amp;LEFT(NICAP[[#This Row],[Date]],2)</f>
        <v>1978</v>
      </c>
      <c r="P5048" s="36" t="str">
        <f>MID(NICAP[[#This Row],[Date]],3,2)</f>
        <v>10</v>
      </c>
      <c r="Q5048" s="36" t="str">
        <f>RIGHT(NICAP[[#This Row],[Date]],2)</f>
        <v>08</v>
      </c>
      <c r="R5048" s="26">
        <f>DATE(NICAP[[#This Row],[Year]],NICAP[[#This Row],[Month]],NICAP[[#This Row],[Day]])</f>
        <v>28771</v>
      </c>
      <c r="S5048" s="35" t="str">
        <f t="shared" si="156"/>
        <v>MO</v>
      </c>
      <c r="T5048" s="24" t="str">
        <f t="shared" si="157"/>
        <v>US</v>
      </c>
    </row>
    <row r="5049" spans="1:20" ht="27.75" customHeight="1" x14ac:dyDescent="0.2">
      <c r="A5049" s="35">
        <v>5040</v>
      </c>
      <c r="B5049" s="60">
        <v>781109</v>
      </c>
      <c r="C5049" s="44" t="s">
        <v>3050</v>
      </c>
      <c r="D5049" s="44" t="s">
        <v>2687</v>
      </c>
      <c r="E5049" s="44" t="str">
        <f>IF(AND(LEN(NICAP[[#This Row],[State or      Country]])=2,NICAP[[#This Row],[State or      Country]]&lt;&gt;"UK"),"US","Other")</f>
        <v>Other</v>
      </c>
      <c r="F5049" s="43">
        <v>3</v>
      </c>
      <c r="G5049" s="41"/>
      <c r="H5049" s="41"/>
      <c r="I5049" s="41"/>
      <c r="J5049" s="41"/>
      <c r="K5049" s="41"/>
      <c r="L5049" s="42" t="s">
        <v>3053</v>
      </c>
      <c r="M5049" s="42" t="str">
        <f>IF(LEFT(NICAP[[#This Row],[Date]],1)=0,"Y","N")</f>
        <v>N</v>
      </c>
      <c r="N5049" s="42"/>
      <c r="O5049" s="42" t="str">
        <f>19&amp;LEFT(NICAP[[#This Row],[Date]],2)</f>
        <v>1978</v>
      </c>
      <c r="P5049" s="42" t="str">
        <f>MID(NICAP[[#This Row],[Date]],3,2)</f>
        <v>11</v>
      </c>
      <c r="Q5049" s="42" t="str">
        <f>RIGHT(NICAP[[#This Row],[Date]],2)</f>
        <v>09</v>
      </c>
      <c r="R5049" s="26">
        <f>DATE(NICAP[[#This Row],[Year]],NICAP[[#This Row],[Month]],NICAP[[#This Row],[Day]])</f>
        <v>28803</v>
      </c>
      <c r="S5049" s="35" t="str">
        <f t="shared" si="156"/>
        <v/>
      </c>
      <c r="T5049" s="24" t="str">
        <f t="shared" si="157"/>
        <v>Kuwait</v>
      </c>
    </row>
    <row r="5050" spans="1:20" ht="14.25" customHeight="1" x14ac:dyDescent="0.2">
      <c r="A5050" s="35">
        <v>5041</v>
      </c>
      <c r="B5050" s="56">
        <v>781021</v>
      </c>
      <c r="C5050" s="39" t="s">
        <v>3065</v>
      </c>
      <c r="D5050" s="39" t="s">
        <v>1793</v>
      </c>
      <c r="E5050" s="39" t="str">
        <f>IF(AND(LEN(NICAP[[#This Row],[State or      Country]])=2,NICAP[[#This Row],[State or      Country]]&lt;&gt;"UK"),"US","Other")</f>
        <v>US</v>
      </c>
      <c r="F5050" s="38">
        <v>11</v>
      </c>
      <c r="G5050" s="39" t="s">
        <v>1757</v>
      </c>
      <c r="H5050" s="65">
        <v>5</v>
      </c>
      <c r="I5050" s="37"/>
      <c r="J5050" s="37"/>
      <c r="K5050" s="37"/>
      <c r="L5050" s="36" t="s">
        <v>3064</v>
      </c>
      <c r="M5050" s="36" t="str">
        <f>IF(LEFT(NICAP[[#This Row],[Date]],1)=0,"Y","N")</f>
        <v>N</v>
      </c>
      <c r="N5050" s="36"/>
      <c r="O5050" s="36" t="str">
        <f>19&amp;LEFT(NICAP[[#This Row],[Date]],2)</f>
        <v>1978</v>
      </c>
      <c r="P5050" s="36" t="str">
        <f>MID(NICAP[[#This Row],[Date]],3,2)</f>
        <v>10</v>
      </c>
      <c r="Q5050" s="36" t="str">
        <f>RIGHT(NICAP[[#This Row],[Date]],2)</f>
        <v>21</v>
      </c>
      <c r="R5050" s="26">
        <f>DATE(NICAP[[#This Row],[Year]],NICAP[[#This Row],[Month]],NICAP[[#This Row],[Day]])</f>
        <v>28784</v>
      </c>
      <c r="S5050" s="35" t="str">
        <f t="shared" si="156"/>
        <v>AU</v>
      </c>
      <c r="T5050" s="24" t="str">
        <f t="shared" si="157"/>
        <v>US</v>
      </c>
    </row>
    <row r="5051" spans="1:20" ht="56.25" customHeight="1" x14ac:dyDescent="0.2">
      <c r="A5051" s="35">
        <v>5042</v>
      </c>
      <c r="B5051" s="57">
        <v>781023</v>
      </c>
      <c r="C5051" s="50" t="s">
        <v>3063</v>
      </c>
      <c r="D5051" s="50" t="s">
        <v>1878</v>
      </c>
      <c r="E5051" s="50" t="str">
        <f>IF(AND(LEN(NICAP[[#This Row],[State or      Country]])=2,NICAP[[#This Row],[State or      Country]]&lt;&gt;"UK"),"US","Other")</f>
        <v>Other</v>
      </c>
      <c r="F5051" s="49">
        <v>1</v>
      </c>
      <c r="G5051" s="48"/>
      <c r="H5051" s="48"/>
      <c r="I5051" s="48"/>
      <c r="J5051" s="48"/>
      <c r="K5051" s="48"/>
      <c r="L5051" s="36" t="s">
        <v>3062</v>
      </c>
      <c r="M5051" s="36" t="str">
        <f>IF(LEFT(NICAP[[#This Row],[Date]],1)=0,"Y","N")</f>
        <v>N</v>
      </c>
      <c r="N5051" s="36"/>
      <c r="O5051" s="36" t="str">
        <f>19&amp;LEFT(NICAP[[#This Row],[Date]],2)</f>
        <v>1978</v>
      </c>
      <c r="P5051" s="36" t="str">
        <f>MID(NICAP[[#This Row],[Date]],3,2)</f>
        <v>10</v>
      </c>
      <c r="Q5051" s="36" t="str">
        <f>RIGHT(NICAP[[#This Row],[Date]],2)</f>
        <v>23</v>
      </c>
      <c r="R5051" s="26">
        <f>DATE(NICAP[[#This Row],[Year]],NICAP[[#This Row],[Month]],NICAP[[#This Row],[Day]])</f>
        <v>28786</v>
      </c>
      <c r="S5051" s="35" t="str">
        <f t="shared" si="156"/>
        <v/>
      </c>
      <c r="T5051" s="24" t="str">
        <f t="shared" si="157"/>
        <v>China</v>
      </c>
    </row>
    <row r="5052" spans="1:20" ht="72" customHeight="1" x14ac:dyDescent="0.2">
      <c r="A5052" s="35">
        <v>5043</v>
      </c>
      <c r="B5052" s="57">
        <v>781025</v>
      </c>
      <c r="C5052" s="50" t="s">
        <v>3061</v>
      </c>
      <c r="D5052" s="50" t="s">
        <v>1810</v>
      </c>
      <c r="E5052" s="50" t="str">
        <f>IF(AND(LEN(NICAP[[#This Row],[State or      Country]])=2,NICAP[[#This Row],[State or      Country]]&lt;&gt;"UK"),"US","Other")</f>
        <v>Other</v>
      </c>
      <c r="F5052" s="49">
        <v>2</v>
      </c>
      <c r="G5052" s="48"/>
      <c r="H5052" s="48"/>
      <c r="I5052" s="48"/>
      <c r="J5052" s="48"/>
      <c r="K5052" s="48"/>
      <c r="L5052" s="36" t="s">
        <v>3060</v>
      </c>
      <c r="M5052" s="36" t="str">
        <f>IF(LEFT(NICAP[[#This Row],[Date]],1)=0,"Y","N")</f>
        <v>N</v>
      </c>
      <c r="N5052" s="36"/>
      <c r="O5052" s="36" t="str">
        <f>19&amp;LEFT(NICAP[[#This Row],[Date]],2)</f>
        <v>1978</v>
      </c>
      <c r="P5052" s="36" t="str">
        <f>MID(NICAP[[#This Row],[Date]],3,2)</f>
        <v>10</v>
      </c>
      <c r="Q5052" s="36" t="str">
        <f>RIGHT(NICAP[[#This Row],[Date]],2)</f>
        <v>25</v>
      </c>
      <c r="R5052" s="26">
        <f>DATE(NICAP[[#This Row],[Year]],NICAP[[#This Row],[Month]],NICAP[[#This Row],[Day]])</f>
        <v>28788</v>
      </c>
      <c r="S5052" s="35" t="str">
        <f t="shared" si="156"/>
        <v/>
      </c>
      <c r="T5052" s="24" t="str">
        <f t="shared" si="157"/>
        <v>Italy</v>
      </c>
    </row>
    <row r="5053" spans="1:20" ht="71.25" customHeight="1" x14ac:dyDescent="0.2">
      <c r="A5053" s="35">
        <v>5044</v>
      </c>
      <c r="B5053" s="57">
        <v>781025</v>
      </c>
      <c r="C5053" s="50" t="s">
        <v>3061</v>
      </c>
      <c r="D5053" s="50" t="s">
        <v>1810</v>
      </c>
      <c r="E5053" s="50" t="str">
        <f>IF(AND(LEN(NICAP[[#This Row],[State or      Country]])=2,NICAP[[#This Row],[State or      Country]]&lt;&gt;"UK"),"US","Other")</f>
        <v>Other</v>
      </c>
      <c r="F5053" s="49">
        <v>7</v>
      </c>
      <c r="G5053" s="48"/>
      <c r="H5053" s="48"/>
      <c r="I5053" s="48"/>
      <c r="J5053" s="48"/>
      <c r="K5053" s="48"/>
      <c r="L5053" s="36" t="s">
        <v>3060</v>
      </c>
      <c r="M5053" s="36" t="str">
        <f>IF(LEFT(NICAP[[#This Row],[Date]],1)=0,"Y","N")</f>
        <v>N</v>
      </c>
      <c r="N5053" s="36"/>
      <c r="O5053" s="36" t="str">
        <f>19&amp;LEFT(NICAP[[#This Row],[Date]],2)</f>
        <v>1978</v>
      </c>
      <c r="P5053" s="36" t="str">
        <f>MID(NICAP[[#This Row],[Date]],3,2)</f>
        <v>10</v>
      </c>
      <c r="Q5053" s="36" t="str">
        <f>RIGHT(NICAP[[#This Row],[Date]],2)</f>
        <v>25</v>
      </c>
      <c r="R5053" s="26">
        <f>DATE(NICAP[[#This Row],[Year]],NICAP[[#This Row],[Month]],NICAP[[#This Row],[Day]])</f>
        <v>28788</v>
      </c>
      <c r="S5053" s="35" t="str">
        <f t="shared" si="156"/>
        <v/>
      </c>
      <c r="T5053" s="24" t="str">
        <f t="shared" si="157"/>
        <v>Italy</v>
      </c>
    </row>
    <row r="5054" spans="1:20" ht="160.5" customHeight="1" x14ac:dyDescent="0.2">
      <c r="A5054" s="35">
        <v>5045</v>
      </c>
      <c r="B5054" s="57">
        <v>781030</v>
      </c>
      <c r="C5054" s="50" t="s">
        <v>3059</v>
      </c>
      <c r="D5054" s="50" t="s">
        <v>1749</v>
      </c>
      <c r="E5054" s="50" t="str">
        <f>IF(AND(LEN(NICAP[[#This Row],[State or      Country]])=2,NICAP[[#This Row],[State or      Country]]&lt;&gt;"UK"),"US","Other")</f>
        <v>Other</v>
      </c>
      <c r="F5054" s="49">
        <v>2</v>
      </c>
      <c r="G5054" s="48"/>
      <c r="H5054" s="48"/>
      <c r="I5054" s="48"/>
      <c r="J5054" s="48"/>
      <c r="K5054" s="48"/>
      <c r="L5054" s="36" t="s">
        <v>3058</v>
      </c>
      <c r="M5054" s="36" t="str">
        <f>IF(LEFT(NICAP[[#This Row],[Date]],1)=0,"Y","N")</f>
        <v>N</v>
      </c>
      <c r="N5054" s="36"/>
      <c r="O5054" s="36" t="str">
        <f>19&amp;LEFT(NICAP[[#This Row],[Date]],2)</f>
        <v>1978</v>
      </c>
      <c r="P5054" s="36" t="str">
        <f>MID(NICAP[[#This Row],[Date]],3,2)</f>
        <v>10</v>
      </c>
      <c r="Q5054" s="36" t="str">
        <f>RIGHT(NICAP[[#This Row],[Date]],2)</f>
        <v>30</v>
      </c>
      <c r="R5054" s="26">
        <f>DATE(NICAP[[#This Row],[Year]],NICAP[[#This Row],[Month]],NICAP[[#This Row],[Day]])</f>
        <v>28793</v>
      </c>
      <c r="S5054" s="35" t="str">
        <f t="shared" si="156"/>
        <v/>
      </c>
      <c r="T5054" s="24" t="str">
        <f t="shared" si="157"/>
        <v>Brazil</v>
      </c>
    </row>
    <row r="5055" spans="1:20" ht="160.5" customHeight="1" x14ac:dyDescent="0.2">
      <c r="A5055" s="35">
        <v>5046</v>
      </c>
      <c r="B5055" s="57">
        <v>781030</v>
      </c>
      <c r="C5055" s="50" t="s">
        <v>3059</v>
      </c>
      <c r="D5055" s="50" t="s">
        <v>1749</v>
      </c>
      <c r="E5055" s="50" t="str">
        <f>IF(AND(LEN(NICAP[[#This Row],[State or      Country]])=2,NICAP[[#This Row],[State or      Country]]&lt;&gt;"UK"),"US","Other")</f>
        <v>Other</v>
      </c>
      <c r="F5055" s="49">
        <v>3</v>
      </c>
      <c r="G5055" s="48"/>
      <c r="H5055" s="48"/>
      <c r="I5055" s="48"/>
      <c r="J5055" s="48"/>
      <c r="K5055" s="48"/>
      <c r="L5055" s="36" t="s">
        <v>3058</v>
      </c>
      <c r="M5055" s="36" t="str">
        <f>IF(LEFT(NICAP[[#This Row],[Date]],1)=0,"Y","N")</f>
        <v>N</v>
      </c>
      <c r="N5055" s="36"/>
      <c r="O5055" s="36" t="str">
        <f>19&amp;LEFT(NICAP[[#This Row],[Date]],2)</f>
        <v>1978</v>
      </c>
      <c r="P5055" s="36" t="str">
        <f>MID(NICAP[[#This Row],[Date]],3,2)</f>
        <v>10</v>
      </c>
      <c r="Q5055" s="36" t="str">
        <f>RIGHT(NICAP[[#This Row],[Date]],2)</f>
        <v>30</v>
      </c>
      <c r="R5055" s="26">
        <f>DATE(NICAP[[#This Row],[Year]],NICAP[[#This Row],[Month]],NICAP[[#This Row],[Day]])</f>
        <v>28793</v>
      </c>
      <c r="S5055" s="35" t="str">
        <f t="shared" si="156"/>
        <v/>
      </c>
      <c r="T5055" s="24" t="str">
        <f t="shared" si="157"/>
        <v>Brazil</v>
      </c>
    </row>
    <row r="5056" spans="1:20" ht="159" customHeight="1" x14ac:dyDescent="0.2">
      <c r="A5056" s="35">
        <v>5047</v>
      </c>
      <c r="B5056" s="57">
        <v>781030</v>
      </c>
      <c r="C5056" s="50" t="s">
        <v>3059</v>
      </c>
      <c r="D5056" s="50" t="s">
        <v>1749</v>
      </c>
      <c r="E5056" s="50" t="str">
        <f>IF(AND(LEN(NICAP[[#This Row],[State or      Country]])=2,NICAP[[#This Row],[State or      Country]]&lt;&gt;"UK"),"US","Other")</f>
        <v>Other</v>
      </c>
      <c r="F5056" s="49">
        <v>5</v>
      </c>
      <c r="G5056" s="48"/>
      <c r="H5056" s="48"/>
      <c r="I5056" s="48"/>
      <c r="J5056" s="48"/>
      <c r="K5056" s="48"/>
      <c r="L5056" s="36" t="s">
        <v>3058</v>
      </c>
      <c r="M5056" s="36" t="str">
        <f>IF(LEFT(NICAP[[#This Row],[Date]],1)=0,"Y","N")</f>
        <v>N</v>
      </c>
      <c r="N5056" s="36"/>
      <c r="O5056" s="36" t="str">
        <f>19&amp;LEFT(NICAP[[#This Row],[Date]],2)</f>
        <v>1978</v>
      </c>
      <c r="P5056" s="36" t="str">
        <f>MID(NICAP[[#This Row],[Date]],3,2)</f>
        <v>10</v>
      </c>
      <c r="Q5056" s="36" t="str">
        <f>RIGHT(NICAP[[#This Row],[Date]],2)</f>
        <v>30</v>
      </c>
      <c r="R5056" s="26">
        <f>DATE(NICAP[[#This Row],[Year]],NICAP[[#This Row],[Month]],NICAP[[#This Row],[Day]])</f>
        <v>28793</v>
      </c>
      <c r="S5056" s="35" t="str">
        <f t="shared" si="156"/>
        <v/>
      </c>
      <c r="T5056" s="24" t="str">
        <f t="shared" si="157"/>
        <v>Brazil</v>
      </c>
    </row>
    <row r="5057" spans="1:20" ht="12.75" customHeight="1" x14ac:dyDescent="0.2">
      <c r="A5057" s="35">
        <v>5048</v>
      </c>
      <c r="B5057" s="55">
        <v>781030</v>
      </c>
      <c r="C5057" s="39" t="s">
        <v>2689</v>
      </c>
      <c r="D5057" s="39" t="s">
        <v>2263</v>
      </c>
      <c r="E5057" s="39" t="str">
        <f>IF(AND(LEN(NICAP[[#This Row],[State or      Country]])=2,NICAP[[#This Row],[State or      Country]]&lt;&gt;"UK"),"US","Other")</f>
        <v>Other</v>
      </c>
      <c r="F5057" s="38">
        <v>11</v>
      </c>
      <c r="G5057" s="41"/>
      <c r="H5057" s="41"/>
      <c r="I5057" s="41"/>
      <c r="J5057" s="41"/>
      <c r="K5057" s="41"/>
      <c r="L5057" s="36" t="s">
        <v>3057</v>
      </c>
      <c r="M5057" s="36" t="str">
        <f>IF(LEFT(NICAP[[#This Row],[Date]],1)=0,"Y","N")</f>
        <v>N</v>
      </c>
      <c r="N5057" s="36"/>
      <c r="O5057" s="36" t="str">
        <f>19&amp;LEFT(NICAP[[#This Row],[Date]],2)</f>
        <v>1978</v>
      </c>
      <c r="P5057" s="36" t="str">
        <f>MID(NICAP[[#This Row],[Date]],3,2)</f>
        <v>10</v>
      </c>
      <c r="Q5057" s="36" t="str">
        <f>RIGHT(NICAP[[#This Row],[Date]],2)</f>
        <v>30</v>
      </c>
      <c r="R5057" s="26">
        <f>DATE(NICAP[[#This Row],[Year]],NICAP[[#This Row],[Month]],NICAP[[#This Row],[Day]])</f>
        <v>28793</v>
      </c>
      <c r="S5057" s="35" t="str">
        <f t="shared" si="156"/>
        <v/>
      </c>
      <c r="T5057" s="24" t="str">
        <f t="shared" si="157"/>
        <v>Chile</v>
      </c>
    </row>
    <row r="5058" spans="1:20" ht="12.75" customHeight="1" x14ac:dyDescent="0.2">
      <c r="A5058" s="35">
        <v>5049</v>
      </c>
      <c r="B5058" s="53">
        <v>781108</v>
      </c>
      <c r="C5058" s="39" t="s">
        <v>3056</v>
      </c>
      <c r="D5058" s="39" t="s">
        <v>1810</v>
      </c>
      <c r="E5058" s="39" t="str">
        <f>IF(AND(LEN(NICAP[[#This Row],[State or      Country]])=2,NICAP[[#This Row],[State or      Country]]&lt;&gt;"UK"),"US","Other")</f>
        <v>Other</v>
      </c>
      <c r="F5058" s="38">
        <v>9</v>
      </c>
      <c r="G5058" s="47" t="s">
        <v>1666</v>
      </c>
      <c r="H5058" s="46">
        <v>3</v>
      </c>
      <c r="I5058" s="37"/>
      <c r="J5058" s="37"/>
      <c r="K5058" s="37"/>
      <c r="L5058" s="36" t="s">
        <v>3055</v>
      </c>
      <c r="M5058" s="36" t="str">
        <f>IF(LEFT(NICAP[[#This Row],[Date]],1)=0,"Y","N")</f>
        <v>N</v>
      </c>
      <c r="N5058" s="36"/>
      <c r="O5058" s="36" t="str">
        <f>19&amp;LEFT(NICAP[[#This Row],[Date]],2)</f>
        <v>1978</v>
      </c>
      <c r="P5058" s="36" t="str">
        <f>MID(NICAP[[#This Row],[Date]],3,2)</f>
        <v>11</v>
      </c>
      <c r="Q5058" s="36" t="str">
        <f>RIGHT(NICAP[[#This Row],[Date]],2)</f>
        <v>08</v>
      </c>
      <c r="R5058" s="26">
        <f>DATE(NICAP[[#This Row],[Year]],NICAP[[#This Row],[Month]],NICAP[[#This Row],[Day]])</f>
        <v>28802</v>
      </c>
      <c r="S5058" s="35" t="str">
        <f t="shared" si="156"/>
        <v/>
      </c>
      <c r="T5058" s="24" t="str">
        <f t="shared" si="157"/>
        <v>Italy</v>
      </c>
    </row>
    <row r="5059" spans="1:20" ht="27.75" customHeight="1" x14ac:dyDescent="0.2">
      <c r="A5059" s="35">
        <v>5050</v>
      </c>
      <c r="B5059" s="60">
        <v>781109</v>
      </c>
      <c r="C5059" s="44" t="s">
        <v>3054</v>
      </c>
      <c r="D5059" s="44" t="s">
        <v>2687</v>
      </c>
      <c r="E5059" s="44" t="str">
        <f>IF(AND(LEN(NICAP[[#This Row],[State or      Country]])=2,NICAP[[#This Row],[State or      Country]]&lt;&gt;"UK"),"US","Other")</f>
        <v>Other</v>
      </c>
      <c r="F5059" s="43">
        <v>2</v>
      </c>
      <c r="G5059" s="41"/>
      <c r="H5059" s="41"/>
      <c r="I5059" s="41"/>
      <c r="J5059" s="41"/>
      <c r="K5059" s="41"/>
      <c r="L5059" s="42" t="s">
        <v>3053</v>
      </c>
      <c r="M5059" s="42" t="str">
        <f>IF(LEFT(NICAP[[#This Row],[Date]],1)=0,"Y","N")</f>
        <v>N</v>
      </c>
      <c r="N5059" s="42"/>
      <c r="O5059" s="42" t="str">
        <f>19&amp;LEFT(NICAP[[#This Row],[Date]],2)</f>
        <v>1978</v>
      </c>
      <c r="P5059" s="42" t="str">
        <f>MID(NICAP[[#This Row],[Date]],3,2)</f>
        <v>11</v>
      </c>
      <c r="Q5059" s="42" t="str">
        <f>RIGHT(NICAP[[#This Row],[Date]],2)</f>
        <v>09</v>
      </c>
      <c r="R5059" s="26">
        <f>DATE(NICAP[[#This Row],[Year]],NICAP[[#This Row],[Month]],NICAP[[#This Row],[Day]])</f>
        <v>28803</v>
      </c>
      <c r="S5059" s="35" t="str">
        <f t="shared" si="156"/>
        <v/>
      </c>
      <c r="T5059" s="24" t="str">
        <f t="shared" si="157"/>
        <v>Kuwait</v>
      </c>
    </row>
    <row r="5060" spans="1:20" ht="27.75" customHeight="1" x14ac:dyDescent="0.2">
      <c r="A5060" s="35">
        <v>5051</v>
      </c>
      <c r="B5060" s="60">
        <v>781109</v>
      </c>
      <c r="C5060" s="44" t="s">
        <v>3054</v>
      </c>
      <c r="D5060" s="44" t="s">
        <v>2687</v>
      </c>
      <c r="E5060" s="44" t="str">
        <f>IF(AND(LEN(NICAP[[#This Row],[State or      Country]])=2,NICAP[[#This Row],[State or      Country]]&lt;&gt;"UK"),"US","Other")</f>
        <v>Other</v>
      </c>
      <c r="F5060" s="43">
        <v>3</v>
      </c>
      <c r="G5060" s="41"/>
      <c r="H5060" s="41"/>
      <c r="I5060" s="41"/>
      <c r="J5060" s="41"/>
      <c r="K5060" s="41"/>
      <c r="L5060" s="42" t="s">
        <v>3053</v>
      </c>
      <c r="M5060" s="42" t="str">
        <f>IF(LEFT(NICAP[[#This Row],[Date]],1)=0,"Y","N")</f>
        <v>N</v>
      </c>
      <c r="N5060" s="42"/>
      <c r="O5060" s="42" t="str">
        <f>19&amp;LEFT(NICAP[[#This Row],[Date]],2)</f>
        <v>1978</v>
      </c>
      <c r="P5060" s="42" t="str">
        <f>MID(NICAP[[#This Row],[Date]],3,2)</f>
        <v>11</v>
      </c>
      <c r="Q5060" s="42" t="str">
        <f>RIGHT(NICAP[[#This Row],[Date]],2)</f>
        <v>09</v>
      </c>
      <c r="R5060" s="26">
        <f>DATE(NICAP[[#This Row],[Year]],NICAP[[#This Row],[Month]],NICAP[[#This Row],[Day]])</f>
        <v>28803</v>
      </c>
      <c r="S5060" s="35" t="str">
        <f t="shared" si="156"/>
        <v/>
      </c>
      <c r="T5060" s="24" t="str">
        <f t="shared" si="157"/>
        <v>Kuwait</v>
      </c>
    </row>
    <row r="5061" spans="1:20" ht="86.25" customHeight="1" x14ac:dyDescent="0.2">
      <c r="A5061" s="35">
        <v>5052</v>
      </c>
      <c r="B5061" s="57">
        <v>781111</v>
      </c>
      <c r="C5061" s="50" t="s">
        <v>3052</v>
      </c>
      <c r="D5061" s="50" t="s">
        <v>2822</v>
      </c>
      <c r="E5061" s="50" t="str">
        <f>IF(AND(LEN(NICAP[[#This Row],[State or      Country]])=2,NICAP[[#This Row],[State or      Country]]&lt;&gt;"UK"),"US","Other")</f>
        <v>Other</v>
      </c>
      <c r="F5061" s="49">
        <v>2</v>
      </c>
      <c r="G5061" s="48"/>
      <c r="H5061" s="48"/>
      <c r="I5061" s="48"/>
      <c r="J5061" s="48"/>
      <c r="K5061" s="48"/>
      <c r="L5061" s="36" t="s">
        <v>3051</v>
      </c>
      <c r="M5061" s="36" t="str">
        <f>IF(LEFT(NICAP[[#This Row],[Date]],1)=0,"Y","N")</f>
        <v>N</v>
      </c>
      <c r="N5061" s="36"/>
      <c r="O5061" s="36" t="str">
        <f>19&amp;LEFT(NICAP[[#This Row],[Date]],2)</f>
        <v>1978</v>
      </c>
      <c r="P5061" s="36" t="str">
        <f>MID(NICAP[[#This Row],[Date]],3,2)</f>
        <v>11</v>
      </c>
      <c r="Q5061" s="36" t="str">
        <f>RIGHT(NICAP[[#This Row],[Date]],2)</f>
        <v>11</v>
      </c>
      <c r="R5061" s="26">
        <f>DATE(NICAP[[#This Row],[Year]],NICAP[[#This Row],[Month]],NICAP[[#This Row],[Day]])</f>
        <v>28805</v>
      </c>
      <c r="S5061" s="35" t="str">
        <f t="shared" si="156"/>
        <v/>
      </c>
      <c r="T5061" s="24" t="str">
        <f t="shared" si="157"/>
        <v>Can</v>
      </c>
    </row>
    <row r="5062" spans="1:20" ht="87" customHeight="1" x14ac:dyDescent="0.2">
      <c r="A5062" s="35">
        <v>5053</v>
      </c>
      <c r="B5062" s="57">
        <v>781111</v>
      </c>
      <c r="C5062" s="50" t="s">
        <v>3052</v>
      </c>
      <c r="D5062" s="50" t="s">
        <v>2822</v>
      </c>
      <c r="E5062" s="50" t="str">
        <f>IF(AND(LEN(NICAP[[#This Row],[State or      Country]])=2,NICAP[[#This Row],[State or      Country]]&lt;&gt;"UK"),"US","Other")</f>
        <v>Other</v>
      </c>
      <c r="F5062" s="49">
        <v>7</v>
      </c>
      <c r="G5062" s="48"/>
      <c r="H5062" s="48"/>
      <c r="I5062" s="48"/>
      <c r="J5062" s="48"/>
      <c r="K5062" s="48"/>
      <c r="L5062" s="36" t="s">
        <v>3051</v>
      </c>
      <c r="M5062" s="36" t="str">
        <f>IF(LEFT(NICAP[[#This Row],[Date]],1)=0,"Y","N")</f>
        <v>N</v>
      </c>
      <c r="N5062" s="36"/>
      <c r="O5062" s="36" t="str">
        <f>19&amp;LEFT(NICAP[[#This Row],[Date]],2)</f>
        <v>1978</v>
      </c>
      <c r="P5062" s="36" t="str">
        <f>MID(NICAP[[#This Row],[Date]],3,2)</f>
        <v>11</v>
      </c>
      <c r="Q5062" s="36" t="str">
        <f>RIGHT(NICAP[[#This Row],[Date]],2)</f>
        <v>11</v>
      </c>
      <c r="R5062" s="26">
        <f>DATE(NICAP[[#This Row],[Year]],NICAP[[#This Row],[Month]],NICAP[[#This Row],[Day]])</f>
        <v>28805</v>
      </c>
      <c r="S5062" s="35" t="str">
        <f t="shared" si="156"/>
        <v/>
      </c>
      <c r="T5062" s="24" t="str">
        <f t="shared" si="157"/>
        <v>Can</v>
      </c>
    </row>
    <row r="5063" spans="1:20" ht="14.25" customHeight="1" x14ac:dyDescent="0.2">
      <c r="A5063" s="35">
        <v>5054</v>
      </c>
      <c r="B5063" s="56">
        <v>781109</v>
      </c>
      <c r="C5063" s="39" t="s">
        <v>3050</v>
      </c>
      <c r="D5063" s="39" t="s">
        <v>2687</v>
      </c>
      <c r="E5063" s="39" t="str">
        <f>IF(AND(LEN(NICAP[[#This Row],[State or      Country]])=2,NICAP[[#This Row],[State or      Country]]&lt;&gt;"UK"),"US","Other")</f>
        <v>Other</v>
      </c>
      <c r="F5063" s="38">
        <v>3</v>
      </c>
      <c r="G5063" s="47" t="s">
        <v>2090</v>
      </c>
      <c r="H5063" s="46">
        <v>5</v>
      </c>
      <c r="I5063" s="37"/>
      <c r="J5063" s="37"/>
      <c r="K5063" s="37"/>
      <c r="L5063" s="36" t="s">
        <v>3049</v>
      </c>
      <c r="M5063" s="36" t="str">
        <f>IF(LEFT(NICAP[[#This Row],[Date]],1)=0,"Y","N")</f>
        <v>N</v>
      </c>
      <c r="N5063" s="36"/>
      <c r="O5063" s="36" t="str">
        <f>19&amp;LEFT(NICAP[[#This Row],[Date]],2)</f>
        <v>1978</v>
      </c>
      <c r="P5063" s="36" t="str">
        <f>MID(NICAP[[#This Row],[Date]],3,2)</f>
        <v>11</v>
      </c>
      <c r="Q5063" s="36" t="str">
        <f>RIGHT(NICAP[[#This Row],[Date]],2)</f>
        <v>09</v>
      </c>
      <c r="R5063" s="26">
        <f>DATE(NICAP[[#This Row],[Year]],NICAP[[#This Row],[Month]],NICAP[[#This Row],[Day]])</f>
        <v>28803</v>
      </c>
      <c r="S5063" s="35" t="str">
        <f t="shared" si="156"/>
        <v/>
      </c>
      <c r="T5063" s="24" t="str">
        <f t="shared" si="157"/>
        <v>Kuwait</v>
      </c>
    </row>
    <row r="5064" spans="1:20" ht="56.25" customHeight="1" x14ac:dyDescent="0.2">
      <c r="A5064" s="35">
        <v>5055</v>
      </c>
      <c r="B5064" s="57">
        <v>781120</v>
      </c>
      <c r="C5064" s="50" t="s">
        <v>3048</v>
      </c>
      <c r="D5064" s="50" t="s">
        <v>1802</v>
      </c>
      <c r="E5064" s="50" t="str">
        <f>IF(AND(LEN(NICAP[[#This Row],[State or      Country]])=2,NICAP[[#This Row],[State or      Country]]&lt;&gt;"UK"),"US","Other")</f>
        <v>Other</v>
      </c>
      <c r="F5064" s="49">
        <v>2</v>
      </c>
      <c r="G5064" s="48"/>
      <c r="H5064" s="48"/>
      <c r="I5064" s="48"/>
      <c r="J5064" s="48"/>
      <c r="K5064" s="48"/>
      <c r="L5064" s="36" t="s">
        <v>3047</v>
      </c>
      <c r="M5064" s="36" t="str">
        <f>IF(LEFT(NICAP[[#This Row],[Date]],1)=0,"Y","N")</f>
        <v>N</v>
      </c>
      <c r="N5064" s="36"/>
      <c r="O5064" s="36" t="str">
        <f>19&amp;LEFT(NICAP[[#This Row],[Date]],2)</f>
        <v>1978</v>
      </c>
      <c r="P5064" s="36" t="str">
        <f>MID(NICAP[[#This Row],[Date]],3,2)</f>
        <v>11</v>
      </c>
      <c r="Q5064" s="36" t="str">
        <f>RIGHT(NICAP[[#This Row],[Date]],2)</f>
        <v>20</v>
      </c>
      <c r="R5064" s="26">
        <f>DATE(NICAP[[#This Row],[Year]],NICAP[[#This Row],[Month]],NICAP[[#This Row],[Day]])</f>
        <v>28814</v>
      </c>
      <c r="S5064" s="35" t="str">
        <f t="shared" si="156"/>
        <v/>
      </c>
      <c r="T5064" s="24" t="str">
        <f t="shared" si="157"/>
        <v>UK</v>
      </c>
    </row>
    <row r="5065" spans="1:20" ht="12.75" customHeight="1" x14ac:dyDescent="0.2">
      <c r="A5065" s="35">
        <v>5056</v>
      </c>
      <c r="B5065" s="55">
        <v>781121</v>
      </c>
      <c r="C5065" s="39" t="s">
        <v>3046</v>
      </c>
      <c r="D5065" s="39" t="s">
        <v>1702</v>
      </c>
      <c r="E5065" s="39" t="str">
        <f>IF(AND(LEN(NICAP[[#This Row],[State or      Country]])=2,NICAP[[#This Row],[State or      Country]]&lt;&gt;"UK"),"US","Other")</f>
        <v>Other</v>
      </c>
      <c r="F5065" s="38">
        <v>11</v>
      </c>
      <c r="G5065" s="37"/>
      <c r="H5065" s="37"/>
      <c r="I5065" s="37"/>
      <c r="J5065" s="37"/>
      <c r="K5065" s="37"/>
      <c r="L5065" s="36" t="s">
        <v>3045</v>
      </c>
      <c r="M5065" s="36" t="str">
        <f>IF(LEFT(NICAP[[#This Row],[Date]],1)=0,"Y","N")</f>
        <v>N</v>
      </c>
      <c r="N5065" s="36"/>
      <c r="O5065" s="36" t="str">
        <f>19&amp;LEFT(NICAP[[#This Row],[Date]],2)</f>
        <v>1978</v>
      </c>
      <c r="P5065" s="36" t="str">
        <f>MID(NICAP[[#This Row],[Date]],3,2)</f>
        <v>11</v>
      </c>
      <c r="Q5065" s="36" t="str">
        <f>RIGHT(NICAP[[#This Row],[Date]],2)</f>
        <v>21</v>
      </c>
      <c r="R5065" s="26">
        <f>DATE(NICAP[[#This Row],[Year]],NICAP[[#This Row],[Month]],NICAP[[#This Row],[Day]])</f>
        <v>28815</v>
      </c>
      <c r="S5065" s="35" t="str">
        <f t="shared" si="156"/>
        <v/>
      </c>
      <c r="T5065" s="24" t="str">
        <f t="shared" si="157"/>
        <v>CAN</v>
      </c>
    </row>
    <row r="5066" spans="1:20" ht="12.75" customHeight="1" x14ac:dyDescent="0.2">
      <c r="A5066" s="35">
        <v>5057</v>
      </c>
      <c r="B5066" s="55">
        <v>781125</v>
      </c>
      <c r="C5066" s="39" t="s">
        <v>3044</v>
      </c>
      <c r="D5066" s="39" t="s">
        <v>2422</v>
      </c>
      <c r="E5066" s="39" t="str">
        <f>IF(AND(LEN(NICAP[[#This Row],[State or      Country]])=2,NICAP[[#This Row],[State or      Country]]&lt;&gt;"UK"),"US","Other")</f>
        <v>Other</v>
      </c>
      <c r="F5066" s="79">
        <v>7</v>
      </c>
      <c r="G5066" s="37"/>
      <c r="H5066" s="37"/>
      <c r="I5066" s="37"/>
      <c r="J5066" s="37"/>
      <c r="K5066" s="37"/>
      <c r="L5066" s="36" t="s">
        <v>3041</v>
      </c>
      <c r="M5066" s="36" t="str">
        <f>IF(LEFT(NICAP[[#This Row],[Date]],1)=0,"Y","N")</f>
        <v>N</v>
      </c>
      <c r="N5066" s="36"/>
      <c r="O5066" s="36" t="str">
        <f>19&amp;LEFT(NICAP[[#This Row],[Date]],2)</f>
        <v>1978</v>
      </c>
      <c r="P5066" s="36" t="str">
        <f>MID(NICAP[[#This Row],[Date]],3,2)</f>
        <v>11</v>
      </c>
      <c r="Q5066" s="36" t="str">
        <f>RIGHT(NICAP[[#This Row],[Date]],2)</f>
        <v>25</v>
      </c>
      <c r="R5066" s="26">
        <f>DATE(NICAP[[#This Row],[Year]],NICAP[[#This Row],[Month]],NICAP[[#This Row],[Day]])</f>
        <v>28819</v>
      </c>
      <c r="S5066" s="35" t="str">
        <f t="shared" ref="S5066:S5129" si="158">IF(E5066="US",D5066,"")</f>
        <v/>
      </c>
      <c r="T5066" s="24" t="str">
        <f t="shared" ref="T5066:T5129" si="159">IF(E5066="US","US",D5066)</f>
        <v>Germany</v>
      </c>
    </row>
    <row r="5067" spans="1:20" ht="57" customHeight="1" x14ac:dyDescent="0.2">
      <c r="A5067" s="35">
        <v>5058</v>
      </c>
      <c r="B5067" s="57">
        <v>781125</v>
      </c>
      <c r="C5067" s="50" t="s">
        <v>1727</v>
      </c>
      <c r="D5067" s="50" t="s">
        <v>2763</v>
      </c>
      <c r="E5067" s="50" t="str">
        <f>IF(AND(LEN(NICAP[[#This Row],[State or      Country]])=2,NICAP[[#This Row],[State or      Country]]&lt;&gt;"UK"),"US","Other")</f>
        <v>Other</v>
      </c>
      <c r="F5067" s="75">
        <v>2</v>
      </c>
      <c r="G5067" s="48"/>
      <c r="H5067" s="48"/>
      <c r="I5067" s="48"/>
      <c r="J5067" s="48"/>
      <c r="K5067" s="48"/>
      <c r="L5067" s="36" t="s">
        <v>3043</v>
      </c>
      <c r="M5067" s="36" t="str">
        <f>IF(LEFT(NICAP[[#This Row],[Date]],1)=0,"Y","N")</f>
        <v>N</v>
      </c>
      <c r="N5067" s="36"/>
      <c r="O5067" s="36" t="str">
        <f>19&amp;LEFT(NICAP[[#This Row],[Date]],2)</f>
        <v>1978</v>
      </c>
      <c r="P5067" s="36" t="str">
        <f>MID(NICAP[[#This Row],[Date]],3,2)</f>
        <v>11</v>
      </c>
      <c r="Q5067" s="36" t="str">
        <f>RIGHT(NICAP[[#This Row],[Date]],2)</f>
        <v>25</v>
      </c>
      <c r="R5067" s="26">
        <f>DATE(NICAP[[#This Row],[Year]],NICAP[[#This Row],[Month]],NICAP[[#This Row],[Day]])</f>
        <v>28819</v>
      </c>
      <c r="S5067" s="35" t="str">
        <f t="shared" si="158"/>
        <v/>
      </c>
      <c r="T5067" s="24" t="str">
        <f t="shared" si="159"/>
        <v>At Sea</v>
      </c>
    </row>
    <row r="5068" spans="1:20" ht="12.75" customHeight="1" x14ac:dyDescent="0.2">
      <c r="A5068" s="35">
        <v>5059</v>
      </c>
      <c r="B5068" s="55">
        <v>781125</v>
      </c>
      <c r="C5068" s="39" t="s">
        <v>3042</v>
      </c>
      <c r="D5068" s="39" t="s">
        <v>2422</v>
      </c>
      <c r="E5068" s="39" t="str">
        <f>IF(AND(LEN(NICAP[[#This Row],[State or      Country]])=2,NICAP[[#This Row],[State or      Country]]&lt;&gt;"UK"),"US","Other")</f>
        <v>Other</v>
      </c>
      <c r="F5068" s="79">
        <v>7</v>
      </c>
      <c r="G5068" s="37"/>
      <c r="H5068" s="37"/>
      <c r="I5068" s="37"/>
      <c r="J5068" s="37"/>
      <c r="K5068" s="37"/>
      <c r="L5068" s="36" t="s">
        <v>3041</v>
      </c>
      <c r="M5068" s="36" t="str">
        <f>IF(LEFT(NICAP[[#This Row],[Date]],1)=0,"Y","N")</f>
        <v>N</v>
      </c>
      <c r="N5068" s="36"/>
      <c r="O5068" s="36" t="str">
        <f>19&amp;LEFT(NICAP[[#This Row],[Date]],2)</f>
        <v>1978</v>
      </c>
      <c r="P5068" s="36" t="str">
        <f>MID(NICAP[[#This Row],[Date]],3,2)</f>
        <v>11</v>
      </c>
      <c r="Q5068" s="36" t="str">
        <f>RIGHT(NICAP[[#This Row],[Date]],2)</f>
        <v>25</v>
      </c>
      <c r="R5068" s="26">
        <f>DATE(NICAP[[#This Row],[Year]],NICAP[[#This Row],[Month]],NICAP[[#This Row],[Day]])</f>
        <v>28819</v>
      </c>
      <c r="S5068" s="35" t="str">
        <f t="shared" si="158"/>
        <v/>
      </c>
      <c r="T5068" s="24" t="str">
        <f t="shared" si="159"/>
        <v>Germany</v>
      </c>
    </row>
    <row r="5069" spans="1:20" ht="57" customHeight="1" x14ac:dyDescent="0.2">
      <c r="A5069" s="35">
        <v>5060</v>
      </c>
      <c r="B5069" s="57">
        <v>781129</v>
      </c>
      <c r="C5069" s="50" t="s">
        <v>3039</v>
      </c>
      <c r="D5069" s="50" t="s">
        <v>2013</v>
      </c>
      <c r="E5069" s="50" t="str">
        <f>IF(AND(LEN(NICAP[[#This Row],[State or      Country]])=2,NICAP[[#This Row],[State or      Country]]&lt;&gt;"UK"),"US","Other")</f>
        <v>US</v>
      </c>
      <c r="F5069" s="75">
        <v>2</v>
      </c>
      <c r="G5069" s="48"/>
      <c r="H5069" s="48"/>
      <c r="I5069" s="48"/>
      <c r="J5069" s="48"/>
      <c r="K5069" s="48"/>
      <c r="L5069" s="36" t="s">
        <v>3040</v>
      </c>
      <c r="M5069" s="36" t="str">
        <f>IF(LEFT(NICAP[[#This Row],[Date]],1)=0,"Y","N")</f>
        <v>N</v>
      </c>
      <c r="N5069" s="36"/>
      <c r="O5069" s="36" t="str">
        <f>19&amp;LEFT(NICAP[[#This Row],[Date]],2)</f>
        <v>1978</v>
      </c>
      <c r="P5069" s="36" t="str">
        <f>MID(NICAP[[#This Row],[Date]],3,2)</f>
        <v>11</v>
      </c>
      <c r="Q5069" s="36" t="str">
        <f>RIGHT(NICAP[[#This Row],[Date]],2)</f>
        <v>29</v>
      </c>
      <c r="R5069" s="26">
        <f>DATE(NICAP[[#This Row],[Year]],NICAP[[#This Row],[Month]],NICAP[[#This Row],[Day]])</f>
        <v>28823</v>
      </c>
      <c r="S5069" s="35" t="str">
        <f t="shared" si="158"/>
        <v>KY</v>
      </c>
      <c r="T5069" s="24" t="str">
        <f t="shared" si="159"/>
        <v>US</v>
      </c>
    </row>
    <row r="5070" spans="1:20" ht="56.25" customHeight="1" x14ac:dyDescent="0.2">
      <c r="A5070" s="35">
        <v>5061</v>
      </c>
      <c r="B5070" s="57">
        <v>781129</v>
      </c>
      <c r="C5070" s="50" t="s">
        <v>3039</v>
      </c>
      <c r="D5070" s="50" t="s">
        <v>2013</v>
      </c>
      <c r="E5070" s="50" t="str">
        <f>IF(AND(LEN(NICAP[[#This Row],[State or      Country]])=2,NICAP[[#This Row],[State or      Country]]&lt;&gt;"UK"),"US","Other")</f>
        <v>US</v>
      </c>
      <c r="F5070" s="75">
        <v>3</v>
      </c>
      <c r="G5070" s="48"/>
      <c r="H5070" s="48"/>
      <c r="I5070" s="48"/>
      <c r="J5070" s="48"/>
      <c r="K5070" s="48"/>
      <c r="L5070" s="42" t="s">
        <v>3038</v>
      </c>
      <c r="M5070" s="42" t="str">
        <f>IF(LEFT(NICAP[[#This Row],[Date]],1)=0,"Y","N")</f>
        <v>N</v>
      </c>
      <c r="N5070" s="42"/>
      <c r="O5070" s="42" t="str">
        <f>19&amp;LEFT(NICAP[[#This Row],[Date]],2)</f>
        <v>1978</v>
      </c>
      <c r="P5070" s="42" t="str">
        <f>MID(NICAP[[#This Row],[Date]],3,2)</f>
        <v>11</v>
      </c>
      <c r="Q5070" s="42" t="str">
        <f>RIGHT(NICAP[[#This Row],[Date]],2)</f>
        <v>29</v>
      </c>
      <c r="R5070" s="26">
        <f>DATE(NICAP[[#This Row],[Year]],NICAP[[#This Row],[Month]],NICAP[[#This Row],[Day]])</f>
        <v>28823</v>
      </c>
      <c r="S5070" s="35" t="str">
        <f t="shared" si="158"/>
        <v>KY</v>
      </c>
      <c r="T5070" s="24" t="str">
        <f t="shared" si="159"/>
        <v>US</v>
      </c>
    </row>
    <row r="5071" spans="1:20" ht="57" customHeight="1" x14ac:dyDescent="0.2">
      <c r="A5071" s="35">
        <v>5062</v>
      </c>
      <c r="B5071" s="57">
        <v>781200</v>
      </c>
      <c r="C5071" s="50" t="s">
        <v>3037</v>
      </c>
      <c r="D5071" s="50" t="s">
        <v>1670</v>
      </c>
      <c r="E5071" s="50" t="str">
        <f>IF(AND(LEN(NICAP[[#This Row],[State or      Country]])=2,NICAP[[#This Row],[State or      Country]]&lt;&gt;"UK"),"US","Other")</f>
        <v>US</v>
      </c>
      <c r="F5071" s="75">
        <v>2</v>
      </c>
      <c r="G5071" s="48"/>
      <c r="H5071" s="48"/>
      <c r="I5071" s="48"/>
      <c r="J5071" s="48"/>
      <c r="K5071" s="48"/>
      <c r="L5071" s="36" t="s">
        <v>3036</v>
      </c>
      <c r="M5071" s="36" t="str">
        <f>IF(LEFT(NICAP[[#This Row],[Date]],1)=0,"Y","N")</f>
        <v>N</v>
      </c>
      <c r="N5071" s="36"/>
      <c r="O5071" s="36" t="str">
        <f>19&amp;LEFT(NICAP[[#This Row],[Date]],2)</f>
        <v>1978</v>
      </c>
      <c r="P5071" s="36" t="str">
        <f>MID(NICAP[[#This Row],[Date]],3,2)</f>
        <v>12</v>
      </c>
      <c r="Q5071" s="36" t="str">
        <f>RIGHT(NICAP[[#This Row],[Date]],2)</f>
        <v>00</v>
      </c>
      <c r="R5071" s="26">
        <f>DATE(NICAP[[#This Row],[Year]],NICAP[[#This Row],[Month]],NICAP[[#This Row],[Day]])</f>
        <v>28824</v>
      </c>
      <c r="S5071" s="35" t="str">
        <f t="shared" si="158"/>
        <v>IL</v>
      </c>
      <c r="T5071" s="24" t="str">
        <f t="shared" si="159"/>
        <v>US</v>
      </c>
    </row>
    <row r="5072" spans="1:20" ht="71.25" customHeight="1" x14ac:dyDescent="0.2">
      <c r="A5072" s="35">
        <v>5063</v>
      </c>
      <c r="B5072" s="57">
        <v>781201</v>
      </c>
      <c r="C5072" s="50" t="s">
        <v>3035</v>
      </c>
      <c r="D5072" s="50" t="s">
        <v>1810</v>
      </c>
      <c r="E5072" s="50" t="str">
        <f>IF(AND(LEN(NICAP[[#This Row],[State or      Country]])=2,NICAP[[#This Row],[State or      Country]]&lt;&gt;"UK"),"US","Other")</f>
        <v>Other</v>
      </c>
      <c r="F5072" s="75">
        <v>2</v>
      </c>
      <c r="G5072" s="48"/>
      <c r="H5072" s="48"/>
      <c r="I5072" s="48"/>
      <c r="J5072" s="48"/>
      <c r="K5072" s="48"/>
      <c r="L5072" s="36" t="s">
        <v>3034</v>
      </c>
      <c r="M5072" s="36" t="str">
        <f>IF(LEFT(NICAP[[#This Row],[Date]],1)=0,"Y","N")</f>
        <v>N</v>
      </c>
      <c r="N5072" s="36"/>
      <c r="O5072" s="36" t="str">
        <f>19&amp;LEFT(NICAP[[#This Row],[Date]],2)</f>
        <v>1978</v>
      </c>
      <c r="P5072" s="36" t="str">
        <f>MID(NICAP[[#This Row],[Date]],3,2)</f>
        <v>12</v>
      </c>
      <c r="Q5072" s="36" t="str">
        <f>RIGHT(NICAP[[#This Row],[Date]],2)</f>
        <v>01</v>
      </c>
      <c r="R5072" s="26">
        <f>DATE(NICAP[[#This Row],[Year]],NICAP[[#This Row],[Month]],NICAP[[#This Row],[Day]])</f>
        <v>28825</v>
      </c>
      <c r="S5072" s="35" t="str">
        <f t="shared" si="158"/>
        <v/>
      </c>
      <c r="T5072" s="24" t="str">
        <f t="shared" si="159"/>
        <v>Italy</v>
      </c>
    </row>
    <row r="5073" spans="1:20" ht="72" customHeight="1" x14ac:dyDescent="0.2">
      <c r="A5073" s="35">
        <v>5064</v>
      </c>
      <c r="B5073" s="57">
        <v>781201</v>
      </c>
      <c r="C5073" s="50" t="s">
        <v>3035</v>
      </c>
      <c r="D5073" s="50" t="s">
        <v>1810</v>
      </c>
      <c r="E5073" s="50" t="str">
        <f>IF(AND(LEN(NICAP[[#This Row],[State or      Country]])=2,NICAP[[#This Row],[State or      Country]]&lt;&gt;"UK"),"US","Other")</f>
        <v>Other</v>
      </c>
      <c r="F5073" s="75">
        <v>3</v>
      </c>
      <c r="G5073" s="48"/>
      <c r="H5073" s="48"/>
      <c r="I5073" s="48"/>
      <c r="J5073" s="48"/>
      <c r="K5073" s="48"/>
      <c r="L5073" s="36" t="s">
        <v>3034</v>
      </c>
      <c r="M5073" s="36" t="str">
        <f>IF(LEFT(NICAP[[#This Row],[Date]],1)=0,"Y","N")</f>
        <v>N</v>
      </c>
      <c r="N5073" s="36"/>
      <c r="O5073" s="36" t="str">
        <f>19&amp;LEFT(NICAP[[#This Row],[Date]],2)</f>
        <v>1978</v>
      </c>
      <c r="P5073" s="36" t="str">
        <f>MID(NICAP[[#This Row],[Date]],3,2)</f>
        <v>12</v>
      </c>
      <c r="Q5073" s="36" t="str">
        <f>RIGHT(NICAP[[#This Row],[Date]],2)</f>
        <v>01</v>
      </c>
      <c r="R5073" s="26">
        <f>DATE(NICAP[[#This Row],[Year]],NICAP[[#This Row],[Month]],NICAP[[#This Row],[Day]])</f>
        <v>28825</v>
      </c>
      <c r="S5073" s="35" t="str">
        <f t="shared" si="158"/>
        <v/>
      </c>
      <c r="T5073" s="24" t="str">
        <f t="shared" si="159"/>
        <v>Italy</v>
      </c>
    </row>
    <row r="5074" spans="1:20" ht="42" customHeight="1" x14ac:dyDescent="0.2">
      <c r="A5074" s="35">
        <v>5065</v>
      </c>
      <c r="B5074" s="57">
        <v>781203</v>
      </c>
      <c r="C5074" s="50" t="s">
        <v>3033</v>
      </c>
      <c r="D5074" s="50" t="s">
        <v>1749</v>
      </c>
      <c r="E5074" s="50" t="str">
        <f>IF(AND(LEN(NICAP[[#This Row],[State or      Country]])=2,NICAP[[#This Row],[State or      Country]]&lt;&gt;"UK"),"US","Other")</f>
        <v>Other</v>
      </c>
      <c r="F5074" s="75">
        <v>2</v>
      </c>
      <c r="G5074" s="48"/>
      <c r="H5074" s="48"/>
      <c r="I5074" s="48"/>
      <c r="J5074" s="48"/>
      <c r="K5074" s="48"/>
      <c r="L5074" s="36" t="s">
        <v>3032</v>
      </c>
      <c r="M5074" s="36" t="str">
        <f>IF(LEFT(NICAP[[#This Row],[Date]],1)=0,"Y","N")</f>
        <v>N</v>
      </c>
      <c r="N5074" s="36"/>
      <c r="O5074" s="36" t="str">
        <f>19&amp;LEFT(NICAP[[#This Row],[Date]],2)</f>
        <v>1978</v>
      </c>
      <c r="P5074" s="36" t="str">
        <f>MID(NICAP[[#This Row],[Date]],3,2)</f>
        <v>12</v>
      </c>
      <c r="Q5074" s="36" t="str">
        <f>RIGHT(NICAP[[#This Row],[Date]],2)</f>
        <v>03</v>
      </c>
      <c r="R5074" s="26">
        <f>DATE(NICAP[[#This Row],[Year]],NICAP[[#This Row],[Month]],NICAP[[#This Row],[Day]])</f>
        <v>28827</v>
      </c>
      <c r="S5074" s="35" t="str">
        <f t="shared" si="158"/>
        <v/>
      </c>
      <c r="T5074" s="24" t="str">
        <f t="shared" si="159"/>
        <v>Brazil</v>
      </c>
    </row>
    <row r="5075" spans="1:20" ht="41.25" customHeight="1" x14ac:dyDescent="0.2">
      <c r="A5075" s="35">
        <v>5066</v>
      </c>
      <c r="B5075" s="57">
        <v>781203</v>
      </c>
      <c r="C5075" s="50" t="s">
        <v>3033</v>
      </c>
      <c r="D5075" s="50" t="s">
        <v>1749</v>
      </c>
      <c r="E5075" s="50" t="str">
        <f>IF(AND(LEN(NICAP[[#This Row],[State or      Country]])=2,NICAP[[#This Row],[State or      Country]]&lt;&gt;"UK"),"US","Other")</f>
        <v>Other</v>
      </c>
      <c r="F5075" s="75">
        <v>7</v>
      </c>
      <c r="G5075" s="48"/>
      <c r="H5075" s="48"/>
      <c r="I5075" s="48"/>
      <c r="J5075" s="48"/>
      <c r="K5075" s="48"/>
      <c r="L5075" s="36" t="s">
        <v>3032</v>
      </c>
      <c r="M5075" s="36" t="str">
        <f>IF(LEFT(NICAP[[#This Row],[Date]],1)=0,"Y","N")</f>
        <v>N</v>
      </c>
      <c r="N5075" s="36"/>
      <c r="O5075" s="36" t="str">
        <f>19&amp;LEFT(NICAP[[#This Row],[Date]],2)</f>
        <v>1978</v>
      </c>
      <c r="P5075" s="36" t="str">
        <f>MID(NICAP[[#This Row],[Date]],3,2)</f>
        <v>12</v>
      </c>
      <c r="Q5075" s="36" t="str">
        <f>RIGHT(NICAP[[#This Row],[Date]],2)</f>
        <v>03</v>
      </c>
      <c r="R5075" s="26">
        <f>DATE(NICAP[[#This Row],[Year]],NICAP[[#This Row],[Month]],NICAP[[#This Row],[Day]])</f>
        <v>28827</v>
      </c>
      <c r="S5075" s="35" t="str">
        <f t="shared" si="158"/>
        <v/>
      </c>
      <c r="T5075" s="24" t="str">
        <f t="shared" si="159"/>
        <v>Brazil</v>
      </c>
    </row>
    <row r="5076" spans="1:20" ht="57" customHeight="1" x14ac:dyDescent="0.2">
      <c r="A5076" s="35">
        <v>5067</v>
      </c>
      <c r="B5076" s="57">
        <v>781206</v>
      </c>
      <c r="C5076" s="50" t="s">
        <v>3031</v>
      </c>
      <c r="D5076" s="50" t="s">
        <v>1933</v>
      </c>
      <c r="E5076" s="50" t="str">
        <f>IF(AND(LEN(NICAP[[#This Row],[State or      Country]])=2,NICAP[[#This Row],[State or      Country]]&lt;&gt;"UK"),"US","Other")</f>
        <v>Other</v>
      </c>
      <c r="F5076" s="75">
        <v>2</v>
      </c>
      <c r="G5076" s="48"/>
      <c r="H5076" s="48"/>
      <c r="I5076" s="48"/>
      <c r="J5076" s="48"/>
      <c r="K5076" s="48"/>
      <c r="L5076" s="36" t="s">
        <v>3030</v>
      </c>
      <c r="M5076" s="36" t="str">
        <f>IF(LEFT(NICAP[[#This Row],[Date]],1)=0,"Y","N")</f>
        <v>N</v>
      </c>
      <c r="N5076" s="36"/>
      <c r="O5076" s="36" t="str">
        <f>19&amp;LEFT(NICAP[[#This Row],[Date]],2)</f>
        <v>1978</v>
      </c>
      <c r="P5076" s="36" t="str">
        <f>MID(NICAP[[#This Row],[Date]],3,2)</f>
        <v>12</v>
      </c>
      <c r="Q5076" s="36" t="str">
        <f>RIGHT(NICAP[[#This Row],[Date]],2)</f>
        <v>06</v>
      </c>
      <c r="R5076" s="26">
        <f>DATE(NICAP[[#This Row],[Year]],NICAP[[#This Row],[Month]],NICAP[[#This Row],[Day]])</f>
        <v>28830</v>
      </c>
      <c r="S5076" s="35" t="str">
        <f t="shared" si="158"/>
        <v/>
      </c>
      <c r="T5076" s="24" t="str">
        <f t="shared" si="159"/>
        <v>Russia</v>
      </c>
    </row>
    <row r="5077" spans="1:20" ht="57" customHeight="1" x14ac:dyDescent="0.2">
      <c r="A5077" s="35">
        <v>5068</v>
      </c>
      <c r="B5077" s="57">
        <v>781206</v>
      </c>
      <c r="C5077" s="50" t="s">
        <v>3031</v>
      </c>
      <c r="D5077" s="50" t="s">
        <v>1933</v>
      </c>
      <c r="E5077" s="50" t="str">
        <f>IF(AND(LEN(NICAP[[#This Row],[State or      Country]])=2,NICAP[[#This Row],[State or      Country]]&lt;&gt;"UK"),"US","Other")</f>
        <v>Other</v>
      </c>
      <c r="F5077" s="75">
        <v>7</v>
      </c>
      <c r="G5077" s="48"/>
      <c r="H5077" s="48"/>
      <c r="I5077" s="48"/>
      <c r="J5077" s="48"/>
      <c r="K5077" s="48"/>
      <c r="L5077" s="36" t="s">
        <v>3030</v>
      </c>
      <c r="M5077" s="36" t="str">
        <f>IF(LEFT(NICAP[[#This Row],[Date]],1)=0,"Y","N")</f>
        <v>N</v>
      </c>
      <c r="N5077" s="36"/>
      <c r="O5077" s="36" t="str">
        <f>19&amp;LEFT(NICAP[[#This Row],[Date]],2)</f>
        <v>1978</v>
      </c>
      <c r="P5077" s="36" t="str">
        <f>MID(NICAP[[#This Row],[Date]],3,2)</f>
        <v>12</v>
      </c>
      <c r="Q5077" s="36" t="str">
        <f>RIGHT(NICAP[[#This Row],[Date]],2)</f>
        <v>06</v>
      </c>
      <c r="R5077" s="26">
        <f>DATE(NICAP[[#This Row],[Year]],NICAP[[#This Row],[Month]],NICAP[[#This Row],[Day]])</f>
        <v>28830</v>
      </c>
      <c r="S5077" s="35" t="str">
        <f t="shared" si="158"/>
        <v/>
      </c>
      <c r="T5077" s="24" t="str">
        <f t="shared" si="159"/>
        <v>Russia</v>
      </c>
    </row>
    <row r="5078" spans="1:20" ht="27" customHeight="1" x14ac:dyDescent="0.2">
      <c r="A5078" s="35">
        <v>5069</v>
      </c>
      <c r="B5078" s="60">
        <v>781208</v>
      </c>
      <c r="C5078" s="44" t="s">
        <v>3029</v>
      </c>
      <c r="D5078" s="44" t="s">
        <v>1810</v>
      </c>
      <c r="E5078" s="44" t="str">
        <f>IF(AND(LEN(NICAP[[#This Row],[State or      Country]])=2,NICAP[[#This Row],[State or      Country]]&lt;&gt;"UK"),"US","Other")</f>
        <v>Other</v>
      </c>
      <c r="F5078" s="74">
        <v>2</v>
      </c>
      <c r="G5078" s="41"/>
      <c r="H5078" s="41"/>
      <c r="I5078" s="41"/>
      <c r="J5078" s="41"/>
      <c r="K5078" s="41"/>
      <c r="L5078" s="42" t="s">
        <v>3028</v>
      </c>
      <c r="M5078" s="42" t="str">
        <f>IF(LEFT(NICAP[[#This Row],[Date]],1)=0,"Y","N")</f>
        <v>N</v>
      </c>
      <c r="N5078" s="42"/>
      <c r="O5078" s="42" t="str">
        <f>19&amp;LEFT(NICAP[[#This Row],[Date]],2)</f>
        <v>1978</v>
      </c>
      <c r="P5078" s="42" t="str">
        <f>MID(NICAP[[#This Row],[Date]],3,2)</f>
        <v>12</v>
      </c>
      <c r="Q5078" s="42" t="str">
        <f>RIGHT(NICAP[[#This Row],[Date]],2)</f>
        <v>08</v>
      </c>
      <c r="R5078" s="26">
        <f>DATE(NICAP[[#This Row],[Year]],NICAP[[#This Row],[Month]],NICAP[[#This Row],[Day]])</f>
        <v>28832</v>
      </c>
      <c r="S5078" s="35" t="str">
        <f t="shared" si="158"/>
        <v/>
      </c>
      <c r="T5078" s="24" t="str">
        <f t="shared" si="159"/>
        <v>Italy</v>
      </c>
    </row>
    <row r="5079" spans="1:20" ht="42.75" customHeight="1" x14ac:dyDescent="0.2">
      <c r="A5079" s="35">
        <v>5070</v>
      </c>
      <c r="B5079" s="57">
        <v>781209</v>
      </c>
      <c r="C5079" s="50" t="s">
        <v>3027</v>
      </c>
      <c r="D5079" s="50" t="s">
        <v>1810</v>
      </c>
      <c r="E5079" s="50" t="str">
        <f>IF(AND(LEN(NICAP[[#This Row],[State or      Country]])=2,NICAP[[#This Row],[State or      Country]]&lt;&gt;"UK"),"US","Other")</f>
        <v>Other</v>
      </c>
      <c r="F5079" s="75">
        <v>2</v>
      </c>
      <c r="G5079" s="48"/>
      <c r="H5079" s="48"/>
      <c r="I5079" s="48"/>
      <c r="J5079" s="48"/>
      <c r="K5079" s="48"/>
      <c r="L5079" s="36" t="s">
        <v>3026</v>
      </c>
      <c r="M5079" s="36" t="str">
        <f>IF(LEFT(NICAP[[#This Row],[Date]],1)=0,"Y","N")</f>
        <v>N</v>
      </c>
      <c r="N5079" s="36"/>
      <c r="O5079" s="36" t="str">
        <f>19&amp;LEFT(NICAP[[#This Row],[Date]],2)</f>
        <v>1978</v>
      </c>
      <c r="P5079" s="36" t="str">
        <f>MID(NICAP[[#This Row],[Date]],3,2)</f>
        <v>12</v>
      </c>
      <c r="Q5079" s="36" t="str">
        <f>RIGHT(NICAP[[#This Row],[Date]],2)</f>
        <v>09</v>
      </c>
      <c r="R5079" s="26">
        <f>DATE(NICAP[[#This Row],[Year]],NICAP[[#This Row],[Month]],NICAP[[#This Row],[Day]])</f>
        <v>28833</v>
      </c>
      <c r="S5079" s="35" t="str">
        <f t="shared" si="158"/>
        <v/>
      </c>
      <c r="T5079" s="24" t="str">
        <f t="shared" si="159"/>
        <v>Italy</v>
      </c>
    </row>
    <row r="5080" spans="1:20" ht="57" customHeight="1" x14ac:dyDescent="0.2">
      <c r="A5080" s="35">
        <v>5071</v>
      </c>
      <c r="B5080" s="57">
        <v>781211</v>
      </c>
      <c r="C5080" s="50" t="s">
        <v>3025</v>
      </c>
      <c r="D5080" s="50" t="s">
        <v>1810</v>
      </c>
      <c r="E5080" s="50" t="str">
        <f>IF(AND(LEN(NICAP[[#This Row],[State or      Country]])=2,NICAP[[#This Row],[State or      Country]]&lt;&gt;"UK"),"US","Other")</f>
        <v>Other</v>
      </c>
      <c r="F5080" s="75">
        <v>8</v>
      </c>
      <c r="G5080" s="48"/>
      <c r="H5080" s="48"/>
      <c r="I5080" s="48"/>
      <c r="J5080" s="48"/>
      <c r="K5080" s="48"/>
      <c r="L5080" s="36" t="s">
        <v>3024</v>
      </c>
      <c r="M5080" s="36" t="str">
        <f>IF(LEFT(NICAP[[#This Row],[Date]],1)=0,"Y","N")</f>
        <v>N</v>
      </c>
      <c r="N5080" s="36"/>
      <c r="O5080" s="36" t="str">
        <f>19&amp;LEFT(NICAP[[#This Row],[Date]],2)</f>
        <v>1978</v>
      </c>
      <c r="P5080" s="36" t="str">
        <f>MID(NICAP[[#This Row],[Date]],3,2)</f>
        <v>12</v>
      </c>
      <c r="Q5080" s="36" t="str">
        <f>RIGHT(NICAP[[#This Row],[Date]],2)</f>
        <v>11</v>
      </c>
      <c r="R5080" s="26">
        <f>DATE(NICAP[[#This Row],[Year]],NICAP[[#This Row],[Month]],NICAP[[#This Row],[Day]])</f>
        <v>28835</v>
      </c>
      <c r="S5080" s="35" t="str">
        <f t="shared" si="158"/>
        <v/>
      </c>
      <c r="T5080" s="24" t="str">
        <f t="shared" si="159"/>
        <v>Italy</v>
      </c>
    </row>
    <row r="5081" spans="1:20" ht="56.25" customHeight="1" x14ac:dyDescent="0.2">
      <c r="A5081" s="35">
        <v>5072</v>
      </c>
      <c r="B5081" s="57">
        <v>781211</v>
      </c>
      <c r="C5081" s="50" t="s">
        <v>3023</v>
      </c>
      <c r="D5081" s="50" t="s">
        <v>1810</v>
      </c>
      <c r="E5081" s="50" t="str">
        <f>IF(AND(LEN(NICAP[[#This Row],[State or      Country]])=2,NICAP[[#This Row],[State or      Country]]&lt;&gt;"UK"),"US","Other")</f>
        <v>Other</v>
      </c>
      <c r="F5081" s="75">
        <v>2</v>
      </c>
      <c r="G5081" s="48"/>
      <c r="H5081" s="48"/>
      <c r="I5081" s="48"/>
      <c r="J5081" s="48"/>
      <c r="K5081" s="48"/>
      <c r="L5081" s="36" t="s">
        <v>3022</v>
      </c>
      <c r="M5081" s="36" t="str">
        <f>IF(LEFT(NICAP[[#This Row],[Date]],1)=0,"Y","N")</f>
        <v>N</v>
      </c>
      <c r="N5081" s="36"/>
      <c r="O5081" s="36" t="str">
        <f>19&amp;LEFT(NICAP[[#This Row],[Date]],2)</f>
        <v>1978</v>
      </c>
      <c r="P5081" s="36" t="str">
        <f>MID(NICAP[[#This Row],[Date]],3,2)</f>
        <v>12</v>
      </c>
      <c r="Q5081" s="36" t="str">
        <f>RIGHT(NICAP[[#This Row],[Date]],2)</f>
        <v>11</v>
      </c>
      <c r="R5081" s="26">
        <f>DATE(NICAP[[#This Row],[Year]],NICAP[[#This Row],[Month]],NICAP[[#This Row],[Day]])</f>
        <v>28835</v>
      </c>
      <c r="S5081" s="35" t="str">
        <f t="shared" si="158"/>
        <v/>
      </c>
      <c r="T5081" s="24" t="str">
        <f t="shared" si="159"/>
        <v>Italy</v>
      </c>
    </row>
    <row r="5082" spans="1:20" ht="57.75" customHeight="1" x14ac:dyDescent="0.2">
      <c r="A5082" s="35">
        <v>5073</v>
      </c>
      <c r="B5082" s="57">
        <v>781211</v>
      </c>
      <c r="C5082" s="50" t="s">
        <v>3023</v>
      </c>
      <c r="D5082" s="50" t="s">
        <v>1810</v>
      </c>
      <c r="E5082" s="50" t="str">
        <f>IF(AND(LEN(NICAP[[#This Row],[State or      Country]])=2,NICAP[[#This Row],[State or      Country]]&lt;&gt;"UK"),"US","Other")</f>
        <v>Other</v>
      </c>
      <c r="F5082" s="75">
        <v>3</v>
      </c>
      <c r="G5082" s="48"/>
      <c r="H5082" s="48"/>
      <c r="I5082" s="48"/>
      <c r="J5082" s="48"/>
      <c r="K5082" s="48"/>
      <c r="L5082" s="36" t="s">
        <v>3022</v>
      </c>
      <c r="M5082" s="36" t="str">
        <f>IF(LEFT(NICAP[[#This Row],[Date]],1)=0,"Y","N")</f>
        <v>N</v>
      </c>
      <c r="N5082" s="36"/>
      <c r="O5082" s="36" t="str">
        <f>19&amp;LEFT(NICAP[[#This Row],[Date]],2)</f>
        <v>1978</v>
      </c>
      <c r="P5082" s="36" t="str">
        <f>MID(NICAP[[#This Row],[Date]],3,2)</f>
        <v>12</v>
      </c>
      <c r="Q5082" s="36" t="str">
        <f>RIGHT(NICAP[[#This Row],[Date]],2)</f>
        <v>11</v>
      </c>
      <c r="R5082" s="26">
        <f>DATE(NICAP[[#This Row],[Year]],NICAP[[#This Row],[Month]],NICAP[[#This Row],[Day]])</f>
        <v>28835</v>
      </c>
      <c r="S5082" s="35" t="str">
        <f t="shared" si="158"/>
        <v/>
      </c>
      <c r="T5082" s="24" t="str">
        <f t="shared" si="159"/>
        <v>Italy</v>
      </c>
    </row>
    <row r="5083" spans="1:20" ht="57" customHeight="1" x14ac:dyDescent="0.2">
      <c r="A5083" s="35">
        <v>5074</v>
      </c>
      <c r="B5083" s="57">
        <v>781211</v>
      </c>
      <c r="C5083" s="50" t="s">
        <v>3023</v>
      </c>
      <c r="D5083" s="50" t="s">
        <v>1810</v>
      </c>
      <c r="E5083" s="50" t="str">
        <f>IF(AND(LEN(NICAP[[#This Row],[State or      Country]])=2,NICAP[[#This Row],[State or      Country]]&lt;&gt;"UK"),"US","Other")</f>
        <v>Other</v>
      </c>
      <c r="F5083" s="75">
        <v>7</v>
      </c>
      <c r="G5083" s="48"/>
      <c r="H5083" s="48"/>
      <c r="I5083" s="48"/>
      <c r="J5083" s="48"/>
      <c r="K5083" s="48"/>
      <c r="L5083" s="36" t="s">
        <v>3022</v>
      </c>
      <c r="M5083" s="36" t="str">
        <f>IF(LEFT(NICAP[[#This Row],[Date]],1)=0,"Y","N")</f>
        <v>N</v>
      </c>
      <c r="N5083" s="36"/>
      <c r="O5083" s="36" t="str">
        <f>19&amp;LEFT(NICAP[[#This Row],[Date]],2)</f>
        <v>1978</v>
      </c>
      <c r="P5083" s="36" t="str">
        <f>MID(NICAP[[#This Row],[Date]],3,2)</f>
        <v>12</v>
      </c>
      <c r="Q5083" s="36" t="str">
        <f>RIGHT(NICAP[[#This Row],[Date]],2)</f>
        <v>11</v>
      </c>
      <c r="R5083" s="26">
        <f>DATE(NICAP[[#This Row],[Year]],NICAP[[#This Row],[Month]],NICAP[[#This Row],[Day]])</f>
        <v>28835</v>
      </c>
      <c r="S5083" s="35" t="str">
        <f t="shared" si="158"/>
        <v/>
      </c>
      <c r="T5083" s="24" t="str">
        <f t="shared" si="159"/>
        <v>Italy</v>
      </c>
    </row>
    <row r="5084" spans="1:20" ht="56.25" customHeight="1" x14ac:dyDescent="0.2">
      <c r="A5084" s="35">
        <v>5075</v>
      </c>
      <c r="B5084" s="57">
        <v>781211</v>
      </c>
      <c r="C5084" s="50" t="s">
        <v>3021</v>
      </c>
      <c r="D5084" s="50" t="s">
        <v>1749</v>
      </c>
      <c r="E5084" s="50" t="str">
        <f>IF(AND(LEN(NICAP[[#This Row],[State or      Country]])=2,NICAP[[#This Row],[State or      Country]]&lt;&gt;"UK"),"US","Other")</f>
        <v>Other</v>
      </c>
      <c r="F5084" s="75">
        <v>2</v>
      </c>
      <c r="G5084" s="48"/>
      <c r="H5084" s="48"/>
      <c r="I5084" s="48"/>
      <c r="J5084" s="48"/>
      <c r="K5084" s="48"/>
      <c r="L5084" s="36" t="s">
        <v>3020</v>
      </c>
      <c r="M5084" s="36" t="str">
        <f>IF(LEFT(NICAP[[#This Row],[Date]],1)=0,"Y","N")</f>
        <v>N</v>
      </c>
      <c r="N5084" s="36"/>
      <c r="O5084" s="36" t="str">
        <f>19&amp;LEFT(NICAP[[#This Row],[Date]],2)</f>
        <v>1978</v>
      </c>
      <c r="P5084" s="36" t="str">
        <f>MID(NICAP[[#This Row],[Date]],3,2)</f>
        <v>12</v>
      </c>
      <c r="Q5084" s="36" t="str">
        <f>RIGHT(NICAP[[#This Row],[Date]],2)</f>
        <v>11</v>
      </c>
      <c r="R5084" s="26">
        <f>DATE(NICAP[[#This Row],[Year]],NICAP[[#This Row],[Month]],NICAP[[#This Row],[Day]])</f>
        <v>28835</v>
      </c>
      <c r="S5084" s="35" t="str">
        <f t="shared" si="158"/>
        <v/>
      </c>
      <c r="T5084" s="24" t="str">
        <f t="shared" si="159"/>
        <v>Brazil</v>
      </c>
    </row>
    <row r="5085" spans="1:20" ht="57" customHeight="1" x14ac:dyDescent="0.2">
      <c r="A5085" s="35">
        <v>5076</v>
      </c>
      <c r="B5085" s="57">
        <v>781211</v>
      </c>
      <c r="C5085" s="50" t="s">
        <v>3021</v>
      </c>
      <c r="D5085" s="50" t="s">
        <v>1749</v>
      </c>
      <c r="E5085" s="50" t="str">
        <f>IF(AND(LEN(NICAP[[#This Row],[State or      Country]])=2,NICAP[[#This Row],[State or      Country]]&lt;&gt;"UK"),"US","Other")</f>
        <v>Other</v>
      </c>
      <c r="F5085" s="75">
        <v>7</v>
      </c>
      <c r="G5085" s="48"/>
      <c r="H5085" s="48"/>
      <c r="I5085" s="48"/>
      <c r="J5085" s="48"/>
      <c r="K5085" s="48"/>
      <c r="L5085" s="36" t="s">
        <v>3020</v>
      </c>
      <c r="M5085" s="36" t="str">
        <f>IF(LEFT(NICAP[[#This Row],[Date]],1)=0,"Y","N")</f>
        <v>N</v>
      </c>
      <c r="N5085" s="36"/>
      <c r="O5085" s="36" t="str">
        <f>19&amp;LEFT(NICAP[[#This Row],[Date]],2)</f>
        <v>1978</v>
      </c>
      <c r="P5085" s="36" t="str">
        <f>MID(NICAP[[#This Row],[Date]],3,2)</f>
        <v>12</v>
      </c>
      <c r="Q5085" s="36" t="str">
        <f>RIGHT(NICAP[[#This Row],[Date]],2)</f>
        <v>11</v>
      </c>
      <c r="R5085" s="26">
        <f>DATE(NICAP[[#This Row],[Year]],NICAP[[#This Row],[Month]],NICAP[[#This Row],[Day]])</f>
        <v>28835</v>
      </c>
      <c r="S5085" s="35" t="str">
        <f t="shared" si="158"/>
        <v/>
      </c>
      <c r="T5085" s="24" t="str">
        <f t="shared" si="159"/>
        <v>Brazil</v>
      </c>
    </row>
    <row r="5086" spans="1:20" ht="27" customHeight="1" x14ac:dyDescent="0.2">
      <c r="A5086" s="35">
        <v>5077</v>
      </c>
      <c r="B5086" s="60">
        <v>781212</v>
      </c>
      <c r="C5086" s="44" t="s">
        <v>3019</v>
      </c>
      <c r="D5086" s="44" t="s">
        <v>1810</v>
      </c>
      <c r="E5086" s="44" t="str">
        <f>IF(AND(LEN(NICAP[[#This Row],[State or      Country]])=2,NICAP[[#This Row],[State or      Country]]&lt;&gt;"UK"),"US","Other")</f>
        <v>Other</v>
      </c>
      <c r="F5086" s="74">
        <v>3</v>
      </c>
      <c r="G5086" s="41"/>
      <c r="H5086" s="41"/>
      <c r="I5086" s="41"/>
      <c r="J5086" s="41"/>
      <c r="K5086" s="41"/>
      <c r="L5086" s="42" t="s">
        <v>3018</v>
      </c>
      <c r="M5086" s="42" t="str">
        <f>IF(LEFT(NICAP[[#This Row],[Date]],1)=0,"Y","N")</f>
        <v>N</v>
      </c>
      <c r="N5086" s="42"/>
      <c r="O5086" s="42" t="str">
        <f>19&amp;LEFT(NICAP[[#This Row],[Date]],2)</f>
        <v>1978</v>
      </c>
      <c r="P5086" s="42" t="str">
        <f>MID(NICAP[[#This Row],[Date]],3,2)</f>
        <v>12</v>
      </c>
      <c r="Q5086" s="42" t="str">
        <f>RIGHT(NICAP[[#This Row],[Date]],2)</f>
        <v>12</v>
      </c>
      <c r="R5086" s="26">
        <f>DATE(NICAP[[#This Row],[Year]],NICAP[[#This Row],[Month]],NICAP[[#This Row],[Day]])</f>
        <v>28836</v>
      </c>
      <c r="S5086" s="35" t="str">
        <f t="shared" si="158"/>
        <v/>
      </c>
      <c r="T5086" s="24" t="str">
        <f t="shared" si="159"/>
        <v>Italy</v>
      </c>
    </row>
    <row r="5087" spans="1:20" ht="71.25" customHeight="1" x14ac:dyDescent="0.2">
      <c r="A5087" s="35">
        <v>5078</v>
      </c>
      <c r="B5087" s="57">
        <v>781212</v>
      </c>
      <c r="C5087" s="50" t="s">
        <v>3017</v>
      </c>
      <c r="D5087" s="50" t="s">
        <v>2422</v>
      </c>
      <c r="E5087" s="50" t="str">
        <f>IF(AND(LEN(NICAP[[#This Row],[State or      Country]])=2,NICAP[[#This Row],[State or      Country]]&lt;&gt;"UK"),"US","Other")</f>
        <v>Other</v>
      </c>
      <c r="F5087" s="75">
        <v>2</v>
      </c>
      <c r="G5087" s="48"/>
      <c r="H5087" s="48"/>
      <c r="I5087" s="48"/>
      <c r="J5087" s="48"/>
      <c r="K5087" s="48"/>
      <c r="L5087" s="36" t="s">
        <v>3016</v>
      </c>
      <c r="M5087" s="36" t="str">
        <f>IF(LEFT(NICAP[[#This Row],[Date]],1)=0,"Y","N")</f>
        <v>N</v>
      </c>
      <c r="N5087" s="36"/>
      <c r="O5087" s="36" t="str">
        <f>19&amp;LEFT(NICAP[[#This Row],[Date]],2)</f>
        <v>1978</v>
      </c>
      <c r="P5087" s="36" t="str">
        <f>MID(NICAP[[#This Row],[Date]],3,2)</f>
        <v>12</v>
      </c>
      <c r="Q5087" s="36" t="str">
        <f>RIGHT(NICAP[[#This Row],[Date]],2)</f>
        <v>12</v>
      </c>
      <c r="R5087" s="26">
        <f>DATE(NICAP[[#This Row],[Year]],NICAP[[#This Row],[Month]],NICAP[[#This Row],[Day]])</f>
        <v>28836</v>
      </c>
      <c r="S5087" s="35" t="str">
        <f t="shared" si="158"/>
        <v/>
      </c>
      <c r="T5087" s="24" t="str">
        <f t="shared" si="159"/>
        <v>Germany</v>
      </c>
    </row>
    <row r="5088" spans="1:20" ht="72" customHeight="1" x14ac:dyDescent="0.2">
      <c r="A5088" s="35">
        <v>5079</v>
      </c>
      <c r="B5088" s="57">
        <v>781212</v>
      </c>
      <c r="C5088" s="50" t="s">
        <v>3017</v>
      </c>
      <c r="D5088" s="50" t="s">
        <v>2422</v>
      </c>
      <c r="E5088" s="50" t="str">
        <f>IF(AND(LEN(NICAP[[#This Row],[State or      Country]])=2,NICAP[[#This Row],[State or      Country]]&lt;&gt;"UK"),"US","Other")</f>
        <v>Other</v>
      </c>
      <c r="F5088" s="75">
        <v>3</v>
      </c>
      <c r="G5088" s="48"/>
      <c r="H5088" s="48"/>
      <c r="I5088" s="48"/>
      <c r="J5088" s="48"/>
      <c r="K5088" s="48"/>
      <c r="L5088" s="36" t="s">
        <v>3016</v>
      </c>
      <c r="M5088" s="36" t="str">
        <f>IF(LEFT(NICAP[[#This Row],[Date]],1)=0,"Y","N")</f>
        <v>N</v>
      </c>
      <c r="N5088" s="36"/>
      <c r="O5088" s="36" t="str">
        <f>19&amp;LEFT(NICAP[[#This Row],[Date]],2)</f>
        <v>1978</v>
      </c>
      <c r="P5088" s="36" t="str">
        <f>MID(NICAP[[#This Row],[Date]],3,2)</f>
        <v>12</v>
      </c>
      <c r="Q5088" s="36" t="str">
        <f>RIGHT(NICAP[[#This Row],[Date]],2)</f>
        <v>12</v>
      </c>
      <c r="R5088" s="26">
        <f>DATE(NICAP[[#This Row],[Year]],NICAP[[#This Row],[Month]],NICAP[[#This Row],[Day]])</f>
        <v>28836</v>
      </c>
      <c r="S5088" s="35" t="str">
        <f t="shared" si="158"/>
        <v/>
      </c>
      <c r="T5088" s="24" t="str">
        <f t="shared" si="159"/>
        <v>Germany</v>
      </c>
    </row>
    <row r="5089" spans="1:20" ht="72" customHeight="1" x14ac:dyDescent="0.2">
      <c r="A5089" s="35">
        <v>5080</v>
      </c>
      <c r="B5089" s="57">
        <v>781212</v>
      </c>
      <c r="C5089" s="50" t="s">
        <v>3017</v>
      </c>
      <c r="D5089" s="50" t="s">
        <v>2422</v>
      </c>
      <c r="E5089" s="50" t="str">
        <f>IF(AND(LEN(NICAP[[#This Row],[State or      Country]])=2,NICAP[[#This Row],[State or      Country]]&lt;&gt;"UK"),"US","Other")</f>
        <v>Other</v>
      </c>
      <c r="F5089" s="75">
        <v>5</v>
      </c>
      <c r="G5089" s="48"/>
      <c r="H5089" s="48"/>
      <c r="I5089" s="48"/>
      <c r="J5089" s="48"/>
      <c r="K5089" s="48"/>
      <c r="L5089" s="36" t="s">
        <v>3016</v>
      </c>
      <c r="M5089" s="36" t="str">
        <f>IF(LEFT(NICAP[[#This Row],[Date]],1)=0,"Y","N")</f>
        <v>N</v>
      </c>
      <c r="N5089" s="36"/>
      <c r="O5089" s="36" t="str">
        <f>19&amp;LEFT(NICAP[[#This Row],[Date]],2)</f>
        <v>1978</v>
      </c>
      <c r="P5089" s="36" t="str">
        <f>MID(NICAP[[#This Row],[Date]],3,2)</f>
        <v>12</v>
      </c>
      <c r="Q5089" s="36" t="str">
        <f>RIGHT(NICAP[[#This Row],[Date]],2)</f>
        <v>12</v>
      </c>
      <c r="R5089" s="26">
        <f>DATE(NICAP[[#This Row],[Year]],NICAP[[#This Row],[Month]],NICAP[[#This Row],[Day]])</f>
        <v>28836</v>
      </c>
      <c r="S5089" s="35" t="str">
        <f t="shared" si="158"/>
        <v/>
      </c>
      <c r="T5089" s="24" t="str">
        <f t="shared" si="159"/>
        <v>Germany</v>
      </c>
    </row>
    <row r="5090" spans="1:20" ht="72" customHeight="1" x14ac:dyDescent="0.2">
      <c r="A5090" s="35">
        <v>5081</v>
      </c>
      <c r="B5090" s="57">
        <v>781212</v>
      </c>
      <c r="C5090" s="50" t="s">
        <v>3017</v>
      </c>
      <c r="D5090" s="50" t="s">
        <v>2422</v>
      </c>
      <c r="E5090" s="50" t="str">
        <f>IF(AND(LEN(NICAP[[#This Row],[State or      Country]])=2,NICAP[[#This Row],[State or      Country]]&lt;&gt;"UK"),"US","Other")</f>
        <v>Other</v>
      </c>
      <c r="F5090" s="75">
        <v>7</v>
      </c>
      <c r="G5090" s="48"/>
      <c r="H5090" s="48"/>
      <c r="I5090" s="48"/>
      <c r="J5090" s="48"/>
      <c r="K5090" s="48"/>
      <c r="L5090" s="36" t="s">
        <v>3016</v>
      </c>
      <c r="M5090" s="36" t="str">
        <f>IF(LEFT(NICAP[[#This Row],[Date]],1)=0,"Y","N")</f>
        <v>N</v>
      </c>
      <c r="N5090" s="36"/>
      <c r="O5090" s="36" t="str">
        <f>19&amp;LEFT(NICAP[[#This Row],[Date]],2)</f>
        <v>1978</v>
      </c>
      <c r="P5090" s="36" t="str">
        <f>MID(NICAP[[#This Row],[Date]],3,2)</f>
        <v>12</v>
      </c>
      <c r="Q5090" s="36" t="str">
        <f>RIGHT(NICAP[[#This Row],[Date]],2)</f>
        <v>12</v>
      </c>
      <c r="R5090" s="26">
        <f>DATE(NICAP[[#This Row],[Year]],NICAP[[#This Row],[Month]],NICAP[[#This Row],[Day]])</f>
        <v>28836</v>
      </c>
      <c r="S5090" s="35" t="str">
        <f t="shared" si="158"/>
        <v/>
      </c>
      <c r="T5090" s="24" t="str">
        <f t="shared" si="159"/>
        <v>Germany</v>
      </c>
    </row>
    <row r="5091" spans="1:20" ht="72" customHeight="1" x14ac:dyDescent="0.2">
      <c r="A5091" s="35">
        <v>5082</v>
      </c>
      <c r="B5091" s="57">
        <v>781212</v>
      </c>
      <c r="C5091" s="50" t="s">
        <v>3015</v>
      </c>
      <c r="D5091" s="50" t="s">
        <v>1810</v>
      </c>
      <c r="E5091" s="50" t="str">
        <f>IF(AND(LEN(NICAP[[#This Row],[State or      Country]])=2,NICAP[[#This Row],[State or      Country]]&lt;&gt;"UK"),"US","Other")</f>
        <v>Other</v>
      </c>
      <c r="F5091" s="75">
        <v>2</v>
      </c>
      <c r="G5091" s="48"/>
      <c r="H5091" s="48"/>
      <c r="I5091" s="48"/>
      <c r="J5091" s="48"/>
      <c r="K5091" s="48"/>
      <c r="L5091" s="36" t="s">
        <v>3014</v>
      </c>
      <c r="M5091" s="36" t="str">
        <f>IF(LEFT(NICAP[[#This Row],[Date]],1)=0,"Y","N")</f>
        <v>N</v>
      </c>
      <c r="N5091" s="36"/>
      <c r="O5091" s="36" t="str">
        <f>19&amp;LEFT(NICAP[[#This Row],[Date]],2)</f>
        <v>1978</v>
      </c>
      <c r="P5091" s="36" t="str">
        <f>MID(NICAP[[#This Row],[Date]],3,2)</f>
        <v>12</v>
      </c>
      <c r="Q5091" s="36" t="str">
        <f>RIGHT(NICAP[[#This Row],[Date]],2)</f>
        <v>12</v>
      </c>
      <c r="R5091" s="26">
        <f>DATE(NICAP[[#This Row],[Year]],NICAP[[#This Row],[Month]],NICAP[[#This Row],[Day]])</f>
        <v>28836</v>
      </c>
      <c r="S5091" s="35" t="str">
        <f t="shared" si="158"/>
        <v/>
      </c>
      <c r="T5091" s="24" t="str">
        <f t="shared" si="159"/>
        <v>Italy</v>
      </c>
    </row>
    <row r="5092" spans="1:20" ht="71.25" customHeight="1" x14ac:dyDescent="0.2">
      <c r="A5092" s="35">
        <v>5083</v>
      </c>
      <c r="B5092" s="57">
        <v>781212</v>
      </c>
      <c r="C5092" s="50" t="s">
        <v>3015</v>
      </c>
      <c r="D5092" s="50" t="s">
        <v>1810</v>
      </c>
      <c r="E5092" s="50" t="str">
        <f>IF(AND(LEN(NICAP[[#This Row],[State or      Country]])=2,NICAP[[#This Row],[State or      Country]]&lt;&gt;"UK"),"US","Other")</f>
        <v>Other</v>
      </c>
      <c r="F5092" s="75">
        <v>3</v>
      </c>
      <c r="G5092" s="48"/>
      <c r="H5092" s="48"/>
      <c r="I5092" s="48"/>
      <c r="J5092" s="48"/>
      <c r="K5092" s="48"/>
      <c r="L5092" s="36" t="s">
        <v>3014</v>
      </c>
      <c r="M5092" s="36" t="str">
        <f>IF(LEFT(NICAP[[#This Row],[Date]],1)=0,"Y","N")</f>
        <v>N</v>
      </c>
      <c r="N5092" s="36"/>
      <c r="O5092" s="36" t="str">
        <f>19&amp;LEFT(NICAP[[#This Row],[Date]],2)</f>
        <v>1978</v>
      </c>
      <c r="P5092" s="36" t="str">
        <f>MID(NICAP[[#This Row],[Date]],3,2)</f>
        <v>12</v>
      </c>
      <c r="Q5092" s="36" t="str">
        <f>RIGHT(NICAP[[#This Row],[Date]],2)</f>
        <v>12</v>
      </c>
      <c r="R5092" s="26">
        <f>DATE(NICAP[[#This Row],[Year]],NICAP[[#This Row],[Month]],NICAP[[#This Row],[Day]])</f>
        <v>28836</v>
      </c>
      <c r="S5092" s="35" t="str">
        <f t="shared" si="158"/>
        <v/>
      </c>
      <c r="T5092" s="24" t="str">
        <f t="shared" si="159"/>
        <v>Italy</v>
      </c>
    </row>
    <row r="5093" spans="1:20" ht="72" customHeight="1" x14ac:dyDescent="0.2">
      <c r="A5093" s="35">
        <v>5084</v>
      </c>
      <c r="B5093" s="57">
        <v>781212</v>
      </c>
      <c r="C5093" s="50" t="s">
        <v>3015</v>
      </c>
      <c r="D5093" s="50" t="s">
        <v>1810</v>
      </c>
      <c r="E5093" s="50" t="str">
        <f>IF(AND(LEN(NICAP[[#This Row],[State or      Country]])=2,NICAP[[#This Row],[State or      Country]]&lt;&gt;"UK"),"US","Other")</f>
        <v>Other</v>
      </c>
      <c r="F5093" s="75">
        <v>7</v>
      </c>
      <c r="G5093" s="48"/>
      <c r="H5093" s="48"/>
      <c r="I5093" s="48"/>
      <c r="J5093" s="48"/>
      <c r="K5093" s="48"/>
      <c r="L5093" s="36" t="s">
        <v>3014</v>
      </c>
      <c r="M5093" s="36" t="str">
        <f>IF(LEFT(NICAP[[#This Row],[Date]],1)=0,"Y","N")</f>
        <v>N</v>
      </c>
      <c r="N5093" s="36"/>
      <c r="O5093" s="36" t="str">
        <f>19&amp;LEFT(NICAP[[#This Row],[Date]],2)</f>
        <v>1978</v>
      </c>
      <c r="P5093" s="36" t="str">
        <f>MID(NICAP[[#This Row],[Date]],3,2)</f>
        <v>12</v>
      </c>
      <c r="Q5093" s="36" t="str">
        <f>RIGHT(NICAP[[#This Row],[Date]],2)</f>
        <v>12</v>
      </c>
      <c r="R5093" s="26">
        <f>DATE(NICAP[[#This Row],[Year]],NICAP[[#This Row],[Month]],NICAP[[#This Row],[Day]])</f>
        <v>28836</v>
      </c>
      <c r="S5093" s="35" t="str">
        <f t="shared" si="158"/>
        <v/>
      </c>
      <c r="T5093" s="24" t="str">
        <f t="shared" si="159"/>
        <v>Italy</v>
      </c>
    </row>
    <row r="5094" spans="1:20" ht="56.25" customHeight="1" x14ac:dyDescent="0.2">
      <c r="A5094" s="35">
        <v>5085</v>
      </c>
      <c r="B5094" s="57">
        <v>781213</v>
      </c>
      <c r="C5094" s="50" t="s">
        <v>3013</v>
      </c>
      <c r="D5094" s="50" t="s">
        <v>1810</v>
      </c>
      <c r="E5094" s="50" t="str">
        <f>IF(AND(LEN(NICAP[[#This Row],[State or      Country]])=2,NICAP[[#This Row],[State or      Country]]&lt;&gt;"UK"),"US","Other")</f>
        <v>Other</v>
      </c>
      <c r="F5094" s="75">
        <v>2</v>
      </c>
      <c r="G5094" s="48"/>
      <c r="H5094" s="48"/>
      <c r="I5094" s="48"/>
      <c r="J5094" s="48"/>
      <c r="K5094" s="48"/>
      <c r="L5094" s="36" t="s">
        <v>3012</v>
      </c>
      <c r="M5094" s="36" t="str">
        <f>IF(LEFT(NICAP[[#This Row],[Date]],1)=0,"Y","N")</f>
        <v>N</v>
      </c>
      <c r="N5094" s="36"/>
      <c r="O5094" s="36" t="str">
        <f>19&amp;LEFT(NICAP[[#This Row],[Date]],2)</f>
        <v>1978</v>
      </c>
      <c r="P5094" s="36" t="str">
        <f>MID(NICAP[[#This Row],[Date]],3,2)</f>
        <v>12</v>
      </c>
      <c r="Q5094" s="36" t="str">
        <f>RIGHT(NICAP[[#This Row],[Date]],2)</f>
        <v>13</v>
      </c>
      <c r="R5094" s="26">
        <f>DATE(NICAP[[#This Row],[Year]],NICAP[[#This Row],[Month]],NICAP[[#This Row],[Day]])</f>
        <v>28837</v>
      </c>
      <c r="S5094" s="35" t="str">
        <f t="shared" si="158"/>
        <v/>
      </c>
      <c r="T5094" s="24" t="str">
        <f t="shared" si="159"/>
        <v>Italy</v>
      </c>
    </row>
    <row r="5095" spans="1:20" ht="57.75" customHeight="1" x14ac:dyDescent="0.2">
      <c r="A5095" s="35">
        <v>5086</v>
      </c>
      <c r="B5095" s="57">
        <v>781213</v>
      </c>
      <c r="C5095" s="50" t="s">
        <v>3013</v>
      </c>
      <c r="D5095" s="50" t="s">
        <v>1810</v>
      </c>
      <c r="E5095" s="50" t="str">
        <f>IF(AND(LEN(NICAP[[#This Row],[State or      Country]])=2,NICAP[[#This Row],[State or      Country]]&lt;&gt;"UK"),"US","Other")</f>
        <v>Other</v>
      </c>
      <c r="F5095" s="75">
        <v>7</v>
      </c>
      <c r="G5095" s="48"/>
      <c r="H5095" s="48"/>
      <c r="I5095" s="48"/>
      <c r="J5095" s="48"/>
      <c r="K5095" s="48"/>
      <c r="L5095" s="36" t="s">
        <v>3012</v>
      </c>
      <c r="M5095" s="36" t="str">
        <f>IF(LEFT(NICAP[[#This Row],[Date]],1)=0,"Y","N")</f>
        <v>N</v>
      </c>
      <c r="N5095" s="36"/>
      <c r="O5095" s="36" t="str">
        <f>19&amp;LEFT(NICAP[[#This Row],[Date]],2)</f>
        <v>1978</v>
      </c>
      <c r="P5095" s="36" t="str">
        <f>MID(NICAP[[#This Row],[Date]],3,2)</f>
        <v>12</v>
      </c>
      <c r="Q5095" s="36" t="str">
        <f>RIGHT(NICAP[[#This Row],[Date]],2)</f>
        <v>13</v>
      </c>
      <c r="R5095" s="26">
        <f>DATE(NICAP[[#This Row],[Year]],NICAP[[#This Row],[Month]],NICAP[[#This Row],[Day]])</f>
        <v>28837</v>
      </c>
      <c r="S5095" s="35" t="str">
        <f t="shared" si="158"/>
        <v/>
      </c>
      <c r="T5095" s="24" t="str">
        <f t="shared" si="159"/>
        <v>Italy</v>
      </c>
    </row>
    <row r="5096" spans="1:20" ht="86.25" customHeight="1" x14ac:dyDescent="0.2">
      <c r="A5096" s="35">
        <v>5087</v>
      </c>
      <c r="B5096" s="57">
        <v>781214</v>
      </c>
      <c r="C5096" s="50" t="s">
        <v>3011</v>
      </c>
      <c r="D5096" s="50" t="s">
        <v>1953</v>
      </c>
      <c r="E5096" s="50" t="str">
        <f>IF(AND(LEN(NICAP[[#This Row],[State or      Country]])=2,NICAP[[#This Row],[State or      Country]]&lt;&gt;"UK"),"US","Other")</f>
        <v>US</v>
      </c>
      <c r="F5096" s="75">
        <v>2</v>
      </c>
      <c r="G5096" s="48"/>
      <c r="H5096" s="48"/>
      <c r="I5096" s="48"/>
      <c r="J5096" s="48"/>
      <c r="K5096" s="48"/>
      <c r="L5096" s="36" t="s">
        <v>3010</v>
      </c>
      <c r="M5096" s="36" t="str">
        <f>IF(LEFT(NICAP[[#This Row],[Date]],1)=0,"Y","N")</f>
        <v>N</v>
      </c>
      <c r="N5096" s="36"/>
      <c r="O5096" s="36" t="str">
        <f>19&amp;LEFT(NICAP[[#This Row],[Date]],2)</f>
        <v>1978</v>
      </c>
      <c r="P5096" s="36" t="str">
        <f>MID(NICAP[[#This Row],[Date]],3,2)</f>
        <v>12</v>
      </c>
      <c r="Q5096" s="36" t="str">
        <f>RIGHT(NICAP[[#This Row],[Date]],2)</f>
        <v>14</v>
      </c>
      <c r="R5096" s="26">
        <f>DATE(NICAP[[#This Row],[Year]],NICAP[[#This Row],[Month]],NICAP[[#This Row],[Day]])</f>
        <v>28838</v>
      </c>
      <c r="S5096" s="35" t="str">
        <f t="shared" si="158"/>
        <v>ME</v>
      </c>
      <c r="T5096" s="24" t="str">
        <f t="shared" si="159"/>
        <v>US</v>
      </c>
    </row>
    <row r="5097" spans="1:20" ht="85.5" customHeight="1" x14ac:dyDescent="0.2">
      <c r="A5097" s="35">
        <v>5088</v>
      </c>
      <c r="B5097" s="57">
        <v>781214</v>
      </c>
      <c r="C5097" s="50" t="s">
        <v>3011</v>
      </c>
      <c r="D5097" s="50" t="s">
        <v>1953</v>
      </c>
      <c r="E5097" s="50" t="str">
        <f>IF(AND(LEN(NICAP[[#This Row],[State or      Country]])=2,NICAP[[#This Row],[State or      Country]]&lt;&gt;"UK"),"US","Other")</f>
        <v>US</v>
      </c>
      <c r="F5097" s="75">
        <v>3</v>
      </c>
      <c r="G5097" s="48"/>
      <c r="H5097" s="48"/>
      <c r="I5097" s="48"/>
      <c r="J5097" s="48"/>
      <c r="K5097" s="48"/>
      <c r="L5097" s="36" t="s">
        <v>3010</v>
      </c>
      <c r="M5097" s="36" t="str">
        <f>IF(LEFT(NICAP[[#This Row],[Date]],1)=0,"Y","N")</f>
        <v>N</v>
      </c>
      <c r="N5097" s="36"/>
      <c r="O5097" s="36" t="str">
        <f>19&amp;LEFT(NICAP[[#This Row],[Date]],2)</f>
        <v>1978</v>
      </c>
      <c r="P5097" s="36" t="str">
        <f>MID(NICAP[[#This Row],[Date]],3,2)</f>
        <v>12</v>
      </c>
      <c r="Q5097" s="36" t="str">
        <f>RIGHT(NICAP[[#This Row],[Date]],2)</f>
        <v>14</v>
      </c>
      <c r="R5097" s="26">
        <f>DATE(NICAP[[#This Row],[Year]],NICAP[[#This Row],[Month]],NICAP[[#This Row],[Day]])</f>
        <v>28838</v>
      </c>
      <c r="S5097" s="35" t="str">
        <f t="shared" si="158"/>
        <v>ME</v>
      </c>
      <c r="T5097" s="24" t="str">
        <f t="shared" si="159"/>
        <v>US</v>
      </c>
    </row>
    <row r="5098" spans="1:20" ht="86.25" customHeight="1" x14ac:dyDescent="0.2">
      <c r="A5098" s="35">
        <v>5089</v>
      </c>
      <c r="B5098" s="57">
        <v>781214</v>
      </c>
      <c r="C5098" s="50" t="s">
        <v>3011</v>
      </c>
      <c r="D5098" s="50" t="s">
        <v>1953</v>
      </c>
      <c r="E5098" s="50" t="str">
        <f>IF(AND(LEN(NICAP[[#This Row],[State or      Country]])=2,NICAP[[#This Row],[State or      Country]]&lt;&gt;"UK"),"US","Other")</f>
        <v>US</v>
      </c>
      <c r="F5098" s="75">
        <v>5</v>
      </c>
      <c r="G5098" s="48"/>
      <c r="H5098" s="48"/>
      <c r="I5098" s="48"/>
      <c r="J5098" s="48"/>
      <c r="K5098" s="48"/>
      <c r="L5098" s="36" t="s">
        <v>3010</v>
      </c>
      <c r="M5098" s="36" t="str">
        <f>IF(LEFT(NICAP[[#This Row],[Date]],1)=0,"Y","N")</f>
        <v>N</v>
      </c>
      <c r="N5098" s="36"/>
      <c r="O5098" s="36" t="str">
        <f>19&amp;LEFT(NICAP[[#This Row],[Date]],2)</f>
        <v>1978</v>
      </c>
      <c r="P5098" s="36" t="str">
        <f>MID(NICAP[[#This Row],[Date]],3,2)</f>
        <v>12</v>
      </c>
      <c r="Q5098" s="36" t="str">
        <f>RIGHT(NICAP[[#This Row],[Date]],2)</f>
        <v>14</v>
      </c>
      <c r="R5098" s="26">
        <f>DATE(NICAP[[#This Row],[Year]],NICAP[[#This Row],[Month]],NICAP[[#This Row],[Day]])</f>
        <v>28838</v>
      </c>
      <c r="S5098" s="35" t="str">
        <f t="shared" si="158"/>
        <v>ME</v>
      </c>
      <c r="T5098" s="24" t="str">
        <f t="shared" si="159"/>
        <v>US</v>
      </c>
    </row>
    <row r="5099" spans="1:20" ht="87" customHeight="1" x14ac:dyDescent="0.2">
      <c r="A5099" s="35">
        <v>5090</v>
      </c>
      <c r="B5099" s="57">
        <v>781214</v>
      </c>
      <c r="C5099" s="50" t="s">
        <v>3011</v>
      </c>
      <c r="D5099" s="50" t="s">
        <v>1953</v>
      </c>
      <c r="E5099" s="50" t="str">
        <f>IF(AND(LEN(NICAP[[#This Row],[State or      Country]])=2,NICAP[[#This Row],[State or      Country]]&lt;&gt;"UK"),"US","Other")</f>
        <v>US</v>
      </c>
      <c r="F5099" s="75">
        <v>7</v>
      </c>
      <c r="G5099" s="48"/>
      <c r="H5099" s="48"/>
      <c r="I5099" s="48"/>
      <c r="J5099" s="48"/>
      <c r="K5099" s="48"/>
      <c r="L5099" s="36" t="s">
        <v>3010</v>
      </c>
      <c r="M5099" s="36" t="str">
        <f>IF(LEFT(NICAP[[#This Row],[Date]],1)=0,"Y","N")</f>
        <v>N</v>
      </c>
      <c r="N5099" s="36"/>
      <c r="O5099" s="36" t="str">
        <f>19&amp;LEFT(NICAP[[#This Row],[Date]],2)</f>
        <v>1978</v>
      </c>
      <c r="P5099" s="36" t="str">
        <f>MID(NICAP[[#This Row],[Date]],3,2)</f>
        <v>12</v>
      </c>
      <c r="Q5099" s="36" t="str">
        <f>RIGHT(NICAP[[#This Row],[Date]],2)</f>
        <v>14</v>
      </c>
      <c r="R5099" s="26">
        <f>DATE(NICAP[[#This Row],[Year]],NICAP[[#This Row],[Month]],NICAP[[#This Row],[Day]])</f>
        <v>28838</v>
      </c>
      <c r="S5099" s="35" t="str">
        <f t="shared" si="158"/>
        <v>ME</v>
      </c>
      <c r="T5099" s="24" t="str">
        <f t="shared" si="159"/>
        <v>US</v>
      </c>
    </row>
    <row r="5100" spans="1:20" ht="42" customHeight="1" x14ac:dyDescent="0.2">
      <c r="A5100" s="35">
        <v>5091</v>
      </c>
      <c r="B5100" s="57">
        <v>781214</v>
      </c>
      <c r="C5100" s="50" t="s">
        <v>3009</v>
      </c>
      <c r="D5100" s="50" t="s">
        <v>1670</v>
      </c>
      <c r="E5100" s="50" t="str">
        <f>IF(AND(LEN(NICAP[[#This Row],[State or      Country]])=2,NICAP[[#This Row],[State or      Country]]&lt;&gt;"UK"),"US","Other")</f>
        <v>US</v>
      </c>
      <c r="F5100" s="75">
        <v>2</v>
      </c>
      <c r="G5100" s="48"/>
      <c r="H5100" s="48"/>
      <c r="I5100" s="48"/>
      <c r="J5100" s="48"/>
      <c r="K5100" s="48"/>
      <c r="L5100" s="42" t="s">
        <v>3008</v>
      </c>
      <c r="M5100" s="42" t="str">
        <f>IF(LEFT(NICAP[[#This Row],[Date]],1)=0,"Y","N")</f>
        <v>N</v>
      </c>
      <c r="N5100" s="42"/>
      <c r="O5100" s="42" t="str">
        <f>19&amp;LEFT(NICAP[[#This Row],[Date]],2)</f>
        <v>1978</v>
      </c>
      <c r="P5100" s="42" t="str">
        <f>MID(NICAP[[#This Row],[Date]],3,2)</f>
        <v>12</v>
      </c>
      <c r="Q5100" s="42" t="str">
        <f>RIGHT(NICAP[[#This Row],[Date]],2)</f>
        <v>14</v>
      </c>
      <c r="R5100" s="26">
        <f>DATE(NICAP[[#This Row],[Year]],NICAP[[#This Row],[Month]],NICAP[[#This Row],[Day]])</f>
        <v>28838</v>
      </c>
      <c r="S5100" s="35" t="str">
        <f t="shared" si="158"/>
        <v>IL</v>
      </c>
      <c r="T5100" s="24" t="str">
        <f t="shared" si="159"/>
        <v>US</v>
      </c>
    </row>
    <row r="5101" spans="1:20" ht="41.25" customHeight="1" x14ac:dyDescent="0.2">
      <c r="A5101" s="35">
        <v>5092</v>
      </c>
      <c r="B5101" s="57">
        <v>781214</v>
      </c>
      <c r="C5101" s="50" t="s">
        <v>3007</v>
      </c>
      <c r="D5101" s="50" t="s">
        <v>1670</v>
      </c>
      <c r="E5101" s="50" t="str">
        <f>IF(AND(LEN(NICAP[[#This Row],[State or      Country]])=2,NICAP[[#This Row],[State or      Country]]&lt;&gt;"UK"),"US","Other")</f>
        <v>US</v>
      </c>
      <c r="F5101" s="75">
        <v>2</v>
      </c>
      <c r="G5101" s="48"/>
      <c r="H5101" s="48"/>
      <c r="I5101" s="48"/>
      <c r="J5101" s="48"/>
      <c r="K5101" s="48"/>
      <c r="L5101" s="36" t="s">
        <v>3006</v>
      </c>
      <c r="M5101" s="36" t="str">
        <f>IF(LEFT(NICAP[[#This Row],[Date]],1)=0,"Y","N")</f>
        <v>N</v>
      </c>
      <c r="N5101" s="36"/>
      <c r="O5101" s="36" t="str">
        <f>19&amp;LEFT(NICAP[[#This Row],[Date]],2)</f>
        <v>1978</v>
      </c>
      <c r="P5101" s="36" t="str">
        <f>MID(NICAP[[#This Row],[Date]],3,2)</f>
        <v>12</v>
      </c>
      <c r="Q5101" s="36" t="str">
        <f>RIGHT(NICAP[[#This Row],[Date]],2)</f>
        <v>14</v>
      </c>
      <c r="R5101" s="26">
        <f>DATE(NICAP[[#This Row],[Year]],NICAP[[#This Row],[Month]],NICAP[[#This Row],[Day]])</f>
        <v>28838</v>
      </c>
      <c r="S5101" s="35" t="str">
        <f t="shared" si="158"/>
        <v>IL</v>
      </c>
      <c r="T5101" s="24" t="str">
        <f t="shared" si="159"/>
        <v>US</v>
      </c>
    </row>
    <row r="5102" spans="1:20" ht="27.75" customHeight="1" x14ac:dyDescent="0.2">
      <c r="A5102" s="35">
        <v>5093</v>
      </c>
      <c r="B5102" s="60">
        <v>781214</v>
      </c>
      <c r="C5102" s="44" t="s">
        <v>3005</v>
      </c>
      <c r="D5102" s="44" t="s">
        <v>1707</v>
      </c>
      <c r="E5102" s="44" t="str">
        <f>IF(AND(LEN(NICAP[[#This Row],[State or      Country]])=2,NICAP[[#This Row],[State or      Country]]&lt;&gt;"UK"),"US","Other")</f>
        <v>US</v>
      </c>
      <c r="F5102" s="74">
        <v>2</v>
      </c>
      <c r="G5102" s="41"/>
      <c r="H5102" s="41"/>
      <c r="I5102" s="41"/>
      <c r="J5102" s="41"/>
      <c r="K5102" s="41"/>
      <c r="L5102" s="42" t="s">
        <v>3004</v>
      </c>
      <c r="M5102" s="42" t="str">
        <f>IF(LEFT(NICAP[[#This Row],[Date]],1)=0,"Y","N")</f>
        <v>N</v>
      </c>
      <c r="N5102" s="42"/>
      <c r="O5102" s="42" t="str">
        <f>19&amp;LEFT(NICAP[[#This Row],[Date]],2)</f>
        <v>1978</v>
      </c>
      <c r="P5102" s="42" t="str">
        <f>MID(NICAP[[#This Row],[Date]],3,2)</f>
        <v>12</v>
      </c>
      <c r="Q5102" s="42" t="str">
        <f>RIGHT(NICAP[[#This Row],[Date]],2)</f>
        <v>14</v>
      </c>
      <c r="R5102" s="26">
        <f>DATE(NICAP[[#This Row],[Year]],NICAP[[#This Row],[Month]],NICAP[[#This Row],[Day]])</f>
        <v>28838</v>
      </c>
      <c r="S5102" s="35" t="str">
        <f t="shared" si="158"/>
        <v>WA</v>
      </c>
      <c r="T5102" s="24" t="str">
        <f t="shared" si="159"/>
        <v>US</v>
      </c>
    </row>
    <row r="5103" spans="1:20" ht="27.75" customHeight="1" x14ac:dyDescent="0.2">
      <c r="A5103" s="35">
        <v>5094</v>
      </c>
      <c r="B5103" s="60">
        <v>781214</v>
      </c>
      <c r="C5103" s="44" t="s">
        <v>3003</v>
      </c>
      <c r="D5103" s="44" t="s">
        <v>2877</v>
      </c>
      <c r="E5103" s="44" t="str">
        <f>IF(AND(LEN(NICAP[[#This Row],[State or      Country]])=2,NICAP[[#This Row],[State or      Country]]&lt;&gt;"UK"),"US","Other")</f>
        <v>Other</v>
      </c>
      <c r="F5103" s="74">
        <v>2</v>
      </c>
      <c r="G5103" s="41"/>
      <c r="H5103" s="41"/>
      <c r="I5103" s="41"/>
      <c r="J5103" s="41"/>
      <c r="K5103" s="41"/>
      <c r="L5103" s="42" t="s">
        <v>3002</v>
      </c>
      <c r="M5103" s="42" t="str">
        <f>IF(LEFT(NICAP[[#This Row],[Date]],1)=0,"Y","N")</f>
        <v>N</v>
      </c>
      <c r="N5103" s="42"/>
      <c r="O5103" s="42" t="str">
        <f>19&amp;LEFT(NICAP[[#This Row],[Date]],2)</f>
        <v>1978</v>
      </c>
      <c r="P5103" s="42" t="str">
        <f>MID(NICAP[[#This Row],[Date]],3,2)</f>
        <v>12</v>
      </c>
      <c r="Q5103" s="42" t="str">
        <f>RIGHT(NICAP[[#This Row],[Date]],2)</f>
        <v>14</v>
      </c>
      <c r="R5103" s="26">
        <f>DATE(NICAP[[#This Row],[Year]],NICAP[[#This Row],[Month]],NICAP[[#This Row],[Day]])</f>
        <v>28838</v>
      </c>
      <c r="S5103" s="35" t="str">
        <f t="shared" si="158"/>
        <v/>
      </c>
      <c r="T5103" s="24" t="str">
        <f t="shared" si="159"/>
        <v>Uruguay</v>
      </c>
    </row>
    <row r="5104" spans="1:20" ht="57" customHeight="1" x14ac:dyDescent="0.2">
      <c r="A5104" s="35">
        <v>5095</v>
      </c>
      <c r="B5104" s="57">
        <v>781215</v>
      </c>
      <c r="C5104" s="50" t="s">
        <v>3001</v>
      </c>
      <c r="D5104" s="50" t="s">
        <v>1810</v>
      </c>
      <c r="E5104" s="50" t="str">
        <f>IF(AND(LEN(NICAP[[#This Row],[State or      Country]])=2,NICAP[[#This Row],[State or      Country]]&lt;&gt;"UK"),"US","Other")</f>
        <v>Other</v>
      </c>
      <c r="F5104" s="75">
        <v>1</v>
      </c>
      <c r="G5104" s="48"/>
      <c r="H5104" s="48"/>
      <c r="I5104" s="48"/>
      <c r="J5104" s="48"/>
      <c r="K5104" s="48"/>
      <c r="L5104" s="36" t="s">
        <v>3000</v>
      </c>
      <c r="M5104" s="36" t="str">
        <f>IF(LEFT(NICAP[[#This Row],[Date]],1)=0,"Y","N")</f>
        <v>N</v>
      </c>
      <c r="N5104" s="36"/>
      <c r="O5104" s="36" t="str">
        <f>19&amp;LEFT(NICAP[[#This Row],[Date]],2)</f>
        <v>1978</v>
      </c>
      <c r="P5104" s="36" t="str">
        <f>MID(NICAP[[#This Row],[Date]],3,2)</f>
        <v>12</v>
      </c>
      <c r="Q5104" s="36" t="str">
        <f>RIGHT(NICAP[[#This Row],[Date]],2)</f>
        <v>15</v>
      </c>
      <c r="R5104" s="26">
        <f>DATE(NICAP[[#This Row],[Year]],NICAP[[#This Row],[Month]],NICAP[[#This Row],[Day]])</f>
        <v>28839</v>
      </c>
      <c r="S5104" s="35" t="str">
        <f t="shared" si="158"/>
        <v/>
      </c>
      <c r="T5104" s="24" t="str">
        <f t="shared" si="159"/>
        <v>Italy</v>
      </c>
    </row>
    <row r="5105" spans="1:20" ht="56.25" customHeight="1" x14ac:dyDescent="0.2">
      <c r="A5105" s="35">
        <v>5096</v>
      </c>
      <c r="B5105" s="57">
        <v>781215</v>
      </c>
      <c r="C5105" s="50" t="s">
        <v>3001</v>
      </c>
      <c r="D5105" s="50" t="s">
        <v>1810</v>
      </c>
      <c r="E5105" s="50" t="str">
        <f>IF(AND(LEN(NICAP[[#This Row],[State or      Country]])=2,NICAP[[#This Row],[State or      Country]]&lt;&gt;"UK"),"US","Other")</f>
        <v>Other</v>
      </c>
      <c r="F5105" s="75">
        <v>3</v>
      </c>
      <c r="G5105" s="48"/>
      <c r="H5105" s="48"/>
      <c r="I5105" s="48"/>
      <c r="J5105" s="48"/>
      <c r="K5105" s="48"/>
      <c r="L5105" s="36" t="s">
        <v>3000</v>
      </c>
      <c r="M5105" s="36" t="str">
        <f>IF(LEFT(NICAP[[#This Row],[Date]],1)=0,"Y","N")</f>
        <v>N</v>
      </c>
      <c r="N5105" s="36"/>
      <c r="O5105" s="36" t="str">
        <f>19&amp;LEFT(NICAP[[#This Row],[Date]],2)</f>
        <v>1978</v>
      </c>
      <c r="P5105" s="36" t="str">
        <f>MID(NICAP[[#This Row],[Date]],3,2)</f>
        <v>12</v>
      </c>
      <c r="Q5105" s="36" t="str">
        <f>RIGHT(NICAP[[#This Row],[Date]],2)</f>
        <v>15</v>
      </c>
      <c r="R5105" s="26">
        <f>DATE(NICAP[[#This Row],[Year]],NICAP[[#This Row],[Month]],NICAP[[#This Row],[Day]])</f>
        <v>28839</v>
      </c>
      <c r="S5105" s="35" t="str">
        <f t="shared" si="158"/>
        <v/>
      </c>
      <c r="T5105" s="24" t="str">
        <f t="shared" si="159"/>
        <v>Italy</v>
      </c>
    </row>
    <row r="5106" spans="1:20" ht="57" customHeight="1" x14ac:dyDescent="0.2">
      <c r="A5106" s="35">
        <v>5097</v>
      </c>
      <c r="B5106" s="57">
        <v>781215</v>
      </c>
      <c r="C5106" s="50" t="s">
        <v>3001</v>
      </c>
      <c r="D5106" s="50" t="s">
        <v>1810</v>
      </c>
      <c r="E5106" s="50" t="str">
        <f>IF(AND(LEN(NICAP[[#This Row],[State or      Country]])=2,NICAP[[#This Row],[State or      Country]]&lt;&gt;"UK"),"US","Other")</f>
        <v>Other</v>
      </c>
      <c r="F5106" s="75">
        <v>7</v>
      </c>
      <c r="G5106" s="48"/>
      <c r="H5106" s="48"/>
      <c r="I5106" s="48"/>
      <c r="J5106" s="48"/>
      <c r="K5106" s="48"/>
      <c r="L5106" s="36" t="s">
        <v>3000</v>
      </c>
      <c r="M5106" s="36" t="str">
        <f>IF(LEFT(NICAP[[#This Row],[Date]],1)=0,"Y","N")</f>
        <v>N</v>
      </c>
      <c r="N5106" s="36"/>
      <c r="O5106" s="36" t="str">
        <f>19&amp;LEFT(NICAP[[#This Row],[Date]],2)</f>
        <v>1978</v>
      </c>
      <c r="P5106" s="36" t="str">
        <f>MID(NICAP[[#This Row],[Date]],3,2)</f>
        <v>12</v>
      </c>
      <c r="Q5106" s="36" t="str">
        <f>RIGHT(NICAP[[#This Row],[Date]],2)</f>
        <v>15</v>
      </c>
      <c r="R5106" s="26">
        <f>DATE(NICAP[[#This Row],[Year]],NICAP[[#This Row],[Month]],NICAP[[#This Row],[Day]])</f>
        <v>28839</v>
      </c>
      <c r="S5106" s="35" t="str">
        <f t="shared" si="158"/>
        <v/>
      </c>
      <c r="T5106" s="24" t="str">
        <f t="shared" si="159"/>
        <v>Italy</v>
      </c>
    </row>
    <row r="5107" spans="1:20" ht="115.5" customHeight="1" x14ac:dyDescent="0.2">
      <c r="A5107" s="35">
        <v>5098</v>
      </c>
      <c r="B5107" s="57">
        <v>781215</v>
      </c>
      <c r="C5107" s="50" t="s">
        <v>2999</v>
      </c>
      <c r="D5107" s="50" t="s">
        <v>1810</v>
      </c>
      <c r="E5107" s="50" t="str">
        <f>IF(AND(LEN(NICAP[[#This Row],[State or      Country]])=2,NICAP[[#This Row],[State or      Country]]&lt;&gt;"UK"),"US","Other")</f>
        <v>Other</v>
      </c>
      <c r="F5107" s="75">
        <v>2</v>
      </c>
      <c r="G5107" s="48"/>
      <c r="H5107" s="48"/>
      <c r="I5107" s="48"/>
      <c r="J5107" s="48"/>
      <c r="K5107" s="48"/>
      <c r="L5107" s="36" t="s">
        <v>2998</v>
      </c>
      <c r="M5107" s="36" t="str">
        <f>IF(LEFT(NICAP[[#This Row],[Date]],1)=0,"Y","N")</f>
        <v>N</v>
      </c>
      <c r="N5107" s="36"/>
      <c r="O5107" s="36" t="str">
        <f>19&amp;LEFT(NICAP[[#This Row],[Date]],2)</f>
        <v>1978</v>
      </c>
      <c r="P5107" s="36" t="str">
        <f>MID(NICAP[[#This Row],[Date]],3,2)</f>
        <v>12</v>
      </c>
      <c r="Q5107" s="36" t="str">
        <f>RIGHT(NICAP[[#This Row],[Date]],2)</f>
        <v>15</v>
      </c>
      <c r="R5107" s="26">
        <f>DATE(NICAP[[#This Row],[Year]],NICAP[[#This Row],[Month]],NICAP[[#This Row],[Day]])</f>
        <v>28839</v>
      </c>
      <c r="S5107" s="35" t="str">
        <f t="shared" si="158"/>
        <v/>
      </c>
      <c r="T5107" s="24" t="str">
        <f t="shared" si="159"/>
        <v>Italy</v>
      </c>
    </row>
    <row r="5108" spans="1:20" ht="115.5" customHeight="1" x14ac:dyDescent="0.2">
      <c r="A5108" s="35">
        <v>5099</v>
      </c>
      <c r="B5108" s="57">
        <v>781215</v>
      </c>
      <c r="C5108" s="50" t="s">
        <v>2999</v>
      </c>
      <c r="D5108" s="50" t="s">
        <v>1810</v>
      </c>
      <c r="E5108" s="50" t="str">
        <f>IF(AND(LEN(NICAP[[#This Row],[State or      Country]])=2,NICAP[[#This Row],[State or      Country]]&lt;&gt;"UK"),"US","Other")</f>
        <v>Other</v>
      </c>
      <c r="F5108" s="75">
        <v>6</v>
      </c>
      <c r="G5108" s="48"/>
      <c r="H5108" s="48"/>
      <c r="I5108" s="48"/>
      <c r="J5108" s="48"/>
      <c r="K5108" s="48"/>
      <c r="L5108" s="36" t="s">
        <v>2998</v>
      </c>
      <c r="M5108" s="36" t="str">
        <f>IF(LEFT(NICAP[[#This Row],[Date]],1)=0,"Y","N")</f>
        <v>N</v>
      </c>
      <c r="N5108" s="36"/>
      <c r="O5108" s="36" t="str">
        <f>19&amp;LEFT(NICAP[[#This Row],[Date]],2)</f>
        <v>1978</v>
      </c>
      <c r="P5108" s="36" t="str">
        <f>MID(NICAP[[#This Row],[Date]],3,2)</f>
        <v>12</v>
      </c>
      <c r="Q5108" s="36" t="str">
        <f>RIGHT(NICAP[[#This Row],[Date]],2)</f>
        <v>15</v>
      </c>
      <c r="R5108" s="26">
        <f>DATE(NICAP[[#This Row],[Year]],NICAP[[#This Row],[Month]],NICAP[[#This Row],[Day]])</f>
        <v>28839</v>
      </c>
      <c r="S5108" s="35" t="str">
        <f t="shared" si="158"/>
        <v/>
      </c>
      <c r="T5108" s="24" t="str">
        <f t="shared" si="159"/>
        <v>Italy</v>
      </c>
    </row>
    <row r="5109" spans="1:20" ht="115.5" customHeight="1" x14ac:dyDescent="0.2">
      <c r="A5109" s="35">
        <v>5100</v>
      </c>
      <c r="B5109" s="57">
        <v>781215</v>
      </c>
      <c r="C5109" s="50" t="s">
        <v>2999</v>
      </c>
      <c r="D5109" s="50" t="s">
        <v>1810</v>
      </c>
      <c r="E5109" s="50" t="str">
        <f>IF(AND(LEN(NICAP[[#This Row],[State or      Country]])=2,NICAP[[#This Row],[State or      Country]]&lt;&gt;"UK"),"US","Other")</f>
        <v>Other</v>
      </c>
      <c r="F5109" s="49">
        <v>7</v>
      </c>
      <c r="G5109" s="48"/>
      <c r="H5109" s="48"/>
      <c r="I5109" s="48"/>
      <c r="J5109" s="48"/>
      <c r="K5109" s="48"/>
      <c r="L5109" s="36" t="s">
        <v>2998</v>
      </c>
      <c r="M5109" s="36" t="str">
        <f>IF(LEFT(NICAP[[#This Row],[Date]],1)=0,"Y","N")</f>
        <v>N</v>
      </c>
      <c r="N5109" s="36"/>
      <c r="O5109" s="36" t="str">
        <f>19&amp;LEFT(NICAP[[#This Row],[Date]],2)</f>
        <v>1978</v>
      </c>
      <c r="P5109" s="36" t="str">
        <f>MID(NICAP[[#This Row],[Date]],3,2)</f>
        <v>12</v>
      </c>
      <c r="Q5109" s="36" t="str">
        <f>RIGHT(NICAP[[#This Row],[Date]],2)</f>
        <v>15</v>
      </c>
      <c r="R5109" s="26">
        <f>DATE(NICAP[[#This Row],[Year]],NICAP[[#This Row],[Month]],NICAP[[#This Row],[Day]])</f>
        <v>28839</v>
      </c>
      <c r="S5109" s="35" t="str">
        <f t="shared" si="158"/>
        <v/>
      </c>
      <c r="T5109" s="24" t="str">
        <f t="shared" si="159"/>
        <v>Italy</v>
      </c>
    </row>
    <row r="5110" spans="1:20" ht="86.25" customHeight="1" x14ac:dyDescent="0.2">
      <c r="A5110" s="35">
        <v>5101</v>
      </c>
      <c r="B5110" s="57">
        <v>781216</v>
      </c>
      <c r="C5110" s="50" t="s">
        <v>2997</v>
      </c>
      <c r="D5110" s="50" t="s">
        <v>1810</v>
      </c>
      <c r="E5110" s="50" t="str">
        <f>IF(AND(LEN(NICAP[[#This Row],[State or      Country]])=2,NICAP[[#This Row],[State or      Country]]&lt;&gt;"UK"),"US","Other")</f>
        <v>Other</v>
      </c>
      <c r="F5110" s="49">
        <v>2</v>
      </c>
      <c r="G5110" s="48"/>
      <c r="H5110" s="48"/>
      <c r="I5110" s="48"/>
      <c r="J5110" s="48"/>
      <c r="K5110" s="48"/>
      <c r="L5110" s="36" t="s">
        <v>2996</v>
      </c>
      <c r="M5110" s="36" t="str">
        <f>IF(LEFT(NICAP[[#This Row],[Date]],1)=0,"Y","N")</f>
        <v>N</v>
      </c>
      <c r="N5110" s="36"/>
      <c r="O5110" s="36" t="str">
        <f>19&amp;LEFT(NICAP[[#This Row],[Date]],2)</f>
        <v>1978</v>
      </c>
      <c r="P5110" s="36" t="str">
        <f>MID(NICAP[[#This Row],[Date]],3,2)</f>
        <v>12</v>
      </c>
      <c r="Q5110" s="36" t="str">
        <f>RIGHT(NICAP[[#This Row],[Date]],2)</f>
        <v>16</v>
      </c>
      <c r="R5110" s="26">
        <f>DATE(NICAP[[#This Row],[Year]],NICAP[[#This Row],[Month]],NICAP[[#This Row],[Day]])</f>
        <v>28840</v>
      </c>
      <c r="S5110" s="35" t="str">
        <f t="shared" si="158"/>
        <v/>
      </c>
      <c r="T5110" s="24" t="str">
        <f t="shared" si="159"/>
        <v>Italy</v>
      </c>
    </row>
    <row r="5111" spans="1:20" ht="87" customHeight="1" x14ac:dyDescent="0.2">
      <c r="A5111" s="35">
        <v>5102</v>
      </c>
      <c r="B5111" s="57">
        <v>781216</v>
      </c>
      <c r="C5111" s="50" t="s">
        <v>2997</v>
      </c>
      <c r="D5111" s="50" t="s">
        <v>1810</v>
      </c>
      <c r="E5111" s="50" t="str">
        <f>IF(AND(LEN(NICAP[[#This Row],[State or      Country]])=2,NICAP[[#This Row],[State or      Country]]&lt;&gt;"UK"),"US","Other")</f>
        <v>Other</v>
      </c>
      <c r="F5111" s="49">
        <v>7</v>
      </c>
      <c r="G5111" s="48"/>
      <c r="H5111" s="48"/>
      <c r="I5111" s="48"/>
      <c r="J5111" s="48"/>
      <c r="K5111" s="48"/>
      <c r="L5111" s="36" t="s">
        <v>2996</v>
      </c>
      <c r="M5111" s="36" t="str">
        <f>IF(LEFT(NICAP[[#This Row],[Date]],1)=0,"Y","N")</f>
        <v>N</v>
      </c>
      <c r="N5111" s="36"/>
      <c r="O5111" s="36" t="str">
        <f>19&amp;LEFT(NICAP[[#This Row],[Date]],2)</f>
        <v>1978</v>
      </c>
      <c r="P5111" s="36" t="str">
        <f>MID(NICAP[[#This Row],[Date]],3,2)</f>
        <v>12</v>
      </c>
      <c r="Q5111" s="36" t="str">
        <f>RIGHT(NICAP[[#This Row],[Date]],2)</f>
        <v>16</v>
      </c>
      <c r="R5111" s="26">
        <f>DATE(NICAP[[#This Row],[Year]],NICAP[[#This Row],[Month]],NICAP[[#This Row],[Day]])</f>
        <v>28840</v>
      </c>
      <c r="S5111" s="35" t="str">
        <f t="shared" si="158"/>
        <v/>
      </c>
      <c r="T5111" s="24" t="str">
        <f t="shared" si="159"/>
        <v>Italy</v>
      </c>
    </row>
    <row r="5112" spans="1:20" ht="56.25" customHeight="1" x14ac:dyDescent="0.2">
      <c r="A5112" s="35">
        <v>5103</v>
      </c>
      <c r="B5112" s="57">
        <v>781216</v>
      </c>
      <c r="C5112" s="50" t="s">
        <v>2995</v>
      </c>
      <c r="D5112" s="50" t="s">
        <v>1787</v>
      </c>
      <c r="E5112" s="50" t="str">
        <f>IF(AND(LEN(NICAP[[#This Row],[State or      Country]])=2,NICAP[[#This Row],[State or      Country]]&lt;&gt;"UK"),"US","Other")</f>
        <v>US</v>
      </c>
      <c r="F5112" s="49">
        <v>2</v>
      </c>
      <c r="G5112" s="48"/>
      <c r="H5112" s="48"/>
      <c r="I5112" s="48"/>
      <c r="J5112" s="48"/>
      <c r="K5112" s="48"/>
      <c r="L5112" s="36" t="s">
        <v>2994</v>
      </c>
      <c r="M5112" s="36" t="str">
        <f>IF(LEFT(NICAP[[#This Row],[Date]],1)=0,"Y","N")</f>
        <v>N</v>
      </c>
      <c r="N5112" s="36"/>
      <c r="O5112" s="36" t="str">
        <f>19&amp;LEFT(NICAP[[#This Row],[Date]],2)</f>
        <v>1978</v>
      </c>
      <c r="P5112" s="36" t="str">
        <f>MID(NICAP[[#This Row],[Date]],3,2)</f>
        <v>12</v>
      </c>
      <c r="Q5112" s="36" t="str">
        <f>RIGHT(NICAP[[#This Row],[Date]],2)</f>
        <v>16</v>
      </c>
      <c r="R5112" s="26">
        <f>DATE(NICAP[[#This Row],[Year]],NICAP[[#This Row],[Month]],NICAP[[#This Row],[Day]])</f>
        <v>28840</v>
      </c>
      <c r="S5112" s="35" t="str">
        <f t="shared" si="158"/>
        <v>IN</v>
      </c>
      <c r="T5112" s="24" t="str">
        <f t="shared" si="159"/>
        <v>US</v>
      </c>
    </row>
    <row r="5113" spans="1:20" ht="57" customHeight="1" x14ac:dyDescent="0.2">
      <c r="A5113" s="35">
        <v>5104</v>
      </c>
      <c r="B5113" s="57">
        <v>781216</v>
      </c>
      <c r="C5113" s="50" t="s">
        <v>2995</v>
      </c>
      <c r="D5113" s="50" t="s">
        <v>1787</v>
      </c>
      <c r="E5113" s="50" t="str">
        <f>IF(AND(LEN(NICAP[[#This Row],[State or      Country]])=2,NICAP[[#This Row],[State or      Country]]&lt;&gt;"UK"),"US","Other")</f>
        <v>US</v>
      </c>
      <c r="F5113" s="49">
        <v>3</v>
      </c>
      <c r="G5113" s="48"/>
      <c r="H5113" s="48"/>
      <c r="I5113" s="48"/>
      <c r="J5113" s="48"/>
      <c r="K5113" s="48"/>
      <c r="L5113" s="36" t="s">
        <v>2994</v>
      </c>
      <c r="M5113" s="36" t="str">
        <f>IF(LEFT(NICAP[[#This Row],[Date]],1)=0,"Y","N")</f>
        <v>N</v>
      </c>
      <c r="N5113" s="36"/>
      <c r="O5113" s="36" t="str">
        <f>19&amp;LEFT(NICAP[[#This Row],[Date]],2)</f>
        <v>1978</v>
      </c>
      <c r="P5113" s="36" t="str">
        <f>MID(NICAP[[#This Row],[Date]],3,2)</f>
        <v>12</v>
      </c>
      <c r="Q5113" s="36" t="str">
        <f>RIGHT(NICAP[[#This Row],[Date]],2)</f>
        <v>16</v>
      </c>
      <c r="R5113" s="26">
        <f>DATE(NICAP[[#This Row],[Year]],NICAP[[#This Row],[Month]],NICAP[[#This Row],[Day]])</f>
        <v>28840</v>
      </c>
      <c r="S5113" s="35" t="str">
        <f t="shared" si="158"/>
        <v>IN</v>
      </c>
      <c r="T5113" s="24" t="str">
        <f t="shared" si="159"/>
        <v>US</v>
      </c>
    </row>
    <row r="5114" spans="1:20" ht="42" customHeight="1" x14ac:dyDescent="0.2">
      <c r="A5114" s="35">
        <v>5105</v>
      </c>
      <c r="B5114" s="57">
        <v>781216</v>
      </c>
      <c r="C5114" s="50" t="s">
        <v>2993</v>
      </c>
      <c r="D5114" s="50" t="s">
        <v>2263</v>
      </c>
      <c r="E5114" s="50" t="str">
        <f>IF(AND(LEN(NICAP[[#This Row],[State or      Country]])=2,NICAP[[#This Row],[State or      Country]]&lt;&gt;"UK"),"US","Other")</f>
        <v>Other</v>
      </c>
      <c r="F5114" s="49">
        <v>11</v>
      </c>
      <c r="G5114" s="48"/>
      <c r="H5114" s="48"/>
      <c r="I5114" s="48"/>
      <c r="J5114" s="48"/>
      <c r="K5114" s="48"/>
      <c r="L5114" s="42" t="s">
        <v>2992</v>
      </c>
      <c r="M5114" s="42" t="str">
        <f>IF(LEFT(NICAP[[#This Row],[Date]],1)=0,"Y","N")</f>
        <v>N</v>
      </c>
      <c r="N5114" s="42"/>
      <c r="O5114" s="42" t="str">
        <f>19&amp;LEFT(NICAP[[#This Row],[Date]],2)</f>
        <v>1978</v>
      </c>
      <c r="P5114" s="42" t="str">
        <f>MID(NICAP[[#This Row],[Date]],3,2)</f>
        <v>12</v>
      </c>
      <c r="Q5114" s="42" t="str">
        <f>RIGHT(NICAP[[#This Row],[Date]],2)</f>
        <v>16</v>
      </c>
      <c r="R5114" s="26">
        <f>DATE(NICAP[[#This Row],[Year]],NICAP[[#This Row],[Month]],NICAP[[#This Row],[Day]])</f>
        <v>28840</v>
      </c>
      <c r="S5114" s="35" t="str">
        <f t="shared" si="158"/>
        <v/>
      </c>
      <c r="T5114" s="24" t="str">
        <f t="shared" si="159"/>
        <v>Chile</v>
      </c>
    </row>
    <row r="5115" spans="1:20" ht="41.25" customHeight="1" x14ac:dyDescent="0.2">
      <c r="A5115" s="35">
        <v>5106</v>
      </c>
      <c r="B5115" s="57">
        <v>781216</v>
      </c>
      <c r="C5115" s="50" t="s">
        <v>2991</v>
      </c>
      <c r="D5115" s="50" t="s">
        <v>2990</v>
      </c>
      <c r="E5115" s="50" t="str">
        <f>IF(AND(LEN(NICAP[[#This Row],[State or      Country]])=2,NICAP[[#This Row],[State or      Country]]&lt;&gt;"UK"),"US","Other")</f>
        <v>Other</v>
      </c>
      <c r="F5115" s="49">
        <v>1</v>
      </c>
      <c r="G5115" s="48"/>
      <c r="H5115" s="48"/>
      <c r="I5115" s="48"/>
      <c r="J5115" s="48"/>
      <c r="K5115" s="48"/>
      <c r="L5115" s="42" t="s">
        <v>2989</v>
      </c>
      <c r="M5115" s="42" t="str">
        <f>IF(LEFT(NICAP[[#This Row],[Date]],1)=0,"Y","N")</f>
        <v>N</v>
      </c>
      <c r="N5115" s="42"/>
      <c r="O5115" s="42" t="str">
        <f>19&amp;LEFT(NICAP[[#This Row],[Date]],2)</f>
        <v>1978</v>
      </c>
      <c r="P5115" s="42" t="str">
        <f>MID(NICAP[[#This Row],[Date]],3,2)</f>
        <v>12</v>
      </c>
      <c r="Q5115" s="42" t="str">
        <f>RIGHT(NICAP[[#This Row],[Date]],2)</f>
        <v>16</v>
      </c>
      <c r="R5115" s="26">
        <f>DATE(NICAP[[#This Row],[Year]],NICAP[[#This Row],[Month]],NICAP[[#This Row],[Day]])</f>
        <v>28840</v>
      </c>
      <c r="S5115" s="35" t="str">
        <f t="shared" si="158"/>
        <v/>
      </c>
      <c r="T5115" s="24" t="str">
        <f t="shared" si="159"/>
        <v>Venezuela</v>
      </c>
    </row>
    <row r="5116" spans="1:20" ht="57" customHeight="1" x14ac:dyDescent="0.2">
      <c r="A5116" s="35">
        <v>5107</v>
      </c>
      <c r="B5116" s="57">
        <v>781216</v>
      </c>
      <c r="C5116" s="50" t="s">
        <v>2988</v>
      </c>
      <c r="D5116" s="50" t="s">
        <v>1819</v>
      </c>
      <c r="E5116" s="50" t="str">
        <f>IF(AND(LEN(NICAP[[#This Row],[State or      Country]])=2,NICAP[[#This Row],[State or      Country]]&lt;&gt;"UK"),"US","Other")</f>
        <v>US</v>
      </c>
      <c r="F5116" s="49">
        <v>1</v>
      </c>
      <c r="G5116" s="48"/>
      <c r="H5116" s="48"/>
      <c r="I5116" s="48"/>
      <c r="J5116" s="48"/>
      <c r="K5116" s="48"/>
      <c r="L5116" s="36" t="s">
        <v>2987</v>
      </c>
      <c r="M5116" s="36" t="str">
        <f>IF(LEFT(NICAP[[#This Row],[Date]],1)=0,"Y","N")</f>
        <v>N</v>
      </c>
      <c r="N5116" s="36"/>
      <c r="O5116" s="36" t="str">
        <f>19&amp;LEFT(NICAP[[#This Row],[Date]],2)</f>
        <v>1978</v>
      </c>
      <c r="P5116" s="36" t="str">
        <f>MID(NICAP[[#This Row],[Date]],3,2)</f>
        <v>12</v>
      </c>
      <c r="Q5116" s="36" t="str">
        <f>RIGHT(NICAP[[#This Row],[Date]],2)</f>
        <v>16</v>
      </c>
      <c r="R5116" s="26">
        <f>DATE(NICAP[[#This Row],[Year]],NICAP[[#This Row],[Month]],NICAP[[#This Row],[Day]])</f>
        <v>28840</v>
      </c>
      <c r="S5116" s="35" t="str">
        <f t="shared" si="158"/>
        <v>NV</v>
      </c>
      <c r="T5116" s="24" t="str">
        <f t="shared" si="159"/>
        <v>US</v>
      </c>
    </row>
    <row r="5117" spans="1:20" ht="57" customHeight="1" x14ac:dyDescent="0.2">
      <c r="A5117" s="35">
        <v>5108</v>
      </c>
      <c r="B5117" s="57">
        <v>781216</v>
      </c>
      <c r="C5117" s="50" t="s">
        <v>2988</v>
      </c>
      <c r="D5117" s="50" t="s">
        <v>1819</v>
      </c>
      <c r="E5117" s="50" t="str">
        <f>IF(AND(LEN(NICAP[[#This Row],[State or      Country]])=2,NICAP[[#This Row],[State or      Country]]&lt;&gt;"UK"),"US","Other")</f>
        <v>US</v>
      </c>
      <c r="F5117" s="49">
        <v>11</v>
      </c>
      <c r="G5117" s="48"/>
      <c r="H5117" s="48"/>
      <c r="I5117" s="48"/>
      <c r="J5117" s="48"/>
      <c r="K5117" s="48"/>
      <c r="L5117" s="36" t="s">
        <v>2987</v>
      </c>
      <c r="M5117" s="36" t="str">
        <f>IF(LEFT(NICAP[[#This Row],[Date]],1)=0,"Y","N")</f>
        <v>N</v>
      </c>
      <c r="N5117" s="36"/>
      <c r="O5117" s="36" t="str">
        <f>19&amp;LEFT(NICAP[[#This Row],[Date]],2)</f>
        <v>1978</v>
      </c>
      <c r="P5117" s="36" t="str">
        <f>MID(NICAP[[#This Row],[Date]],3,2)</f>
        <v>12</v>
      </c>
      <c r="Q5117" s="36" t="str">
        <f>RIGHT(NICAP[[#This Row],[Date]],2)</f>
        <v>16</v>
      </c>
      <c r="R5117" s="26">
        <f>DATE(NICAP[[#This Row],[Year]],NICAP[[#This Row],[Month]],NICAP[[#This Row],[Day]])</f>
        <v>28840</v>
      </c>
      <c r="S5117" s="35" t="str">
        <f t="shared" si="158"/>
        <v>NV</v>
      </c>
      <c r="T5117" s="24" t="str">
        <f t="shared" si="159"/>
        <v>US</v>
      </c>
    </row>
    <row r="5118" spans="1:20" ht="27" customHeight="1" x14ac:dyDescent="0.2">
      <c r="A5118" s="35">
        <v>5109</v>
      </c>
      <c r="B5118" s="60">
        <v>781219</v>
      </c>
      <c r="C5118" s="44" t="s">
        <v>2986</v>
      </c>
      <c r="D5118" s="44" t="s">
        <v>1810</v>
      </c>
      <c r="E5118" s="44" t="str">
        <f>IF(AND(LEN(NICAP[[#This Row],[State or      Country]])=2,NICAP[[#This Row],[State or      Country]]&lt;&gt;"UK"),"US","Other")</f>
        <v>Other</v>
      </c>
      <c r="F5118" s="43">
        <v>1</v>
      </c>
      <c r="G5118" s="41"/>
      <c r="H5118" s="41"/>
      <c r="I5118" s="41"/>
      <c r="J5118" s="41"/>
      <c r="K5118" s="41"/>
      <c r="L5118" s="42" t="s">
        <v>2985</v>
      </c>
      <c r="M5118" s="42" t="str">
        <f>IF(LEFT(NICAP[[#This Row],[Date]],1)=0,"Y","N")</f>
        <v>N</v>
      </c>
      <c r="N5118" s="42"/>
      <c r="O5118" s="42" t="str">
        <f>19&amp;LEFT(NICAP[[#This Row],[Date]],2)</f>
        <v>1978</v>
      </c>
      <c r="P5118" s="42" t="str">
        <f>MID(NICAP[[#This Row],[Date]],3,2)</f>
        <v>12</v>
      </c>
      <c r="Q5118" s="42" t="str">
        <f>RIGHT(NICAP[[#This Row],[Date]],2)</f>
        <v>19</v>
      </c>
      <c r="R5118" s="26">
        <f>DATE(NICAP[[#This Row],[Year]],NICAP[[#This Row],[Month]],NICAP[[#This Row],[Day]])</f>
        <v>28843</v>
      </c>
      <c r="S5118" s="35" t="str">
        <f t="shared" si="158"/>
        <v/>
      </c>
      <c r="T5118" s="24" t="str">
        <f t="shared" si="159"/>
        <v>Italy</v>
      </c>
    </row>
    <row r="5119" spans="1:20" ht="27.75" customHeight="1" x14ac:dyDescent="0.2">
      <c r="A5119" s="35">
        <v>5110</v>
      </c>
      <c r="B5119" s="60">
        <v>781220</v>
      </c>
      <c r="C5119" s="44" t="s">
        <v>2984</v>
      </c>
      <c r="D5119" s="44" t="s">
        <v>1810</v>
      </c>
      <c r="E5119" s="44" t="str">
        <f>IF(AND(LEN(NICAP[[#This Row],[State or      Country]])=2,NICAP[[#This Row],[State or      Country]]&lt;&gt;"UK"),"US","Other")</f>
        <v>Other</v>
      </c>
      <c r="F5119" s="43">
        <v>1</v>
      </c>
      <c r="G5119" s="41"/>
      <c r="H5119" s="41"/>
      <c r="I5119" s="41"/>
      <c r="J5119" s="41"/>
      <c r="K5119" s="41"/>
      <c r="L5119" s="42" t="s">
        <v>2983</v>
      </c>
      <c r="M5119" s="42" t="str">
        <f>IF(LEFT(NICAP[[#This Row],[Date]],1)=0,"Y","N")</f>
        <v>N</v>
      </c>
      <c r="N5119" s="42"/>
      <c r="O5119" s="42" t="str">
        <f>19&amp;LEFT(NICAP[[#This Row],[Date]],2)</f>
        <v>1978</v>
      </c>
      <c r="P5119" s="42" t="str">
        <f>MID(NICAP[[#This Row],[Date]],3,2)</f>
        <v>12</v>
      </c>
      <c r="Q5119" s="42" t="str">
        <f>RIGHT(NICAP[[#This Row],[Date]],2)</f>
        <v>20</v>
      </c>
      <c r="R5119" s="26">
        <f>DATE(NICAP[[#This Row],[Year]],NICAP[[#This Row],[Month]],NICAP[[#This Row],[Day]])</f>
        <v>28844</v>
      </c>
      <c r="S5119" s="35" t="str">
        <f t="shared" si="158"/>
        <v/>
      </c>
      <c r="T5119" s="24" t="str">
        <f t="shared" si="159"/>
        <v>Italy</v>
      </c>
    </row>
    <row r="5120" spans="1:20" ht="42.75" customHeight="1" x14ac:dyDescent="0.2">
      <c r="A5120" s="35">
        <v>5111</v>
      </c>
      <c r="B5120" s="57">
        <v>781221</v>
      </c>
      <c r="C5120" s="50" t="s">
        <v>2981</v>
      </c>
      <c r="D5120" s="50" t="s">
        <v>2067</v>
      </c>
      <c r="E5120" s="50" t="str">
        <f>IF(AND(LEN(NICAP[[#This Row],[State or      Country]])=2,NICAP[[#This Row],[State or      Country]]&lt;&gt;"UK"),"US","Other")</f>
        <v>Other</v>
      </c>
      <c r="F5120" s="49">
        <v>1</v>
      </c>
      <c r="G5120" s="48"/>
      <c r="H5120" s="48"/>
      <c r="I5120" s="48"/>
      <c r="J5120" s="48"/>
      <c r="K5120" s="48"/>
      <c r="L5120" s="36" t="s">
        <v>2982</v>
      </c>
      <c r="M5120" s="36" t="str">
        <f>IF(LEFT(NICAP[[#This Row],[Date]],1)=0,"Y","N")</f>
        <v>N</v>
      </c>
      <c r="N5120" s="36"/>
      <c r="O5120" s="36" t="str">
        <f>19&amp;LEFT(NICAP[[#This Row],[Date]],2)</f>
        <v>1978</v>
      </c>
      <c r="P5120" s="36" t="str">
        <f>MID(NICAP[[#This Row],[Date]],3,2)</f>
        <v>12</v>
      </c>
      <c r="Q5120" s="36" t="str">
        <f>RIGHT(NICAP[[#This Row],[Date]],2)</f>
        <v>21</v>
      </c>
      <c r="R5120" s="26">
        <f>DATE(NICAP[[#This Row],[Year]],NICAP[[#This Row],[Month]],NICAP[[#This Row],[Day]])</f>
        <v>28845</v>
      </c>
      <c r="S5120" s="35" t="str">
        <f t="shared" si="158"/>
        <v/>
      </c>
      <c r="T5120" s="24" t="str">
        <f t="shared" si="159"/>
        <v>Argentina</v>
      </c>
    </row>
    <row r="5121" spans="1:20" ht="42" customHeight="1" x14ac:dyDescent="0.2">
      <c r="A5121" s="35">
        <v>5112</v>
      </c>
      <c r="B5121" s="57">
        <v>781221</v>
      </c>
      <c r="C5121" s="50" t="s">
        <v>2981</v>
      </c>
      <c r="D5121" s="50" t="s">
        <v>2067</v>
      </c>
      <c r="E5121" s="50" t="str">
        <f>IF(AND(LEN(NICAP[[#This Row],[State or      Country]])=2,NICAP[[#This Row],[State or      Country]]&lt;&gt;"UK"),"US","Other")</f>
        <v>Other</v>
      </c>
      <c r="F5121" s="49">
        <v>3</v>
      </c>
      <c r="G5121" s="48"/>
      <c r="H5121" s="48"/>
      <c r="I5121" s="48"/>
      <c r="J5121" s="48"/>
      <c r="K5121" s="48"/>
      <c r="L5121" s="42" t="s">
        <v>2980</v>
      </c>
      <c r="M5121" s="42" t="str">
        <f>IF(LEFT(NICAP[[#This Row],[Date]],1)=0,"Y","N")</f>
        <v>N</v>
      </c>
      <c r="N5121" s="42"/>
      <c r="O5121" s="42" t="str">
        <f>19&amp;LEFT(NICAP[[#This Row],[Date]],2)</f>
        <v>1978</v>
      </c>
      <c r="P5121" s="42" t="str">
        <f>MID(NICAP[[#This Row],[Date]],3,2)</f>
        <v>12</v>
      </c>
      <c r="Q5121" s="42" t="str">
        <f>RIGHT(NICAP[[#This Row],[Date]],2)</f>
        <v>21</v>
      </c>
      <c r="R5121" s="26">
        <f>DATE(NICAP[[#This Row],[Year]],NICAP[[#This Row],[Month]],NICAP[[#This Row],[Day]])</f>
        <v>28845</v>
      </c>
      <c r="S5121" s="35" t="str">
        <f t="shared" si="158"/>
        <v/>
      </c>
      <c r="T5121" s="24" t="str">
        <f t="shared" si="159"/>
        <v>Argentina</v>
      </c>
    </row>
    <row r="5122" spans="1:20" ht="27" customHeight="1" x14ac:dyDescent="0.2">
      <c r="A5122" s="35">
        <v>5113</v>
      </c>
      <c r="B5122" s="60">
        <v>781221</v>
      </c>
      <c r="C5122" s="44" t="s">
        <v>2979</v>
      </c>
      <c r="D5122" s="44" t="s">
        <v>2067</v>
      </c>
      <c r="E5122" s="44" t="str">
        <f>IF(AND(LEN(NICAP[[#This Row],[State or      Country]])=2,NICAP[[#This Row],[State or      Country]]&lt;&gt;"UK"),"US","Other")</f>
        <v>Other</v>
      </c>
      <c r="F5122" s="43">
        <v>1</v>
      </c>
      <c r="G5122" s="41"/>
      <c r="H5122" s="41"/>
      <c r="I5122" s="41"/>
      <c r="J5122" s="41"/>
      <c r="K5122" s="41"/>
      <c r="L5122" s="42" t="s">
        <v>2978</v>
      </c>
      <c r="M5122" s="42" t="str">
        <f>IF(LEFT(NICAP[[#This Row],[Date]],1)=0,"Y","N")</f>
        <v>N</v>
      </c>
      <c r="N5122" s="42"/>
      <c r="O5122" s="42" t="str">
        <f>19&amp;LEFT(NICAP[[#This Row],[Date]],2)</f>
        <v>1978</v>
      </c>
      <c r="P5122" s="42" t="str">
        <f>MID(NICAP[[#This Row],[Date]],3,2)</f>
        <v>12</v>
      </c>
      <c r="Q5122" s="42" t="str">
        <f>RIGHT(NICAP[[#This Row],[Date]],2)</f>
        <v>21</v>
      </c>
      <c r="R5122" s="26">
        <f>DATE(NICAP[[#This Row],[Year]],NICAP[[#This Row],[Month]],NICAP[[#This Row],[Day]])</f>
        <v>28845</v>
      </c>
      <c r="S5122" s="35" t="str">
        <f t="shared" si="158"/>
        <v/>
      </c>
      <c r="T5122" s="24" t="str">
        <f t="shared" si="159"/>
        <v>Argentina</v>
      </c>
    </row>
    <row r="5123" spans="1:20" ht="71.25" customHeight="1" x14ac:dyDescent="0.2">
      <c r="A5123" s="35">
        <v>5114</v>
      </c>
      <c r="B5123" s="57">
        <v>781221</v>
      </c>
      <c r="C5123" s="50" t="s">
        <v>2977</v>
      </c>
      <c r="D5123" s="50" t="s">
        <v>2067</v>
      </c>
      <c r="E5123" s="50" t="str">
        <f>IF(AND(LEN(NICAP[[#This Row],[State or      Country]])=2,NICAP[[#This Row],[State or      Country]]&lt;&gt;"UK"),"US","Other")</f>
        <v>Other</v>
      </c>
      <c r="F5123" s="49">
        <v>1</v>
      </c>
      <c r="G5123" s="48"/>
      <c r="H5123" s="48"/>
      <c r="I5123" s="48"/>
      <c r="J5123" s="48"/>
      <c r="K5123" s="48"/>
      <c r="L5123" s="36" t="s">
        <v>2976</v>
      </c>
      <c r="M5123" s="36" t="str">
        <f>IF(LEFT(NICAP[[#This Row],[Date]],1)=0,"Y","N")</f>
        <v>N</v>
      </c>
      <c r="N5123" s="36"/>
      <c r="O5123" s="36" t="str">
        <f>19&amp;LEFT(NICAP[[#This Row],[Date]],2)</f>
        <v>1978</v>
      </c>
      <c r="P5123" s="36" t="str">
        <f>MID(NICAP[[#This Row],[Date]],3,2)</f>
        <v>12</v>
      </c>
      <c r="Q5123" s="36" t="str">
        <f>RIGHT(NICAP[[#This Row],[Date]],2)</f>
        <v>21</v>
      </c>
      <c r="R5123" s="26">
        <f>DATE(NICAP[[#This Row],[Year]],NICAP[[#This Row],[Month]],NICAP[[#This Row],[Day]])</f>
        <v>28845</v>
      </c>
      <c r="S5123" s="35" t="str">
        <f t="shared" si="158"/>
        <v/>
      </c>
      <c r="T5123" s="24" t="str">
        <f t="shared" si="159"/>
        <v>Argentina</v>
      </c>
    </row>
    <row r="5124" spans="1:20" ht="72" customHeight="1" x14ac:dyDescent="0.2">
      <c r="A5124" s="35">
        <v>5115</v>
      </c>
      <c r="B5124" s="57">
        <v>781221</v>
      </c>
      <c r="C5124" s="50" t="s">
        <v>2977</v>
      </c>
      <c r="D5124" s="50" t="s">
        <v>2067</v>
      </c>
      <c r="E5124" s="50" t="str">
        <f>IF(AND(LEN(NICAP[[#This Row],[State or      Country]])=2,NICAP[[#This Row],[State or      Country]]&lt;&gt;"UK"),"US","Other")</f>
        <v>Other</v>
      </c>
      <c r="F5124" s="49">
        <v>3</v>
      </c>
      <c r="G5124" s="48"/>
      <c r="H5124" s="48"/>
      <c r="I5124" s="48"/>
      <c r="J5124" s="48"/>
      <c r="K5124" s="48"/>
      <c r="L5124" s="36" t="s">
        <v>2976</v>
      </c>
      <c r="M5124" s="36" t="str">
        <f>IF(LEFT(NICAP[[#This Row],[Date]],1)=0,"Y","N")</f>
        <v>N</v>
      </c>
      <c r="N5124" s="36"/>
      <c r="O5124" s="36" t="str">
        <f>19&amp;LEFT(NICAP[[#This Row],[Date]],2)</f>
        <v>1978</v>
      </c>
      <c r="P5124" s="36" t="str">
        <f>MID(NICAP[[#This Row],[Date]],3,2)</f>
        <v>12</v>
      </c>
      <c r="Q5124" s="36" t="str">
        <f>RIGHT(NICAP[[#This Row],[Date]],2)</f>
        <v>21</v>
      </c>
      <c r="R5124" s="26">
        <f>DATE(NICAP[[#This Row],[Year]],NICAP[[#This Row],[Month]],NICAP[[#This Row],[Day]])</f>
        <v>28845</v>
      </c>
      <c r="S5124" s="35" t="str">
        <f t="shared" si="158"/>
        <v/>
      </c>
      <c r="T5124" s="24" t="str">
        <f t="shared" si="159"/>
        <v>Argentina</v>
      </c>
    </row>
    <row r="5125" spans="1:20" ht="12.75" customHeight="1" x14ac:dyDescent="0.2">
      <c r="A5125" s="35">
        <v>5116</v>
      </c>
      <c r="B5125" s="55">
        <v>781221</v>
      </c>
      <c r="C5125" s="39" t="s">
        <v>2975</v>
      </c>
      <c r="D5125" s="39" t="s">
        <v>2535</v>
      </c>
      <c r="E5125" s="39" t="str">
        <f>IF(AND(LEN(NICAP[[#This Row],[State or      Country]])=2,NICAP[[#This Row],[State or      Country]]&lt;&gt;"UK"),"US","Other")</f>
        <v>US</v>
      </c>
      <c r="F5125" s="38">
        <v>9</v>
      </c>
      <c r="G5125" s="37"/>
      <c r="H5125" s="65">
        <v>5</v>
      </c>
      <c r="I5125" s="37"/>
      <c r="J5125" s="37"/>
      <c r="K5125" s="37"/>
      <c r="L5125" s="36" t="s">
        <v>2974</v>
      </c>
      <c r="M5125" s="36" t="str">
        <f>IF(LEFT(NICAP[[#This Row],[Date]],1)=0,"Y","N")</f>
        <v>N</v>
      </c>
      <c r="N5125" s="36"/>
      <c r="O5125" s="36" t="str">
        <f>19&amp;LEFT(NICAP[[#This Row],[Date]],2)</f>
        <v>1978</v>
      </c>
      <c r="P5125" s="36" t="str">
        <f>MID(NICAP[[#This Row],[Date]],3,2)</f>
        <v>12</v>
      </c>
      <c r="Q5125" s="36" t="str">
        <f>RIGHT(NICAP[[#This Row],[Date]],2)</f>
        <v>21</v>
      </c>
      <c r="R5125" s="26">
        <f>DATE(NICAP[[#This Row],[Year]],NICAP[[#This Row],[Month]],NICAP[[#This Row],[Day]])</f>
        <v>28845</v>
      </c>
      <c r="S5125" s="35" t="str">
        <f t="shared" si="158"/>
        <v>NZ</v>
      </c>
      <c r="T5125" s="24" t="str">
        <f t="shared" si="159"/>
        <v>US</v>
      </c>
    </row>
    <row r="5126" spans="1:20" ht="27" customHeight="1" x14ac:dyDescent="0.2">
      <c r="A5126" s="35">
        <v>5117</v>
      </c>
      <c r="B5126" s="60">
        <v>781225</v>
      </c>
      <c r="C5126" s="44" t="s">
        <v>2973</v>
      </c>
      <c r="D5126" s="44" t="s">
        <v>2972</v>
      </c>
      <c r="E5126" s="44" t="str">
        <f>IF(AND(LEN(NICAP[[#This Row],[State or      Country]])=2,NICAP[[#This Row],[State or      Country]]&lt;&gt;"UK"),"US","Other")</f>
        <v>Other</v>
      </c>
      <c r="F5126" s="43">
        <v>1</v>
      </c>
      <c r="G5126" s="41"/>
      <c r="H5126" s="41"/>
      <c r="I5126" s="41"/>
      <c r="J5126" s="41"/>
      <c r="K5126" s="41"/>
      <c r="L5126" s="59" t="s">
        <v>2971</v>
      </c>
      <c r="M5126" s="59" t="str">
        <f>IF(LEFT(NICAP[[#This Row],[Date]],1)=0,"Y","N")</f>
        <v>N</v>
      </c>
      <c r="N5126" s="59"/>
      <c r="O5126" s="59" t="str">
        <f>19&amp;LEFT(NICAP[[#This Row],[Date]],2)</f>
        <v>1978</v>
      </c>
      <c r="P5126" s="59" t="str">
        <f>MID(NICAP[[#This Row],[Date]],3,2)</f>
        <v>12</v>
      </c>
      <c r="Q5126" s="59" t="str">
        <f>RIGHT(NICAP[[#This Row],[Date]],2)</f>
        <v>25</v>
      </c>
      <c r="R5126" s="26">
        <f>DATE(NICAP[[#This Row],[Year]],NICAP[[#This Row],[Month]],NICAP[[#This Row],[Day]])</f>
        <v>28849</v>
      </c>
      <c r="S5126" s="35" t="str">
        <f t="shared" si="158"/>
        <v/>
      </c>
      <c r="T5126" s="24" t="str">
        <f t="shared" si="159"/>
        <v>Peru</v>
      </c>
    </row>
    <row r="5127" spans="1:20" ht="12.75" customHeight="1" x14ac:dyDescent="0.2">
      <c r="A5127" s="35">
        <v>5118</v>
      </c>
      <c r="B5127" s="55">
        <v>781225</v>
      </c>
      <c r="C5127" s="39" t="s">
        <v>2970</v>
      </c>
      <c r="D5127" s="39" t="s">
        <v>1676</v>
      </c>
      <c r="E5127" s="39" t="str">
        <f>IF(AND(LEN(NICAP[[#This Row],[State or      Country]])=2,NICAP[[#This Row],[State or      Country]]&lt;&gt;"UK"),"US","Other")</f>
        <v>US</v>
      </c>
      <c r="F5127" s="38">
        <v>1</v>
      </c>
      <c r="G5127" s="41"/>
      <c r="H5127" s="41"/>
      <c r="I5127" s="41"/>
      <c r="J5127" s="41"/>
      <c r="K5127" s="41"/>
      <c r="L5127" s="36" t="s">
        <v>2969</v>
      </c>
      <c r="M5127" s="36" t="str">
        <f>IF(LEFT(NICAP[[#This Row],[Date]],1)=0,"Y","N")</f>
        <v>N</v>
      </c>
      <c r="N5127" s="36"/>
      <c r="O5127" s="36" t="str">
        <f>19&amp;LEFT(NICAP[[#This Row],[Date]],2)</f>
        <v>1978</v>
      </c>
      <c r="P5127" s="36" t="str">
        <f>MID(NICAP[[#This Row],[Date]],3,2)</f>
        <v>12</v>
      </c>
      <c r="Q5127" s="36" t="str">
        <f>RIGHT(NICAP[[#This Row],[Date]],2)</f>
        <v>25</v>
      </c>
      <c r="R5127" s="26">
        <f>DATE(NICAP[[#This Row],[Year]],NICAP[[#This Row],[Month]],NICAP[[#This Row],[Day]])</f>
        <v>28849</v>
      </c>
      <c r="S5127" s="35" t="str">
        <f t="shared" si="158"/>
        <v>CA</v>
      </c>
      <c r="T5127" s="24" t="str">
        <f t="shared" si="159"/>
        <v>US</v>
      </c>
    </row>
    <row r="5128" spans="1:20" ht="42.75" customHeight="1" x14ac:dyDescent="0.2">
      <c r="A5128" s="35">
        <v>5119</v>
      </c>
      <c r="B5128" s="57">
        <v>781225</v>
      </c>
      <c r="C5128" s="50" t="s">
        <v>2968</v>
      </c>
      <c r="D5128" s="50" t="s">
        <v>1810</v>
      </c>
      <c r="E5128" s="50" t="str">
        <f>IF(AND(LEN(NICAP[[#This Row],[State or      Country]])=2,NICAP[[#This Row],[State or      Country]]&lt;&gt;"UK"),"US","Other")</f>
        <v>Other</v>
      </c>
      <c r="F5128" s="49">
        <v>1</v>
      </c>
      <c r="G5128" s="48"/>
      <c r="H5128" s="48"/>
      <c r="I5128" s="48"/>
      <c r="J5128" s="48"/>
      <c r="K5128" s="48"/>
      <c r="L5128" s="36" t="s">
        <v>2967</v>
      </c>
      <c r="M5128" s="36" t="str">
        <f>IF(LEFT(NICAP[[#This Row],[Date]],1)=0,"Y","N")</f>
        <v>N</v>
      </c>
      <c r="N5128" s="36"/>
      <c r="O5128" s="36" t="str">
        <f>19&amp;LEFT(NICAP[[#This Row],[Date]],2)</f>
        <v>1978</v>
      </c>
      <c r="P5128" s="36" t="str">
        <f>MID(NICAP[[#This Row],[Date]],3,2)</f>
        <v>12</v>
      </c>
      <c r="Q5128" s="36" t="str">
        <f>RIGHT(NICAP[[#This Row],[Date]],2)</f>
        <v>25</v>
      </c>
      <c r="R5128" s="26">
        <f>DATE(NICAP[[#This Row],[Year]],NICAP[[#This Row],[Month]],NICAP[[#This Row],[Day]])</f>
        <v>28849</v>
      </c>
      <c r="S5128" s="35" t="str">
        <f t="shared" si="158"/>
        <v/>
      </c>
      <c r="T5128" s="24" t="str">
        <f t="shared" si="159"/>
        <v>Italy</v>
      </c>
    </row>
    <row r="5129" spans="1:20" ht="27.75" customHeight="1" x14ac:dyDescent="0.2">
      <c r="A5129" s="35">
        <v>5120</v>
      </c>
      <c r="B5129" s="60">
        <v>781228</v>
      </c>
      <c r="C5129" s="44" t="s">
        <v>2966</v>
      </c>
      <c r="D5129" s="44" t="s">
        <v>1802</v>
      </c>
      <c r="E5129" s="44" t="str">
        <f>IF(AND(LEN(NICAP[[#This Row],[State or      Country]])=2,NICAP[[#This Row],[State or      Country]]&lt;&gt;"UK"),"US","Other")</f>
        <v>Other</v>
      </c>
      <c r="F5129" s="43">
        <v>1</v>
      </c>
      <c r="G5129" s="41"/>
      <c r="H5129" s="41"/>
      <c r="I5129" s="41"/>
      <c r="J5129" s="41"/>
      <c r="K5129" s="41"/>
      <c r="L5129" s="42" t="s">
        <v>2965</v>
      </c>
      <c r="M5129" s="42" t="str">
        <f>IF(LEFT(NICAP[[#This Row],[Date]],1)=0,"Y","N")</f>
        <v>N</v>
      </c>
      <c r="N5129" s="42"/>
      <c r="O5129" s="42" t="str">
        <f>19&amp;LEFT(NICAP[[#This Row],[Date]],2)</f>
        <v>1978</v>
      </c>
      <c r="P5129" s="42" t="str">
        <f>MID(NICAP[[#This Row],[Date]],3,2)</f>
        <v>12</v>
      </c>
      <c r="Q5129" s="42" t="str">
        <f>RIGHT(NICAP[[#This Row],[Date]],2)</f>
        <v>28</v>
      </c>
      <c r="R5129" s="26">
        <f>DATE(NICAP[[#This Row],[Year]],NICAP[[#This Row],[Month]],NICAP[[#This Row],[Day]])</f>
        <v>28852</v>
      </c>
      <c r="S5129" s="35" t="str">
        <f t="shared" si="158"/>
        <v/>
      </c>
      <c r="T5129" s="24" t="str">
        <f t="shared" si="159"/>
        <v>UK</v>
      </c>
    </row>
    <row r="5130" spans="1:20" ht="42" customHeight="1" x14ac:dyDescent="0.2">
      <c r="A5130" s="35">
        <v>5121</v>
      </c>
      <c r="B5130" s="57">
        <v>781228</v>
      </c>
      <c r="C5130" s="50" t="s">
        <v>2964</v>
      </c>
      <c r="D5130" s="50" t="s">
        <v>1810</v>
      </c>
      <c r="E5130" s="50" t="str">
        <f>IF(AND(LEN(NICAP[[#This Row],[State or      Country]])=2,NICAP[[#This Row],[State or      Country]]&lt;&gt;"UK"),"US","Other")</f>
        <v>Other</v>
      </c>
      <c r="F5130" s="49">
        <v>1</v>
      </c>
      <c r="G5130" s="48"/>
      <c r="H5130" s="48"/>
      <c r="I5130" s="48"/>
      <c r="J5130" s="48"/>
      <c r="K5130" s="48"/>
      <c r="L5130" s="42" t="s">
        <v>2963</v>
      </c>
      <c r="M5130" s="42" t="str">
        <f>IF(LEFT(NICAP[[#This Row],[Date]],1)=0,"Y","N")</f>
        <v>N</v>
      </c>
      <c r="N5130" s="42"/>
      <c r="O5130" s="42" t="str">
        <f>19&amp;LEFT(NICAP[[#This Row],[Date]],2)</f>
        <v>1978</v>
      </c>
      <c r="P5130" s="42" t="str">
        <f>MID(NICAP[[#This Row],[Date]],3,2)</f>
        <v>12</v>
      </c>
      <c r="Q5130" s="42" t="str">
        <f>RIGHT(NICAP[[#This Row],[Date]],2)</f>
        <v>28</v>
      </c>
      <c r="R5130" s="26">
        <f>DATE(NICAP[[#This Row],[Year]],NICAP[[#This Row],[Month]],NICAP[[#This Row],[Day]])</f>
        <v>28852</v>
      </c>
      <c r="S5130" s="35" t="str">
        <f t="shared" ref="S5130:S5193" si="160">IF(E5130="US",D5130,"")</f>
        <v/>
      </c>
      <c r="T5130" s="24" t="str">
        <f t="shared" ref="T5130:T5193" si="161">IF(E5130="US","US",D5130)</f>
        <v>Italy</v>
      </c>
    </row>
    <row r="5131" spans="1:20" ht="41.25" customHeight="1" x14ac:dyDescent="0.2">
      <c r="A5131" s="35">
        <v>5122</v>
      </c>
      <c r="B5131" s="57">
        <v>781228</v>
      </c>
      <c r="C5131" s="50" t="s">
        <v>2962</v>
      </c>
      <c r="D5131" s="50" t="s">
        <v>1810</v>
      </c>
      <c r="E5131" s="50" t="str">
        <f>IF(AND(LEN(NICAP[[#This Row],[State or      Country]])=2,NICAP[[#This Row],[State or      Country]]&lt;&gt;"UK"),"US","Other")</f>
        <v>Other</v>
      </c>
      <c r="F5131" s="49">
        <v>3</v>
      </c>
      <c r="G5131" s="48"/>
      <c r="H5131" s="48"/>
      <c r="I5131" s="48"/>
      <c r="J5131" s="48"/>
      <c r="K5131" s="48"/>
      <c r="L5131" s="36" t="s">
        <v>2961</v>
      </c>
      <c r="M5131" s="36" t="str">
        <f>IF(LEFT(NICAP[[#This Row],[Date]],1)=0,"Y","N")</f>
        <v>N</v>
      </c>
      <c r="N5131" s="36"/>
      <c r="O5131" s="36" t="str">
        <f>19&amp;LEFT(NICAP[[#This Row],[Date]],2)</f>
        <v>1978</v>
      </c>
      <c r="P5131" s="36" t="str">
        <f>MID(NICAP[[#This Row],[Date]],3,2)</f>
        <v>12</v>
      </c>
      <c r="Q5131" s="36" t="str">
        <f>RIGHT(NICAP[[#This Row],[Date]],2)</f>
        <v>28</v>
      </c>
      <c r="R5131" s="26">
        <f>DATE(NICAP[[#This Row],[Year]],NICAP[[#This Row],[Month]],NICAP[[#This Row],[Day]])</f>
        <v>28852</v>
      </c>
      <c r="S5131" s="35" t="str">
        <f t="shared" si="160"/>
        <v/>
      </c>
      <c r="T5131" s="24" t="str">
        <f t="shared" si="161"/>
        <v>Italy</v>
      </c>
    </row>
    <row r="5132" spans="1:20" ht="57" customHeight="1" x14ac:dyDescent="0.2">
      <c r="A5132" s="35">
        <v>5123</v>
      </c>
      <c r="B5132" s="57">
        <v>781228</v>
      </c>
      <c r="C5132" s="50" t="s">
        <v>2960</v>
      </c>
      <c r="D5132" s="50" t="s">
        <v>1810</v>
      </c>
      <c r="E5132" s="50" t="str">
        <f>IF(AND(LEN(NICAP[[#This Row],[State or      Country]])=2,NICAP[[#This Row],[State or      Country]]&lt;&gt;"UK"),"US","Other")</f>
        <v>Other</v>
      </c>
      <c r="F5132" s="49">
        <v>7</v>
      </c>
      <c r="G5132" s="48"/>
      <c r="H5132" s="48"/>
      <c r="I5132" s="48"/>
      <c r="J5132" s="48"/>
      <c r="K5132" s="48"/>
      <c r="L5132" s="36" t="s">
        <v>2959</v>
      </c>
      <c r="M5132" s="36" t="str">
        <f>IF(LEFT(NICAP[[#This Row],[Date]],1)=0,"Y","N")</f>
        <v>N</v>
      </c>
      <c r="N5132" s="36"/>
      <c r="O5132" s="36" t="str">
        <f>19&amp;LEFT(NICAP[[#This Row],[Date]],2)</f>
        <v>1978</v>
      </c>
      <c r="P5132" s="36" t="str">
        <f>MID(NICAP[[#This Row],[Date]],3,2)</f>
        <v>12</v>
      </c>
      <c r="Q5132" s="36" t="str">
        <f>RIGHT(NICAP[[#This Row],[Date]],2)</f>
        <v>28</v>
      </c>
      <c r="R5132" s="26">
        <f>DATE(NICAP[[#This Row],[Year]],NICAP[[#This Row],[Month]],NICAP[[#This Row],[Day]])</f>
        <v>28852</v>
      </c>
      <c r="S5132" s="35" t="str">
        <f t="shared" si="160"/>
        <v/>
      </c>
      <c r="T5132" s="24" t="str">
        <f t="shared" si="161"/>
        <v>Italy</v>
      </c>
    </row>
    <row r="5133" spans="1:20" ht="27" customHeight="1" x14ac:dyDescent="0.2">
      <c r="A5133" s="35">
        <v>5124</v>
      </c>
      <c r="B5133" s="60">
        <v>781230</v>
      </c>
      <c r="C5133" s="44" t="s">
        <v>2021</v>
      </c>
      <c r="D5133" s="44" t="s">
        <v>2535</v>
      </c>
      <c r="E5133" s="44" t="str">
        <f>IF(AND(LEN(NICAP[[#This Row],[State or      Country]])=2,NICAP[[#This Row],[State or      Country]]&lt;&gt;"UK"),"US","Other")</f>
        <v>US</v>
      </c>
      <c r="F5133" s="43">
        <v>11</v>
      </c>
      <c r="G5133" s="41"/>
      <c r="H5133" s="41"/>
      <c r="I5133" s="41"/>
      <c r="J5133" s="41"/>
      <c r="K5133" s="41"/>
      <c r="L5133" s="42" t="s">
        <v>2958</v>
      </c>
      <c r="M5133" s="42" t="str">
        <f>IF(LEFT(NICAP[[#This Row],[Date]],1)=0,"Y","N")</f>
        <v>N</v>
      </c>
      <c r="N5133" s="42"/>
      <c r="O5133" s="42" t="str">
        <f>19&amp;LEFT(NICAP[[#This Row],[Date]],2)</f>
        <v>1978</v>
      </c>
      <c r="P5133" s="42" t="str">
        <f>MID(NICAP[[#This Row],[Date]],3,2)</f>
        <v>12</v>
      </c>
      <c r="Q5133" s="42" t="str">
        <f>RIGHT(NICAP[[#This Row],[Date]],2)</f>
        <v>30</v>
      </c>
      <c r="R5133" s="26">
        <f>DATE(NICAP[[#This Row],[Year]],NICAP[[#This Row],[Month]],NICAP[[#This Row],[Day]])</f>
        <v>28854</v>
      </c>
      <c r="S5133" s="35" t="str">
        <f t="shared" si="160"/>
        <v>NZ</v>
      </c>
      <c r="T5133" s="24" t="str">
        <f t="shared" si="161"/>
        <v>US</v>
      </c>
    </row>
    <row r="5134" spans="1:20" ht="71.25" customHeight="1" x14ac:dyDescent="0.2">
      <c r="A5134" s="35">
        <v>5125</v>
      </c>
      <c r="B5134" s="73">
        <v>781231</v>
      </c>
      <c r="C5134" s="50" t="s">
        <v>2957</v>
      </c>
      <c r="D5134" s="50" t="s">
        <v>2535</v>
      </c>
      <c r="E5134" s="50" t="str">
        <f>IF(AND(LEN(NICAP[[#This Row],[State or      Country]])=2,NICAP[[#This Row],[State or      Country]]&lt;&gt;"UK"),"US","Other")</f>
        <v>US</v>
      </c>
      <c r="F5134" s="49">
        <v>8</v>
      </c>
      <c r="G5134" s="48"/>
      <c r="H5134" s="48"/>
      <c r="I5134" s="48"/>
      <c r="J5134" s="48"/>
      <c r="K5134" s="48"/>
      <c r="L5134" s="36" t="s">
        <v>2956</v>
      </c>
      <c r="M5134" s="36" t="str">
        <f>IF(LEFT(NICAP[[#This Row],[Date]],1)=0,"Y","N")</f>
        <v>N</v>
      </c>
      <c r="N5134" s="36"/>
      <c r="O5134" s="36" t="str">
        <f>19&amp;LEFT(NICAP[[#This Row],[Date]],2)</f>
        <v>1978</v>
      </c>
      <c r="P5134" s="36" t="str">
        <f>MID(NICAP[[#This Row],[Date]],3,2)</f>
        <v>12</v>
      </c>
      <c r="Q5134" s="36" t="str">
        <f>RIGHT(NICAP[[#This Row],[Date]],2)</f>
        <v>31</v>
      </c>
      <c r="R5134" s="26">
        <f>DATE(NICAP[[#This Row],[Year]],NICAP[[#This Row],[Month]],NICAP[[#This Row],[Day]])</f>
        <v>28855</v>
      </c>
      <c r="S5134" s="35" t="str">
        <f t="shared" si="160"/>
        <v>NZ</v>
      </c>
      <c r="T5134" s="24" t="str">
        <f t="shared" si="161"/>
        <v>US</v>
      </c>
    </row>
    <row r="5135" spans="1:20" ht="72" customHeight="1" x14ac:dyDescent="0.2">
      <c r="A5135" s="35">
        <v>5126</v>
      </c>
      <c r="B5135" s="73">
        <v>781231</v>
      </c>
      <c r="C5135" s="50" t="s">
        <v>2957</v>
      </c>
      <c r="D5135" s="50" t="s">
        <v>2535</v>
      </c>
      <c r="E5135" s="50" t="str">
        <f>IF(AND(LEN(NICAP[[#This Row],[State or      Country]])=2,NICAP[[#This Row],[State or      Country]]&lt;&gt;"UK"),"US","Other")</f>
        <v>US</v>
      </c>
      <c r="F5135" s="75">
        <v>9</v>
      </c>
      <c r="G5135" s="87" t="s">
        <v>1666</v>
      </c>
      <c r="H5135" s="78">
        <v>5</v>
      </c>
      <c r="I5135" s="48"/>
      <c r="J5135" s="48"/>
      <c r="K5135" s="48"/>
      <c r="L5135" s="36" t="s">
        <v>2956</v>
      </c>
      <c r="M5135" s="36" t="str">
        <f>IF(LEFT(NICAP[[#This Row],[Date]],1)=0,"Y","N")</f>
        <v>N</v>
      </c>
      <c r="N5135" s="36"/>
      <c r="O5135" s="36" t="str">
        <f>19&amp;LEFT(NICAP[[#This Row],[Date]],2)</f>
        <v>1978</v>
      </c>
      <c r="P5135" s="36" t="str">
        <f>MID(NICAP[[#This Row],[Date]],3,2)</f>
        <v>12</v>
      </c>
      <c r="Q5135" s="36" t="str">
        <f>RIGHT(NICAP[[#This Row],[Date]],2)</f>
        <v>31</v>
      </c>
      <c r="R5135" s="26">
        <f>DATE(NICAP[[#This Row],[Year]],NICAP[[#This Row],[Month]],NICAP[[#This Row],[Day]])</f>
        <v>28855</v>
      </c>
      <c r="S5135" s="35" t="str">
        <f t="shared" si="160"/>
        <v>NZ</v>
      </c>
      <c r="T5135" s="24" t="str">
        <f t="shared" si="161"/>
        <v>US</v>
      </c>
    </row>
    <row r="5136" spans="1:20" ht="27" customHeight="1" x14ac:dyDescent="0.2">
      <c r="A5136" s="35">
        <v>5127</v>
      </c>
      <c r="B5136" s="60">
        <v>781231</v>
      </c>
      <c r="C5136" s="44" t="s">
        <v>2955</v>
      </c>
      <c r="D5136" s="44" t="s">
        <v>1802</v>
      </c>
      <c r="E5136" s="44" t="str">
        <f>IF(AND(LEN(NICAP[[#This Row],[State or      Country]])=2,NICAP[[#This Row],[State or      Country]]&lt;&gt;"UK"),"US","Other")</f>
        <v>Other</v>
      </c>
      <c r="F5136" s="74">
        <v>1</v>
      </c>
      <c r="G5136" s="41"/>
      <c r="H5136" s="41"/>
      <c r="I5136" s="41"/>
      <c r="J5136" s="41"/>
      <c r="K5136" s="41"/>
      <c r="L5136" s="42" t="s">
        <v>2954</v>
      </c>
      <c r="M5136" s="42" t="str">
        <f>IF(LEFT(NICAP[[#This Row],[Date]],1)=0,"Y","N")</f>
        <v>N</v>
      </c>
      <c r="N5136" s="42"/>
      <c r="O5136" s="42" t="str">
        <f>19&amp;LEFT(NICAP[[#This Row],[Date]],2)</f>
        <v>1978</v>
      </c>
      <c r="P5136" s="42" t="str">
        <f>MID(NICAP[[#This Row],[Date]],3,2)</f>
        <v>12</v>
      </c>
      <c r="Q5136" s="42" t="str">
        <f>RIGHT(NICAP[[#This Row],[Date]],2)</f>
        <v>31</v>
      </c>
      <c r="R5136" s="26">
        <f>DATE(NICAP[[#This Row],[Year]],NICAP[[#This Row],[Month]],NICAP[[#This Row],[Day]])</f>
        <v>28855</v>
      </c>
      <c r="S5136" s="35" t="str">
        <f t="shared" si="160"/>
        <v/>
      </c>
      <c r="T5136" s="24" t="str">
        <f t="shared" si="161"/>
        <v>UK</v>
      </c>
    </row>
    <row r="5137" spans="1:20" ht="42" customHeight="1" x14ac:dyDescent="0.2">
      <c r="A5137" s="35">
        <v>5128</v>
      </c>
      <c r="B5137" s="57">
        <v>781231</v>
      </c>
      <c r="C5137" s="50" t="s">
        <v>2953</v>
      </c>
      <c r="D5137" s="50" t="s">
        <v>1810</v>
      </c>
      <c r="E5137" s="50" t="str">
        <f>IF(AND(LEN(NICAP[[#This Row],[State or      Country]])=2,NICAP[[#This Row],[State or      Country]]&lt;&gt;"UK"),"US","Other")</f>
        <v>Other</v>
      </c>
      <c r="F5137" s="75">
        <v>2</v>
      </c>
      <c r="G5137" s="48"/>
      <c r="H5137" s="48"/>
      <c r="I5137" s="48"/>
      <c r="J5137" s="48"/>
      <c r="K5137" s="48"/>
      <c r="L5137" s="36" t="s">
        <v>2952</v>
      </c>
      <c r="M5137" s="36" t="str">
        <f>IF(LEFT(NICAP[[#This Row],[Date]],1)=0,"Y","N")</f>
        <v>N</v>
      </c>
      <c r="N5137" s="36"/>
      <c r="O5137" s="36" t="str">
        <f>19&amp;LEFT(NICAP[[#This Row],[Date]],2)</f>
        <v>1978</v>
      </c>
      <c r="P5137" s="36" t="str">
        <f>MID(NICAP[[#This Row],[Date]],3,2)</f>
        <v>12</v>
      </c>
      <c r="Q5137" s="36" t="str">
        <f>RIGHT(NICAP[[#This Row],[Date]],2)</f>
        <v>31</v>
      </c>
      <c r="R5137" s="26">
        <f>DATE(NICAP[[#This Row],[Year]],NICAP[[#This Row],[Month]],NICAP[[#This Row],[Day]])</f>
        <v>28855</v>
      </c>
      <c r="S5137" s="35" t="str">
        <f t="shared" si="160"/>
        <v/>
      </c>
      <c r="T5137" s="24" t="str">
        <f t="shared" si="161"/>
        <v>Italy</v>
      </c>
    </row>
    <row r="5138" spans="1:20" ht="12.75" customHeight="1" x14ac:dyDescent="0.2">
      <c r="A5138" s="35">
        <v>5129</v>
      </c>
      <c r="B5138" s="55">
        <v>781231</v>
      </c>
      <c r="C5138" s="39" t="s">
        <v>2951</v>
      </c>
      <c r="D5138" s="39" t="s">
        <v>1802</v>
      </c>
      <c r="E5138" s="39" t="str">
        <f>IF(AND(LEN(NICAP[[#This Row],[State or      Country]])=2,NICAP[[#This Row],[State or      Country]]&lt;&gt;"UK"),"US","Other")</f>
        <v>Other</v>
      </c>
      <c r="F5138" s="79">
        <v>1</v>
      </c>
      <c r="G5138" s="41"/>
      <c r="H5138" s="41"/>
      <c r="I5138" s="41"/>
      <c r="J5138" s="41"/>
      <c r="K5138" s="41"/>
      <c r="L5138" s="36" t="s">
        <v>2950</v>
      </c>
      <c r="M5138" s="36" t="str">
        <f>IF(LEFT(NICAP[[#This Row],[Date]],1)=0,"Y","N")</f>
        <v>N</v>
      </c>
      <c r="N5138" s="36"/>
      <c r="O5138" s="36" t="str">
        <f>19&amp;LEFT(NICAP[[#This Row],[Date]],2)</f>
        <v>1978</v>
      </c>
      <c r="P5138" s="36" t="str">
        <f>MID(NICAP[[#This Row],[Date]],3,2)</f>
        <v>12</v>
      </c>
      <c r="Q5138" s="36" t="str">
        <f>RIGHT(NICAP[[#This Row],[Date]],2)</f>
        <v>31</v>
      </c>
      <c r="R5138" s="26">
        <f>DATE(NICAP[[#This Row],[Year]],NICAP[[#This Row],[Month]],NICAP[[#This Row],[Day]])</f>
        <v>28855</v>
      </c>
      <c r="S5138" s="35" t="str">
        <f t="shared" si="160"/>
        <v/>
      </c>
      <c r="T5138" s="24" t="str">
        <f t="shared" si="161"/>
        <v>UK</v>
      </c>
    </row>
    <row r="5139" spans="1:20" ht="27.75" customHeight="1" x14ac:dyDescent="0.2">
      <c r="A5139" s="35">
        <v>5130</v>
      </c>
      <c r="B5139" s="60">
        <v>781231</v>
      </c>
      <c r="C5139" s="44" t="s">
        <v>2949</v>
      </c>
      <c r="D5139" s="44" t="s">
        <v>2087</v>
      </c>
      <c r="E5139" s="44" t="str">
        <f>IF(AND(LEN(NICAP[[#This Row],[State or      Country]])=2,NICAP[[#This Row],[State or      Country]]&lt;&gt;"UK"),"US","Other")</f>
        <v>Other</v>
      </c>
      <c r="F5139" s="74">
        <v>1</v>
      </c>
      <c r="G5139" s="41"/>
      <c r="H5139" s="41"/>
      <c r="I5139" s="41"/>
      <c r="J5139" s="41"/>
      <c r="K5139" s="41"/>
      <c r="L5139" s="59" t="s">
        <v>2948</v>
      </c>
      <c r="M5139" s="59" t="str">
        <f>IF(LEFT(NICAP[[#This Row],[Date]],1)=0,"Y","N")</f>
        <v>N</v>
      </c>
      <c r="N5139" s="59"/>
      <c r="O5139" s="59" t="str">
        <f>19&amp;LEFT(NICAP[[#This Row],[Date]],2)</f>
        <v>1978</v>
      </c>
      <c r="P5139" s="59" t="str">
        <f>MID(NICAP[[#This Row],[Date]],3,2)</f>
        <v>12</v>
      </c>
      <c r="Q5139" s="59" t="str">
        <f>RIGHT(NICAP[[#This Row],[Date]],2)</f>
        <v>31</v>
      </c>
      <c r="R5139" s="26">
        <f>DATE(NICAP[[#This Row],[Year]],NICAP[[#This Row],[Month]],NICAP[[#This Row],[Day]])</f>
        <v>28855</v>
      </c>
      <c r="S5139" s="35" t="str">
        <f t="shared" si="160"/>
        <v/>
      </c>
      <c r="T5139" s="24" t="str">
        <f t="shared" si="161"/>
        <v>Scotland</v>
      </c>
    </row>
    <row r="5140" spans="1:20" ht="12.75" customHeight="1" x14ac:dyDescent="0.2">
      <c r="A5140" s="35">
        <v>5131</v>
      </c>
      <c r="B5140" s="55">
        <v>781231</v>
      </c>
      <c r="C5140" s="39" t="s">
        <v>2947</v>
      </c>
      <c r="D5140" s="39" t="s">
        <v>1802</v>
      </c>
      <c r="E5140" s="39" t="str">
        <f>IF(AND(LEN(NICAP[[#This Row],[State or      Country]])=2,NICAP[[#This Row],[State or      Country]]&lt;&gt;"UK"),"US","Other")</f>
        <v>Other</v>
      </c>
      <c r="F5140" s="79">
        <v>1</v>
      </c>
      <c r="G5140" s="37"/>
      <c r="H5140" s="37"/>
      <c r="I5140" s="37"/>
      <c r="J5140" s="37"/>
      <c r="K5140" s="37"/>
      <c r="L5140" s="36" t="s">
        <v>2946</v>
      </c>
      <c r="M5140" s="36" t="str">
        <f>IF(LEFT(NICAP[[#This Row],[Date]],1)=0,"Y","N")</f>
        <v>N</v>
      </c>
      <c r="N5140" s="36"/>
      <c r="O5140" s="36" t="str">
        <f>19&amp;LEFT(NICAP[[#This Row],[Date]],2)</f>
        <v>1978</v>
      </c>
      <c r="P5140" s="36" t="str">
        <f>MID(NICAP[[#This Row],[Date]],3,2)</f>
        <v>12</v>
      </c>
      <c r="Q5140" s="36" t="str">
        <f>RIGHT(NICAP[[#This Row],[Date]],2)</f>
        <v>31</v>
      </c>
      <c r="R5140" s="26">
        <f>DATE(NICAP[[#This Row],[Year]],NICAP[[#This Row],[Month]],NICAP[[#This Row],[Day]])</f>
        <v>28855</v>
      </c>
      <c r="S5140" s="35" t="str">
        <f t="shared" si="160"/>
        <v/>
      </c>
      <c r="T5140" s="24" t="str">
        <f t="shared" si="161"/>
        <v>UK</v>
      </c>
    </row>
    <row r="5141" spans="1:20" ht="27.75" customHeight="1" x14ac:dyDescent="0.2">
      <c r="A5141" s="35">
        <v>5132</v>
      </c>
      <c r="B5141" s="60">
        <v>781231</v>
      </c>
      <c r="C5141" s="44" t="s">
        <v>2945</v>
      </c>
      <c r="D5141" s="44" t="s">
        <v>1683</v>
      </c>
      <c r="E5141" s="44" t="str">
        <f>IF(AND(LEN(NICAP[[#This Row],[State or      Country]])=2,NICAP[[#This Row],[State or      Country]]&lt;&gt;"UK"),"US","Other")</f>
        <v>US</v>
      </c>
      <c r="F5141" s="74">
        <v>2</v>
      </c>
      <c r="G5141" s="41"/>
      <c r="H5141" s="41"/>
      <c r="I5141" s="41"/>
      <c r="J5141" s="41"/>
      <c r="K5141" s="41"/>
      <c r="L5141" s="42" t="s">
        <v>2944</v>
      </c>
      <c r="M5141" s="42" t="str">
        <f>IF(LEFT(NICAP[[#This Row],[Date]],1)=0,"Y","N")</f>
        <v>N</v>
      </c>
      <c r="N5141" s="42"/>
      <c r="O5141" s="42" t="str">
        <f>19&amp;LEFT(NICAP[[#This Row],[Date]],2)</f>
        <v>1978</v>
      </c>
      <c r="P5141" s="42" t="str">
        <f>MID(NICAP[[#This Row],[Date]],3,2)</f>
        <v>12</v>
      </c>
      <c r="Q5141" s="42" t="str">
        <f>RIGHT(NICAP[[#This Row],[Date]],2)</f>
        <v>31</v>
      </c>
      <c r="R5141" s="26">
        <f>DATE(NICAP[[#This Row],[Year]],NICAP[[#This Row],[Month]],NICAP[[#This Row],[Day]])</f>
        <v>28855</v>
      </c>
      <c r="S5141" s="35" t="str">
        <f t="shared" si="160"/>
        <v>FL</v>
      </c>
      <c r="T5141" s="24" t="str">
        <f t="shared" si="161"/>
        <v>US</v>
      </c>
    </row>
    <row r="5142" spans="1:20" ht="57" customHeight="1" x14ac:dyDescent="0.2">
      <c r="A5142" s="35">
        <v>5133</v>
      </c>
      <c r="B5142" s="57">
        <v>781231</v>
      </c>
      <c r="C5142" s="50" t="s">
        <v>2943</v>
      </c>
      <c r="D5142" s="50" t="s">
        <v>2310</v>
      </c>
      <c r="E5142" s="50" t="str">
        <f>IF(AND(LEN(NICAP[[#This Row],[State or      Country]])=2,NICAP[[#This Row],[State or      Country]]&lt;&gt;"UK"),"US","Other")</f>
        <v>Other</v>
      </c>
      <c r="F5142" s="75">
        <v>1</v>
      </c>
      <c r="G5142" s="48"/>
      <c r="H5142" s="48"/>
      <c r="I5142" s="48"/>
      <c r="J5142" s="48"/>
      <c r="K5142" s="48"/>
      <c r="L5142" s="36" t="s">
        <v>2942</v>
      </c>
      <c r="M5142" s="36" t="str">
        <f>IF(LEFT(NICAP[[#This Row],[Date]],1)=0,"Y","N")</f>
        <v>N</v>
      </c>
      <c r="N5142" s="36"/>
      <c r="O5142" s="36" t="str">
        <f>19&amp;LEFT(NICAP[[#This Row],[Date]],2)</f>
        <v>1978</v>
      </c>
      <c r="P5142" s="36" t="str">
        <f>MID(NICAP[[#This Row],[Date]],3,2)</f>
        <v>12</v>
      </c>
      <c r="Q5142" s="36" t="str">
        <f>RIGHT(NICAP[[#This Row],[Date]],2)</f>
        <v>31</v>
      </c>
      <c r="R5142" s="26">
        <f>DATE(NICAP[[#This Row],[Year]],NICAP[[#This Row],[Month]],NICAP[[#This Row],[Day]])</f>
        <v>28855</v>
      </c>
      <c r="S5142" s="35" t="str">
        <f t="shared" si="160"/>
        <v/>
      </c>
      <c r="T5142" s="24" t="str">
        <f t="shared" si="161"/>
        <v>Switzerland</v>
      </c>
    </row>
    <row r="5143" spans="1:20" ht="56.25" customHeight="1" x14ac:dyDescent="0.2">
      <c r="A5143" s="35">
        <v>5134</v>
      </c>
      <c r="B5143" s="57">
        <v>781231</v>
      </c>
      <c r="C5143" s="50" t="s">
        <v>2943</v>
      </c>
      <c r="D5143" s="50" t="s">
        <v>2310</v>
      </c>
      <c r="E5143" s="50" t="str">
        <f>IF(AND(LEN(NICAP[[#This Row],[State or      Country]])=2,NICAP[[#This Row],[State or      Country]]&lt;&gt;"UK"),"US","Other")</f>
        <v>Other</v>
      </c>
      <c r="F5143" s="75">
        <v>3</v>
      </c>
      <c r="G5143" s="48"/>
      <c r="H5143" s="48"/>
      <c r="I5143" s="48"/>
      <c r="J5143" s="48"/>
      <c r="K5143" s="48"/>
      <c r="L5143" s="36" t="s">
        <v>2942</v>
      </c>
      <c r="M5143" s="36" t="str">
        <f>IF(LEFT(NICAP[[#This Row],[Date]],1)=0,"Y","N")</f>
        <v>N</v>
      </c>
      <c r="N5143" s="36"/>
      <c r="O5143" s="36" t="str">
        <f>19&amp;LEFT(NICAP[[#This Row],[Date]],2)</f>
        <v>1978</v>
      </c>
      <c r="P5143" s="36" t="str">
        <f>MID(NICAP[[#This Row],[Date]],3,2)</f>
        <v>12</v>
      </c>
      <c r="Q5143" s="36" t="str">
        <f>RIGHT(NICAP[[#This Row],[Date]],2)</f>
        <v>31</v>
      </c>
      <c r="R5143" s="26">
        <f>DATE(NICAP[[#This Row],[Year]],NICAP[[#This Row],[Month]],NICAP[[#This Row],[Day]])</f>
        <v>28855</v>
      </c>
      <c r="S5143" s="35" t="str">
        <f t="shared" si="160"/>
        <v/>
      </c>
      <c r="T5143" s="24" t="str">
        <f t="shared" si="161"/>
        <v>Switzerland</v>
      </c>
    </row>
    <row r="5144" spans="1:20" ht="42" customHeight="1" x14ac:dyDescent="0.2">
      <c r="A5144" s="35">
        <v>5135</v>
      </c>
      <c r="B5144" s="57">
        <v>790101</v>
      </c>
      <c r="C5144" s="50" t="s">
        <v>2941</v>
      </c>
      <c r="D5144" s="50" t="s">
        <v>2940</v>
      </c>
      <c r="E5144" s="50" t="str">
        <f>IF(AND(LEN(NICAP[[#This Row],[State or      Country]])=2,NICAP[[#This Row],[State or      Country]]&lt;&gt;"UK"),"US","Other")</f>
        <v>Other</v>
      </c>
      <c r="F5144" s="75">
        <v>2</v>
      </c>
      <c r="G5144" s="48"/>
      <c r="H5144" s="48"/>
      <c r="I5144" s="48"/>
      <c r="J5144" s="48"/>
      <c r="K5144" s="48"/>
      <c r="L5144" s="36" t="s">
        <v>2939</v>
      </c>
      <c r="M5144" s="36" t="str">
        <f>IF(LEFT(NICAP[[#This Row],[Date]],1)=0,"Y","N")</f>
        <v>N</v>
      </c>
      <c r="N5144" s="36"/>
      <c r="O5144" s="36" t="str">
        <f>19&amp;LEFT(NICAP[[#This Row],[Date]],2)</f>
        <v>1979</v>
      </c>
      <c r="P5144" s="36" t="str">
        <f>MID(NICAP[[#This Row],[Date]],3,2)</f>
        <v>01</v>
      </c>
      <c r="Q5144" s="36" t="str">
        <f>RIGHT(NICAP[[#This Row],[Date]],2)</f>
        <v>01</v>
      </c>
      <c r="R5144" s="26">
        <f>DATE(NICAP[[#This Row],[Year]],NICAP[[#This Row],[Month]],NICAP[[#This Row],[Day]])</f>
        <v>28856</v>
      </c>
      <c r="S5144" s="35" t="str">
        <f t="shared" si="160"/>
        <v/>
      </c>
      <c r="T5144" s="24" t="str">
        <f t="shared" si="161"/>
        <v>North Wales</v>
      </c>
    </row>
    <row r="5145" spans="1:20" ht="27" customHeight="1" x14ac:dyDescent="0.2">
      <c r="A5145" s="35">
        <v>5136</v>
      </c>
      <c r="B5145" s="60">
        <v>790103</v>
      </c>
      <c r="C5145" s="44" t="s">
        <v>2938</v>
      </c>
      <c r="D5145" s="44" t="s">
        <v>2937</v>
      </c>
      <c r="E5145" s="44" t="str">
        <f>IF(AND(LEN(NICAP[[#This Row],[State or      Country]])=2,NICAP[[#This Row],[State or      Country]]&lt;&gt;"UK"),"US","Other")</f>
        <v>Other</v>
      </c>
      <c r="F5145" s="74">
        <v>4</v>
      </c>
      <c r="G5145" s="41"/>
      <c r="H5145" s="41"/>
      <c r="I5145" s="41"/>
      <c r="J5145" s="41"/>
      <c r="K5145" s="41"/>
      <c r="L5145" s="42" t="s">
        <v>2936</v>
      </c>
      <c r="M5145" s="42" t="str">
        <f>IF(LEFT(NICAP[[#This Row],[Date]],1)=0,"Y","N")</f>
        <v>N</v>
      </c>
      <c r="N5145" s="42"/>
      <c r="O5145" s="42" t="str">
        <f>19&amp;LEFT(NICAP[[#This Row],[Date]],2)</f>
        <v>1979</v>
      </c>
      <c r="P5145" s="42" t="str">
        <f>MID(NICAP[[#This Row],[Date]],3,2)</f>
        <v>01</v>
      </c>
      <c r="Q5145" s="42" t="str">
        <f>RIGHT(NICAP[[#This Row],[Date]],2)</f>
        <v>03</v>
      </c>
      <c r="R5145" s="26">
        <f>DATE(NICAP[[#This Row],[Year]],NICAP[[#This Row],[Month]],NICAP[[#This Row],[Day]])</f>
        <v>28858</v>
      </c>
      <c r="S5145" s="35" t="str">
        <f t="shared" si="160"/>
        <v/>
      </c>
      <c r="T5145" s="24" t="str">
        <f t="shared" si="161"/>
        <v>S, Africa</v>
      </c>
    </row>
    <row r="5146" spans="1:20" ht="27" customHeight="1" x14ac:dyDescent="0.2">
      <c r="A5146" s="35">
        <v>5137</v>
      </c>
      <c r="B5146" s="60">
        <v>790103</v>
      </c>
      <c r="C5146" s="44" t="s">
        <v>2938</v>
      </c>
      <c r="D5146" s="44" t="s">
        <v>2937</v>
      </c>
      <c r="E5146" s="44" t="str">
        <f>IF(AND(LEN(NICAP[[#This Row],[State or      Country]])=2,NICAP[[#This Row],[State or      Country]]&lt;&gt;"UK"),"US","Other")</f>
        <v>Other</v>
      </c>
      <c r="F5146" s="74">
        <v>7</v>
      </c>
      <c r="G5146" s="41"/>
      <c r="H5146" s="41"/>
      <c r="I5146" s="41"/>
      <c r="J5146" s="41"/>
      <c r="K5146" s="41"/>
      <c r="L5146" s="42" t="s">
        <v>2936</v>
      </c>
      <c r="M5146" s="42" t="str">
        <f>IF(LEFT(NICAP[[#This Row],[Date]],1)=0,"Y","N")</f>
        <v>N</v>
      </c>
      <c r="N5146" s="42"/>
      <c r="O5146" s="42" t="str">
        <f>19&amp;LEFT(NICAP[[#This Row],[Date]],2)</f>
        <v>1979</v>
      </c>
      <c r="P5146" s="42" t="str">
        <f>MID(NICAP[[#This Row],[Date]],3,2)</f>
        <v>01</v>
      </c>
      <c r="Q5146" s="42" t="str">
        <f>RIGHT(NICAP[[#This Row],[Date]],2)</f>
        <v>03</v>
      </c>
      <c r="R5146" s="26">
        <f>DATE(NICAP[[#This Row],[Year]],NICAP[[#This Row],[Month]],NICAP[[#This Row],[Day]])</f>
        <v>28858</v>
      </c>
      <c r="S5146" s="35" t="str">
        <f t="shared" si="160"/>
        <v/>
      </c>
      <c r="T5146" s="24" t="str">
        <f t="shared" si="161"/>
        <v>S, Africa</v>
      </c>
    </row>
    <row r="5147" spans="1:20" ht="86.25" customHeight="1" x14ac:dyDescent="0.2">
      <c r="A5147" s="35">
        <v>5138</v>
      </c>
      <c r="B5147" s="73">
        <v>790103</v>
      </c>
      <c r="C5147" s="50" t="s">
        <v>2935</v>
      </c>
      <c r="D5147" s="50" t="s">
        <v>1683</v>
      </c>
      <c r="E5147" s="50" t="str">
        <f>IF(AND(LEN(NICAP[[#This Row],[State or      Country]])=2,NICAP[[#This Row],[State or      Country]]&lt;&gt;"UK"),"US","Other")</f>
        <v>US</v>
      </c>
      <c r="F5147" s="75">
        <v>2</v>
      </c>
      <c r="G5147" s="48"/>
      <c r="H5147" s="48"/>
      <c r="I5147" s="48"/>
      <c r="J5147" s="48"/>
      <c r="K5147" s="48"/>
      <c r="L5147" s="36" t="s">
        <v>2934</v>
      </c>
      <c r="M5147" s="36" t="str">
        <f>IF(LEFT(NICAP[[#This Row],[Date]],1)=0,"Y","N")</f>
        <v>N</v>
      </c>
      <c r="N5147" s="36"/>
      <c r="O5147" s="36" t="str">
        <f>19&amp;LEFT(NICAP[[#This Row],[Date]],2)</f>
        <v>1979</v>
      </c>
      <c r="P5147" s="36" t="str">
        <f>MID(NICAP[[#This Row],[Date]],3,2)</f>
        <v>01</v>
      </c>
      <c r="Q5147" s="36" t="str">
        <f>RIGHT(NICAP[[#This Row],[Date]],2)</f>
        <v>03</v>
      </c>
      <c r="R5147" s="26">
        <f>DATE(NICAP[[#This Row],[Year]],NICAP[[#This Row],[Month]],NICAP[[#This Row],[Day]])</f>
        <v>28858</v>
      </c>
      <c r="S5147" s="35" t="str">
        <f t="shared" si="160"/>
        <v>FL</v>
      </c>
      <c r="T5147" s="24" t="str">
        <f t="shared" si="161"/>
        <v>US</v>
      </c>
    </row>
    <row r="5148" spans="1:20" ht="86.25" customHeight="1" x14ac:dyDescent="0.2">
      <c r="A5148" s="35">
        <v>5139</v>
      </c>
      <c r="B5148" s="73">
        <v>790103</v>
      </c>
      <c r="C5148" s="50" t="s">
        <v>2935</v>
      </c>
      <c r="D5148" s="50" t="s">
        <v>1683</v>
      </c>
      <c r="E5148" s="50" t="str">
        <f>IF(AND(LEN(NICAP[[#This Row],[State or      Country]])=2,NICAP[[#This Row],[State or      Country]]&lt;&gt;"UK"),"US","Other")</f>
        <v>US</v>
      </c>
      <c r="F5148" s="75">
        <v>3</v>
      </c>
      <c r="G5148" s="48"/>
      <c r="H5148" s="48"/>
      <c r="I5148" s="48"/>
      <c r="J5148" s="48"/>
      <c r="K5148" s="48"/>
      <c r="L5148" s="36" t="s">
        <v>2934</v>
      </c>
      <c r="M5148" s="36" t="str">
        <f>IF(LEFT(NICAP[[#This Row],[Date]],1)=0,"Y","N")</f>
        <v>N</v>
      </c>
      <c r="N5148" s="36"/>
      <c r="O5148" s="36" t="str">
        <f>19&amp;LEFT(NICAP[[#This Row],[Date]],2)</f>
        <v>1979</v>
      </c>
      <c r="P5148" s="36" t="str">
        <f>MID(NICAP[[#This Row],[Date]],3,2)</f>
        <v>01</v>
      </c>
      <c r="Q5148" s="36" t="str">
        <f>RIGHT(NICAP[[#This Row],[Date]],2)</f>
        <v>03</v>
      </c>
      <c r="R5148" s="26">
        <f>DATE(NICAP[[#This Row],[Year]],NICAP[[#This Row],[Month]],NICAP[[#This Row],[Day]])</f>
        <v>28858</v>
      </c>
      <c r="S5148" s="35" t="str">
        <f t="shared" si="160"/>
        <v>FL</v>
      </c>
      <c r="T5148" s="24" t="str">
        <f t="shared" si="161"/>
        <v>US</v>
      </c>
    </row>
    <row r="5149" spans="1:20" ht="87" customHeight="1" x14ac:dyDescent="0.2">
      <c r="A5149" s="35">
        <v>5140</v>
      </c>
      <c r="B5149" s="73">
        <v>790103</v>
      </c>
      <c r="C5149" s="50" t="s">
        <v>2935</v>
      </c>
      <c r="D5149" s="50" t="s">
        <v>1683</v>
      </c>
      <c r="E5149" s="50" t="str">
        <f>IF(AND(LEN(NICAP[[#This Row],[State or      Country]])=2,NICAP[[#This Row],[State or      Country]]&lt;&gt;"UK"),"US","Other")</f>
        <v>US</v>
      </c>
      <c r="F5149" s="75">
        <v>7</v>
      </c>
      <c r="G5149" s="48"/>
      <c r="H5149" s="48"/>
      <c r="I5149" s="48"/>
      <c r="J5149" s="48"/>
      <c r="K5149" s="48"/>
      <c r="L5149" s="36" t="s">
        <v>2934</v>
      </c>
      <c r="M5149" s="36" t="str">
        <f>IF(LEFT(NICAP[[#This Row],[Date]],1)=0,"Y","N")</f>
        <v>N</v>
      </c>
      <c r="N5149" s="36"/>
      <c r="O5149" s="36" t="str">
        <f>19&amp;LEFT(NICAP[[#This Row],[Date]],2)</f>
        <v>1979</v>
      </c>
      <c r="P5149" s="36" t="str">
        <f>MID(NICAP[[#This Row],[Date]],3,2)</f>
        <v>01</v>
      </c>
      <c r="Q5149" s="36" t="str">
        <f>RIGHT(NICAP[[#This Row],[Date]],2)</f>
        <v>03</v>
      </c>
      <c r="R5149" s="26">
        <f>DATE(NICAP[[#This Row],[Year]],NICAP[[#This Row],[Month]],NICAP[[#This Row],[Day]])</f>
        <v>28858</v>
      </c>
      <c r="S5149" s="35" t="str">
        <f t="shared" si="160"/>
        <v>FL</v>
      </c>
      <c r="T5149" s="24" t="str">
        <f t="shared" si="161"/>
        <v>US</v>
      </c>
    </row>
    <row r="5150" spans="1:20" ht="42" customHeight="1" x14ac:dyDescent="0.2">
      <c r="A5150" s="35">
        <v>5141</v>
      </c>
      <c r="B5150" s="57">
        <v>790105</v>
      </c>
      <c r="C5150" s="50" t="s">
        <v>2601</v>
      </c>
      <c r="D5150" s="50" t="s">
        <v>1697</v>
      </c>
      <c r="E5150" s="50" t="str">
        <f>IF(AND(LEN(NICAP[[#This Row],[State or      Country]])=2,NICAP[[#This Row],[State or      Country]]&lt;&gt;"UK"),"US","Other")</f>
        <v>US</v>
      </c>
      <c r="F5150" s="75">
        <v>3</v>
      </c>
      <c r="G5150" s="48"/>
      <c r="H5150" s="48"/>
      <c r="I5150" s="48"/>
      <c r="J5150" s="48"/>
      <c r="K5150" s="48"/>
      <c r="L5150" s="36" t="s">
        <v>2933</v>
      </c>
      <c r="M5150" s="36" t="str">
        <f>IF(LEFT(NICAP[[#This Row],[Date]],1)=0,"Y","N")</f>
        <v>N</v>
      </c>
      <c r="N5150" s="36"/>
      <c r="O5150" s="36" t="str">
        <f>19&amp;LEFT(NICAP[[#This Row],[Date]],2)</f>
        <v>1979</v>
      </c>
      <c r="P5150" s="36" t="str">
        <f>MID(NICAP[[#This Row],[Date]],3,2)</f>
        <v>01</v>
      </c>
      <c r="Q5150" s="36" t="str">
        <f>RIGHT(NICAP[[#This Row],[Date]],2)</f>
        <v>05</v>
      </c>
      <c r="R5150" s="26">
        <f>DATE(NICAP[[#This Row],[Year]],NICAP[[#This Row],[Month]],NICAP[[#This Row],[Day]])</f>
        <v>28860</v>
      </c>
      <c r="S5150" s="35" t="str">
        <f t="shared" si="160"/>
        <v>MA</v>
      </c>
      <c r="T5150" s="24" t="str">
        <f t="shared" si="161"/>
        <v>US</v>
      </c>
    </row>
    <row r="5151" spans="1:20" ht="41.25" customHeight="1" x14ac:dyDescent="0.2">
      <c r="A5151" s="35">
        <v>5142</v>
      </c>
      <c r="B5151" s="57">
        <v>790105</v>
      </c>
      <c r="C5151" s="50" t="s">
        <v>2932</v>
      </c>
      <c r="D5151" s="50" t="s">
        <v>1813</v>
      </c>
      <c r="E5151" s="50" t="str">
        <f>IF(AND(LEN(NICAP[[#This Row],[State or      Country]])=2,NICAP[[#This Row],[State or      Country]]&lt;&gt;"UK"),"US","Other")</f>
        <v>Other</v>
      </c>
      <c r="F5151" s="75">
        <v>2</v>
      </c>
      <c r="G5151" s="48"/>
      <c r="H5151" s="48"/>
      <c r="I5151" s="48"/>
      <c r="J5151" s="48"/>
      <c r="K5151" s="48"/>
      <c r="L5151" s="42" t="s">
        <v>2931</v>
      </c>
      <c r="M5151" s="42" t="str">
        <f>IF(LEFT(NICAP[[#This Row],[Date]],1)=0,"Y","N")</f>
        <v>N</v>
      </c>
      <c r="N5151" s="42"/>
      <c r="O5151" s="42" t="str">
        <f>19&amp;LEFT(NICAP[[#This Row],[Date]],2)</f>
        <v>1979</v>
      </c>
      <c r="P5151" s="42" t="str">
        <f>MID(NICAP[[#This Row],[Date]],3,2)</f>
        <v>01</v>
      </c>
      <c r="Q5151" s="42" t="str">
        <f>RIGHT(NICAP[[#This Row],[Date]],2)</f>
        <v>05</v>
      </c>
      <c r="R5151" s="26">
        <f>DATE(NICAP[[#This Row],[Year]],NICAP[[#This Row],[Month]],NICAP[[#This Row],[Day]])</f>
        <v>28860</v>
      </c>
      <c r="S5151" s="35" t="str">
        <f t="shared" si="160"/>
        <v/>
      </c>
      <c r="T5151" s="24" t="str">
        <f t="shared" si="161"/>
        <v>France</v>
      </c>
    </row>
    <row r="5152" spans="1:20" ht="27.75" customHeight="1" x14ac:dyDescent="0.2">
      <c r="A5152" s="35">
        <v>5143</v>
      </c>
      <c r="B5152" s="60">
        <v>790105</v>
      </c>
      <c r="C5152" s="44" t="s">
        <v>2930</v>
      </c>
      <c r="D5152" s="44" t="s">
        <v>1697</v>
      </c>
      <c r="E5152" s="44" t="str">
        <f>IF(AND(LEN(NICAP[[#This Row],[State or      Country]])=2,NICAP[[#This Row],[State or      Country]]&lt;&gt;"UK"),"US","Other")</f>
        <v>US</v>
      </c>
      <c r="F5152" s="74">
        <v>2</v>
      </c>
      <c r="G5152" s="41"/>
      <c r="H5152" s="41"/>
      <c r="I5152" s="41"/>
      <c r="J5152" s="41"/>
      <c r="K5152" s="41"/>
      <c r="L5152" s="59" t="s">
        <v>2929</v>
      </c>
      <c r="M5152" s="59" t="str">
        <f>IF(LEFT(NICAP[[#This Row],[Date]],1)=0,"Y","N")</f>
        <v>N</v>
      </c>
      <c r="N5152" s="59"/>
      <c r="O5152" s="59" t="str">
        <f>19&amp;LEFT(NICAP[[#This Row],[Date]],2)</f>
        <v>1979</v>
      </c>
      <c r="P5152" s="59" t="str">
        <f>MID(NICAP[[#This Row],[Date]],3,2)</f>
        <v>01</v>
      </c>
      <c r="Q5152" s="59" t="str">
        <f>RIGHT(NICAP[[#This Row],[Date]],2)</f>
        <v>05</v>
      </c>
      <c r="R5152" s="26">
        <f>DATE(NICAP[[#This Row],[Year]],NICAP[[#This Row],[Month]],NICAP[[#This Row],[Day]])</f>
        <v>28860</v>
      </c>
      <c r="S5152" s="35" t="str">
        <f t="shared" si="160"/>
        <v>MA</v>
      </c>
      <c r="T5152" s="24" t="str">
        <f t="shared" si="161"/>
        <v>US</v>
      </c>
    </row>
    <row r="5153" spans="1:20" ht="27.75" customHeight="1" x14ac:dyDescent="0.2">
      <c r="A5153" s="35">
        <v>5144</v>
      </c>
      <c r="B5153" s="60">
        <v>790105</v>
      </c>
      <c r="C5153" s="44" t="s">
        <v>2930</v>
      </c>
      <c r="D5153" s="44" t="s">
        <v>1697</v>
      </c>
      <c r="E5153" s="44" t="str">
        <f>IF(AND(LEN(NICAP[[#This Row],[State or      Country]])=2,NICAP[[#This Row],[State or      Country]]&lt;&gt;"UK"),"US","Other")</f>
        <v>US</v>
      </c>
      <c r="F5153" s="74">
        <v>3</v>
      </c>
      <c r="G5153" s="41"/>
      <c r="H5153" s="41"/>
      <c r="I5153" s="41"/>
      <c r="J5153" s="41"/>
      <c r="K5153" s="41"/>
      <c r="L5153" s="59" t="s">
        <v>2929</v>
      </c>
      <c r="M5153" s="59" t="str">
        <f>IF(LEFT(NICAP[[#This Row],[Date]],1)=0,"Y","N")</f>
        <v>N</v>
      </c>
      <c r="N5153" s="59"/>
      <c r="O5153" s="59" t="str">
        <f>19&amp;LEFT(NICAP[[#This Row],[Date]],2)</f>
        <v>1979</v>
      </c>
      <c r="P5153" s="59" t="str">
        <f>MID(NICAP[[#This Row],[Date]],3,2)</f>
        <v>01</v>
      </c>
      <c r="Q5153" s="59" t="str">
        <f>RIGHT(NICAP[[#This Row],[Date]],2)</f>
        <v>05</v>
      </c>
      <c r="R5153" s="26">
        <f>DATE(NICAP[[#This Row],[Year]],NICAP[[#This Row],[Month]],NICAP[[#This Row],[Day]])</f>
        <v>28860</v>
      </c>
      <c r="S5153" s="35" t="str">
        <f t="shared" si="160"/>
        <v>MA</v>
      </c>
      <c r="T5153" s="24" t="str">
        <f t="shared" si="161"/>
        <v>US</v>
      </c>
    </row>
    <row r="5154" spans="1:20" ht="57" customHeight="1" x14ac:dyDescent="0.2">
      <c r="A5154" s="35">
        <v>5145</v>
      </c>
      <c r="B5154" s="57">
        <v>790108</v>
      </c>
      <c r="C5154" s="50" t="s">
        <v>2928</v>
      </c>
      <c r="D5154" s="50" t="s">
        <v>1787</v>
      </c>
      <c r="E5154" s="50" t="str">
        <f>IF(AND(LEN(NICAP[[#This Row],[State or      Country]])=2,NICAP[[#This Row],[State or      Country]]&lt;&gt;"UK"),"US","Other")</f>
        <v>US</v>
      </c>
      <c r="F5154" s="75">
        <v>2</v>
      </c>
      <c r="G5154" s="48"/>
      <c r="H5154" s="48"/>
      <c r="I5154" s="48"/>
      <c r="J5154" s="48"/>
      <c r="K5154" s="48"/>
      <c r="L5154" s="36" t="s">
        <v>2927</v>
      </c>
      <c r="M5154" s="36" t="str">
        <f>IF(LEFT(NICAP[[#This Row],[Date]],1)=0,"Y","N")</f>
        <v>N</v>
      </c>
      <c r="N5154" s="36"/>
      <c r="O5154" s="36" t="str">
        <f>19&amp;LEFT(NICAP[[#This Row],[Date]],2)</f>
        <v>1979</v>
      </c>
      <c r="P5154" s="36" t="str">
        <f>MID(NICAP[[#This Row],[Date]],3,2)</f>
        <v>01</v>
      </c>
      <c r="Q5154" s="36" t="str">
        <f>RIGHT(NICAP[[#This Row],[Date]],2)</f>
        <v>08</v>
      </c>
      <c r="R5154" s="26">
        <f>DATE(NICAP[[#This Row],[Year]],NICAP[[#This Row],[Month]],NICAP[[#This Row],[Day]])</f>
        <v>28863</v>
      </c>
      <c r="S5154" s="35" t="str">
        <f t="shared" si="160"/>
        <v>IN</v>
      </c>
      <c r="T5154" s="24" t="str">
        <f t="shared" si="161"/>
        <v>US</v>
      </c>
    </row>
    <row r="5155" spans="1:20" ht="56.25" customHeight="1" x14ac:dyDescent="0.2">
      <c r="A5155" s="35">
        <v>5146</v>
      </c>
      <c r="B5155" s="57">
        <v>790108</v>
      </c>
      <c r="C5155" s="50" t="s">
        <v>2925</v>
      </c>
      <c r="D5155" s="50" t="s">
        <v>1810</v>
      </c>
      <c r="E5155" s="50" t="str">
        <f>IF(AND(LEN(NICAP[[#This Row],[State or      Country]])=2,NICAP[[#This Row],[State or      Country]]&lt;&gt;"UK"),"US","Other")</f>
        <v>Other</v>
      </c>
      <c r="F5155" s="75">
        <v>2</v>
      </c>
      <c r="G5155" s="48"/>
      <c r="H5155" s="48"/>
      <c r="I5155" s="48"/>
      <c r="J5155" s="48"/>
      <c r="K5155" s="48"/>
      <c r="L5155" s="42" t="s">
        <v>2926</v>
      </c>
      <c r="M5155" s="42" t="str">
        <f>IF(LEFT(NICAP[[#This Row],[Date]],1)=0,"Y","N")</f>
        <v>N</v>
      </c>
      <c r="N5155" s="42"/>
      <c r="O5155" s="42" t="str">
        <f>19&amp;LEFT(NICAP[[#This Row],[Date]],2)</f>
        <v>1979</v>
      </c>
      <c r="P5155" s="42" t="str">
        <f>MID(NICAP[[#This Row],[Date]],3,2)</f>
        <v>01</v>
      </c>
      <c r="Q5155" s="42" t="str">
        <f>RIGHT(NICAP[[#This Row],[Date]],2)</f>
        <v>08</v>
      </c>
      <c r="R5155" s="26">
        <f>DATE(NICAP[[#This Row],[Year]],NICAP[[#This Row],[Month]],NICAP[[#This Row],[Day]])</f>
        <v>28863</v>
      </c>
      <c r="S5155" s="35" t="str">
        <f t="shared" si="160"/>
        <v/>
      </c>
      <c r="T5155" s="24" t="str">
        <f t="shared" si="161"/>
        <v>Italy</v>
      </c>
    </row>
    <row r="5156" spans="1:20" ht="57" customHeight="1" x14ac:dyDescent="0.2">
      <c r="A5156" s="35">
        <v>5147</v>
      </c>
      <c r="B5156" s="57">
        <v>790108</v>
      </c>
      <c r="C5156" s="50" t="s">
        <v>2925</v>
      </c>
      <c r="D5156" s="50" t="s">
        <v>1810</v>
      </c>
      <c r="E5156" s="50" t="str">
        <f>IF(AND(LEN(NICAP[[#This Row],[State or      Country]])=2,NICAP[[#This Row],[State or      Country]]&lt;&gt;"UK"),"US","Other")</f>
        <v>Other</v>
      </c>
      <c r="F5156" s="75">
        <v>4</v>
      </c>
      <c r="G5156" s="48"/>
      <c r="H5156" s="48"/>
      <c r="I5156" s="48"/>
      <c r="J5156" s="48"/>
      <c r="K5156" s="48"/>
      <c r="L5156" s="36" t="s">
        <v>2924</v>
      </c>
      <c r="M5156" s="36" t="str">
        <f>IF(LEFT(NICAP[[#This Row],[Date]],1)=0,"Y","N")</f>
        <v>N</v>
      </c>
      <c r="N5156" s="36"/>
      <c r="O5156" s="36" t="str">
        <f>19&amp;LEFT(NICAP[[#This Row],[Date]],2)</f>
        <v>1979</v>
      </c>
      <c r="P5156" s="36" t="str">
        <f>MID(NICAP[[#This Row],[Date]],3,2)</f>
        <v>01</v>
      </c>
      <c r="Q5156" s="36" t="str">
        <f>RIGHT(NICAP[[#This Row],[Date]],2)</f>
        <v>08</v>
      </c>
      <c r="R5156" s="26">
        <f>DATE(NICAP[[#This Row],[Year]],NICAP[[#This Row],[Month]],NICAP[[#This Row],[Day]])</f>
        <v>28863</v>
      </c>
      <c r="S5156" s="35" t="str">
        <f t="shared" si="160"/>
        <v/>
      </c>
      <c r="T5156" s="24" t="str">
        <f t="shared" si="161"/>
        <v>Italy</v>
      </c>
    </row>
    <row r="5157" spans="1:20" ht="42" customHeight="1" x14ac:dyDescent="0.2">
      <c r="A5157" s="35">
        <v>5148</v>
      </c>
      <c r="B5157" s="57">
        <v>790108</v>
      </c>
      <c r="C5157" s="50" t="s">
        <v>2923</v>
      </c>
      <c r="D5157" s="50" t="s">
        <v>2922</v>
      </c>
      <c r="E5157" s="50" t="str">
        <f>IF(AND(LEN(NICAP[[#This Row],[State or      Country]])=2,NICAP[[#This Row],[State or      Country]]&lt;&gt;"UK"),"US","Other")</f>
        <v>Other</v>
      </c>
      <c r="F5157" s="75">
        <v>2</v>
      </c>
      <c r="G5157" s="48"/>
      <c r="H5157" s="48"/>
      <c r="I5157" s="48"/>
      <c r="J5157" s="48"/>
      <c r="K5157" s="48"/>
      <c r="L5157" s="42" t="s">
        <v>2921</v>
      </c>
      <c r="M5157" s="42" t="str">
        <f>IF(LEFT(NICAP[[#This Row],[Date]],1)=0,"Y","N")</f>
        <v>N</v>
      </c>
      <c r="N5157" s="42"/>
      <c r="O5157" s="42" t="str">
        <f>19&amp;LEFT(NICAP[[#This Row],[Date]],2)</f>
        <v>1979</v>
      </c>
      <c r="P5157" s="42" t="str">
        <f>MID(NICAP[[#This Row],[Date]],3,2)</f>
        <v>01</v>
      </c>
      <c r="Q5157" s="42" t="str">
        <f>RIGHT(NICAP[[#This Row],[Date]],2)</f>
        <v>08</v>
      </c>
      <c r="R5157" s="26">
        <f>DATE(NICAP[[#This Row],[Year]],NICAP[[#This Row],[Month]],NICAP[[#This Row],[Day]])</f>
        <v>28863</v>
      </c>
      <c r="S5157" s="35" t="str">
        <f t="shared" si="160"/>
        <v/>
      </c>
      <c r="T5157" s="24" t="str">
        <f t="shared" si="161"/>
        <v>Tunisia</v>
      </c>
    </row>
    <row r="5158" spans="1:20" ht="71.25" customHeight="1" x14ac:dyDescent="0.2">
      <c r="A5158" s="35">
        <v>5149</v>
      </c>
      <c r="B5158" s="57">
        <v>790113</v>
      </c>
      <c r="C5158" s="50" t="s">
        <v>2920</v>
      </c>
      <c r="D5158" s="50" t="s">
        <v>1810</v>
      </c>
      <c r="E5158" s="50" t="str">
        <f>IF(AND(LEN(NICAP[[#This Row],[State or      Country]])=2,NICAP[[#This Row],[State or      Country]]&lt;&gt;"UK"),"US","Other")</f>
        <v>Other</v>
      </c>
      <c r="F5158" s="75">
        <v>2</v>
      </c>
      <c r="G5158" s="48"/>
      <c r="H5158" s="48"/>
      <c r="I5158" s="48"/>
      <c r="J5158" s="48"/>
      <c r="K5158" s="48"/>
      <c r="L5158" s="36" t="s">
        <v>2919</v>
      </c>
      <c r="M5158" s="36" t="str">
        <f>IF(LEFT(NICAP[[#This Row],[Date]],1)=0,"Y","N")</f>
        <v>N</v>
      </c>
      <c r="N5158" s="36"/>
      <c r="O5158" s="36" t="str">
        <f>19&amp;LEFT(NICAP[[#This Row],[Date]],2)</f>
        <v>1979</v>
      </c>
      <c r="P5158" s="36" t="str">
        <f>MID(NICAP[[#This Row],[Date]],3,2)</f>
        <v>01</v>
      </c>
      <c r="Q5158" s="36" t="str">
        <f>RIGHT(NICAP[[#This Row],[Date]],2)</f>
        <v>13</v>
      </c>
      <c r="R5158" s="26">
        <f>DATE(NICAP[[#This Row],[Year]],NICAP[[#This Row],[Month]],NICAP[[#This Row],[Day]])</f>
        <v>28868</v>
      </c>
      <c r="S5158" s="35" t="str">
        <f t="shared" si="160"/>
        <v/>
      </c>
      <c r="T5158" s="24" t="str">
        <f t="shared" si="161"/>
        <v>Italy</v>
      </c>
    </row>
    <row r="5159" spans="1:20" ht="72" customHeight="1" x14ac:dyDescent="0.2">
      <c r="A5159" s="35">
        <v>5150</v>
      </c>
      <c r="B5159" s="57">
        <v>790113</v>
      </c>
      <c r="C5159" s="50" t="s">
        <v>2920</v>
      </c>
      <c r="D5159" s="50" t="s">
        <v>1810</v>
      </c>
      <c r="E5159" s="50" t="str">
        <f>IF(AND(LEN(NICAP[[#This Row],[State or      Country]])=2,NICAP[[#This Row],[State or      Country]]&lt;&gt;"UK"),"US","Other")</f>
        <v>Other</v>
      </c>
      <c r="F5159" s="75">
        <v>7</v>
      </c>
      <c r="G5159" s="48"/>
      <c r="H5159" s="48"/>
      <c r="I5159" s="48"/>
      <c r="J5159" s="48"/>
      <c r="K5159" s="48"/>
      <c r="L5159" s="36" t="s">
        <v>2919</v>
      </c>
      <c r="M5159" s="36" t="str">
        <f>IF(LEFT(NICAP[[#This Row],[Date]],1)=0,"Y","N")</f>
        <v>N</v>
      </c>
      <c r="N5159" s="36"/>
      <c r="O5159" s="36" t="str">
        <f>19&amp;LEFT(NICAP[[#This Row],[Date]],2)</f>
        <v>1979</v>
      </c>
      <c r="P5159" s="36" t="str">
        <f>MID(NICAP[[#This Row],[Date]],3,2)</f>
        <v>01</v>
      </c>
      <c r="Q5159" s="36" t="str">
        <f>RIGHT(NICAP[[#This Row],[Date]],2)</f>
        <v>13</v>
      </c>
      <c r="R5159" s="26">
        <f>DATE(NICAP[[#This Row],[Year]],NICAP[[#This Row],[Month]],NICAP[[#This Row],[Day]])</f>
        <v>28868</v>
      </c>
      <c r="S5159" s="35" t="str">
        <f t="shared" si="160"/>
        <v/>
      </c>
      <c r="T5159" s="24" t="str">
        <f t="shared" si="161"/>
        <v>Italy</v>
      </c>
    </row>
    <row r="5160" spans="1:20" ht="42" customHeight="1" x14ac:dyDescent="0.2">
      <c r="A5160" s="35">
        <v>5151</v>
      </c>
      <c r="B5160" s="57">
        <v>790116</v>
      </c>
      <c r="C5160" s="50" t="s">
        <v>2918</v>
      </c>
      <c r="D5160" s="50" t="s">
        <v>2917</v>
      </c>
      <c r="E5160" s="50" t="str">
        <f>IF(AND(LEN(NICAP[[#This Row],[State or      Country]])=2,NICAP[[#This Row],[State or      Country]]&lt;&gt;"UK"),"US","Other")</f>
        <v>Other</v>
      </c>
      <c r="F5160" s="75">
        <v>1</v>
      </c>
      <c r="G5160" s="48"/>
      <c r="H5160" s="48"/>
      <c r="I5160" s="48"/>
      <c r="J5160" s="48"/>
      <c r="K5160" s="48"/>
      <c r="L5160" s="42" t="s">
        <v>2916</v>
      </c>
      <c r="M5160" s="42" t="str">
        <f>IF(LEFT(NICAP[[#This Row],[Date]],1)=0,"Y","N")</f>
        <v>N</v>
      </c>
      <c r="N5160" s="42"/>
      <c r="O5160" s="42" t="str">
        <f>19&amp;LEFT(NICAP[[#This Row],[Date]],2)</f>
        <v>1979</v>
      </c>
      <c r="P5160" s="42" t="str">
        <f>MID(NICAP[[#This Row],[Date]],3,2)</f>
        <v>01</v>
      </c>
      <c r="Q5160" s="42" t="str">
        <f>RIGHT(NICAP[[#This Row],[Date]],2)</f>
        <v>16</v>
      </c>
      <c r="R5160" s="26">
        <f>DATE(NICAP[[#This Row],[Year]],NICAP[[#This Row],[Month]],NICAP[[#This Row],[Day]])</f>
        <v>28871</v>
      </c>
      <c r="S5160" s="35" t="str">
        <f t="shared" si="160"/>
        <v/>
      </c>
      <c r="T5160" s="24" t="str">
        <f t="shared" si="161"/>
        <v>Panama</v>
      </c>
    </row>
    <row r="5161" spans="1:20" ht="42.75" customHeight="1" x14ac:dyDescent="0.2">
      <c r="A5161" s="35">
        <v>5152</v>
      </c>
      <c r="B5161" s="57">
        <v>790118</v>
      </c>
      <c r="C5161" s="50" t="s">
        <v>2914</v>
      </c>
      <c r="D5161" s="50" t="s">
        <v>1813</v>
      </c>
      <c r="E5161" s="50" t="str">
        <f>IF(AND(LEN(NICAP[[#This Row],[State or      Country]])=2,NICAP[[#This Row],[State or      Country]]&lt;&gt;"UK"),"US","Other")</f>
        <v>Other</v>
      </c>
      <c r="F5161" s="75">
        <v>2</v>
      </c>
      <c r="G5161" s="48"/>
      <c r="H5161" s="48"/>
      <c r="I5161" s="48"/>
      <c r="J5161" s="48"/>
      <c r="K5161" s="48"/>
      <c r="L5161" s="36" t="s">
        <v>2915</v>
      </c>
      <c r="M5161" s="36" t="str">
        <f>IF(LEFT(NICAP[[#This Row],[Date]],1)=0,"Y","N")</f>
        <v>N</v>
      </c>
      <c r="N5161" s="36"/>
      <c r="O5161" s="36" t="str">
        <f>19&amp;LEFT(NICAP[[#This Row],[Date]],2)</f>
        <v>1979</v>
      </c>
      <c r="P5161" s="36" t="str">
        <f>MID(NICAP[[#This Row],[Date]],3,2)</f>
        <v>01</v>
      </c>
      <c r="Q5161" s="36" t="str">
        <f>RIGHT(NICAP[[#This Row],[Date]],2)</f>
        <v>18</v>
      </c>
      <c r="R5161" s="26">
        <f>DATE(NICAP[[#This Row],[Year]],NICAP[[#This Row],[Month]],NICAP[[#This Row],[Day]])</f>
        <v>28873</v>
      </c>
      <c r="S5161" s="35" t="str">
        <f t="shared" si="160"/>
        <v/>
      </c>
      <c r="T5161" s="24" t="str">
        <f t="shared" si="161"/>
        <v>France</v>
      </c>
    </row>
    <row r="5162" spans="1:20" ht="42" customHeight="1" x14ac:dyDescent="0.2">
      <c r="A5162" s="35">
        <v>5153</v>
      </c>
      <c r="B5162" s="57">
        <v>790118</v>
      </c>
      <c r="C5162" s="50" t="s">
        <v>2914</v>
      </c>
      <c r="D5162" s="50" t="s">
        <v>1813</v>
      </c>
      <c r="E5162" s="50" t="str">
        <f>IF(AND(LEN(NICAP[[#This Row],[State or      Country]])=2,NICAP[[#This Row],[State or      Country]]&lt;&gt;"UK"),"US","Other")</f>
        <v>Other</v>
      </c>
      <c r="F5162" s="75">
        <v>5</v>
      </c>
      <c r="G5162" s="48"/>
      <c r="H5162" s="48"/>
      <c r="I5162" s="48"/>
      <c r="J5162" s="48"/>
      <c r="K5162" s="48"/>
      <c r="L5162" s="42" t="s">
        <v>2913</v>
      </c>
      <c r="M5162" s="42" t="str">
        <f>IF(LEFT(NICAP[[#This Row],[Date]],1)=0,"Y","N")</f>
        <v>N</v>
      </c>
      <c r="N5162" s="42"/>
      <c r="O5162" s="42" t="str">
        <f>19&amp;LEFT(NICAP[[#This Row],[Date]],2)</f>
        <v>1979</v>
      </c>
      <c r="P5162" s="42" t="str">
        <f>MID(NICAP[[#This Row],[Date]],3,2)</f>
        <v>01</v>
      </c>
      <c r="Q5162" s="42" t="str">
        <f>RIGHT(NICAP[[#This Row],[Date]],2)</f>
        <v>18</v>
      </c>
      <c r="R5162" s="26">
        <f>DATE(NICAP[[#This Row],[Year]],NICAP[[#This Row],[Month]],NICAP[[#This Row],[Day]])</f>
        <v>28873</v>
      </c>
      <c r="S5162" s="35" t="str">
        <f t="shared" si="160"/>
        <v/>
      </c>
      <c r="T5162" s="24" t="str">
        <f t="shared" si="161"/>
        <v>France</v>
      </c>
    </row>
    <row r="5163" spans="1:20" ht="42" customHeight="1" x14ac:dyDescent="0.2">
      <c r="A5163" s="35">
        <v>5154</v>
      </c>
      <c r="B5163" s="57">
        <v>790118</v>
      </c>
      <c r="C5163" s="50" t="s">
        <v>2911</v>
      </c>
      <c r="D5163" s="50" t="s">
        <v>1810</v>
      </c>
      <c r="E5163" s="50" t="str">
        <f>IF(AND(LEN(NICAP[[#This Row],[State or      Country]])=2,NICAP[[#This Row],[State or      Country]]&lt;&gt;"UK"),"US","Other")</f>
        <v>Other</v>
      </c>
      <c r="F5163" s="75">
        <v>2</v>
      </c>
      <c r="G5163" s="48"/>
      <c r="H5163" s="48"/>
      <c r="I5163" s="48"/>
      <c r="J5163" s="48"/>
      <c r="K5163" s="48"/>
      <c r="L5163" s="42" t="s">
        <v>2912</v>
      </c>
      <c r="M5163" s="42" t="str">
        <f>IF(LEFT(NICAP[[#This Row],[Date]],1)=0,"Y","N")</f>
        <v>N</v>
      </c>
      <c r="N5163" s="42"/>
      <c r="O5163" s="42" t="str">
        <f>19&amp;LEFT(NICAP[[#This Row],[Date]],2)</f>
        <v>1979</v>
      </c>
      <c r="P5163" s="42" t="str">
        <f>MID(NICAP[[#This Row],[Date]],3,2)</f>
        <v>01</v>
      </c>
      <c r="Q5163" s="42" t="str">
        <f>RIGHT(NICAP[[#This Row],[Date]],2)</f>
        <v>18</v>
      </c>
      <c r="R5163" s="26">
        <f>DATE(NICAP[[#This Row],[Year]],NICAP[[#This Row],[Month]],NICAP[[#This Row],[Day]])</f>
        <v>28873</v>
      </c>
      <c r="S5163" s="35" t="str">
        <f t="shared" si="160"/>
        <v/>
      </c>
      <c r="T5163" s="24" t="str">
        <f t="shared" si="161"/>
        <v>Italy</v>
      </c>
    </row>
    <row r="5164" spans="1:20" ht="41.25" customHeight="1" x14ac:dyDescent="0.2">
      <c r="A5164" s="35">
        <v>5155</v>
      </c>
      <c r="B5164" s="57">
        <v>790118</v>
      </c>
      <c r="C5164" s="50" t="s">
        <v>2911</v>
      </c>
      <c r="D5164" s="50" t="s">
        <v>1810</v>
      </c>
      <c r="E5164" s="50" t="str">
        <f>IF(AND(LEN(NICAP[[#This Row],[State or      Country]])=2,NICAP[[#This Row],[State or      Country]]&lt;&gt;"UK"),"US","Other")</f>
        <v>Other</v>
      </c>
      <c r="F5164" s="75">
        <v>3</v>
      </c>
      <c r="G5164" s="48"/>
      <c r="H5164" s="48"/>
      <c r="I5164" s="48"/>
      <c r="J5164" s="48"/>
      <c r="K5164" s="48"/>
      <c r="L5164" s="42" t="s">
        <v>2912</v>
      </c>
      <c r="M5164" s="42" t="str">
        <f>IF(LEFT(NICAP[[#This Row],[Date]],1)=0,"Y","N")</f>
        <v>N</v>
      </c>
      <c r="N5164" s="42"/>
      <c r="O5164" s="42" t="str">
        <f>19&amp;LEFT(NICAP[[#This Row],[Date]],2)</f>
        <v>1979</v>
      </c>
      <c r="P5164" s="42" t="str">
        <f>MID(NICAP[[#This Row],[Date]],3,2)</f>
        <v>01</v>
      </c>
      <c r="Q5164" s="42" t="str">
        <f>RIGHT(NICAP[[#This Row],[Date]],2)</f>
        <v>18</v>
      </c>
      <c r="R5164" s="26">
        <f>DATE(NICAP[[#This Row],[Year]],NICAP[[#This Row],[Month]],NICAP[[#This Row],[Day]])</f>
        <v>28873</v>
      </c>
      <c r="S5164" s="35" t="str">
        <f t="shared" si="160"/>
        <v/>
      </c>
      <c r="T5164" s="24" t="str">
        <f t="shared" si="161"/>
        <v>Italy</v>
      </c>
    </row>
    <row r="5165" spans="1:20" ht="42" customHeight="1" x14ac:dyDescent="0.2">
      <c r="A5165" s="35">
        <v>5156</v>
      </c>
      <c r="B5165" s="57">
        <v>790118</v>
      </c>
      <c r="C5165" s="50" t="s">
        <v>2911</v>
      </c>
      <c r="D5165" s="50" t="s">
        <v>1810</v>
      </c>
      <c r="E5165" s="50" t="str">
        <f>IF(AND(LEN(NICAP[[#This Row],[State or      Country]])=2,NICAP[[#This Row],[State or      Country]]&lt;&gt;"UK"),"US","Other")</f>
        <v>Other</v>
      </c>
      <c r="F5165" s="75">
        <v>7</v>
      </c>
      <c r="G5165" s="48"/>
      <c r="H5165" s="48"/>
      <c r="I5165" s="48"/>
      <c r="J5165" s="48"/>
      <c r="K5165" s="48"/>
      <c r="L5165" s="36" t="s">
        <v>2910</v>
      </c>
      <c r="M5165" s="36" t="str">
        <f>IF(LEFT(NICAP[[#This Row],[Date]],1)=0,"Y","N")</f>
        <v>N</v>
      </c>
      <c r="N5165" s="36"/>
      <c r="O5165" s="36" t="str">
        <f>19&amp;LEFT(NICAP[[#This Row],[Date]],2)</f>
        <v>1979</v>
      </c>
      <c r="P5165" s="36" t="str">
        <f>MID(NICAP[[#This Row],[Date]],3,2)</f>
        <v>01</v>
      </c>
      <c r="Q5165" s="36" t="str">
        <f>RIGHT(NICAP[[#This Row],[Date]],2)</f>
        <v>18</v>
      </c>
      <c r="R5165" s="26">
        <f>DATE(NICAP[[#This Row],[Year]],NICAP[[#This Row],[Month]],NICAP[[#This Row],[Day]])</f>
        <v>28873</v>
      </c>
      <c r="S5165" s="35" t="str">
        <f t="shared" si="160"/>
        <v/>
      </c>
      <c r="T5165" s="24" t="str">
        <f t="shared" si="161"/>
        <v>Italy</v>
      </c>
    </row>
    <row r="5166" spans="1:20" ht="12.75" customHeight="1" x14ac:dyDescent="0.2">
      <c r="A5166" s="35">
        <v>5157</v>
      </c>
      <c r="B5166" s="55">
        <v>790124</v>
      </c>
      <c r="C5166" s="39" t="s">
        <v>2909</v>
      </c>
      <c r="D5166" s="39" t="s">
        <v>1667</v>
      </c>
      <c r="E5166" s="39" t="str">
        <f>IF(AND(LEN(NICAP[[#This Row],[State or      Country]])=2,NICAP[[#This Row],[State or      Country]]&lt;&gt;"UK"),"US","Other")</f>
        <v>US</v>
      </c>
      <c r="F5166" s="79">
        <v>2</v>
      </c>
      <c r="G5166" s="37"/>
      <c r="H5166" s="37"/>
      <c r="I5166" s="37"/>
      <c r="J5166" s="37"/>
      <c r="K5166" s="37"/>
      <c r="L5166" s="36" t="s">
        <v>2908</v>
      </c>
      <c r="M5166" s="36" t="str">
        <f>IF(LEFT(NICAP[[#This Row],[Date]],1)=0,"Y","N")</f>
        <v>N</v>
      </c>
      <c r="N5166" s="36"/>
      <c r="O5166" s="36" t="str">
        <f>19&amp;LEFT(NICAP[[#This Row],[Date]],2)</f>
        <v>1979</v>
      </c>
      <c r="P5166" s="36" t="str">
        <f>MID(NICAP[[#This Row],[Date]],3,2)</f>
        <v>01</v>
      </c>
      <c r="Q5166" s="36" t="str">
        <f>RIGHT(NICAP[[#This Row],[Date]],2)</f>
        <v>24</v>
      </c>
      <c r="R5166" s="26">
        <f>DATE(NICAP[[#This Row],[Year]],NICAP[[#This Row],[Month]],NICAP[[#This Row],[Day]])</f>
        <v>28879</v>
      </c>
      <c r="S5166" s="35" t="str">
        <f t="shared" si="160"/>
        <v>TX</v>
      </c>
      <c r="T5166" s="24" t="str">
        <f t="shared" si="161"/>
        <v>US</v>
      </c>
    </row>
    <row r="5167" spans="1:20" ht="12.75" customHeight="1" x14ac:dyDescent="0.2">
      <c r="A5167" s="35">
        <v>5158</v>
      </c>
      <c r="B5167" s="55">
        <v>790124</v>
      </c>
      <c r="C5167" s="39" t="s">
        <v>2909</v>
      </c>
      <c r="D5167" s="39" t="s">
        <v>1667</v>
      </c>
      <c r="E5167" s="39" t="str">
        <f>IF(AND(LEN(NICAP[[#This Row],[State or      Country]])=2,NICAP[[#This Row],[State or      Country]]&lt;&gt;"UK"),"US","Other")</f>
        <v>US</v>
      </c>
      <c r="F5167" s="79">
        <v>7</v>
      </c>
      <c r="G5167" s="37"/>
      <c r="H5167" s="37"/>
      <c r="I5167" s="37"/>
      <c r="J5167" s="37"/>
      <c r="K5167" s="37"/>
      <c r="L5167" s="36" t="s">
        <v>2908</v>
      </c>
      <c r="M5167" s="36" t="str">
        <f>IF(LEFT(NICAP[[#This Row],[Date]],1)=0,"Y","N")</f>
        <v>N</v>
      </c>
      <c r="N5167" s="36"/>
      <c r="O5167" s="36" t="str">
        <f>19&amp;LEFT(NICAP[[#This Row],[Date]],2)</f>
        <v>1979</v>
      </c>
      <c r="P5167" s="36" t="str">
        <f>MID(NICAP[[#This Row],[Date]],3,2)</f>
        <v>01</v>
      </c>
      <c r="Q5167" s="36" t="str">
        <f>RIGHT(NICAP[[#This Row],[Date]],2)</f>
        <v>24</v>
      </c>
      <c r="R5167" s="26">
        <f>DATE(NICAP[[#This Row],[Year]],NICAP[[#This Row],[Month]],NICAP[[#This Row],[Day]])</f>
        <v>28879</v>
      </c>
      <c r="S5167" s="35" t="str">
        <f t="shared" si="160"/>
        <v>TX</v>
      </c>
      <c r="T5167" s="24" t="str">
        <f t="shared" si="161"/>
        <v>US</v>
      </c>
    </row>
    <row r="5168" spans="1:20" ht="86.25" customHeight="1" x14ac:dyDescent="0.2">
      <c r="A5168" s="35">
        <v>5159</v>
      </c>
      <c r="B5168" s="57">
        <v>790124</v>
      </c>
      <c r="C5168" s="50" t="s">
        <v>2907</v>
      </c>
      <c r="D5168" s="50" t="s">
        <v>1667</v>
      </c>
      <c r="E5168" s="50" t="str">
        <f>IF(AND(LEN(NICAP[[#This Row],[State or      Country]])=2,NICAP[[#This Row],[State or      Country]]&lt;&gt;"UK"),"US","Other")</f>
        <v>US</v>
      </c>
      <c r="F5168" s="75">
        <v>2</v>
      </c>
      <c r="G5168" s="48"/>
      <c r="H5168" s="48"/>
      <c r="I5168" s="48"/>
      <c r="J5168" s="48"/>
      <c r="K5168" s="48"/>
      <c r="L5168" s="36" t="s">
        <v>2906</v>
      </c>
      <c r="M5168" s="36" t="str">
        <f>IF(LEFT(NICAP[[#This Row],[Date]],1)=0,"Y","N")</f>
        <v>N</v>
      </c>
      <c r="N5168" s="36"/>
      <c r="O5168" s="36" t="str">
        <f>19&amp;LEFT(NICAP[[#This Row],[Date]],2)</f>
        <v>1979</v>
      </c>
      <c r="P5168" s="36" t="str">
        <f>MID(NICAP[[#This Row],[Date]],3,2)</f>
        <v>01</v>
      </c>
      <c r="Q5168" s="36" t="str">
        <f>RIGHT(NICAP[[#This Row],[Date]],2)</f>
        <v>24</v>
      </c>
      <c r="R5168" s="26">
        <f>DATE(NICAP[[#This Row],[Year]],NICAP[[#This Row],[Month]],NICAP[[#This Row],[Day]])</f>
        <v>28879</v>
      </c>
      <c r="S5168" s="35" t="str">
        <f t="shared" si="160"/>
        <v>TX</v>
      </c>
      <c r="T5168" s="24" t="str">
        <f t="shared" si="161"/>
        <v>US</v>
      </c>
    </row>
    <row r="5169" spans="1:20" ht="87" customHeight="1" x14ac:dyDescent="0.2">
      <c r="A5169" s="35">
        <v>5160</v>
      </c>
      <c r="B5169" s="57">
        <v>790124</v>
      </c>
      <c r="C5169" s="50" t="s">
        <v>2907</v>
      </c>
      <c r="D5169" s="50" t="s">
        <v>1667</v>
      </c>
      <c r="E5169" s="50" t="str">
        <f>IF(AND(LEN(NICAP[[#This Row],[State or      Country]])=2,NICAP[[#This Row],[State or      Country]]&lt;&gt;"UK"),"US","Other")</f>
        <v>US</v>
      </c>
      <c r="F5169" s="75">
        <v>3</v>
      </c>
      <c r="G5169" s="48"/>
      <c r="H5169" s="48"/>
      <c r="I5169" s="48"/>
      <c r="J5169" s="48"/>
      <c r="K5169" s="48"/>
      <c r="L5169" s="36" t="s">
        <v>2906</v>
      </c>
      <c r="M5169" s="36" t="str">
        <f>IF(LEFT(NICAP[[#This Row],[Date]],1)=0,"Y","N")</f>
        <v>N</v>
      </c>
      <c r="N5169" s="36"/>
      <c r="O5169" s="36" t="str">
        <f>19&amp;LEFT(NICAP[[#This Row],[Date]],2)</f>
        <v>1979</v>
      </c>
      <c r="P5169" s="36" t="str">
        <f>MID(NICAP[[#This Row],[Date]],3,2)</f>
        <v>01</v>
      </c>
      <c r="Q5169" s="36" t="str">
        <f>RIGHT(NICAP[[#This Row],[Date]],2)</f>
        <v>24</v>
      </c>
      <c r="R5169" s="26">
        <f>DATE(NICAP[[#This Row],[Year]],NICAP[[#This Row],[Month]],NICAP[[#This Row],[Day]])</f>
        <v>28879</v>
      </c>
      <c r="S5169" s="35" t="str">
        <f t="shared" si="160"/>
        <v>TX</v>
      </c>
      <c r="T5169" s="24" t="str">
        <f t="shared" si="161"/>
        <v>US</v>
      </c>
    </row>
    <row r="5170" spans="1:20" ht="86.25" customHeight="1" x14ac:dyDescent="0.2">
      <c r="A5170" s="35">
        <v>5161</v>
      </c>
      <c r="B5170" s="57">
        <v>790124</v>
      </c>
      <c r="C5170" s="50" t="s">
        <v>2907</v>
      </c>
      <c r="D5170" s="50" t="s">
        <v>1667</v>
      </c>
      <c r="E5170" s="50" t="str">
        <f>IF(AND(LEN(NICAP[[#This Row],[State or      Country]])=2,NICAP[[#This Row],[State or      Country]]&lt;&gt;"UK"),"US","Other")</f>
        <v>US</v>
      </c>
      <c r="F5170" s="75">
        <v>5</v>
      </c>
      <c r="G5170" s="48"/>
      <c r="H5170" s="48"/>
      <c r="I5170" s="48"/>
      <c r="J5170" s="48"/>
      <c r="K5170" s="48"/>
      <c r="L5170" s="36" t="s">
        <v>2906</v>
      </c>
      <c r="M5170" s="36" t="str">
        <f>IF(LEFT(NICAP[[#This Row],[Date]],1)=0,"Y","N")</f>
        <v>N</v>
      </c>
      <c r="N5170" s="36"/>
      <c r="O5170" s="36" t="str">
        <f>19&amp;LEFT(NICAP[[#This Row],[Date]],2)</f>
        <v>1979</v>
      </c>
      <c r="P5170" s="36" t="str">
        <f>MID(NICAP[[#This Row],[Date]],3,2)</f>
        <v>01</v>
      </c>
      <c r="Q5170" s="36" t="str">
        <f>RIGHT(NICAP[[#This Row],[Date]],2)</f>
        <v>24</v>
      </c>
      <c r="R5170" s="26">
        <f>DATE(NICAP[[#This Row],[Year]],NICAP[[#This Row],[Month]],NICAP[[#This Row],[Day]])</f>
        <v>28879</v>
      </c>
      <c r="S5170" s="35" t="str">
        <f t="shared" si="160"/>
        <v>TX</v>
      </c>
      <c r="T5170" s="24" t="str">
        <f t="shared" si="161"/>
        <v>US</v>
      </c>
    </row>
    <row r="5171" spans="1:20" ht="86.25" customHeight="1" x14ac:dyDescent="0.2">
      <c r="A5171" s="35">
        <v>5162</v>
      </c>
      <c r="B5171" s="57">
        <v>790124</v>
      </c>
      <c r="C5171" s="50" t="s">
        <v>2907</v>
      </c>
      <c r="D5171" s="50" t="s">
        <v>1667</v>
      </c>
      <c r="E5171" s="50" t="str">
        <f>IF(AND(LEN(NICAP[[#This Row],[State or      Country]])=2,NICAP[[#This Row],[State or      Country]]&lt;&gt;"UK"),"US","Other")</f>
        <v>US</v>
      </c>
      <c r="F5171" s="75">
        <v>7</v>
      </c>
      <c r="G5171" s="48"/>
      <c r="H5171" s="48"/>
      <c r="I5171" s="48"/>
      <c r="J5171" s="48"/>
      <c r="K5171" s="48"/>
      <c r="L5171" s="36" t="s">
        <v>2906</v>
      </c>
      <c r="M5171" s="36" t="str">
        <f>IF(LEFT(NICAP[[#This Row],[Date]],1)=0,"Y","N")</f>
        <v>N</v>
      </c>
      <c r="N5171" s="36"/>
      <c r="O5171" s="36" t="str">
        <f>19&amp;LEFT(NICAP[[#This Row],[Date]],2)</f>
        <v>1979</v>
      </c>
      <c r="P5171" s="36" t="str">
        <f>MID(NICAP[[#This Row],[Date]],3,2)</f>
        <v>01</v>
      </c>
      <c r="Q5171" s="36" t="str">
        <f>RIGHT(NICAP[[#This Row],[Date]],2)</f>
        <v>24</v>
      </c>
      <c r="R5171" s="26">
        <f>DATE(NICAP[[#This Row],[Year]],NICAP[[#This Row],[Month]],NICAP[[#This Row],[Day]])</f>
        <v>28879</v>
      </c>
      <c r="S5171" s="35" t="str">
        <f t="shared" si="160"/>
        <v>TX</v>
      </c>
      <c r="T5171" s="24" t="str">
        <f t="shared" si="161"/>
        <v>US</v>
      </c>
    </row>
    <row r="5172" spans="1:20" ht="71.25" customHeight="1" x14ac:dyDescent="0.2">
      <c r="A5172" s="35">
        <v>5163</v>
      </c>
      <c r="B5172" s="57">
        <v>790124</v>
      </c>
      <c r="C5172" s="50" t="s">
        <v>2905</v>
      </c>
      <c r="D5172" s="50" t="s">
        <v>2904</v>
      </c>
      <c r="E5172" s="50" t="str">
        <f>IF(AND(LEN(NICAP[[#This Row],[State or      Country]])=2,NICAP[[#This Row],[State or      Country]]&lt;&gt;"UK"),"US","Other")</f>
        <v>Other</v>
      </c>
      <c r="F5172" s="75">
        <v>2</v>
      </c>
      <c r="G5172" s="48"/>
      <c r="H5172" s="48"/>
      <c r="I5172" s="48"/>
      <c r="J5172" s="48"/>
      <c r="K5172" s="48"/>
      <c r="L5172" s="36" t="s">
        <v>2903</v>
      </c>
      <c r="M5172" s="36" t="str">
        <f>IF(LEFT(NICAP[[#This Row],[Date]],1)=0,"Y","N")</f>
        <v>N</v>
      </c>
      <c r="N5172" s="36"/>
      <c r="O5172" s="36" t="str">
        <f>19&amp;LEFT(NICAP[[#This Row],[Date]],2)</f>
        <v>1979</v>
      </c>
      <c r="P5172" s="36" t="str">
        <f>MID(NICAP[[#This Row],[Date]],3,2)</f>
        <v>01</v>
      </c>
      <c r="Q5172" s="36" t="str">
        <f>RIGHT(NICAP[[#This Row],[Date]],2)</f>
        <v>24</v>
      </c>
      <c r="R5172" s="26">
        <f>DATE(NICAP[[#This Row],[Year]],NICAP[[#This Row],[Month]],NICAP[[#This Row],[Day]])</f>
        <v>28879</v>
      </c>
      <c r="S5172" s="35" t="str">
        <f t="shared" si="160"/>
        <v/>
      </c>
      <c r="T5172" s="24" t="str">
        <f t="shared" si="161"/>
        <v>Colombia</v>
      </c>
    </row>
    <row r="5173" spans="1:20" ht="72" customHeight="1" x14ac:dyDescent="0.2">
      <c r="A5173" s="35">
        <v>5164</v>
      </c>
      <c r="B5173" s="57">
        <v>790124</v>
      </c>
      <c r="C5173" s="50" t="s">
        <v>2905</v>
      </c>
      <c r="D5173" s="50" t="s">
        <v>2904</v>
      </c>
      <c r="E5173" s="50" t="str">
        <f>IF(AND(LEN(NICAP[[#This Row],[State or      Country]])=2,NICAP[[#This Row],[State or      Country]]&lt;&gt;"UK"),"US","Other")</f>
        <v>Other</v>
      </c>
      <c r="F5173" s="49">
        <v>3</v>
      </c>
      <c r="G5173" s="48"/>
      <c r="H5173" s="48"/>
      <c r="I5173" s="48"/>
      <c r="J5173" s="48"/>
      <c r="K5173" s="48"/>
      <c r="L5173" s="36" t="s">
        <v>2903</v>
      </c>
      <c r="M5173" s="36" t="str">
        <f>IF(LEFT(NICAP[[#This Row],[Date]],1)=0,"Y","N")</f>
        <v>N</v>
      </c>
      <c r="N5173" s="36"/>
      <c r="O5173" s="36" t="str">
        <f>19&amp;LEFT(NICAP[[#This Row],[Date]],2)</f>
        <v>1979</v>
      </c>
      <c r="P5173" s="36" t="str">
        <f>MID(NICAP[[#This Row],[Date]],3,2)</f>
        <v>01</v>
      </c>
      <c r="Q5173" s="36" t="str">
        <f>RIGHT(NICAP[[#This Row],[Date]],2)</f>
        <v>24</v>
      </c>
      <c r="R5173" s="26">
        <f>DATE(NICAP[[#This Row],[Year]],NICAP[[#This Row],[Month]],NICAP[[#This Row],[Day]])</f>
        <v>28879</v>
      </c>
      <c r="S5173" s="35" t="str">
        <f t="shared" si="160"/>
        <v/>
      </c>
      <c r="T5173" s="24" t="str">
        <f t="shared" si="161"/>
        <v>Colombia</v>
      </c>
    </row>
    <row r="5174" spans="1:20" ht="72" customHeight="1" x14ac:dyDescent="0.2">
      <c r="A5174" s="35">
        <v>5165</v>
      </c>
      <c r="B5174" s="57">
        <v>790124</v>
      </c>
      <c r="C5174" s="50" t="s">
        <v>2905</v>
      </c>
      <c r="D5174" s="50" t="s">
        <v>2904</v>
      </c>
      <c r="E5174" s="50" t="str">
        <f>IF(AND(LEN(NICAP[[#This Row],[State or      Country]])=2,NICAP[[#This Row],[State or      Country]]&lt;&gt;"UK"),"US","Other")</f>
        <v>Other</v>
      </c>
      <c r="F5174" s="49">
        <v>7</v>
      </c>
      <c r="G5174" s="48"/>
      <c r="H5174" s="48"/>
      <c r="I5174" s="48"/>
      <c r="J5174" s="48"/>
      <c r="K5174" s="48"/>
      <c r="L5174" s="36" t="s">
        <v>2903</v>
      </c>
      <c r="M5174" s="36" t="str">
        <f>IF(LEFT(NICAP[[#This Row],[Date]],1)=0,"Y","N")</f>
        <v>N</v>
      </c>
      <c r="N5174" s="36"/>
      <c r="O5174" s="36" t="str">
        <f>19&amp;LEFT(NICAP[[#This Row],[Date]],2)</f>
        <v>1979</v>
      </c>
      <c r="P5174" s="36" t="str">
        <f>MID(NICAP[[#This Row],[Date]],3,2)</f>
        <v>01</v>
      </c>
      <c r="Q5174" s="36" t="str">
        <f>RIGHT(NICAP[[#This Row],[Date]],2)</f>
        <v>24</v>
      </c>
      <c r="R5174" s="26">
        <f>DATE(NICAP[[#This Row],[Year]],NICAP[[#This Row],[Month]],NICAP[[#This Row],[Day]])</f>
        <v>28879</v>
      </c>
      <c r="S5174" s="35" t="str">
        <f t="shared" si="160"/>
        <v/>
      </c>
      <c r="T5174" s="24" t="str">
        <f t="shared" si="161"/>
        <v>Colombia</v>
      </c>
    </row>
    <row r="5175" spans="1:20" ht="41.25" customHeight="1" x14ac:dyDescent="0.2">
      <c r="A5175" s="35">
        <v>5166</v>
      </c>
      <c r="B5175" s="57">
        <v>790128</v>
      </c>
      <c r="C5175" s="50" t="s">
        <v>2901</v>
      </c>
      <c r="D5175" s="50" t="s">
        <v>1813</v>
      </c>
      <c r="E5175" s="50" t="str">
        <f>IF(AND(LEN(NICAP[[#This Row],[State or      Country]])=2,NICAP[[#This Row],[State or      Country]]&lt;&gt;"UK"),"US","Other")</f>
        <v>Other</v>
      </c>
      <c r="F5175" s="49">
        <v>2</v>
      </c>
      <c r="G5175" s="48"/>
      <c r="H5175" s="48"/>
      <c r="I5175" s="48"/>
      <c r="J5175" s="48"/>
      <c r="K5175" s="48"/>
      <c r="L5175" s="42" t="s">
        <v>2902</v>
      </c>
      <c r="M5175" s="42" t="str">
        <f>IF(LEFT(NICAP[[#This Row],[Date]],1)=0,"Y","N")</f>
        <v>N</v>
      </c>
      <c r="N5175" s="42"/>
      <c r="O5175" s="42" t="str">
        <f>19&amp;LEFT(NICAP[[#This Row],[Date]],2)</f>
        <v>1979</v>
      </c>
      <c r="P5175" s="42" t="str">
        <f>MID(NICAP[[#This Row],[Date]],3,2)</f>
        <v>01</v>
      </c>
      <c r="Q5175" s="42" t="str">
        <f>RIGHT(NICAP[[#This Row],[Date]],2)</f>
        <v>28</v>
      </c>
      <c r="R5175" s="26">
        <f>DATE(NICAP[[#This Row],[Year]],NICAP[[#This Row],[Month]],NICAP[[#This Row],[Day]])</f>
        <v>28883</v>
      </c>
      <c r="S5175" s="35" t="str">
        <f t="shared" si="160"/>
        <v/>
      </c>
      <c r="T5175" s="24" t="str">
        <f t="shared" si="161"/>
        <v>France</v>
      </c>
    </row>
    <row r="5176" spans="1:20" ht="42.75" customHeight="1" x14ac:dyDescent="0.2">
      <c r="A5176" s="35">
        <v>5167</v>
      </c>
      <c r="B5176" s="57">
        <v>790128</v>
      </c>
      <c r="C5176" s="50" t="s">
        <v>2901</v>
      </c>
      <c r="D5176" s="50" t="s">
        <v>1813</v>
      </c>
      <c r="E5176" s="50" t="str">
        <f>IF(AND(LEN(NICAP[[#This Row],[State or      Country]])=2,NICAP[[#This Row],[State or      Country]]&lt;&gt;"UK"),"US","Other")</f>
        <v>Other</v>
      </c>
      <c r="F5176" s="49">
        <v>5</v>
      </c>
      <c r="G5176" s="48"/>
      <c r="H5176" s="48"/>
      <c r="I5176" s="48"/>
      <c r="J5176" s="48"/>
      <c r="K5176" s="48"/>
      <c r="L5176" s="36" t="s">
        <v>2900</v>
      </c>
      <c r="M5176" s="36" t="str">
        <f>IF(LEFT(NICAP[[#This Row],[Date]],1)=0,"Y","N")</f>
        <v>N</v>
      </c>
      <c r="N5176" s="36"/>
      <c r="O5176" s="36" t="str">
        <f>19&amp;LEFT(NICAP[[#This Row],[Date]],2)</f>
        <v>1979</v>
      </c>
      <c r="P5176" s="36" t="str">
        <f>MID(NICAP[[#This Row],[Date]],3,2)</f>
        <v>01</v>
      </c>
      <c r="Q5176" s="36" t="str">
        <f>RIGHT(NICAP[[#This Row],[Date]],2)</f>
        <v>28</v>
      </c>
      <c r="R5176" s="26">
        <f>DATE(NICAP[[#This Row],[Year]],NICAP[[#This Row],[Month]],NICAP[[#This Row],[Day]])</f>
        <v>28883</v>
      </c>
      <c r="S5176" s="35" t="str">
        <f t="shared" si="160"/>
        <v/>
      </c>
      <c r="T5176" s="24" t="str">
        <f t="shared" si="161"/>
        <v>France</v>
      </c>
    </row>
    <row r="5177" spans="1:20" ht="72" customHeight="1" x14ac:dyDescent="0.2">
      <c r="A5177" s="35">
        <v>5168</v>
      </c>
      <c r="B5177" s="57">
        <v>790129</v>
      </c>
      <c r="C5177" s="50" t="s">
        <v>2899</v>
      </c>
      <c r="D5177" s="50" t="s">
        <v>1802</v>
      </c>
      <c r="E5177" s="50" t="str">
        <f>IF(AND(LEN(NICAP[[#This Row],[State or      Country]])=2,NICAP[[#This Row],[State or      Country]]&lt;&gt;"UK"),"US","Other")</f>
        <v>Other</v>
      </c>
      <c r="F5177" s="49">
        <v>2</v>
      </c>
      <c r="G5177" s="48"/>
      <c r="H5177" s="48"/>
      <c r="I5177" s="48"/>
      <c r="J5177" s="48"/>
      <c r="K5177" s="48"/>
      <c r="L5177" s="36" t="s">
        <v>2898</v>
      </c>
      <c r="M5177" s="36" t="str">
        <f>IF(LEFT(NICAP[[#This Row],[Date]],1)=0,"Y","N")</f>
        <v>N</v>
      </c>
      <c r="N5177" s="36"/>
      <c r="O5177" s="36" t="str">
        <f>19&amp;LEFT(NICAP[[#This Row],[Date]],2)</f>
        <v>1979</v>
      </c>
      <c r="P5177" s="36" t="str">
        <f>MID(NICAP[[#This Row],[Date]],3,2)</f>
        <v>01</v>
      </c>
      <c r="Q5177" s="36" t="str">
        <f>RIGHT(NICAP[[#This Row],[Date]],2)</f>
        <v>29</v>
      </c>
      <c r="R5177" s="26">
        <f>DATE(NICAP[[#This Row],[Year]],NICAP[[#This Row],[Month]],NICAP[[#This Row],[Day]])</f>
        <v>28884</v>
      </c>
      <c r="S5177" s="35" t="str">
        <f t="shared" si="160"/>
        <v/>
      </c>
      <c r="T5177" s="24" t="str">
        <f t="shared" si="161"/>
        <v>UK</v>
      </c>
    </row>
    <row r="5178" spans="1:20" ht="71.25" customHeight="1" x14ac:dyDescent="0.2">
      <c r="A5178" s="35">
        <v>5169</v>
      </c>
      <c r="B5178" s="57">
        <v>790129</v>
      </c>
      <c r="C5178" s="50" t="s">
        <v>2899</v>
      </c>
      <c r="D5178" s="50" t="s">
        <v>1802</v>
      </c>
      <c r="E5178" s="50" t="str">
        <f>IF(AND(LEN(NICAP[[#This Row],[State or      Country]])=2,NICAP[[#This Row],[State or      Country]]&lt;&gt;"UK"),"US","Other")</f>
        <v>Other</v>
      </c>
      <c r="F5178" s="49">
        <v>7</v>
      </c>
      <c r="G5178" s="48"/>
      <c r="H5178" s="48"/>
      <c r="I5178" s="48"/>
      <c r="J5178" s="48"/>
      <c r="K5178" s="48"/>
      <c r="L5178" s="36" t="s">
        <v>2898</v>
      </c>
      <c r="M5178" s="36" t="str">
        <f>IF(LEFT(NICAP[[#This Row],[Date]],1)=0,"Y","N")</f>
        <v>N</v>
      </c>
      <c r="N5178" s="36"/>
      <c r="O5178" s="36" t="str">
        <f>19&amp;LEFT(NICAP[[#This Row],[Date]],2)</f>
        <v>1979</v>
      </c>
      <c r="P5178" s="36" t="str">
        <f>MID(NICAP[[#This Row],[Date]],3,2)</f>
        <v>01</v>
      </c>
      <c r="Q5178" s="36" t="str">
        <f>RIGHT(NICAP[[#This Row],[Date]],2)</f>
        <v>29</v>
      </c>
      <c r="R5178" s="26">
        <f>DATE(NICAP[[#This Row],[Year]],NICAP[[#This Row],[Month]],NICAP[[#This Row],[Day]])</f>
        <v>28884</v>
      </c>
      <c r="S5178" s="35" t="str">
        <f t="shared" si="160"/>
        <v/>
      </c>
      <c r="T5178" s="24" t="str">
        <f t="shared" si="161"/>
        <v>UK</v>
      </c>
    </row>
    <row r="5179" spans="1:20" ht="42" customHeight="1" x14ac:dyDescent="0.2">
      <c r="A5179" s="35">
        <v>5170</v>
      </c>
      <c r="B5179" s="57">
        <v>790205</v>
      </c>
      <c r="C5179" s="50" t="s">
        <v>2897</v>
      </c>
      <c r="D5179" s="50" t="s">
        <v>1793</v>
      </c>
      <c r="E5179" s="50" t="str">
        <f>IF(AND(LEN(NICAP[[#This Row],[State or      Country]])=2,NICAP[[#This Row],[State or      Country]]&lt;&gt;"UK"),"US","Other")</f>
        <v>US</v>
      </c>
      <c r="F5179" s="49">
        <v>3</v>
      </c>
      <c r="G5179" s="48"/>
      <c r="H5179" s="48"/>
      <c r="I5179" s="48"/>
      <c r="J5179" s="48"/>
      <c r="K5179" s="48"/>
      <c r="L5179" s="36" t="s">
        <v>2896</v>
      </c>
      <c r="M5179" s="36" t="str">
        <f>IF(LEFT(NICAP[[#This Row],[Date]],1)=0,"Y","N")</f>
        <v>N</v>
      </c>
      <c r="N5179" s="36"/>
      <c r="O5179" s="36" t="str">
        <f>19&amp;LEFT(NICAP[[#This Row],[Date]],2)</f>
        <v>1979</v>
      </c>
      <c r="P5179" s="36" t="str">
        <f>MID(NICAP[[#This Row],[Date]],3,2)</f>
        <v>02</v>
      </c>
      <c r="Q5179" s="36" t="str">
        <f>RIGHT(NICAP[[#This Row],[Date]],2)</f>
        <v>05</v>
      </c>
      <c r="R5179" s="26">
        <f>DATE(NICAP[[#This Row],[Year]],NICAP[[#This Row],[Month]],NICAP[[#This Row],[Day]])</f>
        <v>28891</v>
      </c>
      <c r="S5179" s="35" t="str">
        <f t="shared" si="160"/>
        <v>AU</v>
      </c>
      <c r="T5179" s="24" t="str">
        <f t="shared" si="161"/>
        <v>US</v>
      </c>
    </row>
    <row r="5180" spans="1:20" ht="27" customHeight="1" x14ac:dyDescent="0.2">
      <c r="A5180" s="35">
        <v>5171</v>
      </c>
      <c r="B5180" s="60">
        <v>790208</v>
      </c>
      <c r="C5180" s="44" t="s">
        <v>2895</v>
      </c>
      <c r="D5180" s="44" t="s">
        <v>1793</v>
      </c>
      <c r="E5180" s="44" t="str">
        <f>IF(AND(LEN(NICAP[[#This Row],[State or      Country]])=2,NICAP[[#This Row],[State or      Country]]&lt;&gt;"UK"),"US","Other")</f>
        <v>US</v>
      </c>
      <c r="F5180" s="43">
        <v>3</v>
      </c>
      <c r="G5180" s="41"/>
      <c r="H5180" s="41"/>
      <c r="I5180" s="41"/>
      <c r="J5180" s="41"/>
      <c r="K5180" s="41"/>
      <c r="L5180" s="42" t="s">
        <v>2894</v>
      </c>
      <c r="M5180" s="42" t="str">
        <f>IF(LEFT(NICAP[[#This Row],[Date]],1)=0,"Y","N")</f>
        <v>N</v>
      </c>
      <c r="N5180" s="42"/>
      <c r="O5180" s="42" t="str">
        <f>19&amp;LEFT(NICAP[[#This Row],[Date]],2)</f>
        <v>1979</v>
      </c>
      <c r="P5180" s="42" t="str">
        <f>MID(NICAP[[#This Row],[Date]],3,2)</f>
        <v>02</v>
      </c>
      <c r="Q5180" s="42" t="str">
        <f>RIGHT(NICAP[[#This Row],[Date]],2)</f>
        <v>08</v>
      </c>
      <c r="R5180" s="26">
        <f>DATE(NICAP[[#This Row],[Year]],NICAP[[#This Row],[Month]],NICAP[[#This Row],[Day]])</f>
        <v>28894</v>
      </c>
      <c r="S5180" s="35" t="str">
        <f t="shared" si="160"/>
        <v>AU</v>
      </c>
      <c r="T5180" s="24" t="str">
        <f t="shared" si="161"/>
        <v>US</v>
      </c>
    </row>
    <row r="5181" spans="1:20" ht="56.25" customHeight="1" x14ac:dyDescent="0.2">
      <c r="A5181" s="35">
        <v>5172</v>
      </c>
      <c r="B5181" s="57">
        <v>790208</v>
      </c>
      <c r="C5181" s="50" t="s">
        <v>2893</v>
      </c>
      <c r="D5181" s="50" t="s">
        <v>1802</v>
      </c>
      <c r="E5181" s="50" t="str">
        <f>IF(AND(LEN(NICAP[[#This Row],[State or      Country]])=2,NICAP[[#This Row],[State or      Country]]&lt;&gt;"UK"),"US","Other")</f>
        <v>Other</v>
      </c>
      <c r="F5181" s="49">
        <v>2</v>
      </c>
      <c r="G5181" s="48"/>
      <c r="H5181" s="48"/>
      <c r="I5181" s="48"/>
      <c r="J5181" s="48"/>
      <c r="K5181" s="48"/>
      <c r="L5181" s="42" t="s">
        <v>2892</v>
      </c>
      <c r="M5181" s="42" t="str">
        <f>IF(LEFT(NICAP[[#This Row],[Date]],1)=0,"Y","N")</f>
        <v>N</v>
      </c>
      <c r="N5181" s="42"/>
      <c r="O5181" s="42" t="str">
        <f>19&amp;LEFT(NICAP[[#This Row],[Date]],2)</f>
        <v>1979</v>
      </c>
      <c r="P5181" s="42" t="str">
        <f>MID(NICAP[[#This Row],[Date]],3,2)</f>
        <v>02</v>
      </c>
      <c r="Q5181" s="42" t="str">
        <f>RIGHT(NICAP[[#This Row],[Date]],2)</f>
        <v>08</v>
      </c>
      <c r="R5181" s="26">
        <f>DATE(NICAP[[#This Row],[Year]],NICAP[[#This Row],[Month]],NICAP[[#This Row],[Day]])</f>
        <v>28894</v>
      </c>
      <c r="S5181" s="35" t="str">
        <f t="shared" si="160"/>
        <v/>
      </c>
      <c r="T5181" s="24" t="str">
        <f t="shared" si="161"/>
        <v>UK</v>
      </c>
    </row>
    <row r="5182" spans="1:20" ht="57" customHeight="1" x14ac:dyDescent="0.2">
      <c r="A5182" s="35">
        <v>5173</v>
      </c>
      <c r="B5182" s="57">
        <v>790209</v>
      </c>
      <c r="C5182" s="50" t="s">
        <v>2891</v>
      </c>
      <c r="D5182" s="50" t="s">
        <v>2890</v>
      </c>
      <c r="E5182" s="50" t="str">
        <f>IF(AND(LEN(NICAP[[#This Row],[State or      Country]])=2,NICAP[[#This Row],[State or      Country]]&lt;&gt;"UK"),"US","Other")</f>
        <v>Other</v>
      </c>
      <c r="F5182" s="49">
        <v>1</v>
      </c>
      <c r="G5182" s="48"/>
      <c r="H5182" s="48"/>
      <c r="I5182" s="48"/>
      <c r="J5182" s="48"/>
      <c r="K5182" s="48"/>
      <c r="L5182" s="36" t="s">
        <v>2889</v>
      </c>
      <c r="M5182" s="36" t="str">
        <f>IF(LEFT(NICAP[[#This Row],[Date]],1)=0,"Y","N")</f>
        <v>N</v>
      </c>
      <c r="N5182" s="36"/>
      <c r="O5182" s="36" t="str">
        <f>19&amp;LEFT(NICAP[[#This Row],[Date]],2)</f>
        <v>1979</v>
      </c>
      <c r="P5182" s="36" t="str">
        <f>MID(NICAP[[#This Row],[Date]],3,2)</f>
        <v>02</v>
      </c>
      <c r="Q5182" s="36" t="str">
        <f>RIGHT(NICAP[[#This Row],[Date]],2)</f>
        <v>09</v>
      </c>
      <c r="R5182" s="26">
        <f>DATE(NICAP[[#This Row],[Year]],NICAP[[#This Row],[Month]],NICAP[[#This Row],[Day]])</f>
        <v>28895</v>
      </c>
      <c r="S5182" s="35" t="str">
        <f t="shared" si="160"/>
        <v/>
      </c>
      <c r="T5182" s="24" t="str">
        <f t="shared" si="161"/>
        <v>Mediterranean Sea</v>
      </c>
    </row>
    <row r="5183" spans="1:20" ht="57" customHeight="1" x14ac:dyDescent="0.2">
      <c r="A5183" s="35">
        <v>5174</v>
      </c>
      <c r="B5183" s="57">
        <v>790209</v>
      </c>
      <c r="C5183" s="50" t="s">
        <v>2891</v>
      </c>
      <c r="D5183" s="50" t="s">
        <v>2890</v>
      </c>
      <c r="E5183" s="50" t="str">
        <f>IF(AND(LEN(NICAP[[#This Row],[State or      Country]])=2,NICAP[[#This Row],[State or      Country]]&lt;&gt;"UK"),"US","Other")</f>
        <v>Other</v>
      </c>
      <c r="F5183" s="49">
        <v>11</v>
      </c>
      <c r="G5183" s="48"/>
      <c r="H5183" s="48"/>
      <c r="I5183" s="48"/>
      <c r="J5183" s="48"/>
      <c r="K5183" s="48"/>
      <c r="L5183" s="36" t="s">
        <v>2889</v>
      </c>
      <c r="M5183" s="36" t="str">
        <f>IF(LEFT(NICAP[[#This Row],[Date]],1)=0,"Y","N")</f>
        <v>N</v>
      </c>
      <c r="N5183" s="36"/>
      <c r="O5183" s="36" t="str">
        <f>19&amp;LEFT(NICAP[[#This Row],[Date]],2)</f>
        <v>1979</v>
      </c>
      <c r="P5183" s="36" t="str">
        <f>MID(NICAP[[#This Row],[Date]],3,2)</f>
        <v>02</v>
      </c>
      <c r="Q5183" s="36" t="str">
        <f>RIGHT(NICAP[[#This Row],[Date]],2)</f>
        <v>09</v>
      </c>
      <c r="R5183" s="26">
        <f>DATE(NICAP[[#This Row],[Year]],NICAP[[#This Row],[Month]],NICAP[[#This Row],[Day]])</f>
        <v>28895</v>
      </c>
      <c r="S5183" s="35" t="str">
        <f t="shared" si="160"/>
        <v/>
      </c>
      <c r="T5183" s="24" t="str">
        <f t="shared" si="161"/>
        <v>Mediterranean Sea</v>
      </c>
    </row>
    <row r="5184" spans="1:20" ht="41.25" customHeight="1" x14ac:dyDescent="0.2">
      <c r="A5184" s="35">
        <v>5175</v>
      </c>
      <c r="B5184" s="57">
        <v>790215</v>
      </c>
      <c r="C5184" s="50" t="s">
        <v>2888</v>
      </c>
      <c r="D5184" s="50" t="s">
        <v>1810</v>
      </c>
      <c r="E5184" s="50" t="str">
        <f>IF(AND(LEN(NICAP[[#This Row],[State or      Country]])=2,NICAP[[#This Row],[State or      Country]]&lt;&gt;"UK"),"US","Other")</f>
        <v>Other</v>
      </c>
      <c r="F5184" s="49">
        <v>11</v>
      </c>
      <c r="G5184" s="48"/>
      <c r="H5184" s="48"/>
      <c r="I5184" s="48"/>
      <c r="J5184" s="48"/>
      <c r="K5184" s="48"/>
      <c r="L5184" s="36" t="s">
        <v>2887</v>
      </c>
      <c r="M5184" s="36" t="str">
        <f>IF(LEFT(NICAP[[#This Row],[Date]],1)=0,"Y","N")</f>
        <v>N</v>
      </c>
      <c r="N5184" s="36"/>
      <c r="O5184" s="36" t="str">
        <f>19&amp;LEFT(NICAP[[#This Row],[Date]],2)</f>
        <v>1979</v>
      </c>
      <c r="P5184" s="36" t="str">
        <f>MID(NICAP[[#This Row],[Date]],3,2)</f>
        <v>02</v>
      </c>
      <c r="Q5184" s="36" t="str">
        <f>RIGHT(NICAP[[#This Row],[Date]],2)</f>
        <v>15</v>
      </c>
      <c r="R5184" s="26">
        <f>DATE(NICAP[[#This Row],[Year]],NICAP[[#This Row],[Month]],NICAP[[#This Row],[Day]])</f>
        <v>28901</v>
      </c>
      <c r="S5184" s="35" t="str">
        <f t="shared" si="160"/>
        <v/>
      </c>
      <c r="T5184" s="24" t="str">
        <f t="shared" si="161"/>
        <v>Italy</v>
      </c>
    </row>
    <row r="5185" spans="1:20" ht="57.75" customHeight="1" x14ac:dyDescent="0.2">
      <c r="A5185" s="35">
        <v>5176</v>
      </c>
      <c r="B5185" s="57">
        <v>790218</v>
      </c>
      <c r="C5185" s="50" t="s">
        <v>2885</v>
      </c>
      <c r="D5185" s="50" t="s">
        <v>1813</v>
      </c>
      <c r="E5185" s="50" t="str">
        <f>IF(AND(LEN(NICAP[[#This Row],[State or      Country]])=2,NICAP[[#This Row],[State or      Country]]&lt;&gt;"UK"),"US","Other")</f>
        <v>Other</v>
      </c>
      <c r="F5185" s="75">
        <v>1</v>
      </c>
      <c r="G5185" s="48"/>
      <c r="H5185" s="48"/>
      <c r="I5185" s="48"/>
      <c r="J5185" s="48"/>
      <c r="K5185" s="48"/>
      <c r="L5185" s="36" t="s">
        <v>2886</v>
      </c>
      <c r="M5185" s="36" t="str">
        <f>IF(LEFT(NICAP[[#This Row],[Date]],1)=0,"Y","N")</f>
        <v>N</v>
      </c>
      <c r="N5185" s="36"/>
      <c r="O5185" s="36" t="str">
        <f>19&amp;LEFT(NICAP[[#This Row],[Date]],2)</f>
        <v>1979</v>
      </c>
      <c r="P5185" s="36" t="str">
        <f>MID(NICAP[[#This Row],[Date]],3,2)</f>
        <v>02</v>
      </c>
      <c r="Q5185" s="36" t="str">
        <f>RIGHT(NICAP[[#This Row],[Date]],2)</f>
        <v>18</v>
      </c>
      <c r="R5185" s="26">
        <f>DATE(NICAP[[#This Row],[Year]],NICAP[[#This Row],[Month]],NICAP[[#This Row],[Day]])</f>
        <v>28904</v>
      </c>
      <c r="S5185" s="35" t="str">
        <f t="shared" si="160"/>
        <v/>
      </c>
      <c r="T5185" s="24" t="str">
        <f t="shared" si="161"/>
        <v>France</v>
      </c>
    </row>
    <row r="5186" spans="1:20" ht="57" customHeight="1" x14ac:dyDescent="0.2">
      <c r="A5186" s="35">
        <v>5177</v>
      </c>
      <c r="B5186" s="57">
        <v>790218</v>
      </c>
      <c r="C5186" s="50" t="s">
        <v>2885</v>
      </c>
      <c r="D5186" s="50" t="s">
        <v>1813</v>
      </c>
      <c r="E5186" s="50" t="str">
        <f>IF(AND(LEN(NICAP[[#This Row],[State or      Country]])=2,NICAP[[#This Row],[State or      Country]]&lt;&gt;"UK"),"US","Other")</f>
        <v>Other</v>
      </c>
      <c r="F5186" s="75">
        <v>3</v>
      </c>
      <c r="G5186" s="48"/>
      <c r="H5186" s="48"/>
      <c r="I5186" s="48"/>
      <c r="J5186" s="48"/>
      <c r="K5186" s="48"/>
      <c r="L5186" s="36" t="s">
        <v>2886</v>
      </c>
      <c r="M5186" s="36" t="str">
        <f>IF(LEFT(NICAP[[#This Row],[Date]],1)=0,"Y","N")</f>
        <v>N</v>
      </c>
      <c r="N5186" s="36"/>
      <c r="O5186" s="36" t="str">
        <f>19&amp;LEFT(NICAP[[#This Row],[Date]],2)</f>
        <v>1979</v>
      </c>
      <c r="P5186" s="36" t="str">
        <f>MID(NICAP[[#This Row],[Date]],3,2)</f>
        <v>02</v>
      </c>
      <c r="Q5186" s="36" t="str">
        <f>RIGHT(NICAP[[#This Row],[Date]],2)</f>
        <v>18</v>
      </c>
      <c r="R5186" s="26">
        <f>DATE(NICAP[[#This Row],[Year]],NICAP[[#This Row],[Month]],NICAP[[#This Row],[Day]])</f>
        <v>28904</v>
      </c>
      <c r="S5186" s="35" t="str">
        <f t="shared" si="160"/>
        <v/>
      </c>
      <c r="T5186" s="24" t="str">
        <f t="shared" si="161"/>
        <v>France</v>
      </c>
    </row>
    <row r="5187" spans="1:20" ht="56.25" customHeight="1" x14ac:dyDescent="0.2">
      <c r="A5187" s="35">
        <v>5178</v>
      </c>
      <c r="B5187" s="57">
        <v>790218</v>
      </c>
      <c r="C5187" s="50" t="s">
        <v>2885</v>
      </c>
      <c r="D5187" s="50" t="s">
        <v>1813</v>
      </c>
      <c r="E5187" s="50" t="str">
        <f>IF(AND(LEN(NICAP[[#This Row],[State or      Country]])=2,NICAP[[#This Row],[State or      Country]]&lt;&gt;"UK"),"US","Other")</f>
        <v>Other</v>
      </c>
      <c r="F5187" s="75">
        <v>5</v>
      </c>
      <c r="G5187" s="48"/>
      <c r="H5187" s="48"/>
      <c r="I5187" s="48"/>
      <c r="J5187" s="48"/>
      <c r="K5187" s="48"/>
      <c r="L5187" s="42" t="s">
        <v>2884</v>
      </c>
      <c r="M5187" s="42" t="str">
        <f>IF(LEFT(NICAP[[#This Row],[Date]],1)=0,"Y","N")</f>
        <v>N</v>
      </c>
      <c r="N5187" s="42"/>
      <c r="O5187" s="42" t="str">
        <f>19&amp;LEFT(NICAP[[#This Row],[Date]],2)</f>
        <v>1979</v>
      </c>
      <c r="P5187" s="42" t="str">
        <f>MID(NICAP[[#This Row],[Date]],3,2)</f>
        <v>02</v>
      </c>
      <c r="Q5187" s="42" t="str">
        <f>RIGHT(NICAP[[#This Row],[Date]],2)</f>
        <v>18</v>
      </c>
      <c r="R5187" s="26">
        <f>DATE(NICAP[[#This Row],[Year]],NICAP[[#This Row],[Month]],NICAP[[#This Row],[Day]])</f>
        <v>28904</v>
      </c>
      <c r="S5187" s="35" t="str">
        <f t="shared" si="160"/>
        <v/>
      </c>
      <c r="T5187" s="24" t="str">
        <f t="shared" si="161"/>
        <v>France</v>
      </c>
    </row>
    <row r="5188" spans="1:20" ht="42.75" customHeight="1" x14ac:dyDescent="0.2">
      <c r="A5188" s="35">
        <v>5179</v>
      </c>
      <c r="B5188" s="57">
        <v>790222</v>
      </c>
      <c r="C5188" s="50" t="s">
        <v>2883</v>
      </c>
      <c r="D5188" s="50" t="s">
        <v>1802</v>
      </c>
      <c r="E5188" s="50" t="str">
        <f>IF(AND(LEN(NICAP[[#This Row],[State or      Country]])=2,NICAP[[#This Row],[State or      Country]]&lt;&gt;"UK"),"US","Other")</f>
        <v>Other</v>
      </c>
      <c r="F5188" s="75">
        <v>6</v>
      </c>
      <c r="G5188" s="48"/>
      <c r="H5188" s="48"/>
      <c r="I5188" s="48"/>
      <c r="J5188" s="48"/>
      <c r="K5188" s="48"/>
      <c r="L5188" s="36" t="s">
        <v>2882</v>
      </c>
      <c r="M5188" s="36" t="str">
        <f>IF(LEFT(NICAP[[#This Row],[Date]],1)=0,"Y","N")</f>
        <v>N</v>
      </c>
      <c r="N5188" s="36"/>
      <c r="O5188" s="36" t="str">
        <f>19&amp;LEFT(NICAP[[#This Row],[Date]],2)</f>
        <v>1979</v>
      </c>
      <c r="P5188" s="36" t="str">
        <f>MID(NICAP[[#This Row],[Date]],3,2)</f>
        <v>02</v>
      </c>
      <c r="Q5188" s="36" t="str">
        <f>RIGHT(NICAP[[#This Row],[Date]],2)</f>
        <v>22</v>
      </c>
      <c r="R5188" s="26">
        <f>DATE(NICAP[[#This Row],[Year]],NICAP[[#This Row],[Month]],NICAP[[#This Row],[Day]])</f>
        <v>28908</v>
      </c>
      <c r="S5188" s="35" t="str">
        <f t="shared" si="160"/>
        <v/>
      </c>
      <c r="T5188" s="24" t="str">
        <f t="shared" si="161"/>
        <v>UK</v>
      </c>
    </row>
    <row r="5189" spans="1:20" ht="101.25" customHeight="1" x14ac:dyDescent="0.2">
      <c r="A5189" s="35">
        <v>5180</v>
      </c>
      <c r="B5189" s="57">
        <v>790226</v>
      </c>
      <c r="C5189" s="50" t="s">
        <v>2881</v>
      </c>
      <c r="D5189" s="50" t="s">
        <v>2067</v>
      </c>
      <c r="E5189" s="50" t="str">
        <f>IF(AND(LEN(NICAP[[#This Row],[State or      Country]])=2,NICAP[[#This Row],[State or      Country]]&lt;&gt;"UK"),"US","Other")</f>
        <v>Other</v>
      </c>
      <c r="F5189" s="75">
        <v>2</v>
      </c>
      <c r="G5189" s="48"/>
      <c r="H5189" s="48"/>
      <c r="I5189" s="48"/>
      <c r="J5189" s="48"/>
      <c r="K5189" s="48"/>
      <c r="L5189" s="36" t="s">
        <v>2880</v>
      </c>
      <c r="M5189" s="36" t="str">
        <f>IF(LEFT(NICAP[[#This Row],[Date]],1)=0,"Y","N")</f>
        <v>N</v>
      </c>
      <c r="N5189" s="36"/>
      <c r="O5189" s="36" t="str">
        <f>19&amp;LEFT(NICAP[[#This Row],[Date]],2)</f>
        <v>1979</v>
      </c>
      <c r="P5189" s="36" t="str">
        <f>MID(NICAP[[#This Row],[Date]],3,2)</f>
        <v>02</v>
      </c>
      <c r="Q5189" s="36" t="str">
        <f>RIGHT(NICAP[[#This Row],[Date]],2)</f>
        <v>26</v>
      </c>
      <c r="R5189" s="26">
        <f>DATE(NICAP[[#This Row],[Year]],NICAP[[#This Row],[Month]],NICAP[[#This Row],[Day]])</f>
        <v>28912</v>
      </c>
      <c r="S5189" s="35" t="str">
        <f t="shared" si="160"/>
        <v/>
      </c>
      <c r="T5189" s="24" t="str">
        <f t="shared" si="161"/>
        <v>Argentina</v>
      </c>
    </row>
    <row r="5190" spans="1:20" ht="101.25" customHeight="1" x14ac:dyDescent="0.2">
      <c r="A5190" s="35">
        <v>5181</v>
      </c>
      <c r="B5190" s="57">
        <v>790226</v>
      </c>
      <c r="C5190" s="50" t="s">
        <v>2881</v>
      </c>
      <c r="D5190" s="50" t="s">
        <v>2067</v>
      </c>
      <c r="E5190" s="50" t="str">
        <f>IF(AND(LEN(NICAP[[#This Row],[State or      Country]])=2,NICAP[[#This Row],[State or      Country]]&lt;&gt;"UK"),"US","Other")</f>
        <v>Other</v>
      </c>
      <c r="F5190" s="75">
        <v>6</v>
      </c>
      <c r="G5190" s="48"/>
      <c r="H5190" s="48"/>
      <c r="I5190" s="48"/>
      <c r="J5190" s="48"/>
      <c r="K5190" s="48"/>
      <c r="L5190" s="36" t="s">
        <v>2880</v>
      </c>
      <c r="M5190" s="36" t="str">
        <f>IF(LEFT(NICAP[[#This Row],[Date]],1)=0,"Y","N")</f>
        <v>N</v>
      </c>
      <c r="N5190" s="36"/>
      <c r="O5190" s="36" t="str">
        <f>19&amp;LEFT(NICAP[[#This Row],[Date]],2)</f>
        <v>1979</v>
      </c>
      <c r="P5190" s="36" t="str">
        <f>MID(NICAP[[#This Row],[Date]],3,2)</f>
        <v>02</v>
      </c>
      <c r="Q5190" s="36" t="str">
        <f>RIGHT(NICAP[[#This Row],[Date]],2)</f>
        <v>26</v>
      </c>
      <c r="R5190" s="26">
        <f>DATE(NICAP[[#This Row],[Year]],NICAP[[#This Row],[Month]],NICAP[[#This Row],[Day]])</f>
        <v>28912</v>
      </c>
      <c r="S5190" s="35" t="str">
        <f t="shared" si="160"/>
        <v/>
      </c>
      <c r="T5190" s="24" t="str">
        <f t="shared" si="161"/>
        <v>Argentina</v>
      </c>
    </row>
    <row r="5191" spans="1:20" ht="101.25" customHeight="1" x14ac:dyDescent="0.2">
      <c r="A5191" s="35">
        <v>5182</v>
      </c>
      <c r="B5191" s="57">
        <v>790226</v>
      </c>
      <c r="C5191" s="50" t="s">
        <v>2881</v>
      </c>
      <c r="D5191" s="50" t="s">
        <v>2067</v>
      </c>
      <c r="E5191" s="50" t="str">
        <f>IF(AND(LEN(NICAP[[#This Row],[State or      Country]])=2,NICAP[[#This Row],[State or      Country]]&lt;&gt;"UK"),"US","Other")</f>
        <v>Other</v>
      </c>
      <c r="F5191" s="75">
        <v>7</v>
      </c>
      <c r="G5191" s="48"/>
      <c r="H5191" s="48"/>
      <c r="I5191" s="48"/>
      <c r="J5191" s="48"/>
      <c r="K5191" s="48"/>
      <c r="L5191" s="36" t="s">
        <v>2880</v>
      </c>
      <c r="M5191" s="36" t="str">
        <f>IF(LEFT(NICAP[[#This Row],[Date]],1)=0,"Y","N")</f>
        <v>N</v>
      </c>
      <c r="N5191" s="36"/>
      <c r="O5191" s="36" t="str">
        <f>19&amp;LEFT(NICAP[[#This Row],[Date]],2)</f>
        <v>1979</v>
      </c>
      <c r="P5191" s="36" t="str">
        <f>MID(NICAP[[#This Row],[Date]],3,2)</f>
        <v>02</v>
      </c>
      <c r="Q5191" s="36" t="str">
        <f>RIGHT(NICAP[[#This Row],[Date]],2)</f>
        <v>26</v>
      </c>
      <c r="R5191" s="26">
        <f>DATE(NICAP[[#This Row],[Year]],NICAP[[#This Row],[Month]],NICAP[[#This Row],[Day]])</f>
        <v>28912</v>
      </c>
      <c r="S5191" s="35" t="str">
        <f t="shared" si="160"/>
        <v/>
      </c>
      <c r="T5191" s="24" t="str">
        <f t="shared" si="161"/>
        <v>Argentina</v>
      </c>
    </row>
    <row r="5192" spans="1:20" ht="42.75" customHeight="1" x14ac:dyDescent="0.2">
      <c r="A5192" s="35">
        <v>5183</v>
      </c>
      <c r="B5192" s="57">
        <v>790302</v>
      </c>
      <c r="C5192" s="50" t="s">
        <v>2878</v>
      </c>
      <c r="D5192" s="50" t="s">
        <v>2877</v>
      </c>
      <c r="E5192" s="50" t="str">
        <f>IF(AND(LEN(NICAP[[#This Row],[State or      Country]])=2,NICAP[[#This Row],[State or      Country]]&lt;&gt;"UK"),"US","Other")</f>
        <v>Other</v>
      </c>
      <c r="F5192" s="75">
        <v>2</v>
      </c>
      <c r="G5192" s="48"/>
      <c r="H5192" s="48"/>
      <c r="I5192" s="48"/>
      <c r="J5192" s="48"/>
      <c r="K5192" s="48"/>
      <c r="L5192" s="36" t="s">
        <v>2879</v>
      </c>
      <c r="M5192" s="36" t="str">
        <f>IF(LEFT(NICAP[[#This Row],[Date]],1)=0,"Y","N")</f>
        <v>N</v>
      </c>
      <c r="N5192" s="36"/>
      <c r="O5192" s="36" t="str">
        <f>19&amp;LEFT(NICAP[[#This Row],[Date]],2)</f>
        <v>1979</v>
      </c>
      <c r="P5192" s="36" t="str">
        <f>MID(NICAP[[#This Row],[Date]],3,2)</f>
        <v>03</v>
      </c>
      <c r="Q5192" s="36" t="str">
        <f>RIGHT(NICAP[[#This Row],[Date]],2)</f>
        <v>02</v>
      </c>
      <c r="R5192" s="26">
        <f>DATE(NICAP[[#This Row],[Year]],NICAP[[#This Row],[Month]],NICAP[[#This Row],[Day]])</f>
        <v>28916</v>
      </c>
      <c r="S5192" s="35" t="str">
        <f t="shared" si="160"/>
        <v/>
      </c>
      <c r="T5192" s="24" t="str">
        <f t="shared" si="161"/>
        <v>Uruguay</v>
      </c>
    </row>
    <row r="5193" spans="1:20" ht="42" customHeight="1" x14ac:dyDescent="0.2">
      <c r="A5193" s="35">
        <v>5184</v>
      </c>
      <c r="B5193" s="57">
        <v>790302</v>
      </c>
      <c r="C5193" s="50" t="s">
        <v>2878</v>
      </c>
      <c r="D5193" s="50" t="s">
        <v>2877</v>
      </c>
      <c r="E5193" s="50" t="str">
        <f>IF(AND(LEN(NICAP[[#This Row],[State or      Country]])=2,NICAP[[#This Row],[State or      Country]]&lt;&gt;"UK"),"US","Other")</f>
        <v>Other</v>
      </c>
      <c r="F5193" s="75">
        <v>7</v>
      </c>
      <c r="G5193" s="48"/>
      <c r="H5193" s="48"/>
      <c r="I5193" s="48"/>
      <c r="J5193" s="48"/>
      <c r="K5193" s="48"/>
      <c r="L5193" s="42" t="s">
        <v>2876</v>
      </c>
      <c r="M5193" s="42" t="str">
        <f>IF(LEFT(NICAP[[#This Row],[Date]],1)=0,"Y","N")</f>
        <v>N</v>
      </c>
      <c r="N5193" s="42"/>
      <c r="O5193" s="42" t="str">
        <f>19&amp;LEFT(NICAP[[#This Row],[Date]],2)</f>
        <v>1979</v>
      </c>
      <c r="P5193" s="42" t="str">
        <f>MID(NICAP[[#This Row],[Date]],3,2)</f>
        <v>03</v>
      </c>
      <c r="Q5193" s="42" t="str">
        <f>RIGHT(NICAP[[#This Row],[Date]],2)</f>
        <v>02</v>
      </c>
      <c r="R5193" s="26">
        <f>DATE(NICAP[[#This Row],[Year]],NICAP[[#This Row],[Month]],NICAP[[#This Row],[Day]])</f>
        <v>28916</v>
      </c>
      <c r="S5193" s="35" t="str">
        <f t="shared" si="160"/>
        <v/>
      </c>
      <c r="T5193" s="24" t="str">
        <f t="shared" si="161"/>
        <v>Uruguay</v>
      </c>
    </row>
    <row r="5194" spans="1:20" ht="42" customHeight="1" x14ac:dyDescent="0.2">
      <c r="A5194" s="35">
        <v>5185</v>
      </c>
      <c r="B5194" s="57">
        <v>790306</v>
      </c>
      <c r="C5194" s="50" t="s">
        <v>2875</v>
      </c>
      <c r="D5194" s="50" t="s">
        <v>2211</v>
      </c>
      <c r="E5194" s="50" t="str">
        <f>IF(AND(LEN(NICAP[[#This Row],[State or      Country]])=2,NICAP[[#This Row],[State or      Country]]&lt;&gt;"UK"),"US","Other")</f>
        <v>US</v>
      </c>
      <c r="F5194" s="75">
        <v>2</v>
      </c>
      <c r="G5194" s="48"/>
      <c r="H5194" s="48"/>
      <c r="I5194" s="48"/>
      <c r="J5194" s="48"/>
      <c r="K5194" s="48"/>
      <c r="L5194" s="36" t="s">
        <v>2874</v>
      </c>
      <c r="M5194" s="36" t="str">
        <f>IF(LEFT(NICAP[[#This Row],[Date]],1)=0,"Y","N")</f>
        <v>N</v>
      </c>
      <c r="N5194" s="36"/>
      <c r="O5194" s="36" t="str">
        <f>19&amp;LEFT(NICAP[[#This Row],[Date]],2)</f>
        <v>1979</v>
      </c>
      <c r="P5194" s="36" t="str">
        <f>MID(NICAP[[#This Row],[Date]],3,2)</f>
        <v>03</v>
      </c>
      <c r="Q5194" s="36" t="str">
        <f>RIGHT(NICAP[[#This Row],[Date]],2)</f>
        <v>06</v>
      </c>
      <c r="R5194" s="26">
        <f>DATE(NICAP[[#This Row],[Year]],NICAP[[#This Row],[Month]],NICAP[[#This Row],[Day]])</f>
        <v>28920</v>
      </c>
      <c r="S5194" s="35" t="str">
        <f t="shared" ref="S5194:S5257" si="162">IF(E5194="US",D5194,"")</f>
        <v>SC</v>
      </c>
      <c r="T5194" s="24" t="str">
        <f t="shared" ref="T5194:T5257" si="163">IF(E5194="US","US",D5194)</f>
        <v>US</v>
      </c>
    </row>
    <row r="5195" spans="1:20" ht="57.75" customHeight="1" x14ac:dyDescent="0.2">
      <c r="A5195" s="35">
        <v>5186</v>
      </c>
      <c r="B5195" s="57">
        <v>790327</v>
      </c>
      <c r="C5195" s="50" t="s">
        <v>2873</v>
      </c>
      <c r="D5195" s="50" t="s">
        <v>1813</v>
      </c>
      <c r="E5195" s="50" t="str">
        <f>IF(AND(LEN(NICAP[[#This Row],[State or      Country]])=2,NICAP[[#This Row],[State or      Country]]&lt;&gt;"UK"),"US","Other")</f>
        <v>Other</v>
      </c>
      <c r="F5195" s="75">
        <v>6</v>
      </c>
      <c r="G5195" s="48"/>
      <c r="H5195" s="48"/>
      <c r="I5195" s="48"/>
      <c r="J5195" s="48"/>
      <c r="K5195" s="48"/>
      <c r="L5195" s="36" t="s">
        <v>2872</v>
      </c>
      <c r="M5195" s="36" t="str">
        <f>IF(LEFT(NICAP[[#This Row],[Date]],1)=0,"Y","N")</f>
        <v>N</v>
      </c>
      <c r="N5195" s="36"/>
      <c r="O5195" s="36" t="str">
        <f>19&amp;LEFT(NICAP[[#This Row],[Date]],2)</f>
        <v>1979</v>
      </c>
      <c r="P5195" s="36" t="str">
        <f>MID(NICAP[[#This Row],[Date]],3,2)</f>
        <v>03</v>
      </c>
      <c r="Q5195" s="36" t="str">
        <f>RIGHT(NICAP[[#This Row],[Date]],2)</f>
        <v>27</v>
      </c>
      <c r="R5195" s="26">
        <f>DATE(NICAP[[#This Row],[Year]],NICAP[[#This Row],[Month]],NICAP[[#This Row],[Day]])</f>
        <v>28941</v>
      </c>
      <c r="S5195" s="35" t="str">
        <f t="shared" si="162"/>
        <v/>
      </c>
      <c r="T5195" s="24" t="str">
        <f t="shared" si="163"/>
        <v>France</v>
      </c>
    </row>
    <row r="5196" spans="1:20" ht="57" customHeight="1" x14ac:dyDescent="0.2">
      <c r="A5196" s="35">
        <v>5187</v>
      </c>
      <c r="B5196" s="57">
        <v>790327</v>
      </c>
      <c r="C5196" s="50" t="s">
        <v>2873</v>
      </c>
      <c r="D5196" s="50" t="s">
        <v>1813</v>
      </c>
      <c r="E5196" s="50" t="str">
        <f>IF(AND(LEN(NICAP[[#This Row],[State or      Country]])=2,NICAP[[#This Row],[State or      Country]]&lt;&gt;"UK"),"US","Other")</f>
        <v>Other</v>
      </c>
      <c r="F5196" s="75">
        <v>7</v>
      </c>
      <c r="G5196" s="48"/>
      <c r="H5196" s="48"/>
      <c r="I5196" s="48"/>
      <c r="J5196" s="48"/>
      <c r="K5196" s="48"/>
      <c r="L5196" s="36" t="s">
        <v>2872</v>
      </c>
      <c r="M5196" s="36" t="str">
        <f>IF(LEFT(NICAP[[#This Row],[Date]],1)=0,"Y","N")</f>
        <v>N</v>
      </c>
      <c r="N5196" s="36"/>
      <c r="O5196" s="36" t="str">
        <f>19&amp;LEFT(NICAP[[#This Row],[Date]],2)</f>
        <v>1979</v>
      </c>
      <c r="P5196" s="36" t="str">
        <f>MID(NICAP[[#This Row],[Date]],3,2)</f>
        <v>03</v>
      </c>
      <c r="Q5196" s="36" t="str">
        <f>RIGHT(NICAP[[#This Row],[Date]],2)</f>
        <v>27</v>
      </c>
      <c r="R5196" s="26">
        <f>DATE(NICAP[[#This Row],[Year]],NICAP[[#This Row],[Month]],NICAP[[#This Row],[Day]])</f>
        <v>28941</v>
      </c>
      <c r="S5196" s="35" t="str">
        <f t="shared" si="162"/>
        <v/>
      </c>
      <c r="T5196" s="24" t="str">
        <f t="shared" si="163"/>
        <v>France</v>
      </c>
    </row>
    <row r="5197" spans="1:20" ht="42" customHeight="1" x14ac:dyDescent="0.2">
      <c r="A5197" s="35">
        <v>5188</v>
      </c>
      <c r="B5197" s="57">
        <v>790407</v>
      </c>
      <c r="C5197" s="50" t="s">
        <v>2870</v>
      </c>
      <c r="D5197" s="50" t="s">
        <v>2067</v>
      </c>
      <c r="E5197" s="50" t="str">
        <f>IF(AND(LEN(NICAP[[#This Row],[State or      Country]])=2,NICAP[[#This Row],[State or      Country]]&lt;&gt;"UK"),"US","Other")</f>
        <v>Other</v>
      </c>
      <c r="F5197" s="75">
        <v>2</v>
      </c>
      <c r="G5197" s="48"/>
      <c r="H5197" s="48"/>
      <c r="I5197" s="48"/>
      <c r="J5197" s="48"/>
      <c r="K5197" s="48"/>
      <c r="L5197" s="42" t="s">
        <v>2869</v>
      </c>
      <c r="M5197" s="42" t="str">
        <f>IF(LEFT(NICAP[[#This Row],[Date]],1)=0,"Y","N")</f>
        <v>N</v>
      </c>
      <c r="N5197" s="42"/>
      <c r="O5197" s="42" t="str">
        <f>19&amp;LEFT(NICAP[[#This Row],[Date]],2)</f>
        <v>1979</v>
      </c>
      <c r="P5197" s="42" t="str">
        <f>MID(NICAP[[#This Row],[Date]],3,2)</f>
        <v>04</v>
      </c>
      <c r="Q5197" s="42" t="str">
        <f>RIGHT(NICAP[[#This Row],[Date]],2)</f>
        <v>07</v>
      </c>
      <c r="R5197" s="26">
        <f>DATE(NICAP[[#This Row],[Year]],NICAP[[#This Row],[Month]],NICAP[[#This Row],[Day]])</f>
        <v>28952</v>
      </c>
      <c r="S5197" s="35" t="str">
        <f t="shared" si="162"/>
        <v/>
      </c>
      <c r="T5197" s="24" t="str">
        <f t="shared" si="163"/>
        <v>Argentina</v>
      </c>
    </row>
    <row r="5198" spans="1:20" ht="42.75" customHeight="1" x14ac:dyDescent="0.2">
      <c r="A5198" s="35">
        <v>5189</v>
      </c>
      <c r="B5198" s="57">
        <v>790407</v>
      </c>
      <c r="C5198" s="50" t="s">
        <v>2870</v>
      </c>
      <c r="D5198" s="50" t="s">
        <v>2067</v>
      </c>
      <c r="E5198" s="50" t="str">
        <f>IF(AND(LEN(NICAP[[#This Row],[State or      Country]])=2,NICAP[[#This Row],[State or      Country]]&lt;&gt;"UK"),"US","Other")</f>
        <v>Other</v>
      </c>
      <c r="F5198" s="75">
        <v>3</v>
      </c>
      <c r="G5198" s="48"/>
      <c r="H5198" s="48"/>
      <c r="I5198" s="48"/>
      <c r="J5198" s="48"/>
      <c r="K5198" s="48"/>
      <c r="L5198" s="36" t="s">
        <v>2871</v>
      </c>
      <c r="M5198" s="36" t="str">
        <f>IF(LEFT(NICAP[[#This Row],[Date]],1)=0,"Y","N")</f>
        <v>N</v>
      </c>
      <c r="N5198" s="36"/>
      <c r="O5198" s="36" t="str">
        <f>19&amp;LEFT(NICAP[[#This Row],[Date]],2)</f>
        <v>1979</v>
      </c>
      <c r="P5198" s="36" t="str">
        <f>MID(NICAP[[#This Row],[Date]],3,2)</f>
        <v>04</v>
      </c>
      <c r="Q5198" s="36" t="str">
        <f>RIGHT(NICAP[[#This Row],[Date]],2)</f>
        <v>07</v>
      </c>
      <c r="R5198" s="26">
        <f>DATE(NICAP[[#This Row],[Year]],NICAP[[#This Row],[Month]],NICAP[[#This Row],[Day]])</f>
        <v>28952</v>
      </c>
      <c r="S5198" s="35" t="str">
        <f t="shared" si="162"/>
        <v/>
      </c>
      <c r="T5198" s="24" t="str">
        <f t="shared" si="163"/>
        <v>Argentina</v>
      </c>
    </row>
    <row r="5199" spans="1:20" ht="42" customHeight="1" x14ac:dyDescent="0.2">
      <c r="A5199" s="35">
        <v>5190</v>
      </c>
      <c r="B5199" s="57">
        <v>790407</v>
      </c>
      <c r="C5199" s="50" t="s">
        <v>2870</v>
      </c>
      <c r="D5199" s="50" t="s">
        <v>2067</v>
      </c>
      <c r="E5199" s="50" t="str">
        <f>IF(AND(LEN(NICAP[[#This Row],[State or      Country]])=2,NICAP[[#This Row],[State or      Country]]&lt;&gt;"UK"),"US","Other")</f>
        <v>Other</v>
      </c>
      <c r="F5199" s="75">
        <v>6</v>
      </c>
      <c r="G5199" s="48"/>
      <c r="H5199" s="48"/>
      <c r="I5199" s="48"/>
      <c r="J5199" s="48"/>
      <c r="K5199" s="48"/>
      <c r="L5199" s="42" t="s">
        <v>2869</v>
      </c>
      <c r="M5199" s="42" t="str">
        <f>IF(LEFT(NICAP[[#This Row],[Date]],1)=0,"Y","N")</f>
        <v>N</v>
      </c>
      <c r="N5199" s="42"/>
      <c r="O5199" s="42" t="str">
        <f>19&amp;LEFT(NICAP[[#This Row],[Date]],2)</f>
        <v>1979</v>
      </c>
      <c r="P5199" s="42" t="str">
        <f>MID(NICAP[[#This Row],[Date]],3,2)</f>
        <v>04</v>
      </c>
      <c r="Q5199" s="42" t="str">
        <f>RIGHT(NICAP[[#This Row],[Date]],2)</f>
        <v>07</v>
      </c>
      <c r="R5199" s="26">
        <f>DATE(NICAP[[#This Row],[Year]],NICAP[[#This Row],[Month]],NICAP[[#This Row],[Day]])</f>
        <v>28952</v>
      </c>
      <c r="S5199" s="35" t="str">
        <f t="shared" si="162"/>
        <v/>
      </c>
      <c r="T5199" s="24" t="str">
        <f t="shared" si="163"/>
        <v>Argentina</v>
      </c>
    </row>
    <row r="5200" spans="1:20" ht="42" customHeight="1" x14ac:dyDescent="0.2">
      <c r="A5200" s="35">
        <v>5191</v>
      </c>
      <c r="B5200" s="57">
        <v>790419</v>
      </c>
      <c r="C5200" s="50" t="s">
        <v>2868</v>
      </c>
      <c r="D5200" s="50" t="s">
        <v>2842</v>
      </c>
      <c r="E5200" s="50" t="str">
        <f>IF(AND(LEN(NICAP[[#This Row],[State or      Country]])=2,NICAP[[#This Row],[State or      Country]]&lt;&gt;"UK"),"US","Other")</f>
        <v>Other</v>
      </c>
      <c r="F5200" s="75">
        <v>1</v>
      </c>
      <c r="G5200" s="48"/>
      <c r="H5200" s="48"/>
      <c r="I5200" s="48"/>
      <c r="J5200" s="48"/>
      <c r="K5200" s="48"/>
      <c r="L5200" s="36" t="s">
        <v>2867</v>
      </c>
      <c r="M5200" s="36" t="str">
        <f>IF(LEFT(NICAP[[#This Row],[Date]],1)=0,"Y","N")</f>
        <v>N</v>
      </c>
      <c r="N5200" s="36"/>
      <c r="O5200" s="36" t="str">
        <f>19&amp;LEFT(NICAP[[#This Row],[Date]],2)</f>
        <v>1979</v>
      </c>
      <c r="P5200" s="36" t="str">
        <f>MID(NICAP[[#This Row],[Date]],3,2)</f>
        <v>04</v>
      </c>
      <c r="Q5200" s="36" t="str">
        <f>RIGHT(NICAP[[#This Row],[Date]],2)</f>
        <v>19</v>
      </c>
      <c r="R5200" s="26">
        <f>DATE(NICAP[[#This Row],[Year]],NICAP[[#This Row],[Month]],NICAP[[#This Row],[Day]])</f>
        <v>28964</v>
      </c>
      <c r="S5200" s="35" t="str">
        <f t="shared" si="162"/>
        <v/>
      </c>
      <c r="T5200" s="24" t="str">
        <f t="shared" si="163"/>
        <v>Philippines</v>
      </c>
    </row>
    <row r="5201" spans="1:20" ht="56.25" customHeight="1" x14ac:dyDescent="0.2">
      <c r="A5201" s="35">
        <v>5192</v>
      </c>
      <c r="B5201" s="57">
        <v>790419</v>
      </c>
      <c r="C5201" s="50" t="s">
        <v>2866</v>
      </c>
      <c r="D5201" s="50" t="s">
        <v>1802</v>
      </c>
      <c r="E5201" s="50" t="str">
        <f>IF(AND(LEN(NICAP[[#This Row],[State or      Country]])=2,NICAP[[#This Row],[State or      Country]]&lt;&gt;"UK"),"US","Other")</f>
        <v>Other</v>
      </c>
      <c r="F5201" s="75">
        <v>2</v>
      </c>
      <c r="G5201" s="48"/>
      <c r="H5201" s="48"/>
      <c r="I5201" s="48"/>
      <c r="J5201" s="48"/>
      <c r="K5201" s="48"/>
      <c r="L5201" s="36" t="s">
        <v>2865</v>
      </c>
      <c r="M5201" s="36" t="str">
        <f>IF(LEFT(NICAP[[#This Row],[Date]],1)=0,"Y","N")</f>
        <v>N</v>
      </c>
      <c r="N5201" s="36"/>
      <c r="O5201" s="36" t="str">
        <f>19&amp;LEFT(NICAP[[#This Row],[Date]],2)</f>
        <v>1979</v>
      </c>
      <c r="P5201" s="36" t="str">
        <f>MID(NICAP[[#This Row],[Date]],3,2)</f>
        <v>04</v>
      </c>
      <c r="Q5201" s="36" t="str">
        <f>RIGHT(NICAP[[#This Row],[Date]],2)</f>
        <v>19</v>
      </c>
      <c r="R5201" s="26">
        <f>DATE(NICAP[[#This Row],[Year]],NICAP[[#This Row],[Month]],NICAP[[#This Row],[Day]])</f>
        <v>28964</v>
      </c>
      <c r="S5201" s="35" t="str">
        <f t="shared" si="162"/>
        <v/>
      </c>
      <c r="T5201" s="24" t="str">
        <f t="shared" si="163"/>
        <v>UK</v>
      </c>
    </row>
    <row r="5202" spans="1:20" ht="57" customHeight="1" x14ac:dyDescent="0.2">
      <c r="A5202" s="35">
        <v>5193</v>
      </c>
      <c r="B5202" s="57">
        <v>790419</v>
      </c>
      <c r="C5202" s="50" t="s">
        <v>2866</v>
      </c>
      <c r="D5202" s="50" t="s">
        <v>1802</v>
      </c>
      <c r="E5202" s="50" t="str">
        <f>IF(AND(LEN(NICAP[[#This Row],[State or      Country]])=2,NICAP[[#This Row],[State or      Country]]&lt;&gt;"UK"),"US","Other")</f>
        <v>Other</v>
      </c>
      <c r="F5202" s="75">
        <v>7</v>
      </c>
      <c r="G5202" s="48"/>
      <c r="H5202" s="48"/>
      <c r="I5202" s="48"/>
      <c r="J5202" s="48"/>
      <c r="K5202" s="48"/>
      <c r="L5202" s="36" t="s">
        <v>2865</v>
      </c>
      <c r="M5202" s="36" t="str">
        <f>IF(LEFT(NICAP[[#This Row],[Date]],1)=0,"Y","N")</f>
        <v>N</v>
      </c>
      <c r="N5202" s="36"/>
      <c r="O5202" s="36" t="str">
        <f>19&amp;LEFT(NICAP[[#This Row],[Date]],2)</f>
        <v>1979</v>
      </c>
      <c r="P5202" s="36" t="str">
        <f>MID(NICAP[[#This Row],[Date]],3,2)</f>
        <v>04</v>
      </c>
      <c r="Q5202" s="36" t="str">
        <f>RIGHT(NICAP[[#This Row],[Date]],2)</f>
        <v>19</v>
      </c>
      <c r="R5202" s="26">
        <f>DATE(NICAP[[#This Row],[Year]],NICAP[[#This Row],[Month]],NICAP[[#This Row],[Day]])</f>
        <v>28964</v>
      </c>
      <c r="S5202" s="35" t="str">
        <f t="shared" si="162"/>
        <v/>
      </c>
      <c r="T5202" s="24" t="str">
        <f t="shared" si="163"/>
        <v>UK</v>
      </c>
    </row>
    <row r="5203" spans="1:20" ht="27" customHeight="1" x14ac:dyDescent="0.2">
      <c r="A5203" s="35">
        <v>5194</v>
      </c>
      <c r="B5203" s="60">
        <v>790427</v>
      </c>
      <c r="C5203" s="48" t="s">
        <v>2864</v>
      </c>
      <c r="D5203" s="44" t="s">
        <v>1813</v>
      </c>
      <c r="E5203" s="44" t="str">
        <f>IF(AND(LEN(NICAP[[#This Row],[State or      Country]])=2,NICAP[[#This Row],[State or      Country]]&lt;&gt;"UK"),"US","Other")</f>
        <v>Other</v>
      </c>
      <c r="F5203" s="74">
        <v>2</v>
      </c>
      <c r="G5203" s="41"/>
      <c r="H5203" s="41"/>
      <c r="I5203" s="41"/>
      <c r="J5203" s="41"/>
      <c r="K5203" s="41"/>
      <c r="L5203" s="42" t="s">
        <v>2863</v>
      </c>
      <c r="M5203" s="42" t="str">
        <f>IF(LEFT(NICAP[[#This Row],[Date]],1)=0,"Y","N")</f>
        <v>N</v>
      </c>
      <c r="N5203" s="42"/>
      <c r="O5203" s="42" t="str">
        <f>19&amp;LEFT(NICAP[[#This Row],[Date]],2)</f>
        <v>1979</v>
      </c>
      <c r="P5203" s="42" t="str">
        <f>MID(NICAP[[#This Row],[Date]],3,2)</f>
        <v>04</v>
      </c>
      <c r="Q5203" s="42" t="str">
        <f>RIGHT(NICAP[[#This Row],[Date]],2)</f>
        <v>27</v>
      </c>
      <c r="R5203" s="26">
        <f>DATE(NICAP[[#This Row],[Year]],NICAP[[#This Row],[Month]],NICAP[[#This Row],[Day]])</f>
        <v>28972</v>
      </c>
      <c r="S5203" s="35" t="str">
        <f t="shared" si="162"/>
        <v/>
      </c>
      <c r="T5203" s="24" t="str">
        <f t="shared" si="163"/>
        <v>France</v>
      </c>
    </row>
    <row r="5204" spans="1:20" ht="56.25" customHeight="1" x14ac:dyDescent="0.2">
      <c r="A5204" s="35">
        <v>5195</v>
      </c>
      <c r="B5204" s="57">
        <v>790429</v>
      </c>
      <c r="C5204" s="50" t="s">
        <v>2862</v>
      </c>
      <c r="D5204" s="50" t="s">
        <v>2861</v>
      </c>
      <c r="E5204" s="50" t="str">
        <f>IF(AND(LEN(NICAP[[#This Row],[State or      Country]])=2,NICAP[[#This Row],[State or      Country]]&lt;&gt;"UK"),"US","Other")</f>
        <v>US</v>
      </c>
      <c r="F5204" s="75">
        <v>1</v>
      </c>
      <c r="G5204" s="48"/>
      <c r="H5204" s="48"/>
      <c r="I5204" s="48"/>
      <c r="J5204" s="48"/>
      <c r="K5204" s="48"/>
      <c r="L5204" s="36" t="s">
        <v>2860</v>
      </c>
      <c r="M5204" s="36" t="str">
        <f>IF(LEFT(NICAP[[#This Row],[Date]],1)=0,"Y","N")</f>
        <v>N</v>
      </c>
      <c r="N5204" s="36"/>
      <c r="O5204" s="36" t="str">
        <f>19&amp;LEFT(NICAP[[#This Row],[Date]],2)</f>
        <v>1979</v>
      </c>
      <c r="P5204" s="36" t="str">
        <f>MID(NICAP[[#This Row],[Date]],3,2)</f>
        <v>04</v>
      </c>
      <c r="Q5204" s="36" t="str">
        <f>RIGHT(NICAP[[#This Row],[Date]],2)</f>
        <v>29</v>
      </c>
      <c r="R5204" s="26">
        <f>DATE(NICAP[[#This Row],[Year]],NICAP[[#This Row],[Month]],NICAP[[#This Row],[Day]])</f>
        <v>28974</v>
      </c>
      <c r="S5204" s="35" t="str">
        <f t="shared" si="162"/>
        <v>HI</v>
      </c>
      <c r="T5204" s="24" t="str">
        <f t="shared" si="163"/>
        <v>US</v>
      </c>
    </row>
    <row r="5205" spans="1:20" ht="12.75" customHeight="1" x14ac:dyDescent="0.2">
      <c r="A5205" s="35">
        <v>5196</v>
      </c>
      <c r="B5205" s="55">
        <v>790501</v>
      </c>
      <c r="C5205" s="39" t="s">
        <v>2859</v>
      </c>
      <c r="D5205" s="39" t="s">
        <v>2067</v>
      </c>
      <c r="E5205" s="39" t="str">
        <f>IF(AND(LEN(NICAP[[#This Row],[State or      Country]])=2,NICAP[[#This Row],[State or      Country]]&lt;&gt;"UK"),"US","Other")</f>
        <v>Other</v>
      </c>
      <c r="F5205" s="79">
        <v>7</v>
      </c>
      <c r="G5205" s="37"/>
      <c r="H5205" s="37"/>
      <c r="I5205" s="37"/>
      <c r="J5205" s="37"/>
      <c r="K5205" s="37"/>
      <c r="L5205" s="36" t="s">
        <v>2858</v>
      </c>
      <c r="M5205" s="36" t="str">
        <f>IF(LEFT(NICAP[[#This Row],[Date]],1)=0,"Y","N")</f>
        <v>N</v>
      </c>
      <c r="N5205" s="36"/>
      <c r="O5205" s="36" t="str">
        <f>19&amp;LEFT(NICAP[[#This Row],[Date]],2)</f>
        <v>1979</v>
      </c>
      <c r="P5205" s="36" t="str">
        <f>MID(NICAP[[#This Row],[Date]],3,2)</f>
        <v>05</v>
      </c>
      <c r="Q5205" s="36" t="str">
        <f>RIGHT(NICAP[[#This Row],[Date]],2)</f>
        <v>01</v>
      </c>
      <c r="R5205" s="26">
        <f>DATE(NICAP[[#This Row],[Year]],NICAP[[#This Row],[Month]],NICAP[[#This Row],[Day]])</f>
        <v>28976</v>
      </c>
      <c r="S5205" s="35" t="str">
        <f t="shared" si="162"/>
        <v/>
      </c>
      <c r="T5205" s="24" t="str">
        <f t="shared" si="163"/>
        <v>Argentina</v>
      </c>
    </row>
    <row r="5206" spans="1:20" ht="42" customHeight="1" x14ac:dyDescent="0.2">
      <c r="A5206" s="35">
        <v>5197</v>
      </c>
      <c r="B5206" s="57">
        <v>790505</v>
      </c>
      <c r="C5206" s="50" t="s">
        <v>2857</v>
      </c>
      <c r="D5206" s="50" t="s">
        <v>1749</v>
      </c>
      <c r="E5206" s="50" t="str">
        <f>IF(AND(LEN(NICAP[[#This Row],[State or      Country]])=2,NICAP[[#This Row],[State or      Country]]&lt;&gt;"UK"),"US","Other")</f>
        <v>Other</v>
      </c>
      <c r="F5206" s="75">
        <v>3</v>
      </c>
      <c r="G5206" s="48"/>
      <c r="H5206" s="48"/>
      <c r="I5206" s="48"/>
      <c r="J5206" s="48"/>
      <c r="K5206" s="48"/>
      <c r="L5206" s="36" t="s">
        <v>2856</v>
      </c>
      <c r="M5206" s="36" t="str">
        <f>IF(LEFT(NICAP[[#This Row],[Date]],1)=0,"Y","N")</f>
        <v>N</v>
      </c>
      <c r="N5206" s="36"/>
      <c r="O5206" s="36" t="str">
        <f>19&amp;LEFT(NICAP[[#This Row],[Date]],2)</f>
        <v>1979</v>
      </c>
      <c r="P5206" s="36" t="str">
        <f>MID(NICAP[[#This Row],[Date]],3,2)</f>
        <v>05</v>
      </c>
      <c r="Q5206" s="36" t="str">
        <f>RIGHT(NICAP[[#This Row],[Date]],2)</f>
        <v>05</v>
      </c>
      <c r="R5206" s="26">
        <f>DATE(NICAP[[#This Row],[Year]],NICAP[[#This Row],[Month]],NICAP[[#This Row],[Day]])</f>
        <v>28980</v>
      </c>
      <c r="S5206" s="35" t="str">
        <f t="shared" si="162"/>
        <v/>
      </c>
      <c r="T5206" s="24" t="str">
        <f t="shared" si="163"/>
        <v>Brazil</v>
      </c>
    </row>
    <row r="5207" spans="1:20" ht="27" customHeight="1" x14ac:dyDescent="0.2">
      <c r="A5207" s="35">
        <v>5198</v>
      </c>
      <c r="B5207" s="60">
        <v>790506</v>
      </c>
      <c r="C5207" s="44" t="s">
        <v>2855</v>
      </c>
      <c r="D5207" s="44" t="s">
        <v>1793</v>
      </c>
      <c r="E5207" s="44" t="str">
        <f>IF(AND(LEN(NICAP[[#This Row],[State or      Country]])=2,NICAP[[#This Row],[State or      Country]]&lt;&gt;"UK"),"US","Other")</f>
        <v>US</v>
      </c>
      <c r="F5207" s="74">
        <v>3</v>
      </c>
      <c r="G5207" s="41"/>
      <c r="H5207" s="41"/>
      <c r="I5207" s="41"/>
      <c r="J5207" s="41"/>
      <c r="K5207" s="41"/>
      <c r="L5207" s="42" t="s">
        <v>2854</v>
      </c>
      <c r="M5207" s="42" t="str">
        <f>IF(LEFT(NICAP[[#This Row],[Date]],1)=0,"Y","N")</f>
        <v>N</v>
      </c>
      <c r="N5207" s="42"/>
      <c r="O5207" s="42" t="str">
        <f>19&amp;LEFT(NICAP[[#This Row],[Date]],2)</f>
        <v>1979</v>
      </c>
      <c r="P5207" s="42" t="str">
        <f>MID(NICAP[[#This Row],[Date]],3,2)</f>
        <v>05</v>
      </c>
      <c r="Q5207" s="42" t="str">
        <f>RIGHT(NICAP[[#This Row],[Date]],2)</f>
        <v>06</v>
      </c>
      <c r="R5207" s="26">
        <f>DATE(NICAP[[#This Row],[Year]],NICAP[[#This Row],[Month]],NICAP[[#This Row],[Day]])</f>
        <v>28981</v>
      </c>
      <c r="S5207" s="35" t="str">
        <f t="shared" si="162"/>
        <v>AU</v>
      </c>
      <c r="T5207" s="24" t="str">
        <f t="shared" si="163"/>
        <v>US</v>
      </c>
    </row>
    <row r="5208" spans="1:20" ht="42" customHeight="1" x14ac:dyDescent="0.2">
      <c r="A5208" s="35">
        <v>5199</v>
      </c>
      <c r="B5208" s="73">
        <v>790516</v>
      </c>
      <c r="C5208" s="50" t="s">
        <v>2853</v>
      </c>
      <c r="D5208" s="50" t="s">
        <v>1749</v>
      </c>
      <c r="E5208" s="50" t="str">
        <f>IF(AND(LEN(NICAP[[#This Row],[State or      Country]])=2,NICAP[[#This Row],[State or      Country]]&lt;&gt;"UK"),"US","Other")</f>
        <v>Other</v>
      </c>
      <c r="F5208" s="75">
        <v>2</v>
      </c>
      <c r="G5208" s="48"/>
      <c r="H5208" s="48"/>
      <c r="I5208" s="48"/>
      <c r="J5208" s="48"/>
      <c r="K5208" s="48"/>
      <c r="L5208" s="42" t="s">
        <v>2852</v>
      </c>
      <c r="M5208" s="42" t="str">
        <f>IF(LEFT(NICAP[[#This Row],[Date]],1)=0,"Y","N")</f>
        <v>N</v>
      </c>
      <c r="N5208" s="42"/>
      <c r="O5208" s="42" t="str">
        <f>19&amp;LEFT(NICAP[[#This Row],[Date]],2)</f>
        <v>1979</v>
      </c>
      <c r="P5208" s="42" t="str">
        <f>MID(NICAP[[#This Row],[Date]],3,2)</f>
        <v>05</v>
      </c>
      <c r="Q5208" s="42" t="str">
        <f>RIGHT(NICAP[[#This Row],[Date]],2)</f>
        <v>16</v>
      </c>
      <c r="R5208" s="26">
        <f>DATE(NICAP[[#This Row],[Year]],NICAP[[#This Row],[Month]],NICAP[[#This Row],[Day]])</f>
        <v>28991</v>
      </c>
      <c r="S5208" s="35" t="str">
        <f t="shared" si="162"/>
        <v/>
      </c>
      <c r="T5208" s="24" t="str">
        <f t="shared" si="163"/>
        <v>Brazil</v>
      </c>
    </row>
    <row r="5209" spans="1:20" ht="42.75" customHeight="1" x14ac:dyDescent="0.2">
      <c r="A5209" s="35">
        <v>5200</v>
      </c>
      <c r="B5209" s="57">
        <v>790516</v>
      </c>
      <c r="C5209" s="50" t="s">
        <v>2710</v>
      </c>
      <c r="D5209" s="50" t="s">
        <v>2211</v>
      </c>
      <c r="E5209" s="50" t="str">
        <f>IF(AND(LEN(NICAP[[#This Row],[State or      Country]])=2,NICAP[[#This Row],[State or      Country]]&lt;&gt;"UK"),"US","Other")</f>
        <v>US</v>
      </c>
      <c r="F5209" s="75">
        <v>2</v>
      </c>
      <c r="G5209" s="48"/>
      <c r="H5209" s="48"/>
      <c r="I5209" s="48"/>
      <c r="J5209" s="48"/>
      <c r="K5209" s="48"/>
      <c r="L5209" s="36" t="s">
        <v>2851</v>
      </c>
      <c r="M5209" s="36" t="str">
        <f>IF(LEFT(NICAP[[#This Row],[Date]],1)=0,"Y","N")</f>
        <v>N</v>
      </c>
      <c r="N5209" s="36"/>
      <c r="O5209" s="36" t="str">
        <f>19&amp;LEFT(NICAP[[#This Row],[Date]],2)</f>
        <v>1979</v>
      </c>
      <c r="P5209" s="36" t="str">
        <f>MID(NICAP[[#This Row],[Date]],3,2)</f>
        <v>05</v>
      </c>
      <c r="Q5209" s="36" t="str">
        <f>RIGHT(NICAP[[#This Row],[Date]],2)</f>
        <v>16</v>
      </c>
      <c r="R5209" s="26">
        <f>DATE(NICAP[[#This Row],[Year]],NICAP[[#This Row],[Month]],NICAP[[#This Row],[Day]])</f>
        <v>28991</v>
      </c>
      <c r="S5209" s="35" t="str">
        <f t="shared" si="162"/>
        <v>SC</v>
      </c>
      <c r="T5209" s="24" t="str">
        <f t="shared" si="163"/>
        <v>US</v>
      </c>
    </row>
    <row r="5210" spans="1:20" ht="42.75" customHeight="1" x14ac:dyDescent="0.2">
      <c r="A5210" s="35">
        <v>5201</v>
      </c>
      <c r="B5210" s="57">
        <v>790516</v>
      </c>
      <c r="C5210" s="50" t="s">
        <v>2710</v>
      </c>
      <c r="D5210" s="50" t="s">
        <v>2211</v>
      </c>
      <c r="E5210" s="50" t="str">
        <f>IF(AND(LEN(NICAP[[#This Row],[State or      Country]])=2,NICAP[[#This Row],[State or      Country]]&lt;&gt;"UK"),"US","Other")</f>
        <v>US</v>
      </c>
      <c r="F5210" s="75">
        <v>7</v>
      </c>
      <c r="G5210" s="48"/>
      <c r="H5210" s="48"/>
      <c r="I5210" s="48"/>
      <c r="J5210" s="48"/>
      <c r="K5210" s="48"/>
      <c r="L5210" s="36" t="s">
        <v>2851</v>
      </c>
      <c r="M5210" s="36" t="str">
        <f>IF(LEFT(NICAP[[#This Row],[Date]],1)=0,"Y","N")</f>
        <v>N</v>
      </c>
      <c r="N5210" s="36"/>
      <c r="O5210" s="36" t="str">
        <f>19&amp;LEFT(NICAP[[#This Row],[Date]],2)</f>
        <v>1979</v>
      </c>
      <c r="P5210" s="36" t="str">
        <f>MID(NICAP[[#This Row],[Date]],3,2)</f>
        <v>05</v>
      </c>
      <c r="Q5210" s="36" t="str">
        <f>RIGHT(NICAP[[#This Row],[Date]],2)</f>
        <v>16</v>
      </c>
      <c r="R5210" s="26">
        <f>DATE(NICAP[[#This Row],[Year]],NICAP[[#This Row],[Month]],NICAP[[#This Row],[Day]])</f>
        <v>28991</v>
      </c>
      <c r="S5210" s="35" t="str">
        <f t="shared" si="162"/>
        <v>SC</v>
      </c>
      <c r="T5210" s="24" t="str">
        <f t="shared" si="163"/>
        <v>US</v>
      </c>
    </row>
    <row r="5211" spans="1:20" ht="57" customHeight="1" x14ac:dyDescent="0.2">
      <c r="A5211" s="35">
        <v>5202</v>
      </c>
      <c r="B5211" s="57">
        <v>790519</v>
      </c>
      <c r="C5211" s="50" t="s">
        <v>2850</v>
      </c>
      <c r="D5211" s="50" t="s">
        <v>2456</v>
      </c>
      <c r="E5211" s="50" t="str">
        <f>IF(AND(LEN(NICAP[[#This Row],[State or      Country]])=2,NICAP[[#This Row],[State or      Country]]&lt;&gt;"UK"),"US","Other")</f>
        <v>Other</v>
      </c>
      <c r="F5211" s="75">
        <v>2</v>
      </c>
      <c r="G5211" s="48"/>
      <c r="H5211" s="48"/>
      <c r="I5211" s="48"/>
      <c r="J5211" s="48"/>
      <c r="K5211" s="48"/>
      <c r="L5211" s="36" t="s">
        <v>2849</v>
      </c>
      <c r="M5211" s="36" t="str">
        <f>IF(LEFT(NICAP[[#This Row],[Date]],1)=0,"Y","N")</f>
        <v>N</v>
      </c>
      <c r="N5211" s="36"/>
      <c r="O5211" s="36" t="str">
        <f>19&amp;LEFT(NICAP[[#This Row],[Date]],2)</f>
        <v>1979</v>
      </c>
      <c r="P5211" s="36" t="str">
        <f>MID(NICAP[[#This Row],[Date]],3,2)</f>
        <v>05</v>
      </c>
      <c r="Q5211" s="36" t="str">
        <f>RIGHT(NICAP[[#This Row],[Date]],2)</f>
        <v>19</v>
      </c>
      <c r="R5211" s="26">
        <f>DATE(NICAP[[#This Row],[Year]],NICAP[[#This Row],[Month]],NICAP[[#This Row],[Day]])</f>
        <v>28994</v>
      </c>
      <c r="S5211" s="35" t="str">
        <f t="shared" si="162"/>
        <v/>
      </c>
      <c r="T5211" s="24" t="str">
        <f t="shared" si="163"/>
        <v>Malaysia</v>
      </c>
    </row>
    <row r="5212" spans="1:20" ht="56.25" customHeight="1" x14ac:dyDescent="0.2">
      <c r="A5212" s="35">
        <v>5203</v>
      </c>
      <c r="B5212" s="57">
        <v>790519</v>
      </c>
      <c r="C5212" s="50" t="s">
        <v>2850</v>
      </c>
      <c r="D5212" s="50" t="s">
        <v>2456</v>
      </c>
      <c r="E5212" s="50" t="str">
        <f>IF(AND(LEN(NICAP[[#This Row],[State or      Country]])=2,NICAP[[#This Row],[State or      Country]]&lt;&gt;"UK"),"US","Other")</f>
        <v>Other</v>
      </c>
      <c r="F5212" s="75">
        <v>5</v>
      </c>
      <c r="G5212" s="48"/>
      <c r="H5212" s="48"/>
      <c r="I5212" s="48"/>
      <c r="J5212" s="48"/>
      <c r="K5212" s="48"/>
      <c r="L5212" s="36" t="s">
        <v>2849</v>
      </c>
      <c r="M5212" s="36" t="str">
        <f>IF(LEFT(NICAP[[#This Row],[Date]],1)=0,"Y","N")</f>
        <v>N</v>
      </c>
      <c r="N5212" s="36"/>
      <c r="O5212" s="36" t="str">
        <f>19&amp;LEFT(NICAP[[#This Row],[Date]],2)</f>
        <v>1979</v>
      </c>
      <c r="P5212" s="36" t="str">
        <f>MID(NICAP[[#This Row],[Date]],3,2)</f>
        <v>05</v>
      </c>
      <c r="Q5212" s="36" t="str">
        <f>RIGHT(NICAP[[#This Row],[Date]],2)</f>
        <v>19</v>
      </c>
      <c r="R5212" s="26">
        <f>DATE(NICAP[[#This Row],[Year]],NICAP[[#This Row],[Month]],NICAP[[#This Row],[Day]])</f>
        <v>28994</v>
      </c>
      <c r="S5212" s="35" t="str">
        <f t="shared" si="162"/>
        <v/>
      </c>
      <c r="T5212" s="24" t="str">
        <f t="shared" si="163"/>
        <v>Malaysia</v>
      </c>
    </row>
    <row r="5213" spans="1:20" ht="57.75" customHeight="1" x14ac:dyDescent="0.2">
      <c r="A5213" s="35">
        <v>5204</v>
      </c>
      <c r="B5213" s="57">
        <v>790519</v>
      </c>
      <c r="C5213" s="50" t="s">
        <v>2850</v>
      </c>
      <c r="D5213" s="50" t="s">
        <v>2456</v>
      </c>
      <c r="E5213" s="50" t="str">
        <f>IF(AND(LEN(NICAP[[#This Row],[State or      Country]])=2,NICAP[[#This Row],[State or      Country]]&lt;&gt;"UK"),"US","Other")</f>
        <v>Other</v>
      </c>
      <c r="F5213" s="75">
        <v>7</v>
      </c>
      <c r="G5213" s="48"/>
      <c r="H5213" s="48"/>
      <c r="I5213" s="48"/>
      <c r="J5213" s="48"/>
      <c r="K5213" s="48"/>
      <c r="L5213" s="36" t="s">
        <v>2849</v>
      </c>
      <c r="M5213" s="36" t="str">
        <f>IF(LEFT(NICAP[[#This Row],[Date]],1)=0,"Y","N")</f>
        <v>N</v>
      </c>
      <c r="N5213" s="36"/>
      <c r="O5213" s="36" t="str">
        <f>19&amp;LEFT(NICAP[[#This Row],[Date]],2)</f>
        <v>1979</v>
      </c>
      <c r="P5213" s="36" t="str">
        <f>MID(NICAP[[#This Row],[Date]],3,2)</f>
        <v>05</v>
      </c>
      <c r="Q5213" s="36" t="str">
        <f>RIGHT(NICAP[[#This Row],[Date]],2)</f>
        <v>19</v>
      </c>
      <c r="R5213" s="26">
        <f>DATE(NICAP[[#This Row],[Year]],NICAP[[#This Row],[Month]],NICAP[[#This Row],[Day]])</f>
        <v>28994</v>
      </c>
      <c r="S5213" s="35" t="str">
        <f t="shared" si="162"/>
        <v/>
      </c>
      <c r="T5213" s="24" t="str">
        <f t="shared" si="163"/>
        <v>Malaysia</v>
      </c>
    </row>
    <row r="5214" spans="1:20" ht="42" customHeight="1" x14ac:dyDescent="0.2">
      <c r="A5214" s="35">
        <v>5205</v>
      </c>
      <c r="B5214" s="57">
        <v>790525</v>
      </c>
      <c r="C5214" s="50" t="s">
        <v>2710</v>
      </c>
      <c r="D5214" s="50" t="s">
        <v>1844</v>
      </c>
      <c r="E5214" s="50" t="str">
        <f>IF(AND(LEN(NICAP[[#This Row],[State or      Country]])=2,NICAP[[#This Row],[State or      Country]]&lt;&gt;"UK"),"US","Other")</f>
        <v>US</v>
      </c>
      <c r="F5214" s="75">
        <v>2</v>
      </c>
      <c r="G5214" s="48"/>
      <c r="H5214" s="48"/>
      <c r="I5214" s="48"/>
      <c r="J5214" s="48"/>
      <c r="K5214" s="48"/>
      <c r="L5214" s="42" t="s">
        <v>2848</v>
      </c>
      <c r="M5214" s="42" t="str">
        <f>IF(LEFT(NICAP[[#This Row],[Date]],1)=0,"Y","N")</f>
        <v>N</v>
      </c>
      <c r="N5214" s="42"/>
      <c r="O5214" s="42" t="str">
        <f>19&amp;LEFT(NICAP[[#This Row],[Date]],2)</f>
        <v>1979</v>
      </c>
      <c r="P5214" s="42" t="str">
        <f>MID(NICAP[[#This Row],[Date]],3,2)</f>
        <v>05</v>
      </c>
      <c r="Q5214" s="42" t="str">
        <f>RIGHT(NICAP[[#This Row],[Date]],2)</f>
        <v>25</v>
      </c>
      <c r="R5214" s="26">
        <f>DATE(NICAP[[#This Row],[Year]],NICAP[[#This Row],[Month]],NICAP[[#This Row],[Day]])</f>
        <v>29000</v>
      </c>
      <c r="S5214" s="35" t="str">
        <f t="shared" si="162"/>
        <v>MO</v>
      </c>
      <c r="T5214" s="24" t="str">
        <f t="shared" si="163"/>
        <v>US</v>
      </c>
    </row>
    <row r="5215" spans="1:20" ht="42" customHeight="1" x14ac:dyDescent="0.2">
      <c r="A5215" s="35">
        <v>5206</v>
      </c>
      <c r="B5215" s="57">
        <v>790525</v>
      </c>
      <c r="C5215" s="50" t="s">
        <v>2710</v>
      </c>
      <c r="D5215" s="50" t="s">
        <v>1844</v>
      </c>
      <c r="E5215" s="50" t="str">
        <f>IF(AND(LEN(NICAP[[#This Row],[State or      Country]])=2,NICAP[[#This Row],[State or      Country]]&lt;&gt;"UK"),"US","Other")</f>
        <v>US</v>
      </c>
      <c r="F5215" s="75">
        <v>3</v>
      </c>
      <c r="G5215" s="48"/>
      <c r="H5215" s="48"/>
      <c r="I5215" s="48"/>
      <c r="J5215" s="48"/>
      <c r="K5215" s="48"/>
      <c r="L5215" s="42" t="s">
        <v>2848</v>
      </c>
      <c r="M5215" s="42" t="str">
        <f>IF(LEFT(NICAP[[#This Row],[Date]],1)=0,"Y","N")</f>
        <v>N</v>
      </c>
      <c r="N5215" s="42"/>
      <c r="O5215" s="42" t="str">
        <f>19&amp;LEFT(NICAP[[#This Row],[Date]],2)</f>
        <v>1979</v>
      </c>
      <c r="P5215" s="42" t="str">
        <f>MID(NICAP[[#This Row],[Date]],3,2)</f>
        <v>05</v>
      </c>
      <c r="Q5215" s="42" t="str">
        <f>RIGHT(NICAP[[#This Row],[Date]],2)</f>
        <v>25</v>
      </c>
      <c r="R5215" s="26">
        <f>DATE(NICAP[[#This Row],[Year]],NICAP[[#This Row],[Month]],NICAP[[#This Row],[Day]])</f>
        <v>29000</v>
      </c>
      <c r="S5215" s="35" t="str">
        <f t="shared" si="162"/>
        <v>MO</v>
      </c>
      <c r="T5215" s="24" t="str">
        <f t="shared" si="163"/>
        <v>US</v>
      </c>
    </row>
    <row r="5216" spans="1:20" ht="72" customHeight="1" x14ac:dyDescent="0.2">
      <c r="A5216" s="35">
        <v>5207</v>
      </c>
      <c r="B5216" s="57">
        <v>790525</v>
      </c>
      <c r="C5216" s="50" t="s">
        <v>2766</v>
      </c>
      <c r="D5216" s="50" t="s">
        <v>1676</v>
      </c>
      <c r="E5216" s="50" t="str">
        <f>IF(AND(LEN(NICAP[[#This Row],[State or      Country]])=2,NICAP[[#This Row],[State or      Country]]&lt;&gt;"UK"),"US","Other")</f>
        <v>US</v>
      </c>
      <c r="F5216" s="75">
        <v>2</v>
      </c>
      <c r="G5216" s="48"/>
      <c r="H5216" s="48"/>
      <c r="I5216" s="48"/>
      <c r="J5216" s="48"/>
      <c r="K5216" s="48"/>
      <c r="L5216" s="36" t="s">
        <v>2847</v>
      </c>
      <c r="M5216" s="36" t="str">
        <f>IF(LEFT(NICAP[[#This Row],[Date]],1)=0,"Y","N")</f>
        <v>N</v>
      </c>
      <c r="N5216" s="36"/>
      <c r="O5216" s="36" t="str">
        <f>19&amp;LEFT(NICAP[[#This Row],[Date]],2)</f>
        <v>1979</v>
      </c>
      <c r="P5216" s="36" t="str">
        <f>MID(NICAP[[#This Row],[Date]],3,2)</f>
        <v>05</v>
      </c>
      <c r="Q5216" s="36" t="str">
        <f>RIGHT(NICAP[[#This Row],[Date]],2)</f>
        <v>25</v>
      </c>
      <c r="R5216" s="26">
        <f>DATE(NICAP[[#This Row],[Year]],NICAP[[#This Row],[Month]],NICAP[[#This Row],[Day]])</f>
        <v>29000</v>
      </c>
      <c r="S5216" s="35" t="str">
        <f t="shared" si="162"/>
        <v>CA</v>
      </c>
      <c r="T5216" s="24" t="str">
        <f t="shared" si="163"/>
        <v>US</v>
      </c>
    </row>
    <row r="5217" spans="1:20" ht="72" customHeight="1" x14ac:dyDescent="0.2">
      <c r="A5217" s="35">
        <v>5208</v>
      </c>
      <c r="B5217" s="57">
        <v>790525</v>
      </c>
      <c r="C5217" s="50" t="s">
        <v>2766</v>
      </c>
      <c r="D5217" s="50" t="s">
        <v>1676</v>
      </c>
      <c r="E5217" s="50" t="str">
        <f>IF(AND(LEN(NICAP[[#This Row],[State or      Country]])=2,NICAP[[#This Row],[State or      Country]]&lt;&gt;"UK"),"US","Other")</f>
        <v>US</v>
      </c>
      <c r="F5217" s="75">
        <v>4</v>
      </c>
      <c r="G5217" s="48"/>
      <c r="H5217" s="48"/>
      <c r="I5217" s="48"/>
      <c r="J5217" s="48"/>
      <c r="K5217" s="48"/>
      <c r="L5217" s="36" t="s">
        <v>2847</v>
      </c>
      <c r="M5217" s="36" t="str">
        <f>IF(LEFT(NICAP[[#This Row],[Date]],1)=0,"Y","N")</f>
        <v>N</v>
      </c>
      <c r="N5217" s="36"/>
      <c r="O5217" s="36" t="str">
        <f>19&amp;LEFT(NICAP[[#This Row],[Date]],2)</f>
        <v>1979</v>
      </c>
      <c r="P5217" s="36" t="str">
        <f>MID(NICAP[[#This Row],[Date]],3,2)</f>
        <v>05</v>
      </c>
      <c r="Q5217" s="36" t="str">
        <f>RIGHT(NICAP[[#This Row],[Date]],2)</f>
        <v>25</v>
      </c>
      <c r="R5217" s="26">
        <f>DATE(NICAP[[#This Row],[Year]],NICAP[[#This Row],[Month]],NICAP[[#This Row],[Day]])</f>
        <v>29000</v>
      </c>
      <c r="S5217" s="35" t="str">
        <f t="shared" si="162"/>
        <v>CA</v>
      </c>
      <c r="T5217" s="24" t="str">
        <f t="shared" si="163"/>
        <v>US</v>
      </c>
    </row>
    <row r="5218" spans="1:20" ht="56.25" customHeight="1" x14ac:dyDescent="0.2">
      <c r="A5218" s="35">
        <v>5209</v>
      </c>
      <c r="B5218" s="73">
        <v>790526</v>
      </c>
      <c r="C5218" s="50" t="s">
        <v>2766</v>
      </c>
      <c r="D5218" s="50" t="s">
        <v>1676</v>
      </c>
      <c r="E5218" s="50" t="str">
        <f>IF(AND(LEN(NICAP[[#This Row],[State or      Country]])=2,NICAP[[#This Row],[State or      Country]]&lt;&gt;"UK"),"US","Other")</f>
        <v>US</v>
      </c>
      <c r="F5218" s="75">
        <v>2</v>
      </c>
      <c r="G5218" s="48"/>
      <c r="H5218" s="48"/>
      <c r="I5218" s="48"/>
      <c r="J5218" s="48"/>
      <c r="K5218" s="48"/>
      <c r="L5218" s="36" t="s">
        <v>2846</v>
      </c>
      <c r="M5218" s="36" t="str">
        <f>IF(LEFT(NICAP[[#This Row],[Date]],1)=0,"Y","N")</f>
        <v>N</v>
      </c>
      <c r="N5218" s="36"/>
      <c r="O5218" s="36" t="str">
        <f>19&amp;LEFT(NICAP[[#This Row],[Date]],2)</f>
        <v>1979</v>
      </c>
      <c r="P5218" s="36" t="str">
        <f>MID(NICAP[[#This Row],[Date]],3,2)</f>
        <v>05</v>
      </c>
      <c r="Q5218" s="36" t="str">
        <f>RIGHT(NICAP[[#This Row],[Date]],2)</f>
        <v>26</v>
      </c>
      <c r="R5218" s="26">
        <f>DATE(NICAP[[#This Row],[Year]],NICAP[[#This Row],[Month]],NICAP[[#This Row],[Day]])</f>
        <v>29001</v>
      </c>
      <c r="S5218" s="35" t="str">
        <f t="shared" si="162"/>
        <v>CA</v>
      </c>
      <c r="T5218" s="24" t="str">
        <f t="shared" si="163"/>
        <v>US</v>
      </c>
    </row>
    <row r="5219" spans="1:20" ht="42.75" customHeight="1" x14ac:dyDescent="0.2">
      <c r="A5219" s="35">
        <v>5210</v>
      </c>
      <c r="B5219" s="57">
        <v>790526</v>
      </c>
      <c r="C5219" s="50" t="s">
        <v>2845</v>
      </c>
      <c r="D5219" s="50" t="s">
        <v>2456</v>
      </c>
      <c r="E5219" s="50" t="str">
        <f>IF(AND(LEN(NICAP[[#This Row],[State or      Country]])=2,NICAP[[#This Row],[State or      Country]]&lt;&gt;"UK"),"US","Other")</f>
        <v>Other</v>
      </c>
      <c r="F5219" s="75">
        <v>2</v>
      </c>
      <c r="G5219" s="48"/>
      <c r="H5219" s="48"/>
      <c r="I5219" s="48"/>
      <c r="J5219" s="48"/>
      <c r="K5219" s="48"/>
      <c r="L5219" s="36" t="s">
        <v>2844</v>
      </c>
      <c r="M5219" s="36" t="str">
        <f>IF(LEFT(NICAP[[#This Row],[Date]],1)=0,"Y","N")</f>
        <v>N</v>
      </c>
      <c r="N5219" s="36"/>
      <c r="O5219" s="36" t="str">
        <f>19&amp;LEFT(NICAP[[#This Row],[Date]],2)</f>
        <v>1979</v>
      </c>
      <c r="P5219" s="36" t="str">
        <f>MID(NICAP[[#This Row],[Date]],3,2)</f>
        <v>05</v>
      </c>
      <c r="Q5219" s="36" t="str">
        <f>RIGHT(NICAP[[#This Row],[Date]],2)</f>
        <v>26</v>
      </c>
      <c r="R5219" s="26">
        <f>DATE(NICAP[[#This Row],[Year]],NICAP[[#This Row],[Month]],NICAP[[#This Row],[Day]])</f>
        <v>29001</v>
      </c>
      <c r="S5219" s="35" t="str">
        <f t="shared" si="162"/>
        <v/>
      </c>
      <c r="T5219" s="24" t="str">
        <f t="shared" si="163"/>
        <v>Malaysia</v>
      </c>
    </row>
    <row r="5220" spans="1:20" ht="42" customHeight="1" x14ac:dyDescent="0.2">
      <c r="A5220" s="35">
        <v>5211</v>
      </c>
      <c r="B5220" s="57">
        <v>790526</v>
      </c>
      <c r="C5220" s="50" t="s">
        <v>2845</v>
      </c>
      <c r="D5220" s="50" t="s">
        <v>2456</v>
      </c>
      <c r="E5220" s="50" t="str">
        <f>IF(AND(LEN(NICAP[[#This Row],[State or      Country]])=2,NICAP[[#This Row],[State or      Country]]&lt;&gt;"UK"),"US","Other")</f>
        <v>Other</v>
      </c>
      <c r="F5220" s="75">
        <v>5</v>
      </c>
      <c r="G5220" s="48"/>
      <c r="H5220" s="48"/>
      <c r="I5220" s="48"/>
      <c r="J5220" s="48"/>
      <c r="K5220" s="48"/>
      <c r="L5220" s="36" t="s">
        <v>2844</v>
      </c>
      <c r="M5220" s="36" t="str">
        <f>IF(LEFT(NICAP[[#This Row],[Date]],1)=0,"Y","N")</f>
        <v>N</v>
      </c>
      <c r="N5220" s="36"/>
      <c r="O5220" s="36" t="str">
        <f>19&amp;LEFT(NICAP[[#This Row],[Date]],2)</f>
        <v>1979</v>
      </c>
      <c r="P5220" s="36" t="str">
        <f>MID(NICAP[[#This Row],[Date]],3,2)</f>
        <v>05</v>
      </c>
      <c r="Q5220" s="36" t="str">
        <f>RIGHT(NICAP[[#This Row],[Date]],2)</f>
        <v>26</v>
      </c>
      <c r="R5220" s="26">
        <f>DATE(NICAP[[#This Row],[Year]],NICAP[[#This Row],[Month]],NICAP[[#This Row],[Day]])</f>
        <v>29001</v>
      </c>
      <c r="S5220" s="35" t="str">
        <f t="shared" si="162"/>
        <v/>
      </c>
      <c r="T5220" s="24" t="str">
        <f t="shared" si="163"/>
        <v>Malaysia</v>
      </c>
    </row>
    <row r="5221" spans="1:20" ht="27" customHeight="1" x14ac:dyDescent="0.2">
      <c r="A5221" s="35">
        <v>5212</v>
      </c>
      <c r="B5221" s="60">
        <v>790526</v>
      </c>
      <c r="C5221" s="44" t="s">
        <v>2843</v>
      </c>
      <c r="D5221" s="44" t="s">
        <v>2842</v>
      </c>
      <c r="E5221" s="44" t="str">
        <f>IF(AND(LEN(NICAP[[#This Row],[State or      Country]])=2,NICAP[[#This Row],[State or      Country]]&lt;&gt;"UK"),"US","Other")</f>
        <v>Other</v>
      </c>
      <c r="F5221" s="74">
        <v>1</v>
      </c>
      <c r="G5221" s="41"/>
      <c r="H5221" s="41"/>
      <c r="I5221" s="41"/>
      <c r="J5221" s="41"/>
      <c r="K5221" s="41"/>
      <c r="L5221" s="42" t="s">
        <v>2841</v>
      </c>
      <c r="M5221" s="42" t="str">
        <f>IF(LEFT(NICAP[[#This Row],[Date]],1)=0,"Y","N")</f>
        <v>N</v>
      </c>
      <c r="N5221" s="42"/>
      <c r="O5221" s="42" t="str">
        <f>19&amp;LEFT(NICAP[[#This Row],[Date]],2)</f>
        <v>1979</v>
      </c>
      <c r="P5221" s="42" t="str">
        <f>MID(NICAP[[#This Row],[Date]],3,2)</f>
        <v>05</v>
      </c>
      <c r="Q5221" s="42" t="str">
        <f>RIGHT(NICAP[[#This Row],[Date]],2)</f>
        <v>26</v>
      </c>
      <c r="R5221" s="26">
        <f>DATE(NICAP[[#This Row],[Year]],NICAP[[#This Row],[Month]],NICAP[[#This Row],[Day]])</f>
        <v>29001</v>
      </c>
      <c r="S5221" s="35" t="str">
        <f t="shared" si="162"/>
        <v/>
      </c>
      <c r="T5221" s="24" t="str">
        <f t="shared" si="163"/>
        <v>Philippines</v>
      </c>
    </row>
    <row r="5222" spans="1:20" ht="27" customHeight="1" x14ac:dyDescent="0.2">
      <c r="A5222" s="35">
        <v>5213</v>
      </c>
      <c r="B5222" s="60">
        <v>790526</v>
      </c>
      <c r="C5222" s="44" t="s">
        <v>2843</v>
      </c>
      <c r="D5222" s="44" t="s">
        <v>2842</v>
      </c>
      <c r="E5222" s="44" t="str">
        <f>IF(AND(LEN(NICAP[[#This Row],[State or      Country]])=2,NICAP[[#This Row],[State or      Country]]&lt;&gt;"UK"),"US","Other")</f>
        <v>Other</v>
      </c>
      <c r="F5222" s="74">
        <v>7</v>
      </c>
      <c r="G5222" s="41"/>
      <c r="H5222" s="41"/>
      <c r="I5222" s="41"/>
      <c r="J5222" s="41"/>
      <c r="K5222" s="41"/>
      <c r="L5222" s="42" t="s">
        <v>2841</v>
      </c>
      <c r="M5222" s="42" t="str">
        <f>IF(LEFT(NICAP[[#This Row],[Date]],1)=0,"Y","N")</f>
        <v>N</v>
      </c>
      <c r="N5222" s="42"/>
      <c r="O5222" s="42" t="str">
        <f>19&amp;LEFT(NICAP[[#This Row],[Date]],2)</f>
        <v>1979</v>
      </c>
      <c r="P5222" s="42" t="str">
        <f>MID(NICAP[[#This Row],[Date]],3,2)</f>
        <v>05</v>
      </c>
      <c r="Q5222" s="42" t="str">
        <f>RIGHT(NICAP[[#This Row],[Date]],2)</f>
        <v>26</v>
      </c>
      <c r="R5222" s="26">
        <f>DATE(NICAP[[#This Row],[Year]],NICAP[[#This Row],[Month]],NICAP[[#This Row],[Day]])</f>
        <v>29001</v>
      </c>
      <c r="S5222" s="35" t="str">
        <f t="shared" si="162"/>
        <v/>
      </c>
      <c r="T5222" s="24" t="str">
        <f t="shared" si="163"/>
        <v>Philippines</v>
      </c>
    </row>
    <row r="5223" spans="1:20" ht="12.75" customHeight="1" x14ac:dyDescent="0.2">
      <c r="A5223" s="35">
        <v>5214</v>
      </c>
      <c r="B5223" s="55">
        <v>790526</v>
      </c>
      <c r="C5223" s="39" t="s">
        <v>2839</v>
      </c>
      <c r="D5223" s="39" t="s">
        <v>1731</v>
      </c>
      <c r="E5223" s="39" t="str">
        <f>IF(AND(LEN(NICAP[[#This Row],[State or      Country]])=2,NICAP[[#This Row],[State or      Country]]&lt;&gt;"UK"),"US","Other")</f>
        <v>US</v>
      </c>
      <c r="F5223" s="79">
        <v>9</v>
      </c>
      <c r="G5223" s="37"/>
      <c r="H5223" s="65">
        <v>5</v>
      </c>
      <c r="I5223" s="37"/>
      <c r="J5223" s="37"/>
      <c r="K5223" s="37"/>
      <c r="L5223" s="36" t="s">
        <v>2840</v>
      </c>
      <c r="M5223" s="36" t="str">
        <f>IF(LEFT(NICAP[[#This Row],[Date]],1)=0,"Y","N")</f>
        <v>N</v>
      </c>
      <c r="N5223" s="36"/>
      <c r="O5223" s="36" t="str">
        <f>19&amp;LEFT(NICAP[[#This Row],[Date]],2)</f>
        <v>1979</v>
      </c>
      <c r="P5223" s="36" t="str">
        <f>MID(NICAP[[#This Row],[Date]],3,2)</f>
        <v>05</v>
      </c>
      <c r="Q5223" s="36" t="str">
        <f>RIGHT(NICAP[[#This Row],[Date]],2)</f>
        <v>26</v>
      </c>
      <c r="R5223" s="26">
        <f>DATE(NICAP[[#This Row],[Year]],NICAP[[#This Row],[Month]],NICAP[[#This Row],[Day]])</f>
        <v>29001</v>
      </c>
      <c r="S5223" s="35" t="str">
        <f t="shared" si="162"/>
        <v>ID</v>
      </c>
      <c r="T5223" s="24" t="str">
        <f t="shared" si="163"/>
        <v>US</v>
      </c>
    </row>
    <row r="5224" spans="1:20" ht="12.75" customHeight="1" x14ac:dyDescent="0.2">
      <c r="A5224" s="35">
        <v>5215</v>
      </c>
      <c r="B5224" s="55">
        <v>790526</v>
      </c>
      <c r="C5224" s="39" t="s">
        <v>2839</v>
      </c>
      <c r="D5224" s="39" t="s">
        <v>1731</v>
      </c>
      <c r="E5224" s="39" t="str">
        <f>IF(AND(LEN(NICAP[[#This Row],[State or      Country]])=2,NICAP[[#This Row],[State or      Country]]&lt;&gt;"UK"),"US","Other")</f>
        <v>US</v>
      </c>
      <c r="F5224" s="38">
        <v>11</v>
      </c>
      <c r="G5224" s="37"/>
      <c r="H5224" s="37"/>
      <c r="I5224" s="37"/>
      <c r="J5224" s="37"/>
      <c r="K5224" s="37"/>
      <c r="L5224" s="36" t="s">
        <v>2838</v>
      </c>
      <c r="M5224" s="36" t="str">
        <f>IF(LEFT(NICAP[[#This Row],[Date]],1)=0,"Y","N")</f>
        <v>N</v>
      </c>
      <c r="N5224" s="36"/>
      <c r="O5224" s="36" t="str">
        <f>19&amp;LEFT(NICAP[[#This Row],[Date]],2)</f>
        <v>1979</v>
      </c>
      <c r="P5224" s="36" t="str">
        <f>MID(NICAP[[#This Row],[Date]],3,2)</f>
        <v>05</v>
      </c>
      <c r="Q5224" s="36" t="str">
        <f>RIGHT(NICAP[[#This Row],[Date]],2)</f>
        <v>26</v>
      </c>
      <c r="R5224" s="26">
        <f>DATE(NICAP[[#This Row],[Year]],NICAP[[#This Row],[Month]],NICAP[[#This Row],[Day]])</f>
        <v>29001</v>
      </c>
      <c r="S5224" s="35" t="str">
        <f t="shared" si="162"/>
        <v>ID</v>
      </c>
      <c r="T5224" s="24" t="str">
        <f t="shared" si="163"/>
        <v>US</v>
      </c>
    </row>
    <row r="5225" spans="1:20" ht="57" customHeight="1" x14ac:dyDescent="0.2">
      <c r="A5225" s="35">
        <v>5216</v>
      </c>
      <c r="B5225" s="57">
        <v>790612</v>
      </c>
      <c r="C5225" s="50" t="s">
        <v>2837</v>
      </c>
      <c r="D5225" s="50" t="s">
        <v>2211</v>
      </c>
      <c r="E5225" s="50" t="str">
        <f>IF(AND(LEN(NICAP[[#This Row],[State or      Country]])=2,NICAP[[#This Row],[State or      Country]]&lt;&gt;"UK"),"US","Other")</f>
        <v>US</v>
      </c>
      <c r="F5225" s="49">
        <v>2</v>
      </c>
      <c r="G5225" s="48"/>
      <c r="H5225" s="48"/>
      <c r="I5225" s="48"/>
      <c r="J5225" s="48"/>
      <c r="K5225" s="48"/>
      <c r="L5225" s="36" t="s">
        <v>2836</v>
      </c>
      <c r="M5225" s="36" t="str">
        <f>IF(LEFT(NICAP[[#This Row],[Date]],1)=0,"Y","N")</f>
        <v>N</v>
      </c>
      <c r="N5225" s="36"/>
      <c r="O5225" s="36" t="str">
        <f>19&amp;LEFT(NICAP[[#This Row],[Date]],2)</f>
        <v>1979</v>
      </c>
      <c r="P5225" s="36" t="str">
        <f>MID(NICAP[[#This Row],[Date]],3,2)</f>
        <v>06</v>
      </c>
      <c r="Q5225" s="36" t="str">
        <f>RIGHT(NICAP[[#This Row],[Date]],2)</f>
        <v>12</v>
      </c>
      <c r="R5225" s="26">
        <f>DATE(NICAP[[#This Row],[Year]],NICAP[[#This Row],[Month]],NICAP[[#This Row],[Day]])</f>
        <v>29018</v>
      </c>
      <c r="S5225" s="35" t="str">
        <f t="shared" si="162"/>
        <v>SC</v>
      </c>
      <c r="T5225" s="24" t="str">
        <f t="shared" si="163"/>
        <v>US</v>
      </c>
    </row>
    <row r="5226" spans="1:20" ht="101.25" customHeight="1" x14ac:dyDescent="0.2">
      <c r="A5226" s="35">
        <v>5217</v>
      </c>
      <c r="B5226" s="57">
        <v>790618</v>
      </c>
      <c r="C5226" s="50" t="s">
        <v>2835</v>
      </c>
      <c r="D5226" s="50" t="s">
        <v>1749</v>
      </c>
      <c r="E5226" s="50" t="str">
        <f>IF(AND(LEN(NICAP[[#This Row],[State or      Country]])=2,NICAP[[#This Row],[State or      Country]]&lt;&gt;"UK"),"US","Other")</f>
        <v>Other</v>
      </c>
      <c r="F5226" s="49">
        <v>2</v>
      </c>
      <c r="G5226" s="48"/>
      <c r="H5226" s="48"/>
      <c r="I5226" s="48"/>
      <c r="J5226" s="48"/>
      <c r="K5226" s="48"/>
      <c r="L5226" s="36" t="s">
        <v>2834</v>
      </c>
      <c r="M5226" s="36" t="str">
        <f>IF(LEFT(NICAP[[#This Row],[Date]],1)=0,"Y","N")</f>
        <v>N</v>
      </c>
      <c r="N5226" s="36"/>
      <c r="O5226" s="36" t="str">
        <f>19&amp;LEFT(NICAP[[#This Row],[Date]],2)</f>
        <v>1979</v>
      </c>
      <c r="P5226" s="36" t="str">
        <f>MID(NICAP[[#This Row],[Date]],3,2)</f>
        <v>06</v>
      </c>
      <c r="Q5226" s="36" t="str">
        <f>RIGHT(NICAP[[#This Row],[Date]],2)</f>
        <v>18</v>
      </c>
      <c r="R5226" s="26">
        <f>DATE(NICAP[[#This Row],[Year]],NICAP[[#This Row],[Month]],NICAP[[#This Row],[Day]])</f>
        <v>29024</v>
      </c>
      <c r="S5226" s="35" t="str">
        <f t="shared" si="162"/>
        <v/>
      </c>
      <c r="T5226" s="24" t="str">
        <f t="shared" si="163"/>
        <v>Brazil</v>
      </c>
    </row>
    <row r="5227" spans="1:20" ht="101.25" customHeight="1" x14ac:dyDescent="0.2">
      <c r="A5227" s="35">
        <v>5218</v>
      </c>
      <c r="B5227" s="57">
        <v>790618</v>
      </c>
      <c r="C5227" s="50" t="s">
        <v>2835</v>
      </c>
      <c r="D5227" s="50" t="s">
        <v>1749</v>
      </c>
      <c r="E5227" s="50" t="str">
        <f>IF(AND(LEN(NICAP[[#This Row],[State or      Country]])=2,NICAP[[#This Row],[State or      Country]]&lt;&gt;"UK"),"US","Other")</f>
        <v>Other</v>
      </c>
      <c r="F5227" s="49">
        <v>7</v>
      </c>
      <c r="G5227" s="48"/>
      <c r="H5227" s="48"/>
      <c r="I5227" s="48"/>
      <c r="J5227" s="48"/>
      <c r="K5227" s="48"/>
      <c r="L5227" s="36" t="s">
        <v>2834</v>
      </c>
      <c r="M5227" s="36" t="str">
        <f>IF(LEFT(NICAP[[#This Row],[Date]],1)=0,"Y","N")</f>
        <v>N</v>
      </c>
      <c r="N5227" s="36"/>
      <c r="O5227" s="36" t="str">
        <f>19&amp;LEFT(NICAP[[#This Row],[Date]],2)</f>
        <v>1979</v>
      </c>
      <c r="P5227" s="36" t="str">
        <f>MID(NICAP[[#This Row],[Date]],3,2)</f>
        <v>06</v>
      </c>
      <c r="Q5227" s="36" t="str">
        <f>RIGHT(NICAP[[#This Row],[Date]],2)</f>
        <v>18</v>
      </c>
      <c r="R5227" s="26">
        <f>DATE(NICAP[[#This Row],[Year]],NICAP[[#This Row],[Month]],NICAP[[#This Row],[Day]])</f>
        <v>29024</v>
      </c>
      <c r="S5227" s="35" t="str">
        <f t="shared" si="162"/>
        <v/>
      </c>
      <c r="T5227" s="24" t="str">
        <f t="shared" si="163"/>
        <v>Brazil</v>
      </c>
    </row>
    <row r="5228" spans="1:20" ht="86.25" customHeight="1" x14ac:dyDescent="0.2">
      <c r="A5228" s="35">
        <v>5219</v>
      </c>
      <c r="B5228" s="57">
        <v>790619</v>
      </c>
      <c r="C5228" s="50" t="s">
        <v>2833</v>
      </c>
      <c r="D5228" s="50" t="s">
        <v>2522</v>
      </c>
      <c r="E5228" s="50" t="str">
        <f>IF(AND(LEN(NICAP[[#This Row],[State or      Country]])=2,NICAP[[#This Row],[State or      Country]]&lt;&gt;"UK"),"US","Other")</f>
        <v>Other</v>
      </c>
      <c r="F5228" s="49">
        <v>2</v>
      </c>
      <c r="G5228" s="48"/>
      <c r="H5228" s="48"/>
      <c r="I5228" s="48"/>
      <c r="J5228" s="48"/>
      <c r="K5228" s="48"/>
      <c r="L5228" s="36" t="s">
        <v>2832</v>
      </c>
      <c r="M5228" s="36" t="str">
        <f>IF(LEFT(NICAP[[#This Row],[Date]],1)=0,"Y","N")</f>
        <v>N</v>
      </c>
      <c r="N5228" s="36"/>
      <c r="O5228" s="36" t="str">
        <f>19&amp;LEFT(NICAP[[#This Row],[Date]],2)</f>
        <v>1979</v>
      </c>
      <c r="P5228" s="36" t="str">
        <f>MID(NICAP[[#This Row],[Date]],3,2)</f>
        <v>06</v>
      </c>
      <c r="Q5228" s="36" t="str">
        <f>RIGHT(NICAP[[#This Row],[Date]],2)</f>
        <v>19</v>
      </c>
      <c r="R5228" s="26">
        <f>DATE(NICAP[[#This Row],[Year]],NICAP[[#This Row],[Month]],NICAP[[#This Row],[Day]])</f>
        <v>29025</v>
      </c>
      <c r="S5228" s="35" t="str">
        <f t="shared" si="162"/>
        <v/>
      </c>
      <c r="T5228" s="24" t="str">
        <f t="shared" si="163"/>
        <v>Finland</v>
      </c>
    </row>
    <row r="5229" spans="1:20" ht="87" customHeight="1" x14ac:dyDescent="0.2">
      <c r="A5229" s="35">
        <v>5220</v>
      </c>
      <c r="B5229" s="57">
        <v>790619</v>
      </c>
      <c r="C5229" s="50" t="s">
        <v>2833</v>
      </c>
      <c r="D5229" s="50" t="s">
        <v>2522</v>
      </c>
      <c r="E5229" s="50" t="str">
        <f>IF(AND(LEN(NICAP[[#This Row],[State or      Country]])=2,NICAP[[#This Row],[State or      Country]]&lt;&gt;"UK"),"US","Other")</f>
        <v>Other</v>
      </c>
      <c r="F5229" s="49">
        <v>5</v>
      </c>
      <c r="G5229" s="48"/>
      <c r="H5229" s="48"/>
      <c r="I5229" s="48"/>
      <c r="J5229" s="48"/>
      <c r="K5229" s="48"/>
      <c r="L5229" s="36" t="s">
        <v>2832</v>
      </c>
      <c r="M5229" s="36" t="str">
        <f>IF(LEFT(NICAP[[#This Row],[Date]],1)=0,"Y","N")</f>
        <v>N</v>
      </c>
      <c r="N5229" s="36"/>
      <c r="O5229" s="36" t="str">
        <f>19&amp;LEFT(NICAP[[#This Row],[Date]],2)</f>
        <v>1979</v>
      </c>
      <c r="P5229" s="36" t="str">
        <f>MID(NICAP[[#This Row],[Date]],3,2)</f>
        <v>06</v>
      </c>
      <c r="Q5229" s="36" t="str">
        <f>RIGHT(NICAP[[#This Row],[Date]],2)</f>
        <v>19</v>
      </c>
      <c r="R5229" s="26">
        <f>DATE(NICAP[[#This Row],[Year]],NICAP[[#This Row],[Month]],NICAP[[#This Row],[Day]])</f>
        <v>29025</v>
      </c>
      <c r="S5229" s="35" t="str">
        <f t="shared" si="162"/>
        <v/>
      </c>
      <c r="T5229" s="24" t="str">
        <f t="shared" si="163"/>
        <v>Finland</v>
      </c>
    </row>
    <row r="5230" spans="1:20" ht="86.25" customHeight="1" x14ac:dyDescent="0.2">
      <c r="A5230" s="35">
        <v>5221</v>
      </c>
      <c r="B5230" s="57">
        <v>790619</v>
      </c>
      <c r="C5230" s="50" t="s">
        <v>2833</v>
      </c>
      <c r="D5230" s="50" t="s">
        <v>2522</v>
      </c>
      <c r="E5230" s="50" t="str">
        <f>IF(AND(LEN(NICAP[[#This Row],[State or      Country]])=2,NICAP[[#This Row],[State or      Country]]&lt;&gt;"UK"),"US","Other")</f>
        <v>Other</v>
      </c>
      <c r="F5230" s="49">
        <v>7</v>
      </c>
      <c r="G5230" s="48"/>
      <c r="H5230" s="48"/>
      <c r="I5230" s="48"/>
      <c r="J5230" s="48"/>
      <c r="K5230" s="48"/>
      <c r="L5230" s="36" t="s">
        <v>2832</v>
      </c>
      <c r="M5230" s="36" t="str">
        <f>IF(LEFT(NICAP[[#This Row],[Date]],1)=0,"Y","N")</f>
        <v>N</v>
      </c>
      <c r="N5230" s="36"/>
      <c r="O5230" s="36" t="str">
        <f>19&amp;LEFT(NICAP[[#This Row],[Date]],2)</f>
        <v>1979</v>
      </c>
      <c r="P5230" s="36" t="str">
        <f>MID(NICAP[[#This Row],[Date]],3,2)</f>
        <v>06</v>
      </c>
      <c r="Q5230" s="36" t="str">
        <f>RIGHT(NICAP[[#This Row],[Date]],2)</f>
        <v>19</v>
      </c>
      <c r="R5230" s="26">
        <f>DATE(NICAP[[#This Row],[Year]],NICAP[[#This Row],[Month]],NICAP[[#This Row],[Day]])</f>
        <v>29025</v>
      </c>
      <c r="S5230" s="35" t="str">
        <f t="shared" si="162"/>
        <v/>
      </c>
      <c r="T5230" s="24" t="str">
        <f t="shared" si="163"/>
        <v>Finland</v>
      </c>
    </row>
    <row r="5231" spans="1:20" ht="130.5" customHeight="1" x14ac:dyDescent="0.2">
      <c r="A5231" s="35">
        <v>5222</v>
      </c>
      <c r="B5231" s="57">
        <v>790622</v>
      </c>
      <c r="C5231" s="50" t="s">
        <v>2831</v>
      </c>
      <c r="D5231" s="50" t="s">
        <v>1810</v>
      </c>
      <c r="E5231" s="50" t="str">
        <f>IF(AND(LEN(NICAP[[#This Row],[State or      Country]])=2,NICAP[[#This Row],[State or      Country]]&lt;&gt;"UK"),"US","Other")</f>
        <v>Other</v>
      </c>
      <c r="F5231" s="49">
        <v>2</v>
      </c>
      <c r="G5231" s="48"/>
      <c r="H5231" s="48"/>
      <c r="I5231" s="48"/>
      <c r="J5231" s="48"/>
      <c r="K5231" s="48"/>
      <c r="L5231" s="36" t="s">
        <v>2830</v>
      </c>
      <c r="M5231" s="36" t="str">
        <f>IF(LEFT(NICAP[[#This Row],[Date]],1)=0,"Y","N")</f>
        <v>N</v>
      </c>
      <c r="N5231" s="36"/>
      <c r="O5231" s="36" t="str">
        <f>19&amp;LEFT(NICAP[[#This Row],[Date]],2)</f>
        <v>1979</v>
      </c>
      <c r="P5231" s="36" t="str">
        <f>MID(NICAP[[#This Row],[Date]],3,2)</f>
        <v>06</v>
      </c>
      <c r="Q5231" s="36" t="str">
        <f>RIGHT(NICAP[[#This Row],[Date]],2)</f>
        <v>22</v>
      </c>
      <c r="R5231" s="26">
        <f>DATE(NICAP[[#This Row],[Year]],NICAP[[#This Row],[Month]],NICAP[[#This Row],[Day]])</f>
        <v>29028</v>
      </c>
      <c r="S5231" s="35" t="str">
        <f t="shared" si="162"/>
        <v/>
      </c>
      <c r="T5231" s="24" t="str">
        <f t="shared" si="163"/>
        <v>Italy</v>
      </c>
    </row>
    <row r="5232" spans="1:20" ht="130.5" customHeight="1" x14ac:dyDescent="0.2">
      <c r="A5232" s="35">
        <v>5223</v>
      </c>
      <c r="B5232" s="57">
        <v>790622</v>
      </c>
      <c r="C5232" s="50" t="s">
        <v>2831</v>
      </c>
      <c r="D5232" s="50" t="s">
        <v>1810</v>
      </c>
      <c r="E5232" s="50" t="str">
        <f>IF(AND(LEN(NICAP[[#This Row],[State or      Country]])=2,NICAP[[#This Row],[State or      Country]]&lt;&gt;"UK"),"US","Other")</f>
        <v>Other</v>
      </c>
      <c r="F5232" s="75">
        <v>3</v>
      </c>
      <c r="G5232" s="48"/>
      <c r="H5232" s="48"/>
      <c r="I5232" s="48"/>
      <c r="J5232" s="48"/>
      <c r="K5232" s="48"/>
      <c r="L5232" s="36" t="s">
        <v>2830</v>
      </c>
      <c r="M5232" s="36" t="str">
        <f>IF(LEFT(NICAP[[#This Row],[Date]],1)=0,"Y","N")</f>
        <v>N</v>
      </c>
      <c r="N5232" s="36"/>
      <c r="O5232" s="36" t="str">
        <f>19&amp;LEFT(NICAP[[#This Row],[Date]],2)</f>
        <v>1979</v>
      </c>
      <c r="P5232" s="36" t="str">
        <f>MID(NICAP[[#This Row],[Date]],3,2)</f>
        <v>06</v>
      </c>
      <c r="Q5232" s="36" t="str">
        <f>RIGHT(NICAP[[#This Row],[Date]],2)</f>
        <v>22</v>
      </c>
      <c r="R5232" s="26">
        <f>DATE(NICAP[[#This Row],[Year]],NICAP[[#This Row],[Month]],NICAP[[#This Row],[Day]])</f>
        <v>29028</v>
      </c>
      <c r="S5232" s="35" t="str">
        <f t="shared" si="162"/>
        <v/>
      </c>
      <c r="T5232" s="24" t="str">
        <f t="shared" si="163"/>
        <v>Italy</v>
      </c>
    </row>
    <row r="5233" spans="1:20" ht="129.75" customHeight="1" x14ac:dyDescent="0.2">
      <c r="A5233" s="35">
        <v>5224</v>
      </c>
      <c r="B5233" s="57">
        <v>790622</v>
      </c>
      <c r="C5233" s="50" t="s">
        <v>2831</v>
      </c>
      <c r="D5233" s="50" t="s">
        <v>1810</v>
      </c>
      <c r="E5233" s="50" t="str">
        <f>IF(AND(LEN(NICAP[[#This Row],[State or      Country]])=2,NICAP[[#This Row],[State or      Country]]&lt;&gt;"UK"),"US","Other")</f>
        <v>Other</v>
      </c>
      <c r="F5233" s="75">
        <v>4</v>
      </c>
      <c r="G5233" s="48"/>
      <c r="H5233" s="48"/>
      <c r="I5233" s="48"/>
      <c r="J5233" s="48"/>
      <c r="K5233" s="48"/>
      <c r="L5233" s="36" t="s">
        <v>2830</v>
      </c>
      <c r="M5233" s="36" t="str">
        <f>IF(LEFT(NICAP[[#This Row],[Date]],1)=0,"Y","N")</f>
        <v>N</v>
      </c>
      <c r="N5233" s="36"/>
      <c r="O5233" s="36" t="str">
        <f>19&amp;LEFT(NICAP[[#This Row],[Date]],2)</f>
        <v>1979</v>
      </c>
      <c r="P5233" s="36" t="str">
        <f>MID(NICAP[[#This Row],[Date]],3,2)</f>
        <v>06</v>
      </c>
      <c r="Q5233" s="36" t="str">
        <f>RIGHT(NICAP[[#This Row],[Date]],2)</f>
        <v>22</v>
      </c>
      <c r="R5233" s="26">
        <f>DATE(NICAP[[#This Row],[Year]],NICAP[[#This Row],[Month]],NICAP[[#This Row],[Day]])</f>
        <v>29028</v>
      </c>
      <c r="S5233" s="35" t="str">
        <f t="shared" si="162"/>
        <v/>
      </c>
      <c r="T5233" s="24" t="str">
        <f t="shared" si="163"/>
        <v>Italy</v>
      </c>
    </row>
    <row r="5234" spans="1:20" ht="42" customHeight="1" x14ac:dyDescent="0.2">
      <c r="A5234" s="35">
        <v>5225</v>
      </c>
      <c r="B5234" s="57">
        <v>790626</v>
      </c>
      <c r="C5234" s="50" t="s">
        <v>2829</v>
      </c>
      <c r="D5234" s="50" t="s">
        <v>1670</v>
      </c>
      <c r="E5234" s="50" t="str">
        <f>IF(AND(LEN(NICAP[[#This Row],[State or      Country]])=2,NICAP[[#This Row],[State or      Country]]&lt;&gt;"UK"),"US","Other")</f>
        <v>US</v>
      </c>
      <c r="F5234" s="75">
        <v>2</v>
      </c>
      <c r="G5234" s="48"/>
      <c r="H5234" s="48"/>
      <c r="I5234" s="48"/>
      <c r="J5234" s="48"/>
      <c r="K5234" s="48"/>
      <c r="L5234" s="42" t="s">
        <v>2828</v>
      </c>
      <c r="M5234" s="42" t="str">
        <f>IF(LEFT(NICAP[[#This Row],[Date]],1)=0,"Y","N")</f>
        <v>N</v>
      </c>
      <c r="N5234" s="42"/>
      <c r="O5234" s="42" t="str">
        <f>19&amp;LEFT(NICAP[[#This Row],[Date]],2)</f>
        <v>1979</v>
      </c>
      <c r="P5234" s="42" t="str">
        <f>MID(NICAP[[#This Row],[Date]],3,2)</f>
        <v>06</v>
      </c>
      <c r="Q5234" s="42" t="str">
        <f>RIGHT(NICAP[[#This Row],[Date]],2)</f>
        <v>26</v>
      </c>
      <c r="R5234" s="26">
        <f>DATE(NICAP[[#This Row],[Year]],NICAP[[#This Row],[Month]],NICAP[[#This Row],[Day]])</f>
        <v>29032</v>
      </c>
      <c r="S5234" s="35" t="str">
        <f t="shared" si="162"/>
        <v>IL</v>
      </c>
      <c r="T5234" s="24" t="str">
        <f t="shared" si="163"/>
        <v>US</v>
      </c>
    </row>
    <row r="5235" spans="1:20" ht="41.25" customHeight="1" x14ac:dyDescent="0.2">
      <c r="A5235" s="35">
        <v>5226</v>
      </c>
      <c r="B5235" s="57">
        <v>790626</v>
      </c>
      <c r="C5235" s="50" t="s">
        <v>2829</v>
      </c>
      <c r="D5235" s="50" t="s">
        <v>1670</v>
      </c>
      <c r="E5235" s="50" t="str">
        <f>IF(AND(LEN(NICAP[[#This Row],[State or      Country]])=2,NICAP[[#This Row],[State or      Country]]&lt;&gt;"UK"),"US","Other")</f>
        <v>US</v>
      </c>
      <c r="F5235" s="75">
        <v>4</v>
      </c>
      <c r="G5235" s="48"/>
      <c r="H5235" s="48"/>
      <c r="I5235" s="48"/>
      <c r="J5235" s="48"/>
      <c r="K5235" s="48"/>
      <c r="L5235" s="42" t="s">
        <v>2828</v>
      </c>
      <c r="M5235" s="42" t="str">
        <f>IF(LEFT(NICAP[[#This Row],[Date]],1)=0,"Y","N")</f>
        <v>N</v>
      </c>
      <c r="N5235" s="42"/>
      <c r="O5235" s="42" t="str">
        <f>19&amp;LEFT(NICAP[[#This Row],[Date]],2)</f>
        <v>1979</v>
      </c>
      <c r="P5235" s="42" t="str">
        <f>MID(NICAP[[#This Row],[Date]],3,2)</f>
        <v>06</v>
      </c>
      <c r="Q5235" s="42" t="str">
        <f>RIGHT(NICAP[[#This Row],[Date]],2)</f>
        <v>26</v>
      </c>
      <c r="R5235" s="26">
        <f>DATE(NICAP[[#This Row],[Year]],NICAP[[#This Row],[Month]],NICAP[[#This Row],[Day]])</f>
        <v>29032</v>
      </c>
      <c r="S5235" s="35" t="str">
        <f t="shared" si="162"/>
        <v>IL</v>
      </c>
      <c r="T5235" s="24" t="str">
        <f t="shared" si="163"/>
        <v>US</v>
      </c>
    </row>
    <row r="5236" spans="1:20" ht="12.75" customHeight="1" x14ac:dyDescent="0.2">
      <c r="A5236" s="35">
        <v>5227</v>
      </c>
      <c r="B5236" s="53">
        <v>790705</v>
      </c>
      <c r="C5236" s="39" t="s">
        <v>2827</v>
      </c>
      <c r="D5236" s="39" t="s">
        <v>2020</v>
      </c>
      <c r="E5236" s="39" t="str">
        <f>IF(AND(LEN(NICAP[[#This Row],[State or      Country]])=2,NICAP[[#This Row],[State or      Country]]&lt;&gt;"UK"),"US","Other")</f>
        <v>US</v>
      </c>
      <c r="F5236" s="79">
        <v>9</v>
      </c>
      <c r="G5236" s="71" t="s">
        <v>1666</v>
      </c>
      <c r="H5236" s="65">
        <v>5</v>
      </c>
      <c r="I5236" s="37"/>
      <c r="J5236" s="37"/>
      <c r="K5236" s="37"/>
      <c r="L5236" s="36" t="s">
        <v>2826</v>
      </c>
      <c r="M5236" s="36" t="str">
        <f>IF(LEFT(NICAP[[#This Row],[Date]],1)=0,"Y","N")</f>
        <v>N</v>
      </c>
      <c r="N5236" s="36"/>
      <c r="O5236" s="36" t="str">
        <f>19&amp;LEFT(NICAP[[#This Row],[Date]],2)</f>
        <v>1979</v>
      </c>
      <c r="P5236" s="36" t="str">
        <f>MID(NICAP[[#This Row],[Date]],3,2)</f>
        <v>07</v>
      </c>
      <c r="Q5236" s="36" t="str">
        <f>RIGHT(NICAP[[#This Row],[Date]],2)</f>
        <v>05</v>
      </c>
      <c r="R5236" s="26">
        <f>DATE(NICAP[[#This Row],[Year]],NICAP[[#This Row],[Month]],NICAP[[#This Row],[Day]])</f>
        <v>29041</v>
      </c>
      <c r="S5236" s="35" t="str">
        <f t="shared" si="162"/>
        <v>AK</v>
      </c>
      <c r="T5236" s="24" t="str">
        <f t="shared" si="163"/>
        <v>US</v>
      </c>
    </row>
    <row r="5237" spans="1:20" ht="72" customHeight="1" x14ac:dyDescent="0.2">
      <c r="A5237" s="35">
        <v>5228</v>
      </c>
      <c r="B5237" s="57">
        <v>790713</v>
      </c>
      <c r="C5237" s="50" t="s">
        <v>2825</v>
      </c>
      <c r="D5237" s="50" t="s">
        <v>1676</v>
      </c>
      <c r="E5237" s="50" t="str">
        <f>IF(AND(LEN(NICAP[[#This Row],[State or      Country]])=2,NICAP[[#This Row],[State or      Country]]&lt;&gt;"UK"),"US","Other")</f>
        <v>US</v>
      </c>
      <c r="F5237" s="75">
        <v>2</v>
      </c>
      <c r="G5237" s="48"/>
      <c r="H5237" s="48"/>
      <c r="I5237" s="48"/>
      <c r="J5237" s="48"/>
      <c r="K5237" s="48"/>
      <c r="L5237" s="36" t="s">
        <v>2824</v>
      </c>
      <c r="M5237" s="36" t="str">
        <f>IF(LEFT(NICAP[[#This Row],[Date]],1)=0,"Y","N")</f>
        <v>N</v>
      </c>
      <c r="N5237" s="36"/>
      <c r="O5237" s="36" t="str">
        <f>19&amp;LEFT(NICAP[[#This Row],[Date]],2)</f>
        <v>1979</v>
      </c>
      <c r="P5237" s="36" t="str">
        <f>MID(NICAP[[#This Row],[Date]],3,2)</f>
        <v>07</v>
      </c>
      <c r="Q5237" s="36" t="str">
        <f>RIGHT(NICAP[[#This Row],[Date]],2)</f>
        <v>13</v>
      </c>
      <c r="R5237" s="26">
        <f>DATE(NICAP[[#This Row],[Year]],NICAP[[#This Row],[Month]],NICAP[[#This Row],[Day]])</f>
        <v>29049</v>
      </c>
      <c r="S5237" s="35" t="str">
        <f t="shared" si="162"/>
        <v>CA</v>
      </c>
      <c r="T5237" s="24" t="str">
        <f t="shared" si="163"/>
        <v>US</v>
      </c>
    </row>
    <row r="5238" spans="1:20" ht="56.25" customHeight="1" x14ac:dyDescent="0.2">
      <c r="A5238" s="35">
        <v>5229</v>
      </c>
      <c r="B5238" s="57">
        <v>790716</v>
      </c>
      <c r="C5238" s="50" t="s">
        <v>2823</v>
      </c>
      <c r="D5238" s="50" t="s">
        <v>2822</v>
      </c>
      <c r="E5238" s="50" t="str">
        <f>IF(AND(LEN(NICAP[[#This Row],[State or      Country]])=2,NICAP[[#This Row],[State or      Country]]&lt;&gt;"UK"),"US","Other")</f>
        <v>Other</v>
      </c>
      <c r="F5238" s="75">
        <v>3</v>
      </c>
      <c r="G5238" s="48"/>
      <c r="H5238" s="48"/>
      <c r="I5238" s="48"/>
      <c r="J5238" s="48"/>
      <c r="K5238" s="48"/>
      <c r="L5238" s="36" t="s">
        <v>2821</v>
      </c>
      <c r="M5238" s="36" t="str">
        <f>IF(LEFT(NICAP[[#This Row],[Date]],1)=0,"Y","N")</f>
        <v>N</v>
      </c>
      <c r="N5238" s="36"/>
      <c r="O5238" s="36" t="str">
        <f>19&amp;LEFT(NICAP[[#This Row],[Date]],2)</f>
        <v>1979</v>
      </c>
      <c r="P5238" s="36" t="str">
        <f>MID(NICAP[[#This Row],[Date]],3,2)</f>
        <v>07</v>
      </c>
      <c r="Q5238" s="36" t="str">
        <f>RIGHT(NICAP[[#This Row],[Date]],2)</f>
        <v>16</v>
      </c>
      <c r="R5238" s="26">
        <f>DATE(NICAP[[#This Row],[Year]],NICAP[[#This Row],[Month]],NICAP[[#This Row],[Day]])</f>
        <v>29052</v>
      </c>
      <c r="S5238" s="35" t="str">
        <f t="shared" si="162"/>
        <v/>
      </c>
      <c r="T5238" s="24" t="str">
        <f t="shared" si="163"/>
        <v>Can</v>
      </c>
    </row>
    <row r="5239" spans="1:20" ht="57.75" customHeight="1" x14ac:dyDescent="0.2">
      <c r="A5239" s="35">
        <v>5230</v>
      </c>
      <c r="B5239" s="57">
        <v>790716</v>
      </c>
      <c r="C5239" s="50" t="s">
        <v>2823</v>
      </c>
      <c r="D5239" s="50" t="s">
        <v>2822</v>
      </c>
      <c r="E5239" s="50" t="str">
        <f>IF(AND(LEN(NICAP[[#This Row],[State or      Country]])=2,NICAP[[#This Row],[State or      Country]]&lt;&gt;"UK"),"US","Other")</f>
        <v>Other</v>
      </c>
      <c r="F5239" s="75">
        <v>8</v>
      </c>
      <c r="G5239" s="48"/>
      <c r="H5239" s="48"/>
      <c r="I5239" s="48"/>
      <c r="J5239" s="48"/>
      <c r="K5239" s="48"/>
      <c r="L5239" s="36" t="s">
        <v>2821</v>
      </c>
      <c r="M5239" s="36" t="str">
        <f>IF(LEFT(NICAP[[#This Row],[Date]],1)=0,"Y","N")</f>
        <v>N</v>
      </c>
      <c r="N5239" s="36"/>
      <c r="O5239" s="36" t="str">
        <f>19&amp;LEFT(NICAP[[#This Row],[Date]],2)</f>
        <v>1979</v>
      </c>
      <c r="P5239" s="36" t="str">
        <f>MID(NICAP[[#This Row],[Date]],3,2)</f>
        <v>07</v>
      </c>
      <c r="Q5239" s="36" t="str">
        <f>RIGHT(NICAP[[#This Row],[Date]],2)</f>
        <v>16</v>
      </c>
      <c r="R5239" s="26">
        <f>DATE(NICAP[[#This Row],[Year]],NICAP[[#This Row],[Month]],NICAP[[#This Row],[Day]])</f>
        <v>29052</v>
      </c>
      <c r="S5239" s="35" t="str">
        <f t="shared" si="162"/>
        <v/>
      </c>
      <c r="T5239" s="24" t="str">
        <f t="shared" si="163"/>
        <v>Can</v>
      </c>
    </row>
    <row r="5240" spans="1:20" ht="27" customHeight="1" x14ac:dyDescent="0.2">
      <c r="A5240" s="35">
        <v>5231</v>
      </c>
      <c r="B5240" s="60">
        <v>790718</v>
      </c>
      <c r="C5240" s="44" t="s">
        <v>2820</v>
      </c>
      <c r="D5240" s="44" t="s">
        <v>1813</v>
      </c>
      <c r="E5240" s="44" t="str">
        <f>IF(AND(LEN(NICAP[[#This Row],[State or      Country]])=2,NICAP[[#This Row],[State or      Country]]&lt;&gt;"UK"),"US","Other")</f>
        <v>Other</v>
      </c>
      <c r="F5240" s="74">
        <v>1</v>
      </c>
      <c r="G5240" s="41"/>
      <c r="H5240" s="41"/>
      <c r="I5240" s="41"/>
      <c r="J5240" s="41"/>
      <c r="K5240" s="41"/>
      <c r="L5240" s="42" t="s">
        <v>2819</v>
      </c>
      <c r="M5240" s="42" t="str">
        <f>IF(LEFT(NICAP[[#This Row],[Date]],1)=0,"Y","N")</f>
        <v>N</v>
      </c>
      <c r="N5240" s="42"/>
      <c r="O5240" s="42" t="str">
        <f>19&amp;LEFT(NICAP[[#This Row],[Date]],2)</f>
        <v>1979</v>
      </c>
      <c r="P5240" s="42" t="str">
        <f>MID(NICAP[[#This Row],[Date]],3,2)</f>
        <v>07</v>
      </c>
      <c r="Q5240" s="42" t="str">
        <f>RIGHT(NICAP[[#This Row],[Date]],2)</f>
        <v>18</v>
      </c>
      <c r="R5240" s="26">
        <f>DATE(NICAP[[#This Row],[Year]],NICAP[[#This Row],[Month]],NICAP[[#This Row],[Day]])</f>
        <v>29054</v>
      </c>
      <c r="S5240" s="35" t="str">
        <f t="shared" si="162"/>
        <v/>
      </c>
      <c r="T5240" s="24" t="str">
        <f t="shared" si="163"/>
        <v>France</v>
      </c>
    </row>
    <row r="5241" spans="1:20" ht="27" customHeight="1" x14ac:dyDescent="0.2">
      <c r="A5241" s="35">
        <v>5232</v>
      </c>
      <c r="B5241" s="60">
        <v>790721</v>
      </c>
      <c r="C5241" s="44" t="s">
        <v>2818</v>
      </c>
      <c r="D5241" s="44" t="s">
        <v>1844</v>
      </c>
      <c r="E5241" s="44" t="str">
        <f>IF(AND(LEN(NICAP[[#This Row],[State or      Country]])=2,NICAP[[#This Row],[State or      Country]]&lt;&gt;"UK"),"US","Other")</f>
        <v>US</v>
      </c>
      <c r="F5241" s="74">
        <v>2</v>
      </c>
      <c r="G5241" s="41"/>
      <c r="H5241" s="41"/>
      <c r="I5241" s="41"/>
      <c r="J5241" s="41"/>
      <c r="K5241" s="41"/>
      <c r="L5241" s="42" t="s">
        <v>2817</v>
      </c>
      <c r="M5241" s="42" t="str">
        <f>IF(LEFT(NICAP[[#This Row],[Date]],1)=0,"Y","N")</f>
        <v>N</v>
      </c>
      <c r="N5241" s="42"/>
      <c r="O5241" s="42" t="str">
        <f>19&amp;LEFT(NICAP[[#This Row],[Date]],2)</f>
        <v>1979</v>
      </c>
      <c r="P5241" s="42" t="str">
        <f>MID(NICAP[[#This Row],[Date]],3,2)</f>
        <v>07</v>
      </c>
      <c r="Q5241" s="42" t="str">
        <f>RIGHT(NICAP[[#This Row],[Date]],2)</f>
        <v>21</v>
      </c>
      <c r="R5241" s="26">
        <f>DATE(NICAP[[#This Row],[Year]],NICAP[[#This Row],[Month]],NICAP[[#This Row],[Day]])</f>
        <v>29057</v>
      </c>
      <c r="S5241" s="35" t="str">
        <f t="shared" si="162"/>
        <v>MO</v>
      </c>
      <c r="T5241" s="24" t="str">
        <f t="shared" si="163"/>
        <v>US</v>
      </c>
    </row>
    <row r="5242" spans="1:20" ht="72" customHeight="1" x14ac:dyDescent="0.2">
      <c r="A5242" s="35">
        <v>5233</v>
      </c>
      <c r="B5242" s="57">
        <v>790725</v>
      </c>
      <c r="C5242" s="50" t="s">
        <v>2788</v>
      </c>
      <c r="D5242" s="50" t="s">
        <v>1676</v>
      </c>
      <c r="E5242" s="50" t="str">
        <f>IF(AND(LEN(NICAP[[#This Row],[State or      Country]])=2,NICAP[[#This Row],[State or      Country]]&lt;&gt;"UK"),"US","Other")</f>
        <v>US</v>
      </c>
      <c r="F5242" s="49">
        <v>2</v>
      </c>
      <c r="G5242" s="48"/>
      <c r="H5242" s="48"/>
      <c r="I5242" s="48"/>
      <c r="J5242" s="48"/>
      <c r="K5242" s="48"/>
      <c r="L5242" s="36" t="s">
        <v>2816</v>
      </c>
      <c r="M5242" s="36" t="str">
        <f>IF(LEFT(NICAP[[#This Row],[Date]],1)=0,"Y","N")</f>
        <v>N</v>
      </c>
      <c r="N5242" s="36"/>
      <c r="O5242" s="36" t="str">
        <f>19&amp;LEFT(NICAP[[#This Row],[Date]],2)</f>
        <v>1979</v>
      </c>
      <c r="P5242" s="36" t="str">
        <f>MID(NICAP[[#This Row],[Date]],3,2)</f>
        <v>07</v>
      </c>
      <c r="Q5242" s="36" t="str">
        <f>RIGHT(NICAP[[#This Row],[Date]],2)</f>
        <v>25</v>
      </c>
      <c r="R5242" s="26">
        <f>DATE(NICAP[[#This Row],[Year]],NICAP[[#This Row],[Month]],NICAP[[#This Row],[Day]])</f>
        <v>29061</v>
      </c>
      <c r="S5242" s="35" t="str">
        <f t="shared" si="162"/>
        <v>CA</v>
      </c>
      <c r="T5242" s="24" t="str">
        <f t="shared" si="163"/>
        <v>US</v>
      </c>
    </row>
    <row r="5243" spans="1:20" ht="72" customHeight="1" x14ac:dyDescent="0.2">
      <c r="A5243" s="35">
        <v>5234</v>
      </c>
      <c r="B5243" s="57">
        <v>790725</v>
      </c>
      <c r="C5243" s="50" t="s">
        <v>2788</v>
      </c>
      <c r="D5243" s="50" t="s">
        <v>1676</v>
      </c>
      <c r="E5243" s="50" t="str">
        <f>IF(AND(LEN(NICAP[[#This Row],[State or      Country]])=2,NICAP[[#This Row],[State or      Country]]&lt;&gt;"UK"),"US","Other")</f>
        <v>US</v>
      </c>
      <c r="F5243" s="49">
        <v>7</v>
      </c>
      <c r="G5243" s="48"/>
      <c r="H5243" s="48"/>
      <c r="I5243" s="48"/>
      <c r="J5243" s="48"/>
      <c r="K5243" s="48"/>
      <c r="L5243" s="36" t="s">
        <v>2816</v>
      </c>
      <c r="M5243" s="36" t="str">
        <f>IF(LEFT(NICAP[[#This Row],[Date]],1)=0,"Y","N")</f>
        <v>N</v>
      </c>
      <c r="N5243" s="36"/>
      <c r="O5243" s="36" t="str">
        <f>19&amp;LEFT(NICAP[[#This Row],[Date]],2)</f>
        <v>1979</v>
      </c>
      <c r="P5243" s="36" t="str">
        <f>MID(NICAP[[#This Row],[Date]],3,2)</f>
        <v>07</v>
      </c>
      <c r="Q5243" s="36" t="str">
        <f>RIGHT(NICAP[[#This Row],[Date]],2)</f>
        <v>25</v>
      </c>
      <c r="R5243" s="26">
        <f>DATE(NICAP[[#This Row],[Year]],NICAP[[#This Row],[Month]],NICAP[[#This Row],[Day]])</f>
        <v>29061</v>
      </c>
      <c r="S5243" s="35" t="str">
        <f t="shared" si="162"/>
        <v>CA</v>
      </c>
      <c r="T5243" s="24" t="str">
        <f t="shared" si="163"/>
        <v>US</v>
      </c>
    </row>
    <row r="5244" spans="1:20" ht="14.25" customHeight="1" x14ac:dyDescent="0.2">
      <c r="A5244" s="35">
        <v>5235</v>
      </c>
      <c r="B5244" s="86" t="s">
        <v>2815</v>
      </c>
      <c r="C5244" s="39" t="s">
        <v>2814</v>
      </c>
      <c r="D5244" s="39" t="s">
        <v>1787</v>
      </c>
      <c r="E5244" s="39" t="str">
        <f>IF(AND(LEN(NICAP[[#This Row],[State or      Country]])=2,NICAP[[#This Row],[State or      Country]]&lt;&gt;"UK"),"US","Other")</f>
        <v>US</v>
      </c>
      <c r="F5244" s="38">
        <v>2</v>
      </c>
      <c r="G5244" s="47" t="s">
        <v>1986</v>
      </c>
      <c r="H5244" s="70">
        <v>5</v>
      </c>
      <c r="I5244" s="41"/>
      <c r="J5244" s="41"/>
      <c r="K5244" s="41"/>
      <c r="L5244" s="36" t="s">
        <v>2813</v>
      </c>
      <c r="M5244" s="36" t="str">
        <f>IF(LEFT(NICAP[[#This Row],[Date]],1)=0,"Y","N")</f>
        <v>N</v>
      </c>
      <c r="N5244" s="36"/>
      <c r="O5244" s="36" t="str">
        <f>19&amp;LEFT(NICAP[[#This Row],[Date]],2)</f>
        <v>1979</v>
      </c>
      <c r="P5244" s="36" t="str">
        <f>MID(NICAP[[#This Row],[Date]],3,2)</f>
        <v>08</v>
      </c>
      <c r="Q5244" s="36" t="str">
        <f>RIGHT(NICAP[[#This Row],[Date]],2)</f>
        <v>xx</v>
      </c>
      <c r="R5244" s="26" t="e">
        <f>DATE(NICAP[[#This Row],[Year]],NICAP[[#This Row],[Month]],NICAP[[#This Row],[Day]])</f>
        <v>#VALUE!</v>
      </c>
      <c r="S5244" s="35" t="str">
        <f t="shared" si="162"/>
        <v>IN</v>
      </c>
      <c r="T5244" s="24" t="str">
        <f t="shared" si="163"/>
        <v>US</v>
      </c>
    </row>
    <row r="5245" spans="1:20" ht="42.75" customHeight="1" x14ac:dyDescent="0.2">
      <c r="A5245" s="35">
        <v>5236</v>
      </c>
      <c r="B5245" s="57">
        <v>790801</v>
      </c>
      <c r="C5245" s="50" t="s">
        <v>2812</v>
      </c>
      <c r="D5245" s="50" t="s">
        <v>1758</v>
      </c>
      <c r="E5245" s="50" t="str">
        <f>IF(AND(LEN(NICAP[[#This Row],[State or      Country]])=2,NICAP[[#This Row],[State or      Country]]&lt;&gt;"UK"),"US","Other")</f>
        <v>US</v>
      </c>
      <c r="F5245" s="49">
        <v>3</v>
      </c>
      <c r="G5245" s="48"/>
      <c r="H5245" s="48"/>
      <c r="I5245" s="48"/>
      <c r="J5245" s="48"/>
      <c r="K5245" s="48"/>
      <c r="L5245" s="36" t="s">
        <v>2811</v>
      </c>
      <c r="M5245" s="36" t="str">
        <f>IF(LEFT(NICAP[[#This Row],[Date]],1)=0,"Y","N")</f>
        <v>N</v>
      </c>
      <c r="N5245" s="36"/>
      <c r="O5245" s="36" t="str">
        <f>19&amp;LEFT(NICAP[[#This Row],[Date]],2)</f>
        <v>1979</v>
      </c>
      <c r="P5245" s="36" t="str">
        <f>MID(NICAP[[#This Row],[Date]],3,2)</f>
        <v>08</v>
      </c>
      <c r="Q5245" s="36" t="str">
        <f>RIGHT(NICAP[[#This Row],[Date]],2)</f>
        <v>01</v>
      </c>
      <c r="R5245" s="26">
        <f>DATE(NICAP[[#This Row],[Year]],NICAP[[#This Row],[Month]],NICAP[[#This Row],[Day]])</f>
        <v>29068</v>
      </c>
      <c r="S5245" s="35" t="str">
        <f t="shared" si="162"/>
        <v>NY</v>
      </c>
      <c r="T5245" s="24" t="str">
        <f t="shared" si="163"/>
        <v>US</v>
      </c>
    </row>
    <row r="5246" spans="1:20" ht="57" customHeight="1" x14ac:dyDescent="0.2">
      <c r="A5246" s="35">
        <v>5237</v>
      </c>
      <c r="B5246" s="57">
        <v>790802</v>
      </c>
      <c r="C5246" s="50" t="s">
        <v>2810</v>
      </c>
      <c r="D5246" s="50" t="s">
        <v>1813</v>
      </c>
      <c r="E5246" s="50" t="str">
        <f>IF(AND(LEN(NICAP[[#This Row],[State or      Country]])=2,NICAP[[#This Row],[State or      Country]]&lt;&gt;"UK"),"US","Other")</f>
        <v>Other</v>
      </c>
      <c r="F5246" s="49">
        <v>2</v>
      </c>
      <c r="G5246" s="48"/>
      <c r="H5246" s="48"/>
      <c r="I5246" s="48"/>
      <c r="J5246" s="48"/>
      <c r="K5246" s="48"/>
      <c r="L5246" s="36" t="s">
        <v>2809</v>
      </c>
      <c r="M5246" s="36" t="str">
        <f>IF(LEFT(NICAP[[#This Row],[Date]],1)=0,"Y","N")</f>
        <v>N</v>
      </c>
      <c r="N5246" s="36"/>
      <c r="O5246" s="36" t="str">
        <f>19&amp;LEFT(NICAP[[#This Row],[Date]],2)</f>
        <v>1979</v>
      </c>
      <c r="P5246" s="36" t="str">
        <f>MID(NICAP[[#This Row],[Date]],3,2)</f>
        <v>08</v>
      </c>
      <c r="Q5246" s="36" t="str">
        <f>RIGHT(NICAP[[#This Row],[Date]],2)</f>
        <v>02</v>
      </c>
      <c r="R5246" s="26">
        <f>DATE(NICAP[[#This Row],[Year]],NICAP[[#This Row],[Month]],NICAP[[#This Row],[Day]])</f>
        <v>29069</v>
      </c>
      <c r="S5246" s="35" t="str">
        <f t="shared" si="162"/>
        <v/>
      </c>
      <c r="T5246" s="24" t="str">
        <f t="shared" si="163"/>
        <v>France</v>
      </c>
    </row>
    <row r="5247" spans="1:20" ht="56.25" customHeight="1" x14ac:dyDescent="0.2">
      <c r="A5247" s="35">
        <v>5238</v>
      </c>
      <c r="B5247" s="57">
        <v>790802</v>
      </c>
      <c r="C5247" s="50" t="s">
        <v>2810</v>
      </c>
      <c r="D5247" s="50" t="s">
        <v>1813</v>
      </c>
      <c r="E5247" s="50" t="str">
        <f>IF(AND(LEN(NICAP[[#This Row],[State or      Country]])=2,NICAP[[#This Row],[State or      Country]]&lt;&gt;"UK"),"US","Other")</f>
        <v>Other</v>
      </c>
      <c r="F5247" s="49">
        <v>7</v>
      </c>
      <c r="G5247" s="48"/>
      <c r="H5247" s="48"/>
      <c r="I5247" s="48"/>
      <c r="J5247" s="48"/>
      <c r="K5247" s="48"/>
      <c r="L5247" s="36" t="s">
        <v>2809</v>
      </c>
      <c r="M5247" s="36" t="str">
        <f>IF(LEFT(NICAP[[#This Row],[Date]],1)=0,"Y","N")</f>
        <v>N</v>
      </c>
      <c r="N5247" s="36"/>
      <c r="O5247" s="36" t="str">
        <f>19&amp;LEFT(NICAP[[#This Row],[Date]],2)</f>
        <v>1979</v>
      </c>
      <c r="P5247" s="36" t="str">
        <f>MID(NICAP[[#This Row],[Date]],3,2)</f>
        <v>08</v>
      </c>
      <c r="Q5247" s="36" t="str">
        <f>RIGHT(NICAP[[#This Row],[Date]],2)</f>
        <v>02</v>
      </c>
      <c r="R5247" s="26">
        <f>DATE(NICAP[[#This Row],[Year]],NICAP[[#This Row],[Month]],NICAP[[#This Row],[Day]])</f>
        <v>29069</v>
      </c>
      <c r="S5247" s="35" t="str">
        <f t="shared" si="162"/>
        <v/>
      </c>
      <c r="T5247" s="24" t="str">
        <f t="shared" si="163"/>
        <v>France</v>
      </c>
    </row>
    <row r="5248" spans="1:20" ht="27.75" customHeight="1" x14ac:dyDescent="0.2">
      <c r="A5248" s="35">
        <v>5239</v>
      </c>
      <c r="B5248" s="58">
        <v>790804</v>
      </c>
      <c r="C5248" s="44" t="s">
        <v>2788</v>
      </c>
      <c r="D5248" s="44" t="s">
        <v>1676</v>
      </c>
      <c r="E5248" s="44" t="str">
        <f>IF(AND(LEN(NICAP[[#This Row],[State or      Country]])=2,NICAP[[#This Row],[State or      Country]]&lt;&gt;"UK"),"US","Other")</f>
        <v>US</v>
      </c>
      <c r="F5248" s="43">
        <v>2</v>
      </c>
      <c r="G5248" s="41"/>
      <c r="H5248" s="41"/>
      <c r="I5248" s="41"/>
      <c r="J5248" s="41"/>
      <c r="K5248" s="41"/>
      <c r="L5248" s="42" t="s">
        <v>2808</v>
      </c>
      <c r="M5248" s="42" t="str">
        <f>IF(LEFT(NICAP[[#This Row],[Date]],1)=0,"Y","N")</f>
        <v>N</v>
      </c>
      <c r="N5248" s="42"/>
      <c r="O5248" s="42" t="str">
        <f>19&amp;LEFT(NICAP[[#This Row],[Date]],2)</f>
        <v>1979</v>
      </c>
      <c r="P5248" s="42" t="str">
        <f>MID(NICAP[[#This Row],[Date]],3,2)</f>
        <v>08</v>
      </c>
      <c r="Q5248" s="42" t="str">
        <f>RIGHT(NICAP[[#This Row],[Date]],2)</f>
        <v>04</v>
      </c>
      <c r="R5248" s="26">
        <f>DATE(NICAP[[#This Row],[Year]],NICAP[[#This Row],[Month]],NICAP[[#This Row],[Day]])</f>
        <v>29071</v>
      </c>
      <c r="S5248" s="35" t="str">
        <f t="shared" si="162"/>
        <v>CA</v>
      </c>
      <c r="T5248" s="24" t="str">
        <f t="shared" si="163"/>
        <v>US</v>
      </c>
    </row>
    <row r="5249" spans="1:20" ht="12.75" customHeight="1" x14ac:dyDescent="0.2">
      <c r="A5249" s="35">
        <v>5240</v>
      </c>
      <c r="B5249" s="55">
        <v>790809</v>
      </c>
      <c r="C5249" s="39" t="s">
        <v>2807</v>
      </c>
      <c r="D5249" s="39" t="s">
        <v>1676</v>
      </c>
      <c r="E5249" s="39" t="str">
        <f>IF(AND(LEN(NICAP[[#This Row],[State or      Country]])=2,NICAP[[#This Row],[State or      Country]]&lt;&gt;"UK"),"US","Other")</f>
        <v>US</v>
      </c>
      <c r="F5249" s="38">
        <v>11</v>
      </c>
      <c r="G5249" s="37"/>
      <c r="H5249" s="37"/>
      <c r="I5249" s="37"/>
      <c r="J5249" s="37"/>
      <c r="K5249" s="37"/>
      <c r="L5249" s="36" t="s">
        <v>2806</v>
      </c>
      <c r="M5249" s="36" t="str">
        <f>IF(LEFT(NICAP[[#This Row],[Date]],1)=0,"Y","N")</f>
        <v>N</v>
      </c>
      <c r="N5249" s="36"/>
      <c r="O5249" s="36" t="str">
        <f>19&amp;LEFT(NICAP[[#This Row],[Date]],2)</f>
        <v>1979</v>
      </c>
      <c r="P5249" s="36" t="str">
        <f>MID(NICAP[[#This Row],[Date]],3,2)</f>
        <v>08</v>
      </c>
      <c r="Q5249" s="36" t="str">
        <f>RIGHT(NICAP[[#This Row],[Date]],2)</f>
        <v>09</v>
      </c>
      <c r="R5249" s="26">
        <f>DATE(NICAP[[#This Row],[Year]],NICAP[[#This Row],[Month]],NICAP[[#This Row],[Day]])</f>
        <v>29076</v>
      </c>
      <c r="S5249" s="35" t="str">
        <f t="shared" si="162"/>
        <v>CA</v>
      </c>
      <c r="T5249" s="24" t="str">
        <f t="shared" si="163"/>
        <v>US</v>
      </c>
    </row>
    <row r="5250" spans="1:20" ht="42" customHeight="1" x14ac:dyDescent="0.2">
      <c r="A5250" s="35">
        <v>5241</v>
      </c>
      <c r="B5250" s="57">
        <v>790811</v>
      </c>
      <c r="C5250" s="50" t="s">
        <v>2805</v>
      </c>
      <c r="D5250" s="50" t="s">
        <v>2640</v>
      </c>
      <c r="E5250" s="50" t="str">
        <f>IF(AND(LEN(NICAP[[#This Row],[State or      Country]])=2,NICAP[[#This Row],[State or      Country]]&lt;&gt;"UK"),"US","Other")</f>
        <v>US</v>
      </c>
      <c r="F5250" s="49">
        <v>3</v>
      </c>
      <c r="G5250" s="48"/>
      <c r="H5250" s="48"/>
      <c r="I5250" s="48"/>
      <c r="J5250" s="48"/>
      <c r="K5250" s="48"/>
      <c r="L5250" s="42" t="s">
        <v>2804</v>
      </c>
      <c r="M5250" s="42" t="str">
        <f>IF(LEFT(NICAP[[#This Row],[Date]],1)=0,"Y","N")</f>
        <v>N</v>
      </c>
      <c r="N5250" s="42"/>
      <c r="O5250" s="42" t="str">
        <f>19&amp;LEFT(NICAP[[#This Row],[Date]],2)</f>
        <v>1979</v>
      </c>
      <c r="P5250" s="42" t="str">
        <f>MID(NICAP[[#This Row],[Date]],3,2)</f>
        <v>08</v>
      </c>
      <c r="Q5250" s="42" t="str">
        <f>RIGHT(NICAP[[#This Row],[Date]],2)</f>
        <v>11</v>
      </c>
      <c r="R5250" s="26">
        <f>DATE(NICAP[[#This Row],[Year]],NICAP[[#This Row],[Month]],NICAP[[#This Row],[Day]])</f>
        <v>29078</v>
      </c>
      <c r="S5250" s="35" t="str">
        <f t="shared" si="162"/>
        <v>CO</v>
      </c>
      <c r="T5250" s="24" t="str">
        <f t="shared" si="163"/>
        <v>US</v>
      </c>
    </row>
    <row r="5251" spans="1:20" ht="12.75" customHeight="1" x14ac:dyDescent="0.2">
      <c r="A5251" s="35">
        <v>5242</v>
      </c>
      <c r="B5251" s="55">
        <v>790819</v>
      </c>
      <c r="C5251" s="39" t="s">
        <v>2803</v>
      </c>
      <c r="D5251" s="39" t="s">
        <v>1802</v>
      </c>
      <c r="E5251" s="39" t="str">
        <f>IF(AND(LEN(NICAP[[#This Row],[State or      Country]])=2,NICAP[[#This Row],[State or      Country]]&lt;&gt;"UK"),"US","Other")</f>
        <v>Other</v>
      </c>
      <c r="F5251" s="38">
        <v>7</v>
      </c>
      <c r="G5251" s="37"/>
      <c r="H5251" s="37"/>
      <c r="I5251" s="37"/>
      <c r="J5251" s="37"/>
      <c r="K5251" s="37"/>
      <c r="L5251" s="36" t="s">
        <v>2802</v>
      </c>
      <c r="M5251" s="36" t="str">
        <f>IF(LEFT(NICAP[[#This Row],[Date]],1)=0,"Y","N")</f>
        <v>N</v>
      </c>
      <c r="N5251" s="36"/>
      <c r="O5251" s="36" t="str">
        <f>19&amp;LEFT(NICAP[[#This Row],[Date]],2)</f>
        <v>1979</v>
      </c>
      <c r="P5251" s="36" t="str">
        <f>MID(NICAP[[#This Row],[Date]],3,2)</f>
        <v>08</v>
      </c>
      <c r="Q5251" s="36" t="str">
        <f>RIGHT(NICAP[[#This Row],[Date]],2)</f>
        <v>19</v>
      </c>
      <c r="R5251" s="26">
        <f>DATE(NICAP[[#This Row],[Year]],NICAP[[#This Row],[Month]],NICAP[[#This Row],[Day]])</f>
        <v>29086</v>
      </c>
      <c r="S5251" s="35" t="str">
        <f t="shared" si="162"/>
        <v/>
      </c>
      <c r="T5251" s="24" t="str">
        <f t="shared" si="163"/>
        <v>UK</v>
      </c>
    </row>
    <row r="5252" spans="1:20" ht="27" customHeight="1" x14ac:dyDescent="0.2">
      <c r="A5252" s="35">
        <v>5243</v>
      </c>
      <c r="B5252" s="60">
        <v>790826</v>
      </c>
      <c r="C5252" s="44" t="s">
        <v>2801</v>
      </c>
      <c r="D5252" s="44" t="s">
        <v>1749</v>
      </c>
      <c r="E5252" s="44" t="str">
        <f>IF(AND(LEN(NICAP[[#This Row],[State or      Country]])=2,NICAP[[#This Row],[State or      Country]]&lt;&gt;"UK"),"US","Other")</f>
        <v>Other</v>
      </c>
      <c r="F5252" s="43">
        <v>7</v>
      </c>
      <c r="G5252" s="41"/>
      <c r="H5252" s="41"/>
      <c r="I5252" s="41"/>
      <c r="J5252" s="41"/>
      <c r="K5252" s="41"/>
      <c r="L5252" s="42" t="s">
        <v>2800</v>
      </c>
      <c r="M5252" s="42" t="str">
        <f>IF(LEFT(NICAP[[#This Row],[Date]],1)=0,"Y","N")</f>
        <v>N</v>
      </c>
      <c r="N5252" s="42"/>
      <c r="O5252" s="42" t="str">
        <f>19&amp;LEFT(NICAP[[#This Row],[Date]],2)</f>
        <v>1979</v>
      </c>
      <c r="P5252" s="42" t="str">
        <f>MID(NICAP[[#This Row],[Date]],3,2)</f>
        <v>08</v>
      </c>
      <c r="Q5252" s="42" t="str">
        <f>RIGHT(NICAP[[#This Row],[Date]],2)</f>
        <v>26</v>
      </c>
      <c r="R5252" s="26">
        <f>DATE(NICAP[[#This Row],[Year]],NICAP[[#This Row],[Month]],NICAP[[#This Row],[Day]])</f>
        <v>29093</v>
      </c>
      <c r="S5252" s="35" t="str">
        <f t="shared" si="162"/>
        <v/>
      </c>
      <c r="T5252" s="24" t="str">
        <f t="shared" si="163"/>
        <v>Brazil</v>
      </c>
    </row>
    <row r="5253" spans="1:20" ht="14.25" customHeight="1" x14ac:dyDescent="0.2">
      <c r="A5253" s="35">
        <v>5244</v>
      </c>
      <c r="B5253" s="56">
        <v>790827</v>
      </c>
      <c r="C5253" s="39" t="s">
        <v>2799</v>
      </c>
      <c r="D5253" s="39" t="s">
        <v>1883</v>
      </c>
      <c r="E5253" s="39" t="str">
        <f>IF(AND(LEN(NICAP[[#This Row],[State or      Country]])=2,NICAP[[#This Row],[State or      Country]]&lt;&gt;"UK"),"US","Other")</f>
        <v>US</v>
      </c>
      <c r="F5253" s="38">
        <v>6</v>
      </c>
      <c r="G5253" s="47" t="s">
        <v>2618</v>
      </c>
      <c r="H5253" s="46">
        <v>5</v>
      </c>
      <c r="I5253" s="37"/>
      <c r="J5253" s="37"/>
      <c r="K5253" s="37"/>
      <c r="L5253" s="36" t="s">
        <v>2798</v>
      </c>
      <c r="M5253" s="36" t="str">
        <f>IF(LEFT(NICAP[[#This Row],[Date]],1)=0,"Y","N")</f>
        <v>N</v>
      </c>
      <c r="N5253" s="36"/>
      <c r="O5253" s="36" t="str">
        <f>19&amp;LEFT(NICAP[[#This Row],[Date]],2)</f>
        <v>1979</v>
      </c>
      <c r="P5253" s="36" t="str">
        <f>MID(NICAP[[#This Row],[Date]],3,2)</f>
        <v>08</v>
      </c>
      <c r="Q5253" s="36" t="str">
        <f>RIGHT(NICAP[[#This Row],[Date]],2)</f>
        <v>27</v>
      </c>
      <c r="R5253" s="26">
        <f>DATE(NICAP[[#This Row],[Year]],NICAP[[#This Row],[Month]],NICAP[[#This Row],[Day]])</f>
        <v>29094</v>
      </c>
      <c r="S5253" s="35" t="str">
        <f t="shared" si="162"/>
        <v>MN</v>
      </c>
      <c r="T5253" s="24" t="str">
        <f t="shared" si="163"/>
        <v>US</v>
      </c>
    </row>
    <row r="5254" spans="1:20" ht="27" customHeight="1" x14ac:dyDescent="0.2">
      <c r="A5254" s="35">
        <v>5245</v>
      </c>
      <c r="B5254" s="60">
        <v>790829</v>
      </c>
      <c r="C5254" s="44" t="s">
        <v>2797</v>
      </c>
      <c r="D5254" s="44" t="s">
        <v>2243</v>
      </c>
      <c r="E5254" s="44" t="str">
        <f>IF(AND(LEN(NICAP[[#This Row],[State or      Country]])=2,NICAP[[#This Row],[State or      Country]]&lt;&gt;"UK"),"US","Other")</f>
        <v>Other</v>
      </c>
      <c r="F5254" s="43">
        <v>2</v>
      </c>
      <c r="G5254" s="41"/>
      <c r="H5254" s="41"/>
      <c r="I5254" s="41"/>
      <c r="J5254" s="41"/>
      <c r="K5254" s="41"/>
      <c r="L5254" s="42" t="s">
        <v>2796</v>
      </c>
      <c r="M5254" s="42" t="str">
        <f>IF(LEFT(NICAP[[#This Row],[Date]],1)=0,"Y","N")</f>
        <v>N</v>
      </c>
      <c r="N5254" s="42"/>
      <c r="O5254" s="42" t="str">
        <f>19&amp;LEFT(NICAP[[#This Row],[Date]],2)</f>
        <v>1979</v>
      </c>
      <c r="P5254" s="42" t="str">
        <f>MID(NICAP[[#This Row],[Date]],3,2)</f>
        <v>08</v>
      </c>
      <c r="Q5254" s="42" t="str">
        <f>RIGHT(NICAP[[#This Row],[Date]],2)</f>
        <v>29</v>
      </c>
      <c r="R5254" s="26">
        <f>DATE(NICAP[[#This Row],[Year]],NICAP[[#This Row],[Month]],NICAP[[#This Row],[Day]])</f>
        <v>29096</v>
      </c>
      <c r="S5254" s="35" t="str">
        <f t="shared" si="162"/>
        <v/>
      </c>
      <c r="T5254" s="24" t="str">
        <f t="shared" si="163"/>
        <v>Poland</v>
      </c>
    </row>
    <row r="5255" spans="1:20" ht="27" customHeight="1" x14ac:dyDescent="0.2">
      <c r="A5255" s="35">
        <v>5246</v>
      </c>
      <c r="B5255" s="60">
        <v>790902</v>
      </c>
      <c r="C5255" s="44" t="s">
        <v>2795</v>
      </c>
      <c r="D5255" s="44" t="s">
        <v>1933</v>
      </c>
      <c r="E5255" s="44" t="str">
        <f>IF(AND(LEN(NICAP[[#This Row],[State or      Country]])=2,NICAP[[#This Row],[State or      Country]]&lt;&gt;"UK"),"US","Other")</f>
        <v>Other</v>
      </c>
      <c r="F5255" s="43">
        <v>2</v>
      </c>
      <c r="G5255" s="41"/>
      <c r="H5255" s="41"/>
      <c r="I5255" s="41"/>
      <c r="J5255" s="41"/>
      <c r="K5255" s="41"/>
      <c r="L5255" s="42" t="s">
        <v>2794</v>
      </c>
      <c r="M5255" s="42" t="str">
        <f>IF(LEFT(NICAP[[#This Row],[Date]],1)=0,"Y","N")</f>
        <v>N</v>
      </c>
      <c r="N5255" s="42"/>
      <c r="O5255" s="42" t="str">
        <f>19&amp;LEFT(NICAP[[#This Row],[Date]],2)</f>
        <v>1979</v>
      </c>
      <c r="P5255" s="42" t="str">
        <f>MID(NICAP[[#This Row],[Date]],3,2)</f>
        <v>09</v>
      </c>
      <c r="Q5255" s="42" t="str">
        <f>RIGHT(NICAP[[#This Row],[Date]],2)</f>
        <v>02</v>
      </c>
      <c r="R5255" s="26">
        <f>DATE(NICAP[[#This Row],[Year]],NICAP[[#This Row],[Month]],NICAP[[#This Row],[Day]])</f>
        <v>29100</v>
      </c>
      <c r="S5255" s="35" t="str">
        <f t="shared" si="162"/>
        <v/>
      </c>
      <c r="T5255" s="24" t="str">
        <f t="shared" si="163"/>
        <v>Russia</v>
      </c>
    </row>
    <row r="5256" spans="1:20" ht="27" customHeight="1" x14ac:dyDescent="0.2">
      <c r="A5256" s="35">
        <v>5247</v>
      </c>
      <c r="B5256" s="60">
        <v>790902</v>
      </c>
      <c r="C5256" s="44" t="s">
        <v>2795</v>
      </c>
      <c r="D5256" s="44" t="s">
        <v>1933</v>
      </c>
      <c r="E5256" s="44" t="str">
        <f>IF(AND(LEN(NICAP[[#This Row],[State or      Country]])=2,NICAP[[#This Row],[State or      Country]]&lt;&gt;"UK"),"US","Other")</f>
        <v>Other</v>
      </c>
      <c r="F5256" s="43">
        <v>6</v>
      </c>
      <c r="G5256" s="41"/>
      <c r="H5256" s="41"/>
      <c r="I5256" s="41"/>
      <c r="J5256" s="41"/>
      <c r="K5256" s="41"/>
      <c r="L5256" s="42" t="s">
        <v>2794</v>
      </c>
      <c r="M5256" s="42" t="str">
        <f>IF(LEFT(NICAP[[#This Row],[Date]],1)=0,"Y","N")</f>
        <v>N</v>
      </c>
      <c r="N5256" s="42"/>
      <c r="O5256" s="42" t="str">
        <f>19&amp;LEFT(NICAP[[#This Row],[Date]],2)</f>
        <v>1979</v>
      </c>
      <c r="P5256" s="42" t="str">
        <f>MID(NICAP[[#This Row],[Date]],3,2)</f>
        <v>09</v>
      </c>
      <c r="Q5256" s="42" t="str">
        <f>RIGHT(NICAP[[#This Row],[Date]],2)</f>
        <v>02</v>
      </c>
      <c r="R5256" s="26">
        <f>DATE(NICAP[[#This Row],[Year]],NICAP[[#This Row],[Month]],NICAP[[#This Row],[Day]])</f>
        <v>29100</v>
      </c>
      <c r="S5256" s="35" t="str">
        <f t="shared" si="162"/>
        <v/>
      </c>
      <c r="T5256" s="24" t="str">
        <f t="shared" si="163"/>
        <v>Russia</v>
      </c>
    </row>
    <row r="5257" spans="1:20" ht="27.75" customHeight="1" x14ac:dyDescent="0.2">
      <c r="A5257" s="35">
        <v>5248</v>
      </c>
      <c r="B5257" s="60">
        <v>790902</v>
      </c>
      <c r="C5257" s="44" t="s">
        <v>2795</v>
      </c>
      <c r="D5257" s="44" t="s">
        <v>1933</v>
      </c>
      <c r="E5257" s="44" t="str">
        <f>IF(AND(LEN(NICAP[[#This Row],[State or      Country]])=2,NICAP[[#This Row],[State or      Country]]&lt;&gt;"UK"),"US","Other")</f>
        <v>Other</v>
      </c>
      <c r="F5257" s="43">
        <v>7</v>
      </c>
      <c r="G5257" s="41"/>
      <c r="H5257" s="41"/>
      <c r="I5257" s="41"/>
      <c r="J5257" s="41"/>
      <c r="K5257" s="41"/>
      <c r="L5257" s="42" t="s">
        <v>2794</v>
      </c>
      <c r="M5257" s="42" t="str">
        <f>IF(LEFT(NICAP[[#This Row],[Date]],1)=0,"Y","N")</f>
        <v>N</v>
      </c>
      <c r="N5257" s="42"/>
      <c r="O5257" s="42" t="str">
        <f>19&amp;LEFT(NICAP[[#This Row],[Date]],2)</f>
        <v>1979</v>
      </c>
      <c r="P5257" s="42" t="str">
        <f>MID(NICAP[[#This Row],[Date]],3,2)</f>
        <v>09</v>
      </c>
      <c r="Q5257" s="42" t="str">
        <f>RIGHT(NICAP[[#This Row],[Date]],2)</f>
        <v>02</v>
      </c>
      <c r="R5257" s="26">
        <f>DATE(NICAP[[#This Row],[Year]],NICAP[[#This Row],[Month]],NICAP[[#This Row],[Day]])</f>
        <v>29100</v>
      </c>
      <c r="S5257" s="35" t="str">
        <f t="shared" si="162"/>
        <v/>
      </c>
      <c r="T5257" s="24" t="str">
        <f t="shared" si="163"/>
        <v>Russia</v>
      </c>
    </row>
    <row r="5258" spans="1:20" ht="42.75" customHeight="1" x14ac:dyDescent="0.2">
      <c r="A5258" s="35">
        <v>5249</v>
      </c>
      <c r="B5258" s="57">
        <v>790903</v>
      </c>
      <c r="C5258" s="50" t="s">
        <v>2792</v>
      </c>
      <c r="D5258" s="50" t="s">
        <v>1802</v>
      </c>
      <c r="E5258" s="50" t="str">
        <f>IF(AND(LEN(NICAP[[#This Row],[State or      Country]])=2,NICAP[[#This Row],[State or      Country]]&lt;&gt;"UK"),"US","Other")</f>
        <v>Other</v>
      </c>
      <c r="F5258" s="49">
        <v>2</v>
      </c>
      <c r="G5258" s="48"/>
      <c r="H5258" s="48"/>
      <c r="I5258" s="48"/>
      <c r="J5258" s="48"/>
      <c r="K5258" s="48"/>
      <c r="L5258" s="36" t="s">
        <v>2793</v>
      </c>
      <c r="M5258" s="36" t="str">
        <f>IF(LEFT(NICAP[[#This Row],[Date]],1)=0,"Y","N")</f>
        <v>N</v>
      </c>
      <c r="N5258" s="36"/>
      <c r="O5258" s="36" t="str">
        <f>19&amp;LEFT(NICAP[[#This Row],[Date]],2)</f>
        <v>1979</v>
      </c>
      <c r="P5258" s="36" t="str">
        <f>MID(NICAP[[#This Row],[Date]],3,2)</f>
        <v>09</v>
      </c>
      <c r="Q5258" s="36" t="str">
        <f>RIGHT(NICAP[[#This Row],[Date]],2)</f>
        <v>03</v>
      </c>
      <c r="R5258" s="26">
        <f>DATE(NICAP[[#This Row],[Year]],NICAP[[#This Row],[Month]],NICAP[[#This Row],[Day]])</f>
        <v>29101</v>
      </c>
      <c r="S5258" s="35" t="str">
        <f t="shared" ref="S5258:S5321" si="164">IF(E5258="US",D5258,"")</f>
        <v/>
      </c>
      <c r="T5258" s="24" t="str">
        <f t="shared" ref="T5258:T5321" si="165">IF(E5258="US","US",D5258)</f>
        <v>UK</v>
      </c>
    </row>
    <row r="5259" spans="1:20" ht="42" customHeight="1" x14ac:dyDescent="0.2">
      <c r="A5259" s="35">
        <v>5250</v>
      </c>
      <c r="B5259" s="57">
        <v>790903</v>
      </c>
      <c r="C5259" s="50" t="s">
        <v>2792</v>
      </c>
      <c r="D5259" s="50" t="s">
        <v>1802</v>
      </c>
      <c r="E5259" s="50" t="str">
        <f>IF(AND(LEN(NICAP[[#This Row],[State or      Country]])=2,NICAP[[#This Row],[State or      Country]]&lt;&gt;"UK"),"US","Other")</f>
        <v>Other</v>
      </c>
      <c r="F5259" s="49">
        <v>7</v>
      </c>
      <c r="G5259" s="48"/>
      <c r="H5259" s="48"/>
      <c r="I5259" s="48"/>
      <c r="J5259" s="48"/>
      <c r="K5259" s="48"/>
      <c r="L5259" s="42" t="s">
        <v>2791</v>
      </c>
      <c r="M5259" s="42" t="str">
        <f>IF(LEFT(NICAP[[#This Row],[Date]],1)=0,"Y","N")</f>
        <v>N</v>
      </c>
      <c r="N5259" s="42"/>
      <c r="O5259" s="42" t="str">
        <f>19&amp;LEFT(NICAP[[#This Row],[Date]],2)</f>
        <v>1979</v>
      </c>
      <c r="P5259" s="42" t="str">
        <f>MID(NICAP[[#This Row],[Date]],3,2)</f>
        <v>09</v>
      </c>
      <c r="Q5259" s="42" t="str">
        <f>RIGHT(NICAP[[#This Row],[Date]],2)</f>
        <v>03</v>
      </c>
      <c r="R5259" s="26">
        <f>DATE(NICAP[[#This Row],[Year]],NICAP[[#This Row],[Month]],NICAP[[#This Row],[Day]])</f>
        <v>29101</v>
      </c>
      <c r="S5259" s="35" t="str">
        <f t="shared" si="164"/>
        <v/>
      </c>
      <c r="T5259" s="24" t="str">
        <f t="shared" si="165"/>
        <v>UK</v>
      </c>
    </row>
    <row r="5260" spans="1:20" ht="42.75" customHeight="1" x14ac:dyDescent="0.2">
      <c r="A5260" s="35">
        <v>5251</v>
      </c>
      <c r="B5260" s="57">
        <v>790909</v>
      </c>
      <c r="C5260" s="50" t="s">
        <v>2790</v>
      </c>
      <c r="D5260" s="50" t="s">
        <v>1670</v>
      </c>
      <c r="E5260" s="50" t="str">
        <f>IF(AND(LEN(NICAP[[#This Row],[State or      Country]])=2,NICAP[[#This Row],[State or      Country]]&lt;&gt;"UK"),"US","Other")</f>
        <v>US</v>
      </c>
      <c r="F5260" s="49">
        <v>1</v>
      </c>
      <c r="G5260" s="48"/>
      <c r="H5260" s="48"/>
      <c r="I5260" s="48"/>
      <c r="J5260" s="48"/>
      <c r="K5260" s="48"/>
      <c r="L5260" s="36" t="s">
        <v>2789</v>
      </c>
      <c r="M5260" s="36" t="str">
        <f>IF(LEFT(NICAP[[#This Row],[Date]],1)=0,"Y","N")</f>
        <v>N</v>
      </c>
      <c r="N5260" s="36"/>
      <c r="O5260" s="36" t="str">
        <f>19&amp;LEFT(NICAP[[#This Row],[Date]],2)</f>
        <v>1979</v>
      </c>
      <c r="P5260" s="36" t="str">
        <f>MID(NICAP[[#This Row],[Date]],3,2)</f>
        <v>09</v>
      </c>
      <c r="Q5260" s="36" t="str">
        <f>RIGHT(NICAP[[#This Row],[Date]],2)</f>
        <v>09</v>
      </c>
      <c r="R5260" s="26">
        <f>DATE(NICAP[[#This Row],[Year]],NICAP[[#This Row],[Month]],NICAP[[#This Row],[Day]])</f>
        <v>29107</v>
      </c>
      <c r="S5260" s="35" t="str">
        <f t="shared" si="164"/>
        <v>IL</v>
      </c>
      <c r="T5260" s="24" t="str">
        <f t="shared" si="165"/>
        <v>US</v>
      </c>
    </row>
    <row r="5261" spans="1:20" ht="27.75" customHeight="1" x14ac:dyDescent="0.2">
      <c r="A5261" s="35">
        <v>5252</v>
      </c>
      <c r="B5261" s="60">
        <v>790914</v>
      </c>
      <c r="C5261" s="44" t="s">
        <v>2788</v>
      </c>
      <c r="D5261" s="44" t="s">
        <v>1676</v>
      </c>
      <c r="E5261" s="44" t="str">
        <f>IF(AND(LEN(NICAP[[#This Row],[State or      Country]])=2,NICAP[[#This Row],[State or      Country]]&lt;&gt;"UK"),"US","Other")</f>
        <v>US</v>
      </c>
      <c r="F5261" s="43">
        <v>2</v>
      </c>
      <c r="G5261" s="41"/>
      <c r="H5261" s="41"/>
      <c r="I5261" s="41"/>
      <c r="J5261" s="41"/>
      <c r="K5261" s="41"/>
      <c r="L5261" s="42" t="s">
        <v>2787</v>
      </c>
      <c r="M5261" s="42" t="str">
        <f>IF(LEFT(NICAP[[#This Row],[Date]],1)=0,"Y","N")</f>
        <v>N</v>
      </c>
      <c r="N5261" s="42"/>
      <c r="O5261" s="42" t="str">
        <f>19&amp;LEFT(NICAP[[#This Row],[Date]],2)</f>
        <v>1979</v>
      </c>
      <c r="P5261" s="42" t="str">
        <f>MID(NICAP[[#This Row],[Date]],3,2)</f>
        <v>09</v>
      </c>
      <c r="Q5261" s="42" t="str">
        <f>RIGHT(NICAP[[#This Row],[Date]],2)</f>
        <v>14</v>
      </c>
      <c r="R5261" s="26">
        <f>DATE(NICAP[[#This Row],[Year]],NICAP[[#This Row],[Month]],NICAP[[#This Row],[Day]])</f>
        <v>29112</v>
      </c>
      <c r="S5261" s="35" t="str">
        <f t="shared" si="164"/>
        <v>CA</v>
      </c>
      <c r="T5261" s="24" t="str">
        <f t="shared" si="165"/>
        <v>US</v>
      </c>
    </row>
    <row r="5262" spans="1:20" ht="42" customHeight="1" x14ac:dyDescent="0.2">
      <c r="A5262" s="35">
        <v>5253</v>
      </c>
      <c r="B5262" s="57">
        <v>790914</v>
      </c>
      <c r="C5262" s="50" t="s">
        <v>2786</v>
      </c>
      <c r="D5262" s="50" t="s">
        <v>1802</v>
      </c>
      <c r="E5262" s="50" t="str">
        <f>IF(AND(LEN(NICAP[[#This Row],[State or      Country]])=2,NICAP[[#This Row],[State or      Country]]&lt;&gt;"UK"),"US","Other")</f>
        <v>Other</v>
      </c>
      <c r="F5262" s="49">
        <v>2</v>
      </c>
      <c r="G5262" s="48"/>
      <c r="H5262" s="48"/>
      <c r="I5262" s="48"/>
      <c r="J5262" s="48"/>
      <c r="K5262" s="48"/>
      <c r="L5262" s="42" t="s">
        <v>2785</v>
      </c>
      <c r="M5262" s="42" t="str">
        <f>IF(LEFT(NICAP[[#This Row],[Date]],1)=0,"Y","N")</f>
        <v>N</v>
      </c>
      <c r="N5262" s="42"/>
      <c r="O5262" s="42" t="str">
        <f>19&amp;LEFT(NICAP[[#This Row],[Date]],2)</f>
        <v>1979</v>
      </c>
      <c r="P5262" s="42" t="str">
        <f>MID(NICAP[[#This Row],[Date]],3,2)</f>
        <v>09</v>
      </c>
      <c r="Q5262" s="42" t="str">
        <f>RIGHT(NICAP[[#This Row],[Date]],2)</f>
        <v>14</v>
      </c>
      <c r="R5262" s="26">
        <f>DATE(NICAP[[#This Row],[Year]],NICAP[[#This Row],[Month]],NICAP[[#This Row],[Day]])</f>
        <v>29112</v>
      </c>
      <c r="S5262" s="35" t="str">
        <f t="shared" si="164"/>
        <v/>
      </c>
      <c r="T5262" s="24" t="str">
        <f t="shared" si="165"/>
        <v>UK</v>
      </c>
    </row>
    <row r="5263" spans="1:20" ht="41.25" customHeight="1" x14ac:dyDescent="0.2">
      <c r="A5263" s="35">
        <v>5254</v>
      </c>
      <c r="B5263" s="57">
        <v>790914</v>
      </c>
      <c r="C5263" s="50" t="s">
        <v>2786</v>
      </c>
      <c r="D5263" s="50" t="s">
        <v>1802</v>
      </c>
      <c r="E5263" s="50" t="str">
        <f>IF(AND(LEN(NICAP[[#This Row],[State or      Country]])=2,NICAP[[#This Row],[State or      Country]]&lt;&gt;"UK"),"US","Other")</f>
        <v>Other</v>
      </c>
      <c r="F5263" s="49">
        <v>7</v>
      </c>
      <c r="G5263" s="48"/>
      <c r="H5263" s="48"/>
      <c r="I5263" s="48"/>
      <c r="J5263" s="48"/>
      <c r="K5263" s="48"/>
      <c r="L5263" s="42" t="s">
        <v>2785</v>
      </c>
      <c r="M5263" s="42" t="str">
        <f>IF(LEFT(NICAP[[#This Row],[Date]],1)=0,"Y","N")</f>
        <v>N</v>
      </c>
      <c r="N5263" s="42"/>
      <c r="O5263" s="42" t="str">
        <f>19&amp;LEFT(NICAP[[#This Row],[Date]],2)</f>
        <v>1979</v>
      </c>
      <c r="P5263" s="42" t="str">
        <f>MID(NICAP[[#This Row],[Date]],3,2)</f>
        <v>09</v>
      </c>
      <c r="Q5263" s="42" t="str">
        <f>RIGHT(NICAP[[#This Row],[Date]],2)</f>
        <v>14</v>
      </c>
      <c r="R5263" s="26">
        <f>DATE(NICAP[[#This Row],[Year]],NICAP[[#This Row],[Month]],NICAP[[#This Row],[Day]])</f>
        <v>29112</v>
      </c>
      <c r="S5263" s="35" t="str">
        <f t="shared" si="164"/>
        <v/>
      </c>
      <c r="T5263" s="24" t="str">
        <f t="shared" si="165"/>
        <v>UK</v>
      </c>
    </row>
    <row r="5264" spans="1:20" ht="27.75" customHeight="1" x14ac:dyDescent="0.2">
      <c r="A5264" s="35">
        <v>5255</v>
      </c>
      <c r="B5264" s="60">
        <v>790917</v>
      </c>
      <c r="C5264" s="44" t="s">
        <v>2784</v>
      </c>
      <c r="D5264" s="44" t="s">
        <v>2422</v>
      </c>
      <c r="E5264" s="44" t="str">
        <f>IF(AND(LEN(NICAP[[#This Row],[State or      Country]])=2,NICAP[[#This Row],[State or      Country]]&lt;&gt;"UK"),"US","Other")</f>
        <v>Other</v>
      </c>
      <c r="F5264" s="43">
        <v>1</v>
      </c>
      <c r="G5264" s="41"/>
      <c r="H5264" s="41"/>
      <c r="I5264" s="41"/>
      <c r="J5264" s="41"/>
      <c r="K5264" s="41"/>
      <c r="L5264" s="42" t="s">
        <v>2783</v>
      </c>
      <c r="M5264" s="42" t="str">
        <f>IF(LEFT(NICAP[[#This Row],[Date]],1)=0,"Y","N")</f>
        <v>N</v>
      </c>
      <c r="N5264" s="42"/>
      <c r="O5264" s="42" t="str">
        <f>19&amp;LEFT(NICAP[[#This Row],[Date]],2)</f>
        <v>1979</v>
      </c>
      <c r="P5264" s="42" t="str">
        <f>MID(NICAP[[#This Row],[Date]],3,2)</f>
        <v>09</v>
      </c>
      <c r="Q5264" s="42" t="str">
        <f>RIGHT(NICAP[[#This Row],[Date]],2)</f>
        <v>17</v>
      </c>
      <c r="R5264" s="26">
        <f>DATE(NICAP[[#This Row],[Year]],NICAP[[#This Row],[Month]],NICAP[[#This Row],[Day]])</f>
        <v>29115</v>
      </c>
      <c r="S5264" s="35" t="str">
        <f t="shared" si="164"/>
        <v/>
      </c>
      <c r="T5264" s="24" t="str">
        <f t="shared" si="165"/>
        <v>Germany</v>
      </c>
    </row>
    <row r="5265" spans="1:20" ht="42" customHeight="1" x14ac:dyDescent="0.2">
      <c r="A5265" s="35">
        <v>5256</v>
      </c>
      <c r="B5265" s="57">
        <v>790919</v>
      </c>
      <c r="C5265" s="50" t="s">
        <v>2782</v>
      </c>
      <c r="D5265" s="50" t="s">
        <v>2232</v>
      </c>
      <c r="E5265" s="50" t="str">
        <f>IF(AND(LEN(NICAP[[#This Row],[State or      Country]])=2,NICAP[[#This Row],[State or      Country]]&lt;&gt;"UK"),"US","Other")</f>
        <v>Other</v>
      </c>
      <c r="F5265" s="49">
        <v>2</v>
      </c>
      <c r="G5265" s="48"/>
      <c r="H5265" s="48"/>
      <c r="I5265" s="48"/>
      <c r="J5265" s="48"/>
      <c r="K5265" s="48"/>
      <c r="L5265" s="36" t="s">
        <v>2781</v>
      </c>
      <c r="M5265" s="36" t="str">
        <f>IF(LEFT(NICAP[[#This Row],[Date]],1)=0,"Y","N")</f>
        <v>N</v>
      </c>
      <c r="N5265" s="36"/>
      <c r="O5265" s="36" t="str">
        <f>19&amp;LEFT(NICAP[[#This Row],[Date]],2)</f>
        <v>1979</v>
      </c>
      <c r="P5265" s="36" t="str">
        <f>MID(NICAP[[#This Row],[Date]],3,2)</f>
        <v>09</v>
      </c>
      <c r="Q5265" s="36" t="str">
        <f>RIGHT(NICAP[[#This Row],[Date]],2)</f>
        <v>19</v>
      </c>
      <c r="R5265" s="26">
        <f>DATE(NICAP[[#This Row],[Year]],NICAP[[#This Row],[Month]],NICAP[[#This Row],[Day]])</f>
        <v>29117</v>
      </c>
      <c r="S5265" s="35" t="str">
        <f t="shared" si="164"/>
        <v/>
      </c>
      <c r="T5265" s="24" t="str">
        <f t="shared" si="165"/>
        <v>Arg</v>
      </c>
    </row>
    <row r="5266" spans="1:20" ht="42" customHeight="1" x14ac:dyDescent="0.2">
      <c r="A5266" s="35">
        <v>5257</v>
      </c>
      <c r="B5266" s="57">
        <v>790919</v>
      </c>
      <c r="C5266" s="50" t="s">
        <v>2782</v>
      </c>
      <c r="D5266" s="50" t="s">
        <v>2232</v>
      </c>
      <c r="E5266" s="50" t="str">
        <f>IF(AND(LEN(NICAP[[#This Row],[State or      Country]])=2,NICAP[[#This Row],[State or      Country]]&lt;&gt;"UK"),"US","Other")</f>
        <v>Other</v>
      </c>
      <c r="F5266" s="49">
        <v>7</v>
      </c>
      <c r="G5266" s="48"/>
      <c r="H5266" s="48"/>
      <c r="I5266" s="48"/>
      <c r="J5266" s="48"/>
      <c r="K5266" s="48"/>
      <c r="L5266" s="36" t="s">
        <v>2781</v>
      </c>
      <c r="M5266" s="36" t="str">
        <f>IF(LEFT(NICAP[[#This Row],[Date]],1)=0,"Y","N")</f>
        <v>N</v>
      </c>
      <c r="N5266" s="36"/>
      <c r="O5266" s="36" t="str">
        <f>19&amp;LEFT(NICAP[[#This Row],[Date]],2)</f>
        <v>1979</v>
      </c>
      <c r="P5266" s="36" t="str">
        <f>MID(NICAP[[#This Row],[Date]],3,2)</f>
        <v>09</v>
      </c>
      <c r="Q5266" s="36" t="str">
        <f>RIGHT(NICAP[[#This Row],[Date]],2)</f>
        <v>19</v>
      </c>
      <c r="R5266" s="26">
        <f>DATE(NICAP[[#This Row],[Year]],NICAP[[#This Row],[Month]],NICAP[[#This Row],[Day]])</f>
        <v>29117</v>
      </c>
      <c r="S5266" s="35" t="str">
        <f t="shared" si="164"/>
        <v/>
      </c>
      <c r="T5266" s="24" t="str">
        <f t="shared" si="165"/>
        <v>Arg</v>
      </c>
    </row>
    <row r="5267" spans="1:20" ht="12.75" customHeight="1" x14ac:dyDescent="0.2">
      <c r="A5267" s="35">
        <v>5258</v>
      </c>
      <c r="B5267" s="55">
        <v>790921</v>
      </c>
      <c r="C5267" s="39" t="s">
        <v>2780</v>
      </c>
      <c r="D5267" s="39" t="s">
        <v>2243</v>
      </c>
      <c r="E5267" s="39" t="str">
        <f>IF(AND(LEN(NICAP[[#This Row],[State or      Country]])=2,NICAP[[#This Row],[State or      Country]]&lt;&gt;"UK"),"US","Other")</f>
        <v>Other</v>
      </c>
      <c r="F5267" s="38">
        <v>2</v>
      </c>
      <c r="G5267" s="41"/>
      <c r="H5267" s="41"/>
      <c r="I5267" s="41"/>
      <c r="J5267" s="41"/>
      <c r="K5267" s="41"/>
      <c r="L5267" s="36" t="s">
        <v>2779</v>
      </c>
      <c r="M5267" s="36" t="str">
        <f>IF(LEFT(NICAP[[#This Row],[Date]],1)=0,"Y","N")</f>
        <v>N</v>
      </c>
      <c r="N5267" s="36"/>
      <c r="O5267" s="36" t="str">
        <f>19&amp;LEFT(NICAP[[#This Row],[Date]],2)</f>
        <v>1979</v>
      </c>
      <c r="P5267" s="36" t="str">
        <f>MID(NICAP[[#This Row],[Date]],3,2)</f>
        <v>09</v>
      </c>
      <c r="Q5267" s="36" t="str">
        <f>RIGHT(NICAP[[#This Row],[Date]],2)</f>
        <v>21</v>
      </c>
      <c r="R5267" s="26">
        <f>DATE(NICAP[[#This Row],[Year]],NICAP[[#This Row],[Month]],NICAP[[#This Row],[Day]])</f>
        <v>29119</v>
      </c>
      <c r="S5267" s="35" t="str">
        <f t="shared" si="164"/>
        <v/>
      </c>
      <c r="T5267" s="24" t="str">
        <f t="shared" si="165"/>
        <v>Poland</v>
      </c>
    </row>
    <row r="5268" spans="1:20" ht="12.75" customHeight="1" x14ac:dyDescent="0.2">
      <c r="A5268" s="35">
        <v>5259</v>
      </c>
      <c r="B5268" s="55">
        <v>790921</v>
      </c>
      <c r="C5268" s="39" t="s">
        <v>2780</v>
      </c>
      <c r="D5268" s="39" t="s">
        <v>2243</v>
      </c>
      <c r="E5268" s="39" t="str">
        <f>IF(AND(LEN(NICAP[[#This Row],[State or      Country]])=2,NICAP[[#This Row],[State or      Country]]&lt;&gt;"UK"),"US","Other")</f>
        <v>Other</v>
      </c>
      <c r="F5268" s="38">
        <v>7</v>
      </c>
      <c r="G5268" s="37"/>
      <c r="H5268" s="37"/>
      <c r="I5268" s="37"/>
      <c r="J5268" s="37"/>
      <c r="K5268" s="37"/>
      <c r="L5268" s="36" t="s">
        <v>2779</v>
      </c>
      <c r="M5268" s="36" t="str">
        <f>IF(LEFT(NICAP[[#This Row],[Date]],1)=0,"Y","N")</f>
        <v>N</v>
      </c>
      <c r="N5268" s="36"/>
      <c r="O5268" s="36" t="str">
        <f>19&amp;LEFT(NICAP[[#This Row],[Date]],2)</f>
        <v>1979</v>
      </c>
      <c r="P5268" s="36" t="str">
        <f>MID(NICAP[[#This Row],[Date]],3,2)</f>
        <v>09</v>
      </c>
      <c r="Q5268" s="36" t="str">
        <f>RIGHT(NICAP[[#This Row],[Date]],2)</f>
        <v>21</v>
      </c>
      <c r="R5268" s="26">
        <f>DATE(NICAP[[#This Row],[Year]],NICAP[[#This Row],[Month]],NICAP[[#This Row],[Day]])</f>
        <v>29119</v>
      </c>
      <c r="S5268" s="35" t="str">
        <f t="shared" si="164"/>
        <v/>
      </c>
      <c r="T5268" s="24" t="str">
        <f t="shared" si="165"/>
        <v>Poland</v>
      </c>
    </row>
    <row r="5269" spans="1:20" ht="42.75" customHeight="1" x14ac:dyDescent="0.2">
      <c r="A5269" s="35">
        <v>5260</v>
      </c>
      <c r="B5269" s="57">
        <v>790923</v>
      </c>
      <c r="C5269" s="50" t="s">
        <v>2778</v>
      </c>
      <c r="D5269" s="50" t="s">
        <v>2777</v>
      </c>
      <c r="E5269" s="50" t="str">
        <f>IF(AND(LEN(NICAP[[#This Row],[State or      Country]])=2,NICAP[[#This Row],[State or      Country]]&lt;&gt;"UK"),"US","Other")</f>
        <v>US</v>
      </c>
      <c r="F5269" s="49">
        <v>2</v>
      </c>
      <c r="G5269" s="48"/>
      <c r="H5269" s="48"/>
      <c r="I5269" s="48"/>
      <c r="J5269" s="48"/>
      <c r="K5269" s="48"/>
      <c r="L5269" s="36" t="s">
        <v>2776</v>
      </c>
      <c r="M5269" s="36" t="str">
        <f>IF(LEFT(NICAP[[#This Row],[Date]],1)=0,"Y","N")</f>
        <v>N</v>
      </c>
      <c r="N5269" s="36"/>
      <c r="O5269" s="36" t="str">
        <f>19&amp;LEFT(NICAP[[#This Row],[Date]],2)</f>
        <v>1979</v>
      </c>
      <c r="P5269" s="36" t="str">
        <f>MID(NICAP[[#This Row],[Date]],3,2)</f>
        <v>09</v>
      </c>
      <c r="Q5269" s="36" t="str">
        <f>RIGHT(NICAP[[#This Row],[Date]],2)</f>
        <v>23</v>
      </c>
      <c r="R5269" s="26">
        <f>DATE(NICAP[[#This Row],[Year]],NICAP[[#This Row],[Month]],NICAP[[#This Row],[Day]])</f>
        <v>29121</v>
      </c>
      <c r="S5269" s="35" t="str">
        <f t="shared" si="164"/>
        <v>Ia</v>
      </c>
      <c r="T5269" s="24" t="str">
        <f t="shared" si="165"/>
        <v>US</v>
      </c>
    </row>
    <row r="5270" spans="1:20" ht="27.75" customHeight="1" x14ac:dyDescent="0.2">
      <c r="A5270" s="35">
        <v>5261</v>
      </c>
      <c r="B5270" s="60">
        <v>790923</v>
      </c>
      <c r="C5270" s="44" t="s">
        <v>2775</v>
      </c>
      <c r="D5270" s="44" t="s">
        <v>1813</v>
      </c>
      <c r="E5270" s="44" t="str">
        <f>IF(AND(LEN(NICAP[[#This Row],[State or      Country]])=2,NICAP[[#This Row],[State or      Country]]&lt;&gt;"UK"),"US","Other")</f>
        <v>Other</v>
      </c>
      <c r="F5270" s="43">
        <v>2</v>
      </c>
      <c r="G5270" s="41"/>
      <c r="H5270" s="41"/>
      <c r="I5270" s="41"/>
      <c r="J5270" s="41"/>
      <c r="K5270" s="41"/>
      <c r="L5270" s="42" t="s">
        <v>2774</v>
      </c>
      <c r="M5270" s="42" t="str">
        <f>IF(LEFT(NICAP[[#This Row],[Date]],1)=0,"Y","N")</f>
        <v>N</v>
      </c>
      <c r="N5270" s="42"/>
      <c r="O5270" s="42" t="str">
        <f>19&amp;LEFT(NICAP[[#This Row],[Date]],2)</f>
        <v>1979</v>
      </c>
      <c r="P5270" s="42" t="str">
        <f>MID(NICAP[[#This Row],[Date]],3,2)</f>
        <v>09</v>
      </c>
      <c r="Q5270" s="42" t="str">
        <f>RIGHT(NICAP[[#This Row],[Date]],2)</f>
        <v>23</v>
      </c>
      <c r="R5270" s="26">
        <f>DATE(NICAP[[#This Row],[Year]],NICAP[[#This Row],[Month]],NICAP[[#This Row],[Day]])</f>
        <v>29121</v>
      </c>
      <c r="S5270" s="35" t="str">
        <f t="shared" si="164"/>
        <v/>
      </c>
      <c r="T5270" s="24" t="str">
        <f t="shared" si="165"/>
        <v>France</v>
      </c>
    </row>
    <row r="5271" spans="1:20" ht="57" customHeight="1" x14ac:dyDescent="0.2">
      <c r="A5271" s="35">
        <v>5262</v>
      </c>
      <c r="B5271" s="57">
        <v>790925</v>
      </c>
      <c r="C5271" s="50" t="s">
        <v>2773</v>
      </c>
      <c r="D5271" s="50" t="s">
        <v>2263</v>
      </c>
      <c r="E5271" s="50" t="str">
        <f>IF(AND(LEN(NICAP[[#This Row],[State or      Country]])=2,NICAP[[#This Row],[State or      Country]]&lt;&gt;"UK"),"US","Other")</f>
        <v>Other</v>
      </c>
      <c r="F5271" s="49">
        <v>2</v>
      </c>
      <c r="G5271" s="48"/>
      <c r="H5271" s="48"/>
      <c r="I5271" s="48"/>
      <c r="J5271" s="48"/>
      <c r="K5271" s="48"/>
      <c r="L5271" s="36" t="s">
        <v>2772</v>
      </c>
      <c r="M5271" s="36" t="str">
        <f>IF(LEFT(NICAP[[#This Row],[Date]],1)=0,"Y","N")</f>
        <v>N</v>
      </c>
      <c r="N5271" s="36"/>
      <c r="O5271" s="36" t="str">
        <f>19&amp;LEFT(NICAP[[#This Row],[Date]],2)</f>
        <v>1979</v>
      </c>
      <c r="P5271" s="36" t="str">
        <f>MID(NICAP[[#This Row],[Date]],3,2)</f>
        <v>09</v>
      </c>
      <c r="Q5271" s="36" t="str">
        <f>RIGHT(NICAP[[#This Row],[Date]],2)</f>
        <v>25</v>
      </c>
      <c r="R5271" s="26">
        <f>DATE(NICAP[[#This Row],[Year]],NICAP[[#This Row],[Month]],NICAP[[#This Row],[Day]])</f>
        <v>29123</v>
      </c>
      <c r="S5271" s="35" t="str">
        <f t="shared" si="164"/>
        <v/>
      </c>
      <c r="T5271" s="24" t="str">
        <f t="shared" si="165"/>
        <v>Chile</v>
      </c>
    </row>
    <row r="5272" spans="1:20" ht="56.25" customHeight="1" x14ac:dyDescent="0.2">
      <c r="A5272" s="35">
        <v>5263</v>
      </c>
      <c r="B5272" s="57">
        <v>790925</v>
      </c>
      <c r="C5272" s="50" t="s">
        <v>2773</v>
      </c>
      <c r="D5272" s="50" t="s">
        <v>2263</v>
      </c>
      <c r="E5272" s="50" t="str">
        <f>IF(AND(LEN(NICAP[[#This Row],[State or      Country]])=2,NICAP[[#This Row],[State or      Country]]&lt;&gt;"UK"),"US","Other")</f>
        <v>Other</v>
      </c>
      <c r="F5272" s="49">
        <v>7</v>
      </c>
      <c r="G5272" s="48"/>
      <c r="H5272" s="48"/>
      <c r="I5272" s="48"/>
      <c r="J5272" s="48"/>
      <c r="K5272" s="48"/>
      <c r="L5272" s="36" t="s">
        <v>2772</v>
      </c>
      <c r="M5272" s="36" t="str">
        <f>IF(LEFT(NICAP[[#This Row],[Date]],1)=0,"Y","N")</f>
        <v>N</v>
      </c>
      <c r="N5272" s="36"/>
      <c r="O5272" s="36" t="str">
        <f>19&amp;LEFT(NICAP[[#This Row],[Date]],2)</f>
        <v>1979</v>
      </c>
      <c r="P5272" s="36" t="str">
        <f>MID(NICAP[[#This Row],[Date]],3,2)</f>
        <v>09</v>
      </c>
      <c r="Q5272" s="36" t="str">
        <f>RIGHT(NICAP[[#This Row],[Date]],2)</f>
        <v>25</v>
      </c>
      <c r="R5272" s="26">
        <f>DATE(NICAP[[#This Row],[Year]],NICAP[[#This Row],[Month]],NICAP[[#This Row],[Day]])</f>
        <v>29123</v>
      </c>
      <c r="S5272" s="35" t="str">
        <f t="shared" si="164"/>
        <v/>
      </c>
      <c r="T5272" s="24" t="str">
        <f t="shared" si="165"/>
        <v>Chile</v>
      </c>
    </row>
    <row r="5273" spans="1:20" ht="42" customHeight="1" x14ac:dyDescent="0.2">
      <c r="A5273" s="35">
        <v>5264</v>
      </c>
      <c r="B5273" s="57">
        <v>790926</v>
      </c>
      <c r="C5273" s="50" t="s">
        <v>2770</v>
      </c>
      <c r="D5273" s="50" t="s">
        <v>1758</v>
      </c>
      <c r="E5273" s="50" t="str">
        <f>IF(AND(LEN(NICAP[[#This Row],[State or      Country]])=2,NICAP[[#This Row],[State or      Country]]&lt;&gt;"UK"),"US","Other")</f>
        <v>US</v>
      </c>
      <c r="F5273" s="49">
        <v>2</v>
      </c>
      <c r="G5273" s="48"/>
      <c r="H5273" s="48"/>
      <c r="I5273" s="48"/>
      <c r="J5273" s="48"/>
      <c r="K5273" s="48"/>
      <c r="L5273" s="42" t="s">
        <v>2771</v>
      </c>
      <c r="M5273" s="42" t="str">
        <f>IF(LEFT(NICAP[[#This Row],[Date]],1)=0,"Y","N")</f>
        <v>N</v>
      </c>
      <c r="N5273" s="42"/>
      <c r="O5273" s="42" t="str">
        <f>19&amp;LEFT(NICAP[[#This Row],[Date]],2)</f>
        <v>1979</v>
      </c>
      <c r="P5273" s="42" t="str">
        <f>MID(NICAP[[#This Row],[Date]],3,2)</f>
        <v>09</v>
      </c>
      <c r="Q5273" s="42" t="str">
        <f>RIGHT(NICAP[[#This Row],[Date]],2)</f>
        <v>26</v>
      </c>
      <c r="R5273" s="26">
        <f>DATE(NICAP[[#This Row],[Year]],NICAP[[#This Row],[Month]],NICAP[[#This Row],[Day]])</f>
        <v>29124</v>
      </c>
      <c r="S5273" s="35" t="str">
        <f t="shared" si="164"/>
        <v>NY</v>
      </c>
      <c r="T5273" s="24" t="str">
        <f t="shared" si="165"/>
        <v>US</v>
      </c>
    </row>
    <row r="5274" spans="1:20" ht="42" customHeight="1" x14ac:dyDescent="0.2">
      <c r="A5274" s="35">
        <v>5265</v>
      </c>
      <c r="B5274" s="57">
        <v>790926</v>
      </c>
      <c r="C5274" s="50" t="s">
        <v>2770</v>
      </c>
      <c r="D5274" s="50" t="s">
        <v>1758</v>
      </c>
      <c r="E5274" s="50" t="str">
        <f>IF(AND(LEN(NICAP[[#This Row],[State or      Country]])=2,NICAP[[#This Row],[State or      Country]]&lt;&gt;"UK"),"US","Other")</f>
        <v>US</v>
      </c>
      <c r="F5274" s="49">
        <v>7</v>
      </c>
      <c r="G5274" s="48"/>
      <c r="H5274" s="48"/>
      <c r="I5274" s="48"/>
      <c r="J5274" s="48"/>
      <c r="K5274" s="48"/>
      <c r="L5274" s="42" t="s">
        <v>2769</v>
      </c>
      <c r="M5274" s="42" t="str">
        <f>IF(LEFT(NICAP[[#This Row],[Date]],1)=0,"Y","N")</f>
        <v>N</v>
      </c>
      <c r="N5274" s="42"/>
      <c r="O5274" s="42" t="str">
        <f>19&amp;LEFT(NICAP[[#This Row],[Date]],2)</f>
        <v>1979</v>
      </c>
      <c r="P5274" s="42" t="str">
        <f>MID(NICAP[[#This Row],[Date]],3,2)</f>
        <v>09</v>
      </c>
      <c r="Q5274" s="42" t="str">
        <f>RIGHT(NICAP[[#This Row],[Date]],2)</f>
        <v>26</v>
      </c>
      <c r="R5274" s="26">
        <f>DATE(NICAP[[#This Row],[Year]],NICAP[[#This Row],[Month]],NICAP[[#This Row],[Day]])</f>
        <v>29124</v>
      </c>
      <c r="S5274" s="35" t="str">
        <f t="shared" si="164"/>
        <v>NY</v>
      </c>
      <c r="T5274" s="24" t="str">
        <f t="shared" si="165"/>
        <v>US</v>
      </c>
    </row>
    <row r="5275" spans="1:20" ht="12.75" customHeight="1" x14ac:dyDescent="0.2">
      <c r="A5275" s="35">
        <v>5266</v>
      </c>
      <c r="B5275" s="55">
        <v>791015</v>
      </c>
      <c r="C5275" s="39" t="s">
        <v>2768</v>
      </c>
      <c r="D5275" s="39" t="s">
        <v>2519</v>
      </c>
      <c r="E5275" s="39" t="str">
        <f>IF(AND(LEN(NICAP[[#This Row],[State or      Country]])=2,NICAP[[#This Row],[State or      Country]]&lt;&gt;"UK"),"US","Other")</f>
        <v>US</v>
      </c>
      <c r="F5275" s="38">
        <v>9</v>
      </c>
      <c r="G5275" s="41"/>
      <c r="H5275" s="46">
        <v>5</v>
      </c>
      <c r="I5275" s="41"/>
      <c r="J5275" s="41"/>
      <c r="K5275" s="41"/>
      <c r="L5275" s="36" t="s">
        <v>2767</v>
      </c>
      <c r="M5275" s="36" t="str">
        <f>IF(LEFT(NICAP[[#This Row],[Date]],1)=0,"Y","N")</f>
        <v>N</v>
      </c>
      <c r="N5275" s="36"/>
      <c r="O5275" s="36" t="str">
        <f>19&amp;LEFT(NICAP[[#This Row],[Date]],2)</f>
        <v>1979</v>
      </c>
      <c r="P5275" s="36" t="str">
        <f>MID(NICAP[[#This Row],[Date]],3,2)</f>
        <v>10</v>
      </c>
      <c r="Q5275" s="36" t="str">
        <f>RIGHT(NICAP[[#This Row],[Date]],2)</f>
        <v>15</v>
      </c>
      <c r="R5275" s="26">
        <f>DATE(NICAP[[#This Row],[Year]],NICAP[[#This Row],[Month]],NICAP[[#This Row],[Day]])</f>
        <v>29143</v>
      </c>
      <c r="S5275" s="35" t="str">
        <f t="shared" si="164"/>
        <v>DE</v>
      </c>
      <c r="T5275" s="24" t="str">
        <f t="shared" si="165"/>
        <v>US</v>
      </c>
    </row>
    <row r="5276" spans="1:20" ht="42.75" customHeight="1" x14ac:dyDescent="0.2">
      <c r="A5276" s="35">
        <v>5267</v>
      </c>
      <c r="B5276" s="73">
        <v>791026</v>
      </c>
      <c r="C5276" s="50" t="s">
        <v>2766</v>
      </c>
      <c r="D5276" s="50" t="s">
        <v>1676</v>
      </c>
      <c r="E5276" s="50" t="str">
        <f>IF(AND(LEN(NICAP[[#This Row],[State or      Country]])=2,NICAP[[#This Row],[State or      Country]]&lt;&gt;"UK"),"US","Other")</f>
        <v>US</v>
      </c>
      <c r="F5276" s="49">
        <v>4</v>
      </c>
      <c r="G5276" s="48"/>
      <c r="H5276" s="48"/>
      <c r="I5276" s="48"/>
      <c r="J5276" s="48"/>
      <c r="K5276" s="48"/>
      <c r="L5276" s="36" t="s">
        <v>2765</v>
      </c>
      <c r="M5276" s="36" t="str">
        <f>IF(LEFT(NICAP[[#This Row],[Date]],1)=0,"Y","N")</f>
        <v>N</v>
      </c>
      <c r="N5276" s="36"/>
      <c r="O5276" s="36" t="str">
        <f>19&amp;LEFT(NICAP[[#This Row],[Date]],2)</f>
        <v>1979</v>
      </c>
      <c r="P5276" s="36" t="str">
        <f>MID(NICAP[[#This Row],[Date]],3,2)</f>
        <v>10</v>
      </c>
      <c r="Q5276" s="36" t="str">
        <f>RIGHT(NICAP[[#This Row],[Date]],2)</f>
        <v>26</v>
      </c>
      <c r="R5276" s="26">
        <f>DATE(NICAP[[#This Row],[Year]],NICAP[[#This Row],[Month]],NICAP[[#This Row],[Day]])</f>
        <v>29154</v>
      </c>
      <c r="S5276" s="35" t="str">
        <f t="shared" si="164"/>
        <v>CA</v>
      </c>
      <c r="T5276" s="24" t="str">
        <f t="shared" si="165"/>
        <v>US</v>
      </c>
    </row>
    <row r="5277" spans="1:20" ht="14.25" customHeight="1" x14ac:dyDescent="0.2">
      <c r="A5277" s="35">
        <v>5268</v>
      </c>
      <c r="B5277" s="56">
        <v>791111</v>
      </c>
      <c r="C5277" s="39" t="s">
        <v>2764</v>
      </c>
      <c r="D5277" s="39" t="s">
        <v>2763</v>
      </c>
      <c r="E5277" s="39" t="str">
        <f>IF(AND(LEN(NICAP[[#This Row],[State or      Country]])=2,NICAP[[#This Row],[State or      Country]]&lt;&gt;"UK"),"US","Other")</f>
        <v>Other</v>
      </c>
      <c r="F5277" s="38">
        <v>11</v>
      </c>
      <c r="G5277" s="39" t="s">
        <v>1757</v>
      </c>
      <c r="H5277" s="46">
        <v>2</v>
      </c>
      <c r="I5277" s="37"/>
      <c r="J5277" s="37"/>
      <c r="K5277" s="37"/>
      <c r="L5277" s="36" t="s">
        <v>2762</v>
      </c>
      <c r="M5277" s="36" t="str">
        <f>IF(LEFT(NICAP[[#This Row],[Date]],1)=0,"Y","N")</f>
        <v>N</v>
      </c>
      <c r="N5277" s="36"/>
      <c r="O5277" s="36" t="str">
        <f>19&amp;LEFT(NICAP[[#This Row],[Date]],2)</f>
        <v>1979</v>
      </c>
      <c r="P5277" s="36" t="str">
        <f>MID(NICAP[[#This Row],[Date]],3,2)</f>
        <v>11</v>
      </c>
      <c r="Q5277" s="36" t="str">
        <f>RIGHT(NICAP[[#This Row],[Date]],2)</f>
        <v>11</v>
      </c>
      <c r="R5277" s="26">
        <f>DATE(NICAP[[#This Row],[Year]],NICAP[[#This Row],[Month]],NICAP[[#This Row],[Day]])</f>
        <v>29170</v>
      </c>
      <c r="S5277" s="35" t="str">
        <f t="shared" si="164"/>
        <v/>
      </c>
      <c r="T5277" s="24" t="str">
        <f t="shared" si="165"/>
        <v>At Sea</v>
      </c>
    </row>
    <row r="5278" spans="1:20" ht="27.75" customHeight="1" x14ac:dyDescent="0.2">
      <c r="A5278" s="35">
        <v>5269</v>
      </c>
      <c r="B5278" s="84">
        <v>791111</v>
      </c>
      <c r="C5278" s="44" t="s">
        <v>2761</v>
      </c>
      <c r="D5278" s="44" t="s">
        <v>2321</v>
      </c>
      <c r="E5278" s="44" t="str">
        <f>IF(AND(LEN(NICAP[[#This Row],[State or      Country]])=2,NICAP[[#This Row],[State or      Country]]&lt;&gt;"UK"),"US","Other")</f>
        <v>Other</v>
      </c>
      <c r="F5278" s="43">
        <v>11</v>
      </c>
      <c r="G5278" s="41"/>
      <c r="H5278" s="41"/>
      <c r="I5278" s="41"/>
      <c r="J5278" s="41"/>
      <c r="K5278" s="41"/>
      <c r="L5278" s="42" t="s">
        <v>2760</v>
      </c>
      <c r="M5278" s="42" t="str">
        <f>IF(LEFT(NICAP[[#This Row],[Date]],1)=0,"Y","N")</f>
        <v>N</v>
      </c>
      <c r="N5278" s="42"/>
      <c r="O5278" s="42" t="str">
        <f>19&amp;LEFT(NICAP[[#This Row],[Date]],2)</f>
        <v>1979</v>
      </c>
      <c r="P5278" s="42" t="str">
        <f>MID(NICAP[[#This Row],[Date]],3,2)</f>
        <v>11</v>
      </c>
      <c r="Q5278" s="42" t="str">
        <f>RIGHT(NICAP[[#This Row],[Date]],2)</f>
        <v>11</v>
      </c>
      <c r="R5278" s="26">
        <f>DATE(NICAP[[#This Row],[Year]],NICAP[[#This Row],[Month]],NICAP[[#This Row],[Day]])</f>
        <v>29170</v>
      </c>
      <c r="S5278" s="35" t="str">
        <f t="shared" si="164"/>
        <v/>
      </c>
      <c r="T5278" s="24" t="str">
        <f t="shared" si="165"/>
        <v>Canary Islands</v>
      </c>
    </row>
    <row r="5279" spans="1:20" ht="42.75" customHeight="1" x14ac:dyDescent="0.2">
      <c r="A5279" s="35">
        <v>5270</v>
      </c>
      <c r="B5279" s="67">
        <v>791120</v>
      </c>
      <c r="C5279" s="50" t="s">
        <v>2759</v>
      </c>
      <c r="D5279" s="50" t="s">
        <v>1813</v>
      </c>
      <c r="E5279" s="50" t="str">
        <f>IF(AND(LEN(NICAP[[#This Row],[State or      Country]])=2,NICAP[[#This Row],[State or      Country]]&lt;&gt;"UK"),"US","Other")</f>
        <v>Other</v>
      </c>
      <c r="F5279" s="49">
        <v>2</v>
      </c>
      <c r="G5279" s="48"/>
      <c r="H5279" s="48"/>
      <c r="I5279" s="48"/>
      <c r="J5279" s="48"/>
      <c r="K5279" s="48"/>
      <c r="L5279" s="36" t="s">
        <v>2758</v>
      </c>
      <c r="M5279" s="36" t="str">
        <f>IF(LEFT(NICAP[[#This Row],[Date]],1)=0,"Y","N")</f>
        <v>N</v>
      </c>
      <c r="N5279" s="36"/>
      <c r="O5279" s="36" t="str">
        <f>19&amp;LEFT(NICAP[[#This Row],[Date]],2)</f>
        <v>1979</v>
      </c>
      <c r="P5279" s="36" t="str">
        <f>MID(NICAP[[#This Row],[Date]],3,2)</f>
        <v>11</v>
      </c>
      <c r="Q5279" s="36" t="str">
        <f>RIGHT(NICAP[[#This Row],[Date]],2)</f>
        <v>20</v>
      </c>
      <c r="R5279" s="26">
        <f>DATE(NICAP[[#This Row],[Year]],NICAP[[#This Row],[Month]],NICAP[[#This Row],[Day]])</f>
        <v>29179</v>
      </c>
      <c r="S5279" s="35" t="str">
        <f t="shared" si="164"/>
        <v/>
      </c>
      <c r="T5279" s="24" t="str">
        <f t="shared" si="165"/>
        <v>France</v>
      </c>
    </row>
    <row r="5280" spans="1:20" ht="57" customHeight="1" x14ac:dyDescent="0.2">
      <c r="A5280" s="35">
        <v>5271</v>
      </c>
      <c r="B5280" s="85">
        <v>791202</v>
      </c>
      <c r="C5280" s="50" t="s">
        <v>2070</v>
      </c>
      <c r="D5280" s="50" t="s">
        <v>1787</v>
      </c>
      <c r="E5280" s="50" t="str">
        <f>IF(AND(LEN(NICAP[[#This Row],[State or      Country]])=2,NICAP[[#This Row],[State or      Country]]&lt;&gt;"UK"),"US","Other")</f>
        <v>US</v>
      </c>
      <c r="F5280" s="49">
        <v>2</v>
      </c>
      <c r="G5280" s="48"/>
      <c r="H5280" s="48"/>
      <c r="I5280" s="48"/>
      <c r="J5280" s="48"/>
      <c r="K5280" s="48"/>
      <c r="L5280" s="36" t="s">
        <v>2757</v>
      </c>
      <c r="M5280" s="36" t="str">
        <f>IF(LEFT(NICAP[[#This Row],[Date]],1)=0,"Y","N")</f>
        <v>N</v>
      </c>
      <c r="N5280" s="36"/>
      <c r="O5280" s="36" t="str">
        <f>19&amp;LEFT(NICAP[[#This Row],[Date]],2)</f>
        <v>1979</v>
      </c>
      <c r="P5280" s="36" t="str">
        <f>MID(NICAP[[#This Row],[Date]],3,2)</f>
        <v>12</v>
      </c>
      <c r="Q5280" s="36" t="str">
        <f>RIGHT(NICAP[[#This Row],[Date]],2)</f>
        <v>02</v>
      </c>
      <c r="R5280" s="26">
        <f>DATE(NICAP[[#This Row],[Year]],NICAP[[#This Row],[Month]],NICAP[[#This Row],[Day]])</f>
        <v>29191</v>
      </c>
      <c r="S5280" s="35" t="str">
        <f t="shared" si="164"/>
        <v>IN</v>
      </c>
      <c r="T5280" s="24" t="str">
        <f t="shared" si="165"/>
        <v>US</v>
      </c>
    </row>
    <row r="5281" spans="1:20" ht="27" customHeight="1" x14ac:dyDescent="0.2">
      <c r="A5281" s="35">
        <v>5272</v>
      </c>
      <c r="B5281" s="84">
        <v>791202</v>
      </c>
      <c r="C5281" s="44" t="s">
        <v>2756</v>
      </c>
      <c r="D5281" s="44" t="s">
        <v>1787</v>
      </c>
      <c r="E5281" s="44" t="str">
        <f>IF(AND(LEN(NICAP[[#This Row],[State or      Country]])=2,NICAP[[#This Row],[State or      Country]]&lt;&gt;"UK"),"US","Other")</f>
        <v>US</v>
      </c>
      <c r="F5281" s="43">
        <v>2</v>
      </c>
      <c r="G5281" s="41"/>
      <c r="H5281" s="41"/>
      <c r="I5281" s="41"/>
      <c r="J5281" s="41"/>
      <c r="K5281" s="41"/>
      <c r="L5281" s="42" t="s">
        <v>2755</v>
      </c>
      <c r="M5281" s="42" t="str">
        <f>IF(LEFT(NICAP[[#This Row],[Date]],1)=0,"Y","N")</f>
        <v>N</v>
      </c>
      <c r="N5281" s="42"/>
      <c r="O5281" s="42" t="str">
        <f>19&amp;LEFT(NICAP[[#This Row],[Date]],2)</f>
        <v>1979</v>
      </c>
      <c r="P5281" s="42" t="str">
        <f>MID(NICAP[[#This Row],[Date]],3,2)</f>
        <v>12</v>
      </c>
      <c r="Q5281" s="42" t="str">
        <f>RIGHT(NICAP[[#This Row],[Date]],2)</f>
        <v>02</v>
      </c>
      <c r="R5281" s="26">
        <f>DATE(NICAP[[#This Row],[Year]],NICAP[[#This Row],[Month]],NICAP[[#This Row],[Day]])</f>
        <v>29191</v>
      </c>
      <c r="S5281" s="35" t="str">
        <f t="shared" si="164"/>
        <v>IN</v>
      </c>
      <c r="T5281" s="24" t="str">
        <f t="shared" si="165"/>
        <v>US</v>
      </c>
    </row>
    <row r="5282" spans="1:20" ht="57.75" customHeight="1" x14ac:dyDescent="0.2">
      <c r="A5282" s="35">
        <v>5273</v>
      </c>
      <c r="B5282" s="67">
        <v>791204</v>
      </c>
      <c r="C5282" s="50" t="s">
        <v>2754</v>
      </c>
      <c r="D5282" s="50" t="s">
        <v>1805</v>
      </c>
      <c r="E5282" s="50" t="str">
        <f>IF(AND(LEN(NICAP[[#This Row],[State or      Country]])=2,NICAP[[#This Row],[State or      Country]]&lt;&gt;"UK"),"US","Other")</f>
        <v>Other</v>
      </c>
      <c r="F5282" s="49">
        <v>2</v>
      </c>
      <c r="G5282" s="48"/>
      <c r="H5282" s="48"/>
      <c r="I5282" s="48"/>
      <c r="J5282" s="48"/>
      <c r="K5282" s="48"/>
      <c r="L5282" s="36" t="s">
        <v>2753</v>
      </c>
      <c r="M5282" s="36" t="str">
        <f>IF(LEFT(NICAP[[#This Row],[Date]],1)=0,"Y","N")</f>
        <v>N</v>
      </c>
      <c r="N5282" s="36"/>
      <c r="O5282" s="36" t="str">
        <f>19&amp;LEFT(NICAP[[#This Row],[Date]],2)</f>
        <v>1979</v>
      </c>
      <c r="P5282" s="36" t="str">
        <f>MID(NICAP[[#This Row],[Date]],3,2)</f>
        <v>12</v>
      </c>
      <c r="Q5282" s="36" t="str">
        <f>RIGHT(NICAP[[#This Row],[Date]],2)</f>
        <v>04</v>
      </c>
      <c r="R5282" s="26">
        <f>DATE(NICAP[[#This Row],[Year]],NICAP[[#This Row],[Month]],NICAP[[#This Row],[Day]])</f>
        <v>29193</v>
      </c>
      <c r="S5282" s="35" t="str">
        <f t="shared" si="164"/>
        <v/>
      </c>
      <c r="T5282" s="24" t="str">
        <f t="shared" si="165"/>
        <v>Sweden</v>
      </c>
    </row>
    <row r="5283" spans="1:20" ht="57" customHeight="1" x14ac:dyDescent="0.2">
      <c r="A5283" s="35">
        <v>5274</v>
      </c>
      <c r="B5283" s="67">
        <v>791204</v>
      </c>
      <c r="C5283" s="50" t="s">
        <v>2754</v>
      </c>
      <c r="D5283" s="50" t="s">
        <v>1805</v>
      </c>
      <c r="E5283" s="50" t="str">
        <f>IF(AND(LEN(NICAP[[#This Row],[State or      Country]])=2,NICAP[[#This Row],[State or      Country]]&lt;&gt;"UK"),"US","Other")</f>
        <v>Other</v>
      </c>
      <c r="F5283" s="49">
        <v>7</v>
      </c>
      <c r="G5283" s="48"/>
      <c r="H5283" s="48"/>
      <c r="I5283" s="48"/>
      <c r="J5283" s="48"/>
      <c r="K5283" s="48"/>
      <c r="L5283" s="36" t="s">
        <v>2753</v>
      </c>
      <c r="M5283" s="36" t="str">
        <f>IF(LEFT(NICAP[[#This Row],[Date]],1)=0,"Y","N")</f>
        <v>N</v>
      </c>
      <c r="N5283" s="36"/>
      <c r="O5283" s="36" t="str">
        <f>19&amp;LEFT(NICAP[[#This Row],[Date]],2)</f>
        <v>1979</v>
      </c>
      <c r="P5283" s="36" t="str">
        <f>MID(NICAP[[#This Row],[Date]],3,2)</f>
        <v>12</v>
      </c>
      <c r="Q5283" s="36" t="str">
        <f>RIGHT(NICAP[[#This Row],[Date]],2)</f>
        <v>04</v>
      </c>
      <c r="R5283" s="26">
        <f>DATE(NICAP[[#This Row],[Year]],NICAP[[#This Row],[Month]],NICAP[[#This Row],[Day]])</f>
        <v>29193</v>
      </c>
      <c r="S5283" s="35" t="str">
        <f t="shared" si="164"/>
        <v/>
      </c>
      <c r="T5283" s="24" t="str">
        <f t="shared" si="165"/>
        <v>Sweden</v>
      </c>
    </row>
    <row r="5284" spans="1:20" ht="42" customHeight="1" x14ac:dyDescent="0.2">
      <c r="A5284" s="35">
        <v>5275</v>
      </c>
      <c r="B5284" s="67">
        <v>791210</v>
      </c>
      <c r="C5284" s="50" t="s">
        <v>2752</v>
      </c>
      <c r="D5284" s="50" t="s">
        <v>1707</v>
      </c>
      <c r="E5284" s="50" t="str">
        <f>IF(AND(LEN(NICAP[[#This Row],[State or      Country]])=2,NICAP[[#This Row],[State or      Country]]&lt;&gt;"UK"),"US","Other")</f>
        <v>US</v>
      </c>
      <c r="F5284" s="49">
        <v>2</v>
      </c>
      <c r="G5284" s="48"/>
      <c r="H5284" s="48"/>
      <c r="I5284" s="48"/>
      <c r="J5284" s="48"/>
      <c r="K5284" s="48"/>
      <c r="L5284" s="42" t="s">
        <v>2751</v>
      </c>
      <c r="M5284" s="42" t="str">
        <f>IF(LEFT(NICAP[[#This Row],[Date]],1)=0,"Y","N")</f>
        <v>N</v>
      </c>
      <c r="N5284" s="42"/>
      <c r="O5284" s="42" t="str">
        <f>19&amp;LEFT(NICAP[[#This Row],[Date]],2)</f>
        <v>1979</v>
      </c>
      <c r="P5284" s="42" t="str">
        <f>MID(NICAP[[#This Row],[Date]],3,2)</f>
        <v>12</v>
      </c>
      <c r="Q5284" s="42" t="str">
        <f>RIGHT(NICAP[[#This Row],[Date]],2)</f>
        <v>10</v>
      </c>
      <c r="R5284" s="26">
        <f>DATE(NICAP[[#This Row],[Year]],NICAP[[#This Row],[Month]],NICAP[[#This Row],[Day]])</f>
        <v>29199</v>
      </c>
      <c r="S5284" s="35" t="str">
        <f t="shared" si="164"/>
        <v>WA</v>
      </c>
      <c r="T5284" s="24" t="str">
        <f t="shared" si="165"/>
        <v>US</v>
      </c>
    </row>
    <row r="5285" spans="1:20" ht="42.75" customHeight="1" x14ac:dyDescent="0.2">
      <c r="A5285" s="35">
        <v>5276</v>
      </c>
      <c r="B5285" s="67">
        <v>791210</v>
      </c>
      <c r="C5285" s="50" t="s">
        <v>2750</v>
      </c>
      <c r="D5285" s="50" t="s">
        <v>1950</v>
      </c>
      <c r="E5285" s="50" t="str">
        <f>IF(AND(LEN(NICAP[[#This Row],[State or      Country]])=2,NICAP[[#This Row],[State or      Country]]&lt;&gt;"UK"),"US","Other")</f>
        <v>Other</v>
      </c>
      <c r="F5285" s="49">
        <v>2</v>
      </c>
      <c r="G5285" s="48"/>
      <c r="H5285" s="48"/>
      <c r="I5285" s="48"/>
      <c r="J5285" s="48"/>
      <c r="K5285" s="48"/>
      <c r="L5285" s="36" t="s">
        <v>2749</v>
      </c>
      <c r="M5285" s="36" t="str">
        <f>IF(LEFT(NICAP[[#This Row],[Date]],1)=0,"Y","N")</f>
        <v>N</v>
      </c>
      <c r="N5285" s="36"/>
      <c r="O5285" s="36" t="str">
        <f>19&amp;LEFT(NICAP[[#This Row],[Date]],2)</f>
        <v>1979</v>
      </c>
      <c r="P5285" s="36" t="str">
        <f>MID(NICAP[[#This Row],[Date]],3,2)</f>
        <v>12</v>
      </c>
      <c r="Q5285" s="36" t="str">
        <f>RIGHT(NICAP[[#This Row],[Date]],2)</f>
        <v>10</v>
      </c>
      <c r="R5285" s="26">
        <f>DATE(NICAP[[#This Row],[Year]],NICAP[[#This Row],[Month]],NICAP[[#This Row],[Day]])</f>
        <v>29199</v>
      </c>
      <c r="S5285" s="35" t="str">
        <f t="shared" si="164"/>
        <v/>
      </c>
      <c r="T5285" s="24" t="str">
        <f t="shared" si="165"/>
        <v>Spain</v>
      </c>
    </row>
    <row r="5286" spans="1:20" ht="42" customHeight="1" x14ac:dyDescent="0.2">
      <c r="A5286" s="35">
        <v>5277</v>
      </c>
      <c r="B5286" s="67">
        <v>791212</v>
      </c>
      <c r="C5286" s="50" t="s">
        <v>2748</v>
      </c>
      <c r="D5286" s="50" t="s">
        <v>1813</v>
      </c>
      <c r="E5286" s="50" t="str">
        <f>IF(AND(LEN(NICAP[[#This Row],[State or      Country]])=2,NICAP[[#This Row],[State or      Country]]&lt;&gt;"UK"),"US","Other")</f>
        <v>Other</v>
      </c>
      <c r="F5286" s="49">
        <v>2</v>
      </c>
      <c r="G5286" s="48"/>
      <c r="H5286" s="48"/>
      <c r="I5286" s="48"/>
      <c r="J5286" s="48"/>
      <c r="K5286" s="48"/>
      <c r="L5286" s="36" t="s">
        <v>2747</v>
      </c>
      <c r="M5286" s="36" t="str">
        <f>IF(LEFT(NICAP[[#This Row],[Date]],1)=0,"Y","N")</f>
        <v>N</v>
      </c>
      <c r="N5286" s="36"/>
      <c r="O5286" s="36" t="str">
        <f>19&amp;LEFT(NICAP[[#This Row],[Date]],2)</f>
        <v>1979</v>
      </c>
      <c r="P5286" s="36" t="str">
        <f>MID(NICAP[[#This Row],[Date]],3,2)</f>
        <v>12</v>
      </c>
      <c r="Q5286" s="36" t="str">
        <f>RIGHT(NICAP[[#This Row],[Date]],2)</f>
        <v>12</v>
      </c>
      <c r="R5286" s="26">
        <f>DATE(NICAP[[#This Row],[Year]],NICAP[[#This Row],[Month]],NICAP[[#This Row],[Day]])</f>
        <v>29201</v>
      </c>
      <c r="S5286" s="35" t="str">
        <f t="shared" si="164"/>
        <v/>
      </c>
      <c r="T5286" s="24" t="str">
        <f t="shared" si="165"/>
        <v>France</v>
      </c>
    </row>
    <row r="5287" spans="1:20" ht="27" customHeight="1" x14ac:dyDescent="0.2">
      <c r="A5287" s="35">
        <v>5278</v>
      </c>
      <c r="B5287" s="66">
        <v>791219</v>
      </c>
      <c r="C5287" s="44" t="s">
        <v>2746</v>
      </c>
      <c r="D5287" s="44" t="s">
        <v>1813</v>
      </c>
      <c r="E5287" s="44" t="str">
        <f>IF(AND(LEN(NICAP[[#This Row],[State or      Country]])=2,NICAP[[#This Row],[State or      Country]]&lt;&gt;"UK"),"US","Other")</f>
        <v>Other</v>
      </c>
      <c r="F5287" s="43">
        <v>2</v>
      </c>
      <c r="G5287" s="41"/>
      <c r="H5287" s="41"/>
      <c r="I5287" s="41"/>
      <c r="J5287" s="41"/>
      <c r="K5287" s="41"/>
      <c r="L5287" s="42" t="s">
        <v>2745</v>
      </c>
      <c r="M5287" s="42" t="str">
        <f>IF(LEFT(NICAP[[#This Row],[Date]],1)=0,"Y","N")</f>
        <v>N</v>
      </c>
      <c r="N5287" s="42"/>
      <c r="O5287" s="42" t="str">
        <f>19&amp;LEFT(NICAP[[#This Row],[Date]],2)</f>
        <v>1979</v>
      </c>
      <c r="P5287" s="42" t="str">
        <f>MID(NICAP[[#This Row],[Date]],3,2)</f>
        <v>12</v>
      </c>
      <c r="Q5287" s="42" t="str">
        <f>RIGHT(NICAP[[#This Row],[Date]],2)</f>
        <v>19</v>
      </c>
      <c r="R5287" s="26">
        <f>DATE(NICAP[[#This Row],[Year]],NICAP[[#This Row],[Month]],NICAP[[#This Row],[Day]])</f>
        <v>29208</v>
      </c>
      <c r="S5287" s="35" t="str">
        <f t="shared" si="164"/>
        <v/>
      </c>
      <c r="T5287" s="24" t="str">
        <f t="shared" si="165"/>
        <v>France</v>
      </c>
    </row>
    <row r="5288" spans="1:20" ht="27" customHeight="1" x14ac:dyDescent="0.2">
      <c r="A5288" s="35">
        <v>5279</v>
      </c>
      <c r="B5288" s="66">
        <v>791219</v>
      </c>
      <c r="C5288" s="44" t="s">
        <v>2744</v>
      </c>
      <c r="D5288" s="44" t="s">
        <v>1683</v>
      </c>
      <c r="E5288" s="44" t="str">
        <f>IF(AND(LEN(NICAP[[#This Row],[State or      Country]])=2,NICAP[[#This Row],[State or      Country]]&lt;&gt;"UK"),"US","Other")</f>
        <v>US</v>
      </c>
      <c r="F5288" s="43">
        <v>2</v>
      </c>
      <c r="G5288" s="41"/>
      <c r="H5288" s="41"/>
      <c r="I5288" s="41"/>
      <c r="J5288" s="41"/>
      <c r="K5288" s="41"/>
      <c r="L5288" s="42" t="s">
        <v>2743</v>
      </c>
      <c r="M5288" s="42" t="str">
        <f>IF(LEFT(NICAP[[#This Row],[Date]],1)=0,"Y","N")</f>
        <v>N</v>
      </c>
      <c r="N5288" s="42"/>
      <c r="O5288" s="42" t="str">
        <f>19&amp;LEFT(NICAP[[#This Row],[Date]],2)</f>
        <v>1979</v>
      </c>
      <c r="P5288" s="42" t="str">
        <f>MID(NICAP[[#This Row],[Date]],3,2)</f>
        <v>12</v>
      </c>
      <c r="Q5288" s="42" t="str">
        <f>RIGHT(NICAP[[#This Row],[Date]],2)</f>
        <v>19</v>
      </c>
      <c r="R5288" s="26">
        <f>DATE(NICAP[[#This Row],[Year]],NICAP[[#This Row],[Month]],NICAP[[#This Row],[Day]])</f>
        <v>29208</v>
      </c>
      <c r="S5288" s="35" t="str">
        <f t="shared" si="164"/>
        <v>FL</v>
      </c>
      <c r="T5288" s="24" t="str">
        <f t="shared" si="165"/>
        <v>US</v>
      </c>
    </row>
    <row r="5289" spans="1:20" ht="42.75" customHeight="1" x14ac:dyDescent="0.2">
      <c r="A5289" s="35">
        <v>5280</v>
      </c>
      <c r="B5289" s="67">
        <v>791229</v>
      </c>
      <c r="C5289" s="50" t="s">
        <v>2742</v>
      </c>
      <c r="D5289" s="50" t="s">
        <v>1670</v>
      </c>
      <c r="E5289" s="50" t="str">
        <f>IF(AND(LEN(NICAP[[#This Row],[State or      Country]])=2,NICAP[[#This Row],[State or      Country]]&lt;&gt;"UK"),"US","Other")</f>
        <v>US</v>
      </c>
      <c r="F5289" s="49">
        <v>9</v>
      </c>
      <c r="G5289" s="48"/>
      <c r="H5289" s="78">
        <v>5</v>
      </c>
      <c r="I5289" s="48"/>
      <c r="J5289" s="48"/>
      <c r="K5289" s="48"/>
      <c r="L5289" s="36" t="s">
        <v>2741</v>
      </c>
      <c r="M5289" s="36" t="str">
        <f>IF(LEFT(NICAP[[#This Row],[Date]],1)=0,"Y","N")</f>
        <v>N</v>
      </c>
      <c r="N5289" s="36"/>
      <c r="O5289" s="36" t="str">
        <f>19&amp;LEFT(NICAP[[#This Row],[Date]],2)</f>
        <v>1979</v>
      </c>
      <c r="P5289" s="36" t="str">
        <f>MID(NICAP[[#This Row],[Date]],3,2)</f>
        <v>12</v>
      </c>
      <c r="Q5289" s="36" t="str">
        <f>RIGHT(NICAP[[#This Row],[Date]],2)</f>
        <v>29</v>
      </c>
      <c r="R5289" s="26">
        <f>DATE(NICAP[[#This Row],[Year]],NICAP[[#This Row],[Month]],NICAP[[#This Row],[Day]])</f>
        <v>29218</v>
      </c>
      <c r="S5289" s="35" t="str">
        <f t="shared" si="164"/>
        <v>IL</v>
      </c>
      <c r="T5289" s="24" t="str">
        <f t="shared" si="165"/>
        <v>US</v>
      </c>
    </row>
    <row r="5290" spans="1:20" ht="12.75" customHeight="1" x14ac:dyDescent="0.2">
      <c r="A5290" s="35">
        <v>5281</v>
      </c>
      <c r="B5290" s="82" t="s">
        <v>2740</v>
      </c>
      <c r="C5290" s="39" t="s">
        <v>2220</v>
      </c>
      <c r="D5290" s="39" t="s">
        <v>2739</v>
      </c>
      <c r="E5290" s="39" t="str">
        <f>IF(AND(LEN(NICAP[[#This Row],[State or      Country]])=2,NICAP[[#This Row],[State or      Country]]&lt;&gt;"UK"),"US","Other")</f>
        <v>US</v>
      </c>
      <c r="F5290" s="38">
        <v>2</v>
      </c>
      <c r="G5290" s="37"/>
      <c r="H5290" s="37"/>
      <c r="I5290" s="37"/>
      <c r="J5290" s="37"/>
      <c r="K5290" s="37"/>
      <c r="L5290" s="36" t="s">
        <v>2738</v>
      </c>
      <c r="M5290" s="36" t="str">
        <f>IF(LEFT(NICAP[[#This Row],[Date]],1)=0,"Y","N")</f>
        <v>N</v>
      </c>
      <c r="N5290" s="36"/>
      <c r="O5290" s="36" t="str">
        <f>19&amp;LEFT(NICAP[[#This Row],[Date]],2)</f>
        <v>1980</v>
      </c>
      <c r="P5290" s="36" t="str">
        <f>MID(NICAP[[#This Row],[Date]],3,2)</f>
        <v>01</v>
      </c>
      <c r="Q5290" s="36" t="str">
        <f>RIGHT(NICAP[[#This Row],[Date]],2)</f>
        <v>02</v>
      </c>
      <c r="R5290" s="26">
        <f>DATE(NICAP[[#This Row],[Year]],NICAP[[#This Row],[Month]],NICAP[[#This Row],[Day]])</f>
        <v>29222</v>
      </c>
      <c r="S5290" s="35" t="str">
        <f t="shared" si="164"/>
        <v>Il</v>
      </c>
      <c r="T5290" s="24" t="str">
        <f t="shared" si="165"/>
        <v>US</v>
      </c>
    </row>
    <row r="5291" spans="1:20" ht="72" customHeight="1" x14ac:dyDescent="0.2">
      <c r="A5291" s="35">
        <v>5282</v>
      </c>
      <c r="B5291" s="67">
        <v>800112</v>
      </c>
      <c r="C5291" s="50" t="s">
        <v>2737</v>
      </c>
      <c r="D5291" s="50" t="s">
        <v>2290</v>
      </c>
      <c r="E5291" s="50" t="str">
        <f>IF(AND(LEN(NICAP[[#This Row],[State or      Country]])=2,NICAP[[#This Row],[State or      Country]]&lt;&gt;"UK"),"US","Other")</f>
        <v>Other</v>
      </c>
      <c r="F5291" s="49">
        <v>2</v>
      </c>
      <c r="G5291" s="48"/>
      <c r="H5291" s="48"/>
      <c r="I5291" s="48"/>
      <c r="J5291" s="48"/>
      <c r="K5291" s="48"/>
      <c r="L5291" s="36" t="s">
        <v>2736</v>
      </c>
      <c r="M5291" s="36" t="str">
        <f>IF(LEFT(NICAP[[#This Row],[Date]],1)=0,"Y","N")</f>
        <v>N</v>
      </c>
      <c r="N5291" s="36"/>
      <c r="O5291" s="36" t="str">
        <f>19&amp;LEFT(NICAP[[#This Row],[Date]],2)</f>
        <v>1980</v>
      </c>
      <c r="P5291" s="36" t="str">
        <f>MID(NICAP[[#This Row],[Date]],3,2)</f>
        <v>01</v>
      </c>
      <c r="Q5291" s="36" t="str">
        <f>RIGHT(NICAP[[#This Row],[Date]],2)</f>
        <v>12</v>
      </c>
      <c r="R5291" s="26">
        <f>DATE(NICAP[[#This Row],[Year]],NICAP[[#This Row],[Month]],NICAP[[#This Row],[Day]])</f>
        <v>29232</v>
      </c>
      <c r="S5291" s="35" t="str">
        <f t="shared" si="164"/>
        <v/>
      </c>
      <c r="T5291" s="24" t="str">
        <f t="shared" si="165"/>
        <v>Bolivia</v>
      </c>
    </row>
    <row r="5292" spans="1:20" ht="71.25" customHeight="1" x14ac:dyDescent="0.2">
      <c r="A5292" s="35">
        <v>5283</v>
      </c>
      <c r="B5292" s="67">
        <v>800112</v>
      </c>
      <c r="C5292" s="50" t="s">
        <v>2737</v>
      </c>
      <c r="D5292" s="50" t="s">
        <v>2290</v>
      </c>
      <c r="E5292" s="50" t="str">
        <f>IF(AND(LEN(NICAP[[#This Row],[State or      Country]])=2,NICAP[[#This Row],[State or      Country]]&lt;&gt;"UK"),"US","Other")</f>
        <v>Other</v>
      </c>
      <c r="F5292" s="49">
        <v>7</v>
      </c>
      <c r="G5292" s="48"/>
      <c r="H5292" s="48"/>
      <c r="I5292" s="48"/>
      <c r="J5292" s="48"/>
      <c r="K5292" s="48"/>
      <c r="L5292" s="36" t="s">
        <v>2736</v>
      </c>
      <c r="M5292" s="36" t="str">
        <f>IF(LEFT(NICAP[[#This Row],[Date]],1)=0,"Y","N")</f>
        <v>N</v>
      </c>
      <c r="N5292" s="36"/>
      <c r="O5292" s="36" t="str">
        <f>19&amp;LEFT(NICAP[[#This Row],[Date]],2)</f>
        <v>1980</v>
      </c>
      <c r="P5292" s="36" t="str">
        <f>MID(NICAP[[#This Row],[Date]],3,2)</f>
        <v>01</v>
      </c>
      <c r="Q5292" s="36" t="str">
        <f>RIGHT(NICAP[[#This Row],[Date]],2)</f>
        <v>12</v>
      </c>
      <c r="R5292" s="26">
        <f>DATE(NICAP[[#This Row],[Year]],NICAP[[#This Row],[Month]],NICAP[[#This Row],[Day]])</f>
        <v>29232</v>
      </c>
      <c r="S5292" s="35" t="str">
        <f t="shared" si="164"/>
        <v/>
      </c>
      <c r="T5292" s="24" t="str">
        <f t="shared" si="165"/>
        <v>Bolivia</v>
      </c>
    </row>
    <row r="5293" spans="1:20" ht="72" customHeight="1" x14ac:dyDescent="0.2">
      <c r="A5293" s="35">
        <v>5284</v>
      </c>
      <c r="B5293" s="57">
        <v>800211</v>
      </c>
      <c r="C5293" s="50" t="s">
        <v>2735</v>
      </c>
      <c r="D5293" s="50" t="s">
        <v>1950</v>
      </c>
      <c r="E5293" s="50" t="str">
        <f>IF(AND(LEN(NICAP[[#This Row],[State or      Country]])=2,NICAP[[#This Row],[State or      Country]]&lt;&gt;"UK"),"US","Other")</f>
        <v>Other</v>
      </c>
      <c r="F5293" s="75">
        <v>2</v>
      </c>
      <c r="G5293" s="48"/>
      <c r="H5293" s="48"/>
      <c r="I5293" s="48"/>
      <c r="J5293" s="48"/>
      <c r="K5293" s="48"/>
      <c r="L5293" s="36" t="s">
        <v>2734</v>
      </c>
      <c r="M5293" s="36" t="str">
        <f>IF(LEFT(NICAP[[#This Row],[Date]],1)=0,"Y","N")</f>
        <v>N</v>
      </c>
      <c r="N5293" s="36"/>
      <c r="O5293" s="36" t="str">
        <f>19&amp;LEFT(NICAP[[#This Row],[Date]],2)</f>
        <v>1980</v>
      </c>
      <c r="P5293" s="36" t="str">
        <f>MID(NICAP[[#This Row],[Date]],3,2)</f>
        <v>02</v>
      </c>
      <c r="Q5293" s="36" t="str">
        <f>RIGHT(NICAP[[#This Row],[Date]],2)</f>
        <v>11</v>
      </c>
      <c r="R5293" s="26">
        <f>DATE(NICAP[[#This Row],[Year]],NICAP[[#This Row],[Month]],NICAP[[#This Row],[Day]])</f>
        <v>29262</v>
      </c>
      <c r="S5293" s="35" t="str">
        <f t="shared" si="164"/>
        <v/>
      </c>
      <c r="T5293" s="24" t="str">
        <f t="shared" si="165"/>
        <v>Spain</v>
      </c>
    </row>
    <row r="5294" spans="1:20" ht="72" customHeight="1" x14ac:dyDescent="0.2">
      <c r="A5294" s="35">
        <v>5285</v>
      </c>
      <c r="B5294" s="57">
        <v>800211</v>
      </c>
      <c r="C5294" s="50" t="s">
        <v>2735</v>
      </c>
      <c r="D5294" s="50" t="s">
        <v>1950</v>
      </c>
      <c r="E5294" s="50" t="str">
        <f>IF(AND(LEN(NICAP[[#This Row],[State or      Country]])=2,NICAP[[#This Row],[State or      Country]]&lt;&gt;"UK"),"US","Other")</f>
        <v>Other</v>
      </c>
      <c r="F5294" s="75">
        <v>7</v>
      </c>
      <c r="G5294" s="48"/>
      <c r="H5294" s="48"/>
      <c r="I5294" s="48"/>
      <c r="J5294" s="48"/>
      <c r="K5294" s="48"/>
      <c r="L5294" s="36" t="s">
        <v>2734</v>
      </c>
      <c r="M5294" s="36" t="str">
        <f>IF(LEFT(NICAP[[#This Row],[Date]],1)=0,"Y","N")</f>
        <v>N</v>
      </c>
      <c r="N5294" s="36"/>
      <c r="O5294" s="36" t="str">
        <f>19&amp;LEFT(NICAP[[#This Row],[Date]],2)</f>
        <v>1980</v>
      </c>
      <c r="P5294" s="36" t="str">
        <f>MID(NICAP[[#This Row],[Date]],3,2)</f>
        <v>02</v>
      </c>
      <c r="Q5294" s="36" t="str">
        <f>RIGHT(NICAP[[#This Row],[Date]],2)</f>
        <v>11</v>
      </c>
      <c r="R5294" s="26">
        <f>DATE(NICAP[[#This Row],[Year]],NICAP[[#This Row],[Month]],NICAP[[#This Row],[Day]])</f>
        <v>29262</v>
      </c>
      <c r="S5294" s="35" t="str">
        <f t="shared" si="164"/>
        <v/>
      </c>
      <c r="T5294" s="24" t="str">
        <f t="shared" si="165"/>
        <v>Spain</v>
      </c>
    </row>
    <row r="5295" spans="1:20" ht="41.25" customHeight="1" x14ac:dyDescent="0.2">
      <c r="A5295" s="35">
        <v>5286</v>
      </c>
      <c r="B5295" s="57">
        <v>800211</v>
      </c>
      <c r="C5295" s="50" t="s">
        <v>2733</v>
      </c>
      <c r="D5295" s="50" t="s">
        <v>1752</v>
      </c>
      <c r="E5295" s="50" t="str">
        <f>IF(AND(LEN(NICAP[[#This Row],[State or      Country]])=2,NICAP[[#This Row],[State or      Country]]&lt;&gt;"UK"),"US","Other")</f>
        <v>US</v>
      </c>
      <c r="F5295" s="75">
        <v>3</v>
      </c>
      <c r="G5295" s="48"/>
      <c r="H5295" s="48"/>
      <c r="I5295" s="48"/>
      <c r="J5295" s="48"/>
      <c r="K5295" s="48"/>
      <c r="L5295" s="42" t="s">
        <v>2732</v>
      </c>
      <c r="M5295" s="42" t="str">
        <f>IF(LEFT(NICAP[[#This Row],[Date]],1)=0,"Y","N")</f>
        <v>N</v>
      </c>
      <c r="N5295" s="42"/>
      <c r="O5295" s="42" t="str">
        <f>19&amp;LEFT(NICAP[[#This Row],[Date]],2)</f>
        <v>1980</v>
      </c>
      <c r="P5295" s="42" t="str">
        <f>MID(NICAP[[#This Row],[Date]],3,2)</f>
        <v>02</v>
      </c>
      <c r="Q5295" s="42" t="str">
        <f>RIGHT(NICAP[[#This Row],[Date]],2)</f>
        <v>11</v>
      </c>
      <c r="R5295" s="26">
        <f>DATE(NICAP[[#This Row],[Year]],NICAP[[#This Row],[Month]],NICAP[[#This Row],[Day]])</f>
        <v>29262</v>
      </c>
      <c r="S5295" s="35" t="str">
        <f t="shared" si="164"/>
        <v>IA</v>
      </c>
      <c r="T5295" s="24" t="str">
        <f t="shared" si="165"/>
        <v>US</v>
      </c>
    </row>
    <row r="5296" spans="1:20" ht="42.75" customHeight="1" x14ac:dyDescent="0.2">
      <c r="A5296" s="35">
        <v>5287</v>
      </c>
      <c r="B5296" s="57">
        <v>800211</v>
      </c>
      <c r="C5296" s="50" t="s">
        <v>2730</v>
      </c>
      <c r="D5296" s="50" t="s">
        <v>2232</v>
      </c>
      <c r="E5296" s="50" t="str">
        <f>IF(AND(LEN(NICAP[[#This Row],[State or      Country]])=2,NICAP[[#This Row],[State or      Country]]&lt;&gt;"UK"),"US","Other")</f>
        <v>Other</v>
      </c>
      <c r="F5296" s="75">
        <v>2</v>
      </c>
      <c r="G5296" s="48"/>
      <c r="H5296" s="48"/>
      <c r="I5296" s="48"/>
      <c r="J5296" s="48"/>
      <c r="K5296" s="48"/>
      <c r="L5296" s="36" t="s">
        <v>2731</v>
      </c>
      <c r="M5296" s="36" t="str">
        <f>IF(LEFT(NICAP[[#This Row],[Date]],1)=0,"Y","N")</f>
        <v>N</v>
      </c>
      <c r="N5296" s="36"/>
      <c r="O5296" s="36" t="str">
        <f>19&amp;LEFT(NICAP[[#This Row],[Date]],2)</f>
        <v>1980</v>
      </c>
      <c r="P5296" s="36" t="str">
        <f>MID(NICAP[[#This Row],[Date]],3,2)</f>
        <v>02</v>
      </c>
      <c r="Q5296" s="36" t="str">
        <f>RIGHT(NICAP[[#This Row],[Date]],2)</f>
        <v>11</v>
      </c>
      <c r="R5296" s="26">
        <f>DATE(NICAP[[#This Row],[Year]],NICAP[[#This Row],[Month]],NICAP[[#This Row],[Day]])</f>
        <v>29262</v>
      </c>
      <c r="S5296" s="35" t="str">
        <f t="shared" si="164"/>
        <v/>
      </c>
      <c r="T5296" s="24" t="str">
        <f t="shared" si="165"/>
        <v>Arg</v>
      </c>
    </row>
    <row r="5297" spans="1:20" ht="42" customHeight="1" x14ac:dyDescent="0.2">
      <c r="A5297" s="35">
        <v>5288</v>
      </c>
      <c r="B5297" s="57">
        <v>800211</v>
      </c>
      <c r="C5297" s="50" t="s">
        <v>2730</v>
      </c>
      <c r="D5297" s="50" t="s">
        <v>2232</v>
      </c>
      <c r="E5297" s="50" t="str">
        <f>IF(AND(LEN(NICAP[[#This Row],[State or      Country]])=2,NICAP[[#This Row],[State or      Country]]&lt;&gt;"UK"),"US","Other")</f>
        <v>Other</v>
      </c>
      <c r="F5297" s="75">
        <v>7</v>
      </c>
      <c r="G5297" s="48"/>
      <c r="H5297" s="48"/>
      <c r="I5297" s="48"/>
      <c r="J5297" s="48"/>
      <c r="K5297" s="48"/>
      <c r="L5297" s="42" t="s">
        <v>2729</v>
      </c>
      <c r="M5297" s="42" t="str">
        <f>IF(LEFT(NICAP[[#This Row],[Date]],1)=0,"Y","N")</f>
        <v>N</v>
      </c>
      <c r="N5297" s="42"/>
      <c r="O5297" s="42" t="str">
        <f>19&amp;LEFT(NICAP[[#This Row],[Date]],2)</f>
        <v>1980</v>
      </c>
      <c r="P5297" s="42" t="str">
        <f>MID(NICAP[[#This Row],[Date]],3,2)</f>
        <v>02</v>
      </c>
      <c r="Q5297" s="42" t="str">
        <f>RIGHT(NICAP[[#This Row],[Date]],2)</f>
        <v>11</v>
      </c>
      <c r="R5297" s="26">
        <f>DATE(NICAP[[#This Row],[Year]],NICAP[[#This Row],[Month]],NICAP[[#This Row],[Day]])</f>
        <v>29262</v>
      </c>
      <c r="S5297" s="35" t="str">
        <f t="shared" si="164"/>
        <v/>
      </c>
      <c r="T5297" s="24" t="str">
        <f t="shared" si="165"/>
        <v>Arg</v>
      </c>
    </row>
    <row r="5298" spans="1:20" ht="42" customHeight="1" x14ac:dyDescent="0.2">
      <c r="A5298" s="35">
        <v>5289</v>
      </c>
      <c r="B5298" s="57">
        <v>800306</v>
      </c>
      <c r="C5298" s="50" t="s">
        <v>2728</v>
      </c>
      <c r="D5298" s="50" t="s">
        <v>2727</v>
      </c>
      <c r="E5298" s="50" t="str">
        <f>IF(AND(LEN(NICAP[[#This Row],[State or      Country]])=2,NICAP[[#This Row],[State or      Country]]&lt;&gt;"UK"),"US","Other")</f>
        <v>US</v>
      </c>
      <c r="F5298" s="75">
        <v>1</v>
      </c>
      <c r="G5298" s="48"/>
      <c r="H5298" s="48"/>
      <c r="I5298" s="48"/>
      <c r="J5298" s="48"/>
      <c r="K5298" s="48"/>
      <c r="L5298" s="42" t="s">
        <v>2726</v>
      </c>
      <c r="M5298" s="42" t="str">
        <f>IF(LEFT(NICAP[[#This Row],[Date]],1)=0,"Y","N")</f>
        <v>N</v>
      </c>
      <c r="N5298" s="42"/>
      <c r="O5298" s="42" t="str">
        <f>19&amp;LEFT(NICAP[[#This Row],[Date]],2)</f>
        <v>1980</v>
      </c>
      <c r="P5298" s="42" t="str">
        <f>MID(NICAP[[#This Row],[Date]],3,2)</f>
        <v>03</v>
      </c>
      <c r="Q5298" s="42" t="str">
        <f>RIGHT(NICAP[[#This Row],[Date]],2)</f>
        <v>06</v>
      </c>
      <c r="R5298" s="26">
        <f>DATE(NICAP[[#This Row],[Year]],NICAP[[#This Row],[Month]],NICAP[[#This Row],[Day]])</f>
        <v>29286</v>
      </c>
      <c r="S5298" s="35" t="str">
        <f t="shared" si="164"/>
        <v>Az</v>
      </c>
      <c r="T5298" s="24" t="str">
        <f t="shared" si="165"/>
        <v>US</v>
      </c>
    </row>
    <row r="5299" spans="1:20" ht="42.75" customHeight="1" x14ac:dyDescent="0.2">
      <c r="A5299" s="35">
        <v>5290</v>
      </c>
      <c r="B5299" s="57">
        <v>800306</v>
      </c>
      <c r="C5299" s="50" t="s">
        <v>2725</v>
      </c>
      <c r="D5299" s="50" t="s">
        <v>2338</v>
      </c>
      <c r="E5299" s="50" t="str">
        <f>IF(AND(LEN(NICAP[[#This Row],[State or      Country]])=2,NICAP[[#This Row],[State or      Country]]&lt;&gt;"UK"),"US","Other")</f>
        <v>US</v>
      </c>
      <c r="F5299" s="75">
        <v>1</v>
      </c>
      <c r="G5299" s="48"/>
      <c r="H5299" s="48"/>
      <c r="I5299" s="48"/>
      <c r="J5299" s="48"/>
      <c r="K5299" s="48"/>
      <c r="L5299" s="36" t="s">
        <v>2724</v>
      </c>
      <c r="M5299" s="36" t="str">
        <f>IF(LEFT(NICAP[[#This Row],[Date]],1)=0,"Y","N")</f>
        <v>N</v>
      </c>
      <c r="N5299" s="36"/>
      <c r="O5299" s="36" t="str">
        <f>19&amp;LEFT(NICAP[[#This Row],[Date]],2)</f>
        <v>1980</v>
      </c>
      <c r="P5299" s="36" t="str">
        <f>MID(NICAP[[#This Row],[Date]],3,2)</f>
        <v>03</v>
      </c>
      <c r="Q5299" s="36" t="str">
        <f>RIGHT(NICAP[[#This Row],[Date]],2)</f>
        <v>06</v>
      </c>
      <c r="R5299" s="26">
        <f>DATE(NICAP[[#This Row],[Year]],NICAP[[#This Row],[Month]],NICAP[[#This Row],[Day]])</f>
        <v>29286</v>
      </c>
      <c r="S5299" s="35" t="str">
        <f t="shared" si="164"/>
        <v>NH</v>
      </c>
      <c r="T5299" s="24" t="str">
        <f t="shared" si="165"/>
        <v>US</v>
      </c>
    </row>
    <row r="5300" spans="1:20" ht="27.75" customHeight="1" x14ac:dyDescent="0.2">
      <c r="A5300" s="35">
        <v>5291</v>
      </c>
      <c r="B5300" s="60">
        <v>800308</v>
      </c>
      <c r="C5300" s="44" t="s">
        <v>2723</v>
      </c>
      <c r="D5300" s="44" t="s">
        <v>1673</v>
      </c>
      <c r="E5300" s="44" t="str">
        <f>IF(AND(LEN(NICAP[[#This Row],[State or      Country]])=2,NICAP[[#This Row],[State or      Country]]&lt;&gt;"UK"),"US","Other")</f>
        <v>US</v>
      </c>
      <c r="F5300" s="74">
        <v>4</v>
      </c>
      <c r="G5300" s="41"/>
      <c r="H5300" s="41"/>
      <c r="I5300" s="41"/>
      <c r="J5300" s="41"/>
      <c r="K5300" s="41"/>
      <c r="L5300" s="42" t="s">
        <v>2722</v>
      </c>
      <c r="M5300" s="42" t="str">
        <f>IF(LEFT(NICAP[[#This Row],[Date]],1)=0,"Y","N")</f>
        <v>N</v>
      </c>
      <c r="N5300" s="42"/>
      <c r="O5300" s="42" t="str">
        <f>19&amp;LEFT(NICAP[[#This Row],[Date]],2)</f>
        <v>1980</v>
      </c>
      <c r="P5300" s="42" t="str">
        <f>MID(NICAP[[#This Row],[Date]],3,2)</f>
        <v>03</v>
      </c>
      <c r="Q5300" s="42" t="str">
        <f>RIGHT(NICAP[[#This Row],[Date]],2)</f>
        <v>08</v>
      </c>
      <c r="R5300" s="26">
        <f>DATE(NICAP[[#This Row],[Year]],NICAP[[#This Row],[Month]],NICAP[[#This Row],[Day]])</f>
        <v>29288</v>
      </c>
      <c r="S5300" s="35" t="str">
        <f t="shared" si="164"/>
        <v>NC</v>
      </c>
      <c r="T5300" s="24" t="str">
        <f t="shared" si="165"/>
        <v>US</v>
      </c>
    </row>
    <row r="5301" spans="1:20" ht="42" customHeight="1" x14ac:dyDescent="0.2">
      <c r="A5301" s="35">
        <v>5292</v>
      </c>
      <c r="B5301" s="57">
        <v>800309</v>
      </c>
      <c r="C5301" s="50" t="s">
        <v>2721</v>
      </c>
      <c r="D5301" s="50" t="s">
        <v>2013</v>
      </c>
      <c r="E5301" s="50" t="str">
        <f>IF(AND(LEN(NICAP[[#This Row],[State or      Country]])=2,NICAP[[#This Row],[State or      Country]]&lt;&gt;"UK"),"US","Other")</f>
        <v>US</v>
      </c>
      <c r="F5301" s="75">
        <v>2</v>
      </c>
      <c r="G5301" s="48"/>
      <c r="H5301" s="48"/>
      <c r="I5301" s="48"/>
      <c r="J5301" s="48"/>
      <c r="K5301" s="48"/>
      <c r="L5301" s="42" t="s">
        <v>2720</v>
      </c>
      <c r="M5301" s="42" t="str">
        <f>IF(LEFT(NICAP[[#This Row],[Date]],1)=0,"Y","N")</f>
        <v>N</v>
      </c>
      <c r="N5301" s="42"/>
      <c r="O5301" s="42" t="str">
        <f>19&amp;LEFT(NICAP[[#This Row],[Date]],2)</f>
        <v>1980</v>
      </c>
      <c r="P5301" s="42" t="str">
        <f>MID(NICAP[[#This Row],[Date]],3,2)</f>
        <v>03</v>
      </c>
      <c r="Q5301" s="42" t="str">
        <f>RIGHT(NICAP[[#This Row],[Date]],2)</f>
        <v>09</v>
      </c>
      <c r="R5301" s="26">
        <f>DATE(NICAP[[#This Row],[Year]],NICAP[[#This Row],[Month]],NICAP[[#This Row],[Day]])</f>
        <v>29289</v>
      </c>
      <c r="S5301" s="35" t="str">
        <f t="shared" si="164"/>
        <v>KY</v>
      </c>
      <c r="T5301" s="24" t="str">
        <f t="shared" si="165"/>
        <v>US</v>
      </c>
    </row>
    <row r="5302" spans="1:20" ht="56.25" customHeight="1" x14ac:dyDescent="0.2">
      <c r="A5302" s="35">
        <v>5293</v>
      </c>
      <c r="B5302" s="57">
        <v>800313</v>
      </c>
      <c r="C5302" s="50" t="s">
        <v>2718</v>
      </c>
      <c r="D5302" s="50" t="s">
        <v>1802</v>
      </c>
      <c r="E5302" s="50" t="str">
        <f>IF(AND(LEN(NICAP[[#This Row],[State or      Country]])=2,NICAP[[#This Row],[State or      Country]]&lt;&gt;"UK"),"US","Other")</f>
        <v>Other</v>
      </c>
      <c r="F5302" s="75">
        <v>2</v>
      </c>
      <c r="G5302" s="48"/>
      <c r="H5302" s="48"/>
      <c r="I5302" s="48"/>
      <c r="J5302" s="48"/>
      <c r="K5302" s="48"/>
      <c r="L5302" s="42" t="s">
        <v>2719</v>
      </c>
      <c r="M5302" s="42" t="str">
        <f>IF(LEFT(NICAP[[#This Row],[Date]],1)=0,"Y","N")</f>
        <v>N</v>
      </c>
      <c r="N5302" s="42"/>
      <c r="O5302" s="42" t="str">
        <f>19&amp;LEFT(NICAP[[#This Row],[Date]],2)</f>
        <v>1980</v>
      </c>
      <c r="P5302" s="42" t="str">
        <f>MID(NICAP[[#This Row],[Date]],3,2)</f>
        <v>03</v>
      </c>
      <c r="Q5302" s="42" t="str">
        <f>RIGHT(NICAP[[#This Row],[Date]],2)</f>
        <v>13</v>
      </c>
      <c r="R5302" s="26">
        <f>DATE(NICAP[[#This Row],[Year]],NICAP[[#This Row],[Month]],NICAP[[#This Row],[Day]])</f>
        <v>29293</v>
      </c>
      <c r="S5302" s="35" t="str">
        <f t="shared" si="164"/>
        <v/>
      </c>
      <c r="T5302" s="24" t="str">
        <f t="shared" si="165"/>
        <v>UK</v>
      </c>
    </row>
    <row r="5303" spans="1:20" ht="57" customHeight="1" x14ac:dyDescent="0.2">
      <c r="A5303" s="35">
        <v>5294</v>
      </c>
      <c r="B5303" s="57">
        <v>800313</v>
      </c>
      <c r="C5303" s="50" t="s">
        <v>2718</v>
      </c>
      <c r="D5303" s="50" t="s">
        <v>1802</v>
      </c>
      <c r="E5303" s="50" t="str">
        <f>IF(AND(LEN(NICAP[[#This Row],[State or      Country]])=2,NICAP[[#This Row],[State or      Country]]&lt;&gt;"UK"),"US","Other")</f>
        <v>Other</v>
      </c>
      <c r="F5303" s="75">
        <v>3</v>
      </c>
      <c r="G5303" s="48"/>
      <c r="H5303" s="48"/>
      <c r="I5303" s="48"/>
      <c r="J5303" s="48"/>
      <c r="K5303" s="48"/>
      <c r="L5303" s="36" t="s">
        <v>2717</v>
      </c>
      <c r="M5303" s="36" t="str">
        <f>IF(LEFT(NICAP[[#This Row],[Date]],1)=0,"Y","N")</f>
        <v>N</v>
      </c>
      <c r="N5303" s="36"/>
      <c r="O5303" s="36" t="str">
        <f>19&amp;LEFT(NICAP[[#This Row],[Date]],2)</f>
        <v>1980</v>
      </c>
      <c r="P5303" s="36" t="str">
        <f>MID(NICAP[[#This Row],[Date]],3,2)</f>
        <v>03</v>
      </c>
      <c r="Q5303" s="36" t="str">
        <f>RIGHT(NICAP[[#This Row],[Date]],2)</f>
        <v>13</v>
      </c>
      <c r="R5303" s="26">
        <f>DATE(NICAP[[#This Row],[Year]],NICAP[[#This Row],[Month]],NICAP[[#This Row],[Day]])</f>
        <v>29293</v>
      </c>
      <c r="S5303" s="35" t="str">
        <f t="shared" si="164"/>
        <v/>
      </c>
      <c r="T5303" s="24" t="str">
        <f t="shared" si="165"/>
        <v>UK</v>
      </c>
    </row>
    <row r="5304" spans="1:20" ht="12.75" customHeight="1" x14ac:dyDescent="0.2">
      <c r="A5304" s="35">
        <v>5295</v>
      </c>
      <c r="B5304" s="55">
        <v>800315</v>
      </c>
      <c r="C5304" s="39" t="s">
        <v>2716</v>
      </c>
      <c r="D5304" s="39" t="s">
        <v>1694</v>
      </c>
      <c r="E5304" s="39" t="str">
        <f>IF(AND(LEN(NICAP[[#This Row],[State or      Country]])=2,NICAP[[#This Row],[State or      Country]]&lt;&gt;"UK"),"US","Other")</f>
        <v>US</v>
      </c>
      <c r="F5304" s="79">
        <v>1</v>
      </c>
      <c r="G5304" s="37"/>
      <c r="H5304" s="37"/>
      <c r="I5304" s="37"/>
      <c r="J5304" s="37"/>
      <c r="K5304" s="37"/>
      <c r="L5304" s="36" t="s">
        <v>2715</v>
      </c>
      <c r="M5304" s="36" t="str">
        <f>IF(LEFT(NICAP[[#This Row],[Date]],1)=0,"Y","N")</f>
        <v>N</v>
      </c>
      <c r="N5304" s="36"/>
      <c r="O5304" s="36" t="str">
        <f>19&amp;LEFT(NICAP[[#This Row],[Date]],2)</f>
        <v>1980</v>
      </c>
      <c r="P5304" s="36" t="str">
        <f>MID(NICAP[[#This Row],[Date]],3,2)</f>
        <v>03</v>
      </c>
      <c r="Q5304" s="36" t="str">
        <f>RIGHT(NICAP[[#This Row],[Date]],2)</f>
        <v>15</v>
      </c>
      <c r="R5304" s="26">
        <f>DATE(NICAP[[#This Row],[Year]],NICAP[[#This Row],[Month]],NICAP[[#This Row],[Day]])</f>
        <v>29295</v>
      </c>
      <c r="S5304" s="35" t="str">
        <f t="shared" si="164"/>
        <v>OH</v>
      </c>
      <c r="T5304" s="24" t="str">
        <f t="shared" si="165"/>
        <v>US</v>
      </c>
    </row>
    <row r="5305" spans="1:20" ht="12.75" customHeight="1" x14ac:dyDescent="0.2">
      <c r="A5305" s="35">
        <v>5296</v>
      </c>
      <c r="B5305" s="55">
        <v>800322</v>
      </c>
      <c r="C5305" s="39" t="s">
        <v>2714</v>
      </c>
      <c r="D5305" s="39" t="s">
        <v>2449</v>
      </c>
      <c r="E5305" s="39" t="str">
        <f>IF(AND(LEN(NICAP[[#This Row],[State or      Country]])=2,NICAP[[#This Row],[State or      Country]]&lt;&gt;"UK"),"US","Other")</f>
        <v>US</v>
      </c>
      <c r="F5305" s="79">
        <v>9</v>
      </c>
      <c r="G5305" s="37"/>
      <c r="H5305" s="65">
        <v>5</v>
      </c>
      <c r="I5305" s="37"/>
      <c r="J5305" s="37"/>
      <c r="K5305" s="37"/>
      <c r="L5305" s="36" t="s">
        <v>2713</v>
      </c>
      <c r="M5305" s="36" t="str">
        <f>IF(LEFT(NICAP[[#This Row],[Date]],1)=0,"Y","N")</f>
        <v>N</v>
      </c>
      <c r="N5305" s="36"/>
      <c r="O5305" s="36" t="str">
        <f>19&amp;LEFT(NICAP[[#This Row],[Date]],2)</f>
        <v>1980</v>
      </c>
      <c r="P5305" s="36" t="str">
        <f>MID(NICAP[[#This Row],[Date]],3,2)</f>
        <v>03</v>
      </c>
      <c r="Q5305" s="36" t="str">
        <f>RIGHT(NICAP[[#This Row],[Date]],2)</f>
        <v>22</v>
      </c>
      <c r="R5305" s="26">
        <f>DATE(NICAP[[#This Row],[Year]],NICAP[[#This Row],[Month]],NICAP[[#This Row],[Day]])</f>
        <v>29302</v>
      </c>
      <c r="S5305" s="35" t="str">
        <f t="shared" si="164"/>
        <v>VT</v>
      </c>
      <c r="T5305" s="24" t="str">
        <f t="shared" si="165"/>
        <v>US</v>
      </c>
    </row>
    <row r="5306" spans="1:20" ht="42" customHeight="1" x14ac:dyDescent="0.2">
      <c r="A5306" s="35">
        <v>5297</v>
      </c>
      <c r="B5306" s="57">
        <v>800402</v>
      </c>
      <c r="C5306" s="50" t="s">
        <v>2712</v>
      </c>
      <c r="D5306" s="50" t="s">
        <v>2522</v>
      </c>
      <c r="E5306" s="50" t="str">
        <f>IF(AND(LEN(NICAP[[#This Row],[State or      Country]])=2,NICAP[[#This Row],[State or      Country]]&lt;&gt;"UK"),"US","Other")</f>
        <v>Other</v>
      </c>
      <c r="F5306" s="75">
        <v>2</v>
      </c>
      <c r="G5306" s="48"/>
      <c r="H5306" s="48"/>
      <c r="I5306" s="48"/>
      <c r="J5306" s="48"/>
      <c r="K5306" s="48"/>
      <c r="L5306" s="36" t="s">
        <v>2711</v>
      </c>
      <c r="M5306" s="36" t="str">
        <f>IF(LEFT(NICAP[[#This Row],[Date]],1)=0,"Y","N")</f>
        <v>N</v>
      </c>
      <c r="N5306" s="36"/>
      <c r="O5306" s="36" t="str">
        <f>19&amp;LEFT(NICAP[[#This Row],[Date]],2)</f>
        <v>1980</v>
      </c>
      <c r="P5306" s="36" t="str">
        <f>MID(NICAP[[#This Row],[Date]],3,2)</f>
        <v>04</v>
      </c>
      <c r="Q5306" s="36" t="str">
        <f>RIGHT(NICAP[[#This Row],[Date]],2)</f>
        <v>02</v>
      </c>
      <c r="R5306" s="26">
        <f>DATE(NICAP[[#This Row],[Year]],NICAP[[#This Row],[Month]],NICAP[[#This Row],[Day]])</f>
        <v>29313</v>
      </c>
      <c r="S5306" s="35" t="str">
        <f t="shared" si="164"/>
        <v/>
      </c>
      <c r="T5306" s="24" t="str">
        <f t="shared" si="165"/>
        <v>Finland</v>
      </c>
    </row>
    <row r="5307" spans="1:20" ht="12.75" customHeight="1" x14ac:dyDescent="0.2">
      <c r="A5307" s="35">
        <v>5298</v>
      </c>
      <c r="B5307" s="53">
        <v>800404</v>
      </c>
      <c r="C5307" s="39" t="s">
        <v>2710</v>
      </c>
      <c r="D5307" s="39" t="s">
        <v>2211</v>
      </c>
      <c r="E5307" s="39" t="str">
        <f>IF(AND(LEN(NICAP[[#This Row],[State or      Country]])=2,NICAP[[#This Row],[State or      Country]]&lt;&gt;"UK"),"US","Other")</f>
        <v>US</v>
      </c>
      <c r="F5307" s="79">
        <v>8</v>
      </c>
      <c r="G5307" s="37"/>
      <c r="H5307" s="37"/>
      <c r="I5307" s="37"/>
      <c r="J5307" s="37"/>
      <c r="K5307" s="37"/>
      <c r="L5307" s="36" t="s">
        <v>2709</v>
      </c>
      <c r="M5307" s="36" t="str">
        <f>IF(LEFT(NICAP[[#This Row],[Date]],1)=0,"Y","N")</f>
        <v>N</v>
      </c>
      <c r="N5307" s="36"/>
      <c r="O5307" s="36" t="str">
        <f>19&amp;LEFT(NICAP[[#This Row],[Date]],2)</f>
        <v>1980</v>
      </c>
      <c r="P5307" s="36" t="str">
        <f>MID(NICAP[[#This Row],[Date]],3,2)</f>
        <v>04</v>
      </c>
      <c r="Q5307" s="36" t="str">
        <f>RIGHT(NICAP[[#This Row],[Date]],2)</f>
        <v>04</v>
      </c>
      <c r="R5307" s="26">
        <f>DATE(NICAP[[#This Row],[Year]],NICAP[[#This Row],[Month]],NICAP[[#This Row],[Day]])</f>
        <v>29315</v>
      </c>
      <c r="S5307" s="35" t="str">
        <f t="shared" si="164"/>
        <v>SC</v>
      </c>
      <c r="T5307" s="24" t="str">
        <f t="shared" si="165"/>
        <v>US</v>
      </c>
    </row>
    <row r="5308" spans="1:20" ht="27.75" customHeight="1" x14ac:dyDescent="0.2">
      <c r="A5308" s="35">
        <v>5299</v>
      </c>
      <c r="B5308" s="60">
        <v>800406</v>
      </c>
      <c r="C5308" s="44" t="s">
        <v>2708</v>
      </c>
      <c r="D5308" s="44" t="s">
        <v>2243</v>
      </c>
      <c r="E5308" s="44" t="str">
        <f>IF(AND(LEN(NICAP[[#This Row],[State or      Country]])=2,NICAP[[#This Row],[State or      Country]]&lt;&gt;"UK"),"US","Other")</f>
        <v>Other</v>
      </c>
      <c r="F5308" s="74">
        <v>2</v>
      </c>
      <c r="G5308" s="41"/>
      <c r="H5308" s="41"/>
      <c r="I5308" s="41"/>
      <c r="J5308" s="41"/>
      <c r="K5308" s="41"/>
      <c r="L5308" s="42" t="s">
        <v>2707</v>
      </c>
      <c r="M5308" s="42" t="str">
        <f>IF(LEFT(NICAP[[#This Row],[Date]],1)=0,"Y","N")</f>
        <v>N</v>
      </c>
      <c r="N5308" s="42"/>
      <c r="O5308" s="42" t="str">
        <f>19&amp;LEFT(NICAP[[#This Row],[Date]],2)</f>
        <v>1980</v>
      </c>
      <c r="P5308" s="42" t="str">
        <f>MID(NICAP[[#This Row],[Date]],3,2)</f>
        <v>04</v>
      </c>
      <c r="Q5308" s="42" t="str">
        <f>RIGHT(NICAP[[#This Row],[Date]],2)</f>
        <v>06</v>
      </c>
      <c r="R5308" s="26">
        <f>DATE(NICAP[[#This Row],[Year]],NICAP[[#This Row],[Month]],NICAP[[#This Row],[Day]])</f>
        <v>29317</v>
      </c>
      <c r="S5308" s="35" t="str">
        <f t="shared" si="164"/>
        <v/>
      </c>
      <c r="T5308" s="24" t="str">
        <f t="shared" si="165"/>
        <v>Poland</v>
      </c>
    </row>
    <row r="5309" spans="1:20" ht="42.75" customHeight="1" x14ac:dyDescent="0.2">
      <c r="A5309" s="35">
        <v>5300</v>
      </c>
      <c r="B5309" s="57">
        <v>800409</v>
      </c>
      <c r="C5309" s="50" t="s">
        <v>2706</v>
      </c>
      <c r="D5309" s="50" t="s">
        <v>2422</v>
      </c>
      <c r="E5309" s="50" t="str">
        <f>IF(AND(LEN(NICAP[[#This Row],[State or      Country]])=2,NICAP[[#This Row],[State or      Country]]&lt;&gt;"UK"),"US","Other")</f>
        <v>Other</v>
      </c>
      <c r="F5309" s="49">
        <v>2</v>
      </c>
      <c r="G5309" s="48"/>
      <c r="H5309" s="48"/>
      <c r="I5309" s="48"/>
      <c r="J5309" s="48"/>
      <c r="K5309" s="48"/>
      <c r="L5309" s="36" t="s">
        <v>2705</v>
      </c>
      <c r="M5309" s="36" t="str">
        <f>IF(LEFT(NICAP[[#This Row],[Date]],1)=0,"Y","N")</f>
        <v>N</v>
      </c>
      <c r="N5309" s="36"/>
      <c r="O5309" s="36" t="str">
        <f>19&amp;LEFT(NICAP[[#This Row],[Date]],2)</f>
        <v>1980</v>
      </c>
      <c r="P5309" s="36" t="str">
        <f>MID(NICAP[[#This Row],[Date]],3,2)</f>
        <v>04</v>
      </c>
      <c r="Q5309" s="36" t="str">
        <f>RIGHT(NICAP[[#This Row],[Date]],2)</f>
        <v>09</v>
      </c>
      <c r="R5309" s="26">
        <f>DATE(NICAP[[#This Row],[Year]],NICAP[[#This Row],[Month]],NICAP[[#This Row],[Day]])</f>
        <v>29320</v>
      </c>
      <c r="S5309" s="35" t="str">
        <f t="shared" si="164"/>
        <v/>
      </c>
      <c r="T5309" s="24" t="str">
        <f t="shared" si="165"/>
        <v>Germany</v>
      </c>
    </row>
    <row r="5310" spans="1:20" ht="27.75" customHeight="1" x14ac:dyDescent="0.2">
      <c r="A5310" s="35">
        <v>5301</v>
      </c>
      <c r="B5310" s="60">
        <v>800410</v>
      </c>
      <c r="C5310" s="44" t="s">
        <v>2704</v>
      </c>
      <c r="D5310" s="44" t="s">
        <v>1673</v>
      </c>
      <c r="E5310" s="44" t="str">
        <f>IF(AND(LEN(NICAP[[#This Row],[State or      Country]])=2,NICAP[[#This Row],[State or      Country]]&lt;&gt;"UK"),"US","Other")</f>
        <v>US</v>
      </c>
      <c r="F5310" s="43">
        <v>2</v>
      </c>
      <c r="G5310" s="41"/>
      <c r="H5310" s="41"/>
      <c r="I5310" s="41"/>
      <c r="J5310" s="41"/>
      <c r="K5310" s="41"/>
      <c r="L5310" s="42" t="s">
        <v>2703</v>
      </c>
      <c r="M5310" s="42" t="str">
        <f>IF(LEFT(NICAP[[#This Row],[Date]],1)=0,"Y","N")</f>
        <v>N</v>
      </c>
      <c r="N5310" s="42"/>
      <c r="O5310" s="42" t="str">
        <f>19&amp;LEFT(NICAP[[#This Row],[Date]],2)</f>
        <v>1980</v>
      </c>
      <c r="P5310" s="42" t="str">
        <f>MID(NICAP[[#This Row],[Date]],3,2)</f>
        <v>04</v>
      </c>
      <c r="Q5310" s="42" t="str">
        <f>RIGHT(NICAP[[#This Row],[Date]],2)</f>
        <v>10</v>
      </c>
      <c r="R5310" s="26">
        <f>DATE(NICAP[[#This Row],[Year]],NICAP[[#This Row],[Month]],NICAP[[#This Row],[Day]])</f>
        <v>29321</v>
      </c>
      <c r="S5310" s="35" t="str">
        <f t="shared" si="164"/>
        <v>NC</v>
      </c>
      <c r="T5310" s="24" t="str">
        <f t="shared" si="165"/>
        <v>US</v>
      </c>
    </row>
    <row r="5311" spans="1:20" ht="27" customHeight="1" x14ac:dyDescent="0.2">
      <c r="A5311" s="35">
        <v>5302</v>
      </c>
      <c r="B5311" s="60">
        <v>800420</v>
      </c>
      <c r="C5311" s="44" t="s">
        <v>2702</v>
      </c>
      <c r="D5311" s="44" t="s">
        <v>1676</v>
      </c>
      <c r="E5311" s="44" t="str">
        <f>IF(AND(LEN(NICAP[[#This Row],[State or      Country]])=2,NICAP[[#This Row],[State or      Country]]&lt;&gt;"UK"),"US","Other")</f>
        <v>US</v>
      </c>
      <c r="F5311" s="43">
        <v>2</v>
      </c>
      <c r="G5311" s="41"/>
      <c r="H5311" s="41"/>
      <c r="I5311" s="41"/>
      <c r="J5311" s="41"/>
      <c r="K5311" s="41"/>
      <c r="L5311" s="42" t="s">
        <v>2701</v>
      </c>
      <c r="M5311" s="42" t="str">
        <f>IF(LEFT(NICAP[[#This Row],[Date]],1)=0,"Y","N")</f>
        <v>N</v>
      </c>
      <c r="N5311" s="42"/>
      <c r="O5311" s="42" t="str">
        <f>19&amp;LEFT(NICAP[[#This Row],[Date]],2)</f>
        <v>1980</v>
      </c>
      <c r="P5311" s="42" t="str">
        <f>MID(NICAP[[#This Row],[Date]],3,2)</f>
        <v>04</v>
      </c>
      <c r="Q5311" s="42" t="str">
        <f>RIGHT(NICAP[[#This Row],[Date]],2)</f>
        <v>20</v>
      </c>
      <c r="R5311" s="26">
        <f>DATE(NICAP[[#This Row],[Year]],NICAP[[#This Row],[Month]],NICAP[[#This Row],[Day]])</f>
        <v>29331</v>
      </c>
      <c r="S5311" s="35" t="str">
        <f t="shared" si="164"/>
        <v>CA</v>
      </c>
      <c r="T5311" s="24" t="str">
        <f t="shared" si="165"/>
        <v>US</v>
      </c>
    </row>
    <row r="5312" spans="1:20" ht="42" customHeight="1" x14ac:dyDescent="0.2">
      <c r="A5312" s="35">
        <v>5303</v>
      </c>
      <c r="B5312" s="57">
        <v>800420</v>
      </c>
      <c r="C5312" s="50" t="s">
        <v>2700</v>
      </c>
      <c r="D5312" s="50" t="s">
        <v>1673</v>
      </c>
      <c r="E5312" s="50" t="str">
        <f>IF(AND(LEN(NICAP[[#This Row],[State or      Country]])=2,NICAP[[#This Row],[State or      Country]]&lt;&gt;"UK"),"US","Other")</f>
        <v>US</v>
      </c>
      <c r="F5312" s="49">
        <v>1</v>
      </c>
      <c r="G5312" s="48"/>
      <c r="H5312" s="48"/>
      <c r="I5312" s="48"/>
      <c r="J5312" s="48"/>
      <c r="K5312" s="48"/>
      <c r="L5312" s="42" t="s">
        <v>2699</v>
      </c>
      <c r="M5312" s="42" t="str">
        <f>IF(LEFT(NICAP[[#This Row],[Date]],1)=0,"Y","N")</f>
        <v>N</v>
      </c>
      <c r="N5312" s="42"/>
      <c r="O5312" s="42" t="str">
        <f>19&amp;LEFT(NICAP[[#This Row],[Date]],2)</f>
        <v>1980</v>
      </c>
      <c r="P5312" s="42" t="str">
        <f>MID(NICAP[[#This Row],[Date]],3,2)</f>
        <v>04</v>
      </c>
      <c r="Q5312" s="42" t="str">
        <f>RIGHT(NICAP[[#This Row],[Date]],2)</f>
        <v>20</v>
      </c>
      <c r="R5312" s="26">
        <f>DATE(NICAP[[#This Row],[Year]],NICAP[[#This Row],[Month]],NICAP[[#This Row],[Day]])</f>
        <v>29331</v>
      </c>
      <c r="S5312" s="35" t="str">
        <f t="shared" si="164"/>
        <v>NC</v>
      </c>
      <c r="T5312" s="24" t="str">
        <f t="shared" si="165"/>
        <v>US</v>
      </c>
    </row>
    <row r="5313" spans="1:20" ht="41.25" customHeight="1" x14ac:dyDescent="0.2">
      <c r="A5313" s="35">
        <v>5304</v>
      </c>
      <c r="B5313" s="57">
        <v>800420</v>
      </c>
      <c r="C5313" s="50" t="s">
        <v>2700</v>
      </c>
      <c r="D5313" s="50" t="s">
        <v>1673</v>
      </c>
      <c r="E5313" s="50" t="str">
        <f>IF(AND(LEN(NICAP[[#This Row],[State or      Country]])=2,NICAP[[#This Row],[State or      Country]]&lt;&gt;"UK"),"US","Other")</f>
        <v>US</v>
      </c>
      <c r="F5313" s="49">
        <v>10</v>
      </c>
      <c r="G5313" s="48"/>
      <c r="H5313" s="48"/>
      <c r="I5313" s="48"/>
      <c r="J5313" s="48"/>
      <c r="K5313" s="48"/>
      <c r="L5313" s="42" t="s">
        <v>2699</v>
      </c>
      <c r="M5313" s="42" t="str">
        <f>IF(LEFT(NICAP[[#This Row],[Date]],1)=0,"Y","N")</f>
        <v>N</v>
      </c>
      <c r="N5313" s="42"/>
      <c r="O5313" s="42" t="str">
        <f>19&amp;LEFT(NICAP[[#This Row],[Date]],2)</f>
        <v>1980</v>
      </c>
      <c r="P5313" s="42" t="str">
        <f>MID(NICAP[[#This Row],[Date]],3,2)</f>
        <v>04</v>
      </c>
      <c r="Q5313" s="42" t="str">
        <f>RIGHT(NICAP[[#This Row],[Date]],2)</f>
        <v>20</v>
      </c>
      <c r="R5313" s="26">
        <f>DATE(NICAP[[#This Row],[Year]],NICAP[[#This Row],[Month]],NICAP[[#This Row],[Day]])</f>
        <v>29331</v>
      </c>
      <c r="S5313" s="35" t="str">
        <f t="shared" si="164"/>
        <v>NC</v>
      </c>
      <c r="T5313" s="24" t="str">
        <f t="shared" si="165"/>
        <v>US</v>
      </c>
    </row>
    <row r="5314" spans="1:20" ht="42" customHeight="1" x14ac:dyDescent="0.2">
      <c r="A5314" s="35">
        <v>5305</v>
      </c>
      <c r="B5314" s="57">
        <v>800502</v>
      </c>
      <c r="C5314" s="50" t="s">
        <v>2517</v>
      </c>
      <c r="D5314" s="50" t="s">
        <v>1676</v>
      </c>
      <c r="E5314" s="50" t="str">
        <f>IF(AND(LEN(NICAP[[#This Row],[State or      Country]])=2,NICAP[[#This Row],[State or      Country]]&lt;&gt;"UK"),"US","Other")</f>
        <v>US</v>
      </c>
      <c r="F5314" s="49">
        <v>1</v>
      </c>
      <c r="G5314" s="48"/>
      <c r="H5314" s="48"/>
      <c r="I5314" s="48"/>
      <c r="J5314" s="48"/>
      <c r="K5314" s="48"/>
      <c r="L5314" s="36" t="s">
        <v>2698</v>
      </c>
      <c r="M5314" s="36" t="str">
        <f>IF(LEFT(NICAP[[#This Row],[Date]],1)=0,"Y","N")</f>
        <v>N</v>
      </c>
      <c r="N5314" s="36"/>
      <c r="O5314" s="36" t="str">
        <f>19&amp;LEFT(NICAP[[#This Row],[Date]],2)</f>
        <v>1980</v>
      </c>
      <c r="P5314" s="36" t="str">
        <f>MID(NICAP[[#This Row],[Date]],3,2)</f>
        <v>05</v>
      </c>
      <c r="Q5314" s="36" t="str">
        <f>RIGHT(NICAP[[#This Row],[Date]],2)</f>
        <v>02</v>
      </c>
      <c r="R5314" s="26">
        <f>DATE(NICAP[[#This Row],[Year]],NICAP[[#This Row],[Month]],NICAP[[#This Row],[Day]])</f>
        <v>29343</v>
      </c>
      <c r="S5314" s="35" t="str">
        <f t="shared" si="164"/>
        <v>CA</v>
      </c>
      <c r="T5314" s="24" t="str">
        <f t="shared" si="165"/>
        <v>US</v>
      </c>
    </row>
    <row r="5315" spans="1:20" ht="27" customHeight="1" x14ac:dyDescent="0.2">
      <c r="A5315" s="35">
        <v>5306</v>
      </c>
      <c r="B5315" s="60">
        <v>800507</v>
      </c>
      <c r="C5315" s="44" t="s">
        <v>2697</v>
      </c>
      <c r="D5315" s="44" t="s">
        <v>1673</v>
      </c>
      <c r="E5315" s="44" t="str">
        <f>IF(AND(LEN(NICAP[[#This Row],[State or      Country]])=2,NICAP[[#This Row],[State or      Country]]&lt;&gt;"UK"),"US","Other")</f>
        <v>US</v>
      </c>
      <c r="F5315" s="43">
        <v>3</v>
      </c>
      <c r="G5315" s="41"/>
      <c r="H5315" s="41"/>
      <c r="I5315" s="41"/>
      <c r="J5315" s="41"/>
      <c r="K5315" s="41"/>
      <c r="L5315" s="59" t="s">
        <v>2696</v>
      </c>
      <c r="M5315" s="59" t="str">
        <f>IF(LEFT(NICAP[[#This Row],[Date]],1)=0,"Y","N")</f>
        <v>N</v>
      </c>
      <c r="N5315" s="59"/>
      <c r="O5315" s="59" t="str">
        <f>19&amp;LEFT(NICAP[[#This Row],[Date]],2)</f>
        <v>1980</v>
      </c>
      <c r="P5315" s="59" t="str">
        <f>MID(NICAP[[#This Row],[Date]],3,2)</f>
        <v>05</v>
      </c>
      <c r="Q5315" s="59" t="str">
        <f>RIGHT(NICAP[[#This Row],[Date]],2)</f>
        <v>07</v>
      </c>
      <c r="R5315" s="26">
        <f>DATE(NICAP[[#This Row],[Year]],NICAP[[#This Row],[Month]],NICAP[[#This Row],[Day]])</f>
        <v>29348</v>
      </c>
      <c r="S5315" s="35" t="str">
        <f t="shared" si="164"/>
        <v>NC</v>
      </c>
      <c r="T5315" s="24" t="str">
        <f t="shared" si="165"/>
        <v>US</v>
      </c>
    </row>
    <row r="5316" spans="1:20" ht="42" customHeight="1" x14ac:dyDescent="0.2">
      <c r="A5316" s="35">
        <v>5307</v>
      </c>
      <c r="B5316" s="57">
        <v>800512</v>
      </c>
      <c r="C5316" s="50" t="s">
        <v>2695</v>
      </c>
      <c r="D5316" s="50" t="s">
        <v>1991</v>
      </c>
      <c r="E5316" s="50" t="str">
        <f>IF(AND(LEN(NICAP[[#This Row],[State or      Country]])=2,NICAP[[#This Row],[State or      Country]]&lt;&gt;"UK"),"US","Other")</f>
        <v>Other</v>
      </c>
      <c r="F5316" s="49">
        <v>2</v>
      </c>
      <c r="G5316" s="48"/>
      <c r="H5316" s="48"/>
      <c r="I5316" s="48"/>
      <c r="J5316" s="48"/>
      <c r="K5316" s="48"/>
      <c r="L5316" s="36" t="s">
        <v>2694</v>
      </c>
      <c r="M5316" s="36" t="str">
        <f>IF(LEFT(NICAP[[#This Row],[Date]],1)=0,"Y","N")</f>
        <v>N</v>
      </c>
      <c r="N5316" s="36"/>
      <c r="O5316" s="36" t="str">
        <f>19&amp;LEFT(NICAP[[#This Row],[Date]],2)</f>
        <v>1980</v>
      </c>
      <c r="P5316" s="36" t="str">
        <f>MID(NICAP[[#This Row],[Date]],3,2)</f>
        <v>05</v>
      </c>
      <c r="Q5316" s="36" t="str">
        <f>RIGHT(NICAP[[#This Row],[Date]],2)</f>
        <v>12</v>
      </c>
      <c r="R5316" s="26">
        <f>DATE(NICAP[[#This Row],[Year]],NICAP[[#This Row],[Month]],NICAP[[#This Row],[Day]])</f>
        <v>29353</v>
      </c>
      <c r="S5316" s="35" t="str">
        <f t="shared" si="164"/>
        <v/>
      </c>
      <c r="T5316" s="24" t="str">
        <f t="shared" si="165"/>
        <v>Africa</v>
      </c>
    </row>
    <row r="5317" spans="1:20" ht="27.75" customHeight="1" x14ac:dyDescent="0.2">
      <c r="A5317" s="35">
        <v>5308</v>
      </c>
      <c r="B5317" s="60">
        <v>800514</v>
      </c>
      <c r="C5317" s="44" t="s">
        <v>2693</v>
      </c>
      <c r="D5317" s="44" t="s">
        <v>1920</v>
      </c>
      <c r="E5317" s="44" t="str">
        <f>IF(AND(LEN(NICAP[[#This Row],[State or      Country]])=2,NICAP[[#This Row],[State or      Country]]&lt;&gt;"UK"),"US","Other")</f>
        <v>US</v>
      </c>
      <c r="F5317" s="43">
        <v>3</v>
      </c>
      <c r="G5317" s="41"/>
      <c r="H5317" s="41"/>
      <c r="I5317" s="41"/>
      <c r="J5317" s="41"/>
      <c r="K5317" s="41"/>
      <c r="L5317" s="42" t="s">
        <v>2692</v>
      </c>
      <c r="M5317" s="42" t="str">
        <f>IF(LEFT(NICAP[[#This Row],[Date]],1)=0,"Y","N")</f>
        <v>N</v>
      </c>
      <c r="N5317" s="42"/>
      <c r="O5317" s="42" t="str">
        <f>19&amp;LEFT(NICAP[[#This Row],[Date]],2)</f>
        <v>1980</v>
      </c>
      <c r="P5317" s="42" t="str">
        <f>MID(NICAP[[#This Row],[Date]],3,2)</f>
        <v>05</v>
      </c>
      <c r="Q5317" s="42" t="str">
        <f>RIGHT(NICAP[[#This Row],[Date]],2)</f>
        <v>14</v>
      </c>
      <c r="R5317" s="26">
        <f>DATE(NICAP[[#This Row],[Year]],NICAP[[#This Row],[Month]],NICAP[[#This Row],[Day]])</f>
        <v>29355</v>
      </c>
      <c r="S5317" s="35" t="str">
        <f t="shared" si="164"/>
        <v>MS</v>
      </c>
      <c r="T5317" s="24" t="str">
        <f t="shared" si="165"/>
        <v>US</v>
      </c>
    </row>
    <row r="5318" spans="1:20" ht="27.75" customHeight="1" x14ac:dyDescent="0.2">
      <c r="A5318" s="35">
        <v>5309</v>
      </c>
      <c r="B5318" s="60">
        <v>800614</v>
      </c>
      <c r="C5318" s="44" t="s">
        <v>2691</v>
      </c>
      <c r="D5318" s="44" t="s">
        <v>2232</v>
      </c>
      <c r="E5318" s="44" t="str">
        <f>IF(AND(LEN(NICAP[[#This Row],[State or      Country]])=2,NICAP[[#This Row],[State or      Country]]&lt;&gt;"UK"),"US","Other")</f>
        <v>Other</v>
      </c>
      <c r="F5318" s="43">
        <v>1</v>
      </c>
      <c r="G5318" s="41"/>
      <c r="H5318" s="41"/>
      <c r="I5318" s="41"/>
      <c r="J5318" s="41"/>
      <c r="K5318" s="41"/>
      <c r="L5318" s="42" t="s">
        <v>2690</v>
      </c>
      <c r="M5318" s="42" t="str">
        <f>IF(LEFT(NICAP[[#This Row],[Date]],1)=0,"Y","N")</f>
        <v>N</v>
      </c>
      <c r="N5318" s="42"/>
      <c r="O5318" s="42" t="str">
        <f>19&amp;LEFT(NICAP[[#This Row],[Date]],2)</f>
        <v>1980</v>
      </c>
      <c r="P5318" s="42" t="str">
        <f>MID(NICAP[[#This Row],[Date]],3,2)</f>
        <v>06</v>
      </c>
      <c r="Q5318" s="42" t="str">
        <f>RIGHT(NICAP[[#This Row],[Date]],2)</f>
        <v>14</v>
      </c>
      <c r="R5318" s="26">
        <f>DATE(NICAP[[#This Row],[Year]],NICAP[[#This Row],[Month]],NICAP[[#This Row],[Day]])</f>
        <v>29386</v>
      </c>
      <c r="S5318" s="35" t="str">
        <f t="shared" si="164"/>
        <v/>
      </c>
      <c r="T5318" s="24" t="str">
        <f t="shared" si="165"/>
        <v>Arg</v>
      </c>
    </row>
    <row r="5319" spans="1:20" ht="42" customHeight="1" x14ac:dyDescent="0.2">
      <c r="A5319" s="35">
        <v>5310</v>
      </c>
      <c r="B5319" s="57">
        <v>800614</v>
      </c>
      <c r="C5319" s="50" t="s">
        <v>2689</v>
      </c>
      <c r="D5319" s="50" t="s">
        <v>2263</v>
      </c>
      <c r="E5319" s="50" t="str">
        <f>IF(AND(LEN(NICAP[[#This Row],[State or      Country]])=2,NICAP[[#This Row],[State or      Country]]&lt;&gt;"UK"),"US","Other")</f>
        <v>Other</v>
      </c>
      <c r="F5319" s="49">
        <v>11</v>
      </c>
      <c r="G5319" s="48"/>
      <c r="H5319" s="48"/>
      <c r="I5319" s="48"/>
      <c r="J5319" s="48"/>
      <c r="K5319" s="48"/>
      <c r="L5319" s="42" t="s">
        <v>2688</v>
      </c>
      <c r="M5319" s="42" t="str">
        <f>IF(LEFT(NICAP[[#This Row],[Date]],1)=0,"Y","N")</f>
        <v>N</v>
      </c>
      <c r="N5319" s="42"/>
      <c r="O5319" s="42" t="str">
        <f>19&amp;LEFT(NICAP[[#This Row],[Date]],2)</f>
        <v>1980</v>
      </c>
      <c r="P5319" s="42" t="str">
        <f>MID(NICAP[[#This Row],[Date]],3,2)</f>
        <v>06</v>
      </c>
      <c r="Q5319" s="42" t="str">
        <f>RIGHT(NICAP[[#This Row],[Date]],2)</f>
        <v>14</v>
      </c>
      <c r="R5319" s="26">
        <f>DATE(NICAP[[#This Row],[Year]],NICAP[[#This Row],[Month]],NICAP[[#This Row],[Day]])</f>
        <v>29386</v>
      </c>
      <c r="S5319" s="35" t="str">
        <f t="shared" si="164"/>
        <v/>
      </c>
      <c r="T5319" s="24" t="str">
        <f t="shared" si="165"/>
        <v>Chile</v>
      </c>
    </row>
    <row r="5320" spans="1:20" ht="56.25" customHeight="1" x14ac:dyDescent="0.2">
      <c r="A5320" s="35">
        <v>5311</v>
      </c>
      <c r="B5320" s="57">
        <v>800620</v>
      </c>
      <c r="C5320" s="50" t="s">
        <v>2021</v>
      </c>
      <c r="D5320" s="50" t="s">
        <v>2687</v>
      </c>
      <c r="E5320" s="50" t="str">
        <f>IF(AND(LEN(NICAP[[#This Row],[State or      Country]])=2,NICAP[[#This Row],[State or      Country]]&lt;&gt;"UK"),"US","Other")</f>
        <v>Other</v>
      </c>
      <c r="F5320" s="49">
        <v>11</v>
      </c>
      <c r="G5320" s="48"/>
      <c r="H5320" s="48"/>
      <c r="I5320" s="48"/>
      <c r="J5320" s="48"/>
      <c r="K5320" s="48"/>
      <c r="L5320" s="36" t="s">
        <v>2686</v>
      </c>
      <c r="M5320" s="36" t="str">
        <f>IF(LEFT(NICAP[[#This Row],[Date]],1)=0,"Y","N")</f>
        <v>N</v>
      </c>
      <c r="N5320" s="36"/>
      <c r="O5320" s="36" t="str">
        <f>19&amp;LEFT(NICAP[[#This Row],[Date]],2)</f>
        <v>1980</v>
      </c>
      <c r="P5320" s="36" t="str">
        <f>MID(NICAP[[#This Row],[Date]],3,2)</f>
        <v>06</v>
      </c>
      <c r="Q5320" s="36" t="str">
        <f>RIGHT(NICAP[[#This Row],[Date]],2)</f>
        <v>20</v>
      </c>
      <c r="R5320" s="26">
        <f>DATE(NICAP[[#This Row],[Year]],NICAP[[#This Row],[Month]],NICAP[[#This Row],[Day]])</f>
        <v>29392</v>
      </c>
      <c r="S5320" s="35" t="str">
        <f t="shared" si="164"/>
        <v/>
      </c>
      <c r="T5320" s="24" t="str">
        <f t="shared" si="165"/>
        <v>Kuwait</v>
      </c>
    </row>
    <row r="5321" spans="1:20" ht="42.75" customHeight="1" x14ac:dyDescent="0.2">
      <c r="A5321" s="35">
        <v>5312</v>
      </c>
      <c r="B5321" s="57">
        <v>800704</v>
      </c>
      <c r="C5321" s="50" t="s">
        <v>2070</v>
      </c>
      <c r="D5321" s="50" t="s">
        <v>1670</v>
      </c>
      <c r="E5321" s="50" t="str">
        <f>IF(AND(LEN(NICAP[[#This Row],[State or      Country]])=2,NICAP[[#This Row],[State or      Country]]&lt;&gt;"UK"),"US","Other")</f>
        <v>US</v>
      </c>
      <c r="F5321" s="49">
        <v>1</v>
      </c>
      <c r="G5321" s="48"/>
      <c r="H5321" s="48"/>
      <c r="I5321" s="48"/>
      <c r="J5321" s="48"/>
      <c r="K5321" s="48"/>
      <c r="L5321" s="36" t="s">
        <v>2685</v>
      </c>
      <c r="M5321" s="36" t="str">
        <f>IF(LEFT(NICAP[[#This Row],[Date]],1)=0,"Y","N")</f>
        <v>N</v>
      </c>
      <c r="N5321" s="36"/>
      <c r="O5321" s="36" t="str">
        <f>19&amp;LEFT(NICAP[[#This Row],[Date]],2)</f>
        <v>1980</v>
      </c>
      <c r="P5321" s="36" t="str">
        <f>MID(NICAP[[#This Row],[Date]],3,2)</f>
        <v>07</v>
      </c>
      <c r="Q5321" s="36" t="str">
        <f>RIGHT(NICAP[[#This Row],[Date]],2)</f>
        <v>04</v>
      </c>
      <c r="R5321" s="26">
        <f>DATE(NICAP[[#This Row],[Year]],NICAP[[#This Row],[Month]],NICAP[[#This Row],[Day]])</f>
        <v>29406</v>
      </c>
      <c r="S5321" s="35" t="str">
        <f t="shared" si="164"/>
        <v>IL</v>
      </c>
      <c r="T5321" s="24" t="str">
        <f t="shared" si="165"/>
        <v>US</v>
      </c>
    </row>
    <row r="5322" spans="1:20" ht="27.75" customHeight="1" x14ac:dyDescent="0.2">
      <c r="A5322" s="35">
        <v>5313</v>
      </c>
      <c r="B5322" s="60">
        <v>800705</v>
      </c>
      <c r="C5322" s="44" t="s">
        <v>2684</v>
      </c>
      <c r="D5322" s="44" t="s">
        <v>1805</v>
      </c>
      <c r="E5322" s="44" t="str">
        <f>IF(AND(LEN(NICAP[[#This Row],[State or      Country]])=2,NICAP[[#This Row],[State or      Country]]&lt;&gt;"UK"),"US","Other")</f>
        <v>Other</v>
      </c>
      <c r="F5322" s="43">
        <v>2</v>
      </c>
      <c r="G5322" s="41"/>
      <c r="H5322" s="41"/>
      <c r="I5322" s="41"/>
      <c r="J5322" s="41"/>
      <c r="K5322" s="41"/>
      <c r="L5322" s="42" t="s">
        <v>2683</v>
      </c>
      <c r="M5322" s="42" t="str">
        <f>IF(LEFT(NICAP[[#This Row],[Date]],1)=0,"Y","N")</f>
        <v>N</v>
      </c>
      <c r="N5322" s="42"/>
      <c r="O5322" s="42" t="str">
        <f>19&amp;LEFT(NICAP[[#This Row],[Date]],2)</f>
        <v>1980</v>
      </c>
      <c r="P5322" s="42" t="str">
        <f>MID(NICAP[[#This Row],[Date]],3,2)</f>
        <v>07</v>
      </c>
      <c r="Q5322" s="42" t="str">
        <f>RIGHT(NICAP[[#This Row],[Date]],2)</f>
        <v>05</v>
      </c>
      <c r="R5322" s="26">
        <f>DATE(NICAP[[#This Row],[Year]],NICAP[[#This Row],[Month]],NICAP[[#This Row],[Day]])</f>
        <v>29407</v>
      </c>
      <c r="S5322" s="35" t="str">
        <f t="shared" ref="S5322:S5385" si="166">IF(E5322="US",D5322,"")</f>
        <v/>
      </c>
      <c r="T5322" s="24" t="str">
        <f t="shared" ref="T5322:T5385" si="167">IF(E5322="US","US",D5322)</f>
        <v>Sweden</v>
      </c>
    </row>
    <row r="5323" spans="1:20" ht="27" customHeight="1" x14ac:dyDescent="0.2">
      <c r="A5323" s="35">
        <v>5314</v>
      </c>
      <c r="B5323" s="60">
        <v>800706</v>
      </c>
      <c r="C5323" s="44" t="s">
        <v>2684</v>
      </c>
      <c r="D5323" s="44" t="s">
        <v>1805</v>
      </c>
      <c r="E5323" s="44" t="str">
        <f>IF(AND(LEN(NICAP[[#This Row],[State or      Country]])=2,NICAP[[#This Row],[State or      Country]]&lt;&gt;"UK"),"US","Other")</f>
        <v>Other</v>
      </c>
      <c r="F5323" s="43">
        <v>2</v>
      </c>
      <c r="G5323" s="41"/>
      <c r="H5323" s="41"/>
      <c r="I5323" s="41"/>
      <c r="J5323" s="41"/>
      <c r="K5323" s="41"/>
      <c r="L5323" s="42" t="s">
        <v>2683</v>
      </c>
      <c r="M5323" s="42" t="str">
        <f>IF(LEFT(NICAP[[#This Row],[Date]],1)=0,"Y","N")</f>
        <v>N</v>
      </c>
      <c r="N5323" s="42"/>
      <c r="O5323" s="42" t="str">
        <f>19&amp;LEFT(NICAP[[#This Row],[Date]],2)</f>
        <v>1980</v>
      </c>
      <c r="P5323" s="42" t="str">
        <f>MID(NICAP[[#This Row],[Date]],3,2)</f>
        <v>07</v>
      </c>
      <c r="Q5323" s="42" t="str">
        <f>RIGHT(NICAP[[#This Row],[Date]],2)</f>
        <v>06</v>
      </c>
      <c r="R5323" s="26">
        <f>DATE(NICAP[[#This Row],[Year]],NICAP[[#This Row],[Month]],NICAP[[#This Row],[Day]])</f>
        <v>29408</v>
      </c>
      <c r="S5323" s="35" t="str">
        <f t="shared" si="166"/>
        <v/>
      </c>
      <c r="T5323" s="24" t="str">
        <f t="shared" si="167"/>
        <v>Sweden</v>
      </c>
    </row>
    <row r="5324" spans="1:20" ht="42" customHeight="1" x14ac:dyDescent="0.2">
      <c r="A5324" s="35">
        <v>5315</v>
      </c>
      <c r="B5324" s="57">
        <v>800706</v>
      </c>
      <c r="C5324" s="50" t="s">
        <v>2682</v>
      </c>
      <c r="D5324" s="50" t="s">
        <v>1702</v>
      </c>
      <c r="E5324" s="50" t="str">
        <f>IF(AND(LEN(NICAP[[#This Row],[State or      Country]])=2,NICAP[[#This Row],[State or      Country]]&lt;&gt;"UK"),"US","Other")</f>
        <v>Other</v>
      </c>
      <c r="F5324" s="49">
        <v>2</v>
      </c>
      <c r="G5324" s="48"/>
      <c r="H5324" s="48"/>
      <c r="I5324" s="48"/>
      <c r="J5324" s="48"/>
      <c r="K5324" s="48"/>
      <c r="L5324" s="36" t="s">
        <v>2681</v>
      </c>
      <c r="M5324" s="36" t="str">
        <f>IF(LEFT(NICAP[[#This Row],[Date]],1)=0,"Y","N")</f>
        <v>N</v>
      </c>
      <c r="N5324" s="36"/>
      <c r="O5324" s="36" t="str">
        <f>19&amp;LEFT(NICAP[[#This Row],[Date]],2)</f>
        <v>1980</v>
      </c>
      <c r="P5324" s="36" t="str">
        <f>MID(NICAP[[#This Row],[Date]],3,2)</f>
        <v>07</v>
      </c>
      <c r="Q5324" s="36" t="str">
        <f>RIGHT(NICAP[[#This Row],[Date]],2)</f>
        <v>06</v>
      </c>
      <c r="R5324" s="26">
        <f>DATE(NICAP[[#This Row],[Year]],NICAP[[#This Row],[Month]],NICAP[[#This Row],[Day]])</f>
        <v>29408</v>
      </c>
      <c r="S5324" s="35" t="str">
        <f t="shared" si="166"/>
        <v/>
      </c>
      <c r="T5324" s="24" t="str">
        <f t="shared" si="167"/>
        <v>CAN</v>
      </c>
    </row>
    <row r="5325" spans="1:20" ht="42.75" customHeight="1" x14ac:dyDescent="0.2">
      <c r="A5325" s="35">
        <v>5316</v>
      </c>
      <c r="B5325" s="57">
        <v>800706</v>
      </c>
      <c r="C5325" s="50" t="s">
        <v>2682</v>
      </c>
      <c r="D5325" s="50" t="s">
        <v>1702</v>
      </c>
      <c r="E5325" s="50" t="str">
        <f>IF(AND(LEN(NICAP[[#This Row],[State or      Country]])=2,NICAP[[#This Row],[State or      Country]]&lt;&gt;"UK"),"US","Other")</f>
        <v>Other</v>
      </c>
      <c r="F5325" s="49">
        <v>4</v>
      </c>
      <c r="G5325" s="48"/>
      <c r="H5325" s="48"/>
      <c r="I5325" s="48"/>
      <c r="J5325" s="48"/>
      <c r="K5325" s="48"/>
      <c r="L5325" s="36" t="s">
        <v>2681</v>
      </c>
      <c r="M5325" s="36" t="str">
        <f>IF(LEFT(NICAP[[#This Row],[Date]],1)=0,"Y","N")</f>
        <v>N</v>
      </c>
      <c r="N5325" s="36"/>
      <c r="O5325" s="36" t="str">
        <f>19&amp;LEFT(NICAP[[#This Row],[Date]],2)</f>
        <v>1980</v>
      </c>
      <c r="P5325" s="36" t="str">
        <f>MID(NICAP[[#This Row],[Date]],3,2)</f>
        <v>07</v>
      </c>
      <c r="Q5325" s="36" t="str">
        <f>RIGHT(NICAP[[#This Row],[Date]],2)</f>
        <v>06</v>
      </c>
      <c r="R5325" s="26">
        <f>DATE(NICAP[[#This Row],[Year]],NICAP[[#This Row],[Month]],NICAP[[#This Row],[Day]])</f>
        <v>29408</v>
      </c>
      <c r="S5325" s="35" t="str">
        <f t="shared" si="166"/>
        <v/>
      </c>
      <c r="T5325" s="24" t="str">
        <f t="shared" si="167"/>
        <v>CAN</v>
      </c>
    </row>
    <row r="5326" spans="1:20" ht="42.75" customHeight="1" x14ac:dyDescent="0.2">
      <c r="A5326" s="35">
        <v>5317</v>
      </c>
      <c r="B5326" s="57">
        <v>800706</v>
      </c>
      <c r="C5326" s="50" t="s">
        <v>2682</v>
      </c>
      <c r="D5326" s="50" t="s">
        <v>1702</v>
      </c>
      <c r="E5326" s="50" t="str">
        <f>IF(AND(LEN(NICAP[[#This Row],[State or      Country]])=2,NICAP[[#This Row],[State or      Country]]&lt;&gt;"UK"),"US","Other")</f>
        <v>Other</v>
      </c>
      <c r="F5326" s="75">
        <v>6</v>
      </c>
      <c r="G5326" s="48"/>
      <c r="H5326" s="48"/>
      <c r="I5326" s="48"/>
      <c r="J5326" s="48"/>
      <c r="K5326" s="48"/>
      <c r="L5326" s="36" t="s">
        <v>2681</v>
      </c>
      <c r="M5326" s="36" t="str">
        <f>IF(LEFT(NICAP[[#This Row],[Date]],1)=0,"Y","N")</f>
        <v>N</v>
      </c>
      <c r="N5326" s="36"/>
      <c r="O5326" s="36" t="str">
        <f>19&amp;LEFT(NICAP[[#This Row],[Date]],2)</f>
        <v>1980</v>
      </c>
      <c r="P5326" s="36" t="str">
        <f>MID(NICAP[[#This Row],[Date]],3,2)</f>
        <v>07</v>
      </c>
      <c r="Q5326" s="36" t="str">
        <f>RIGHT(NICAP[[#This Row],[Date]],2)</f>
        <v>06</v>
      </c>
      <c r="R5326" s="26">
        <f>DATE(NICAP[[#This Row],[Year]],NICAP[[#This Row],[Month]],NICAP[[#This Row],[Day]])</f>
        <v>29408</v>
      </c>
      <c r="S5326" s="35" t="str">
        <f t="shared" si="166"/>
        <v/>
      </c>
      <c r="T5326" s="24" t="str">
        <f t="shared" si="167"/>
        <v>CAN</v>
      </c>
    </row>
    <row r="5327" spans="1:20" ht="87" customHeight="1" x14ac:dyDescent="0.2">
      <c r="A5327" s="35">
        <v>5318</v>
      </c>
      <c r="B5327" s="57">
        <v>800716</v>
      </c>
      <c r="C5327" s="50" t="s">
        <v>2680</v>
      </c>
      <c r="D5327" s="50" t="s">
        <v>2122</v>
      </c>
      <c r="E5327" s="50" t="str">
        <f>IF(AND(LEN(NICAP[[#This Row],[State or      Country]])=2,NICAP[[#This Row],[State or      Country]]&lt;&gt;"UK"),"US","Other")</f>
        <v>US</v>
      </c>
      <c r="F5327" s="75">
        <v>2</v>
      </c>
      <c r="G5327" s="48"/>
      <c r="H5327" s="48"/>
      <c r="I5327" s="48"/>
      <c r="J5327" s="48"/>
      <c r="K5327" s="48"/>
      <c r="L5327" s="36" t="s">
        <v>2679</v>
      </c>
      <c r="M5327" s="36" t="str">
        <f>IF(LEFT(NICAP[[#This Row],[Date]],1)=0,"Y","N")</f>
        <v>N</v>
      </c>
      <c r="N5327" s="36"/>
      <c r="O5327" s="36" t="str">
        <f>19&amp;LEFT(NICAP[[#This Row],[Date]],2)</f>
        <v>1980</v>
      </c>
      <c r="P5327" s="36" t="str">
        <f>MID(NICAP[[#This Row],[Date]],3,2)</f>
        <v>07</v>
      </c>
      <c r="Q5327" s="36" t="str">
        <f>RIGHT(NICAP[[#This Row],[Date]],2)</f>
        <v>16</v>
      </c>
      <c r="R5327" s="26">
        <f>DATE(NICAP[[#This Row],[Year]],NICAP[[#This Row],[Month]],NICAP[[#This Row],[Day]])</f>
        <v>29418</v>
      </c>
      <c r="S5327" s="35" t="str">
        <f t="shared" si="166"/>
        <v>NM</v>
      </c>
      <c r="T5327" s="24" t="str">
        <f t="shared" si="167"/>
        <v>US</v>
      </c>
    </row>
    <row r="5328" spans="1:20" ht="86.25" customHeight="1" x14ac:dyDescent="0.2">
      <c r="A5328" s="35">
        <v>5319</v>
      </c>
      <c r="B5328" s="57">
        <v>800716</v>
      </c>
      <c r="C5328" s="50" t="s">
        <v>2680</v>
      </c>
      <c r="D5328" s="50" t="s">
        <v>2122</v>
      </c>
      <c r="E5328" s="50" t="str">
        <f>IF(AND(LEN(NICAP[[#This Row],[State or      Country]])=2,NICAP[[#This Row],[State or      Country]]&lt;&gt;"UK"),"US","Other")</f>
        <v>US</v>
      </c>
      <c r="F5328" s="75">
        <v>7</v>
      </c>
      <c r="G5328" s="48"/>
      <c r="H5328" s="48"/>
      <c r="I5328" s="48"/>
      <c r="J5328" s="48"/>
      <c r="K5328" s="48"/>
      <c r="L5328" s="36" t="s">
        <v>2679</v>
      </c>
      <c r="M5328" s="36" t="str">
        <f>IF(LEFT(NICAP[[#This Row],[Date]],1)=0,"Y","N")</f>
        <v>N</v>
      </c>
      <c r="N5328" s="36"/>
      <c r="O5328" s="36" t="str">
        <f>19&amp;LEFT(NICAP[[#This Row],[Date]],2)</f>
        <v>1980</v>
      </c>
      <c r="P5328" s="36" t="str">
        <f>MID(NICAP[[#This Row],[Date]],3,2)</f>
        <v>07</v>
      </c>
      <c r="Q5328" s="36" t="str">
        <f>RIGHT(NICAP[[#This Row],[Date]],2)</f>
        <v>16</v>
      </c>
      <c r="R5328" s="26">
        <f>DATE(NICAP[[#This Row],[Year]],NICAP[[#This Row],[Month]],NICAP[[#This Row],[Day]])</f>
        <v>29418</v>
      </c>
      <c r="S5328" s="35" t="str">
        <f t="shared" si="166"/>
        <v>NM</v>
      </c>
      <c r="T5328" s="24" t="str">
        <f t="shared" si="167"/>
        <v>US</v>
      </c>
    </row>
    <row r="5329" spans="1:20" ht="86.25" customHeight="1" x14ac:dyDescent="0.2">
      <c r="A5329" s="35">
        <v>5320</v>
      </c>
      <c r="B5329" s="57">
        <v>800716</v>
      </c>
      <c r="C5329" s="50" t="s">
        <v>2680</v>
      </c>
      <c r="D5329" s="50" t="s">
        <v>2122</v>
      </c>
      <c r="E5329" s="50" t="str">
        <f>IF(AND(LEN(NICAP[[#This Row],[State or      Country]])=2,NICAP[[#This Row],[State or      Country]]&lt;&gt;"UK"),"US","Other")</f>
        <v>US</v>
      </c>
      <c r="F5329" s="75">
        <v>8</v>
      </c>
      <c r="G5329" s="48"/>
      <c r="H5329" s="48"/>
      <c r="I5329" s="48"/>
      <c r="J5329" s="48"/>
      <c r="K5329" s="48"/>
      <c r="L5329" s="36" t="s">
        <v>2679</v>
      </c>
      <c r="M5329" s="36" t="str">
        <f>IF(LEFT(NICAP[[#This Row],[Date]],1)=0,"Y","N")</f>
        <v>N</v>
      </c>
      <c r="N5329" s="36"/>
      <c r="O5329" s="36" t="str">
        <f>19&amp;LEFT(NICAP[[#This Row],[Date]],2)</f>
        <v>1980</v>
      </c>
      <c r="P5329" s="36" t="str">
        <f>MID(NICAP[[#This Row],[Date]],3,2)</f>
        <v>07</v>
      </c>
      <c r="Q5329" s="36" t="str">
        <f>RIGHT(NICAP[[#This Row],[Date]],2)</f>
        <v>16</v>
      </c>
      <c r="R5329" s="26">
        <f>DATE(NICAP[[#This Row],[Year]],NICAP[[#This Row],[Month]],NICAP[[#This Row],[Day]])</f>
        <v>29418</v>
      </c>
      <c r="S5329" s="35" t="str">
        <f t="shared" si="166"/>
        <v>NM</v>
      </c>
      <c r="T5329" s="24" t="str">
        <f t="shared" si="167"/>
        <v>US</v>
      </c>
    </row>
    <row r="5330" spans="1:20" ht="41.25" customHeight="1" x14ac:dyDescent="0.2">
      <c r="A5330" s="35">
        <v>5321</v>
      </c>
      <c r="B5330" s="57">
        <v>800718</v>
      </c>
      <c r="C5330" s="50" t="s">
        <v>2096</v>
      </c>
      <c r="D5330" s="50" t="s">
        <v>1758</v>
      </c>
      <c r="E5330" s="50" t="str">
        <f>IF(AND(LEN(NICAP[[#This Row],[State or      Country]])=2,NICAP[[#This Row],[State or      Country]]&lt;&gt;"UK"),"US","Other")</f>
        <v>US</v>
      </c>
      <c r="F5330" s="75">
        <v>2</v>
      </c>
      <c r="G5330" s="48"/>
      <c r="H5330" s="48"/>
      <c r="I5330" s="48"/>
      <c r="J5330" s="48"/>
      <c r="K5330" s="48"/>
      <c r="L5330" s="36" t="s">
        <v>2678</v>
      </c>
      <c r="M5330" s="36" t="str">
        <f>IF(LEFT(NICAP[[#This Row],[Date]],1)=0,"Y","N")</f>
        <v>N</v>
      </c>
      <c r="N5330" s="36"/>
      <c r="O5330" s="36" t="str">
        <f>19&amp;LEFT(NICAP[[#This Row],[Date]],2)</f>
        <v>1980</v>
      </c>
      <c r="P5330" s="36" t="str">
        <f>MID(NICAP[[#This Row],[Date]],3,2)</f>
        <v>07</v>
      </c>
      <c r="Q5330" s="36" t="str">
        <f>RIGHT(NICAP[[#This Row],[Date]],2)</f>
        <v>18</v>
      </c>
      <c r="R5330" s="26">
        <f>DATE(NICAP[[#This Row],[Year]],NICAP[[#This Row],[Month]],NICAP[[#This Row],[Day]])</f>
        <v>29420</v>
      </c>
      <c r="S5330" s="35" t="str">
        <f t="shared" si="166"/>
        <v>NY</v>
      </c>
      <c r="T5330" s="24" t="str">
        <f t="shared" si="167"/>
        <v>US</v>
      </c>
    </row>
    <row r="5331" spans="1:20" ht="57" customHeight="1" x14ac:dyDescent="0.2">
      <c r="A5331" s="35">
        <v>5322</v>
      </c>
      <c r="B5331" s="57">
        <v>800803</v>
      </c>
      <c r="C5331" s="50" t="s">
        <v>2677</v>
      </c>
      <c r="D5331" s="50" t="s">
        <v>1676</v>
      </c>
      <c r="E5331" s="50" t="str">
        <f>IF(AND(LEN(NICAP[[#This Row],[State or      Country]])=2,NICAP[[#This Row],[State or      Country]]&lt;&gt;"UK"),"US","Other")</f>
        <v>US</v>
      </c>
      <c r="F5331" s="75">
        <v>2</v>
      </c>
      <c r="G5331" s="48"/>
      <c r="H5331" s="48"/>
      <c r="I5331" s="48"/>
      <c r="J5331" s="48"/>
      <c r="K5331" s="48"/>
      <c r="L5331" s="36" t="s">
        <v>2676</v>
      </c>
      <c r="M5331" s="36" t="str">
        <f>IF(LEFT(NICAP[[#This Row],[Date]],1)=0,"Y","N")</f>
        <v>N</v>
      </c>
      <c r="N5331" s="36"/>
      <c r="O5331" s="36" t="str">
        <f>19&amp;LEFT(NICAP[[#This Row],[Date]],2)</f>
        <v>1980</v>
      </c>
      <c r="P5331" s="36" t="str">
        <f>MID(NICAP[[#This Row],[Date]],3,2)</f>
        <v>08</v>
      </c>
      <c r="Q5331" s="36" t="str">
        <f>RIGHT(NICAP[[#This Row],[Date]],2)</f>
        <v>03</v>
      </c>
      <c r="R5331" s="26">
        <f>DATE(NICAP[[#This Row],[Year]],NICAP[[#This Row],[Month]],NICAP[[#This Row],[Day]])</f>
        <v>29436</v>
      </c>
      <c r="S5331" s="35" t="str">
        <f t="shared" si="166"/>
        <v>CA</v>
      </c>
      <c r="T5331" s="24" t="str">
        <f t="shared" si="167"/>
        <v>US</v>
      </c>
    </row>
    <row r="5332" spans="1:20" ht="57" customHeight="1" x14ac:dyDescent="0.2">
      <c r="A5332" s="35">
        <v>5323</v>
      </c>
      <c r="B5332" s="57">
        <v>800808</v>
      </c>
      <c r="C5332" s="50" t="s">
        <v>2096</v>
      </c>
      <c r="D5332" s="50" t="s">
        <v>1758</v>
      </c>
      <c r="E5332" s="50" t="str">
        <f>IF(AND(LEN(NICAP[[#This Row],[State or      Country]])=2,NICAP[[#This Row],[State or      Country]]&lt;&gt;"UK"),"US","Other")</f>
        <v>US</v>
      </c>
      <c r="F5332" s="75">
        <v>2</v>
      </c>
      <c r="G5332" s="48"/>
      <c r="H5332" s="48"/>
      <c r="I5332" s="48"/>
      <c r="J5332" s="48"/>
      <c r="K5332" s="48"/>
      <c r="L5332" s="36" t="s">
        <v>2675</v>
      </c>
      <c r="M5332" s="36" t="str">
        <f>IF(LEFT(NICAP[[#This Row],[Date]],1)=0,"Y","N")</f>
        <v>N</v>
      </c>
      <c r="N5332" s="36"/>
      <c r="O5332" s="36" t="str">
        <f>19&amp;LEFT(NICAP[[#This Row],[Date]],2)</f>
        <v>1980</v>
      </c>
      <c r="P5332" s="36" t="str">
        <f>MID(NICAP[[#This Row],[Date]],3,2)</f>
        <v>08</v>
      </c>
      <c r="Q5332" s="36" t="str">
        <f>RIGHT(NICAP[[#This Row],[Date]],2)</f>
        <v>08</v>
      </c>
      <c r="R5332" s="26">
        <f>DATE(NICAP[[#This Row],[Year]],NICAP[[#This Row],[Month]],NICAP[[#This Row],[Day]])</f>
        <v>29441</v>
      </c>
      <c r="S5332" s="35" t="str">
        <f t="shared" si="166"/>
        <v>NY</v>
      </c>
      <c r="T5332" s="24" t="str">
        <f t="shared" si="167"/>
        <v>US</v>
      </c>
    </row>
    <row r="5333" spans="1:20" ht="56.25" customHeight="1" x14ac:dyDescent="0.2">
      <c r="A5333" s="35">
        <v>5324</v>
      </c>
      <c r="B5333" s="57">
        <v>800808</v>
      </c>
      <c r="C5333" s="50" t="s">
        <v>2096</v>
      </c>
      <c r="D5333" s="50" t="s">
        <v>1758</v>
      </c>
      <c r="E5333" s="50" t="str">
        <f>IF(AND(LEN(NICAP[[#This Row],[State or      Country]])=2,NICAP[[#This Row],[State or      Country]]&lt;&gt;"UK"),"US","Other")</f>
        <v>US</v>
      </c>
      <c r="F5333" s="75">
        <v>7</v>
      </c>
      <c r="G5333" s="48"/>
      <c r="H5333" s="48"/>
      <c r="I5333" s="48"/>
      <c r="J5333" s="48"/>
      <c r="K5333" s="48"/>
      <c r="L5333" s="42" t="s">
        <v>2674</v>
      </c>
      <c r="M5333" s="42" t="str">
        <f>IF(LEFT(NICAP[[#This Row],[Date]],1)=0,"Y","N")</f>
        <v>N</v>
      </c>
      <c r="N5333" s="42"/>
      <c r="O5333" s="42" t="str">
        <f>19&amp;LEFT(NICAP[[#This Row],[Date]],2)</f>
        <v>1980</v>
      </c>
      <c r="P5333" s="42" t="str">
        <f>MID(NICAP[[#This Row],[Date]],3,2)</f>
        <v>08</v>
      </c>
      <c r="Q5333" s="42" t="str">
        <f>RIGHT(NICAP[[#This Row],[Date]],2)</f>
        <v>08</v>
      </c>
      <c r="R5333" s="26">
        <f>DATE(NICAP[[#This Row],[Year]],NICAP[[#This Row],[Month]],NICAP[[#This Row],[Day]])</f>
        <v>29441</v>
      </c>
      <c r="S5333" s="35" t="str">
        <f t="shared" si="166"/>
        <v>NY</v>
      </c>
      <c r="T5333" s="24" t="str">
        <f t="shared" si="167"/>
        <v>US</v>
      </c>
    </row>
    <row r="5334" spans="1:20" ht="12.75" customHeight="1" x14ac:dyDescent="0.2">
      <c r="A5334" s="35">
        <v>5325</v>
      </c>
      <c r="B5334" s="53">
        <v>800809</v>
      </c>
      <c r="C5334" s="39" t="s">
        <v>2673</v>
      </c>
      <c r="D5334" s="39" t="s">
        <v>2122</v>
      </c>
      <c r="E5334" s="39" t="str">
        <f>IF(AND(LEN(NICAP[[#This Row],[State or      Country]])=2,NICAP[[#This Row],[State or      Country]]&lt;&gt;"UK"),"US","Other")</f>
        <v>US</v>
      </c>
      <c r="F5334" s="79">
        <v>3</v>
      </c>
      <c r="G5334" s="37"/>
      <c r="H5334" s="37"/>
      <c r="I5334" s="37"/>
      <c r="J5334" s="54" t="s">
        <v>1744</v>
      </c>
      <c r="K5334" s="37"/>
      <c r="L5334" s="36" t="s">
        <v>2672</v>
      </c>
      <c r="M5334" s="36" t="str">
        <f>IF(LEFT(NICAP[[#This Row],[Date]],1)=0,"Y","N")</f>
        <v>N</v>
      </c>
      <c r="N5334" s="36"/>
      <c r="O5334" s="36" t="str">
        <f>19&amp;LEFT(NICAP[[#This Row],[Date]],2)</f>
        <v>1980</v>
      </c>
      <c r="P5334" s="36" t="str">
        <f>MID(NICAP[[#This Row],[Date]],3,2)</f>
        <v>08</v>
      </c>
      <c r="Q5334" s="36" t="str">
        <f>RIGHT(NICAP[[#This Row],[Date]],2)</f>
        <v>09</v>
      </c>
      <c r="R5334" s="26">
        <f>DATE(NICAP[[#This Row],[Year]],NICAP[[#This Row],[Month]],NICAP[[#This Row],[Day]])</f>
        <v>29442</v>
      </c>
      <c r="S5334" s="35" t="str">
        <f t="shared" si="166"/>
        <v>NM</v>
      </c>
      <c r="T5334" s="24" t="str">
        <f t="shared" si="167"/>
        <v>US</v>
      </c>
    </row>
    <row r="5335" spans="1:20" ht="27" customHeight="1" x14ac:dyDescent="0.2">
      <c r="A5335" s="35">
        <v>5326</v>
      </c>
      <c r="B5335" s="60">
        <v>800817</v>
      </c>
      <c r="C5335" s="44" t="s">
        <v>2671</v>
      </c>
      <c r="D5335" s="44" t="s">
        <v>1694</v>
      </c>
      <c r="E5335" s="44" t="str">
        <f>IF(AND(LEN(NICAP[[#This Row],[State or      Country]])=2,NICAP[[#This Row],[State or      Country]]&lt;&gt;"UK"),"US","Other")</f>
        <v>US</v>
      </c>
      <c r="F5335" s="74">
        <v>5</v>
      </c>
      <c r="G5335" s="41"/>
      <c r="H5335" s="41"/>
      <c r="I5335" s="41"/>
      <c r="J5335" s="41"/>
      <c r="K5335" s="41"/>
      <c r="L5335" s="59" t="s">
        <v>2670</v>
      </c>
      <c r="M5335" s="59" t="str">
        <f>IF(LEFT(NICAP[[#This Row],[Date]],1)=0,"Y","N")</f>
        <v>N</v>
      </c>
      <c r="N5335" s="59"/>
      <c r="O5335" s="59" t="str">
        <f>19&amp;LEFT(NICAP[[#This Row],[Date]],2)</f>
        <v>1980</v>
      </c>
      <c r="P5335" s="59" t="str">
        <f>MID(NICAP[[#This Row],[Date]],3,2)</f>
        <v>08</v>
      </c>
      <c r="Q5335" s="59" t="str">
        <f>RIGHT(NICAP[[#This Row],[Date]],2)</f>
        <v>17</v>
      </c>
      <c r="R5335" s="26">
        <f>DATE(NICAP[[#This Row],[Year]],NICAP[[#This Row],[Month]],NICAP[[#This Row],[Day]])</f>
        <v>29450</v>
      </c>
      <c r="S5335" s="35" t="str">
        <f t="shared" si="166"/>
        <v>OH</v>
      </c>
      <c r="T5335" s="24" t="str">
        <f t="shared" si="167"/>
        <v>US</v>
      </c>
    </row>
    <row r="5336" spans="1:20" ht="42" customHeight="1" x14ac:dyDescent="0.2">
      <c r="A5336" s="35">
        <v>5327</v>
      </c>
      <c r="B5336" s="57">
        <v>800821</v>
      </c>
      <c r="C5336" s="50" t="s">
        <v>2669</v>
      </c>
      <c r="D5336" s="50" t="s">
        <v>1667</v>
      </c>
      <c r="E5336" s="50" t="str">
        <f>IF(AND(LEN(NICAP[[#This Row],[State or      Country]])=2,NICAP[[#This Row],[State or      Country]]&lt;&gt;"UK"),"US","Other")</f>
        <v>US</v>
      </c>
      <c r="F5336" s="75">
        <v>3</v>
      </c>
      <c r="G5336" s="48"/>
      <c r="H5336" s="48"/>
      <c r="I5336" s="48"/>
      <c r="J5336" s="48"/>
      <c r="K5336" s="48"/>
      <c r="L5336" s="42" t="s">
        <v>2668</v>
      </c>
      <c r="M5336" s="42" t="str">
        <f>IF(LEFT(NICAP[[#This Row],[Date]],1)=0,"Y","N")</f>
        <v>N</v>
      </c>
      <c r="N5336" s="42"/>
      <c r="O5336" s="42" t="str">
        <f>19&amp;LEFT(NICAP[[#This Row],[Date]],2)</f>
        <v>1980</v>
      </c>
      <c r="P5336" s="42" t="str">
        <f>MID(NICAP[[#This Row],[Date]],3,2)</f>
        <v>08</v>
      </c>
      <c r="Q5336" s="42" t="str">
        <f>RIGHT(NICAP[[#This Row],[Date]],2)</f>
        <v>21</v>
      </c>
      <c r="R5336" s="26">
        <f>DATE(NICAP[[#This Row],[Year]],NICAP[[#This Row],[Month]],NICAP[[#This Row],[Day]])</f>
        <v>29454</v>
      </c>
      <c r="S5336" s="35" t="str">
        <f t="shared" si="166"/>
        <v>TX</v>
      </c>
      <c r="T5336" s="24" t="str">
        <f t="shared" si="167"/>
        <v>US</v>
      </c>
    </row>
    <row r="5337" spans="1:20" ht="41.25" customHeight="1" x14ac:dyDescent="0.2">
      <c r="A5337" s="35">
        <v>5328</v>
      </c>
      <c r="B5337" s="57">
        <v>800821</v>
      </c>
      <c r="C5337" s="50" t="s">
        <v>2669</v>
      </c>
      <c r="D5337" s="50" t="s">
        <v>1667</v>
      </c>
      <c r="E5337" s="50" t="str">
        <f>IF(AND(LEN(NICAP[[#This Row],[State or      Country]])=2,NICAP[[#This Row],[State or      Country]]&lt;&gt;"UK"),"US","Other")</f>
        <v>US</v>
      </c>
      <c r="F5337" s="75">
        <v>7</v>
      </c>
      <c r="G5337" s="48"/>
      <c r="H5337" s="48"/>
      <c r="I5337" s="48"/>
      <c r="J5337" s="48"/>
      <c r="K5337" s="48"/>
      <c r="L5337" s="42" t="s">
        <v>2668</v>
      </c>
      <c r="M5337" s="42" t="str">
        <f>IF(LEFT(NICAP[[#This Row],[Date]],1)=0,"Y","N")</f>
        <v>N</v>
      </c>
      <c r="N5337" s="42"/>
      <c r="O5337" s="42" t="str">
        <f>19&amp;LEFT(NICAP[[#This Row],[Date]],2)</f>
        <v>1980</v>
      </c>
      <c r="P5337" s="42" t="str">
        <f>MID(NICAP[[#This Row],[Date]],3,2)</f>
        <v>08</v>
      </c>
      <c r="Q5337" s="42" t="str">
        <f>RIGHT(NICAP[[#This Row],[Date]],2)</f>
        <v>21</v>
      </c>
      <c r="R5337" s="26">
        <f>DATE(NICAP[[#This Row],[Year]],NICAP[[#This Row],[Month]],NICAP[[#This Row],[Day]])</f>
        <v>29454</v>
      </c>
      <c r="S5337" s="35" t="str">
        <f t="shared" si="166"/>
        <v>TX</v>
      </c>
      <c r="T5337" s="24" t="str">
        <f t="shared" si="167"/>
        <v>US</v>
      </c>
    </row>
    <row r="5338" spans="1:20" ht="42.75" customHeight="1" x14ac:dyDescent="0.2">
      <c r="A5338" s="35">
        <v>5329</v>
      </c>
      <c r="B5338" s="57">
        <v>800831</v>
      </c>
      <c r="C5338" s="50" t="s">
        <v>2667</v>
      </c>
      <c r="D5338" s="50" t="s">
        <v>1802</v>
      </c>
      <c r="E5338" s="50" t="str">
        <f>IF(AND(LEN(NICAP[[#This Row],[State or      Country]])=2,NICAP[[#This Row],[State or      Country]]&lt;&gt;"UK"),"US","Other")</f>
        <v>Other</v>
      </c>
      <c r="F5338" s="49">
        <v>1</v>
      </c>
      <c r="G5338" s="48"/>
      <c r="H5338" s="48"/>
      <c r="I5338" s="48"/>
      <c r="J5338" s="48"/>
      <c r="K5338" s="48"/>
      <c r="L5338" s="36" t="s">
        <v>2666</v>
      </c>
      <c r="M5338" s="36" t="str">
        <f>IF(LEFT(NICAP[[#This Row],[Date]],1)=0,"Y","N")</f>
        <v>N</v>
      </c>
      <c r="N5338" s="36"/>
      <c r="O5338" s="36" t="str">
        <f>19&amp;LEFT(NICAP[[#This Row],[Date]],2)</f>
        <v>1980</v>
      </c>
      <c r="P5338" s="36" t="str">
        <f>MID(NICAP[[#This Row],[Date]],3,2)</f>
        <v>08</v>
      </c>
      <c r="Q5338" s="36" t="str">
        <f>RIGHT(NICAP[[#This Row],[Date]],2)</f>
        <v>31</v>
      </c>
      <c r="R5338" s="26">
        <f>DATE(NICAP[[#This Row],[Year]],NICAP[[#This Row],[Month]],NICAP[[#This Row],[Day]])</f>
        <v>29464</v>
      </c>
      <c r="S5338" s="35" t="str">
        <f t="shared" si="166"/>
        <v/>
      </c>
      <c r="T5338" s="24" t="str">
        <f t="shared" si="167"/>
        <v>UK</v>
      </c>
    </row>
    <row r="5339" spans="1:20" ht="57" customHeight="1" x14ac:dyDescent="0.2">
      <c r="A5339" s="35">
        <v>5330</v>
      </c>
      <c r="B5339" s="57">
        <v>800911</v>
      </c>
      <c r="C5339" s="50" t="s">
        <v>2664</v>
      </c>
      <c r="D5339" s="50" t="s">
        <v>2211</v>
      </c>
      <c r="E5339" s="50" t="str">
        <f>IF(AND(LEN(NICAP[[#This Row],[State or      Country]])=2,NICAP[[#This Row],[State or      Country]]&lt;&gt;"UK"),"US","Other")</f>
        <v>US</v>
      </c>
      <c r="F5339" s="49">
        <v>2</v>
      </c>
      <c r="G5339" s="48"/>
      <c r="H5339" s="48"/>
      <c r="I5339" s="48"/>
      <c r="J5339" s="48"/>
      <c r="K5339" s="48"/>
      <c r="L5339" s="36" t="s">
        <v>2665</v>
      </c>
      <c r="M5339" s="36" t="str">
        <f>IF(LEFT(NICAP[[#This Row],[Date]],1)=0,"Y","N")</f>
        <v>N</v>
      </c>
      <c r="N5339" s="36"/>
      <c r="O5339" s="36" t="str">
        <f>19&amp;LEFT(NICAP[[#This Row],[Date]],2)</f>
        <v>1980</v>
      </c>
      <c r="P5339" s="36" t="str">
        <f>MID(NICAP[[#This Row],[Date]],3,2)</f>
        <v>09</v>
      </c>
      <c r="Q5339" s="36" t="str">
        <f>RIGHT(NICAP[[#This Row],[Date]],2)</f>
        <v>11</v>
      </c>
      <c r="R5339" s="26">
        <f>DATE(NICAP[[#This Row],[Year]],NICAP[[#This Row],[Month]],NICAP[[#This Row],[Day]])</f>
        <v>29475</v>
      </c>
      <c r="S5339" s="35" t="str">
        <f t="shared" si="166"/>
        <v>SC</v>
      </c>
      <c r="T5339" s="24" t="str">
        <f t="shared" si="167"/>
        <v>US</v>
      </c>
    </row>
    <row r="5340" spans="1:20" ht="56.25" customHeight="1" x14ac:dyDescent="0.2">
      <c r="A5340" s="35">
        <v>5331</v>
      </c>
      <c r="B5340" s="57">
        <v>800911</v>
      </c>
      <c r="C5340" s="50" t="s">
        <v>2664</v>
      </c>
      <c r="D5340" s="50" t="s">
        <v>2211</v>
      </c>
      <c r="E5340" s="50" t="str">
        <f>IF(AND(LEN(NICAP[[#This Row],[State or      Country]])=2,NICAP[[#This Row],[State or      Country]]&lt;&gt;"UK"),"US","Other")</f>
        <v>US</v>
      </c>
      <c r="F5340" s="49">
        <v>5</v>
      </c>
      <c r="G5340" s="48"/>
      <c r="H5340" s="48"/>
      <c r="I5340" s="48"/>
      <c r="J5340" s="48"/>
      <c r="K5340" s="48"/>
      <c r="L5340" s="42" t="s">
        <v>2663</v>
      </c>
      <c r="M5340" s="42" t="str">
        <f>IF(LEFT(NICAP[[#This Row],[Date]],1)=0,"Y","N")</f>
        <v>N</v>
      </c>
      <c r="N5340" s="42"/>
      <c r="O5340" s="42" t="str">
        <f>19&amp;LEFT(NICAP[[#This Row],[Date]],2)</f>
        <v>1980</v>
      </c>
      <c r="P5340" s="42" t="str">
        <f>MID(NICAP[[#This Row],[Date]],3,2)</f>
        <v>09</v>
      </c>
      <c r="Q5340" s="42" t="str">
        <f>RIGHT(NICAP[[#This Row],[Date]],2)</f>
        <v>11</v>
      </c>
      <c r="R5340" s="26">
        <f>DATE(NICAP[[#This Row],[Year]],NICAP[[#This Row],[Month]],NICAP[[#This Row],[Day]])</f>
        <v>29475</v>
      </c>
      <c r="S5340" s="35" t="str">
        <f t="shared" si="166"/>
        <v>SC</v>
      </c>
      <c r="T5340" s="24" t="str">
        <f t="shared" si="167"/>
        <v>US</v>
      </c>
    </row>
    <row r="5341" spans="1:20" ht="42.75" customHeight="1" x14ac:dyDescent="0.2">
      <c r="A5341" s="35">
        <v>5332</v>
      </c>
      <c r="B5341" s="57">
        <v>800911</v>
      </c>
      <c r="C5341" s="50" t="s">
        <v>2662</v>
      </c>
      <c r="D5341" s="50" t="s">
        <v>2211</v>
      </c>
      <c r="E5341" s="50" t="str">
        <f>IF(AND(LEN(NICAP[[#This Row],[State or      Country]])=2,NICAP[[#This Row],[State or      Country]]&lt;&gt;"UK"),"US","Other")</f>
        <v>US</v>
      </c>
      <c r="F5341" s="49">
        <v>1</v>
      </c>
      <c r="G5341" s="48"/>
      <c r="H5341" s="48"/>
      <c r="I5341" s="48"/>
      <c r="J5341" s="48"/>
      <c r="K5341" s="48"/>
      <c r="L5341" s="36" t="s">
        <v>2661</v>
      </c>
      <c r="M5341" s="36" t="str">
        <f>IF(LEFT(NICAP[[#This Row],[Date]],1)=0,"Y","N")</f>
        <v>N</v>
      </c>
      <c r="N5341" s="36"/>
      <c r="O5341" s="36" t="str">
        <f>19&amp;LEFT(NICAP[[#This Row],[Date]],2)</f>
        <v>1980</v>
      </c>
      <c r="P5341" s="36" t="str">
        <f>MID(NICAP[[#This Row],[Date]],3,2)</f>
        <v>09</v>
      </c>
      <c r="Q5341" s="36" t="str">
        <f>RIGHT(NICAP[[#This Row],[Date]],2)</f>
        <v>11</v>
      </c>
      <c r="R5341" s="26">
        <f>DATE(NICAP[[#This Row],[Year]],NICAP[[#This Row],[Month]],NICAP[[#This Row],[Day]])</f>
        <v>29475</v>
      </c>
      <c r="S5341" s="35" t="str">
        <f t="shared" si="166"/>
        <v>SC</v>
      </c>
      <c r="T5341" s="24" t="str">
        <f t="shared" si="167"/>
        <v>US</v>
      </c>
    </row>
    <row r="5342" spans="1:20" ht="57" customHeight="1" x14ac:dyDescent="0.2">
      <c r="A5342" s="35">
        <v>5333</v>
      </c>
      <c r="B5342" s="57">
        <v>800922</v>
      </c>
      <c r="C5342" s="50" t="s">
        <v>2660</v>
      </c>
      <c r="D5342" s="50" t="s">
        <v>2659</v>
      </c>
      <c r="E5342" s="50" t="str">
        <f>IF(AND(LEN(NICAP[[#This Row],[State or      Country]])=2,NICAP[[#This Row],[State or      Country]]&lt;&gt;"UK"),"US","Other")</f>
        <v>Other</v>
      </c>
      <c r="F5342" s="49">
        <v>11</v>
      </c>
      <c r="G5342" s="48"/>
      <c r="H5342" s="48"/>
      <c r="I5342" s="48"/>
      <c r="J5342" s="48"/>
      <c r="K5342" s="48"/>
      <c r="L5342" s="36" t="s">
        <v>2658</v>
      </c>
      <c r="M5342" s="36" t="str">
        <f>IF(LEFT(NICAP[[#This Row],[Date]],1)=0,"Y","N")</f>
        <v>N</v>
      </c>
      <c r="N5342" s="36"/>
      <c r="O5342" s="36" t="str">
        <f>19&amp;LEFT(NICAP[[#This Row],[Date]],2)</f>
        <v>1980</v>
      </c>
      <c r="P5342" s="36" t="str">
        <f>MID(NICAP[[#This Row],[Date]],3,2)</f>
        <v>09</v>
      </c>
      <c r="Q5342" s="36" t="str">
        <f>RIGHT(NICAP[[#This Row],[Date]],2)</f>
        <v>22</v>
      </c>
      <c r="R5342" s="26">
        <f>DATE(NICAP[[#This Row],[Year]],NICAP[[#This Row],[Month]],NICAP[[#This Row],[Day]])</f>
        <v>29486</v>
      </c>
      <c r="S5342" s="35" t="str">
        <f t="shared" si="166"/>
        <v/>
      </c>
      <c r="T5342" s="24" t="str">
        <f t="shared" si="167"/>
        <v>Haiti</v>
      </c>
    </row>
    <row r="5343" spans="1:20" ht="12.75" customHeight="1" x14ac:dyDescent="0.2">
      <c r="A5343" s="35">
        <v>5334</v>
      </c>
      <c r="B5343" s="55">
        <v>800928</v>
      </c>
      <c r="C5343" s="39" t="s">
        <v>2657</v>
      </c>
      <c r="D5343" s="39" t="s">
        <v>1683</v>
      </c>
      <c r="E5343" s="39" t="str">
        <f>IF(AND(LEN(NICAP[[#This Row],[State or      Country]])=2,NICAP[[#This Row],[State or      Country]]&lt;&gt;"UK"),"US","Other")</f>
        <v>US</v>
      </c>
      <c r="F5343" s="38">
        <v>11</v>
      </c>
      <c r="G5343" s="37"/>
      <c r="H5343" s="37"/>
      <c r="I5343" s="37"/>
      <c r="J5343" s="37"/>
      <c r="K5343" s="37"/>
      <c r="L5343" s="36" t="s">
        <v>2656</v>
      </c>
      <c r="M5343" s="36" t="str">
        <f>IF(LEFT(NICAP[[#This Row],[Date]],1)=0,"Y","N")</f>
        <v>N</v>
      </c>
      <c r="N5343" s="36"/>
      <c r="O5343" s="36" t="str">
        <f>19&amp;LEFT(NICAP[[#This Row],[Date]],2)</f>
        <v>1980</v>
      </c>
      <c r="P5343" s="36" t="str">
        <f>MID(NICAP[[#This Row],[Date]],3,2)</f>
        <v>09</v>
      </c>
      <c r="Q5343" s="36" t="str">
        <f>RIGHT(NICAP[[#This Row],[Date]],2)</f>
        <v>28</v>
      </c>
      <c r="R5343" s="26">
        <f>DATE(NICAP[[#This Row],[Year]],NICAP[[#This Row],[Month]],NICAP[[#This Row],[Day]])</f>
        <v>29492</v>
      </c>
      <c r="S5343" s="35" t="str">
        <f t="shared" si="166"/>
        <v>FL</v>
      </c>
      <c r="T5343" s="24" t="str">
        <f t="shared" si="167"/>
        <v>US</v>
      </c>
    </row>
    <row r="5344" spans="1:20" ht="12.75" customHeight="1" x14ac:dyDescent="0.2">
      <c r="A5344" s="35">
        <v>5335</v>
      </c>
      <c r="B5344" s="53">
        <v>800930</v>
      </c>
      <c r="C5344" s="39" t="s">
        <v>2654</v>
      </c>
      <c r="D5344" s="39" t="s">
        <v>1793</v>
      </c>
      <c r="E5344" s="39" t="str">
        <f>IF(AND(LEN(NICAP[[#This Row],[State or      Country]])=2,NICAP[[#This Row],[State or      Country]]&lt;&gt;"UK"),"US","Other")</f>
        <v>US</v>
      </c>
      <c r="F5344" s="38">
        <v>4</v>
      </c>
      <c r="G5344" s="37"/>
      <c r="H5344" s="37"/>
      <c r="I5344" s="37"/>
      <c r="J5344" s="37"/>
      <c r="K5344" s="37"/>
      <c r="L5344" s="36" t="s">
        <v>2655</v>
      </c>
      <c r="M5344" s="36" t="str">
        <f>IF(LEFT(NICAP[[#This Row],[Date]],1)=0,"Y","N")</f>
        <v>N</v>
      </c>
      <c r="N5344" s="36"/>
      <c r="O5344" s="36" t="str">
        <f>19&amp;LEFT(NICAP[[#This Row],[Date]],2)</f>
        <v>1980</v>
      </c>
      <c r="P5344" s="36" t="str">
        <f>MID(NICAP[[#This Row],[Date]],3,2)</f>
        <v>09</v>
      </c>
      <c r="Q5344" s="36" t="str">
        <f>RIGHT(NICAP[[#This Row],[Date]],2)</f>
        <v>30</v>
      </c>
      <c r="R5344" s="26">
        <f>DATE(NICAP[[#This Row],[Year]],NICAP[[#This Row],[Month]],NICAP[[#This Row],[Day]])</f>
        <v>29494</v>
      </c>
      <c r="S5344" s="35" t="str">
        <f t="shared" si="166"/>
        <v>AU</v>
      </c>
      <c r="T5344" s="24" t="str">
        <f t="shared" si="167"/>
        <v>US</v>
      </c>
    </row>
    <row r="5345" spans="1:20" ht="12.75" customHeight="1" x14ac:dyDescent="0.2">
      <c r="A5345" s="35">
        <v>5336</v>
      </c>
      <c r="B5345" s="53">
        <v>800930</v>
      </c>
      <c r="C5345" s="39" t="s">
        <v>2654</v>
      </c>
      <c r="D5345" s="39" t="s">
        <v>1793</v>
      </c>
      <c r="E5345" s="39" t="str">
        <f>IF(AND(LEN(NICAP[[#This Row],[State or      Country]])=2,NICAP[[#This Row],[State or      Country]]&lt;&gt;"UK"),"US","Other")</f>
        <v>US</v>
      </c>
      <c r="F5345" s="38">
        <v>6</v>
      </c>
      <c r="G5345" s="41"/>
      <c r="H5345" s="41"/>
      <c r="I5345" s="41"/>
      <c r="J5345" s="41"/>
      <c r="K5345" s="41"/>
      <c r="L5345" s="36" t="s">
        <v>2653</v>
      </c>
      <c r="M5345" s="36" t="str">
        <f>IF(LEFT(NICAP[[#This Row],[Date]],1)=0,"Y","N")</f>
        <v>N</v>
      </c>
      <c r="N5345" s="36"/>
      <c r="O5345" s="36" t="str">
        <f>19&amp;LEFT(NICAP[[#This Row],[Date]],2)</f>
        <v>1980</v>
      </c>
      <c r="P5345" s="36" t="str">
        <f>MID(NICAP[[#This Row],[Date]],3,2)</f>
        <v>09</v>
      </c>
      <c r="Q5345" s="36" t="str">
        <f>RIGHT(NICAP[[#This Row],[Date]],2)</f>
        <v>30</v>
      </c>
      <c r="R5345" s="26">
        <f>DATE(NICAP[[#This Row],[Year]],NICAP[[#This Row],[Month]],NICAP[[#This Row],[Day]])</f>
        <v>29494</v>
      </c>
      <c r="S5345" s="35" t="str">
        <f t="shared" si="166"/>
        <v>AU</v>
      </c>
      <c r="T5345" s="24" t="str">
        <f t="shared" si="167"/>
        <v>US</v>
      </c>
    </row>
    <row r="5346" spans="1:20" ht="72" customHeight="1" x14ac:dyDescent="0.2">
      <c r="A5346" s="35">
        <v>5337</v>
      </c>
      <c r="B5346" s="57">
        <v>801005</v>
      </c>
      <c r="C5346" s="50" t="s">
        <v>2652</v>
      </c>
      <c r="D5346" s="50" t="s">
        <v>1878</v>
      </c>
      <c r="E5346" s="50" t="str">
        <f>IF(AND(LEN(NICAP[[#This Row],[State or      Country]])=2,NICAP[[#This Row],[State or      Country]]&lt;&gt;"UK"),"US","Other")</f>
        <v>Other</v>
      </c>
      <c r="F5346" s="49">
        <v>2</v>
      </c>
      <c r="G5346" s="48"/>
      <c r="H5346" s="48"/>
      <c r="I5346" s="48"/>
      <c r="J5346" s="48"/>
      <c r="K5346" s="48"/>
      <c r="L5346" s="36" t="s">
        <v>2651</v>
      </c>
      <c r="M5346" s="36" t="str">
        <f>IF(LEFT(NICAP[[#This Row],[Date]],1)=0,"Y","N")</f>
        <v>N</v>
      </c>
      <c r="N5346" s="36"/>
      <c r="O5346" s="36" t="str">
        <f>19&amp;LEFT(NICAP[[#This Row],[Date]],2)</f>
        <v>1980</v>
      </c>
      <c r="P5346" s="36" t="str">
        <f>MID(NICAP[[#This Row],[Date]],3,2)</f>
        <v>10</v>
      </c>
      <c r="Q5346" s="36" t="str">
        <f>RIGHT(NICAP[[#This Row],[Date]],2)</f>
        <v>05</v>
      </c>
      <c r="R5346" s="26">
        <f>DATE(NICAP[[#This Row],[Year]],NICAP[[#This Row],[Month]],NICAP[[#This Row],[Day]])</f>
        <v>29499</v>
      </c>
      <c r="S5346" s="35" t="str">
        <f t="shared" si="166"/>
        <v/>
      </c>
      <c r="T5346" s="24" t="str">
        <f t="shared" si="167"/>
        <v>China</v>
      </c>
    </row>
    <row r="5347" spans="1:20" ht="42" customHeight="1" x14ac:dyDescent="0.2">
      <c r="A5347" s="35">
        <v>5338</v>
      </c>
      <c r="B5347" s="57">
        <v>801023</v>
      </c>
      <c r="C5347" s="50" t="s">
        <v>2650</v>
      </c>
      <c r="D5347" s="50" t="s">
        <v>1852</v>
      </c>
      <c r="E5347" s="50" t="str">
        <f>IF(AND(LEN(NICAP[[#This Row],[State or      Country]])=2,NICAP[[#This Row],[State or      Country]]&lt;&gt;"UK"),"US","Other")</f>
        <v>US</v>
      </c>
      <c r="F5347" s="49">
        <v>1</v>
      </c>
      <c r="G5347" s="48"/>
      <c r="H5347" s="48"/>
      <c r="I5347" s="48"/>
      <c r="J5347" s="48"/>
      <c r="K5347" s="48"/>
      <c r="L5347" s="36" t="s">
        <v>2649</v>
      </c>
      <c r="M5347" s="36" t="str">
        <f>IF(LEFT(NICAP[[#This Row],[Date]],1)=0,"Y","N")</f>
        <v>N</v>
      </c>
      <c r="N5347" s="36"/>
      <c r="O5347" s="36" t="str">
        <f>19&amp;LEFT(NICAP[[#This Row],[Date]],2)</f>
        <v>1980</v>
      </c>
      <c r="P5347" s="36" t="str">
        <f>MID(NICAP[[#This Row],[Date]],3,2)</f>
        <v>10</v>
      </c>
      <c r="Q5347" s="36" t="str">
        <f>RIGHT(NICAP[[#This Row],[Date]],2)</f>
        <v>23</v>
      </c>
      <c r="R5347" s="26">
        <f>DATE(NICAP[[#This Row],[Year]],NICAP[[#This Row],[Month]],NICAP[[#This Row],[Day]])</f>
        <v>29517</v>
      </c>
      <c r="S5347" s="35" t="str">
        <f t="shared" si="166"/>
        <v>AZ</v>
      </c>
      <c r="T5347" s="24" t="str">
        <f t="shared" si="167"/>
        <v>US</v>
      </c>
    </row>
    <row r="5348" spans="1:20" ht="71.25" customHeight="1" x14ac:dyDescent="0.2">
      <c r="A5348" s="35">
        <v>5339</v>
      </c>
      <c r="B5348" s="57">
        <v>801026</v>
      </c>
      <c r="C5348" s="50" t="s">
        <v>2648</v>
      </c>
      <c r="D5348" s="50" t="s">
        <v>1787</v>
      </c>
      <c r="E5348" s="50" t="str">
        <f>IF(AND(LEN(NICAP[[#This Row],[State or      Country]])=2,NICAP[[#This Row],[State or      Country]]&lt;&gt;"UK"),"US","Other")</f>
        <v>US</v>
      </c>
      <c r="F5348" s="49">
        <v>2</v>
      </c>
      <c r="G5348" s="48"/>
      <c r="H5348" s="48"/>
      <c r="I5348" s="48"/>
      <c r="J5348" s="48"/>
      <c r="K5348" s="48"/>
      <c r="L5348" s="36" t="s">
        <v>2647</v>
      </c>
      <c r="M5348" s="36" t="str">
        <f>IF(LEFT(NICAP[[#This Row],[Date]],1)=0,"Y","N")</f>
        <v>N</v>
      </c>
      <c r="N5348" s="36"/>
      <c r="O5348" s="36" t="str">
        <f>19&amp;LEFT(NICAP[[#This Row],[Date]],2)</f>
        <v>1980</v>
      </c>
      <c r="P5348" s="36" t="str">
        <f>MID(NICAP[[#This Row],[Date]],3,2)</f>
        <v>10</v>
      </c>
      <c r="Q5348" s="36" t="str">
        <f>RIGHT(NICAP[[#This Row],[Date]],2)</f>
        <v>26</v>
      </c>
      <c r="R5348" s="26">
        <f>DATE(NICAP[[#This Row],[Year]],NICAP[[#This Row],[Month]],NICAP[[#This Row],[Day]])</f>
        <v>29520</v>
      </c>
      <c r="S5348" s="35" t="str">
        <f t="shared" si="166"/>
        <v>IN</v>
      </c>
      <c r="T5348" s="24" t="str">
        <f t="shared" si="167"/>
        <v>US</v>
      </c>
    </row>
    <row r="5349" spans="1:20" ht="72" customHeight="1" x14ac:dyDescent="0.2">
      <c r="A5349" s="35">
        <v>5340</v>
      </c>
      <c r="B5349" s="57">
        <v>801026</v>
      </c>
      <c r="C5349" s="50" t="s">
        <v>2648</v>
      </c>
      <c r="D5349" s="50" t="s">
        <v>1787</v>
      </c>
      <c r="E5349" s="50" t="str">
        <f>IF(AND(LEN(NICAP[[#This Row],[State or      Country]])=2,NICAP[[#This Row],[State or      Country]]&lt;&gt;"UK"),"US","Other")</f>
        <v>US</v>
      </c>
      <c r="F5349" s="49">
        <v>4</v>
      </c>
      <c r="G5349" s="48"/>
      <c r="H5349" s="48"/>
      <c r="I5349" s="48"/>
      <c r="J5349" s="48"/>
      <c r="K5349" s="48"/>
      <c r="L5349" s="36" t="s">
        <v>2647</v>
      </c>
      <c r="M5349" s="36" t="str">
        <f>IF(LEFT(NICAP[[#This Row],[Date]],1)=0,"Y","N")</f>
        <v>N</v>
      </c>
      <c r="N5349" s="36"/>
      <c r="O5349" s="36" t="str">
        <f>19&amp;LEFT(NICAP[[#This Row],[Date]],2)</f>
        <v>1980</v>
      </c>
      <c r="P5349" s="36" t="str">
        <f>MID(NICAP[[#This Row],[Date]],3,2)</f>
        <v>10</v>
      </c>
      <c r="Q5349" s="36" t="str">
        <f>RIGHT(NICAP[[#This Row],[Date]],2)</f>
        <v>26</v>
      </c>
      <c r="R5349" s="26">
        <f>DATE(NICAP[[#This Row],[Year]],NICAP[[#This Row],[Month]],NICAP[[#This Row],[Day]])</f>
        <v>29520</v>
      </c>
      <c r="S5349" s="35" t="str">
        <f t="shared" si="166"/>
        <v>IN</v>
      </c>
      <c r="T5349" s="24" t="str">
        <f t="shared" si="167"/>
        <v>US</v>
      </c>
    </row>
    <row r="5350" spans="1:20" ht="27" customHeight="1" x14ac:dyDescent="0.2">
      <c r="A5350" s="35">
        <v>5341</v>
      </c>
      <c r="B5350" s="60">
        <v>801101</v>
      </c>
      <c r="C5350" s="44" t="s">
        <v>2057</v>
      </c>
      <c r="D5350" s="44" t="s">
        <v>1787</v>
      </c>
      <c r="E5350" s="44" t="str">
        <f>IF(AND(LEN(NICAP[[#This Row],[State or      Country]])=2,NICAP[[#This Row],[State or      Country]]&lt;&gt;"UK"),"US","Other")</f>
        <v>US</v>
      </c>
      <c r="F5350" s="43">
        <v>2</v>
      </c>
      <c r="G5350" s="41"/>
      <c r="H5350" s="41"/>
      <c r="I5350" s="41"/>
      <c r="J5350" s="41"/>
      <c r="K5350" s="41"/>
      <c r="L5350" s="42" t="s">
        <v>2646</v>
      </c>
      <c r="M5350" s="42" t="str">
        <f>IF(LEFT(NICAP[[#This Row],[Date]],1)=0,"Y","N")</f>
        <v>N</v>
      </c>
      <c r="N5350" s="42"/>
      <c r="O5350" s="42" t="str">
        <f>19&amp;LEFT(NICAP[[#This Row],[Date]],2)</f>
        <v>1980</v>
      </c>
      <c r="P5350" s="42" t="str">
        <f>MID(NICAP[[#This Row],[Date]],3,2)</f>
        <v>11</v>
      </c>
      <c r="Q5350" s="42" t="str">
        <f>RIGHT(NICAP[[#This Row],[Date]],2)</f>
        <v>01</v>
      </c>
      <c r="R5350" s="26">
        <f>DATE(NICAP[[#This Row],[Year]],NICAP[[#This Row],[Month]],NICAP[[#This Row],[Day]])</f>
        <v>29526</v>
      </c>
      <c r="S5350" s="35" t="str">
        <f t="shared" si="166"/>
        <v>IN</v>
      </c>
      <c r="T5350" s="24" t="str">
        <f t="shared" si="167"/>
        <v>US</v>
      </c>
    </row>
    <row r="5351" spans="1:20" ht="56.25" customHeight="1" x14ac:dyDescent="0.2">
      <c r="A5351" s="35">
        <v>5342</v>
      </c>
      <c r="B5351" s="57">
        <v>801114</v>
      </c>
      <c r="C5351" s="50" t="s">
        <v>2645</v>
      </c>
      <c r="D5351" s="50" t="s">
        <v>2422</v>
      </c>
      <c r="E5351" s="50" t="str">
        <f>IF(AND(LEN(NICAP[[#This Row],[State or      Country]])=2,NICAP[[#This Row],[State or      Country]]&lt;&gt;"UK"),"US","Other")</f>
        <v>Other</v>
      </c>
      <c r="F5351" s="49">
        <v>2</v>
      </c>
      <c r="G5351" s="48"/>
      <c r="H5351" s="48"/>
      <c r="I5351" s="48"/>
      <c r="J5351" s="48"/>
      <c r="K5351" s="48"/>
      <c r="L5351" s="42" t="s">
        <v>2644</v>
      </c>
      <c r="M5351" s="42" t="str">
        <f>IF(LEFT(NICAP[[#This Row],[Date]],1)=0,"Y","N")</f>
        <v>N</v>
      </c>
      <c r="N5351" s="42"/>
      <c r="O5351" s="42" t="str">
        <f>19&amp;LEFT(NICAP[[#This Row],[Date]],2)</f>
        <v>1980</v>
      </c>
      <c r="P5351" s="42" t="str">
        <f>MID(NICAP[[#This Row],[Date]],3,2)</f>
        <v>11</v>
      </c>
      <c r="Q5351" s="42" t="str">
        <f>RIGHT(NICAP[[#This Row],[Date]],2)</f>
        <v>14</v>
      </c>
      <c r="R5351" s="26">
        <f>DATE(NICAP[[#This Row],[Year]],NICAP[[#This Row],[Month]],NICAP[[#This Row],[Day]])</f>
        <v>29539</v>
      </c>
      <c r="S5351" s="35" t="str">
        <f t="shared" si="166"/>
        <v/>
      </c>
      <c r="T5351" s="24" t="str">
        <f t="shared" si="167"/>
        <v>Germany</v>
      </c>
    </row>
    <row r="5352" spans="1:20" ht="57.75" customHeight="1" x14ac:dyDescent="0.2">
      <c r="A5352" s="35">
        <v>5343</v>
      </c>
      <c r="B5352" s="57">
        <v>801118</v>
      </c>
      <c r="C5352" s="50" t="s">
        <v>2643</v>
      </c>
      <c r="D5352" s="50" t="s">
        <v>1844</v>
      </c>
      <c r="E5352" s="50" t="str">
        <f>IF(AND(LEN(NICAP[[#This Row],[State or      Country]])=2,NICAP[[#This Row],[State or      Country]]&lt;&gt;"UK"),"US","Other")</f>
        <v>US</v>
      </c>
      <c r="F5352" s="75">
        <v>1</v>
      </c>
      <c r="G5352" s="48"/>
      <c r="H5352" s="48"/>
      <c r="I5352" s="48"/>
      <c r="J5352" s="48"/>
      <c r="K5352" s="48"/>
      <c r="L5352" s="36" t="s">
        <v>2642</v>
      </c>
      <c r="M5352" s="36" t="str">
        <f>IF(LEFT(NICAP[[#This Row],[Date]],1)=0,"Y","N")</f>
        <v>N</v>
      </c>
      <c r="N5352" s="36"/>
      <c r="O5352" s="36" t="str">
        <f>19&amp;LEFT(NICAP[[#This Row],[Date]],2)</f>
        <v>1980</v>
      </c>
      <c r="P5352" s="36" t="str">
        <f>MID(NICAP[[#This Row],[Date]],3,2)</f>
        <v>11</v>
      </c>
      <c r="Q5352" s="36" t="str">
        <f>RIGHT(NICAP[[#This Row],[Date]],2)</f>
        <v>18</v>
      </c>
      <c r="R5352" s="26">
        <f>DATE(NICAP[[#This Row],[Year]],NICAP[[#This Row],[Month]],NICAP[[#This Row],[Day]])</f>
        <v>29543</v>
      </c>
      <c r="S5352" s="35" t="str">
        <f t="shared" si="166"/>
        <v>MO</v>
      </c>
      <c r="T5352" s="24" t="str">
        <f t="shared" si="167"/>
        <v>US</v>
      </c>
    </row>
    <row r="5353" spans="1:20" ht="57" customHeight="1" x14ac:dyDescent="0.2">
      <c r="A5353" s="35">
        <v>5344</v>
      </c>
      <c r="B5353" s="57">
        <v>801118</v>
      </c>
      <c r="C5353" s="50" t="s">
        <v>2643</v>
      </c>
      <c r="D5353" s="50" t="s">
        <v>1844</v>
      </c>
      <c r="E5353" s="50" t="str">
        <f>IF(AND(LEN(NICAP[[#This Row],[State or      Country]])=2,NICAP[[#This Row],[State or      Country]]&lt;&gt;"UK"),"US","Other")</f>
        <v>US</v>
      </c>
      <c r="F5353" s="75">
        <v>9</v>
      </c>
      <c r="G5353" s="48"/>
      <c r="H5353" s="80">
        <v>5</v>
      </c>
      <c r="I5353" s="48"/>
      <c r="J5353" s="48"/>
      <c r="K5353" s="48"/>
      <c r="L5353" s="36" t="s">
        <v>2642</v>
      </c>
      <c r="M5353" s="36" t="str">
        <f>IF(LEFT(NICAP[[#This Row],[Date]],1)=0,"Y","N")</f>
        <v>N</v>
      </c>
      <c r="N5353" s="36"/>
      <c r="O5353" s="36" t="str">
        <f>19&amp;LEFT(NICAP[[#This Row],[Date]],2)</f>
        <v>1980</v>
      </c>
      <c r="P5353" s="36" t="str">
        <f>MID(NICAP[[#This Row],[Date]],3,2)</f>
        <v>11</v>
      </c>
      <c r="Q5353" s="36" t="str">
        <f>RIGHT(NICAP[[#This Row],[Date]],2)</f>
        <v>18</v>
      </c>
      <c r="R5353" s="26">
        <f>DATE(NICAP[[#This Row],[Year]],NICAP[[#This Row],[Month]],NICAP[[#This Row],[Day]])</f>
        <v>29543</v>
      </c>
      <c r="S5353" s="35" t="str">
        <f t="shared" si="166"/>
        <v>MO</v>
      </c>
      <c r="T5353" s="24" t="str">
        <f t="shared" si="167"/>
        <v>US</v>
      </c>
    </row>
    <row r="5354" spans="1:20" ht="27" customHeight="1" x14ac:dyDescent="0.2">
      <c r="A5354" s="35">
        <v>5345</v>
      </c>
      <c r="B5354" s="60">
        <v>801119</v>
      </c>
      <c r="C5354" s="44" t="s">
        <v>2641</v>
      </c>
      <c r="D5354" s="44" t="s">
        <v>2640</v>
      </c>
      <c r="E5354" s="44" t="str">
        <f>IF(AND(LEN(NICAP[[#This Row],[State or      Country]])=2,NICAP[[#This Row],[State or      Country]]&lt;&gt;"UK"),"US","Other")</f>
        <v>US</v>
      </c>
      <c r="F5354" s="74">
        <v>3</v>
      </c>
      <c r="G5354" s="41"/>
      <c r="H5354" s="41"/>
      <c r="I5354" s="41"/>
      <c r="J5354" s="41"/>
      <c r="K5354" s="41"/>
      <c r="L5354" s="42" t="s">
        <v>2639</v>
      </c>
      <c r="M5354" s="42" t="str">
        <f>IF(LEFT(NICAP[[#This Row],[Date]],1)=0,"Y","N")</f>
        <v>N</v>
      </c>
      <c r="N5354" s="42"/>
      <c r="O5354" s="42" t="str">
        <f>19&amp;LEFT(NICAP[[#This Row],[Date]],2)</f>
        <v>1980</v>
      </c>
      <c r="P5354" s="42" t="str">
        <f>MID(NICAP[[#This Row],[Date]],3,2)</f>
        <v>11</v>
      </c>
      <c r="Q5354" s="42" t="str">
        <f>RIGHT(NICAP[[#This Row],[Date]],2)</f>
        <v>19</v>
      </c>
      <c r="R5354" s="26">
        <f>DATE(NICAP[[#This Row],[Year]],NICAP[[#This Row],[Month]],NICAP[[#This Row],[Day]])</f>
        <v>29544</v>
      </c>
      <c r="S5354" s="35" t="str">
        <f t="shared" si="166"/>
        <v>CO</v>
      </c>
      <c r="T5354" s="24" t="str">
        <f t="shared" si="167"/>
        <v>US</v>
      </c>
    </row>
    <row r="5355" spans="1:20" ht="27" customHeight="1" x14ac:dyDescent="0.2">
      <c r="A5355" s="35">
        <v>5346</v>
      </c>
      <c r="B5355" s="58">
        <v>801128</v>
      </c>
      <c r="C5355" s="44" t="s">
        <v>2507</v>
      </c>
      <c r="D5355" s="44" t="s">
        <v>1802</v>
      </c>
      <c r="E5355" s="44" t="str">
        <f>IF(AND(LEN(NICAP[[#This Row],[State or      Country]])=2,NICAP[[#This Row],[State or      Country]]&lt;&gt;"UK"),"US","Other")</f>
        <v>Other</v>
      </c>
      <c r="F5355" s="74">
        <v>7</v>
      </c>
      <c r="G5355" s="41"/>
      <c r="H5355" s="41"/>
      <c r="I5355" s="41"/>
      <c r="J5355" s="41"/>
      <c r="K5355" s="41"/>
      <c r="L5355" s="42" t="s">
        <v>2638</v>
      </c>
      <c r="M5355" s="42" t="str">
        <f>IF(LEFT(NICAP[[#This Row],[Date]],1)=0,"Y","N")</f>
        <v>N</v>
      </c>
      <c r="N5355" s="42"/>
      <c r="O5355" s="42" t="str">
        <f>19&amp;LEFT(NICAP[[#This Row],[Date]],2)</f>
        <v>1980</v>
      </c>
      <c r="P5355" s="42" t="str">
        <f>MID(NICAP[[#This Row],[Date]],3,2)</f>
        <v>11</v>
      </c>
      <c r="Q5355" s="42" t="str">
        <f>RIGHT(NICAP[[#This Row],[Date]],2)</f>
        <v>28</v>
      </c>
      <c r="R5355" s="26">
        <f>DATE(NICAP[[#This Row],[Year]],NICAP[[#This Row],[Month]],NICAP[[#This Row],[Day]])</f>
        <v>29553</v>
      </c>
      <c r="S5355" s="35" t="str">
        <f t="shared" si="166"/>
        <v/>
      </c>
      <c r="T5355" s="24" t="str">
        <f t="shared" si="167"/>
        <v>UK</v>
      </c>
    </row>
    <row r="5356" spans="1:20" ht="27.75" customHeight="1" x14ac:dyDescent="0.2">
      <c r="A5356" s="35">
        <v>5347</v>
      </c>
      <c r="B5356" s="60">
        <v>801129</v>
      </c>
      <c r="C5356" s="44" t="s">
        <v>2507</v>
      </c>
      <c r="D5356" s="44" t="s">
        <v>1802</v>
      </c>
      <c r="E5356" s="44" t="str">
        <f>IF(AND(LEN(NICAP[[#This Row],[State or      Country]])=2,NICAP[[#This Row],[State or      Country]]&lt;&gt;"UK"),"US","Other")</f>
        <v>Other</v>
      </c>
      <c r="F5356" s="74">
        <v>1</v>
      </c>
      <c r="G5356" s="41"/>
      <c r="H5356" s="41"/>
      <c r="I5356" s="41"/>
      <c r="J5356" s="41"/>
      <c r="K5356" s="41"/>
      <c r="L5356" s="42" t="s">
        <v>2637</v>
      </c>
      <c r="M5356" s="42" t="str">
        <f>IF(LEFT(NICAP[[#This Row],[Date]],1)=0,"Y","N")</f>
        <v>N</v>
      </c>
      <c r="N5356" s="42"/>
      <c r="O5356" s="42" t="str">
        <f>19&amp;LEFT(NICAP[[#This Row],[Date]],2)</f>
        <v>1980</v>
      </c>
      <c r="P5356" s="42" t="str">
        <f>MID(NICAP[[#This Row],[Date]],3,2)</f>
        <v>11</v>
      </c>
      <c r="Q5356" s="42" t="str">
        <f>RIGHT(NICAP[[#This Row],[Date]],2)</f>
        <v>29</v>
      </c>
      <c r="R5356" s="26">
        <f>DATE(NICAP[[#This Row],[Year]],NICAP[[#This Row],[Month]],NICAP[[#This Row],[Day]])</f>
        <v>29554</v>
      </c>
      <c r="S5356" s="35" t="str">
        <f t="shared" si="166"/>
        <v/>
      </c>
      <c r="T5356" s="24" t="str">
        <f t="shared" si="167"/>
        <v>UK</v>
      </c>
    </row>
    <row r="5357" spans="1:20" ht="57" customHeight="1" x14ac:dyDescent="0.2">
      <c r="A5357" s="35">
        <v>5348</v>
      </c>
      <c r="B5357" s="57">
        <v>801203</v>
      </c>
      <c r="C5357" s="50" t="s">
        <v>2636</v>
      </c>
      <c r="D5357" s="50" t="s">
        <v>1920</v>
      </c>
      <c r="E5357" s="50" t="str">
        <f>IF(AND(LEN(NICAP[[#This Row],[State or      Country]])=2,NICAP[[#This Row],[State or      Country]]&lt;&gt;"UK"),"US","Other")</f>
        <v>US</v>
      </c>
      <c r="F5357" s="75">
        <v>2</v>
      </c>
      <c r="G5357" s="48"/>
      <c r="H5357" s="48"/>
      <c r="I5357" s="48"/>
      <c r="J5357" s="48"/>
      <c r="K5357" s="48"/>
      <c r="L5357" s="36" t="s">
        <v>2635</v>
      </c>
      <c r="M5357" s="36" t="str">
        <f>IF(LEFT(NICAP[[#This Row],[Date]],1)=0,"Y","N")</f>
        <v>N</v>
      </c>
      <c r="N5357" s="36"/>
      <c r="O5357" s="36" t="str">
        <f>19&amp;LEFT(NICAP[[#This Row],[Date]],2)</f>
        <v>1980</v>
      </c>
      <c r="P5357" s="36" t="str">
        <f>MID(NICAP[[#This Row],[Date]],3,2)</f>
        <v>12</v>
      </c>
      <c r="Q5357" s="36" t="str">
        <f>RIGHT(NICAP[[#This Row],[Date]],2)</f>
        <v>03</v>
      </c>
      <c r="R5357" s="26">
        <f>DATE(NICAP[[#This Row],[Year]],NICAP[[#This Row],[Month]],NICAP[[#This Row],[Day]])</f>
        <v>29558</v>
      </c>
      <c r="S5357" s="35" t="str">
        <f t="shared" si="166"/>
        <v>MS</v>
      </c>
      <c r="T5357" s="24" t="str">
        <f t="shared" si="167"/>
        <v>US</v>
      </c>
    </row>
    <row r="5358" spans="1:20" ht="57" customHeight="1" x14ac:dyDescent="0.2">
      <c r="A5358" s="35">
        <v>5349</v>
      </c>
      <c r="B5358" s="57">
        <v>801203</v>
      </c>
      <c r="C5358" s="50" t="s">
        <v>2636</v>
      </c>
      <c r="D5358" s="50" t="s">
        <v>1920</v>
      </c>
      <c r="E5358" s="50" t="str">
        <f>IF(AND(LEN(NICAP[[#This Row],[State or      Country]])=2,NICAP[[#This Row],[State or      Country]]&lt;&gt;"UK"),"US","Other")</f>
        <v>US</v>
      </c>
      <c r="F5358" s="75">
        <v>3</v>
      </c>
      <c r="G5358" s="48"/>
      <c r="H5358" s="48"/>
      <c r="I5358" s="48"/>
      <c r="J5358" s="48"/>
      <c r="K5358" s="48"/>
      <c r="L5358" s="36" t="s">
        <v>2635</v>
      </c>
      <c r="M5358" s="36" t="str">
        <f>IF(LEFT(NICAP[[#This Row],[Date]],1)=0,"Y","N")</f>
        <v>N</v>
      </c>
      <c r="N5358" s="36"/>
      <c r="O5358" s="36" t="str">
        <f>19&amp;LEFT(NICAP[[#This Row],[Date]],2)</f>
        <v>1980</v>
      </c>
      <c r="P5358" s="36" t="str">
        <f>MID(NICAP[[#This Row],[Date]],3,2)</f>
        <v>12</v>
      </c>
      <c r="Q5358" s="36" t="str">
        <f>RIGHT(NICAP[[#This Row],[Date]],2)</f>
        <v>03</v>
      </c>
      <c r="R5358" s="26">
        <f>DATE(NICAP[[#This Row],[Year]],NICAP[[#This Row],[Month]],NICAP[[#This Row],[Day]])</f>
        <v>29558</v>
      </c>
      <c r="S5358" s="35" t="str">
        <f t="shared" si="166"/>
        <v>MS</v>
      </c>
      <c r="T5358" s="24" t="str">
        <f t="shared" si="167"/>
        <v>US</v>
      </c>
    </row>
    <row r="5359" spans="1:20" ht="72" customHeight="1" x14ac:dyDescent="0.2">
      <c r="A5359" s="35">
        <v>5350</v>
      </c>
      <c r="B5359" s="57">
        <v>801204</v>
      </c>
      <c r="C5359" s="50" t="s">
        <v>2634</v>
      </c>
      <c r="D5359" s="50" t="s">
        <v>1697</v>
      </c>
      <c r="E5359" s="50" t="str">
        <f>IF(AND(LEN(NICAP[[#This Row],[State or      Country]])=2,NICAP[[#This Row],[State or      Country]]&lt;&gt;"UK"),"US","Other")</f>
        <v>US</v>
      </c>
      <c r="F5359" s="75">
        <v>2</v>
      </c>
      <c r="G5359" s="48"/>
      <c r="H5359" s="48"/>
      <c r="I5359" s="48"/>
      <c r="J5359" s="48"/>
      <c r="K5359" s="48"/>
      <c r="L5359" s="36" t="s">
        <v>2633</v>
      </c>
      <c r="M5359" s="36" t="str">
        <f>IF(LEFT(NICAP[[#This Row],[Date]],1)=0,"Y","N")</f>
        <v>N</v>
      </c>
      <c r="N5359" s="36"/>
      <c r="O5359" s="36" t="str">
        <f>19&amp;LEFT(NICAP[[#This Row],[Date]],2)</f>
        <v>1980</v>
      </c>
      <c r="P5359" s="36" t="str">
        <f>MID(NICAP[[#This Row],[Date]],3,2)</f>
        <v>12</v>
      </c>
      <c r="Q5359" s="36" t="str">
        <f>RIGHT(NICAP[[#This Row],[Date]],2)</f>
        <v>04</v>
      </c>
      <c r="R5359" s="26">
        <f>DATE(NICAP[[#This Row],[Year]],NICAP[[#This Row],[Month]],NICAP[[#This Row],[Day]])</f>
        <v>29559</v>
      </c>
      <c r="S5359" s="35" t="str">
        <f t="shared" si="166"/>
        <v>MA</v>
      </c>
      <c r="T5359" s="24" t="str">
        <f t="shared" si="167"/>
        <v>US</v>
      </c>
    </row>
    <row r="5360" spans="1:20" ht="72" customHeight="1" x14ac:dyDescent="0.2">
      <c r="A5360" s="35">
        <v>5351</v>
      </c>
      <c r="B5360" s="57">
        <v>801204</v>
      </c>
      <c r="C5360" s="50" t="s">
        <v>2634</v>
      </c>
      <c r="D5360" s="50" t="s">
        <v>1697</v>
      </c>
      <c r="E5360" s="50" t="str">
        <f>IF(AND(LEN(NICAP[[#This Row],[State or      Country]])=2,NICAP[[#This Row],[State or      Country]]&lt;&gt;"UK"),"US","Other")</f>
        <v>US</v>
      </c>
      <c r="F5360" s="75">
        <v>5</v>
      </c>
      <c r="G5360" s="48"/>
      <c r="H5360" s="48"/>
      <c r="I5360" s="48"/>
      <c r="J5360" s="48"/>
      <c r="K5360" s="48"/>
      <c r="L5360" s="36" t="s">
        <v>2633</v>
      </c>
      <c r="M5360" s="36" t="str">
        <f>IF(LEFT(NICAP[[#This Row],[Date]],1)=0,"Y","N")</f>
        <v>N</v>
      </c>
      <c r="N5360" s="36"/>
      <c r="O5360" s="36" t="str">
        <f>19&amp;LEFT(NICAP[[#This Row],[Date]],2)</f>
        <v>1980</v>
      </c>
      <c r="P5360" s="36" t="str">
        <f>MID(NICAP[[#This Row],[Date]],3,2)</f>
        <v>12</v>
      </c>
      <c r="Q5360" s="36" t="str">
        <f>RIGHT(NICAP[[#This Row],[Date]],2)</f>
        <v>04</v>
      </c>
      <c r="R5360" s="26">
        <f>DATE(NICAP[[#This Row],[Year]],NICAP[[#This Row],[Month]],NICAP[[#This Row],[Day]])</f>
        <v>29559</v>
      </c>
      <c r="S5360" s="35" t="str">
        <f t="shared" si="166"/>
        <v>MA</v>
      </c>
      <c r="T5360" s="24" t="str">
        <f t="shared" si="167"/>
        <v>US</v>
      </c>
    </row>
    <row r="5361" spans="1:20" ht="71.25" customHeight="1" x14ac:dyDescent="0.2">
      <c r="A5361" s="35">
        <v>5352</v>
      </c>
      <c r="B5361" s="57">
        <v>801204</v>
      </c>
      <c r="C5361" s="50" t="s">
        <v>2634</v>
      </c>
      <c r="D5361" s="50" t="s">
        <v>1697</v>
      </c>
      <c r="E5361" s="50" t="str">
        <f>IF(AND(LEN(NICAP[[#This Row],[State or      Country]])=2,NICAP[[#This Row],[State or      Country]]&lt;&gt;"UK"),"US","Other")</f>
        <v>US</v>
      </c>
      <c r="F5361" s="75">
        <v>7</v>
      </c>
      <c r="G5361" s="48"/>
      <c r="H5361" s="48"/>
      <c r="I5361" s="48"/>
      <c r="J5361" s="48"/>
      <c r="K5361" s="48"/>
      <c r="L5361" s="36" t="s">
        <v>2633</v>
      </c>
      <c r="M5361" s="36" t="str">
        <f>IF(LEFT(NICAP[[#This Row],[Date]],1)=0,"Y","N")</f>
        <v>N</v>
      </c>
      <c r="N5361" s="36"/>
      <c r="O5361" s="36" t="str">
        <f>19&amp;LEFT(NICAP[[#This Row],[Date]],2)</f>
        <v>1980</v>
      </c>
      <c r="P5361" s="36" t="str">
        <f>MID(NICAP[[#This Row],[Date]],3,2)</f>
        <v>12</v>
      </c>
      <c r="Q5361" s="36" t="str">
        <f>RIGHT(NICAP[[#This Row],[Date]],2)</f>
        <v>04</v>
      </c>
      <c r="R5361" s="26">
        <f>DATE(NICAP[[#This Row],[Year]],NICAP[[#This Row],[Month]],NICAP[[#This Row],[Day]])</f>
        <v>29559</v>
      </c>
      <c r="S5361" s="35" t="str">
        <f t="shared" si="166"/>
        <v>MA</v>
      </c>
      <c r="T5361" s="24" t="str">
        <f t="shared" si="167"/>
        <v>US</v>
      </c>
    </row>
    <row r="5362" spans="1:20" ht="12.75" customHeight="1" x14ac:dyDescent="0.2">
      <c r="A5362" s="35">
        <v>5353</v>
      </c>
      <c r="B5362" s="55">
        <v>801204</v>
      </c>
      <c r="C5362" s="39" t="s">
        <v>2632</v>
      </c>
      <c r="D5362" s="39" t="s">
        <v>1793</v>
      </c>
      <c r="E5362" s="39" t="str">
        <f>IF(AND(LEN(NICAP[[#This Row],[State or      Country]])=2,NICAP[[#This Row],[State or      Country]]&lt;&gt;"UK"),"US","Other")</f>
        <v>US</v>
      </c>
      <c r="F5362" s="79">
        <v>9</v>
      </c>
      <c r="G5362" s="37"/>
      <c r="H5362" s="46">
        <v>5</v>
      </c>
      <c r="I5362" s="37"/>
      <c r="J5362" s="37"/>
      <c r="K5362" s="37"/>
      <c r="L5362" s="36" t="s">
        <v>2631</v>
      </c>
      <c r="M5362" s="36" t="str">
        <f>IF(LEFT(NICAP[[#This Row],[Date]],1)=0,"Y","N")</f>
        <v>N</v>
      </c>
      <c r="N5362" s="36"/>
      <c r="O5362" s="36" t="str">
        <f>19&amp;LEFT(NICAP[[#This Row],[Date]],2)</f>
        <v>1980</v>
      </c>
      <c r="P5362" s="36" t="str">
        <f>MID(NICAP[[#This Row],[Date]],3,2)</f>
        <v>12</v>
      </c>
      <c r="Q5362" s="36" t="str">
        <f>RIGHT(NICAP[[#This Row],[Date]],2)</f>
        <v>04</v>
      </c>
      <c r="R5362" s="26">
        <f>DATE(NICAP[[#This Row],[Year]],NICAP[[#This Row],[Month]],NICAP[[#This Row],[Day]])</f>
        <v>29559</v>
      </c>
      <c r="S5362" s="35" t="str">
        <f t="shared" si="166"/>
        <v>AU</v>
      </c>
      <c r="T5362" s="24" t="str">
        <f t="shared" si="167"/>
        <v>US</v>
      </c>
    </row>
    <row r="5363" spans="1:20" ht="12.75" customHeight="1" x14ac:dyDescent="0.2">
      <c r="A5363" s="35">
        <v>5354</v>
      </c>
      <c r="B5363" s="53">
        <v>801212</v>
      </c>
      <c r="C5363" s="39" t="s">
        <v>2619</v>
      </c>
      <c r="D5363" s="39" t="s">
        <v>1667</v>
      </c>
      <c r="E5363" s="39" t="str">
        <f>IF(AND(LEN(NICAP[[#This Row],[State or      Country]])=2,NICAP[[#This Row],[State or      Country]]&lt;&gt;"UK"),"US","Other")</f>
        <v>US</v>
      </c>
      <c r="F5363" s="79">
        <v>5</v>
      </c>
      <c r="G5363" s="37"/>
      <c r="H5363" s="37"/>
      <c r="I5363" s="37"/>
      <c r="J5363" s="37"/>
      <c r="K5363" s="37"/>
      <c r="L5363" s="36" t="s">
        <v>2630</v>
      </c>
      <c r="M5363" s="36" t="str">
        <f>IF(LEFT(NICAP[[#This Row],[Date]],1)=0,"Y","N")</f>
        <v>N</v>
      </c>
      <c r="N5363" s="36"/>
      <c r="O5363" s="36" t="str">
        <f>19&amp;LEFT(NICAP[[#This Row],[Date]],2)</f>
        <v>1980</v>
      </c>
      <c r="P5363" s="36" t="str">
        <f>MID(NICAP[[#This Row],[Date]],3,2)</f>
        <v>12</v>
      </c>
      <c r="Q5363" s="36" t="str">
        <f>RIGHT(NICAP[[#This Row],[Date]],2)</f>
        <v>12</v>
      </c>
      <c r="R5363" s="26">
        <f>DATE(NICAP[[#This Row],[Year]],NICAP[[#This Row],[Month]],NICAP[[#This Row],[Day]])</f>
        <v>29567</v>
      </c>
      <c r="S5363" s="35" t="str">
        <f t="shared" si="166"/>
        <v>TX</v>
      </c>
      <c r="T5363" s="24" t="str">
        <f t="shared" si="167"/>
        <v>US</v>
      </c>
    </row>
    <row r="5364" spans="1:20" ht="42" customHeight="1" x14ac:dyDescent="0.2">
      <c r="A5364" s="35">
        <v>5355</v>
      </c>
      <c r="B5364" s="57">
        <v>801215</v>
      </c>
      <c r="C5364" s="50" t="s">
        <v>1876</v>
      </c>
      <c r="D5364" s="50" t="s">
        <v>1802</v>
      </c>
      <c r="E5364" s="50" t="str">
        <f>IF(AND(LEN(NICAP[[#This Row],[State or      Country]])=2,NICAP[[#This Row],[State or      Country]]&lt;&gt;"UK"),"US","Other")</f>
        <v>Other</v>
      </c>
      <c r="F5364" s="75">
        <v>2</v>
      </c>
      <c r="G5364" s="48"/>
      <c r="H5364" s="48"/>
      <c r="I5364" s="48"/>
      <c r="J5364" s="48"/>
      <c r="K5364" s="48"/>
      <c r="L5364" s="36" t="s">
        <v>2629</v>
      </c>
      <c r="M5364" s="36" t="str">
        <f>IF(LEFT(NICAP[[#This Row],[Date]],1)=0,"Y","N")</f>
        <v>N</v>
      </c>
      <c r="N5364" s="36"/>
      <c r="O5364" s="36" t="str">
        <f>19&amp;LEFT(NICAP[[#This Row],[Date]],2)</f>
        <v>1980</v>
      </c>
      <c r="P5364" s="36" t="str">
        <f>MID(NICAP[[#This Row],[Date]],3,2)</f>
        <v>12</v>
      </c>
      <c r="Q5364" s="36" t="str">
        <f>RIGHT(NICAP[[#This Row],[Date]],2)</f>
        <v>15</v>
      </c>
      <c r="R5364" s="26">
        <f>DATE(NICAP[[#This Row],[Year]],NICAP[[#This Row],[Month]],NICAP[[#This Row],[Day]])</f>
        <v>29570</v>
      </c>
      <c r="S5364" s="35" t="str">
        <f t="shared" si="166"/>
        <v/>
      </c>
      <c r="T5364" s="24" t="str">
        <f t="shared" si="167"/>
        <v>UK</v>
      </c>
    </row>
    <row r="5365" spans="1:20" ht="12.75" customHeight="1" x14ac:dyDescent="0.2">
      <c r="A5365" s="35">
        <v>5356</v>
      </c>
      <c r="B5365" s="55">
        <v>801217</v>
      </c>
      <c r="C5365" s="39" t="s">
        <v>2626</v>
      </c>
      <c r="D5365" s="39" t="s">
        <v>2013</v>
      </c>
      <c r="E5365" s="39" t="str">
        <f>IF(AND(LEN(NICAP[[#This Row],[State or      Country]])=2,NICAP[[#This Row],[State or      Country]]&lt;&gt;"UK"),"US","Other")</f>
        <v>US</v>
      </c>
      <c r="F5365" s="79">
        <v>1</v>
      </c>
      <c r="G5365" s="37"/>
      <c r="H5365" s="37"/>
      <c r="I5365" s="37"/>
      <c r="J5365" s="37"/>
      <c r="K5365" s="37"/>
      <c r="L5365" s="36" t="s">
        <v>2625</v>
      </c>
      <c r="M5365" s="36" t="str">
        <f>IF(LEFT(NICAP[[#This Row],[Date]],1)=0,"Y","N")</f>
        <v>N</v>
      </c>
      <c r="N5365" s="36"/>
      <c r="O5365" s="36" t="str">
        <f>19&amp;LEFT(NICAP[[#This Row],[Date]],2)</f>
        <v>1980</v>
      </c>
      <c r="P5365" s="36" t="str">
        <f>MID(NICAP[[#This Row],[Date]],3,2)</f>
        <v>12</v>
      </c>
      <c r="Q5365" s="36" t="str">
        <f>RIGHT(NICAP[[#This Row],[Date]],2)</f>
        <v>17</v>
      </c>
      <c r="R5365" s="26">
        <f>DATE(NICAP[[#This Row],[Year]],NICAP[[#This Row],[Month]],NICAP[[#This Row],[Day]])</f>
        <v>29572</v>
      </c>
      <c r="S5365" s="35" t="str">
        <f t="shared" si="166"/>
        <v>KY</v>
      </c>
      <c r="T5365" s="24" t="str">
        <f t="shared" si="167"/>
        <v>US</v>
      </c>
    </row>
    <row r="5366" spans="1:20" ht="12.75" customHeight="1" x14ac:dyDescent="0.2">
      <c r="A5366" s="35">
        <v>5357</v>
      </c>
      <c r="B5366" s="53">
        <v>801218</v>
      </c>
      <c r="C5366" s="39" t="s">
        <v>2628</v>
      </c>
      <c r="D5366" s="39" t="s">
        <v>1749</v>
      </c>
      <c r="E5366" s="39" t="str">
        <f>IF(AND(LEN(NICAP[[#This Row],[State or      Country]])=2,NICAP[[#This Row],[State or      Country]]&lt;&gt;"UK"),"US","Other")</f>
        <v>Other</v>
      </c>
      <c r="F5366" s="79">
        <v>4</v>
      </c>
      <c r="G5366" s="41"/>
      <c r="H5366" s="41"/>
      <c r="I5366" s="41"/>
      <c r="J5366" s="41"/>
      <c r="K5366" s="41"/>
      <c r="L5366" s="36" t="s">
        <v>2627</v>
      </c>
      <c r="M5366" s="36" t="str">
        <f>IF(LEFT(NICAP[[#This Row],[Date]],1)=0,"Y","N")</f>
        <v>N</v>
      </c>
      <c r="N5366" s="36"/>
      <c r="O5366" s="36" t="str">
        <f>19&amp;LEFT(NICAP[[#This Row],[Date]],2)</f>
        <v>1980</v>
      </c>
      <c r="P5366" s="36" t="str">
        <f>MID(NICAP[[#This Row],[Date]],3,2)</f>
        <v>12</v>
      </c>
      <c r="Q5366" s="36" t="str">
        <f>RIGHT(NICAP[[#This Row],[Date]],2)</f>
        <v>18</v>
      </c>
      <c r="R5366" s="26">
        <f>DATE(NICAP[[#This Row],[Year]],NICAP[[#This Row],[Month]],NICAP[[#This Row],[Day]])</f>
        <v>29573</v>
      </c>
      <c r="S5366" s="35" t="str">
        <f t="shared" si="166"/>
        <v/>
      </c>
      <c r="T5366" s="24" t="str">
        <f t="shared" si="167"/>
        <v>Brazil</v>
      </c>
    </row>
    <row r="5367" spans="1:20" ht="12.75" customHeight="1" x14ac:dyDescent="0.2">
      <c r="A5367" s="35">
        <v>5358</v>
      </c>
      <c r="B5367" s="55">
        <v>801227</v>
      </c>
      <c r="C5367" s="39" t="s">
        <v>2626</v>
      </c>
      <c r="D5367" s="39" t="s">
        <v>2013</v>
      </c>
      <c r="E5367" s="39" t="str">
        <f>IF(AND(LEN(NICAP[[#This Row],[State or      Country]])=2,NICAP[[#This Row],[State or      Country]]&lt;&gt;"UK"),"US","Other")</f>
        <v>US</v>
      </c>
      <c r="F5367" s="79">
        <v>1</v>
      </c>
      <c r="G5367" s="37"/>
      <c r="H5367" s="37"/>
      <c r="I5367" s="37"/>
      <c r="J5367" s="37"/>
      <c r="K5367" s="37"/>
      <c r="L5367" s="36" t="s">
        <v>2625</v>
      </c>
      <c r="M5367" s="36" t="str">
        <f>IF(LEFT(NICAP[[#This Row],[Date]],1)=0,"Y","N")</f>
        <v>N</v>
      </c>
      <c r="N5367" s="36"/>
      <c r="O5367" s="36" t="str">
        <f>19&amp;LEFT(NICAP[[#This Row],[Date]],2)</f>
        <v>1980</v>
      </c>
      <c r="P5367" s="36" t="str">
        <f>MID(NICAP[[#This Row],[Date]],3,2)</f>
        <v>12</v>
      </c>
      <c r="Q5367" s="36" t="str">
        <f>RIGHT(NICAP[[#This Row],[Date]],2)</f>
        <v>27</v>
      </c>
      <c r="R5367" s="26">
        <f>DATE(NICAP[[#This Row],[Year]],NICAP[[#This Row],[Month]],NICAP[[#This Row],[Day]])</f>
        <v>29582</v>
      </c>
      <c r="S5367" s="35" t="str">
        <f t="shared" si="166"/>
        <v>KY</v>
      </c>
      <c r="T5367" s="24" t="str">
        <f t="shared" si="167"/>
        <v>US</v>
      </c>
    </row>
    <row r="5368" spans="1:20" ht="27.75" customHeight="1" x14ac:dyDescent="0.2">
      <c r="A5368" s="35">
        <v>5359</v>
      </c>
      <c r="B5368" s="83" t="s">
        <v>2622</v>
      </c>
      <c r="C5368" s="44" t="s">
        <v>2624</v>
      </c>
      <c r="D5368" s="44" t="s">
        <v>1802</v>
      </c>
      <c r="E5368" s="44" t="str">
        <f>IF(AND(LEN(NICAP[[#This Row],[State or      Country]])=2,NICAP[[#This Row],[State or      Country]]&lt;&gt;"UK"),"US","Other")</f>
        <v>Other</v>
      </c>
      <c r="F5368" s="43">
        <v>8</v>
      </c>
      <c r="G5368" s="41"/>
      <c r="H5368" s="41"/>
      <c r="I5368" s="41"/>
      <c r="J5368" s="41"/>
      <c r="K5368" s="41"/>
      <c r="L5368" s="42" t="s">
        <v>2623</v>
      </c>
      <c r="M5368" s="42" t="str">
        <f>IF(LEFT(NICAP[[#This Row],[Date]],1)=0,"Y","N")</f>
        <v>N</v>
      </c>
      <c r="N5368" s="42"/>
      <c r="O5368" s="42" t="str">
        <f>19&amp;LEFT(NICAP[[#This Row],[Date]],2)</f>
        <v>1980</v>
      </c>
      <c r="P5368" s="42" t="str">
        <f>MID(NICAP[[#This Row],[Date]],3,2)</f>
        <v>12</v>
      </c>
      <c r="Q5368" s="42" t="str">
        <f>RIGHT(NICAP[[#This Row],[Date]],2)</f>
        <v>30</v>
      </c>
      <c r="R5368" s="26">
        <f>DATE(NICAP[[#This Row],[Year]],NICAP[[#This Row],[Month]],NICAP[[#This Row],[Day]])</f>
        <v>29585</v>
      </c>
      <c r="S5368" s="35" t="str">
        <f t="shared" si="166"/>
        <v/>
      </c>
      <c r="T5368" s="24" t="str">
        <f t="shared" si="167"/>
        <v>UK</v>
      </c>
    </row>
    <row r="5369" spans="1:20" ht="12.75" customHeight="1" x14ac:dyDescent="0.2">
      <c r="A5369" s="35">
        <v>5360</v>
      </c>
      <c r="B5369" s="82" t="s">
        <v>2622</v>
      </c>
      <c r="C5369" s="39" t="s">
        <v>2621</v>
      </c>
      <c r="D5369" s="39" t="s">
        <v>1802</v>
      </c>
      <c r="E5369" s="39" t="str">
        <f>IF(AND(LEN(NICAP[[#This Row],[State or      Country]])=2,NICAP[[#This Row],[State or      Country]]&lt;&gt;"UK"),"US","Other")</f>
        <v>Other</v>
      </c>
      <c r="F5369" s="38">
        <v>10</v>
      </c>
      <c r="G5369" s="37"/>
      <c r="H5369" s="37"/>
      <c r="I5369" s="37"/>
      <c r="J5369" s="37"/>
      <c r="K5369" s="37"/>
      <c r="L5369" s="36" t="s">
        <v>2620</v>
      </c>
      <c r="M5369" s="36" t="str">
        <f>IF(LEFT(NICAP[[#This Row],[Date]],1)=0,"Y","N")</f>
        <v>N</v>
      </c>
      <c r="N5369" s="36"/>
      <c r="O5369" s="36" t="str">
        <f>19&amp;LEFT(NICAP[[#This Row],[Date]],2)</f>
        <v>1980</v>
      </c>
      <c r="P5369" s="36" t="str">
        <f>MID(NICAP[[#This Row],[Date]],3,2)</f>
        <v>12</v>
      </c>
      <c r="Q5369" s="36" t="str">
        <f>RIGHT(NICAP[[#This Row],[Date]],2)</f>
        <v>30</v>
      </c>
      <c r="R5369" s="26">
        <f>DATE(NICAP[[#This Row],[Year]],NICAP[[#This Row],[Month]],NICAP[[#This Row],[Day]])</f>
        <v>29585</v>
      </c>
      <c r="S5369" s="35" t="str">
        <f t="shared" si="166"/>
        <v/>
      </c>
      <c r="T5369" s="24" t="str">
        <f t="shared" si="167"/>
        <v>UK</v>
      </c>
    </row>
    <row r="5370" spans="1:20" ht="14.25" customHeight="1" x14ac:dyDescent="0.2">
      <c r="A5370" s="35">
        <v>5361</v>
      </c>
      <c r="B5370" s="81">
        <v>801229</v>
      </c>
      <c r="C5370" s="39" t="s">
        <v>2619</v>
      </c>
      <c r="D5370" s="39" t="s">
        <v>1667</v>
      </c>
      <c r="E5370" s="39" t="str">
        <f>IF(AND(LEN(NICAP[[#This Row],[State or      Country]])=2,NICAP[[#This Row],[State or      Country]]&lt;&gt;"UK"),"US","Other")</f>
        <v>US</v>
      </c>
      <c r="F5370" s="38">
        <v>2</v>
      </c>
      <c r="G5370" s="47" t="s">
        <v>1986</v>
      </c>
      <c r="H5370" s="46">
        <v>5</v>
      </c>
      <c r="I5370" s="37"/>
      <c r="J5370" s="37"/>
      <c r="K5370" s="37"/>
      <c r="L5370" s="36" t="s">
        <v>2617</v>
      </c>
      <c r="M5370" s="36" t="str">
        <f>IF(LEFT(NICAP[[#This Row],[Date]],1)=0,"Y","N")</f>
        <v>N</v>
      </c>
      <c r="N5370" s="36"/>
      <c r="O5370" s="36" t="str">
        <f>19&amp;LEFT(NICAP[[#This Row],[Date]],2)</f>
        <v>1980</v>
      </c>
      <c r="P5370" s="36" t="str">
        <f>MID(NICAP[[#This Row],[Date]],3,2)</f>
        <v>12</v>
      </c>
      <c r="Q5370" s="36" t="str">
        <f>RIGHT(NICAP[[#This Row],[Date]],2)</f>
        <v>29</v>
      </c>
      <c r="R5370" s="26">
        <f>DATE(NICAP[[#This Row],[Year]],NICAP[[#This Row],[Month]],NICAP[[#This Row],[Day]])</f>
        <v>29584</v>
      </c>
      <c r="S5370" s="35" t="str">
        <f t="shared" si="166"/>
        <v>TX</v>
      </c>
      <c r="T5370" s="24" t="str">
        <f t="shared" si="167"/>
        <v>US</v>
      </c>
    </row>
    <row r="5371" spans="1:20" ht="14.25" customHeight="1" x14ac:dyDescent="0.2">
      <c r="A5371" s="35">
        <v>5362</v>
      </c>
      <c r="B5371" s="81">
        <v>801229</v>
      </c>
      <c r="C5371" s="39" t="s">
        <v>2619</v>
      </c>
      <c r="D5371" s="39" t="s">
        <v>1667</v>
      </c>
      <c r="E5371" s="39" t="str">
        <f>IF(AND(LEN(NICAP[[#This Row],[State or      Country]])=2,NICAP[[#This Row],[State or      Country]]&lt;&gt;"UK"),"US","Other")</f>
        <v>US</v>
      </c>
      <c r="F5371" s="38">
        <v>6</v>
      </c>
      <c r="G5371" s="47" t="s">
        <v>2618</v>
      </c>
      <c r="H5371" s="46">
        <v>5</v>
      </c>
      <c r="I5371" s="41"/>
      <c r="J5371" s="41"/>
      <c r="K5371" s="41"/>
      <c r="L5371" s="36" t="s">
        <v>2617</v>
      </c>
      <c r="M5371" s="36" t="str">
        <f>IF(LEFT(NICAP[[#This Row],[Date]],1)=0,"Y","N")</f>
        <v>N</v>
      </c>
      <c r="N5371" s="36"/>
      <c r="O5371" s="36" t="str">
        <f>19&amp;LEFT(NICAP[[#This Row],[Date]],2)</f>
        <v>1980</v>
      </c>
      <c r="P5371" s="36" t="str">
        <f>MID(NICAP[[#This Row],[Date]],3,2)</f>
        <v>12</v>
      </c>
      <c r="Q5371" s="36" t="str">
        <f>RIGHT(NICAP[[#This Row],[Date]],2)</f>
        <v>29</v>
      </c>
      <c r="R5371" s="26">
        <f>DATE(NICAP[[#This Row],[Year]],NICAP[[#This Row],[Month]],NICAP[[#This Row],[Day]])</f>
        <v>29584</v>
      </c>
      <c r="S5371" s="35" t="str">
        <f t="shared" si="166"/>
        <v>TX</v>
      </c>
      <c r="T5371" s="24" t="str">
        <f t="shared" si="167"/>
        <v>US</v>
      </c>
    </row>
    <row r="5372" spans="1:20" ht="42.75" customHeight="1" x14ac:dyDescent="0.2">
      <c r="A5372" s="35">
        <v>5363</v>
      </c>
      <c r="B5372" s="67">
        <v>810106</v>
      </c>
      <c r="C5372" s="50" t="s">
        <v>2616</v>
      </c>
      <c r="D5372" s="50" t="s">
        <v>1852</v>
      </c>
      <c r="E5372" s="50" t="str">
        <f>IF(AND(LEN(NICAP[[#This Row],[State or      Country]])=2,NICAP[[#This Row],[State or      Country]]&lt;&gt;"UK"),"US","Other")</f>
        <v>US</v>
      </c>
      <c r="F5372" s="49">
        <v>1</v>
      </c>
      <c r="G5372" s="48"/>
      <c r="H5372" s="48"/>
      <c r="I5372" s="48"/>
      <c r="J5372" s="48"/>
      <c r="K5372" s="48"/>
      <c r="L5372" s="36" t="s">
        <v>2615</v>
      </c>
      <c r="M5372" s="36" t="str">
        <f>IF(LEFT(NICAP[[#This Row],[Date]],1)=0,"Y","N")</f>
        <v>N</v>
      </c>
      <c r="N5372" s="36"/>
      <c r="O5372" s="36" t="str">
        <f>19&amp;LEFT(NICAP[[#This Row],[Date]],2)</f>
        <v>1981</v>
      </c>
      <c r="P5372" s="36" t="str">
        <f>MID(NICAP[[#This Row],[Date]],3,2)</f>
        <v>01</v>
      </c>
      <c r="Q5372" s="36" t="str">
        <f>RIGHT(NICAP[[#This Row],[Date]],2)</f>
        <v>06</v>
      </c>
      <c r="R5372" s="26">
        <f>DATE(NICAP[[#This Row],[Year]],NICAP[[#This Row],[Month]],NICAP[[#This Row],[Day]])</f>
        <v>29592</v>
      </c>
      <c r="S5372" s="35" t="str">
        <f t="shared" si="166"/>
        <v>AZ</v>
      </c>
      <c r="T5372" s="24" t="str">
        <f t="shared" si="167"/>
        <v>US</v>
      </c>
    </row>
    <row r="5373" spans="1:20" ht="42" customHeight="1" x14ac:dyDescent="0.2">
      <c r="A5373" s="35">
        <v>5364</v>
      </c>
      <c r="B5373" s="67">
        <v>810108</v>
      </c>
      <c r="C5373" s="50" t="s">
        <v>2614</v>
      </c>
      <c r="D5373" s="50" t="s">
        <v>1977</v>
      </c>
      <c r="E5373" s="50" t="str">
        <f>IF(AND(LEN(NICAP[[#This Row],[State or      Country]])=2,NICAP[[#This Row],[State or      Country]]&lt;&gt;"UK"),"US","Other")</f>
        <v>Other</v>
      </c>
      <c r="F5373" s="49">
        <v>1</v>
      </c>
      <c r="G5373" s="48"/>
      <c r="H5373" s="48"/>
      <c r="I5373" s="48"/>
      <c r="J5373" s="48"/>
      <c r="K5373" s="48"/>
      <c r="L5373" s="42" t="s">
        <v>2613</v>
      </c>
      <c r="M5373" s="42" t="str">
        <f>IF(LEFT(NICAP[[#This Row],[Date]],1)=0,"Y","N")</f>
        <v>N</v>
      </c>
      <c r="N5373" s="42"/>
      <c r="O5373" s="42" t="str">
        <f>19&amp;LEFT(NICAP[[#This Row],[Date]],2)</f>
        <v>1981</v>
      </c>
      <c r="P5373" s="42" t="str">
        <f>MID(NICAP[[#This Row],[Date]],3,2)</f>
        <v>01</v>
      </c>
      <c r="Q5373" s="42" t="str">
        <f>RIGHT(NICAP[[#This Row],[Date]],2)</f>
        <v>08</v>
      </c>
      <c r="R5373" s="26">
        <f>DATE(NICAP[[#This Row],[Year]],NICAP[[#This Row],[Month]],NICAP[[#This Row],[Day]])</f>
        <v>29594</v>
      </c>
      <c r="S5373" s="35" t="str">
        <f t="shared" si="166"/>
        <v/>
      </c>
      <c r="T5373" s="24" t="str">
        <f t="shared" si="167"/>
        <v>Tasmania</v>
      </c>
    </row>
    <row r="5374" spans="1:20" ht="42" customHeight="1" x14ac:dyDescent="0.2">
      <c r="A5374" s="35">
        <v>5365</v>
      </c>
      <c r="B5374" s="67">
        <v>810108</v>
      </c>
      <c r="C5374" s="50" t="s">
        <v>2614</v>
      </c>
      <c r="D5374" s="50" t="s">
        <v>1977</v>
      </c>
      <c r="E5374" s="50" t="str">
        <f>IF(AND(LEN(NICAP[[#This Row],[State or      Country]])=2,NICAP[[#This Row],[State or      Country]]&lt;&gt;"UK"),"US","Other")</f>
        <v>Other</v>
      </c>
      <c r="F5374" s="49">
        <v>3</v>
      </c>
      <c r="G5374" s="48"/>
      <c r="H5374" s="48"/>
      <c r="I5374" s="48"/>
      <c r="J5374" s="48"/>
      <c r="K5374" s="48"/>
      <c r="L5374" s="42" t="s">
        <v>2613</v>
      </c>
      <c r="M5374" s="42" t="str">
        <f>IF(LEFT(NICAP[[#This Row],[Date]],1)=0,"Y","N")</f>
        <v>N</v>
      </c>
      <c r="N5374" s="42"/>
      <c r="O5374" s="42" t="str">
        <f>19&amp;LEFT(NICAP[[#This Row],[Date]],2)</f>
        <v>1981</v>
      </c>
      <c r="P5374" s="42" t="str">
        <f>MID(NICAP[[#This Row],[Date]],3,2)</f>
        <v>01</v>
      </c>
      <c r="Q5374" s="42" t="str">
        <f>RIGHT(NICAP[[#This Row],[Date]],2)</f>
        <v>08</v>
      </c>
      <c r="R5374" s="26">
        <f>DATE(NICAP[[#This Row],[Year]],NICAP[[#This Row],[Month]],NICAP[[#This Row],[Day]])</f>
        <v>29594</v>
      </c>
      <c r="S5374" s="35" t="str">
        <f t="shared" si="166"/>
        <v/>
      </c>
      <c r="T5374" s="24" t="str">
        <f t="shared" si="167"/>
        <v>Tasmania</v>
      </c>
    </row>
    <row r="5375" spans="1:20" ht="12.75" customHeight="1" x14ac:dyDescent="0.2">
      <c r="A5375" s="35">
        <v>5366</v>
      </c>
      <c r="B5375" s="68">
        <v>810108</v>
      </c>
      <c r="C5375" s="39" t="s">
        <v>2612</v>
      </c>
      <c r="D5375" s="39" t="s">
        <v>1813</v>
      </c>
      <c r="E5375" s="39" t="str">
        <f>IF(AND(LEN(NICAP[[#This Row],[State or      Country]])=2,NICAP[[#This Row],[State or      Country]]&lt;&gt;"UK"),"US","Other")</f>
        <v>Other</v>
      </c>
      <c r="F5375" s="38">
        <v>6</v>
      </c>
      <c r="G5375" s="41"/>
      <c r="H5375" s="41"/>
      <c r="I5375" s="41"/>
      <c r="J5375" s="41"/>
      <c r="K5375" s="41"/>
      <c r="L5375" s="36" t="s">
        <v>2611</v>
      </c>
      <c r="M5375" s="36" t="str">
        <f>IF(LEFT(NICAP[[#This Row],[Date]],1)=0,"Y","N")</f>
        <v>N</v>
      </c>
      <c r="N5375" s="36"/>
      <c r="O5375" s="36" t="str">
        <f>19&amp;LEFT(NICAP[[#This Row],[Date]],2)</f>
        <v>1981</v>
      </c>
      <c r="P5375" s="36" t="str">
        <f>MID(NICAP[[#This Row],[Date]],3,2)</f>
        <v>01</v>
      </c>
      <c r="Q5375" s="36" t="str">
        <f>RIGHT(NICAP[[#This Row],[Date]],2)</f>
        <v>08</v>
      </c>
      <c r="R5375" s="26">
        <f>DATE(NICAP[[#This Row],[Year]],NICAP[[#This Row],[Month]],NICAP[[#This Row],[Day]])</f>
        <v>29594</v>
      </c>
      <c r="S5375" s="35" t="str">
        <f t="shared" si="166"/>
        <v/>
      </c>
      <c r="T5375" s="24" t="str">
        <f t="shared" si="167"/>
        <v>France</v>
      </c>
    </row>
    <row r="5376" spans="1:20" ht="27.75" customHeight="1" x14ac:dyDescent="0.2">
      <c r="A5376" s="35">
        <v>5367</v>
      </c>
      <c r="B5376" s="66">
        <v>810125</v>
      </c>
      <c r="C5376" s="44" t="s">
        <v>2610</v>
      </c>
      <c r="D5376" s="44" t="s">
        <v>1676</v>
      </c>
      <c r="E5376" s="44" t="str">
        <f>IF(AND(LEN(NICAP[[#This Row],[State or      Country]])=2,NICAP[[#This Row],[State or      Country]]&lt;&gt;"UK"),"US","Other")</f>
        <v>US</v>
      </c>
      <c r="F5376" s="43">
        <v>8</v>
      </c>
      <c r="G5376" s="41"/>
      <c r="H5376" s="41"/>
      <c r="I5376" s="41"/>
      <c r="J5376" s="41"/>
      <c r="K5376" s="41"/>
      <c r="L5376" s="42" t="s">
        <v>2609</v>
      </c>
      <c r="M5376" s="42" t="str">
        <f>IF(LEFT(NICAP[[#This Row],[Date]],1)=0,"Y","N")</f>
        <v>N</v>
      </c>
      <c r="N5376" s="42"/>
      <c r="O5376" s="42" t="str">
        <f>19&amp;LEFT(NICAP[[#This Row],[Date]],2)</f>
        <v>1981</v>
      </c>
      <c r="P5376" s="42" t="str">
        <f>MID(NICAP[[#This Row],[Date]],3,2)</f>
        <v>01</v>
      </c>
      <c r="Q5376" s="42" t="str">
        <f>RIGHT(NICAP[[#This Row],[Date]],2)</f>
        <v>25</v>
      </c>
      <c r="R5376" s="26">
        <f>DATE(NICAP[[#This Row],[Year]],NICAP[[#This Row],[Month]],NICAP[[#This Row],[Day]])</f>
        <v>29611</v>
      </c>
      <c r="S5376" s="35" t="str">
        <f t="shared" si="166"/>
        <v>CA</v>
      </c>
      <c r="T5376" s="24" t="str">
        <f t="shared" si="167"/>
        <v>US</v>
      </c>
    </row>
    <row r="5377" spans="1:20" ht="42.75" customHeight="1" x14ac:dyDescent="0.2">
      <c r="A5377" s="35">
        <v>5368</v>
      </c>
      <c r="B5377" s="67">
        <v>810128</v>
      </c>
      <c r="C5377" s="50" t="s">
        <v>2607</v>
      </c>
      <c r="D5377" s="50" t="s">
        <v>1810</v>
      </c>
      <c r="E5377" s="50" t="str">
        <f>IF(AND(LEN(NICAP[[#This Row],[State or      Country]])=2,NICAP[[#This Row],[State or      Country]]&lt;&gt;"UK"),"US","Other")</f>
        <v>Other</v>
      </c>
      <c r="F5377" s="49">
        <v>2</v>
      </c>
      <c r="G5377" s="48"/>
      <c r="H5377" s="48"/>
      <c r="I5377" s="48"/>
      <c r="J5377" s="48"/>
      <c r="K5377" s="48"/>
      <c r="L5377" s="36" t="s">
        <v>2608</v>
      </c>
      <c r="M5377" s="36" t="str">
        <f>IF(LEFT(NICAP[[#This Row],[Date]],1)=0,"Y","N")</f>
        <v>N</v>
      </c>
      <c r="N5377" s="36"/>
      <c r="O5377" s="36" t="str">
        <f>19&amp;LEFT(NICAP[[#This Row],[Date]],2)</f>
        <v>1981</v>
      </c>
      <c r="P5377" s="36" t="str">
        <f>MID(NICAP[[#This Row],[Date]],3,2)</f>
        <v>01</v>
      </c>
      <c r="Q5377" s="36" t="str">
        <f>RIGHT(NICAP[[#This Row],[Date]],2)</f>
        <v>28</v>
      </c>
      <c r="R5377" s="26">
        <f>DATE(NICAP[[#This Row],[Year]],NICAP[[#This Row],[Month]],NICAP[[#This Row],[Day]])</f>
        <v>29614</v>
      </c>
      <c r="S5377" s="35" t="str">
        <f t="shared" si="166"/>
        <v/>
      </c>
      <c r="T5377" s="24" t="str">
        <f t="shared" si="167"/>
        <v>Italy</v>
      </c>
    </row>
    <row r="5378" spans="1:20" ht="42" customHeight="1" x14ac:dyDescent="0.2">
      <c r="A5378" s="35">
        <v>5369</v>
      </c>
      <c r="B5378" s="67">
        <v>810128</v>
      </c>
      <c r="C5378" s="50" t="s">
        <v>2607</v>
      </c>
      <c r="D5378" s="50" t="s">
        <v>1810</v>
      </c>
      <c r="E5378" s="50" t="str">
        <f>IF(AND(LEN(NICAP[[#This Row],[State or      Country]])=2,NICAP[[#This Row],[State or      Country]]&lt;&gt;"UK"),"US","Other")</f>
        <v>Other</v>
      </c>
      <c r="F5378" s="49">
        <v>6</v>
      </c>
      <c r="G5378" s="48"/>
      <c r="H5378" s="48"/>
      <c r="I5378" s="48"/>
      <c r="J5378" s="48"/>
      <c r="K5378" s="48"/>
      <c r="L5378" s="42" t="s">
        <v>2606</v>
      </c>
      <c r="M5378" s="42" t="str">
        <f>IF(LEFT(NICAP[[#This Row],[Date]],1)=0,"Y","N")</f>
        <v>N</v>
      </c>
      <c r="N5378" s="42"/>
      <c r="O5378" s="42" t="str">
        <f>19&amp;LEFT(NICAP[[#This Row],[Date]],2)</f>
        <v>1981</v>
      </c>
      <c r="P5378" s="42" t="str">
        <f>MID(NICAP[[#This Row],[Date]],3,2)</f>
        <v>01</v>
      </c>
      <c r="Q5378" s="42" t="str">
        <f>RIGHT(NICAP[[#This Row],[Date]],2)</f>
        <v>28</v>
      </c>
      <c r="R5378" s="26">
        <f>DATE(NICAP[[#This Row],[Year]],NICAP[[#This Row],[Month]],NICAP[[#This Row],[Day]])</f>
        <v>29614</v>
      </c>
      <c r="S5378" s="35" t="str">
        <f t="shared" si="166"/>
        <v/>
      </c>
      <c r="T5378" s="24" t="str">
        <f t="shared" si="167"/>
        <v>Italy</v>
      </c>
    </row>
    <row r="5379" spans="1:20" ht="86.25" customHeight="1" x14ac:dyDescent="0.2">
      <c r="A5379" s="35">
        <v>5370</v>
      </c>
      <c r="B5379" s="67">
        <v>810200</v>
      </c>
      <c r="C5379" s="50" t="s">
        <v>2605</v>
      </c>
      <c r="D5379" s="50" t="s">
        <v>1749</v>
      </c>
      <c r="E5379" s="50" t="str">
        <f>IF(AND(LEN(NICAP[[#This Row],[State or      Country]])=2,NICAP[[#This Row],[State or      Country]]&lt;&gt;"UK"),"US","Other")</f>
        <v>Other</v>
      </c>
      <c r="F5379" s="49">
        <v>2</v>
      </c>
      <c r="G5379" s="48"/>
      <c r="H5379" s="48"/>
      <c r="I5379" s="48"/>
      <c r="J5379" s="48"/>
      <c r="K5379" s="48"/>
      <c r="L5379" s="36" t="s">
        <v>2604</v>
      </c>
      <c r="M5379" s="36" t="str">
        <f>IF(LEFT(NICAP[[#This Row],[Date]],1)=0,"Y","N")</f>
        <v>N</v>
      </c>
      <c r="N5379" s="36"/>
      <c r="O5379" s="36" t="str">
        <f>19&amp;LEFT(NICAP[[#This Row],[Date]],2)</f>
        <v>1981</v>
      </c>
      <c r="P5379" s="36" t="str">
        <f>MID(NICAP[[#This Row],[Date]],3,2)</f>
        <v>02</v>
      </c>
      <c r="Q5379" s="36" t="str">
        <f>RIGHT(NICAP[[#This Row],[Date]],2)</f>
        <v>00</v>
      </c>
      <c r="R5379" s="26">
        <f>DATE(NICAP[[#This Row],[Year]],NICAP[[#This Row],[Month]],NICAP[[#This Row],[Day]])</f>
        <v>29617</v>
      </c>
      <c r="S5379" s="35" t="str">
        <f t="shared" si="166"/>
        <v/>
      </c>
      <c r="T5379" s="24" t="str">
        <f t="shared" si="167"/>
        <v>Brazil</v>
      </c>
    </row>
    <row r="5380" spans="1:20" ht="86.25" customHeight="1" x14ac:dyDescent="0.2">
      <c r="A5380" s="35">
        <v>5371</v>
      </c>
      <c r="B5380" s="67">
        <v>810200</v>
      </c>
      <c r="C5380" s="50" t="s">
        <v>2605</v>
      </c>
      <c r="D5380" s="50" t="s">
        <v>1749</v>
      </c>
      <c r="E5380" s="50" t="str">
        <f>IF(AND(LEN(NICAP[[#This Row],[State or      Country]])=2,NICAP[[#This Row],[State or      Country]]&lt;&gt;"UK"),"US","Other")</f>
        <v>Other</v>
      </c>
      <c r="F5380" s="49">
        <v>7</v>
      </c>
      <c r="G5380" s="48"/>
      <c r="H5380" s="48"/>
      <c r="I5380" s="48"/>
      <c r="J5380" s="48"/>
      <c r="K5380" s="48"/>
      <c r="L5380" s="36" t="s">
        <v>2604</v>
      </c>
      <c r="M5380" s="36" t="str">
        <f>IF(LEFT(NICAP[[#This Row],[Date]],1)=0,"Y","N")</f>
        <v>N</v>
      </c>
      <c r="N5380" s="36"/>
      <c r="O5380" s="36" t="str">
        <f>19&amp;LEFT(NICAP[[#This Row],[Date]],2)</f>
        <v>1981</v>
      </c>
      <c r="P5380" s="36" t="str">
        <f>MID(NICAP[[#This Row],[Date]],3,2)</f>
        <v>02</v>
      </c>
      <c r="Q5380" s="36" t="str">
        <f>RIGHT(NICAP[[#This Row],[Date]],2)</f>
        <v>00</v>
      </c>
      <c r="R5380" s="26">
        <f>DATE(NICAP[[#This Row],[Year]],NICAP[[#This Row],[Month]],NICAP[[#This Row],[Day]])</f>
        <v>29617</v>
      </c>
      <c r="S5380" s="35" t="str">
        <f t="shared" si="166"/>
        <v/>
      </c>
      <c r="T5380" s="24" t="str">
        <f t="shared" si="167"/>
        <v>Brazil</v>
      </c>
    </row>
    <row r="5381" spans="1:20" ht="41.25" customHeight="1" x14ac:dyDescent="0.2">
      <c r="A5381" s="35">
        <v>5372</v>
      </c>
      <c r="B5381" s="67">
        <v>810203</v>
      </c>
      <c r="C5381" s="50" t="s">
        <v>2267</v>
      </c>
      <c r="D5381" s="50" t="s">
        <v>1977</v>
      </c>
      <c r="E5381" s="50" t="str">
        <f>IF(AND(LEN(NICAP[[#This Row],[State or      Country]])=2,NICAP[[#This Row],[State or      Country]]&lt;&gt;"UK"),"US","Other")</f>
        <v>Other</v>
      </c>
      <c r="F5381" s="49">
        <v>2</v>
      </c>
      <c r="G5381" s="48"/>
      <c r="H5381" s="48"/>
      <c r="I5381" s="48"/>
      <c r="J5381" s="48"/>
      <c r="K5381" s="48"/>
      <c r="L5381" s="36" t="s">
        <v>2603</v>
      </c>
      <c r="M5381" s="36" t="str">
        <f>IF(LEFT(NICAP[[#This Row],[Date]],1)=0,"Y","N")</f>
        <v>N</v>
      </c>
      <c r="N5381" s="36"/>
      <c r="O5381" s="36" t="str">
        <f>19&amp;LEFT(NICAP[[#This Row],[Date]],2)</f>
        <v>1981</v>
      </c>
      <c r="P5381" s="36" t="str">
        <f>MID(NICAP[[#This Row],[Date]],3,2)</f>
        <v>02</v>
      </c>
      <c r="Q5381" s="36" t="str">
        <f>RIGHT(NICAP[[#This Row],[Date]],2)</f>
        <v>03</v>
      </c>
      <c r="R5381" s="26">
        <f>DATE(NICAP[[#This Row],[Year]],NICAP[[#This Row],[Month]],NICAP[[#This Row],[Day]])</f>
        <v>29620</v>
      </c>
      <c r="S5381" s="35" t="str">
        <f t="shared" si="166"/>
        <v/>
      </c>
      <c r="T5381" s="24" t="str">
        <f t="shared" si="167"/>
        <v>Tasmania</v>
      </c>
    </row>
    <row r="5382" spans="1:20" ht="12.75" customHeight="1" x14ac:dyDescent="0.2">
      <c r="A5382" s="35">
        <v>5373</v>
      </c>
      <c r="B5382" s="64">
        <v>810209</v>
      </c>
      <c r="C5382" s="39" t="s">
        <v>2517</v>
      </c>
      <c r="D5382" s="39" t="s">
        <v>1676</v>
      </c>
      <c r="E5382" s="39" t="str">
        <f>IF(AND(LEN(NICAP[[#This Row],[State or      Country]])=2,NICAP[[#This Row],[State or      Country]]&lt;&gt;"UK"),"US","Other")</f>
        <v>US</v>
      </c>
      <c r="F5382" s="38">
        <v>11</v>
      </c>
      <c r="G5382" s="37"/>
      <c r="H5382" s="37"/>
      <c r="I5382" s="37"/>
      <c r="J5382" s="37"/>
      <c r="K5382" s="37"/>
      <c r="L5382" s="36" t="s">
        <v>2602</v>
      </c>
      <c r="M5382" s="36" t="str">
        <f>IF(LEFT(NICAP[[#This Row],[Date]],1)=0,"Y","N")</f>
        <v>N</v>
      </c>
      <c r="N5382" s="36"/>
      <c r="O5382" s="36" t="str">
        <f>19&amp;LEFT(NICAP[[#This Row],[Date]],2)</f>
        <v>1981</v>
      </c>
      <c r="P5382" s="36" t="str">
        <f>MID(NICAP[[#This Row],[Date]],3,2)</f>
        <v>02</v>
      </c>
      <c r="Q5382" s="36" t="str">
        <f>RIGHT(NICAP[[#This Row],[Date]],2)</f>
        <v>09</v>
      </c>
      <c r="R5382" s="26">
        <f>DATE(NICAP[[#This Row],[Year]],NICAP[[#This Row],[Month]],NICAP[[#This Row],[Day]])</f>
        <v>29626</v>
      </c>
      <c r="S5382" s="35" t="str">
        <f t="shared" si="166"/>
        <v>CA</v>
      </c>
      <c r="T5382" s="24" t="str">
        <f t="shared" si="167"/>
        <v>US</v>
      </c>
    </row>
    <row r="5383" spans="1:20" ht="57" customHeight="1" x14ac:dyDescent="0.2">
      <c r="A5383" s="35">
        <v>5374</v>
      </c>
      <c r="B5383" s="67">
        <v>810210</v>
      </c>
      <c r="C5383" s="50" t="s">
        <v>2601</v>
      </c>
      <c r="D5383" s="50" t="s">
        <v>1707</v>
      </c>
      <c r="E5383" s="50" t="str">
        <f>IF(AND(LEN(NICAP[[#This Row],[State or      Country]])=2,NICAP[[#This Row],[State or      Country]]&lt;&gt;"UK"),"US","Other")</f>
        <v>US</v>
      </c>
      <c r="F5383" s="49">
        <v>2</v>
      </c>
      <c r="G5383" s="48"/>
      <c r="H5383" s="48"/>
      <c r="I5383" s="48"/>
      <c r="J5383" s="48"/>
      <c r="K5383" s="48"/>
      <c r="L5383" s="36" t="s">
        <v>2600</v>
      </c>
      <c r="M5383" s="36" t="str">
        <f>IF(LEFT(NICAP[[#This Row],[Date]],1)=0,"Y","N")</f>
        <v>N</v>
      </c>
      <c r="N5383" s="36"/>
      <c r="O5383" s="36" t="str">
        <f>19&amp;LEFT(NICAP[[#This Row],[Date]],2)</f>
        <v>1981</v>
      </c>
      <c r="P5383" s="36" t="str">
        <f>MID(NICAP[[#This Row],[Date]],3,2)</f>
        <v>02</v>
      </c>
      <c r="Q5383" s="36" t="str">
        <f>RIGHT(NICAP[[#This Row],[Date]],2)</f>
        <v>10</v>
      </c>
      <c r="R5383" s="26">
        <f>DATE(NICAP[[#This Row],[Year]],NICAP[[#This Row],[Month]],NICAP[[#This Row],[Day]])</f>
        <v>29627</v>
      </c>
      <c r="S5383" s="35" t="str">
        <f t="shared" si="166"/>
        <v>WA</v>
      </c>
      <c r="T5383" s="24" t="str">
        <f t="shared" si="167"/>
        <v>US</v>
      </c>
    </row>
    <row r="5384" spans="1:20" ht="57.75" customHeight="1" x14ac:dyDescent="0.2">
      <c r="A5384" s="35">
        <v>5375</v>
      </c>
      <c r="B5384" s="57">
        <v>810210</v>
      </c>
      <c r="C5384" s="50" t="s">
        <v>2601</v>
      </c>
      <c r="D5384" s="50" t="s">
        <v>1707</v>
      </c>
      <c r="E5384" s="50" t="str">
        <f>IF(AND(LEN(NICAP[[#This Row],[State or      Country]])=2,NICAP[[#This Row],[State or      Country]]&lt;&gt;"UK"),"US","Other")</f>
        <v>US</v>
      </c>
      <c r="F5384" s="75">
        <v>7</v>
      </c>
      <c r="G5384" s="48"/>
      <c r="H5384" s="48"/>
      <c r="I5384" s="48"/>
      <c r="J5384" s="48"/>
      <c r="K5384" s="48"/>
      <c r="L5384" s="36" t="s">
        <v>2600</v>
      </c>
      <c r="M5384" s="36" t="str">
        <f>IF(LEFT(NICAP[[#This Row],[Date]],1)=0,"Y","N")</f>
        <v>N</v>
      </c>
      <c r="N5384" s="36"/>
      <c r="O5384" s="36" t="str">
        <f>19&amp;LEFT(NICAP[[#This Row],[Date]],2)</f>
        <v>1981</v>
      </c>
      <c r="P5384" s="36" t="str">
        <f>MID(NICAP[[#This Row],[Date]],3,2)</f>
        <v>02</v>
      </c>
      <c r="Q5384" s="36" t="str">
        <f>RIGHT(NICAP[[#This Row],[Date]],2)</f>
        <v>10</v>
      </c>
      <c r="R5384" s="26">
        <f>DATE(NICAP[[#This Row],[Year]],NICAP[[#This Row],[Month]],NICAP[[#This Row],[Day]])</f>
        <v>29627</v>
      </c>
      <c r="S5384" s="35" t="str">
        <f t="shared" si="166"/>
        <v>WA</v>
      </c>
      <c r="T5384" s="24" t="str">
        <f t="shared" si="167"/>
        <v>US</v>
      </c>
    </row>
    <row r="5385" spans="1:20" ht="115.5" customHeight="1" x14ac:dyDescent="0.2">
      <c r="A5385" s="35">
        <v>5376</v>
      </c>
      <c r="B5385" s="57">
        <v>810213</v>
      </c>
      <c r="C5385" s="50" t="s">
        <v>2599</v>
      </c>
      <c r="D5385" s="50" t="s">
        <v>1950</v>
      </c>
      <c r="E5385" s="50" t="str">
        <f>IF(AND(LEN(NICAP[[#This Row],[State or      Country]])=2,NICAP[[#This Row],[State or      Country]]&lt;&gt;"UK"),"US","Other")</f>
        <v>Other</v>
      </c>
      <c r="F5385" s="75">
        <v>2</v>
      </c>
      <c r="G5385" s="48"/>
      <c r="H5385" s="48"/>
      <c r="I5385" s="48"/>
      <c r="J5385" s="48"/>
      <c r="K5385" s="48"/>
      <c r="L5385" s="36" t="s">
        <v>2598</v>
      </c>
      <c r="M5385" s="36" t="str">
        <f>IF(LEFT(NICAP[[#This Row],[Date]],1)=0,"Y","N")</f>
        <v>N</v>
      </c>
      <c r="N5385" s="36"/>
      <c r="O5385" s="36" t="str">
        <f>19&amp;LEFT(NICAP[[#This Row],[Date]],2)</f>
        <v>1981</v>
      </c>
      <c r="P5385" s="36" t="str">
        <f>MID(NICAP[[#This Row],[Date]],3,2)</f>
        <v>02</v>
      </c>
      <c r="Q5385" s="36" t="str">
        <f>RIGHT(NICAP[[#This Row],[Date]],2)</f>
        <v>13</v>
      </c>
      <c r="R5385" s="26">
        <f>DATE(NICAP[[#This Row],[Year]],NICAP[[#This Row],[Month]],NICAP[[#This Row],[Day]])</f>
        <v>29630</v>
      </c>
      <c r="S5385" s="35" t="str">
        <f t="shared" si="166"/>
        <v/>
      </c>
      <c r="T5385" s="24" t="str">
        <f t="shared" si="167"/>
        <v>Spain</v>
      </c>
    </row>
    <row r="5386" spans="1:20" ht="115.5" customHeight="1" x14ac:dyDescent="0.2">
      <c r="A5386" s="35">
        <v>5377</v>
      </c>
      <c r="B5386" s="57">
        <v>810213</v>
      </c>
      <c r="C5386" s="50" t="s">
        <v>2599</v>
      </c>
      <c r="D5386" s="50" t="s">
        <v>1950</v>
      </c>
      <c r="E5386" s="50" t="str">
        <f>IF(AND(LEN(NICAP[[#This Row],[State or      Country]])=2,NICAP[[#This Row],[State or      Country]]&lt;&gt;"UK"),"US","Other")</f>
        <v>Other</v>
      </c>
      <c r="F5386" s="75">
        <v>3</v>
      </c>
      <c r="G5386" s="48"/>
      <c r="H5386" s="48"/>
      <c r="I5386" s="48"/>
      <c r="J5386" s="48"/>
      <c r="K5386" s="48"/>
      <c r="L5386" s="36" t="s">
        <v>2598</v>
      </c>
      <c r="M5386" s="36" t="str">
        <f>IF(LEFT(NICAP[[#This Row],[Date]],1)=0,"Y","N")</f>
        <v>N</v>
      </c>
      <c r="N5386" s="36"/>
      <c r="O5386" s="36" t="str">
        <f>19&amp;LEFT(NICAP[[#This Row],[Date]],2)</f>
        <v>1981</v>
      </c>
      <c r="P5386" s="36" t="str">
        <f>MID(NICAP[[#This Row],[Date]],3,2)</f>
        <v>02</v>
      </c>
      <c r="Q5386" s="36" t="str">
        <f>RIGHT(NICAP[[#This Row],[Date]],2)</f>
        <v>13</v>
      </c>
      <c r="R5386" s="26">
        <f>DATE(NICAP[[#This Row],[Year]],NICAP[[#This Row],[Month]],NICAP[[#This Row],[Day]])</f>
        <v>29630</v>
      </c>
      <c r="S5386" s="35" t="str">
        <f t="shared" ref="S5386:S5449" si="168">IF(E5386="US",D5386,"")</f>
        <v/>
      </c>
      <c r="T5386" s="24" t="str">
        <f t="shared" ref="T5386:T5449" si="169">IF(E5386="US","US",D5386)</f>
        <v>Spain</v>
      </c>
    </row>
    <row r="5387" spans="1:20" ht="115.5" customHeight="1" x14ac:dyDescent="0.2">
      <c r="A5387" s="35">
        <v>5378</v>
      </c>
      <c r="B5387" s="57">
        <v>810213</v>
      </c>
      <c r="C5387" s="50" t="s">
        <v>2599</v>
      </c>
      <c r="D5387" s="50" t="s">
        <v>1950</v>
      </c>
      <c r="E5387" s="50" t="str">
        <f>IF(AND(LEN(NICAP[[#This Row],[State or      Country]])=2,NICAP[[#This Row],[State or      Country]]&lt;&gt;"UK"),"US","Other")</f>
        <v>Other</v>
      </c>
      <c r="F5387" s="75">
        <v>6</v>
      </c>
      <c r="G5387" s="48"/>
      <c r="H5387" s="48"/>
      <c r="I5387" s="48"/>
      <c r="J5387" s="48"/>
      <c r="K5387" s="48"/>
      <c r="L5387" s="36" t="s">
        <v>2598</v>
      </c>
      <c r="M5387" s="36" t="str">
        <f>IF(LEFT(NICAP[[#This Row],[Date]],1)=0,"Y","N")</f>
        <v>N</v>
      </c>
      <c r="N5387" s="36"/>
      <c r="O5387" s="36" t="str">
        <f>19&amp;LEFT(NICAP[[#This Row],[Date]],2)</f>
        <v>1981</v>
      </c>
      <c r="P5387" s="36" t="str">
        <f>MID(NICAP[[#This Row],[Date]],3,2)</f>
        <v>02</v>
      </c>
      <c r="Q5387" s="36" t="str">
        <f>RIGHT(NICAP[[#This Row],[Date]],2)</f>
        <v>13</v>
      </c>
      <c r="R5387" s="26">
        <f>DATE(NICAP[[#This Row],[Year]],NICAP[[#This Row],[Month]],NICAP[[#This Row],[Day]])</f>
        <v>29630</v>
      </c>
      <c r="S5387" s="35" t="str">
        <f t="shared" si="168"/>
        <v/>
      </c>
      <c r="T5387" s="24" t="str">
        <f t="shared" si="169"/>
        <v>Spain</v>
      </c>
    </row>
    <row r="5388" spans="1:20" ht="115.5" customHeight="1" x14ac:dyDescent="0.2">
      <c r="A5388" s="35">
        <v>5379</v>
      </c>
      <c r="B5388" s="57">
        <v>810213</v>
      </c>
      <c r="C5388" s="50" t="s">
        <v>2599</v>
      </c>
      <c r="D5388" s="50" t="s">
        <v>1950</v>
      </c>
      <c r="E5388" s="50" t="str">
        <f>IF(AND(LEN(NICAP[[#This Row],[State or      Country]])=2,NICAP[[#This Row],[State or      Country]]&lt;&gt;"UK"),"US","Other")</f>
        <v>Other</v>
      </c>
      <c r="F5388" s="75">
        <v>7</v>
      </c>
      <c r="G5388" s="48"/>
      <c r="H5388" s="48"/>
      <c r="I5388" s="48"/>
      <c r="J5388" s="48"/>
      <c r="K5388" s="48"/>
      <c r="L5388" s="36" t="s">
        <v>2598</v>
      </c>
      <c r="M5388" s="36" t="str">
        <f>IF(LEFT(NICAP[[#This Row],[Date]],1)=0,"Y","N")</f>
        <v>N</v>
      </c>
      <c r="N5388" s="36"/>
      <c r="O5388" s="36" t="str">
        <f>19&amp;LEFT(NICAP[[#This Row],[Date]],2)</f>
        <v>1981</v>
      </c>
      <c r="P5388" s="36" t="str">
        <f>MID(NICAP[[#This Row],[Date]],3,2)</f>
        <v>02</v>
      </c>
      <c r="Q5388" s="36" t="str">
        <f>RIGHT(NICAP[[#This Row],[Date]],2)</f>
        <v>13</v>
      </c>
      <c r="R5388" s="26">
        <f>DATE(NICAP[[#This Row],[Year]],NICAP[[#This Row],[Month]],NICAP[[#This Row],[Day]])</f>
        <v>29630</v>
      </c>
      <c r="S5388" s="35" t="str">
        <f t="shared" si="168"/>
        <v/>
      </c>
      <c r="T5388" s="24" t="str">
        <f t="shared" si="169"/>
        <v>Spain</v>
      </c>
    </row>
    <row r="5389" spans="1:20" ht="101.25" customHeight="1" x14ac:dyDescent="0.2">
      <c r="A5389" s="35">
        <v>5380</v>
      </c>
      <c r="B5389" s="57">
        <v>810214</v>
      </c>
      <c r="C5389" s="50" t="s">
        <v>2597</v>
      </c>
      <c r="D5389" s="50" t="s">
        <v>1686</v>
      </c>
      <c r="E5389" s="50" t="str">
        <f>IF(AND(LEN(NICAP[[#This Row],[State or      Country]])=2,NICAP[[#This Row],[State or      Country]]&lt;&gt;"UK"),"US","Other")</f>
        <v>US</v>
      </c>
      <c r="F5389" s="75">
        <v>2</v>
      </c>
      <c r="G5389" s="48"/>
      <c r="H5389" s="48"/>
      <c r="I5389" s="48"/>
      <c r="J5389" s="48"/>
      <c r="K5389" s="48"/>
      <c r="L5389" s="36" t="s">
        <v>2596</v>
      </c>
      <c r="M5389" s="36" t="str">
        <f>IF(LEFT(NICAP[[#This Row],[Date]],1)=0,"Y","N")</f>
        <v>N</v>
      </c>
      <c r="N5389" s="36"/>
      <c r="O5389" s="36" t="str">
        <f>19&amp;LEFT(NICAP[[#This Row],[Date]],2)</f>
        <v>1981</v>
      </c>
      <c r="P5389" s="36" t="str">
        <f>MID(NICAP[[#This Row],[Date]],3,2)</f>
        <v>02</v>
      </c>
      <c r="Q5389" s="36" t="str">
        <f>RIGHT(NICAP[[#This Row],[Date]],2)</f>
        <v>14</v>
      </c>
      <c r="R5389" s="26">
        <f>DATE(NICAP[[#This Row],[Year]],NICAP[[#This Row],[Month]],NICAP[[#This Row],[Day]])</f>
        <v>29631</v>
      </c>
      <c r="S5389" s="35" t="str">
        <f t="shared" si="168"/>
        <v>PA</v>
      </c>
      <c r="T5389" s="24" t="str">
        <f t="shared" si="169"/>
        <v>US</v>
      </c>
    </row>
    <row r="5390" spans="1:20" ht="101.25" customHeight="1" x14ac:dyDescent="0.2">
      <c r="A5390" s="35">
        <v>5381</v>
      </c>
      <c r="B5390" s="57">
        <v>810214</v>
      </c>
      <c r="C5390" s="50" t="s">
        <v>2597</v>
      </c>
      <c r="D5390" s="50" t="s">
        <v>1686</v>
      </c>
      <c r="E5390" s="50" t="str">
        <f>IF(AND(LEN(NICAP[[#This Row],[State or      Country]])=2,NICAP[[#This Row],[State or      Country]]&lt;&gt;"UK"),"US","Other")</f>
        <v>US</v>
      </c>
      <c r="F5390" s="49">
        <v>7</v>
      </c>
      <c r="G5390" s="48"/>
      <c r="H5390" s="48"/>
      <c r="I5390" s="48"/>
      <c r="J5390" s="48"/>
      <c r="K5390" s="48"/>
      <c r="L5390" s="36" t="s">
        <v>2596</v>
      </c>
      <c r="M5390" s="36" t="str">
        <f>IF(LEFT(NICAP[[#This Row],[Date]],1)=0,"Y","N")</f>
        <v>N</v>
      </c>
      <c r="N5390" s="36"/>
      <c r="O5390" s="36" t="str">
        <f>19&amp;LEFT(NICAP[[#This Row],[Date]],2)</f>
        <v>1981</v>
      </c>
      <c r="P5390" s="36" t="str">
        <f>MID(NICAP[[#This Row],[Date]],3,2)</f>
        <v>02</v>
      </c>
      <c r="Q5390" s="36" t="str">
        <f>RIGHT(NICAP[[#This Row],[Date]],2)</f>
        <v>14</v>
      </c>
      <c r="R5390" s="26">
        <f>DATE(NICAP[[#This Row],[Year]],NICAP[[#This Row],[Month]],NICAP[[#This Row],[Day]])</f>
        <v>29631</v>
      </c>
      <c r="S5390" s="35" t="str">
        <f t="shared" si="168"/>
        <v>PA</v>
      </c>
      <c r="T5390" s="24" t="str">
        <f t="shared" si="169"/>
        <v>US</v>
      </c>
    </row>
    <row r="5391" spans="1:20" ht="71.25" customHeight="1" x14ac:dyDescent="0.2">
      <c r="A5391" s="35">
        <v>5382</v>
      </c>
      <c r="B5391" s="57">
        <v>810215</v>
      </c>
      <c r="C5391" s="50" t="s">
        <v>2511</v>
      </c>
      <c r="D5391" s="50" t="s">
        <v>1694</v>
      </c>
      <c r="E5391" s="50" t="str">
        <f>IF(AND(LEN(NICAP[[#This Row],[State or      Country]])=2,NICAP[[#This Row],[State or      Country]]&lt;&gt;"UK"),"US","Other")</f>
        <v>US</v>
      </c>
      <c r="F5391" s="49">
        <v>2</v>
      </c>
      <c r="G5391" s="48"/>
      <c r="H5391" s="48"/>
      <c r="I5391" s="48"/>
      <c r="J5391" s="48"/>
      <c r="K5391" s="48"/>
      <c r="L5391" s="36" t="s">
        <v>2595</v>
      </c>
      <c r="M5391" s="36" t="str">
        <f>IF(LEFT(NICAP[[#This Row],[Date]],1)=0,"Y","N")</f>
        <v>N</v>
      </c>
      <c r="N5391" s="36"/>
      <c r="O5391" s="36" t="str">
        <f>19&amp;LEFT(NICAP[[#This Row],[Date]],2)</f>
        <v>1981</v>
      </c>
      <c r="P5391" s="36" t="str">
        <f>MID(NICAP[[#This Row],[Date]],3,2)</f>
        <v>02</v>
      </c>
      <c r="Q5391" s="36" t="str">
        <f>RIGHT(NICAP[[#This Row],[Date]],2)</f>
        <v>15</v>
      </c>
      <c r="R5391" s="26">
        <f>DATE(NICAP[[#This Row],[Year]],NICAP[[#This Row],[Month]],NICAP[[#This Row],[Day]])</f>
        <v>29632</v>
      </c>
      <c r="S5391" s="35" t="str">
        <f t="shared" si="168"/>
        <v>OH</v>
      </c>
      <c r="T5391" s="24" t="str">
        <f t="shared" si="169"/>
        <v>US</v>
      </c>
    </row>
    <row r="5392" spans="1:20" ht="72" customHeight="1" x14ac:dyDescent="0.2">
      <c r="A5392" s="35">
        <v>5383</v>
      </c>
      <c r="B5392" s="57">
        <v>810215</v>
      </c>
      <c r="C5392" s="50" t="s">
        <v>2511</v>
      </c>
      <c r="D5392" s="50" t="s">
        <v>1694</v>
      </c>
      <c r="E5392" s="50" t="str">
        <f>IF(AND(LEN(NICAP[[#This Row],[State or      Country]])=2,NICAP[[#This Row],[State or      Country]]&lt;&gt;"UK"),"US","Other")</f>
        <v>US</v>
      </c>
      <c r="F5392" s="49">
        <v>7</v>
      </c>
      <c r="G5392" s="48"/>
      <c r="H5392" s="48"/>
      <c r="I5392" s="48"/>
      <c r="J5392" s="48"/>
      <c r="K5392" s="48"/>
      <c r="L5392" s="36" t="s">
        <v>2595</v>
      </c>
      <c r="M5392" s="36" t="str">
        <f>IF(LEFT(NICAP[[#This Row],[Date]],1)=0,"Y","N")</f>
        <v>N</v>
      </c>
      <c r="N5392" s="36"/>
      <c r="O5392" s="36" t="str">
        <f>19&amp;LEFT(NICAP[[#This Row],[Date]],2)</f>
        <v>1981</v>
      </c>
      <c r="P5392" s="36" t="str">
        <f>MID(NICAP[[#This Row],[Date]],3,2)</f>
        <v>02</v>
      </c>
      <c r="Q5392" s="36" t="str">
        <f>RIGHT(NICAP[[#This Row],[Date]],2)</f>
        <v>15</v>
      </c>
      <c r="R5392" s="26">
        <f>DATE(NICAP[[#This Row],[Year]],NICAP[[#This Row],[Month]],NICAP[[#This Row],[Day]])</f>
        <v>29632</v>
      </c>
      <c r="S5392" s="35" t="str">
        <f t="shared" si="168"/>
        <v>OH</v>
      </c>
      <c r="T5392" s="24" t="str">
        <f t="shared" si="169"/>
        <v>US</v>
      </c>
    </row>
    <row r="5393" spans="1:20" ht="72" customHeight="1" x14ac:dyDescent="0.2">
      <c r="A5393" s="35">
        <v>5384</v>
      </c>
      <c r="B5393" s="57">
        <v>810218</v>
      </c>
      <c r="C5393" s="50" t="s">
        <v>2594</v>
      </c>
      <c r="D5393" s="50" t="s">
        <v>2232</v>
      </c>
      <c r="E5393" s="50" t="str">
        <f>IF(AND(LEN(NICAP[[#This Row],[State or      Country]])=2,NICAP[[#This Row],[State or      Country]]&lt;&gt;"UK"),"US","Other")</f>
        <v>Other</v>
      </c>
      <c r="F5393" s="49">
        <v>2</v>
      </c>
      <c r="G5393" s="48"/>
      <c r="H5393" s="48"/>
      <c r="I5393" s="48"/>
      <c r="J5393" s="48"/>
      <c r="K5393" s="48"/>
      <c r="L5393" s="36" t="s">
        <v>2593</v>
      </c>
      <c r="M5393" s="36" t="str">
        <f>IF(LEFT(NICAP[[#This Row],[Date]],1)=0,"Y","N")</f>
        <v>N</v>
      </c>
      <c r="N5393" s="36"/>
      <c r="O5393" s="36" t="str">
        <f>19&amp;LEFT(NICAP[[#This Row],[Date]],2)</f>
        <v>1981</v>
      </c>
      <c r="P5393" s="36" t="str">
        <f>MID(NICAP[[#This Row],[Date]],3,2)</f>
        <v>02</v>
      </c>
      <c r="Q5393" s="36" t="str">
        <f>RIGHT(NICAP[[#This Row],[Date]],2)</f>
        <v>18</v>
      </c>
      <c r="R5393" s="26">
        <f>DATE(NICAP[[#This Row],[Year]],NICAP[[#This Row],[Month]],NICAP[[#This Row],[Day]])</f>
        <v>29635</v>
      </c>
      <c r="S5393" s="35" t="str">
        <f t="shared" si="168"/>
        <v/>
      </c>
      <c r="T5393" s="24" t="str">
        <f t="shared" si="169"/>
        <v>Arg</v>
      </c>
    </row>
    <row r="5394" spans="1:20" ht="71.25" customHeight="1" x14ac:dyDescent="0.2">
      <c r="A5394" s="35">
        <v>5385</v>
      </c>
      <c r="B5394" s="57">
        <v>810218</v>
      </c>
      <c r="C5394" s="50" t="s">
        <v>2594</v>
      </c>
      <c r="D5394" s="50" t="s">
        <v>2232</v>
      </c>
      <c r="E5394" s="50" t="str">
        <f>IF(AND(LEN(NICAP[[#This Row],[State or      Country]])=2,NICAP[[#This Row],[State or      Country]]&lt;&gt;"UK"),"US","Other")</f>
        <v>Other</v>
      </c>
      <c r="F5394" s="49">
        <v>4</v>
      </c>
      <c r="G5394" s="48"/>
      <c r="H5394" s="48"/>
      <c r="I5394" s="48"/>
      <c r="J5394" s="48"/>
      <c r="K5394" s="48"/>
      <c r="L5394" s="36" t="s">
        <v>2593</v>
      </c>
      <c r="M5394" s="36" t="str">
        <f>IF(LEFT(NICAP[[#This Row],[Date]],1)=0,"Y","N")</f>
        <v>N</v>
      </c>
      <c r="N5394" s="36"/>
      <c r="O5394" s="36" t="str">
        <f>19&amp;LEFT(NICAP[[#This Row],[Date]],2)</f>
        <v>1981</v>
      </c>
      <c r="P5394" s="36" t="str">
        <f>MID(NICAP[[#This Row],[Date]],3,2)</f>
        <v>02</v>
      </c>
      <c r="Q5394" s="36" t="str">
        <f>RIGHT(NICAP[[#This Row],[Date]],2)</f>
        <v>18</v>
      </c>
      <c r="R5394" s="26">
        <f>DATE(NICAP[[#This Row],[Year]],NICAP[[#This Row],[Month]],NICAP[[#This Row],[Day]])</f>
        <v>29635</v>
      </c>
      <c r="S5394" s="35" t="str">
        <f t="shared" si="168"/>
        <v/>
      </c>
      <c r="T5394" s="24" t="str">
        <f t="shared" si="169"/>
        <v>Arg</v>
      </c>
    </row>
    <row r="5395" spans="1:20" ht="72" customHeight="1" x14ac:dyDescent="0.2">
      <c r="A5395" s="35">
        <v>5386</v>
      </c>
      <c r="B5395" s="57">
        <v>810218</v>
      </c>
      <c r="C5395" s="50" t="s">
        <v>2594</v>
      </c>
      <c r="D5395" s="50" t="s">
        <v>2232</v>
      </c>
      <c r="E5395" s="50" t="str">
        <f>IF(AND(LEN(NICAP[[#This Row],[State or      Country]])=2,NICAP[[#This Row],[State or      Country]]&lt;&gt;"UK"),"US","Other")</f>
        <v>Other</v>
      </c>
      <c r="F5395" s="49">
        <v>7</v>
      </c>
      <c r="G5395" s="48"/>
      <c r="H5395" s="48"/>
      <c r="I5395" s="48"/>
      <c r="J5395" s="48"/>
      <c r="K5395" s="48"/>
      <c r="L5395" s="36" t="s">
        <v>2593</v>
      </c>
      <c r="M5395" s="36" t="str">
        <f>IF(LEFT(NICAP[[#This Row],[Date]],1)=0,"Y","N")</f>
        <v>N</v>
      </c>
      <c r="N5395" s="36"/>
      <c r="O5395" s="36" t="str">
        <f>19&amp;LEFT(NICAP[[#This Row],[Date]],2)</f>
        <v>1981</v>
      </c>
      <c r="P5395" s="36" t="str">
        <f>MID(NICAP[[#This Row],[Date]],3,2)</f>
        <v>02</v>
      </c>
      <c r="Q5395" s="36" t="str">
        <f>RIGHT(NICAP[[#This Row],[Date]],2)</f>
        <v>18</v>
      </c>
      <c r="R5395" s="26">
        <f>DATE(NICAP[[#This Row],[Year]],NICAP[[#This Row],[Month]],NICAP[[#This Row],[Day]])</f>
        <v>29635</v>
      </c>
      <c r="S5395" s="35" t="str">
        <f t="shared" si="168"/>
        <v/>
      </c>
      <c r="T5395" s="24" t="str">
        <f t="shared" si="169"/>
        <v>Arg</v>
      </c>
    </row>
    <row r="5396" spans="1:20" ht="42" customHeight="1" x14ac:dyDescent="0.2">
      <c r="A5396" s="35">
        <v>5387</v>
      </c>
      <c r="B5396" s="57">
        <v>810225</v>
      </c>
      <c r="C5396" s="50" t="s">
        <v>2592</v>
      </c>
      <c r="D5396" s="50" t="s">
        <v>2591</v>
      </c>
      <c r="E5396" s="50" t="str">
        <f>IF(AND(LEN(NICAP[[#This Row],[State or      Country]])=2,NICAP[[#This Row],[State or      Country]]&lt;&gt;"UK"),"US","Other")</f>
        <v>Other</v>
      </c>
      <c r="F5396" s="49">
        <v>11</v>
      </c>
      <c r="G5396" s="48"/>
      <c r="H5396" s="48"/>
      <c r="I5396" s="48"/>
      <c r="J5396" s="48"/>
      <c r="K5396" s="48"/>
      <c r="L5396" s="42" t="s">
        <v>2590</v>
      </c>
      <c r="M5396" s="42" t="str">
        <f>IF(LEFT(NICAP[[#This Row],[Date]],1)=0,"Y","N")</f>
        <v>N</v>
      </c>
      <c r="N5396" s="42"/>
      <c r="O5396" s="42" t="str">
        <f>19&amp;LEFT(NICAP[[#This Row],[Date]],2)</f>
        <v>1981</v>
      </c>
      <c r="P5396" s="42" t="str">
        <f>MID(NICAP[[#This Row],[Date]],3,2)</f>
        <v>02</v>
      </c>
      <c r="Q5396" s="42" t="str">
        <f>RIGHT(NICAP[[#This Row],[Date]],2)</f>
        <v>25</v>
      </c>
      <c r="R5396" s="26">
        <f>DATE(NICAP[[#This Row],[Year]],NICAP[[#This Row],[Month]],NICAP[[#This Row],[Day]])</f>
        <v>29642</v>
      </c>
      <c r="S5396" s="35" t="str">
        <f t="shared" si="168"/>
        <v/>
      </c>
      <c r="T5396" s="24" t="str">
        <f t="shared" si="169"/>
        <v>Estonia</v>
      </c>
    </row>
    <row r="5397" spans="1:20" ht="101.25" customHeight="1" x14ac:dyDescent="0.2">
      <c r="A5397" s="35">
        <v>5388</v>
      </c>
      <c r="B5397" s="57">
        <v>810300</v>
      </c>
      <c r="C5397" s="50" t="s">
        <v>2589</v>
      </c>
      <c r="D5397" s="50" t="s">
        <v>1802</v>
      </c>
      <c r="E5397" s="50" t="str">
        <f>IF(AND(LEN(NICAP[[#This Row],[State or      Country]])=2,NICAP[[#This Row],[State or      Country]]&lt;&gt;"UK"),"US","Other")</f>
        <v>Other</v>
      </c>
      <c r="F5397" s="49">
        <v>2</v>
      </c>
      <c r="G5397" s="48"/>
      <c r="H5397" s="48"/>
      <c r="I5397" s="48"/>
      <c r="J5397" s="48"/>
      <c r="K5397" s="48"/>
      <c r="L5397" s="36" t="s">
        <v>2588</v>
      </c>
      <c r="M5397" s="36" t="str">
        <f>IF(LEFT(NICAP[[#This Row],[Date]],1)=0,"Y","N")</f>
        <v>N</v>
      </c>
      <c r="N5397" s="36"/>
      <c r="O5397" s="36" t="str">
        <f>19&amp;LEFT(NICAP[[#This Row],[Date]],2)</f>
        <v>1981</v>
      </c>
      <c r="P5397" s="36" t="str">
        <f>MID(NICAP[[#This Row],[Date]],3,2)</f>
        <v>03</v>
      </c>
      <c r="Q5397" s="36" t="str">
        <f>RIGHT(NICAP[[#This Row],[Date]],2)</f>
        <v>00</v>
      </c>
      <c r="R5397" s="26">
        <f>DATE(NICAP[[#This Row],[Year]],NICAP[[#This Row],[Month]],NICAP[[#This Row],[Day]])</f>
        <v>29645</v>
      </c>
      <c r="S5397" s="35" t="str">
        <f t="shared" si="168"/>
        <v/>
      </c>
      <c r="T5397" s="24" t="str">
        <f t="shared" si="169"/>
        <v>UK</v>
      </c>
    </row>
    <row r="5398" spans="1:20" ht="101.25" customHeight="1" x14ac:dyDescent="0.2">
      <c r="A5398" s="35">
        <v>5389</v>
      </c>
      <c r="B5398" s="57">
        <v>810300</v>
      </c>
      <c r="C5398" s="50" t="s">
        <v>2589</v>
      </c>
      <c r="D5398" s="50" t="s">
        <v>1802</v>
      </c>
      <c r="E5398" s="50" t="str">
        <f>IF(AND(LEN(NICAP[[#This Row],[State or      Country]])=2,NICAP[[#This Row],[State or      Country]]&lt;&gt;"UK"),"US","Other")</f>
        <v>Other</v>
      </c>
      <c r="F5398" s="75">
        <v>7</v>
      </c>
      <c r="G5398" s="48"/>
      <c r="H5398" s="48"/>
      <c r="I5398" s="48"/>
      <c r="J5398" s="48"/>
      <c r="K5398" s="48"/>
      <c r="L5398" s="36" t="s">
        <v>2588</v>
      </c>
      <c r="M5398" s="36" t="str">
        <f>IF(LEFT(NICAP[[#This Row],[Date]],1)=0,"Y","N")</f>
        <v>N</v>
      </c>
      <c r="N5398" s="36"/>
      <c r="O5398" s="36" t="str">
        <f>19&amp;LEFT(NICAP[[#This Row],[Date]],2)</f>
        <v>1981</v>
      </c>
      <c r="P5398" s="36" t="str">
        <f>MID(NICAP[[#This Row],[Date]],3,2)</f>
        <v>03</v>
      </c>
      <c r="Q5398" s="36" t="str">
        <f>RIGHT(NICAP[[#This Row],[Date]],2)</f>
        <v>00</v>
      </c>
      <c r="R5398" s="26">
        <f>DATE(NICAP[[#This Row],[Year]],NICAP[[#This Row],[Month]],NICAP[[#This Row],[Day]])</f>
        <v>29645</v>
      </c>
      <c r="S5398" s="35" t="str">
        <f t="shared" si="168"/>
        <v/>
      </c>
      <c r="T5398" s="24" t="str">
        <f t="shared" si="169"/>
        <v>UK</v>
      </c>
    </row>
    <row r="5399" spans="1:20" ht="101.25" customHeight="1" x14ac:dyDescent="0.2">
      <c r="A5399" s="35">
        <v>5390</v>
      </c>
      <c r="B5399" s="57">
        <v>810300</v>
      </c>
      <c r="C5399" s="50" t="s">
        <v>2587</v>
      </c>
      <c r="D5399" s="50" t="s">
        <v>1950</v>
      </c>
      <c r="E5399" s="50" t="str">
        <f>IF(AND(LEN(NICAP[[#This Row],[State or      Country]])=2,NICAP[[#This Row],[State or      Country]]&lt;&gt;"UK"),"US","Other")</f>
        <v>Other</v>
      </c>
      <c r="F5399" s="75">
        <v>2</v>
      </c>
      <c r="G5399" s="48"/>
      <c r="H5399" s="48"/>
      <c r="I5399" s="48"/>
      <c r="J5399" s="48"/>
      <c r="K5399" s="48"/>
      <c r="L5399" s="36" t="s">
        <v>2586</v>
      </c>
      <c r="M5399" s="36" t="str">
        <f>IF(LEFT(NICAP[[#This Row],[Date]],1)=0,"Y","N")</f>
        <v>N</v>
      </c>
      <c r="N5399" s="36"/>
      <c r="O5399" s="36" t="str">
        <f>19&amp;LEFT(NICAP[[#This Row],[Date]],2)</f>
        <v>1981</v>
      </c>
      <c r="P5399" s="36" t="str">
        <f>MID(NICAP[[#This Row],[Date]],3,2)</f>
        <v>03</v>
      </c>
      <c r="Q5399" s="36" t="str">
        <f>RIGHT(NICAP[[#This Row],[Date]],2)</f>
        <v>00</v>
      </c>
      <c r="R5399" s="26">
        <f>DATE(NICAP[[#This Row],[Year]],NICAP[[#This Row],[Month]],NICAP[[#This Row],[Day]])</f>
        <v>29645</v>
      </c>
      <c r="S5399" s="35" t="str">
        <f t="shared" si="168"/>
        <v/>
      </c>
      <c r="T5399" s="24" t="str">
        <f t="shared" si="169"/>
        <v>Spain</v>
      </c>
    </row>
    <row r="5400" spans="1:20" ht="101.25" customHeight="1" x14ac:dyDescent="0.2">
      <c r="A5400" s="35">
        <v>5391</v>
      </c>
      <c r="B5400" s="57">
        <v>810300</v>
      </c>
      <c r="C5400" s="50" t="s">
        <v>2587</v>
      </c>
      <c r="D5400" s="50" t="s">
        <v>1950</v>
      </c>
      <c r="E5400" s="50" t="str">
        <f>IF(AND(LEN(NICAP[[#This Row],[State or      Country]])=2,NICAP[[#This Row],[State or      Country]]&lt;&gt;"UK"),"US","Other")</f>
        <v>Other</v>
      </c>
      <c r="F5400" s="75">
        <v>7</v>
      </c>
      <c r="G5400" s="48"/>
      <c r="H5400" s="48"/>
      <c r="I5400" s="48"/>
      <c r="J5400" s="48"/>
      <c r="K5400" s="48"/>
      <c r="L5400" s="36" t="s">
        <v>2586</v>
      </c>
      <c r="M5400" s="36" t="str">
        <f>IF(LEFT(NICAP[[#This Row],[Date]],1)=0,"Y","N")</f>
        <v>N</v>
      </c>
      <c r="N5400" s="36"/>
      <c r="O5400" s="36" t="str">
        <f>19&amp;LEFT(NICAP[[#This Row],[Date]],2)</f>
        <v>1981</v>
      </c>
      <c r="P5400" s="36" t="str">
        <f>MID(NICAP[[#This Row],[Date]],3,2)</f>
        <v>03</v>
      </c>
      <c r="Q5400" s="36" t="str">
        <f>RIGHT(NICAP[[#This Row],[Date]],2)</f>
        <v>00</v>
      </c>
      <c r="R5400" s="26">
        <f>DATE(NICAP[[#This Row],[Year]],NICAP[[#This Row],[Month]],NICAP[[#This Row],[Day]])</f>
        <v>29645</v>
      </c>
      <c r="S5400" s="35" t="str">
        <f t="shared" si="168"/>
        <v/>
      </c>
      <c r="T5400" s="24" t="str">
        <f t="shared" si="169"/>
        <v>Spain</v>
      </c>
    </row>
    <row r="5401" spans="1:20" ht="115.5" customHeight="1" x14ac:dyDescent="0.2">
      <c r="A5401" s="35">
        <v>5392</v>
      </c>
      <c r="B5401" s="57">
        <v>810300</v>
      </c>
      <c r="C5401" s="50" t="s">
        <v>2585</v>
      </c>
      <c r="D5401" s="50" t="s">
        <v>1799</v>
      </c>
      <c r="E5401" s="50" t="str">
        <f>IF(AND(LEN(NICAP[[#This Row],[State or      Country]])=2,NICAP[[#This Row],[State or      Country]]&lt;&gt;"UK"),"US","Other")</f>
        <v>US</v>
      </c>
      <c r="F5401" s="75">
        <v>2</v>
      </c>
      <c r="G5401" s="48"/>
      <c r="H5401" s="48"/>
      <c r="I5401" s="48"/>
      <c r="J5401" s="48"/>
      <c r="K5401" s="48"/>
      <c r="L5401" s="36" t="s">
        <v>2584</v>
      </c>
      <c r="M5401" s="36" t="str">
        <f>IF(LEFT(NICAP[[#This Row],[Date]],1)=0,"Y","N")</f>
        <v>N</v>
      </c>
      <c r="N5401" s="36"/>
      <c r="O5401" s="36" t="str">
        <f>19&amp;LEFT(NICAP[[#This Row],[Date]],2)</f>
        <v>1981</v>
      </c>
      <c r="P5401" s="36" t="str">
        <f>MID(NICAP[[#This Row],[Date]],3,2)</f>
        <v>03</v>
      </c>
      <c r="Q5401" s="36" t="str">
        <f>RIGHT(NICAP[[#This Row],[Date]],2)</f>
        <v>00</v>
      </c>
      <c r="R5401" s="26">
        <f>DATE(NICAP[[#This Row],[Year]],NICAP[[#This Row],[Month]],NICAP[[#This Row],[Day]])</f>
        <v>29645</v>
      </c>
      <c r="S5401" s="35" t="str">
        <f t="shared" si="168"/>
        <v>TN</v>
      </c>
      <c r="T5401" s="24" t="str">
        <f t="shared" si="169"/>
        <v>US</v>
      </c>
    </row>
    <row r="5402" spans="1:20" ht="71.25" customHeight="1" x14ac:dyDescent="0.2">
      <c r="A5402" s="35">
        <v>5393</v>
      </c>
      <c r="B5402" s="57">
        <v>810310</v>
      </c>
      <c r="C5402" s="50" t="s">
        <v>2583</v>
      </c>
      <c r="D5402" s="50" t="s">
        <v>1802</v>
      </c>
      <c r="E5402" s="50" t="str">
        <f>IF(AND(LEN(NICAP[[#This Row],[State or      Country]])=2,NICAP[[#This Row],[State or      Country]]&lt;&gt;"UK"),"US","Other")</f>
        <v>Other</v>
      </c>
      <c r="F5402" s="75">
        <v>2</v>
      </c>
      <c r="G5402" s="48"/>
      <c r="H5402" s="48"/>
      <c r="I5402" s="48"/>
      <c r="J5402" s="48"/>
      <c r="K5402" s="48"/>
      <c r="L5402" s="36" t="s">
        <v>2582</v>
      </c>
      <c r="M5402" s="36" t="str">
        <f>IF(LEFT(NICAP[[#This Row],[Date]],1)=0,"Y","N")</f>
        <v>N</v>
      </c>
      <c r="N5402" s="36"/>
      <c r="O5402" s="36" t="str">
        <f>19&amp;LEFT(NICAP[[#This Row],[Date]],2)</f>
        <v>1981</v>
      </c>
      <c r="P5402" s="36" t="str">
        <f>MID(NICAP[[#This Row],[Date]],3,2)</f>
        <v>03</v>
      </c>
      <c r="Q5402" s="36" t="str">
        <f>RIGHT(NICAP[[#This Row],[Date]],2)</f>
        <v>10</v>
      </c>
      <c r="R5402" s="26">
        <f>DATE(NICAP[[#This Row],[Year]],NICAP[[#This Row],[Month]],NICAP[[#This Row],[Day]])</f>
        <v>29655</v>
      </c>
      <c r="S5402" s="35" t="str">
        <f t="shared" si="168"/>
        <v/>
      </c>
      <c r="T5402" s="24" t="str">
        <f t="shared" si="169"/>
        <v>UK</v>
      </c>
    </row>
    <row r="5403" spans="1:20" ht="56.25" customHeight="1" x14ac:dyDescent="0.2">
      <c r="A5403" s="35">
        <v>5394</v>
      </c>
      <c r="B5403" s="57">
        <v>810330</v>
      </c>
      <c r="C5403" s="50" t="s">
        <v>2581</v>
      </c>
      <c r="D5403" s="50" t="s">
        <v>1813</v>
      </c>
      <c r="E5403" s="50" t="str">
        <f>IF(AND(LEN(NICAP[[#This Row],[State or      Country]])=2,NICAP[[#This Row],[State or      Country]]&lt;&gt;"UK"),"US","Other")</f>
        <v>Other</v>
      </c>
      <c r="F5403" s="75">
        <v>2</v>
      </c>
      <c r="G5403" s="48"/>
      <c r="H5403" s="48"/>
      <c r="I5403" s="48"/>
      <c r="J5403" s="48"/>
      <c r="K5403" s="48"/>
      <c r="L5403" s="36" t="s">
        <v>2580</v>
      </c>
      <c r="M5403" s="36" t="str">
        <f>IF(LEFT(NICAP[[#This Row],[Date]],1)=0,"Y","N")</f>
        <v>N</v>
      </c>
      <c r="N5403" s="36"/>
      <c r="O5403" s="36" t="str">
        <f>19&amp;LEFT(NICAP[[#This Row],[Date]],2)</f>
        <v>1981</v>
      </c>
      <c r="P5403" s="36" t="str">
        <f>MID(NICAP[[#This Row],[Date]],3,2)</f>
        <v>03</v>
      </c>
      <c r="Q5403" s="36" t="str">
        <f>RIGHT(NICAP[[#This Row],[Date]],2)</f>
        <v>30</v>
      </c>
      <c r="R5403" s="26">
        <f>DATE(NICAP[[#This Row],[Year]],NICAP[[#This Row],[Month]],NICAP[[#This Row],[Day]])</f>
        <v>29675</v>
      </c>
      <c r="S5403" s="35" t="str">
        <f t="shared" si="168"/>
        <v/>
      </c>
      <c r="T5403" s="24" t="str">
        <f t="shared" si="169"/>
        <v>France</v>
      </c>
    </row>
    <row r="5404" spans="1:20" ht="57" customHeight="1" x14ac:dyDescent="0.2">
      <c r="A5404" s="35">
        <v>5395</v>
      </c>
      <c r="B5404" s="57">
        <v>810330</v>
      </c>
      <c r="C5404" s="50" t="s">
        <v>2579</v>
      </c>
      <c r="D5404" s="50" t="s">
        <v>1670</v>
      </c>
      <c r="E5404" s="50" t="str">
        <f>IF(AND(LEN(NICAP[[#This Row],[State or      Country]])=2,NICAP[[#This Row],[State or      Country]]&lt;&gt;"UK"),"US","Other")</f>
        <v>US</v>
      </c>
      <c r="F5404" s="75">
        <v>2</v>
      </c>
      <c r="G5404" s="48"/>
      <c r="H5404" s="48"/>
      <c r="I5404" s="48"/>
      <c r="J5404" s="48"/>
      <c r="K5404" s="48"/>
      <c r="L5404" s="36" t="s">
        <v>2578</v>
      </c>
      <c r="M5404" s="36" t="str">
        <f>IF(LEFT(NICAP[[#This Row],[Date]],1)=0,"Y","N")</f>
        <v>N</v>
      </c>
      <c r="N5404" s="36"/>
      <c r="O5404" s="36" t="str">
        <f>19&amp;LEFT(NICAP[[#This Row],[Date]],2)</f>
        <v>1981</v>
      </c>
      <c r="P5404" s="36" t="str">
        <f>MID(NICAP[[#This Row],[Date]],3,2)</f>
        <v>03</v>
      </c>
      <c r="Q5404" s="36" t="str">
        <f>RIGHT(NICAP[[#This Row],[Date]],2)</f>
        <v>30</v>
      </c>
      <c r="R5404" s="26">
        <f>DATE(NICAP[[#This Row],[Year]],NICAP[[#This Row],[Month]],NICAP[[#This Row],[Day]])</f>
        <v>29675</v>
      </c>
      <c r="S5404" s="35" t="str">
        <f t="shared" si="168"/>
        <v>IL</v>
      </c>
      <c r="T5404" s="24" t="str">
        <f t="shared" si="169"/>
        <v>US</v>
      </c>
    </row>
    <row r="5405" spans="1:20" ht="56.25" customHeight="1" x14ac:dyDescent="0.2">
      <c r="A5405" s="35">
        <v>5396</v>
      </c>
      <c r="B5405" s="57">
        <v>810330</v>
      </c>
      <c r="C5405" s="50" t="s">
        <v>2579</v>
      </c>
      <c r="D5405" s="50" t="s">
        <v>1670</v>
      </c>
      <c r="E5405" s="50" t="str">
        <f>IF(AND(LEN(NICAP[[#This Row],[State or      Country]])=2,NICAP[[#This Row],[State or      Country]]&lt;&gt;"UK"),"US","Other")</f>
        <v>US</v>
      </c>
      <c r="F5405" s="75">
        <v>4</v>
      </c>
      <c r="G5405" s="48"/>
      <c r="H5405" s="48"/>
      <c r="I5405" s="48"/>
      <c r="J5405" s="48"/>
      <c r="K5405" s="48"/>
      <c r="L5405" s="36" t="s">
        <v>2578</v>
      </c>
      <c r="M5405" s="36" t="str">
        <f>IF(LEFT(NICAP[[#This Row],[Date]],1)=0,"Y","N")</f>
        <v>N</v>
      </c>
      <c r="N5405" s="36"/>
      <c r="O5405" s="36" t="str">
        <f>19&amp;LEFT(NICAP[[#This Row],[Date]],2)</f>
        <v>1981</v>
      </c>
      <c r="P5405" s="36" t="str">
        <f>MID(NICAP[[#This Row],[Date]],3,2)</f>
        <v>03</v>
      </c>
      <c r="Q5405" s="36" t="str">
        <f>RIGHT(NICAP[[#This Row],[Date]],2)</f>
        <v>30</v>
      </c>
      <c r="R5405" s="26">
        <f>DATE(NICAP[[#This Row],[Year]],NICAP[[#This Row],[Month]],NICAP[[#This Row],[Day]])</f>
        <v>29675</v>
      </c>
      <c r="S5405" s="35" t="str">
        <f t="shared" si="168"/>
        <v>IL</v>
      </c>
      <c r="T5405" s="24" t="str">
        <f t="shared" si="169"/>
        <v>US</v>
      </c>
    </row>
    <row r="5406" spans="1:20" ht="130.5" customHeight="1" x14ac:dyDescent="0.2">
      <c r="A5406" s="35">
        <v>5397</v>
      </c>
      <c r="B5406" s="67">
        <v>810401</v>
      </c>
      <c r="C5406" s="50" t="s">
        <v>2577</v>
      </c>
      <c r="D5406" s="50" t="s">
        <v>1826</v>
      </c>
      <c r="E5406" s="50" t="str">
        <f>IF(AND(LEN(NICAP[[#This Row],[State or      Country]])=2,NICAP[[#This Row],[State or      Country]]&lt;&gt;"UK"),"US","Other")</f>
        <v>US</v>
      </c>
      <c r="F5406" s="49">
        <v>2</v>
      </c>
      <c r="G5406" s="48"/>
      <c r="H5406" s="48"/>
      <c r="I5406" s="48"/>
      <c r="J5406" s="48"/>
      <c r="K5406" s="48"/>
      <c r="L5406" s="36" t="s">
        <v>2576</v>
      </c>
      <c r="M5406" s="36" t="str">
        <f>IF(LEFT(NICAP[[#This Row],[Date]],1)=0,"Y","N")</f>
        <v>N</v>
      </c>
      <c r="N5406" s="36"/>
      <c r="O5406" s="36" t="str">
        <f>19&amp;LEFT(NICAP[[#This Row],[Date]],2)</f>
        <v>1981</v>
      </c>
      <c r="P5406" s="36" t="str">
        <f>MID(NICAP[[#This Row],[Date]],3,2)</f>
        <v>04</v>
      </c>
      <c r="Q5406" s="36" t="str">
        <f>RIGHT(NICAP[[#This Row],[Date]],2)</f>
        <v>01</v>
      </c>
      <c r="R5406" s="26">
        <f>DATE(NICAP[[#This Row],[Year]],NICAP[[#This Row],[Month]],NICAP[[#This Row],[Day]])</f>
        <v>29677</v>
      </c>
      <c r="S5406" s="35" t="str">
        <f t="shared" si="168"/>
        <v>OR</v>
      </c>
      <c r="T5406" s="24" t="str">
        <f t="shared" si="169"/>
        <v>US</v>
      </c>
    </row>
    <row r="5407" spans="1:20" ht="129.75" customHeight="1" x14ac:dyDescent="0.2">
      <c r="A5407" s="35">
        <v>5398</v>
      </c>
      <c r="B5407" s="67">
        <v>810401</v>
      </c>
      <c r="C5407" s="50" t="s">
        <v>2577</v>
      </c>
      <c r="D5407" s="50" t="s">
        <v>1826</v>
      </c>
      <c r="E5407" s="50" t="str">
        <f>IF(AND(LEN(NICAP[[#This Row],[State or      Country]])=2,NICAP[[#This Row],[State or      Country]]&lt;&gt;"UK"),"US","Other")</f>
        <v>US</v>
      </c>
      <c r="F5407" s="49">
        <v>7</v>
      </c>
      <c r="G5407" s="48"/>
      <c r="H5407" s="48"/>
      <c r="I5407" s="48"/>
      <c r="J5407" s="48"/>
      <c r="K5407" s="48"/>
      <c r="L5407" s="36" t="s">
        <v>2576</v>
      </c>
      <c r="M5407" s="36" t="str">
        <f>IF(LEFT(NICAP[[#This Row],[Date]],1)=0,"Y","N")</f>
        <v>N</v>
      </c>
      <c r="N5407" s="36"/>
      <c r="O5407" s="36" t="str">
        <f>19&amp;LEFT(NICAP[[#This Row],[Date]],2)</f>
        <v>1981</v>
      </c>
      <c r="P5407" s="36" t="str">
        <f>MID(NICAP[[#This Row],[Date]],3,2)</f>
        <v>04</v>
      </c>
      <c r="Q5407" s="36" t="str">
        <f>RIGHT(NICAP[[#This Row],[Date]],2)</f>
        <v>01</v>
      </c>
      <c r="R5407" s="26">
        <f>DATE(NICAP[[#This Row],[Year]],NICAP[[#This Row],[Month]],NICAP[[#This Row],[Day]])</f>
        <v>29677</v>
      </c>
      <c r="S5407" s="35" t="str">
        <f t="shared" si="168"/>
        <v>OR</v>
      </c>
      <c r="T5407" s="24" t="str">
        <f t="shared" si="169"/>
        <v>US</v>
      </c>
    </row>
    <row r="5408" spans="1:20" ht="57" customHeight="1" x14ac:dyDescent="0.2">
      <c r="A5408" s="35">
        <v>5399</v>
      </c>
      <c r="B5408" s="67">
        <v>810404</v>
      </c>
      <c r="C5408" s="50" t="s">
        <v>2575</v>
      </c>
      <c r="D5408" s="50" t="s">
        <v>1676</v>
      </c>
      <c r="E5408" s="50" t="str">
        <f>IF(AND(LEN(NICAP[[#This Row],[State or      Country]])=2,NICAP[[#This Row],[State or      Country]]&lt;&gt;"UK"),"US","Other")</f>
        <v>US</v>
      </c>
      <c r="F5408" s="49">
        <v>11</v>
      </c>
      <c r="G5408" s="48"/>
      <c r="H5408" s="48"/>
      <c r="I5408" s="48"/>
      <c r="J5408" s="48"/>
      <c r="K5408" s="48"/>
      <c r="L5408" s="36" t="s">
        <v>2574</v>
      </c>
      <c r="M5408" s="36" t="str">
        <f>IF(LEFT(NICAP[[#This Row],[Date]],1)=0,"Y","N")</f>
        <v>N</v>
      </c>
      <c r="N5408" s="36"/>
      <c r="O5408" s="36" t="str">
        <f>19&amp;LEFT(NICAP[[#This Row],[Date]],2)</f>
        <v>1981</v>
      </c>
      <c r="P5408" s="36" t="str">
        <f>MID(NICAP[[#This Row],[Date]],3,2)</f>
        <v>04</v>
      </c>
      <c r="Q5408" s="36" t="str">
        <f>RIGHT(NICAP[[#This Row],[Date]],2)</f>
        <v>04</v>
      </c>
      <c r="R5408" s="26">
        <f>DATE(NICAP[[#This Row],[Year]],NICAP[[#This Row],[Month]],NICAP[[#This Row],[Day]])</f>
        <v>29680</v>
      </c>
      <c r="S5408" s="35" t="str">
        <f t="shared" si="168"/>
        <v>CA</v>
      </c>
      <c r="T5408" s="24" t="str">
        <f t="shared" si="169"/>
        <v>US</v>
      </c>
    </row>
    <row r="5409" spans="1:20" ht="41.25" customHeight="1" x14ac:dyDescent="0.2">
      <c r="A5409" s="35">
        <v>5400</v>
      </c>
      <c r="B5409" s="67">
        <v>810412</v>
      </c>
      <c r="C5409" s="50" t="s">
        <v>2573</v>
      </c>
      <c r="D5409" s="50" t="s">
        <v>1883</v>
      </c>
      <c r="E5409" s="50" t="str">
        <f>IF(AND(LEN(NICAP[[#This Row],[State or      Country]])=2,NICAP[[#This Row],[State or      Country]]&lt;&gt;"UK"),"US","Other")</f>
        <v>US</v>
      </c>
      <c r="F5409" s="49">
        <v>2</v>
      </c>
      <c r="G5409" s="48"/>
      <c r="H5409" s="48"/>
      <c r="I5409" s="48"/>
      <c r="J5409" s="48"/>
      <c r="K5409" s="48"/>
      <c r="L5409" s="36" t="s">
        <v>2572</v>
      </c>
      <c r="M5409" s="36" t="str">
        <f>IF(LEFT(NICAP[[#This Row],[Date]],1)=0,"Y","N")</f>
        <v>N</v>
      </c>
      <c r="N5409" s="36"/>
      <c r="O5409" s="36" t="str">
        <f>19&amp;LEFT(NICAP[[#This Row],[Date]],2)</f>
        <v>1981</v>
      </c>
      <c r="P5409" s="36" t="str">
        <f>MID(NICAP[[#This Row],[Date]],3,2)</f>
        <v>04</v>
      </c>
      <c r="Q5409" s="36" t="str">
        <f>RIGHT(NICAP[[#This Row],[Date]],2)</f>
        <v>12</v>
      </c>
      <c r="R5409" s="26">
        <f>DATE(NICAP[[#This Row],[Year]],NICAP[[#This Row],[Month]],NICAP[[#This Row],[Day]])</f>
        <v>29688</v>
      </c>
      <c r="S5409" s="35" t="str">
        <f t="shared" si="168"/>
        <v>MN</v>
      </c>
      <c r="T5409" s="24" t="str">
        <f t="shared" si="169"/>
        <v>US</v>
      </c>
    </row>
    <row r="5410" spans="1:20" ht="57" customHeight="1" x14ac:dyDescent="0.2">
      <c r="A5410" s="35">
        <v>5401</v>
      </c>
      <c r="B5410" s="67">
        <v>810415</v>
      </c>
      <c r="C5410" s="50" t="s">
        <v>2571</v>
      </c>
      <c r="D5410" s="50" t="s">
        <v>2338</v>
      </c>
      <c r="E5410" s="50" t="str">
        <f>IF(AND(LEN(NICAP[[#This Row],[State or      Country]])=2,NICAP[[#This Row],[State or      Country]]&lt;&gt;"UK"),"US","Other")</f>
        <v>US</v>
      </c>
      <c r="F5410" s="49">
        <v>2</v>
      </c>
      <c r="G5410" s="48"/>
      <c r="H5410" s="48"/>
      <c r="I5410" s="48"/>
      <c r="J5410" s="48"/>
      <c r="K5410" s="48"/>
      <c r="L5410" s="36" t="s">
        <v>2570</v>
      </c>
      <c r="M5410" s="36" t="str">
        <f>IF(LEFT(NICAP[[#This Row],[Date]],1)=0,"Y","N")</f>
        <v>N</v>
      </c>
      <c r="N5410" s="36"/>
      <c r="O5410" s="36" t="str">
        <f>19&amp;LEFT(NICAP[[#This Row],[Date]],2)</f>
        <v>1981</v>
      </c>
      <c r="P5410" s="36" t="str">
        <f>MID(NICAP[[#This Row],[Date]],3,2)</f>
        <v>04</v>
      </c>
      <c r="Q5410" s="36" t="str">
        <f>RIGHT(NICAP[[#This Row],[Date]],2)</f>
        <v>15</v>
      </c>
      <c r="R5410" s="26">
        <f>DATE(NICAP[[#This Row],[Year]],NICAP[[#This Row],[Month]],NICAP[[#This Row],[Day]])</f>
        <v>29691</v>
      </c>
      <c r="S5410" s="35" t="str">
        <f t="shared" si="168"/>
        <v>NH</v>
      </c>
      <c r="T5410" s="24" t="str">
        <f t="shared" si="169"/>
        <v>US</v>
      </c>
    </row>
    <row r="5411" spans="1:20" ht="86.25" customHeight="1" x14ac:dyDescent="0.2">
      <c r="A5411" s="35">
        <v>5402</v>
      </c>
      <c r="B5411" s="69" t="s">
        <v>2569</v>
      </c>
      <c r="C5411" s="50" t="s">
        <v>2568</v>
      </c>
      <c r="D5411" s="50" t="s">
        <v>1810</v>
      </c>
      <c r="E5411" s="50" t="str">
        <f>IF(AND(LEN(NICAP[[#This Row],[State or      Country]])=2,NICAP[[#This Row],[State or      Country]]&lt;&gt;"UK"),"US","Other")</f>
        <v>Other</v>
      </c>
      <c r="F5411" s="49">
        <v>2</v>
      </c>
      <c r="G5411" s="48"/>
      <c r="H5411" s="48"/>
      <c r="I5411" s="48"/>
      <c r="J5411" s="48"/>
      <c r="K5411" s="48"/>
      <c r="L5411" s="36" t="s">
        <v>2567</v>
      </c>
      <c r="M5411" s="36" t="str">
        <f>IF(LEFT(NICAP[[#This Row],[Date]],1)=0,"Y","N")</f>
        <v>N</v>
      </c>
      <c r="N5411" s="36"/>
      <c r="O5411" s="36" t="str">
        <f>19&amp;LEFT(NICAP[[#This Row],[Date]],2)</f>
        <v>1981</v>
      </c>
      <c r="P5411" s="36" t="str">
        <f>MID(NICAP[[#This Row],[Date]],3,2)</f>
        <v>04</v>
      </c>
      <c r="Q5411" s="36" t="str">
        <f>RIGHT(NICAP[[#This Row],[Date]],2)</f>
        <v>20</v>
      </c>
      <c r="R5411" s="26">
        <f>DATE(NICAP[[#This Row],[Year]],NICAP[[#This Row],[Month]],NICAP[[#This Row],[Day]])</f>
        <v>29696</v>
      </c>
      <c r="S5411" s="35" t="str">
        <f t="shared" si="168"/>
        <v/>
      </c>
      <c r="T5411" s="24" t="str">
        <f t="shared" si="169"/>
        <v>Italy</v>
      </c>
    </row>
    <row r="5412" spans="1:20" ht="87" customHeight="1" x14ac:dyDescent="0.2">
      <c r="A5412" s="35">
        <v>5403</v>
      </c>
      <c r="B5412" s="69" t="s">
        <v>2569</v>
      </c>
      <c r="C5412" s="50" t="s">
        <v>2568</v>
      </c>
      <c r="D5412" s="50" t="s">
        <v>1810</v>
      </c>
      <c r="E5412" s="50" t="str">
        <f>IF(AND(LEN(NICAP[[#This Row],[State or      Country]])=2,NICAP[[#This Row],[State or      Country]]&lt;&gt;"UK"),"US","Other")</f>
        <v>Other</v>
      </c>
      <c r="F5412" s="49">
        <v>3</v>
      </c>
      <c r="G5412" s="48"/>
      <c r="H5412" s="48"/>
      <c r="I5412" s="48"/>
      <c r="J5412" s="48"/>
      <c r="K5412" s="48"/>
      <c r="L5412" s="36" t="s">
        <v>2567</v>
      </c>
      <c r="M5412" s="36" t="str">
        <f>IF(LEFT(NICAP[[#This Row],[Date]],1)=0,"Y","N")</f>
        <v>N</v>
      </c>
      <c r="N5412" s="36"/>
      <c r="O5412" s="36" t="str">
        <f>19&amp;LEFT(NICAP[[#This Row],[Date]],2)</f>
        <v>1981</v>
      </c>
      <c r="P5412" s="36" t="str">
        <f>MID(NICAP[[#This Row],[Date]],3,2)</f>
        <v>04</v>
      </c>
      <c r="Q5412" s="36" t="str">
        <f>RIGHT(NICAP[[#This Row],[Date]],2)</f>
        <v>20</v>
      </c>
      <c r="R5412" s="26">
        <f>DATE(NICAP[[#This Row],[Year]],NICAP[[#This Row],[Month]],NICAP[[#This Row],[Day]])</f>
        <v>29696</v>
      </c>
      <c r="S5412" s="35" t="str">
        <f t="shared" si="168"/>
        <v/>
      </c>
      <c r="T5412" s="24" t="str">
        <f t="shared" si="169"/>
        <v>Italy</v>
      </c>
    </row>
    <row r="5413" spans="1:20" ht="12.75" customHeight="1" x14ac:dyDescent="0.2">
      <c r="A5413" s="35">
        <v>5404</v>
      </c>
      <c r="B5413" s="64">
        <v>810420</v>
      </c>
      <c r="C5413" s="39" t="s">
        <v>2566</v>
      </c>
      <c r="D5413" s="39" t="s">
        <v>1819</v>
      </c>
      <c r="E5413" s="39" t="str">
        <f>IF(AND(LEN(NICAP[[#This Row],[State or      Country]])=2,NICAP[[#This Row],[State or      Country]]&lt;&gt;"UK"),"US","Other")</f>
        <v>US</v>
      </c>
      <c r="F5413" s="38">
        <v>11</v>
      </c>
      <c r="G5413" s="37"/>
      <c r="H5413" s="37"/>
      <c r="I5413" s="37"/>
      <c r="J5413" s="37"/>
      <c r="K5413" s="37"/>
      <c r="L5413" s="36" t="s">
        <v>2565</v>
      </c>
      <c r="M5413" s="36" t="str">
        <f>IF(LEFT(NICAP[[#This Row],[Date]],1)=0,"Y","N")</f>
        <v>N</v>
      </c>
      <c r="N5413" s="36"/>
      <c r="O5413" s="36" t="str">
        <f>19&amp;LEFT(NICAP[[#This Row],[Date]],2)</f>
        <v>1981</v>
      </c>
      <c r="P5413" s="36" t="str">
        <f>MID(NICAP[[#This Row],[Date]],3,2)</f>
        <v>04</v>
      </c>
      <c r="Q5413" s="36" t="str">
        <f>RIGHT(NICAP[[#This Row],[Date]],2)</f>
        <v>20</v>
      </c>
      <c r="R5413" s="26">
        <f>DATE(NICAP[[#This Row],[Year]],NICAP[[#This Row],[Month]],NICAP[[#This Row],[Day]])</f>
        <v>29696</v>
      </c>
      <c r="S5413" s="35" t="str">
        <f t="shared" si="168"/>
        <v>NV</v>
      </c>
      <c r="T5413" s="24" t="str">
        <f t="shared" si="169"/>
        <v>US</v>
      </c>
    </row>
    <row r="5414" spans="1:20" ht="101.25" customHeight="1" x14ac:dyDescent="0.2">
      <c r="A5414" s="35">
        <v>5405</v>
      </c>
      <c r="B5414" s="57">
        <v>810500</v>
      </c>
      <c r="C5414" s="50" t="s">
        <v>2564</v>
      </c>
      <c r="D5414" s="50" t="s">
        <v>1707</v>
      </c>
      <c r="E5414" s="50" t="str">
        <f>IF(AND(LEN(NICAP[[#This Row],[State or      Country]])=2,NICAP[[#This Row],[State or      Country]]&lt;&gt;"UK"),"US","Other")</f>
        <v>US</v>
      </c>
      <c r="F5414" s="75">
        <v>7</v>
      </c>
      <c r="G5414" s="48"/>
      <c r="H5414" s="48"/>
      <c r="I5414" s="48"/>
      <c r="J5414" s="48"/>
      <c r="K5414" s="48"/>
      <c r="L5414" s="36" t="s">
        <v>2563</v>
      </c>
      <c r="M5414" s="36" t="str">
        <f>IF(LEFT(NICAP[[#This Row],[Date]],1)=0,"Y","N")</f>
        <v>N</v>
      </c>
      <c r="N5414" s="36"/>
      <c r="O5414" s="36" t="str">
        <f>19&amp;LEFT(NICAP[[#This Row],[Date]],2)</f>
        <v>1981</v>
      </c>
      <c r="P5414" s="36" t="str">
        <f>MID(NICAP[[#This Row],[Date]],3,2)</f>
        <v>05</v>
      </c>
      <c r="Q5414" s="36" t="str">
        <f>RIGHT(NICAP[[#This Row],[Date]],2)</f>
        <v>00</v>
      </c>
      <c r="R5414" s="26">
        <f>DATE(NICAP[[#This Row],[Year]],NICAP[[#This Row],[Month]],NICAP[[#This Row],[Day]])</f>
        <v>29706</v>
      </c>
      <c r="S5414" s="35" t="str">
        <f t="shared" si="168"/>
        <v>WA</v>
      </c>
      <c r="T5414" s="24" t="str">
        <f t="shared" si="169"/>
        <v>US</v>
      </c>
    </row>
    <row r="5415" spans="1:20" ht="101.25" customHeight="1" x14ac:dyDescent="0.2">
      <c r="A5415" s="35">
        <v>5406</v>
      </c>
      <c r="B5415" s="57">
        <v>810500</v>
      </c>
      <c r="C5415" s="50" t="s">
        <v>2562</v>
      </c>
      <c r="D5415" s="50" t="s">
        <v>1813</v>
      </c>
      <c r="E5415" s="50" t="str">
        <f>IF(AND(LEN(NICAP[[#This Row],[State or      Country]])=2,NICAP[[#This Row],[State or      Country]]&lt;&gt;"UK"),"US","Other")</f>
        <v>Other</v>
      </c>
      <c r="F5415" s="75">
        <v>2</v>
      </c>
      <c r="G5415" s="48"/>
      <c r="H5415" s="48"/>
      <c r="I5415" s="48"/>
      <c r="J5415" s="48"/>
      <c r="K5415" s="48"/>
      <c r="L5415" s="36" t="s">
        <v>2561</v>
      </c>
      <c r="M5415" s="36" t="str">
        <f>IF(LEFT(NICAP[[#This Row],[Date]],1)=0,"Y","N")</f>
        <v>N</v>
      </c>
      <c r="N5415" s="36"/>
      <c r="O5415" s="36" t="str">
        <f>19&amp;LEFT(NICAP[[#This Row],[Date]],2)</f>
        <v>1981</v>
      </c>
      <c r="P5415" s="36" t="str">
        <f>MID(NICAP[[#This Row],[Date]],3,2)</f>
        <v>05</v>
      </c>
      <c r="Q5415" s="36" t="str">
        <f>RIGHT(NICAP[[#This Row],[Date]],2)</f>
        <v>00</v>
      </c>
      <c r="R5415" s="26">
        <f>DATE(NICAP[[#This Row],[Year]],NICAP[[#This Row],[Month]],NICAP[[#This Row],[Day]])</f>
        <v>29706</v>
      </c>
      <c r="S5415" s="35" t="str">
        <f t="shared" si="168"/>
        <v/>
      </c>
      <c r="T5415" s="24" t="str">
        <f t="shared" si="169"/>
        <v>France</v>
      </c>
    </row>
    <row r="5416" spans="1:20" ht="101.25" customHeight="1" x14ac:dyDescent="0.2">
      <c r="A5416" s="35">
        <v>5407</v>
      </c>
      <c r="B5416" s="57">
        <v>810500</v>
      </c>
      <c r="C5416" s="50" t="s">
        <v>2562</v>
      </c>
      <c r="D5416" s="50" t="s">
        <v>1813</v>
      </c>
      <c r="E5416" s="50" t="str">
        <f>IF(AND(LEN(NICAP[[#This Row],[State or      Country]])=2,NICAP[[#This Row],[State or      Country]]&lt;&gt;"UK"),"US","Other")</f>
        <v>Other</v>
      </c>
      <c r="F5416" s="75">
        <v>7</v>
      </c>
      <c r="G5416" s="48"/>
      <c r="H5416" s="48"/>
      <c r="I5416" s="48"/>
      <c r="J5416" s="48"/>
      <c r="K5416" s="48"/>
      <c r="L5416" s="36" t="s">
        <v>2561</v>
      </c>
      <c r="M5416" s="36" t="str">
        <f>IF(LEFT(NICAP[[#This Row],[Date]],1)=0,"Y","N")</f>
        <v>N</v>
      </c>
      <c r="N5416" s="36"/>
      <c r="O5416" s="36" t="str">
        <f>19&amp;LEFT(NICAP[[#This Row],[Date]],2)</f>
        <v>1981</v>
      </c>
      <c r="P5416" s="36" t="str">
        <f>MID(NICAP[[#This Row],[Date]],3,2)</f>
        <v>05</v>
      </c>
      <c r="Q5416" s="36" t="str">
        <f>RIGHT(NICAP[[#This Row],[Date]],2)</f>
        <v>00</v>
      </c>
      <c r="R5416" s="26">
        <f>DATE(NICAP[[#This Row],[Year]],NICAP[[#This Row],[Month]],NICAP[[#This Row],[Day]])</f>
        <v>29706</v>
      </c>
      <c r="S5416" s="35" t="str">
        <f t="shared" si="168"/>
        <v/>
      </c>
      <c r="T5416" s="24" t="str">
        <f t="shared" si="169"/>
        <v>France</v>
      </c>
    </row>
    <row r="5417" spans="1:20" ht="56.25" customHeight="1" x14ac:dyDescent="0.2">
      <c r="A5417" s="35">
        <v>5408</v>
      </c>
      <c r="B5417" s="57">
        <v>810501</v>
      </c>
      <c r="C5417" s="50" t="s">
        <v>2560</v>
      </c>
      <c r="D5417" s="50" t="s">
        <v>1707</v>
      </c>
      <c r="E5417" s="50" t="str">
        <f>IF(AND(LEN(NICAP[[#This Row],[State or      Country]])=2,NICAP[[#This Row],[State or      Country]]&lt;&gt;"UK"),"US","Other")</f>
        <v>US</v>
      </c>
      <c r="F5417" s="75">
        <v>2</v>
      </c>
      <c r="G5417" s="48"/>
      <c r="H5417" s="48"/>
      <c r="I5417" s="48"/>
      <c r="J5417" s="48"/>
      <c r="K5417" s="48"/>
      <c r="L5417" s="42" t="s">
        <v>2559</v>
      </c>
      <c r="M5417" s="42" t="str">
        <f>IF(LEFT(NICAP[[#This Row],[Date]],1)=0,"Y","N")</f>
        <v>N</v>
      </c>
      <c r="N5417" s="42"/>
      <c r="O5417" s="42" t="str">
        <f>19&amp;LEFT(NICAP[[#This Row],[Date]],2)</f>
        <v>1981</v>
      </c>
      <c r="P5417" s="42" t="str">
        <f>MID(NICAP[[#This Row],[Date]],3,2)</f>
        <v>05</v>
      </c>
      <c r="Q5417" s="42" t="str">
        <f>RIGHT(NICAP[[#This Row],[Date]],2)</f>
        <v>01</v>
      </c>
      <c r="R5417" s="26">
        <f>DATE(NICAP[[#This Row],[Year]],NICAP[[#This Row],[Month]],NICAP[[#This Row],[Day]])</f>
        <v>29707</v>
      </c>
      <c r="S5417" s="35" t="str">
        <f t="shared" si="168"/>
        <v>WA</v>
      </c>
      <c r="T5417" s="24" t="str">
        <f t="shared" si="169"/>
        <v>US</v>
      </c>
    </row>
    <row r="5418" spans="1:20" ht="42.75" customHeight="1" x14ac:dyDescent="0.2">
      <c r="A5418" s="35">
        <v>5409</v>
      </c>
      <c r="B5418" s="57">
        <v>810504</v>
      </c>
      <c r="C5418" s="50" t="s">
        <v>2556</v>
      </c>
      <c r="D5418" s="50" t="s">
        <v>1749</v>
      </c>
      <c r="E5418" s="50" t="str">
        <f>IF(AND(LEN(NICAP[[#This Row],[State or      Country]])=2,NICAP[[#This Row],[State or      Country]]&lt;&gt;"UK"),"US","Other")</f>
        <v>Other</v>
      </c>
      <c r="F5418" s="75">
        <v>2</v>
      </c>
      <c r="G5418" s="48"/>
      <c r="H5418" s="48"/>
      <c r="I5418" s="48"/>
      <c r="J5418" s="48"/>
      <c r="K5418" s="48"/>
      <c r="L5418" s="36" t="s">
        <v>2558</v>
      </c>
      <c r="M5418" s="36" t="str">
        <f>IF(LEFT(NICAP[[#This Row],[Date]],1)=0,"Y","N")</f>
        <v>N</v>
      </c>
      <c r="N5418" s="36"/>
      <c r="O5418" s="36" t="str">
        <f>19&amp;LEFT(NICAP[[#This Row],[Date]],2)</f>
        <v>1981</v>
      </c>
      <c r="P5418" s="36" t="str">
        <f>MID(NICAP[[#This Row],[Date]],3,2)</f>
        <v>05</v>
      </c>
      <c r="Q5418" s="36" t="str">
        <f>RIGHT(NICAP[[#This Row],[Date]],2)</f>
        <v>04</v>
      </c>
      <c r="R5418" s="26">
        <f>DATE(NICAP[[#This Row],[Year]],NICAP[[#This Row],[Month]],NICAP[[#This Row],[Day]])</f>
        <v>29710</v>
      </c>
      <c r="S5418" s="35" t="str">
        <f t="shared" si="168"/>
        <v/>
      </c>
      <c r="T5418" s="24" t="str">
        <f t="shared" si="169"/>
        <v>Brazil</v>
      </c>
    </row>
    <row r="5419" spans="1:20" ht="42" customHeight="1" x14ac:dyDescent="0.2">
      <c r="A5419" s="35">
        <v>5410</v>
      </c>
      <c r="B5419" s="57">
        <v>810504</v>
      </c>
      <c r="C5419" s="50" t="s">
        <v>2556</v>
      </c>
      <c r="D5419" s="50" t="s">
        <v>1749</v>
      </c>
      <c r="E5419" s="50" t="str">
        <f>IF(AND(LEN(NICAP[[#This Row],[State or      Country]])=2,NICAP[[#This Row],[State or      Country]]&lt;&gt;"UK"),"US","Other")</f>
        <v>Other</v>
      </c>
      <c r="F5419" s="75">
        <v>3</v>
      </c>
      <c r="G5419" s="48"/>
      <c r="H5419" s="48"/>
      <c r="I5419" s="48"/>
      <c r="J5419" s="48"/>
      <c r="K5419" s="48"/>
      <c r="L5419" s="42" t="s">
        <v>2557</v>
      </c>
      <c r="M5419" s="42" t="str">
        <f>IF(LEFT(NICAP[[#This Row],[Date]],1)=0,"Y","N")</f>
        <v>N</v>
      </c>
      <c r="N5419" s="42"/>
      <c r="O5419" s="42" t="str">
        <f>19&amp;LEFT(NICAP[[#This Row],[Date]],2)</f>
        <v>1981</v>
      </c>
      <c r="P5419" s="42" t="str">
        <f>MID(NICAP[[#This Row],[Date]],3,2)</f>
        <v>05</v>
      </c>
      <c r="Q5419" s="42" t="str">
        <f>RIGHT(NICAP[[#This Row],[Date]],2)</f>
        <v>04</v>
      </c>
      <c r="R5419" s="26">
        <f>DATE(NICAP[[#This Row],[Year]],NICAP[[#This Row],[Month]],NICAP[[#This Row],[Day]])</f>
        <v>29710</v>
      </c>
      <c r="S5419" s="35" t="str">
        <f t="shared" si="168"/>
        <v/>
      </c>
      <c r="T5419" s="24" t="str">
        <f t="shared" si="169"/>
        <v>Brazil</v>
      </c>
    </row>
    <row r="5420" spans="1:20" ht="42" customHeight="1" x14ac:dyDescent="0.2">
      <c r="A5420" s="35">
        <v>5411</v>
      </c>
      <c r="B5420" s="57">
        <v>810504</v>
      </c>
      <c r="C5420" s="50" t="s">
        <v>2556</v>
      </c>
      <c r="D5420" s="50" t="s">
        <v>1749</v>
      </c>
      <c r="E5420" s="50" t="str">
        <f>IF(AND(LEN(NICAP[[#This Row],[State or      Country]])=2,NICAP[[#This Row],[State or      Country]]&lt;&gt;"UK"),"US","Other")</f>
        <v>Other</v>
      </c>
      <c r="F5420" s="75">
        <v>6</v>
      </c>
      <c r="G5420" s="48"/>
      <c r="H5420" s="48"/>
      <c r="I5420" s="48"/>
      <c r="J5420" s="48"/>
      <c r="K5420" s="48"/>
      <c r="L5420" s="42" t="s">
        <v>2555</v>
      </c>
      <c r="M5420" s="42" t="str">
        <f>IF(LEFT(NICAP[[#This Row],[Date]],1)=0,"Y","N")</f>
        <v>N</v>
      </c>
      <c r="N5420" s="42"/>
      <c r="O5420" s="42" t="str">
        <f>19&amp;LEFT(NICAP[[#This Row],[Date]],2)</f>
        <v>1981</v>
      </c>
      <c r="P5420" s="42" t="str">
        <f>MID(NICAP[[#This Row],[Date]],3,2)</f>
        <v>05</v>
      </c>
      <c r="Q5420" s="42" t="str">
        <f>RIGHT(NICAP[[#This Row],[Date]],2)</f>
        <v>04</v>
      </c>
      <c r="R5420" s="26">
        <f>DATE(NICAP[[#This Row],[Year]],NICAP[[#This Row],[Month]],NICAP[[#This Row],[Day]])</f>
        <v>29710</v>
      </c>
      <c r="S5420" s="35" t="str">
        <f t="shared" si="168"/>
        <v/>
      </c>
      <c r="T5420" s="24" t="str">
        <f t="shared" si="169"/>
        <v>Brazil</v>
      </c>
    </row>
    <row r="5421" spans="1:20" ht="57.75" customHeight="1" x14ac:dyDescent="0.2">
      <c r="A5421" s="35">
        <v>5412</v>
      </c>
      <c r="B5421" s="57">
        <v>810512</v>
      </c>
      <c r="C5421" s="50" t="s">
        <v>2554</v>
      </c>
      <c r="D5421" s="50" t="s">
        <v>1826</v>
      </c>
      <c r="E5421" s="50" t="str">
        <f>IF(AND(LEN(NICAP[[#This Row],[State or      Country]])=2,NICAP[[#This Row],[State or      Country]]&lt;&gt;"UK"),"US","Other")</f>
        <v>US</v>
      </c>
      <c r="F5421" s="75">
        <v>2</v>
      </c>
      <c r="G5421" s="48"/>
      <c r="H5421" s="48"/>
      <c r="I5421" s="48"/>
      <c r="J5421" s="48"/>
      <c r="K5421" s="48"/>
      <c r="L5421" s="36" t="s">
        <v>2553</v>
      </c>
      <c r="M5421" s="36" t="str">
        <f>IF(LEFT(NICAP[[#This Row],[Date]],1)=0,"Y","N")</f>
        <v>N</v>
      </c>
      <c r="N5421" s="36"/>
      <c r="O5421" s="36" t="str">
        <f>19&amp;LEFT(NICAP[[#This Row],[Date]],2)</f>
        <v>1981</v>
      </c>
      <c r="P5421" s="36" t="str">
        <f>MID(NICAP[[#This Row],[Date]],3,2)</f>
        <v>05</v>
      </c>
      <c r="Q5421" s="36" t="str">
        <f>RIGHT(NICAP[[#This Row],[Date]],2)</f>
        <v>12</v>
      </c>
      <c r="R5421" s="26">
        <f>DATE(NICAP[[#This Row],[Year]],NICAP[[#This Row],[Month]],NICAP[[#This Row],[Day]])</f>
        <v>29718</v>
      </c>
      <c r="S5421" s="35" t="str">
        <f t="shared" si="168"/>
        <v>OR</v>
      </c>
      <c r="T5421" s="24" t="str">
        <f t="shared" si="169"/>
        <v>US</v>
      </c>
    </row>
    <row r="5422" spans="1:20" ht="72" customHeight="1" x14ac:dyDescent="0.2">
      <c r="A5422" s="35">
        <v>5413</v>
      </c>
      <c r="B5422" s="57">
        <v>810514</v>
      </c>
      <c r="C5422" s="44" t="s">
        <v>2552</v>
      </c>
      <c r="D5422" s="50" t="s">
        <v>2551</v>
      </c>
      <c r="E5422" s="50" t="str">
        <f>IF(AND(LEN(NICAP[[#This Row],[State or      Country]])=2,NICAP[[#This Row],[State or      Country]]&lt;&gt;"UK"),"US","Other")</f>
        <v>Other</v>
      </c>
      <c r="F5422" s="75">
        <v>2</v>
      </c>
      <c r="G5422" s="48"/>
      <c r="H5422" s="48"/>
      <c r="I5422" s="48"/>
      <c r="J5422" s="48"/>
      <c r="K5422" s="48"/>
      <c r="L5422" s="36" t="s">
        <v>2550</v>
      </c>
      <c r="M5422" s="36" t="str">
        <f>IF(LEFT(NICAP[[#This Row],[Date]],1)=0,"Y","N")</f>
        <v>N</v>
      </c>
      <c r="N5422" s="36"/>
      <c r="O5422" s="36" t="str">
        <f>19&amp;LEFT(NICAP[[#This Row],[Date]],2)</f>
        <v>1981</v>
      </c>
      <c r="P5422" s="36" t="str">
        <f>MID(NICAP[[#This Row],[Date]],3,2)</f>
        <v>05</v>
      </c>
      <c r="Q5422" s="36" t="str">
        <f>RIGHT(NICAP[[#This Row],[Date]],2)</f>
        <v>14</v>
      </c>
      <c r="R5422" s="26">
        <f>DATE(NICAP[[#This Row],[Year]],NICAP[[#This Row],[Month]],NICAP[[#This Row],[Day]])</f>
        <v>29720</v>
      </c>
      <c r="S5422" s="35" t="str">
        <f t="shared" si="168"/>
        <v/>
      </c>
      <c r="T5422" s="24" t="str">
        <f t="shared" si="169"/>
        <v>Space</v>
      </c>
    </row>
    <row r="5423" spans="1:20" ht="72" customHeight="1" x14ac:dyDescent="0.2">
      <c r="A5423" s="35">
        <v>5414</v>
      </c>
      <c r="B5423" s="57">
        <v>810514</v>
      </c>
      <c r="C5423" s="44" t="s">
        <v>2552</v>
      </c>
      <c r="D5423" s="50" t="s">
        <v>2551</v>
      </c>
      <c r="E5423" s="50" t="str">
        <f>IF(AND(LEN(NICAP[[#This Row],[State or      Country]])=2,NICAP[[#This Row],[State or      Country]]&lt;&gt;"UK"),"US","Other")</f>
        <v>Other</v>
      </c>
      <c r="F5423" s="75">
        <v>7</v>
      </c>
      <c r="G5423" s="48"/>
      <c r="H5423" s="48"/>
      <c r="I5423" s="48"/>
      <c r="J5423" s="48"/>
      <c r="K5423" s="48"/>
      <c r="L5423" s="36" t="s">
        <v>2550</v>
      </c>
      <c r="M5423" s="36" t="str">
        <f>IF(LEFT(NICAP[[#This Row],[Date]],1)=0,"Y","N")</f>
        <v>N</v>
      </c>
      <c r="N5423" s="36"/>
      <c r="O5423" s="36" t="str">
        <f>19&amp;LEFT(NICAP[[#This Row],[Date]],2)</f>
        <v>1981</v>
      </c>
      <c r="P5423" s="36" t="str">
        <f>MID(NICAP[[#This Row],[Date]],3,2)</f>
        <v>05</v>
      </c>
      <c r="Q5423" s="36" t="str">
        <f>RIGHT(NICAP[[#This Row],[Date]],2)</f>
        <v>14</v>
      </c>
      <c r="R5423" s="26">
        <f>DATE(NICAP[[#This Row],[Year]],NICAP[[#This Row],[Month]],NICAP[[#This Row],[Day]])</f>
        <v>29720</v>
      </c>
      <c r="S5423" s="35" t="str">
        <f t="shared" si="168"/>
        <v/>
      </c>
      <c r="T5423" s="24" t="str">
        <f t="shared" si="169"/>
        <v>Space</v>
      </c>
    </row>
    <row r="5424" spans="1:20" ht="42" customHeight="1" x14ac:dyDescent="0.2">
      <c r="A5424" s="35">
        <v>5415</v>
      </c>
      <c r="B5424" s="57">
        <v>810516</v>
      </c>
      <c r="C5424" s="50" t="s">
        <v>2549</v>
      </c>
      <c r="D5424" s="50" t="s">
        <v>1793</v>
      </c>
      <c r="E5424" s="50" t="str">
        <f>IF(AND(LEN(NICAP[[#This Row],[State or      Country]])=2,NICAP[[#This Row],[State or      Country]]&lt;&gt;"UK"),"US","Other")</f>
        <v>US</v>
      </c>
      <c r="F5424" s="75">
        <v>2</v>
      </c>
      <c r="G5424" s="48"/>
      <c r="H5424" s="48"/>
      <c r="I5424" s="48"/>
      <c r="J5424" s="48"/>
      <c r="K5424" s="48"/>
      <c r="L5424" s="42" t="s">
        <v>2548</v>
      </c>
      <c r="M5424" s="42" t="str">
        <f>IF(LEFT(NICAP[[#This Row],[Date]],1)=0,"Y","N")</f>
        <v>N</v>
      </c>
      <c r="N5424" s="42"/>
      <c r="O5424" s="42" t="str">
        <f>19&amp;LEFT(NICAP[[#This Row],[Date]],2)</f>
        <v>1981</v>
      </c>
      <c r="P5424" s="42" t="str">
        <f>MID(NICAP[[#This Row],[Date]],3,2)</f>
        <v>05</v>
      </c>
      <c r="Q5424" s="42" t="str">
        <f>RIGHT(NICAP[[#This Row],[Date]],2)</f>
        <v>16</v>
      </c>
      <c r="R5424" s="26">
        <f>DATE(NICAP[[#This Row],[Year]],NICAP[[#This Row],[Month]],NICAP[[#This Row],[Day]])</f>
        <v>29722</v>
      </c>
      <c r="S5424" s="35" t="str">
        <f t="shared" si="168"/>
        <v>AU</v>
      </c>
      <c r="T5424" s="24" t="str">
        <f t="shared" si="169"/>
        <v>US</v>
      </c>
    </row>
    <row r="5425" spans="1:20" ht="42" customHeight="1" x14ac:dyDescent="0.2">
      <c r="A5425" s="35">
        <v>5416</v>
      </c>
      <c r="B5425" s="57">
        <v>810606</v>
      </c>
      <c r="C5425" s="50" t="s">
        <v>2547</v>
      </c>
      <c r="D5425" s="50" t="s">
        <v>2020</v>
      </c>
      <c r="E5425" s="50" t="str">
        <f>IF(AND(LEN(NICAP[[#This Row],[State or      Country]])=2,NICAP[[#This Row],[State or      Country]]&lt;&gt;"UK"),"US","Other")</f>
        <v>US</v>
      </c>
      <c r="F5425" s="75">
        <v>2</v>
      </c>
      <c r="G5425" s="48"/>
      <c r="H5425" s="48"/>
      <c r="I5425" s="48"/>
      <c r="J5425" s="48"/>
      <c r="K5425" s="48"/>
      <c r="L5425" s="42" t="s">
        <v>2546</v>
      </c>
      <c r="M5425" s="42" t="str">
        <f>IF(LEFT(NICAP[[#This Row],[Date]],1)=0,"Y","N")</f>
        <v>N</v>
      </c>
      <c r="N5425" s="42"/>
      <c r="O5425" s="42" t="str">
        <f>19&amp;LEFT(NICAP[[#This Row],[Date]],2)</f>
        <v>1981</v>
      </c>
      <c r="P5425" s="42" t="str">
        <f>MID(NICAP[[#This Row],[Date]],3,2)</f>
        <v>06</v>
      </c>
      <c r="Q5425" s="42" t="str">
        <f>RIGHT(NICAP[[#This Row],[Date]],2)</f>
        <v>06</v>
      </c>
      <c r="R5425" s="26">
        <f>DATE(NICAP[[#This Row],[Year]],NICAP[[#This Row],[Month]],NICAP[[#This Row],[Day]])</f>
        <v>29743</v>
      </c>
      <c r="S5425" s="35" t="str">
        <f t="shared" si="168"/>
        <v>AK</v>
      </c>
      <c r="T5425" s="24" t="str">
        <f t="shared" si="169"/>
        <v>US</v>
      </c>
    </row>
    <row r="5426" spans="1:20" ht="14.25" customHeight="1" x14ac:dyDescent="0.2">
      <c r="A5426" s="35">
        <v>5417</v>
      </c>
      <c r="B5426" s="56">
        <v>810612</v>
      </c>
      <c r="C5426" s="39" t="s">
        <v>2545</v>
      </c>
      <c r="D5426" s="39" t="s">
        <v>1667</v>
      </c>
      <c r="E5426" s="39" t="str">
        <f>IF(AND(LEN(NICAP[[#This Row],[State or      Country]])=2,NICAP[[#This Row],[State or      Country]]&lt;&gt;"UK"),"US","Other")</f>
        <v>US</v>
      </c>
      <c r="F5426" s="79">
        <v>3</v>
      </c>
      <c r="G5426" s="47" t="s">
        <v>2090</v>
      </c>
      <c r="H5426" s="46">
        <v>5</v>
      </c>
      <c r="I5426" s="37"/>
      <c r="J5426" s="37"/>
      <c r="K5426" s="37"/>
      <c r="L5426" s="36" t="s">
        <v>2544</v>
      </c>
      <c r="M5426" s="36" t="str">
        <f>IF(LEFT(NICAP[[#This Row],[Date]],1)=0,"Y","N")</f>
        <v>N</v>
      </c>
      <c r="N5426" s="36"/>
      <c r="O5426" s="36" t="str">
        <f>19&amp;LEFT(NICAP[[#This Row],[Date]],2)</f>
        <v>1981</v>
      </c>
      <c r="P5426" s="36" t="str">
        <f>MID(NICAP[[#This Row],[Date]],3,2)</f>
        <v>06</v>
      </c>
      <c r="Q5426" s="36" t="str">
        <f>RIGHT(NICAP[[#This Row],[Date]],2)</f>
        <v>12</v>
      </c>
      <c r="R5426" s="26">
        <f>DATE(NICAP[[#This Row],[Year]],NICAP[[#This Row],[Month]],NICAP[[#This Row],[Day]])</f>
        <v>29749</v>
      </c>
      <c r="S5426" s="35" t="str">
        <f t="shared" si="168"/>
        <v>TX</v>
      </c>
      <c r="T5426" s="24" t="str">
        <f t="shared" si="169"/>
        <v>US</v>
      </c>
    </row>
    <row r="5427" spans="1:20" ht="57" customHeight="1" x14ac:dyDescent="0.2">
      <c r="A5427" s="35">
        <v>5418</v>
      </c>
      <c r="B5427" s="57">
        <v>810613</v>
      </c>
      <c r="C5427" s="50" t="s">
        <v>2543</v>
      </c>
      <c r="D5427" s="50" t="s">
        <v>2542</v>
      </c>
      <c r="E5427" s="50" t="str">
        <f>IF(AND(LEN(NICAP[[#This Row],[State or      Country]])=2,NICAP[[#This Row],[State or      Country]]&lt;&gt;"UK"),"US","Other")</f>
        <v>Other</v>
      </c>
      <c r="F5427" s="75">
        <v>2</v>
      </c>
      <c r="G5427" s="48"/>
      <c r="H5427" s="48"/>
      <c r="I5427" s="48"/>
      <c r="J5427" s="48"/>
      <c r="K5427" s="48"/>
      <c r="L5427" s="36" t="s">
        <v>2541</v>
      </c>
      <c r="M5427" s="36" t="str">
        <f>IF(LEFT(NICAP[[#This Row],[Date]],1)=0,"Y","N")</f>
        <v>N</v>
      </c>
      <c r="N5427" s="36"/>
      <c r="O5427" s="36" t="str">
        <f>19&amp;LEFT(NICAP[[#This Row],[Date]],2)</f>
        <v>1981</v>
      </c>
      <c r="P5427" s="36" t="str">
        <f>MID(NICAP[[#This Row],[Date]],3,2)</f>
        <v>06</v>
      </c>
      <c r="Q5427" s="36" t="str">
        <f>RIGHT(NICAP[[#This Row],[Date]],2)</f>
        <v>13</v>
      </c>
      <c r="R5427" s="26">
        <f>DATE(NICAP[[#This Row],[Year]],NICAP[[#This Row],[Month]],NICAP[[#This Row],[Day]])</f>
        <v>29750</v>
      </c>
      <c r="S5427" s="35" t="str">
        <f t="shared" si="168"/>
        <v/>
      </c>
      <c r="T5427" s="24" t="str">
        <f t="shared" si="169"/>
        <v>Taiwan</v>
      </c>
    </row>
    <row r="5428" spans="1:20" ht="14.25" customHeight="1" x14ac:dyDescent="0.2">
      <c r="A5428" s="35">
        <v>5419</v>
      </c>
      <c r="B5428" s="56">
        <v>810704</v>
      </c>
      <c r="C5428" s="39" t="s">
        <v>2540</v>
      </c>
      <c r="D5428" s="39" t="s">
        <v>1734</v>
      </c>
      <c r="E5428" s="39" t="str">
        <f>IF(AND(LEN(NICAP[[#This Row],[State or      Country]])=2,NICAP[[#This Row],[State or      Country]]&lt;&gt;"UK"),"US","Other")</f>
        <v>US</v>
      </c>
      <c r="F5428" s="79">
        <v>11</v>
      </c>
      <c r="G5428" s="47" t="s">
        <v>1757</v>
      </c>
      <c r="H5428" s="46">
        <v>5</v>
      </c>
      <c r="I5428" s="41"/>
      <c r="J5428" s="41"/>
      <c r="K5428" s="41"/>
      <c r="L5428" s="36" t="s">
        <v>2539</v>
      </c>
      <c r="M5428" s="36" t="str">
        <f>IF(LEFT(NICAP[[#This Row],[Date]],1)=0,"Y","N")</f>
        <v>N</v>
      </c>
      <c r="N5428" s="36"/>
      <c r="O5428" s="36" t="str">
        <f>19&amp;LEFT(NICAP[[#This Row],[Date]],2)</f>
        <v>1981</v>
      </c>
      <c r="P5428" s="36" t="str">
        <f>MID(NICAP[[#This Row],[Date]],3,2)</f>
        <v>07</v>
      </c>
      <c r="Q5428" s="36" t="str">
        <f>RIGHT(NICAP[[#This Row],[Date]],2)</f>
        <v>04</v>
      </c>
      <c r="R5428" s="26">
        <f>DATE(NICAP[[#This Row],[Year]],NICAP[[#This Row],[Month]],NICAP[[#This Row],[Day]])</f>
        <v>29771</v>
      </c>
      <c r="S5428" s="35" t="str">
        <f t="shared" si="168"/>
        <v>MI</v>
      </c>
      <c r="T5428" s="24" t="str">
        <f t="shared" si="169"/>
        <v>US</v>
      </c>
    </row>
    <row r="5429" spans="1:20" ht="115.5" customHeight="1" x14ac:dyDescent="0.2">
      <c r="A5429" s="35">
        <v>5420</v>
      </c>
      <c r="B5429" s="57">
        <v>810711</v>
      </c>
      <c r="C5429" s="50" t="s">
        <v>2538</v>
      </c>
      <c r="D5429" s="50" t="s">
        <v>1670</v>
      </c>
      <c r="E5429" s="50" t="str">
        <f>IF(AND(LEN(NICAP[[#This Row],[State or      Country]])=2,NICAP[[#This Row],[State or      Country]]&lt;&gt;"UK"),"US","Other")</f>
        <v>US</v>
      </c>
      <c r="F5429" s="75">
        <v>2</v>
      </c>
      <c r="G5429" s="48"/>
      <c r="H5429" s="48"/>
      <c r="I5429" s="48"/>
      <c r="J5429" s="48"/>
      <c r="K5429" s="48"/>
      <c r="L5429" s="36" t="s">
        <v>2537</v>
      </c>
      <c r="M5429" s="36" t="str">
        <f>IF(LEFT(NICAP[[#This Row],[Date]],1)=0,"Y","N")</f>
        <v>N</v>
      </c>
      <c r="N5429" s="36"/>
      <c r="O5429" s="36" t="str">
        <f>19&amp;LEFT(NICAP[[#This Row],[Date]],2)</f>
        <v>1981</v>
      </c>
      <c r="P5429" s="36" t="str">
        <f>MID(NICAP[[#This Row],[Date]],3,2)</f>
        <v>07</v>
      </c>
      <c r="Q5429" s="36" t="str">
        <f>RIGHT(NICAP[[#This Row],[Date]],2)</f>
        <v>11</v>
      </c>
      <c r="R5429" s="26">
        <f>DATE(NICAP[[#This Row],[Year]],NICAP[[#This Row],[Month]],NICAP[[#This Row],[Day]])</f>
        <v>29778</v>
      </c>
      <c r="S5429" s="35" t="str">
        <f t="shared" si="168"/>
        <v>IL</v>
      </c>
      <c r="T5429" s="24" t="str">
        <f t="shared" si="169"/>
        <v>US</v>
      </c>
    </row>
    <row r="5430" spans="1:20" ht="115.5" customHeight="1" x14ac:dyDescent="0.2">
      <c r="A5430" s="35">
        <v>5421</v>
      </c>
      <c r="B5430" s="57">
        <v>810711</v>
      </c>
      <c r="C5430" s="50" t="s">
        <v>2538</v>
      </c>
      <c r="D5430" s="50" t="s">
        <v>1670</v>
      </c>
      <c r="E5430" s="50" t="str">
        <f>IF(AND(LEN(NICAP[[#This Row],[State or      Country]])=2,NICAP[[#This Row],[State or      Country]]&lt;&gt;"UK"),"US","Other")</f>
        <v>US</v>
      </c>
      <c r="F5430" s="75">
        <v>3</v>
      </c>
      <c r="G5430" s="48"/>
      <c r="H5430" s="48"/>
      <c r="I5430" s="48"/>
      <c r="J5430" s="48"/>
      <c r="K5430" s="48"/>
      <c r="L5430" s="36" t="s">
        <v>2537</v>
      </c>
      <c r="M5430" s="36" t="str">
        <f>IF(LEFT(NICAP[[#This Row],[Date]],1)=0,"Y","N")</f>
        <v>N</v>
      </c>
      <c r="N5430" s="36"/>
      <c r="O5430" s="36" t="str">
        <f>19&amp;LEFT(NICAP[[#This Row],[Date]],2)</f>
        <v>1981</v>
      </c>
      <c r="P5430" s="36" t="str">
        <f>MID(NICAP[[#This Row],[Date]],3,2)</f>
        <v>07</v>
      </c>
      <c r="Q5430" s="36" t="str">
        <f>RIGHT(NICAP[[#This Row],[Date]],2)</f>
        <v>11</v>
      </c>
      <c r="R5430" s="26">
        <f>DATE(NICAP[[#This Row],[Year]],NICAP[[#This Row],[Month]],NICAP[[#This Row],[Day]])</f>
        <v>29778</v>
      </c>
      <c r="S5430" s="35" t="str">
        <f t="shared" si="168"/>
        <v>IL</v>
      </c>
      <c r="T5430" s="24" t="str">
        <f t="shared" si="169"/>
        <v>US</v>
      </c>
    </row>
    <row r="5431" spans="1:20" ht="115.5" customHeight="1" x14ac:dyDescent="0.2">
      <c r="A5431" s="35">
        <v>5422</v>
      </c>
      <c r="B5431" s="57">
        <v>810711</v>
      </c>
      <c r="C5431" s="50" t="s">
        <v>2538</v>
      </c>
      <c r="D5431" s="50" t="s">
        <v>1670</v>
      </c>
      <c r="E5431" s="50" t="str">
        <f>IF(AND(LEN(NICAP[[#This Row],[State or      Country]])=2,NICAP[[#This Row],[State or      Country]]&lt;&gt;"UK"),"US","Other")</f>
        <v>US</v>
      </c>
      <c r="F5431" s="75">
        <v>4</v>
      </c>
      <c r="G5431" s="48"/>
      <c r="H5431" s="48"/>
      <c r="I5431" s="48"/>
      <c r="J5431" s="48"/>
      <c r="K5431" s="48"/>
      <c r="L5431" s="36" t="s">
        <v>2537</v>
      </c>
      <c r="M5431" s="36" t="str">
        <f>IF(LEFT(NICAP[[#This Row],[Date]],1)=0,"Y","N")</f>
        <v>N</v>
      </c>
      <c r="N5431" s="36"/>
      <c r="O5431" s="36" t="str">
        <f>19&amp;LEFT(NICAP[[#This Row],[Date]],2)</f>
        <v>1981</v>
      </c>
      <c r="P5431" s="36" t="str">
        <f>MID(NICAP[[#This Row],[Date]],3,2)</f>
        <v>07</v>
      </c>
      <c r="Q5431" s="36" t="str">
        <f>RIGHT(NICAP[[#This Row],[Date]],2)</f>
        <v>11</v>
      </c>
      <c r="R5431" s="26">
        <f>DATE(NICAP[[#This Row],[Year]],NICAP[[#This Row],[Month]],NICAP[[#This Row],[Day]])</f>
        <v>29778</v>
      </c>
      <c r="S5431" s="35" t="str">
        <f t="shared" si="168"/>
        <v>IL</v>
      </c>
      <c r="T5431" s="24" t="str">
        <f t="shared" si="169"/>
        <v>US</v>
      </c>
    </row>
    <row r="5432" spans="1:20" ht="42" customHeight="1" x14ac:dyDescent="0.2">
      <c r="A5432" s="35">
        <v>5423</v>
      </c>
      <c r="B5432" s="57">
        <v>810712</v>
      </c>
      <c r="C5432" s="50" t="s">
        <v>2536</v>
      </c>
      <c r="D5432" s="50" t="s">
        <v>2535</v>
      </c>
      <c r="E5432" s="50" t="str">
        <f>IF(AND(LEN(NICAP[[#This Row],[State or      Country]])=2,NICAP[[#This Row],[State or      Country]]&lt;&gt;"UK"),"US","Other")</f>
        <v>US</v>
      </c>
      <c r="F5432" s="75">
        <v>2</v>
      </c>
      <c r="G5432" s="48"/>
      <c r="H5432" s="48"/>
      <c r="I5432" s="48"/>
      <c r="J5432" s="48"/>
      <c r="K5432" s="48"/>
      <c r="L5432" s="36" t="s">
        <v>2534</v>
      </c>
      <c r="M5432" s="36" t="str">
        <f>IF(LEFT(NICAP[[#This Row],[Date]],1)=0,"Y","N")</f>
        <v>N</v>
      </c>
      <c r="N5432" s="36"/>
      <c r="O5432" s="36" t="str">
        <f>19&amp;LEFT(NICAP[[#This Row],[Date]],2)</f>
        <v>1981</v>
      </c>
      <c r="P5432" s="36" t="str">
        <f>MID(NICAP[[#This Row],[Date]],3,2)</f>
        <v>07</v>
      </c>
      <c r="Q5432" s="36" t="str">
        <f>RIGHT(NICAP[[#This Row],[Date]],2)</f>
        <v>12</v>
      </c>
      <c r="R5432" s="26">
        <f>DATE(NICAP[[#This Row],[Year]],NICAP[[#This Row],[Month]],NICAP[[#This Row],[Day]])</f>
        <v>29779</v>
      </c>
      <c r="S5432" s="35" t="str">
        <f t="shared" si="168"/>
        <v>NZ</v>
      </c>
      <c r="T5432" s="24" t="str">
        <f t="shared" si="169"/>
        <v>US</v>
      </c>
    </row>
    <row r="5433" spans="1:20" ht="145.5" customHeight="1" x14ac:dyDescent="0.2">
      <c r="A5433" s="35">
        <v>5424</v>
      </c>
      <c r="B5433" s="57">
        <v>810716</v>
      </c>
      <c r="C5433" s="50" t="s">
        <v>2533</v>
      </c>
      <c r="D5433" s="50" t="s">
        <v>1802</v>
      </c>
      <c r="E5433" s="50" t="str">
        <f>IF(AND(LEN(NICAP[[#This Row],[State or      Country]])=2,NICAP[[#This Row],[State or      Country]]&lt;&gt;"UK"),"US","Other")</f>
        <v>Other</v>
      </c>
      <c r="F5433" s="49">
        <v>2</v>
      </c>
      <c r="G5433" s="48"/>
      <c r="H5433" s="48"/>
      <c r="I5433" s="48"/>
      <c r="J5433" s="48"/>
      <c r="K5433" s="48"/>
      <c r="L5433" s="36" t="s">
        <v>2532</v>
      </c>
      <c r="M5433" s="36" t="str">
        <f>IF(LEFT(NICAP[[#This Row],[Date]],1)=0,"Y","N")</f>
        <v>N</v>
      </c>
      <c r="N5433" s="36"/>
      <c r="O5433" s="36" t="str">
        <f>19&amp;LEFT(NICAP[[#This Row],[Date]],2)</f>
        <v>1981</v>
      </c>
      <c r="P5433" s="36" t="str">
        <f>MID(NICAP[[#This Row],[Date]],3,2)</f>
        <v>07</v>
      </c>
      <c r="Q5433" s="36" t="str">
        <f>RIGHT(NICAP[[#This Row],[Date]],2)</f>
        <v>16</v>
      </c>
      <c r="R5433" s="26">
        <f>DATE(NICAP[[#This Row],[Year]],NICAP[[#This Row],[Month]],NICAP[[#This Row],[Day]])</f>
        <v>29783</v>
      </c>
      <c r="S5433" s="35" t="str">
        <f t="shared" si="168"/>
        <v/>
      </c>
      <c r="T5433" s="24" t="str">
        <f t="shared" si="169"/>
        <v>UK</v>
      </c>
    </row>
    <row r="5434" spans="1:20" ht="144.75" customHeight="1" x14ac:dyDescent="0.2">
      <c r="A5434" s="35">
        <v>5425</v>
      </c>
      <c r="B5434" s="57">
        <v>810716</v>
      </c>
      <c r="C5434" s="50" t="s">
        <v>2533</v>
      </c>
      <c r="D5434" s="50" t="s">
        <v>1802</v>
      </c>
      <c r="E5434" s="50" t="str">
        <f>IF(AND(LEN(NICAP[[#This Row],[State or      Country]])=2,NICAP[[#This Row],[State or      Country]]&lt;&gt;"UK"),"US","Other")</f>
        <v>Other</v>
      </c>
      <c r="F5434" s="49">
        <v>3</v>
      </c>
      <c r="G5434" s="48"/>
      <c r="H5434" s="48"/>
      <c r="I5434" s="48"/>
      <c r="J5434" s="48"/>
      <c r="K5434" s="48"/>
      <c r="L5434" s="36" t="s">
        <v>2532</v>
      </c>
      <c r="M5434" s="36" t="str">
        <f>IF(LEFT(NICAP[[#This Row],[Date]],1)=0,"Y","N")</f>
        <v>N</v>
      </c>
      <c r="N5434" s="36"/>
      <c r="O5434" s="36" t="str">
        <f>19&amp;LEFT(NICAP[[#This Row],[Date]],2)</f>
        <v>1981</v>
      </c>
      <c r="P5434" s="36" t="str">
        <f>MID(NICAP[[#This Row],[Date]],3,2)</f>
        <v>07</v>
      </c>
      <c r="Q5434" s="36" t="str">
        <f>RIGHT(NICAP[[#This Row],[Date]],2)</f>
        <v>16</v>
      </c>
      <c r="R5434" s="26">
        <f>DATE(NICAP[[#This Row],[Year]],NICAP[[#This Row],[Month]],NICAP[[#This Row],[Day]])</f>
        <v>29783</v>
      </c>
      <c r="S5434" s="35" t="str">
        <f t="shared" si="168"/>
        <v/>
      </c>
      <c r="T5434" s="24" t="str">
        <f t="shared" si="169"/>
        <v>UK</v>
      </c>
    </row>
    <row r="5435" spans="1:20" ht="144.75" customHeight="1" x14ac:dyDescent="0.2">
      <c r="A5435" s="35">
        <v>5426</v>
      </c>
      <c r="B5435" s="57">
        <v>810716</v>
      </c>
      <c r="C5435" s="50" t="s">
        <v>2533</v>
      </c>
      <c r="D5435" s="50" t="s">
        <v>1802</v>
      </c>
      <c r="E5435" s="50" t="str">
        <f>IF(AND(LEN(NICAP[[#This Row],[State or      Country]])=2,NICAP[[#This Row],[State or      Country]]&lt;&gt;"UK"),"US","Other")</f>
        <v>Other</v>
      </c>
      <c r="F5435" s="49">
        <v>7</v>
      </c>
      <c r="G5435" s="48"/>
      <c r="H5435" s="48"/>
      <c r="I5435" s="48"/>
      <c r="J5435" s="48"/>
      <c r="K5435" s="48"/>
      <c r="L5435" s="36" t="s">
        <v>2532</v>
      </c>
      <c r="M5435" s="36" t="str">
        <f>IF(LEFT(NICAP[[#This Row],[Date]],1)=0,"Y","N")</f>
        <v>N</v>
      </c>
      <c r="N5435" s="36"/>
      <c r="O5435" s="36" t="str">
        <f>19&amp;LEFT(NICAP[[#This Row],[Date]],2)</f>
        <v>1981</v>
      </c>
      <c r="P5435" s="36" t="str">
        <f>MID(NICAP[[#This Row],[Date]],3,2)</f>
        <v>07</v>
      </c>
      <c r="Q5435" s="36" t="str">
        <f>RIGHT(NICAP[[#This Row],[Date]],2)</f>
        <v>16</v>
      </c>
      <c r="R5435" s="26">
        <f>DATE(NICAP[[#This Row],[Year]],NICAP[[#This Row],[Month]],NICAP[[#This Row],[Day]])</f>
        <v>29783</v>
      </c>
      <c r="S5435" s="35" t="str">
        <f t="shared" si="168"/>
        <v/>
      </c>
      <c r="T5435" s="24" t="str">
        <f t="shared" si="169"/>
        <v>UK</v>
      </c>
    </row>
    <row r="5436" spans="1:20" ht="27" customHeight="1" x14ac:dyDescent="0.2">
      <c r="A5436" s="35">
        <v>5427</v>
      </c>
      <c r="B5436" s="60">
        <v>810718</v>
      </c>
      <c r="C5436" s="44" t="s">
        <v>2531</v>
      </c>
      <c r="D5436" s="44" t="s">
        <v>2530</v>
      </c>
      <c r="E5436" s="44" t="str">
        <f>IF(AND(LEN(NICAP[[#This Row],[State or      Country]])=2,NICAP[[#This Row],[State or      Country]]&lt;&gt;"UK"),"US","Other")</f>
        <v>Other</v>
      </c>
      <c r="F5436" s="43">
        <v>8</v>
      </c>
      <c r="G5436" s="41"/>
      <c r="H5436" s="41"/>
      <c r="I5436" s="41"/>
      <c r="J5436" s="41"/>
      <c r="K5436" s="41"/>
      <c r="L5436" s="42" t="s">
        <v>2529</v>
      </c>
      <c r="M5436" s="42" t="str">
        <f>IF(LEFT(NICAP[[#This Row],[Date]],1)=0,"Y","N")</f>
        <v>N</v>
      </c>
      <c r="N5436" s="42"/>
      <c r="O5436" s="42" t="str">
        <f>19&amp;LEFT(NICAP[[#This Row],[Date]],2)</f>
        <v>1981</v>
      </c>
      <c r="P5436" s="42" t="str">
        <f>MID(NICAP[[#This Row],[Date]],3,2)</f>
        <v>07</v>
      </c>
      <c r="Q5436" s="42" t="str">
        <f>RIGHT(NICAP[[#This Row],[Date]],2)</f>
        <v>18</v>
      </c>
      <c r="R5436" s="26">
        <f>DATE(NICAP[[#This Row],[Year]],NICAP[[#This Row],[Month]],NICAP[[#This Row],[Day]])</f>
        <v>29785</v>
      </c>
      <c r="S5436" s="35" t="str">
        <f t="shared" si="168"/>
        <v/>
      </c>
      <c r="T5436" s="24" t="str">
        <f t="shared" si="169"/>
        <v>Greece</v>
      </c>
    </row>
    <row r="5437" spans="1:20" ht="56.25" customHeight="1" x14ac:dyDescent="0.2">
      <c r="A5437" s="35">
        <v>5428</v>
      </c>
      <c r="B5437" s="57">
        <v>810724</v>
      </c>
      <c r="C5437" s="50" t="s">
        <v>2528</v>
      </c>
      <c r="D5437" s="50" t="s">
        <v>1878</v>
      </c>
      <c r="E5437" s="50" t="str">
        <f>IF(AND(LEN(NICAP[[#This Row],[State or      Country]])=2,NICAP[[#This Row],[State or      Country]]&lt;&gt;"UK"),"US","Other")</f>
        <v>Other</v>
      </c>
      <c r="F5437" s="49">
        <v>1</v>
      </c>
      <c r="G5437" s="48"/>
      <c r="H5437" s="48"/>
      <c r="I5437" s="48"/>
      <c r="J5437" s="48"/>
      <c r="K5437" s="48"/>
      <c r="L5437" s="36" t="s">
        <v>2527</v>
      </c>
      <c r="M5437" s="36" t="str">
        <f>IF(LEFT(NICAP[[#This Row],[Date]],1)=0,"Y","N")</f>
        <v>N</v>
      </c>
      <c r="N5437" s="36"/>
      <c r="O5437" s="36" t="str">
        <f>19&amp;LEFT(NICAP[[#This Row],[Date]],2)</f>
        <v>1981</v>
      </c>
      <c r="P5437" s="36" t="str">
        <f>MID(NICAP[[#This Row],[Date]],3,2)</f>
        <v>07</v>
      </c>
      <c r="Q5437" s="36" t="str">
        <f>RIGHT(NICAP[[#This Row],[Date]],2)</f>
        <v>24</v>
      </c>
      <c r="R5437" s="26">
        <f>DATE(NICAP[[#This Row],[Year]],NICAP[[#This Row],[Month]],NICAP[[#This Row],[Day]])</f>
        <v>29791</v>
      </c>
      <c r="S5437" s="35" t="str">
        <f t="shared" si="168"/>
        <v/>
      </c>
      <c r="T5437" s="24" t="str">
        <f t="shared" si="169"/>
        <v>China</v>
      </c>
    </row>
    <row r="5438" spans="1:20" ht="57.75" customHeight="1" x14ac:dyDescent="0.2">
      <c r="A5438" s="35">
        <v>5429</v>
      </c>
      <c r="B5438" s="57">
        <v>810724</v>
      </c>
      <c r="C5438" s="50" t="s">
        <v>2528</v>
      </c>
      <c r="D5438" s="50" t="s">
        <v>1878</v>
      </c>
      <c r="E5438" s="50" t="str">
        <f>IF(AND(LEN(NICAP[[#This Row],[State or      Country]])=2,NICAP[[#This Row],[State or      Country]]&lt;&gt;"UK"),"US","Other")</f>
        <v>Other</v>
      </c>
      <c r="F5438" s="49">
        <v>8</v>
      </c>
      <c r="G5438" s="48"/>
      <c r="H5438" s="48"/>
      <c r="I5438" s="48"/>
      <c r="J5438" s="48"/>
      <c r="K5438" s="48"/>
      <c r="L5438" s="36" t="s">
        <v>2527</v>
      </c>
      <c r="M5438" s="36" t="str">
        <f>IF(LEFT(NICAP[[#This Row],[Date]],1)=0,"Y","N")</f>
        <v>N</v>
      </c>
      <c r="N5438" s="36"/>
      <c r="O5438" s="36" t="str">
        <f>19&amp;LEFT(NICAP[[#This Row],[Date]],2)</f>
        <v>1981</v>
      </c>
      <c r="P5438" s="36" t="str">
        <f>MID(NICAP[[#This Row],[Date]],3,2)</f>
        <v>07</v>
      </c>
      <c r="Q5438" s="36" t="str">
        <f>RIGHT(NICAP[[#This Row],[Date]],2)</f>
        <v>24</v>
      </c>
      <c r="R5438" s="26">
        <f>DATE(NICAP[[#This Row],[Year]],NICAP[[#This Row],[Month]],NICAP[[#This Row],[Day]])</f>
        <v>29791</v>
      </c>
      <c r="S5438" s="35" t="str">
        <f t="shared" si="168"/>
        <v/>
      </c>
      <c r="T5438" s="24" t="str">
        <f t="shared" si="169"/>
        <v>China</v>
      </c>
    </row>
    <row r="5439" spans="1:20" ht="42" customHeight="1" x14ac:dyDescent="0.2">
      <c r="A5439" s="35">
        <v>5430</v>
      </c>
      <c r="B5439" s="57">
        <v>810725</v>
      </c>
      <c r="C5439" s="50" t="s">
        <v>2526</v>
      </c>
      <c r="D5439" s="50" t="s">
        <v>1950</v>
      </c>
      <c r="E5439" s="50" t="str">
        <f>IF(AND(LEN(NICAP[[#This Row],[State or      Country]])=2,NICAP[[#This Row],[State or      Country]]&lt;&gt;"UK"),"US","Other")</f>
        <v>Other</v>
      </c>
      <c r="F5439" s="49">
        <v>11</v>
      </c>
      <c r="G5439" s="48"/>
      <c r="H5439" s="48"/>
      <c r="I5439" s="48"/>
      <c r="J5439" s="48"/>
      <c r="K5439" s="48"/>
      <c r="L5439" s="42" t="s">
        <v>2525</v>
      </c>
      <c r="M5439" s="42" t="str">
        <f>IF(LEFT(NICAP[[#This Row],[Date]],1)=0,"Y","N")</f>
        <v>N</v>
      </c>
      <c r="N5439" s="42"/>
      <c r="O5439" s="42" t="str">
        <f>19&amp;LEFT(NICAP[[#This Row],[Date]],2)</f>
        <v>1981</v>
      </c>
      <c r="P5439" s="42" t="str">
        <f>MID(NICAP[[#This Row],[Date]],3,2)</f>
        <v>07</v>
      </c>
      <c r="Q5439" s="42" t="str">
        <f>RIGHT(NICAP[[#This Row],[Date]],2)</f>
        <v>25</v>
      </c>
      <c r="R5439" s="26">
        <f>DATE(NICAP[[#This Row],[Year]],NICAP[[#This Row],[Month]],NICAP[[#This Row],[Day]])</f>
        <v>29792</v>
      </c>
      <c r="S5439" s="35" t="str">
        <f t="shared" si="168"/>
        <v/>
      </c>
      <c r="T5439" s="24" t="str">
        <f t="shared" si="169"/>
        <v>Spain</v>
      </c>
    </row>
    <row r="5440" spans="1:20" ht="42" customHeight="1" x14ac:dyDescent="0.2">
      <c r="A5440" s="35">
        <v>5431</v>
      </c>
      <c r="B5440" s="57">
        <v>810731</v>
      </c>
      <c r="C5440" s="50" t="s">
        <v>2523</v>
      </c>
      <c r="D5440" s="50" t="s">
        <v>2522</v>
      </c>
      <c r="E5440" s="50" t="str">
        <f>IF(AND(LEN(NICAP[[#This Row],[State or      Country]])=2,NICAP[[#This Row],[State or      Country]]&lt;&gt;"UK"),"US","Other")</f>
        <v>Other</v>
      </c>
      <c r="F5440" s="49">
        <v>2</v>
      </c>
      <c r="G5440" s="48"/>
      <c r="H5440" s="48"/>
      <c r="I5440" s="48"/>
      <c r="J5440" s="48"/>
      <c r="K5440" s="48"/>
      <c r="L5440" s="42" t="s">
        <v>2521</v>
      </c>
      <c r="M5440" s="42" t="str">
        <f>IF(LEFT(NICAP[[#This Row],[Date]],1)=0,"Y","N")</f>
        <v>N</v>
      </c>
      <c r="N5440" s="42"/>
      <c r="O5440" s="42" t="str">
        <f>19&amp;LEFT(NICAP[[#This Row],[Date]],2)</f>
        <v>1981</v>
      </c>
      <c r="P5440" s="42" t="str">
        <f>MID(NICAP[[#This Row],[Date]],3,2)</f>
        <v>07</v>
      </c>
      <c r="Q5440" s="42" t="str">
        <f>RIGHT(NICAP[[#This Row],[Date]],2)</f>
        <v>31</v>
      </c>
      <c r="R5440" s="26">
        <f>DATE(NICAP[[#This Row],[Year]],NICAP[[#This Row],[Month]],NICAP[[#This Row],[Day]])</f>
        <v>29798</v>
      </c>
      <c r="S5440" s="35" t="str">
        <f t="shared" si="168"/>
        <v/>
      </c>
      <c r="T5440" s="24" t="str">
        <f t="shared" si="169"/>
        <v>Finland</v>
      </c>
    </row>
    <row r="5441" spans="1:20" ht="42.75" customHeight="1" x14ac:dyDescent="0.2">
      <c r="A5441" s="35">
        <v>5432</v>
      </c>
      <c r="B5441" s="57">
        <v>810731</v>
      </c>
      <c r="C5441" s="50" t="s">
        <v>2523</v>
      </c>
      <c r="D5441" s="50" t="s">
        <v>2522</v>
      </c>
      <c r="E5441" s="50" t="str">
        <f>IF(AND(LEN(NICAP[[#This Row],[State or      Country]])=2,NICAP[[#This Row],[State or      Country]]&lt;&gt;"UK"),"US","Other")</f>
        <v>Other</v>
      </c>
      <c r="F5441" s="49">
        <v>3</v>
      </c>
      <c r="G5441" s="48"/>
      <c r="H5441" s="48"/>
      <c r="I5441" s="48"/>
      <c r="J5441" s="48"/>
      <c r="K5441" s="48"/>
      <c r="L5441" s="36" t="s">
        <v>2524</v>
      </c>
      <c r="M5441" s="36" t="str">
        <f>IF(LEFT(NICAP[[#This Row],[Date]],1)=0,"Y","N")</f>
        <v>N</v>
      </c>
      <c r="N5441" s="36"/>
      <c r="O5441" s="36" t="str">
        <f>19&amp;LEFT(NICAP[[#This Row],[Date]],2)</f>
        <v>1981</v>
      </c>
      <c r="P5441" s="36" t="str">
        <f>MID(NICAP[[#This Row],[Date]],3,2)</f>
        <v>07</v>
      </c>
      <c r="Q5441" s="36" t="str">
        <f>RIGHT(NICAP[[#This Row],[Date]],2)</f>
        <v>31</v>
      </c>
      <c r="R5441" s="26">
        <f>DATE(NICAP[[#This Row],[Year]],NICAP[[#This Row],[Month]],NICAP[[#This Row],[Day]])</f>
        <v>29798</v>
      </c>
      <c r="S5441" s="35" t="str">
        <f t="shared" si="168"/>
        <v/>
      </c>
      <c r="T5441" s="24" t="str">
        <f t="shared" si="169"/>
        <v>Finland</v>
      </c>
    </row>
    <row r="5442" spans="1:20" ht="42" customHeight="1" x14ac:dyDescent="0.2">
      <c r="A5442" s="35">
        <v>5433</v>
      </c>
      <c r="B5442" s="57">
        <v>810731</v>
      </c>
      <c r="C5442" s="50" t="s">
        <v>2523</v>
      </c>
      <c r="D5442" s="50" t="s">
        <v>2522</v>
      </c>
      <c r="E5442" s="50" t="str">
        <f>IF(AND(LEN(NICAP[[#This Row],[State or      Country]])=2,NICAP[[#This Row],[State or      Country]]&lt;&gt;"UK"),"US","Other")</f>
        <v>Other</v>
      </c>
      <c r="F5442" s="49">
        <v>5</v>
      </c>
      <c r="G5442" s="48"/>
      <c r="H5442" s="48"/>
      <c r="I5442" s="48"/>
      <c r="J5442" s="48"/>
      <c r="K5442" s="48"/>
      <c r="L5442" s="42" t="s">
        <v>2521</v>
      </c>
      <c r="M5442" s="42" t="str">
        <f>IF(LEFT(NICAP[[#This Row],[Date]],1)=0,"Y","N")</f>
        <v>N</v>
      </c>
      <c r="N5442" s="42"/>
      <c r="O5442" s="42" t="str">
        <f>19&amp;LEFT(NICAP[[#This Row],[Date]],2)</f>
        <v>1981</v>
      </c>
      <c r="P5442" s="42" t="str">
        <f>MID(NICAP[[#This Row],[Date]],3,2)</f>
        <v>07</v>
      </c>
      <c r="Q5442" s="42" t="str">
        <f>RIGHT(NICAP[[#This Row],[Date]],2)</f>
        <v>31</v>
      </c>
      <c r="R5442" s="26">
        <f>DATE(NICAP[[#This Row],[Year]],NICAP[[#This Row],[Month]],NICAP[[#This Row],[Day]])</f>
        <v>29798</v>
      </c>
      <c r="S5442" s="35" t="str">
        <f t="shared" si="168"/>
        <v/>
      </c>
      <c r="T5442" s="24" t="str">
        <f t="shared" si="169"/>
        <v>Finland</v>
      </c>
    </row>
    <row r="5443" spans="1:20" ht="42" customHeight="1" x14ac:dyDescent="0.2">
      <c r="A5443" s="35">
        <v>5434</v>
      </c>
      <c r="B5443" s="57">
        <v>810731</v>
      </c>
      <c r="C5443" s="50" t="s">
        <v>2523</v>
      </c>
      <c r="D5443" s="50" t="s">
        <v>2522</v>
      </c>
      <c r="E5443" s="50" t="str">
        <f>IF(AND(LEN(NICAP[[#This Row],[State or      Country]])=2,NICAP[[#This Row],[State or      Country]]&lt;&gt;"UK"),"US","Other")</f>
        <v>Other</v>
      </c>
      <c r="F5443" s="49">
        <v>7</v>
      </c>
      <c r="G5443" s="48"/>
      <c r="H5443" s="48"/>
      <c r="I5443" s="48"/>
      <c r="J5443" s="48"/>
      <c r="K5443" s="48"/>
      <c r="L5443" s="42" t="s">
        <v>2521</v>
      </c>
      <c r="M5443" s="42" t="str">
        <f>IF(LEFT(NICAP[[#This Row],[Date]],1)=0,"Y","N")</f>
        <v>N</v>
      </c>
      <c r="N5443" s="42"/>
      <c r="O5443" s="42" t="str">
        <f>19&amp;LEFT(NICAP[[#This Row],[Date]],2)</f>
        <v>1981</v>
      </c>
      <c r="P5443" s="42" t="str">
        <f>MID(NICAP[[#This Row],[Date]],3,2)</f>
        <v>07</v>
      </c>
      <c r="Q5443" s="42" t="str">
        <f>RIGHT(NICAP[[#This Row],[Date]],2)</f>
        <v>31</v>
      </c>
      <c r="R5443" s="26">
        <f>DATE(NICAP[[#This Row],[Year]],NICAP[[#This Row],[Month]],NICAP[[#This Row],[Day]])</f>
        <v>29798</v>
      </c>
      <c r="S5443" s="35" t="str">
        <f t="shared" si="168"/>
        <v/>
      </c>
      <c r="T5443" s="24" t="str">
        <f t="shared" si="169"/>
        <v>Finland</v>
      </c>
    </row>
    <row r="5444" spans="1:20" ht="12.75" customHeight="1" x14ac:dyDescent="0.2">
      <c r="A5444" s="35">
        <v>5435</v>
      </c>
      <c r="B5444" s="53">
        <v>810801</v>
      </c>
      <c r="C5444" s="39" t="s">
        <v>2520</v>
      </c>
      <c r="D5444" s="39" t="s">
        <v>2519</v>
      </c>
      <c r="E5444" s="39" t="str">
        <f>IF(AND(LEN(NICAP[[#This Row],[State or      Country]])=2,NICAP[[#This Row],[State or      Country]]&lt;&gt;"UK"),"US","Other")</f>
        <v>US</v>
      </c>
      <c r="F5444" s="38">
        <v>4</v>
      </c>
      <c r="G5444" s="41"/>
      <c r="H5444" s="41"/>
      <c r="I5444" s="41"/>
      <c r="J5444" s="41"/>
      <c r="K5444" s="41"/>
      <c r="L5444" s="36" t="s">
        <v>2518</v>
      </c>
      <c r="M5444" s="36" t="str">
        <f>IF(LEFT(NICAP[[#This Row],[Date]],1)=0,"Y","N")</f>
        <v>N</v>
      </c>
      <c r="N5444" s="36"/>
      <c r="O5444" s="36" t="str">
        <f>19&amp;LEFT(NICAP[[#This Row],[Date]],2)</f>
        <v>1981</v>
      </c>
      <c r="P5444" s="36" t="str">
        <f>MID(NICAP[[#This Row],[Date]],3,2)</f>
        <v>08</v>
      </c>
      <c r="Q5444" s="36" t="str">
        <f>RIGHT(NICAP[[#This Row],[Date]],2)</f>
        <v>01</v>
      </c>
      <c r="R5444" s="26">
        <f>DATE(NICAP[[#This Row],[Year]],NICAP[[#This Row],[Month]],NICAP[[#This Row],[Day]])</f>
        <v>29799</v>
      </c>
      <c r="S5444" s="35" t="str">
        <f t="shared" si="168"/>
        <v>DE</v>
      </c>
      <c r="T5444" s="24" t="str">
        <f t="shared" si="169"/>
        <v>US</v>
      </c>
    </row>
    <row r="5445" spans="1:20" ht="72" customHeight="1" x14ac:dyDescent="0.2">
      <c r="A5445" s="35">
        <v>5436</v>
      </c>
      <c r="B5445" s="57">
        <v>810808</v>
      </c>
      <c r="C5445" s="50" t="s">
        <v>2517</v>
      </c>
      <c r="D5445" s="50" t="s">
        <v>1676</v>
      </c>
      <c r="E5445" s="50" t="str">
        <f>IF(AND(LEN(NICAP[[#This Row],[State or      Country]])=2,NICAP[[#This Row],[State or      Country]]&lt;&gt;"UK"),"US","Other")</f>
        <v>US</v>
      </c>
      <c r="F5445" s="49">
        <v>9</v>
      </c>
      <c r="G5445" s="48"/>
      <c r="H5445" s="78">
        <v>5</v>
      </c>
      <c r="I5445" s="48"/>
      <c r="J5445" s="48"/>
      <c r="K5445" s="48"/>
      <c r="L5445" s="36" t="s">
        <v>2516</v>
      </c>
      <c r="M5445" s="36" t="str">
        <f>IF(LEFT(NICAP[[#This Row],[Date]],1)=0,"Y","N")</f>
        <v>N</v>
      </c>
      <c r="N5445" s="36"/>
      <c r="O5445" s="36" t="str">
        <f>19&amp;LEFT(NICAP[[#This Row],[Date]],2)</f>
        <v>1981</v>
      </c>
      <c r="P5445" s="36" t="str">
        <f>MID(NICAP[[#This Row],[Date]],3,2)</f>
        <v>08</v>
      </c>
      <c r="Q5445" s="36" t="str">
        <f>RIGHT(NICAP[[#This Row],[Date]],2)</f>
        <v>08</v>
      </c>
      <c r="R5445" s="26">
        <f>DATE(NICAP[[#This Row],[Year]],NICAP[[#This Row],[Month]],NICAP[[#This Row],[Day]])</f>
        <v>29806</v>
      </c>
      <c r="S5445" s="35" t="str">
        <f t="shared" si="168"/>
        <v>CA</v>
      </c>
      <c r="T5445" s="24" t="str">
        <f t="shared" si="169"/>
        <v>US</v>
      </c>
    </row>
    <row r="5446" spans="1:20" ht="72" customHeight="1" x14ac:dyDescent="0.2">
      <c r="A5446" s="35">
        <v>5437</v>
      </c>
      <c r="B5446" s="57">
        <v>810808</v>
      </c>
      <c r="C5446" s="50" t="s">
        <v>2517</v>
      </c>
      <c r="D5446" s="50" t="s">
        <v>1676</v>
      </c>
      <c r="E5446" s="50" t="str">
        <f>IF(AND(LEN(NICAP[[#This Row],[State or      Country]])=2,NICAP[[#This Row],[State or      Country]]&lt;&gt;"UK"),"US","Other")</f>
        <v>US</v>
      </c>
      <c r="F5446" s="49">
        <v>11</v>
      </c>
      <c r="G5446" s="48"/>
      <c r="H5446" s="48"/>
      <c r="I5446" s="48"/>
      <c r="J5446" s="48"/>
      <c r="K5446" s="48"/>
      <c r="L5446" s="36" t="s">
        <v>2516</v>
      </c>
      <c r="M5446" s="36" t="str">
        <f>IF(LEFT(NICAP[[#This Row],[Date]],1)=0,"Y","N")</f>
        <v>N</v>
      </c>
      <c r="N5446" s="36"/>
      <c r="O5446" s="36" t="str">
        <f>19&amp;LEFT(NICAP[[#This Row],[Date]],2)</f>
        <v>1981</v>
      </c>
      <c r="P5446" s="36" t="str">
        <f>MID(NICAP[[#This Row],[Date]],3,2)</f>
        <v>08</v>
      </c>
      <c r="Q5446" s="36" t="str">
        <f>RIGHT(NICAP[[#This Row],[Date]],2)</f>
        <v>08</v>
      </c>
      <c r="R5446" s="26">
        <f>DATE(NICAP[[#This Row],[Year]],NICAP[[#This Row],[Month]],NICAP[[#This Row],[Day]])</f>
        <v>29806</v>
      </c>
      <c r="S5446" s="35" t="str">
        <f t="shared" si="168"/>
        <v>CA</v>
      </c>
      <c r="T5446" s="24" t="str">
        <f t="shared" si="169"/>
        <v>US</v>
      </c>
    </row>
    <row r="5447" spans="1:20" ht="56.25" customHeight="1" x14ac:dyDescent="0.2">
      <c r="A5447" s="35">
        <v>5438</v>
      </c>
      <c r="B5447" s="57">
        <v>810810</v>
      </c>
      <c r="C5447" s="50" t="s">
        <v>2515</v>
      </c>
      <c r="D5447" s="50" t="s">
        <v>1883</v>
      </c>
      <c r="E5447" s="50" t="str">
        <f>IF(AND(LEN(NICAP[[#This Row],[State or      Country]])=2,NICAP[[#This Row],[State or      Country]]&lt;&gt;"UK"),"US","Other")</f>
        <v>US</v>
      </c>
      <c r="F5447" s="49">
        <v>2</v>
      </c>
      <c r="G5447" s="48"/>
      <c r="H5447" s="48"/>
      <c r="I5447" s="48"/>
      <c r="J5447" s="48"/>
      <c r="K5447" s="48"/>
      <c r="L5447" s="36" t="s">
        <v>2514</v>
      </c>
      <c r="M5447" s="36" t="str">
        <f>IF(LEFT(NICAP[[#This Row],[Date]],1)=0,"Y","N")</f>
        <v>N</v>
      </c>
      <c r="N5447" s="36"/>
      <c r="O5447" s="36" t="str">
        <f>19&amp;LEFT(NICAP[[#This Row],[Date]],2)</f>
        <v>1981</v>
      </c>
      <c r="P5447" s="36" t="str">
        <f>MID(NICAP[[#This Row],[Date]],3,2)</f>
        <v>08</v>
      </c>
      <c r="Q5447" s="36" t="str">
        <f>RIGHT(NICAP[[#This Row],[Date]],2)</f>
        <v>10</v>
      </c>
      <c r="R5447" s="26">
        <f>DATE(NICAP[[#This Row],[Year]],NICAP[[#This Row],[Month]],NICAP[[#This Row],[Day]])</f>
        <v>29808</v>
      </c>
      <c r="S5447" s="35" t="str">
        <f t="shared" si="168"/>
        <v>MN</v>
      </c>
      <c r="T5447" s="24" t="str">
        <f t="shared" si="169"/>
        <v>US</v>
      </c>
    </row>
    <row r="5448" spans="1:20" ht="72" customHeight="1" x14ac:dyDescent="0.2">
      <c r="A5448" s="35">
        <v>5439</v>
      </c>
      <c r="B5448" s="57">
        <v>810816</v>
      </c>
      <c r="C5448" s="50" t="s">
        <v>2513</v>
      </c>
      <c r="D5448" s="50" t="s">
        <v>1702</v>
      </c>
      <c r="E5448" s="50" t="str">
        <f>IF(AND(LEN(NICAP[[#This Row],[State or      Country]])=2,NICAP[[#This Row],[State or      Country]]&lt;&gt;"UK"),"US","Other")</f>
        <v>Other</v>
      </c>
      <c r="F5448" s="49">
        <v>2</v>
      </c>
      <c r="G5448" s="48"/>
      <c r="H5448" s="48"/>
      <c r="I5448" s="48"/>
      <c r="J5448" s="48"/>
      <c r="K5448" s="48"/>
      <c r="L5448" s="36" t="s">
        <v>2512</v>
      </c>
      <c r="M5448" s="36" t="str">
        <f>IF(LEFT(NICAP[[#This Row],[Date]],1)=0,"Y","N")</f>
        <v>N</v>
      </c>
      <c r="N5448" s="36"/>
      <c r="O5448" s="36" t="str">
        <f>19&amp;LEFT(NICAP[[#This Row],[Date]],2)</f>
        <v>1981</v>
      </c>
      <c r="P5448" s="36" t="str">
        <f>MID(NICAP[[#This Row],[Date]],3,2)</f>
        <v>08</v>
      </c>
      <c r="Q5448" s="36" t="str">
        <f>RIGHT(NICAP[[#This Row],[Date]],2)</f>
        <v>16</v>
      </c>
      <c r="R5448" s="26">
        <f>DATE(NICAP[[#This Row],[Year]],NICAP[[#This Row],[Month]],NICAP[[#This Row],[Day]])</f>
        <v>29814</v>
      </c>
      <c r="S5448" s="35" t="str">
        <f t="shared" si="168"/>
        <v/>
      </c>
      <c r="T5448" s="24" t="str">
        <f t="shared" si="169"/>
        <v>CAN</v>
      </c>
    </row>
    <row r="5449" spans="1:20" ht="71.25" customHeight="1" x14ac:dyDescent="0.2">
      <c r="A5449" s="35">
        <v>5440</v>
      </c>
      <c r="B5449" s="57">
        <v>810816</v>
      </c>
      <c r="C5449" s="50" t="s">
        <v>2513</v>
      </c>
      <c r="D5449" s="50" t="s">
        <v>1702</v>
      </c>
      <c r="E5449" s="50" t="str">
        <f>IF(AND(LEN(NICAP[[#This Row],[State or      Country]])=2,NICAP[[#This Row],[State or      Country]]&lt;&gt;"UK"),"US","Other")</f>
        <v>Other</v>
      </c>
      <c r="F5449" s="49">
        <v>7</v>
      </c>
      <c r="G5449" s="48"/>
      <c r="H5449" s="48"/>
      <c r="I5449" s="48"/>
      <c r="J5449" s="48"/>
      <c r="K5449" s="48"/>
      <c r="L5449" s="36" t="s">
        <v>2512</v>
      </c>
      <c r="M5449" s="36" t="str">
        <f>IF(LEFT(NICAP[[#This Row],[Date]],1)=0,"Y","N")</f>
        <v>N</v>
      </c>
      <c r="N5449" s="36"/>
      <c r="O5449" s="36" t="str">
        <f>19&amp;LEFT(NICAP[[#This Row],[Date]],2)</f>
        <v>1981</v>
      </c>
      <c r="P5449" s="36" t="str">
        <f>MID(NICAP[[#This Row],[Date]],3,2)</f>
        <v>08</v>
      </c>
      <c r="Q5449" s="36" t="str">
        <f>RIGHT(NICAP[[#This Row],[Date]],2)</f>
        <v>16</v>
      </c>
      <c r="R5449" s="26">
        <f>DATE(NICAP[[#This Row],[Year]],NICAP[[#This Row],[Month]],NICAP[[#This Row],[Day]])</f>
        <v>29814</v>
      </c>
      <c r="S5449" s="35" t="str">
        <f t="shared" si="168"/>
        <v/>
      </c>
      <c r="T5449" s="24" t="str">
        <f t="shared" si="169"/>
        <v>CAN</v>
      </c>
    </row>
    <row r="5450" spans="1:20" ht="57.75" customHeight="1" x14ac:dyDescent="0.2">
      <c r="A5450" s="35">
        <v>5441</v>
      </c>
      <c r="B5450" s="57">
        <v>810819</v>
      </c>
      <c r="C5450" s="50" t="s">
        <v>2511</v>
      </c>
      <c r="D5450" s="50" t="s">
        <v>1694</v>
      </c>
      <c r="E5450" s="50" t="str">
        <f>IF(AND(LEN(NICAP[[#This Row],[State or      Country]])=2,NICAP[[#This Row],[State or      Country]]&lt;&gt;"UK"),"US","Other")</f>
        <v>US</v>
      </c>
      <c r="F5450" s="49">
        <v>2</v>
      </c>
      <c r="G5450" s="48"/>
      <c r="H5450" s="48"/>
      <c r="I5450" s="48"/>
      <c r="J5450" s="48"/>
      <c r="K5450" s="48"/>
      <c r="L5450" s="36" t="s">
        <v>2510</v>
      </c>
      <c r="M5450" s="36" t="str">
        <f>IF(LEFT(NICAP[[#This Row],[Date]],1)=0,"Y","N")</f>
        <v>N</v>
      </c>
      <c r="N5450" s="36"/>
      <c r="O5450" s="36" t="str">
        <f>19&amp;LEFT(NICAP[[#This Row],[Date]],2)</f>
        <v>1981</v>
      </c>
      <c r="P5450" s="36" t="str">
        <f>MID(NICAP[[#This Row],[Date]],3,2)</f>
        <v>08</v>
      </c>
      <c r="Q5450" s="36" t="str">
        <f>RIGHT(NICAP[[#This Row],[Date]],2)</f>
        <v>19</v>
      </c>
      <c r="R5450" s="26">
        <f>DATE(NICAP[[#This Row],[Year]],NICAP[[#This Row],[Month]],NICAP[[#This Row],[Day]])</f>
        <v>29817</v>
      </c>
      <c r="S5450" s="35" t="str">
        <f t="shared" ref="S5450:S5513" si="170">IF(E5450="US",D5450,"")</f>
        <v>OH</v>
      </c>
      <c r="T5450" s="24" t="str">
        <f t="shared" ref="T5450:T5513" si="171">IF(E5450="US","US",D5450)</f>
        <v>US</v>
      </c>
    </row>
    <row r="5451" spans="1:20" ht="57" customHeight="1" x14ac:dyDescent="0.2">
      <c r="A5451" s="35">
        <v>5442</v>
      </c>
      <c r="B5451" s="57">
        <v>810819</v>
      </c>
      <c r="C5451" s="50" t="s">
        <v>2511</v>
      </c>
      <c r="D5451" s="50" t="s">
        <v>1694</v>
      </c>
      <c r="E5451" s="50" t="str">
        <f>IF(AND(LEN(NICAP[[#This Row],[State or      Country]])=2,NICAP[[#This Row],[State or      Country]]&lt;&gt;"UK"),"US","Other")</f>
        <v>US</v>
      </c>
      <c r="F5451" s="49">
        <v>7</v>
      </c>
      <c r="G5451" s="48"/>
      <c r="H5451" s="48"/>
      <c r="I5451" s="48"/>
      <c r="J5451" s="48"/>
      <c r="K5451" s="48"/>
      <c r="L5451" s="36" t="s">
        <v>2510</v>
      </c>
      <c r="M5451" s="36" t="str">
        <f>IF(LEFT(NICAP[[#This Row],[Date]],1)=0,"Y","N")</f>
        <v>N</v>
      </c>
      <c r="N5451" s="36"/>
      <c r="O5451" s="36" t="str">
        <f>19&amp;LEFT(NICAP[[#This Row],[Date]],2)</f>
        <v>1981</v>
      </c>
      <c r="P5451" s="36" t="str">
        <f>MID(NICAP[[#This Row],[Date]],3,2)</f>
        <v>08</v>
      </c>
      <c r="Q5451" s="36" t="str">
        <f>RIGHT(NICAP[[#This Row],[Date]],2)</f>
        <v>19</v>
      </c>
      <c r="R5451" s="26">
        <f>DATE(NICAP[[#This Row],[Year]],NICAP[[#This Row],[Month]],NICAP[[#This Row],[Day]])</f>
        <v>29817</v>
      </c>
      <c r="S5451" s="35" t="str">
        <f t="shared" si="170"/>
        <v>OH</v>
      </c>
      <c r="T5451" s="24" t="str">
        <f t="shared" si="171"/>
        <v>US</v>
      </c>
    </row>
    <row r="5452" spans="1:20" ht="42" customHeight="1" x14ac:dyDescent="0.2">
      <c r="A5452" s="35">
        <v>5443</v>
      </c>
      <c r="B5452" s="57">
        <v>810830</v>
      </c>
      <c r="C5452" s="50" t="s">
        <v>2509</v>
      </c>
      <c r="D5452" s="50" t="s">
        <v>1676</v>
      </c>
      <c r="E5452" s="50" t="str">
        <f>IF(AND(LEN(NICAP[[#This Row],[State or      Country]])=2,NICAP[[#This Row],[State or      Country]]&lt;&gt;"UK"),"US","Other")</f>
        <v>US</v>
      </c>
      <c r="F5452" s="49">
        <v>5</v>
      </c>
      <c r="G5452" s="48"/>
      <c r="H5452" s="48"/>
      <c r="I5452" s="48"/>
      <c r="J5452" s="48"/>
      <c r="K5452" s="48"/>
      <c r="L5452" s="42" t="s">
        <v>2508</v>
      </c>
      <c r="M5452" s="42" t="str">
        <f>IF(LEFT(NICAP[[#This Row],[Date]],1)=0,"Y","N")</f>
        <v>N</v>
      </c>
      <c r="N5452" s="42"/>
      <c r="O5452" s="42" t="str">
        <f>19&amp;LEFT(NICAP[[#This Row],[Date]],2)</f>
        <v>1981</v>
      </c>
      <c r="P5452" s="42" t="str">
        <f>MID(NICAP[[#This Row],[Date]],3,2)</f>
        <v>08</v>
      </c>
      <c r="Q5452" s="42" t="str">
        <f>RIGHT(NICAP[[#This Row],[Date]],2)</f>
        <v>30</v>
      </c>
      <c r="R5452" s="26">
        <f>DATE(NICAP[[#This Row],[Year]],NICAP[[#This Row],[Month]],NICAP[[#This Row],[Day]])</f>
        <v>29828</v>
      </c>
      <c r="S5452" s="35" t="str">
        <f t="shared" si="170"/>
        <v>CA</v>
      </c>
      <c r="T5452" s="24" t="str">
        <f t="shared" si="171"/>
        <v>US</v>
      </c>
    </row>
    <row r="5453" spans="1:20" ht="87" customHeight="1" x14ac:dyDescent="0.2">
      <c r="A5453" s="35">
        <v>5444</v>
      </c>
      <c r="B5453" s="57">
        <v>810900</v>
      </c>
      <c r="C5453" s="50" t="s">
        <v>2507</v>
      </c>
      <c r="D5453" s="50" t="s">
        <v>1802</v>
      </c>
      <c r="E5453" s="50" t="str">
        <f>IF(AND(LEN(NICAP[[#This Row],[State or      Country]])=2,NICAP[[#This Row],[State or      Country]]&lt;&gt;"UK"),"US","Other")</f>
        <v>Other</v>
      </c>
      <c r="F5453" s="49">
        <v>1</v>
      </c>
      <c r="G5453" s="48"/>
      <c r="H5453" s="48"/>
      <c r="I5453" s="48"/>
      <c r="J5453" s="48"/>
      <c r="K5453" s="48"/>
      <c r="L5453" s="36" t="s">
        <v>2506</v>
      </c>
      <c r="M5453" s="36" t="str">
        <f>IF(LEFT(NICAP[[#This Row],[Date]],1)=0,"Y","N")</f>
        <v>N</v>
      </c>
      <c r="N5453" s="36"/>
      <c r="O5453" s="36" t="str">
        <f>19&amp;LEFT(NICAP[[#This Row],[Date]],2)</f>
        <v>1981</v>
      </c>
      <c r="P5453" s="36" t="str">
        <f>MID(NICAP[[#This Row],[Date]],3,2)</f>
        <v>09</v>
      </c>
      <c r="Q5453" s="36" t="str">
        <f>RIGHT(NICAP[[#This Row],[Date]],2)</f>
        <v>00</v>
      </c>
      <c r="R5453" s="26">
        <f>DATE(NICAP[[#This Row],[Year]],NICAP[[#This Row],[Month]],NICAP[[#This Row],[Day]])</f>
        <v>29829</v>
      </c>
      <c r="S5453" s="35" t="str">
        <f t="shared" si="170"/>
        <v/>
      </c>
      <c r="T5453" s="24" t="str">
        <f t="shared" si="171"/>
        <v>UK</v>
      </c>
    </row>
    <row r="5454" spans="1:20" ht="71.25" customHeight="1" x14ac:dyDescent="0.2">
      <c r="A5454" s="35">
        <v>5445</v>
      </c>
      <c r="B5454" s="57">
        <v>810900</v>
      </c>
      <c r="C5454" s="50" t="s">
        <v>2505</v>
      </c>
      <c r="D5454" s="50" t="s">
        <v>1933</v>
      </c>
      <c r="E5454" s="50" t="str">
        <f>IF(AND(LEN(NICAP[[#This Row],[State or      Country]])=2,NICAP[[#This Row],[State or      Country]]&lt;&gt;"UK"),"US","Other")</f>
        <v>Other</v>
      </c>
      <c r="F5454" s="49">
        <v>2</v>
      </c>
      <c r="G5454" s="48"/>
      <c r="H5454" s="48"/>
      <c r="I5454" s="48"/>
      <c r="J5454" s="48"/>
      <c r="K5454" s="48"/>
      <c r="L5454" s="36" t="s">
        <v>2504</v>
      </c>
      <c r="M5454" s="36" t="str">
        <f>IF(LEFT(NICAP[[#This Row],[Date]],1)=0,"Y","N")</f>
        <v>N</v>
      </c>
      <c r="N5454" s="36"/>
      <c r="O5454" s="36" t="str">
        <f>19&amp;LEFT(NICAP[[#This Row],[Date]],2)</f>
        <v>1981</v>
      </c>
      <c r="P5454" s="36" t="str">
        <f>MID(NICAP[[#This Row],[Date]],3,2)</f>
        <v>09</v>
      </c>
      <c r="Q5454" s="36" t="str">
        <f>RIGHT(NICAP[[#This Row],[Date]],2)</f>
        <v>00</v>
      </c>
      <c r="R5454" s="26">
        <f>DATE(NICAP[[#This Row],[Year]],NICAP[[#This Row],[Month]],NICAP[[#This Row],[Day]])</f>
        <v>29829</v>
      </c>
      <c r="S5454" s="35" t="str">
        <f t="shared" si="170"/>
        <v/>
      </c>
      <c r="T5454" s="24" t="str">
        <f t="shared" si="171"/>
        <v>Russia</v>
      </c>
    </row>
    <row r="5455" spans="1:20" ht="71.25" customHeight="1" x14ac:dyDescent="0.2">
      <c r="A5455" s="35">
        <v>5446</v>
      </c>
      <c r="B5455" s="57">
        <v>810900</v>
      </c>
      <c r="C5455" s="50" t="s">
        <v>2505</v>
      </c>
      <c r="D5455" s="50" t="s">
        <v>1933</v>
      </c>
      <c r="E5455" s="50" t="str">
        <f>IF(AND(LEN(NICAP[[#This Row],[State or      Country]])=2,NICAP[[#This Row],[State or      Country]]&lt;&gt;"UK"),"US","Other")</f>
        <v>Other</v>
      </c>
      <c r="F5455" s="49">
        <v>7</v>
      </c>
      <c r="G5455" s="48"/>
      <c r="H5455" s="48"/>
      <c r="I5455" s="48"/>
      <c r="J5455" s="48"/>
      <c r="K5455" s="48"/>
      <c r="L5455" s="36" t="s">
        <v>2504</v>
      </c>
      <c r="M5455" s="36" t="str">
        <f>IF(LEFT(NICAP[[#This Row],[Date]],1)=0,"Y","N")</f>
        <v>N</v>
      </c>
      <c r="N5455" s="36"/>
      <c r="O5455" s="36" t="str">
        <f>19&amp;LEFT(NICAP[[#This Row],[Date]],2)</f>
        <v>1981</v>
      </c>
      <c r="P5455" s="36" t="str">
        <f>MID(NICAP[[#This Row],[Date]],3,2)</f>
        <v>09</v>
      </c>
      <c r="Q5455" s="36" t="str">
        <f>RIGHT(NICAP[[#This Row],[Date]],2)</f>
        <v>00</v>
      </c>
      <c r="R5455" s="26">
        <f>DATE(NICAP[[#This Row],[Year]],NICAP[[#This Row],[Month]],NICAP[[#This Row],[Day]])</f>
        <v>29829</v>
      </c>
      <c r="S5455" s="35" t="str">
        <f t="shared" si="170"/>
        <v/>
      </c>
      <c r="T5455" s="24" t="str">
        <f t="shared" si="171"/>
        <v>Russia</v>
      </c>
    </row>
    <row r="5456" spans="1:20" ht="72" customHeight="1" x14ac:dyDescent="0.2">
      <c r="A5456" s="35">
        <v>5447</v>
      </c>
      <c r="B5456" s="57">
        <v>810900</v>
      </c>
      <c r="C5456" s="50" t="s">
        <v>2503</v>
      </c>
      <c r="D5456" s="50" t="s">
        <v>2422</v>
      </c>
      <c r="E5456" s="50" t="str">
        <f>IF(AND(LEN(NICAP[[#This Row],[State or      Country]])=2,NICAP[[#This Row],[State or      Country]]&lt;&gt;"UK"),"US","Other")</f>
        <v>Other</v>
      </c>
      <c r="F5456" s="49">
        <v>2</v>
      </c>
      <c r="G5456" s="48"/>
      <c r="H5456" s="48"/>
      <c r="I5456" s="48"/>
      <c r="J5456" s="48"/>
      <c r="K5456" s="48"/>
      <c r="L5456" s="36" t="s">
        <v>2502</v>
      </c>
      <c r="M5456" s="36" t="str">
        <f>IF(LEFT(NICAP[[#This Row],[Date]],1)=0,"Y","N")</f>
        <v>N</v>
      </c>
      <c r="N5456" s="36"/>
      <c r="O5456" s="36" t="str">
        <f>19&amp;LEFT(NICAP[[#This Row],[Date]],2)</f>
        <v>1981</v>
      </c>
      <c r="P5456" s="36" t="str">
        <f>MID(NICAP[[#This Row],[Date]],3,2)</f>
        <v>09</v>
      </c>
      <c r="Q5456" s="36" t="str">
        <f>RIGHT(NICAP[[#This Row],[Date]],2)</f>
        <v>00</v>
      </c>
      <c r="R5456" s="26">
        <f>DATE(NICAP[[#This Row],[Year]],NICAP[[#This Row],[Month]],NICAP[[#This Row],[Day]])</f>
        <v>29829</v>
      </c>
      <c r="S5456" s="35" t="str">
        <f t="shared" si="170"/>
        <v/>
      </c>
      <c r="T5456" s="24" t="str">
        <f t="shared" si="171"/>
        <v>Germany</v>
      </c>
    </row>
    <row r="5457" spans="1:20" ht="71.25" customHeight="1" x14ac:dyDescent="0.2">
      <c r="A5457" s="35">
        <v>5448</v>
      </c>
      <c r="B5457" s="57">
        <v>810900</v>
      </c>
      <c r="C5457" s="50" t="s">
        <v>2503</v>
      </c>
      <c r="D5457" s="50" t="s">
        <v>2422</v>
      </c>
      <c r="E5457" s="50" t="str">
        <f>IF(AND(LEN(NICAP[[#This Row],[State or      Country]])=2,NICAP[[#This Row],[State or      Country]]&lt;&gt;"UK"),"US","Other")</f>
        <v>Other</v>
      </c>
      <c r="F5457" s="49">
        <v>7</v>
      </c>
      <c r="G5457" s="48"/>
      <c r="H5457" s="48"/>
      <c r="I5457" s="48"/>
      <c r="J5457" s="48"/>
      <c r="K5457" s="48"/>
      <c r="L5457" s="36" t="s">
        <v>2502</v>
      </c>
      <c r="M5457" s="36" t="str">
        <f>IF(LEFT(NICAP[[#This Row],[Date]],1)=0,"Y","N")</f>
        <v>N</v>
      </c>
      <c r="N5457" s="36"/>
      <c r="O5457" s="36" t="str">
        <f>19&amp;LEFT(NICAP[[#This Row],[Date]],2)</f>
        <v>1981</v>
      </c>
      <c r="P5457" s="36" t="str">
        <f>MID(NICAP[[#This Row],[Date]],3,2)</f>
        <v>09</v>
      </c>
      <c r="Q5457" s="36" t="str">
        <f>RIGHT(NICAP[[#This Row],[Date]],2)</f>
        <v>00</v>
      </c>
      <c r="R5457" s="26">
        <f>DATE(NICAP[[#This Row],[Year]],NICAP[[#This Row],[Month]],NICAP[[#This Row],[Day]])</f>
        <v>29829</v>
      </c>
      <c r="S5457" s="35" t="str">
        <f t="shared" si="170"/>
        <v/>
      </c>
      <c r="T5457" s="24" t="str">
        <f t="shared" si="171"/>
        <v>Germany</v>
      </c>
    </row>
    <row r="5458" spans="1:20" ht="72" customHeight="1" x14ac:dyDescent="0.2">
      <c r="A5458" s="35">
        <v>5449</v>
      </c>
      <c r="B5458" s="57">
        <v>810912</v>
      </c>
      <c r="C5458" s="50" t="s">
        <v>2501</v>
      </c>
      <c r="D5458" s="50" t="s">
        <v>1810</v>
      </c>
      <c r="E5458" s="50" t="str">
        <f>IF(AND(LEN(NICAP[[#This Row],[State or      Country]])=2,NICAP[[#This Row],[State or      Country]]&lt;&gt;"UK"),"US","Other")</f>
        <v>Other</v>
      </c>
      <c r="F5458" s="49">
        <v>2</v>
      </c>
      <c r="G5458" s="48"/>
      <c r="H5458" s="48"/>
      <c r="I5458" s="48"/>
      <c r="J5458" s="48"/>
      <c r="K5458" s="48"/>
      <c r="L5458" s="36" t="s">
        <v>2500</v>
      </c>
      <c r="M5458" s="36" t="str">
        <f>IF(LEFT(NICAP[[#This Row],[Date]],1)=0,"Y","N")</f>
        <v>N</v>
      </c>
      <c r="N5458" s="36"/>
      <c r="O5458" s="36" t="str">
        <f>19&amp;LEFT(NICAP[[#This Row],[Date]],2)</f>
        <v>1981</v>
      </c>
      <c r="P5458" s="36" t="str">
        <f>MID(NICAP[[#This Row],[Date]],3,2)</f>
        <v>09</v>
      </c>
      <c r="Q5458" s="36" t="str">
        <f>RIGHT(NICAP[[#This Row],[Date]],2)</f>
        <v>12</v>
      </c>
      <c r="R5458" s="26">
        <f>DATE(NICAP[[#This Row],[Year]],NICAP[[#This Row],[Month]],NICAP[[#This Row],[Day]])</f>
        <v>29841</v>
      </c>
      <c r="S5458" s="35" t="str">
        <f t="shared" si="170"/>
        <v/>
      </c>
      <c r="T5458" s="24" t="str">
        <f t="shared" si="171"/>
        <v>Italy</v>
      </c>
    </row>
    <row r="5459" spans="1:20" ht="71.25" customHeight="1" x14ac:dyDescent="0.2">
      <c r="A5459" s="35">
        <v>5450</v>
      </c>
      <c r="B5459" s="57">
        <v>810912</v>
      </c>
      <c r="C5459" s="50" t="s">
        <v>2501</v>
      </c>
      <c r="D5459" s="50" t="s">
        <v>1810</v>
      </c>
      <c r="E5459" s="50" t="str">
        <f>IF(AND(LEN(NICAP[[#This Row],[State or      Country]])=2,NICAP[[#This Row],[State or      Country]]&lt;&gt;"UK"),"US","Other")</f>
        <v>Other</v>
      </c>
      <c r="F5459" s="49">
        <v>7</v>
      </c>
      <c r="G5459" s="48"/>
      <c r="H5459" s="48"/>
      <c r="I5459" s="48"/>
      <c r="J5459" s="48"/>
      <c r="K5459" s="48"/>
      <c r="L5459" s="36" t="s">
        <v>2500</v>
      </c>
      <c r="M5459" s="36" t="str">
        <f>IF(LEFT(NICAP[[#This Row],[Date]],1)=0,"Y","N")</f>
        <v>N</v>
      </c>
      <c r="N5459" s="36"/>
      <c r="O5459" s="36" t="str">
        <f>19&amp;LEFT(NICAP[[#This Row],[Date]],2)</f>
        <v>1981</v>
      </c>
      <c r="P5459" s="36" t="str">
        <f>MID(NICAP[[#This Row],[Date]],3,2)</f>
        <v>09</v>
      </c>
      <c r="Q5459" s="36" t="str">
        <f>RIGHT(NICAP[[#This Row],[Date]],2)</f>
        <v>12</v>
      </c>
      <c r="R5459" s="26">
        <f>DATE(NICAP[[#This Row],[Year]],NICAP[[#This Row],[Month]],NICAP[[#This Row],[Day]])</f>
        <v>29841</v>
      </c>
      <c r="S5459" s="35" t="str">
        <f t="shared" si="170"/>
        <v/>
      </c>
      <c r="T5459" s="24" t="str">
        <f t="shared" si="171"/>
        <v>Italy</v>
      </c>
    </row>
    <row r="5460" spans="1:20" ht="27.75" customHeight="1" x14ac:dyDescent="0.2">
      <c r="A5460" s="35">
        <v>5451</v>
      </c>
      <c r="B5460" s="60">
        <v>810918</v>
      </c>
      <c r="C5460" s="44" t="s">
        <v>2499</v>
      </c>
      <c r="D5460" s="44" t="s">
        <v>1676</v>
      </c>
      <c r="E5460" s="44" t="str">
        <f>IF(AND(LEN(NICAP[[#This Row],[State or      Country]])=2,NICAP[[#This Row],[State or      Country]]&lt;&gt;"UK"),"US","Other")</f>
        <v>US</v>
      </c>
      <c r="F5460" s="43">
        <v>2</v>
      </c>
      <c r="G5460" s="41"/>
      <c r="H5460" s="41"/>
      <c r="I5460" s="41"/>
      <c r="J5460" s="41"/>
      <c r="K5460" s="41"/>
      <c r="L5460" s="42" t="s">
        <v>2498</v>
      </c>
      <c r="M5460" s="42" t="str">
        <f>IF(LEFT(NICAP[[#This Row],[Date]],1)=0,"Y","N")</f>
        <v>N</v>
      </c>
      <c r="N5460" s="42"/>
      <c r="O5460" s="42" t="str">
        <f>19&amp;LEFT(NICAP[[#This Row],[Date]],2)</f>
        <v>1981</v>
      </c>
      <c r="P5460" s="42" t="str">
        <f>MID(NICAP[[#This Row],[Date]],3,2)</f>
        <v>09</v>
      </c>
      <c r="Q5460" s="42" t="str">
        <f>RIGHT(NICAP[[#This Row],[Date]],2)</f>
        <v>18</v>
      </c>
      <c r="R5460" s="26">
        <f>DATE(NICAP[[#This Row],[Year]],NICAP[[#This Row],[Month]],NICAP[[#This Row],[Day]])</f>
        <v>29847</v>
      </c>
      <c r="S5460" s="35" t="str">
        <f t="shared" si="170"/>
        <v>CA</v>
      </c>
      <c r="T5460" s="24" t="str">
        <f t="shared" si="171"/>
        <v>US</v>
      </c>
    </row>
    <row r="5461" spans="1:20" ht="27.75" customHeight="1" x14ac:dyDescent="0.2">
      <c r="A5461" s="35">
        <v>5452</v>
      </c>
      <c r="B5461" s="60">
        <v>811000</v>
      </c>
      <c r="C5461" s="44" t="s">
        <v>2497</v>
      </c>
      <c r="D5461" s="44" t="s">
        <v>1667</v>
      </c>
      <c r="E5461" s="44" t="str">
        <f>IF(AND(LEN(NICAP[[#This Row],[State or      Country]])=2,NICAP[[#This Row],[State or      Country]]&lt;&gt;"UK"),"US","Other")</f>
        <v>US</v>
      </c>
      <c r="F5461" s="43">
        <v>1</v>
      </c>
      <c r="G5461" s="41"/>
      <c r="H5461" s="41"/>
      <c r="I5461" s="41"/>
      <c r="J5461" s="41"/>
      <c r="K5461" s="41"/>
      <c r="L5461" s="59" t="s">
        <v>2496</v>
      </c>
      <c r="M5461" s="59" t="str">
        <f>IF(LEFT(NICAP[[#This Row],[Date]],1)=0,"Y","N")</f>
        <v>N</v>
      </c>
      <c r="N5461" s="59"/>
      <c r="O5461" s="59" t="str">
        <f>19&amp;LEFT(NICAP[[#This Row],[Date]],2)</f>
        <v>1981</v>
      </c>
      <c r="P5461" s="59" t="str">
        <f>MID(NICAP[[#This Row],[Date]],3,2)</f>
        <v>10</v>
      </c>
      <c r="Q5461" s="59" t="str">
        <f>RIGHT(NICAP[[#This Row],[Date]],2)</f>
        <v>00</v>
      </c>
      <c r="R5461" s="26">
        <f>DATE(NICAP[[#This Row],[Year]],NICAP[[#This Row],[Month]],NICAP[[#This Row],[Day]])</f>
        <v>29859</v>
      </c>
      <c r="S5461" s="35" t="str">
        <f t="shared" si="170"/>
        <v>TX</v>
      </c>
      <c r="T5461" s="24" t="str">
        <f t="shared" si="171"/>
        <v>US</v>
      </c>
    </row>
    <row r="5462" spans="1:20" ht="12.75" customHeight="1" x14ac:dyDescent="0.2">
      <c r="A5462" s="35">
        <v>5453</v>
      </c>
      <c r="B5462" s="55">
        <v>811031</v>
      </c>
      <c r="C5462" s="39" t="s">
        <v>2495</v>
      </c>
      <c r="D5462" s="39" t="s">
        <v>2232</v>
      </c>
      <c r="E5462" s="39" t="str">
        <f>IF(AND(LEN(NICAP[[#This Row],[State or      Country]])=2,NICAP[[#This Row],[State or      Country]]&lt;&gt;"UK"),"US","Other")</f>
        <v>Other</v>
      </c>
      <c r="F5462" s="38">
        <v>11</v>
      </c>
      <c r="G5462" s="37"/>
      <c r="H5462" s="37"/>
      <c r="I5462" s="37"/>
      <c r="J5462" s="37"/>
      <c r="K5462" s="37"/>
      <c r="L5462" s="36" t="s">
        <v>2494</v>
      </c>
      <c r="M5462" s="36" t="str">
        <f>IF(LEFT(NICAP[[#This Row],[Date]],1)=0,"Y","N")</f>
        <v>N</v>
      </c>
      <c r="N5462" s="36"/>
      <c r="O5462" s="36" t="str">
        <f>19&amp;LEFT(NICAP[[#This Row],[Date]],2)</f>
        <v>1981</v>
      </c>
      <c r="P5462" s="36" t="str">
        <f>MID(NICAP[[#This Row],[Date]],3,2)</f>
        <v>10</v>
      </c>
      <c r="Q5462" s="36" t="str">
        <f>RIGHT(NICAP[[#This Row],[Date]],2)</f>
        <v>31</v>
      </c>
      <c r="R5462" s="26">
        <f>DATE(NICAP[[#This Row],[Year]],NICAP[[#This Row],[Month]],NICAP[[#This Row],[Day]])</f>
        <v>29890</v>
      </c>
      <c r="S5462" s="35" t="str">
        <f t="shared" si="170"/>
        <v/>
      </c>
      <c r="T5462" s="24" t="str">
        <f t="shared" si="171"/>
        <v>Arg</v>
      </c>
    </row>
    <row r="5463" spans="1:20" ht="27" customHeight="1" x14ac:dyDescent="0.2">
      <c r="A5463" s="35">
        <v>5454</v>
      </c>
      <c r="B5463" s="60">
        <v>811100</v>
      </c>
      <c r="C5463" s="44" t="s">
        <v>2461</v>
      </c>
      <c r="D5463" s="44" t="s">
        <v>2189</v>
      </c>
      <c r="E5463" s="44" t="str">
        <f>IF(AND(LEN(NICAP[[#This Row],[State or      Country]])=2,NICAP[[#This Row],[State or      Country]]&lt;&gt;"UK"),"US","Other")</f>
        <v>Other</v>
      </c>
      <c r="F5463" s="43">
        <v>8</v>
      </c>
      <c r="G5463" s="41"/>
      <c r="H5463" s="41"/>
      <c r="I5463" s="41"/>
      <c r="J5463" s="41"/>
      <c r="K5463" s="41"/>
      <c r="L5463" s="42" t="s">
        <v>2493</v>
      </c>
      <c r="M5463" s="42" t="str">
        <f>IF(LEFT(NICAP[[#This Row],[Date]],1)=0,"Y","N")</f>
        <v>N</v>
      </c>
      <c r="N5463" s="42"/>
      <c r="O5463" s="42" t="str">
        <f>19&amp;LEFT(NICAP[[#This Row],[Date]],2)</f>
        <v>1981</v>
      </c>
      <c r="P5463" s="42" t="str">
        <f>MID(NICAP[[#This Row],[Date]],3,2)</f>
        <v>11</v>
      </c>
      <c r="Q5463" s="42" t="str">
        <f>RIGHT(NICAP[[#This Row],[Date]],2)</f>
        <v>00</v>
      </c>
      <c r="R5463" s="26">
        <f>DATE(NICAP[[#This Row],[Year]],NICAP[[#This Row],[Month]],NICAP[[#This Row],[Day]])</f>
        <v>29890</v>
      </c>
      <c r="S5463" s="35" t="str">
        <f t="shared" si="170"/>
        <v/>
      </c>
      <c r="T5463" s="24" t="str">
        <f t="shared" si="171"/>
        <v>Norway</v>
      </c>
    </row>
    <row r="5464" spans="1:20" ht="12.75" customHeight="1" x14ac:dyDescent="0.2">
      <c r="A5464" s="35">
        <v>5455</v>
      </c>
      <c r="B5464" s="55">
        <v>811008</v>
      </c>
      <c r="C5464" s="39" t="s">
        <v>2492</v>
      </c>
      <c r="D5464" s="39" t="s">
        <v>1702</v>
      </c>
      <c r="E5464" s="39" t="str">
        <f>IF(AND(LEN(NICAP[[#This Row],[State or      Country]])=2,NICAP[[#This Row],[State or      Country]]&lt;&gt;"UK"),"US","Other")</f>
        <v>Other</v>
      </c>
      <c r="F5464" s="38">
        <v>8</v>
      </c>
      <c r="G5464" s="37"/>
      <c r="H5464" s="37"/>
      <c r="I5464" s="37"/>
      <c r="J5464" s="37"/>
      <c r="K5464" s="37"/>
      <c r="L5464" s="36" t="s">
        <v>2491</v>
      </c>
      <c r="M5464" s="36" t="str">
        <f>IF(LEFT(NICAP[[#This Row],[Date]],1)=0,"Y","N")</f>
        <v>N</v>
      </c>
      <c r="N5464" s="36"/>
      <c r="O5464" s="36" t="str">
        <f>19&amp;LEFT(NICAP[[#This Row],[Date]],2)</f>
        <v>1981</v>
      </c>
      <c r="P5464" s="36" t="str">
        <f>MID(NICAP[[#This Row],[Date]],3,2)</f>
        <v>10</v>
      </c>
      <c r="Q5464" s="36" t="str">
        <f>RIGHT(NICAP[[#This Row],[Date]],2)</f>
        <v>08</v>
      </c>
      <c r="R5464" s="26">
        <f>DATE(NICAP[[#This Row],[Year]],NICAP[[#This Row],[Month]],NICAP[[#This Row],[Day]])</f>
        <v>29867</v>
      </c>
      <c r="S5464" s="35" t="str">
        <f t="shared" si="170"/>
        <v/>
      </c>
      <c r="T5464" s="24" t="str">
        <f t="shared" si="171"/>
        <v>CAN</v>
      </c>
    </row>
    <row r="5465" spans="1:20" ht="130.5" customHeight="1" x14ac:dyDescent="0.2">
      <c r="A5465" s="35">
        <v>5456</v>
      </c>
      <c r="B5465" s="67">
        <v>811008</v>
      </c>
      <c r="C5465" s="50" t="s">
        <v>2490</v>
      </c>
      <c r="D5465" s="50" t="s">
        <v>1810</v>
      </c>
      <c r="E5465" s="50" t="str">
        <f>IF(AND(LEN(NICAP[[#This Row],[State or      Country]])=2,NICAP[[#This Row],[State or      Country]]&lt;&gt;"UK"),"US","Other")</f>
        <v>Other</v>
      </c>
      <c r="F5465" s="75">
        <v>2</v>
      </c>
      <c r="G5465" s="48"/>
      <c r="H5465" s="48"/>
      <c r="I5465" s="48"/>
      <c r="J5465" s="48"/>
      <c r="K5465" s="48"/>
      <c r="L5465" s="36" t="s">
        <v>2489</v>
      </c>
      <c r="M5465" s="36" t="str">
        <f>IF(LEFT(NICAP[[#This Row],[Date]],1)=0,"Y","N")</f>
        <v>N</v>
      </c>
      <c r="N5465" s="36"/>
      <c r="O5465" s="36" t="str">
        <f>19&amp;LEFT(NICAP[[#This Row],[Date]],2)</f>
        <v>1981</v>
      </c>
      <c r="P5465" s="36" t="str">
        <f>MID(NICAP[[#This Row],[Date]],3,2)</f>
        <v>10</v>
      </c>
      <c r="Q5465" s="36" t="str">
        <f>RIGHT(NICAP[[#This Row],[Date]],2)</f>
        <v>08</v>
      </c>
      <c r="R5465" s="26">
        <f>DATE(NICAP[[#This Row],[Year]],NICAP[[#This Row],[Month]],NICAP[[#This Row],[Day]])</f>
        <v>29867</v>
      </c>
      <c r="S5465" s="35" t="str">
        <f t="shared" si="170"/>
        <v/>
      </c>
      <c r="T5465" s="24" t="str">
        <f t="shared" si="171"/>
        <v>Italy</v>
      </c>
    </row>
    <row r="5466" spans="1:20" ht="129.75" customHeight="1" x14ac:dyDescent="0.2">
      <c r="A5466" s="35">
        <v>5457</v>
      </c>
      <c r="B5466" s="67">
        <v>811008</v>
      </c>
      <c r="C5466" s="50" t="s">
        <v>2490</v>
      </c>
      <c r="D5466" s="50" t="s">
        <v>1810</v>
      </c>
      <c r="E5466" s="50" t="str">
        <f>IF(AND(LEN(NICAP[[#This Row],[State or      Country]])=2,NICAP[[#This Row],[State or      Country]]&lt;&gt;"UK"),"US","Other")</f>
        <v>Other</v>
      </c>
      <c r="F5466" s="75">
        <v>7</v>
      </c>
      <c r="G5466" s="48"/>
      <c r="H5466" s="48"/>
      <c r="I5466" s="48"/>
      <c r="J5466" s="48"/>
      <c r="K5466" s="48"/>
      <c r="L5466" s="36" t="s">
        <v>2489</v>
      </c>
      <c r="M5466" s="36" t="str">
        <f>IF(LEFT(NICAP[[#This Row],[Date]],1)=0,"Y","N")</f>
        <v>N</v>
      </c>
      <c r="N5466" s="36"/>
      <c r="O5466" s="36" t="str">
        <f>19&amp;LEFT(NICAP[[#This Row],[Date]],2)</f>
        <v>1981</v>
      </c>
      <c r="P5466" s="36" t="str">
        <f>MID(NICAP[[#This Row],[Date]],3,2)</f>
        <v>10</v>
      </c>
      <c r="Q5466" s="36" t="str">
        <f>RIGHT(NICAP[[#This Row],[Date]],2)</f>
        <v>08</v>
      </c>
      <c r="R5466" s="26">
        <f>DATE(NICAP[[#This Row],[Year]],NICAP[[#This Row],[Month]],NICAP[[#This Row],[Day]])</f>
        <v>29867</v>
      </c>
      <c r="S5466" s="35" t="str">
        <f t="shared" si="170"/>
        <v/>
      </c>
      <c r="T5466" s="24" t="str">
        <f t="shared" si="171"/>
        <v>Italy</v>
      </c>
    </row>
    <row r="5467" spans="1:20" ht="57" customHeight="1" x14ac:dyDescent="0.2">
      <c r="A5467" s="35">
        <v>5458</v>
      </c>
      <c r="B5467" s="67">
        <v>811109</v>
      </c>
      <c r="C5467" s="50" t="s">
        <v>2488</v>
      </c>
      <c r="D5467" s="50" t="s">
        <v>2487</v>
      </c>
      <c r="E5467" s="50" t="str">
        <f>IF(AND(LEN(NICAP[[#This Row],[State or      Country]])=2,NICAP[[#This Row],[State or      Country]]&lt;&gt;"UK"),"US","Other")</f>
        <v>Other</v>
      </c>
      <c r="F5467" s="75">
        <v>2</v>
      </c>
      <c r="G5467" s="48"/>
      <c r="H5467" s="48"/>
      <c r="I5467" s="48"/>
      <c r="J5467" s="48"/>
      <c r="K5467" s="48"/>
      <c r="L5467" s="36" t="s">
        <v>2486</v>
      </c>
      <c r="M5467" s="36" t="str">
        <f>IF(LEFT(NICAP[[#This Row],[Date]],1)=0,"Y","N")</f>
        <v>N</v>
      </c>
      <c r="N5467" s="36"/>
      <c r="O5467" s="36" t="str">
        <f>19&amp;LEFT(NICAP[[#This Row],[Date]],2)</f>
        <v>1981</v>
      </c>
      <c r="P5467" s="36" t="str">
        <f>MID(NICAP[[#This Row],[Date]],3,2)</f>
        <v>11</v>
      </c>
      <c r="Q5467" s="36" t="str">
        <f>RIGHT(NICAP[[#This Row],[Date]],2)</f>
        <v>09</v>
      </c>
      <c r="R5467" s="26">
        <f>DATE(NICAP[[#This Row],[Year]],NICAP[[#This Row],[Month]],NICAP[[#This Row],[Day]])</f>
        <v>29899</v>
      </c>
      <c r="S5467" s="35" t="str">
        <f t="shared" si="170"/>
        <v/>
      </c>
      <c r="T5467" s="24" t="str">
        <f t="shared" si="171"/>
        <v>Kazakhstan</v>
      </c>
    </row>
    <row r="5468" spans="1:20" ht="56.25" customHeight="1" x14ac:dyDescent="0.2">
      <c r="A5468" s="35">
        <v>5459</v>
      </c>
      <c r="B5468" s="67">
        <v>811109</v>
      </c>
      <c r="C5468" s="50" t="s">
        <v>2488</v>
      </c>
      <c r="D5468" s="50" t="s">
        <v>2487</v>
      </c>
      <c r="E5468" s="50" t="str">
        <f>IF(AND(LEN(NICAP[[#This Row],[State or      Country]])=2,NICAP[[#This Row],[State or      Country]]&lt;&gt;"UK"),"US","Other")</f>
        <v>Other</v>
      </c>
      <c r="F5468" s="75">
        <v>7</v>
      </c>
      <c r="G5468" s="48"/>
      <c r="H5468" s="48"/>
      <c r="I5468" s="48"/>
      <c r="J5468" s="48"/>
      <c r="K5468" s="48"/>
      <c r="L5468" s="36" t="s">
        <v>2486</v>
      </c>
      <c r="M5468" s="36" t="str">
        <f>IF(LEFT(NICAP[[#This Row],[Date]],1)=0,"Y","N")</f>
        <v>N</v>
      </c>
      <c r="N5468" s="36"/>
      <c r="O5468" s="36" t="str">
        <f>19&amp;LEFT(NICAP[[#This Row],[Date]],2)</f>
        <v>1981</v>
      </c>
      <c r="P5468" s="36" t="str">
        <f>MID(NICAP[[#This Row],[Date]],3,2)</f>
        <v>11</v>
      </c>
      <c r="Q5468" s="36" t="str">
        <f>RIGHT(NICAP[[#This Row],[Date]],2)</f>
        <v>09</v>
      </c>
      <c r="R5468" s="26">
        <f>DATE(NICAP[[#This Row],[Year]],NICAP[[#This Row],[Month]],NICAP[[#This Row],[Day]])</f>
        <v>29899</v>
      </c>
      <c r="S5468" s="35" t="str">
        <f t="shared" si="170"/>
        <v/>
      </c>
      <c r="T5468" s="24" t="str">
        <f t="shared" si="171"/>
        <v>Kazakhstan</v>
      </c>
    </row>
    <row r="5469" spans="1:20" ht="27.75" customHeight="1" x14ac:dyDescent="0.2">
      <c r="A5469" s="35">
        <v>5460</v>
      </c>
      <c r="B5469" s="66">
        <v>811219</v>
      </c>
      <c r="C5469" s="44" t="s">
        <v>2466</v>
      </c>
      <c r="D5469" s="44" t="s">
        <v>1749</v>
      </c>
      <c r="E5469" s="44" t="str">
        <f>IF(AND(LEN(NICAP[[#This Row],[State or      Country]])=2,NICAP[[#This Row],[State or      Country]]&lt;&gt;"UK"),"US","Other")</f>
        <v>Other</v>
      </c>
      <c r="F5469" s="74">
        <v>3</v>
      </c>
      <c r="G5469" s="41"/>
      <c r="H5469" s="41"/>
      <c r="I5469" s="41"/>
      <c r="J5469" s="41"/>
      <c r="K5469" s="41"/>
      <c r="L5469" s="42" t="s">
        <v>2485</v>
      </c>
      <c r="M5469" s="42" t="str">
        <f>IF(LEFT(NICAP[[#This Row],[Date]],1)=0,"Y","N")</f>
        <v>N</v>
      </c>
      <c r="N5469" s="42"/>
      <c r="O5469" s="42" t="str">
        <f>19&amp;LEFT(NICAP[[#This Row],[Date]],2)</f>
        <v>1981</v>
      </c>
      <c r="P5469" s="42" t="str">
        <f>MID(NICAP[[#This Row],[Date]],3,2)</f>
        <v>12</v>
      </c>
      <c r="Q5469" s="42" t="str">
        <f>RIGHT(NICAP[[#This Row],[Date]],2)</f>
        <v>19</v>
      </c>
      <c r="R5469" s="26">
        <f>DATE(NICAP[[#This Row],[Year]],NICAP[[#This Row],[Month]],NICAP[[#This Row],[Day]])</f>
        <v>29939</v>
      </c>
      <c r="S5469" s="35" t="str">
        <f t="shared" si="170"/>
        <v/>
      </c>
      <c r="T5469" s="24" t="str">
        <f t="shared" si="171"/>
        <v>Brazil</v>
      </c>
    </row>
    <row r="5470" spans="1:20" ht="27" customHeight="1" x14ac:dyDescent="0.2">
      <c r="A5470" s="35">
        <v>5461</v>
      </c>
      <c r="B5470" s="66">
        <v>820219</v>
      </c>
      <c r="C5470" s="44" t="s">
        <v>2484</v>
      </c>
      <c r="D5470" s="44" t="s">
        <v>2232</v>
      </c>
      <c r="E5470" s="44" t="str">
        <f>IF(AND(LEN(NICAP[[#This Row],[State or      Country]])=2,NICAP[[#This Row],[State or      Country]]&lt;&gt;"UK"),"US","Other")</f>
        <v>Other</v>
      </c>
      <c r="F5470" s="74">
        <v>3</v>
      </c>
      <c r="G5470" s="41"/>
      <c r="H5470" s="41"/>
      <c r="I5470" s="41"/>
      <c r="J5470" s="41"/>
      <c r="K5470" s="41"/>
      <c r="L5470" s="42" t="s">
        <v>2483</v>
      </c>
      <c r="M5470" s="42" t="str">
        <f>IF(LEFT(NICAP[[#This Row],[Date]],1)=0,"Y","N")</f>
        <v>N</v>
      </c>
      <c r="N5470" s="42"/>
      <c r="O5470" s="42" t="str">
        <f>19&amp;LEFT(NICAP[[#This Row],[Date]],2)</f>
        <v>1982</v>
      </c>
      <c r="P5470" s="42" t="str">
        <f>MID(NICAP[[#This Row],[Date]],3,2)</f>
        <v>02</v>
      </c>
      <c r="Q5470" s="42" t="str">
        <f>RIGHT(NICAP[[#This Row],[Date]],2)</f>
        <v>19</v>
      </c>
      <c r="R5470" s="26">
        <f>DATE(NICAP[[#This Row],[Year]],NICAP[[#This Row],[Month]],NICAP[[#This Row],[Day]])</f>
        <v>30001</v>
      </c>
      <c r="S5470" s="35" t="str">
        <f t="shared" si="170"/>
        <v/>
      </c>
      <c r="T5470" s="24" t="str">
        <f t="shared" si="171"/>
        <v>Arg</v>
      </c>
    </row>
    <row r="5471" spans="1:20" ht="42" customHeight="1" x14ac:dyDescent="0.2">
      <c r="A5471" s="35">
        <v>5462</v>
      </c>
      <c r="B5471" s="67">
        <v>811121</v>
      </c>
      <c r="C5471" s="50" t="s">
        <v>2482</v>
      </c>
      <c r="D5471" s="50" t="s">
        <v>1805</v>
      </c>
      <c r="E5471" s="50" t="str">
        <f>IF(AND(LEN(NICAP[[#This Row],[State or      Country]])=2,NICAP[[#This Row],[State or      Country]]&lt;&gt;"UK"),"US","Other")</f>
        <v>Other</v>
      </c>
      <c r="F5471" s="75">
        <v>2</v>
      </c>
      <c r="G5471" s="48"/>
      <c r="H5471" s="48"/>
      <c r="I5471" s="48"/>
      <c r="J5471" s="48"/>
      <c r="K5471" s="48"/>
      <c r="L5471" s="42" t="s">
        <v>2481</v>
      </c>
      <c r="M5471" s="42" t="str">
        <f>IF(LEFT(NICAP[[#This Row],[Date]],1)=0,"Y","N")</f>
        <v>N</v>
      </c>
      <c r="N5471" s="42"/>
      <c r="O5471" s="42" t="str">
        <f>19&amp;LEFT(NICAP[[#This Row],[Date]],2)</f>
        <v>1981</v>
      </c>
      <c r="P5471" s="42" t="str">
        <f>MID(NICAP[[#This Row],[Date]],3,2)</f>
        <v>11</v>
      </c>
      <c r="Q5471" s="42" t="str">
        <f>RIGHT(NICAP[[#This Row],[Date]],2)</f>
        <v>21</v>
      </c>
      <c r="R5471" s="26">
        <f>DATE(NICAP[[#This Row],[Year]],NICAP[[#This Row],[Month]],NICAP[[#This Row],[Day]])</f>
        <v>29911</v>
      </c>
      <c r="S5471" s="35" t="str">
        <f t="shared" si="170"/>
        <v/>
      </c>
      <c r="T5471" s="24" t="str">
        <f t="shared" si="171"/>
        <v>Sweden</v>
      </c>
    </row>
    <row r="5472" spans="1:20" ht="41.25" customHeight="1" x14ac:dyDescent="0.2">
      <c r="A5472" s="35">
        <v>5463</v>
      </c>
      <c r="B5472" s="67">
        <v>811121</v>
      </c>
      <c r="C5472" s="50" t="s">
        <v>2482</v>
      </c>
      <c r="D5472" s="50" t="s">
        <v>1805</v>
      </c>
      <c r="E5472" s="50" t="str">
        <f>IF(AND(LEN(NICAP[[#This Row],[State or      Country]])=2,NICAP[[#This Row],[State or      Country]]&lt;&gt;"UK"),"US","Other")</f>
        <v>Other</v>
      </c>
      <c r="F5472" s="75">
        <v>8</v>
      </c>
      <c r="G5472" s="48"/>
      <c r="H5472" s="48"/>
      <c r="I5472" s="48"/>
      <c r="J5472" s="48"/>
      <c r="K5472" s="48"/>
      <c r="L5472" s="42" t="s">
        <v>2481</v>
      </c>
      <c r="M5472" s="42" t="str">
        <f>IF(LEFT(NICAP[[#This Row],[Date]],1)=0,"Y","N")</f>
        <v>N</v>
      </c>
      <c r="N5472" s="42"/>
      <c r="O5472" s="42" t="str">
        <f>19&amp;LEFT(NICAP[[#This Row],[Date]],2)</f>
        <v>1981</v>
      </c>
      <c r="P5472" s="42" t="str">
        <f>MID(NICAP[[#This Row],[Date]],3,2)</f>
        <v>11</v>
      </c>
      <c r="Q5472" s="42" t="str">
        <f>RIGHT(NICAP[[#This Row],[Date]],2)</f>
        <v>21</v>
      </c>
      <c r="R5472" s="26">
        <f>DATE(NICAP[[#This Row],[Year]],NICAP[[#This Row],[Month]],NICAP[[#This Row],[Day]])</f>
        <v>29911</v>
      </c>
      <c r="S5472" s="35" t="str">
        <f t="shared" si="170"/>
        <v/>
      </c>
      <c r="T5472" s="24" t="str">
        <f t="shared" si="171"/>
        <v>Sweden</v>
      </c>
    </row>
    <row r="5473" spans="1:20" ht="42" customHeight="1" x14ac:dyDescent="0.2">
      <c r="A5473" s="35">
        <v>5464</v>
      </c>
      <c r="B5473" s="67">
        <v>811124</v>
      </c>
      <c r="C5473" s="50" t="s">
        <v>2480</v>
      </c>
      <c r="D5473" s="50" t="s">
        <v>1667</v>
      </c>
      <c r="E5473" s="50" t="str">
        <f>IF(AND(LEN(NICAP[[#This Row],[State or      Country]])=2,NICAP[[#This Row],[State or      Country]]&lt;&gt;"UK"),"US","Other")</f>
        <v>US</v>
      </c>
      <c r="F5473" s="75">
        <v>2</v>
      </c>
      <c r="G5473" s="48"/>
      <c r="H5473" s="48"/>
      <c r="I5473" s="48"/>
      <c r="J5473" s="48"/>
      <c r="K5473" s="48"/>
      <c r="L5473" s="36" t="s">
        <v>2479</v>
      </c>
      <c r="M5473" s="36" t="str">
        <f>IF(LEFT(NICAP[[#This Row],[Date]],1)=0,"Y","N")</f>
        <v>N</v>
      </c>
      <c r="N5473" s="36"/>
      <c r="O5473" s="36" t="str">
        <f>19&amp;LEFT(NICAP[[#This Row],[Date]],2)</f>
        <v>1981</v>
      </c>
      <c r="P5473" s="36" t="str">
        <f>MID(NICAP[[#This Row],[Date]],3,2)</f>
        <v>11</v>
      </c>
      <c r="Q5473" s="36" t="str">
        <f>RIGHT(NICAP[[#This Row],[Date]],2)</f>
        <v>24</v>
      </c>
      <c r="R5473" s="26">
        <f>DATE(NICAP[[#This Row],[Year]],NICAP[[#This Row],[Month]],NICAP[[#This Row],[Day]])</f>
        <v>29914</v>
      </c>
      <c r="S5473" s="35" t="str">
        <f t="shared" si="170"/>
        <v>TX</v>
      </c>
      <c r="T5473" s="24" t="str">
        <f t="shared" si="171"/>
        <v>US</v>
      </c>
    </row>
    <row r="5474" spans="1:20" ht="71.25" customHeight="1" x14ac:dyDescent="0.2">
      <c r="A5474" s="35">
        <v>5465</v>
      </c>
      <c r="B5474" s="69" t="s">
        <v>2478</v>
      </c>
      <c r="C5474" s="50" t="s">
        <v>2477</v>
      </c>
      <c r="D5474" s="50" t="s">
        <v>1950</v>
      </c>
      <c r="E5474" s="50" t="str">
        <f>IF(AND(LEN(NICAP[[#This Row],[State or      Country]])=2,NICAP[[#This Row],[State or      Country]]&lt;&gt;"UK"),"US","Other")</f>
        <v>Other</v>
      </c>
      <c r="F5474" s="75">
        <v>2</v>
      </c>
      <c r="G5474" s="48"/>
      <c r="H5474" s="48"/>
      <c r="I5474" s="48"/>
      <c r="J5474" s="48"/>
      <c r="K5474" s="48"/>
      <c r="L5474" s="36" t="s">
        <v>2476</v>
      </c>
      <c r="M5474" s="36" t="str">
        <f>IF(LEFT(NICAP[[#This Row],[Date]],1)=0,"Y","N")</f>
        <v>N</v>
      </c>
      <c r="N5474" s="36"/>
      <c r="O5474" s="36" t="str">
        <f>19&amp;LEFT(NICAP[[#This Row],[Date]],2)</f>
        <v>1981</v>
      </c>
      <c r="P5474" s="36" t="str">
        <f>MID(NICAP[[#This Row],[Date]],3,2)</f>
        <v>En</v>
      </c>
      <c r="Q5474" s="36" t="str">
        <f>RIGHT(NICAP[[#This Row],[Date]],2)</f>
        <v>nd</v>
      </c>
      <c r="R5474" s="26" t="e">
        <f>DATE(NICAP[[#This Row],[Year]],NICAP[[#This Row],[Month]],NICAP[[#This Row],[Day]])</f>
        <v>#VALUE!</v>
      </c>
      <c r="S5474" s="35" t="str">
        <f t="shared" si="170"/>
        <v/>
      </c>
      <c r="T5474" s="24" t="str">
        <f t="shared" si="171"/>
        <v>Spain</v>
      </c>
    </row>
    <row r="5475" spans="1:20" ht="57.75" customHeight="1" x14ac:dyDescent="0.2">
      <c r="A5475" s="35">
        <v>5466</v>
      </c>
      <c r="B5475" s="57">
        <v>811201</v>
      </c>
      <c r="C5475" s="50" t="s">
        <v>2461</v>
      </c>
      <c r="D5475" s="50" t="s">
        <v>2189</v>
      </c>
      <c r="E5475" s="50" t="str">
        <f>IF(AND(LEN(NICAP[[#This Row],[State or      Country]])=2,NICAP[[#This Row],[State or      Country]]&lt;&gt;"UK"),"US","Other")</f>
        <v>Other</v>
      </c>
      <c r="F5475" s="75">
        <v>1</v>
      </c>
      <c r="G5475" s="48"/>
      <c r="H5475" s="48"/>
      <c r="I5475" s="48"/>
      <c r="J5475" s="48"/>
      <c r="K5475" s="48"/>
      <c r="L5475" s="36" t="s">
        <v>2475</v>
      </c>
      <c r="M5475" s="36" t="str">
        <f>IF(LEFT(NICAP[[#This Row],[Date]],1)=0,"Y","N")</f>
        <v>N</v>
      </c>
      <c r="N5475" s="36"/>
      <c r="O5475" s="36" t="str">
        <f>19&amp;LEFT(NICAP[[#This Row],[Date]],2)</f>
        <v>1981</v>
      </c>
      <c r="P5475" s="36" t="str">
        <f>MID(NICAP[[#This Row],[Date]],3,2)</f>
        <v>12</v>
      </c>
      <c r="Q5475" s="36" t="str">
        <f>RIGHT(NICAP[[#This Row],[Date]],2)</f>
        <v>01</v>
      </c>
      <c r="R5475" s="26">
        <f>DATE(NICAP[[#This Row],[Year]],NICAP[[#This Row],[Month]],NICAP[[#This Row],[Day]])</f>
        <v>29921</v>
      </c>
      <c r="S5475" s="35" t="str">
        <f t="shared" si="170"/>
        <v/>
      </c>
      <c r="T5475" s="24" t="str">
        <f t="shared" si="171"/>
        <v>Norway</v>
      </c>
    </row>
    <row r="5476" spans="1:20" ht="72" customHeight="1" x14ac:dyDescent="0.2">
      <c r="A5476" s="35">
        <v>5467</v>
      </c>
      <c r="B5476" s="73">
        <v>811204</v>
      </c>
      <c r="C5476" s="50" t="s">
        <v>2474</v>
      </c>
      <c r="D5476" s="50" t="s">
        <v>1775</v>
      </c>
      <c r="E5476" s="50" t="str">
        <f>IF(AND(LEN(NICAP[[#This Row],[State or      Country]])=2,NICAP[[#This Row],[State or      Country]]&lt;&gt;"UK"),"US","Other")</f>
        <v>US</v>
      </c>
      <c r="F5476" s="75">
        <v>1</v>
      </c>
      <c r="G5476" s="48"/>
      <c r="H5476" s="48"/>
      <c r="I5476" s="48"/>
      <c r="J5476" s="48"/>
      <c r="K5476" s="48"/>
      <c r="L5476" s="36" t="s">
        <v>2473</v>
      </c>
      <c r="M5476" s="36" t="str">
        <f>IF(LEFT(NICAP[[#This Row],[Date]],1)=0,"Y","N")</f>
        <v>N</v>
      </c>
      <c r="N5476" s="36"/>
      <c r="O5476" s="36" t="str">
        <f>19&amp;LEFT(NICAP[[#This Row],[Date]],2)</f>
        <v>1981</v>
      </c>
      <c r="P5476" s="36" t="str">
        <f>MID(NICAP[[#This Row],[Date]],3,2)</f>
        <v>12</v>
      </c>
      <c r="Q5476" s="36" t="str">
        <f>RIGHT(NICAP[[#This Row],[Date]],2)</f>
        <v>04</v>
      </c>
      <c r="R5476" s="26">
        <f>DATE(NICAP[[#This Row],[Year]],NICAP[[#This Row],[Month]],NICAP[[#This Row],[Day]])</f>
        <v>29924</v>
      </c>
      <c r="S5476" s="35" t="str">
        <f t="shared" si="170"/>
        <v>CT</v>
      </c>
      <c r="T5476" s="24" t="str">
        <f t="shared" si="171"/>
        <v>US</v>
      </c>
    </row>
    <row r="5477" spans="1:20" ht="71.25" customHeight="1" x14ac:dyDescent="0.2">
      <c r="A5477" s="35">
        <v>5468</v>
      </c>
      <c r="B5477" s="57">
        <v>811208</v>
      </c>
      <c r="C5477" s="50" t="s">
        <v>2472</v>
      </c>
      <c r="D5477" s="50" t="s">
        <v>2122</v>
      </c>
      <c r="E5477" s="50" t="str">
        <f>IF(AND(LEN(NICAP[[#This Row],[State or      Country]])=2,NICAP[[#This Row],[State or      Country]]&lt;&gt;"UK"),"US","Other")</f>
        <v>US</v>
      </c>
      <c r="F5477" s="75">
        <v>1</v>
      </c>
      <c r="G5477" s="48"/>
      <c r="H5477" s="48"/>
      <c r="I5477" s="48"/>
      <c r="J5477" s="48"/>
      <c r="K5477" s="48"/>
      <c r="L5477" s="36" t="s">
        <v>2471</v>
      </c>
      <c r="M5477" s="36" t="str">
        <f>IF(LEFT(NICAP[[#This Row],[Date]],1)=0,"Y","N")</f>
        <v>N</v>
      </c>
      <c r="N5477" s="36"/>
      <c r="O5477" s="36" t="str">
        <f>19&amp;LEFT(NICAP[[#This Row],[Date]],2)</f>
        <v>1981</v>
      </c>
      <c r="P5477" s="36" t="str">
        <f>MID(NICAP[[#This Row],[Date]],3,2)</f>
        <v>12</v>
      </c>
      <c r="Q5477" s="36" t="str">
        <f>RIGHT(NICAP[[#This Row],[Date]],2)</f>
        <v>08</v>
      </c>
      <c r="R5477" s="26">
        <f>DATE(NICAP[[#This Row],[Year]],NICAP[[#This Row],[Month]],NICAP[[#This Row],[Day]])</f>
        <v>29928</v>
      </c>
      <c r="S5477" s="35" t="str">
        <f t="shared" si="170"/>
        <v>NM</v>
      </c>
      <c r="T5477" s="24" t="str">
        <f t="shared" si="171"/>
        <v>US</v>
      </c>
    </row>
    <row r="5478" spans="1:20" ht="72" customHeight="1" x14ac:dyDescent="0.2">
      <c r="A5478" s="35">
        <v>5469</v>
      </c>
      <c r="B5478" s="57">
        <v>811215</v>
      </c>
      <c r="C5478" s="50" t="s">
        <v>2470</v>
      </c>
      <c r="D5478" s="50" t="s">
        <v>2232</v>
      </c>
      <c r="E5478" s="50" t="str">
        <f>IF(AND(LEN(NICAP[[#This Row],[State or      Country]])=2,NICAP[[#This Row],[State or      Country]]&lt;&gt;"UK"),"US","Other")</f>
        <v>Other</v>
      </c>
      <c r="F5478" s="75">
        <v>2</v>
      </c>
      <c r="G5478" s="48"/>
      <c r="H5478" s="48"/>
      <c r="I5478" s="48"/>
      <c r="J5478" s="48"/>
      <c r="K5478" s="48"/>
      <c r="L5478" s="36" t="s">
        <v>2469</v>
      </c>
      <c r="M5478" s="36" t="str">
        <f>IF(LEFT(NICAP[[#This Row],[Date]],1)=0,"Y","N")</f>
        <v>N</v>
      </c>
      <c r="N5478" s="36"/>
      <c r="O5478" s="36" t="str">
        <f>19&amp;LEFT(NICAP[[#This Row],[Date]],2)</f>
        <v>1981</v>
      </c>
      <c r="P5478" s="36" t="str">
        <f>MID(NICAP[[#This Row],[Date]],3,2)</f>
        <v>12</v>
      </c>
      <c r="Q5478" s="36" t="str">
        <f>RIGHT(NICAP[[#This Row],[Date]],2)</f>
        <v>15</v>
      </c>
      <c r="R5478" s="26">
        <f>DATE(NICAP[[#This Row],[Year]],NICAP[[#This Row],[Month]],NICAP[[#This Row],[Day]])</f>
        <v>29935</v>
      </c>
      <c r="S5478" s="35" t="str">
        <f t="shared" si="170"/>
        <v/>
      </c>
      <c r="T5478" s="24" t="str">
        <f t="shared" si="171"/>
        <v>Arg</v>
      </c>
    </row>
    <row r="5479" spans="1:20" ht="71.25" customHeight="1" x14ac:dyDescent="0.2">
      <c r="A5479" s="35">
        <v>5470</v>
      </c>
      <c r="B5479" s="57">
        <v>811215</v>
      </c>
      <c r="C5479" s="50" t="s">
        <v>2470</v>
      </c>
      <c r="D5479" s="50" t="s">
        <v>2232</v>
      </c>
      <c r="E5479" s="50" t="str">
        <f>IF(AND(LEN(NICAP[[#This Row],[State or      Country]])=2,NICAP[[#This Row],[State or      Country]]&lt;&gt;"UK"),"US","Other")</f>
        <v>Other</v>
      </c>
      <c r="F5479" s="75">
        <v>3</v>
      </c>
      <c r="G5479" s="48"/>
      <c r="H5479" s="48"/>
      <c r="I5479" s="48"/>
      <c r="J5479" s="48"/>
      <c r="K5479" s="48"/>
      <c r="L5479" s="36" t="s">
        <v>2469</v>
      </c>
      <c r="M5479" s="36" t="str">
        <f>IF(LEFT(NICAP[[#This Row],[Date]],1)=0,"Y","N")</f>
        <v>N</v>
      </c>
      <c r="N5479" s="36"/>
      <c r="O5479" s="36" t="str">
        <f>19&amp;LEFT(NICAP[[#This Row],[Date]],2)</f>
        <v>1981</v>
      </c>
      <c r="P5479" s="36" t="str">
        <f>MID(NICAP[[#This Row],[Date]],3,2)</f>
        <v>12</v>
      </c>
      <c r="Q5479" s="36" t="str">
        <f>RIGHT(NICAP[[#This Row],[Date]],2)</f>
        <v>15</v>
      </c>
      <c r="R5479" s="26">
        <f>DATE(NICAP[[#This Row],[Year]],NICAP[[#This Row],[Month]],NICAP[[#This Row],[Day]])</f>
        <v>29935</v>
      </c>
      <c r="S5479" s="35" t="str">
        <f t="shared" si="170"/>
        <v/>
      </c>
      <c r="T5479" s="24" t="str">
        <f t="shared" si="171"/>
        <v>Arg</v>
      </c>
    </row>
    <row r="5480" spans="1:20" ht="72" customHeight="1" x14ac:dyDescent="0.2">
      <c r="A5480" s="35">
        <v>5471</v>
      </c>
      <c r="B5480" s="57">
        <v>811215</v>
      </c>
      <c r="C5480" s="50" t="s">
        <v>2470</v>
      </c>
      <c r="D5480" s="50" t="s">
        <v>2232</v>
      </c>
      <c r="E5480" s="50" t="str">
        <f>IF(AND(LEN(NICAP[[#This Row],[State or      Country]])=2,NICAP[[#This Row],[State or      Country]]&lt;&gt;"UK"),"US","Other")</f>
        <v>Other</v>
      </c>
      <c r="F5480" s="75">
        <v>7</v>
      </c>
      <c r="G5480" s="48"/>
      <c r="H5480" s="48"/>
      <c r="I5480" s="48"/>
      <c r="J5480" s="48"/>
      <c r="K5480" s="48"/>
      <c r="L5480" s="36" t="s">
        <v>2469</v>
      </c>
      <c r="M5480" s="36" t="str">
        <f>IF(LEFT(NICAP[[#This Row],[Date]],1)=0,"Y","N")</f>
        <v>N</v>
      </c>
      <c r="N5480" s="36"/>
      <c r="O5480" s="36" t="str">
        <f>19&amp;LEFT(NICAP[[#This Row],[Date]],2)</f>
        <v>1981</v>
      </c>
      <c r="P5480" s="36" t="str">
        <f>MID(NICAP[[#This Row],[Date]],3,2)</f>
        <v>12</v>
      </c>
      <c r="Q5480" s="36" t="str">
        <f>RIGHT(NICAP[[#This Row],[Date]],2)</f>
        <v>15</v>
      </c>
      <c r="R5480" s="26">
        <f>DATE(NICAP[[#This Row],[Year]],NICAP[[#This Row],[Month]],NICAP[[#This Row],[Day]])</f>
        <v>29935</v>
      </c>
      <c r="S5480" s="35" t="str">
        <f t="shared" si="170"/>
        <v/>
      </c>
      <c r="T5480" s="24" t="str">
        <f t="shared" si="171"/>
        <v>Arg</v>
      </c>
    </row>
    <row r="5481" spans="1:20" ht="57" customHeight="1" x14ac:dyDescent="0.2">
      <c r="A5481" s="35">
        <v>5472</v>
      </c>
      <c r="B5481" s="57">
        <v>811217</v>
      </c>
      <c r="C5481" s="50" t="s">
        <v>2468</v>
      </c>
      <c r="D5481" s="50" t="s">
        <v>1673</v>
      </c>
      <c r="E5481" s="50" t="str">
        <f>IF(AND(LEN(NICAP[[#This Row],[State or      Country]])=2,NICAP[[#This Row],[State or      Country]]&lt;&gt;"UK"),"US","Other")</f>
        <v>US</v>
      </c>
      <c r="F5481" s="75">
        <v>2</v>
      </c>
      <c r="G5481" s="48"/>
      <c r="H5481" s="48"/>
      <c r="I5481" s="48"/>
      <c r="J5481" s="48"/>
      <c r="K5481" s="48"/>
      <c r="L5481" s="36" t="s">
        <v>2467</v>
      </c>
      <c r="M5481" s="36" t="str">
        <f>IF(LEFT(NICAP[[#This Row],[Date]],1)=0,"Y","N")</f>
        <v>N</v>
      </c>
      <c r="N5481" s="36"/>
      <c r="O5481" s="36" t="str">
        <f>19&amp;LEFT(NICAP[[#This Row],[Date]],2)</f>
        <v>1981</v>
      </c>
      <c r="P5481" s="36" t="str">
        <f>MID(NICAP[[#This Row],[Date]],3,2)</f>
        <v>12</v>
      </c>
      <c r="Q5481" s="36" t="str">
        <f>RIGHT(NICAP[[#This Row],[Date]],2)</f>
        <v>17</v>
      </c>
      <c r="R5481" s="26">
        <f>DATE(NICAP[[#This Row],[Year]],NICAP[[#This Row],[Month]],NICAP[[#This Row],[Day]])</f>
        <v>29937</v>
      </c>
      <c r="S5481" s="35" t="str">
        <f t="shared" si="170"/>
        <v>NC</v>
      </c>
      <c r="T5481" s="24" t="str">
        <f t="shared" si="171"/>
        <v>US</v>
      </c>
    </row>
    <row r="5482" spans="1:20" ht="56.25" customHeight="1" x14ac:dyDescent="0.2">
      <c r="A5482" s="35">
        <v>5473</v>
      </c>
      <c r="B5482" s="57">
        <v>811217</v>
      </c>
      <c r="C5482" s="50" t="s">
        <v>2468</v>
      </c>
      <c r="D5482" s="50" t="s">
        <v>1673</v>
      </c>
      <c r="E5482" s="50" t="str">
        <f>IF(AND(LEN(NICAP[[#This Row],[State or      Country]])=2,NICAP[[#This Row],[State or      Country]]&lt;&gt;"UK"),"US","Other")</f>
        <v>US</v>
      </c>
      <c r="F5482" s="75">
        <v>4</v>
      </c>
      <c r="G5482" s="48"/>
      <c r="H5482" s="48"/>
      <c r="I5482" s="48"/>
      <c r="J5482" s="48"/>
      <c r="K5482" s="48"/>
      <c r="L5482" s="36" t="s">
        <v>2467</v>
      </c>
      <c r="M5482" s="36" t="str">
        <f>IF(LEFT(NICAP[[#This Row],[Date]],1)=0,"Y","N")</f>
        <v>N</v>
      </c>
      <c r="N5482" s="36"/>
      <c r="O5482" s="36" t="str">
        <f>19&amp;LEFT(NICAP[[#This Row],[Date]],2)</f>
        <v>1981</v>
      </c>
      <c r="P5482" s="36" t="str">
        <f>MID(NICAP[[#This Row],[Date]],3,2)</f>
        <v>12</v>
      </c>
      <c r="Q5482" s="36" t="str">
        <f>RIGHT(NICAP[[#This Row],[Date]],2)</f>
        <v>17</v>
      </c>
      <c r="R5482" s="26">
        <f>DATE(NICAP[[#This Row],[Year]],NICAP[[#This Row],[Month]],NICAP[[#This Row],[Day]])</f>
        <v>29937</v>
      </c>
      <c r="S5482" s="35" t="str">
        <f t="shared" si="170"/>
        <v>NC</v>
      </c>
      <c r="T5482" s="24" t="str">
        <f t="shared" si="171"/>
        <v>US</v>
      </c>
    </row>
    <row r="5483" spans="1:20" ht="57" customHeight="1" x14ac:dyDescent="0.2">
      <c r="A5483" s="35">
        <v>5474</v>
      </c>
      <c r="B5483" s="57">
        <v>811217</v>
      </c>
      <c r="C5483" s="50" t="s">
        <v>2468</v>
      </c>
      <c r="D5483" s="50" t="s">
        <v>1673</v>
      </c>
      <c r="E5483" s="50" t="str">
        <f>IF(AND(LEN(NICAP[[#This Row],[State or      Country]])=2,NICAP[[#This Row],[State or      Country]]&lt;&gt;"UK"),"US","Other")</f>
        <v>US</v>
      </c>
      <c r="F5483" s="75">
        <v>7</v>
      </c>
      <c r="G5483" s="48"/>
      <c r="H5483" s="48"/>
      <c r="I5483" s="48"/>
      <c r="J5483" s="48"/>
      <c r="K5483" s="48"/>
      <c r="L5483" s="36" t="s">
        <v>2467</v>
      </c>
      <c r="M5483" s="36" t="str">
        <f>IF(LEFT(NICAP[[#This Row],[Date]],1)=0,"Y","N")</f>
        <v>N</v>
      </c>
      <c r="N5483" s="36"/>
      <c r="O5483" s="36" t="str">
        <f>19&amp;LEFT(NICAP[[#This Row],[Date]],2)</f>
        <v>1981</v>
      </c>
      <c r="P5483" s="36" t="str">
        <f>MID(NICAP[[#This Row],[Date]],3,2)</f>
        <v>12</v>
      </c>
      <c r="Q5483" s="36" t="str">
        <f>RIGHT(NICAP[[#This Row],[Date]],2)</f>
        <v>17</v>
      </c>
      <c r="R5483" s="26">
        <f>DATE(NICAP[[#This Row],[Year]],NICAP[[#This Row],[Month]],NICAP[[#This Row],[Day]])</f>
        <v>29937</v>
      </c>
      <c r="S5483" s="35" t="str">
        <f t="shared" si="170"/>
        <v>NC</v>
      </c>
      <c r="T5483" s="24" t="str">
        <f t="shared" si="171"/>
        <v>US</v>
      </c>
    </row>
    <row r="5484" spans="1:20" ht="27" customHeight="1" x14ac:dyDescent="0.2">
      <c r="A5484" s="35">
        <v>5475</v>
      </c>
      <c r="B5484" s="60">
        <v>811219</v>
      </c>
      <c r="C5484" s="44" t="s">
        <v>2466</v>
      </c>
      <c r="D5484" s="44" t="s">
        <v>1749</v>
      </c>
      <c r="E5484" s="44" t="str">
        <f>IF(AND(LEN(NICAP[[#This Row],[State or      Country]])=2,NICAP[[#This Row],[State or      Country]]&lt;&gt;"UK"),"US","Other")</f>
        <v>Other</v>
      </c>
      <c r="F5484" s="74">
        <v>2</v>
      </c>
      <c r="G5484" s="41"/>
      <c r="H5484" s="41"/>
      <c r="I5484" s="41"/>
      <c r="J5484" s="41"/>
      <c r="K5484" s="41"/>
      <c r="L5484" s="42" t="s">
        <v>2465</v>
      </c>
      <c r="M5484" s="42" t="str">
        <f>IF(LEFT(NICAP[[#This Row],[Date]],1)=0,"Y","N")</f>
        <v>N</v>
      </c>
      <c r="N5484" s="42"/>
      <c r="O5484" s="42" t="str">
        <f>19&amp;LEFT(NICAP[[#This Row],[Date]],2)</f>
        <v>1981</v>
      </c>
      <c r="P5484" s="42" t="str">
        <f>MID(NICAP[[#This Row],[Date]],3,2)</f>
        <v>12</v>
      </c>
      <c r="Q5484" s="42" t="str">
        <f>RIGHT(NICAP[[#This Row],[Date]],2)</f>
        <v>19</v>
      </c>
      <c r="R5484" s="26">
        <f>DATE(NICAP[[#This Row],[Year]],NICAP[[#This Row],[Month]],NICAP[[#This Row],[Day]])</f>
        <v>29939</v>
      </c>
      <c r="S5484" s="35" t="str">
        <f t="shared" si="170"/>
        <v/>
      </c>
      <c r="T5484" s="24" t="str">
        <f t="shared" si="171"/>
        <v>Brazil</v>
      </c>
    </row>
    <row r="5485" spans="1:20" ht="72" customHeight="1" x14ac:dyDescent="0.2">
      <c r="A5485" s="35">
        <v>5476</v>
      </c>
      <c r="B5485" s="57">
        <v>811229</v>
      </c>
      <c r="C5485" s="50" t="s">
        <v>2380</v>
      </c>
      <c r="D5485" s="50" t="s">
        <v>1734</v>
      </c>
      <c r="E5485" s="50" t="str">
        <f>IF(AND(LEN(NICAP[[#This Row],[State or      Country]])=2,NICAP[[#This Row],[State or      Country]]&lt;&gt;"UK"),"US","Other")</f>
        <v>US</v>
      </c>
      <c r="F5485" s="75">
        <v>2</v>
      </c>
      <c r="G5485" s="48"/>
      <c r="H5485" s="48"/>
      <c r="I5485" s="48"/>
      <c r="J5485" s="48"/>
      <c r="K5485" s="48"/>
      <c r="L5485" s="36" t="s">
        <v>2464</v>
      </c>
      <c r="M5485" s="36" t="str">
        <f>IF(LEFT(NICAP[[#This Row],[Date]],1)=0,"Y","N")</f>
        <v>N</v>
      </c>
      <c r="N5485" s="36"/>
      <c r="O5485" s="36" t="str">
        <f>19&amp;LEFT(NICAP[[#This Row],[Date]],2)</f>
        <v>1981</v>
      </c>
      <c r="P5485" s="36" t="str">
        <f>MID(NICAP[[#This Row],[Date]],3,2)</f>
        <v>12</v>
      </c>
      <c r="Q5485" s="36" t="str">
        <f>RIGHT(NICAP[[#This Row],[Date]],2)</f>
        <v>29</v>
      </c>
      <c r="R5485" s="26">
        <f>DATE(NICAP[[#This Row],[Year]],NICAP[[#This Row],[Month]],NICAP[[#This Row],[Day]])</f>
        <v>29949</v>
      </c>
      <c r="S5485" s="35" t="str">
        <f t="shared" si="170"/>
        <v>MI</v>
      </c>
      <c r="T5485" s="24" t="str">
        <f t="shared" si="171"/>
        <v>US</v>
      </c>
    </row>
    <row r="5486" spans="1:20" ht="72" customHeight="1" x14ac:dyDescent="0.2">
      <c r="A5486" s="35">
        <v>5477</v>
      </c>
      <c r="B5486" s="57">
        <v>811229</v>
      </c>
      <c r="C5486" s="50" t="s">
        <v>2380</v>
      </c>
      <c r="D5486" s="50" t="s">
        <v>1734</v>
      </c>
      <c r="E5486" s="50" t="str">
        <f>IF(AND(LEN(NICAP[[#This Row],[State or      Country]])=2,NICAP[[#This Row],[State or      Country]]&lt;&gt;"UK"),"US","Other")</f>
        <v>US</v>
      </c>
      <c r="F5486" s="75">
        <v>7</v>
      </c>
      <c r="G5486" s="48"/>
      <c r="H5486" s="48"/>
      <c r="I5486" s="48"/>
      <c r="J5486" s="48"/>
      <c r="K5486" s="48"/>
      <c r="L5486" s="36" t="s">
        <v>2464</v>
      </c>
      <c r="M5486" s="36" t="str">
        <f>IF(LEFT(NICAP[[#This Row],[Date]],1)=0,"Y","N")</f>
        <v>N</v>
      </c>
      <c r="N5486" s="36"/>
      <c r="O5486" s="36" t="str">
        <f>19&amp;LEFT(NICAP[[#This Row],[Date]],2)</f>
        <v>1981</v>
      </c>
      <c r="P5486" s="36" t="str">
        <f>MID(NICAP[[#This Row],[Date]],3,2)</f>
        <v>12</v>
      </c>
      <c r="Q5486" s="36" t="str">
        <f>RIGHT(NICAP[[#This Row],[Date]],2)</f>
        <v>29</v>
      </c>
      <c r="R5486" s="26">
        <f>DATE(NICAP[[#This Row],[Year]],NICAP[[#This Row],[Month]],NICAP[[#This Row],[Day]])</f>
        <v>29949</v>
      </c>
      <c r="S5486" s="35" t="str">
        <f t="shared" si="170"/>
        <v>MI</v>
      </c>
      <c r="T5486" s="24" t="str">
        <f t="shared" si="171"/>
        <v>US</v>
      </c>
    </row>
    <row r="5487" spans="1:20" ht="144.75" customHeight="1" x14ac:dyDescent="0.2">
      <c r="A5487" s="35">
        <v>5478</v>
      </c>
      <c r="B5487" s="57">
        <v>820000</v>
      </c>
      <c r="C5487" s="50" t="s">
        <v>2463</v>
      </c>
      <c r="D5487" s="50" t="s">
        <v>1933</v>
      </c>
      <c r="E5487" s="50" t="str">
        <f>IF(AND(LEN(NICAP[[#This Row],[State or      Country]])=2,NICAP[[#This Row],[State or      Country]]&lt;&gt;"UK"),"US","Other")</f>
        <v>Other</v>
      </c>
      <c r="F5487" s="75">
        <v>2</v>
      </c>
      <c r="G5487" s="48"/>
      <c r="H5487" s="48"/>
      <c r="I5487" s="48"/>
      <c r="J5487" s="48"/>
      <c r="K5487" s="48"/>
      <c r="L5487" s="36" t="s">
        <v>2462</v>
      </c>
      <c r="M5487" s="36" t="str">
        <f>IF(LEFT(NICAP[[#This Row],[Date]],1)=0,"Y","N")</f>
        <v>N</v>
      </c>
      <c r="N5487" s="36"/>
      <c r="O5487" s="36" t="str">
        <f>19&amp;LEFT(NICAP[[#This Row],[Date]],2)</f>
        <v>1982</v>
      </c>
      <c r="P5487" s="36" t="str">
        <f>MID(NICAP[[#This Row],[Date]],3,2)</f>
        <v>00</v>
      </c>
      <c r="Q5487" s="36" t="str">
        <f>RIGHT(NICAP[[#This Row],[Date]],2)</f>
        <v>00</v>
      </c>
      <c r="R5487" s="26">
        <f>DATE(NICAP[[#This Row],[Year]],NICAP[[#This Row],[Month]],NICAP[[#This Row],[Day]])</f>
        <v>29920</v>
      </c>
      <c r="S5487" s="35" t="str">
        <f t="shared" si="170"/>
        <v/>
      </c>
      <c r="T5487" s="24" t="str">
        <f t="shared" si="171"/>
        <v>Russia</v>
      </c>
    </row>
    <row r="5488" spans="1:20" ht="144.75" customHeight="1" x14ac:dyDescent="0.2">
      <c r="A5488" s="35">
        <v>5479</v>
      </c>
      <c r="B5488" s="57">
        <v>820000</v>
      </c>
      <c r="C5488" s="50" t="s">
        <v>2463</v>
      </c>
      <c r="D5488" s="50" t="s">
        <v>1933</v>
      </c>
      <c r="E5488" s="50" t="str">
        <f>IF(AND(LEN(NICAP[[#This Row],[State or      Country]])=2,NICAP[[#This Row],[State or      Country]]&lt;&gt;"UK"),"US","Other")</f>
        <v>Other</v>
      </c>
      <c r="F5488" s="75">
        <v>5</v>
      </c>
      <c r="G5488" s="48"/>
      <c r="H5488" s="48"/>
      <c r="I5488" s="48"/>
      <c r="J5488" s="48"/>
      <c r="K5488" s="48"/>
      <c r="L5488" s="36" t="s">
        <v>2462</v>
      </c>
      <c r="M5488" s="36" t="str">
        <f>IF(LEFT(NICAP[[#This Row],[Date]],1)=0,"Y","N")</f>
        <v>N</v>
      </c>
      <c r="N5488" s="36"/>
      <c r="O5488" s="36" t="str">
        <f>19&amp;LEFT(NICAP[[#This Row],[Date]],2)</f>
        <v>1982</v>
      </c>
      <c r="P5488" s="36" t="str">
        <f>MID(NICAP[[#This Row],[Date]],3,2)</f>
        <v>00</v>
      </c>
      <c r="Q5488" s="36" t="str">
        <f>RIGHT(NICAP[[#This Row],[Date]],2)</f>
        <v>00</v>
      </c>
      <c r="R5488" s="26">
        <f>DATE(NICAP[[#This Row],[Year]],NICAP[[#This Row],[Month]],NICAP[[#This Row],[Day]])</f>
        <v>29920</v>
      </c>
      <c r="S5488" s="35" t="str">
        <f t="shared" si="170"/>
        <v/>
      </c>
      <c r="T5488" s="24" t="str">
        <f t="shared" si="171"/>
        <v>Russia</v>
      </c>
    </row>
    <row r="5489" spans="1:20" ht="144.75" customHeight="1" x14ac:dyDescent="0.2">
      <c r="A5489" s="35">
        <v>5480</v>
      </c>
      <c r="B5489" s="57">
        <v>820000</v>
      </c>
      <c r="C5489" s="50" t="s">
        <v>2463</v>
      </c>
      <c r="D5489" s="50" t="s">
        <v>1933</v>
      </c>
      <c r="E5489" s="50" t="str">
        <f>IF(AND(LEN(NICAP[[#This Row],[State or      Country]])=2,NICAP[[#This Row],[State or      Country]]&lt;&gt;"UK"),"US","Other")</f>
        <v>Other</v>
      </c>
      <c r="F5489" s="75">
        <v>7</v>
      </c>
      <c r="G5489" s="48"/>
      <c r="H5489" s="48"/>
      <c r="I5489" s="48"/>
      <c r="J5489" s="48"/>
      <c r="K5489" s="48"/>
      <c r="L5489" s="36" t="s">
        <v>2462</v>
      </c>
      <c r="M5489" s="36" t="str">
        <f>IF(LEFT(NICAP[[#This Row],[Date]],1)=0,"Y","N")</f>
        <v>N</v>
      </c>
      <c r="N5489" s="36"/>
      <c r="O5489" s="36" t="str">
        <f>19&amp;LEFT(NICAP[[#This Row],[Date]],2)</f>
        <v>1982</v>
      </c>
      <c r="P5489" s="36" t="str">
        <f>MID(NICAP[[#This Row],[Date]],3,2)</f>
        <v>00</v>
      </c>
      <c r="Q5489" s="36" t="str">
        <f>RIGHT(NICAP[[#This Row],[Date]],2)</f>
        <v>00</v>
      </c>
      <c r="R5489" s="26">
        <f>DATE(NICAP[[#This Row],[Year]],NICAP[[#This Row],[Month]],NICAP[[#This Row],[Day]])</f>
        <v>29920</v>
      </c>
      <c r="S5489" s="35" t="str">
        <f t="shared" si="170"/>
        <v/>
      </c>
      <c r="T5489" s="24" t="str">
        <f t="shared" si="171"/>
        <v>Russia</v>
      </c>
    </row>
    <row r="5490" spans="1:20" ht="42" customHeight="1" x14ac:dyDescent="0.2">
      <c r="A5490" s="35">
        <v>5481</v>
      </c>
      <c r="B5490" s="57">
        <v>820118</v>
      </c>
      <c r="C5490" s="50" t="s">
        <v>2461</v>
      </c>
      <c r="D5490" s="50" t="s">
        <v>2189</v>
      </c>
      <c r="E5490" s="50" t="str">
        <f>IF(AND(LEN(NICAP[[#This Row],[State or      Country]])=2,NICAP[[#This Row],[State or      Country]]&lt;&gt;"UK"),"US","Other")</f>
        <v>Other</v>
      </c>
      <c r="F5490" s="75">
        <v>3</v>
      </c>
      <c r="G5490" s="48"/>
      <c r="H5490" s="48"/>
      <c r="I5490" s="48"/>
      <c r="J5490" s="48"/>
      <c r="K5490" s="48"/>
      <c r="L5490" s="42" t="s">
        <v>2460</v>
      </c>
      <c r="M5490" s="42" t="str">
        <f>IF(LEFT(NICAP[[#This Row],[Date]],1)=0,"Y","N")</f>
        <v>N</v>
      </c>
      <c r="N5490" s="42"/>
      <c r="O5490" s="42" t="str">
        <f>19&amp;LEFT(NICAP[[#This Row],[Date]],2)</f>
        <v>1982</v>
      </c>
      <c r="P5490" s="42" t="str">
        <f>MID(NICAP[[#This Row],[Date]],3,2)</f>
        <v>01</v>
      </c>
      <c r="Q5490" s="42" t="str">
        <f>RIGHT(NICAP[[#This Row],[Date]],2)</f>
        <v>18</v>
      </c>
      <c r="R5490" s="26">
        <f>DATE(NICAP[[#This Row],[Year]],NICAP[[#This Row],[Month]],NICAP[[#This Row],[Day]])</f>
        <v>29969</v>
      </c>
      <c r="S5490" s="35" t="str">
        <f t="shared" si="170"/>
        <v/>
      </c>
      <c r="T5490" s="24" t="str">
        <f t="shared" si="171"/>
        <v>Norway</v>
      </c>
    </row>
    <row r="5491" spans="1:20" ht="57.75" customHeight="1" x14ac:dyDescent="0.2">
      <c r="A5491" s="35">
        <v>5482</v>
      </c>
      <c r="B5491" s="57">
        <v>820124</v>
      </c>
      <c r="C5491" s="50" t="s">
        <v>2459</v>
      </c>
      <c r="D5491" s="50" t="s">
        <v>1667</v>
      </c>
      <c r="E5491" s="50" t="str">
        <f>IF(AND(LEN(NICAP[[#This Row],[State or      Country]])=2,NICAP[[#This Row],[State or      Country]]&lt;&gt;"UK"),"US","Other")</f>
        <v>US</v>
      </c>
      <c r="F5491" s="49">
        <v>1</v>
      </c>
      <c r="G5491" s="48"/>
      <c r="H5491" s="48"/>
      <c r="I5491" s="48"/>
      <c r="J5491" s="48"/>
      <c r="K5491" s="48"/>
      <c r="L5491" s="36" t="s">
        <v>2458</v>
      </c>
      <c r="M5491" s="36" t="str">
        <f>IF(LEFT(NICAP[[#This Row],[Date]],1)=0,"Y","N")</f>
        <v>N</v>
      </c>
      <c r="N5491" s="36"/>
      <c r="O5491" s="36" t="str">
        <f>19&amp;LEFT(NICAP[[#This Row],[Date]],2)</f>
        <v>1982</v>
      </c>
      <c r="P5491" s="36" t="str">
        <f>MID(NICAP[[#This Row],[Date]],3,2)</f>
        <v>01</v>
      </c>
      <c r="Q5491" s="36" t="str">
        <f>RIGHT(NICAP[[#This Row],[Date]],2)</f>
        <v>24</v>
      </c>
      <c r="R5491" s="26">
        <f>DATE(NICAP[[#This Row],[Year]],NICAP[[#This Row],[Month]],NICAP[[#This Row],[Day]])</f>
        <v>29975</v>
      </c>
      <c r="S5491" s="35" t="str">
        <f t="shared" si="170"/>
        <v>TX</v>
      </c>
      <c r="T5491" s="24" t="str">
        <f t="shared" si="171"/>
        <v>US</v>
      </c>
    </row>
    <row r="5492" spans="1:20" ht="42" customHeight="1" x14ac:dyDescent="0.2">
      <c r="A5492" s="35">
        <v>5483</v>
      </c>
      <c r="B5492" s="57">
        <v>820124</v>
      </c>
      <c r="C5492" s="50" t="s">
        <v>2457</v>
      </c>
      <c r="D5492" s="50" t="s">
        <v>2456</v>
      </c>
      <c r="E5492" s="50" t="str">
        <f>IF(AND(LEN(NICAP[[#This Row],[State or      Country]])=2,NICAP[[#This Row],[State or      Country]]&lt;&gt;"UK"),"US","Other")</f>
        <v>Other</v>
      </c>
      <c r="F5492" s="49">
        <v>2</v>
      </c>
      <c r="G5492" s="48"/>
      <c r="H5492" s="48"/>
      <c r="I5492" s="48"/>
      <c r="J5492" s="48"/>
      <c r="K5492" s="48"/>
      <c r="L5492" s="42" t="s">
        <v>2455</v>
      </c>
      <c r="M5492" s="42" t="str">
        <f>IF(LEFT(NICAP[[#This Row],[Date]],1)=0,"Y","N")</f>
        <v>N</v>
      </c>
      <c r="N5492" s="42"/>
      <c r="O5492" s="42" t="str">
        <f>19&amp;LEFT(NICAP[[#This Row],[Date]],2)</f>
        <v>1982</v>
      </c>
      <c r="P5492" s="42" t="str">
        <f>MID(NICAP[[#This Row],[Date]],3,2)</f>
        <v>01</v>
      </c>
      <c r="Q5492" s="42" t="str">
        <f>RIGHT(NICAP[[#This Row],[Date]],2)</f>
        <v>24</v>
      </c>
      <c r="R5492" s="26">
        <f>DATE(NICAP[[#This Row],[Year]],NICAP[[#This Row],[Month]],NICAP[[#This Row],[Day]])</f>
        <v>29975</v>
      </c>
      <c r="S5492" s="35" t="str">
        <f t="shared" si="170"/>
        <v/>
      </c>
      <c r="T5492" s="24" t="str">
        <f t="shared" si="171"/>
        <v>Malaysia</v>
      </c>
    </row>
    <row r="5493" spans="1:20" ht="71.25" customHeight="1" x14ac:dyDescent="0.2">
      <c r="A5493" s="35">
        <v>5484</v>
      </c>
      <c r="B5493" s="57">
        <v>820131</v>
      </c>
      <c r="C5493" s="50" t="s">
        <v>2454</v>
      </c>
      <c r="D5493" s="50" t="s">
        <v>2098</v>
      </c>
      <c r="E5493" s="50" t="str">
        <f>IF(AND(LEN(NICAP[[#This Row],[State or      Country]])=2,NICAP[[#This Row],[State or      Country]]&lt;&gt;"UK"),"US","Other")</f>
        <v>US</v>
      </c>
      <c r="F5493" s="49">
        <v>2</v>
      </c>
      <c r="G5493" s="48"/>
      <c r="H5493" s="48"/>
      <c r="I5493" s="48"/>
      <c r="J5493" s="48"/>
      <c r="K5493" s="48"/>
      <c r="L5493" s="36" t="s">
        <v>2453</v>
      </c>
      <c r="M5493" s="36" t="str">
        <f>IF(LEFT(NICAP[[#This Row],[Date]],1)=0,"Y","N")</f>
        <v>N</v>
      </c>
      <c r="N5493" s="36"/>
      <c r="O5493" s="36" t="str">
        <f>19&amp;LEFT(NICAP[[#This Row],[Date]],2)</f>
        <v>1982</v>
      </c>
      <c r="P5493" s="36" t="str">
        <f>MID(NICAP[[#This Row],[Date]],3,2)</f>
        <v>01</v>
      </c>
      <c r="Q5493" s="36" t="str">
        <f>RIGHT(NICAP[[#This Row],[Date]],2)</f>
        <v>31</v>
      </c>
      <c r="R5493" s="26">
        <f>DATE(NICAP[[#This Row],[Year]],NICAP[[#This Row],[Month]],NICAP[[#This Row],[Day]])</f>
        <v>29982</v>
      </c>
      <c r="S5493" s="35" t="str">
        <f t="shared" si="170"/>
        <v>VA</v>
      </c>
      <c r="T5493" s="24" t="str">
        <f t="shared" si="171"/>
        <v>US</v>
      </c>
    </row>
    <row r="5494" spans="1:20" ht="27.75" customHeight="1" x14ac:dyDescent="0.2">
      <c r="A5494" s="35">
        <v>5485</v>
      </c>
      <c r="B5494" s="60">
        <v>820208</v>
      </c>
      <c r="C5494" s="44" t="s">
        <v>2452</v>
      </c>
      <c r="D5494" s="44" t="s">
        <v>1749</v>
      </c>
      <c r="E5494" s="44" t="str">
        <f>IF(AND(LEN(NICAP[[#This Row],[State or      Country]])=2,NICAP[[#This Row],[State or      Country]]&lt;&gt;"UK"),"US","Other")</f>
        <v>Other</v>
      </c>
      <c r="F5494" s="43">
        <v>11</v>
      </c>
      <c r="G5494" s="41"/>
      <c r="H5494" s="41"/>
      <c r="I5494" s="41"/>
      <c r="J5494" s="41"/>
      <c r="K5494" s="41"/>
      <c r="L5494" s="42" t="s">
        <v>2451</v>
      </c>
      <c r="M5494" s="42" t="str">
        <f>IF(LEFT(NICAP[[#This Row],[Date]],1)=0,"Y","N")</f>
        <v>N</v>
      </c>
      <c r="N5494" s="42"/>
      <c r="O5494" s="42" t="str">
        <f>19&amp;LEFT(NICAP[[#This Row],[Date]],2)</f>
        <v>1982</v>
      </c>
      <c r="P5494" s="42" t="str">
        <f>MID(NICAP[[#This Row],[Date]],3,2)</f>
        <v>02</v>
      </c>
      <c r="Q5494" s="42" t="str">
        <f>RIGHT(NICAP[[#This Row],[Date]],2)</f>
        <v>08</v>
      </c>
      <c r="R5494" s="26">
        <f>DATE(NICAP[[#This Row],[Year]],NICAP[[#This Row],[Month]],NICAP[[#This Row],[Day]])</f>
        <v>29990</v>
      </c>
      <c r="S5494" s="35" t="str">
        <f t="shared" si="170"/>
        <v/>
      </c>
      <c r="T5494" s="24" t="str">
        <f t="shared" si="171"/>
        <v>Brazil</v>
      </c>
    </row>
    <row r="5495" spans="1:20" ht="27.75" customHeight="1" x14ac:dyDescent="0.2">
      <c r="A5495" s="35">
        <v>5486</v>
      </c>
      <c r="B5495" s="60">
        <v>820208</v>
      </c>
      <c r="C5495" s="44" t="s">
        <v>2450</v>
      </c>
      <c r="D5495" s="44" t="s">
        <v>2449</v>
      </c>
      <c r="E5495" s="44" t="str">
        <f>IF(AND(LEN(NICAP[[#This Row],[State or      Country]])=2,NICAP[[#This Row],[State or      Country]]&lt;&gt;"UK"),"US","Other")</f>
        <v>US</v>
      </c>
      <c r="F5495" s="43">
        <v>2</v>
      </c>
      <c r="G5495" s="41"/>
      <c r="H5495" s="41"/>
      <c r="I5495" s="41"/>
      <c r="J5495" s="41"/>
      <c r="K5495" s="41"/>
      <c r="L5495" s="42" t="s">
        <v>2448</v>
      </c>
      <c r="M5495" s="42" t="str">
        <f>IF(LEFT(NICAP[[#This Row],[Date]],1)=0,"Y","N")</f>
        <v>N</v>
      </c>
      <c r="N5495" s="42"/>
      <c r="O5495" s="42" t="str">
        <f>19&amp;LEFT(NICAP[[#This Row],[Date]],2)</f>
        <v>1982</v>
      </c>
      <c r="P5495" s="42" t="str">
        <f>MID(NICAP[[#This Row],[Date]],3,2)</f>
        <v>02</v>
      </c>
      <c r="Q5495" s="42" t="str">
        <f>RIGHT(NICAP[[#This Row],[Date]],2)</f>
        <v>08</v>
      </c>
      <c r="R5495" s="26">
        <f>DATE(NICAP[[#This Row],[Year]],NICAP[[#This Row],[Month]],NICAP[[#This Row],[Day]])</f>
        <v>29990</v>
      </c>
      <c r="S5495" s="35" t="str">
        <f t="shared" si="170"/>
        <v>VT</v>
      </c>
      <c r="T5495" s="24" t="str">
        <f t="shared" si="171"/>
        <v>US</v>
      </c>
    </row>
    <row r="5496" spans="1:20" ht="42" customHeight="1" x14ac:dyDescent="0.2">
      <c r="A5496" s="35">
        <v>5487</v>
      </c>
      <c r="B5496" s="57">
        <v>820210</v>
      </c>
      <c r="C5496" s="50" t="s">
        <v>2447</v>
      </c>
      <c r="D5496" s="50" t="s">
        <v>1883</v>
      </c>
      <c r="E5496" s="50" t="str">
        <f>IF(AND(LEN(NICAP[[#This Row],[State or      Country]])=2,NICAP[[#This Row],[State or      Country]]&lt;&gt;"UK"),"US","Other")</f>
        <v>US</v>
      </c>
      <c r="F5496" s="49">
        <v>2</v>
      </c>
      <c r="G5496" s="48"/>
      <c r="H5496" s="48"/>
      <c r="I5496" s="48"/>
      <c r="J5496" s="48"/>
      <c r="K5496" s="48"/>
      <c r="L5496" s="42" t="s">
        <v>2446</v>
      </c>
      <c r="M5496" s="42" t="str">
        <f>IF(LEFT(NICAP[[#This Row],[Date]],1)=0,"Y","N")</f>
        <v>N</v>
      </c>
      <c r="N5496" s="42"/>
      <c r="O5496" s="42" t="str">
        <f>19&amp;LEFT(NICAP[[#This Row],[Date]],2)</f>
        <v>1982</v>
      </c>
      <c r="P5496" s="42" t="str">
        <f>MID(NICAP[[#This Row],[Date]],3,2)</f>
        <v>02</v>
      </c>
      <c r="Q5496" s="42" t="str">
        <f>RIGHT(NICAP[[#This Row],[Date]],2)</f>
        <v>10</v>
      </c>
      <c r="R5496" s="26">
        <f>DATE(NICAP[[#This Row],[Year]],NICAP[[#This Row],[Month]],NICAP[[#This Row],[Day]])</f>
        <v>29992</v>
      </c>
      <c r="S5496" s="35" t="str">
        <f t="shared" si="170"/>
        <v>MN</v>
      </c>
      <c r="T5496" s="24" t="str">
        <f t="shared" si="171"/>
        <v>US</v>
      </c>
    </row>
    <row r="5497" spans="1:20" ht="56.25" customHeight="1" x14ac:dyDescent="0.2">
      <c r="A5497" s="35">
        <v>5488</v>
      </c>
      <c r="B5497" s="57">
        <v>820210</v>
      </c>
      <c r="C5497" s="50" t="s">
        <v>2445</v>
      </c>
      <c r="D5497" s="50" t="s">
        <v>1933</v>
      </c>
      <c r="E5497" s="50" t="str">
        <f>IF(AND(LEN(NICAP[[#This Row],[State or      Country]])=2,NICAP[[#This Row],[State or      Country]]&lt;&gt;"UK"),"US","Other")</f>
        <v>Other</v>
      </c>
      <c r="F5497" s="49">
        <v>7</v>
      </c>
      <c r="G5497" s="48"/>
      <c r="H5497" s="48"/>
      <c r="I5497" s="48"/>
      <c r="J5497" s="48"/>
      <c r="K5497" s="48"/>
      <c r="L5497" s="42" t="s">
        <v>2444</v>
      </c>
      <c r="M5497" s="42" t="str">
        <f>IF(LEFT(NICAP[[#This Row],[Date]],1)=0,"Y","N")</f>
        <v>N</v>
      </c>
      <c r="N5497" s="42"/>
      <c r="O5497" s="42" t="str">
        <f>19&amp;LEFT(NICAP[[#This Row],[Date]],2)</f>
        <v>1982</v>
      </c>
      <c r="P5497" s="42" t="str">
        <f>MID(NICAP[[#This Row],[Date]],3,2)</f>
        <v>02</v>
      </c>
      <c r="Q5497" s="42" t="str">
        <f>RIGHT(NICAP[[#This Row],[Date]],2)</f>
        <v>10</v>
      </c>
      <c r="R5497" s="26">
        <f>DATE(NICAP[[#This Row],[Year]],NICAP[[#This Row],[Month]],NICAP[[#This Row],[Day]])</f>
        <v>29992</v>
      </c>
      <c r="S5497" s="35" t="str">
        <f t="shared" si="170"/>
        <v/>
      </c>
      <c r="T5497" s="24" t="str">
        <f t="shared" si="171"/>
        <v>Russia</v>
      </c>
    </row>
    <row r="5498" spans="1:20" ht="42.75" customHeight="1" x14ac:dyDescent="0.2">
      <c r="A5498" s="35">
        <v>5489</v>
      </c>
      <c r="B5498" s="57">
        <v>820210</v>
      </c>
      <c r="C5498" s="50" t="s">
        <v>2443</v>
      </c>
      <c r="D5498" s="50" t="s">
        <v>1739</v>
      </c>
      <c r="E5498" s="50" t="str">
        <f>IF(AND(LEN(NICAP[[#This Row],[State or      Country]])=2,NICAP[[#This Row],[State or      Country]]&lt;&gt;"UK"),"US","Other")</f>
        <v>US</v>
      </c>
      <c r="F5498" s="49">
        <v>2</v>
      </c>
      <c r="G5498" s="48"/>
      <c r="H5498" s="48"/>
      <c r="I5498" s="48"/>
      <c r="J5498" s="48"/>
      <c r="K5498" s="48"/>
      <c r="L5498" s="36" t="s">
        <v>2442</v>
      </c>
      <c r="M5498" s="36" t="str">
        <f>IF(LEFT(NICAP[[#This Row],[Date]],1)=0,"Y","N")</f>
        <v>N</v>
      </c>
      <c r="N5498" s="36"/>
      <c r="O5498" s="36" t="str">
        <f>19&amp;LEFT(NICAP[[#This Row],[Date]],2)</f>
        <v>1982</v>
      </c>
      <c r="P5498" s="36" t="str">
        <f>MID(NICAP[[#This Row],[Date]],3,2)</f>
        <v>02</v>
      </c>
      <c r="Q5498" s="36" t="str">
        <f>RIGHT(NICAP[[#This Row],[Date]],2)</f>
        <v>10</v>
      </c>
      <c r="R5498" s="26">
        <f>DATE(NICAP[[#This Row],[Year]],NICAP[[#This Row],[Month]],NICAP[[#This Row],[Day]])</f>
        <v>29992</v>
      </c>
      <c r="S5498" s="35" t="str">
        <f t="shared" si="170"/>
        <v>WI</v>
      </c>
      <c r="T5498" s="24" t="str">
        <f t="shared" si="171"/>
        <v>US</v>
      </c>
    </row>
    <row r="5499" spans="1:20" ht="42" customHeight="1" x14ac:dyDescent="0.2">
      <c r="A5499" s="35">
        <v>5490</v>
      </c>
      <c r="B5499" s="57">
        <v>820214</v>
      </c>
      <c r="C5499" s="50" t="s">
        <v>2441</v>
      </c>
      <c r="D5499" s="50" t="s">
        <v>1749</v>
      </c>
      <c r="E5499" s="50" t="str">
        <f>IF(AND(LEN(NICAP[[#This Row],[State or      Country]])=2,NICAP[[#This Row],[State or      Country]]&lt;&gt;"UK"),"US","Other")</f>
        <v>Other</v>
      </c>
      <c r="F5499" s="49">
        <v>2</v>
      </c>
      <c r="G5499" s="48"/>
      <c r="H5499" s="48"/>
      <c r="I5499" s="48"/>
      <c r="J5499" s="48"/>
      <c r="K5499" s="48"/>
      <c r="L5499" s="42" t="s">
        <v>2440</v>
      </c>
      <c r="M5499" s="42" t="str">
        <f>IF(LEFT(NICAP[[#This Row],[Date]],1)=0,"Y","N")</f>
        <v>N</v>
      </c>
      <c r="N5499" s="42"/>
      <c r="O5499" s="42" t="str">
        <f>19&amp;LEFT(NICAP[[#This Row],[Date]],2)</f>
        <v>1982</v>
      </c>
      <c r="P5499" s="42" t="str">
        <f>MID(NICAP[[#This Row],[Date]],3,2)</f>
        <v>02</v>
      </c>
      <c r="Q5499" s="42" t="str">
        <f>RIGHT(NICAP[[#This Row],[Date]],2)</f>
        <v>14</v>
      </c>
      <c r="R5499" s="26">
        <f>DATE(NICAP[[#This Row],[Year]],NICAP[[#This Row],[Month]],NICAP[[#This Row],[Day]])</f>
        <v>29996</v>
      </c>
      <c r="S5499" s="35" t="str">
        <f t="shared" si="170"/>
        <v/>
      </c>
      <c r="T5499" s="24" t="str">
        <f t="shared" si="171"/>
        <v>Brazil</v>
      </c>
    </row>
    <row r="5500" spans="1:20" ht="42" customHeight="1" x14ac:dyDescent="0.2">
      <c r="A5500" s="35">
        <v>5491</v>
      </c>
      <c r="B5500" s="57">
        <v>820214</v>
      </c>
      <c r="C5500" s="50" t="s">
        <v>2441</v>
      </c>
      <c r="D5500" s="50" t="s">
        <v>1749</v>
      </c>
      <c r="E5500" s="50" t="str">
        <f>IF(AND(LEN(NICAP[[#This Row],[State or      Country]])=2,NICAP[[#This Row],[State or      Country]]&lt;&gt;"UK"),"US","Other")</f>
        <v>Other</v>
      </c>
      <c r="F5500" s="49">
        <v>7</v>
      </c>
      <c r="G5500" s="48"/>
      <c r="H5500" s="48"/>
      <c r="I5500" s="48"/>
      <c r="J5500" s="48"/>
      <c r="K5500" s="48"/>
      <c r="L5500" s="42" t="s">
        <v>2440</v>
      </c>
      <c r="M5500" s="42" t="str">
        <f>IF(LEFT(NICAP[[#This Row],[Date]],1)=0,"Y","N")</f>
        <v>N</v>
      </c>
      <c r="N5500" s="42"/>
      <c r="O5500" s="42" t="str">
        <f>19&amp;LEFT(NICAP[[#This Row],[Date]],2)</f>
        <v>1982</v>
      </c>
      <c r="P5500" s="42" t="str">
        <f>MID(NICAP[[#This Row],[Date]],3,2)</f>
        <v>02</v>
      </c>
      <c r="Q5500" s="42" t="str">
        <f>RIGHT(NICAP[[#This Row],[Date]],2)</f>
        <v>14</v>
      </c>
      <c r="R5500" s="26">
        <f>DATE(NICAP[[#This Row],[Year]],NICAP[[#This Row],[Month]],NICAP[[#This Row],[Day]])</f>
        <v>29996</v>
      </c>
      <c r="S5500" s="35" t="str">
        <f t="shared" si="170"/>
        <v/>
      </c>
      <c r="T5500" s="24" t="str">
        <f t="shared" si="171"/>
        <v>Brazil</v>
      </c>
    </row>
    <row r="5501" spans="1:20" ht="57.75" customHeight="1" x14ac:dyDescent="0.2">
      <c r="A5501" s="35">
        <v>5492</v>
      </c>
      <c r="B5501" s="57">
        <v>820215</v>
      </c>
      <c r="C5501" s="50" t="s">
        <v>1925</v>
      </c>
      <c r="D5501" s="50" t="s">
        <v>1758</v>
      </c>
      <c r="E5501" s="50" t="str">
        <f>IF(AND(LEN(NICAP[[#This Row],[State or      Country]])=2,NICAP[[#This Row],[State or      Country]]&lt;&gt;"UK"),"US","Other")</f>
        <v>US</v>
      </c>
      <c r="F5501" s="49">
        <v>2</v>
      </c>
      <c r="G5501" s="48"/>
      <c r="H5501" s="48"/>
      <c r="I5501" s="48"/>
      <c r="J5501" s="48"/>
      <c r="K5501" s="48"/>
      <c r="L5501" s="36" t="s">
        <v>2439</v>
      </c>
      <c r="M5501" s="36" t="str">
        <f>IF(LEFT(NICAP[[#This Row],[Date]],1)=0,"Y","N")</f>
        <v>N</v>
      </c>
      <c r="N5501" s="36"/>
      <c r="O5501" s="36" t="str">
        <f>19&amp;LEFT(NICAP[[#This Row],[Date]],2)</f>
        <v>1982</v>
      </c>
      <c r="P5501" s="36" t="str">
        <f>MID(NICAP[[#This Row],[Date]],3,2)</f>
        <v>02</v>
      </c>
      <c r="Q5501" s="36" t="str">
        <f>RIGHT(NICAP[[#This Row],[Date]],2)</f>
        <v>15</v>
      </c>
      <c r="R5501" s="26">
        <f>DATE(NICAP[[#This Row],[Year]],NICAP[[#This Row],[Month]],NICAP[[#This Row],[Day]])</f>
        <v>29997</v>
      </c>
      <c r="S5501" s="35" t="str">
        <f t="shared" si="170"/>
        <v>NY</v>
      </c>
      <c r="T5501" s="24" t="str">
        <f t="shared" si="171"/>
        <v>US</v>
      </c>
    </row>
    <row r="5502" spans="1:20" ht="57" customHeight="1" x14ac:dyDescent="0.2">
      <c r="A5502" s="35">
        <v>5493</v>
      </c>
      <c r="B5502" s="57">
        <v>820215</v>
      </c>
      <c r="C5502" s="50" t="s">
        <v>1925</v>
      </c>
      <c r="D5502" s="50" t="s">
        <v>1758</v>
      </c>
      <c r="E5502" s="50" t="str">
        <f>IF(AND(LEN(NICAP[[#This Row],[State or      Country]])=2,NICAP[[#This Row],[State or      Country]]&lt;&gt;"UK"),"US","Other")</f>
        <v>US</v>
      </c>
      <c r="F5502" s="49">
        <v>7</v>
      </c>
      <c r="G5502" s="48"/>
      <c r="H5502" s="48"/>
      <c r="I5502" s="48"/>
      <c r="J5502" s="48"/>
      <c r="K5502" s="48"/>
      <c r="L5502" s="36" t="s">
        <v>2439</v>
      </c>
      <c r="M5502" s="36" t="str">
        <f>IF(LEFT(NICAP[[#This Row],[Date]],1)=0,"Y","N")</f>
        <v>N</v>
      </c>
      <c r="N5502" s="36"/>
      <c r="O5502" s="36" t="str">
        <f>19&amp;LEFT(NICAP[[#This Row],[Date]],2)</f>
        <v>1982</v>
      </c>
      <c r="P5502" s="36" t="str">
        <f>MID(NICAP[[#This Row],[Date]],3,2)</f>
        <v>02</v>
      </c>
      <c r="Q5502" s="36" t="str">
        <f>RIGHT(NICAP[[#This Row],[Date]],2)</f>
        <v>15</v>
      </c>
      <c r="R5502" s="26">
        <f>DATE(NICAP[[#This Row],[Year]],NICAP[[#This Row],[Month]],NICAP[[#This Row],[Day]])</f>
        <v>29997</v>
      </c>
      <c r="S5502" s="35" t="str">
        <f t="shared" si="170"/>
        <v>NY</v>
      </c>
      <c r="T5502" s="24" t="str">
        <f t="shared" si="171"/>
        <v>US</v>
      </c>
    </row>
    <row r="5503" spans="1:20" ht="42" customHeight="1" x14ac:dyDescent="0.2">
      <c r="A5503" s="35">
        <v>5494</v>
      </c>
      <c r="B5503" s="57">
        <v>820219</v>
      </c>
      <c r="C5503" s="50" t="s">
        <v>2436</v>
      </c>
      <c r="D5503" s="50" t="s">
        <v>2232</v>
      </c>
      <c r="E5503" s="50" t="str">
        <f>IF(AND(LEN(NICAP[[#This Row],[State or      Country]])=2,NICAP[[#This Row],[State or      Country]]&lt;&gt;"UK"),"US","Other")</f>
        <v>Other</v>
      </c>
      <c r="F5503" s="49">
        <v>2</v>
      </c>
      <c r="G5503" s="48"/>
      <c r="H5503" s="48"/>
      <c r="I5503" s="48"/>
      <c r="J5503" s="48"/>
      <c r="K5503" s="48"/>
      <c r="L5503" s="36" t="s">
        <v>2438</v>
      </c>
      <c r="M5503" s="36" t="str">
        <f>IF(LEFT(NICAP[[#This Row],[Date]],1)=0,"Y","N")</f>
        <v>N</v>
      </c>
      <c r="N5503" s="36"/>
      <c r="O5503" s="36" t="str">
        <f>19&amp;LEFT(NICAP[[#This Row],[Date]],2)</f>
        <v>1982</v>
      </c>
      <c r="P5503" s="36" t="str">
        <f>MID(NICAP[[#This Row],[Date]],3,2)</f>
        <v>02</v>
      </c>
      <c r="Q5503" s="36" t="str">
        <f>RIGHT(NICAP[[#This Row],[Date]],2)</f>
        <v>19</v>
      </c>
      <c r="R5503" s="26">
        <f>DATE(NICAP[[#This Row],[Year]],NICAP[[#This Row],[Month]],NICAP[[#This Row],[Day]])</f>
        <v>30001</v>
      </c>
      <c r="S5503" s="35" t="str">
        <f t="shared" si="170"/>
        <v/>
      </c>
      <c r="T5503" s="24" t="str">
        <f t="shared" si="171"/>
        <v>Arg</v>
      </c>
    </row>
    <row r="5504" spans="1:20" ht="42.75" customHeight="1" x14ac:dyDescent="0.2">
      <c r="A5504" s="35">
        <v>5495</v>
      </c>
      <c r="B5504" s="57">
        <v>820219</v>
      </c>
      <c r="C5504" s="50" t="s">
        <v>2436</v>
      </c>
      <c r="D5504" s="50" t="s">
        <v>2232</v>
      </c>
      <c r="E5504" s="50" t="str">
        <f>IF(AND(LEN(NICAP[[#This Row],[State or      Country]])=2,NICAP[[#This Row],[State or      Country]]&lt;&gt;"UK"),"US","Other")</f>
        <v>Other</v>
      </c>
      <c r="F5504" s="49">
        <v>3</v>
      </c>
      <c r="G5504" s="48"/>
      <c r="H5504" s="48"/>
      <c r="I5504" s="48"/>
      <c r="J5504" s="48"/>
      <c r="K5504" s="48"/>
      <c r="L5504" s="36" t="s">
        <v>2438</v>
      </c>
      <c r="M5504" s="36" t="str">
        <f>IF(LEFT(NICAP[[#This Row],[Date]],1)=0,"Y","N")</f>
        <v>N</v>
      </c>
      <c r="N5504" s="36"/>
      <c r="O5504" s="36" t="str">
        <f>19&amp;LEFT(NICAP[[#This Row],[Date]],2)</f>
        <v>1982</v>
      </c>
      <c r="P5504" s="36" t="str">
        <f>MID(NICAP[[#This Row],[Date]],3,2)</f>
        <v>02</v>
      </c>
      <c r="Q5504" s="36" t="str">
        <f>RIGHT(NICAP[[#This Row],[Date]],2)</f>
        <v>19</v>
      </c>
      <c r="R5504" s="26">
        <f>DATE(NICAP[[#This Row],[Year]],NICAP[[#This Row],[Month]],NICAP[[#This Row],[Day]])</f>
        <v>30001</v>
      </c>
      <c r="S5504" s="35" t="str">
        <f t="shared" si="170"/>
        <v/>
      </c>
      <c r="T5504" s="24" t="str">
        <f t="shared" si="171"/>
        <v>Arg</v>
      </c>
    </row>
    <row r="5505" spans="1:20" ht="42.75" customHeight="1" x14ac:dyDescent="0.2">
      <c r="A5505" s="35">
        <v>5496</v>
      </c>
      <c r="B5505" s="57">
        <v>820219</v>
      </c>
      <c r="C5505" s="50" t="s">
        <v>2436</v>
      </c>
      <c r="D5505" s="50" t="s">
        <v>2232</v>
      </c>
      <c r="E5505" s="50" t="str">
        <f>IF(AND(LEN(NICAP[[#This Row],[State or      Country]])=2,NICAP[[#This Row],[State or      Country]]&lt;&gt;"UK"),"US","Other")</f>
        <v>Other</v>
      </c>
      <c r="F5505" s="75">
        <v>5</v>
      </c>
      <c r="G5505" s="48"/>
      <c r="H5505" s="48"/>
      <c r="I5505" s="48"/>
      <c r="J5505" s="48"/>
      <c r="K5505" s="48"/>
      <c r="L5505" s="36" t="s">
        <v>2438</v>
      </c>
      <c r="M5505" s="36" t="str">
        <f>IF(LEFT(NICAP[[#This Row],[Date]],1)=0,"Y","N")</f>
        <v>N</v>
      </c>
      <c r="N5505" s="36"/>
      <c r="O5505" s="36" t="str">
        <f>19&amp;LEFT(NICAP[[#This Row],[Date]],2)</f>
        <v>1982</v>
      </c>
      <c r="P5505" s="36" t="str">
        <f>MID(NICAP[[#This Row],[Date]],3,2)</f>
        <v>02</v>
      </c>
      <c r="Q5505" s="36" t="str">
        <f>RIGHT(NICAP[[#This Row],[Date]],2)</f>
        <v>19</v>
      </c>
      <c r="R5505" s="26">
        <f>DATE(NICAP[[#This Row],[Year]],NICAP[[#This Row],[Month]],NICAP[[#This Row],[Day]])</f>
        <v>30001</v>
      </c>
      <c r="S5505" s="35" t="str">
        <f t="shared" si="170"/>
        <v/>
      </c>
      <c r="T5505" s="24" t="str">
        <f t="shared" si="171"/>
        <v>Arg</v>
      </c>
    </row>
    <row r="5506" spans="1:20" ht="42" customHeight="1" x14ac:dyDescent="0.2">
      <c r="A5506" s="35">
        <v>5497</v>
      </c>
      <c r="B5506" s="57">
        <v>820219</v>
      </c>
      <c r="C5506" s="50" t="s">
        <v>2436</v>
      </c>
      <c r="D5506" s="50" t="s">
        <v>2232</v>
      </c>
      <c r="E5506" s="50" t="str">
        <f>IF(AND(LEN(NICAP[[#This Row],[State or      Country]])=2,NICAP[[#This Row],[State or      Country]]&lt;&gt;"UK"),"US","Other")</f>
        <v>Other</v>
      </c>
      <c r="F5506" s="75">
        <v>7</v>
      </c>
      <c r="G5506" s="48"/>
      <c r="H5506" s="48"/>
      <c r="I5506" s="48"/>
      <c r="J5506" s="48"/>
      <c r="K5506" s="48"/>
      <c r="L5506" s="36" t="s">
        <v>2438</v>
      </c>
      <c r="M5506" s="36" t="str">
        <f>IF(LEFT(NICAP[[#This Row],[Date]],1)=0,"Y","N")</f>
        <v>N</v>
      </c>
      <c r="N5506" s="36"/>
      <c r="O5506" s="36" t="str">
        <f>19&amp;LEFT(NICAP[[#This Row],[Date]],2)</f>
        <v>1982</v>
      </c>
      <c r="P5506" s="36" t="str">
        <f>MID(NICAP[[#This Row],[Date]],3,2)</f>
        <v>02</v>
      </c>
      <c r="Q5506" s="36" t="str">
        <f>RIGHT(NICAP[[#This Row],[Date]],2)</f>
        <v>19</v>
      </c>
      <c r="R5506" s="26">
        <f>DATE(NICAP[[#This Row],[Year]],NICAP[[#This Row],[Month]],NICAP[[#This Row],[Day]])</f>
        <v>30001</v>
      </c>
      <c r="S5506" s="35" t="str">
        <f t="shared" si="170"/>
        <v/>
      </c>
      <c r="T5506" s="24" t="str">
        <f t="shared" si="171"/>
        <v>Arg</v>
      </c>
    </row>
    <row r="5507" spans="1:20" ht="42" customHeight="1" x14ac:dyDescent="0.2">
      <c r="A5507" s="35">
        <v>5498</v>
      </c>
      <c r="B5507" s="57">
        <v>820220</v>
      </c>
      <c r="C5507" s="50" t="s">
        <v>2436</v>
      </c>
      <c r="D5507" s="50" t="s">
        <v>2232</v>
      </c>
      <c r="E5507" s="50" t="str">
        <f>IF(AND(LEN(NICAP[[#This Row],[State or      Country]])=2,NICAP[[#This Row],[State or      Country]]&lt;&gt;"UK"),"US","Other")</f>
        <v>Other</v>
      </c>
      <c r="F5507" s="75">
        <v>2</v>
      </c>
      <c r="G5507" s="48"/>
      <c r="H5507" s="48"/>
      <c r="I5507" s="48"/>
      <c r="J5507" s="48"/>
      <c r="K5507" s="48"/>
      <c r="L5507" s="42" t="s">
        <v>2435</v>
      </c>
      <c r="M5507" s="42" t="str">
        <f>IF(LEFT(NICAP[[#This Row],[Date]],1)=0,"Y","N")</f>
        <v>N</v>
      </c>
      <c r="N5507" s="42"/>
      <c r="O5507" s="42" t="str">
        <f>19&amp;LEFT(NICAP[[#This Row],[Date]],2)</f>
        <v>1982</v>
      </c>
      <c r="P5507" s="42" t="str">
        <f>MID(NICAP[[#This Row],[Date]],3,2)</f>
        <v>02</v>
      </c>
      <c r="Q5507" s="42" t="str">
        <f>RIGHT(NICAP[[#This Row],[Date]],2)</f>
        <v>20</v>
      </c>
      <c r="R5507" s="26">
        <f>DATE(NICAP[[#This Row],[Year]],NICAP[[#This Row],[Month]],NICAP[[#This Row],[Day]])</f>
        <v>30002</v>
      </c>
      <c r="S5507" s="35" t="str">
        <f t="shared" si="170"/>
        <v/>
      </c>
      <c r="T5507" s="24" t="str">
        <f t="shared" si="171"/>
        <v>Arg</v>
      </c>
    </row>
    <row r="5508" spans="1:20" ht="41.25" customHeight="1" x14ac:dyDescent="0.2">
      <c r="A5508" s="35">
        <v>5499</v>
      </c>
      <c r="B5508" s="57">
        <v>820220</v>
      </c>
      <c r="C5508" s="50" t="s">
        <v>2436</v>
      </c>
      <c r="D5508" s="50" t="s">
        <v>2232</v>
      </c>
      <c r="E5508" s="50" t="str">
        <f>IF(AND(LEN(NICAP[[#This Row],[State or      Country]])=2,NICAP[[#This Row],[State or      Country]]&lt;&gt;"UK"),"US","Other")</f>
        <v>Other</v>
      </c>
      <c r="F5508" s="75">
        <v>3</v>
      </c>
      <c r="G5508" s="48"/>
      <c r="H5508" s="48"/>
      <c r="I5508" s="48"/>
      <c r="J5508" s="48"/>
      <c r="K5508" s="48"/>
      <c r="L5508" s="42" t="s">
        <v>2435</v>
      </c>
      <c r="M5508" s="42" t="str">
        <f>IF(LEFT(NICAP[[#This Row],[Date]],1)=0,"Y","N")</f>
        <v>N</v>
      </c>
      <c r="N5508" s="42"/>
      <c r="O5508" s="42" t="str">
        <f>19&amp;LEFT(NICAP[[#This Row],[Date]],2)</f>
        <v>1982</v>
      </c>
      <c r="P5508" s="42" t="str">
        <f>MID(NICAP[[#This Row],[Date]],3,2)</f>
        <v>02</v>
      </c>
      <c r="Q5508" s="42" t="str">
        <f>RIGHT(NICAP[[#This Row],[Date]],2)</f>
        <v>20</v>
      </c>
      <c r="R5508" s="26">
        <f>DATE(NICAP[[#This Row],[Year]],NICAP[[#This Row],[Month]],NICAP[[#This Row],[Day]])</f>
        <v>30002</v>
      </c>
      <c r="S5508" s="35" t="str">
        <f t="shared" si="170"/>
        <v/>
      </c>
      <c r="T5508" s="24" t="str">
        <f t="shared" si="171"/>
        <v>Arg</v>
      </c>
    </row>
    <row r="5509" spans="1:20" ht="42" customHeight="1" x14ac:dyDescent="0.2">
      <c r="A5509" s="35">
        <v>5500</v>
      </c>
      <c r="B5509" s="57">
        <v>820220</v>
      </c>
      <c r="C5509" s="50" t="s">
        <v>2436</v>
      </c>
      <c r="D5509" s="50" t="s">
        <v>2232</v>
      </c>
      <c r="E5509" s="50" t="str">
        <f>IF(AND(LEN(NICAP[[#This Row],[State or      Country]])=2,NICAP[[#This Row],[State or      Country]]&lt;&gt;"UK"),"US","Other")</f>
        <v>Other</v>
      </c>
      <c r="F5509" s="75">
        <v>5</v>
      </c>
      <c r="G5509" s="48"/>
      <c r="H5509" s="48"/>
      <c r="I5509" s="48"/>
      <c r="J5509" s="48"/>
      <c r="K5509" s="48"/>
      <c r="L5509" s="36" t="s">
        <v>2437</v>
      </c>
      <c r="M5509" s="36" t="str">
        <f>IF(LEFT(NICAP[[#This Row],[Date]],1)=0,"Y","N")</f>
        <v>N</v>
      </c>
      <c r="N5509" s="36"/>
      <c r="O5509" s="36" t="str">
        <f>19&amp;LEFT(NICAP[[#This Row],[Date]],2)</f>
        <v>1982</v>
      </c>
      <c r="P5509" s="36" t="str">
        <f>MID(NICAP[[#This Row],[Date]],3,2)</f>
        <v>02</v>
      </c>
      <c r="Q5509" s="36" t="str">
        <f>RIGHT(NICAP[[#This Row],[Date]],2)</f>
        <v>20</v>
      </c>
      <c r="R5509" s="26">
        <f>DATE(NICAP[[#This Row],[Year]],NICAP[[#This Row],[Month]],NICAP[[#This Row],[Day]])</f>
        <v>30002</v>
      </c>
      <c r="S5509" s="35" t="str">
        <f t="shared" si="170"/>
        <v/>
      </c>
      <c r="T5509" s="24" t="str">
        <f t="shared" si="171"/>
        <v>Arg</v>
      </c>
    </row>
    <row r="5510" spans="1:20" ht="42" customHeight="1" x14ac:dyDescent="0.2">
      <c r="A5510" s="35">
        <v>5501</v>
      </c>
      <c r="B5510" s="57">
        <v>820220</v>
      </c>
      <c r="C5510" s="50" t="s">
        <v>2436</v>
      </c>
      <c r="D5510" s="50" t="s">
        <v>2232</v>
      </c>
      <c r="E5510" s="50" t="str">
        <f>IF(AND(LEN(NICAP[[#This Row],[State or      Country]])=2,NICAP[[#This Row],[State or      Country]]&lt;&gt;"UK"),"US","Other")</f>
        <v>Other</v>
      </c>
      <c r="F5510" s="75">
        <v>7</v>
      </c>
      <c r="G5510" s="48"/>
      <c r="H5510" s="48"/>
      <c r="I5510" s="48"/>
      <c r="J5510" s="48"/>
      <c r="K5510" s="48"/>
      <c r="L5510" s="42" t="s">
        <v>2435</v>
      </c>
      <c r="M5510" s="42" t="str">
        <f>IF(LEFT(NICAP[[#This Row],[Date]],1)=0,"Y","N")</f>
        <v>N</v>
      </c>
      <c r="N5510" s="42"/>
      <c r="O5510" s="42" t="str">
        <f>19&amp;LEFT(NICAP[[#This Row],[Date]],2)</f>
        <v>1982</v>
      </c>
      <c r="P5510" s="42" t="str">
        <f>MID(NICAP[[#This Row],[Date]],3,2)</f>
        <v>02</v>
      </c>
      <c r="Q5510" s="42" t="str">
        <f>RIGHT(NICAP[[#This Row],[Date]],2)</f>
        <v>20</v>
      </c>
      <c r="R5510" s="26">
        <f>DATE(NICAP[[#This Row],[Year]],NICAP[[#This Row],[Month]],NICAP[[#This Row],[Day]])</f>
        <v>30002</v>
      </c>
      <c r="S5510" s="35" t="str">
        <f t="shared" si="170"/>
        <v/>
      </c>
      <c r="T5510" s="24" t="str">
        <f t="shared" si="171"/>
        <v>Arg</v>
      </c>
    </row>
    <row r="5511" spans="1:20" ht="56.25" customHeight="1" x14ac:dyDescent="0.2">
      <c r="A5511" s="35">
        <v>5502</v>
      </c>
      <c r="B5511" s="57">
        <v>820224</v>
      </c>
      <c r="C5511" s="50" t="s">
        <v>2434</v>
      </c>
      <c r="D5511" s="50" t="s">
        <v>1686</v>
      </c>
      <c r="E5511" s="50" t="str">
        <f>IF(AND(LEN(NICAP[[#This Row],[State or      Country]])=2,NICAP[[#This Row],[State or      Country]]&lt;&gt;"UK"),"US","Other")</f>
        <v>US</v>
      </c>
      <c r="F5511" s="75">
        <v>2</v>
      </c>
      <c r="G5511" s="48"/>
      <c r="H5511" s="48"/>
      <c r="I5511" s="48"/>
      <c r="J5511" s="48"/>
      <c r="K5511" s="48"/>
      <c r="L5511" s="36" t="s">
        <v>2433</v>
      </c>
      <c r="M5511" s="36" t="str">
        <f>IF(LEFT(NICAP[[#This Row],[Date]],1)=0,"Y","N")</f>
        <v>N</v>
      </c>
      <c r="N5511" s="36"/>
      <c r="O5511" s="36" t="str">
        <f>19&amp;LEFT(NICAP[[#This Row],[Date]],2)</f>
        <v>1982</v>
      </c>
      <c r="P5511" s="36" t="str">
        <f>MID(NICAP[[#This Row],[Date]],3,2)</f>
        <v>02</v>
      </c>
      <c r="Q5511" s="36" t="str">
        <f>RIGHT(NICAP[[#This Row],[Date]],2)</f>
        <v>24</v>
      </c>
      <c r="R5511" s="26">
        <f>DATE(NICAP[[#This Row],[Year]],NICAP[[#This Row],[Month]],NICAP[[#This Row],[Day]])</f>
        <v>30006</v>
      </c>
      <c r="S5511" s="35" t="str">
        <f t="shared" si="170"/>
        <v>PA</v>
      </c>
      <c r="T5511" s="24" t="str">
        <f t="shared" si="171"/>
        <v>US</v>
      </c>
    </row>
    <row r="5512" spans="1:20" ht="57" customHeight="1" x14ac:dyDescent="0.2">
      <c r="A5512" s="35">
        <v>5503</v>
      </c>
      <c r="B5512" s="57">
        <v>820224</v>
      </c>
      <c r="C5512" s="50" t="s">
        <v>2434</v>
      </c>
      <c r="D5512" s="50" t="s">
        <v>1686</v>
      </c>
      <c r="E5512" s="50" t="str">
        <f>IF(AND(LEN(NICAP[[#This Row],[State or      Country]])=2,NICAP[[#This Row],[State or      Country]]&lt;&gt;"UK"),"US","Other")</f>
        <v>US</v>
      </c>
      <c r="F5512" s="75">
        <v>3</v>
      </c>
      <c r="G5512" s="48"/>
      <c r="H5512" s="48"/>
      <c r="I5512" s="48"/>
      <c r="J5512" s="48"/>
      <c r="K5512" s="48"/>
      <c r="L5512" s="36" t="s">
        <v>2433</v>
      </c>
      <c r="M5512" s="36" t="str">
        <f>IF(LEFT(NICAP[[#This Row],[Date]],1)=0,"Y","N")</f>
        <v>N</v>
      </c>
      <c r="N5512" s="36"/>
      <c r="O5512" s="36" t="str">
        <f>19&amp;LEFT(NICAP[[#This Row],[Date]],2)</f>
        <v>1982</v>
      </c>
      <c r="P5512" s="36" t="str">
        <f>MID(NICAP[[#This Row],[Date]],3,2)</f>
        <v>02</v>
      </c>
      <c r="Q5512" s="36" t="str">
        <f>RIGHT(NICAP[[#This Row],[Date]],2)</f>
        <v>24</v>
      </c>
      <c r="R5512" s="26">
        <f>DATE(NICAP[[#This Row],[Year]],NICAP[[#This Row],[Month]],NICAP[[#This Row],[Day]])</f>
        <v>30006</v>
      </c>
      <c r="S5512" s="35" t="str">
        <f t="shared" si="170"/>
        <v>PA</v>
      </c>
      <c r="T5512" s="24" t="str">
        <f t="shared" si="171"/>
        <v>US</v>
      </c>
    </row>
    <row r="5513" spans="1:20" ht="57" customHeight="1" x14ac:dyDescent="0.2">
      <c r="A5513" s="35">
        <v>5504</v>
      </c>
      <c r="B5513" s="57">
        <v>820225</v>
      </c>
      <c r="C5513" s="50" t="s">
        <v>2432</v>
      </c>
      <c r="D5513" s="50" t="s">
        <v>1686</v>
      </c>
      <c r="E5513" s="50" t="str">
        <f>IF(AND(LEN(NICAP[[#This Row],[State or      Country]])=2,NICAP[[#This Row],[State or      Country]]&lt;&gt;"UK"),"US","Other")</f>
        <v>US</v>
      </c>
      <c r="F5513" s="75">
        <v>2</v>
      </c>
      <c r="G5513" s="48"/>
      <c r="H5513" s="48"/>
      <c r="I5513" s="48"/>
      <c r="J5513" s="48"/>
      <c r="K5513" s="48"/>
      <c r="L5513" s="36" t="s">
        <v>2431</v>
      </c>
      <c r="M5513" s="36" t="str">
        <f>IF(LEFT(NICAP[[#This Row],[Date]],1)=0,"Y","N")</f>
        <v>N</v>
      </c>
      <c r="N5513" s="36"/>
      <c r="O5513" s="36" t="str">
        <f>19&amp;LEFT(NICAP[[#This Row],[Date]],2)</f>
        <v>1982</v>
      </c>
      <c r="P5513" s="36" t="str">
        <f>MID(NICAP[[#This Row],[Date]],3,2)</f>
        <v>02</v>
      </c>
      <c r="Q5513" s="36" t="str">
        <f>RIGHT(NICAP[[#This Row],[Date]],2)</f>
        <v>25</v>
      </c>
      <c r="R5513" s="26">
        <f>DATE(NICAP[[#This Row],[Year]],NICAP[[#This Row],[Month]],NICAP[[#This Row],[Day]])</f>
        <v>30007</v>
      </c>
      <c r="S5513" s="35" t="str">
        <f t="shared" si="170"/>
        <v>PA</v>
      </c>
      <c r="T5513" s="24" t="str">
        <f t="shared" si="171"/>
        <v>US</v>
      </c>
    </row>
    <row r="5514" spans="1:20" ht="41.25" customHeight="1" x14ac:dyDescent="0.2">
      <c r="A5514" s="35">
        <v>5505</v>
      </c>
      <c r="B5514" s="57">
        <v>820522</v>
      </c>
      <c r="C5514" s="50" t="s">
        <v>2384</v>
      </c>
      <c r="D5514" s="50" t="s">
        <v>1667</v>
      </c>
      <c r="E5514" s="50" t="str">
        <f>IF(AND(LEN(NICAP[[#This Row],[State or      Country]])=2,NICAP[[#This Row],[State or      Country]]&lt;&gt;"UK"),"US","Other")</f>
        <v>US</v>
      </c>
      <c r="F5514" s="75">
        <v>2</v>
      </c>
      <c r="G5514" s="48"/>
      <c r="H5514" s="48"/>
      <c r="I5514" s="48"/>
      <c r="J5514" s="48"/>
      <c r="K5514" s="48"/>
      <c r="L5514" s="36" t="s">
        <v>2430</v>
      </c>
      <c r="M5514" s="36" t="str">
        <f>IF(LEFT(NICAP[[#This Row],[Date]],1)=0,"Y","N")</f>
        <v>N</v>
      </c>
      <c r="N5514" s="36"/>
      <c r="O5514" s="36" t="str">
        <f>19&amp;LEFT(NICAP[[#This Row],[Date]],2)</f>
        <v>1982</v>
      </c>
      <c r="P5514" s="36" t="str">
        <f>MID(NICAP[[#This Row],[Date]],3,2)</f>
        <v>05</v>
      </c>
      <c r="Q5514" s="36" t="str">
        <f>RIGHT(NICAP[[#This Row],[Date]],2)</f>
        <v>22</v>
      </c>
      <c r="R5514" s="26">
        <f>DATE(NICAP[[#This Row],[Year]],NICAP[[#This Row],[Month]],NICAP[[#This Row],[Day]])</f>
        <v>30093</v>
      </c>
      <c r="S5514" s="35" t="str">
        <f t="shared" ref="S5514:S5577" si="172">IF(E5514="US",D5514,"")</f>
        <v>TX</v>
      </c>
      <c r="T5514" s="24" t="str">
        <f t="shared" ref="T5514:T5577" si="173">IF(E5514="US","US",D5514)</f>
        <v>US</v>
      </c>
    </row>
    <row r="5515" spans="1:20" ht="72" customHeight="1" x14ac:dyDescent="0.2">
      <c r="A5515" s="35">
        <v>5506</v>
      </c>
      <c r="B5515" s="57">
        <v>820300</v>
      </c>
      <c r="C5515" s="50" t="s">
        <v>2344</v>
      </c>
      <c r="D5515" s="50" t="s">
        <v>1844</v>
      </c>
      <c r="E5515" s="50" t="str">
        <f>IF(AND(LEN(NICAP[[#This Row],[State or      Country]])=2,NICAP[[#This Row],[State or      Country]]&lt;&gt;"UK"),"US","Other")</f>
        <v>US</v>
      </c>
      <c r="F5515" s="75">
        <v>2</v>
      </c>
      <c r="G5515" s="48"/>
      <c r="H5515" s="48"/>
      <c r="I5515" s="48"/>
      <c r="J5515" s="48"/>
      <c r="K5515" s="48"/>
      <c r="L5515" s="36" t="s">
        <v>2429</v>
      </c>
      <c r="M5515" s="36" t="str">
        <f>IF(LEFT(NICAP[[#This Row],[Date]],1)=0,"Y","N")</f>
        <v>N</v>
      </c>
      <c r="N5515" s="36"/>
      <c r="O5515" s="36" t="str">
        <f>19&amp;LEFT(NICAP[[#This Row],[Date]],2)</f>
        <v>1982</v>
      </c>
      <c r="P5515" s="36" t="str">
        <f>MID(NICAP[[#This Row],[Date]],3,2)</f>
        <v>03</v>
      </c>
      <c r="Q5515" s="36" t="str">
        <f>RIGHT(NICAP[[#This Row],[Date]],2)</f>
        <v>00</v>
      </c>
      <c r="R5515" s="26">
        <f>DATE(NICAP[[#This Row],[Year]],NICAP[[#This Row],[Month]],NICAP[[#This Row],[Day]])</f>
        <v>30010</v>
      </c>
      <c r="S5515" s="35" t="str">
        <f t="shared" si="172"/>
        <v>MO</v>
      </c>
      <c r="T5515" s="24" t="str">
        <f t="shared" si="173"/>
        <v>US</v>
      </c>
    </row>
    <row r="5516" spans="1:20" ht="71.25" customHeight="1" x14ac:dyDescent="0.2">
      <c r="A5516" s="35">
        <v>5507</v>
      </c>
      <c r="B5516" s="57">
        <v>820300</v>
      </c>
      <c r="C5516" s="50" t="s">
        <v>2344</v>
      </c>
      <c r="D5516" s="50" t="s">
        <v>1844</v>
      </c>
      <c r="E5516" s="50" t="str">
        <f>IF(AND(LEN(NICAP[[#This Row],[State or      Country]])=2,NICAP[[#This Row],[State or      Country]]&lt;&gt;"UK"),"US","Other")</f>
        <v>US</v>
      </c>
      <c r="F5516" s="75">
        <v>3</v>
      </c>
      <c r="G5516" s="48"/>
      <c r="H5516" s="48"/>
      <c r="I5516" s="48"/>
      <c r="J5516" s="48"/>
      <c r="K5516" s="48"/>
      <c r="L5516" s="36" t="s">
        <v>2429</v>
      </c>
      <c r="M5516" s="36" t="str">
        <f>IF(LEFT(NICAP[[#This Row],[Date]],1)=0,"Y","N")</f>
        <v>N</v>
      </c>
      <c r="N5516" s="36"/>
      <c r="O5516" s="36" t="str">
        <f>19&amp;LEFT(NICAP[[#This Row],[Date]],2)</f>
        <v>1982</v>
      </c>
      <c r="P5516" s="36" t="str">
        <f>MID(NICAP[[#This Row],[Date]],3,2)</f>
        <v>03</v>
      </c>
      <c r="Q5516" s="36" t="str">
        <f>RIGHT(NICAP[[#This Row],[Date]],2)</f>
        <v>00</v>
      </c>
      <c r="R5516" s="26">
        <f>DATE(NICAP[[#This Row],[Year]],NICAP[[#This Row],[Month]],NICAP[[#This Row],[Day]])</f>
        <v>30010</v>
      </c>
      <c r="S5516" s="35" t="str">
        <f t="shared" si="172"/>
        <v>MO</v>
      </c>
      <c r="T5516" s="24" t="str">
        <f t="shared" si="173"/>
        <v>US</v>
      </c>
    </row>
    <row r="5517" spans="1:20" ht="72" customHeight="1" x14ac:dyDescent="0.2">
      <c r="A5517" s="35">
        <v>5508</v>
      </c>
      <c r="B5517" s="57">
        <v>820300</v>
      </c>
      <c r="C5517" s="50" t="s">
        <v>2344</v>
      </c>
      <c r="D5517" s="50" t="s">
        <v>1844</v>
      </c>
      <c r="E5517" s="50" t="str">
        <f>IF(AND(LEN(NICAP[[#This Row],[State or      Country]])=2,NICAP[[#This Row],[State or      Country]]&lt;&gt;"UK"),"US","Other")</f>
        <v>US</v>
      </c>
      <c r="F5517" s="49">
        <v>7</v>
      </c>
      <c r="G5517" s="48"/>
      <c r="H5517" s="48"/>
      <c r="I5517" s="48"/>
      <c r="J5517" s="48"/>
      <c r="K5517" s="48"/>
      <c r="L5517" s="36" t="s">
        <v>2429</v>
      </c>
      <c r="M5517" s="36" t="str">
        <f>IF(LEFT(NICAP[[#This Row],[Date]],1)=0,"Y","N")</f>
        <v>N</v>
      </c>
      <c r="N5517" s="36"/>
      <c r="O5517" s="36" t="str">
        <f>19&amp;LEFT(NICAP[[#This Row],[Date]],2)</f>
        <v>1982</v>
      </c>
      <c r="P5517" s="36" t="str">
        <f>MID(NICAP[[#This Row],[Date]],3,2)</f>
        <v>03</v>
      </c>
      <c r="Q5517" s="36" t="str">
        <f>RIGHT(NICAP[[#This Row],[Date]],2)</f>
        <v>00</v>
      </c>
      <c r="R5517" s="26">
        <f>DATE(NICAP[[#This Row],[Year]],NICAP[[#This Row],[Month]],NICAP[[#This Row],[Day]])</f>
        <v>30010</v>
      </c>
      <c r="S5517" s="35" t="str">
        <f t="shared" si="172"/>
        <v>MO</v>
      </c>
      <c r="T5517" s="24" t="str">
        <f t="shared" si="173"/>
        <v>US</v>
      </c>
    </row>
    <row r="5518" spans="1:20" ht="42" customHeight="1" x14ac:dyDescent="0.2">
      <c r="A5518" s="35">
        <v>5509</v>
      </c>
      <c r="B5518" s="57">
        <v>820304</v>
      </c>
      <c r="C5518" s="50" t="s">
        <v>2427</v>
      </c>
      <c r="D5518" s="50" t="s">
        <v>1802</v>
      </c>
      <c r="E5518" s="50" t="str">
        <f>IF(AND(LEN(NICAP[[#This Row],[State or      Country]])=2,NICAP[[#This Row],[State or      Country]]&lt;&gt;"UK"),"US","Other")</f>
        <v>Other</v>
      </c>
      <c r="F5518" s="49">
        <v>2</v>
      </c>
      <c r="G5518" s="48"/>
      <c r="H5518" s="48"/>
      <c r="I5518" s="48"/>
      <c r="J5518" s="48"/>
      <c r="K5518" s="48"/>
      <c r="L5518" s="42" t="s">
        <v>2428</v>
      </c>
      <c r="M5518" s="42" t="str">
        <f>IF(LEFT(NICAP[[#This Row],[Date]],1)=0,"Y","N")</f>
        <v>N</v>
      </c>
      <c r="N5518" s="42"/>
      <c r="O5518" s="42" t="str">
        <f>19&amp;LEFT(NICAP[[#This Row],[Date]],2)</f>
        <v>1982</v>
      </c>
      <c r="P5518" s="42" t="str">
        <f>MID(NICAP[[#This Row],[Date]],3,2)</f>
        <v>03</v>
      </c>
      <c r="Q5518" s="42" t="str">
        <f>RIGHT(NICAP[[#This Row],[Date]],2)</f>
        <v>04</v>
      </c>
      <c r="R5518" s="26">
        <f>DATE(NICAP[[#This Row],[Year]],NICAP[[#This Row],[Month]],NICAP[[#This Row],[Day]])</f>
        <v>30014</v>
      </c>
      <c r="S5518" s="35" t="str">
        <f t="shared" si="172"/>
        <v/>
      </c>
      <c r="T5518" s="24" t="str">
        <f t="shared" si="173"/>
        <v>UK</v>
      </c>
    </row>
    <row r="5519" spans="1:20" ht="42" customHeight="1" x14ac:dyDescent="0.2">
      <c r="A5519" s="35">
        <v>5510</v>
      </c>
      <c r="B5519" s="57">
        <v>820304</v>
      </c>
      <c r="C5519" s="50" t="s">
        <v>2427</v>
      </c>
      <c r="D5519" s="50" t="s">
        <v>1802</v>
      </c>
      <c r="E5519" s="50" t="str">
        <f>IF(AND(LEN(NICAP[[#This Row],[State or      Country]])=2,NICAP[[#This Row],[State or      Country]]&lt;&gt;"UK"),"US","Other")</f>
        <v>Other</v>
      </c>
      <c r="F5519" s="49">
        <v>5</v>
      </c>
      <c r="G5519" s="48"/>
      <c r="H5519" s="48"/>
      <c r="I5519" s="48"/>
      <c r="J5519" s="48"/>
      <c r="K5519" s="48"/>
      <c r="L5519" s="42" t="s">
        <v>2428</v>
      </c>
      <c r="M5519" s="42" t="str">
        <f>IF(LEFT(NICAP[[#This Row],[Date]],1)=0,"Y","N")</f>
        <v>N</v>
      </c>
      <c r="N5519" s="42"/>
      <c r="O5519" s="42" t="str">
        <f>19&amp;LEFT(NICAP[[#This Row],[Date]],2)</f>
        <v>1982</v>
      </c>
      <c r="P5519" s="42" t="str">
        <f>MID(NICAP[[#This Row],[Date]],3,2)</f>
        <v>03</v>
      </c>
      <c r="Q5519" s="42" t="str">
        <f>RIGHT(NICAP[[#This Row],[Date]],2)</f>
        <v>04</v>
      </c>
      <c r="R5519" s="26">
        <f>DATE(NICAP[[#This Row],[Year]],NICAP[[#This Row],[Month]],NICAP[[#This Row],[Day]])</f>
        <v>30014</v>
      </c>
      <c r="S5519" s="35" t="str">
        <f t="shared" si="172"/>
        <v/>
      </c>
      <c r="T5519" s="24" t="str">
        <f t="shared" si="173"/>
        <v>UK</v>
      </c>
    </row>
    <row r="5520" spans="1:20" ht="42.75" customHeight="1" x14ac:dyDescent="0.2">
      <c r="A5520" s="35">
        <v>5511</v>
      </c>
      <c r="B5520" s="57">
        <v>820304</v>
      </c>
      <c r="C5520" s="50" t="s">
        <v>2427</v>
      </c>
      <c r="D5520" s="50" t="s">
        <v>1802</v>
      </c>
      <c r="E5520" s="50" t="str">
        <f>IF(AND(LEN(NICAP[[#This Row],[State or      Country]])=2,NICAP[[#This Row],[State or      Country]]&lt;&gt;"UK"),"US","Other")</f>
        <v>Other</v>
      </c>
      <c r="F5520" s="49">
        <v>7</v>
      </c>
      <c r="G5520" s="48"/>
      <c r="H5520" s="48"/>
      <c r="I5520" s="48"/>
      <c r="J5520" s="48"/>
      <c r="K5520" s="48"/>
      <c r="L5520" s="36" t="s">
        <v>2426</v>
      </c>
      <c r="M5520" s="36" t="str">
        <f>IF(LEFT(NICAP[[#This Row],[Date]],1)=0,"Y","N")</f>
        <v>N</v>
      </c>
      <c r="N5520" s="36"/>
      <c r="O5520" s="36" t="str">
        <f>19&amp;LEFT(NICAP[[#This Row],[Date]],2)</f>
        <v>1982</v>
      </c>
      <c r="P5520" s="36" t="str">
        <f>MID(NICAP[[#This Row],[Date]],3,2)</f>
        <v>03</v>
      </c>
      <c r="Q5520" s="36" t="str">
        <f>RIGHT(NICAP[[#This Row],[Date]],2)</f>
        <v>04</v>
      </c>
      <c r="R5520" s="26">
        <f>DATE(NICAP[[#This Row],[Year]],NICAP[[#This Row],[Month]],NICAP[[#This Row],[Day]])</f>
        <v>30014</v>
      </c>
      <c r="S5520" s="35" t="str">
        <f t="shared" si="172"/>
        <v/>
      </c>
      <c r="T5520" s="24" t="str">
        <f t="shared" si="173"/>
        <v>UK</v>
      </c>
    </row>
    <row r="5521" spans="1:20" ht="42" customHeight="1" x14ac:dyDescent="0.2">
      <c r="A5521" s="35">
        <v>5512</v>
      </c>
      <c r="B5521" s="57">
        <v>820308</v>
      </c>
      <c r="C5521" s="50" t="s">
        <v>2425</v>
      </c>
      <c r="D5521" s="50" t="s">
        <v>1689</v>
      </c>
      <c r="E5521" s="50" t="str">
        <f>IF(AND(LEN(NICAP[[#This Row],[State or      Country]])=2,NICAP[[#This Row],[State or      Country]]&lt;&gt;"UK"),"US","Other")</f>
        <v>US</v>
      </c>
      <c r="F5521" s="49">
        <v>11</v>
      </c>
      <c r="G5521" s="48"/>
      <c r="H5521" s="48"/>
      <c r="I5521" s="48"/>
      <c r="J5521" s="48"/>
      <c r="K5521" s="48"/>
      <c r="L5521" s="36" t="s">
        <v>2424</v>
      </c>
      <c r="M5521" s="36" t="str">
        <f>IF(LEFT(NICAP[[#This Row],[Date]],1)=0,"Y","N")</f>
        <v>N</v>
      </c>
      <c r="N5521" s="36"/>
      <c r="O5521" s="36" t="str">
        <f>19&amp;LEFT(NICAP[[#This Row],[Date]],2)</f>
        <v>1982</v>
      </c>
      <c r="P5521" s="36" t="str">
        <f>MID(NICAP[[#This Row],[Date]],3,2)</f>
        <v>03</v>
      </c>
      <c r="Q5521" s="36" t="str">
        <f>RIGHT(NICAP[[#This Row],[Date]],2)</f>
        <v>08</v>
      </c>
      <c r="R5521" s="26">
        <f>DATE(NICAP[[#This Row],[Year]],NICAP[[#This Row],[Month]],NICAP[[#This Row],[Day]])</f>
        <v>30018</v>
      </c>
      <c r="S5521" s="35" t="str">
        <f t="shared" si="172"/>
        <v>GA</v>
      </c>
      <c r="T5521" s="24" t="str">
        <f t="shared" si="173"/>
        <v>US</v>
      </c>
    </row>
    <row r="5522" spans="1:20" ht="42" customHeight="1" x14ac:dyDescent="0.2">
      <c r="A5522" s="35">
        <v>5513</v>
      </c>
      <c r="B5522" s="57">
        <v>820313</v>
      </c>
      <c r="C5522" s="50" t="s">
        <v>2423</v>
      </c>
      <c r="D5522" s="50" t="s">
        <v>2422</v>
      </c>
      <c r="E5522" s="50" t="str">
        <f>IF(AND(LEN(NICAP[[#This Row],[State or      Country]])=2,NICAP[[#This Row],[State or      Country]]&lt;&gt;"UK"),"US","Other")</f>
        <v>Other</v>
      </c>
      <c r="F5522" s="49">
        <v>1</v>
      </c>
      <c r="G5522" s="48"/>
      <c r="H5522" s="48"/>
      <c r="I5522" s="48"/>
      <c r="J5522" s="48"/>
      <c r="K5522" s="48"/>
      <c r="L5522" s="42" t="s">
        <v>2421</v>
      </c>
      <c r="M5522" s="42" t="str">
        <f>IF(LEFT(NICAP[[#This Row],[Date]],1)=0,"Y","N")</f>
        <v>N</v>
      </c>
      <c r="N5522" s="42"/>
      <c r="O5522" s="42" t="str">
        <f>19&amp;LEFT(NICAP[[#This Row],[Date]],2)</f>
        <v>1982</v>
      </c>
      <c r="P5522" s="42" t="str">
        <f>MID(NICAP[[#This Row],[Date]],3,2)</f>
        <v>03</v>
      </c>
      <c r="Q5522" s="42" t="str">
        <f>RIGHT(NICAP[[#This Row],[Date]],2)</f>
        <v>13</v>
      </c>
      <c r="R5522" s="26">
        <f>DATE(NICAP[[#This Row],[Year]],NICAP[[#This Row],[Month]],NICAP[[#This Row],[Day]])</f>
        <v>30023</v>
      </c>
      <c r="S5522" s="35" t="str">
        <f t="shared" si="172"/>
        <v/>
      </c>
      <c r="T5522" s="24" t="str">
        <f t="shared" si="173"/>
        <v>Germany</v>
      </c>
    </row>
    <row r="5523" spans="1:20" ht="56.25" customHeight="1" x14ac:dyDescent="0.2">
      <c r="A5523" s="35">
        <v>5514</v>
      </c>
      <c r="B5523" s="57">
        <v>820315</v>
      </c>
      <c r="C5523" s="50" t="s">
        <v>2419</v>
      </c>
      <c r="D5523" s="50" t="s">
        <v>1676</v>
      </c>
      <c r="E5523" s="50" t="str">
        <f>IF(AND(LEN(NICAP[[#This Row],[State or      Country]])=2,NICAP[[#This Row],[State or      Country]]&lt;&gt;"UK"),"US","Other")</f>
        <v>US</v>
      </c>
      <c r="F5523" s="49">
        <v>2</v>
      </c>
      <c r="G5523" s="48"/>
      <c r="H5523" s="48"/>
      <c r="I5523" s="48"/>
      <c r="J5523" s="48"/>
      <c r="K5523" s="48"/>
      <c r="L5523" s="42" t="s">
        <v>2420</v>
      </c>
      <c r="M5523" s="42" t="str">
        <f>IF(LEFT(NICAP[[#This Row],[Date]],1)=0,"Y","N")</f>
        <v>N</v>
      </c>
      <c r="N5523" s="42"/>
      <c r="O5523" s="42" t="str">
        <f>19&amp;LEFT(NICAP[[#This Row],[Date]],2)</f>
        <v>1982</v>
      </c>
      <c r="P5523" s="42" t="str">
        <f>MID(NICAP[[#This Row],[Date]],3,2)</f>
        <v>03</v>
      </c>
      <c r="Q5523" s="42" t="str">
        <f>RIGHT(NICAP[[#This Row],[Date]],2)</f>
        <v>15</v>
      </c>
      <c r="R5523" s="26">
        <f>DATE(NICAP[[#This Row],[Year]],NICAP[[#This Row],[Month]],NICAP[[#This Row],[Day]])</f>
        <v>30025</v>
      </c>
      <c r="S5523" s="35" t="str">
        <f t="shared" si="172"/>
        <v>CA</v>
      </c>
      <c r="T5523" s="24" t="str">
        <f t="shared" si="173"/>
        <v>US</v>
      </c>
    </row>
    <row r="5524" spans="1:20" ht="57" customHeight="1" x14ac:dyDescent="0.2">
      <c r="A5524" s="35">
        <v>5515</v>
      </c>
      <c r="B5524" s="57">
        <v>820315</v>
      </c>
      <c r="C5524" s="50" t="s">
        <v>2419</v>
      </c>
      <c r="D5524" s="50" t="s">
        <v>1676</v>
      </c>
      <c r="E5524" s="50" t="str">
        <f>IF(AND(LEN(NICAP[[#This Row],[State or      Country]])=2,NICAP[[#This Row],[State or      Country]]&lt;&gt;"UK"),"US","Other")</f>
        <v>US</v>
      </c>
      <c r="F5524" s="49">
        <v>3</v>
      </c>
      <c r="G5524" s="48"/>
      <c r="H5524" s="48"/>
      <c r="I5524" s="48"/>
      <c r="J5524" s="48"/>
      <c r="K5524" s="48"/>
      <c r="L5524" s="36" t="s">
        <v>2418</v>
      </c>
      <c r="M5524" s="36" t="str">
        <f>IF(LEFT(NICAP[[#This Row],[Date]],1)=0,"Y","N")</f>
        <v>N</v>
      </c>
      <c r="N5524" s="36"/>
      <c r="O5524" s="36" t="str">
        <f>19&amp;LEFT(NICAP[[#This Row],[Date]],2)</f>
        <v>1982</v>
      </c>
      <c r="P5524" s="36" t="str">
        <f>MID(NICAP[[#This Row],[Date]],3,2)</f>
        <v>03</v>
      </c>
      <c r="Q5524" s="36" t="str">
        <f>RIGHT(NICAP[[#This Row],[Date]],2)</f>
        <v>15</v>
      </c>
      <c r="R5524" s="26">
        <f>DATE(NICAP[[#This Row],[Year]],NICAP[[#This Row],[Month]],NICAP[[#This Row],[Day]])</f>
        <v>30025</v>
      </c>
      <c r="S5524" s="35" t="str">
        <f t="shared" si="172"/>
        <v>CA</v>
      </c>
      <c r="T5524" s="24" t="str">
        <f t="shared" si="173"/>
        <v>US</v>
      </c>
    </row>
    <row r="5525" spans="1:20" ht="57" customHeight="1" x14ac:dyDescent="0.2">
      <c r="A5525" s="35">
        <v>5516</v>
      </c>
      <c r="B5525" s="57">
        <v>820315</v>
      </c>
      <c r="C5525" s="50" t="s">
        <v>2419</v>
      </c>
      <c r="D5525" s="50" t="s">
        <v>1676</v>
      </c>
      <c r="E5525" s="50" t="str">
        <f>IF(AND(LEN(NICAP[[#This Row],[State or      Country]])=2,NICAP[[#This Row],[State or      Country]]&lt;&gt;"UK"),"US","Other")</f>
        <v>US</v>
      </c>
      <c r="F5525" s="49">
        <v>7</v>
      </c>
      <c r="G5525" s="48"/>
      <c r="H5525" s="48"/>
      <c r="I5525" s="48"/>
      <c r="J5525" s="48"/>
      <c r="K5525" s="48"/>
      <c r="L5525" s="36" t="s">
        <v>2418</v>
      </c>
      <c r="M5525" s="36" t="str">
        <f>IF(LEFT(NICAP[[#This Row],[Date]],1)=0,"Y","N")</f>
        <v>N</v>
      </c>
      <c r="N5525" s="36"/>
      <c r="O5525" s="36" t="str">
        <f>19&amp;LEFT(NICAP[[#This Row],[Date]],2)</f>
        <v>1982</v>
      </c>
      <c r="P5525" s="36" t="str">
        <f>MID(NICAP[[#This Row],[Date]],3,2)</f>
        <v>03</v>
      </c>
      <c r="Q5525" s="36" t="str">
        <f>RIGHT(NICAP[[#This Row],[Date]],2)</f>
        <v>15</v>
      </c>
      <c r="R5525" s="26">
        <f>DATE(NICAP[[#This Row],[Year]],NICAP[[#This Row],[Month]],NICAP[[#This Row],[Day]])</f>
        <v>30025</v>
      </c>
      <c r="S5525" s="35" t="str">
        <f t="shared" si="172"/>
        <v>CA</v>
      </c>
      <c r="T5525" s="24" t="str">
        <f t="shared" si="173"/>
        <v>US</v>
      </c>
    </row>
    <row r="5526" spans="1:20" ht="57.75" customHeight="1" x14ac:dyDescent="0.2">
      <c r="A5526" s="35">
        <v>5517</v>
      </c>
      <c r="B5526" s="57">
        <v>820318</v>
      </c>
      <c r="C5526" s="50" t="s">
        <v>2417</v>
      </c>
      <c r="D5526" s="50" t="s">
        <v>2013</v>
      </c>
      <c r="E5526" s="50" t="str">
        <f>IF(AND(LEN(NICAP[[#This Row],[State or      Country]])=2,NICAP[[#This Row],[State or      Country]]&lt;&gt;"UK"),"US","Other")</f>
        <v>US</v>
      </c>
      <c r="F5526" s="49">
        <v>2</v>
      </c>
      <c r="G5526" s="48"/>
      <c r="H5526" s="48"/>
      <c r="I5526" s="48"/>
      <c r="J5526" s="48"/>
      <c r="K5526" s="48"/>
      <c r="L5526" s="36" t="s">
        <v>2416</v>
      </c>
      <c r="M5526" s="36" t="str">
        <f>IF(LEFT(NICAP[[#This Row],[Date]],1)=0,"Y","N")</f>
        <v>N</v>
      </c>
      <c r="N5526" s="36"/>
      <c r="O5526" s="36" t="str">
        <f>19&amp;LEFT(NICAP[[#This Row],[Date]],2)</f>
        <v>1982</v>
      </c>
      <c r="P5526" s="36" t="str">
        <f>MID(NICAP[[#This Row],[Date]],3,2)</f>
        <v>03</v>
      </c>
      <c r="Q5526" s="36" t="str">
        <f>RIGHT(NICAP[[#This Row],[Date]],2)</f>
        <v>18</v>
      </c>
      <c r="R5526" s="26">
        <f>DATE(NICAP[[#This Row],[Year]],NICAP[[#This Row],[Month]],NICAP[[#This Row],[Day]])</f>
        <v>30028</v>
      </c>
      <c r="S5526" s="35" t="str">
        <f t="shared" si="172"/>
        <v>KY</v>
      </c>
      <c r="T5526" s="24" t="str">
        <f t="shared" si="173"/>
        <v>US</v>
      </c>
    </row>
    <row r="5527" spans="1:20" ht="57" customHeight="1" x14ac:dyDescent="0.2">
      <c r="A5527" s="35">
        <v>5518</v>
      </c>
      <c r="B5527" s="57">
        <v>820321</v>
      </c>
      <c r="C5527" s="50" t="s">
        <v>2415</v>
      </c>
      <c r="D5527" s="50" t="s">
        <v>1694</v>
      </c>
      <c r="E5527" s="50" t="str">
        <f>IF(AND(LEN(NICAP[[#This Row],[State or      Country]])=2,NICAP[[#This Row],[State or      Country]]&lt;&gt;"UK"),"US","Other")</f>
        <v>US</v>
      </c>
      <c r="F5527" s="49">
        <v>2</v>
      </c>
      <c r="G5527" s="48"/>
      <c r="H5527" s="48"/>
      <c r="I5527" s="48"/>
      <c r="J5527" s="48"/>
      <c r="K5527" s="48"/>
      <c r="L5527" s="36" t="s">
        <v>2414</v>
      </c>
      <c r="M5527" s="36" t="str">
        <f>IF(LEFT(NICAP[[#This Row],[Date]],1)=0,"Y","N")</f>
        <v>N</v>
      </c>
      <c r="N5527" s="36"/>
      <c r="O5527" s="36" t="str">
        <f>19&amp;LEFT(NICAP[[#This Row],[Date]],2)</f>
        <v>1982</v>
      </c>
      <c r="P5527" s="36" t="str">
        <f>MID(NICAP[[#This Row],[Date]],3,2)</f>
        <v>03</v>
      </c>
      <c r="Q5527" s="36" t="str">
        <f>RIGHT(NICAP[[#This Row],[Date]],2)</f>
        <v>21</v>
      </c>
      <c r="R5527" s="26">
        <f>DATE(NICAP[[#This Row],[Year]],NICAP[[#This Row],[Month]],NICAP[[#This Row],[Day]])</f>
        <v>30031</v>
      </c>
      <c r="S5527" s="35" t="str">
        <f t="shared" si="172"/>
        <v>OH</v>
      </c>
      <c r="T5527" s="24" t="str">
        <f t="shared" si="173"/>
        <v>US</v>
      </c>
    </row>
    <row r="5528" spans="1:20" ht="71.25" customHeight="1" x14ac:dyDescent="0.2">
      <c r="A5528" s="35">
        <v>5519</v>
      </c>
      <c r="B5528" s="57">
        <v>820322</v>
      </c>
      <c r="C5528" s="50" t="s">
        <v>2413</v>
      </c>
      <c r="D5528" s="50" t="s">
        <v>2098</v>
      </c>
      <c r="E5528" s="50" t="str">
        <f>IF(AND(LEN(NICAP[[#This Row],[State or      Country]])=2,NICAP[[#This Row],[State or      Country]]&lt;&gt;"UK"),"US","Other")</f>
        <v>US</v>
      </c>
      <c r="F5528" s="49">
        <v>2</v>
      </c>
      <c r="G5528" s="48"/>
      <c r="H5528" s="48"/>
      <c r="I5528" s="48"/>
      <c r="J5528" s="48"/>
      <c r="K5528" s="48"/>
      <c r="L5528" s="36" t="s">
        <v>2412</v>
      </c>
      <c r="M5528" s="36" t="str">
        <f>IF(LEFT(NICAP[[#This Row],[Date]],1)=0,"Y","N")</f>
        <v>N</v>
      </c>
      <c r="N5528" s="36"/>
      <c r="O5528" s="36" t="str">
        <f>19&amp;LEFT(NICAP[[#This Row],[Date]],2)</f>
        <v>1982</v>
      </c>
      <c r="P5528" s="36" t="str">
        <f>MID(NICAP[[#This Row],[Date]],3,2)</f>
        <v>03</v>
      </c>
      <c r="Q5528" s="36" t="str">
        <f>RIGHT(NICAP[[#This Row],[Date]],2)</f>
        <v>22</v>
      </c>
      <c r="R5528" s="26">
        <f>DATE(NICAP[[#This Row],[Year]],NICAP[[#This Row],[Month]],NICAP[[#This Row],[Day]])</f>
        <v>30032</v>
      </c>
      <c r="S5528" s="35" t="str">
        <f t="shared" si="172"/>
        <v>VA</v>
      </c>
      <c r="T5528" s="24" t="str">
        <f t="shared" si="173"/>
        <v>US</v>
      </c>
    </row>
    <row r="5529" spans="1:20" ht="72" customHeight="1" x14ac:dyDescent="0.2">
      <c r="A5529" s="35">
        <v>5520</v>
      </c>
      <c r="B5529" s="57">
        <v>820322</v>
      </c>
      <c r="C5529" s="50" t="s">
        <v>2413</v>
      </c>
      <c r="D5529" s="50" t="s">
        <v>2098</v>
      </c>
      <c r="E5529" s="50" t="str">
        <f>IF(AND(LEN(NICAP[[#This Row],[State or      Country]])=2,NICAP[[#This Row],[State or      Country]]&lt;&gt;"UK"),"US","Other")</f>
        <v>US</v>
      </c>
      <c r="F5529" s="75">
        <v>3</v>
      </c>
      <c r="G5529" s="48"/>
      <c r="H5529" s="48"/>
      <c r="I5529" s="48"/>
      <c r="J5529" s="48"/>
      <c r="K5529" s="48"/>
      <c r="L5529" s="36" t="s">
        <v>2412</v>
      </c>
      <c r="M5529" s="36" t="str">
        <f>IF(LEFT(NICAP[[#This Row],[Date]],1)=0,"Y","N")</f>
        <v>N</v>
      </c>
      <c r="N5529" s="36"/>
      <c r="O5529" s="36" t="str">
        <f>19&amp;LEFT(NICAP[[#This Row],[Date]],2)</f>
        <v>1982</v>
      </c>
      <c r="P5529" s="36" t="str">
        <f>MID(NICAP[[#This Row],[Date]],3,2)</f>
        <v>03</v>
      </c>
      <c r="Q5529" s="36" t="str">
        <f>RIGHT(NICAP[[#This Row],[Date]],2)</f>
        <v>22</v>
      </c>
      <c r="R5529" s="26">
        <f>DATE(NICAP[[#This Row],[Year]],NICAP[[#This Row],[Month]],NICAP[[#This Row],[Day]])</f>
        <v>30032</v>
      </c>
      <c r="S5529" s="35" t="str">
        <f t="shared" si="172"/>
        <v>VA</v>
      </c>
      <c r="T5529" s="24" t="str">
        <f t="shared" si="173"/>
        <v>US</v>
      </c>
    </row>
    <row r="5530" spans="1:20" ht="72" customHeight="1" x14ac:dyDescent="0.2">
      <c r="A5530" s="35">
        <v>5521</v>
      </c>
      <c r="B5530" s="57">
        <v>820322</v>
      </c>
      <c r="C5530" s="50" t="s">
        <v>2413</v>
      </c>
      <c r="D5530" s="50" t="s">
        <v>2098</v>
      </c>
      <c r="E5530" s="50" t="str">
        <f>IF(AND(LEN(NICAP[[#This Row],[State or      Country]])=2,NICAP[[#This Row],[State or      Country]]&lt;&gt;"UK"),"US","Other")</f>
        <v>US</v>
      </c>
      <c r="F5530" s="75">
        <v>4</v>
      </c>
      <c r="G5530" s="48"/>
      <c r="H5530" s="48"/>
      <c r="I5530" s="48"/>
      <c r="J5530" s="48"/>
      <c r="K5530" s="48"/>
      <c r="L5530" s="36" t="s">
        <v>2412</v>
      </c>
      <c r="M5530" s="36" t="str">
        <f>IF(LEFT(NICAP[[#This Row],[Date]],1)=0,"Y","N")</f>
        <v>N</v>
      </c>
      <c r="N5530" s="36"/>
      <c r="O5530" s="36" t="str">
        <f>19&amp;LEFT(NICAP[[#This Row],[Date]],2)</f>
        <v>1982</v>
      </c>
      <c r="P5530" s="36" t="str">
        <f>MID(NICAP[[#This Row],[Date]],3,2)</f>
        <v>03</v>
      </c>
      <c r="Q5530" s="36" t="str">
        <f>RIGHT(NICAP[[#This Row],[Date]],2)</f>
        <v>22</v>
      </c>
      <c r="R5530" s="26">
        <f>DATE(NICAP[[#This Row],[Year]],NICAP[[#This Row],[Month]],NICAP[[#This Row],[Day]])</f>
        <v>30032</v>
      </c>
      <c r="S5530" s="35" t="str">
        <f t="shared" si="172"/>
        <v>VA</v>
      </c>
      <c r="T5530" s="24" t="str">
        <f t="shared" si="173"/>
        <v>US</v>
      </c>
    </row>
    <row r="5531" spans="1:20" ht="71.25" customHeight="1" x14ac:dyDescent="0.2">
      <c r="A5531" s="35">
        <v>5522</v>
      </c>
      <c r="B5531" s="57">
        <v>820322</v>
      </c>
      <c r="C5531" s="50" t="s">
        <v>2413</v>
      </c>
      <c r="D5531" s="50" t="s">
        <v>2098</v>
      </c>
      <c r="E5531" s="50" t="str">
        <f>IF(AND(LEN(NICAP[[#This Row],[State or      Country]])=2,NICAP[[#This Row],[State or      Country]]&lt;&gt;"UK"),"US","Other")</f>
        <v>US</v>
      </c>
      <c r="F5531" s="75">
        <v>7</v>
      </c>
      <c r="G5531" s="48"/>
      <c r="H5531" s="48"/>
      <c r="I5531" s="48"/>
      <c r="J5531" s="48"/>
      <c r="K5531" s="48"/>
      <c r="L5531" s="36" t="s">
        <v>2412</v>
      </c>
      <c r="M5531" s="36" t="str">
        <f>IF(LEFT(NICAP[[#This Row],[Date]],1)=0,"Y","N")</f>
        <v>N</v>
      </c>
      <c r="N5531" s="36"/>
      <c r="O5531" s="36" t="str">
        <f>19&amp;LEFT(NICAP[[#This Row],[Date]],2)</f>
        <v>1982</v>
      </c>
      <c r="P5531" s="36" t="str">
        <f>MID(NICAP[[#This Row],[Date]],3,2)</f>
        <v>03</v>
      </c>
      <c r="Q5531" s="36" t="str">
        <f>RIGHT(NICAP[[#This Row],[Date]],2)</f>
        <v>22</v>
      </c>
      <c r="R5531" s="26">
        <f>DATE(NICAP[[#This Row],[Year]],NICAP[[#This Row],[Month]],NICAP[[#This Row],[Day]])</f>
        <v>30032</v>
      </c>
      <c r="S5531" s="35" t="str">
        <f t="shared" si="172"/>
        <v>VA</v>
      </c>
      <c r="T5531" s="24" t="str">
        <f t="shared" si="173"/>
        <v>US</v>
      </c>
    </row>
    <row r="5532" spans="1:20" ht="57" customHeight="1" x14ac:dyDescent="0.2">
      <c r="A5532" s="35">
        <v>5523</v>
      </c>
      <c r="B5532" s="57">
        <v>820325</v>
      </c>
      <c r="C5532" s="50" t="s">
        <v>2411</v>
      </c>
      <c r="D5532" s="50" t="s">
        <v>1802</v>
      </c>
      <c r="E5532" s="50" t="str">
        <f>IF(AND(LEN(NICAP[[#This Row],[State or      Country]])=2,NICAP[[#This Row],[State or      Country]]&lt;&gt;"UK"),"US","Other")</f>
        <v>Other</v>
      </c>
      <c r="F5532" s="75">
        <v>2</v>
      </c>
      <c r="G5532" s="48"/>
      <c r="H5532" s="48"/>
      <c r="I5532" s="48"/>
      <c r="J5532" s="48"/>
      <c r="K5532" s="48"/>
      <c r="L5532" s="36" t="s">
        <v>2410</v>
      </c>
      <c r="M5532" s="36" t="str">
        <f>IF(LEFT(NICAP[[#This Row],[Date]],1)=0,"Y","N")</f>
        <v>N</v>
      </c>
      <c r="N5532" s="36"/>
      <c r="O5532" s="36" t="str">
        <f>19&amp;LEFT(NICAP[[#This Row],[Date]],2)</f>
        <v>1982</v>
      </c>
      <c r="P5532" s="36" t="str">
        <f>MID(NICAP[[#This Row],[Date]],3,2)</f>
        <v>03</v>
      </c>
      <c r="Q5532" s="36" t="str">
        <f>RIGHT(NICAP[[#This Row],[Date]],2)</f>
        <v>25</v>
      </c>
      <c r="R5532" s="26">
        <f>DATE(NICAP[[#This Row],[Year]],NICAP[[#This Row],[Month]],NICAP[[#This Row],[Day]])</f>
        <v>30035</v>
      </c>
      <c r="S5532" s="35" t="str">
        <f t="shared" si="172"/>
        <v/>
      </c>
      <c r="T5532" s="24" t="str">
        <f t="shared" si="173"/>
        <v>UK</v>
      </c>
    </row>
    <row r="5533" spans="1:20" ht="42" customHeight="1" x14ac:dyDescent="0.2">
      <c r="A5533" s="35">
        <v>5524</v>
      </c>
      <c r="B5533" s="57">
        <v>820330</v>
      </c>
      <c r="C5533" s="50" t="s">
        <v>2409</v>
      </c>
      <c r="D5533" s="50" t="s">
        <v>2098</v>
      </c>
      <c r="E5533" s="50" t="str">
        <f>IF(AND(LEN(NICAP[[#This Row],[State or      Country]])=2,NICAP[[#This Row],[State or      Country]]&lt;&gt;"UK"),"US","Other")</f>
        <v>US</v>
      </c>
      <c r="F5533" s="75">
        <v>2</v>
      </c>
      <c r="G5533" s="48"/>
      <c r="H5533" s="48"/>
      <c r="I5533" s="48"/>
      <c r="J5533" s="48"/>
      <c r="K5533" s="48"/>
      <c r="L5533" s="42" t="s">
        <v>2408</v>
      </c>
      <c r="M5533" s="42" t="str">
        <f>IF(LEFT(NICAP[[#This Row],[Date]],1)=0,"Y","N")</f>
        <v>N</v>
      </c>
      <c r="N5533" s="42"/>
      <c r="O5533" s="42" t="str">
        <f>19&amp;LEFT(NICAP[[#This Row],[Date]],2)</f>
        <v>1982</v>
      </c>
      <c r="P5533" s="42" t="str">
        <f>MID(NICAP[[#This Row],[Date]],3,2)</f>
        <v>03</v>
      </c>
      <c r="Q5533" s="42" t="str">
        <f>RIGHT(NICAP[[#This Row],[Date]],2)</f>
        <v>30</v>
      </c>
      <c r="R5533" s="26">
        <f>DATE(NICAP[[#This Row],[Year]],NICAP[[#This Row],[Month]],NICAP[[#This Row],[Day]])</f>
        <v>30040</v>
      </c>
      <c r="S5533" s="35" t="str">
        <f t="shared" si="172"/>
        <v>VA</v>
      </c>
      <c r="T5533" s="24" t="str">
        <f t="shared" si="173"/>
        <v>US</v>
      </c>
    </row>
    <row r="5534" spans="1:20" ht="56.25" customHeight="1" x14ac:dyDescent="0.2">
      <c r="A5534" s="35">
        <v>5525</v>
      </c>
      <c r="B5534" s="57">
        <v>820400</v>
      </c>
      <c r="C5534" s="50" t="s">
        <v>2033</v>
      </c>
      <c r="D5534" s="50" t="s">
        <v>1852</v>
      </c>
      <c r="E5534" s="50" t="str">
        <f>IF(AND(LEN(NICAP[[#This Row],[State or      Country]])=2,NICAP[[#This Row],[State or      Country]]&lt;&gt;"UK"),"US","Other")</f>
        <v>US</v>
      </c>
      <c r="F5534" s="75">
        <v>2</v>
      </c>
      <c r="G5534" s="48"/>
      <c r="H5534" s="48"/>
      <c r="I5534" s="48"/>
      <c r="J5534" s="48"/>
      <c r="K5534" s="48"/>
      <c r="L5534" s="36" t="s">
        <v>2407</v>
      </c>
      <c r="M5534" s="36" t="str">
        <f>IF(LEFT(NICAP[[#This Row],[Date]],1)=0,"Y","N")</f>
        <v>N</v>
      </c>
      <c r="N5534" s="36"/>
      <c r="O5534" s="36" t="str">
        <f>19&amp;LEFT(NICAP[[#This Row],[Date]],2)</f>
        <v>1982</v>
      </c>
      <c r="P5534" s="36" t="str">
        <f>MID(NICAP[[#This Row],[Date]],3,2)</f>
        <v>04</v>
      </c>
      <c r="Q5534" s="36" t="str">
        <f>RIGHT(NICAP[[#This Row],[Date]],2)</f>
        <v>00</v>
      </c>
      <c r="R5534" s="26">
        <f>DATE(NICAP[[#This Row],[Year]],NICAP[[#This Row],[Month]],NICAP[[#This Row],[Day]])</f>
        <v>30041</v>
      </c>
      <c r="S5534" s="35" t="str">
        <f t="shared" si="172"/>
        <v>AZ</v>
      </c>
      <c r="T5534" s="24" t="str">
        <f t="shared" si="173"/>
        <v>US</v>
      </c>
    </row>
    <row r="5535" spans="1:20" ht="57" customHeight="1" x14ac:dyDescent="0.2">
      <c r="A5535" s="35">
        <v>5526</v>
      </c>
      <c r="B5535" s="57">
        <v>820400</v>
      </c>
      <c r="C5535" s="50" t="s">
        <v>2033</v>
      </c>
      <c r="D5535" s="50" t="s">
        <v>1852</v>
      </c>
      <c r="E5535" s="50" t="str">
        <f>IF(AND(LEN(NICAP[[#This Row],[State or      Country]])=2,NICAP[[#This Row],[State or      Country]]&lt;&gt;"UK"),"US","Other")</f>
        <v>US</v>
      </c>
      <c r="F5535" s="75">
        <v>7</v>
      </c>
      <c r="G5535" s="48"/>
      <c r="H5535" s="48"/>
      <c r="I5535" s="48"/>
      <c r="J5535" s="48"/>
      <c r="K5535" s="48"/>
      <c r="L5535" s="36" t="s">
        <v>2407</v>
      </c>
      <c r="M5535" s="36" t="str">
        <f>IF(LEFT(NICAP[[#This Row],[Date]],1)=0,"Y","N")</f>
        <v>N</v>
      </c>
      <c r="N5535" s="36"/>
      <c r="O5535" s="36" t="str">
        <f>19&amp;LEFT(NICAP[[#This Row],[Date]],2)</f>
        <v>1982</v>
      </c>
      <c r="P5535" s="36" t="str">
        <f>MID(NICAP[[#This Row],[Date]],3,2)</f>
        <v>04</v>
      </c>
      <c r="Q5535" s="36" t="str">
        <f>RIGHT(NICAP[[#This Row],[Date]],2)</f>
        <v>00</v>
      </c>
      <c r="R5535" s="26">
        <f>DATE(NICAP[[#This Row],[Year]],NICAP[[#This Row],[Month]],NICAP[[#This Row],[Day]])</f>
        <v>30041</v>
      </c>
      <c r="S5535" s="35" t="str">
        <f t="shared" si="172"/>
        <v>AZ</v>
      </c>
      <c r="T5535" s="24" t="str">
        <f t="shared" si="173"/>
        <v>US</v>
      </c>
    </row>
    <row r="5536" spans="1:20" ht="57" customHeight="1" x14ac:dyDescent="0.2">
      <c r="A5536" s="35">
        <v>5527</v>
      </c>
      <c r="B5536" s="57">
        <v>820400</v>
      </c>
      <c r="C5536" s="50" t="s">
        <v>2406</v>
      </c>
      <c r="D5536" s="50" t="s">
        <v>2405</v>
      </c>
      <c r="E5536" s="50" t="str">
        <f>IF(AND(LEN(NICAP[[#This Row],[State or      Country]])=2,NICAP[[#This Row],[State or      Country]]&lt;&gt;"UK"),"US","Other")</f>
        <v>Other</v>
      </c>
      <c r="F5536" s="75">
        <v>2</v>
      </c>
      <c r="G5536" s="48"/>
      <c r="H5536" s="48"/>
      <c r="I5536" s="48"/>
      <c r="J5536" s="48"/>
      <c r="K5536" s="48"/>
      <c r="L5536" s="36" t="s">
        <v>2404</v>
      </c>
      <c r="M5536" s="36" t="str">
        <f>IF(LEFT(NICAP[[#This Row],[Date]],1)=0,"Y","N")</f>
        <v>N</v>
      </c>
      <c r="N5536" s="36"/>
      <c r="O5536" s="36" t="str">
        <f>19&amp;LEFT(NICAP[[#This Row],[Date]],2)</f>
        <v>1982</v>
      </c>
      <c r="P5536" s="36" t="str">
        <f>MID(NICAP[[#This Row],[Date]],3,2)</f>
        <v>04</v>
      </c>
      <c r="Q5536" s="36" t="str">
        <f>RIGHT(NICAP[[#This Row],[Date]],2)</f>
        <v>00</v>
      </c>
      <c r="R5536" s="26">
        <f>DATE(NICAP[[#This Row],[Year]],NICAP[[#This Row],[Month]],NICAP[[#This Row],[Day]])</f>
        <v>30041</v>
      </c>
      <c r="S5536" s="35" t="str">
        <f t="shared" si="172"/>
        <v/>
      </c>
      <c r="T5536" s="24" t="str">
        <f t="shared" si="173"/>
        <v>Denmark</v>
      </c>
    </row>
    <row r="5537" spans="1:20" ht="57.75" customHeight="1" x14ac:dyDescent="0.2">
      <c r="A5537" s="35">
        <v>5528</v>
      </c>
      <c r="B5537" s="57">
        <v>820400</v>
      </c>
      <c r="C5537" s="50" t="s">
        <v>2406</v>
      </c>
      <c r="D5537" s="50" t="s">
        <v>2405</v>
      </c>
      <c r="E5537" s="50" t="str">
        <f>IF(AND(LEN(NICAP[[#This Row],[State or      Country]])=2,NICAP[[#This Row],[State or      Country]]&lt;&gt;"UK"),"US","Other")</f>
        <v>Other</v>
      </c>
      <c r="F5537" s="75">
        <v>7</v>
      </c>
      <c r="G5537" s="48"/>
      <c r="H5537" s="48"/>
      <c r="I5537" s="48"/>
      <c r="J5537" s="48"/>
      <c r="K5537" s="48"/>
      <c r="L5537" s="36" t="s">
        <v>2404</v>
      </c>
      <c r="M5537" s="36" t="str">
        <f>IF(LEFT(NICAP[[#This Row],[Date]],1)=0,"Y","N")</f>
        <v>N</v>
      </c>
      <c r="N5537" s="36"/>
      <c r="O5537" s="36" t="str">
        <f>19&amp;LEFT(NICAP[[#This Row],[Date]],2)</f>
        <v>1982</v>
      </c>
      <c r="P5537" s="36" t="str">
        <f>MID(NICAP[[#This Row],[Date]],3,2)</f>
        <v>04</v>
      </c>
      <c r="Q5537" s="36" t="str">
        <f>RIGHT(NICAP[[#This Row],[Date]],2)</f>
        <v>00</v>
      </c>
      <c r="R5537" s="26">
        <f>DATE(NICAP[[#This Row],[Year]],NICAP[[#This Row],[Month]],NICAP[[#This Row],[Day]])</f>
        <v>30041</v>
      </c>
      <c r="S5537" s="35" t="str">
        <f t="shared" si="172"/>
        <v/>
      </c>
      <c r="T5537" s="24" t="str">
        <f t="shared" si="173"/>
        <v>Denmark</v>
      </c>
    </row>
    <row r="5538" spans="1:20" ht="42" customHeight="1" x14ac:dyDescent="0.2">
      <c r="A5538" s="35">
        <v>5529</v>
      </c>
      <c r="B5538" s="57">
        <v>820401</v>
      </c>
      <c r="C5538" s="50" t="s">
        <v>2403</v>
      </c>
      <c r="D5538" s="50" t="s">
        <v>1686</v>
      </c>
      <c r="E5538" s="50" t="str">
        <f>IF(AND(LEN(NICAP[[#This Row],[State or      Country]])=2,NICAP[[#This Row],[State or      Country]]&lt;&gt;"UK"),"US","Other")</f>
        <v>US</v>
      </c>
      <c r="F5538" s="75">
        <v>1</v>
      </c>
      <c r="G5538" s="48"/>
      <c r="H5538" s="48"/>
      <c r="I5538" s="48"/>
      <c r="J5538" s="48"/>
      <c r="K5538" s="48"/>
      <c r="L5538" s="42" t="s">
        <v>2402</v>
      </c>
      <c r="M5538" s="42" t="str">
        <f>IF(LEFT(NICAP[[#This Row],[Date]],1)=0,"Y","N")</f>
        <v>N</v>
      </c>
      <c r="N5538" s="42"/>
      <c r="O5538" s="42" t="str">
        <f>19&amp;LEFT(NICAP[[#This Row],[Date]],2)</f>
        <v>1982</v>
      </c>
      <c r="P5538" s="42" t="str">
        <f>MID(NICAP[[#This Row],[Date]],3,2)</f>
        <v>04</v>
      </c>
      <c r="Q5538" s="42" t="str">
        <f>RIGHT(NICAP[[#This Row],[Date]],2)</f>
        <v>01</v>
      </c>
      <c r="R5538" s="26">
        <f>DATE(NICAP[[#This Row],[Year]],NICAP[[#This Row],[Month]],NICAP[[#This Row],[Day]])</f>
        <v>30042</v>
      </c>
      <c r="S5538" s="35" t="str">
        <f t="shared" si="172"/>
        <v>PA</v>
      </c>
      <c r="T5538" s="24" t="str">
        <f t="shared" si="173"/>
        <v>US</v>
      </c>
    </row>
    <row r="5539" spans="1:20" ht="42" customHeight="1" x14ac:dyDescent="0.2">
      <c r="A5539" s="35">
        <v>5530</v>
      </c>
      <c r="B5539" s="57">
        <v>820401</v>
      </c>
      <c r="C5539" s="50" t="s">
        <v>2403</v>
      </c>
      <c r="D5539" s="50" t="s">
        <v>1686</v>
      </c>
      <c r="E5539" s="50" t="str">
        <f>IF(AND(LEN(NICAP[[#This Row],[State or      Country]])=2,NICAP[[#This Row],[State or      Country]]&lt;&gt;"UK"),"US","Other")</f>
        <v>US</v>
      </c>
      <c r="F5539" s="75">
        <v>7</v>
      </c>
      <c r="G5539" s="48"/>
      <c r="H5539" s="48"/>
      <c r="I5539" s="48"/>
      <c r="J5539" s="48"/>
      <c r="K5539" s="48"/>
      <c r="L5539" s="42" t="s">
        <v>2402</v>
      </c>
      <c r="M5539" s="42" t="str">
        <f>IF(LEFT(NICAP[[#This Row],[Date]],1)=0,"Y","N")</f>
        <v>N</v>
      </c>
      <c r="N5539" s="42"/>
      <c r="O5539" s="42" t="str">
        <f>19&amp;LEFT(NICAP[[#This Row],[Date]],2)</f>
        <v>1982</v>
      </c>
      <c r="P5539" s="42" t="str">
        <f>MID(NICAP[[#This Row],[Date]],3,2)</f>
        <v>04</v>
      </c>
      <c r="Q5539" s="42" t="str">
        <f>RIGHT(NICAP[[#This Row],[Date]],2)</f>
        <v>01</v>
      </c>
      <c r="R5539" s="26">
        <f>DATE(NICAP[[#This Row],[Year]],NICAP[[#This Row],[Month]],NICAP[[#This Row],[Day]])</f>
        <v>30042</v>
      </c>
      <c r="S5539" s="35" t="str">
        <f t="shared" si="172"/>
        <v>PA</v>
      </c>
      <c r="T5539" s="24" t="str">
        <f t="shared" si="173"/>
        <v>US</v>
      </c>
    </row>
    <row r="5540" spans="1:20" ht="72" customHeight="1" x14ac:dyDescent="0.2">
      <c r="A5540" s="35">
        <v>5531</v>
      </c>
      <c r="B5540" s="57">
        <v>820403</v>
      </c>
      <c r="C5540" s="50" t="s">
        <v>2401</v>
      </c>
      <c r="D5540" s="50" t="s">
        <v>1670</v>
      </c>
      <c r="E5540" s="50" t="str">
        <f>IF(AND(LEN(NICAP[[#This Row],[State or      Country]])=2,NICAP[[#This Row],[State or      Country]]&lt;&gt;"UK"),"US","Other")</f>
        <v>US</v>
      </c>
      <c r="F5540" s="75">
        <v>2</v>
      </c>
      <c r="G5540" s="48"/>
      <c r="H5540" s="48"/>
      <c r="I5540" s="48"/>
      <c r="J5540" s="48"/>
      <c r="K5540" s="48"/>
      <c r="L5540" s="36" t="s">
        <v>2400</v>
      </c>
      <c r="M5540" s="36" t="str">
        <f>IF(LEFT(NICAP[[#This Row],[Date]],1)=0,"Y","N")</f>
        <v>N</v>
      </c>
      <c r="N5540" s="36"/>
      <c r="O5540" s="36" t="str">
        <f>19&amp;LEFT(NICAP[[#This Row],[Date]],2)</f>
        <v>1982</v>
      </c>
      <c r="P5540" s="36" t="str">
        <f>MID(NICAP[[#This Row],[Date]],3,2)</f>
        <v>04</v>
      </c>
      <c r="Q5540" s="36" t="str">
        <f>RIGHT(NICAP[[#This Row],[Date]],2)</f>
        <v>03</v>
      </c>
      <c r="R5540" s="26">
        <f>DATE(NICAP[[#This Row],[Year]],NICAP[[#This Row],[Month]],NICAP[[#This Row],[Day]])</f>
        <v>30044</v>
      </c>
      <c r="S5540" s="35" t="str">
        <f t="shared" si="172"/>
        <v>IL</v>
      </c>
      <c r="T5540" s="24" t="str">
        <f t="shared" si="173"/>
        <v>US</v>
      </c>
    </row>
    <row r="5541" spans="1:20" ht="72" customHeight="1" x14ac:dyDescent="0.2">
      <c r="A5541" s="35">
        <v>5532</v>
      </c>
      <c r="B5541" s="57">
        <v>820403</v>
      </c>
      <c r="C5541" s="50" t="s">
        <v>2401</v>
      </c>
      <c r="D5541" s="50" t="s">
        <v>1670</v>
      </c>
      <c r="E5541" s="50" t="str">
        <f>IF(AND(LEN(NICAP[[#This Row],[State or      Country]])=2,NICAP[[#This Row],[State or      Country]]&lt;&gt;"UK"),"US","Other")</f>
        <v>US</v>
      </c>
      <c r="F5541" s="75">
        <v>3</v>
      </c>
      <c r="G5541" s="48"/>
      <c r="H5541" s="48"/>
      <c r="I5541" s="48"/>
      <c r="J5541" s="48"/>
      <c r="K5541" s="48"/>
      <c r="L5541" s="36" t="s">
        <v>2400</v>
      </c>
      <c r="M5541" s="36" t="str">
        <f>IF(LEFT(NICAP[[#This Row],[Date]],1)=0,"Y","N")</f>
        <v>N</v>
      </c>
      <c r="N5541" s="36"/>
      <c r="O5541" s="36" t="str">
        <f>19&amp;LEFT(NICAP[[#This Row],[Date]],2)</f>
        <v>1982</v>
      </c>
      <c r="P5541" s="36" t="str">
        <f>MID(NICAP[[#This Row],[Date]],3,2)</f>
        <v>04</v>
      </c>
      <c r="Q5541" s="36" t="str">
        <f>RIGHT(NICAP[[#This Row],[Date]],2)</f>
        <v>03</v>
      </c>
      <c r="R5541" s="26">
        <f>DATE(NICAP[[#This Row],[Year]],NICAP[[#This Row],[Month]],NICAP[[#This Row],[Day]])</f>
        <v>30044</v>
      </c>
      <c r="S5541" s="35" t="str">
        <f t="shared" si="172"/>
        <v>IL</v>
      </c>
      <c r="T5541" s="24" t="str">
        <f t="shared" si="173"/>
        <v>US</v>
      </c>
    </row>
    <row r="5542" spans="1:20" ht="41.25" customHeight="1" x14ac:dyDescent="0.2">
      <c r="A5542" s="35">
        <v>5533</v>
      </c>
      <c r="B5542" s="57">
        <v>820407</v>
      </c>
      <c r="C5542" s="50" t="s">
        <v>2399</v>
      </c>
      <c r="D5542" s="50" t="s">
        <v>1787</v>
      </c>
      <c r="E5542" s="50" t="str">
        <f>IF(AND(LEN(NICAP[[#This Row],[State or      Country]])=2,NICAP[[#This Row],[State or      Country]]&lt;&gt;"UK"),"US","Other")</f>
        <v>US</v>
      </c>
      <c r="F5542" s="75">
        <v>2</v>
      </c>
      <c r="G5542" s="48"/>
      <c r="H5542" s="48"/>
      <c r="I5542" s="48"/>
      <c r="J5542" s="48"/>
      <c r="K5542" s="48"/>
      <c r="L5542" s="36" t="s">
        <v>2398</v>
      </c>
      <c r="M5542" s="36" t="str">
        <f>IF(LEFT(NICAP[[#This Row],[Date]],1)=0,"Y","N")</f>
        <v>N</v>
      </c>
      <c r="N5542" s="36"/>
      <c r="O5542" s="36" t="str">
        <f>19&amp;LEFT(NICAP[[#This Row],[Date]],2)</f>
        <v>1982</v>
      </c>
      <c r="P5542" s="36" t="str">
        <f>MID(NICAP[[#This Row],[Date]],3,2)</f>
        <v>04</v>
      </c>
      <c r="Q5542" s="36" t="str">
        <f>RIGHT(NICAP[[#This Row],[Date]],2)</f>
        <v>07</v>
      </c>
      <c r="R5542" s="26">
        <f>DATE(NICAP[[#This Row],[Year]],NICAP[[#This Row],[Month]],NICAP[[#This Row],[Day]])</f>
        <v>30048</v>
      </c>
      <c r="S5542" s="35" t="str">
        <f t="shared" si="172"/>
        <v>IN</v>
      </c>
      <c r="T5542" s="24" t="str">
        <f t="shared" si="173"/>
        <v>US</v>
      </c>
    </row>
    <row r="5543" spans="1:20" ht="42.75" customHeight="1" x14ac:dyDescent="0.2">
      <c r="A5543" s="35">
        <v>5534</v>
      </c>
      <c r="B5543" s="57">
        <v>820408</v>
      </c>
      <c r="C5543" s="50" t="s">
        <v>2397</v>
      </c>
      <c r="D5543" s="50" t="s">
        <v>1734</v>
      </c>
      <c r="E5543" s="50" t="str">
        <f>IF(AND(LEN(NICAP[[#This Row],[State or      Country]])=2,NICAP[[#This Row],[State or      Country]]&lt;&gt;"UK"),"US","Other")</f>
        <v>US</v>
      </c>
      <c r="F5543" s="75">
        <v>2</v>
      </c>
      <c r="G5543" s="48"/>
      <c r="H5543" s="48"/>
      <c r="I5543" s="48"/>
      <c r="J5543" s="48"/>
      <c r="K5543" s="48"/>
      <c r="L5543" s="36" t="s">
        <v>2396</v>
      </c>
      <c r="M5543" s="36" t="str">
        <f>IF(LEFT(NICAP[[#This Row],[Date]],1)=0,"Y","N")</f>
        <v>N</v>
      </c>
      <c r="N5543" s="36"/>
      <c r="O5543" s="36" t="str">
        <f>19&amp;LEFT(NICAP[[#This Row],[Date]],2)</f>
        <v>1982</v>
      </c>
      <c r="P5543" s="36" t="str">
        <f>MID(NICAP[[#This Row],[Date]],3,2)</f>
        <v>04</v>
      </c>
      <c r="Q5543" s="36" t="str">
        <f>RIGHT(NICAP[[#This Row],[Date]],2)</f>
        <v>08</v>
      </c>
      <c r="R5543" s="26">
        <f>DATE(NICAP[[#This Row],[Year]],NICAP[[#This Row],[Month]],NICAP[[#This Row],[Day]])</f>
        <v>30049</v>
      </c>
      <c r="S5543" s="35" t="str">
        <f t="shared" si="172"/>
        <v>MI</v>
      </c>
      <c r="T5543" s="24" t="str">
        <f t="shared" si="173"/>
        <v>US</v>
      </c>
    </row>
    <row r="5544" spans="1:20" ht="57" customHeight="1" x14ac:dyDescent="0.2">
      <c r="A5544" s="35">
        <v>5535</v>
      </c>
      <c r="B5544" s="57">
        <v>820418</v>
      </c>
      <c r="C5544" s="50" t="s">
        <v>2235</v>
      </c>
      <c r="D5544" s="50" t="s">
        <v>1667</v>
      </c>
      <c r="E5544" s="50" t="str">
        <f>IF(AND(LEN(NICAP[[#This Row],[State or      Country]])=2,NICAP[[#This Row],[State or      Country]]&lt;&gt;"UK"),"US","Other")</f>
        <v>US</v>
      </c>
      <c r="F5544" s="75">
        <v>2</v>
      </c>
      <c r="G5544" s="48"/>
      <c r="H5544" s="48"/>
      <c r="I5544" s="48"/>
      <c r="J5544" s="48"/>
      <c r="K5544" s="48"/>
      <c r="L5544" s="36" t="s">
        <v>2395</v>
      </c>
      <c r="M5544" s="36" t="str">
        <f>IF(LEFT(NICAP[[#This Row],[Date]],1)=0,"Y","N")</f>
        <v>N</v>
      </c>
      <c r="N5544" s="36"/>
      <c r="O5544" s="36" t="str">
        <f>19&amp;LEFT(NICAP[[#This Row],[Date]],2)</f>
        <v>1982</v>
      </c>
      <c r="P5544" s="36" t="str">
        <f>MID(NICAP[[#This Row],[Date]],3,2)</f>
        <v>04</v>
      </c>
      <c r="Q5544" s="36" t="str">
        <f>RIGHT(NICAP[[#This Row],[Date]],2)</f>
        <v>18</v>
      </c>
      <c r="R5544" s="26">
        <f>DATE(NICAP[[#This Row],[Year]],NICAP[[#This Row],[Month]],NICAP[[#This Row],[Day]])</f>
        <v>30059</v>
      </c>
      <c r="S5544" s="35" t="str">
        <f t="shared" si="172"/>
        <v>TX</v>
      </c>
      <c r="T5544" s="24" t="str">
        <f t="shared" si="173"/>
        <v>US</v>
      </c>
    </row>
    <row r="5545" spans="1:20" ht="56.25" customHeight="1" x14ac:dyDescent="0.2">
      <c r="A5545" s="35">
        <v>5536</v>
      </c>
      <c r="B5545" s="57">
        <v>820429</v>
      </c>
      <c r="C5545" s="50" t="s">
        <v>2394</v>
      </c>
      <c r="D5545" s="50" t="s">
        <v>1758</v>
      </c>
      <c r="E5545" s="50" t="str">
        <f>IF(AND(LEN(NICAP[[#This Row],[State or      Country]])=2,NICAP[[#This Row],[State or      Country]]&lt;&gt;"UK"),"US","Other")</f>
        <v>US</v>
      </c>
      <c r="F5545" s="75">
        <v>2</v>
      </c>
      <c r="G5545" s="48"/>
      <c r="H5545" s="48"/>
      <c r="I5545" s="48"/>
      <c r="J5545" s="48"/>
      <c r="K5545" s="48"/>
      <c r="L5545" s="42" t="s">
        <v>2393</v>
      </c>
      <c r="M5545" s="42" t="str">
        <f>IF(LEFT(NICAP[[#This Row],[Date]],1)=0,"Y","N")</f>
        <v>N</v>
      </c>
      <c r="N5545" s="42"/>
      <c r="O5545" s="42" t="str">
        <f>19&amp;LEFT(NICAP[[#This Row],[Date]],2)</f>
        <v>1982</v>
      </c>
      <c r="P5545" s="42" t="str">
        <f>MID(NICAP[[#This Row],[Date]],3,2)</f>
        <v>04</v>
      </c>
      <c r="Q5545" s="42" t="str">
        <f>RIGHT(NICAP[[#This Row],[Date]],2)</f>
        <v>29</v>
      </c>
      <c r="R5545" s="26">
        <f>DATE(NICAP[[#This Row],[Year]],NICAP[[#This Row],[Month]],NICAP[[#This Row],[Day]])</f>
        <v>30070</v>
      </c>
      <c r="S5545" s="35" t="str">
        <f t="shared" si="172"/>
        <v>NY</v>
      </c>
      <c r="T5545" s="24" t="str">
        <f t="shared" si="173"/>
        <v>US</v>
      </c>
    </row>
    <row r="5546" spans="1:20" ht="72" customHeight="1" x14ac:dyDescent="0.2">
      <c r="A5546" s="35">
        <v>5537</v>
      </c>
      <c r="B5546" s="57">
        <v>820500</v>
      </c>
      <c r="C5546" s="50" t="s">
        <v>2392</v>
      </c>
      <c r="D5546" s="50" t="s">
        <v>2232</v>
      </c>
      <c r="E5546" s="50" t="str">
        <f>IF(AND(LEN(NICAP[[#This Row],[State or      Country]])=2,NICAP[[#This Row],[State or      Country]]&lt;&gt;"UK"),"US","Other")</f>
        <v>Other</v>
      </c>
      <c r="F5546" s="75">
        <v>2</v>
      </c>
      <c r="G5546" s="48"/>
      <c r="H5546" s="48"/>
      <c r="I5546" s="48"/>
      <c r="J5546" s="48"/>
      <c r="K5546" s="48"/>
      <c r="L5546" s="36" t="s">
        <v>2391</v>
      </c>
      <c r="M5546" s="36" t="str">
        <f>IF(LEFT(NICAP[[#This Row],[Date]],1)=0,"Y","N")</f>
        <v>N</v>
      </c>
      <c r="N5546" s="36"/>
      <c r="O5546" s="36" t="str">
        <f>19&amp;LEFT(NICAP[[#This Row],[Date]],2)</f>
        <v>1982</v>
      </c>
      <c r="P5546" s="36" t="str">
        <f>MID(NICAP[[#This Row],[Date]],3,2)</f>
        <v>05</v>
      </c>
      <c r="Q5546" s="36" t="str">
        <f>RIGHT(NICAP[[#This Row],[Date]],2)</f>
        <v>00</v>
      </c>
      <c r="R5546" s="26">
        <f>DATE(NICAP[[#This Row],[Year]],NICAP[[#This Row],[Month]],NICAP[[#This Row],[Day]])</f>
        <v>30071</v>
      </c>
      <c r="S5546" s="35" t="str">
        <f t="shared" si="172"/>
        <v/>
      </c>
      <c r="T5546" s="24" t="str">
        <f t="shared" si="173"/>
        <v>Arg</v>
      </c>
    </row>
    <row r="5547" spans="1:20" ht="71.25" customHeight="1" x14ac:dyDescent="0.2">
      <c r="A5547" s="35">
        <v>5538</v>
      </c>
      <c r="B5547" s="57">
        <v>820500</v>
      </c>
      <c r="C5547" s="50" t="s">
        <v>2392</v>
      </c>
      <c r="D5547" s="50" t="s">
        <v>2232</v>
      </c>
      <c r="E5547" s="50" t="str">
        <f>IF(AND(LEN(NICAP[[#This Row],[State or      Country]])=2,NICAP[[#This Row],[State or      Country]]&lt;&gt;"UK"),"US","Other")</f>
        <v>Other</v>
      </c>
      <c r="F5547" s="75">
        <v>7</v>
      </c>
      <c r="G5547" s="48"/>
      <c r="H5547" s="48"/>
      <c r="I5547" s="48"/>
      <c r="J5547" s="48"/>
      <c r="K5547" s="48"/>
      <c r="L5547" s="36" t="s">
        <v>2391</v>
      </c>
      <c r="M5547" s="36" t="str">
        <f>IF(LEFT(NICAP[[#This Row],[Date]],1)=0,"Y","N")</f>
        <v>N</v>
      </c>
      <c r="N5547" s="36"/>
      <c r="O5547" s="36" t="str">
        <f>19&amp;LEFT(NICAP[[#This Row],[Date]],2)</f>
        <v>1982</v>
      </c>
      <c r="P5547" s="36" t="str">
        <f>MID(NICAP[[#This Row],[Date]],3,2)</f>
        <v>05</v>
      </c>
      <c r="Q5547" s="36" t="str">
        <f>RIGHT(NICAP[[#This Row],[Date]],2)</f>
        <v>00</v>
      </c>
      <c r="R5547" s="26">
        <f>DATE(NICAP[[#This Row],[Year]],NICAP[[#This Row],[Month]],NICAP[[#This Row],[Day]])</f>
        <v>30071</v>
      </c>
      <c r="S5547" s="35" t="str">
        <f t="shared" si="172"/>
        <v/>
      </c>
      <c r="T5547" s="24" t="str">
        <f t="shared" si="173"/>
        <v>Arg</v>
      </c>
    </row>
    <row r="5548" spans="1:20" ht="57.75" customHeight="1" x14ac:dyDescent="0.2">
      <c r="A5548" s="35">
        <v>5539</v>
      </c>
      <c r="B5548" s="57">
        <v>820502</v>
      </c>
      <c r="C5548" s="50" t="s">
        <v>2390</v>
      </c>
      <c r="D5548" s="50" t="s">
        <v>1793</v>
      </c>
      <c r="E5548" s="50" t="str">
        <f>IF(AND(LEN(NICAP[[#This Row],[State or      Country]])=2,NICAP[[#This Row],[State or      Country]]&lt;&gt;"UK"),"US","Other")</f>
        <v>US</v>
      </c>
      <c r="F5548" s="75">
        <v>2</v>
      </c>
      <c r="G5548" s="48"/>
      <c r="H5548" s="48"/>
      <c r="I5548" s="48"/>
      <c r="J5548" s="48"/>
      <c r="K5548" s="48"/>
      <c r="L5548" s="36" t="s">
        <v>2389</v>
      </c>
      <c r="M5548" s="36" t="str">
        <f>IF(LEFT(NICAP[[#This Row],[Date]],1)=0,"Y","N")</f>
        <v>N</v>
      </c>
      <c r="N5548" s="36"/>
      <c r="O5548" s="36" t="str">
        <f>19&amp;LEFT(NICAP[[#This Row],[Date]],2)</f>
        <v>1982</v>
      </c>
      <c r="P5548" s="36" t="str">
        <f>MID(NICAP[[#This Row],[Date]],3,2)</f>
        <v>05</v>
      </c>
      <c r="Q5548" s="36" t="str">
        <f>RIGHT(NICAP[[#This Row],[Date]],2)</f>
        <v>02</v>
      </c>
      <c r="R5548" s="26">
        <f>DATE(NICAP[[#This Row],[Year]],NICAP[[#This Row],[Month]],NICAP[[#This Row],[Day]])</f>
        <v>30073</v>
      </c>
      <c r="S5548" s="35" t="str">
        <f t="shared" si="172"/>
        <v>AU</v>
      </c>
      <c r="T5548" s="24" t="str">
        <f t="shared" si="173"/>
        <v>US</v>
      </c>
    </row>
    <row r="5549" spans="1:20" ht="57" customHeight="1" x14ac:dyDescent="0.2">
      <c r="A5549" s="35">
        <v>5540</v>
      </c>
      <c r="B5549" s="57">
        <v>820502</v>
      </c>
      <c r="C5549" s="50" t="s">
        <v>2390</v>
      </c>
      <c r="D5549" s="50" t="s">
        <v>1793</v>
      </c>
      <c r="E5549" s="50" t="str">
        <f>IF(AND(LEN(NICAP[[#This Row],[State or      Country]])=2,NICAP[[#This Row],[State or      Country]]&lt;&gt;"UK"),"US","Other")</f>
        <v>US</v>
      </c>
      <c r="F5549" s="75">
        <v>7</v>
      </c>
      <c r="G5549" s="48"/>
      <c r="H5549" s="48"/>
      <c r="I5549" s="48"/>
      <c r="J5549" s="48"/>
      <c r="K5549" s="48"/>
      <c r="L5549" s="36" t="s">
        <v>2389</v>
      </c>
      <c r="M5549" s="36" t="str">
        <f>IF(LEFT(NICAP[[#This Row],[Date]],1)=0,"Y","N")</f>
        <v>N</v>
      </c>
      <c r="N5549" s="36"/>
      <c r="O5549" s="36" t="str">
        <f>19&amp;LEFT(NICAP[[#This Row],[Date]],2)</f>
        <v>1982</v>
      </c>
      <c r="P5549" s="36" t="str">
        <f>MID(NICAP[[#This Row],[Date]],3,2)</f>
        <v>05</v>
      </c>
      <c r="Q5549" s="36" t="str">
        <f>RIGHT(NICAP[[#This Row],[Date]],2)</f>
        <v>02</v>
      </c>
      <c r="R5549" s="26">
        <f>DATE(NICAP[[#This Row],[Year]],NICAP[[#This Row],[Month]],NICAP[[#This Row],[Day]])</f>
        <v>30073</v>
      </c>
      <c r="S5549" s="35" t="str">
        <f t="shared" si="172"/>
        <v>AU</v>
      </c>
      <c r="T5549" s="24" t="str">
        <f t="shared" si="173"/>
        <v>US</v>
      </c>
    </row>
    <row r="5550" spans="1:20" ht="42" customHeight="1" x14ac:dyDescent="0.2">
      <c r="A5550" s="35">
        <v>5541</v>
      </c>
      <c r="B5550" s="57">
        <v>820512</v>
      </c>
      <c r="C5550" s="50" t="s">
        <v>2388</v>
      </c>
      <c r="D5550" s="50" t="s">
        <v>1950</v>
      </c>
      <c r="E5550" s="50" t="str">
        <f>IF(AND(LEN(NICAP[[#This Row],[State or      Country]])=2,NICAP[[#This Row],[State or      Country]]&lt;&gt;"UK"),"US","Other")</f>
        <v>Other</v>
      </c>
      <c r="F5550" s="75">
        <v>2</v>
      </c>
      <c r="G5550" s="48"/>
      <c r="H5550" s="48"/>
      <c r="I5550" s="48"/>
      <c r="J5550" s="48"/>
      <c r="K5550" s="48"/>
      <c r="L5550" s="42" t="s">
        <v>2387</v>
      </c>
      <c r="M5550" s="42" t="str">
        <f>IF(LEFT(NICAP[[#This Row],[Date]],1)=0,"Y","N")</f>
        <v>N</v>
      </c>
      <c r="N5550" s="42"/>
      <c r="O5550" s="42" t="str">
        <f>19&amp;LEFT(NICAP[[#This Row],[Date]],2)</f>
        <v>1982</v>
      </c>
      <c r="P5550" s="42" t="str">
        <f>MID(NICAP[[#This Row],[Date]],3,2)</f>
        <v>05</v>
      </c>
      <c r="Q5550" s="42" t="str">
        <f>RIGHT(NICAP[[#This Row],[Date]],2)</f>
        <v>12</v>
      </c>
      <c r="R5550" s="26">
        <f>DATE(NICAP[[#This Row],[Year]],NICAP[[#This Row],[Month]],NICAP[[#This Row],[Day]])</f>
        <v>30083</v>
      </c>
      <c r="S5550" s="35" t="str">
        <f t="shared" si="172"/>
        <v/>
      </c>
      <c r="T5550" s="24" t="str">
        <f t="shared" si="173"/>
        <v>Spain</v>
      </c>
    </row>
    <row r="5551" spans="1:20" ht="72" customHeight="1" x14ac:dyDescent="0.2">
      <c r="A5551" s="35">
        <v>5542</v>
      </c>
      <c r="B5551" s="57">
        <v>820520</v>
      </c>
      <c r="C5551" s="50" t="s">
        <v>2386</v>
      </c>
      <c r="D5551" s="50" t="s">
        <v>1793</v>
      </c>
      <c r="E5551" s="50" t="str">
        <f>IF(AND(LEN(NICAP[[#This Row],[State or      Country]])=2,NICAP[[#This Row],[State or      Country]]&lt;&gt;"UK"),"US","Other")</f>
        <v>US</v>
      </c>
      <c r="F5551" s="49">
        <v>2</v>
      </c>
      <c r="G5551" s="48"/>
      <c r="H5551" s="48"/>
      <c r="I5551" s="48"/>
      <c r="J5551" s="48"/>
      <c r="K5551" s="48"/>
      <c r="L5551" s="36" t="s">
        <v>2385</v>
      </c>
      <c r="M5551" s="36" t="str">
        <f>IF(LEFT(NICAP[[#This Row],[Date]],1)=0,"Y","N")</f>
        <v>N</v>
      </c>
      <c r="N5551" s="36"/>
      <c r="O5551" s="36" t="str">
        <f>19&amp;LEFT(NICAP[[#This Row],[Date]],2)</f>
        <v>1982</v>
      </c>
      <c r="P5551" s="36" t="str">
        <f>MID(NICAP[[#This Row],[Date]],3,2)</f>
        <v>05</v>
      </c>
      <c r="Q5551" s="36" t="str">
        <f>RIGHT(NICAP[[#This Row],[Date]],2)</f>
        <v>20</v>
      </c>
      <c r="R5551" s="26">
        <f>DATE(NICAP[[#This Row],[Year]],NICAP[[#This Row],[Month]],NICAP[[#This Row],[Day]])</f>
        <v>30091</v>
      </c>
      <c r="S5551" s="35" t="str">
        <f t="shared" si="172"/>
        <v>AU</v>
      </c>
      <c r="T5551" s="24" t="str">
        <f t="shared" si="173"/>
        <v>US</v>
      </c>
    </row>
    <row r="5552" spans="1:20" ht="72" customHeight="1" x14ac:dyDescent="0.2">
      <c r="A5552" s="35">
        <v>5543</v>
      </c>
      <c r="B5552" s="57">
        <v>820520</v>
      </c>
      <c r="C5552" s="50" t="s">
        <v>2386</v>
      </c>
      <c r="D5552" s="50" t="s">
        <v>1793</v>
      </c>
      <c r="E5552" s="50" t="str">
        <f>IF(AND(LEN(NICAP[[#This Row],[State or      Country]])=2,NICAP[[#This Row],[State or      Country]]&lt;&gt;"UK"),"US","Other")</f>
        <v>US</v>
      </c>
      <c r="F5552" s="49">
        <v>7</v>
      </c>
      <c r="G5552" s="48"/>
      <c r="H5552" s="48"/>
      <c r="I5552" s="48"/>
      <c r="J5552" s="48"/>
      <c r="K5552" s="48"/>
      <c r="L5552" s="36" t="s">
        <v>2385</v>
      </c>
      <c r="M5552" s="36" t="str">
        <f>IF(LEFT(NICAP[[#This Row],[Date]],1)=0,"Y","N")</f>
        <v>N</v>
      </c>
      <c r="N5552" s="36"/>
      <c r="O5552" s="36" t="str">
        <f>19&amp;LEFT(NICAP[[#This Row],[Date]],2)</f>
        <v>1982</v>
      </c>
      <c r="P5552" s="36" t="str">
        <f>MID(NICAP[[#This Row],[Date]],3,2)</f>
        <v>05</v>
      </c>
      <c r="Q5552" s="36" t="str">
        <f>RIGHT(NICAP[[#This Row],[Date]],2)</f>
        <v>20</v>
      </c>
      <c r="R5552" s="26">
        <f>DATE(NICAP[[#This Row],[Year]],NICAP[[#This Row],[Month]],NICAP[[#This Row],[Day]])</f>
        <v>30091</v>
      </c>
      <c r="S5552" s="35" t="str">
        <f t="shared" si="172"/>
        <v>AU</v>
      </c>
      <c r="T5552" s="24" t="str">
        <f t="shared" si="173"/>
        <v>US</v>
      </c>
    </row>
    <row r="5553" spans="1:20" ht="41.25" customHeight="1" x14ac:dyDescent="0.2">
      <c r="A5553" s="35">
        <v>5544</v>
      </c>
      <c r="B5553" s="57">
        <v>820522</v>
      </c>
      <c r="C5553" s="50" t="s">
        <v>2384</v>
      </c>
      <c r="D5553" s="50" t="s">
        <v>1667</v>
      </c>
      <c r="E5553" s="50" t="str">
        <f>IF(AND(LEN(NICAP[[#This Row],[State or      Country]])=2,NICAP[[#This Row],[State or      Country]]&lt;&gt;"UK"),"US","Other")</f>
        <v>US</v>
      </c>
      <c r="F5553" s="49">
        <v>2</v>
      </c>
      <c r="G5553" s="48"/>
      <c r="H5553" s="48"/>
      <c r="I5553" s="48"/>
      <c r="J5553" s="48"/>
      <c r="K5553" s="48"/>
      <c r="L5553" s="36" t="s">
        <v>2383</v>
      </c>
      <c r="M5553" s="36" t="str">
        <f>IF(LEFT(NICAP[[#This Row],[Date]],1)=0,"Y","N")</f>
        <v>N</v>
      </c>
      <c r="N5553" s="36"/>
      <c r="O5553" s="36" t="str">
        <f>19&amp;LEFT(NICAP[[#This Row],[Date]],2)</f>
        <v>1982</v>
      </c>
      <c r="P5553" s="36" t="str">
        <f>MID(NICAP[[#This Row],[Date]],3,2)</f>
        <v>05</v>
      </c>
      <c r="Q5553" s="36" t="str">
        <f>RIGHT(NICAP[[#This Row],[Date]],2)</f>
        <v>22</v>
      </c>
      <c r="R5553" s="26">
        <f>DATE(NICAP[[#This Row],[Year]],NICAP[[#This Row],[Month]],NICAP[[#This Row],[Day]])</f>
        <v>30093</v>
      </c>
      <c r="S5553" s="35" t="str">
        <f t="shared" si="172"/>
        <v>TX</v>
      </c>
      <c r="T5553" s="24" t="str">
        <f t="shared" si="173"/>
        <v>US</v>
      </c>
    </row>
    <row r="5554" spans="1:20" ht="42.75" customHeight="1" x14ac:dyDescent="0.2">
      <c r="A5554" s="35">
        <v>5545</v>
      </c>
      <c r="B5554" s="57">
        <v>820523</v>
      </c>
      <c r="C5554" s="50" t="s">
        <v>2382</v>
      </c>
      <c r="D5554" s="50" t="s">
        <v>1793</v>
      </c>
      <c r="E5554" s="50" t="str">
        <f>IF(AND(LEN(NICAP[[#This Row],[State or      Country]])=2,NICAP[[#This Row],[State or      Country]]&lt;&gt;"UK"),"US","Other")</f>
        <v>US</v>
      </c>
      <c r="F5554" s="49">
        <v>2</v>
      </c>
      <c r="G5554" s="48"/>
      <c r="H5554" s="48"/>
      <c r="I5554" s="48"/>
      <c r="J5554" s="48"/>
      <c r="K5554" s="48"/>
      <c r="L5554" s="36" t="s">
        <v>2381</v>
      </c>
      <c r="M5554" s="36" t="str">
        <f>IF(LEFT(NICAP[[#This Row],[Date]],1)=0,"Y","N")</f>
        <v>N</v>
      </c>
      <c r="N5554" s="36"/>
      <c r="O5554" s="36" t="str">
        <f>19&amp;LEFT(NICAP[[#This Row],[Date]],2)</f>
        <v>1982</v>
      </c>
      <c r="P5554" s="36" t="str">
        <f>MID(NICAP[[#This Row],[Date]],3,2)</f>
        <v>05</v>
      </c>
      <c r="Q5554" s="36" t="str">
        <f>RIGHT(NICAP[[#This Row],[Date]],2)</f>
        <v>23</v>
      </c>
      <c r="R5554" s="26">
        <f>DATE(NICAP[[#This Row],[Year]],NICAP[[#This Row],[Month]],NICAP[[#This Row],[Day]])</f>
        <v>30094</v>
      </c>
      <c r="S5554" s="35" t="str">
        <f t="shared" si="172"/>
        <v>AU</v>
      </c>
      <c r="T5554" s="24" t="str">
        <f t="shared" si="173"/>
        <v>US</v>
      </c>
    </row>
    <row r="5555" spans="1:20" ht="57" customHeight="1" x14ac:dyDescent="0.2">
      <c r="A5555" s="35">
        <v>5546</v>
      </c>
      <c r="B5555" s="57">
        <v>820603</v>
      </c>
      <c r="C5555" s="50" t="s">
        <v>2380</v>
      </c>
      <c r="D5555" s="50" t="s">
        <v>1758</v>
      </c>
      <c r="E5555" s="50" t="str">
        <f>IF(AND(LEN(NICAP[[#This Row],[State or      Country]])=2,NICAP[[#This Row],[State or      Country]]&lt;&gt;"UK"),"US","Other")</f>
        <v>US</v>
      </c>
      <c r="F5555" s="49">
        <v>2</v>
      </c>
      <c r="G5555" s="48"/>
      <c r="H5555" s="48"/>
      <c r="I5555" s="48"/>
      <c r="J5555" s="48"/>
      <c r="K5555" s="48"/>
      <c r="L5555" s="36" t="s">
        <v>2379</v>
      </c>
      <c r="M5555" s="36" t="str">
        <f>IF(LEFT(NICAP[[#This Row],[Date]],1)=0,"Y","N")</f>
        <v>N</v>
      </c>
      <c r="N5555" s="36"/>
      <c r="O5555" s="36" t="str">
        <f>19&amp;LEFT(NICAP[[#This Row],[Date]],2)</f>
        <v>1982</v>
      </c>
      <c r="P5555" s="36" t="str">
        <f>MID(NICAP[[#This Row],[Date]],3,2)</f>
        <v>06</v>
      </c>
      <c r="Q5555" s="36" t="str">
        <f>RIGHT(NICAP[[#This Row],[Date]],2)</f>
        <v>03</v>
      </c>
      <c r="R5555" s="26">
        <f>DATE(NICAP[[#This Row],[Year]],NICAP[[#This Row],[Month]],NICAP[[#This Row],[Day]])</f>
        <v>30105</v>
      </c>
      <c r="S5555" s="35" t="str">
        <f t="shared" si="172"/>
        <v>NY</v>
      </c>
      <c r="T5555" s="24" t="str">
        <f t="shared" si="173"/>
        <v>US</v>
      </c>
    </row>
    <row r="5556" spans="1:20" ht="56.25" customHeight="1" x14ac:dyDescent="0.2">
      <c r="A5556" s="35">
        <v>5547</v>
      </c>
      <c r="B5556" s="57">
        <v>820603</v>
      </c>
      <c r="C5556" s="50" t="s">
        <v>2380</v>
      </c>
      <c r="D5556" s="50" t="s">
        <v>1758</v>
      </c>
      <c r="E5556" s="50" t="str">
        <f>IF(AND(LEN(NICAP[[#This Row],[State or      Country]])=2,NICAP[[#This Row],[State or      Country]]&lt;&gt;"UK"),"US","Other")</f>
        <v>US</v>
      </c>
      <c r="F5556" s="49">
        <v>7</v>
      </c>
      <c r="G5556" s="48"/>
      <c r="H5556" s="48"/>
      <c r="I5556" s="48"/>
      <c r="J5556" s="48"/>
      <c r="K5556" s="48"/>
      <c r="L5556" s="36" t="s">
        <v>2379</v>
      </c>
      <c r="M5556" s="36" t="str">
        <f>IF(LEFT(NICAP[[#This Row],[Date]],1)=0,"Y","N")</f>
        <v>N</v>
      </c>
      <c r="N5556" s="36"/>
      <c r="O5556" s="36" t="str">
        <f>19&amp;LEFT(NICAP[[#This Row],[Date]],2)</f>
        <v>1982</v>
      </c>
      <c r="P5556" s="36" t="str">
        <f>MID(NICAP[[#This Row],[Date]],3,2)</f>
        <v>06</v>
      </c>
      <c r="Q5556" s="36" t="str">
        <f>RIGHT(NICAP[[#This Row],[Date]],2)</f>
        <v>03</v>
      </c>
      <c r="R5556" s="26">
        <f>DATE(NICAP[[#This Row],[Year]],NICAP[[#This Row],[Month]],NICAP[[#This Row],[Day]])</f>
        <v>30105</v>
      </c>
      <c r="S5556" s="35" t="str">
        <f t="shared" si="172"/>
        <v>NY</v>
      </c>
      <c r="T5556" s="24" t="str">
        <f t="shared" si="173"/>
        <v>US</v>
      </c>
    </row>
    <row r="5557" spans="1:20" ht="42.75" customHeight="1" x14ac:dyDescent="0.2">
      <c r="A5557" s="35">
        <v>5548</v>
      </c>
      <c r="B5557" s="57">
        <v>820610</v>
      </c>
      <c r="C5557" s="50" t="s">
        <v>2378</v>
      </c>
      <c r="D5557" s="50" t="s">
        <v>1758</v>
      </c>
      <c r="E5557" s="50" t="str">
        <f>IF(AND(LEN(NICAP[[#This Row],[State or      Country]])=2,NICAP[[#This Row],[State or      Country]]&lt;&gt;"UK"),"US","Other")</f>
        <v>US</v>
      </c>
      <c r="F5557" s="49">
        <v>1</v>
      </c>
      <c r="G5557" s="48"/>
      <c r="H5557" s="48"/>
      <c r="I5557" s="48"/>
      <c r="J5557" s="48"/>
      <c r="K5557" s="48"/>
      <c r="L5557" s="36" t="s">
        <v>2377</v>
      </c>
      <c r="M5557" s="36" t="str">
        <f>IF(LEFT(NICAP[[#This Row],[Date]],1)=0,"Y","N")</f>
        <v>N</v>
      </c>
      <c r="N5557" s="36"/>
      <c r="O5557" s="36" t="str">
        <f>19&amp;LEFT(NICAP[[#This Row],[Date]],2)</f>
        <v>1982</v>
      </c>
      <c r="P5557" s="36" t="str">
        <f>MID(NICAP[[#This Row],[Date]],3,2)</f>
        <v>06</v>
      </c>
      <c r="Q5557" s="36" t="str">
        <f>RIGHT(NICAP[[#This Row],[Date]],2)</f>
        <v>10</v>
      </c>
      <c r="R5557" s="26">
        <f>DATE(NICAP[[#This Row],[Year]],NICAP[[#This Row],[Month]],NICAP[[#This Row],[Day]])</f>
        <v>30112</v>
      </c>
      <c r="S5557" s="35" t="str">
        <f t="shared" si="172"/>
        <v>NY</v>
      </c>
      <c r="T5557" s="24" t="str">
        <f t="shared" si="173"/>
        <v>US</v>
      </c>
    </row>
    <row r="5558" spans="1:20" ht="42" customHeight="1" x14ac:dyDescent="0.2">
      <c r="A5558" s="35">
        <v>5549</v>
      </c>
      <c r="B5558" s="57">
        <v>820615</v>
      </c>
      <c r="C5558" s="50" t="s">
        <v>2376</v>
      </c>
      <c r="D5558" s="50" t="s">
        <v>1670</v>
      </c>
      <c r="E5558" s="50" t="str">
        <f>IF(AND(LEN(NICAP[[#This Row],[State or      Country]])=2,NICAP[[#This Row],[State or      Country]]&lt;&gt;"UK"),"US","Other")</f>
        <v>US</v>
      </c>
      <c r="F5558" s="49">
        <v>1</v>
      </c>
      <c r="G5558" s="48"/>
      <c r="H5558" s="48"/>
      <c r="I5558" s="48"/>
      <c r="J5558" s="48"/>
      <c r="K5558" s="48"/>
      <c r="L5558" s="36" t="s">
        <v>2375</v>
      </c>
      <c r="M5558" s="36" t="str">
        <f>IF(LEFT(NICAP[[#This Row],[Date]],1)=0,"Y","N")</f>
        <v>N</v>
      </c>
      <c r="N5558" s="36"/>
      <c r="O5558" s="36" t="str">
        <f>19&amp;LEFT(NICAP[[#This Row],[Date]],2)</f>
        <v>1982</v>
      </c>
      <c r="P5558" s="36" t="str">
        <f>MID(NICAP[[#This Row],[Date]],3,2)</f>
        <v>06</v>
      </c>
      <c r="Q5558" s="36" t="str">
        <f>RIGHT(NICAP[[#This Row],[Date]],2)</f>
        <v>15</v>
      </c>
      <c r="R5558" s="26">
        <f>DATE(NICAP[[#This Row],[Year]],NICAP[[#This Row],[Month]],NICAP[[#This Row],[Day]])</f>
        <v>30117</v>
      </c>
      <c r="S5558" s="35" t="str">
        <f t="shared" si="172"/>
        <v>IL</v>
      </c>
      <c r="T5558" s="24" t="str">
        <f t="shared" si="173"/>
        <v>US</v>
      </c>
    </row>
    <row r="5559" spans="1:20" ht="42" customHeight="1" x14ac:dyDescent="0.2">
      <c r="A5559" s="35">
        <v>5550</v>
      </c>
      <c r="B5559" s="57">
        <v>820627</v>
      </c>
      <c r="C5559" s="50" t="s">
        <v>2374</v>
      </c>
      <c r="D5559" s="50" t="s">
        <v>1793</v>
      </c>
      <c r="E5559" s="50" t="str">
        <f>IF(AND(LEN(NICAP[[#This Row],[State or      Country]])=2,NICAP[[#This Row],[State or      Country]]&lt;&gt;"UK"),"US","Other")</f>
        <v>US</v>
      </c>
      <c r="F5559" s="49">
        <v>11</v>
      </c>
      <c r="G5559" s="48"/>
      <c r="H5559" s="48"/>
      <c r="I5559" s="48"/>
      <c r="J5559" s="48"/>
      <c r="K5559" s="48"/>
      <c r="L5559" s="42" t="s">
        <v>2373</v>
      </c>
      <c r="M5559" s="42" t="str">
        <f>IF(LEFT(NICAP[[#This Row],[Date]],1)=0,"Y","N")</f>
        <v>N</v>
      </c>
      <c r="N5559" s="42"/>
      <c r="O5559" s="42" t="str">
        <f>19&amp;LEFT(NICAP[[#This Row],[Date]],2)</f>
        <v>1982</v>
      </c>
      <c r="P5559" s="42" t="str">
        <f>MID(NICAP[[#This Row],[Date]],3,2)</f>
        <v>06</v>
      </c>
      <c r="Q5559" s="42" t="str">
        <f>RIGHT(NICAP[[#This Row],[Date]],2)</f>
        <v>27</v>
      </c>
      <c r="R5559" s="26">
        <f>DATE(NICAP[[#This Row],[Year]],NICAP[[#This Row],[Month]],NICAP[[#This Row],[Day]])</f>
        <v>30129</v>
      </c>
      <c r="S5559" s="35" t="str">
        <f t="shared" si="172"/>
        <v>AU</v>
      </c>
      <c r="T5559" s="24" t="str">
        <f t="shared" si="173"/>
        <v>US</v>
      </c>
    </row>
    <row r="5560" spans="1:20" ht="57.75" customHeight="1" x14ac:dyDescent="0.2">
      <c r="A5560" s="35">
        <v>5551</v>
      </c>
      <c r="B5560" s="57">
        <v>820700</v>
      </c>
      <c r="C5560" s="50" t="s">
        <v>2372</v>
      </c>
      <c r="D5560" s="50" t="s">
        <v>2371</v>
      </c>
      <c r="E5560" s="50" t="str">
        <f>IF(AND(LEN(NICAP[[#This Row],[State or      Country]])=2,NICAP[[#This Row],[State or      Country]]&lt;&gt;"UK"),"US","Other")</f>
        <v>Other</v>
      </c>
      <c r="F5560" s="49">
        <v>2</v>
      </c>
      <c r="G5560" s="48"/>
      <c r="H5560" s="48"/>
      <c r="I5560" s="48"/>
      <c r="J5560" s="48"/>
      <c r="K5560" s="48"/>
      <c r="L5560" s="36" t="s">
        <v>2370</v>
      </c>
      <c r="M5560" s="36" t="str">
        <f>IF(LEFT(NICAP[[#This Row],[Date]],1)=0,"Y","N")</f>
        <v>N</v>
      </c>
      <c r="N5560" s="36"/>
      <c r="O5560" s="36" t="str">
        <f>19&amp;LEFT(NICAP[[#This Row],[Date]],2)</f>
        <v>1982</v>
      </c>
      <c r="P5560" s="36" t="str">
        <f>MID(NICAP[[#This Row],[Date]],3,2)</f>
        <v>07</v>
      </c>
      <c r="Q5560" s="36" t="str">
        <f>RIGHT(NICAP[[#This Row],[Date]],2)</f>
        <v>00</v>
      </c>
      <c r="R5560" s="26">
        <f>DATE(NICAP[[#This Row],[Year]],NICAP[[#This Row],[Month]],NICAP[[#This Row],[Day]])</f>
        <v>30132</v>
      </c>
      <c r="S5560" s="35" t="str">
        <f t="shared" si="172"/>
        <v/>
      </c>
      <c r="T5560" s="24" t="str">
        <f t="shared" si="173"/>
        <v>Turkey</v>
      </c>
    </row>
    <row r="5561" spans="1:20" ht="57" customHeight="1" x14ac:dyDescent="0.2">
      <c r="A5561" s="35">
        <v>5552</v>
      </c>
      <c r="B5561" s="57">
        <v>820700</v>
      </c>
      <c r="C5561" s="50" t="s">
        <v>2372</v>
      </c>
      <c r="D5561" s="50" t="s">
        <v>2371</v>
      </c>
      <c r="E5561" s="50" t="str">
        <f>IF(AND(LEN(NICAP[[#This Row],[State or      Country]])=2,NICAP[[#This Row],[State or      Country]]&lt;&gt;"UK"),"US","Other")</f>
        <v>Other</v>
      </c>
      <c r="F5561" s="49">
        <v>7</v>
      </c>
      <c r="G5561" s="48"/>
      <c r="H5561" s="48"/>
      <c r="I5561" s="48"/>
      <c r="J5561" s="48"/>
      <c r="K5561" s="48"/>
      <c r="L5561" s="36" t="s">
        <v>2370</v>
      </c>
      <c r="M5561" s="36" t="str">
        <f>IF(LEFT(NICAP[[#This Row],[Date]],1)=0,"Y","N")</f>
        <v>N</v>
      </c>
      <c r="N5561" s="36"/>
      <c r="O5561" s="36" t="str">
        <f>19&amp;LEFT(NICAP[[#This Row],[Date]],2)</f>
        <v>1982</v>
      </c>
      <c r="P5561" s="36" t="str">
        <f>MID(NICAP[[#This Row],[Date]],3,2)</f>
        <v>07</v>
      </c>
      <c r="Q5561" s="36" t="str">
        <f>RIGHT(NICAP[[#This Row],[Date]],2)</f>
        <v>00</v>
      </c>
      <c r="R5561" s="26">
        <f>DATE(NICAP[[#This Row],[Year]],NICAP[[#This Row],[Month]],NICAP[[#This Row],[Day]])</f>
        <v>30132</v>
      </c>
      <c r="S5561" s="35" t="str">
        <f t="shared" si="172"/>
        <v/>
      </c>
      <c r="T5561" s="24" t="str">
        <f t="shared" si="173"/>
        <v>Turkey</v>
      </c>
    </row>
    <row r="5562" spans="1:20" ht="87" customHeight="1" x14ac:dyDescent="0.2">
      <c r="A5562" s="35">
        <v>5553</v>
      </c>
      <c r="B5562" s="57">
        <v>820720</v>
      </c>
      <c r="C5562" s="50" t="s">
        <v>2369</v>
      </c>
      <c r="D5562" s="50" t="s">
        <v>1950</v>
      </c>
      <c r="E5562" s="50" t="str">
        <f>IF(AND(LEN(NICAP[[#This Row],[State or      Country]])=2,NICAP[[#This Row],[State or      Country]]&lt;&gt;"UK"),"US","Other")</f>
        <v>Other</v>
      </c>
      <c r="F5562" s="75">
        <v>2</v>
      </c>
      <c r="G5562" s="48"/>
      <c r="H5562" s="48"/>
      <c r="I5562" s="48"/>
      <c r="J5562" s="48"/>
      <c r="K5562" s="48"/>
      <c r="L5562" s="36" t="s">
        <v>2368</v>
      </c>
      <c r="M5562" s="36" t="str">
        <f>IF(LEFT(NICAP[[#This Row],[Date]],1)=0,"Y","N")</f>
        <v>N</v>
      </c>
      <c r="N5562" s="36"/>
      <c r="O5562" s="36" t="str">
        <f>19&amp;LEFT(NICAP[[#This Row],[Date]],2)</f>
        <v>1982</v>
      </c>
      <c r="P5562" s="36" t="str">
        <f>MID(NICAP[[#This Row],[Date]],3,2)</f>
        <v>07</v>
      </c>
      <c r="Q5562" s="36" t="str">
        <f>RIGHT(NICAP[[#This Row],[Date]],2)</f>
        <v>20</v>
      </c>
      <c r="R5562" s="26">
        <f>DATE(NICAP[[#This Row],[Year]],NICAP[[#This Row],[Month]],NICAP[[#This Row],[Day]])</f>
        <v>30152</v>
      </c>
      <c r="S5562" s="35" t="str">
        <f t="shared" si="172"/>
        <v/>
      </c>
      <c r="T5562" s="24" t="str">
        <f t="shared" si="173"/>
        <v>Spain</v>
      </c>
    </row>
    <row r="5563" spans="1:20" ht="86.25" customHeight="1" x14ac:dyDescent="0.2">
      <c r="A5563" s="35">
        <v>5554</v>
      </c>
      <c r="B5563" s="57">
        <v>820720</v>
      </c>
      <c r="C5563" s="50" t="s">
        <v>2369</v>
      </c>
      <c r="D5563" s="50" t="s">
        <v>1950</v>
      </c>
      <c r="E5563" s="50" t="str">
        <f>IF(AND(LEN(NICAP[[#This Row],[State or      Country]])=2,NICAP[[#This Row],[State or      Country]]&lt;&gt;"UK"),"US","Other")</f>
        <v>Other</v>
      </c>
      <c r="F5563" s="75">
        <v>3</v>
      </c>
      <c r="G5563" s="48"/>
      <c r="H5563" s="48"/>
      <c r="I5563" s="48"/>
      <c r="J5563" s="48"/>
      <c r="K5563" s="48"/>
      <c r="L5563" s="36" t="s">
        <v>2368</v>
      </c>
      <c r="M5563" s="36" t="str">
        <f>IF(LEFT(NICAP[[#This Row],[Date]],1)=0,"Y","N")</f>
        <v>N</v>
      </c>
      <c r="N5563" s="36"/>
      <c r="O5563" s="36" t="str">
        <f>19&amp;LEFT(NICAP[[#This Row],[Date]],2)</f>
        <v>1982</v>
      </c>
      <c r="P5563" s="36" t="str">
        <f>MID(NICAP[[#This Row],[Date]],3,2)</f>
        <v>07</v>
      </c>
      <c r="Q5563" s="36" t="str">
        <f>RIGHT(NICAP[[#This Row],[Date]],2)</f>
        <v>20</v>
      </c>
      <c r="R5563" s="26">
        <f>DATE(NICAP[[#This Row],[Year]],NICAP[[#This Row],[Month]],NICAP[[#This Row],[Day]])</f>
        <v>30152</v>
      </c>
      <c r="S5563" s="35" t="str">
        <f t="shared" si="172"/>
        <v/>
      </c>
      <c r="T5563" s="24" t="str">
        <f t="shared" si="173"/>
        <v>Spain</v>
      </c>
    </row>
    <row r="5564" spans="1:20" ht="87" customHeight="1" x14ac:dyDescent="0.2">
      <c r="A5564" s="35">
        <v>5555</v>
      </c>
      <c r="B5564" s="57">
        <v>820720</v>
      </c>
      <c r="C5564" s="50" t="s">
        <v>2369</v>
      </c>
      <c r="D5564" s="50" t="s">
        <v>1950</v>
      </c>
      <c r="E5564" s="50" t="str">
        <f>IF(AND(LEN(NICAP[[#This Row],[State or      Country]])=2,NICAP[[#This Row],[State or      Country]]&lt;&gt;"UK"),"US","Other")</f>
        <v>Other</v>
      </c>
      <c r="F5564" s="75">
        <v>6</v>
      </c>
      <c r="G5564" s="48"/>
      <c r="H5564" s="48"/>
      <c r="I5564" s="48"/>
      <c r="J5564" s="48"/>
      <c r="K5564" s="48"/>
      <c r="L5564" s="36" t="s">
        <v>2368</v>
      </c>
      <c r="M5564" s="36" t="str">
        <f>IF(LEFT(NICAP[[#This Row],[Date]],1)=0,"Y","N")</f>
        <v>N</v>
      </c>
      <c r="N5564" s="36"/>
      <c r="O5564" s="36" t="str">
        <f>19&amp;LEFT(NICAP[[#This Row],[Date]],2)</f>
        <v>1982</v>
      </c>
      <c r="P5564" s="36" t="str">
        <f>MID(NICAP[[#This Row],[Date]],3,2)</f>
        <v>07</v>
      </c>
      <c r="Q5564" s="36" t="str">
        <f>RIGHT(NICAP[[#This Row],[Date]],2)</f>
        <v>20</v>
      </c>
      <c r="R5564" s="26">
        <f>DATE(NICAP[[#This Row],[Year]],NICAP[[#This Row],[Month]],NICAP[[#This Row],[Day]])</f>
        <v>30152</v>
      </c>
      <c r="S5564" s="35" t="str">
        <f t="shared" si="172"/>
        <v/>
      </c>
      <c r="T5564" s="24" t="str">
        <f t="shared" si="173"/>
        <v>Spain</v>
      </c>
    </row>
    <row r="5565" spans="1:20" ht="86.25" customHeight="1" x14ac:dyDescent="0.2">
      <c r="A5565" s="35">
        <v>5556</v>
      </c>
      <c r="B5565" s="57">
        <v>820720</v>
      </c>
      <c r="C5565" s="50" t="s">
        <v>2369</v>
      </c>
      <c r="D5565" s="50" t="s">
        <v>1950</v>
      </c>
      <c r="E5565" s="50" t="str">
        <f>IF(AND(LEN(NICAP[[#This Row],[State or      Country]])=2,NICAP[[#This Row],[State or      Country]]&lt;&gt;"UK"),"US","Other")</f>
        <v>Other</v>
      </c>
      <c r="F5565" s="75">
        <v>7</v>
      </c>
      <c r="G5565" s="48"/>
      <c r="H5565" s="48"/>
      <c r="I5565" s="48"/>
      <c r="J5565" s="48"/>
      <c r="K5565" s="48"/>
      <c r="L5565" s="36" t="s">
        <v>2368</v>
      </c>
      <c r="M5565" s="36" t="str">
        <f>IF(LEFT(NICAP[[#This Row],[Date]],1)=0,"Y","N")</f>
        <v>N</v>
      </c>
      <c r="N5565" s="36"/>
      <c r="O5565" s="36" t="str">
        <f>19&amp;LEFT(NICAP[[#This Row],[Date]],2)</f>
        <v>1982</v>
      </c>
      <c r="P5565" s="36" t="str">
        <f>MID(NICAP[[#This Row],[Date]],3,2)</f>
        <v>07</v>
      </c>
      <c r="Q5565" s="36" t="str">
        <f>RIGHT(NICAP[[#This Row],[Date]],2)</f>
        <v>20</v>
      </c>
      <c r="R5565" s="26">
        <f>DATE(NICAP[[#This Row],[Year]],NICAP[[#This Row],[Month]],NICAP[[#This Row],[Day]])</f>
        <v>30152</v>
      </c>
      <c r="S5565" s="35" t="str">
        <f t="shared" si="172"/>
        <v/>
      </c>
      <c r="T5565" s="24" t="str">
        <f t="shared" si="173"/>
        <v>Spain</v>
      </c>
    </row>
    <row r="5566" spans="1:20" ht="72" customHeight="1" x14ac:dyDescent="0.2">
      <c r="A5566" s="35">
        <v>5557</v>
      </c>
      <c r="B5566" s="57">
        <v>820722</v>
      </c>
      <c r="C5566" s="50" t="s">
        <v>2367</v>
      </c>
      <c r="D5566" s="50" t="s">
        <v>1667</v>
      </c>
      <c r="E5566" s="50" t="str">
        <f>IF(AND(LEN(NICAP[[#This Row],[State or      Country]])=2,NICAP[[#This Row],[State or      Country]]&lt;&gt;"UK"),"US","Other")</f>
        <v>US</v>
      </c>
      <c r="F5566" s="75">
        <v>2</v>
      </c>
      <c r="G5566" s="48"/>
      <c r="H5566" s="48"/>
      <c r="I5566" s="48"/>
      <c r="J5566" s="48"/>
      <c r="K5566" s="48"/>
      <c r="L5566" s="36" t="s">
        <v>2366</v>
      </c>
      <c r="M5566" s="36" t="str">
        <f>IF(LEFT(NICAP[[#This Row],[Date]],1)=0,"Y","N")</f>
        <v>N</v>
      </c>
      <c r="N5566" s="36"/>
      <c r="O5566" s="36" t="str">
        <f>19&amp;LEFT(NICAP[[#This Row],[Date]],2)</f>
        <v>1982</v>
      </c>
      <c r="P5566" s="36" t="str">
        <f>MID(NICAP[[#This Row],[Date]],3,2)</f>
        <v>07</v>
      </c>
      <c r="Q5566" s="36" t="str">
        <f>RIGHT(NICAP[[#This Row],[Date]],2)</f>
        <v>22</v>
      </c>
      <c r="R5566" s="26">
        <f>DATE(NICAP[[#This Row],[Year]],NICAP[[#This Row],[Month]],NICAP[[#This Row],[Day]])</f>
        <v>30154</v>
      </c>
      <c r="S5566" s="35" t="str">
        <f t="shared" si="172"/>
        <v>TX</v>
      </c>
      <c r="T5566" s="24" t="str">
        <f t="shared" si="173"/>
        <v>US</v>
      </c>
    </row>
    <row r="5567" spans="1:20" ht="57" customHeight="1" x14ac:dyDescent="0.2">
      <c r="A5567" s="35">
        <v>5558</v>
      </c>
      <c r="B5567" s="57">
        <v>820723</v>
      </c>
      <c r="C5567" s="50" t="s">
        <v>2364</v>
      </c>
      <c r="D5567" s="50" t="s">
        <v>1702</v>
      </c>
      <c r="E5567" s="50" t="str">
        <f>IF(AND(LEN(NICAP[[#This Row],[State or      Country]])=2,NICAP[[#This Row],[State or      Country]]&lt;&gt;"UK"),"US","Other")</f>
        <v>Other</v>
      </c>
      <c r="F5567" s="75">
        <v>2</v>
      </c>
      <c r="G5567" s="48"/>
      <c r="H5567" s="48"/>
      <c r="I5567" s="48"/>
      <c r="J5567" s="48"/>
      <c r="K5567" s="48"/>
      <c r="L5567" s="36" t="s">
        <v>2363</v>
      </c>
      <c r="M5567" s="36" t="str">
        <f>IF(LEFT(NICAP[[#This Row],[Date]],1)=0,"Y","N")</f>
        <v>N</v>
      </c>
      <c r="N5567" s="36"/>
      <c r="O5567" s="36" t="str">
        <f>19&amp;LEFT(NICAP[[#This Row],[Date]],2)</f>
        <v>1982</v>
      </c>
      <c r="P5567" s="36" t="str">
        <f>MID(NICAP[[#This Row],[Date]],3,2)</f>
        <v>07</v>
      </c>
      <c r="Q5567" s="36" t="str">
        <f>RIGHT(NICAP[[#This Row],[Date]],2)</f>
        <v>23</v>
      </c>
      <c r="R5567" s="26">
        <f>DATE(NICAP[[#This Row],[Year]],NICAP[[#This Row],[Month]],NICAP[[#This Row],[Day]])</f>
        <v>30155</v>
      </c>
      <c r="S5567" s="35" t="str">
        <f t="shared" si="172"/>
        <v/>
      </c>
      <c r="T5567" s="24" t="str">
        <f t="shared" si="173"/>
        <v>CAN</v>
      </c>
    </row>
    <row r="5568" spans="1:20" ht="56.25" customHeight="1" x14ac:dyDescent="0.2">
      <c r="A5568" s="35">
        <v>5559</v>
      </c>
      <c r="B5568" s="57">
        <v>820723</v>
      </c>
      <c r="C5568" s="50" t="s">
        <v>2364</v>
      </c>
      <c r="D5568" s="50" t="s">
        <v>1702</v>
      </c>
      <c r="E5568" s="50" t="str">
        <f>IF(AND(LEN(NICAP[[#This Row],[State or      Country]])=2,NICAP[[#This Row],[State or      Country]]&lt;&gt;"UK"),"US","Other")</f>
        <v>Other</v>
      </c>
      <c r="F5568" s="75">
        <v>5</v>
      </c>
      <c r="G5568" s="48"/>
      <c r="H5568" s="48"/>
      <c r="I5568" s="48"/>
      <c r="J5568" s="48"/>
      <c r="K5568" s="48"/>
      <c r="L5568" s="42" t="s">
        <v>2365</v>
      </c>
      <c r="M5568" s="42" t="str">
        <f>IF(LEFT(NICAP[[#This Row],[Date]],1)=0,"Y","N")</f>
        <v>N</v>
      </c>
      <c r="N5568" s="42"/>
      <c r="O5568" s="42" t="str">
        <f>19&amp;LEFT(NICAP[[#This Row],[Date]],2)</f>
        <v>1982</v>
      </c>
      <c r="P5568" s="42" t="str">
        <f>MID(NICAP[[#This Row],[Date]],3,2)</f>
        <v>07</v>
      </c>
      <c r="Q5568" s="42" t="str">
        <f>RIGHT(NICAP[[#This Row],[Date]],2)</f>
        <v>23</v>
      </c>
      <c r="R5568" s="26">
        <f>DATE(NICAP[[#This Row],[Year]],NICAP[[#This Row],[Month]],NICAP[[#This Row],[Day]])</f>
        <v>30155</v>
      </c>
      <c r="S5568" s="35" t="str">
        <f t="shared" si="172"/>
        <v/>
      </c>
      <c r="T5568" s="24" t="str">
        <f t="shared" si="173"/>
        <v>CAN</v>
      </c>
    </row>
    <row r="5569" spans="1:20" ht="57" customHeight="1" x14ac:dyDescent="0.2">
      <c r="A5569" s="35">
        <v>5560</v>
      </c>
      <c r="B5569" s="57">
        <v>820723</v>
      </c>
      <c r="C5569" s="50" t="s">
        <v>2364</v>
      </c>
      <c r="D5569" s="50" t="s">
        <v>1702</v>
      </c>
      <c r="E5569" s="50" t="str">
        <f>IF(AND(LEN(NICAP[[#This Row],[State or      Country]])=2,NICAP[[#This Row],[State or      Country]]&lt;&gt;"UK"),"US","Other")</f>
        <v>Other</v>
      </c>
      <c r="F5569" s="75">
        <v>7</v>
      </c>
      <c r="G5569" s="48"/>
      <c r="H5569" s="48"/>
      <c r="I5569" s="48"/>
      <c r="J5569" s="48"/>
      <c r="K5569" s="48"/>
      <c r="L5569" s="36" t="s">
        <v>2363</v>
      </c>
      <c r="M5569" s="36" t="str">
        <f>IF(LEFT(NICAP[[#This Row],[Date]],1)=0,"Y","N")</f>
        <v>N</v>
      </c>
      <c r="N5569" s="36"/>
      <c r="O5569" s="36" t="str">
        <f>19&amp;LEFT(NICAP[[#This Row],[Date]],2)</f>
        <v>1982</v>
      </c>
      <c r="P5569" s="36" t="str">
        <f>MID(NICAP[[#This Row],[Date]],3,2)</f>
        <v>07</v>
      </c>
      <c r="Q5569" s="36" t="str">
        <f>RIGHT(NICAP[[#This Row],[Date]],2)</f>
        <v>23</v>
      </c>
      <c r="R5569" s="26">
        <f>DATE(NICAP[[#This Row],[Year]],NICAP[[#This Row],[Month]],NICAP[[#This Row],[Day]])</f>
        <v>30155</v>
      </c>
      <c r="S5569" s="35" t="str">
        <f t="shared" si="172"/>
        <v/>
      </c>
      <c r="T5569" s="24" t="str">
        <f t="shared" si="173"/>
        <v>CAN</v>
      </c>
    </row>
    <row r="5570" spans="1:20" ht="56.25" customHeight="1" x14ac:dyDescent="0.2">
      <c r="A5570" s="35">
        <v>5561</v>
      </c>
      <c r="B5570" s="57">
        <v>820725</v>
      </c>
      <c r="C5570" s="50" t="s">
        <v>2362</v>
      </c>
      <c r="D5570" s="50" t="s">
        <v>1950</v>
      </c>
      <c r="E5570" s="50" t="str">
        <f>IF(AND(LEN(NICAP[[#This Row],[State or      Country]])=2,NICAP[[#This Row],[State or      Country]]&lt;&gt;"UK"),"US","Other")</f>
        <v>Other</v>
      </c>
      <c r="F5570" s="75">
        <v>2</v>
      </c>
      <c r="G5570" s="48"/>
      <c r="H5570" s="48"/>
      <c r="I5570" s="48"/>
      <c r="J5570" s="48"/>
      <c r="K5570" s="48"/>
      <c r="L5570" s="36" t="s">
        <v>2361</v>
      </c>
      <c r="M5570" s="36" t="str">
        <f>IF(LEFT(NICAP[[#This Row],[Date]],1)=0,"Y","N")</f>
        <v>N</v>
      </c>
      <c r="N5570" s="36"/>
      <c r="O5570" s="36" t="str">
        <f>19&amp;LEFT(NICAP[[#This Row],[Date]],2)</f>
        <v>1982</v>
      </c>
      <c r="P5570" s="36" t="str">
        <f>MID(NICAP[[#This Row],[Date]],3,2)</f>
        <v>07</v>
      </c>
      <c r="Q5570" s="36" t="str">
        <f>RIGHT(NICAP[[#This Row],[Date]],2)</f>
        <v>25</v>
      </c>
      <c r="R5570" s="26">
        <f>DATE(NICAP[[#This Row],[Year]],NICAP[[#This Row],[Month]],NICAP[[#This Row],[Day]])</f>
        <v>30157</v>
      </c>
      <c r="S5570" s="35" t="str">
        <f t="shared" si="172"/>
        <v/>
      </c>
      <c r="T5570" s="24" t="str">
        <f t="shared" si="173"/>
        <v>Spain</v>
      </c>
    </row>
    <row r="5571" spans="1:20" ht="42.75" customHeight="1" x14ac:dyDescent="0.2">
      <c r="A5571" s="35">
        <v>5562</v>
      </c>
      <c r="B5571" s="57">
        <v>820725</v>
      </c>
      <c r="C5571" s="50" t="s">
        <v>2360</v>
      </c>
      <c r="D5571" s="50" t="s">
        <v>1686</v>
      </c>
      <c r="E5571" s="50" t="str">
        <f>IF(AND(LEN(NICAP[[#This Row],[State or      Country]])=2,NICAP[[#This Row],[State or      Country]]&lt;&gt;"UK"),"US","Other")</f>
        <v>US</v>
      </c>
      <c r="F5571" s="75">
        <v>1</v>
      </c>
      <c r="G5571" s="48"/>
      <c r="H5571" s="48"/>
      <c r="I5571" s="48"/>
      <c r="J5571" s="48"/>
      <c r="K5571" s="48"/>
      <c r="L5571" s="36" t="s">
        <v>2359</v>
      </c>
      <c r="M5571" s="36" t="str">
        <f>IF(LEFT(NICAP[[#This Row],[Date]],1)=0,"Y","N")</f>
        <v>N</v>
      </c>
      <c r="N5571" s="36"/>
      <c r="O5571" s="36" t="str">
        <f>19&amp;LEFT(NICAP[[#This Row],[Date]],2)</f>
        <v>1982</v>
      </c>
      <c r="P5571" s="36" t="str">
        <f>MID(NICAP[[#This Row],[Date]],3,2)</f>
        <v>07</v>
      </c>
      <c r="Q5571" s="36" t="str">
        <f>RIGHT(NICAP[[#This Row],[Date]],2)</f>
        <v>25</v>
      </c>
      <c r="R5571" s="26">
        <f>DATE(NICAP[[#This Row],[Year]],NICAP[[#This Row],[Month]],NICAP[[#This Row],[Day]])</f>
        <v>30157</v>
      </c>
      <c r="S5571" s="35" t="str">
        <f t="shared" si="172"/>
        <v>PA</v>
      </c>
      <c r="T5571" s="24" t="str">
        <f t="shared" si="173"/>
        <v>US</v>
      </c>
    </row>
    <row r="5572" spans="1:20" ht="57" customHeight="1" x14ac:dyDescent="0.2">
      <c r="A5572" s="35">
        <v>5563</v>
      </c>
      <c r="B5572" s="57">
        <v>820802</v>
      </c>
      <c r="C5572" s="50" t="s">
        <v>2358</v>
      </c>
      <c r="D5572" s="50" t="s">
        <v>1707</v>
      </c>
      <c r="E5572" s="50" t="str">
        <f>IF(AND(LEN(NICAP[[#This Row],[State or      Country]])=2,NICAP[[#This Row],[State or      Country]]&lt;&gt;"UK"),"US","Other")</f>
        <v>US</v>
      </c>
      <c r="F5572" s="75">
        <v>2</v>
      </c>
      <c r="G5572" s="48"/>
      <c r="H5572" s="48"/>
      <c r="I5572" s="48"/>
      <c r="J5572" s="48"/>
      <c r="K5572" s="48"/>
      <c r="L5572" s="36" t="s">
        <v>2357</v>
      </c>
      <c r="M5572" s="36" t="str">
        <f>IF(LEFT(NICAP[[#This Row],[Date]],1)=0,"Y","N")</f>
        <v>N</v>
      </c>
      <c r="N5572" s="36"/>
      <c r="O5572" s="36" t="str">
        <f>19&amp;LEFT(NICAP[[#This Row],[Date]],2)</f>
        <v>1982</v>
      </c>
      <c r="P5572" s="36" t="str">
        <f>MID(NICAP[[#This Row],[Date]],3,2)</f>
        <v>08</v>
      </c>
      <c r="Q5572" s="36" t="str">
        <f>RIGHT(NICAP[[#This Row],[Date]],2)</f>
        <v>02</v>
      </c>
      <c r="R5572" s="26">
        <f>DATE(NICAP[[#This Row],[Year]],NICAP[[#This Row],[Month]],NICAP[[#This Row],[Day]])</f>
        <v>30165</v>
      </c>
      <c r="S5572" s="35" t="str">
        <f t="shared" si="172"/>
        <v>WA</v>
      </c>
      <c r="T5572" s="24" t="str">
        <f t="shared" si="173"/>
        <v>US</v>
      </c>
    </row>
    <row r="5573" spans="1:20" ht="101.25" customHeight="1" x14ac:dyDescent="0.2">
      <c r="A5573" s="35">
        <v>5564</v>
      </c>
      <c r="B5573" s="57">
        <v>820900</v>
      </c>
      <c r="C5573" s="50" t="s">
        <v>2356</v>
      </c>
      <c r="D5573" s="50" t="s">
        <v>1802</v>
      </c>
      <c r="E5573" s="50" t="str">
        <f>IF(AND(LEN(NICAP[[#This Row],[State or      Country]])=2,NICAP[[#This Row],[State or      Country]]&lt;&gt;"UK"),"US","Other")</f>
        <v>Other</v>
      </c>
      <c r="F5573" s="75">
        <v>2</v>
      </c>
      <c r="G5573" s="48"/>
      <c r="H5573" s="48"/>
      <c r="I5573" s="48"/>
      <c r="J5573" s="48"/>
      <c r="K5573" s="48"/>
      <c r="L5573" s="36" t="s">
        <v>2355</v>
      </c>
      <c r="M5573" s="36" t="str">
        <f>IF(LEFT(NICAP[[#This Row],[Date]],1)=0,"Y","N")</f>
        <v>N</v>
      </c>
      <c r="N5573" s="36"/>
      <c r="O5573" s="36" t="str">
        <f>19&amp;LEFT(NICAP[[#This Row],[Date]],2)</f>
        <v>1982</v>
      </c>
      <c r="P5573" s="36" t="str">
        <f>MID(NICAP[[#This Row],[Date]],3,2)</f>
        <v>09</v>
      </c>
      <c r="Q5573" s="36" t="str">
        <f>RIGHT(NICAP[[#This Row],[Date]],2)</f>
        <v>00</v>
      </c>
      <c r="R5573" s="26">
        <f>DATE(NICAP[[#This Row],[Year]],NICAP[[#This Row],[Month]],NICAP[[#This Row],[Day]])</f>
        <v>30194</v>
      </c>
      <c r="S5573" s="35" t="str">
        <f t="shared" si="172"/>
        <v/>
      </c>
      <c r="T5573" s="24" t="str">
        <f t="shared" si="173"/>
        <v>UK</v>
      </c>
    </row>
    <row r="5574" spans="1:20" ht="101.25" customHeight="1" x14ac:dyDescent="0.2">
      <c r="A5574" s="35">
        <v>5565</v>
      </c>
      <c r="B5574" s="57">
        <v>820900</v>
      </c>
      <c r="C5574" s="50" t="s">
        <v>2356</v>
      </c>
      <c r="D5574" s="50" t="s">
        <v>1802</v>
      </c>
      <c r="E5574" s="50" t="str">
        <f>IF(AND(LEN(NICAP[[#This Row],[State or      Country]])=2,NICAP[[#This Row],[State or      Country]]&lt;&gt;"UK"),"US","Other")</f>
        <v>Other</v>
      </c>
      <c r="F5574" s="75">
        <v>3</v>
      </c>
      <c r="G5574" s="48"/>
      <c r="H5574" s="48"/>
      <c r="I5574" s="48"/>
      <c r="J5574" s="48"/>
      <c r="K5574" s="48"/>
      <c r="L5574" s="36" t="s">
        <v>2355</v>
      </c>
      <c r="M5574" s="36" t="str">
        <f>IF(LEFT(NICAP[[#This Row],[Date]],1)=0,"Y","N")</f>
        <v>N</v>
      </c>
      <c r="N5574" s="36"/>
      <c r="O5574" s="36" t="str">
        <f>19&amp;LEFT(NICAP[[#This Row],[Date]],2)</f>
        <v>1982</v>
      </c>
      <c r="P5574" s="36" t="str">
        <f>MID(NICAP[[#This Row],[Date]],3,2)</f>
        <v>09</v>
      </c>
      <c r="Q5574" s="36" t="str">
        <f>RIGHT(NICAP[[#This Row],[Date]],2)</f>
        <v>00</v>
      </c>
      <c r="R5574" s="26">
        <f>DATE(NICAP[[#This Row],[Year]],NICAP[[#This Row],[Month]],NICAP[[#This Row],[Day]])</f>
        <v>30194</v>
      </c>
      <c r="S5574" s="35" t="str">
        <f t="shared" si="172"/>
        <v/>
      </c>
      <c r="T5574" s="24" t="str">
        <f t="shared" si="173"/>
        <v>UK</v>
      </c>
    </row>
    <row r="5575" spans="1:20" ht="100.5" customHeight="1" x14ac:dyDescent="0.2">
      <c r="A5575" s="35">
        <v>5566</v>
      </c>
      <c r="B5575" s="57">
        <v>820900</v>
      </c>
      <c r="C5575" s="50" t="s">
        <v>2356</v>
      </c>
      <c r="D5575" s="50" t="s">
        <v>1802</v>
      </c>
      <c r="E5575" s="50" t="str">
        <f>IF(AND(LEN(NICAP[[#This Row],[State or      Country]])=2,NICAP[[#This Row],[State or      Country]]&lt;&gt;"UK"),"US","Other")</f>
        <v>Other</v>
      </c>
      <c r="F5575" s="75">
        <v>7</v>
      </c>
      <c r="G5575" s="48"/>
      <c r="H5575" s="48"/>
      <c r="I5575" s="48"/>
      <c r="J5575" s="48"/>
      <c r="K5575" s="48"/>
      <c r="L5575" s="36" t="s">
        <v>2355</v>
      </c>
      <c r="M5575" s="36" t="str">
        <f>IF(LEFT(NICAP[[#This Row],[Date]],1)=0,"Y","N")</f>
        <v>N</v>
      </c>
      <c r="N5575" s="36"/>
      <c r="O5575" s="36" t="str">
        <f>19&amp;LEFT(NICAP[[#This Row],[Date]],2)</f>
        <v>1982</v>
      </c>
      <c r="P5575" s="36" t="str">
        <f>MID(NICAP[[#This Row],[Date]],3,2)</f>
        <v>09</v>
      </c>
      <c r="Q5575" s="36" t="str">
        <f>RIGHT(NICAP[[#This Row],[Date]],2)</f>
        <v>00</v>
      </c>
      <c r="R5575" s="26">
        <f>DATE(NICAP[[#This Row],[Year]],NICAP[[#This Row],[Month]],NICAP[[#This Row],[Day]])</f>
        <v>30194</v>
      </c>
      <c r="S5575" s="35" t="str">
        <f t="shared" si="172"/>
        <v/>
      </c>
      <c r="T5575" s="24" t="str">
        <f t="shared" si="173"/>
        <v>UK</v>
      </c>
    </row>
    <row r="5576" spans="1:20" ht="72" customHeight="1" x14ac:dyDescent="0.2">
      <c r="A5576" s="35">
        <v>5567</v>
      </c>
      <c r="B5576" s="57">
        <v>820900</v>
      </c>
      <c r="C5576" s="50" t="s">
        <v>2354</v>
      </c>
      <c r="D5576" s="50" t="s">
        <v>1686</v>
      </c>
      <c r="E5576" s="50" t="str">
        <f>IF(AND(LEN(NICAP[[#This Row],[State or      Country]])=2,NICAP[[#This Row],[State or      Country]]&lt;&gt;"UK"),"US","Other")</f>
        <v>US</v>
      </c>
      <c r="F5576" s="75">
        <v>2</v>
      </c>
      <c r="G5576" s="48"/>
      <c r="H5576" s="48"/>
      <c r="I5576" s="48"/>
      <c r="J5576" s="48"/>
      <c r="K5576" s="48"/>
      <c r="L5576" s="36" t="s">
        <v>2353</v>
      </c>
      <c r="M5576" s="36" t="str">
        <f>IF(LEFT(NICAP[[#This Row],[Date]],1)=0,"Y","N")</f>
        <v>N</v>
      </c>
      <c r="N5576" s="36"/>
      <c r="O5576" s="36" t="str">
        <f>19&amp;LEFT(NICAP[[#This Row],[Date]],2)</f>
        <v>1982</v>
      </c>
      <c r="P5576" s="36" t="str">
        <f>MID(NICAP[[#This Row],[Date]],3,2)</f>
        <v>09</v>
      </c>
      <c r="Q5576" s="36" t="str">
        <f>RIGHT(NICAP[[#This Row],[Date]],2)</f>
        <v>00</v>
      </c>
      <c r="R5576" s="26">
        <f>DATE(NICAP[[#This Row],[Year]],NICAP[[#This Row],[Month]],NICAP[[#This Row],[Day]])</f>
        <v>30194</v>
      </c>
      <c r="S5576" s="35" t="str">
        <f t="shared" si="172"/>
        <v>PA</v>
      </c>
      <c r="T5576" s="24" t="str">
        <f t="shared" si="173"/>
        <v>US</v>
      </c>
    </row>
    <row r="5577" spans="1:20" ht="71.25" customHeight="1" x14ac:dyDescent="0.2">
      <c r="A5577" s="35">
        <v>5568</v>
      </c>
      <c r="B5577" s="57">
        <v>820900</v>
      </c>
      <c r="C5577" s="50" t="s">
        <v>2354</v>
      </c>
      <c r="D5577" s="50" t="s">
        <v>1686</v>
      </c>
      <c r="E5577" s="50" t="str">
        <f>IF(AND(LEN(NICAP[[#This Row],[State or      Country]])=2,NICAP[[#This Row],[State or      Country]]&lt;&gt;"UK"),"US","Other")</f>
        <v>US</v>
      </c>
      <c r="F5577" s="75">
        <v>3</v>
      </c>
      <c r="G5577" s="48"/>
      <c r="H5577" s="48"/>
      <c r="I5577" s="48"/>
      <c r="J5577" s="48"/>
      <c r="K5577" s="48"/>
      <c r="L5577" s="36" t="s">
        <v>2353</v>
      </c>
      <c r="M5577" s="36" t="str">
        <f>IF(LEFT(NICAP[[#This Row],[Date]],1)=0,"Y","N")</f>
        <v>N</v>
      </c>
      <c r="N5577" s="36"/>
      <c r="O5577" s="36" t="str">
        <f>19&amp;LEFT(NICAP[[#This Row],[Date]],2)</f>
        <v>1982</v>
      </c>
      <c r="P5577" s="36" t="str">
        <f>MID(NICAP[[#This Row],[Date]],3,2)</f>
        <v>09</v>
      </c>
      <c r="Q5577" s="36" t="str">
        <f>RIGHT(NICAP[[#This Row],[Date]],2)</f>
        <v>00</v>
      </c>
      <c r="R5577" s="26">
        <f>DATE(NICAP[[#This Row],[Year]],NICAP[[#This Row],[Month]],NICAP[[#This Row],[Day]])</f>
        <v>30194</v>
      </c>
      <c r="S5577" s="35" t="str">
        <f t="shared" si="172"/>
        <v>PA</v>
      </c>
      <c r="T5577" s="24" t="str">
        <f t="shared" si="173"/>
        <v>US</v>
      </c>
    </row>
    <row r="5578" spans="1:20" ht="72" customHeight="1" x14ac:dyDescent="0.2">
      <c r="A5578" s="35">
        <v>5569</v>
      </c>
      <c r="B5578" s="57">
        <v>820900</v>
      </c>
      <c r="C5578" s="50" t="s">
        <v>2354</v>
      </c>
      <c r="D5578" s="50" t="s">
        <v>1686</v>
      </c>
      <c r="E5578" s="50" t="str">
        <f>IF(AND(LEN(NICAP[[#This Row],[State or      Country]])=2,NICAP[[#This Row],[State or      Country]]&lt;&gt;"UK"),"US","Other")</f>
        <v>US</v>
      </c>
      <c r="F5578" s="75">
        <v>7</v>
      </c>
      <c r="G5578" s="48"/>
      <c r="H5578" s="48"/>
      <c r="I5578" s="48"/>
      <c r="J5578" s="48"/>
      <c r="K5578" s="48"/>
      <c r="L5578" s="36" t="s">
        <v>2353</v>
      </c>
      <c r="M5578" s="36" t="str">
        <f>IF(LEFT(NICAP[[#This Row],[Date]],1)=0,"Y","N")</f>
        <v>N</v>
      </c>
      <c r="N5578" s="36"/>
      <c r="O5578" s="36" t="str">
        <f>19&amp;LEFT(NICAP[[#This Row],[Date]],2)</f>
        <v>1982</v>
      </c>
      <c r="P5578" s="36" t="str">
        <f>MID(NICAP[[#This Row],[Date]],3,2)</f>
        <v>09</v>
      </c>
      <c r="Q5578" s="36" t="str">
        <f>RIGHT(NICAP[[#This Row],[Date]],2)</f>
        <v>00</v>
      </c>
      <c r="R5578" s="26">
        <f>DATE(NICAP[[#This Row],[Year]],NICAP[[#This Row],[Month]],NICAP[[#This Row],[Day]])</f>
        <v>30194</v>
      </c>
      <c r="S5578" s="35" t="str">
        <f t="shared" ref="S5578:S5641" si="174">IF(E5578="US",D5578,"")</f>
        <v>PA</v>
      </c>
      <c r="T5578" s="24" t="str">
        <f t="shared" ref="T5578:T5641" si="175">IF(E5578="US","US",D5578)</f>
        <v>US</v>
      </c>
    </row>
    <row r="5579" spans="1:20" ht="12.75" customHeight="1" x14ac:dyDescent="0.2">
      <c r="A5579" s="35">
        <v>5570</v>
      </c>
      <c r="B5579" s="53">
        <v>820906</v>
      </c>
      <c r="C5579" s="39" t="s">
        <v>2352</v>
      </c>
      <c r="D5579" s="39" t="s">
        <v>1676</v>
      </c>
      <c r="E5579" s="39" t="str">
        <f>IF(AND(LEN(NICAP[[#This Row],[State or      Country]])=2,NICAP[[#This Row],[State or      Country]]&lt;&gt;"UK"),"US","Other")</f>
        <v>US</v>
      </c>
      <c r="F5579" s="79">
        <v>4</v>
      </c>
      <c r="G5579" s="37"/>
      <c r="H5579" s="37"/>
      <c r="I5579" s="37"/>
      <c r="J5579" s="37"/>
      <c r="K5579" s="37"/>
      <c r="L5579" s="36" t="s">
        <v>2351</v>
      </c>
      <c r="M5579" s="36" t="str">
        <f>IF(LEFT(NICAP[[#This Row],[Date]],1)=0,"Y","N")</f>
        <v>N</v>
      </c>
      <c r="N5579" s="36"/>
      <c r="O5579" s="36" t="str">
        <f>19&amp;LEFT(NICAP[[#This Row],[Date]],2)</f>
        <v>1982</v>
      </c>
      <c r="P5579" s="36" t="str">
        <f>MID(NICAP[[#This Row],[Date]],3,2)</f>
        <v>09</v>
      </c>
      <c r="Q5579" s="36" t="str">
        <f>RIGHT(NICAP[[#This Row],[Date]],2)</f>
        <v>06</v>
      </c>
      <c r="R5579" s="26">
        <f>DATE(NICAP[[#This Row],[Year]],NICAP[[#This Row],[Month]],NICAP[[#This Row],[Day]])</f>
        <v>30200</v>
      </c>
      <c r="S5579" s="35" t="str">
        <f t="shared" si="174"/>
        <v>CA</v>
      </c>
      <c r="T5579" s="24" t="str">
        <f t="shared" si="175"/>
        <v>US</v>
      </c>
    </row>
    <row r="5580" spans="1:20" ht="57.75" customHeight="1" x14ac:dyDescent="0.2">
      <c r="A5580" s="35">
        <v>5571</v>
      </c>
      <c r="B5580" s="57">
        <v>820917</v>
      </c>
      <c r="C5580" s="50" t="s">
        <v>2350</v>
      </c>
      <c r="D5580" s="50" t="s">
        <v>1697</v>
      </c>
      <c r="E5580" s="50" t="str">
        <f>IF(AND(LEN(NICAP[[#This Row],[State or      Country]])=2,NICAP[[#This Row],[State or      Country]]&lt;&gt;"UK"),"US","Other")</f>
        <v>US</v>
      </c>
      <c r="F5580" s="49">
        <v>1</v>
      </c>
      <c r="G5580" s="48"/>
      <c r="H5580" s="48"/>
      <c r="I5580" s="48"/>
      <c r="J5580" s="48"/>
      <c r="K5580" s="48"/>
      <c r="L5580" s="36" t="s">
        <v>2349</v>
      </c>
      <c r="M5580" s="36" t="str">
        <f>IF(LEFT(NICAP[[#This Row],[Date]],1)=0,"Y","N")</f>
        <v>N</v>
      </c>
      <c r="N5580" s="36"/>
      <c r="O5580" s="36" t="str">
        <f>19&amp;LEFT(NICAP[[#This Row],[Date]],2)</f>
        <v>1982</v>
      </c>
      <c r="P5580" s="36" t="str">
        <f>MID(NICAP[[#This Row],[Date]],3,2)</f>
        <v>09</v>
      </c>
      <c r="Q5580" s="36" t="str">
        <f>RIGHT(NICAP[[#This Row],[Date]],2)</f>
        <v>17</v>
      </c>
      <c r="R5580" s="26">
        <f>DATE(NICAP[[#This Row],[Year]],NICAP[[#This Row],[Month]],NICAP[[#This Row],[Day]])</f>
        <v>30211</v>
      </c>
      <c r="S5580" s="35" t="str">
        <f t="shared" si="174"/>
        <v>MA</v>
      </c>
      <c r="T5580" s="24" t="str">
        <f t="shared" si="175"/>
        <v>US</v>
      </c>
    </row>
    <row r="5581" spans="1:20" ht="72" customHeight="1" x14ac:dyDescent="0.2">
      <c r="A5581" s="35">
        <v>5572</v>
      </c>
      <c r="B5581" s="57">
        <v>820917</v>
      </c>
      <c r="C5581" s="50" t="s">
        <v>2348</v>
      </c>
      <c r="D5581" s="50" t="s">
        <v>2347</v>
      </c>
      <c r="E5581" s="50" t="str">
        <f>IF(AND(LEN(NICAP[[#This Row],[State or      Country]])=2,NICAP[[#This Row],[State or      Country]]&lt;&gt;"UK"),"US","Other")</f>
        <v>Other</v>
      </c>
      <c r="F5581" s="49">
        <v>1</v>
      </c>
      <c r="G5581" s="48"/>
      <c r="H5581" s="48"/>
      <c r="I5581" s="48"/>
      <c r="J5581" s="72" t="s">
        <v>1744</v>
      </c>
      <c r="K5581" s="48"/>
      <c r="L5581" s="36" t="s">
        <v>2346</v>
      </c>
      <c r="M5581" s="36" t="str">
        <f>IF(LEFT(NICAP[[#This Row],[Date]],1)=0,"Y","N")</f>
        <v>N</v>
      </c>
      <c r="N5581" s="36"/>
      <c r="O5581" s="36" t="str">
        <f>19&amp;LEFT(NICAP[[#This Row],[Date]],2)</f>
        <v>1982</v>
      </c>
      <c r="P5581" s="36" t="str">
        <f>MID(NICAP[[#This Row],[Date]],3,2)</f>
        <v>09</v>
      </c>
      <c r="Q5581" s="36" t="str">
        <f>RIGHT(NICAP[[#This Row],[Date]],2)</f>
        <v>17</v>
      </c>
      <c r="R5581" s="26">
        <f>DATE(NICAP[[#This Row],[Year]],NICAP[[#This Row],[Month]],NICAP[[#This Row],[Day]])</f>
        <v>30211</v>
      </c>
      <c r="S5581" s="35" t="str">
        <f t="shared" si="174"/>
        <v/>
      </c>
      <c r="T5581" s="24" t="str">
        <f t="shared" si="175"/>
        <v>South Atlantic</v>
      </c>
    </row>
    <row r="5582" spans="1:20" ht="71.25" customHeight="1" x14ac:dyDescent="0.2">
      <c r="A5582" s="35">
        <v>5573</v>
      </c>
      <c r="B5582" s="57">
        <v>820917</v>
      </c>
      <c r="C5582" s="50" t="s">
        <v>2348</v>
      </c>
      <c r="D5582" s="50" t="s">
        <v>2347</v>
      </c>
      <c r="E5582" s="50" t="str">
        <f>IF(AND(LEN(NICAP[[#This Row],[State or      Country]])=2,NICAP[[#This Row],[State or      Country]]&lt;&gt;"UK"),"US","Other")</f>
        <v>Other</v>
      </c>
      <c r="F5582" s="49">
        <v>10</v>
      </c>
      <c r="G5582" s="48"/>
      <c r="H5582" s="48"/>
      <c r="I5582" s="48"/>
      <c r="J5582" s="72" t="s">
        <v>1744</v>
      </c>
      <c r="K5582" s="48"/>
      <c r="L5582" s="36" t="s">
        <v>2346</v>
      </c>
      <c r="M5582" s="36" t="str">
        <f>IF(LEFT(NICAP[[#This Row],[Date]],1)=0,"Y","N")</f>
        <v>N</v>
      </c>
      <c r="N5582" s="36"/>
      <c r="O5582" s="36" t="str">
        <f>19&amp;LEFT(NICAP[[#This Row],[Date]],2)</f>
        <v>1982</v>
      </c>
      <c r="P5582" s="36" t="str">
        <f>MID(NICAP[[#This Row],[Date]],3,2)</f>
        <v>09</v>
      </c>
      <c r="Q5582" s="36" t="str">
        <f>RIGHT(NICAP[[#This Row],[Date]],2)</f>
        <v>17</v>
      </c>
      <c r="R5582" s="26">
        <f>DATE(NICAP[[#This Row],[Year]],NICAP[[#This Row],[Month]],NICAP[[#This Row],[Day]])</f>
        <v>30211</v>
      </c>
      <c r="S5582" s="35" t="str">
        <f t="shared" si="174"/>
        <v/>
      </c>
      <c r="T5582" s="24" t="str">
        <f t="shared" si="175"/>
        <v>South Atlantic</v>
      </c>
    </row>
    <row r="5583" spans="1:20" ht="87" customHeight="1" x14ac:dyDescent="0.2">
      <c r="A5583" s="35">
        <v>5574</v>
      </c>
      <c r="B5583" s="57">
        <v>821000</v>
      </c>
      <c r="C5583" s="50" t="s">
        <v>2343</v>
      </c>
      <c r="D5583" s="50" t="s">
        <v>1752</v>
      </c>
      <c r="E5583" s="50" t="str">
        <f>IF(AND(LEN(NICAP[[#This Row],[State or      Country]])=2,NICAP[[#This Row],[State or      Country]]&lt;&gt;"UK"),"US","Other")</f>
        <v>US</v>
      </c>
      <c r="F5583" s="49">
        <v>2</v>
      </c>
      <c r="G5583" s="48"/>
      <c r="H5583" s="48"/>
      <c r="I5583" s="48"/>
      <c r="J5583" s="48"/>
      <c r="K5583" s="48"/>
      <c r="L5583" s="36" t="s">
        <v>2345</v>
      </c>
      <c r="M5583" s="36" t="str">
        <f>IF(LEFT(NICAP[[#This Row],[Date]],1)=0,"Y","N")</f>
        <v>N</v>
      </c>
      <c r="N5583" s="36"/>
      <c r="O5583" s="36" t="str">
        <f>19&amp;LEFT(NICAP[[#This Row],[Date]],2)</f>
        <v>1982</v>
      </c>
      <c r="P5583" s="36" t="str">
        <f>MID(NICAP[[#This Row],[Date]],3,2)</f>
        <v>10</v>
      </c>
      <c r="Q5583" s="36" t="str">
        <f>RIGHT(NICAP[[#This Row],[Date]],2)</f>
        <v>00</v>
      </c>
      <c r="R5583" s="26">
        <f>DATE(NICAP[[#This Row],[Year]],NICAP[[#This Row],[Month]],NICAP[[#This Row],[Day]])</f>
        <v>30224</v>
      </c>
      <c r="S5583" s="35" t="str">
        <f t="shared" si="174"/>
        <v>IA</v>
      </c>
      <c r="T5583" s="24" t="str">
        <f t="shared" si="175"/>
        <v>US</v>
      </c>
    </row>
    <row r="5584" spans="1:20" ht="86.25" customHeight="1" x14ac:dyDescent="0.2">
      <c r="A5584" s="35">
        <v>5575</v>
      </c>
      <c r="B5584" s="57">
        <v>821000</v>
      </c>
      <c r="C5584" s="50" t="s">
        <v>2343</v>
      </c>
      <c r="D5584" s="50" t="s">
        <v>1752</v>
      </c>
      <c r="E5584" s="50" t="str">
        <f>IF(AND(LEN(NICAP[[#This Row],[State or      Country]])=2,NICAP[[#This Row],[State or      Country]]&lt;&gt;"UK"),"US","Other")</f>
        <v>US</v>
      </c>
      <c r="F5584" s="49">
        <v>7</v>
      </c>
      <c r="G5584" s="48"/>
      <c r="H5584" s="48"/>
      <c r="I5584" s="48"/>
      <c r="J5584" s="48"/>
      <c r="K5584" s="48"/>
      <c r="L5584" s="36" t="s">
        <v>2345</v>
      </c>
      <c r="M5584" s="36" t="str">
        <f>IF(LEFT(NICAP[[#This Row],[Date]],1)=0,"Y","N")</f>
        <v>N</v>
      </c>
      <c r="N5584" s="36"/>
      <c r="O5584" s="36" t="str">
        <f>19&amp;LEFT(NICAP[[#This Row],[Date]],2)</f>
        <v>1982</v>
      </c>
      <c r="P5584" s="36" t="str">
        <f>MID(NICAP[[#This Row],[Date]],3,2)</f>
        <v>10</v>
      </c>
      <c r="Q5584" s="36" t="str">
        <f>RIGHT(NICAP[[#This Row],[Date]],2)</f>
        <v>00</v>
      </c>
      <c r="R5584" s="26">
        <f>DATE(NICAP[[#This Row],[Year]],NICAP[[#This Row],[Month]],NICAP[[#This Row],[Day]])</f>
        <v>30224</v>
      </c>
      <c r="S5584" s="35" t="str">
        <f t="shared" si="174"/>
        <v>IA</v>
      </c>
      <c r="T5584" s="24" t="str">
        <f t="shared" si="175"/>
        <v>US</v>
      </c>
    </row>
    <row r="5585" spans="1:20" ht="12.75" customHeight="1" x14ac:dyDescent="0.2">
      <c r="A5585" s="35">
        <v>5576</v>
      </c>
      <c r="B5585" s="55">
        <v>821002</v>
      </c>
      <c r="C5585" s="39" t="s">
        <v>2344</v>
      </c>
      <c r="D5585" s="39" t="s">
        <v>1844</v>
      </c>
      <c r="E5585" s="39" t="str">
        <f>IF(AND(LEN(NICAP[[#This Row],[State or      Country]])=2,NICAP[[#This Row],[State or      Country]]&lt;&gt;"UK"),"US","Other")</f>
        <v>US</v>
      </c>
      <c r="F5585" s="38">
        <v>1</v>
      </c>
      <c r="G5585" s="37"/>
      <c r="H5585" s="37"/>
      <c r="I5585" s="37"/>
      <c r="J5585" s="37"/>
      <c r="K5585" s="37"/>
      <c r="L5585" s="36" t="s">
        <v>2342</v>
      </c>
      <c r="M5585" s="36" t="str">
        <f>IF(LEFT(NICAP[[#This Row],[Date]],1)=0,"Y","N")</f>
        <v>N</v>
      </c>
      <c r="N5585" s="36"/>
      <c r="O5585" s="36" t="str">
        <f>19&amp;LEFT(NICAP[[#This Row],[Date]],2)</f>
        <v>1982</v>
      </c>
      <c r="P5585" s="36" t="str">
        <f>MID(NICAP[[#This Row],[Date]],3,2)</f>
        <v>10</v>
      </c>
      <c r="Q5585" s="36" t="str">
        <f>RIGHT(NICAP[[#This Row],[Date]],2)</f>
        <v>02</v>
      </c>
      <c r="R5585" s="26">
        <f>DATE(NICAP[[#This Row],[Year]],NICAP[[#This Row],[Month]],NICAP[[#This Row],[Day]])</f>
        <v>30226</v>
      </c>
      <c r="S5585" s="35" t="str">
        <f t="shared" si="174"/>
        <v>MO</v>
      </c>
      <c r="T5585" s="24" t="str">
        <f t="shared" si="175"/>
        <v>US</v>
      </c>
    </row>
    <row r="5586" spans="1:20" ht="12.75" customHeight="1" x14ac:dyDescent="0.2">
      <c r="A5586" s="35">
        <v>5577</v>
      </c>
      <c r="B5586" s="55">
        <v>821002</v>
      </c>
      <c r="C5586" s="39" t="s">
        <v>2343</v>
      </c>
      <c r="D5586" s="39" t="s">
        <v>1844</v>
      </c>
      <c r="E5586" s="39" t="str">
        <f>IF(AND(LEN(NICAP[[#This Row],[State or      Country]])=2,NICAP[[#This Row],[State or      Country]]&lt;&gt;"UK"),"US","Other")</f>
        <v>US</v>
      </c>
      <c r="F5586" s="38">
        <v>1</v>
      </c>
      <c r="G5586" s="37"/>
      <c r="H5586" s="37"/>
      <c r="I5586" s="37"/>
      <c r="J5586" s="37"/>
      <c r="K5586" s="37"/>
      <c r="L5586" s="36" t="s">
        <v>2342</v>
      </c>
      <c r="M5586" s="36" t="str">
        <f>IF(LEFT(NICAP[[#This Row],[Date]],1)=0,"Y","N")</f>
        <v>N</v>
      </c>
      <c r="N5586" s="36"/>
      <c r="O5586" s="36" t="str">
        <f>19&amp;LEFT(NICAP[[#This Row],[Date]],2)</f>
        <v>1982</v>
      </c>
      <c r="P5586" s="36" t="str">
        <f>MID(NICAP[[#This Row],[Date]],3,2)</f>
        <v>10</v>
      </c>
      <c r="Q5586" s="36" t="str">
        <f>RIGHT(NICAP[[#This Row],[Date]],2)</f>
        <v>02</v>
      </c>
      <c r="R5586" s="26">
        <f>DATE(NICAP[[#This Row],[Year]],NICAP[[#This Row],[Month]],NICAP[[#This Row],[Day]])</f>
        <v>30226</v>
      </c>
      <c r="S5586" s="35" t="str">
        <f t="shared" si="174"/>
        <v>MO</v>
      </c>
      <c r="T5586" s="24" t="str">
        <f t="shared" si="175"/>
        <v>US</v>
      </c>
    </row>
    <row r="5587" spans="1:20" ht="14.25" customHeight="1" x14ac:dyDescent="0.2">
      <c r="A5587" s="35">
        <v>5578</v>
      </c>
      <c r="B5587" s="56">
        <v>821004</v>
      </c>
      <c r="C5587" s="39" t="s">
        <v>2341</v>
      </c>
      <c r="D5587" s="39" t="s">
        <v>1816</v>
      </c>
      <c r="E5587" s="39" t="str">
        <f>IF(AND(LEN(NICAP[[#This Row],[State or      Country]])=2,NICAP[[#This Row],[State or      Country]]&lt;&gt;"UK"),"US","Other")</f>
        <v>Other</v>
      </c>
      <c r="F5587" s="38">
        <v>3</v>
      </c>
      <c r="G5587" s="71" t="s">
        <v>2090</v>
      </c>
      <c r="H5587" s="65">
        <v>5</v>
      </c>
      <c r="I5587" s="37"/>
      <c r="J5587" s="54" t="s">
        <v>1744</v>
      </c>
      <c r="K5587" s="37"/>
      <c r="L5587" s="36" t="s">
        <v>2340</v>
      </c>
      <c r="M5587" s="36" t="str">
        <f>IF(LEFT(NICAP[[#This Row],[Date]],1)=0,"Y","N")</f>
        <v>N</v>
      </c>
      <c r="N5587" s="36"/>
      <c r="O5587" s="36" t="str">
        <f>19&amp;LEFT(NICAP[[#This Row],[Date]],2)</f>
        <v>1982</v>
      </c>
      <c r="P5587" s="36" t="str">
        <f>MID(NICAP[[#This Row],[Date]],3,2)</f>
        <v>10</v>
      </c>
      <c r="Q5587" s="36" t="str">
        <f>RIGHT(NICAP[[#This Row],[Date]],2)</f>
        <v>04</v>
      </c>
      <c r="R5587" s="26">
        <f>DATE(NICAP[[#This Row],[Year]],NICAP[[#This Row],[Month]],NICAP[[#This Row],[Day]])</f>
        <v>30228</v>
      </c>
      <c r="S5587" s="35" t="str">
        <f t="shared" si="174"/>
        <v/>
      </c>
      <c r="T5587" s="24" t="str">
        <f t="shared" si="175"/>
        <v>USSR</v>
      </c>
    </row>
    <row r="5588" spans="1:20" ht="41.25" customHeight="1" x14ac:dyDescent="0.2">
      <c r="A5588" s="35">
        <v>5579</v>
      </c>
      <c r="B5588" s="57">
        <v>820610</v>
      </c>
      <c r="C5588" s="50" t="s">
        <v>2339</v>
      </c>
      <c r="D5588" s="50" t="s">
        <v>2338</v>
      </c>
      <c r="E5588" s="50" t="str">
        <f>IF(AND(LEN(NICAP[[#This Row],[State or      Country]])=2,NICAP[[#This Row],[State or      Country]]&lt;&gt;"UK"),"US","Other")</f>
        <v>US</v>
      </c>
      <c r="F5588" s="49">
        <v>2</v>
      </c>
      <c r="G5588" s="48"/>
      <c r="H5588" s="48"/>
      <c r="I5588" s="48"/>
      <c r="J5588" s="48"/>
      <c r="K5588" s="48"/>
      <c r="L5588" s="36" t="s">
        <v>2337</v>
      </c>
      <c r="M5588" s="36" t="str">
        <f>IF(LEFT(NICAP[[#This Row],[Date]],1)=0,"Y","N")</f>
        <v>N</v>
      </c>
      <c r="N5588" s="36"/>
      <c r="O5588" s="36" t="str">
        <f>19&amp;LEFT(NICAP[[#This Row],[Date]],2)</f>
        <v>1982</v>
      </c>
      <c r="P5588" s="36" t="str">
        <f>MID(NICAP[[#This Row],[Date]],3,2)</f>
        <v>06</v>
      </c>
      <c r="Q5588" s="36" t="str">
        <f>RIGHT(NICAP[[#This Row],[Date]],2)</f>
        <v>10</v>
      </c>
      <c r="R5588" s="26">
        <f>DATE(NICAP[[#This Row],[Year]],NICAP[[#This Row],[Month]],NICAP[[#This Row],[Day]])</f>
        <v>30112</v>
      </c>
      <c r="S5588" s="35" t="str">
        <f t="shared" si="174"/>
        <v>NH</v>
      </c>
      <c r="T5588" s="24" t="str">
        <f t="shared" si="175"/>
        <v>US</v>
      </c>
    </row>
    <row r="5589" spans="1:20" ht="27.75" customHeight="1" x14ac:dyDescent="0.2">
      <c r="A5589" s="35">
        <v>5580</v>
      </c>
      <c r="B5589" s="60">
        <v>821016</v>
      </c>
      <c r="C5589" s="44" t="s">
        <v>2336</v>
      </c>
      <c r="D5589" s="44" t="s">
        <v>2013</v>
      </c>
      <c r="E5589" s="44" t="str">
        <f>IF(AND(LEN(NICAP[[#This Row],[State or      Country]])=2,NICAP[[#This Row],[State or      Country]]&lt;&gt;"UK"),"US","Other")</f>
        <v>US</v>
      </c>
      <c r="F5589" s="43">
        <v>1</v>
      </c>
      <c r="G5589" s="41"/>
      <c r="H5589" s="41"/>
      <c r="I5589" s="41"/>
      <c r="J5589" s="41"/>
      <c r="K5589" s="41"/>
      <c r="L5589" s="42" t="s">
        <v>2335</v>
      </c>
      <c r="M5589" s="42" t="str">
        <f>IF(LEFT(NICAP[[#This Row],[Date]],1)=0,"Y","N")</f>
        <v>N</v>
      </c>
      <c r="N5589" s="42"/>
      <c r="O5589" s="42" t="str">
        <f>19&amp;LEFT(NICAP[[#This Row],[Date]],2)</f>
        <v>1982</v>
      </c>
      <c r="P5589" s="42" t="str">
        <f>MID(NICAP[[#This Row],[Date]],3,2)</f>
        <v>10</v>
      </c>
      <c r="Q5589" s="42" t="str">
        <f>RIGHT(NICAP[[#This Row],[Date]],2)</f>
        <v>16</v>
      </c>
      <c r="R5589" s="26">
        <f>DATE(NICAP[[#This Row],[Year]],NICAP[[#This Row],[Month]],NICAP[[#This Row],[Day]])</f>
        <v>30240</v>
      </c>
      <c r="S5589" s="35" t="str">
        <f t="shared" si="174"/>
        <v>KY</v>
      </c>
      <c r="T5589" s="24" t="str">
        <f t="shared" si="175"/>
        <v>US</v>
      </c>
    </row>
    <row r="5590" spans="1:20" ht="12.75" customHeight="1" x14ac:dyDescent="0.2">
      <c r="A5590" s="35">
        <v>5581</v>
      </c>
      <c r="B5590" s="53">
        <v>821018</v>
      </c>
      <c r="C5590" s="39" t="s">
        <v>2333</v>
      </c>
      <c r="D5590" s="39" t="s">
        <v>1673</v>
      </c>
      <c r="E5590" s="39" t="str">
        <f>IF(AND(LEN(NICAP[[#This Row],[State or      Country]])=2,NICAP[[#This Row],[State or      Country]]&lt;&gt;"UK"),"US","Other")</f>
        <v>US</v>
      </c>
      <c r="F5590" s="38">
        <v>1</v>
      </c>
      <c r="G5590" s="37"/>
      <c r="H5590" s="37"/>
      <c r="I5590" s="37"/>
      <c r="J5590" s="54" t="s">
        <v>1744</v>
      </c>
      <c r="K5590" s="37"/>
      <c r="L5590" s="36" t="s">
        <v>2334</v>
      </c>
      <c r="M5590" s="36" t="str">
        <f>IF(LEFT(NICAP[[#This Row],[Date]],1)=0,"Y","N")</f>
        <v>N</v>
      </c>
      <c r="N5590" s="36"/>
      <c r="O5590" s="36" t="str">
        <f>19&amp;LEFT(NICAP[[#This Row],[Date]],2)</f>
        <v>1982</v>
      </c>
      <c r="P5590" s="36" t="str">
        <f>MID(NICAP[[#This Row],[Date]],3,2)</f>
        <v>10</v>
      </c>
      <c r="Q5590" s="36" t="str">
        <f>RIGHT(NICAP[[#This Row],[Date]],2)</f>
        <v>18</v>
      </c>
      <c r="R5590" s="26">
        <f>DATE(NICAP[[#This Row],[Year]],NICAP[[#This Row],[Month]],NICAP[[#This Row],[Day]])</f>
        <v>30242</v>
      </c>
      <c r="S5590" s="35" t="str">
        <f t="shared" si="174"/>
        <v>NC</v>
      </c>
      <c r="T5590" s="24" t="str">
        <f t="shared" si="175"/>
        <v>US</v>
      </c>
    </row>
    <row r="5591" spans="1:20" ht="12.75" customHeight="1" x14ac:dyDescent="0.2">
      <c r="A5591" s="35">
        <v>5582</v>
      </c>
      <c r="B5591" s="53">
        <v>821018</v>
      </c>
      <c r="C5591" s="39" t="s">
        <v>2333</v>
      </c>
      <c r="D5591" s="39" t="s">
        <v>1673</v>
      </c>
      <c r="E5591" s="39" t="str">
        <f>IF(AND(LEN(NICAP[[#This Row],[State or      Country]])=2,NICAP[[#This Row],[State or      Country]]&lt;&gt;"UK"),"US","Other")</f>
        <v>US</v>
      </c>
      <c r="F5591" s="38">
        <v>2</v>
      </c>
      <c r="G5591" s="37"/>
      <c r="H5591" s="37"/>
      <c r="I5591" s="37"/>
      <c r="J5591" s="54" t="s">
        <v>1744</v>
      </c>
      <c r="K5591" s="37"/>
      <c r="L5591" s="36" t="s">
        <v>2332</v>
      </c>
      <c r="M5591" s="36" t="str">
        <f>IF(LEFT(NICAP[[#This Row],[Date]],1)=0,"Y","N")</f>
        <v>N</v>
      </c>
      <c r="N5591" s="36"/>
      <c r="O5591" s="36" t="str">
        <f>19&amp;LEFT(NICAP[[#This Row],[Date]],2)</f>
        <v>1982</v>
      </c>
      <c r="P5591" s="36" t="str">
        <f>MID(NICAP[[#This Row],[Date]],3,2)</f>
        <v>10</v>
      </c>
      <c r="Q5591" s="36" t="str">
        <f>RIGHT(NICAP[[#This Row],[Date]],2)</f>
        <v>18</v>
      </c>
      <c r="R5591" s="26">
        <f>DATE(NICAP[[#This Row],[Year]],NICAP[[#This Row],[Month]],NICAP[[#This Row],[Day]])</f>
        <v>30242</v>
      </c>
      <c r="S5591" s="35" t="str">
        <f t="shared" si="174"/>
        <v>NC</v>
      </c>
      <c r="T5591" s="24" t="str">
        <f t="shared" si="175"/>
        <v>US</v>
      </c>
    </row>
    <row r="5592" spans="1:20" ht="57" customHeight="1" x14ac:dyDescent="0.2">
      <c r="A5592" s="35">
        <v>5583</v>
      </c>
      <c r="B5592" s="57">
        <v>821022</v>
      </c>
      <c r="C5592" s="50" t="s">
        <v>2331</v>
      </c>
      <c r="D5592" s="50" t="s">
        <v>1787</v>
      </c>
      <c r="E5592" s="50" t="str">
        <f>IF(AND(LEN(NICAP[[#This Row],[State or      Country]])=2,NICAP[[#This Row],[State or      Country]]&lt;&gt;"UK"),"US","Other")</f>
        <v>US</v>
      </c>
      <c r="F5592" s="49">
        <v>2</v>
      </c>
      <c r="G5592" s="48"/>
      <c r="H5592" s="48"/>
      <c r="I5592" s="48"/>
      <c r="J5592" s="48"/>
      <c r="K5592" s="48"/>
      <c r="L5592" s="36" t="s">
        <v>2330</v>
      </c>
      <c r="M5592" s="36" t="str">
        <f>IF(LEFT(NICAP[[#This Row],[Date]],1)=0,"Y","N")</f>
        <v>N</v>
      </c>
      <c r="N5592" s="36"/>
      <c r="O5592" s="36" t="str">
        <f>19&amp;LEFT(NICAP[[#This Row],[Date]],2)</f>
        <v>1982</v>
      </c>
      <c r="P5592" s="36" t="str">
        <f>MID(NICAP[[#This Row],[Date]],3,2)</f>
        <v>10</v>
      </c>
      <c r="Q5592" s="36" t="str">
        <f>RIGHT(NICAP[[#This Row],[Date]],2)</f>
        <v>22</v>
      </c>
      <c r="R5592" s="26">
        <f>DATE(NICAP[[#This Row],[Year]],NICAP[[#This Row],[Month]],NICAP[[#This Row],[Day]])</f>
        <v>30246</v>
      </c>
      <c r="S5592" s="35" t="str">
        <f t="shared" si="174"/>
        <v>IN</v>
      </c>
      <c r="T5592" s="24" t="str">
        <f t="shared" si="175"/>
        <v>US</v>
      </c>
    </row>
    <row r="5593" spans="1:20" ht="12.75" customHeight="1" x14ac:dyDescent="0.2">
      <c r="A5593" s="35">
        <v>5584</v>
      </c>
      <c r="B5593" s="55">
        <v>821024</v>
      </c>
      <c r="C5593" s="39" t="s">
        <v>2329</v>
      </c>
      <c r="D5593" s="39" t="s">
        <v>1787</v>
      </c>
      <c r="E5593" s="39" t="str">
        <f>IF(AND(LEN(NICAP[[#This Row],[State or      Country]])=2,NICAP[[#This Row],[State or      Country]]&lt;&gt;"UK"),"US","Other")</f>
        <v>US</v>
      </c>
      <c r="F5593" s="38">
        <v>11</v>
      </c>
      <c r="G5593" s="41"/>
      <c r="H5593" s="41"/>
      <c r="I5593" s="41"/>
      <c r="J5593" s="41"/>
      <c r="K5593" s="41"/>
      <c r="L5593" s="36" t="s">
        <v>2328</v>
      </c>
      <c r="M5593" s="36" t="str">
        <f>IF(LEFT(NICAP[[#This Row],[Date]],1)=0,"Y","N")</f>
        <v>N</v>
      </c>
      <c r="N5593" s="36"/>
      <c r="O5593" s="36" t="str">
        <f>19&amp;LEFT(NICAP[[#This Row],[Date]],2)</f>
        <v>1982</v>
      </c>
      <c r="P5593" s="36" t="str">
        <f>MID(NICAP[[#This Row],[Date]],3,2)</f>
        <v>10</v>
      </c>
      <c r="Q5593" s="36" t="str">
        <f>RIGHT(NICAP[[#This Row],[Date]],2)</f>
        <v>24</v>
      </c>
      <c r="R5593" s="26">
        <f>DATE(NICAP[[#This Row],[Year]],NICAP[[#This Row],[Month]],NICAP[[#This Row],[Day]])</f>
        <v>30248</v>
      </c>
      <c r="S5593" s="35" t="str">
        <f t="shared" si="174"/>
        <v>IN</v>
      </c>
      <c r="T5593" s="24" t="str">
        <f t="shared" si="175"/>
        <v>US</v>
      </c>
    </row>
    <row r="5594" spans="1:20" ht="12.75" customHeight="1" x14ac:dyDescent="0.2">
      <c r="A5594" s="35">
        <v>5585</v>
      </c>
      <c r="B5594" s="55">
        <v>821102</v>
      </c>
      <c r="C5594" s="39" t="s">
        <v>2327</v>
      </c>
      <c r="D5594" s="39" t="s">
        <v>2326</v>
      </c>
      <c r="E5594" s="39" t="str">
        <f>IF(AND(LEN(NICAP[[#This Row],[State or      Country]])=2,NICAP[[#This Row],[State or      Country]]&lt;&gt;"UK"),"US","Other")</f>
        <v>Other</v>
      </c>
      <c r="F5594" s="38">
        <v>11</v>
      </c>
      <c r="G5594" s="37"/>
      <c r="H5594" s="37"/>
      <c r="I5594" s="37"/>
      <c r="J5594" s="37"/>
      <c r="K5594" s="37"/>
      <c r="L5594" s="36" t="s">
        <v>2325</v>
      </c>
      <c r="M5594" s="36" t="str">
        <f>IF(LEFT(NICAP[[#This Row],[Date]],1)=0,"Y","N")</f>
        <v>N</v>
      </c>
      <c r="N5594" s="36"/>
      <c r="O5594" s="36" t="str">
        <f>19&amp;LEFT(NICAP[[#This Row],[Date]],2)</f>
        <v>1982</v>
      </c>
      <c r="P5594" s="36" t="str">
        <f>MID(NICAP[[#This Row],[Date]],3,2)</f>
        <v>11</v>
      </c>
      <c r="Q5594" s="36" t="str">
        <f>RIGHT(NICAP[[#This Row],[Date]],2)</f>
        <v>02</v>
      </c>
      <c r="R5594" s="26">
        <f>DATE(NICAP[[#This Row],[Year]],NICAP[[#This Row],[Month]],NICAP[[#This Row],[Day]])</f>
        <v>30257</v>
      </c>
      <c r="S5594" s="35" t="str">
        <f t="shared" si="174"/>
        <v/>
      </c>
      <c r="T5594" s="24" t="str">
        <f t="shared" si="175"/>
        <v>Portugal</v>
      </c>
    </row>
    <row r="5595" spans="1:20" ht="42.75" customHeight="1" x14ac:dyDescent="0.2">
      <c r="A5595" s="35">
        <v>5586</v>
      </c>
      <c r="B5595" s="57">
        <v>821106</v>
      </c>
      <c r="C5595" s="50" t="s">
        <v>2324</v>
      </c>
      <c r="D5595" s="50" t="s">
        <v>1670</v>
      </c>
      <c r="E5595" s="50" t="str">
        <f>IF(AND(LEN(NICAP[[#This Row],[State or      Country]])=2,NICAP[[#This Row],[State or      Country]]&lt;&gt;"UK"),"US","Other")</f>
        <v>US</v>
      </c>
      <c r="F5595" s="49">
        <v>1</v>
      </c>
      <c r="G5595" s="48"/>
      <c r="H5595" s="48"/>
      <c r="I5595" s="48"/>
      <c r="J5595" s="48"/>
      <c r="K5595" s="48"/>
      <c r="L5595" s="36" t="s">
        <v>2323</v>
      </c>
      <c r="M5595" s="36" t="str">
        <f>IF(LEFT(NICAP[[#This Row],[Date]],1)=0,"Y","N")</f>
        <v>N</v>
      </c>
      <c r="N5595" s="36"/>
      <c r="O5595" s="36" t="str">
        <f>19&amp;LEFT(NICAP[[#This Row],[Date]],2)</f>
        <v>1982</v>
      </c>
      <c r="P5595" s="36" t="str">
        <f>MID(NICAP[[#This Row],[Date]],3,2)</f>
        <v>11</v>
      </c>
      <c r="Q5595" s="36" t="str">
        <f>RIGHT(NICAP[[#This Row],[Date]],2)</f>
        <v>06</v>
      </c>
      <c r="R5595" s="26">
        <f>DATE(NICAP[[#This Row],[Year]],NICAP[[#This Row],[Month]],NICAP[[#This Row],[Day]])</f>
        <v>30261</v>
      </c>
      <c r="S5595" s="35" t="str">
        <f t="shared" si="174"/>
        <v>IL</v>
      </c>
      <c r="T5595" s="24" t="str">
        <f t="shared" si="175"/>
        <v>US</v>
      </c>
    </row>
    <row r="5596" spans="1:20" ht="72" customHeight="1" x14ac:dyDescent="0.2">
      <c r="A5596" s="35">
        <v>5587</v>
      </c>
      <c r="B5596" s="57">
        <v>821118</v>
      </c>
      <c r="C5596" s="50" t="s">
        <v>2322</v>
      </c>
      <c r="D5596" s="50" t="s">
        <v>2321</v>
      </c>
      <c r="E5596" s="50" t="str">
        <f>IF(AND(LEN(NICAP[[#This Row],[State or      Country]])=2,NICAP[[#This Row],[State or      Country]]&lt;&gt;"UK"),"US","Other")</f>
        <v>Other</v>
      </c>
      <c r="F5596" s="75">
        <v>2</v>
      </c>
      <c r="G5596" s="48"/>
      <c r="H5596" s="48"/>
      <c r="I5596" s="48"/>
      <c r="J5596" s="48"/>
      <c r="K5596" s="48"/>
      <c r="L5596" s="36" t="s">
        <v>2320</v>
      </c>
      <c r="M5596" s="36" t="str">
        <f>IF(LEFT(NICAP[[#This Row],[Date]],1)=0,"Y","N")</f>
        <v>N</v>
      </c>
      <c r="N5596" s="36"/>
      <c r="O5596" s="36" t="str">
        <f>19&amp;LEFT(NICAP[[#This Row],[Date]],2)</f>
        <v>1982</v>
      </c>
      <c r="P5596" s="36" t="str">
        <f>MID(NICAP[[#This Row],[Date]],3,2)</f>
        <v>11</v>
      </c>
      <c r="Q5596" s="36" t="str">
        <f>RIGHT(NICAP[[#This Row],[Date]],2)</f>
        <v>18</v>
      </c>
      <c r="R5596" s="26">
        <f>DATE(NICAP[[#This Row],[Year]],NICAP[[#This Row],[Month]],NICAP[[#This Row],[Day]])</f>
        <v>30273</v>
      </c>
      <c r="S5596" s="35" t="str">
        <f t="shared" si="174"/>
        <v/>
      </c>
      <c r="T5596" s="24" t="str">
        <f t="shared" si="175"/>
        <v>Canary Islands</v>
      </c>
    </row>
    <row r="5597" spans="1:20" ht="72" customHeight="1" x14ac:dyDescent="0.2">
      <c r="A5597" s="35">
        <v>5588</v>
      </c>
      <c r="B5597" s="57">
        <v>821118</v>
      </c>
      <c r="C5597" s="50" t="s">
        <v>2322</v>
      </c>
      <c r="D5597" s="50" t="s">
        <v>2321</v>
      </c>
      <c r="E5597" s="50" t="str">
        <f>IF(AND(LEN(NICAP[[#This Row],[State or      Country]])=2,NICAP[[#This Row],[State or      Country]]&lt;&gt;"UK"),"US","Other")</f>
        <v>Other</v>
      </c>
      <c r="F5597" s="75">
        <v>7</v>
      </c>
      <c r="G5597" s="48"/>
      <c r="H5597" s="48"/>
      <c r="I5597" s="48"/>
      <c r="J5597" s="48"/>
      <c r="K5597" s="48"/>
      <c r="L5597" s="36" t="s">
        <v>2320</v>
      </c>
      <c r="M5597" s="36" t="str">
        <f>IF(LEFT(NICAP[[#This Row],[Date]],1)=0,"Y","N")</f>
        <v>N</v>
      </c>
      <c r="N5597" s="36"/>
      <c r="O5597" s="36" t="str">
        <f>19&amp;LEFT(NICAP[[#This Row],[Date]],2)</f>
        <v>1982</v>
      </c>
      <c r="P5597" s="36" t="str">
        <f>MID(NICAP[[#This Row],[Date]],3,2)</f>
        <v>11</v>
      </c>
      <c r="Q5597" s="36" t="str">
        <f>RIGHT(NICAP[[#This Row],[Date]],2)</f>
        <v>18</v>
      </c>
      <c r="R5597" s="26">
        <f>DATE(NICAP[[#This Row],[Year]],NICAP[[#This Row],[Month]],NICAP[[#This Row],[Day]])</f>
        <v>30273</v>
      </c>
      <c r="S5597" s="35" t="str">
        <f t="shared" si="174"/>
        <v/>
      </c>
      <c r="T5597" s="24" t="str">
        <f t="shared" si="175"/>
        <v>Canary Islands</v>
      </c>
    </row>
    <row r="5598" spans="1:20" ht="41.25" customHeight="1" x14ac:dyDescent="0.2">
      <c r="A5598" s="35">
        <v>5589</v>
      </c>
      <c r="B5598" s="57">
        <v>821119</v>
      </c>
      <c r="C5598" s="50" t="s">
        <v>2319</v>
      </c>
      <c r="D5598" s="50" t="s">
        <v>2098</v>
      </c>
      <c r="E5598" s="50" t="str">
        <f>IF(AND(LEN(NICAP[[#This Row],[State or      Country]])=2,NICAP[[#This Row],[State or      Country]]&lt;&gt;"UK"),"US","Other")</f>
        <v>US</v>
      </c>
      <c r="F5598" s="75">
        <v>2</v>
      </c>
      <c r="G5598" s="48"/>
      <c r="H5598" s="48"/>
      <c r="I5598" s="48"/>
      <c r="J5598" s="48"/>
      <c r="K5598" s="48"/>
      <c r="L5598" s="42" t="s">
        <v>2318</v>
      </c>
      <c r="M5598" s="42" t="str">
        <f>IF(LEFT(NICAP[[#This Row],[Date]],1)=0,"Y","N")</f>
        <v>N</v>
      </c>
      <c r="N5598" s="42"/>
      <c r="O5598" s="42" t="str">
        <f>19&amp;LEFT(NICAP[[#This Row],[Date]],2)</f>
        <v>1982</v>
      </c>
      <c r="P5598" s="42" t="str">
        <f>MID(NICAP[[#This Row],[Date]],3,2)</f>
        <v>11</v>
      </c>
      <c r="Q5598" s="42" t="str">
        <f>RIGHT(NICAP[[#This Row],[Date]],2)</f>
        <v>19</v>
      </c>
      <c r="R5598" s="26">
        <f>DATE(NICAP[[#This Row],[Year]],NICAP[[#This Row],[Month]],NICAP[[#This Row],[Day]])</f>
        <v>30274</v>
      </c>
      <c r="S5598" s="35" t="str">
        <f t="shared" si="174"/>
        <v>VA</v>
      </c>
      <c r="T5598" s="24" t="str">
        <f t="shared" si="175"/>
        <v>US</v>
      </c>
    </row>
    <row r="5599" spans="1:20" ht="42.75" customHeight="1" x14ac:dyDescent="0.2">
      <c r="A5599" s="35">
        <v>5590</v>
      </c>
      <c r="B5599" s="57">
        <v>821127</v>
      </c>
      <c r="C5599" s="50" t="s">
        <v>2317</v>
      </c>
      <c r="D5599" s="50" t="s">
        <v>1670</v>
      </c>
      <c r="E5599" s="50" t="str">
        <f>IF(AND(LEN(NICAP[[#This Row],[State or      Country]])=2,NICAP[[#This Row],[State or      Country]]&lt;&gt;"UK"),"US","Other")</f>
        <v>US</v>
      </c>
      <c r="F5599" s="75">
        <v>2</v>
      </c>
      <c r="G5599" s="48"/>
      <c r="H5599" s="48"/>
      <c r="I5599" s="48"/>
      <c r="J5599" s="48"/>
      <c r="K5599" s="48"/>
      <c r="L5599" s="36" t="s">
        <v>2316</v>
      </c>
      <c r="M5599" s="36" t="str">
        <f>IF(LEFT(NICAP[[#This Row],[Date]],1)=0,"Y","N")</f>
        <v>N</v>
      </c>
      <c r="N5599" s="36"/>
      <c r="O5599" s="36" t="str">
        <f>19&amp;LEFT(NICAP[[#This Row],[Date]],2)</f>
        <v>1982</v>
      </c>
      <c r="P5599" s="36" t="str">
        <f>MID(NICAP[[#This Row],[Date]],3,2)</f>
        <v>11</v>
      </c>
      <c r="Q5599" s="36" t="str">
        <f>RIGHT(NICAP[[#This Row],[Date]],2)</f>
        <v>27</v>
      </c>
      <c r="R5599" s="26">
        <f>DATE(NICAP[[#This Row],[Year]],NICAP[[#This Row],[Month]],NICAP[[#This Row],[Day]])</f>
        <v>30282</v>
      </c>
      <c r="S5599" s="35" t="str">
        <f t="shared" si="174"/>
        <v>IL</v>
      </c>
      <c r="T5599" s="24" t="str">
        <f t="shared" si="175"/>
        <v>US</v>
      </c>
    </row>
    <row r="5600" spans="1:20" ht="57" customHeight="1" x14ac:dyDescent="0.2">
      <c r="A5600" s="35">
        <v>5591</v>
      </c>
      <c r="B5600" s="57">
        <v>821127</v>
      </c>
      <c r="C5600" s="50" t="s">
        <v>2315</v>
      </c>
      <c r="D5600" s="50" t="s">
        <v>1667</v>
      </c>
      <c r="E5600" s="50" t="str">
        <f>IF(AND(LEN(NICAP[[#This Row],[State or      Country]])=2,NICAP[[#This Row],[State or      Country]]&lt;&gt;"UK"),"US","Other")</f>
        <v>US</v>
      </c>
      <c r="F5600" s="75">
        <v>2</v>
      </c>
      <c r="G5600" s="48"/>
      <c r="H5600" s="48"/>
      <c r="I5600" s="48"/>
      <c r="J5600" s="48"/>
      <c r="K5600" s="48"/>
      <c r="L5600" s="36" t="s">
        <v>2314</v>
      </c>
      <c r="M5600" s="36" t="str">
        <f>IF(LEFT(NICAP[[#This Row],[Date]],1)=0,"Y","N")</f>
        <v>N</v>
      </c>
      <c r="N5600" s="36"/>
      <c r="O5600" s="36" t="str">
        <f>19&amp;LEFT(NICAP[[#This Row],[Date]],2)</f>
        <v>1982</v>
      </c>
      <c r="P5600" s="36" t="str">
        <f>MID(NICAP[[#This Row],[Date]],3,2)</f>
        <v>11</v>
      </c>
      <c r="Q5600" s="36" t="str">
        <f>RIGHT(NICAP[[#This Row],[Date]],2)</f>
        <v>27</v>
      </c>
      <c r="R5600" s="26">
        <f>DATE(NICAP[[#This Row],[Year]],NICAP[[#This Row],[Month]],NICAP[[#This Row],[Day]])</f>
        <v>30282</v>
      </c>
      <c r="S5600" s="35" t="str">
        <f t="shared" si="174"/>
        <v>TX</v>
      </c>
      <c r="T5600" s="24" t="str">
        <f t="shared" si="175"/>
        <v>US</v>
      </c>
    </row>
    <row r="5601" spans="1:20" ht="56.25" customHeight="1" x14ac:dyDescent="0.2">
      <c r="A5601" s="35">
        <v>5592</v>
      </c>
      <c r="B5601" s="57">
        <v>821221</v>
      </c>
      <c r="C5601" s="50" t="s">
        <v>2313</v>
      </c>
      <c r="D5601" s="50" t="s">
        <v>1793</v>
      </c>
      <c r="E5601" s="50" t="str">
        <f>IF(AND(LEN(NICAP[[#This Row],[State or      Country]])=2,NICAP[[#This Row],[State or      Country]]&lt;&gt;"UK"),"US","Other")</f>
        <v>US</v>
      </c>
      <c r="F5601" s="75">
        <v>2</v>
      </c>
      <c r="G5601" s="48"/>
      <c r="H5601" s="48"/>
      <c r="I5601" s="48"/>
      <c r="J5601" s="48"/>
      <c r="K5601" s="48"/>
      <c r="L5601" s="36" t="s">
        <v>2312</v>
      </c>
      <c r="M5601" s="36" t="str">
        <f>IF(LEFT(NICAP[[#This Row],[Date]],1)=0,"Y","N")</f>
        <v>N</v>
      </c>
      <c r="N5601" s="36"/>
      <c r="O5601" s="36" t="str">
        <f>19&amp;LEFT(NICAP[[#This Row],[Date]],2)</f>
        <v>1982</v>
      </c>
      <c r="P5601" s="36" t="str">
        <f>MID(NICAP[[#This Row],[Date]],3,2)</f>
        <v>12</v>
      </c>
      <c r="Q5601" s="36" t="str">
        <f>RIGHT(NICAP[[#This Row],[Date]],2)</f>
        <v>21</v>
      </c>
      <c r="R5601" s="26">
        <f>DATE(NICAP[[#This Row],[Year]],NICAP[[#This Row],[Month]],NICAP[[#This Row],[Day]])</f>
        <v>30306</v>
      </c>
      <c r="S5601" s="35" t="str">
        <f t="shared" si="174"/>
        <v>AU</v>
      </c>
      <c r="T5601" s="24" t="str">
        <f t="shared" si="175"/>
        <v>US</v>
      </c>
    </row>
    <row r="5602" spans="1:20" ht="42.75" customHeight="1" x14ac:dyDescent="0.2">
      <c r="A5602" s="35">
        <v>5593</v>
      </c>
      <c r="B5602" s="57">
        <v>821221</v>
      </c>
      <c r="C5602" s="50" t="s">
        <v>2311</v>
      </c>
      <c r="D5602" s="50" t="s">
        <v>2310</v>
      </c>
      <c r="E5602" s="50" t="str">
        <f>IF(AND(LEN(NICAP[[#This Row],[State or      Country]])=2,NICAP[[#This Row],[State or      Country]]&lt;&gt;"UK"),"US","Other")</f>
        <v>Other</v>
      </c>
      <c r="F5602" s="75">
        <v>2</v>
      </c>
      <c r="G5602" s="48"/>
      <c r="H5602" s="48"/>
      <c r="I5602" s="48"/>
      <c r="J5602" s="48"/>
      <c r="K5602" s="48"/>
      <c r="L5602" s="36" t="s">
        <v>2309</v>
      </c>
      <c r="M5602" s="36" t="str">
        <f>IF(LEFT(NICAP[[#This Row],[Date]],1)=0,"Y","N")</f>
        <v>N</v>
      </c>
      <c r="N5602" s="36"/>
      <c r="O5602" s="36" t="str">
        <f>19&amp;LEFT(NICAP[[#This Row],[Date]],2)</f>
        <v>1982</v>
      </c>
      <c r="P5602" s="36" t="str">
        <f>MID(NICAP[[#This Row],[Date]],3,2)</f>
        <v>12</v>
      </c>
      <c r="Q5602" s="36" t="str">
        <f>RIGHT(NICAP[[#This Row],[Date]],2)</f>
        <v>21</v>
      </c>
      <c r="R5602" s="26">
        <f>DATE(NICAP[[#This Row],[Year]],NICAP[[#This Row],[Month]],NICAP[[#This Row],[Day]])</f>
        <v>30306</v>
      </c>
      <c r="S5602" s="35" t="str">
        <f t="shared" si="174"/>
        <v/>
      </c>
      <c r="T5602" s="24" t="str">
        <f t="shared" si="175"/>
        <v>Switzerland</v>
      </c>
    </row>
    <row r="5603" spans="1:20" ht="72" customHeight="1" x14ac:dyDescent="0.2">
      <c r="A5603" s="35">
        <v>5594</v>
      </c>
      <c r="B5603" s="57">
        <v>821231</v>
      </c>
      <c r="C5603" s="50" t="s">
        <v>2295</v>
      </c>
      <c r="D5603" s="50" t="s">
        <v>1758</v>
      </c>
      <c r="E5603" s="50" t="str">
        <f>IF(AND(LEN(NICAP[[#This Row],[State or      Country]])=2,NICAP[[#This Row],[State or      Country]]&lt;&gt;"UK"),"US","Other")</f>
        <v>US</v>
      </c>
      <c r="F5603" s="75">
        <v>1</v>
      </c>
      <c r="G5603" s="48"/>
      <c r="H5603" s="48"/>
      <c r="I5603" s="48"/>
      <c r="J5603" s="48"/>
      <c r="K5603" s="48"/>
      <c r="L5603" s="36" t="s">
        <v>2308</v>
      </c>
      <c r="M5603" s="36" t="str">
        <f>IF(LEFT(NICAP[[#This Row],[Date]],1)=0,"Y","N")</f>
        <v>N</v>
      </c>
      <c r="N5603" s="36"/>
      <c r="O5603" s="36" t="str">
        <f>19&amp;LEFT(NICAP[[#This Row],[Date]],2)</f>
        <v>1982</v>
      </c>
      <c r="P5603" s="36" t="str">
        <f>MID(NICAP[[#This Row],[Date]],3,2)</f>
        <v>12</v>
      </c>
      <c r="Q5603" s="36" t="str">
        <f>RIGHT(NICAP[[#This Row],[Date]],2)</f>
        <v>31</v>
      </c>
      <c r="R5603" s="26">
        <f>DATE(NICAP[[#This Row],[Year]],NICAP[[#This Row],[Month]],NICAP[[#This Row],[Day]])</f>
        <v>30316</v>
      </c>
      <c r="S5603" s="35" t="str">
        <f t="shared" si="174"/>
        <v>NY</v>
      </c>
      <c r="T5603" s="24" t="str">
        <f t="shared" si="175"/>
        <v>US</v>
      </c>
    </row>
    <row r="5604" spans="1:20" ht="71.25" customHeight="1" x14ac:dyDescent="0.2">
      <c r="A5604" s="35">
        <v>5595</v>
      </c>
      <c r="B5604" s="57">
        <v>821231</v>
      </c>
      <c r="C5604" s="50" t="s">
        <v>2295</v>
      </c>
      <c r="D5604" s="50" t="s">
        <v>1758</v>
      </c>
      <c r="E5604" s="50" t="str">
        <f>IF(AND(LEN(NICAP[[#This Row],[State or      Country]])=2,NICAP[[#This Row],[State or      Country]]&lt;&gt;"UK"),"US","Other")</f>
        <v>US</v>
      </c>
      <c r="F5604" s="75">
        <v>8</v>
      </c>
      <c r="G5604" s="48"/>
      <c r="H5604" s="48"/>
      <c r="I5604" s="48"/>
      <c r="J5604" s="48"/>
      <c r="K5604" s="48"/>
      <c r="L5604" s="36" t="s">
        <v>2308</v>
      </c>
      <c r="M5604" s="36" t="str">
        <f>IF(LEFT(NICAP[[#This Row],[Date]],1)=0,"Y","N")</f>
        <v>N</v>
      </c>
      <c r="N5604" s="36"/>
      <c r="O5604" s="36" t="str">
        <f>19&amp;LEFT(NICAP[[#This Row],[Date]],2)</f>
        <v>1982</v>
      </c>
      <c r="P5604" s="36" t="str">
        <f>MID(NICAP[[#This Row],[Date]],3,2)</f>
        <v>12</v>
      </c>
      <c r="Q5604" s="36" t="str">
        <f>RIGHT(NICAP[[#This Row],[Date]],2)</f>
        <v>31</v>
      </c>
      <c r="R5604" s="26">
        <f>DATE(NICAP[[#This Row],[Year]],NICAP[[#This Row],[Month]],NICAP[[#This Row],[Day]])</f>
        <v>30316</v>
      </c>
      <c r="S5604" s="35" t="str">
        <f t="shared" si="174"/>
        <v>NY</v>
      </c>
      <c r="T5604" s="24" t="str">
        <f t="shared" si="175"/>
        <v>US</v>
      </c>
    </row>
    <row r="5605" spans="1:20" ht="27.75" customHeight="1" x14ac:dyDescent="0.2">
      <c r="A5605" s="35">
        <v>5596</v>
      </c>
      <c r="B5605" s="58">
        <v>830000</v>
      </c>
      <c r="C5605" s="44" t="s">
        <v>2307</v>
      </c>
      <c r="D5605" s="44" t="s">
        <v>2306</v>
      </c>
      <c r="E5605" s="44" t="str">
        <f>IF(AND(LEN(NICAP[[#This Row],[State or      Country]])=2,NICAP[[#This Row],[State or      Country]]&lt;&gt;"UK"),"US","Other")</f>
        <v>US</v>
      </c>
      <c r="F5605" s="74">
        <v>6</v>
      </c>
      <c r="G5605" s="41"/>
      <c r="H5605" s="41"/>
      <c r="I5605" s="41"/>
      <c r="J5605" s="41"/>
      <c r="K5605" s="41"/>
      <c r="L5605" s="59" t="s">
        <v>2305</v>
      </c>
      <c r="M5605" s="59" t="str">
        <f>IF(LEFT(NICAP[[#This Row],[Date]],1)=0,"Y","N")</f>
        <v>N</v>
      </c>
      <c r="N5605" s="59"/>
      <c r="O5605" s="59" t="str">
        <f>19&amp;LEFT(NICAP[[#This Row],[Date]],2)</f>
        <v>1983</v>
      </c>
      <c r="P5605" s="59" t="str">
        <f>MID(NICAP[[#This Row],[Date]],3,2)</f>
        <v>00</v>
      </c>
      <c r="Q5605" s="59" t="str">
        <f>RIGHT(NICAP[[#This Row],[Date]],2)</f>
        <v>00</v>
      </c>
      <c r="R5605" s="26">
        <f>DATE(NICAP[[#This Row],[Year]],NICAP[[#This Row],[Month]],NICAP[[#This Row],[Day]])</f>
        <v>30285</v>
      </c>
      <c r="S5605" s="35" t="str">
        <f t="shared" si="174"/>
        <v>MX</v>
      </c>
      <c r="T5605" s="24" t="str">
        <f t="shared" si="175"/>
        <v>US</v>
      </c>
    </row>
    <row r="5606" spans="1:20" ht="27" customHeight="1" x14ac:dyDescent="0.2">
      <c r="A5606" s="35">
        <v>5597</v>
      </c>
      <c r="B5606" s="58">
        <v>830112</v>
      </c>
      <c r="C5606" s="44" t="s">
        <v>2304</v>
      </c>
      <c r="D5606" s="44" t="s">
        <v>1787</v>
      </c>
      <c r="E5606" s="44" t="str">
        <f>IF(AND(LEN(NICAP[[#This Row],[State or      Country]])=2,NICAP[[#This Row],[State or      Country]]&lt;&gt;"UK"),"US","Other")</f>
        <v>US</v>
      </c>
      <c r="F5606" s="74">
        <v>7</v>
      </c>
      <c r="G5606" s="41"/>
      <c r="H5606" s="41"/>
      <c r="I5606" s="41"/>
      <c r="J5606" s="41"/>
      <c r="K5606" s="41"/>
      <c r="L5606" s="42" t="s">
        <v>2303</v>
      </c>
      <c r="M5606" s="42" t="str">
        <f>IF(LEFT(NICAP[[#This Row],[Date]],1)=0,"Y","N")</f>
        <v>N</v>
      </c>
      <c r="N5606" s="42"/>
      <c r="O5606" s="42" t="str">
        <f>19&amp;LEFT(NICAP[[#This Row],[Date]],2)</f>
        <v>1983</v>
      </c>
      <c r="P5606" s="42" t="str">
        <f>MID(NICAP[[#This Row],[Date]],3,2)</f>
        <v>01</v>
      </c>
      <c r="Q5606" s="42" t="str">
        <f>RIGHT(NICAP[[#This Row],[Date]],2)</f>
        <v>12</v>
      </c>
      <c r="R5606" s="26">
        <f>DATE(NICAP[[#This Row],[Year]],NICAP[[#This Row],[Month]],NICAP[[#This Row],[Day]])</f>
        <v>30328</v>
      </c>
      <c r="S5606" s="35" t="str">
        <f t="shared" si="174"/>
        <v>IN</v>
      </c>
      <c r="T5606" s="24" t="str">
        <f t="shared" si="175"/>
        <v>US</v>
      </c>
    </row>
    <row r="5607" spans="1:20" ht="12.75" customHeight="1" x14ac:dyDescent="0.2">
      <c r="A5607" s="35">
        <v>5598</v>
      </c>
      <c r="B5607" s="53">
        <v>830119</v>
      </c>
      <c r="C5607" s="39" t="s">
        <v>2302</v>
      </c>
      <c r="D5607" s="39" t="s">
        <v>1802</v>
      </c>
      <c r="E5607" s="39" t="str">
        <f>IF(AND(LEN(NICAP[[#This Row],[State or      Country]])=2,NICAP[[#This Row],[State or      Country]]&lt;&gt;"UK"),"US","Other")</f>
        <v>Other</v>
      </c>
      <c r="F5607" s="79">
        <v>1</v>
      </c>
      <c r="G5607" s="37"/>
      <c r="H5607" s="37"/>
      <c r="I5607" s="37"/>
      <c r="J5607" s="37"/>
      <c r="K5607" s="37"/>
      <c r="L5607" s="36" t="s">
        <v>2301</v>
      </c>
      <c r="M5607" s="36" t="str">
        <f>IF(LEFT(NICAP[[#This Row],[Date]],1)=0,"Y","N")</f>
        <v>N</v>
      </c>
      <c r="N5607" s="36"/>
      <c r="O5607" s="36" t="str">
        <f>19&amp;LEFT(NICAP[[#This Row],[Date]],2)</f>
        <v>1983</v>
      </c>
      <c r="P5607" s="36" t="str">
        <f>MID(NICAP[[#This Row],[Date]],3,2)</f>
        <v>01</v>
      </c>
      <c r="Q5607" s="36" t="str">
        <f>RIGHT(NICAP[[#This Row],[Date]],2)</f>
        <v>19</v>
      </c>
      <c r="R5607" s="26">
        <f>DATE(NICAP[[#This Row],[Year]],NICAP[[#This Row],[Month]],NICAP[[#This Row],[Day]])</f>
        <v>30335</v>
      </c>
      <c r="S5607" s="35" t="str">
        <f t="shared" si="174"/>
        <v/>
      </c>
      <c r="T5607" s="24" t="str">
        <f t="shared" si="175"/>
        <v>UK</v>
      </c>
    </row>
    <row r="5608" spans="1:20" ht="56.25" customHeight="1" x14ac:dyDescent="0.2">
      <c r="A5608" s="35">
        <v>5599</v>
      </c>
      <c r="B5608" s="57">
        <v>830203</v>
      </c>
      <c r="C5608" s="50" t="s">
        <v>2300</v>
      </c>
      <c r="D5608" s="50" t="s">
        <v>2299</v>
      </c>
      <c r="E5608" s="50" t="str">
        <f>IF(AND(LEN(NICAP[[#This Row],[State or      Country]])=2,NICAP[[#This Row],[State or      Country]]&lt;&gt;"UK"),"US","Other")</f>
        <v>US</v>
      </c>
      <c r="F5608" s="75">
        <v>2</v>
      </c>
      <c r="G5608" s="48"/>
      <c r="H5608" s="48"/>
      <c r="I5608" s="48"/>
      <c r="J5608" s="48"/>
      <c r="K5608" s="48"/>
      <c r="L5608" s="36" t="s">
        <v>2298</v>
      </c>
      <c r="M5608" s="36" t="str">
        <f>IF(LEFT(NICAP[[#This Row],[Date]],1)=0,"Y","N")</f>
        <v>N</v>
      </c>
      <c r="N5608" s="36"/>
      <c r="O5608" s="36" t="str">
        <f>19&amp;LEFT(NICAP[[#This Row],[Date]],2)</f>
        <v>1983</v>
      </c>
      <c r="P5608" s="36" t="str">
        <f>MID(NICAP[[#This Row],[Date]],3,2)</f>
        <v>02</v>
      </c>
      <c r="Q5608" s="36" t="str">
        <f>RIGHT(NICAP[[#This Row],[Date]],2)</f>
        <v>03</v>
      </c>
      <c r="R5608" s="26">
        <f>DATE(NICAP[[#This Row],[Year]],NICAP[[#This Row],[Month]],NICAP[[#This Row],[Day]])</f>
        <v>30350</v>
      </c>
      <c r="S5608" s="35" t="str">
        <f t="shared" si="174"/>
        <v>AL</v>
      </c>
      <c r="T5608" s="24" t="str">
        <f t="shared" si="175"/>
        <v>US</v>
      </c>
    </row>
    <row r="5609" spans="1:20" ht="57.75" customHeight="1" x14ac:dyDescent="0.2">
      <c r="A5609" s="35">
        <v>5600</v>
      </c>
      <c r="B5609" s="57">
        <v>830203</v>
      </c>
      <c r="C5609" s="50" t="s">
        <v>2300</v>
      </c>
      <c r="D5609" s="50" t="s">
        <v>2299</v>
      </c>
      <c r="E5609" s="50" t="str">
        <f>IF(AND(LEN(NICAP[[#This Row],[State or      Country]])=2,NICAP[[#This Row],[State or      Country]]&lt;&gt;"UK"),"US","Other")</f>
        <v>US</v>
      </c>
      <c r="F5609" s="75">
        <v>7</v>
      </c>
      <c r="G5609" s="48"/>
      <c r="H5609" s="48"/>
      <c r="I5609" s="48"/>
      <c r="J5609" s="48"/>
      <c r="K5609" s="48"/>
      <c r="L5609" s="36" t="s">
        <v>2298</v>
      </c>
      <c r="M5609" s="36" t="str">
        <f>IF(LEFT(NICAP[[#This Row],[Date]],1)=0,"Y","N")</f>
        <v>N</v>
      </c>
      <c r="N5609" s="36"/>
      <c r="O5609" s="36" t="str">
        <f>19&amp;LEFT(NICAP[[#This Row],[Date]],2)</f>
        <v>1983</v>
      </c>
      <c r="P5609" s="36" t="str">
        <f>MID(NICAP[[#This Row],[Date]],3,2)</f>
        <v>02</v>
      </c>
      <c r="Q5609" s="36" t="str">
        <f>RIGHT(NICAP[[#This Row],[Date]],2)</f>
        <v>03</v>
      </c>
      <c r="R5609" s="26">
        <f>DATE(NICAP[[#This Row],[Year]],NICAP[[#This Row],[Month]],NICAP[[#This Row],[Day]])</f>
        <v>30350</v>
      </c>
      <c r="S5609" s="35" t="str">
        <f t="shared" si="174"/>
        <v>AL</v>
      </c>
      <c r="T5609" s="24" t="str">
        <f t="shared" si="175"/>
        <v>US</v>
      </c>
    </row>
    <row r="5610" spans="1:20" ht="42" customHeight="1" x14ac:dyDescent="0.2">
      <c r="A5610" s="35">
        <v>5601</v>
      </c>
      <c r="B5610" s="57">
        <v>830219</v>
      </c>
      <c r="C5610" s="50" t="s">
        <v>2297</v>
      </c>
      <c r="D5610" s="50" t="s">
        <v>1802</v>
      </c>
      <c r="E5610" s="50" t="str">
        <f>IF(AND(LEN(NICAP[[#This Row],[State or      Country]])=2,NICAP[[#This Row],[State or      Country]]&lt;&gt;"UK"),"US","Other")</f>
        <v>Other</v>
      </c>
      <c r="F5610" s="75">
        <v>1</v>
      </c>
      <c r="G5610" s="48"/>
      <c r="H5610" s="48"/>
      <c r="I5610" s="48"/>
      <c r="J5610" s="48"/>
      <c r="K5610" s="48"/>
      <c r="L5610" s="42" t="s">
        <v>2296</v>
      </c>
      <c r="M5610" s="42" t="str">
        <f>IF(LEFT(NICAP[[#This Row],[Date]],1)=0,"Y","N")</f>
        <v>N</v>
      </c>
      <c r="N5610" s="42"/>
      <c r="O5610" s="42" t="str">
        <f>19&amp;LEFT(NICAP[[#This Row],[Date]],2)</f>
        <v>1983</v>
      </c>
      <c r="P5610" s="42" t="str">
        <f>MID(NICAP[[#This Row],[Date]],3,2)</f>
        <v>02</v>
      </c>
      <c r="Q5610" s="42" t="str">
        <f>RIGHT(NICAP[[#This Row],[Date]],2)</f>
        <v>19</v>
      </c>
      <c r="R5610" s="26">
        <f>DATE(NICAP[[#This Row],[Year]],NICAP[[#This Row],[Month]],NICAP[[#This Row],[Day]])</f>
        <v>30366</v>
      </c>
      <c r="S5610" s="35" t="str">
        <f t="shared" si="174"/>
        <v/>
      </c>
      <c r="T5610" s="24" t="str">
        <f t="shared" si="175"/>
        <v>UK</v>
      </c>
    </row>
    <row r="5611" spans="1:20" ht="71.25" customHeight="1" x14ac:dyDescent="0.2">
      <c r="A5611" s="35">
        <v>5602</v>
      </c>
      <c r="B5611" s="57">
        <v>830226</v>
      </c>
      <c r="C5611" s="50" t="s">
        <v>2295</v>
      </c>
      <c r="D5611" s="50" t="s">
        <v>1758</v>
      </c>
      <c r="E5611" s="50" t="str">
        <f>IF(AND(LEN(NICAP[[#This Row],[State or      Country]])=2,NICAP[[#This Row],[State or      Country]]&lt;&gt;"UK"),"US","Other")</f>
        <v>US</v>
      </c>
      <c r="F5611" s="75">
        <v>2</v>
      </c>
      <c r="G5611" s="48"/>
      <c r="H5611" s="48"/>
      <c r="I5611" s="48"/>
      <c r="J5611" s="48"/>
      <c r="K5611" s="48"/>
      <c r="L5611" s="36" t="s">
        <v>2294</v>
      </c>
      <c r="M5611" s="36" t="str">
        <f>IF(LEFT(NICAP[[#This Row],[Date]],1)=0,"Y","N")</f>
        <v>N</v>
      </c>
      <c r="N5611" s="36"/>
      <c r="O5611" s="36" t="str">
        <f>19&amp;LEFT(NICAP[[#This Row],[Date]],2)</f>
        <v>1983</v>
      </c>
      <c r="P5611" s="36" t="str">
        <f>MID(NICAP[[#This Row],[Date]],3,2)</f>
        <v>02</v>
      </c>
      <c r="Q5611" s="36" t="str">
        <f>RIGHT(NICAP[[#This Row],[Date]],2)</f>
        <v>26</v>
      </c>
      <c r="R5611" s="26">
        <f>DATE(NICAP[[#This Row],[Year]],NICAP[[#This Row],[Month]],NICAP[[#This Row],[Day]])</f>
        <v>30373</v>
      </c>
      <c r="S5611" s="35" t="str">
        <f t="shared" si="174"/>
        <v>NY</v>
      </c>
      <c r="T5611" s="24" t="str">
        <f t="shared" si="175"/>
        <v>US</v>
      </c>
    </row>
    <row r="5612" spans="1:20" ht="72" customHeight="1" x14ac:dyDescent="0.2">
      <c r="A5612" s="35">
        <v>5603</v>
      </c>
      <c r="B5612" s="57">
        <v>830226</v>
      </c>
      <c r="C5612" s="50" t="s">
        <v>2295</v>
      </c>
      <c r="D5612" s="50" t="s">
        <v>1758</v>
      </c>
      <c r="E5612" s="50" t="str">
        <f>IF(AND(LEN(NICAP[[#This Row],[State or      Country]])=2,NICAP[[#This Row],[State or      Country]]&lt;&gt;"UK"),"US","Other")</f>
        <v>US</v>
      </c>
      <c r="F5612" s="75">
        <v>3</v>
      </c>
      <c r="G5612" s="48"/>
      <c r="H5612" s="48"/>
      <c r="I5612" s="48"/>
      <c r="J5612" s="48"/>
      <c r="K5612" s="48"/>
      <c r="L5612" s="36" t="s">
        <v>2294</v>
      </c>
      <c r="M5612" s="36" t="str">
        <f>IF(LEFT(NICAP[[#This Row],[Date]],1)=0,"Y","N")</f>
        <v>N</v>
      </c>
      <c r="N5612" s="36"/>
      <c r="O5612" s="36" t="str">
        <f>19&amp;LEFT(NICAP[[#This Row],[Date]],2)</f>
        <v>1983</v>
      </c>
      <c r="P5612" s="36" t="str">
        <f>MID(NICAP[[#This Row],[Date]],3,2)</f>
        <v>02</v>
      </c>
      <c r="Q5612" s="36" t="str">
        <f>RIGHT(NICAP[[#This Row],[Date]],2)</f>
        <v>26</v>
      </c>
      <c r="R5612" s="26">
        <f>DATE(NICAP[[#This Row],[Year]],NICAP[[#This Row],[Month]],NICAP[[#This Row],[Day]])</f>
        <v>30373</v>
      </c>
      <c r="S5612" s="35" t="str">
        <f t="shared" si="174"/>
        <v>NY</v>
      </c>
      <c r="T5612" s="24" t="str">
        <f t="shared" si="175"/>
        <v>US</v>
      </c>
    </row>
    <row r="5613" spans="1:20" ht="12.75" customHeight="1" x14ac:dyDescent="0.2">
      <c r="A5613" s="35">
        <v>5604</v>
      </c>
      <c r="B5613" s="53">
        <v>830302</v>
      </c>
      <c r="C5613" s="39" t="s">
        <v>2293</v>
      </c>
      <c r="D5613" s="39" t="s">
        <v>2290</v>
      </c>
      <c r="E5613" s="39" t="str">
        <f>IF(AND(LEN(NICAP[[#This Row],[State or      Country]])=2,NICAP[[#This Row],[State or      Country]]&lt;&gt;"UK"),"US","Other")</f>
        <v>Other</v>
      </c>
      <c r="F5613" s="79">
        <v>7</v>
      </c>
      <c r="G5613" s="37"/>
      <c r="H5613" s="37"/>
      <c r="I5613" s="37"/>
      <c r="J5613" s="37"/>
      <c r="K5613" s="37"/>
      <c r="L5613" s="36" t="s">
        <v>2292</v>
      </c>
      <c r="M5613" s="36" t="str">
        <f>IF(LEFT(NICAP[[#This Row],[Date]],1)=0,"Y","N")</f>
        <v>N</v>
      </c>
      <c r="N5613" s="36"/>
      <c r="O5613" s="36" t="str">
        <f>19&amp;LEFT(NICAP[[#This Row],[Date]],2)</f>
        <v>1983</v>
      </c>
      <c r="P5613" s="36" t="str">
        <f>MID(NICAP[[#This Row],[Date]],3,2)</f>
        <v>03</v>
      </c>
      <c r="Q5613" s="36" t="str">
        <f>RIGHT(NICAP[[#This Row],[Date]],2)</f>
        <v>02</v>
      </c>
      <c r="R5613" s="26">
        <f>DATE(NICAP[[#This Row],[Year]],NICAP[[#This Row],[Month]],NICAP[[#This Row],[Day]])</f>
        <v>30377</v>
      </c>
      <c r="S5613" s="35" t="str">
        <f t="shared" si="174"/>
        <v/>
      </c>
      <c r="T5613" s="24" t="str">
        <f t="shared" si="175"/>
        <v>Bolivia</v>
      </c>
    </row>
    <row r="5614" spans="1:20" ht="14.25" customHeight="1" x14ac:dyDescent="0.2">
      <c r="A5614" s="35">
        <v>5605</v>
      </c>
      <c r="B5614" s="56">
        <v>830310</v>
      </c>
      <c r="C5614" s="39" t="s">
        <v>2291</v>
      </c>
      <c r="D5614" s="39" t="s">
        <v>2290</v>
      </c>
      <c r="E5614" s="39" t="str">
        <f>IF(AND(LEN(NICAP[[#This Row],[State or      Country]])=2,NICAP[[#This Row],[State or      Country]]&lt;&gt;"UK"),"US","Other")</f>
        <v>Other</v>
      </c>
      <c r="F5614" s="79">
        <v>3</v>
      </c>
      <c r="G5614" s="71" t="s">
        <v>2090</v>
      </c>
      <c r="H5614" s="65">
        <v>5</v>
      </c>
      <c r="I5614" s="37"/>
      <c r="J5614" s="37"/>
      <c r="K5614" s="37"/>
      <c r="L5614" s="36" t="s">
        <v>2289</v>
      </c>
      <c r="M5614" s="36" t="str">
        <f>IF(LEFT(NICAP[[#This Row],[Date]],1)=0,"Y","N")</f>
        <v>N</v>
      </c>
      <c r="N5614" s="36"/>
      <c r="O5614" s="36" t="str">
        <f>19&amp;LEFT(NICAP[[#This Row],[Date]],2)</f>
        <v>1983</v>
      </c>
      <c r="P5614" s="36" t="str">
        <f>MID(NICAP[[#This Row],[Date]],3,2)</f>
        <v>03</v>
      </c>
      <c r="Q5614" s="36" t="str">
        <f>RIGHT(NICAP[[#This Row],[Date]],2)</f>
        <v>10</v>
      </c>
      <c r="R5614" s="26">
        <f>DATE(NICAP[[#This Row],[Year]],NICAP[[#This Row],[Month]],NICAP[[#This Row],[Day]])</f>
        <v>30385</v>
      </c>
      <c r="S5614" s="35" t="str">
        <f t="shared" si="174"/>
        <v/>
      </c>
      <c r="T5614" s="24" t="str">
        <f t="shared" si="175"/>
        <v>Bolivia</v>
      </c>
    </row>
    <row r="5615" spans="1:20" ht="12.75" customHeight="1" x14ac:dyDescent="0.2">
      <c r="A5615" s="35">
        <v>5606</v>
      </c>
      <c r="B5615" s="53">
        <v>830315</v>
      </c>
      <c r="C5615" s="39" t="s">
        <v>2288</v>
      </c>
      <c r="D5615" s="39" t="s">
        <v>1802</v>
      </c>
      <c r="E5615" s="39" t="str">
        <f>IF(AND(LEN(NICAP[[#This Row],[State or      Country]])=2,NICAP[[#This Row],[State or      Country]]&lt;&gt;"UK"),"US","Other")</f>
        <v>Other</v>
      </c>
      <c r="F5615" s="79">
        <v>1</v>
      </c>
      <c r="G5615" s="41"/>
      <c r="H5615" s="41"/>
      <c r="I5615" s="41"/>
      <c r="J5615" s="41"/>
      <c r="K5615" s="41"/>
      <c r="L5615" s="36" t="s">
        <v>2287</v>
      </c>
      <c r="M5615" s="36" t="str">
        <f>IF(LEFT(NICAP[[#This Row],[Date]],1)=0,"Y","N")</f>
        <v>N</v>
      </c>
      <c r="N5615" s="36"/>
      <c r="O5615" s="36" t="str">
        <f>19&amp;LEFT(NICAP[[#This Row],[Date]],2)</f>
        <v>1983</v>
      </c>
      <c r="P5615" s="36" t="str">
        <f>MID(NICAP[[#This Row],[Date]],3,2)</f>
        <v>03</v>
      </c>
      <c r="Q5615" s="36" t="str">
        <f>RIGHT(NICAP[[#This Row],[Date]],2)</f>
        <v>15</v>
      </c>
      <c r="R5615" s="26">
        <f>DATE(NICAP[[#This Row],[Year]],NICAP[[#This Row],[Month]],NICAP[[#This Row],[Day]])</f>
        <v>30390</v>
      </c>
      <c r="S5615" s="35" t="str">
        <f t="shared" si="174"/>
        <v/>
      </c>
      <c r="T5615" s="24" t="str">
        <f t="shared" si="175"/>
        <v>UK</v>
      </c>
    </row>
    <row r="5616" spans="1:20" ht="12.75" customHeight="1" x14ac:dyDescent="0.2">
      <c r="A5616" s="35">
        <v>5607</v>
      </c>
      <c r="B5616" s="53">
        <v>830324</v>
      </c>
      <c r="C5616" s="39" t="s">
        <v>2286</v>
      </c>
      <c r="D5616" s="39" t="s">
        <v>1758</v>
      </c>
      <c r="E5616" s="39" t="str">
        <f>IF(AND(LEN(NICAP[[#This Row],[State or      Country]])=2,NICAP[[#This Row],[State or      Country]]&lt;&gt;"UK"),"US","Other")</f>
        <v>US</v>
      </c>
      <c r="F5616" s="79">
        <v>4</v>
      </c>
      <c r="G5616" s="37"/>
      <c r="H5616" s="37"/>
      <c r="I5616" s="37"/>
      <c r="J5616" s="37"/>
      <c r="K5616" s="37"/>
      <c r="L5616" s="36" t="s">
        <v>2285</v>
      </c>
      <c r="M5616" s="36" t="str">
        <f>IF(LEFT(NICAP[[#This Row],[Date]],1)=0,"Y","N")</f>
        <v>N</v>
      </c>
      <c r="N5616" s="36"/>
      <c r="O5616" s="36" t="str">
        <f>19&amp;LEFT(NICAP[[#This Row],[Date]],2)</f>
        <v>1983</v>
      </c>
      <c r="P5616" s="36" t="str">
        <f>MID(NICAP[[#This Row],[Date]],3,2)</f>
        <v>03</v>
      </c>
      <c r="Q5616" s="36" t="str">
        <f>RIGHT(NICAP[[#This Row],[Date]],2)</f>
        <v>24</v>
      </c>
      <c r="R5616" s="26">
        <f>DATE(NICAP[[#This Row],[Year]],NICAP[[#This Row],[Month]],NICAP[[#This Row],[Day]])</f>
        <v>30399</v>
      </c>
      <c r="S5616" s="35" t="str">
        <f t="shared" si="174"/>
        <v>NY</v>
      </c>
      <c r="T5616" s="24" t="str">
        <f t="shared" si="175"/>
        <v>US</v>
      </c>
    </row>
    <row r="5617" spans="1:20" ht="12.75" customHeight="1" x14ac:dyDescent="0.2">
      <c r="A5617" s="35">
        <v>5608</v>
      </c>
      <c r="B5617" s="53">
        <v>830324</v>
      </c>
      <c r="C5617" s="39" t="s">
        <v>2101</v>
      </c>
      <c r="D5617" s="39" t="s">
        <v>1758</v>
      </c>
      <c r="E5617" s="39" t="str">
        <f>IF(AND(LEN(NICAP[[#This Row],[State or      Country]])=2,NICAP[[#This Row],[State or      Country]]&lt;&gt;"UK"),"US","Other")</f>
        <v>US</v>
      </c>
      <c r="F5617" s="79">
        <v>4</v>
      </c>
      <c r="G5617" s="37"/>
      <c r="H5617" s="37"/>
      <c r="I5617" s="37"/>
      <c r="J5617" s="37"/>
      <c r="K5617" s="37"/>
      <c r="L5617" s="36" t="s">
        <v>2284</v>
      </c>
      <c r="M5617" s="36" t="str">
        <f>IF(LEFT(NICAP[[#This Row],[Date]],1)=0,"Y","N")</f>
        <v>N</v>
      </c>
      <c r="N5617" s="36"/>
      <c r="O5617" s="36" t="str">
        <f>19&amp;LEFT(NICAP[[#This Row],[Date]],2)</f>
        <v>1983</v>
      </c>
      <c r="P5617" s="36" t="str">
        <f>MID(NICAP[[#This Row],[Date]],3,2)</f>
        <v>03</v>
      </c>
      <c r="Q5617" s="36" t="str">
        <f>RIGHT(NICAP[[#This Row],[Date]],2)</f>
        <v>24</v>
      </c>
      <c r="R5617" s="26">
        <f>DATE(NICAP[[#This Row],[Year]],NICAP[[#This Row],[Month]],NICAP[[#This Row],[Day]])</f>
        <v>30399</v>
      </c>
      <c r="S5617" s="35" t="str">
        <f t="shared" si="174"/>
        <v>NY</v>
      </c>
      <c r="T5617" s="24" t="str">
        <f t="shared" si="175"/>
        <v>US</v>
      </c>
    </row>
    <row r="5618" spans="1:20" ht="27.75" customHeight="1" x14ac:dyDescent="0.2">
      <c r="A5618" s="35">
        <v>5609</v>
      </c>
      <c r="B5618" s="60">
        <v>830324</v>
      </c>
      <c r="C5618" s="44" t="s">
        <v>2283</v>
      </c>
      <c r="D5618" s="44" t="s">
        <v>1758</v>
      </c>
      <c r="E5618" s="44" t="str">
        <f>IF(AND(LEN(NICAP[[#This Row],[State or      Country]])=2,NICAP[[#This Row],[State or      Country]]&lt;&gt;"UK"),"US","Other")</f>
        <v>US</v>
      </c>
      <c r="F5618" s="74">
        <v>1</v>
      </c>
      <c r="G5618" s="41"/>
      <c r="H5618" s="41"/>
      <c r="I5618" s="41"/>
      <c r="J5618" s="41"/>
      <c r="K5618" s="41"/>
      <c r="L5618" s="42" t="s">
        <v>2282</v>
      </c>
      <c r="M5618" s="42" t="str">
        <f>IF(LEFT(NICAP[[#This Row],[Date]],1)=0,"Y","N")</f>
        <v>N</v>
      </c>
      <c r="N5618" s="42"/>
      <c r="O5618" s="42" t="str">
        <f>19&amp;LEFT(NICAP[[#This Row],[Date]],2)</f>
        <v>1983</v>
      </c>
      <c r="P5618" s="42" t="str">
        <f>MID(NICAP[[#This Row],[Date]],3,2)</f>
        <v>03</v>
      </c>
      <c r="Q5618" s="42" t="str">
        <f>RIGHT(NICAP[[#This Row],[Date]],2)</f>
        <v>24</v>
      </c>
      <c r="R5618" s="26">
        <f>DATE(NICAP[[#This Row],[Year]],NICAP[[#This Row],[Month]],NICAP[[#This Row],[Day]])</f>
        <v>30399</v>
      </c>
      <c r="S5618" s="35" t="str">
        <f t="shared" si="174"/>
        <v>NY</v>
      </c>
      <c r="T5618" s="24" t="str">
        <f t="shared" si="175"/>
        <v>US</v>
      </c>
    </row>
    <row r="5619" spans="1:20" ht="57" customHeight="1" x14ac:dyDescent="0.2">
      <c r="A5619" s="35">
        <v>5610</v>
      </c>
      <c r="B5619" s="57">
        <v>830324</v>
      </c>
      <c r="C5619" s="50" t="s">
        <v>2281</v>
      </c>
      <c r="D5619" s="50" t="s">
        <v>1676</v>
      </c>
      <c r="E5619" s="50" t="str">
        <f>IF(AND(LEN(NICAP[[#This Row],[State or      Country]])=2,NICAP[[#This Row],[State or      Country]]&lt;&gt;"UK"),"US","Other")</f>
        <v>US</v>
      </c>
      <c r="F5619" s="75">
        <v>1</v>
      </c>
      <c r="G5619" s="48"/>
      <c r="H5619" s="48"/>
      <c r="I5619" s="48"/>
      <c r="J5619" s="48"/>
      <c r="K5619" s="48"/>
      <c r="L5619" s="36" t="s">
        <v>2280</v>
      </c>
      <c r="M5619" s="36" t="str">
        <f>IF(LEFT(NICAP[[#This Row],[Date]],1)=0,"Y","N")</f>
        <v>N</v>
      </c>
      <c r="N5619" s="36"/>
      <c r="O5619" s="36" t="str">
        <f>19&amp;LEFT(NICAP[[#This Row],[Date]],2)</f>
        <v>1983</v>
      </c>
      <c r="P5619" s="36" t="str">
        <f>MID(NICAP[[#This Row],[Date]],3,2)</f>
        <v>03</v>
      </c>
      <c r="Q5619" s="36" t="str">
        <f>RIGHT(NICAP[[#This Row],[Date]],2)</f>
        <v>24</v>
      </c>
      <c r="R5619" s="26">
        <f>DATE(NICAP[[#This Row],[Year]],NICAP[[#This Row],[Month]],NICAP[[#This Row],[Day]])</f>
        <v>30399</v>
      </c>
      <c r="S5619" s="35" t="str">
        <f t="shared" si="174"/>
        <v>CA</v>
      </c>
      <c r="T5619" s="24" t="str">
        <f t="shared" si="175"/>
        <v>US</v>
      </c>
    </row>
    <row r="5620" spans="1:20" ht="86.25" customHeight="1" x14ac:dyDescent="0.2">
      <c r="A5620" s="35">
        <v>5611</v>
      </c>
      <c r="B5620" s="57">
        <v>830324</v>
      </c>
      <c r="C5620" s="50" t="s">
        <v>2279</v>
      </c>
      <c r="D5620" s="50" t="s">
        <v>1758</v>
      </c>
      <c r="E5620" s="50" t="str">
        <f>IF(AND(LEN(NICAP[[#This Row],[State or      Country]])=2,NICAP[[#This Row],[State or      Country]]&lt;&gt;"UK"),"US","Other")</f>
        <v>US</v>
      </c>
      <c r="F5620" s="75">
        <v>7</v>
      </c>
      <c r="G5620" s="48"/>
      <c r="H5620" s="48"/>
      <c r="I5620" s="48"/>
      <c r="J5620" s="48"/>
      <c r="K5620" s="48"/>
      <c r="L5620" s="36" t="s">
        <v>2278</v>
      </c>
      <c r="M5620" s="36" t="str">
        <f>IF(LEFT(NICAP[[#This Row],[Date]],1)=0,"Y","N")</f>
        <v>N</v>
      </c>
      <c r="N5620" s="36"/>
      <c r="O5620" s="36" t="str">
        <f>19&amp;LEFT(NICAP[[#This Row],[Date]],2)</f>
        <v>1983</v>
      </c>
      <c r="P5620" s="36" t="str">
        <f>MID(NICAP[[#This Row],[Date]],3,2)</f>
        <v>03</v>
      </c>
      <c r="Q5620" s="36" t="str">
        <f>RIGHT(NICAP[[#This Row],[Date]],2)</f>
        <v>24</v>
      </c>
      <c r="R5620" s="26">
        <f>DATE(NICAP[[#This Row],[Year]],NICAP[[#This Row],[Month]],NICAP[[#This Row],[Day]])</f>
        <v>30399</v>
      </c>
      <c r="S5620" s="35" t="str">
        <f t="shared" si="174"/>
        <v>NY</v>
      </c>
      <c r="T5620" s="24" t="str">
        <f t="shared" si="175"/>
        <v>US</v>
      </c>
    </row>
    <row r="5621" spans="1:20" ht="72" customHeight="1" x14ac:dyDescent="0.2">
      <c r="A5621" s="35">
        <v>5612</v>
      </c>
      <c r="B5621" s="57">
        <v>830326</v>
      </c>
      <c r="C5621" s="50" t="s">
        <v>2277</v>
      </c>
      <c r="D5621" s="50" t="s">
        <v>1813</v>
      </c>
      <c r="E5621" s="50" t="str">
        <f>IF(AND(LEN(NICAP[[#This Row],[State or      Country]])=2,NICAP[[#This Row],[State or      Country]]&lt;&gt;"UK"),"US","Other")</f>
        <v>Other</v>
      </c>
      <c r="F5621" s="75">
        <v>2</v>
      </c>
      <c r="G5621" s="48"/>
      <c r="H5621" s="48"/>
      <c r="I5621" s="48"/>
      <c r="J5621" s="48"/>
      <c r="K5621" s="48"/>
      <c r="L5621" s="36" t="s">
        <v>2276</v>
      </c>
      <c r="M5621" s="36" t="str">
        <f>IF(LEFT(NICAP[[#This Row],[Date]],1)=0,"Y","N")</f>
        <v>N</v>
      </c>
      <c r="N5621" s="36"/>
      <c r="O5621" s="36" t="str">
        <f>19&amp;LEFT(NICAP[[#This Row],[Date]],2)</f>
        <v>1983</v>
      </c>
      <c r="P5621" s="36" t="str">
        <f>MID(NICAP[[#This Row],[Date]],3,2)</f>
        <v>03</v>
      </c>
      <c r="Q5621" s="36" t="str">
        <f>RIGHT(NICAP[[#This Row],[Date]],2)</f>
        <v>26</v>
      </c>
      <c r="R5621" s="26">
        <f>DATE(NICAP[[#This Row],[Year]],NICAP[[#This Row],[Month]],NICAP[[#This Row],[Day]])</f>
        <v>30401</v>
      </c>
      <c r="S5621" s="35" t="str">
        <f t="shared" si="174"/>
        <v/>
      </c>
      <c r="T5621" s="24" t="str">
        <f t="shared" si="175"/>
        <v>France</v>
      </c>
    </row>
    <row r="5622" spans="1:20" ht="71.25" customHeight="1" x14ac:dyDescent="0.2">
      <c r="A5622" s="35">
        <v>5613</v>
      </c>
      <c r="B5622" s="57">
        <v>830326</v>
      </c>
      <c r="C5622" s="50" t="s">
        <v>2277</v>
      </c>
      <c r="D5622" s="50" t="s">
        <v>1813</v>
      </c>
      <c r="E5622" s="50" t="str">
        <f>IF(AND(LEN(NICAP[[#This Row],[State or      Country]])=2,NICAP[[#This Row],[State or      Country]]&lt;&gt;"UK"),"US","Other")</f>
        <v>Other</v>
      </c>
      <c r="F5622" s="75">
        <v>3</v>
      </c>
      <c r="G5622" s="48"/>
      <c r="H5622" s="48"/>
      <c r="I5622" s="48"/>
      <c r="J5622" s="48"/>
      <c r="K5622" s="48"/>
      <c r="L5622" s="36" t="s">
        <v>2276</v>
      </c>
      <c r="M5622" s="36" t="str">
        <f>IF(LEFT(NICAP[[#This Row],[Date]],1)=0,"Y","N")</f>
        <v>N</v>
      </c>
      <c r="N5622" s="36"/>
      <c r="O5622" s="36" t="str">
        <f>19&amp;LEFT(NICAP[[#This Row],[Date]],2)</f>
        <v>1983</v>
      </c>
      <c r="P5622" s="36" t="str">
        <f>MID(NICAP[[#This Row],[Date]],3,2)</f>
        <v>03</v>
      </c>
      <c r="Q5622" s="36" t="str">
        <f>RIGHT(NICAP[[#This Row],[Date]],2)</f>
        <v>26</v>
      </c>
      <c r="R5622" s="26">
        <f>DATE(NICAP[[#This Row],[Year]],NICAP[[#This Row],[Month]],NICAP[[#This Row],[Day]])</f>
        <v>30401</v>
      </c>
      <c r="S5622" s="35" t="str">
        <f t="shared" si="174"/>
        <v/>
      </c>
      <c r="T5622" s="24" t="str">
        <f t="shared" si="175"/>
        <v>France</v>
      </c>
    </row>
    <row r="5623" spans="1:20" ht="72" customHeight="1" x14ac:dyDescent="0.2">
      <c r="A5623" s="35">
        <v>5614</v>
      </c>
      <c r="B5623" s="57">
        <v>830326</v>
      </c>
      <c r="C5623" s="50" t="s">
        <v>2277</v>
      </c>
      <c r="D5623" s="50" t="s">
        <v>1813</v>
      </c>
      <c r="E5623" s="50" t="str">
        <f>IF(AND(LEN(NICAP[[#This Row],[State or      Country]])=2,NICAP[[#This Row],[State or      Country]]&lt;&gt;"UK"),"US","Other")</f>
        <v>Other</v>
      </c>
      <c r="F5623" s="49">
        <v>7</v>
      </c>
      <c r="G5623" s="48"/>
      <c r="H5623" s="48"/>
      <c r="I5623" s="48"/>
      <c r="J5623" s="48"/>
      <c r="K5623" s="48"/>
      <c r="L5623" s="36" t="s">
        <v>2276</v>
      </c>
      <c r="M5623" s="36" t="str">
        <f>IF(LEFT(NICAP[[#This Row],[Date]],1)=0,"Y","N")</f>
        <v>N</v>
      </c>
      <c r="N5623" s="36"/>
      <c r="O5623" s="36" t="str">
        <f>19&amp;LEFT(NICAP[[#This Row],[Date]],2)</f>
        <v>1983</v>
      </c>
      <c r="P5623" s="36" t="str">
        <f>MID(NICAP[[#This Row],[Date]],3,2)</f>
        <v>03</v>
      </c>
      <c r="Q5623" s="36" t="str">
        <f>RIGHT(NICAP[[#This Row],[Date]],2)</f>
        <v>26</v>
      </c>
      <c r="R5623" s="26">
        <f>DATE(NICAP[[#This Row],[Year]],NICAP[[#This Row],[Month]],NICAP[[#This Row],[Day]])</f>
        <v>30401</v>
      </c>
      <c r="S5623" s="35" t="str">
        <f t="shared" si="174"/>
        <v/>
      </c>
      <c r="T5623" s="24" t="str">
        <f t="shared" si="175"/>
        <v>France</v>
      </c>
    </row>
    <row r="5624" spans="1:20" ht="42" customHeight="1" x14ac:dyDescent="0.2">
      <c r="A5624" s="35">
        <v>5615</v>
      </c>
      <c r="B5624" s="57">
        <v>830327</v>
      </c>
      <c r="C5624" s="50" t="s">
        <v>2275</v>
      </c>
      <c r="D5624" s="50" t="s">
        <v>1933</v>
      </c>
      <c r="E5624" s="50" t="str">
        <f>IF(AND(LEN(NICAP[[#This Row],[State or      Country]])=2,NICAP[[#This Row],[State or      Country]]&lt;&gt;"UK"),"US","Other")</f>
        <v>Other</v>
      </c>
      <c r="F5624" s="49">
        <v>9</v>
      </c>
      <c r="G5624" s="48"/>
      <c r="H5624" s="80">
        <v>5</v>
      </c>
      <c r="I5624" s="48"/>
      <c r="J5624" s="48"/>
      <c r="K5624" s="48"/>
      <c r="L5624" s="42" t="s">
        <v>2274</v>
      </c>
      <c r="M5624" s="42" t="str">
        <f>IF(LEFT(NICAP[[#This Row],[Date]],1)=0,"Y","N")</f>
        <v>N</v>
      </c>
      <c r="N5624" s="42"/>
      <c r="O5624" s="42" t="str">
        <f>19&amp;LEFT(NICAP[[#This Row],[Date]],2)</f>
        <v>1983</v>
      </c>
      <c r="P5624" s="42" t="str">
        <f>MID(NICAP[[#This Row],[Date]],3,2)</f>
        <v>03</v>
      </c>
      <c r="Q5624" s="42" t="str">
        <f>RIGHT(NICAP[[#This Row],[Date]],2)</f>
        <v>27</v>
      </c>
      <c r="R5624" s="26">
        <f>DATE(NICAP[[#This Row],[Year]],NICAP[[#This Row],[Month]],NICAP[[#This Row],[Day]])</f>
        <v>30402</v>
      </c>
      <c r="S5624" s="35" t="str">
        <f t="shared" si="174"/>
        <v/>
      </c>
      <c r="T5624" s="24" t="str">
        <f t="shared" si="175"/>
        <v>Russia</v>
      </c>
    </row>
    <row r="5625" spans="1:20" ht="42" customHeight="1" x14ac:dyDescent="0.2">
      <c r="A5625" s="35">
        <v>5616</v>
      </c>
      <c r="B5625" s="57">
        <v>830330</v>
      </c>
      <c r="C5625" s="50" t="s">
        <v>2273</v>
      </c>
      <c r="D5625" s="50" t="s">
        <v>1758</v>
      </c>
      <c r="E5625" s="50" t="str">
        <f>IF(AND(LEN(NICAP[[#This Row],[State or      Country]])=2,NICAP[[#This Row],[State or      Country]]&lt;&gt;"UK"),"US","Other")</f>
        <v>US</v>
      </c>
      <c r="F5625" s="49">
        <v>1</v>
      </c>
      <c r="G5625" s="48"/>
      <c r="H5625" s="48"/>
      <c r="I5625" s="48"/>
      <c r="J5625" s="48"/>
      <c r="K5625" s="48"/>
      <c r="L5625" s="42" t="s">
        <v>2272</v>
      </c>
      <c r="M5625" s="42" t="str">
        <f>IF(LEFT(NICAP[[#This Row],[Date]],1)=0,"Y","N")</f>
        <v>N</v>
      </c>
      <c r="N5625" s="42"/>
      <c r="O5625" s="42" t="str">
        <f>19&amp;LEFT(NICAP[[#This Row],[Date]],2)</f>
        <v>1983</v>
      </c>
      <c r="P5625" s="42" t="str">
        <f>MID(NICAP[[#This Row],[Date]],3,2)</f>
        <v>03</v>
      </c>
      <c r="Q5625" s="42" t="str">
        <f>RIGHT(NICAP[[#This Row],[Date]],2)</f>
        <v>30</v>
      </c>
      <c r="R5625" s="26">
        <f>DATE(NICAP[[#This Row],[Year]],NICAP[[#This Row],[Month]],NICAP[[#This Row],[Day]])</f>
        <v>30405</v>
      </c>
      <c r="S5625" s="35" t="str">
        <f t="shared" si="174"/>
        <v>NY</v>
      </c>
      <c r="T5625" s="24" t="str">
        <f t="shared" si="175"/>
        <v>US</v>
      </c>
    </row>
    <row r="5626" spans="1:20" ht="12.75" customHeight="1" x14ac:dyDescent="0.2">
      <c r="A5626" s="35">
        <v>5617</v>
      </c>
      <c r="B5626" s="53">
        <v>830331</v>
      </c>
      <c r="C5626" s="39" t="s">
        <v>2271</v>
      </c>
      <c r="D5626" s="39" t="s">
        <v>1775</v>
      </c>
      <c r="E5626" s="39" t="str">
        <f>IF(AND(LEN(NICAP[[#This Row],[State or      Country]])=2,NICAP[[#This Row],[State or      Country]]&lt;&gt;"UK"),"US","Other")</f>
        <v>US</v>
      </c>
      <c r="F5626" s="38">
        <v>4</v>
      </c>
      <c r="G5626" s="37"/>
      <c r="H5626" s="37"/>
      <c r="I5626" s="37"/>
      <c r="J5626" s="37"/>
      <c r="K5626" s="37"/>
      <c r="L5626" s="36" t="s">
        <v>2270</v>
      </c>
      <c r="M5626" s="36" t="str">
        <f>IF(LEFT(NICAP[[#This Row],[Date]],1)=0,"Y","N")</f>
        <v>N</v>
      </c>
      <c r="N5626" s="36"/>
      <c r="O5626" s="36" t="str">
        <f>19&amp;LEFT(NICAP[[#This Row],[Date]],2)</f>
        <v>1983</v>
      </c>
      <c r="P5626" s="36" t="str">
        <f>MID(NICAP[[#This Row],[Date]],3,2)</f>
        <v>03</v>
      </c>
      <c r="Q5626" s="36" t="str">
        <f>RIGHT(NICAP[[#This Row],[Date]],2)</f>
        <v>31</v>
      </c>
      <c r="R5626" s="26">
        <f>DATE(NICAP[[#This Row],[Year]],NICAP[[#This Row],[Month]],NICAP[[#This Row],[Day]])</f>
        <v>30406</v>
      </c>
      <c r="S5626" s="35" t="str">
        <f t="shared" si="174"/>
        <v>CT</v>
      </c>
      <c r="T5626" s="24" t="str">
        <f t="shared" si="175"/>
        <v>US</v>
      </c>
    </row>
    <row r="5627" spans="1:20" ht="27.75" customHeight="1" x14ac:dyDescent="0.2">
      <c r="A5627" s="35">
        <v>5618</v>
      </c>
      <c r="B5627" s="58">
        <v>830410</v>
      </c>
      <c r="C5627" s="44" t="s">
        <v>2267</v>
      </c>
      <c r="D5627" s="44" t="s">
        <v>1694</v>
      </c>
      <c r="E5627" s="44" t="str">
        <f>IF(AND(LEN(NICAP[[#This Row],[State or      Country]])=2,NICAP[[#This Row],[State or      Country]]&lt;&gt;"UK"),"US","Other")</f>
        <v>US</v>
      </c>
      <c r="F5627" s="43">
        <v>3</v>
      </c>
      <c r="G5627" s="41"/>
      <c r="H5627" s="41"/>
      <c r="I5627" s="41"/>
      <c r="J5627" s="41"/>
      <c r="K5627" s="41"/>
      <c r="L5627" s="42" t="s">
        <v>2269</v>
      </c>
      <c r="M5627" s="42" t="str">
        <f>IF(LEFT(NICAP[[#This Row],[Date]],1)=0,"Y","N")</f>
        <v>N</v>
      </c>
      <c r="N5627" s="42"/>
      <c r="O5627" s="42" t="str">
        <f>19&amp;LEFT(NICAP[[#This Row],[Date]],2)</f>
        <v>1983</v>
      </c>
      <c r="P5627" s="42" t="str">
        <f>MID(NICAP[[#This Row],[Date]],3,2)</f>
        <v>04</v>
      </c>
      <c r="Q5627" s="42" t="str">
        <f>RIGHT(NICAP[[#This Row],[Date]],2)</f>
        <v>10</v>
      </c>
      <c r="R5627" s="26">
        <f>DATE(NICAP[[#This Row],[Year]],NICAP[[#This Row],[Month]],NICAP[[#This Row],[Day]])</f>
        <v>30416</v>
      </c>
      <c r="S5627" s="35" t="str">
        <f t="shared" si="174"/>
        <v>OH</v>
      </c>
      <c r="T5627" s="24" t="str">
        <f t="shared" si="175"/>
        <v>US</v>
      </c>
    </row>
    <row r="5628" spans="1:20" ht="12.75" customHeight="1" x14ac:dyDescent="0.2">
      <c r="A5628" s="35">
        <v>5619</v>
      </c>
      <c r="B5628" s="53">
        <v>830410</v>
      </c>
      <c r="C5628" s="39" t="s">
        <v>2267</v>
      </c>
      <c r="D5628" s="39" t="s">
        <v>1694</v>
      </c>
      <c r="E5628" s="39" t="str">
        <f>IF(AND(LEN(NICAP[[#This Row],[State or      Country]])=2,NICAP[[#This Row],[State or      Country]]&lt;&gt;"UK"),"US","Other")</f>
        <v>US</v>
      </c>
      <c r="F5628" s="38">
        <v>4</v>
      </c>
      <c r="G5628" s="37"/>
      <c r="H5628" s="37"/>
      <c r="I5628" s="37"/>
      <c r="J5628" s="37"/>
      <c r="K5628" s="37"/>
      <c r="L5628" s="36" t="s">
        <v>2268</v>
      </c>
      <c r="M5628" s="36" t="str">
        <f>IF(LEFT(NICAP[[#This Row],[Date]],1)=0,"Y","N")</f>
        <v>N</v>
      </c>
      <c r="N5628" s="36"/>
      <c r="O5628" s="36" t="str">
        <f>19&amp;LEFT(NICAP[[#This Row],[Date]],2)</f>
        <v>1983</v>
      </c>
      <c r="P5628" s="36" t="str">
        <f>MID(NICAP[[#This Row],[Date]],3,2)</f>
        <v>04</v>
      </c>
      <c r="Q5628" s="36" t="str">
        <f>RIGHT(NICAP[[#This Row],[Date]],2)</f>
        <v>10</v>
      </c>
      <c r="R5628" s="26">
        <f>DATE(NICAP[[#This Row],[Year]],NICAP[[#This Row],[Month]],NICAP[[#This Row],[Day]])</f>
        <v>30416</v>
      </c>
      <c r="S5628" s="35" t="str">
        <f t="shared" si="174"/>
        <v>OH</v>
      </c>
      <c r="T5628" s="24" t="str">
        <f t="shared" si="175"/>
        <v>US</v>
      </c>
    </row>
    <row r="5629" spans="1:20" ht="12.75" customHeight="1" x14ac:dyDescent="0.2">
      <c r="A5629" s="35">
        <v>5620</v>
      </c>
      <c r="B5629" s="53">
        <v>830410</v>
      </c>
      <c r="C5629" s="39" t="s">
        <v>2267</v>
      </c>
      <c r="D5629" s="39" t="s">
        <v>1694</v>
      </c>
      <c r="E5629" s="39" t="str">
        <f>IF(AND(LEN(NICAP[[#This Row],[State or      Country]])=2,NICAP[[#This Row],[State or      Country]]&lt;&gt;"UK"),"US","Other")</f>
        <v>US</v>
      </c>
      <c r="F5629" s="38">
        <v>6</v>
      </c>
      <c r="G5629" s="37"/>
      <c r="H5629" s="37"/>
      <c r="I5629" s="37"/>
      <c r="J5629" s="37"/>
      <c r="K5629" s="37"/>
      <c r="L5629" s="36" t="s">
        <v>2266</v>
      </c>
      <c r="M5629" s="36" t="str">
        <f>IF(LEFT(NICAP[[#This Row],[Date]],1)=0,"Y","N")</f>
        <v>N</v>
      </c>
      <c r="N5629" s="36"/>
      <c r="O5629" s="36" t="str">
        <f>19&amp;LEFT(NICAP[[#This Row],[Date]],2)</f>
        <v>1983</v>
      </c>
      <c r="P5629" s="36" t="str">
        <f>MID(NICAP[[#This Row],[Date]],3,2)</f>
        <v>04</v>
      </c>
      <c r="Q5629" s="36" t="str">
        <f>RIGHT(NICAP[[#This Row],[Date]],2)</f>
        <v>10</v>
      </c>
      <c r="R5629" s="26">
        <f>DATE(NICAP[[#This Row],[Year]],NICAP[[#This Row],[Month]],NICAP[[#This Row],[Day]])</f>
        <v>30416</v>
      </c>
      <c r="S5629" s="35" t="str">
        <f t="shared" si="174"/>
        <v>OH</v>
      </c>
      <c r="T5629" s="24" t="str">
        <f t="shared" si="175"/>
        <v>US</v>
      </c>
    </row>
    <row r="5630" spans="1:20" ht="27" customHeight="1" x14ac:dyDescent="0.2">
      <c r="A5630" s="35">
        <v>5621</v>
      </c>
      <c r="B5630" s="60">
        <v>830411</v>
      </c>
      <c r="C5630" s="44" t="s">
        <v>2070</v>
      </c>
      <c r="D5630" s="44" t="s">
        <v>1787</v>
      </c>
      <c r="E5630" s="44" t="str">
        <f>IF(AND(LEN(NICAP[[#This Row],[State or      Country]])=2,NICAP[[#This Row],[State or      Country]]&lt;&gt;"UK"),"US","Other")</f>
        <v>US</v>
      </c>
      <c r="F5630" s="43">
        <v>1</v>
      </c>
      <c r="G5630" s="41"/>
      <c r="H5630" s="41"/>
      <c r="I5630" s="41"/>
      <c r="J5630" s="41"/>
      <c r="K5630" s="41"/>
      <c r="L5630" s="59" t="s">
        <v>2265</v>
      </c>
      <c r="M5630" s="59" t="str">
        <f>IF(LEFT(NICAP[[#This Row],[Date]],1)=0,"Y","N")</f>
        <v>N</v>
      </c>
      <c r="N5630" s="59"/>
      <c r="O5630" s="59" t="str">
        <f>19&amp;LEFT(NICAP[[#This Row],[Date]],2)</f>
        <v>1983</v>
      </c>
      <c r="P5630" s="59" t="str">
        <f>MID(NICAP[[#This Row],[Date]],3,2)</f>
        <v>04</v>
      </c>
      <c r="Q5630" s="59" t="str">
        <f>RIGHT(NICAP[[#This Row],[Date]],2)</f>
        <v>11</v>
      </c>
      <c r="R5630" s="26">
        <f>DATE(NICAP[[#This Row],[Year]],NICAP[[#This Row],[Month]],NICAP[[#This Row],[Day]])</f>
        <v>30417</v>
      </c>
      <c r="S5630" s="35" t="str">
        <f t="shared" si="174"/>
        <v>IN</v>
      </c>
      <c r="T5630" s="24" t="str">
        <f t="shared" si="175"/>
        <v>US</v>
      </c>
    </row>
    <row r="5631" spans="1:20" ht="56.25" customHeight="1" x14ac:dyDescent="0.2">
      <c r="A5631" s="35">
        <v>5622</v>
      </c>
      <c r="B5631" s="57">
        <v>830428</v>
      </c>
      <c r="C5631" s="50" t="s">
        <v>2264</v>
      </c>
      <c r="D5631" s="50" t="s">
        <v>2263</v>
      </c>
      <c r="E5631" s="50" t="str">
        <f>IF(AND(LEN(NICAP[[#This Row],[State or      Country]])=2,NICAP[[#This Row],[State or      Country]]&lt;&gt;"UK"),"US","Other")</f>
        <v>Other</v>
      </c>
      <c r="F5631" s="49">
        <v>2</v>
      </c>
      <c r="G5631" s="48"/>
      <c r="H5631" s="48"/>
      <c r="I5631" s="48"/>
      <c r="J5631" s="48"/>
      <c r="K5631" s="48"/>
      <c r="L5631" s="36" t="s">
        <v>2262</v>
      </c>
      <c r="M5631" s="36" t="str">
        <f>IF(LEFT(NICAP[[#This Row],[Date]],1)=0,"Y","N")</f>
        <v>N</v>
      </c>
      <c r="N5631" s="36"/>
      <c r="O5631" s="36" t="str">
        <f>19&amp;LEFT(NICAP[[#This Row],[Date]],2)</f>
        <v>1983</v>
      </c>
      <c r="P5631" s="36" t="str">
        <f>MID(NICAP[[#This Row],[Date]],3,2)</f>
        <v>04</v>
      </c>
      <c r="Q5631" s="36" t="str">
        <f>RIGHT(NICAP[[#This Row],[Date]],2)</f>
        <v>28</v>
      </c>
      <c r="R5631" s="26">
        <f>DATE(NICAP[[#This Row],[Year]],NICAP[[#This Row],[Month]],NICAP[[#This Row],[Day]])</f>
        <v>30434</v>
      </c>
      <c r="S5631" s="35" t="str">
        <f t="shared" si="174"/>
        <v/>
      </c>
      <c r="T5631" s="24" t="str">
        <f t="shared" si="175"/>
        <v>Chile</v>
      </c>
    </row>
    <row r="5632" spans="1:20" ht="42.75" customHeight="1" x14ac:dyDescent="0.2">
      <c r="A5632" s="35">
        <v>5623</v>
      </c>
      <c r="B5632" s="57">
        <v>830504</v>
      </c>
      <c r="C5632" s="50" t="s">
        <v>2261</v>
      </c>
      <c r="D5632" s="50" t="s">
        <v>2260</v>
      </c>
      <c r="E5632" s="50" t="str">
        <f>IF(AND(LEN(NICAP[[#This Row],[State or      Country]])=2,NICAP[[#This Row],[State or      Country]]&lt;&gt;"UK"),"US","Other")</f>
        <v>US</v>
      </c>
      <c r="F5632" s="49">
        <v>2</v>
      </c>
      <c r="G5632" s="48"/>
      <c r="H5632" s="48"/>
      <c r="I5632" s="48"/>
      <c r="J5632" s="48"/>
      <c r="K5632" s="48"/>
      <c r="L5632" s="36" t="s">
        <v>2259</v>
      </c>
      <c r="M5632" s="36" t="str">
        <f>IF(LEFT(NICAP[[#This Row],[Date]],1)=0,"Y","N")</f>
        <v>N</v>
      </c>
      <c r="N5632" s="36"/>
      <c r="O5632" s="36" t="str">
        <f>19&amp;LEFT(NICAP[[#This Row],[Date]],2)</f>
        <v>1983</v>
      </c>
      <c r="P5632" s="36" t="str">
        <f>MID(NICAP[[#This Row],[Date]],3,2)</f>
        <v>05</v>
      </c>
      <c r="Q5632" s="36" t="str">
        <f>RIGHT(NICAP[[#This Row],[Date]],2)</f>
        <v>04</v>
      </c>
      <c r="R5632" s="26">
        <f>DATE(NICAP[[#This Row],[Year]],NICAP[[#This Row],[Month]],NICAP[[#This Row],[Day]])</f>
        <v>30440</v>
      </c>
      <c r="S5632" s="35" t="str">
        <f t="shared" si="174"/>
        <v>KS</v>
      </c>
      <c r="T5632" s="24" t="str">
        <f t="shared" si="175"/>
        <v>US</v>
      </c>
    </row>
    <row r="5633" spans="1:20" ht="27" customHeight="1" x14ac:dyDescent="0.2">
      <c r="A5633" s="35">
        <v>5624</v>
      </c>
      <c r="B5633" s="58">
        <v>830513</v>
      </c>
      <c r="C5633" s="44" t="s">
        <v>2258</v>
      </c>
      <c r="D5633" s="44" t="s">
        <v>1793</v>
      </c>
      <c r="E5633" s="44" t="str">
        <f>IF(AND(LEN(NICAP[[#This Row],[State or      Country]])=2,NICAP[[#This Row],[State or      Country]]&lt;&gt;"UK"),"US","Other")</f>
        <v>US</v>
      </c>
      <c r="F5633" s="43">
        <v>1</v>
      </c>
      <c r="G5633" s="41"/>
      <c r="H5633" s="41"/>
      <c r="I5633" s="41"/>
      <c r="J5633" s="41"/>
      <c r="K5633" s="41"/>
      <c r="L5633" s="59" t="s">
        <v>2257</v>
      </c>
      <c r="M5633" s="59" t="str">
        <f>IF(LEFT(NICAP[[#This Row],[Date]],1)=0,"Y","N")</f>
        <v>N</v>
      </c>
      <c r="N5633" s="59"/>
      <c r="O5633" s="59" t="str">
        <f>19&amp;LEFT(NICAP[[#This Row],[Date]],2)</f>
        <v>1983</v>
      </c>
      <c r="P5633" s="59" t="str">
        <f>MID(NICAP[[#This Row],[Date]],3,2)</f>
        <v>05</v>
      </c>
      <c r="Q5633" s="59" t="str">
        <f>RIGHT(NICAP[[#This Row],[Date]],2)</f>
        <v>13</v>
      </c>
      <c r="R5633" s="26">
        <f>DATE(NICAP[[#This Row],[Year]],NICAP[[#This Row],[Month]],NICAP[[#This Row],[Day]])</f>
        <v>30449</v>
      </c>
      <c r="S5633" s="35" t="str">
        <f t="shared" si="174"/>
        <v>AU</v>
      </c>
      <c r="T5633" s="24" t="str">
        <f t="shared" si="175"/>
        <v>US</v>
      </c>
    </row>
    <row r="5634" spans="1:20" ht="27" customHeight="1" x14ac:dyDescent="0.2">
      <c r="A5634" s="35">
        <v>5625</v>
      </c>
      <c r="B5634" s="58">
        <v>830520</v>
      </c>
      <c r="C5634" s="44" t="s">
        <v>2256</v>
      </c>
      <c r="D5634" s="44" t="s">
        <v>1793</v>
      </c>
      <c r="E5634" s="44" t="str">
        <f>IF(AND(LEN(NICAP[[#This Row],[State or      Country]])=2,NICAP[[#This Row],[State or      Country]]&lt;&gt;"UK"),"US","Other")</f>
        <v>US</v>
      </c>
      <c r="F5634" s="43">
        <v>1</v>
      </c>
      <c r="G5634" s="41"/>
      <c r="H5634" s="41"/>
      <c r="I5634" s="41"/>
      <c r="J5634" s="41"/>
      <c r="K5634" s="41"/>
      <c r="L5634" s="42" t="s">
        <v>2255</v>
      </c>
      <c r="M5634" s="42" t="str">
        <f>IF(LEFT(NICAP[[#This Row],[Date]],1)=0,"Y","N")</f>
        <v>N</v>
      </c>
      <c r="N5634" s="42"/>
      <c r="O5634" s="42" t="str">
        <f>19&amp;LEFT(NICAP[[#This Row],[Date]],2)</f>
        <v>1983</v>
      </c>
      <c r="P5634" s="42" t="str">
        <f>MID(NICAP[[#This Row],[Date]],3,2)</f>
        <v>05</v>
      </c>
      <c r="Q5634" s="42" t="str">
        <f>RIGHT(NICAP[[#This Row],[Date]],2)</f>
        <v>20</v>
      </c>
      <c r="R5634" s="26">
        <f>DATE(NICAP[[#This Row],[Year]],NICAP[[#This Row],[Month]],NICAP[[#This Row],[Day]])</f>
        <v>30456</v>
      </c>
      <c r="S5634" s="35" t="str">
        <f t="shared" si="174"/>
        <v>AU</v>
      </c>
      <c r="T5634" s="24" t="str">
        <f t="shared" si="175"/>
        <v>US</v>
      </c>
    </row>
    <row r="5635" spans="1:20" ht="42" customHeight="1" x14ac:dyDescent="0.2">
      <c r="A5635" s="35">
        <v>5626</v>
      </c>
      <c r="B5635" s="73">
        <v>830523</v>
      </c>
      <c r="C5635" s="50" t="s">
        <v>2254</v>
      </c>
      <c r="D5635" s="50" t="s">
        <v>1670</v>
      </c>
      <c r="E5635" s="50" t="str">
        <f>IF(AND(LEN(NICAP[[#This Row],[State or      Country]])=2,NICAP[[#This Row],[State or      Country]]&lt;&gt;"UK"),"US","Other")</f>
        <v>US</v>
      </c>
      <c r="F5635" s="49">
        <v>2</v>
      </c>
      <c r="G5635" s="48"/>
      <c r="H5635" s="48"/>
      <c r="I5635" s="48"/>
      <c r="J5635" s="48"/>
      <c r="K5635" s="48"/>
      <c r="L5635" s="36" t="s">
        <v>2253</v>
      </c>
      <c r="M5635" s="36" t="str">
        <f>IF(LEFT(NICAP[[#This Row],[Date]],1)=0,"Y","N")</f>
        <v>N</v>
      </c>
      <c r="N5635" s="36"/>
      <c r="O5635" s="36" t="str">
        <f>19&amp;LEFT(NICAP[[#This Row],[Date]],2)</f>
        <v>1983</v>
      </c>
      <c r="P5635" s="36" t="str">
        <f>MID(NICAP[[#This Row],[Date]],3,2)</f>
        <v>05</v>
      </c>
      <c r="Q5635" s="36" t="str">
        <f>RIGHT(NICAP[[#This Row],[Date]],2)</f>
        <v>23</v>
      </c>
      <c r="R5635" s="26">
        <f>DATE(NICAP[[#This Row],[Year]],NICAP[[#This Row],[Month]],NICAP[[#This Row],[Day]])</f>
        <v>30459</v>
      </c>
      <c r="S5635" s="35" t="str">
        <f t="shared" si="174"/>
        <v>IL</v>
      </c>
      <c r="T5635" s="24" t="str">
        <f t="shared" si="175"/>
        <v>US</v>
      </c>
    </row>
    <row r="5636" spans="1:20" ht="12.75" customHeight="1" x14ac:dyDescent="0.2">
      <c r="A5636" s="35">
        <v>5627</v>
      </c>
      <c r="B5636" s="55">
        <v>830600</v>
      </c>
      <c r="C5636" s="39" t="s">
        <v>2252</v>
      </c>
      <c r="D5636" s="39" t="s">
        <v>2013</v>
      </c>
      <c r="E5636" s="39" t="str">
        <f>IF(AND(LEN(NICAP[[#This Row],[State or      Country]])=2,NICAP[[#This Row],[State or      Country]]&lt;&gt;"UK"),"US","Other")</f>
        <v>US</v>
      </c>
      <c r="F5636" s="38">
        <v>7</v>
      </c>
      <c r="G5636" s="37"/>
      <c r="H5636" s="37"/>
      <c r="I5636" s="37"/>
      <c r="J5636" s="37"/>
      <c r="K5636" s="37"/>
      <c r="L5636" s="36" t="s">
        <v>2251</v>
      </c>
      <c r="M5636" s="36" t="str">
        <f>IF(LEFT(NICAP[[#This Row],[Date]],1)=0,"Y","N")</f>
        <v>N</v>
      </c>
      <c r="N5636" s="36"/>
      <c r="O5636" s="36" t="str">
        <f>19&amp;LEFT(NICAP[[#This Row],[Date]],2)</f>
        <v>1983</v>
      </c>
      <c r="P5636" s="36" t="str">
        <f>MID(NICAP[[#This Row],[Date]],3,2)</f>
        <v>06</v>
      </c>
      <c r="Q5636" s="36" t="str">
        <f>RIGHT(NICAP[[#This Row],[Date]],2)</f>
        <v>00</v>
      </c>
      <c r="R5636" s="26">
        <f>DATE(NICAP[[#This Row],[Year]],NICAP[[#This Row],[Month]],NICAP[[#This Row],[Day]])</f>
        <v>30467</v>
      </c>
      <c r="S5636" s="35" t="str">
        <f t="shared" si="174"/>
        <v>KY</v>
      </c>
      <c r="T5636" s="24" t="str">
        <f t="shared" si="175"/>
        <v>US</v>
      </c>
    </row>
    <row r="5637" spans="1:20" ht="12.75" customHeight="1" x14ac:dyDescent="0.2">
      <c r="A5637" s="35">
        <v>5628</v>
      </c>
      <c r="B5637" s="53">
        <v>830612</v>
      </c>
      <c r="C5637" s="39" t="s">
        <v>2250</v>
      </c>
      <c r="D5637" s="39" t="s">
        <v>1749</v>
      </c>
      <c r="E5637" s="39" t="str">
        <f>IF(AND(LEN(NICAP[[#This Row],[State or      Country]])=2,NICAP[[#This Row],[State or      Country]]&lt;&gt;"UK"),"US","Other")</f>
        <v>Other</v>
      </c>
      <c r="F5637" s="38">
        <v>1</v>
      </c>
      <c r="G5637" s="37"/>
      <c r="H5637" s="37"/>
      <c r="I5637" s="37"/>
      <c r="J5637" s="37"/>
      <c r="K5637" s="37"/>
      <c r="L5637" s="36" t="s">
        <v>2249</v>
      </c>
      <c r="M5637" s="36" t="str">
        <f>IF(LEFT(NICAP[[#This Row],[Date]],1)=0,"Y","N")</f>
        <v>N</v>
      </c>
      <c r="N5637" s="36"/>
      <c r="O5637" s="36" t="str">
        <f>19&amp;LEFT(NICAP[[#This Row],[Date]],2)</f>
        <v>1983</v>
      </c>
      <c r="P5637" s="36" t="str">
        <f>MID(NICAP[[#This Row],[Date]],3,2)</f>
        <v>06</v>
      </c>
      <c r="Q5637" s="36" t="str">
        <f>RIGHT(NICAP[[#This Row],[Date]],2)</f>
        <v>12</v>
      </c>
      <c r="R5637" s="26">
        <f>DATE(NICAP[[#This Row],[Year]],NICAP[[#This Row],[Month]],NICAP[[#This Row],[Day]])</f>
        <v>30479</v>
      </c>
      <c r="S5637" s="35" t="str">
        <f t="shared" si="174"/>
        <v/>
      </c>
      <c r="T5637" s="24" t="str">
        <f t="shared" si="175"/>
        <v>Brazil</v>
      </c>
    </row>
    <row r="5638" spans="1:20" ht="42" customHeight="1" x14ac:dyDescent="0.2">
      <c r="A5638" s="35">
        <v>5629</v>
      </c>
      <c r="B5638" s="57">
        <v>830621</v>
      </c>
      <c r="C5638" s="50" t="s">
        <v>2248</v>
      </c>
      <c r="D5638" s="50" t="s">
        <v>1933</v>
      </c>
      <c r="E5638" s="50" t="str">
        <f>IF(AND(LEN(NICAP[[#This Row],[State or      Country]])=2,NICAP[[#This Row],[State or      Country]]&lt;&gt;"UK"),"US","Other")</f>
        <v>Other</v>
      </c>
      <c r="F5638" s="49">
        <v>1</v>
      </c>
      <c r="G5638" s="48"/>
      <c r="H5638" s="48"/>
      <c r="I5638" s="48"/>
      <c r="J5638" s="48"/>
      <c r="K5638" s="48"/>
      <c r="L5638" s="42" t="s">
        <v>2247</v>
      </c>
      <c r="M5638" s="42" t="str">
        <f>IF(LEFT(NICAP[[#This Row],[Date]],1)=0,"Y","N")</f>
        <v>N</v>
      </c>
      <c r="N5638" s="42"/>
      <c r="O5638" s="42" t="str">
        <f>19&amp;LEFT(NICAP[[#This Row],[Date]],2)</f>
        <v>1983</v>
      </c>
      <c r="P5638" s="42" t="str">
        <f>MID(NICAP[[#This Row],[Date]],3,2)</f>
        <v>06</v>
      </c>
      <c r="Q5638" s="42" t="str">
        <f>RIGHT(NICAP[[#This Row],[Date]],2)</f>
        <v>21</v>
      </c>
      <c r="R5638" s="26">
        <f>DATE(NICAP[[#This Row],[Year]],NICAP[[#This Row],[Month]],NICAP[[#This Row],[Day]])</f>
        <v>30488</v>
      </c>
      <c r="S5638" s="35" t="str">
        <f t="shared" si="174"/>
        <v/>
      </c>
      <c r="T5638" s="24" t="str">
        <f t="shared" si="175"/>
        <v>Russia</v>
      </c>
    </row>
    <row r="5639" spans="1:20" ht="12.75" customHeight="1" x14ac:dyDescent="0.2">
      <c r="A5639" s="35">
        <v>5630</v>
      </c>
      <c r="B5639" s="53">
        <v>830623</v>
      </c>
      <c r="C5639" s="39" t="s">
        <v>2246</v>
      </c>
      <c r="D5639" s="39" t="s">
        <v>1956</v>
      </c>
      <c r="E5639" s="39" t="str">
        <f>IF(AND(LEN(NICAP[[#This Row],[State or      Country]])=2,NICAP[[#This Row],[State or      Country]]&lt;&gt;"UK"),"US","Other")</f>
        <v>Other</v>
      </c>
      <c r="F5639" s="38">
        <v>9</v>
      </c>
      <c r="G5639" s="71" t="s">
        <v>1666</v>
      </c>
      <c r="H5639" s="46">
        <v>5</v>
      </c>
      <c r="I5639" s="37"/>
      <c r="J5639" s="37"/>
      <c r="K5639" s="37"/>
      <c r="L5639" s="36" t="s">
        <v>2245</v>
      </c>
      <c r="M5639" s="36" t="str">
        <f>IF(LEFT(NICAP[[#This Row],[Date]],1)=0,"Y","N")</f>
        <v>N</v>
      </c>
      <c r="N5639" s="36"/>
      <c r="O5639" s="36" t="str">
        <f>19&amp;LEFT(NICAP[[#This Row],[Date]],2)</f>
        <v>1983</v>
      </c>
      <c r="P5639" s="36" t="str">
        <f>MID(NICAP[[#This Row],[Date]],3,2)</f>
        <v>06</v>
      </c>
      <c r="Q5639" s="36" t="str">
        <f>RIGHT(NICAP[[#This Row],[Date]],2)</f>
        <v>23</v>
      </c>
      <c r="R5639" s="26">
        <f>DATE(NICAP[[#This Row],[Year]],NICAP[[#This Row],[Month]],NICAP[[#This Row],[Day]])</f>
        <v>30490</v>
      </c>
      <c r="S5639" s="35" t="str">
        <f t="shared" si="174"/>
        <v/>
      </c>
      <c r="T5639" s="24" t="str">
        <f t="shared" si="175"/>
        <v>Japan</v>
      </c>
    </row>
    <row r="5640" spans="1:20" ht="12.75" customHeight="1" x14ac:dyDescent="0.2">
      <c r="A5640" s="35">
        <v>5631</v>
      </c>
      <c r="B5640" s="53">
        <v>830630</v>
      </c>
      <c r="C5640" s="39" t="s">
        <v>2192</v>
      </c>
      <c r="D5640" s="39" t="s">
        <v>1787</v>
      </c>
      <c r="E5640" s="39" t="str">
        <f>IF(AND(LEN(NICAP[[#This Row],[State or      Country]])=2,NICAP[[#This Row],[State or      Country]]&lt;&gt;"UK"),"US","Other")</f>
        <v>US</v>
      </c>
      <c r="F5640" s="38">
        <v>7</v>
      </c>
      <c r="G5640" s="37"/>
      <c r="H5640" s="37"/>
      <c r="I5640" s="37"/>
      <c r="J5640" s="37"/>
      <c r="K5640" s="37"/>
      <c r="L5640" s="36" t="s">
        <v>2244</v>
      </c>
      <c r="M5640" s="36" t="str">
        <f>IF(LEFT(NICAP[[#This Row],[Date]],1)=0,"Y","N")</f>
        <v>N</v>
      </c>
      <c r="N5640" s="36"/>
      <c r="O5640" s="36" t="str">
        <f>19&amp;LEFT(NICAP[[#This Row],[Date]],2)</f>
        <v>1983</v>
      </c>
      <c r="P5640" s="36" t="str">
        <f>MID(NICAP[[#This Row],[Date]],3,2)</f>
        <v>06</v>
      </c>
      <c r="Q5640" s="36" t="str">
        <f>RIGHT(NICAP[[#This Row],[Date]],2)</f>
        <v>30</v>
      </c>
      <c r="R5640" s="26">
        <f>DATE(NICAP[[#This Row],[Year]],NICAP[[#This Row],[Month]],NICAP[[#This Row],[Day]])</f>
        <v>30497</v>
      </c>
      <c r="S5640" s="35" t="str">
        <f t="shared" si="174"/>
        <v>IN</v>
      </c>
      <c r="T5640" s="24" t="str">
        <f t="shared" si="175"/>
        <v>US</v>
      </c>
    </row>
    <row r="5641" spans="1:20" ht="41.25" customHeight="1" x14ac:dyDescent="0.2">
      <c r="A5641" s="35">
        <v>5632</v>
      </c>
      <c r="B5641" s="57">
        <v>830706</v>
      </c>
      <c r="C5641" s="50" t="s">
        <v>2021</v>
      </c>
      <c r="D5641" s="50" t="s">
        <v>2243</v>
      </c>
      <c r="E5641" s="50" t="str">
        <f>IF(AND(LEN(NICAP[[#This Row],[State or      Country]])=2,NICAP[[#This Row],[State or      Country]]&lt;&gt;"UK"),"US","Other")</f>
        <v>Other</v>
      </c>
      <c r="F5641" s="49">
        <v>11</v>
      </c>
      <c r="G5641" s="48"/>
      <c r="H5641" s="48"/>
      <c r="I5641" s="48"/>
      <c r="J5641" s="48"/>
      <c r="K5641" s="48"/>
      <c r="L5641" s="36" t="s">
        <v>2242</v>
      </c>
      <c r="M5641" s="36" t="str">
        <f>IF(LEFT(NICAP[[#This Row],[Date]],1)=0,"Y","N")</f>
        <v>N</v>
      </c>
      <c r="N5641" s="36"/>
      <c r="O5641" s="36" t="str">
        <f>19&amp;LEFT(NICAP[[#This Row],[Date]],2)</f>
        <v>1983</v>
      </c>
      <c r="P5641" s="36" t="str">
        <f>MID(NICAP[[#This Row],[Date]],3,2)</f>
        <v>07</v>
      </c>
      <c r="Q5641" s="36" t="str">
        <f>RIGHT(NICAP[[#This Row],[Date]],2)</f>
        <v>06</v>
      </c>
      <c r="R5641" s="26">
        <f>DATE(NICAP[[#This Row],[Year]],NICAP[[#This Row],[Month]],NICAP[[#This Row],[Day]])</f>
        <v>30503</v>
      </c>
      <c r="S5641" s="35" t="str">
        <f t="shared" si="174"/>
        <v/>
      </c>
      <c r="T5641" s="24" t="str">
        <f t="shared" si="175"/>
        <v>Poland</v>
      </c>
    </row>
    <row r="5642" spans="1:20" ht="57" customHeight="1" x14ac:dyDescent="0.2">
      <c r="A5642" s="35">
        <v>5633</v>
      </c>
      <c r="B5642" s="57">
        <v>830706</v>
      </c>
      <c r="C5642" s="50" t="s">
        <v>2241</v>
      </c>
      <c r="D5642" s="50" t="s">
        <v>1793</v>
      </c>
      <c r="E5642" s="50" t="str">
        <f>IF(AND(LEN(NICAP[[#This Row],[State or      Country]])=2,NICAP[[#This Row],[State or      Country]]&lt;&gt;"UK"),"US","Other")</f>
        <v>US</v>
      </c>
      <c r="F5642" s="49">
        <v>2</v>
      </c>
      <c r="G5642" s="48"/>
      <c r="H5642" s="48"/>
      <c r="I5642" s="48"/>
      <c r="J5642" s="48"/>
      <c r="K5642" s="48"/>
      <c r="L5642" s="36" t="s">
        <v>2240</v>
      </c>
      <c r="M5642" s="36" t="str">
        <f>IF(LEFT(NICAP[[#This Row],[Date]],1)=0,"Y","N")</f>
        <v>N</v>
      </c>
      <c r="N5642" s="36"/>
      <c r="O5642" s="36" t="str">
        <f>19&amp;LEFT(NICAP[[#This Row],[Date]],2)</f>
        <v>1983</v>
      </c>
      <c r="P5642" s="36" t="str">
        <f>MID(NICAP[[#This Row],[Date]],3,2)</f>
        <v>07</v>
      </c>
      <c r="Q5642" s="36" t="str">
        <f>RIGHT(NICAP[[#This Row],[Date]],2)</f>
        <v>06</v>
      </c>
      <c r="R5642" s="26">
        <f>DATE(NICAP[[#This Row],[Year]],NICAP[[#This Row],[Month]],NICAP[[#This Row],[Day]])</f>
        <v>30503</v>
      </c>
      <c r="S5642" s="35" t="str">
        <f t="shared" ref="S5642:S5705" si="176">IF(E5642="US",D5642,"")</f>
        <v>AU</v>
      </c>
      <c r="T5642" s="24" t="str">
        <f t="shared" ref="T5642:T5705" si="177">IF(E5642="US","US",D5642)</f>
        <v>US</v>
      </c>
    </row>
    <row r="5643" spans="1:20" ht="57.75" customHeight="1" x14ac:dyDescent="0.2">
      <c r="A5643" s="35">
        <v>5634</v>
      </c>
      <c r="B5643" s="57">
        <v>830706</v>
      </c>
      <c r="C5643" s="50" t="s">
        <v>2241</v>
      </c>
      <c r="D5643" s="50" t="s">
        <v>1793</v>
      </c>
      <c r="E5643" s="50" t="str">
        <f>IF(AND(LEN(NICAP[[#This Row],[State or      Country]])=2,NICAP[[#This Row],[State or      Country]]&lt;&gt;"UK"),"US","Other")</f>
        <v>US</v>
      </c>
      <c r="F5643" s="49">
        <v>3</v>
      </c>
      <c r="G5643" s="48"/>
      <c r="H5643" s="48"/>
      <c r="I5643" s="48"/>
      <c r="J5643" s="48"/>
      <c r="K5643" s="48"/>
      <c r="L5643" s="36" t="s">
        <v>2240</v>
      </c>
      <c r="M5643" s="36" t="str">
        <f>IF(LEFT(NICAP[[#This Row],[Date]],1)=0,"Y","N")</f>
        <v>N</v>
      </c>
      <c r="N5643" s="36"/>
      <c r="O5643" s="36" t="str">
        <f>19&amp;LEFT(NICAP[[#This Row],[Date]],2)</f>
        <v>1983</v>
      </c>
      <c r="P5643" s="36" t="str">
        <f>MID(NICAP[[#This Row],[Date]],3,2)</f>
        <v>07</v>
      </c>
      <c r="Q5643" s="36" t="str">
        <f>RIGHT(NICAP[[#This Row],[Date]],2)</f>
        <v>06</v>
      </c>
      <c r="R5643" s="26">
        <f>DATE(NICAP[[#This Row],[Year]],NICAP[[#This Row],[Month]],NICAP[[#This Row],[Day]])</f>
        <v>30503</v>
      </c>
      <c r="S5643" s="35" t="str">
        <f t="shared" si="176"/>
        <v>AU</v>
      </c>
      <c r="T5643" s="24" t="str">
        <f t="shared" si="177"/>
        <v>US</v>
      </c>
    </row>
    <row r="5644" spans="1:20" ht="12.75" customHeight="1" x14ac:dyDescent="0.2">
      <c r="A5644" s="35">
        <v>5635</v>
      </c>
      <c r="B5644" s="53">
        <v>830714</v>
      </c>
      <c r="C5644" s="39" t="s">
        <v>2239</v>
      </c>
      <c r="D5644" s="39" t="s">
        <v>1933</v>
      </c>
      <c r="E5644" s="39" t="str">
        <f>IF(AND(LEN(NICAP[[#This Row],[State or      Country]])=2,NICAP[[#This Row],[State or      Country]]&lt;&gt;"UK"),"US","Other")</f>
        <v>Other</v>
      </c>
      <c r="F5644" s="38">
        <v>7</v>
      </c>
      <c r="G5644" s="37"/>
      <c r="H5644" s="37"/>
      <c r="I5644" s="37"/>
      <c r="J5644" s="37"/>
      <c r="K5644" s="37"/>
      <c r="L5644" s="36" t="s">
        <v>2238</v>
      </c>
      <c r="M5644" s="36" t="str">
        <f>IF(LEFT(NICAP[[#This Row],[Date]],1)=0,"Y","N")</f>
        <v>N</v>
      </c>
      <c r="N5644" s="36"/>
      <c r="O5644" s="36" t="str">
        <f>19&amp;LEFT(NICAP[[#This Row],[Date]],2)</f>
        <v>1983</v>
      </c>
      <c r="P5644" s="36" t="str">
        <f>MID(NICAP[[#This Row],[Date]],3,2)</f>
        <v>07</v>
      </c>
      <c r="Q5644" s="36" t="str">
        <f>RIGHT(NICAP[[#This Row],[Date]],2)</f>
        <v>14</v>
      </c>
      <c r="R5644" s="26">
        <f>DATE(NICAP[[#This Row],[Year]],NICAP[[#This Row],[Month]],NICAP[[#This Row],[Day]])</f>
        <v>30511</v>
      </c>
      <c r="S5644" s="35" t="str">
        <f t="shared" si="176"/>
        <v/>
      </c>
      <c r="T5644" s="24" t="str">
        <f t="shared" si="177"/>
        <v>Russia</v>
      </c>
    </row>
    <row r="5645" spans="1:20" ht="27" customHeight="1" x14ac:dyDescent="0.2">
      <c r="A5645" s="35">
        <v>5636</v>
      </c>
      <c r="B5645" s="58">
        <v>830722</v>
      </c>
      <c r="C5645" s="44" t="s">
        <v>2237</v>
      </c>
      <c r="D5645" s="44" t="s">
        <v>1793</v>
      </c>
      <c r="E5645" s="44" t="str">
        <f>IF(AND(LEN(NICAP[[#This Row],[State or      Country]])=2,NICAP[[#This Row],[State or      Country]]&lt;&gt;"UK"),"US","Other")</f>
        <v>US</v>
      </c>
      <c r="F5645" s="43">
        <v>2</v>
      </c>
      <c r="G5645" s="41"/>
      <c r="H5645" s="41"/>
      <c r="I5645" s="41"/>
      <c r="J5645" s="41"/>
      <c r="K5645" s="41"/>
      <c r="L5645" s="59" t="s">
        <v>2236</v>
      </c>
      <c r="M5645" s="59" t="str">
        <f>IF(LEFT(NICAP[[#This Row],[Date]],1)=0,"Y","N")</f>
        <v>N</v>
      </c>
      <c r="N5645" s="59"/>
      <c r="O5645" s="59" t="str">
        <f>19&amp;LEFT(NICAP[[#This Row],[Date]],2)</f>
        <v>1983</v>
      </c>
      <c r="P5645" s="59" t="str">
        <f>MID(NICAP[[#This Row],[Date]],3,2)</f>
        <v>07</v>
      </c>
      <c r="Q5645" s="59" t="str">
        <f>RIGHT(NICAP[[#This Row],[Date]],2)</f>
        <v>22</v>
      </c>
      <c r="R5645" s="26">
        <f>DATE(NICAP[[#This Row],[Year]],NICAP[[#This Row],[Month]],NICAP[[#This Row],[Day]])</f>
        <v>30519</v>
      </c>
      <c r="S5645" s="35" t="str">
        <f t="shared" si="176"/>
        <v>AU</v>
      </c>
      <c r="T5645" s="24" t="str">
        <f t="shared" si="177"/>
        <v>US</v>
      </c>
    </row>
    <row r="5646" spans="1:20" ht="56.25" customHeight="1" x14ac:dyDescent="0.2">
      <c r="A5646" s="35">
        <v>5637</v>
      </c>
      <c r="B5646" s="57">
        <v>830722</v>
      </c>
      <c r="C5646" s="50" t="s">
        <v>2235</v>
      </c>
      <c r="D5646" s="50" t="s">
        <v>1667</v>
      </c>
      <c r="E5646" s="50" t="str">
        <f>IF(AND(LEN(NICAP[[#This Row],[State or      Country]])=2,NICAP[[#This Row],[State or      Country]]&lt;&gt;"UK"),"US","Other")</f>
        <v>US</v>
      </c>
      <c r="F5646" s="49">
        <v>1</v>
      </c>
      <c r="G5646" s="48"/>
      <c r="H5646" s="48"/>
      <c r="I5646" s="48"/>
      <c r="J5646" s="48"/>
      <c r="K5646" s="48"/>
      <c r="L5646" s="36" t="s">
        <v>2234</v>
      </c>
      <c r="M5646" s="36" t="str">
        <f>IF(LEFT(NICAP[[#This Row],[Date]],1)=0,"Y","N")</f>
        <v>N</v>
      </c>
      <c r="N5646" s="36"/>
      <c r="O5646" s="36" t="str">
        <f>19&amp;LEFT(NICAP[[#This Row],[Date]],2)</f>
        <v>1983</v>
      </c>
      <c r="P5646" s="36" t="str">
        <f>MID(NICAP[[#This Row],[Date]],3,2)</f>
        <v>07</v>
      </c>
      <c r="Q5646" s="36" t="str">
        <f>RIGHT(NICAP[[#This Row],[Date]],2)</f>
        <v>22</v>
      </c>
      <c r="R5646" s="26">
        <f>DATE(NICAP[[#This Row],[Year]],NICAP[[#This Row],[Month]],NICAP[[#This Row],[Day]])</f>
        <v>30519</v>
      </c>
      <c r="S5646" s="35" t="str">
        <f t="shared" si="176"/>
        <v>TX</v>
      </c>
      <c r="T5646" s="24" t="str">
        <f t="shared" si="177"/>
        <v>US</v>
      </c>
    </row>
    <row r="5647" spans="1:20" ht="12.75" customHeight="1" x14ac:dyDescent="0.2">
      <c r="A5647" s="35">
        <v>5638</v>
      </c>
      <c r="B5647" s="53">
        <v>830809</v>
      </c>
      <c r="C5647" s="39" t="s">
        <v>2233</v>
      </c>
      <c r="D5647" s="39" t="s">
        <v>2232</v>
      </c>
      <c r="E5647" s="39" t="str">
        <f>IF(AND(LEN(NICAP[[#This Row],[State or      Country]])=2,NICAP[[#This Row],[State or      Country]]&lt;&gt;"UK"),"US","Other")</f>
        <v>Other</v>
      </c>
      <c r="F5647" s="38">
        <v>7</v>
      </c>
      <c r="G5647" s="37"/>
      <c r="H5647" s="37"/>
      <c r="I5647" s="37"/>
      <c r="J5647" s="37"/>
      <c r="K5647" s="37"/>
      <c r="L5647" s="36" t="s">
        <v>2231</v>
      </c>
      <c r="M5647" s="36" t="str">
        <f>IF(LEFT(NICAP[[#This Row],[Date]],1)=0,"Y","N")</f>
        <v>N</v>
      </c>
      <c r="N5647" s="36"/>
      <c r="O5647" s="36" t="str">
        <f>19&amp;LEFT(NICAP[[#This Row],[Date]],2)</f>
        <v>1983</v>
      </c>
      <c r="P5647" s="36" t="str">
        <f>MID(NICAP[[#This Row],[Date]],3,2)</f>
        <v>08</v>
      </c>
      <c r="Q5647" s="36" t="str">
        <f>RIGHT(NICAP[[#This Row],[Date]],2)</f>
        <v>09</v>
      </c>
      <c r="R5647" s="26">
        <f>DATE(NICAP[[#This Row],[Year]],NICAP[[#This Row],[Month]],NICAP[[#This Row],[Day]])</f>
        <v>30537</v>
      </c>
      <c r="S5647" s="35" t="str">
        <f t="shared" si="176"/>
        <v/>
      </c>
      <c r="T5647" s="24" t="str">
        <f t="shared" si="177"/>
        <v>Arg</v>
      </c>
    </row>
    <row r="5648" spans="1:20" ht="42.75" customHeight="1" x14ac:dyDescent="0.2">
      <c r="A5648" s="35">
        <v>5639</v>
      </c>
      <c r="B5648" s="57">
        <v>830809</v>
      </c>
      <c r="C5648" s="50" t="s">
        <v>2230</v>
      </c>
      <c r="D5648" s="50" t="s">
        <v>1787</v>
      </c>
      <c r="E5648" s="50" t="str">
        <f>IF(AND(LEN(NICAP[[#This Row],[State or      Country]])=2,NICAP[[#This Row],[State or      Country]]&lt;&gt;"UK"),"US","Other")</f>
        <v>US</v>
      </c>
      <c r="F5648" s="49">
        <v>1</v>
      </c>
      <c r="G5648" s="48"/>
      <c r="H5648" s="48"/>
      <c r="I5648" s="48"/>
      <c r="J5648" s="48"/>
      <c r="K5648" s="48"/>
      <c r="L5648" s="36" t="s">
        <v>2229</v>
      </c>
      <c r="M5648" s="36" t="str">
        <f>IF(LEFT(NICAP[[#This Row],[Date]],1)=0,"Y","N")</f>
        <v>N</v>
      </c>
      <c r="N5648" s="36"/>
      <c r="O5648" s="36" t="str">
        <f>19&amp;LEFT(NICAP[[#This Row],[Date]],2)</f>
        <v>1983</v>
      </c>
      <c r="P5648" s="36" t="str">
        <f>MID(NICAP[[#This Row],[Date]],3,2)</f>
        <v>08</v>
      </c>
      <c r="Q5648" s="36" t="str">
        <f>RIGHT(NICAP[[#This Row],[Date]],2)</f>
        <v>09</v>
      </c>
      <c r="R5648" s="26">
        <f>DATE(NICAP[[#This Row],[Year]],NICAP[[#This Row],[Month]],NICAP[[#This Row],[Day]])</f>
        <v>30537</v>
      </c>
      <c r="S5648" s="35" t="str">
        <f t="shared" si="176"/>
        <v>IN</v>
      </c>
      <c r="T5648" s="24" t="str">
        <f t="shared" si="177"/>
        <v>US</v>
      </c>
    </row>
    <row r="5649" spans="1:20" ht="57" customHeight="1" x14ac:dyDescent="0.2">
      <c r="A5649" s="35">
        <v>5640</v>
      </c>
      <c r="B5649" s="57">
        <v>830810</v>
      </c>
      <c r="C5649" s="50" t="s">
        <v>2228</v>
      </c>
      <c r="D5649" s="50" t="s">
        <v>1734</v>
      </c>
      <c r="E5649" s="50" t="str">
        <f>IF(AND(LEN(NICAP[[#This Row],[State or      Country]])=2,NICAP[[#This Row],[State or      Country]]&lt;&gt;"UK"),"US","Other")</f>
        <v>US</v>
      </c>
      <c r="F5649" s="49">
        <v>2</v>
      </c>
      <c r="G5649" s="48"/>
      <c r="H5649" s="48"/>
      <c r="I5649" s="48"/>
      <c r="J5649" s="48"/>
      <c r="K5649" s="48"/>
      <c r="L5649" s="36" t="s">
        <v>2227</v>
      </c>
      <c r="M5649" s="36" t="str">
        <f>IF(LEFT(NICAP[[#This Row],[Date]],1)=0,"Y","N")</f>
        <v>N</v>
      </c>
      <c r="N5649" s="36"/>
      <c r="O5649" s="36" t="str">
        <f>19&amp;LEFT(NICAP[[#This Row],[Date]],2)</f>
        <v>1983</v>
      </c>
      <c r="P5649" s="36" t="str">
        <f>MID(NICAP[[#This Row],[Date]],3,2)</f>
        <v>08</v>
      </c>
      <c r="Q5649" s="36" t="str">
        <f>RIGHT(NICAP[[#This Row],[Date]],2)</f>
        <v>10</v>
      </c>
      <c r="R5649" s="26">
        <f>DATE(NICAP[[#This Row],[Year]],NICAP[[#This Row],[Month]],NICAP[[#This Row],[Day]])</f>
        <v>30538</v>
      </c>
      <c r="S5649" s="35" t="str">
        <f t="shared" si="176"/>
        <v>MI</v>
      </c>
      <c r="T5649" s="24" t="str">
        <f t="shared" si="177"/>
        <v>US</v>
      </c>
    </row>
    <row r="5650" spans="1:20" ht="12.75" customHeight="1" x14ac:dyDescent="0.2">
      <c r="A5650" s="35">
        <v>5641</v>
      </c>
      <c r="B5650" s="53">
        <v>830812</v>
      </c>
      <c r="C5650" s="39" t="s">
        <v>2226</v>
      </c>
      <c r="D5650" s="39" t="s">
        <v>1802</v>
      </c>
      <c r="E5650" s="39" t="str">
        <f>IF(AND(LEN(NICAP[[#This Row],[State or      Country]])=2,NICAP[[#This Row],[State or      Country]]&lt;&gt;"UK"),"US","Other")</f>
        <v>Other</v>
      </c>
      <c r="F5650" s="38">
        <v>2</v>
      </c>
      <c r="G5650" s="37"/>
      <c r="H5650" s="37"/>
      <c r="I5650" s="37"/>
      <c r="J5650" s="37"/>
      <c r="K5650" s="37"/>
      <c r="L5650" s="36" t="s">
        <v>2225</v>
      </c>
      <c r="M5650" s="36" t="str">
        <f>IF(LEFT(NICAP[[#This Row],[Date]],1)=0,"Y","N")</f>
        <v>N</v>
      </c>
      <c r="N5650" s="36"/>
      <c r="O5650" s="36" t="str">
        <f>19&amp;LEFT(NICAP[[#This Row],[Date]],2)</f>
        <v>1983</v>
      </c>
      <c r="P5650" s="36" t="str">
        <f>MID(NICAP[[#This Row],[Date]],3,2)</f>
        <v>08</v>
      </c>
      <c r="Q5650" s="36" t="str">
        <f>RIGHT(NICAP[[#This Row],[Date]],2)</f>
        <v>12</v>
      </c>
      <c r="R5650" s="26">
        <f>DATE(NICAP[[#This Row],[Year]],NICAP[[#This Row],[Month]],NICAP[[#This Row],[Day]])</f>
        <v>30540</v>
      </c>
      <c r="S5650" s="35" t="str">
        <f t="shared" si="176"/>
        <v/>
      </c>
      <c r="T5650" s="24" t="str">
        <f t="shared" si="177"/>
        <v>UK</v>
      </c>
    </row>
    <row r="5651" spans="1:20" ht="12.75" customHeight="1" x14ac:dyDescent="0.2">
      <c r="A5651" s="35">
        <v>5642</v>
      </c>
      <c r="B5651" s="53">
        <v>830812</v>
      </c>
      <c r="C5651" s="39" t="s">
        <v>2226</v>
      </c>
      <c r="D5651" s="39" t="s">
        <v>1802</v>
      </c>
      <c r="E5651" s="39" t="str">
        <f>IF(AND(LEN(NICAP[[#This Row],[State or      Country]])=2,NICAP[[#This Row],[State or      Country]]&lt;&gt;"UK"),"US","Other")</f>
        <v>Other</v>
      </c>
      <c r="F5651" s="38">
        <v>7</v>
      </c>
      <c r="G5651" s="41"/>
      <c r="H5651" s="41"/>
      <c r="I5651" s="41"/>
      <c r="J5651" s="41"/>
      <c r="K5651" s="41"/>
      <c r="L5651" s="36" t="s">
        <v>2225</v>
      </c>
      <c r="M5651" s="36" t="str">
        <f>IF(LEFT(NICAP[[#This Row],[Date]],1)=0,"Y","N")</f>
        <v>N</v>
      </c>
      <c r="N5651" s="36"/>
      <c r="O5651" s="36" t="str">
        <f>19&amp;LEFT(NICAP[[#This Row],[Date]],2)</f>
        <v>1983</v>
      </c>
      <c r="P5651" s="36" t="str">
        <f>MID(NICAP[[#This Row],[Date]],3,2)</f>
        <v>08</v>
      </c>
      <c r="Q5651" s="36" t="str">
        <f>RIGHT(NICAP[[#This Row],[Date]],2)</f>
        <v>12</v>
      </c>
      <c r="R5651" s="26">
        <f>DATE(NICAP[[#This Row],[Year]],NICAP[[#This Row],[Month]],NICAP[[#This Row],[Day]])</f>
        <v>30540</v>
      </c>
      <c r="S5651" s="35" t="str">
        <f t="shared" si="176"/>
        <v/>
      </c>
      <c r="T5651" s="24" t="str">
        <f t="shared" si="177"/>
        <v>UK</v>
      </c>
    </row>
    <row r="5652" spans="1:20" ht="72" customHeight="1" x14ac:dyDescent="0.2">
      <c r="A5652" s="35">
        <v>5643</v>
      </c>
      <c r="B5652" s="57">
        <v>830813</v>
      </c>
      <c r="C5652" s="50" t="s">
        <v>2224</v>
      </c>
      <c r="D5652" s="50" t="s">
        <v>1802</v>
      </c>
      <c r="E5652" s="50" t="str">
        <f>IF(AND(LEN(NICAP[[#This Row],[State or      Country]])=2,NICAP[[#This Row],[State or      Country]]&lt;&gt;"UK"),"US","Other")</f>
        <v>Other</v>
      </c>
      <c r="F5652" s="49">
        <v>2</v>
      </c>
      <c r="G5652" s="48"/>
      <c r="H5652" s="48"/>
      <c r="I5652" s="48"/>
      <c r="J5652" s="48"/>
      <c r="K5652" s="48"/>
      <c r="L5652" s="36" t="s">
        <v>2223</v>
      </c>
      <c r="M5652" s="36" t="str">
        <f>IF(LEFT(NICAP[[#This Row],[Date]],1)=0,"Y","N")</f>
        <v>N</v>
      </c>
      <c r="N5652" s="36"/>
      <c r="O5652" s="36" t="str">
        <f>19&amp;LEFT(NICAP[[#This Row],[Date]],2)</f>
        <v>1983</v>
      </c>
      <c r="P5652" s="36" t="str">
        <f>MID(NICAP[[#This Row],[Date]],3,2)</f>
        <v>08</v>
      </c>
      <c r="Q5652" s="36" t="str">
        <f>RIGHT(NICAP[[#This Row],[Date]],2)</f>
        <v>13</v>
      </c>
      <c r="R5652" s="26">
        <f>DATE(NICAP[[#This Row],[Year]],NICAP[[#This Row],[Month]],NICAP[[#This Row],[Day]])</f>
        <v>30541</v>
      </c>
      <c r="S5652" s="35" t="str">
        <f t="shared" si="176"/>
        <v/>
      </c>
      <c r="T5652" s="24" t="str">
        <f t="shared" si="177"/>
        <v>UK</v>
      </c>
    </row>
    <row r="5653" spans="1:20" ht="12.75" customHeight="1" x14ac:dyDescent="0.2">
      <c r="A5653" s="35">
        <v>5644</v>
      </c>
      <c r="B5653" s="53">
        <v>830826</v>
      </c>
      <c r="C5653" s="39" t="s">
        <v>2222</v>
      </c>
      <c r="D5653" s="39" t="s">
        <v>1933</v>
      </c>
      <c r="E5653" s="39" t="str">
        <f>IF(AND(LEN(NICAP[[#This Row],[State or      Country]])=2,NICAP[[#This Row],[State or      Country]]&lt;&gt;"UK"),"US","Other")</f>
        <v>Other</v>
      </c>
      <c r="F5653" s="38">
        <v>11</v>
      </c>
      <c r="G5653" s="37"/>
      <c r="H5653" s="37"/>
      <c r="I5653" s="37"/>
      <c r="J5653" s="37"/>
      <c r="K5653" s="37"/>
      <c r="L5653" s="36" t="s">
        <v>2221</v>
      </c>
      <c r="M5653" s="36" t="str">
        <f>IF(LEFT(NICAP[[#This Row],[Date]],1)=0,"Y","N")</f>
        <v>N</v>
      </c>
      <c r="N5653" s="36"/>
      <c r="O5653" s="36" t="str">
        <f>19&amp;LEFT(NICAP[[#This Row],[Date]],2)</f>
        <v>1983</v>
      </c>
      <c r="P5653" s="36" t="str">
        <f>MID(NICAP[[#This Row],[Date]],3,2)</f>
        <v>08</v>
      </c>
      <c r="Q5653" s="36" t="str">
        <f>RIGHT(NICAP[[#This Row],[Date]],2)</f>
        <v>26</v>
      </c>
      <c r="R5653" s="26">
        <f>DATE(NICAP[[#This Row],[Year]],NICAP[[#This Row],[Month]],NICAP[[#This Row],[Day]])</f>
        <v>30554</v>
      </c>
      <c r="S5653" s="35" t="str">
        <f t="shared" si="176"/>
        <v/>
      </c>
      <c r="T5653" s="24" t="str">
        <f t="shared" si="177"/>
        <v>Russia</v>
      </c>
    </row>
    <row r="5654" spans="1:20" ht="27" customHeight="1" x14ac:dyDescent="0.2">
      <c r="A5654" s="35">
        <v>5645</v>
      </c>
      <c r="B5654" s="60">
        <v>830815</v>
      </c>
      <c r="C5654" s="44" t="s">
        <v>2220</v>
      </c>
      <c r="D5654" s="44" t="s">
        <v>1787</v>
      </c>
      <c r="E5654" s="44" t="str">
        <f>IF(AND(LEN(NICAP[[#This Row],[State or      Country]])=2,NICAP[[#This Row],[State or      Country]]&lt;&gt;"UK"),"US","Other")</f>
        <v>US</v>
      </c>
      <c r="F5654" s="43">
        <v>7</v>
      </c>
      <c r="G5654" s="41"/>
      <c r="H5654" s="41"/>
      <c r="I5654" s="41"/>
      <c r="J5654" s="41"/>
      <c r="K5654" s="41"/>
      <c r="L5654" s="42" t="s">
        <v>2219</v>
      </c>
      <c r="M5654" s="42" t="str">
        <f>IF(LEFT(NICAP[[#This Row],[Date]],1)=0,"Y","N")</f>
        <v>N</v>
      </c>
      <c r="N5654" s="42"/>
      <c r="O5654" s="42" t="str">
        <f>19&amp;LEFT(NICAP[[#This Row],[Date]],2)</f>
        <v>1983</v>
      </c>
      <c r="P5654" s="42" t="str">
        <f>MID(NICAP[[#This Row],[Date]],3,2)</f>
        <v>08</v>
      </c>
      <c r="Q5654" s="42" t="str">
        <f>RIGHT(NICAP[[#This Row],[Date]],2)</f>
        <v>15</v>
      </c>
      <c r="R5654" s="26">
        <f>DATE(NICAP[[#This Row],[Year]],NICAP[[#This Row],[Month]],NICAP[[#This Row],[Day]])</f>
        <v>30543</v>
      </c>
      <c r="S5654" s="35" t="str">
        <f t="shared" si="176"/>
        <v>IN</v>
      </c>
      <c r="T5654" s="24" t="str">
        <f t="shared" si="177"/>
        <v>US</v>
      </c>
    </row>
    <row r="5655" spans="1:20" ht="12.75" customHeight="1" x14ac:dyDescent="0.2">
      <c r="A5655" s="35">
        <v>5646</v>
      </c>
      <c r="B5655" s="55">
        <v>830826</v>
      </c>
      <c r="C5655" s="39" t="s">
        <v>2218</v>
      </c>
      <c r="D5655" s="39" t="s">
        <v>1787</v>
      </c>
      <c r="E5655" s="39" t="str">
        <f>IF(AND(LEN(NICAP[[#This Row],[State or      Country]])=2,NICAP[[#This Row],[State or      Country]]&lt;&gt;"UK"),"US","Other")</f>
        <v>US</v>
      </c>
      <c r="F5655" s="38">
        <v>1</v>
      </c>
      <c r="G5655" s="37"/>
      <c r="H5655" s="37"/>
      <c r="I5655" s="37"/>
      <c r="J5655" s="37"/>
      <c r="K5655" s="37"/>
      <c r="L5655" s="36" t="s">
        <v>2217</v>
      </c>
      <c r="M5655" s="36" t="str">
        <f>IF(LEFT(NICAP[[#This Row],[Date]],1)=0,"Y","N")</f>
        <v>N</v>
      </c>
      <c r="N5655" s="36"/>
      <c r="O5655" s="36" t="str">
        <f>19&amp;LEFT(NICAP[[#This Row],[Date]],2)</f>
        <v>1983</v>
      </c>
      <c r="P5655" s="36" t="str">
        <f>MID(NICAP[[#This Row],[Date]],3,2)</f>
        <v>08</v>
      </c>
      <c r="Q5655" s="36" t="str">
        <f>RIGHT(NICAP[[#This Row],[Date]],2)</f>
        <v>26</v>
      </c>
      <c r="R5655" s="26">
        <f>DATE(NICAP[[#This Row],[Year]],NICAP[[#This Row],[Month]],NICAP[[#This Row],[Day]])</f>
        <v>30554</v>
      </c>
      <c r="S5655" s="35" t="str">
        <f t="shared" si="176"/>
        <v>IN</v>
      </c>
      <c r="T5655" s="24" t="str">
        <f t="shared" si="177"/>
        <v>US</v>
      </c>
    </row>
    <row r="5656" spans="1:20" ht="12.75" customHeight="1" x14ac:dyDescent="0.2">
      <c r="A5656" s="35">
        <v>5647</v>
      </c>
      <c r="B5656" s="55">
        <v>831003</v>
      </c>
      <c r="C5656" s="39" t="s">
        <v>2192</v>
      </c>
      <c r="D5656" s="39" t="s">
        <v>1787</v>
      </c>
      <c r="E5656" s="39" t="str">
        <f>IF(AND(LEN(NICAP[[#This Row],[State or      Country]])=2,NICAP[[#This Row],[State or      Country]]&lt;&gt;"UK"),"US","Other")</f>
        <v>US</v>
      </c>
      <c r="F5656" s="38">
        <v>7</v>
      </c>
      <c r="G5656" s="41"/>
      <c r="H5656" s="41"/>
      <c r="I5656" s="41"/>
      <c r="J5656" s="41"/>
      <c r="K5656" s="41"/>
      <c r="L5656" s="36" t="s">
        <v>2216</v>
      </c>
      <c r="M5656" s="36" t="str">
        <f>IF(LEFT(NICAP[[#This Row],[Date]],1)=0,"Y","N")</f>
        <v>N</v>
      </c>
      <c r="N5656" s="36"/>
      <c r="O5656" s="36" t="str">
        <f>19&amp;LEFT(NICAP[[#This Row],[Date]],2)</f>
        <v>1983</v>
      </c>
      <c r="P5656" s="36" t="str">
        <f>MID(NICAP[[#This Row],[Date]],3,2)</f>
        <v>10</v>
      </c>
      <c r="Q5656" s="36" t="str">
        <f>RIGHT(NICAP[[#This Row],[Date]],2)</f>
        <v>03</v>
      </c>
      <c r="R5656" s="26">
        <f>DATE(NICAP[[#This Row],[Year]],NICAP[[#This Row],[Month]],NICAP[[#This Row],[Day]])</f>
        <v>30592</v>
      </c>
      <c r="S5656" s="35" t="str">
        <f t="shared" si="176"/>
        <v>IN</v>
      </c>
      <c r="T5656" s="24" t="str">
        <f t="shared" si="177"/>
        <v>US</v>
      </c>
    </row>
    <row r="5657" spans="1:20" ht="42.75" customHeight="1" x14ac:dyDescent="0.2">
      <c r="A5657" s="35">
        <v>5648</v>
      </c>
      <c r="B5657" s="57">
        <v>831003</v>
      </c>
      <c r="C5657" s="50" t="s">
        <v>2215</v>
      </c>
      <c r="D5657" s="50" t="s">
        <v>2214</v>
      </c>
      <c r="E5657" s="50" t="str">
        <f>IF(AND(LEN(NICAP[[#This Row],[State or      Country]])=2,NICAP[[#This Row],[State or      Country]]&lt;&gt;"UK"),"US","Other")</f>
        <v>Other</v>
      </c>
      <c r="F5657" s="49">
        <v>1</v>
      </c>
      <c r="G5657" s="48"/>
      <c r="H5657" s="48"/>
      <c r="I5657" s="48"/>
      <c r="J5657" s="48"/>
      <c r="K5657" s="48"/>
      <c r="L5657" s="36" t="s">
        <v>2213</v>
      </c>
      <c r="M5657" s="36" t="str">
        <f>IF(LEFT(NICAP[[#This Row],[Date]],1)=0,"Y","N")</f>
        <v>N</v>
      </c>
      <c r="N5657" s="36"/>
      <c r="O5657" s="36" t="str">
        <f>19&amp;LEFT(NICAP[[#This Row],[Date]],2)</f>
        <v>1983</v>
      </c>
      <c r="P5657" s="36" t="str">
        <f>MID(NICAP[[#This Row],[Date]],3,2)</f>
        <v>10</v>
      </c>
      <c r="Q5657" s="36" t="str">
        <f>RIGHT(NICAP[[#This Row],[Date]],2)</f>
        <v>03</v>
      </c>
      <c r="R5657" s="26">
        <f>DATE(NICAP[[#This Row],[Year]],NICAP[[#This Row],[Month]],NICAP[[#This Row],[Day]])</f>
        <v>30592</v>
      </c>
      <c r="S5657" s="35" t="str">
        <f t="shared" si="176"/>
        <v/>
      </c>
      <c r="T5657" s="24" t="str">
        <f t="shared" si="177"/>
        <v>Croatia</v>
      </c>
    </row>
    <row r="5658" spans="1:20" ht="12.75" customHeight="1" x14ac:dyDescent="0.2">
      <c r="A5658" s="35">
        <v>5649</v>
      </c>
      <c r="B5658" s="53">
        <v>831013</v>
      </c>
      <c r="C5658" s="39" t="s">
        <v>2212</v>
      </c>
      <c r="D5658" s="39" t="s">
        <v>2211</v>
      </c>
      <c r="E5658" s="39" t="str">
        <f>IF(AND(LEN(NICAP[[#This Row],[State or      Country]])=2,NICAP[[#This Row],[State or      Country]]&lt;&gt;"UK"),"US","Other")</f>
        <v>US</v>
      </c>
      <c r="F5658" s="38">
        <v>10</v>
      </c>
      <c r="G5658" s="37"/>
      <c r="H5658" s="37"/>
      <c r="I5658" s="37"/>
      <c r="J5658" s="54" t="s">
        <v>1744</v>
      </c>
      <c r="K5658" s="37"/>
      <c r="L5658" s="36" t="s">
        <v>2210</v>
      </c>
      <c r="M5658" s="36" t="str">
        <f>IF(LEFT(NICAP[[#This Row],[Date]],1)=0,"Y","N")</f>
        <v>N</v>
      </c>
      <c r="N5658" s="36"/>
      <c r="O5658" s="36" t="str">
        <f>19&amp;LEFT(NICAP[[#This Row],[Date]],2)</f>
        <v>1983</v>
      </c>
      <c r="P5658" s="36" t="str">
        <f>MID(NICAP[[#This Row],[Date]],3,2)</f>
        <v>10</v>
      </c>
      <c r="Q5658" s="36" t="str">
        <f>RIGHT(NICAP[[#This Row],[Date]],2)</f>
        <v>13</v>
      </c>
      <c r="R5658" s="26">
        <f>DATE(NICAP[[#This Row],[Year]],NICAP[[#This Row],[Month]],NICAP[[#This Row],[Day]])</f>
        <v>30602</v>
      </c>
      <c r="S5658" s="35" t="str">
        <f t="shared" si="176"/>
        <v>SC</v>
      </c>
      <c r="T5658" s="24" t="str">
        <f t="shared" si="177"/>
        <v>US</v>
      </c>
    </row>
    <row r="5659" spans="1:20" ht="27" customHeight="1" x14ac:dyDescent="0.2">
      <c r="A5659" s="35">
        <v>5650</v>
      </c>
      <c r="B5659" s="60">
        <v>831015</v>
      </c>
      <c r="C5659" s="44" t="s">
        <v>2209</v>
      </c>
      <c r="D5659" s="44" t="s">
        <v>1686</v>
      </c>
      <c r="E5659" s="44" t="str">
        <f>IF(AND(LEN(NICAP[[#This Row],[State or      Country]])=2,NICAP[[#This Row],[State or      Country]]&lt;&gt;"UK"),"US","Other")</f>
        <v>US</v>
      </c>
      <c r="F5659" s="43">
        <v>3</v>
      </c>
      <c r="G5659" s="41"/>
      <c r="H5659" s="41"/>
      <c r="I5659" s="41"/>
      <c r="J5659" s="41"/>
      <c r="K5659" s="41"/>
      <c r="L5659" s="42" t="s">
        <v>2208</v>
      </c>
      <c r="M5659" s="42" t="str">
        <f>IF(LEFT(NICAP[[#This Row],[Date]],1)=0,"Y","N")</f>
        <v>N</v>
      </c>
      <c r="N5659" s="42"/>
      <c r="O5659" s="42" t="str">
        <f>19&amp;LEFT(NICAP[[#This Row],[Date]],2)</f>
        <v>1983</v>
      </c>
      <c r="P5659" s="42" t="str">
        <f>MID(NICAP[[#This Row],[Date]],3,2)</f>
        <v>10</v>
      </c>
      <c r="Q5659" s="42" t="str">
        <f>RIGHT(NICAP[[#This Row],[Date]],2)</f>
        <v>15</v>
      </c>
      <c r="R5659" s="26">
        <f>DATE(NICAP[[#This Row],[Year]],NICAP[[#This Row],[Month]],NICAP[[#This Row],[Day]])</f>
        <v>30604</v>
      </c>
      <c r="S5659" s="35" t="str">
        <f t="shared" si="176"/>
        <v>PA</v>
      </c>
      <c r="T5659" s="24" t="str">
        <f t="shared" si="177"/>
        <v>US</v>
      </c>
    </row>
    <row r="5660" spans="1:20" ht="42" customHeight="1" x14ac:dyDescent="0.2">
      <c r="A5660" s="35">
        <v>5651</v>
      </c>
      <c r="B5660" s="57">
        <v>831025</v>
      </c>
      <c r="C5660" s="50" t="s">
        <v>2207</v>
      </c>
      <c r="D5660" s="50" t="s">
        <v>1826</v>
      </c>
      <c r="E5660" s="50" t="str">
        <f>IF(AND(LEN(NICAP[[#This Row],[State or      Country]])=2,NICAP[[#This Row],[State or      Country]]&lt;&gt;"UK"),"US","Other")</f>
        <v>US</v>
      </c>
      <c r="F5660" s="49">
        <v>2</v>
      </c>
      <c r="G5660" s="48"/>
      <c r="H5660" s="48"/>
      <c r="I5660" s="48"/>
      <c r="J5660" s="48"/>
      <c r="K5660" s="48"/>
      <c r="L5660" s="42" t="s">
        <v>2206</v>
      </c>
      <c r="M5660" s="42" t="str">
        <f>IF(LEFT(NICAP[[#This Row],[Date]],1)=0,"Y","N")</f>
        <v>N</v>
      </c>
      <c r="N5660" s="42"/>
      <c r="O5660" s="42" t="str">
        <f>19&amp;LEFT(NICAP[[#This Row],[Date]],2)</f>
        <v>1983</v>
      </c>
      <c r="P5660" s="42" t="str">
        <f>MID(NICAP[[#This Row],[Date]],3,2)</f>
        <v>10</v>
      </c>
      <c r="Q5660" s="42" t="str">
        <f>RIGHT(NICAP[[#This Row],[Date]],2)</f>
        <v>25</v>
      </c>
      <c r="R5660" s="26">
        <f>DATE(NICAP[[#This Row],[Year]],NICAP[[#This Row],[Month]],NICAP[[#This Row],[Day]])</f>
        <v>30614</v>
      </c>
      <c r="S5660" s="35" t="str">
        <f t="shared" si="176"/>
        <v>OR</v>
      </c>
      <c r="T5660" s="24" t="str">
        <f t="shared" si="177"/>
        <v>US</v>
      </c>
    </row>
    <row r="5661" spans="1:20" ht="41.25" customHeight="1" x14ac:dyDescent="0.2">
      <c r="A5661" s="35">
        <v>5652</v>
      </c>
      <c r="B5661" s="57">
        <v>831031</v>
      </c>
      <c r="C5661" s="50" t="s">
        <v>2205</v>
      </c>
      <c r="D5661" s="50" t="s">
        <v>1749</v>
      </c>
      <c r="E5661" s="50" t="str">
        <f>IF(AND(LEN(NICAP[[#This Row],[State or      Country]])=2,NICAP[[#This Row],[State or      Country]]&lt;&gt;"UK"),"US","Other")</f>
        <v>Other</v>
      </c>
      <c r="F5661" s="49">
        <v>1</v>
      </c>
      <c r="G5661" s="48"/>
      <c r="H5661" s="48"/>
      <c r="I5661" s="48"/>
      <c r="J5661" s="48"/>
      <c r="K5661" s="48"/>
      <c r="L5661" s="36" t="s">
        <v>2204</v>
      </c>
      <c r="M5661" s="36" t="str">
        <f>IF(LEFT(NICAP[[#This Row],[Date]],1)=0,"Y","N")</f>
        <v>N</v>
      </c>
      <c r="N5661" s="36"/>
      <c r="O5661" s="36" t="str">
        <f>19&amp;LEFT(NICAP[[#This Row],[Date]],2)</f>
        <v>1983</v>
      </c>
      <c r="P5661" s="36" t="str">
        <f>MID(NICAP[[#This Row],[Date]],3,2)</f>
        <v>10</v>
      </c>
      <c r="Q5661" s="36" t="str">
        <f>RIGHT(NICAP[[#This Row],[Date]],2)</f>
        <v>31</v>
      </c>
      <c r="R5661" s="26">
        <f>DATE(NICAP[[#This Row],[Year]],NICAP[[#This Row],[Month]],NICAP[[#This Row],[Day]])</f>
        <v>30620</v>
      </c>
      <c r="S5661" s="35" t="str">
        <f t="shared" si="176"/>
        <v/>
      </c>
      <c r="T5661" s="24" t="str">
        <f t="shared" si="177"/>
        <v>Brazil</v>
      </c>
    </row>
    <row r="5662" spans="1:20" ht="12.75" customHeight="1" x14ac:dyDescent="0.2">
      <c r="A5662" s="35">
        <v>5653</v>
      </c>
      <c r="B5662" s="55">
        <v>831100</v>
      </c>
      <c r="C5662" s="39" t="s">
        <v>2203</v>
      </c>
      <c r="D5662" s="39" t="s">
        <v>1787</v>
      </c>
      <c r="E5662" s="39" t="str">
        <f>IF(AND(LEN(NICAP[[#This Row],[State or      Country]])=2,NICAP[[#This Row],[State or      Country]]&lt;&gt;"UK"),"US","Other")</f>
        <v>US</v>
      </c>
      <c r="F5662" s="38">
        <v>7</v>
      </c>
      <c r="G5662" s="37"/>
      <c r="H5662" s="37"/>
      <c r="I5662" s="37"/>
      <c r="J5662" s="37"/>
      <c r="K5662" s="37"/>
      <c r="L5662" s="36" t="s">
        <v>2202</v>
      </c>
      <c r="M5662" s="36" t="str">
        <f>IF(LEFT(NICAP[[#This Row],[Date]],1)=0,"Y","N")</f>
        <v>N</v>
      </c>
      <c r="N5662" s="36"/>
      <c r="O5662" s="36" t="str">
        <f>19&amp;LEFT(NICAP[[#This Row],[Date]],2)</f>
        <v>1983</v>
      </c>
      <c r="P5662" s="36" t="str">
        <f>MID(NICAP[[#This Row],[Date]],3,2)</f>
        <v>11</v>
      </c>
      <c r="Q5662" s="36" t="str">
        <f>RIGHT(NICAP[[#This Row],[Date]],2)</f>
        <v>00</v>
      </c>
      <c r="R5662" s="26">
        <f>DATE(NICAP[[#This Row],[Year]],NICAP[[#This Row],[Month]],NICAP[[#This Row],[Day]])</f>
        <v>30620</v>
      </c>
      <c r="S5662" s="35" t="str">
        <f t="shared" si="176"/>
        <v>IN</v>
      </c>
      <c r="T5662" s="24" t="str">
        <f t="shared" si="177"/>
        <v>US</v>
      </c>
    </row>
    <row r="5663" spans="1:20" ht="12.75" customHeight="1" x14ac:dyDescent="0.2">
      <c r="A5663" s="35">
        <v>5654</v>
      </c>
      <c r="B5663" s="55">
        <v>831107</v>
      </c>
      <c r="C5663" s="39" t="s">
        <v>2201</v>
      </c>
      <c r="D5663" s="39" t="s">
        <v>1802</v>
      </c>
      <c r="E5663" s="39" t="str">
        <f>IF(AND(LEN(NICAP[[#This Row],[State or      Country]])=2,NICAP[[#This Row],[State or      Country]]&lt;&gt;"UK"),"US","Other")</f>
        <v>Other</v>
      </c>
      <c r="F5663" s="38">
        <v>2</v>
      </c>
      <c r="G5663" s="37"/>
      <c r="H5663" s="37"/>
      <c r="I5663" s="37"/>
      <c r="J5663" s="37"/>
      <c r="K5663" s="37"/>
      <c r="L5663" s="36" t="s">
        <v>2200</v>
      </c>
      <c r="M5663" s="36" t="str">
        <f>IF(LEFT(NICAP[[#This Row],[Date]],1)=0,"Y","N")</f>
        <v>N</v>
      </c>
      <c r="N5663" s="36"/>
      <c r="O5663" s="36" t="str">
        <f>19&amp;LEFT(NICAP[[#This Row],[Date]],2)</f>
        <v>1983</v>
      </c>
      <c r="P5663" s="36" t="str">
        <f>MID(NICAP[[#This Row],[Date]],3,2)</f>
        <v>11</v>
      </c>
      <c r="Q5663" s="36" t="str">
        <f>RIGHT(NICAP[[#This Row],[Date]],2)</f>
        <v>07</v>
      </c>
      <c r="R5663" s="26">
        <f>DATE(NICAP[[#This Row],[Year]],NICAP[[#This Row],[Month]],NICAP[[#This Row],[Day]])</f>
        <v>30627</v>
      </c>
      <c r="S5663" s="35" t="str">
        <f t="shared" si="176"/>
        <v/>
      </c>
      <c r="T5663" s="24" t="str">
        <f t="shared" si="177"/>
        <v>UK</v>
      </c>
    </row>
    <row r="5664" spans="1:20" ht="12.75" customHeight="1" x14ac:dyDescent="0.2">
      <c r="A5664" s="35">
        <v>5655</v>
      </c>
      <c r="B5664" s="55">
        <v>831107</v>
      </c>
      <c r="C5664" s="39" t="s">
        <v>2201</v>
      </c>
      <c r="D5664" s="39" t="s">
        <v>1802</v>
      </c>
      <c r="E5664" s="39" t="str">
        <f>IF(AND(LEN(NICAP[[#This Row],[State or      Country]])=2,NICAP[[#This Row],[State or      Country]]&lt;&gt;"UK"),"US","Other")</f>
        <v>Other</v>
      </c>
      <c r="F5664" s="38">
        <v>8</v>
      </c>
      <c r="G5664" s="37"/>
      <c r="H5664" s="37"/>
      <c r="I5664" s="37"/>
      <c r="J5664" s="37"/>
      <c r="K5664" s="37"/>
      <c r="L5664" s="36" t="s">
        <v>2200</v>
      </c>
      <c r="M5664" s="36" t="str">
        <f>IF(LEFT(NICAP[[#This Row],[Date]],1)=0,"Y","N")</f>
        <v>N</v>
      </c>
      <c r="N5664" s="36"/>
      <c r="O5664" s="36" t="str">
        <f>19&amp;LEFT(NICAP[[#This Row],[Date]],2)</f>
        <v>1983</v>
      </c>
      <c r="P5664" s="36" t="str">
        <f>MID(NICAP[[#This Row],[Date]],3,2)</f>
        <v>11</v>
      </c>
      <c r="Q5664" s="36" t="str">
        <f>RIGHT(NICAP[[#This Row],[Date]],2)</f>
        <v>07</v>
      </c>
      <c r="R5664" s="26">
        <f>DATE(NICAP[[#This Row],[Year]],NICAP[[#This Row],[Month]],NICAP[[#This Row],[Day]])</f>
        <v>30627</v>
      </c>
      <c r="S5664" s="35" t="str">
        <f t="shared" si="176"/>
        <v/>
      </c>
      <c r="T5664" s="24" t="str">
        <f t="shared" si="177"/>
        <v>UK</v>
      </c>
    </row>
    <row r="5665" spans="1:20" ht="12.75" customHeight="1" x14ac:dyDescent="0.2">
      <c r="A5665" s="35">
        <v>5656</v>
      </c>
      <c r="B5665" s="55">
        <v>831126</v>
      </c>
      <c r="C5665" s="39" t="s">
        <v>2192</v>
      </c>
      <c r="D5665" s="39" t="s">
        <v>1787</v>
      </c>
      <c r="E5665" s="39" t="str">
        <f>IF(AND(LEN(NICAP[[#This Row],[State or      Country]])=2,NICAP[[#This Row],[State or      Country]]&lt;&gt;"UK"),"US","Other")</f>
        <v>US</v>
      </c>
      <c r="F5665" s="79">
        <v>7</v>
      </c>
      <c r="G5665" s="37"/>
      <c r="H5665" s="37"/>
      <c r="I5665" s="37"/>
      <c r="J5665" s="37"/>
      <c r="K5665" s="37"/>
      <c r="L5665" s="36" t="s">
        <v>2199</v>
      </c>
      <c r="M5665" s="36" t="str">
        <f>IF(LEFT(NICAP[[#This Row],[Date]],1)=0,"Y","N")</f>
        <v>N</v>
      </c>
      <c r="N5665" s="36"/>
      <c r="O5665" s="36" t="str">
        <f>19&amp;LEFT(NICAP[[#This Row],[Date]],2)</f>
        <v>1983</v>
      </c>
      <c r="P5665" s="36" t="str">
        <f>MID(NICAP[[#This Row],[Date]],3,2)</f>
        <v>11</v>
      </c>
      <c r="Q5665" s="36" t="str">
        <f>RIGHT(NICAP[[#This Row],[Date]],2)</f>
        <v>26</v>
      </c>
      <c r="R5665" s="26">
        <f>DATE(NICAP[[#This Row],[Year]],NICAP[[#This Row],[Month]],NICAP[[#This Row],[Day]])</f>
        <v>30646</v>
      </c>
      <c r="S5665" s="35" t="str">
        <f t="shared" si="176"/>
        <v>IN</v>
      </c>
      <c r="T5665" s="24" t="str">
        <f t="shared" si="177"/>
        <v>US</v>
      </c>
    </row>
    <row r="5666" spans="1:20" ht="57" customHeight="1" x14ac:dyDescent="0.2">
      <c r="A5666" s="35">
        <v>5657</v>
      </c>
      <c r="B5666" s="57">
        <v>831212</v>
      </c>
      <c r="C5666" s="50" t="s">
        <v>2198</v>
      </c>
      <c r="D5666" s="50" t="s">
        <v>1670</v>
      </c>
      <c r="E5666" s="50" t="str">
        <f>IF(AND(LEN(NICAP[[#This Row],[State or      Country]])=2,NICAP[[#This Row],[State or      Country]]&lt;&gt;"UK"),"US","Other")</f>
        <v>US</v>
      </c>
      <c r="F5666" s="75">
        <v>1</v>
      </c>
      <c r="G5666" s="48"/>
      <c r="H5666" s="48"/>
      <c r="I5666" s="48"/>
      <c r="J5666" s="48"/>
      <c r="K5666" s="48"/>
      <c r="L5666" s="36" t="s">
        <v>2197</v>
      </c>
      <c r="M5666" s="36" t="str">
        <f>IF(LEFT(NICAP[[#This Row],[Date]],1)=0,"Y","N")</f>
        <v>N</v>
      </c>
      <c r="N5666" s="36"/>
      <c r="O5666" s="36" t="str">
        <f>19&amp;LEFT(NICAP[[#This Row],[Date]],2)</f>
        <v>1983</v>
      </c>
      <c r="P5666" s="36" t="str">
        <f>MID(NICAP[[#This Row],[Date]],3,2)</f>
        <v>12</v>
      </c>
      <c r="Q5666" s="36" t="str">
        <f>RIGHT(NICAP[[#This Row],[Date]],2)</f>
        <v>12</v>
      </c>
      <c r="R5666" s="26">
        <f>DATE(NICAP[[#This Row],[Year]],NICAP[[#This Row],[Month]],NICAP[[#This Row],[Day]])</f>
        <v>30662</v>
      </c>
      <c r="S5666" s="35" t="str">
        <f t="shared" si="176"/>
        <v>IL</v>
      </c>
      <c r="T5666" s="24" t="str">
        <f t="shared" si="177"/>
        <v>US</v>
      </c>
    </row>
    <row r="5667" spans="1:20" ht="57" customHeight="1" x14ac:dyDescent="0.2">
      <c r="A5667" s="35">
        <v>5658</v>
      </c>
      <c r="B5667" s="57">
        <v>831212</v>
      </c>
      <c r="C5667" s="50" t="s">
        <v>2198</v>
      </c>
      <c r="D5667" s="50" t="s">
        <v>1670</v>
      </c>
      <c r="E5667" s="50" t="str">
        <f>IF(AND(LEN(NICAP[[#This Row],[State or      Country]])=2,NICAP[[#This Row],[State or      Country]]&lt;&gt;"UK"),"US","Other")</f>
        <v>US</v>
      </c>
      <c r="F5667" s="75">
        <v>9</v>
      </c>
      <c r="G5667" s="48"/>
      <c r="H5667" s="80">
        <v>5</v>
      </c>
      <c r="I5667" s="48"/>
      <c r="J5667" s="48"/>
      <c r="K5667" s="48"/>
      <c r="L5667" s="36" t="s">
        <v>2197</v>
      </c>
      <c r="M5667" s="36" t="str">
        <f>IF(LEFT(NICAP[[#This Row],[Date]],1)=0,"Y","N")</f>
        <v>N</v>
      </c>
      <c r="N5667" s="36"/>
      <c r="O5667" s="36" t="str">
        <f>19&amp;LEFT(NICAP[[#This Row],[Date]],2)</f>
        <v>1983</v>
      </c>
      <c r="P5667" s="36" t="str">
        <f>MID(NICAP[[#This Row],[Date]],3,2)</f>
        <v>12</v>
      </c>
      <c r="Q5667" s="36" t="str">
        <f>RIGHT(NICAP[[#This Row],[Date]],2)</f>
        <v>12</v>
      </c>
      <c r="R5667" s="26">
        <f>DATE(NICAP[[#This Row],[Year]],NICAP[[#This Row],[Month]],NICAP[[#This Row],[Day]])</f>
        <v>30662</v>
      </c>
      <c r="S5667" s="35" t="str">
        <f t="shared" si="176"/>
        <v>IL</v>
      </c>
      <c r="T5667" s="24" t="str">
        <f t="shared" si="177"/>
        <v>US</v>
      </c>
    </row>
    <row r="5668" spans="1:20" ht="56.25" customHeight="1" x14ac:dyDescent="0.2">
      <c r="A5668" s="35">
        <v>5659</v>
      </c>
      <c r="B5668" s="57">
        <v>831215</v>
      </c>
      <c r="C5668" s="50" t="s">
        <v>2196</v>
      </c>
      <c r="D5668" s="50" t="s">
        <v>2087</v>
      </c>
      <c r="E5668" s="50" t="str">
        <f>IF(AND(LEN(NICAP[[#This Row],[State or      Country]])=2,NICAP[[#This Row],[State or      Country]]&lt;&gt;"UK"),"US","Other")</f>
        <v>Other</v>
      </c>
      <c r="F5668" s="75">
        <v>2</v>
      </c>
      <c r="G5668" s="48"/>
      <c r="H5668" s="48"/>
      <c r="I5668" s="48"/>
      <c r="J5668" s="48"/>
      <c r="K5668" s="48"/>
      <c r="L5668" s="36" t="s">
        <v>2195</v>
      </c>
      <c r="M5668" s="36" t="str">
        <f>IF(LEFT(NICAP[[#This Row],[Date]],1)=0,"Y","N")</f>
        <v>N</v>
      </c>
      <c r="N5668" s="36"/>
      <c r="O5668" s="36" t="str">
        <f>19&amp;LEFT(NICAP[[#This Row],[Date]],2)</f>
        <v>1983</v>
      </c>
      <c r="P5668" s="36" t="str">
        <f>MID(NICAP[[#This Row],[Date]],3,2)</f>
        <v>12</v>
      </c>
      <c r="Q5668" s="36" t="str">
        <f>RIGHT(NICAP[[#This Row],[Date]],2)</f>
        <v>15</v>
      </c>
      <c r="R5668" s="26">
        <f>DATE(NICAP[[#This Row],[Year]],NICAP[[#This Row],[Month]],NICAP[[#This Row],[Day]])</f>
        <v>30665</v>
      </c>
      <c r="S5668" s="35" t="str">
        <f t="shared" si="176"/>
        <v/>
      </c>
      <c r="T5668" s="24" t="str">
        <f t="shared" si="177"/>
        <v>Scotland</v>
      </c>
    </row>
    <row r="5669" spans="1:20" ht="42.75" customHeight="1" x14ac:dyDescent="0.2">
      <c r="A5669" s="35">
        <v>5660</v>
      </c>
      <c r="B5669" s="57">
        <v>831220</v>
      </c>
      <c r="C5669" s="50" t="s">
        <v>2194</v>
      </c>
      <c r="D5669" s="50" t="s">
        <v>1676</v>
      </c>
      <c r="E5669" s="50" t="str">
        <f>IF(AND(LEN(NICAP[[#This Row],[State or      Country]])=2,NICAP[[#This Row],[State or      Country]]&lt;&gt;"UK"),"US","Other")</f>
        <v>US</v>
      </c>
      <c r="F5669" s="75">
        <v>2</v>
      </c>
      <c r="G5669" s="48"/>
      <c r="H5669" s="48"/>
      <c r="I5669" s="48"/>
      <c r="J5669" s="48"/>
      <c r="K5669" s="48"/>
      <c r="L5669" s="36" t="s">
        <v>2193</v>
      </c>
      <c r="M5669" s="36" t="str">
        <f>IF(LEFT(NICAP[[#This Row],[Date]],1)=0,"Y","N")</f>
        <v>N</v>
      </c>
      <c r="N5669" s="36"/>
      <c r="O5669" s="36" t="str">
        <f>19&amp;LEFT(NICAP[[#This Row],[Date]],2)</f>
        <v>1983</v>
      </c>
      <c r="P5669" s="36" t="str">
        <f>MID(NICAP[[#This Row],[Date]],3,2)</f>
        <v>12</v>
      </c>
      <c r="Q5669" s="36" t="str">
        <f>RIGHT(NICAP[[#This Row],[Date]],2)</f>
        <v>20</v>
      </c>
      <c r="R5669" s="26">
        <f>DATE(NICAP[[#This Row],[Year]],NICAP[[#This Row],[Month]],NICAP[[#This Row],[Day]])</f>
        <v>30670</v>
      </c>
      <c r="S5669" s="35" t="str">
        <f t="shared" si="176"/>
        <v>CA</v>
      </c>
      <c r="T5669" s="24" t="str">
        <f t="shared" si="177"/>
        <v>US</v>
      </c>
    </row>
    <row r="5670" spans="1:20" ht="42" customHeight="1" x14ac:dyDescent="0.2">
      <c r="A5670" s="35">
        <v>5661</v>
      </c>
      <c r="B5670" s="57">
        <v>831227</v>
      </c>
      <c r="C5670" s="50" t="s">
        <v>2192</v>
      </c>
      <c r="D5670" s="50" t="s">
        <v>1787</v>
      </c>
      <c r="E5670" s="50" t="str">
        <f>IF(AND(LEN(NICAP[[#This Row],[State or      Country]])=2,NICAP[[#This Row],[State or      Country]]&lt;&gt;"UK"),"US","Other")</f>
        <v>US</v>
      </c>
      <c r="F5670" s="75">
        <v>2</v>
      </c>
      <c r="G5670" s="48"/>
      <c r="H5670" s="48"/>
      <c r="I5670" s="48"/>
      <c r="J5670" s="48"/>
      <c r="K5670" s="48"/>
      <c r="L5670" s="42" t="s">
        <v>2191</v>
      </c>
      <c r="M5670" s="42" t="str">
        <f>IF(LEFT(NICAP[[#This Row],[Date]],1)=0,"Y","N")</f>
        <v>N</v>
      </c>
      <c r="N5670" s="42"/>
      <c r="O5670" s="42" t="str">
        <f>19&amp;LEFT(NICAP[[#This Row],[Date]],2)</f>
        <v>1983</v>
      </c>
      <c r="P5670" s="42" t="str">
        <f>MID(NICAP[[#This Row],[Date]],3,2)</f>
        <v>12</v>
      </c>
      <c r="Q5670" s="42" t="str">
        <f>RIGHT(NICAP[[#This Row],[Date]],2)</f>
        <v>27</v>
      </c>
      <c r="R5670" s="26">
        <f>DATE(NICAP[[#This Row],[Year]],NICAP[[#This Row],[Month]],NICAP[[#This Row],[Day]])</f>
        <v>30677</v>
      </c>
      <c r="S5670" s="35" t="str">
        <f t="shared" si="176"/>
        <v>IN</v>
      </c>
      <c r="T5670" s="24" t="str">
        <f t="shared" si="177"/>
        <v>US</v>
      </c>
    </row>
    <row r="5671" spans="1:20" ht="12.75" customHeight="1" x14ac:dyDescent="0.2">
      <c r="A5671" s="35">
        <v>5662</v>
      </c>
      <c r="B5671" s="55">
        <v>840000</v>
      </c>
      <c r="C5671" s="39" t="s">
        <v>2190</v>
      </c>
      <c r="D5671" s="39" t="s">
        <v>2189</v>
      </c>
      <c r="E5671" s="39" t="str">
        <f>IF(AND(LEN(NICAP[[#This Row],[State or      Country]])=2,NICAP[[#This Row],[State or      Country]]&lt;&gt;"UK"),"US","Other")</f>
        <v>Other</v>
      </c>
      <c r="F5671" s="79">
        <v>9</v>
      </c>
      <c r="G5671" s="37"/>
      <c r="H5671" s="46">
        <v>5</v>
      </c>
      <c r="I5671" s="37"/>
      <c r="J5671" s="37"/>
      <c r="K5671" s="37"/>
      <c r="L5671" s="36" t="s">
        <v>2188</v>
      </c>
      <c r="M5671" s="36" t="str">
        <f>IF(LEFT(NICAP[[#This Row],[Date]],1)=0,"Y","N")</f>
        <v>N</v>
      </c>
      <c r="N5671" s="36"/>
      <c r="O5671" s="36" t="str">
        <f>19&amp;LEFT(NICAP[[#This Row],[Date]],2)</f>
        <v>1984</v>
      </c>
      <c r="P5671" s="36" t="str">
        <f>MID(NICAP[[#This Row],[Date]],3,2)</f>
        <v>00</v>
      </c>
      <c r="Q5671" s="36" t="str">
        <f>RIGHT(NICAP[[#This Row],[Date]],2)</f>
        <v>00</v>
      </c>
      <c r="R5671" s="26">
        <f>DATE(NICAP[[#This Row],[Year]],NICAP[[#This Row],[Month]],NICAP[[#This Row],[Day]])</f>
        <v>30650</v>
      </c>
      <c r="S5671" s="35" t="str">
        <f t="shared" si="176"/>
        <v/>
      </c>
      <c r="T5671" s="24" t="str">
        <f t="shared" si="177"/>
        <v>Norway</v>
      </c>
    </row>
    <row r="5672" spans="1:20" ht="12.75" customHeight="1" x14ac:dyDescent="0.2">
      <c r="A5672" s="35">
        <v>5663</v>
      </c>
      <c r="B5672" s="53">
        <v>840000</v>
      </c>
      <c r="C5672" s="39" t="s">
        <v>2187</v>
      </c>
      <c r="D5672" s="39" t="s">
        <v>1667</v>
      </c>
      <c r="E5672" s="39" t="str">
        <f>IF(AND(LEN(NICAP[[#This Row],[State or      Country]])=2,NICAP[[#This Row],[State or      Country]]&lt;&gt;"UK"),"US","Other")</f>
        <v>US</v>
      </c>
      <c r="F5672" s="79">
        <v>4</v>
      </c>
      <c r="G5672" s="41"/>
      <c r="H5672" s="41"/>
      <c r="I5672" s="41"/>
      <c r="J5672" s="41"/>
      <c r="K5672" s="41"/>
      <c r="L5672" s="36" t="s">
        <v>2186</v>
      </c>
      <c r="M5672" s="36" t="str">
        <f>IF(LEFT(NICAP[[#This Row],[Date]],1)=0,"Y","N")</f>
        <v>N</v>
      </c>
      <c r="N5672" s="36"/>
      <c r="O5672" s="36" t="str">
        <f>19&amp;LEFT(NICAP[[#This Row],[Date]],2)</f>
        <v>1984</v>
      </c>
      <c r="P5672" s="36" t="str">
        <f>MID(NICAP[[#This Row],[Date]],3,2)</f>
        <v>00</v>
      </c>
      <c r="Q5672" s="36" t="str">
        <f>RIGHT(NICAP[[#This Row],[Date]],2)</f>
        <v>00</v>
      </c>
      <c r="R5672" s="26">
        <f>DATE(NICAP[[#This Row],[Year]],NICAP[[#This Row],[Month]],NICAP[[#This Row],[Day]])</f>
        <v>30650</v>
      </c>
      <c r="S5672" s="35" t="str">
        <f t="shared" si="176"/>
        <v>TX</v>
      </c>
      <c r="T5672" s="24" t="str">
        <f t="shared" si="177"/>
        <v>US</v>
      </c>
    </row>
    <row r="5673" spans="1:20" ht="57.75" customHeight="1" x14ac:dyDescent="0.2">
      <c r="A5673" s="35">
        <v>5664</v>
      </c>
      <c r="B5673" s="57">
        <v>840103</v>
      </c>
      <c r="C5673" s="50" t="s">
        <v>2185</v>
      </c>
      <c r="D5673" s="50" t="s">
        <v>1734</v>
      </c>
      <c r="E5673" s="50" t="str">
        <f>IF(AND(LEN(NICAP[[#This Row],[State or      Country]])=2,NICAP[[#This Row],[State or      Country]]&lt;&gt;"UK"),"US","Other")</f>
        <v>US</v>
      </c>
      <c r="F5673" s="75">
        <v>1</v>
      </c>
      <c r="G5673" s="48"/>
      <c r="H5673" s="48"/>
      <c r="I5673" s="48"/>
      <c r="J5673" s="48"/>
      <c r="K5673" s="48"/>
      <c r="L5673" s="36" t="s">
        <v>2184</v>
      </c>
      <c r="M5673" s="36" t="str">
        <f>IF(LEFT(NICAP[[#This Row],[Date]],1)=0,"Y","N")</f>
        <v>N</v>
      </c>
      <c r="N5673" s="36"/>
      <c r="O5673" s="36" t="str">
        <f>19&amp;LEFT(NICAP[[#This Row],[Date]],2)</f>
        <v>1984</v>
      </c>
      <c r="P5673" s="36" t="str">
        <f>MID(NICAP[[#This Row],[Date]],3,2)</f>
        <v>01</v>
      </c>
      <c r="Q5673" s="36" t="str">
        <f>RIGHT(NICAP[[#This Row],[Date]],2)</f>
        <v>03</v>
      </c>
      <c r="R5673" s="26">
        <f>DATE(NICAP[[#This Row],[Year]],NICAP[[#This Row],[Month]],NICAP[[#This Row],[Day]])</f>
        <v>30684</v>
      </c>
      <c r="S5673" s="35" t="str">
        <f t="shared" si="176"/>
        <v>MI</v>
      </c>
      <c r="T5673" s="24" t="str">
        <f t="shared" si="177"/>
        <v>US</v>
      </c>
    </row>
    <row r="5674" spans="1:20" ht="57" customHeight="1" x14ac:dyDescent="0.2">
      <c r="A5674" s="35">
        <v>5665</v>
      </c>
      <c r="B5674" s="57">
        <v>840108</v>
      </c>
      <c r="C5674" s="50" t="s">
        <v>2183</v>
      </c>
      <c r="D5674" s="50" t="s">
        <v>1697</v>
      </c>
      <c r="E5674" s="50" t="str">
        <f>IF(AND(LEN(NICAP[[#This Row],[State or      Country]])=2,NICAP[[#This Row],[State or      Country]]&lt;&gt;"UK"),"US","Other")</f>
        <v>US</v>
      </c>
      <c r="F5674" s="75">
        <v>2</v>
      </c>
      <c r="G5674" s="48"/>
      <c r="H5674" s="48"/>
      <c r="I5674" s="48"/>
      <c r="J5674" s="48"/>
      <c r="K5674" s="48"/>
      <c r="L5674" s="36" t="s">
        <v>2182</v>
      </c>
      <c r="M5674" s="36" t="str">
        <f>IF(LEFT(NICAP[[#This Row],[Date]],1)=0,"Y","N")</f>
        <v>N</v>
      </c>
      <c r="N5674" s="36"/>
      <c r="O5674" s="36" t="str">
        <f>19&amp;LEFT(NICAP[[#This Row],[Date]],2)</f>
        <v>1984</v>
      </c>
      <c r="P5674" s="36" t="str">
        <f>MID(NICAP[[#This Row],[Date]],3,2)</f>
        <v>01</v>
      </c>
      <c r="Q5674" s="36" t="str">
        <f>RIGHT(NICAP[[#This Row],[Date]],2)</f>
        <v>08</v>
      </c>
      <c r="R5674" s="26">
        <f>DATE(NICAP[[#This Row],[Year]],NICAP[[#This Row],[Month]],NICAP[[#This Row],[Day]])</f>
        <v>30689</v>
      </c>
      <c r="S5674" s="35" t="str">
        <f t="shared" si="176"/>
        <v>MA</v>
      </c>
      <c r="T5674" s="24" t="str">
        <f t="shared" si="177"/>
        <v>US</v>
      </c>
    </row>
    <row r="5675" spans="1:20" ht="56.25" customHeight="1" x14ac:dyDescent="0.2">
      <c r="A5675" s="35">
        <v>5666</v>
      </c>
      <c r="B5675" s="57">
        <v>840108</v>
      </c>
      <c r="C5675" s="50" t="s">
        <v>2183</v>
      </c>
      <c r="D5675" s="50" t="s">
        <v>1697</v>
      </c>
      <c r="E5675" s="50" t="str">
        <f>IF(AND(LEN(NICAP[[#This Row],[State or      Country]])=2,NICAP[[#This Row],[State or      Country]]&lt;&gt;"UK"),"US","Other")</f>
        <v>US</v>
      </c>
      <c r="F5675" s="75">
        <v>7</v>
      </c>
      <c r="G5675" s="48"/>
      <c r="H5675" s="48"/>
      <c r="I5675" s="48"/>
      <c r="J5675" s="48"/>
      <c r="K5675" s="48"/>
      <c r="L5675" s="36" t="s">
        <v>2182</v>
      </c>
      <c r="M5675" s="36" t="str">
        <f>IF(LEFT(NICAP[[#This Row],[Date]],1)=0,"Y","N")</f>
        <v>N</v>
      </c>
      <c r="N5675" s="36"/>
      <c r="O5675" s="36" t="str">
        <f>19&amp;LEFT(NICAP[[#This Row],[Date]],2)</f>
        <v>1984</v>
      </c>
      <c r="P5675" s="36" t="str">
        <f>MID(NICAP[[#This Row],[Date]],3,2)</f>
        <v>01</v>
      </c>
      <c r="Q5675" s="36" t="str">
        <f>RIGHT(NICAP[[#This Row],[Date]],2)</f>
        <v>08</v>
      </c>
      <c r="R5675" s="26">
        <f>DATE(NICAP[[#This Row],[Year]],NICAP[[#This Row],[Month]],NICAP[[#This Row],[Day]])</f>
        <v>30689</v>
      </c>
      <c r="S5675" s="35" t="str">
        <f t="shared" si="176"/>
        <v>MA</v>
      </c>
      <c r="T5675" s="24" t="str">
        <f t="shared" si="177"/>
        <v>US</v>
      </c>
    </row>
    <row r="5676" spans="1:20" ht="72" customHeight="1" x14ac:dyDescent="0.2">
      <c r="A5676" s="35">
        <v>5667</v>
      </c>
      <c r="B5676" s="57">
        <v>840108</v>
      </c>
      <c r="C5676" s="50" t="s">
        <v>2181</v>
      </c>
      <c r="D5676" s="50" t="s">
        <v>2180</v>
      </c>
      <c r="E5676" s="50" t="str">
        <f>IF(AND(LEN(NICAP[[#This Row],[State or      Country]])=2,NICAP[[#This Row],[State or      Country]]&lt;&gt;"UK"),"US","Other")</f>
        <v>US</v>
      </c>
      <c r="F5676" s="75">
        <v>2</v>
      </c>
      <c r="G5676" s="48"/>
      <c r="H5676" s="48"/>
      <c r="I5676" s="48"/>
      <c r="J5676" s="48"/>
      <c r="K5676" s="48"/>
      <c r="L5676" s="36" t="s">
        <v>2179</v>
      </c>
      <c r="M5676" s="36" t="str">
        <f>IF(LEFT(NICAP[[#This Row],[Date]],1)=0,"Y","N")</f>
        <v>N</v>
      </c>
      <c r="N5676" s="36"/>
      <c r="O5676" s="36" t="str">
        <f>19&amp;LEFT(NICAP[[#This Row],[Date]],2)</f>
        <v>1984</v>
      </c>
      <c r="P5676" s="36" t="str">
        <f>MID(NICAP[[#This Row],[Date]],3,2)</f>
        <v>01</v>
      </c>
      <c r="Q5676" s="36" t="str">
        <f>RIGHT(NICAP[[#This Row],[Date]],2)</f>
        <v>08</v>
      </c>
      <c r="R5676" s="26">
        <f>DATE(NICAP[[#This Row],[Year]],NICAP[[#This Row],[Month]],NICAP[[#This Row],[Day]])</f>
        <v>30689</v>
      </c>
      <c r="S5676" s="35" t="str">
        <f t="shared" si="176"/>
        <v>NE</v>
      </c>
      <c r="T5676" s="24" t="str">
        <f t="shared" si="177"/>
        <v>US</v>
      </c>
    </row>
    <row r="5677" spans="1:20" ht="71.25" customHeight="1" x14ac:dyDescent="0.2">
      <c r="A5677" s="35">
        <v>5668</v>
      </c>
      <c r="B5677" s="57">
        <v>840108</v>
      </c>
      <c r="C5677" s="50" t="s">
        <v>2181</v>
      </c>
      <c r="D5677" s="50" t="s">
        <v>2180</v>
      </c>
      <c r="E5677" s="50" t="str">
        <f>IF(AND(LEN(NICAP[[#This Row],[State or      Country]])=2,NICAP[[#This Row],[State or      Country]]&lt;&gt;"UK"),"US","Other")</f>
        <v>US</v>
      </c>
      <c r="F5677" s="75">
        <v>3</v>
      </c>
      <c r="G5677" s="48"/>
      <c r="H5677" s="48"/>
      <c r="I5677" s="48"/>
      <c r="J5677" s="48"/>
      <c r="K5677" s="48"/>
      <c r="L5677" s="36" t="s">
        <v>2179</v>
      </c>
      <c r="M5677" s="36" t="str">
        <f>IF(LEFT(NICAP[[#This Row],[Date]],1)=0,"Y","N")</f>
        <v>N</v>
      </c>
      <c r="N5677" s="36"/>
      <c r="O5677" s="36" t="str">
        <f>19&amp;LEFT(NICAP[[#This Row],[Date]],2)</f>
        <v>1984</v>
      </c>
      <c r="P5677" s="36" t="str">
        <f>MID(NICAP[[#This Row],[Date]],3,2)</f>
        <v>01</v>
      </c>
      <c r="Q5677" s="36" t="str">
        <f>RIGHT(NICAP[[#This Row],[Date]],2)</f>
        <v>08</v>
      </c>
      <c r="R5677" s="26">
        <f>DATE(NICAP[[#This Row],[Year]],NICAP[[#This Row],[Month]],NICAP[[#This Row],[Day]])</f>
        <v>30689</v>
      </c>
      <c r="S5677" s="35" t="str">
        <f t="shared" si="176"/>
        <v>NE</v>
      </c>
      <c r="T5677" s="24" t="str">
        <f t="shared" si="177"/>
        <v>US</v>
      </c>
    </row>
    <row r="5678" spans="1:20" ht="57.75" customHeight="1" x14ac:dyDescent="0.2">
      <c r="A5678" s="35">
        <v>5669</v>
      </c>
      <c r="B5678" s="57">
        <v>840109</v>
      </c>
      <c r="C5678" s="50" t="s">
        <v>2178</v>
      </c>
      <c r="D5678" s="50" t="s">
        <v>1787</v>
      </c>
      <c r="E5678" s="50" t="str">
        <f>IF(AND(LEN(NICAP[[#This Row],[State or      Country]])=2,NICAP[[#This Row],[State or      Country]]&lt;&gt;"UK"),"US","Other")</f>
        <v>US</v>
      </c>
      <c r="F5678" s="49">
        <v>2</v>
      </c>
      <c r="G5678" s="48"/>
      <c r="H5678" s="48"/>
      <c r="I5678" s="48"/>
      <c r="J5678" s="48"/>
      <c r="K5678" s="48"/>
      <c r="L5678" s="36" t="s">
        <v>2177</v>
      </c>
      <c r="M5678" s="36" t="str">
        <f>IF(LEFT(NICAP[[#This Row],[Date]],1)=0,"Y","N")</f>
        <v>N</v>
      </c>
      <c r="N5678" s="36"/>
      <c r="O5678" s="36" t="str">
        <f>19&amp;LEFT(NICAP[[#This Row],[Date]],2)</f>
        <v>1984</v>
      </c>
      <c r="P5678" s="36" t="str">
        <f>MID(NICAP[[#This Row],[Date]],3,2)</f>
        <v>01</v>
      </c>
      <c r="Q5678" s="36" t="str">
        <f>RIGHT(NICAP[[#This Row],[Date]],2)</f>
        <v>09</v>
      </c>
      <c r="R5678" s="26">
        <f>DATE(NICAP[[#This Row],[Year]],NICAP[[#This Row],[Month]],NICAP[[#This Row],[Day]])</f>
        <v>30690</v>
      </c>
      <c r="S5678" s="35" t="str">
        <f t="shared" si="176"/>
        <v>IN</v>
      </c>
      <c r="T5678" s="24" t="str">
        <f t="shared" si="177"/>
        <v>US</v>
      </c>
    </row>
    <row r="5679" spans="1:20" ht="42" customHeight="1" x14ac:dyDescent="0.2">
      <c r="A5679" s="35">
        <v>5670</v>
      </c>
      <c r="B5679" s="57">
        <v>840109</v>
      </c>
      <c r="C5679" s="50" t="s">
        <v>2176</v>
      </c>
      <c r="D5679" s="50" t="s">
        <v>1676</v>
      </c>
      <c r="E5679" s="50" t="str">
        <f>IF(AND(LEN(NICAP[[#This Row],[State or      Country]])=2,NICAP[[#This Row],[State or      Country]]&lt;&gt;"UK"),"US","Other")</f>
        <v>US</v>
      </c>
      <c r="F5679" s="49">
        <v>2</v>
      </c>
      <c r="G5679" s="48"/>
      <c r="H5679" s="48"/>
      <c r="I5679" s="48"/>
      <c r="J5679" s="48"/>
      <c r="K5679" s="48"/>
      <c r="L5679" s="42" t="s">
        <v>2175</v>
      </c>
      <c r="M5679" s="42" t="str">
        <f>IF(LEFT(NICAP[[#This Row],[Date]],1)=0,"Y","N")</f>
        <v>N</v>
      </c>
      <c r="N5679" s="42"/>
      <c r="O5679" s="42" t="str">
        <f>19&amp;LEFT(NICAP[[#This Row],[Date]],2)</f>
        <v>1984</v>
      </c>
      <c r="P5679" s="42" t="str">
        <f>MID(NICAP[[#This Row],[Date]],3,2)</f>
        <v>01</v>
      </c>
      <c r="Q5679" s="42" t="str">
        <f>RIGHT(NICAP[[#This Row],[Date]],2)</f>
        <v>09</v>
      </c>
      <c r="R5679" s="26">
        <f>DATE(NICAP[[#This Row],[Year]],NICAP[[#This Row],[Month]],NICAP[[#This Row],[Day]])</f>
        <v>30690</v>
      </c>
      <c r="S5679" s="35" t="str">
        <f t="shared" si="176"/>
        <v>CA</v>
      </c>
      <c r="T5679" s="24" t="str">
        <f t="shared" si="177"/>
        <v>US</v>
      </c>
    </row>
    <row r="5680" spans="1:20" ht="56.25" customHeight="1" x14ac:dyDescent="0.2">
      <c r="A5680" s="35">
        <v>5671</v>
      </c>
      <c r="B5680" s="57">
        <v>840109</v>
      </c>
      <c r="C5680" s="50" t="s">
        <v>2174</v>
      </c>
      <c r="D5680" s="50" t="s">
        <v>1775</v>
      </c>
      <c r="E5680" s="50" t="str">
        <f>IF(AND(LEN(NICAP[[#This Row],[State or      Country]])=2,NICAP[[#This Row],[State or      Country]]&lt;&gt;"UK"),"US","Other")</f>
        <v>US</v>
      </c>
      <c r="F5680" s="49">
        <v>2</v>
      </c>
      <c r="G5680" s="48"/>
      <c r="H5680" s="48"/>
      <c r="I5680" s="48"/>
      <c r="J5680" s="48"/>
      <c r="K5680" s="48"/>
      <c r="L5680" s="36" t="s">
        <v>2173</v>
      </c>
      <c r="M5680" s="36" t="str">
        <f>IF(LEFT(NICAP[[#This Row],[Date]],1)=0,"Y","N")</f>
        <v>N</v>
      </c>
      <c r="N5680" s="36"/>
      <c r="O5680" s="36" t="str">
        <f>19&amp;LEFT(NICAP[[#This Row],[Date]],2)</f>
        <v>1984</v>
      </c>
      <c r="P5680" s="36" t="str">
        <f>MID(NICAP[[#This Row],[Date]],3,2)</f>
        <v>01</v>
      </c>
      <c r="Q5680" s="36" t="str">
        <f>RIGHT(NICAP[[#This Row],[Date]],2)</f>
        <v>09</v>
      </c>
      <c r="R5680" s="26">
        <f>DATE(NICAP[[#This Row],[Year]],NICAP[[#This Row],[Month]],NICAP[[#This Row],[Day]])</f>
        <v>30690</v>
      </c>
      <c r="S5680" s="35" t="str">
        <f t="shared" si="176"/>
        <v>CT</v>
      </c>
      <c r="T5680" s="24" t="str">
        <f t="shared" si="177"/>
        <v>US</v>
      </c>
    </row>
    <row r="5681" spans="1:20" ht="42.75" customHeight="1" x14ac:dyDescent="0.2">
      <c r="A5681" s="35">
        <v>5672</v>
      </c>
      <c r="B5681" s="57">
        <v>840109</v>
      </c>
      <c r="C5681" s="50" t="s">
        <v>2172</v>
      </c>
      <c r="D5681" s="50" t="s">
        <v>1726</v>
      </c>
      <c r="E5681" s="50" t="str">
        <f>IF(AND(LEN(NICAP[[#This Row],[State or      Country]])=2,NICAP[[#This Row],[State or      Country]]&lt;&gt;"UK"),"US","Other")</f>
        <v>US</v>
      </c>
      <c r="F5681" s="49">
        <v>2</v>
      </c>
      <c r="G5681" s="48"/>
      <c r="H5681" s="48"/>
      <c r="I5681" s="48"/>
      <c r="J5681" s="48"/>
      <c r="K5681" s="48"/>
      <c r="L5681" s="36" t="s">
        <v>2171</v>
      </c>
      <c r="M5681" s="36" t="str">
        <f>IF(LEFT(NICAP[[#This Row],[Date]],1)=0,"Y","N")</f>
        <v>N</v>
      </c>
      <c r="N5681" s="36"/>
      <c r="O5681" s="36" t="str">
        <f>19&amp;LEFT(NICAP[[#This Row],[Date]],2)</f>
        <v>1984</v>
      </c>
      <c r="P5681" s="36" t="str">
        <f>MID(NICAP[[#This Row],[Date]],3,2)</f>
        <v>01</v>
      </c>
      <c r="Q5681" s="36" t="str">
        <f>RIGHT(NICAP[[#This Row],[Date]],2)</f>
        <v>09</v>
      </c>
      <c r="R5681" s="26">
        <f>DATE(NICAP[[#This Row],[Year]],NICAP[[#This Row],[Month]],NICAP[[#This Row],[Day]])</f>
        <v>30690</v>
      </c>
      <c r="S5681" s="35" t="str">
        <f t="shared" si="176"/>
        <v>NJ</v>
      </c>
      <c r="T5681" s="24" t="str">
        <f t="shared" si="177"/>
        <v>US</v>
      </c>
    </row>
    <row r="5682" spans="1:20" ht="57" customHeight="1" x14ac:dyDescent="0.2">
      <c r="A5682" s="35">
        <v>5673</v>
      </c>
      <c r="B5682" s="57">
        <v>840109</v>
      </c>
      <c r="C5682" s="50" t="s">
        <v>2170</v>
      </c>
      <c r="D5682" s="50" t="s">
        <v>1676</v>
      </c>
      <c r="E5682" s="50" t="str">
        <f>IF(AND(LEN(NICAP[[#This Row],[State or      Country]])=2,NICAP[[#This Row],[State or      Country]]&lt;&gt;"UK"),"US","Other")</f>
        <v>US</v>
      </c>
      <c r="F5682" s="49">
        <v>2</v>
      </c>
      <c r="G5682" s="48"/>
      <c r="H5682" s="48"/>
      <c r="I5682" s="48"/>
      <c r="J5682" s="48"/>
      <c r="K5682" s="48"/>
      <c r="L5682" s="36" t="s">
        <v>2169</v>
      </c>
      <c r="M5682" s="36" t="str">
        <f>IF(LEFT(NICAP[[#This Row],[Date]],1)=0,"Y","N")</f>
        <v>N</v>
      </c>
      <c r="N5682" s="36"/>
      <c r="O5682" s="36" t="str">
        <f>19&amp;LEFT(NICAP[[#This Row],[Date]],2)</f>
        <v>1984</v>
      </c>
      <c r="P5682" s="36" t="str">
        <f>MID(NICAP[[#This Row],[Date]],3,2)</f>
        <v>01</v>
      </c>
      <c r="Q5682" s="36" t="str">
        <f>RIGHT(NICAP[[#This Row],[Date]],2)</f>
        <v>09</v>
      </c>
      <c r="R5682" s="26">
        <f>DATE(NICAP[[#This Row],[Year]],NICAP[[#This Row],[Month]],NICAP[[#This Row],[Day]])</f>
        <v>30690</v>
      </c>
      <c r="S5682" s="35" t="str">
        <f t="shared" si="176"/>
        <v>CA</v>
      </c>
      <c r="T5682" s="24" t="str">
        <f t="shared" si="177"/>
        <v>US</v>
      </c>
    </row>
    <row r="5683" spans="1:20" ht="56.25" customHeight="1" x14ac:dyDescent="0.2">
      <c r="A5683" s="35">
        <v>5674</v>
      </c>
      <c r="B5683" s="57">
        <v>840121</v>
      </c>
      <c r="C5683" s="50" t="s">
        <v>2168</v>
      </c>
      <c r="D5683" s="50" t="s">
        <v>1758</v>
      </c>
      <c r="E5683" s="50" t="str">
        <f>IF(AND(LEN(NICAP[[#This Row],[State or      Country]])=2,NICAP[[#This Row],[State or      Country]]&lt;&gt;"UK"),"US","Other")</f>
        <v>US</v>
      </c>
      <c r="F5683" s="49">
        <v>2</v>
      </c>
      <c r="G5683" s="48"/>
      <c r="H5683" s="48"/>
      <c r="I5683" s="48"/>
      <c r="J5683" s="48"/>
      <c r="K5683" s="48"/>
      <c r="L5683" s="42" t="s">
        <v>2167</v>
      </c>
      <c r="M5683" s="42" t="str">
        <f>IF(LEFT(NICAP[[#This Row],[Date]],1)=0,"Y","N")</f>
        <v>N</v>
      </c>
      <c r="N5683" s="42"/>
      <c r="O5683" s="42" t="str">
        <f>19&amp;LEFT(NICAP[[#This Row],[Date]],2)</f>
        <v>1984</v>
      </c>
      <c r="P5683" s="42" t="str">
        <f>MID(NICAP[[#This Row],[Date]],3,2)</f>
        <v>01</v>
      </c>
      <c r="Q5683" s="42" t="str">
        <f>RIGHT(NICAP[[#This Row],[Date]],2)</f>
        <v>21</v>
      </c>
      <c r="R5683" s="26">
        <f>DATE(NICAP[[#This Row],[Year]],NICAP[[#This Row],[Month]],NICAP[[#This Row],[Day]])</f>
        <v>30702</v>
      </c>
      <c r="S5683" s="35" t="str">
        <f t="shared" si="176"/>
        <v>NY</v>
      </c>
      <c r="T5683" s="24" t="str">
        <f t="shared" si="177"/>
        <v>US</v>
      </c>
    </row>
    <row r="5684" spans="1:20" ht="42.75" customHeight="1" x14ac:dyDescent="0.2">
      <c r="A5684" s="35">
        <v>5675</v>
      </c>
      <c r="B5684" s="57">
        <v>840122</v>
      </c>
      <c r="C5684" s="50" t="s">
        <v>2166</v>
      </c>
      <c r="D5684" s="50" t="s">
        <v>1694</v>
      </c>
      <c r="E5684" s="50" t="str">
        <f>IF(AND(LEN(NICAP[[#This Row],[State or      Country]])=2,NICAP[[#This Row],[State or      Country]]&lt;&gt;"UK"),"US","Other")</f>
        <v>US</v>
      </c>
      <c r="F5684" s="49">
        <v>11</v>
      </c>
      <c r="G5684" s="48"/>
      <c r="H5684" s="48"/>
      <c r="I5684" s="48"/>
      <c r="J5684" s="48"/>
      <c r="K5684" s="48"/>
      <c r="L5684" s="36" t="s">
        <v>2165</v>
      </c>
      <c r="M5684" s="36" t="str">
        <f>IF(LEFT(NICAP[[#This Row],[Date]],1)=0,"Y","N")</f>
        <v>N</v>
      </c>
      <c r="N5684" s="36"/>
      <c r="O5684" s="36" t="str">
        <f>19&amp;LEFT(NICAP[[#This Row],[Date]],2)</f>
        <v>1984</v>
      </c>
      <c r="P5684" s="36" t="str">
        <f>MID(NICAP[[#This Row],[Date]],3,2)</f>
        <v>01</v>
      </c>
      <c r="Q5684" s="36" t="str">
        <f>RIGHT(NICAP[[#This Row],[Date]],2)</f>
        <v>22</v>
      </c>
      <c r="R5684" s="26">
        <f>DATE(NICAP[[#This Row],[Year]],NICAP[[#This Row],[Month]],NICAP[[#This Row],[Day]])</f>
        <v>30703</v>
      </c>
      <c r="S5684" s="35" t="str">
        <f t="shared" si="176"/>
        <v>OH</v>
      </c>
      <c r="T5684" s="24" t="str">
        <f t="shared" si="177"/>
        <v>US</v>
      </c>
    </row>
    <row r="5685" spans="1:20" ht="57" customHeight="1" x14ac:dyDescent="0.2">
      <c r="A5685" s="35">
        <v>5676</v>
      </c>
      <c r="B5685" s="57">
        <v>840122</v>
      </c>
      <c r="C5685" s="50" t="s">
        <v>2164</v>
      </c>
      <c r="D5685" s="50" t="s">
        <v>1689</v>
      </c>
      <c r="E5685" s="50" t="str">
        <f>IF(AND(LEN(NICAP[[#This Row],[State or      Country]])=2,NICAP[[#This Row],[State or      Country]]&lt;&gt;"UK"),"US","Other")</f>
        <v>US</v>
      </c>
      <c r="F5685" s="49">
        <v>2</v>
      </c>
      <c r="G5685" s="48"/>
      <c r="H5685" s="48"/>
      <c r="I5685" s="48"/>
      <c r="J5685" s="48"/>
      <c r="K5685" s="48"/>
      <c r="L5685" s="36" t="s">
        <v>2163</v>
      </c>
      <c r="M5685" s="36" t="str">
        <f>IF(LEFT(NICAP[[#This Row],[Date]],1)=0,"Y","N")</f>
        <v>N</v>
      </c>
      <c r="N5685" s="36"/>
      <c r="O5685" s="36" t="str">
        <f>19&amp;LEFT(NICAP[[#This Row],[Date]],2)</f>
        <v>1984</v>
      </c>
      <c r="P5685" s="36" t="str">
        <f>MID(NICAP[[#This Row],[Date]],3,2)</f>
        <v>01</v>
      </c>
      <c r="Q5685" s="36" t="str">
        <f>RIGHT(NICAP[[#This Row],[Date]],2)</f>
        <v>22</v>
      </c>
      <c r="R5685" s="26">
        <f>DATE(NICAP[[#This Row],[Year]],NICAP[[#This Row],[Month]],NICAP[[#This Row],[Day]])</f>
        <v>30703</v>
      </c>
      <c r="S5685" s="35" t="str">
        <f t="shared" si="176"/>
        <v>GA</v>
      </c>
      <c r="T5685" s="24" t="str">
        <f t="shared" si="177"/>
        <v>US</v>
      </c>
    </row>
    <row r="5686" spans="1:20" ht="56.25" customHeight="1" x14ac:dyDescent="0.2">
      <c r="A5686" s="35">
        <v>5677</v>
      </c>
      <c r="B5686" s="57">
        <v>840122</v>
      </c>
      <c r="C5686" s="50" t="s">
        <v>2162</v>
      </c>
      <c r="D5686" s="50" t="s">
        <v>1844</v>
      </c>
      <c r="E5686" s="50" t="str">
        <f>IF(AND(LEN(NICAP[[#This Row],[State or      Country]])=2,NICAP[[#This Row],[State or      Country]]&lt;&gt;"UK"),"US","Other")</f>
        <v>US</v>
      </c>
      <c r="F5686" s="49">
        <v>2</v>
      </c>
      <c r="G5686" s="48"/>
      <c r="H5686" s="48"/>
      <c r="I5686" s="48"/>
      <c r="J5686" s="48"/>
      <c r="K5686" s="48"/>
      <c r="L5686" s="42" t="s">
        <v>2161</v>
      </c>
      <c r="M5686" s="42" t="str">
        <f>IF(LEFT(NICAP[[#This Row],[Date]],1)=0,"Y","N")</f>
        <v>N</v>
      </c>
      <c r="N5686" s="42"/>
      <c r="O5686" s="42" t="str">
        <f>19&amp;LEFT(NICAP[[#This Row],[Date]],2)</f>
        <v>1984</v>
      </c>
      <c r="P5686" s="42" t="str">
        <f>MID(NICAP[[#This Row],[Date]],3,2)</f>
        <v>01</v>
      </c>
      <c r="Q5686" s="42" t="str">
        <f>RIGHT(NICAP[[#This Row],[Date]],2)</f>
        <v>22</v>
      </c>
      <c r="R5686" s="26">
        <f>DATE(NICAP[[#This Row],[Year]],NICAP[[#This Row],[Month]],NICAP[[#This Row],[Day]])</f>
        <v>30703</v>
      </c>
      <c r="S5686" s="35" t="str">
        <f t="shared" si="176"/>
        <v>MO</v>
      </c>
      <c r="T5686" s="24" t="str">
        <f t="shared" si="177"/>
        <v>US</v>
      </c>
    </row>
    <row r="5687" spans="1:20" ht="57.75" customHeight="1" x14ac:dyDescent="0.2">
      <c r="A5687" s="35">
        <v>5678</v>
      </c>
      <c r="B5687" s="57">
        <v>840122</v>
      </c>
      <c r="C5687" s="50" t="s">
        <v>2160</v>
      </c>
      <c r="D5687" s="50" t="s">
        <v>2050</v>
      </c>
      <c r="E5687" s="50" t="str">
        <f>IF(AND(LEN(NICAP[[#This Row],[State or      Country]])=2,NICAP[[#This Row],[State or      Country]]&lt;&gt;"UK"),"US","Other")</f>
        <v>US</v>
      </c>
      <c r="F5687" s="49">
        <v>2</v>
      </c>
      <c r="G5687" s="48"/>
      <c r="H5687" s="48"/>
      <c r="I5687" s="48"/>
      <c r="J5687" s="48"/>
      <c r="K5687" s="48"/>
      <c r="L5687" s="36" t="s">
        <v>2159</v>
      </c>
      <c r="M5687" s="36" t="str">
        <f>IF(LEFT(NICAP[[#This Row],[Date]],1)=0,"Y","N")</f>
        <v>N</v>
      </c>
      <c r="N5687" s="36"/>
      <c r="O5687" s="36" t="str">
        <f>19&amp;LEFT(NICAP[[#This Row],[Date]],2)</f>
        <v>1984</v>
      </c>
      <c r="P5687" s="36" t="str">
        <f>MID(NICAP[[#This Row],[Date]],3,2)</f>
        <v>01</v>
      </c>
      <c r="Q5687" s="36" t="str">
        <f>RIGHT(NICAP[[#This Row],[Date]],2)</f>
        <v>22</v>
      </c>
      <c r="R5687" s="26">
        <f>DATE(NICAP[[#This Row],[Year]],NICAP[[#This Row],[Month]],NICAP[[#This Row],[Day]])</f>
        <v>30703</v>
      </c>
      <c r="S5687" s="35" t="str">
        <f t="shared" si="176"/>
        <v>WV</v>
      </c>
      <c r="T5687" s="24" t="str">
        <f t="shared" si="177"/>
        <v>US</v>
      </c>
    </row>
    <row r="5688" spans="1:20" ht="72" customHeight="1" x14ac:dyDescent="0.2">
      <c r="A5688" s="35">
        <v>5679</v>
      </c>
      <c r="B5688" s="57">
        <v>840127</v>
      </c>
      <c r="C5688" s="50" t="s">
        <v>2158</v>
      </c>
      <c r="D5688" s="50" t="s">
        <v>1676</v>
      </c>
      <c r="E5688" s="50" t="str">
        <f>IF(AND(LEN(NICAP[[#This Row],[State or      Country]])=2,NICAP[[#This Row],[State or      Country]]&lt;&gt;"UK"),"US","Other")</f>
        <v>US</v>
      </c>
      <c r="F5688" s="49">
        <v>1</v>
      </c>
      <c r="G5688" s="48"/>
      <c r="H5688" s="48"/>
      <c r="I5688" s="48"/>
      <c r="J5688" s="48"/>
      <c r="K5688" s="48"/>
      <c r="L5688" s="36" t="s">
        <v>2157</v>
      </c>
      <c r="M5688" s="36" t="str">
        <f>IF(LEFT(NICAP[[#This Row],[Date]],1)=0,"Y","N")</f>
        <v>N</v>
      </c>
      <c r="N5688" s="36"/>
      <c r="O5688" s="36" t="str">
        <f>19&amp;LEFT(NICAP[[#This Row],[Date]],2)</f>
        <v>1984</v>
      </c>
      <c r="P5688" s="36" t="str">
        <f>MID(NICAP[[#This Row],[Date]],3,2)</f>
        <v>01</v>
      </c>
      <c r="Q5688" s="36" t="str">
        <f>RIGHT(NICAP[[#This Row],[Date]],2)</f>
        <v>27</v>
      </c>
      <c r="R5688" s="26">
        <f>DATE(NICAP[[#This Row],[Year]],NICAP[[#This Row],[Month]],NICAP[[#This Row],[Day]])</f>
        <v>30708</v>
      </c>
      <c r="S5688" s="35" t="str">
        <f t="shared" si="176"/>
        <v>CA</v>
      </c>
      <c r="T5688" s="24" t="str">
        <f t="shared" si="177"/>
        <v>US</v>
      </c>
    </row>
    <row r="5689" spans="1:20" ht="56.25" customHeight="1" x14ac:dyDescent="0.2">
      <c r="A5689" s="35">
        <v>5680</v>
      </c>
      <c r="B5689" s="57">
        <v>840127</v>
      </c>
      <c r="C5689" s="50" t="s">
        <v>2156</v>
      </c>
      <c r="D5689" s="50" t="s">
        <v>1686</v>
      </c>
      <c r="E5689" s="50" t="str">
        <f>IF(AND(LEN(NICAP[[#This Row],[State or      Country]])=2,NICAP[[#This Row],[State or      Country]]&lt;&gt;"UK"),"US","Other")</f>
        <v>US</v>
      </c>
      <c r="F5689" s="49">
        <v>2</v>
      </c>
      <c r="G5689" s="48"/>
      <c r="H5689" s="48"/>
      <c r="I5689" s="48"/>
      <c r="J5689" s="48"/>
      <c r="K5689" s="48"/>
      <c r="L5689" s="42" t="s">
        <v>2155</v>
      </c>
      <c r="M5689" s="42" t="str">
        <f>IF(LEFT(NICAP[[#This Row],[Date]],1)=0,"Y","N")</f>
        <v>N</v>
      </c>
      <c r="N5689" s="42"/>
      <c r="O5689" s="42" t="str">
        <f>19&amp;LEFT(NICAP[[#This Row],[Date]],2)</f>
        <v>1984</v>
      </c>
      <c r="P5689" s="42" t="str">
        <f>MID(NICAP[[#This Row],[Date]],3,2)</f>
        <v>01</v>
      </c>
      <c r="Q5689" s="42" t="str">
        <f>RIGHT(NICAP[[#This Row],[Date]],2)</f>
        <v>27</v>
      </c>
      <c r="R5689" s="26">
        <f>DATE(NICAP[[#This Row],[Year]],NICAP[[#This Row],[Month]],NICAP[[#This Row],[Day]])</f>
        <v>30708</v>
      </c>
      <c r="S5689" s="35" t="str">
        <f t="shared" si="176"/>
        <v>PA</v>
      </c>
      <c r="T5689" s="24" t="str">
        <f t="shared" si="177"/>
        <v>US</v>
      </c>
    </row>
    <row r="5690" spans="1:20" ht="27.75" customHeight="1" x14ac:dyDescent="0.2">
      <c r="A5690" s="35">
        <v>5681</v>
      </c>
      <c r="B5690" s="60">
        <v>840128</v>
      </c>
      <c r="C5690" s="44" t="s">
        <v>2154</v>
      </c>
      <c r="D5690" s="44" t="s">
        <v>1726</v>
      </c>
      <c r="E5690" s="44" t="str">
        <f>IF(AND(LEN(NICAP[[#This Row],[State or      Country]])=2,NICAP[[#This Row],[State or      Country]]&lt;&gt;"UK"),"US","Other")</f>
        <v>US</v>
      </c>
      <c r="F5690" s="74">
        <v>2</v>
      </c>
      <c r="G5690" s="41"/>
      <c r="H5690" s="41"/>
      <c r="I5690" s="41"/>
      <c r="J5690" s="41"/>
      <c r="K5690" s="41"/>
      <c r="L5690" s="42" t="s">
        <v>2153</v>
      </c>
      <c r="M5690" s="42" t="str">
        <f>IF(LEFT(NICAP[[#This Row],[Date]],1)=0,"Y","N")</f>
        <v>N</v>
      </c>
      <c r="N5690" s="42"/>
      <c r="O5690" s="42" t="str">
        <f>19&amp;LEFT(NICAP[[#This Row],[Date]],2)</f>
        <v>1984</v>
      </c>
      <c r="P5690" s="42" t="str">
        <f>MID(NICAP[[#This Row],[Date]],3,2)</f>
        <v>01</v>
      </c>
      <c r="Q5690" s="42" t="str">
        <f>RIGHT(NICAP[[#This Row],[Date]],2)</f>
        <v>28</v>
      </c>
      <c r="R5690" s="26">
        <f>DATE(NICAP[[#This Row],[Year]],NICAP[[#This Row],[Month]],NICAP[[#This Row],[Day]])</f>
        <v>30709</v>
      </c>
      <c r="S5690" s="35" t="str">
        <f t="shared" si="176"/>
        <v>NJ</v>
      </c>
      <c r="T5690" s="24" t="str">
        <f t="shared" si="177"/>
        <v>US</v>
      </c>
    </row>
    <row r="5691" spans="1:20" ht="87" customHeight="1" x14ac:dyDescent="0.2">
      <c r="A5691" s="35">
        <v>5682</v>
      </c>
      <c r="B5691" s="57">
        <v>840130</v>
      </c>
      <c r="C5691" s="50" t="s">
        <v>2152</v>
      </c>
      <c r="D5691" s="50" t="s">
        <v>1683</v>
      </c>
      <c r="E5691" s="50" t="str">
        <f>IF(AND(LEN(NICAP[[#This Row],[State or      Country]])=2,NICAP[[#This Row],[State or      Country]]&lt;&gt;"UK"),"US","Other")</f>
        <v>US</v>
      </c>
      <c r="F5691" s="75">
        <v>1</v>
      </c>
      <c r="G5691" s="48"/>
      <c r="H5691" s="48"/>
      <c r="I5691" s="48"/>
      <c r="J5691" s="48"/>
      <c r="K5691" s="48"/>
      <c r="L5691" s="36" t="s">
        <v>2151</v>
      </c>
      <c r="M5691" s="36" t="str">
        <f>IF(LEFT(NICAP[[#This Row],[Date]],1)=0,"Y","N")</f>
        <v>N</v>
      </c>
      <c r="N5691" s="36"/>
      <c r="O5691" s="36" t="str">
        <f>19&amp;LEFT(NICAP[[#This Row],[Date]],2)</f>
        <v>1984</v>
      </c>
      <c r="P5691" s="36" t="str">
        <f>MID(NICAP[[#This Row],[Date]],3,2)</f>
        <v>01</v>
      </c>
      <c r="Q5691" s="36" t="str">
        <f>RIGHT(NICAP[[#This Row],[Date]],2)</f>
        <v>30</v>
      </c>
      <c r="R5691" s="26">
        <f>DATE(NICAP[[#This Row],[Year]],NICAP[[#This Row],[Month]],NICAP[[#This Row],[Day]])</f>
        <v>30711</v>
      </c>
      <c r="S5691" s="35" t="str">
        <f t="shared" si="176"/>
        <v>FL</v>
      </c>
      <c r="T5691" s="24" t="str">
        <f t="shared" si="177"/>
        <v>US</v>
      </c>
    </row>
    <row r="5692" spans="1:20" ht="71.25" customHeight="1" x14ac:dyDescent="0.2">
      <c r="A5692" s="35">
        <v>5683</v>
      </c>
      <c r="B5692" s="57">
        <v>840203</v>
      </c>
      <c r="C5692" s="50" t="s">
        <v>2150</v>
      </c>
      <c r="D5692" s="50" t="s">
        <v>1805</v>
      </c>
      <c r="E5692" s="50" t="str">
        <f>IF(AND(LEN(NICAP[[#This Row],[State or      Country]])=2,NICAP[[#This Row],[State or      Country]]&lt;&gt;"UK"),"US","Other")</f>
        <v>Other</v>
      </c>
      <c r="F5692" s="75">
        <v>2</v>
      </c>
      <c r="G5692" s="48"/>
      <c r="H5692" s="48"/>
      <c r="I5692" s="48"/>
      <c r="J5692" s="48"/>
      <c r="K5692" s="48"/>
      <c r="L5692" s="36" t="s">
        <v>2149</v>
      </c>
      <c r="M5692" s="36" t="str">
        <f>IF(LEFT(NICAP[[#This Row],[Date]],1)=0,"Y","N")</f>
        <v>N</v>
      </c>
      <c r="N5692" s="36"/>
      <c r="O5692" s="36" t="str">
        <f>19&amp;LEFT(NICAP[[#This Row],[Date]],2)</f>
        <v>1984</v>
      </c>
      <c r="P5692" s="36" t="str">
        <f>MID(NICAP[[#This Row],[Date]],3,2)</f>
        <v>02</v>
      </c>
      <c r="Q5692" s="36" t="str">
        <f>RIGHT(NICAP[[#This Row],[Date]],2)</f>
        <v>03</v>
      </c>
      <c r="R5692" s="26">
        <f>DATE(NICAP[[#This Row],[Year]],NICAP[[#This Row],[Month]],NICAP[[#This Row],[Day]])</f>
        <v>30715</v>
      </c>
      <c r="S5692" s="35" t="str">
        <f t="shared" si="176"/>
        <v/>
      </c>
      <c r="T5692" s="24" t="str">
        <f t="shared" si="177"/>
        <v>Sweden</v>
      </c>
    </row>
    <row r="5693" spans="1:20" ht="72" customHeight="1" x14ac:dyDescent="0.2">
      <c r="A5693" s="35">
        <v>5684</v>
      </c>
      <c r="B5693" s="57">
        <v>840203</v>
      </c>
      <c r="C5693" s="50" t="s">
        <v>2150</v>
      </c>
      <c r="D5693" s="50" t="s">
        <v>1805</v>
      </c>
      <c r="E5693" s="50" t="str">
        <f>IF(AND(LEN(NICAP[[#This Row],[State or      Country]])=2,NICAP[[#This Row],[State or      Country]]&lt;&gt;"UK"),"US","Other")</f>
        <v>Other</v>
      </c>
      <c r="F5693" s="75">
        <v>3</v>
      </c>
      <c r="G5693" s="48"/>
      <c r="H5693" s="48"/>
      <c r="I5693" s="48"/>
      <c r="J5693" s="48"/>
      <c r="K5693" s="48"/>
      <c r="L5693" s="36" t="s">
        <v>2149</v>
      </c>
      <c r="M5693" s="36" t="str">
        <f>IF(LEFT(NICAP[[#This Row],[Date]],1)=0,"Y","N")</f>
        <v>N</v>
      </c>
      <c r="N5693" s="36"/>
      <c r="O5693" s="36" t="str">
        <f>19&amp;LEFT(NICAP[[#This Row],[Date]],2)</f>
        <v>1984</v>
      </c>
      <c r="P5693" s="36" t="str">
        <f>MID(NICAP[[#This Row],[Date]],3,2)</f>
        <v>02</v>
      </c>
      <c r="Q5693" s="36" t="str">
        <f>RIGHT(NICAP[[#This Row],[Date]],2)</f>
        <v>03</v>
      </c>
      <c r="R5693" s="26">
        <f>DATE(NICAP[[#This Row],[Year]],NICAP[[#This Row],[Month]],NICAP[[#This Row],[Day]])</f>
        <v>30715</v>
      </c>
      <c r="S5693" s="35" t="str">
        <f t="shared" si="176"/>
        <v/>
      </c>
      <c r="T5693" s="24" t="str">
        <f t="shared" si="177"/>
        <v>Sweden</v>
      </c>
    </row>
    <row r="5694" spans="1:20" ht="71.25" customHeight="1" x14ac:dyDescent="0.2">
      <c r="A5694" s="35">
        <v>5685</v>
      </c>
      <c r="B5694" s="57">
        <v>840203</v>
      </c>
      <c r="C5694" s="50" t="s">
        <v>2150</v>
      </c>
      <c r="D5694" s="50" t="s">
        <v>1805</v>
      </c>
      <c r="E5694" s="50" t="str">
        <f>IF(AND(LEN(NICAP[[#This Row],[State or      Country]])=2,NICAP[[#This Row],[State or      Country]]&lt;&gt;"UK"),"US","Other")</f>
        <v>Other</v>
      </c>
      <c r="F5694" s="75">
        <v>7</v>
      </c>
      <c r="G5694" s="48"/>
      <c r="H5694" s="48"/>
      <c r="I5694" s="48"/>
      <c r="J5694" s="48"/>
      <c r="K5694" s="48"/>
      <c r="L5694" s="36" t="s">
        <v>2149</v>
      </c>
      <c r="M5694" s="36" t="str">
        <f>IF(LEFT(NICAP[[#This Row],[Date]],1)=0,"Y","N")</f>
        <v>N</v>
      </c>
      <c r="N5694" s="36"/>
      <c r="O5694" s="36" t="str">
        <f>19&amp;LEFT(NICAP[[#This Row],[Date]],2)</f>
        <v>1984</v>
      </c>
      <c r="P5694" s="36" t="str">
        <f>MID(NICAP[[#This Row],[Date]],3,2)</f>
        <v>02</v>
      </c>
      <c r="Q5694" s="36" t="str">
        <f>RIGHT(NICAP[[#This Row],[Date]],2)</f>
        <v>03</v>
      </c>
      <c r="R5694" s="26">
        <f>DATE(NICAP[[#This Row],[Year]],NICAP[[#This Row],[Month]],NICAP[[#This Row],[Day]])</f>
        <v>30715</v>
      </c>
      <c r="S5694" s="35" t="str">
        <f t="shared" si="176"/>
        <v/>
      </c>
      <c r="T5694" s="24" t="str">
        <f t="shared" si="177"/>
        <v>Sweden</v>
      </c>
    </row>
    <row r="5695" spans="1:20" ht="72" customHeight="1" x14ac:dyDescent="0.2">
      <c r="A5695" s="35">
        <v>5686</v>
      </c>
      <c r="B5695" s="57">
        <v>840207</v>
      </c>
      <c r="C5695" s="50" t="s">
        <v>2148</v>
      </c>
      <c r="D5695" s="50" t="s">
        <v>1726</v>
      </c>
      <c r="E5695" s="50" t="str">
        <f>IF(AND(LEN(NICAP[[#This Row],[State or      Country]])=2,NICAP[[#This Row],[State or      Country]]&lt;&gt;"UK"),"US","Other")</f>
        <v>US</v>
      </c>
      <c r="F5695" s="75">
        <v>2</v>
      </c>
      <c r="G5695" s="48"/>
      <c r="H5695" s="48"/>
      <c r="I5695" s="48"/>
      <c r="J5695" s="48"/>
      <c r="K5695" s="48"/>
      <c r="L5695" s="36" t="s">
        <v>2147</v>
      </c>
      <c r="M5695" s="36" t="str">
        <f>IF(LEFT(NICAP[[#This Row],[Date]],1)=0,"Y","N")</f>
        <v>N</v>
      </c>
      <c r="N5695" s="36"/>
      <c r="O5695" s="36" t="str">
        <f>19&amp;LEFT(NICAP[[#This Row],[Date]],2)</f>
        <v>1984</v>
      </c>
      <c r="P5695" s="36" t="str">
        <f>MID(NICAP[[#This Row],[Date]],3,2)</f>
        <v>02</v>
      </c>
      <c r="Q5695" s="36" t="str">
        <f>RIGHT(NICAP[[#This Row],[Date]],2)</f>
        <v>07</v>
      </c>
      <c r="R5695" s="26">
        <f>DATE(NICAP[[#This Row],[Year]],NICAP[[#This Row],[Month]],NICAP[[#This Row],[Day]])</f>
        <v>30719</v>
      </c>
      <c r="S5695" s="35" t="str">
        <f t="shared" si="176"/>
        <v>NJ</v>
      </c>
      <c r="T5695" s="24" t="str">
        <f t="shared" si="177"/>
        <v>US</v>
      </c>
    </row>
    <row r="5696" spans="1:20" ht="72" customHeight="1" x14ac:dyDescent="0.2">
      <c r="A5696" s="35">
        <v>5687</v>
      </c>
      <c r="B5696" s="57">
        <v>840207</v>
      </c>
      <c r="C5696" s="50" t="s">
        <v>2148</v>
      </c>
      <c r="D5696" s="50" t="s">
        <v>1726</v>
      </c>
      <c r="E5696" s="50" t="str">
        <f>IF(AND(LEN(NICAP[[#This Row],[State or      Country]])=2,NICAP[[#This Row],[State or      Country]]&lt;&gt;"UK"),"US","Other")</f>
        <v>US</v>
      </c>
      <c r="F5696" s="75">
        <v>7</v>
      </c>
      <c r="G5696" s="48"/>
      <c r="H5696" s="48"/>
      <c r="I5696" s="48"/>
      <c r="J5696" s="48"/>
      <c r="K5696" s="48"/>
      <c r="L5696" s="36" t="s">
        <v>2147</v>
      </c>
      <c r="M5696" s="36" t="str">
        <f>IF(LEFT(NICAP[[#This Row],[Date]],1)=0,"Y","N")</f>
        <v>N</v>
      </c>
      <c r="N5696" s="36"/>
      <c r="O5696" s="36" t="str">
        <f>19&amp;LEFT(NICAP[[#This Row],[Date]],2)</f>
        <v>1984</v>
      </c>
      <c r="P5696" s="36" t="str">
        <f>MID(NICAP[[#This Row],[Date]],3,2)</f>
        <v>02</v>
      </c>
      <c r="Q5696" s="36" t="str">
        <f>RIGHT(NICAP[[#This Row],[Date]],2)</f>
        <v>07</v>
      </c>
      <c r="R5696" s="26">
        <f>DATE(NICAP[[#This Row],[Year]],NICAP[[#This Row],[Month]],NICAP[[#This Row],[Day]])</f>
        <v>30719</v>
      </c>
      <c r="S5696" s="35" t="str">
        <f t="shared" si="176"/>
        <v>NJ</v>
      </c>
      <c r="T5696" s="24" t="str">
        <f t="shared" si="177"/>
        <v>US</v>
      </c>
    </row>
    <row r="5697" spans="1:20" ht="56.25" customHeight="1" x14ac:dyDescent="0.2">
      <c r="A5697" s="35">
        <v>5688</v>
      </c>
      <c r="B5697" s="57">
        <v>840222</v>
      </c>
      <c r="C5697" s="50" t="s">
        <v>2145</v>
      </c>
      <c r="D5697" s="50" t="s">
        <v>1694</v>
      </c>
      <c r="E5697" s="50" t="str">
        <f>IF(AND(LEN(NICAP[[#This Row],[State or      Country]])=2,NICAP[[#This Row],[State or      Country]]&lt;&gt;"UK"),"US","Other")</f>
        <v>US</v>
      </c>
      <c r="F5697" s="75">
        <v>1</v>
      </c>
      <c r="G5697" s="48"/>
      <c r="H5697" s="48"/>
      <c r="I5697" s="48"/>
      <c r="J5697" s="48"/>
      <c r="K5697" s="48"/>
      <c r="L5697" s="36" t="s">
        <v>2146</v>
      </c>
      <c r="M5697" s="36" t="str">
        <f>IF(LEFT(NICAP[[#This Row],[Date]],1)=0,"Y","N")</f>
        <v>N</v>
      </c>
      <c r="N5697" s="36"/>
      <c r="O5697" s="36" t="str">
        <f>19&amp;LEFT(NICAP[[#This Row],[Date]],2)</f>
        <v>1984</v>
      </c>
      <c r="P5697" s="36" t="str">
        <f>MID(NICAP[[#This Row],[Date]],3,2)</f>
        <v>02</v>
      </c>
      <c r="Q5697" s="36" t="str">
        <f>RIGHT(NICAP[[#This Row],[Date]],2)</f>
        <v>22</v>
      </c>
      <c r="R5697" s="26">
        <f>DATE(NICAP[[#This Row],[Year]],NICAP[[#This Row],[Month]],NICAP[[#This Row],[Day]])</f>
        <v>30734</v>
      </c>
      <c r="S5697" s="35" t="str">
        <f t="shared" si="176"/>
        <v>OH</v>
      </c>
      <c r="T5697" s="24" t="str">
        <f t="shared" si="177"/>
        <v>US</v>
      </c>
    </row>
    <row r="5698" spans="1:20" ht="57" customHeight="1" x14ac:dyDescent="0.2">
      <c r="A5698" s="35">
        <v>5689</v>
      </c>
      <c r="B5698" s="57">
        <v>840229</v>
      </c>
      <c r="C5698" s="50" t="s">
        <v>2145</v>
      </c>
      <c r="D5698" s="50" t="s">
        <v>1694</v>
      </c>
      <c r="E5698" s="50" t="str">
        <f>IF(AND(LEN(NICAP[[#This Row],[State or      Country]])=2,NICAP[[#This Row],[State or      Country]]&lt;&gt;"UK"),"US","Other")</f>
        <v>US</v>
      </c>
      <c r="F5698" s="75">
        <v>2</v>
      </c>
      <c r="G5698" s="48"/>
      <c r="H5698" s="48"/>
      <c r="I5698" s="48"/>
      <c r="J5698" s="48"/>
      <c r="K5698" s="48"/>
      <c r="L5698" s="36" t="s">
        <v>2144</v>
      </c>
      <c r="M5698" s="36" t="str">
        <f>IF(LEFT(NICAP[[#This Row],[Date]],1)=0,"Y","N")</f>
        <v>N</v>
      </c>
      <c r="N5698" s="36"/>
      <c r="O5698" s="36" t="str">
        <f>19&amp;LEFT(NICAP[[#This Row],[Date]],2)</f>
        <v>1984</v>
      </c>
      <c r="P5698" s="36" t="str">
        <f>MID(NICAP[[#This Row],[Date]],3,2)</f>
        <v>02</v>
      </c>
      <c r="Q5698" s="36" t="str">
        <f>RIGHT(NICAP[[#This Row],[Date]],2)</f>
        <v>29</v>
      </c>
      <c r="R5698" s="26">
        <f>DATE(NICAP[[#This Row],[Year]],NICAP[[#This Row],[Month]],NICAP[[#This Row],[Day]])</f>
        <v>30741</v>
      </c>
      <c r="S5698" s="35" t="str">
        <f t="shared" si="176"/>
        <v>OH</v>
      </c>
      <c r="T5698" s="24" t="str">
        <f t="shared" si="177"/>
        <v>US</v>
      </c>
    </row>
    <row r="5699" spans="1:20" ht="42" customHeight="1" x14ac:dyDescent="0.2">
      <c r="A5699" s="35">
        <v>5690</v>
      </c>
      <c r="B5699" s="57">
        <v>840229</v>
      </c>
      <c r="C5699" s="50" t="s">
        <v>2142</v>
      </c>
      <c r="D5699" s="50" t="s">
        <v>1686</v>
      </c>
      <c r="E5699" s="50" t="str">
        <f>IF(AND(LEN(NICAP[[#This Row],[State or      Country]])=2,NICAP[[#This Row],[State or      Country]]&lt;&gt;"UK"),"US","Other")</f>
        <v>US</v>
      </c>
      <c r="F5699" s="75">
        <v>2</v>
      </c>
      <c r="G5699" s="48"/>
      <c r="H5699" s="48"/>
      <c r="I5699" s="48"/>
      <c r="J5699" s="48"/>
      <c r="K5699" s="48"/>
      <c r="L5699" s="42" t="s">
        <v>2143</v>
      </c>
      <c r="M5699" s="42" t="str">
        <f>IF(LEFT(NICAP[[#This Row],[Date]],1)=0,"Y","N")</f>
        <v>N</v>
      </c>
      <c r="N5699" s="42"/>
      <c r="O5699" s="42" t="str">
        <f>19&amp;LEFT(NICAP[[#This Row],[Date]],2)</f>
        <v>1984</v>
      </c>
      <c r="P5699" s="42" t="str">
        <f>MID(NICAP[[#This Row],[Date]],3,2)</f>
        <v>02</v>
      </c>
      <c r="Q5699" s="42" t="str">
        <f>RIGHT(NICAP[[#This Row],[Date]],2)</f>
        <v>29</v>
      </c>
      <c r="R5699" s="26">
        <f>DATE(NICAP[[#This Row],[Year]],NICAP[[#This Row],[Month]],NICAP[[#This Row],[Day]])</f>
        <v>30741</v>
      </c>
      <c r="S5699" s="35" t="str">
        <f t="shared" si="176"/>
        <v>PA</v>
      </c>
      <c r="T5699" s="24" t="str">
        <f t="shared" si="177"/>
        <v>US</v>
      </c>
    </row>
    <row r="5700" spans="1:20" ht="42.75" customHeight="1" x14ac:dyDescent="0.2">
      <c r="A5700" s="35">
        <v>5691</v>
      </c>
      <c r="B5700" s="57">
        <v>840229</v>
      </c>
      <c r="C5700" s="50" t="s">
        <v>2142</v>
      </c>
      <c r="D5700" s="50" t="s">
        <v>1686</v>
      </c>
      <c r="E5700" s="50" t="str">
        <f>IF(AND(LEN(NICAP[[#This Row],[State or      Country]])=2,NICAP[[#This Row],[State or      Country]]&lt;&gt;"UK"),"US","Other")</f>
        <v>US</v>
      </c>
      <c r="F5700" s="49">
        <v>3</v>
      </c>
      <c r="G5700" s="48"/>
      <c r="H5700" s="48"/>
      <c r="I5700" s="48"/>
      <c r="J5700" s="48"/>
      <c r="K5700" s="48"/>
      <c r="L5700" s="36" t="s">
        <v>2141</v>
      </c>
      <c r="M5700" s="36" t="str">
        <f>IF(LEFT(NICAP[[#This Row],[Date]],1)=0,"Y","N")</f>
        <v>N</v>
      </c>
      <c r="N5700" s="36"/>
      <c r="O5700" s="36" t="str">
        <f>19&amp;LEFT(NICAP[[#This Row],[Date]],2)</f>
        <v>1984</v>
      </c>
      <c r="P5700" s="36" t="str">
        <f>MID(NICAP[[#This Row],[Date]],3,2)</f>
        <v>02</v>
      </c>
      <c r="Q5700" s="36" t="str">
        <f>RIGHT(NICAP[[#This Row],[Date]],2)</f>
        <v>29</v>
      </c>
      <c r="R5700" s="26">
        <f>DATE(NICAP[[#This Row],[Year]],NICAP[[#This Row],[Month]],NICAP[[#This Row],[Day]])</f>
        <v>30741</v>
      </c>
      <c r="S5700" s="35" t="str">
        <f t="shared" si="176"/>
        <v>PA</v>
      </c>
      <c r="T5700" s="24" t="str">
        <f t="shared" si="177"/>
        <v>US</v>
      </c>
    </row>
    <row r="5701" spans="1:20" ht="57" customHeight="1" x14ac:dyDescent="0.2">
      <c r="A5701" s="35">
        <v>5692</v>
      </c>
      <c r="B5701" s="57">
        <v>840306</v>
      </c>
      <c r="C5701" s="50" t="s">
        <v>2140</v>
      </c>
      <c r="D5701" s="50" t="s">
        <v>2139</v>
      </c>
      <c r="E5701" s="50" t="str">
        <f>IF(AND(LEN(NICAP[[#This Row],[State or      Country]])=2,NICAP[[#This Row],[State or      Country]]&lt;&gt;"UK"),"US","Other")</f>
        <v>US</v>
      </c>
      <c r="F5701" s="49">
        <v>1</v>
      </c>
      <c r="G5701" s="48"/>
      <c r="H5701" s="48"/>
      <c r="I5701" s="48"/>
      <c r="J5701" s="48"/>
      <c r="K5701" s="48"/>
      <c r="L5701" s="36" t="s">
        <v>2138</v>
      </c>
      <c r="M5701" s="36" t="str">
        <f>IF(LEFT(NICAP[[#This Row],[Date]],1)=0,"Y","N")</f>
        <v>N</v>
      </c>
      <c r="N5701" s="36"/>
      <c r="O5701" s="36" t="str">
        <f>19&amp;LEFT(NICAP[[#This Row],[Date]],2)</f>
        <v>1984</v>
      </c>
      <c r="P5701" s="36" t="str">
        <f>MID(NICAP[[#This Row],[Date]],3,2)</f>
        <v>03</v>
      </c>
      <c r="Q5701" s="36" t="str">
        <f>RIGHT(NICAP[[#This Row],[Date]],2)</f>
        <v>06</v>
      </c>
      <c r="R5701" s="26">
        <f>DATE(NICAP[[#This Row],[Year]],NICAP[[#This Row],[Month]],NICAP[[#This Row],[Day]])</f>
        <v>30747</v>
      </c>
      <c r="S5701" s="35" t="str">
        <f t="shared" si="176"/>
        <v>ND</v>
      </c>
      <c r="T5701" s="24" t="str">
        <f t="shared" si="177"/>
        <v>US</v>
      </c>
    </row>
    <row r="5702" spans="1:20" ht="56.25" customHeight="1" x14ac:dyDescent="0.2">
      <c r="A5702" s="35">
        <v>5693</v>
      </c>
      <c r="B5702" s="57">
        <v>840311</v>
      </c>
      <c r="C5702" s="50" t="s">
        <v>2137</v>
      </c>
      <c r="D5702" s="50" t="s">
        <v>1775</v>
      </c>
      <c r="E5702" s="50" t="str">
        <f>IF(AND(LEN(NICAP[[#This Row],[State or      Country]])=2,NICAP[[#This Row],[State or      Country]]&lt;&gt;"UK"),"US","Other")</f>
        <v>US</v>
      </c>
      <c r="F5702" s="49">
        <v>2</v>
      </c>
      <c r="G5702" s="48"/>
      <c r="H5702" s="48"/>
      <c r="I5702" s="48"/>
      <c r="J5702" s="48"/>
      <c r="K5702" s="48"/>
      <c r="L5702" s="36" t="s">
        <v>2136</v>
      </c>
      <c r="M5702" s="36" t="str">
        <f>IF(LEFT(NICAP[[#This Row],[Date]],1)=0,"Y","N")</f>
        <v>N</v>
      </c>
      <c r="N5702" s="36"/>
      <c r="O5702" s="36" t="str">
        <f>19&amp;LEFT(NICAP[[#This Row],[Date]],2)</f>
        <v>1984</v>
      </c>
      <c r="P5702" s="36" t="str">
        <f>MID(NICAP[[#This Row],[Date]],3,2)</f>
        <v>03</v>
      </c>
      <c r="Q5702" s="36" t="str">
        <f>RIGHT(NICAP[[#This Row],[Date]],2)</f>
        <v>11</v>
      </c>
      <c r="R5702" s="26">
        <f>DATE(NICAP[[#This Row],[Year]],NICAP[[#This Row],[Month]],NICAP[[#This Row],[Day]])</f>
        <v>30752</v>
      </c>
      <c r="S5702" s="35" t="str">
        <f t="shared" si="176"/>
        <v>CT</v>
      </c>
      <c r="T5702" s="24" t="str">
        <f t="shared" si="177"/>
        <v>US</v>
      </c>
    </row>
    <row r="5703" spans="1:20" ht="42.75" customHeight="1" x14ac:dyDescent="0.2">
      <c r="A5703" s="35">
        <v>5694</v>
      </c>
      <c r="B5703" s="57">
        <v>840321</v>
      </c>
      <c r="C5703" s="50" t="s">
        <v>2135</v>
      </c>
      <c r="D5703" s="50" t="s">
        <v>1758</v>
      </c>
      <c r="E5703" s="50" t="str">
        <f>IF(AND(LEN(NICAP[[#This Row],[State or      Country]])=2,NICAP[[#This Row],[State or      Country]]&lt;&gt;"UK"),"US","Other")</f>
        <v>US</v>
      </c>
      <c r="F5703" s="49">
        <v>2</v>
      </c>
      <c r="G5703" s="48"/>
      <c r="H5703" s="48"/>
      <c r="I5703" s="48"/>
      <c r="J5703" s="48"/>
      <c r="K5703" s="48"/>
      <c r="L5703" s="36" t="s">
        <v>2134</v>
      </c>
      <c r="M5703" s="36" t="str">
        <f>IF(LEFT(NICAP[[#This Row],[Date]],1)=0,"Y","N")</f>
        <v>N</v>
      </c>
      <c r="N5703" s="36"/>
      <c r="O5703" s="36" t="str">
        <f>19&amp;LEFT(NICAP[[#This Row],[Date]],2)</f>
        <v>1984</v>
      </c>
      <c r="P5703" s="36" t="str">
        <f>MID(NICAP[[#This Row],[Date]],3,2)</f>
        <v>03</v>
      </c>
      <c r="Q5703" s="36" t="str">
        <f>RIGHT(NICAP[[#This Row],[Date]],2)</f>
        <v>21</v>
      </c>
      <c r="R5703" s="26">
        <f>DATE(NICAP[[#This Row],[Year]],NICAP[[#This Row],[Month]],NICAP[[#This Row],[Day]])</f>
        <v>30762</v>
      </c>
      <c r="S5703" s="35" t="str">
        <f t="shared" si="176"/>
        <v>NY</v>
      </c>
      <c r="T5703" s="24" t="str">
        <f t="shared" si="177"/>
        <v>US</v>
      </c>
    </row>
    <row r="5704" spans="1:20" ht="42" customHeight="1" x14ac:dyDescent="0.2">
      <c r="A5704" s="35">
        <v>5695</v>
      </c>
      <c r="B5704" s="57">
        <v>840321</v>
      </c>
      <c r="C5704" s="50" t="s">
        <v>2133</v>
      </c>
      <c r="D5704" s="50" t="s">
        <v>1689</v>
      </c>
      <c r="E5704" s="50" t="str">
        <f>IF(AND(LEN(NICAP[[#This Row],[State or      Country]])=2,NICAP[[#This Row],[State or      Country]]&lt;&gt;"UK"),"US","Other")</f>
        <v>US</v>
      </c>
      <c r="F5704" s="49">
        <v>2</v>
      </c>
      <c r="G5704" s="48"/>
      <c r="H5704" s="48"/>
      <c r="I5704" s="48"/>
      <c r="J5704" s="48"/>
      <c r="K5704" s="48"/>
      <c r="L5704" s="42" t="s">
        <v>2132</v>
      </c>
      <c r="M5704" s="42" t="str">
        <f>IF(LEFT(NICAP[[#This Row],[Date]],1)=0,"Y","N")</f>
        <v>N</v>
      </c>
      <c r="N5704" s="42"/>
      <c r="O5704" s="42" t="str">
        <f>19&amp;LEFT(NICAP[[#This Row],[Date]],2)</f>
        <v>1984</v>
      </c>
      <c r="P5704" s="42" t="str">
        <f>MID(NICAP[[#This Row],[Date]],3,2)</f>
        <v>03</v>
      </c>
      <c r="Q5704" s="42" t="str">
        <f>RIGHT(NICAP[[#This Row],[Date]],2)</f>
        <v>21</v>
      </c>
      <c r="R5704" s="26">
        <f>DATE(NICAP[[#This Row],[Year]],NICAP[[#This Row],[Month]],NICAP[[#This Row],[Day]])</f>
        <v>30762</v>
      </c>
      <c r="S5704" s="35" t="str">
        <f t="shared" si="176"/>
        <v>GA</v>
      </c>
      <c r="T5704" s="24" t="str">
        <f t="shared" si="177"/>
        <v>US</v>
      </c>
    </row>
    <row r="5705" spans="1:20" ht="42" customHeight="1" x14ac:dyDescent="0.2">
      <c r="A5705" s="35">
        <v>5696</v>
      </c>
      <c r="B5705" s="57">
        <v>840400</v>
      </c>
      <c r="C5705" s="50" t="s">
        <v>2131</v>
      </c>
      <c r="D5705" s="50" t="s">
        <v>1802</v>
      </c>
      <c r="E5705" s="50" t="str">
        <f>IF(AND(LEN(NICAP[[#This Row],[State or      Country]])=2,NICAP[[#This Row],[State or      Country]]&lt;&gt;"UK"),"US","Other")</f>
        <v>Other</v>
      </c>
      <c r="F5705" s="49">
        <v>2</v>
      </c>
      <c r="G5705" s="48"/>
      <c r="H5705" s="48"/>
      <c r="I5705" s="48"/>
      <c r="J5705" s="48"/>
      <c r="K5705" s="48"/>
      <c r="L5705" s="42" t="s">
        <v>2130</v>
      </c>
      <c r="M5705" s="42" t="str">
        <f>IF(LEFT(NICAP[[#This Row],[Date]],1)=0,"Y","N")</f>
        <v>N</v>
      </c>
      <c r="N5705" s="42"/>
      <c r="O5705" s="42" t="str">
        <f>19&amp;LEFT(NICAP[[#This Row],[Date]],2)</f>
        <v>1984</v>
      </c>
      <c r="P5705" s="42" t="str">
        <f>MID(NICAP[[#This Row],[Date]],3,2)</f>
        <v>04</v>
      </c>
      <c r="Q5705" s="42" t="str">
        <f>RIGHT(NICAP[[#This Row],[Date]],2)</f>
        <v>00</v>
      </c>
      <c r="R5705" s="26">
        <f>DATE(NICAP[[#This Row],[Year]],NICAP[[#This Row],[Month]],NICAP[[#This Row],[Day]])</f>
        <v>30772</v>
      </c>
      <c r="S5705" s="35" t="str">
        <f t="shared" si="176"/>
        <v/>
      </c>
      <c r="T5705" s="24" t="str">
        <f t="shared" si="177"/>
        <v>UK</v>
      </c>
    </row>
    <row r="5706" spans="1:20" ht="41.25" customHeight="1" x14ac:dyDescent="0.2">
      <c r="A5706" s="35">
        <v>5697</v>
      </c>
      <c r="B5706" s="57">
        <v>840418</v>
      </c>
      <c r="C5706" s="50" t="s">
        <v>2129</v>
      </c>
      <c r="D5706" s="50" t="s">
        <v>1802</v>
      </c>
      <c r="E5706" s="50" t="str">
        <f>IF(AND(LEN(NICAP[[#This Row],[State or      Country]])=2,NICAP[[#This Row],[State or      Country]]&lt;&gt;"UK"),"US","Other")</f>
        <v>Other</v>
      </c>
      <c r="F5706" s="49">
        <v>2</v>
      </c>
      <c r="G5706" s="48"/>
      <c r="H5706" s="48"/>
      <c r="I5706" s="48"/>
      <c r="J5706" s="48"/>
      <c r="K5706" s="48"/>
      <c r="L5706" s="36" t="s">
        <v>2128</v>
      </c>
      <c r="M5706" s="36" t="str">
        <f>IF(LEFT(NICAP[[#This Row],[Date]],1)=0,"Y","N")</f>
        <v>N</v>
      </c>
      <c r="N5706" s="36"/>
      <c r="O5706" s="36" t="str">
        <f>19&amp;LEFT(NICAP[[#This Row],[Date]],2)</f>
        <v>1984</v>
      </c>
      <c r="P5706" s="36" t="str">
        <f>MID(NICAP[[#This Row],[Date]],3,2)</f>
        <v>04</v>
      </c>
      <c r="Q5706" s="36" t="str">
        <f>RIGHT(NICAP[[#This Row],[Date]],2)</f>
        <v>18</v>
      </c>
      <c r="R5706" s="26">
        <f>DATE(NICAP[[#This Row],[Year]],NICAP[[#This Row],[Month]],NICAP[[#This Row],[Day]])</f>
        <v>30790</v>
      </c>
      <c r="S5706" s="35" t="str">
        <f t="shared" ref="S5706:S5769" si="178">IF(E5706="US",D5706,"")</f>
        <v/>
      </c>
      <c r="T5706" s="24" t="str">
        <f t="shared" ref="T5706:T5769" si="179">IF(E5706="US","US",D5706)</f>
        <v>UK</v>
      </c>
    </row>
    <row r="5707" spans="1:20" ht="42" customHeight="1" x14ac:dyDescent="0.2">
      <c r="A5707" s="35">
        <v>5698</v>
      </c>
      <c r="B5707" s="57">
        <v>840419</v>
      </c>
      <c r="C5707" s="50" t="s">
        <v>2127</v>
      </c>
      <c r="D5707" s="50" t="s">
        <v>1667</v>
      </c>
      <c r="E5707" s="50" t="str">
        <f>IF(AND(LEN(NICAP[[#This Row],[State or      Country]])=2,NICAP[[#This Row],[State or      Country]]&lt;&gt;"UK"),"US","Other")</f>
        <v>US</v>
      </c>
      <c r="F5707" s="49">
        <v>2</v>
      </c>
      <c r="G5707" s="48"/>
      <c r="H5707" s="48"/>
      <c r="I5707" s="48"/>
      <c r="J5707" s="48"/>
      <c r="K5707" s="48"/>
      <c r="L5707" s="36" t="s">
        <v>2126</v>
      </c>
      <c r="M5707" s="36" t="str">
        <f>IF(LEFT(NICAP[[#This Row],[Date]],1)=0,"Y","N")</f>
        <v>N</v>
      </c>
      <c r="N5707" s="36"/>
      <c r="O5707" s="36" t="str">
        <f>19&amp;LEFT(NICAP[[#This Row],[Date]],2)</f>
        <v>1984</v>
      </c>
      <c r="P5707" s="36" t="str">
        <f>MID(NICAP[[#This Row],[Date]],3,2)</f>
        <v>04</v>
      </c>
      <c r="Q5707" s="36" t="str">
        <f>RIGHT(NICAP[[#This Row],[Date]],2)</f>
        <v>19</v>
      </c>
      <c r="R5707" s="26">
        <f>DATE(NICAP[[#This Row],[Year]],NICAP[[#This Row],[Month]],NICAP[[#This Row],[Day]])</f>
        <v>30791</v>
      </c>
      <c r="S5707" s="35" t="str">
        <f t="shared" si="178"/>
        <v>TX</v>
      </c>
      <c r="T5707" s="24" t="str">
        <f t="shared" si="179"/>
        <v>US</v>
      </c>
    </row>
    <row r="5708" spans="1:20" ht="57" customHeight="1" x14ac:dyDescent="0.2">
      <c r="A5708" s="35">
        <v>5699</v>
      </c>
      <c r="B5708" s="57">
        <v>840419</v>
      </c>
      <c r="C5708" s="50" t="s">
        <v>2125</v>
      </c>
      <c r="D5708" s="50" t="s">
        <v>1802</v>
      </c>
      <c r="E5708" s="50" t="str">
        <f>IF(AND(LEN(NICAP[[#This Row],[State or      Country]])=2,NICAP[[#This Row],[State or      Country]]&lt;&gt;"UK"),"US","Other")</f>
        <v>Other</v>
      </c>
      <c r="F5708" s="49">
        <v>2</v>
      </c>
      <c r="G5708" s="48"/>
      <c r="H5708" s="48"/>
      <c r="I5708" s="48"/>
      <c r="J5708" s="48"/>
      <c r="K5708" s="48"/>
      <c r="L5708" s="36" t="s">
        <v>2124</v>
      </c>
      <c r="M5708" s="36" t="str">
        <f>IF(LEFT(NICAP[[#This Row],[Date]],1)=0,"Y","N")</f>
        <v>N</v>
      </c>
      <c r="N5708" s="36"/>
      <c r="O5708" s="36" t="str">
        <f>19&amp;LEFT(NICAP[[#This Row],[Date]],2)</f>
        <v>1984</v>
      </c>
      <c r="P5708" s="36" t="str">
        <f>MID(NICAP[[#This Row],[Date]],3,2)</f>
        <v>04</v>
      </c>
      <c r="Q5708" s="36" t="str">
        <f>RIGHT(NICAP[[#This Row],[Date]],2)</f>
        <v>19</v>
      </c>
      <c r="R5708" s="26">
        <f>DATE(NICAP[[#This Row],[Year]],NICAP[[#This Row],[Month]],NICAP[[#This Row],[Day]])</f>
        <v>30791</v>
      </c>
      <c r="S5708" s="35" t="str">
        <f t="shared" si="178"/>
        <v/>
      </c>
      <c r="T5708" s="24" t="str">
        <f t="shared" si="179"/>
        <v>UK</v>
      </c>
    </row>
    <row r="5709" spans="1:20" ht="56.25" customHeight="1" x14ac:dyDescent="0.2">
      <c r="A5709" s="35">
        <v>5700</v>
      </c>
      <c r="B5709" s="57">
        <v>840424</v>
      </c>
      <c r="C5709" s="50" t="s">
        <v>2123</v>
      </c>
      <c r="D5709" s="50" t="s">
        <v>2122</v>
      </c>
      <c r="E5709" s="50" t="str">
        <f>IF(AND(LEN(NICAP[[#This Row],[State or      Country]])=2,NICAP[[#This Row],[State or      Country]]&lt;&gt;"UK"),"US","Other")</f>
        <v>US</v>
      </c>
      <c r="F5709" s="49">
        <v>9</v>
      </c>
      <c r="G5709" s="48"/>
      <c r="H5709" s="78">
        <v>5</v>
      </c>
      <c r="I5709" s="48"/>
      <c r="J5709" s="48"/>
      <c r="K5709" s="48"/>
      <c r="L5709" s="36" t="s">
        <v>2121</v>
      </c>
      <c r="M5709" s="36" t="str">
        <f>IF(LEFT(NICAP[[#This Row],[Date]],1)=0,"Y","N")</f>
        <v>N</v>
      </c>
      <c r="N5709" s="36"/>
      <c r="O5709" s="36" t="str">
        <f>19&amp;LEFT(NICAP[[#This Row],[Date]],2)</f>
        <v>1984</v>
      </c>
      <c r="P5709" s="36" t="str">
        <f>MID(NICAP[[#This Row],[Date]],3,2)</f>
        <v>04</v>
      </c>
      <c r="Q5709" s="36" t="str">
        <f>RIGHT(NICAP[[#This Row],[Date]],2)</f>
        <v>24</v>
      </c>
      <c r="R5709" s="26">
        <f>DATE(NICAP[[#This Row],[Year]],NICAP[[#This Row],[Month]],NICAP[[#This Row],[Day]])</f>
        <v>30796</v>
      </c>
      <c r="S5709" s="35" t="str">
        <f t="shared" si="178"/>
        <v>NM</v>
      </c>
      <c r="T5709" s="24" t="str">
        <f t="shared" si="179"/>
        <v>US</v>
      </c>
    </row>
    <row r="5710" spans="1:20" ht="57" customHeight="1" x14ac:dyDescent="0.2">
      <c r="A5710" s="35">
        <v>5701</v>
      </c>
      <c r="B5710" s="57">
        <v>840424</v>
      </c>
      <c r="C5710" s="50" t="s">
        <v>2123</v>
      </c>
      <c r="D5710" s="50" t="s">
        <v>2122</v>
      </c>
      <c r="E5710" s="50" t="str">
        <f>IF(AND(LEN(NICAP[[#This Row],[State or      Country]])=2,NICAP[[#This Row],[State or      Country]]&lt;&gt;"UK"),"US","Other")</f>
        <v>US</v>
      </c>
      <c r="F5710" s="49">
        <v>11</v>
      </c>
      <c r="G5710" s="48"/>
      <c r="H5710" s="48"/>
      <c r="I5710" s="48"/>
      <c r="J5710" s="48"/>
      <c r="K5710" s="48"/>
      <c r="L5710" s="36" t="s">
        <v>2121</v>
      </c>
      <c r="M5710" s="36" t="str">
        <f>IF(LEFT(NICAP[[#This Row],[Date]],1)=0,"Y","N")</f>
        <v>N</v>
      </c>
      <c r="N5710" s="36"/>
      <c r="O5710" s="36" t="str">
        <f>19&amp;LEFT(NICAP[[#This Row],[Date]],2)</f>
        <v>1984</v>
      </c>
      <c r="P5710" s="36" t="str">
        <f>MID(NICAP[[#This Row],[Date]],3,2)</f>
        <v>04</v>
      </c>
      <c r="Q5710" s="36" t="str">
        <f>RIGHT(NICAP[[#This Row],[Date]],2)</f>
        <v>24</v>
      </c>
      <c r="R5710" s="26">
        <f>DATE(NICAP[[#This Row],[Year]],NICAP[[#This Row],[Month]],NICAP[[#This Row],[Day]])</f>
        <v>30796</v>
      </c>
      <c r="S5710" s="35" t="str">
        <f t="shared" si="178"/>
        <v>NM</v>
      </c>
      <c r="T5710" s="24" t="str">
        <f t="shared" si="179"/>
        <v>US</v>
      </c>
    </row>
    <row r="5711" spans="1:20" ht="101.25" customHeight="1" x14ac:dyDescent="0.2">
      <c r="A5711" s="35">
        <v>5702</v>
      </c>
      <c r="B5711" s="57">
        <v>840425</v>
      </c>
      <c r="C5711" s="50" t="s">
        <v>2120</v>
      </c>
      <c r="D5711" s="50" t="s">
        <v>2087</v>
      </c>
      <c r="E5711" s="50" t="str">
        <f>IF(AND(LEN(NICAP[[#This Row],[State or      Country]])=2,NICAP[[#This Row],[State or      Country]]&lt;&gt;"UK"),"US","Other")</f>
        <v>Other</v>
      </c>
      <c r="F5711" s="49">
        <v>2</v>
      </c>
      <c r="G5711" s="48"/>
      <c r="H5711" s="48"/>
      <c r="I5711" s="48"/>
      <c r="J5711" s="48"/>
      <c r="K5711" s="48"/>
      <c r="L5711" s="36" t="s">
        <v>2119</v>
      </c>
      <c r="M5711" s="36" t="str">
        <f>IF(LEFT(NICAP[[#This Row],[Date]],1)=0,"Y","N")</f>
        <v>N</v>
      </c>
      <c r="N5711" s="36"/>
      <c r="O5711" s="36" t="str">
        <f>19&amp;LEFT(NICAP[[#This Row],[Date]],2)</f>
        <v>1984</v>
      </c>
      <c r="P5711" s="36" t="str">
        <f>MID(NICAP[[#This Row],[Date]],3,2)</f>
        <v>04</v>
      </c>
      <c r="Q5711" s="36" t="str">
        <f>RIGHT(NICAP[[#This Row],[Date]],2)</f>
        <v>25</v>
      </c>
      <c r="R5711" s="26">
        <f>DATE(NICAP[[#This Row],[Year]],NICAP[[#This Row],[Month]],NICAP[[#This Row],[Day]])</f>
        <v>30797</v>
      </c>
      <c r="S5711" s="35" t="str">
        <f t="shared" si="178"/>
        <v/>
      </c>
      <c r="T5711" s="24" t="str">
        <f t="shared" si="179"/>
        <v>Scotland</v>
      </c>
    </row>
    <row r="5712" spans="1:20" ht="101.25" customHeight="1" x14ac:dyDescent="0.2">
      <c r="A5712" s="35">
        <v>5703</v>
      </c>
      <c r="B5712" s="57">
        <v>840425</v>
      </c>
      <c r="C5712" s="50" t="s">
        <v>2120</v>
      </c>
      <c r="D5712" s="50" t="s">
        <v>2087</v>
      </c>
      <c r="E5712" s="50" t="str">
        <f>IF(AND(LEN(NICAP[[#This Row],[State or      Country]])=2,NICAP[[#This Row],[State or      Country]]&lt;&gt;"UK"),"US","Other")</f>
        <v>Other</v>
      </c>
      <c r="F5712" s="75">
        <v>4</v>
      </c>
      <c r="G5712" s="48"/>
      <c r="H5712" s="48"/>
      <c r="I5712" s="48"/>
      <c r="J5712" s="48"/>
      <c r="K5712" s="48"/>
      <c r="L5712" s="36" t="s">
        <v>2119</v>
      </c>
      <c r="M5712" s="36" t="str">
        <f>IF(LEFT(NICAP[[#This Row],[Date]],1)=0,"Y","N")</f>
        <v>N</v>
      </c>
      <c r="N5712" s="36"/>
      <c r="O5712" s="36" t="str">
        <f>19&amp;LEFT(NICAP[[#This Row],[Date]],2)</f>
        <v>1984</v>
      </c>
      <c r="P5712" s="36" t="str">
        <f>MID(NICAP[[#This Row],[Date]],3,2)</f>
        <v>04</v>
      </c>
      <c r="Q5712" s="36" t="str">
        <f>RIGHT(NICAP[[#This Row],[Date]],2)</f>
        <v>25</v>
      </c>
      <c r="R5712" s="26">
        <f>DATE(NICAP[[#This Row],[Year]],NICAP[[#This Row],[Month]],NICAP[[#This Row],[Day]])</f>
        <v>30797</v>
      </c>
      <c r="S5712" s="35" t="str">
        <f t="shared" si="178"/>
        <v/>
      </c>
      <c r="T5712" s="24" t="str">
        <f t="shared" si="179"/>
        <v>Scotland</v>
      </c>
    </row>
    <row r="5713" spans="1:20" ht="101.25" customHeight="1" x14ac:dyDescent="0.2">
      <c r="A5713" s="35">
        <v>5704</v>
      </c>
      <c r="B5713" s="57">
        <v>840425</v>
      </c>
      <c r="C5713" s="50" t="s">
        <v>2120</v>
      </c>
      <c r="D5713" s="50" t="s">
        <v>2087</v>
      </c>
      <c r="E5713" s="50" t="str">
        <f>IF(AND(LEN(NICAP[[#This Row],[State or      Country]])=2,NICAP[[#This Row],[State or      Country]]&lt;&gt;"UK"),"US","Other")</f>
        <v>Other</v>
      </c>
      <c r="F5713" s="75">
        <v>5</v>
      </c>
      <c r="G5713" s="48"/>
      <c r="H5713" s="48"/>
      <c r="I5713" s="48"/>
      <c r="J5713" s="48"/>
      <c r="K5713" s="48"/>
      <c r="L5713" s="36" t="s">
        <v>2119</v>
      </c>
      <c r="M5713" s="36" t="str">
        <f>IF(LEFT(NICAP[[#This Row],[Date]],1)=0,"Y","N")</f>
        <v>N</v>
      </c>
      <c r="N5713" s="36"/>
      <c r="O5713" s="36" t="str">
        <f>19&amp;LEFT(NICAP[[#This Row],[Date]],2)</f>
        <v>1984</v>
      </c>
      <c r="P5713" s="36" t="str">
        <f>MID(NICAP[[#This Row],[Date]],3,2)</f>
        <v>04</v>
      </c>
      <c r="Q5713" s="36" t="str">
        <f>RIGHT(NICAP[[#This Row],[Date]],2)</f>
        <v>25</v>
      </c>
      <c r="R5713" s="26">
        <f>DATE(NICAP[[#This Row],[Year]],NICAP[[#This Row],[Month]],NICAP[[#This Row],[Day]])</f>
        <v>30797</v>
      </c>
      <c r="S5713" s="35" t="str">
        <f t="shared" si="178"/>
        <v/>
      </c>
      <c r="T5713" s="24" t="str">
        <f t="shared" si="179"/>
        <v>Scotland</v>
      </c>
    </row>
    <row r="5714" spans="1:20" ht="42" customHeight="1" x14ac:dyDescent="0.2">
      <c r="A5714" s="35">
        <v>5705</v>
      </c>
      <c r="B5714" s="57">
        <v>840425</v>
      </c>
      <c r="C5714" s="50" t="s">
        <v>2118</v>
      </c>
      <c r="D5714" s="50" t="s">
        <v>1676</v>
      </c>
      <c r="E5714" s="50" t="str">
        <f>IF(AND(LEN(NICAP[[#This Row],[State or      Country]])=2,NICAP[[#This Row],[State or      Country]]&lt;&gt;"UK"),"US","Other")</f>
        <v>US</v>
      </c>
      <c r="F5714" s="75">
        <v>2</v>
      </c>
      <c r="G5714" s="48"/>
      <c r="H5714" s="48"/>
      <c r="I5714" s="48"/>
      <c r="J5714" s="48"/>
      <c r="K5714" s="48"/>
      <c r="L5714" s="36" t="s">
        <v>2117</v>
      </c>
      <c r="M5714" s="36" t="str">
        <f>IF(LEFT(NICAP[[#This Row],[Date]],1)=0,"Y","N")</f>
        <v>N</v>
      </c>
      <c r="N5714" s="36"/>
      <c r="O5714" s="36" t="str">
        <f>19&amp;LEFT(NICAP[[#This Row],[Date]],2)</f>
        <v>1984</v>
      </c>
      <c r="P5714" s="36" t="str">
        <f>MID(NICAP[[#This Row],[Date]],3,2)</f>
        <v>04</v>
      </c>
      <c r="Q5714" s="36" t="str">
        <f>RIGHT(NICAP[[#This Row],[Date]],2)</f>
        <v>25</v>
      </c>
      <c r="R5714" s="26">
        <f>DATE(NICAP[[#This Row],[Year]],NICAP[[#This Row],[Month]],NICAP[[#This Row],[Day]])</f>
        <v>30797</v>
      </c>
      <c r="S5714" s="35" t="str">
        <f t="shared" si="178"/>
        <v>CA</v>
      </c>
      <c r="T5714" s="24" t="str">
        <f t="shared" si="179"/>
        <v>US</v>
      </c>
    </row>
    <row r="5715" spans="1:20" ht="42" customHeight="1" x14ac:dyDescent="0.2">
      <c r="A5715" s="35">
        <v>5706</v>
      </c>
      <c r="B5715" s="57">
        <v>840426</v>
      </c>
      <c r="C5715" s="50" t="s">
        <v>2116</v>
      </c>
      <c r="D5715" s="50" t="s">
        <v>1810</v>
      </c>
      <c r="E5715" s="50" t="str">
        <f>IF(AND(LEN(NICAP[[#This Row],[State or      Country]])=2,NICAP[[#This Row],[State or      Country]]&lt;&gt;"UK"),"US","Other")</f>
        <v>Other</v>
      </c>
      <c r="F5715" s="75">
        <v>2</v>
      </c>
      <c r="G5715" s="48"/>
      <c r="H5715" s="48"/>
      <c r="I5715" s="48"/>
      <c r="J5715" s="48"/>
      <c r="K5715" s="48"/>
      <c r="L5715" s="42" t="s">
        <v>2115</v>
      </c>
      <c r="M5715" s="42" t="str">
        <f>IF(LEFT(NICAP[[#This Row],[Date]],1)=0,"Y","N")</f>
        <v>N</v>
      </c>
      <c r="N5715" s="42"/>
      <c r="O5715" s="42" t="str">
        <f>19&amp;LEFT(NICAP[[#This Row],[Date]],2)</f>
        <v>1984</v>
      </c>
      <c r="P5715" s="42" t="str">
        <f>MID(NICAP[[#This Row],[Date]],3,2)</f>
        <v>04</v>
      </c>
      <c r="Q5715" s="42" t="str">
        <f>RIGHT(NICAP[[#This Row],[Date]],2)</f>
        <v>26</v>
      </c>
      <c r="R5715" s="26">
        <f>DATE(NICAP[[#This Row],[Year]],NICAP[[#This Row],[Month]],NICAP[[#This Row],[Day]])</f>
        <v>30798</v>
      </c>
      <c r="S5715" s="35" t="str">
        <f t="shared" si="178"/>
        <v/>
      </c>
      <c r="T5715" s="24" t="str">
        <f t="shared" si="179"/>
        <v>Italy</v>
      </c>
    </row>
    <row r="5716" spans="1:20" ht="41.25" customHeight="1" x14ac:dyDescent="0.2">
      <c r="A5716" s="35">
        <v>5707</v>
      </c>
      <c r="B5716" s="57">
        <v>840426</v>
      </c>
      <c r="C5716" s="50" t="s">
        <v>2116</v>
      </c>
      <c r="D5716" s="50" t="s">
        <v>1810</v>
      </c>
      <c r="E5716" s="50" t="str">
        <f>IF(AND(LEN(NICAP[[#This Row],[State or      Country]])=2,NICAP[[#This Row],[State or      Country]]&lt;&gt;"UK"),"US","Other")</f>
        <v>Other</v>
      </c>
      <c r="F5716" s="75">
        <v>7</v>
      </c>
      <c r="G5716" s="48"/>
      <c r="H5716" s="48"/>
      <c r="I5716" s="48"/>
      <c r="J5716" s="48"/>
      <c r="K5716" s="48"/>
      <c r="L5716" s="42" t="s">
        <v>2115</v>
      </c>
      <c r="M5716" s="42" t="str">
        <f>IF(LEFT(NICAP[[#This Row],[Date]],1)=0,"Y","N")</f>
        <v>N</v>
      </c>
      <c r="N5716" s="42"/>
      <c r="O5716" s="42" t="str">
        <f>19&amp;LEFT(NICAP[[#This Row],[Date]],2)</f>
        <v>1984</v>
      </c>
      <c r="P5716" s="42" t="str">
        <f>MID(NICAP[[#This Row],[Date]],3,2)</f>
        <v>04</v>
      </c>
      <c r="Q5716" s="42" t="str">
        <f>RIGHT(NICAP[[#This Row],[Date]],2)</f>
        <v>26</v>
      </c>
      <c r="R5716" s="26">
        <f>DATE(NICAP[[#This Row],[Year]],NICAP[[#This Row],[Month]],NICAP[[#This Row],[Day]])</f>
        <v>30798</v>
      </c>
      <c r="S5716" s="35" t="str">
        <f t="shared" si="178"/>
        <v/>
      </c>
      <c r="T5716" s="24" t="str">
        <f t="shared" si="179"/>
        <v>Italy</v>
      </c>
    </row>
    <row r="5717" spans="1:20" ht="27.75" customHeight="1" x14ac:dyDescent="0.2">
      <c r="A5717" s="35">
        <v>5708</v>
      </c>
      <c r="B5717" s="63">
        <v>840505</v>
      </c>
      <c r="C5717" s="48" t="s">
        <v>2114</v>
      </c>
      <c r="D5717" s="44" t="s">
        <v>1764</v>
      </c>
      <c r="E5717" s="44" t="str">
        <f>IF(AND(LEN(NICAP[[#This Row],[State or      Country]])=2,NICAP[[#This Row],[State or      Country]]&lt;&gt;"UK"),"US","Other")</f>
        <v>Other</v>
      </c>
      <c r="F5717" s="74">
        <v>8</v>
      </c>
      <c r="G5717" s="62" t="s">
        <v>2113</v>
      </c>
      <c r="H5717" s="77">
        <v>5</v>
      </c>
      <c r="I5717" s="41"/>
      <c r="J5717" s="76" t="s">
        <v>1744</v>
      </c>
      <c r="K5717" s="41"/>
      <c r="L5717" s="59" t="s">
        <v>2112</v>
      </c>
      <c r="M5717" s="59" t="str">
        <f>IF(LEFT(NICAP[[#This Row],[Date]],1)=0,"Y","N")</f>
        <v>N</v>
      </c>
      <c r="N5717" s="59"/>
      <c r="O5717" s="59" t="str">
        <f>19&amp;LEFT(NICAP[[#This Row],[Date]],2)</f>
        <v>1984</v>
      </c>
      <c r="P5717" s="59" t="str">
        <f>MID(NICAP[[#This Row],[Date]],3,2)</f>
        <v>05</v>
      </c>
      <c r="Q5717" s="59" t="str">
        <f>RIGHT(NICAP[[#This Row],[Date]],2)</f>
        <v>05</v>
      </c>
      <c r="R5717" s="26">
        <f>DATE(NICAP[[#This Row],[Year]],NICAP[[#This Row],[Month]],NICAP[[#This Row],[Day]])</f>
        <v>30807</v>
      </c>
      <c r="S5717" s="35" t="str">
        <f t="shared" si="178"/>
        <v/>
      </c>
      <c r="T5717" s="24" t="str">
        <f t="shared" si="179"/>
        <v>In Space</v>
      </c>
    </row>
    <row r="5718" spans="1:20" ht="72" customHeight="1" x14ac:dyDescent="0.2">
      <c r="A5718" s="35">
        <v>5709</v>
      </c>
      <c r="B5718" s="57">
        <v>840506</v>
      </c>
      <c r="C5718" s="50" t="s">
        <v>2111</v>
      </c>
      <c r="D5718" s="50" t="s">
        <v>1683</v>
      </c>
      <c r="E5718" s="50" t="str">
        <f>IF(AND(LEN(NICAP[[#This Row],[State or      Country]])=2,NICAP[[#This Row],[State or      Country]]&lt;&gt;"UK"),"US","Other")</f>
        <v>US</v>
      </c>
      <c r="F5718" s="75">
        <v>2</v>
      </c>
      <c r="G5718" s="48"/>
      <c r="H5718" s="48"/>
      <c r="I5718" s="48"/>
      <c r="J5718" s="48"/>
      <c r="K5718" s="48"/>
      <c r="L5718" s="36" t="s">
        <v>2110</v>
      </c>
      <c r="M5718" s="36" t="str">
        <f>IF(LEFT(NICAP[[#This Row],[Date]],1)=0,"Y","N")</f>
        <v>N</v>
      </c>
      <c r="N5718" s="36"/>
      <c r="O5718" s="36" t="str">
        <f>19&amp;LEFT(NICAP[[#This Row],[Date]],2)</f>
        <v>1984</v>
      </c>
      <c r="P5718" s="36" t="str">
        <f>MID(NICAP[[#This Row],[Date]],3,2)</f>
        <v>05</v>
      </c>
      <c r="Q5718" s="36" t="str">
        <f>RIGHT(NICAP[[#This Row],[Date]],2)</f>
        <v>06</v>
      </c>
      <c r="R5718" s="26">
        <f>DATE(NICAP[[#This Row],[Year]],NICAP[[#This Row],[Month]],NICAP[[#This Row],[Day]])</f>
        <v>30808</v>
      </c>
      <c r="S5718" s="35" t="str">
        <f t="shared" si="178"/>
        <v>FL</v>
      </c>
      <c r="T5718" s="24" t="str">
        <f t="shared" si="179"/>
        <v>US</v>
      </c>
    </row>
    <row r="5719" spans="1:20" ht="71.25" customHeight="1" x14ac:dyDescent="0.2">
      <c r="A5719" s="35">
        <v>5710</v>
      </c>
      <c r="B5719" s="57">
        <v>840506</v>
      </c>
      <c r="C5719" s="50" t="s">
        <v>2111</v>
      </c>
      <c r="D5719" s="50" t="s">
        <v>1683</v>
      </c>
      <c r="E5719" s="50" t="str">
        <f>IF(AND(LEN(NICAP[[#This Row],[State or      Country]])=2,NICAP[[#This Row],[State or      Country]]&lt;&gt;"UK"),"US","Other")</f>
        <v>US</v>
      </c>
      <c r="F5719" s="75">
        <v>4</v>
      </c>
      <c r="G5719" s="48"/>
      <c r="H5719" s="48"/>
      <c r="I5719" s="48"/>
      <c r="J5719" s="48"/>
      <c r="K5719" s="48"/>
      <c r="L5719" s="36" t="s">
        <v>2110</v>
      </c>
      <c r="M5719" s="36" t="str">
        <f>IF(LEFT(NICAP[[#This Row],[Date]],1)=0,"Y","N")</f>
        <v>N</v>
      </c>
      <c r="N5719" s="36"/>
      <c r="O5719" s="36" t="str">
        <f>19&amp;LEFT(NICAP[[#This Row],[Date]],2)</f>
        <v>1984</v>
      </c>
      <c r="P5719" s="36" t="str">
        <f>MID(NICAP[[#This Row],[Date]],3,2)</f>
        <v>05</v>
      </c>
      <c r="Q5719" s="36" t="str">
        <f>RIGHT(NICAP[[#This Row],[Date]],2)</f>
        <v>06</v>
      </c>
      <c r="R5719" s="26">
        <f>DATE(NICAP[[#This Row],[Year]],NICAP[[#This Row],[Month]],NICAP[[#This Row],[Day]])</f>
        <v>30808</v>
      </c>
      <c r="S5719" s="35" t="str">
        <f t="shared" si="178"/>
        <v>FL</v>
      </c>
      <c r="T5719" s="24" t="str">
        <f t="shared" si="179"/>
        <v>US</v>
      </c>
    </row>
    <row r="5720" spans="1:20" ht="57" customHeight="1" x14ac:dyDescent="0.2">
      <c r="A5720" s="35">
        <v>5711</v>
      </c>
      <c r="B5720" s="57">
        <v>840518</v>
      </c>
      <c r="C5720" s="50" t="s">
        <v>2070</v>
      </c>
      <c r="D5720" s="50" t="s">
        <v>1787</v>
      </c>
      <c r="E5720" s="50" t="str">
        <f>IF(AND(LEN(NICAP[[#This Row],[State or      Country]])=2,NICAP[[#This Row],[State or      Country]]&lt;&gt;"UK"),"US","Other")</f>
        <v>US</v>
      </c>
      <c r="F5720" s="75">
        <v>1</v>
      </c>
      <c r="G5720" s="48"/>
      <c r="H5720" s="48"/>
      <c r="I5720" s="48"/>
      <c r="J5720" s="48"/>
      <c r="K5720" s="48"/>
      <c r="L5720" s="36" t="s">
        <v>2109</v>
      </c>
      <c r="M5720" s="36" t="str">
        <f>IF(LEFT(NICAP[[#This Row],[Date]],1)=0,"Y","N")</f>
        <v>N</v>
      </c>
      <c r="N5720" s="36"/>
      <c r="O5720" s="36" t="str">
        <f>19&amp;LEFT(NICAP[[#This Row],[Date]],2)</f>
        <v>1984</v>
      </c>
      <c r="P5720" s="36" t="str">
        <f>MID(NICAP[[#This Row],[Date]],3,2)</f>
        <v>05</v>
      </c>
      <c r="Q5720" s="36" t="str">
        <f>RIGHT(NICAP[[#This Row],[Date]],2)</f>
        <v>18</v>
      </c>
      <c r="R5720" s="26">
        <f>DATE(NICAP[[#This Row],[Year]],NICAP[[#This Row],[Month]],NICAP[[#This Row],[Day]])</f>
        <v>30820</v>
      </c>
      <c r="S5720" s="35" t="str">
        <f t="shared" si="178"/>
        <v>IN</v>
      </c>
      <c r="T5720" s="24" t="str">
        <f t="shared" si="179"/>
        <v>US</v>
      </c>
    </row>
    <row r="5721" spans="1:20" ht="72" customHeight="1" x14ac:dyDescent="0.2">
      <c r="A5721" s="35">
        <v>5712</v>
      </c>
      <c r="B5721" s="57">
        <v>840519</v>
      </c>
      <c r="C5721" s="50" t="s">
        <v>2108</v>
      </c>
      <c r="D5721" s="50" t="s">
        <v>1787</v>
      </c>
      <c r="E5721" s="50" t="str">
        <f>IF(AND(LEN(NICAP[[#This Row],[State or      Country]])=2,NICAP[[#This Row],[State or      Country]]&lt;&gt;"UK"),"US","Other")</f>
        <v>US</v>
      </c>
      <c r="F5721" s="75">
        <v>1</v>
      </c>
      <c r="G5721" s="48"/>
      <c r="H5721" s="48"/>
      <c r="I5721" s="48"/>
      <c r="J5721" s="48"/>
      <c r="K5721" s="48"/>
      <c r="L5721" s="36" t="s">
        <v>2107</v>
      </c>
      <c r="M5721" s="36" t="str">
        <f>IF(LEFT(NICAP[[#This Row],[Date]],1)=0,"Y","N")</f>
        <v>N</v>
      </c>
      <c r="N5721" s="36"/>
      <c r="O5721" s="36" t="str">
        <f>19&amp;LEFT(NICAP[[#This Row],[Date]],2)</f>
        <v>1984</v>
      </c>
      <c r="P5721" s="36" t="str">
        <f>MID(NICAP[[#This Row],[Date]],3,2)</f>
        <v>05</v>
      </c>
      <c r="Q5721" s="36" t="str">
        <f>RIGHT(NICAP[[#This Row],[Date]],2)</f>
        <v>19</v>
      </c>
      <c r="R5721" s="26">
        <f>DATE(NICAP[[#This Row],[Year]],NICAP[[#This Row],[Month]],NICAP[[#This Row],[Day]])</f>
        <v>30821</v>
      </c>
      <c r="S5721" s="35" t="str">
        <f t="shared" si="178"/>
        <v>IN</v>
      </c>
      <c r="T5721" s="24" t="str">
        <f t="shared" si="179"/>
        <v>US</v>
      </c>
    </row>
    <row r="5722" spans="1:20" ht="27" customHeight="1" x14ac:dyDescent="0.2">
      <c r="A5722" s="35">
        <v>5713</v>
      </c>
      <c r="B5722" s="60">
        <v>840520</v>
      </c>
      <c r="C5722" s="44" t="s">
        <v>2057</v>
      </c>
      <c r="D5722" s="44" t="s">
        <v>1787</v>
      </c>
      <c r="E5722" s="44" t="str">
        <f>IF(AND(LEN(NICAP[[#This Row],[State or      Country]])=2,NICAP[[#This Row],[State or      Country]]&lt;&gt;"UK"),"US","Other")</f>
        <v>US</v>
      </c>
      <c r="F5722" s="74">
        <v>1</v>
      </c>
      <c r="G5722" s="41"/>
      <c r="H5722" s="41"/>
      <c r="I5722" s="41"/>
      <c r="J5722" s="41"/>
      <c r="K5722" s="41"/>
      <c r="L5722" s="42" t="s">
        <v>2106</v>
      </c>
      <c r="M5722" s="42" t="str">
        <f>IF(LEFT(NICAP[[#This Row],[Date]],1)=0,"Y","N")</f>
        <v>N</v>
      </c>
      <c r="N5722" s="42"/>
      <c r="O5722" s="42" t="str">
        <f>19&amp;LEFT(NICAP[[#This Row],[Date]],2)</f>
        <v>1984</v>
      </c>
      <c r="P5722" s="42" t="str">
        <f>MID(NICAP[[#This Row],[Date]],3,2)</f>
        <v>05</v>
      </c>
      <c r="Q5722" s="42" t="str">
        <f>RIGHT(NICAP[[#This Row],[Date]],2)</f>
        <v>20</v>
      </c>
      <c r="R5722" s="26">
        <f>DATE(NICAP[[#This Row],[Year]],NICAP[[#This Row],[Month]],NICAP[[#This Row],[Day]])</f>
        <v>30822</v>
      </c>
      <c r="S5722" s="35" t="str">
        <f t="shared" si="178"/>
        <v>IN</v>
      </c>
      <c r="T5722" s="24" t="str">
        <f t="shared" si="179"/>
        <v>US</v>
      </c>
    </row>
    <row r="5723" spans="1:20" ht="72" customHeight="1" x14ac:dyDescent="0.2">
      <c r="A5723" s="35">
        <v>5714</v>
      </c>
      <c r="B5723" s="57">
        <v>840531</v>
      </c>
      <c r="C5723" s="50" t="s">
        <v>2105</v>
      </c>
      <c r="D5723" s="50" t="s">
        <v>1758</v>
      </c>
      <c r="E5723" s="50" t="str">
        <f>IF(AND(LEN(NICAP[[#This Row],[State or      Country]])=2,NICAP[[#This Row],[State or      Country]]&lt;&gt;"UK"),"US","Other")</f>
        <v>US</v>
      </c>
      <c r="F5723" s="49">
        <v>2</v>
      </c>
      <c r="G5723" s="48"/>
      <c r="H5723" s="48"/>
      <c r="I5723" s="48"/>
      <c r="J5723" s="48"/>
      <c r="K5723" s="48"/>
      <c r="L5723" s="36" t="s">
        <v>2104</v>
      </c>
      <c r="M5723" s="36" t="str">
        <f>IF(LEFT(NICAP[[#This Row],[Date]],1)=0,"Y","N")</f>
        <v>N</v>
      </c>
      <c r="N5723" s="36"/>
      <c r="O5723" s="36" t="str">
        <f>19&amp;LEFT(NICAP[[#This Row],[Date]],2)</f>
        <v>1984</v>
      </c>
      <c r="P5723" s="36" t="str">
        <f>MID(NICAP[[#This Row],[Date]],3,2)</f>
        <v>05</v>
      </c>
      <c r="Q5723" s="36" t="str">
        <f>RIGHT(NICAP[[#This Row],[Date]],2)</f>
        <v>31</v>
      </c>
      <c r="R5723" s="26">
        <f>DATE(NICAP[[#This Row],[Year]],NICAP[[#This Row],[Month]],NICAP[[#This Row],[Day]])</f>
        <v>30833</v>
      </c>
      <c r="S5723" s="35" t="str">
        <f t="shared" si="178"/>
        <v>NY</v>
      </c>
      <c r="T5723" s="24" t="str">
        <f t="shared" si="179"/>
        <v>US</v>
      </c>
    </row>
    <row r="5724" spans="1:20" ht="42" customHeight="1" x14ac:dyDescent="0.2">
      <c r="A5724" s="35">
        <v>5715</v>
      </c>
      <c r="B5724" s="57">
        <v>840531</v>
      </c>
      <c r="C5724" s="50" t="s">
        <v>2103</v>
      </c>
      <c r="D5724" s="50" t="s">
        <v>1758</v>
      </c>
      <c r="E5724" s="50" t="str">
        <f>IF(AND(LEN(NICAP[[#This Row],[State or      Country]])=2,NICAP[[#This Row],[State or      Country]]&lt;&gt;"UK"),"US","Other")</f>
        <v>US</v>
      </c>
      <c r="F5724" s="49">
        <v>2</v>
      </c>
      <c r="G5724" s="48"/>
      <c r="H5724" s="48"/>
      <c r="I5724" s="48"/>
      <c r="J5724" s="48"/>
      <c r="K5724" s="48"/>
      <c r="L5724" s="42" t="s">
        <v>2102</v>
      </c>
      <c r="M5724" s="42" t="str">
        <f>IF(LEFT(NICAP[[#This Row],[Date]],1)=0,"Y","N")</f>
        <v>N</v>
      </c>
      <c r="N5724" s="42"/>
      <c r="O5724" s="42" t="str">
        <f>19&amp;LEFT(NICAP[[#This Row],[Date]],2)</f>
        <v>1984</v>
      </c>
      <c r="P5724" s="42" t="str">
        <f>MID(NICAP[[#This Row],[Date]],3,2)</f>
        <v>05</v>
      </c>
      <c r="Q5724" s="42" t="str">
        <f>RIGHT(NICAP[[#This Row],[Date]],2)</f>
        <v>31</v>
      </c>
      <c r="R5724" s="26">
        <f>DATE(NICAP[[#This Row],[Year]],NICAP[[#This Row],[Month]],NICAP[[#This Row],[Day]])</f>
        <v>30833</v>
      </c>
      <c r="S5724" s="35" t="str">
        <f t="shared" si="178"/>
        <v>NY</v>
      </c>
      <c r="T5724" s="24" t="str">
        <f t="shared" si="179"/>
        <v>US</v>
      </c>
    </row>
    <row r="5725" spans="1:20" ht="42" customHeight="1" x14ac:dyDescent="0.2">
      <c r="A5725" s="35">
        <v>5716</v>
      </c>
      <c r="B5725" s="57">
        <v>840531</v>
      </c>
      <c r="C5725" s="50" t="s">
        <v>2101</v>
      </c>
      <c r="D5725" s="50" t="s">
        <v>1758</v>
      </c>
      <c r="E5725" s="50" t="str">
        <f>IF(AND(LEN(NICAP[[#This Row],[State or      Country]])=2,NICAP[[#This Row],[State or      Country]]&lt;&gt;"UK"),"US","Other")</f>
        <v>US</v>
      </c>
      <c r="F5725" s="49">
        <v>1</v>
      </c>
      <c r="G5725" s="48"/>
      <c r="H5725" s="48"/>
      <c r="I5725" s="48"/>
      <c r="J5725" s="48"/>
      <c r="K5725" s="48"/>
      <c r="L5725" s="42" t="s">
        <v>2100</v>
      </c>
      <c r="M5725" s="42" t="str">
        <f>IF(LEFT(NICAP[[#This Row],[Date]],1)=0,"Y","N")</f>
        <v>N</v>
      </c>
      <c r="N5725" s="42"/>
      <c r="O5725" s="42" t="str">
        <f>19&amp;LEFT(NICAP[[#This Row],[Date]],2)</f>
        <v>1984</v>
      </c>
      <c r="P5725" s="42" t="str">
        <f>MID(NICAP[[#This Row],[Date]],3,2)</f>
        <v>05</v>
      </c>
      <c r="Q5725" s="42" t="str">
        <f>RIGHT(NICAP[[#This Row],[Date]],2)</f>
        <v>31</v>
      </c>
      <c r="R5725" s="26">
        <f>DATE(NICAP[[#This Row],[Year]],NICAP[[#This Row],[Month]],NICAP[[#This Row],[Day]])</f>
        <v>30833</v>
      </c>
      <c r="S5725" s="35" t="str">
        <f t="shared" si="178"/>
        <v>NY</v>
      </c>
      <c r="T5725" s="24" t="str">
        <f t="shared" si="179"/>
        <v>US</v>
      </c>
    </row>
    <row r="5726" spans="1:20" ht="42.75" customHeight="1" x14ac:dyDescent="0.2">
      <c r="A5726" s="35">
        <v>5717</v>
      </c>
      <c r="B5726" s="57">
        <v>840604</v>
      </c>
      <c r="C5726" s="50" t="s">
        <v>2099</v>
      </c>
      <c r="D5726" s="50" t="s">
        <v>2098</v>
      </c>
      <c r="E5726" s="50" t="str">
        <f>IF(AND(LEN(NICAP[[#This Row],[State or      Country]])=2,NICAP[[#This Row],[State or      Country]]&lt;&gt;"UK"),"US","Other")</f>
        <v>US</v>
      </c>
      <c r="F5726" s="49">
        <v>2</v>
      </c>
      <c r="G5726" s="48"/>
      <c r="H5726" s="48"/>
      <c r="I5726" s="48"/>
      <c r="J5726" s="48"/>
      <c r="K5726" s="48"/>
      <c r="L5726" s="36" t="s">
        <v>2097</v>
      </c>
      <c r="M5726" s="36" t="str">
        <f>IF(LEFT(NICAP[[#This Row],[Date]],1)=0,"Y","N")</f>
        <v>N</v>
      </c>
      <c r="N5726" s="36"/>
      <c r="O5726" s="36" t="str">
        <f>19&amp;LEFT(NICAP[[#This Row],[Date]],2)</f>
        <v>1984</v>
      </c>
      <c r="P5726" s="36" t="str">
        <f>MID(NICAP[[#This Row],[Date]],3,2)</f>
        <v>06</v>
      </c>
      <c r="Q5726" s="36" t="str">
        <f>RIGHT(NICAP[[#This Row],[Date]],2)</f>
        <v>04</v>
      </c>
      <c r="R5726" s="26">
        <f>DATE(NICAP[[#This Row],[Year]],NICAP[[#This Row],[Month]],NICAP[[#This Row],[Day]])</f>
        <v>30837</v>
      </c>
      <c r="S5726" s="35" t="str">
        <f t="shared" si="178"/>
        <v>VA</v>
      </c>
      <c r="T5726" s="24" t="str">
        <f t="shared" si="179"/>
        <v>US</v>
      </c>
    </row>
    <row r="5727" spans="1:20" ht="42" customHeight="1" x14ac:dyDescent="0.2">
      <c r="A5727" s="35">
        <v>5718</v>
      </c>
      <c r="B5727" s="57">
        <v>840606</v>
      </c>
      <c r="C5727" s="50" t="s">
        <v>2096</v>
      </c>
      <c r="D5727" s="50" t="s">
        <v>1758</v>
      </c>
      <c r="E5727" s="50" t="str">
        <f>IF(AND(LEN(NICAP[[#This Row],[State or      Country]])=2,NICAP[[#This Row],[State or      Country]]&lt;&gt;"UK"),"US","Other")</f>
        <v>US</v>
      </c>
      <c r="F5727" s="49">
        <v>2</v>
      </c>
      <c r="G5727" s="48"/>
      <c r="H5727" s="48"/>
      <c r="I5727" s="48"/>
      <c r="J5727" s="48"/>
      <c r="K5727" s="48"/>
      <c r="L5727" s="36" t="s">
        <v>2095</v>
      </c>
      <c r="M5727" s="36" t="str">
        <f>IF(LEFT(NICAP[[#This Row],[Date]],1)=0,"Y","N")</f>
        <v>N</v>
      </c>
      <c r="N5727" s="36"/>
      <c r="O5727" s="36" t="str">
        <f>19&amp;LEFT(NICAP[[#This Row],[Date]],2)</f>
        <v>1984</v>
      </c>
      <c r="P5727" s="36" t="str">
        <f>MID(NICAP[[#This Row],[Date]],3,2)</f>
        <v>06</v>
      </c>
      <c r="Q5727" s="36" t="str">
        <f>RIGHT(NICAP[[#This Row],[Date]],2)</f>
        <v>06</v>
      </c>
      <c r="R5727" s="26">
        <f>DATE(NICAP[[#This Row],[Year]],NICAP[[#This Row],[Month]],NICAP[[#This Row],[Day]])</f>
        <v>30839</v>
      </c>
      <c r="S5727" s="35" t="str">
        <f t="shared" si="178"/>
        <v>NY</v>
      </c>
      <c r="T5727" s="24" t="str">
        <f t="shared" si="179"/>
        <v>US</v>
      </c>
    </row>
    <row r="5728" spans="1:20" ht="42" customHeight="1" x14ac:dyDescent="0.2">
      <c r="A5728" s="35">
        <v>5719</v>
      </c>
      <c r="B5728" s="73">
        <v>840614</v>
      </c>
      <c r="C5728" s="50" t="s">
        <v>2076</v>
      </c>
      <c r="D5728" s="50" t="s">
        <v>1758</v>
      </c>
      <c r="E5728" s="50" t="str">
        <f>IF(AND(LEN(NICAP[[#This Row],[State or      Country]])=2,NICAP[[#This Row],[State or      Country]]&lt;&gt;"UK"),"US","Other")</f>
        <v>US</v>
      </c>
      <c r="F5728" s="49">
        <v>2</v>
      </c>
      <c r="G5728" s="48"/>
      <c r="H5728" s="48"/>
      <c r="I5728" s="48"/>
      <c r="J5728" s="72" t="s">
        <v>1744</v>
      </c>
      <c r="K5728" s="48"/>
      <c r="L5728" s="42" t="s">
        <v>2094</v>
      </c>
      <c r="M5728" s="42" t="str">
        <f>IF(LEFT(NICAP[[#This Row],[Date]],1)=0,"Y","N")</f>
        <v>N</v>
      </c>
      <c r="N5728" s="42"/>
      <c r="O5728" s="42" t="str">
        <f>19&amp;LEFT(NICAP[[#This Row],[Date]],2)</f>
        <v>1984</v>
      </c>
      <c r="P5728" s="42" t="str">
        <f>MID(NICAP[[#This Row],[Date]],3,2)</f>
        <v>06</v>
      </c>
      <c r="Q5728" s="42" t="str">
        <f>RIGHT(NICAP[[#This Row],[Date]],2)</f>
        <v>14</v>
      </c>
      <c r="R5728" s="26">
        <f>DATE(NICAP[[#This Row],[Year]],NICAP[[#This Row],[Month]],NICAP[[#This Row],[Day]])</f>
        <v>30847</v>
      </c>
      <c r="S5728" s="35" t="str">
        <f t="shared" si="178"/>
        <v>NY</v>
      </c>
      <c r="T5728" s="24" t="str">
        <f t="shared" si="179"/>
        <v>US</v>
      </c>
    </row>
    <row r="5729" spans="1:20" ht="41.25" customHeight="1" x14ac:dyDescent="0.2">
      <c r="A5729" s="35">
        <v>5720</v>
      </c>
      <c r="B5729" s="73">
        <v>840614</v>
      </c>
      <c r="C5729" s="50" t="s">
        <v>2076</v>
      </c>
      <c r="D5729" s="50" t="s">
        <v>1758</v>
      </c>
      <c r="E5729" s="50" t="str">
        <f>IF(AND(LEN(NICAP[[#This Row],[State or      Country]])=2,NICAP[[#This Row],[State or      Country]]&lt;&gt;"UK"),"US","Other")</f>
        <v>US</v>
      </c>
      <c r="F5729" s="49">
        <v>10</v>
      </c>
      <c r="G5729" s="48"/>
      <c r="H5729" s="48"/>
      <c r="I5729" s="48"/>
      <c r="J5729" s="72" t="s">
        <v>1744</v>
      </c>
      <c r="K5729" s="48"/>
      <c r="L5729" s="42" t="s">
        <v>2094</v>
      </c>
      <c r="M5729" s="42" t="str">
        <f>IF(LEFT(NICAP[[#This Row],[Date]],1)=0,"Y","N")</f>
        <v>N</v>
      </c>
      <c r="N5729" s="42"/>
      <c r="O5729" s="42" t="str">
        <f>19&amp;LEFT(NICAP[[#This Row],[Date]],2)</f>
        <v>1984</v>
      </c>
      <c r="P5729" s="42" t="str">
        <f>MID(NICAP[[#This Row],[Date]],3,2)</f>
        <v>06</v>
      </c>
      <c r="Q5729" s="42" t="str">
        <f>RIGHT(NICAP[[#This Row],[Date]],2)</f>
        <v>14</v>
      </c>
      <c r="R5729" s="26">
        <f>DATE(NICAP[[#This Row],[Year]],NICAP[[#This Row],[Month]],NICAP[[#This Row],[Day]])</f>
        <v>30847</v>
      </c>
      <c r="S5729" s="35" t="str">
        <f t="shared" si="178"/>
        <v>NY</v>
      </c>
      <c r="T5729" s="24" t="str">
        <f t="shared" si="179"/>
        <v>US</v>
      </c>
    </row>
    <row r="5730" spans="1:20" ht="42" customHeight="1" x14ac:dyDescent="0.2">
      <c r="A5730" s="35">
        <v>5721</v>
      </c>
      <c r="B5730" s="57">
        <v>840622</v>
      </c>
      <c r="C5730" s="50" t="s">
        <v>2093</v>
      </c>
      <c r="D5730" s="50" t="s">
        <v>1676</v>
      </c>
      <c r="E5730" s="50" t="str">
        <f>IF(AND(LEN(NICAP[[#This Row],[State or      Country]])=2,NICAP[[#This Row],[State or      Country]]&lt;&gt;"UK"),"US","Other")</f>
        <v>US</v>
      </c>
      <c r="F5730" s="49">
        <v>2</v>
      </c>
      <c r="G5730" s="48"/>
      <c r="H5730" s="48"/>
      <c r="I5730" s="48"/>
      <c r="J5730" s="48"/>
      <c r="K5730" s="48"/>
      <c r="L5730" s="36" t="s">
        <v>2092</v>
      </c>
      <c r="M5730" s="36" t="str">
        <f>IF(LEFT(NICAP[[#This Row],[Date]],1)=0,"Y","N")</f>
        <v>N</v>
      </c>
      <c r="N5730" s="36"/>
      <c r="O5730" s="36" t="str">
        <f>19&amp;LEFT(NICAP[[#This Row],[Date]],2)</f>
        <v>1984</v>
      </c>
      <c r="P5730" s="36" t="str">
        <f>MID(NICAP[[#This Row],[Date]],3,2)</f>
        <v>06</v>
      </c>
      <c r="Q5730" s="36" t="str">
        <f>RIGHT(NICAP[[#This Row],[Date]],2)</f>
        <v>22</v>
      </c>
      <c r="R5730" s="26">
        <f>DATE(NICAP[[#This Row],[Year]],NICAP[[#This Row],[Month]],NICAP[[#This Row],[Day]])</f>
        <v>30855</v>
      </c>
      <c r="S5730" s="35" t="str">
        <f t="shared" si="178"/>
        <v>CA</v>
      </c>
      <c r="T5730" s="24" t="str">
        <f t="shared" si="179"/>
        <v>US</v>
      </c>
    </row>
    <row r="5731" spans="1:20" ht="14.25" customHeight="1" x14ac:dyDescent="0.2">
      <c r="A5731" s="35">
        <v>5722</v>
      </c>
      <c r="B5731" s="56">
        <v>840624</v>
      </c>
      <c r="C5731" s="39" t="s">
        <v>2091</v>
      </c>
      <c r="D5731" s="39" t="s">
        <v>1758</v>
      </c>
      <c r="E5731" s="39" t="str">
        <f>IF(AND(LEN(NICAP[[#This Row],[State or      Country]])=2,NICAP[[#This Row],[State or      Country]]&lt;&gt;"UK"),"US","Other")</f>
        <v>US</v>
      </c>
      <c r="F5731" s="38">
        <v>3</v>
      </c>
      <c r="G5731" s="71" t="s">
        <v>2090</v>
      </c>
      <c r="H5731" s="65">
        <v>5</v>
      </c>
      <c r="I5731" s="37"/>
      <c r="J5731" s="54" t="s">
        <v>1744</v>
      </c>
      <c r="K5731" s="37"/>
      <c r="L5731" s="36" t="s">
        <v>2089</v>
      </c>
      <c r="M5731" s="36" t="str">
        <f>IF(LEFT(NICAP[[#This Row],[Date]],1)=0,"Y","N")</f>
        <v>N</v>
      </c>
      <c r="N5731" s="36"/>
      <c r="O5731" s="36" t="str">
        <f>19&amp;LEFT(NICAP[[#This Row],[Date]],2)</f>
        <v>1984</v>
      </c>
      <c r="P5731" s="36" t="str">
        <f>MID(NICAP[[#This Row],[Date]],3,2)</f>
        <v>06</v>
      </c>
      <c r="Q5731" s="36" t="str">
        <f>RIGHT(NICAP[[#This Row],[Date]],2)</f>
        <v>24</v>
      </c>
      <c r="R5731" s="26">
        <f>DATE(NICAP[[#This Row],[Year]],NICAP[[#This Row],[Month]],NICAP[[#This Row],[Day]])</f>
        <v>30857</v>
      </c>
      <c r="S5731" s="35" t="str">
        <f t="shared" si="178"/>
        <v>NY</v>
      </c>
      <c r="T5731" s="24" t="str">
        <f t="shared" si="179"/>
        <v>US</v>
      </c>
    </row>
    <row r="5732" spans="1:20" ht="27" customHeight="1" x14ac:dyDescent="0.2">
      <c r="A5732" s="35">
        <v>5723</v>
      </c>
      <c r="B5732" s="60">
        <v>840625</v>
      </c>
      <c r="C5732" s="44" t="s">
        <v>2088</v>
      </c>
      <c r="D5732" s="44" t="s">
        <v>2087</v>
      </c>
      <c r="E5732" s="44" t="str">
        <f>IF(AND(LEN(NICAP[[#This Row],[State or      Country]])=2,NICAP[[#This Row],[State or      Country]]&lt;&gt;"UK"),"US","Other")</f>
        <v>Other</v>
      </c>
      <c r="F5732" s="43">
        <v>1</v>
      </c>
      <c r="G5732" s="41"/>
      <c r="H5732" s="41"/>
      <c r="I5732" s="41"/>
      <c r="J5732" s="41"/>
      <c r="K5732" s="41"/>
      <c r="L5732" s="42" t="s">
        <v>2086</v>
      </c>
      <c r="M5732" s="42" t="str">
        <f>IF(LEFT(NICAP[[#This Row],[Date]],1)=0,"Y","N")</f>
        <v>N</v>
      </c>
      <c r="N5732" s="42"/>
      <c r="O5732" s="42" t="str">
        <f>19&amp;LEFT(NICAP[[#This Row],[Date]],2)</f>
        <v>1984</v>
      </c>
      <c r="P5732" s="42" t="str">
        <f>MID(NICAP[[#This Row],[Date]],3,2)</f>
        <v>06</v>
      </c>
      <c r="Q5732" s="42" t="str">
        <f>RIGHT(NICAP[[#This Row],[Date]],2)</f>
        <v>25</v>
      </c>
      <c r="R5732" s="26">
        <f>DATE(NICAP[[#This Row],[Year]],NICAP[[#This Row],[Month]],NICAP[[#This Row],[Day]])</f>
        <v>30858</v>
      </c>
      <c r="S5732" s="35" t="str">
        <f t="shared" si="178"/>
        <v/>
      </c>
      <c r="T5732" s="24" t="str">
        <f t="shared" si="179"/>
        <v>Scotland</v>
      </c>
    </row>
    <row r="5733" spans="1:20" ht="72" customHeight="1" x14ac:dyDescent="0.2">
      <c r="A5733" s="35">
        <v>5724</v>
      </c>
      <c r="B5733" s="57">
        <v>840700</v>
      </c>
      <c r="C5733" s="50" t="s">
        <v>2085</v>
      </c>
      <c r="D5733" s="50" t="s">
        <v>1787</v>
      </c>
      <c r="E5733" s="50" t="str">
        <f>IF(AND(LEN(NICAP[[#This Row],[State or      Country]])=2,NICAP[[#This Row],[State or      Country]]&lt;&gt;"UK"),"US","Other")</f>
        <v>US</v>
      </c>
      <c r="F5733" s="49">
        <v>7</v>
      </c>
      <c r="G5733" s="48"/>
      <c r="H5733" s="48"/>
      <c r="I5733" s="48"/>
      <c r="J5733" s="48"/>
      <c r="K5733" s="48"/>
      <c r="L5733" s="36" t="s">
        <v>2084</v>
      </c>
      <c r="M5733" s="36" t="str">
        <f>IF(LEFT(NICAP[[#This Row],[Date]],1)=0,"Y","N")</f>
        <v>N</v>
      </c>
      <c r="N5733" s="36"/>
      <c r="O5733" s="36" t="str">
        <f>19&amp;LEFT(NICAP[[#This Row],[Date]],2)</f>
        <v>1984</v>
      </c>
      <c r="P5733" s="36" t="str">
        <f>MID(NICAP[[#This Row],[Date]],3,2)</f>
        <v>07</v>
      </c>
      <c r="Q5733" s="36" t="str">
        <f>RIGHT(NICAP[[#This Row],[Date]],2)</f>
        <v>00</v>
      </c>
      <c r="R5733" s="26">
        <f>DATE(NICAP[[#This Row],[Year]],NICAP[[#This Row],[Month]],NICAP[[#This Row],[Day]])</f>
        <v>30863</v>
      </c>
      <c r="S5733" s="35" t="str">
        <f t="shared" si="178"/>
        <v>IN</v>
      </c>
      <c r="T5733" s="24" t="str">
        <f t="shared" si="179"/>
        <v>US</v>
      </c>
    </row>
    <row r="5734" spans="1:20" ht="27" customHeight="1" x14ac:dyDescent="0.2">
      <c r="A5734" s="35">
        <v>5725</v>
      </c>
      <c r="B5734" s="60">
        <v>840705</v>
      </c>
      <c r="C5734" s="44" t="s">
        <v>2083</v>
      </c>
      <c r="D5734" s="44" t="s">
        <v>1844</v>
      </c>
      <c r="E5734" s="44" t="str">
        <f>IF(AND(LEN(NICAP[[#This Row],[State or      Country]])=2,NICAP[[#This Row],[State or      Country]]&lt;&gt;"UK"),"US","Other")</f>
        <v>US</v>
      </c>
      <c r="F5734" s="43">
        <v>1</v>
      </c>
      <c r="G5734" s="41"/>
      <c r="H5734" s="41"/>
      <c r="I5734" s="41"/>
      <c r="J5734" s="41"/>
      <c r="K5734" s="41"/>
      <c r="L5734" s="42" t="s">
        <v>2082</v>
      </c>
      <c r="M5734" s="42" t="str">
        <f>IF(LEFT(NICAP[[#This Row],[Date]],1)=0,"Y","N")</f>
        <v>N</v>
      </c>
      <c r="N5734" s="42"/>
      <c r="O5734" s="42" t="str">
        <f>19&amp;LEFT(NICAP[[#This Row],[Date]],2)</f>
        <v>1984</v>
      </c>
      <c r="P5734" s="42" t="str">
        <f>MID(NICAP[[#This Row],[Date]],3,2)</f>
        <v>07</v>
      </c>
      <c r="Q5734" s="42" t="str">
        <f>RIGHT(NICAP[[#This Row],[Date]],2)</f>
        <v>05</v>
      </c>
      <c r="R5734" s="26">
        <f>DATE(NICAP[[#This Row],[Year]],NICAP[[#This Row],[Month]],NICAP[[#This Row],[Day]])</f>
        <v>30868</v>
      </c>
      <c r="S5734" s="35" t="str">
        <f t="shared" si="178"/>
        <v>MO</v>
      </c>
      <c r="T5734" s="24" t="str">
        <f t="shared" si="179"/>
        <v>US</v>
      </c>
    </row>
    <row r="5735" spans="1:20" ht="56.25" customHeight="1" x14ac:dyDescent="0.2">
      <c r="A5735" s="35">
        <v>5726</v>
      </c>
      <c r="B5735" s="57">
        <v>840712</v>
      </c>
      <c r="C5735" s="50" t="s">
        <v>2065</v>
      </c>
      <c r="D5735" s="50" t="s">
        <v>1758</v>
      </c>
      <c r="E5735" s="50" t="str">
        <f>IF(AND(LEN(NICAP[[#This Row],[State or      Country]])=2,NICAP[[#This Row],[State or      Country]]&lt;&gt;"UK"),"US","Other")</f>
        <v>US</v>
      </c>
      <c r="F5735" s="49">
        <v>1</v>
      </c>
      <c r="G5735" s="48"/>
      <c r="H5735" s="48"/>
      <c r="I5735" s="48"/>
      <c r="J5735" s="48"/>
      <c r="K5735" s="48"/>
      <c r="L5735" s="36" t="s">
        <v>2081</v>
      </c>
      <c r="M5735" s="36" t="str">
        <f>IF(LEFT(NICAP[[#This Row],[Date]],1)=0,"Y","N")</f>
        <v>N</v>
      </c>
      <c r="N5735" s="36"/>
      <c r="O5735" s="36" t="str">
        <f>19&amp;LEFT(NICAP[[#This Row],[Date]],2)</f>
        <v>1984</v>
      </c>
      <c r="P5735" s="36" t="str">
        <f>MID(NICAP[[#This Row],[Date]],3,2)</f>
        <v>07</v>
      </c>
      <c r="Q5735" s="36" t="str">
        <f>RIGHT(NICAP[[#This Row],[Date]],2)</f>
        <v>12</v>
      </c>
      <c r="R5735" s="26">
        <f>DATE(NICAP[[#This Row],[Year]],NICAP[[#This Row],[Month]],NICAP[[#This Row],[Day]])</f>
        <v>30875</v>
      </c>
      <c r="S5735" s="35" t="str">
        <f t="shared" si="178"/>
        <v>NY</v>
      </c>
      <c r="T5735" s="24" t="str">
        <f t="shared" si="179"/>
        <v>US</v>
      </c>
    </row>
    <row r="5736" spans="1:20" ht="101.25" customHeight="1" x14ac:dyDescent="0.2">
      <c r="A5736" s="35">
        <v>5727</v>
      </c>
      <c r="B5736" s="57">
        <v>840715</v>
      </c>
      <c r="C5736" s="50" t="s">
        <v>2080</v>
      </c>
      <c r="D5736" s="50" t="s">
        <v>1953</v>
      </c>
      <c r="E5736" s="50" t="str">
        <f>IF(AND(LEN(NICAP[[#This Row],[State or      Country]])=2,NICAP[[#This Row],[State or      Country]]&lt;&gt;"UK"),"US","Other")</f>
        <v>US</v>
      </c>
      <c r="F5736" s="49">
        <v>2</v>
      </c>
      <c r="G5736" s="48"/>
      <c r="H5736" s="48"/>
      <c r="I5736" s="48"/>
      <c r="J5736" s="48"/>
      <c r="K5736" s="48"/>
      <c r="L5736" s="36" t="s">
        <v>2079</v>
      </c>
      <c r="M5736" s="36" t="str">
        <f>IF(LEFT(NICAP[[#This Row],[Date]],1)=0,"Y","N")</f>
        <v>N</v>
      </c>
      <c r="N5736" s="36"/>
      <c r="O5736" s="36" t="str">
        <f>19&amp;LEFT(NICAP[[#This Row],[Date]],2)</f>
        <v>1984</v>
      </c>
      <c r="P5736" s="36" t="str">
        <f>MID(NICAP[[#This Row],[Date]],3,2)</f>
        <v>07</v>
      </c>
      <c r="Q5736" s="36" t="str">
        <f>RIGHT(NICAP[[#This Row],[Date]],2)</f>
        <v>15</v>
      </c>
      <c r="R5736" s="26">
        <f>DATE(NICAP[[#This Row],[Year]],NICAP[[#This Row],[Month]],NICAP[[#This Row],[Day]])</f>
        <v>30878</v>
      </c>
      <c r="S5736" s="35" t="str">
        <f t="shared" si="178"/>
        <v>ME</v>
      </c>
      <c r="T5736" s="24" t="str">
        <f t="shared" si="179"/>
        <v>US</v>
      </c>
    </row>
    <row r="5737" spans="1:20" ht="27" customHeight="1" x14ac:dyDescent="0.2">
      <c r="A5737" s="35">
        <v>5728</v>
      </c>
      <c r="B5737" s="60">
        <v>840719</v>
      </c>
      <c r="C5737" s="44" t="s">
        <v>2078</v>
      </c>
      <c r="D5737" s="44" t="s">
        <v>1758</v>
      </c>
      <c r="E5737" s="44" t="str">
        <f>IF(AND(LEN(NICAP[[#This Row],[State or      Country]])=2,NICAP[[#This Row],[State or      Country]]&lt;&gt;"UK"),"US","Other")</f>
        <v>US</v>
      </c>
      <c r="F5737" s="43">
        <v>1</v>
      </c>
      <c r="G5737" s="41"/>
      <c r="H5737" s="41"/>
      <c r="I5737" s="41"/>
      <c r="J5737" s="41"/>
      <c r="K5737" s="41"/>
      <c r="L5737" s="42" t="s">
        <v>2077</v>
      </c>
      <c r="M5737" s="42" t="str">
        <f>IF(LEFT(NICAP[[#This Row],[Date]],1)=0,"Y","N")</f>
        <v>N</v>
      </c>
      <c r="N5737" s="42"/>
      <c r="O5737" s="42" t="str">
        <f>19&amp;LEFT(NICAP[[#This Row],[Date]],2)</f>
        <v>1984</v>
      </c>
      <c r="P5737" s="42" t="str">
        <f>MID(NICAP[[#This Row],[Date]],3,2)</f>
        <v>07</v>
      </c>
      <c r="Q5737" s="42" t="str">
        <f>RIGHT(NICAP[[#This Row],[Date]],2)</f>
        <v>19</v>
      </c>
      <c r="R5737" s="26">
        <f>DATE(NICAP[[#This Row],[Year]],NICAP[[#This Row],[Month]],NICAP[[#This Row],[Day]])</f>
        <v>30882</v>
      </c>
      <c r="S5737" s="35" t="str">
        <f t="shared" si="178"/>
        <v>NY</v>
      </c>
      <c r="T5737" s="24" t="str">
        <f t="shared" si="179"/>
        <v>US</v>
      </c>
    </row>
    <row r="5738" spans="1:20" ht="41.25" customHeight="1" x14ac:dyDescent="0.2">
      <c r="A5738" s="35">
        <v>5729</v>
      </c>
      <c r="B5738" s="57">
        <v>840724</v>
      </c>
      <c r="C5738" s="50" t="s">
        <v>2076</v>
      </c>
      <c r="D5738" s="50" t="s">
        <v>1758</v>
      </c>
      <c r="E5738" s="50" t="str">
        <f>IF(AND(LEN(NICAP[[#This Row],[State or      Country]])=2,NICAP[[#This Row],[State or      Country]]&lt;&gt;"UK"),"US","Other")</f>
        <v>US</v>
      </c>
      <c r="F5738" s="49">
        <v>2</v>
      </c>
      <c r="G5738" s="48"/>
      <c r="H5738" s="48"/>
      <c r="I5738" s="48"/>
      <c r="J5738" s="72" t="s">
        <v>1744</v>
      </c>
      <c r="K5738" s="48"/>
      <c r="L5738" s="42" t="s">
        <v>2075</v>
      </c>
      <c r="M5738" s="42" t="str">
        <f>IF(LEFT(NICAP[[#This Row],[Date]],1)=0,"Y","N")</f>
        <v>N</v>
      </c>
      <c r="N5738" s="42"/>
      <c r="O5738" s="42" t="str">
        <f>19&amp;LEFT(NICAP[[#This Row],[Date]],2)</f>
        <v>1984</v>
      </c>
      <c r="P5738" s="42" t="str">
        <f>MID(NICAP[[#This Row],[Date]],3,2)</f>
        <v>07</v>
      </c>
      <c r="Q5738" s="42" t="str">
        <f>RIGHT(NICAP[[#This Row],[Date]],2)</f>
        <v>24</v>
      </c>
      <c r="R5738" s="26">
        <f>DATE(NICAP[[#This Row],[Year]],NICAP[[#This Row],[Month]],NICAP[[#This Row],[Day]])</f>
        <v>30887</v>
      </c>
      <c r="S5738" s="35" t="str">
        <f t="shared" si="178"/>
        <v>NY</v>
      </c>
      <c r="T5738" s="24" t="str">
        <f t="shared" si="179"/>
        <v>US</v>
      </c>
    </row>
    <row r="5739" spans="1:20" ht="42.75" customHeight="1" x14ac:dyDescent="0.2">
      <c r="A5739" s="35">
        <v>5730</v>
      </c>
      <c r="B5739" s="57">
        <v>840724</v>
      </c>
      <c r="C5739" s="50" t="s">
        <v>2074</v>
      </c>
      <c r="D5739" s="50" t="s">
        <v>1758</v>
      </c>
      <c r="E5739" s="50" t="str">
        <f>IF(AND(LEN(NICAP[[#This Row],[State or      Country]])=2,NICAP[[#This Row],[State or      Country]]&lt;&gt;"UK"),"US","Other")</f>
        <v>US</v>
      </c>
      <c r="F5739" s="49">
        <v>8</v>
      </c>
      <c r="G5739" s="48"/>
      <c r="H5739" s="48"/>
      <c r="I5739" s="48"/>
      <c r="J5739" s="48"/>
      <c r="K5739" s="48"/>
      <c r="L5739" s="36" t="s">
        <v>2073</v>
      </c>
      <c r="M5739" s="36" t="str">
        <f>IF(LEFT(NICAP[[#This Row],[Date]],1)=0,"Y","N")</f>
        <v>N</v>
      </c>
      <c r="N5739" s="36"/>
      <c r="O5739" s="36" t="str">
        <f>19&amp;LEFT(NICAP[[#This Row],[Date]],2)</f>
        <v>1984</v>
      </c>
      <c r="P5739" s="36" t="str">
        <f>MID(NICAP[[#This Row],[Date]],3,2)</f>
        <v>07</v>
      </c>
      <c r="Q5739" s="36" t="str">
        <f>RIGHT(NICAP[[#This Row],[Date]],2)</f>
        <v>24</v>
      </c>
      <c r="R5739" s="26">
        <f>DATE(NICAP[[#This Row],[Year]],NICAP[[#This Row],[Month]],NICAP[[#This Row],[Day]])</f>
        <v>30887</v>
      </c>
      <c r="S5739" s="35" t="str">
        <f t="shared" si="178"/>
        <v>NY</v>
      </c>
      <c r="T5739" s="24" t="str">
        <f t="shared" si="179"/>
        <v>US</v>
      </c>
    </row>
    <row r="5740" spans="1:20" ht="57" customHeight="1" x14ac:dyDescent="0.2">
      <c r="A5740" s="35">
        <v>5731</v>
      </c>
      <c r="B5740" s="57">
        <v>840727</v>
      </c>
      <c r="C5740" s="50" t="s">
        <v>2072</v>
      </c>
      <c r="D5740" s="50" t="s">
        <v>1707</v>
      </c>
      <c r="E5740" s="50" t="str">
        <f>IF(AND(LEN(NICAP[[#This Row],[State or      Country]])=2,NICAP[[#This Row],[State or      Country]]&lt;&gt;"UK"),"US","Other")</f>
        <v>US</v>
      </c>
      <c r="F5740" s="49">
        <v>1</v>
      </c>
      <c r="G5740" s="48"/>
      <c r="H5740" s="48"/>
      <c r="I5740" s="48"/>
      <c r="J5740" s="48"/>
      <c r="K5740" s="48"/>
      <c r="L5740" s="36" t="s">
        <v>2071</v>
      </c>
      <c r="M5740" s="36" t="str">
        <f>IF(LEFT(NICAP[[#This Row],[Date]],1)=0,"Y","N")</f>
        <v>N</v>
      </c>
      <c r="N5740" s="36"/>
      <c r="O5740" s="36" t="str">
        <f>19&amp;LEFT(NICAP[[#This Row],[Date]],2)</f>
        <v>1984</v>
      </c>
      <c r="P5740" s="36" t="str">
        <f>MID(NICAP[[#This Row],[Date]],3,2)</f>
        <v>07</v>
      </c>
      <c r="Q5740" s="36" t="str">
        <f>RIGHT(NICAP[[#This Row],[Date]],2)</f>
        <v>27</v>
      </c>
      <c r="R5740" s="26">
        <f>DATE(NICAP[[#This Row],[Year]],NICAP[[#This Row],[Month]],NICAP[[#This Row],[Day]])</f>
        <v>30890</v>
      </c>
      <c r="S5740" s="35" t="str">
        <f t="shared" si="178"/>
        <v>WA</v>
      </c>
      <c r="T5740" s="24" t="str">
        <f t="shared" si="179"/>
        <v>US</v>
      </c>
    </row>
    <row r="5741" spans="1:20" ht="71.25" customHeight="1" x14ac:dyDescent="0.2">
      <c r="A5741" s="35">
        <v>5732</v>
      </c>
      <c r="B5741" s="57">
        <v>840830</v>
      </c>
      <c r="C5741" s="50" t="s">
        <v>2070</v>
      </c>
      <c r="D5741" s="50" t="s">
        <v>1787</v>
      </c>
      <c r="E5741" s="50" t="str">
        <f>IF(AND(LEN(NICAP[[#This Row],[State or      Country]])=2,NICAP[[#This Row],[State or      Country]]&lt;&gt;"UK"),"US","Other")</f>
        <v>US</v>
      </c>
      <c r="F5741" s="49">
        <v>1</v>
      </c>
      <c r="G5741" s="48"/>
      <c r="H5741" s="48"/>
      <c r="I5741" s="48"/>
      <c r="J5741" s="48"/>
      <c r="K5741" s="48"/>
      <c r="L5741" s="36" t="s">
        <v>2069</v>
      </c>
      <c r="M5741" s="36" t="str">
        <f>IF(LEFT(NICAP[[#This Row],[Date]],1)=0,"Y","N")</f>
        <v>N</v>
      </c>
      <c r="N5741" s="36"/>
      <c r="O5741" s="36" t="str">
        <f>19&amp;LEFT(NICAP[[#This Row],[Date]],2)</f>
        <v>1984</v>
      </c>
      <c r="P5741" s="36" t="str">
        <f>MID(NICAP[[#This Row],[Date]],3,2)</f>
        <v>08</v>
      </c>
      <c r="Q5741" s="36" t="str">
        <f>RIGHT(NICAP[[#This Row],[Date]],2)</f>
        <v>30</v>
      </c>
      <c r="R5741" s="26">
        <f>DATE(NICAP[[#This Row],[Year]],NICAP[[#This Row],[Month]],NICAP[[#This Row],[Day]])</f>
        <v>30924</v>
      </c>
      <c r="S5741" s="35" t="str">
        <f t="shared" si="178"/>
        <v>IN</v>
      </c>
      <c r="T5741" s="24" t="str">
        <f t="shared" si="179"/>
        <v>US</v>
      </c>
    </row>
    <row r="5742" spans="1:20" ht="72" customHeight="1" x14ac:dyDescent="0.2">
      <c r="A5742" s="35">
        <v>5733</v>
      </c>
      <c r="B5742" s="57">
        <v>840923</v>
      </c>
      <c r="C5742" s="50" t="s">
        <v>2068</v>
      </c>
      <c r="D5742" s="50" t="s">
        <v>2067</v>
      </c>
      <c r="E5742" s="50" t="str">
        <f>IF(AND(LEN(NICAP[[#This Row],[State or      Country]])=2,NICAP[[#This Row],[State or      Country]]&lt;&gt;"UK"),"US","Other")</f>
        <v>Other</v>
      </c>
      <c r="F5742" s="49">
        <v>3</v>
      </c>
      <c r="G5742" s="48"/>
      <c r="H5742" s="48"/>
      <c r="I5742" s="48"/>
      <c r="J5742" s="48"/>
      <c r="K5742" s="48"/>
      <c r="L5742" s="36" t="s">
        <v>2066</v>
      </c>
      <c r="M5742" s="36" t="str">
        <f>IF(LEFT(NICAP[[#This Row],[Date]],1)=0,"Y","N")</f>
        <v>N</v>
      </c>
      <c r="N5742" s="36"/>
      <c r="O5742" s="36" t="str">
        <f>19&amp;LEFT(NICAP[[#This Row],[Date]],2)</f>
        <v>1984</v>
      </c>
      <c r="P5742" s="36" t="str">
        <f>MID(NICAP[[#This Row],[Date]],3,2)</f>
        <v>09</v>
      </c>
      <c r="Q5742" s="36" t="str">
        <f>RIGHT(NICAP[[#This Row],[Date]],2)</f>
        <v>23</v>
      </c>
      <c r="R5742" s="26">
        <f>DATE(NICAP[[#This Row],[Year]],NICAP[[#This Row],[Month]],NICAP[[#This Row],[Day]])</f>
        <v>30948</v>
      </c>
      <c r="S5742" s="35" t="str">
        <f t="shared" si="178"/>
        <v/>
      </c>
      <c r="T5742" s="24" t="str">
        <f t="shared" si="179"/>
        <v>Argentina</v>
      </c>
    </row>
    <row r="5743" spans="1:20" ht="71.25" customHeight="1" x14ac:dyDescent="0.2">
      <c r="A5743" s="35">
        <v>5734</v>
      </c>
      <c r="B5743" s="57">
        <v>840923</v>
      </c>
      <c r="C5743" s="50" t="s">
        <v>2068</v>
      </c>
      <c r="D5743" s="50" t="s">
        <v>2067</v>
      </c>
      <c r="E5743" s="50" t="str">
        <f>IF(AND(LEN(NICAP[[#This Row],[State or      Country]])=2,NICAP[[#This Row],[State or      Country]]&lt;&gt;"UK"),"US","Other")</f>
        <v>Other</v>
      </c>
      <c r="F5743" s="49">
        <v>11</v>
      </c>
      <c r="G5743" s="48"/>
      <c r="H5743" s="48"/>
      <c r="I5743" s="48"/>
      <c r="J5743" s="48"/>
      <c r="K5743" s="48"/>
      <c r="L5743" s="36" t="s">
        <v>2066</v>
      </c>
      <c r="M5743" s="36" t="str">
        <f>IF(LEFT(NICAP[[#This Row],[Date]],1)=0,"Y","N")</f>
        <v>N</v>
      </c>
      <c r="N5743" s="36"/>
      <c r="O5743" s="36" t="str">
        <f>19&amp;LEFT(NICAP[[#This Row],[Date]],2)</f>
        <v>1984</v>
      </c>
      <c r="P5743" s="36" t="str">
        <f>MID(NICAP[[#This Row],[Date]],3,2)</f>
        <v>09</v>
      </c>
      <c r="Q5743" s="36" t="str">
        <f>RIGHT(NICAP[[#This Row],[Date]],2)</f>
        <v>23</v>
      </c>
      <c r="R5743" s="26">
        <f>DATE(NICAP[[#This Row],[Year]],NICAP[[#This Row],[Month]],NICAP[[#This Row],[Day]])</f>
        <v>30948</v>
      </c>
      <c r="S5743" s="35" t="str">
        <f t="shared" si="178"/>
        <v/>
      </c>
      <c r="T5743" s="24" t="str">
        <f t="shared" si="179"/>
        <v>Argentina</v>
      </c>
    </row>
    <row r="5744" spans="1:20" ht="57.75" customHeight="1" x14ac:dyDescent="0.2">
      <c r="A5744" s="35">
        <v>5735</v>
      </c>
      <c r="B5744" s="57">
        <v>841000</v>
      </c>
      <c r="C5744" s="50" t="s">
        <v>2065</v>
      </c>
      <c r="D5744" s="50" t="s">
        <v>1758</v>
      </c>
      <c r="E5744" s="50" t="str">
        <f>IF(AND(LEN(NICAP[[#This Row],[State or      Country]])=2,NICAP[[#This Row],[State or      Country]]&lt;&gt;"UK"),"US","Other")</f>
        <v>US</v>
      </c>
      <c r="F5744" s="49">
        <v>1</v>
      </c>
      <c r="G5744" s="48"/>
      <c r="H5744" s="48"/>
      <c r="I5744" s="48"/>
      <c r="J5744" s="48"/>
      <c r="K5744" s="48"/>
      <c r="L5744" s="36" t="s">
        <v>2064</v>
      </c>
      <c r="M5744" s="36" t="str">
        <f>IF(LEFT(NICAP[[#This Row],[Date]],1)=0,"Y","N")</f>
        <v>N</v>
      </c>
      <c r="N5744" s="36"/>
      <c r="O5744" s="36" t="str">
        <f>19&amp;LEFT(NICAP[[#This Row],[Date]],2)</f>
        <v>1984</v>
      </c>
      <c r="P5744" s="36" t="str">
        <f>MID(NICAP[[#This Row],[Date]],3,2)</f>
        <v>10</v>
      </c>
      <c r="Q5744" s="36" t="str">
        <f>RIGHT(NICAP[[#This Row],[Date]],2)</f>
        <v>00</v>
      </c>
      <c r="R5744" s="26">
        <f>DATE(NICAP[[#This Row],[Year]],NICAP[[#This Row],[Month]],NICAP[[#This Row],[Day]])</f>
        <v>30955</v>
      </c>
      <c r="S5744" s="35" t="str">
        <f t="shared" si="178"/>
        <v>NY</v>
      </c>
      <c r="T5744" s="24" t="str">
        <f t="shared" si="179"/>
        <v>US</v>
      </c>
    </row>
    <row r="5745" spans="1:20" ht="27.75" customHeight="1" x14ac:dyDescent="0.2">
      <c r="A5745" s="35">
        <v>5736</v>
      </c>
      <c r="B5745" s="60">
        <v>841023</v>
      </c>
      <c r="C5745" s="44" t="s">
        <v>2063</v>
      </c>
      <c r="D5745" s="44" t="s">
        <v>1686</v>
      </c>
      <c r="E5745" s="44" t="str">
        <f>IF(AND(LEN(NICAP[[#This Row],[State or      Country]])=2,NICAP[[#This Row],[State or      Country]]&lt;&gt;"UK"),"US","Other")</f>
        <v>US</v>
      </c>
      <c r="F5745" s="43">
        <v>2</v>
      </c>
      <c r="G5745" s="41"/>
      <c r="H5745" s="41"/>
      <c r="I5745" s="41"/>
      <c r="J5745" s="41"/>
      <c r="K5745" s="41"/>
      <c r="L5745" s="42" t="s">
        <v>2062</v>
      </c>
      <c r="M5745" s="42" t="str">
        <f>IF(LEFT(NICAP[[#This Row],[Date]],1)=0,"Y","N")</f>
        <v>N</v>
      </c>
      <c r="N5745" s="42"/>
      <c r="O5745" s="42" t="str">
        <f>19&amp;LEFT(NICAP[[#This Row],[Date]],2)</f>
        <v>1984</v>
      </c>
      <c r="P5745" s="42" t="str">
        <f>MID(NICAP[[#This Row],[Date]],3,2)</f>
        <v>10</v>
      </c>
      <c r="Q5745" s="42" t="str">
        <f>RIGHT(NICAP[[#This Row],[Date]],2)</f>
        <v>23</v>
      </c>
      <c r="R5745" s="26">
        <f>DATE(NICAP[[#This Row],[Year]],NICAP[[#This Row],[Month]],NICAP[[#This Row],[Day]])</f>
        <v>30978</v>
      </c>
      <c r="S5745" s="35" t="str">
        <f t="shared" si="178"/>
        <v>PA</v>
      </c>
      <c r="T5745" s="24" t="str">
        <f t="shared" si="179"/>
        <v>US</v>
      </c>
    </row>
    <row r="5746" spans="1:20" ht="57" customHeight="1" x14ac:dyDescent="0.2">
      <c r="A5746" s="35">
        <v>5737</v>
      </c>
      <c r="B5746" s="57">
        <v>841024</v>
      </c>
      <c r="C5746" s="50" t="s">
        <v>2061</v>
      </c>
      <c r="D5746" s="50" t="s">
        <v>1883</v>
      </c>
      <c r="E5746" s="50" t="str">
        <f>IF(AND(LEN(NICAP[[#This Row],[State or      Country]])=2,NICAP[[#This Row],[State or      Country]]&lt;&gt;"UK"),"US","Other")</f>
        <v>US</v>
      </c>
      <c r="F5746" s="49">
        <v>2</v>
      </c>
      <c r="G5746" s="48"/>
      <c r="H5746" s="48"/>
      <c r="I5746" s="48"/>
      <c r="J5746" s="48"/>
      <c r="K5746" s="48"/>
      <c r="L5746" s="36" t="s">
        <v>2060</v>
      </c>
      <c r="M5746" s="36" t="str">
        <f>IF(LEFT(NICAP[[#This Row],[Date]],1)=0,"Y","N")</f>
        <v>N</v>
      </c>
      <c r="N5746" s="36"/>
      <c r="O5746" s="36" t="str">
        <f>19&amp;LEFT(NICAP[[#This Row],[Date]],2)</f>
        <v>1984</v>
      </c>
      <c r="P5746" s="36" t="str">
        <f>MID(NICAP[[#This Row],[Date]],3,2)</f>
        <v>10</v>
      </c>
      <c r="Q5746" s="36" t="str">
        <f>RIGHT(NICAP[[#This Row],[Date]],2)</f>
        <v>24</v>
      </c>
      <c r="R5746" s="26">
        <f>DATE(NICAP[[#This Row],[Year]],NICAP[[#This Row],[Month]],NICAP[[#This Row],[Day]])</f>
        <v>30979</v>
      </c>
      <c r="S5746" s="35" t="str">
        <f t="shared" si="178"/>
        <v>MN</v>
      </c>
      <c r="T5746" s="24" t="str">
        <f t="shared" si="179"/>
        <v>US</v>
      </c>
    </row>
    <row r="5747" spans="1:20" ht="57.75" customHeight="1" x14ac:dyDescent="0.2">
      <c r="A5747" s="35">
        <v>5738</v>
      </c>
      <c r="B5747" s="57">
        <v>841024</v>
      </c>
      <c r="C5747" s="50" t="s">
        <v>2061</v>
      </c>
      <c r="D5747" s="50" t="s">
        <v>1883</v>
      </c>
      <c r="E5747" s="50" t="str">
        <f>IF(AND(LEN(NICAP[[#This Row],[State or      Country]])=2,NICAP[[#This Row],[State or      Country]]&lt;&gt;"UK"),"US","Other")</f>
        <v>US</v>
      </c>
      <c r="F5747" s="49">
        <v>7</v>
      </c>
      <c r="G5747" s="48"/>
      <c r="H5747" s="48"/>
      <c r="I5747" s="48"/>
      <c r="J5747" s="48"/>
      <c r="K5747" s="48"/>
      <c r="L5747" s="36" t="s">
        <v>2060</v>
      </c>
      <c r="M5747" s="36" t="str">
        <f>IF(LEFT(NICAP[[#This Row],[Date]],1)=0,"Y","N")</f>
        <v>N</v>
      </c>
      <c r="N5747" s="36"/>
      <c r="O5747" s="36" t="str">
        <f>19&amp;LEFT(NICAP[[#This Row],[Date]],2)</f>
        <v>1984</v>
      </c>
      <c r="P5747" s="36" t="str">
        <f>MID(NICAP[[#This Row],[Date]],3,2)</f>
        <v>10</v>
      </c>
      <c r="Q5747" s="36" t="str">
        <f>RIGHT(NICAP[[#This Row],[Date]],2)</f>
        <v>24</v>
      </c>
      <c r="R5747" s="26">
        <f>DATE(NICAP[[#This Row],[Year]],NICAP[[#This Row],[Month]],NICAP[[#This Row],[Day]])</f>
        <v>30979</v>
      </c>
      <c r="S5747" s="35" t="str">
        <f t="shared" si="178"/>
        <v>MN</v>
      </c>
      <c r="T5747" s="24" t="str">
        <f t="shared" si="179"/>
        <v>US</v>
      </c>
    </row>
    <row r="5748" spans="1:20" ht="27.75" customHeight="1" x14ac:dyDescent="0.2">
      <c r="A5748" s="35">
        <v>5739</v>
      </c>
      <c r="B5748" s="60">
        <v>841117</v>
      </c>
      <c r="C5748" s="44" t="s">
        <v>2059</v>
      </c>
      <c r="D5748" s="44" t="s">
        <v>1787</v>
      </c>
      <c r="E5748" s="44" t="str">
        <f>IF(AND(LEN(NICAP[[#This Row],[State or      Country]])=2,NICAP[[#This Row],[State or      Country]]&lt;&gt;"UK"),"US","Other")</f>
        <v>US</v>
      </c>
      <c r="F5748" s="43">
        <v>7</v>
      </c>
      <c r="G5748" s="41"/>
      <c r="H5748" s="41"/>
      <c r="I5748" s="41"/>
      <c r="J5748" s="41"/>
      <c r="K5748" s="41"/>
      <c r="L5748" s="42" t="s">
        <v>2058</v>
      </c>
      <c r="M5748" s="42" t="str">
        <f>IF(LEFT(NICAP[[#This Row],[Date]],1)=0,"Y","N")</f>
        <v>N</v>
      </c>
      <c r="N5748" s="42"/>
      <c r="O5748" s="42" t="str">
        <f>19&amp;LEFT(NICAP[[#This Row],[Date]],2)</f>
        <v>1984</v>
      </c>
      <c r="P5748" s="42" t="str">
        <f>MID(NICAP[[#This Row],[Date]],3,2)</f>
        <v>11</v>
      </c>
      <c r="Q5748" s="42" t="str">
        <f>RIGHT(NICAP[[#This Row],[Date]],2)</f>
        <v>17</v>
      </c>
      <c r="R5748" s="26">
        <f>DATE(NICAP[[#This Row],[Year]],NICAP[[#This Row],[Month]],NICAP[[#This Row],[Day]])</f>
        <v>31003</v>
      </c>
      <c r="S5748" s="35" t="str">
        <f t="shared" si="178"/>
        <v>IN</v>
      </c>
      <c r="T5748" s="24" t="str">
        <f t="shared" si="179"/>
        <v>US</v>
      </c>
    </row>
    <row r="5749" spans="1:20" ht="27" customHeight="1" x14ac:dyDescent="0.2">
      <c r="A5749" s="35">
        <v>5740</v>
      </c>
      <c r="B5749" s="60">
        <v>841123</v>
      </c>
      <c r="C5749" s="44" t="s">
        <v>2057</v>
      </c>
      <c r="D5749" s="44" t="s">
        <v>1787</v>
      </c>
      <c r="E5749" s="44" t="str">
        <f>IF(AND(LEN(NICAP[[#This Row],[State or      Country]])=2,NICAP[[#This Row],[State or      Country]]&lt;&gt;"UK"),"US","Other")</f>
        <v>US</v>
      </c>
      <c r="F5749" s="43">
        <v>1</v>
      </c>
      <c r="G5749" s="41"/>
      <c r="H5749" s="41"/>
      <c r="I5749" s="41"/>
      <c r="J5749" s="41"/>
      <c r="K5749" s="41"/>
      <c r="L5749" s="59" t="s">
        <v>2056</v>
      </c>
      <c r="M5749" s="59" t="str">
        <f>IF(LEFT(NICAP[[#This Row],[Date]],1)=0,"Y","N")</f>
        <v>N</v>
      </c>
      <c r="N5749" s="59"/>
      <c r="O5749" s="59" t="str">
        <f>19&amp;LEFT(NICAP[[#This Row],[Date]],2)</f>
        <v>1984</v>
      </c>
      <c r="P5749" s="59" t="str">
        <f>MID(NICAP[[#This Row],[Date]],3,2)</f>
        <v>11</v>
      </c>
      <c r="Q5749" s="59" t="str">
        <f>RIGHT(NICAP[[#This Row],[Date]],2)</f>
        <v>23</v>
      </c>
      <c r="R5749" s="26">
        <f>DATE(NICAP[[#This Row],[Year]],NICAP[[#This Row],[Month]],NICAP[[#This Row],[Day]])</f>
        <v>31009</v>
      </c>
      <c r="S5749" s="35" t="str">
        <f t="shared" si="178"/>
        <v>IN</v>
      </c>
      <c r="T5749" s="24" t="str">
        <f t="shared" si="179"/>
        <v>US</v>
      </c>
    </row>
    <row r="5750" spans="1:20" ht="71.25" customHeight="1" x14ac:dyDescent="0.2">
      <c r="A5750" s="35">
        <v>5741</v>
      </c>
      <c r="B5750" s="57">
        <v>841126</v>
      </c>
      <c r="C5750" s="50" t="s">
        <v>2055</v>
      </c>
      <c r="D5750" s="50" t="s">
        <v>1697</v>
      </c>
      <c r="E5750" s="50" t="str">
        <f>IF(AND(LEN(NICAP[[#This Row],[State or      Country]])=2,NICAP[[#This Row],[State or      Country]]&lt;&gt;"UK"),"US","Other")</f>
        <v>US</v>
      </c>
      <c r="F5750" s="49">
        <v>2</v>
      </c>
      <c r="G5750" s="48"/>
      <c r="H5750" s="48"/>
      <c r="I5750" s="48"/>
      <c r="J5750" s="48"/>
      <c r="K5750" s="48"/>
      <c r="L5750" s="36" t="s">
        <v>2054</v>
      </c>
      <c r="M5750" s="36" t="str">
        <f>IF(LEFT(NICAP[[#This Row],[Date]],1)=0,"Y","N")</f>
        <v>N</v>
      </c>
      <c r="N5750" s="36"/>
      <c r="O5750" s="36" t="str">
        <f>19&amp;LEFT(NICAP[[#This Row],[Date]],2)</f>
        <v>1984</v>
      </c>
      <c r="P5750" s="36" t="str">
        <f>MID(NICAP[[#This Row],[Date]],3,2)</f>
        <v>11</v>
      </c>
      <c r="Q5750" s="36" t="str">
        <f>RIGHT(NICAP[[#This Row],[Date]],2)</f>
        <v>26</v>
      </c>
      <c r="R5750" s="26">
        <f>DATE(NICAP[[#This Row],[Year]],NICAP[[#This Row],[Month]],NICAP[[#This Row],[Day]])</f>
        <v>31012</v>
      </c>
      <c r="S5750" s="35" t="str">
        <f t="shared" si="178"/>
        <v>MA</v>
      </c>
      <c r="T5750" s="24" t="str">
        <f t="shared" si="179"/>
        <v>US</v>
      </c>
    </row>
    <row r="5751" spans="1:20" ht="42.75" customHeight="1" x14ac:dyDescent="0.2">
      <c r="A5751" s="35">
        <v>5742</v>
      </c>
      <c r="B5751" s="57">
        <v>841214</v>
      </c>
      <c r="C5751" s="50" t="s">
        <v>2053</v>
      </c>
      <c r="D5751" s="50" t="s">
        <v>1793</v>
      </c>
      <c r="E5751" s="50" t="str">
        <f>IF(AND(LEN(NICAP[[#This Row],[State or      Country]])=2,NICAP[[#This Row],[State or      Country]]&lt;&gt;"UK"),"US","Other")</f>
        <v>US</v>
      </c>
      <c r="F5751" s="49">
        <v>3</v>
      </c>
      <c r="G5751" s="48"/>
      <c r="H5751" s="48"/>
      <c r="I5751" s="48"/>
      <c r="J5751" s="48"/>
      <c r="K5751" s="48"/>
      <c r="L5751" s="36" t="s">
        <v>2052</v>
      </c>
      <c r="M5751" s="36" t="str">
        <f>IF(LEFT(NICAP[[#This Row],[Date]],1)=0,"Y","N")</f>
        <v>N</v>
      </c>
      <c r="N5751" s="36"/>
      <c r="O5751" s="36" t="str">
        <f>19&amp;LEFT(NICAP[[#This Row],[Date]],2)</f>
        <v>1984</v>
      </c>
      <c r="P5751" s="36" t="str">
        <f>MID(NICAP[[#This Row],[Date]],3,2)</f>
        <v>12</v>
      </c>
      <c r="Q5751" s="36" t="str">
        <f>RIGHT(NICAP[[#This Row],[Date]],2)</f>
        <v>14</v>
      </c>
      <c r="R5751" s="26">
        <f>DATE(NICAP[[#This Row],[Year]],NICAP[[#This Row],[Month]],NICAP[[#This Row],[Day]])</f>
        <v>31030</v>
      </c>
      <c r="S5751" s="35" t="str">
        <f t="shared" si="178"/>
        <v>AU</v>
      </c>
      <c r="T5751" s="24" t="str">
        <f t="shared" si="179"/>
        <v>US</v>
      </c>
    </row>
    <row r="5752" spans="1:20" ht="42" customHeight="1" x14ac:dyDescent="0.2">
      <c r="A5752" s="35">
        <v>5743</v>
      </c>
      <c r="B5752" s="57">
        <v>841230</v>
      </c>
      <c r="C5752" s="50" t="s">
        <v>2051</v>
      </c>
      <c r="D5752" s="50" t="s">
        <v>2050</v>
      </c>
      <c r="E5752" s="50" t="str">
        <f>IF(AND(LEN(NICAP[[#This Row],[State or      Country]])=2,NICAP[[#This Row],[State or      Country]]&lt;&gt;"UK"),"US","Other")</f>
        <v>US</v>
      </c>
      <c r="F5752" s="49">
        <v>2</v>
      </c>
      <c r="G5752" s="48"/>
      <c r="H5752" s="48"/>
      <c r="I5752" s="48"/>
      <c r="J5752" s="48"/>
      <c r="K5752" s="48"/>
      <c r="L5752" s="42" t="s">
        <v>2049</v>
      </c>
      <c r="M5752" s="42" t="str">
        <f>IF(LEFT(NICAP[[#This Row],[Date]],1)=0,"Y","N")</f>
        <v>N</v>
      </c>
      <c r="N5752" s="42"/>
      <c r="O5752" s="42" t="str">
        <f>19&amp;LEFT(NICAP[[#This Row],[Date]],2)</f>
        <v>1984</v>
      </c>
      <c r="P5752" s="42" t="str">
        <f>MID(NICAP[[#This Row],[Date]],3,2)</f>
        <v>12</v>
      </c>
      <c r="Q5752" s="42" t="str">
        <f>RIGHT(NICAP[[#This Row],[Date]],2)</f>
        <v>30</v>
      </c>
      <c r="R5752" s="26">
        <f>DATE(NICAP[[#This Row],[Year]],NICAP[[#This Row],[Month]],NICAP[[#This Row],[Day]])</f>
        <v>31046</v>
      </c>
      <c r="S5752" s="35" t="str">
        <f t="shared" si="178"/>
        <v>WV</v>
      </c>
      <c r="T5752" s="24" t="str">
        <f t="shared" si="179"/>
        <v>US</v>
      </c>
    </row>
    <row r="5753" spans="1:20" ht="56.25" customHeight="1" x14ac:dyDescent="0.2">
      <c r="A5753" s="35">
        <v>5744</v>
      </c>
      <c r="B5753" s="57">
        <v>841231</v>
      </c>
      <c r="C5753" s="50" t="s">
        <v>2048</v>
      </c>
      <c r="D5753" s="50" t="s">
        <v>1686</v>
      </c>
      <c r="E5753" s="50" t="str">
        <f>IF(AND(LEN(NICAP[[#This Row],[State or      Country]])=2,NICAP[[#This Row],[State or      Country]]&lt;&gt;"UK"),"US","Other")</f>
        <v>US</v>
      </c>
      <c r="F5753" s="49">
        <v>7</v>
      </c>
      <c r="G5753" s="48"/>
      <c r="H5753" s="48"/>
      <c r="I5753" s="48"/>
      <c r="J5753" s="48"/>
      <c r="K5753" s="48"/>
      <c r="L5753" s="42" t="s">
        <v>2047</v>
      </c>
      <c r="M5753" s="42" t="str">
        <f>IF(LEFT(NICAP[[#This Row],[Date]],1)=0,"Y","N")</f>
        <v>N</v>
      </c>
      <c r="N5753" s="42"/>
      <c r="O5753" s="42" t="str">
        <f>19&amp;LEFT(NICAP[[#This Row],[Date]],2)</f>
        <v>1984</v>
      </c>
      <c r="P5753" s="42" t="str">
        <f>MID(NICAP[[#This Row],[Date]],3,2)</f>
        <v>12</v>
      </c>
      <c r="Q5753" s="42" t="str">
        <f>RIGHT(NICAP[[#This Row],[Date]],2)</f>
        <v>31</v>
      </c>
      <c r="R5753" s="26">
        <f>DATE(NICAP[[#This Row],[Year]],NICAP[[#This Row],[Month]],NICAP[[#This Row],[Day]])</f>
        <v>31047</v>
      </c>
      <c r="S5753" s="35" t="str">
        <f t="shared" si="178"/>
        <v>PA</v>
      </c>
      <c r="T5753" s="24" t="str">
        <f t="shared" si="179"/>
        <v>US</v>
      </c>
    </row>
    <row r="5754" spans="1:20" ht="27.75" customHeight="1" x14ac:dyDescent="0.2">
      <c r="A5754" s="35">
        <v>5745</v>
      </c>
      <c r="B5754" s="60">
        <v>850915</v>
      </c>
      <c r="C5754" s="44" t="s">
        <v>2046</v>
      </c>
      <c r="D5754" s="44" t="s">
        <v>1802</v>
      </c>
      <c r="E5754" s="44" t="str">
        <f>IF(AND(LEN(NICAP[[#This Row],[State or      Country]])=2,NICAP[[#This Row],[State or      Country]]&lt;&gt;"UK"),"US","Other")</f>
        <v>Other</v>
      </c>
      <c r="F5754" s="43">
        <v>2</v>
      </c>
      <c r="G5754" s="41"/>
      <c r="H5754" s="41"/>
      <c r="I5754" s="41"/>
      <c r="J5754" s="41"/>
      <c r="K5754" s="41"/>
      <c r="L5754" s="42" t="s">
        <v>2045</v>
      </c>
      <c r="M5754" s="42" t="str">
        <f>IF(LEFT(NICAP[[#This Row],[Date]],1)=0,"Y","N")</f>
        <v>N</v>
      </c>
      <c r="N5754" s="42"/>
      <c r="O5754" s="42" t="str">
        <f>19&amp;LEFT(NICAP[[#This Row],[Date]],2)</f>
        <v>1985</v>
      </c>
      <c r="P5754" s="42" t="str">
        <f>MID(NICAP[[#This Row],[Date]],3,2)</f>
        <v>09</v>
      </c>
      <c r="Q5754" s="42" t="str">
        <f>RIGHT(NICAP[[#This Row],[Date]],2)</f>
        <v>15</v>
      </c>
      <c r="R5754" s="26">
        <f>DATE(NICAP[[#This Row],[Year]],NICAP[[#This Row],[Month]],NICAP[[#This Row],[Day]])</f>
        <v>31305</v>
      </c>
      <c r="S5754" s="35" t="str">
        <f t="shared" si="178"/>
        <v/>
      </c>
      <c r="T5754" s="24" t="str">
        <f t="shared" si="179"/>
        <v>UK</v>
      </c>
    </row>
    <row r="5755" spans="1:20" ht="12.75" customHeight="1" x14ac:dyDescent="0.2">
      <c r="A5755" s="35">
        <v>5746</v>
      </c>
      <c r="B5755" s="55">
        <v>851119</v>
      </c>
      <c r="C5755" s="39" t="s">
        <v>1740</v>
      </c>
      <c r="D5755" s="39" t="s">
        <v>1739</v>
      </c>
      <c r="E5755" s="39" t="str">
        <f>IF(AND(LEN(NICAP[[#This Row],[State or      Country]])=2,NICAP[[#This Row],[State or      Country]]&lt;&gt;"UK"),"US","Other")</f>
        <v>US</v>
      </c>
      <c r="F5755" s="38">
        <v>1</v>
      </c>
      <c r="G5755" s="37"/>
      <c r="H5755" s="37"/>
      <c r="I5755" s="37"/>
      <c r="J5755" s="37"/>
      <c r="K5755" s="37"/>
      <c r="L5755" s="36" t="s">
        <v>2044</v>
      </c>
      <c r="M5755" s="36" t="str">
        <f>IF(LEFT(NICAP[[#This Row],[Date]],1)=0,"Y","N")</f>
        <v>N</v>
      </c>
      <c r="N5755" s="36"/>
      <c r="O5755" s="36" t="str">
        <f>19&amp;LEFT(NICAP[[#This Row],[Date]],2)</f>
        <v>1985</v>
      </c>
      <c r="P5755" s="36" t="str">
        <f>MID(NICAP[[#This Row],[Date]],3,2)</f>
        <v>11</v>
      </c>
      <c r="Q5755" s="36" t="str">
        <f>RIGHT(NICAP[[#This Row],[Date]],2)</f>
        <v>19</v>
      </c>
      <c r="R5755" s="26">
        <f>DATE(NICAP[[#This Row],[Year]],NICAP[[#This Row],[Month]],NICAP[[#This Row],[Day]])</f>
        <v>31370</v>
      </c>
      <c r="S5755" s="35" t="str">
        <f t="shared" si="178"/>
        <v>WI</v>
      </c>
      <c r="T5755" s="24" t="str">
        <f t="shared" si="179"/>
        <v>US</v>
      </c>
    </row>
    <row r="5756" spans="1:20" ht="12.75" customHeight="1" x14ac:dyDescent="0.2">
      <c r="A5756" s="35">
        <v>5747</v>
      </c>
      <c r="B5756" s="55">
        <v>851122</v>
      </c>
      <c r="C5756" s="39" t="s">
        <v>2043</v>
      </c>
      <c r="D5756" s="39" t="s">
        <v>1739</v>
      </c>
      <c r="E5756" s="39" t="str">
        <f>IF(AND(LEN(NICAP[[#This Row],[State or      Country]])=2,NICAP[[#This Row],[State or      Country]]&lt;&gt;"UK"),"US","Other")</f>
        <v>US</v>
      </c>
      <c r="F5756" s="38">
        <v>1</v>
      </c>
      <c r="G5756" s="37"/>
      <c r="H5756" s="37"/>
      <c r="I5756" s="37"/>
      <c r="J5756" s="37"/>
      <c r="K5756" s="37"/>
      <c r="L5756" s="36" t="s">
        <v>2042</v>
      </c>
      <c r="M5756" s="36" t="str">
        <f>IF(LEFT(NICAP[[#This Row],[Date]],1)=0,"Y","N")</f>
        <v>N</v>
      </c>
      <c r="N5756" s="36"/>
      <c r="O5756" s="36" t="str">
        <f>19&amp;LEFT(NICAP[[#This Row],[Date]],2)</f>
        <v>1985</v>
      </c>
      <c r="P5756" s="36" t="str">
        <f>MID(NICAP[[#This Row],[Date]],3,2)</f>
        <v>11</v>
      </c>
      <c r="Q5756" s="36" t="str">
        <f>RIGHT(NICAP[[#This Row],[Date]],2)</f>
        <v>22</v>
      </c>
      <c r="R5756" s="26">
        <f>DATE(NICAP[[#This Row],[Year]],NICAP[[#This Row],[Month]],NICAP[[#This Row],[Day]])</f>
        <v>31373</v>
      </c>
      <c r="S5756" s="35" t="str">
        <f t="shared" si="178"/>
        <v>WI</v>
      </c>
      <c r="T5756" s="24" t="str">
        <f t="shared" si="179"/>
        <v>US</v>
      </c>
    </row>
    <row r="5757" spans="1:20" ht="12.75" customHeight="1" x14ac:dyDescent="0.2">
      <c r="A5757" s="35">
        <v>5748</v>
      </c>
      <c r="B5757" s="55">
        <v>851226</v>
      </c>
      <c r="C5757" s="39" t="s">
        <v>2041</v>
      </c>
      <c r="D5757" s="39" t="s">
        <v>1758</v>
      </c>
      <c r="E5757" s="39" t="str">
        <f>IF(AND(LEN(NICAP[[#This Row],[State or      Country]])=2,NICAP[[#This Row],[State or      Country]]&lt;&gt;"UK"),"US","Other")</f>
        <v>US</v>
      </c>
      <c r="F5757" s="38">
        <v>7</v>
      </c>
      <c r="G5757" s="37"/>
      <c r="H5757" s="37"/>
      <c r="I5757" s="37"/>
      <c r="J5757" s="37"/>
      <c r="K5757" s="37"/>
      <c r="L5757" s="36" t="s">
        <v>2040</v>
      </c>
      <c r="M5757" s="36" t="str">
        <f>IF(LEFT(NICAP[[#This Row],[Date]],1)=0,"Y","N")</f>
        <v>N</v>
      </c>
      <c r="N5757" s="36"/>
      <c r="O5757" s="36" t="str">
        <f>19&amp;LEFT(NICAP[[#This Row],[Date]],2)</f>
        <v>1985</v>
      </c>
      <c r="P5757" s="36" t="str">
        <f>MID(NICAP[[#This Row],[Date]],3,2)</f>
        <v>12</v>
      </c>
      <c r="Q5757" s="36" t="str">
        <f>RIGHT(NICAP[[#This Row],[Date]],2)</f>
        <v>26</v>
      </c>
      <c r="R5757" s="26">
        <f>DATE(NICAP[[#This Row],[Year]],NICAP[[#This Row],[Month]],NICAP[[#This Row],[Day]])</f>
        <v>31407</v>
      </c>
      <c r="S5757" s="35" t="str">
        <f t="shared" si="178"/>
        <v>NY</v>
      </c>
      <c r="T5757" s="24" t="str">
        <f t="shared" si="179"/>
        <v>US</v>
      </c>
    </row>
    <row r="5758" spans="1:20" ht="42" customHeight="1" x14ac:dyDescent="0.2">
      <c r="A5758" s="35">
        <v>5749</v>
      </c>
      <c r="B5758" s="57">
        <v>860107</v>
      </c>
      <c r="C5758" s="50" t="s">
        <v>2039</v>
      </c>
      <c r="D5758" s="50" t="s">
        <v>1686</v>
      </c>
      <c r="E5758" s="50" t="str">
        <f>IF(AND(LEN(NICAP[[#This Row],[State or      Country]])=2,NICAP[[#This Row],[State or      Country]]&lt;&gt;"UK"),"US","Other")</f>
        <v>US</v>
      </c>
      <c r="F5758" s="49">
        <v>2</v>
      </c>
      <c r="G5758" s="48"/>
      <c r="H5758" s="48"/>
      <c r="I5758" s="48"/>
      <c r="J5758" s="48"/>
      <c r="K5758" s="48"/>
      <c r="L5758" s="42" t="s">
        <v>2038</v>
      </c>
      <c r="M5758" s="42" t="str">
        <f>IF(LEFT(NICAP[[#This Row],[Date]],1)=0,"Y","N")</f>
        <v>N</v>
      </c>
      <c r="N5758" s="42"/>
      <c r="O5758" s="42" t="str">
        <f>19&amp;LEFT(NICAP[[#This Row],[Date]],2)</f>
        <v>1986</v>
      </c>
      <c r="P5758" s="42" t="str">
        <f>MID(NICAP[[#This Row],[Date]],3,2)</f>
        <v>01</v>
      </c>
      <c r="Q5758" s="42" t="str">
        <f>RIGHT(NICAP[[#This Row],[Date]],2)</f>
        <v>07</v>
      </c>
      <c r="R5758" s="26">
        <f>DATE(NICAP[[#This Row],[Year]],NICAP[[#This Row],[Month]],NICAP[[#This Row],[Day]])</f>
        <v>31419</v>
      </c>
      <c r="S5758" s="35" t="str">
        <f t="shared" si="178"/>
        <v>PA</v>
      </c>
      <c r="T5758" s="24" t="str">
        <f t="shared" si="179"/>
        <v>US</v>
      </c>
    </row>
    <row r="5759" spans="1:20" ht="27" customHeight="1" x14ac:dyDescent="0.2">
      <c r="A5759" s="35">
        <v>5750</v>
      </c>
      <c r="B5759" s="60">
        <v>860228</v>
      </c>
      <c r="C5759" s="44" t="s">
        <v>2037</v>
      </c>
      <c r="D5759" s="44" t="s">
        <v>1686</v>
      </c>
      <c r="E5759" s="44" t="str">
        <f>IF(AND(LEN(NICAP[[#This Row],[State or      Country]])=2,NICAP[[#This Row],[State or      Country]]&lt;&gt;"UK"),"US","Other")</f>
        <v>US</v>
      </c>
      <c r="F5759" s="43">
        <v>4</v>
      </c>
      <c r="G5759" s="41"/>
      <c r="H5759" s="41"/>
      <c r="I5759" s="41"/>
      <c r="J5759" s="41"/>
      <c r="K5759" s="41"/>
      <c r="L5759" s="42" t="s">
        <v>2036</v>
      </c>
      <c r="M5759" s="42" t="str">
        <f>IF(LEFT(NICAP[[#This Row],[Date]],1)=0,"Y","N")</f>
        <v>N</v>
      </c>
      <c r="N5759" s="42"/>
      <c r="O5759" s="42" t="str">
        <f>19&amp;LEFT(NICAP[[#This Row],[Date]],2)</f>
        <v>1986</v>
      </c>
      <c r="P5759" s="42" t="str">
        <f>MID(NICAP[[#This Row],[Date]],3,2)</f>
        <v>02</v>
      </c>
      <c r="Q5759" s="42" t="str">
        <f>RIGHT(NICAP[[#This Row],[Date]],2)</f>
        <v>28</v>
      </c>
      <c r="R5759" s="26">
        <f>DATE(NICAP[[#This Row],[Year]],NICAP[[#This Row],[Month]],NICAP[[#This Row],[Day]])</f>
        <v>31471</v>
      </c>
      <c r="S5759" s="35" t="str">
        <f t="shared" si="178"/>
        <v>PA</v>
      </c>
      <c r="T5759" s="24" t="str">
        <f t="shared" si="179"/>
        <v>US</v>
      </c>
    </row>
    <row r="5760" spans="1:20" ht="14.25" customHeight="1" x14ac:dyDescent="0.2">
      <c r="A5760" s="35">
        <v>5751</v>
      </c>
      <c r="B5760" s="56">
        <v>860426</v>
      </c>
      <c r="C5760" s="39" t="s">
        <v>2035</v>
      </c>
      <c r="D5760" s="39" t="s">
        <v>1816</v>
      </c>
      <c r="E5760" s="39" t="str">
        <f>IF(AND(LEN(NICAP[[#This Row],[State or      Country]])=2,NICAP[[#This Row],[State or      Country]]&lt;&gt;"UK"),"US","Other")</f>
        <v>Other</v>
      </c>
      <c r="F5760" s="38">
        <v>2</v>
      </c>
      <c r="G5760" s="47" t="s">
        <v>1986</v>
      </c>
      <c r="H5760" s="70">
        <v>5</v>
      </c>
      <c r="I5760" s="37"/>
      <c r="J5760" s="54" t="s">
        <v>1744</v>
      </c>
      <c r="K5760" s="37"/>
      <c r="L5760" s="36" t="s">
        <v>2034</v>
      </c>
      <c r="M5760" s="36" t="str">
        <f>IF(LEFT(NICAP[[#This Row],[Date]],1)=0,"Y","N")</f>
        <v>N</v>
      </c>
      <c r="N5760" s="36"/>
      <c r="O5760" s="36" t="str">
        <f>19&amp;LEFT(NICAP[[#This Row],[Date]],2)</f>
        <v>1986</v>
      </c>
      <c r="P5760" s="36" t="str">
        <f>MID(NICAP[[#This Row],[Date]],3,2)</f>
        <v>04</v>
      </c>
      <c r="Q5760" s="36" t="str">
        <f>RIGHT(NICAP[[#This Row],[Date]],2)</f>
        <v>26</v>
      </c>
      <c r="R5760" s="26">
        <f>DATE(NICAP[[#This Row],[Year]],NICAP[[#This Row],[Month]],NICAP[[#This Row],[Day]])</f>
        <v>31528</v>
      </c>
      <c r="S5760" s="35" t="str">
        <f t="shared" si="178"/>
        <v/>
      </c>
      <c r="T5760" s="24" t="str">
        <f t="shared" si="179"/>
        <v>USSR</v>
      </c>
    </row>
    <row r="5761" spans="1:20" ht="12.75" customHeight="1" x14ac:dyDescent="0.2">
      <c r="A5761" s="35">
        <v>5752</v>
      </c>
      <c r="B5761" s="55">
        <v>860511</v>
      </c>
      <c r="C5761" s="39" t="s">
        <v>2033</v>
      </c>
      <c r="D5761" s="39" t="s">
        <v>1852</v>
      </c>
      <c r="E5761" s="39" t="str">
        <f>IF(AND(LEN(NICAP[[#This Row],[State or      Country]])=2,NICAP[[#This Row],[State or      Country]]&lt;&gt;"UK"),"US","Other")</f>
        <v>US</v>
      </c>
      <c r="F5761" s="38">
        <v>11</v>
      </c>
      <c r="G5761" s="37"/>
      <c r="H5761" s="37"/>
      <c r="I5761" s="37"/>
      <c r="J5761" s="37"/>
      <c r="K5761" s="37"/>
      <c r="L5761" s="36" t="s">
        <v>2032</v>
      </c>
      <c r="M5761" s="36" t="str">
        <f>IF(LEFT(NICAP[[#This Row],[Date]],1)=0,"Y","N")</f>
        <v>N</v>
      </c>
      <c r="N5761" s="36"/>
      <c r="O5761" s="36" t="str">
        <f>19&amp;LEFT(NICAP[[#This Row],[Date]],2)</f>
        <v>1986</v>
      </c>
      <c r="P5761" s="36" t="str">
        <f>MID(NICAP[[#This Row],[Date]],3,2)</f>
        <v>05</v>
      </c>
      <c r="Q5761" s="36" t="str">
        <f>RIGHT(NICAP[[#This Row],[Date]],2)</f>
        <v>11</v>
      </c>
      <c r="R5761" s="26">
        <f>DATE(NICAP[[#This Row],[Year]],NICAP[[#This Row],[Month]],NICAP[[#This Row],[Day]])</f>
        <v>31543</v>
      </c>
      <c r="S5761" s="35" t="str">
        <f t="shared" si="178"/>
        <v>AZ</v>
      </c>
      <c r="T5761" s="24" t="str">
        <f t="shared" si="179"/>
        <v>US</v>
      </c>
    </row>
    <row r="5762" spans="1:20" ht="14.25" customHeight="1" x14ac:dyDescent="0.2">
      <c r="A5762" s="35">
        <v>5753</v>
      </c>
      <c r="B5762" s="56">
        <v>860519</v>
      </c>
      <c r="C5762" s="39" t="s">
        <v>2031</v>
      </c>
      <c r="D5762" s="39" t="s">
        <v>1749</v>
      </c>
      <c r="E5762" s="39" t="str">
        <f>IF(AND(LEN(NICAP[[#This Row],[State or      Country]])=2,NICAP[[#This Row],[State or      Country]]&lt;&gt;"UK"),"US","Other")</f>
        <v>Other</v>
      </c>
      <c r="F5762" s="38">
        <v>9</v>
      </c>
      <c r="G5762" s="47" t="s">
        <v>1666</v>
      </c>
      <c r="H5762" s="46">
        <v>5</v>
      </c>
      <c r="I5762" s="37"/>
      <c r="J5762" s="37"/>
      <c r="K5762" s="37"/>
      <c r="L5762" s="36" t="s">
        <v>2030</v>
      </c>
      <c r="M5762" s="36" t="str">
        <f>IF(LEFT(NICAP[[#This Row],[Date]],1)=0,"Y","N")</f>
        <v>N</v>
      </c>
      <c r="N5762" s="36"/>
      <c r="O5762" s="36" t="str">
        <f>19&amp;LEFT(NICAP[[#This Row],[Date]],2)</f>
        <v>1986</v>
      </c>
      <c r="P5762" s="36" t="str">
        <f>MID(NICAP[[#This Row],[Date]],3,2)</f>
        <v>05</v>
      </c>
      <c r="Q5762" s="36" t="str">
        <f>RIGHT(NICAP[[#This Row],[Date]],2)</f>
        <v>19</v>
      </c>
      <c r="R5762" s="26">
        <f>DATE(NICAP[[#This Row],[Year]],NICAP[[#This Row],[Month]],NICAP[[#This Row],[Day]])</f>
        <v>31551</v>
      </c>
      <c r="S5762" s="35" t="str">
        <f t="shared" si="178"/>
        <v/>
      </c>
      <c r="T5762" s="24" t="str">
        <f t="shared" si="179"/>
        <v>Brazil</v>
      </c>
    </row>
    <row r="5763" spans="1:20" ht="14.25" customHeight="1" x14ac:dyDescent="0.2">
      <c r="A5763" s="35">
        <v>5754</v>
      </c>
      <c r="B5763" s="56">
        <v>860519</v>
      </c>
      <c r="C5763" s="39" t="s">
        <v>2031</v>
      </c>
      <c r="D5763" s="39" t="s">
        <v>1749</v>
      </c>
      <c r="E5763" s="39" t="str">
        <f>IF(AND(LEN(NICAP[[#This Row],[State or      Country]])=2,NICAP[[#This Row],[State or      Country]]&lt;&gt;"UK"),"US","Other")</f>
        <v>Other</v>
      </c>
      <c r="F5763" s="38">
        <v>11</v>
      </c>
      <c r="G5763" s="47" t="s">
        <v>1757</v>
      </c>
      <c r="H5763" s="46">
        <v>5</v>
      </c>
      <c r="I5763" s="41"/>
      <c r="J5763" s="41"/>
      <c r="K5763" s="41"/>
      <c r="L5763" s="36" t="s">
        <v>2030</v>
      </c>
      <c r="M5763" s="36" t="str">
        <f>IF(LEFT(NICAP[[#This Row],[Date]],1)=0,"Y","N")</f>
        <v>N</v>
      </c>
      <c r="N5763" s="36"/>
      <c r="O5763" s="36" t="str">
        <f>19&amp;LEFT(NICAP[[#This Row],[Date]],2)</f>
        <v>1986</v>
      </c>
      <c r="P5763" s="36" t="str">
        <f>MID(NICAP[[#This Row],[Date]],3,2)</f>
        <v>05</v>
      </c>
      <c r="Q5763" s="36" t="str">
        <f>RIGHT(NICAP[[#This Row],[Date]],2)</f>
        <v>19</v>
      </c>
      <c r="R5763" s="26">
        <f>DATE(NICAP[[#This Row],[Year]],NICAP[[#This Row],[Month]],NICAP[[#This Row],[Day]])</f>
        <v>31551</v>
      </c>
      <c r="S5763" s="35" t="str">
        <f t="shared" si="178"/>
        <v/>
      </c>
      <c r="T5763" s="24" t="str">
        <f t="shared" si="179"/>
        <v>Brazil</v>
      </c>
    </row>
    <row r="5764" spans="1:20" ht="42" customHeight="1" x14ac:dyDescent="0.2">
      <c r="A5764" s="35">
        <v>5755</v>
      </c>
      <c r="B5764" s="57">
        <v>860815</v>
      </c>
      <c r="C5764" s="50" t="s">
        <v>2029</v>
      </c>
      <c r="D5764" s="50" t="s">
        <v>1810</v>
      </c>
      <c r="E5764" s="50" t="str">
        <f>IF(AND(LEN(NICAP[[#This Row],[State or      Country]])=2,NICAP[[#This Row],[State or      Country]]&lt;&gt;"UK"),"US","Other")</f>
        <v>Other</v>
      </c>
      <c r="F5764" s="49">
        <v>7</v>
      </c>
      <c r="G5764" s="48"/>
      <c r="H5764" s="48"/>
      <c r="I5764" s="48"/>
      <c r="J5764" s="48"/>
      <c r="K5764" s="48"/>
      <c r="L5764" s="36" t="s">
        <v>2028</v>
      </c>
      <c r="M5764" s="36" t="str">
        <f>IF(LEFT(NICAP[[#This Row],[Date]],1)=0,"Y","N")</f>
        <v>N</v>
      </c>
      <c r="N5764" s="36"/>
      <c r="O5764" s="36" t="str">
        <f>19&amp;LEFT(NICAP[[#This Row],[Date]],2)</f>
        <v>1986</v>
      </c>
      <c r="P5764" s="36" t="str">
        <f>MID(NICAP[[#This Row],[Date]],3,2)</f>
        <v>08</v>
      </c>
      <c r="Q5764" s="36" t="str">
        <f>RIGHT(NICAP[[#This Row],[Date]],2)</f>
        <v>15</v>
      </c>
      <c r="R5764" s="26">
        <f>DATE(NICAP[[#This Row],[Year]],NICAP[[#This Row],[Month]],NICAP[[#This Row],[Day]])</f>
        <v>31639</v>
      </c>
      <c r="S5764" s="35" t="str">
        <f t="shared" si="178"/>
        <v/>
      </c>
      <c r="T5764" s="24" t="str">
        <f t="shared" si="179"/>
        <v>Italy</v>
      </c>
    </row>
    <row r="5765" spans="1:20" ht="27" customHeight="1" x14ac:dyDescent="0.2">
      <c r="A5765" s="35">
        <v>5756</v>
      </c>
      <c r="B5765" s="60">
        <v>861020</v>
      </c>
      <c r="C5765" s="44" t="s">
        <v>2027</v>
      </c>
      <c r="D5765" s="44" t="s">
        <v>1793</v>
      </c>
      <c r="E5765" s="44" t="str">
        <f>IF(AND(LEN(NICAP[[#This Row],[State or      Country]])=2,NICAP[[#This Row],[State or      Country]]&lt;&gt;"UK"),"US","Other")</f>
        <v>US</v>
      </c>
      <c r="F5765" s="43">
        <v>3</v>
      </c>
      <c r="G5765" s="41"/>
      <c r="H5765" s="41"/>
      <c r="I5765" s="41"/>
      <c r="J5765" s="41"/>
      <c r="K5765" s="41"/>
      <c r="L5765" s="42" t="s">
        <v>2026</v>
      </c>
      <c r="M5765" s="42" t="str">
        <f>IF(LEFT(NICAP[[#This Row],[Date]],1)=0,"Y","N")</f>
        <v>N</v>
      </c>
      <c r="N5765" s="42"/>
      <c r="O5765" s="42" t="str">
        <f>19&amp;LEFT(NICAP[[#This Row],[Date]],2)</f>
        <v>1986</v>
      </c>
      <c r="P5765" s="42" t="str">
        <f>MID(NICAP[[#This Row],[Date]],3,2)</f>
        <v>10</v>
      </c>
      <c r="Q5765" s="42" t="str">
        <f>RIGHT(NICAP[[#This Row],[Date]],2)</f>
        <v>20</v>
      </c>
      <c r="R5765" s="26">
        <f>DATE(NICAP[[#This Row],[Year]],NICAP[[#This Row],[Month]],NICAP[[#This Row],[Day]])</f>
        <v>31705</v>
      </c>
      <c r="S5765" s="35" t="str">
        <f t="shared" si="178"/>
        <v>AU</v>
      </c>
      <c r="T5765" s="24" t="str">
        <f t="shared" si="179"/>
        <v>US</v>
      </c>
    </row>
    <row r="5766" spans="1:20" ht="12.75" customHeight="1" x14ac:dyDescent="0.2">
      <c r="A5766" s="35">
        <v>5757</v>
      </c>
      <c r="B5766" s="53">
        <v>861102</v>
      </c>
      <c r="C5766" s="39" t="s">
        <v>2025</v>
      </c>
      <c r="D5766" s="39" t="s">
        <v>1734</v>
      </c>
      <c r="E5766" s="39" t="str">
        <f>IF(AND(LEN(NICAP[[#This Row],[State or      Country]])=2,NICAP[[#This Row],[State or      Country]]&lt;&gt;"UK"),"US","Other")</f>
        <v>US</v>
      </c>
      <c r="F5766" s="38">
        <v>4</v>
      </c>
      <c r="G5766" s="37"/>
      <c r="H5766" s="37"/>
      <c r="I5766" s="37"/>
      <c r="J5766" s="37"/>
      <c r="K5766" s="37"/>
      <c r="L5766" s="36" t="s">
        <v>2024</v>
      </c>
      <c r="M5766" s="36" t="str">
        <f>IF(LEFT(NICAP[[#This Row],[Date]],1)=0,"Y","N")</f>
        <v>N</v>
      </c>
      <c r="N5766" s="36"/>
      <c r="O5766" s="36" t="str">
        <f>19&amp;LEFT(NICAP[[#This Row],[Date]],2)</f>
        <v>1986</v>
      </c>
      <c r="P5766" s="36" t="str">
        <f>MID(NICAP[[#This Row],[Date]],3,2)</f>
        <v>11</v>
      </c>
      <c r="Q5766" s="36" t="str">
        <f>RIGHT(NICAP[[#This Row],[Date]],2)</f>
        <v>02</v>
      </c>
      <c r="R5766" s="26">
        <f>DATE(NICAP[[#This Row],[Year]],NICAP[[#This Row],[Month]],NICAP[[#This Row],[Day]])</f>
        <v>31718</v>
      </c>
      <c r="S5766" s="35" t="str">
        <f t="shared" si="178"/>
        <v>MI</v>
      </c>
      <c r="T5766" s="24" t="str">
        <f t="shared" si="179"/>
        <v>US</v>
      </c>
    </row>
    <row r="5767" spans="1:20" ht="12.75" customHeight="1" x14ac:dyDescent="0.2">
      <c r="A5767" s="35">
        <v>5758</v>
      </c>
      <c r="B5767" s="53">
        <v>861117</v>
      </c>
      <c r="C5767" s="39" t="s">
        <v>2023</v>
      </c>
      <c r="D5767" s="39" t="s">
        <v>2020</v>
      </c>
      <c r="E5767" s="39" t="str">
        <f>IF(AND(LEN(NICAP[[#This Row],[State or      Country]])=2,NICAP[[#This Row],[State or      Country]]&lt;&gt;"UK"),"US","Other")</f>
        <v>US</v>
      </c>
      <c r="F5767" s="38">
        <v>9</v>
      </c>
      <c r="G5767" s="47" t="s">
        <v>1666</v>
      </c>
      <c r="H5767" s="46">
        <v>5</v>
      </c>
      <c r="I5767" s="41"/>
      <c r="J5767" s="41"/>
      <c r="K5767" s="41"/>
      <c r="L5767" s="36" t="s">
        <v>2022</v>
      </c>
      <c r="M5767" s="36" t="str">
        <f>IF(LEFT(NICAP[[#This Row],[Date]],1)=0,"Y","N")</f>
        <v>N</v>
      </c>
      <c r="N5767" s="36"/>
      <c r="O5767" s="36" t="str">
        <f>19&amp;LEFT(NICAP[[#This Row],[Date]],2)</f>
        <v>1986</v>
      </c>
      <c r="P5767" s="36" t="str">
        <f>MID(NICAP[[#This Row],[Date]],3,2)</f>
        <v>11</v>
      </c>
      <c r="Q5767" s="36" t="str">
        <f>RIGHT(NICAP[[#This Row],[Date]],2)</f>
        <v>17</v>
      </c>
      <c r="R5767" s="26">
        <f>DATE(NICAP[[#This Row],[Year]],NICAP[[#This Row],[Month]],NICAP[[#This Row],[Day]])</f>
        <v>31733</v>
      </c>
      <c r="S5767" s="35" t="str">
        <f t="shared" si="178"/>
        <v>AK</v>
      </c>
      <c r="T5767" s="24" t="str">
        <f t="shared" si="179"/>
        <v>US</v>
      </c>
    </row>
    <row r="5768" spans="1:20" ht="12.75" customHeight="1" x14ac:dyDescent="0.2">
      <c r="A5768" s="35">
        <v>5759</v>
      </c>
      <c r="B5768" s="53">
        <v>870131</v>
      </c>
      <c r="C5768" s="39" t="s">
        <v>2021</v>
      </c>
      <c r="D5768" s="39" t="s">
        <v>2020</v>
      </c>
      <c r="E5768" s="39" t="str">
        <f>IF(AND(LEN(NICAP[[#This Row],[State or      Country]])=2,NICAP[[#This Row],[State or      Country]]&lt;&gt;"UK"),"US","Other")</f>
        <v>US</v>
      </c>
      <c r="F5768" s="38">
        <v>9</v>
      </c>
      <c r="G5768" s="47" t="s">
        <v>1666</v>
      </c>
      <c r="H5768" s="46">
        <v>5</v>
      </c>
      <c r="I5768" s="37"/>
      <c r="J5768" s="37"/>
      <c r="K5768" s="37"/>
      <c r="L5768" s="36" t="s">
        <v>2019</v>
      </c>
      <c r="M5768" s="36" t="str">
        <f>IF(LEFT(NICAP[[#This Row],[Date]],1)=0,"Y","N")</f>
        <v>N</v>
      </c>
      <c r="N5768" s="36"/>
      <c r="O5768" s="36" t="str">
        <f>19&amp;LEFT(NICAP[[#This Row],[Date]],2)</f>
        <v>1987</v>
      </c>
      <c r="P5768" s="36" t="str">
        <f>MID(NICAP[[#This Row],[Date]],3,2)</f>
        <v>01</v>
      </c>
      <c r="Q5768" s="36" t="str">
        <f>RIGHT(NICAP[[#This Row],[Date]],2)</f>
        <v>31</v>
      </c>
      <c r="R5768" s="26">
        <f>DATE(NICAP[[#This Row],[Year]],NICAP[[#This Row],[Month]],NICAP[[#This Row],[Day]])</f>
        <v>31808</v>
      </c>
      <c r="S5768" s="35" t="str">
        <f t="shared" si="178"/>
        <v>AK</v>
      </c>
      <c r="T5768" s="24" t="str">
        <f t="shared" si="179"/>
        <v>US</v>
      </c>
    </row>
    <row r="5769" spans="1:20" ht="27.75" customHeight="1" x14ac:dyDescent="0.2">
      <c r="A5769" s="35">
        <v>5760</v>
      </c>
      <c r="B5769" s="60">
        <v>870207</v>
      </c>
      <c r="C5769" s="44" t="s">
        <v>2018</v>
      </c>
      <c r="D5769" s="44" t="s">
        <v>1686</v>
      </c>
      <c r="E5769" s="44" t="str">
        <f>IF(AND(LEN(NICAP[[#This Row],[State or      Country]])=2,NICAP[[#This Row],[State or      Country]]&lt;&gt;"UK"),"US","Other")</f>
        <v>US</v>
      </c>
      <c r="F5769" s="43">
        <v>2</v>
      </c>
      <c r="G5769" s="41"/>
      <c r="H5769" s="41"/>
      <c r="I5769" s="41"/>
      <c r="J5769" s="41"/>
      <c r="K5769" s="41"/>
      <c r="L5769" s="42" t="s">
        <v>2017</v>
      </c>
      <c r="M5769" s="42" t="str">
        <f>IF(LEFT(NICAP[[#This Row],[Date]],1)=0,"Y","N")</f>
        <v>N</v>
      </c>
      <c r="N5769" s="42"/>
      <c r="O5769" s="42" t="str">
        <f>19&amp;LEFT(NICAP[[#This Row],[Date]],2)</f>
        <v>1987</v>
      </c>
      <c r="P5769" s="42" t="str">
        <f>MID(NICAP[[#This Row],[Date]],3,2)</f>
        <v>02</v>
      </c>
      <c r="Q5769" s="42" t="str">
        <f>RIGHT(NICAP[[#This Row],[Date]],2)</f>
        <v>07</v>
      </c>
      <c r="R5769" s="26">
        <f>DATE(NICAP[[#This Row],[Year]],NICAP[[#This Row],[Month]],NICAP[[#This Row],[Day]])</f>
        <v>31815</v>
      </c>
      <c r="S5769" s="35" t="str">
        <f t="shared" si="178"/>
        <v>PA</v>
      </c>
      <c r="T5769" s="24" t="str">
        <f t="shared" si="179"/>
        <v>US</v>
      </c>
    </row>
    <row r="5770" spans="1:20" ht="12.75" customHeight="1" x14ac:dyDescent="0.2">
      <c r="A5770" s="35">
        <v>5761</v>
      </c>
      <c r="B5770" s="55">
        <v>870316</v>
      </c>
      <c r="C5770" s="39" t="s">
        <v>2016</v>
      </c>
      <c r="D5770" s="39" t="s">
        <v>1702</v>
      </c>
      <c r="E5770" s="39" t="str">
        <f>IF(AND(LEN(NICAP[[#This Row],[State or      Country]])=2,NICAP[[#This Row],[State or      Country]]&lt;&gt;"UK"),"US","Other")</f>
        <v>Other</v>
      </c>
      <c r="F5770" s="38">
        <v>9</v>
      </c>
      <c r="G5770" s="37"/>
      <c r="H5770" s="46">
        <v>5</v>
      </c>
      <c r="I5770" s="37"/>
      <c r="J5770" s="37"/>
      <c r="K5770" s="37"/>
      <c r="L5770" s="36" t="s">
        <v>2015</v>
      </c>
      <c r="M5770" s="36" t="str">
        <f>IF(LEFT(NICAP[[#This Row],[Date]],1)=0,"Y","N")</f>
        <v>N</v>
      </c>
      <c r="N5770" s="36"/>
      <c r="O5770" s="36" t="str">
        <f>19&amp;LEFT(NICAP[[#This Row],[Date]],2)</f>
        <v>1987</v>
      </c>
      <c r="P5770" s="36" t="str">
        <f>MID(NICAP[[#This Row],[Date]],3,2)</f>
        <v>03</v>
      </c>
      <c r="Q5770" s="36" t="str">
        <f>RIGHT(NICAP[[#This Row],[Date]],2)</f>
        <v>16</v>
      </c>
      <c r="R5770" s="26">
        <f>DATE(NICAP[[#This Row],[Year]],NICAP[[#This Row],[Month]],NICAP[[#This Row],[Day]])</f>
        <v>31852</v>
      </c>
      <c r="S5770" s="35" t="str">
        <f t="shared" ref="S5770:S5833" si="180">IF(E5770="US",D5770,"")</f>
        <v/>
      </c>
      <c r="T5770" s="24" t="str">
        <f t="shared" ref="T5770:T5833" si="181">IF(E5770="US","US",D5770)</f>
        <v>CAN</v>
      </c>
    </row>
    <row r="5771" spans="1:20" ht="12.75" customHeight="1" x14ac:dyDescent="0.2">
      <c r="A5771" s="35">
        <v>5762</v>
      </c>
      <c r="B5771" s="53">
        <v>870722</v>
      </c>
      <c r="C5771" s="39" t="s">
        <v>2014</v>
      </c>
      <c r="D5771" s="39" t="s">
        <v>2013</v>
      </c>
      <c r="E5771" s="39" t="str">
        <f>IF(AND(LEN(NICAP[[#This Row],[State or      Country]])=2,NICAP[[#This Row],[State or      Country]]&lt;&gt;"UK"),"US","Other")</f>
        <v>US</v>
      </c>
      <c r="F5771" s="38">
        <v>2</v>
      </c>
      <c r="G5771" s="37"/>
      <c r="H5771" s="37"/>
      <c r="I5771" s="37"/>
      <c r="J5771" s="37"/>
      <c r="K5771" s="37"/>
      <c r="L5771" s="36" t="s">
        <v>2012</v>
      </c>
      <c r="M5771" s="36" t="str">
        <f>IF(LEFT(NICAP[[#This Row],[Date]],1)=0,"Y","N")</f>
        <v>N</v>
      </c>
      <c r="N5771" s="36"/>
      <c r="O5771" s="36" t="str">
        <f>19&amp;LEFT(NICAP[[#This Row],[Date]],2)</f>
        <v>1987</v>
      </c>
      <c r="P5771" s="36" t="str">
        <f>MID(NICAP[[#This Row],[Date]],3,2)</f>
        <v>07</v>
      </c>
      <c r="Q5771" s="36" t="str">
        <f>RIGHT(NICAP[[#This Row],[Date]],2)</f>
        <v>22</v>
      </c>
      <c r="R5771" s="26">
        <f>DATE(NICAP[[#This Row],[Year]],NICAP[[#This Row],[Month]],NICAP[[#This Row],[Day]])</f>
        <v>31980</v>
      </c>
      <c r="S5771" s="35" t="str">
        <f t="shared" si="180"/>
        <v>KY</v>
      </c>
      <c r="T5771" s="24" t="str">
        <f t="shared" si="181"/>
        <v>US</v>
      </c>
    </row>
    <row r="5772" spans="1:20" ht="42" customHeight="1" x14ac:dyDescent="0.2">
      <c r="A5772" s="35">
        <v>5763</v>
      </c>
      <c r="B5772" s="57">
        <v>870811</v>
      </c>
      <c r="C5772" s="50" t="s">
        <v>2011</v>
      </c>
      <c r="D5772" s="50" t="s">
        <v>1726</v>
      </c>
      <c r="E5772" s="50" t="str">
        <f>IF(AND(LEN(NICAP[[#This Row],[State or      Country]])=2,NICAP[[#This Row],[State or      Country]]&lt;&gt;"UK"),"US","Other")</f>
        <v>US</v>
      </c>
      <c r="F5772" s="49">
        <v>1</v>
      </c>
      <c r="G5772" s="48"/>
      <c r="H5772" s="48"/>
      <c r="I5772" s="48"/>
      <c r="J5772" s="48"/>
      <c r="K5772" s="48"/>
      <c r="L5772" s="36" t="s">
        <v>2010</v>
      </c>
      <c r="M5772" s="36" t="str">
        <f>IF(LEFT(NICAP[[#This Row],[Date]],1)=0,"Y","N")</f>
        <v>N</v>
      </c>
      <c r="N5772" s="36"/>
      <c r="O5772" s="36" t="str">
        <f>19&amp;LEFT(NICAP[[#This Row],[Date]],2)</f>
        <v>1987</v>
      </c>
      <c r="P5772" s="36" t="str">
        <f>MID(NICAP[[#This Row],[Date]],3,2)</f>
        <v>08</v>
      </c>
      <c r="Q5772" s="36" t="str">
        <f>RIGHT(NICAP[[#This Row],[Date]],2)</f>
        <v>11</v>
      </c>
      <c r="R5772" s="26">
        <f>DATE(NICAP[[#This Row],[Year]],NICAP[[#This Row],[Month]],NICAP[[#This Row],[Day]])</f>
        <v>32000</v>
      </c>
      <c r="S5772" s="35" t="str">
        <f t="shared" si="180"/>
        <v>NJ</v>
      </c>
      <c r="T5772" s="24" t="str">
        <f t="shared" si="181"/>
        <v>US</v>
      </c>
    </row>
    <row r="5773" spans="1:20" ht="12.75" customHeight="1" x14ac:dyDescent="0.2">
      <c r="A5773" s="35">
        <v>5764</v>
      </c>
      <c r="B5773" s="53">
        <v>870823</v>
      </c>
      <c r="C5773" s="39" t="s">
        <v>2009</v>
      </c>
      <c r="D5773" s="39" t="s">
        <v>1787</v>
      </c>
      <c r="E5773" s="39" t="str">
        <f>IF(AND(LEN(NICAP[[#This Row],[State or      Country]])=2,NICAP[[#This Row],[State or      Country]]&lt;&gt;"UK"),"US","Other")</f>
        <v>US</v>
      </c>
      <c r="F5773" s="38">
        <v>8</v>
      </c>
      <c r="G5773" s="37"/>
      <c r="H5773" s="37"/>
      <c r="I5773" s="37"/>
      <c r="J5773" s="37"/>
      <c r="K5773" s="37"/>
      <c r="L5773" s="36" t="s">
        <v>2008</v>
      </c>
      <c r="M5773" s="36" t="str">
        <f>IF(LEFT(NICAP[[#This Row],[Date]],1)=0,"Y","N")</f>
        <v>N</v>
      </c>
      <c r="N5773" s="36"/>
      <c r="O5773" s="36" t="str">
        <f>19&amp;LEFT(NICAP[[#This Row],[Date]],2)</f>
        <v>1987</v>
      </c>
      <c r="P5773" s="36" t="str">
        <f>MID(NICAP[[#This Row],[Date]],3,2)</f>
        <v>08</v>
      </c>
      <c r="Q5773" s="36" t="str">
        <f>RIGHT(NICAP[[#This Row],[Date]],2)</f>
        <v>23</v>
      </c>
      <c r="R5773" s="26">
        <f>DATE(NICAP[[#This Row],[Year]],NICAP[[#This Row],[Month]],NICAP[[#This Row],[Day]])</f>
        <v>32012</v>
      </c>
      <c r="S5773" s="35" t="str">
        <f t="shared" si="180"/>
        <v>IN</v>
      </c>
      <c r="T5773" s="24" t="str">
        <f t="shared" si="181"/>
        <v>US</v>
      </c>
    </row>
    <row r="5774" spans="1:20" ht="27" customHeight="1" x14ac:dyDescent="0.2">
      <c r="A5774" s="35">
        <v>5765</v>
      </c>
      <c r="B5774" s="60">
        <v>870901</v>
      </c>
      <c r="C5774" s="44" t="s">
        <v>2007</v>
      </c>
      <c r="D5774" s="44" t="s">
        <v>1707</v>
      </c>
      <c r="E5774" s="44" t="str">
        <f>IF(AND(LEN(NICAP[[#This Row],[State or      Country]])=2,NICAP[[#This Row],[State or      Country]]&lt;&gt;"UK"),"US","Other")</f>
        <v>US</v>
      </c>
      <c r="F5774" s="43">
        <v>2</v>
      </c>
      <c r="G5774" s="41"/>
      <c r="H5774" s="41"/>
      <c r="I5774" s="41"/>
      <c r="J5774" s="41"/>
      <c r="K5774" s="41"/>
      <c r="L5774" s="42" t="s">
        <v>2006</v>
      </c>
      <c r="M5774" s="42" t="str">
        <f>IF(LEFT(NICAP[[#This Row],[Date]],1)=0,"Y","N")</f>
        <v>N</v>
      </c>
      <c r="N5774" s="42"/>
      <c r="O5774" s="42" t="str">
        <f>19&amp;LEFT(NICAP[[#This Row],[Date]],2)</f>
        <v>1987</v>
      </c>
      <c r="P5774" s="42" t="str">
        <f>MID(NICAP[[#This Row],[Date]],3,2)</f>
        <v>09</v>
      </c>
      <c r="Q5774" s="42" t="str">
        <f>RIGHT(NICAP[[#This Row],[Date]],2)</f>
        <v>01</v>
      </c>
      <c r="R5774" s="26">
        <f>DATE(NICAP[[#This Row],[Year]],NICAP[[#This Row],[Month]],NICAP[[#This Row],[Day]])</f>
        <v>32021</v>
      </c>
      <c r="S5774" s="35" t="str">
        <f t="shared" si="180"/>
        <v>WA</v>
      </c>
      <c r="T5774" s="24" t="str">
        <f t="shared" si="181"/>
        <v>US</v>
      </c>
    </row>
    <row r="5775" spans="1:20" ht="12.75" customHeight="1" x14ac:dyDescent="0.2">
      <c r="A5775" s="35">
        <v>5766</v>
      </c>
      <c r="B5775" s="55">
        <v>871111</v>
      </c>
      <c r="C5775" s="39" t="s">
        <v>1923</v>
      </c>
      <c r="D5775" s="39" t="s">
        <v>1683</v>
      </c>
      <c r="E5775" s="39" t="str">
        <f>IF(AND(LEN(NICAP[[#This Row],[State or      Country]])=2,NICAP[[#This Row],[State or      Country]]&lt;&gt;"UK"),"US","Other")</f>
        <v>US</v>
      </c>
      <c r="F5775" s="38">
        <v>8</v>
      </c>
      <c r="G5775" s="37"/>
      <c r="H5775" s="37"/>
      <c r="I5775" s="37"/>
      <c r="J5775" s="37"/>
      <c r="K5775" s="37"/>
      <c r="L5775" s="36" t="s">
        <v>2005</v>
      </c>
      <c r="M5775" s="36" t="str">
        <f>IF(LEFT(NICAP[[#This Row],[Date]],1)=0,"Y","N")</f>
        <v>N</v>
      </c>
      <c r="N5775" s="36"/>
      <c r="O5775" s="36" t="str">
        <f>19&amp;LEFT(NICAP[[#This Row],[Date]],2)</f>
        <v>1987</v>
      </c>
      <c r="P5775" s="36" t="str">
        <f>MID(NICAP[[#This Row],[Date]],3,2)</f>
        <v>11</v>
      </c>
      <c r="Q5775" s="36" t="str">
        <f>RIGHT(NICAP[[#This Row],[Date]],2)</f>
        <v>11</v>
      </c>
      <c r="R5775" s="26">
        <f>DATE(NICAP[[#This Row],[Year]],NICAP[[#This Row],[Month]],NICAP[[#This Row],[Day]])</f>
        <v>32092</v>
      </c>
      <c r="S5775" s="35" t="str">
        <f t="shared" si="180"/>
        <v>FL</v>
      </c>
      <c r="T5775" s="24" t="str">
        <f t="shared" si="181"/>
        <v>US</v>
      </c>
    </row>
    <row r="5776" spans="1:20" ht="12.75" customHeight="1" x14ac:dyDescent="0.2">
      <c r="A5776" s="35">
        <v>5767</v>
      </c>
      <c r="B5776" s="53">
        <v>871123</v>
      </c>
      <c r="C5776" s="39" t="s">
        <v>2004</v>
      </c>
      <c r="D5776" s="39" t="s">
        <v>1694</v>
      </c>
      <c r="E5776" s="39" t="str">
        <f>IF(AND(LEN(NICAP[[#This Row],[State or      Country]])=2,NICAP[[#This Row],[State or      Country]]&lt;&gt;"UK"),"US","Other")</f>
        <v>US</v>
      </c>
      <c r="F5776" s="38">
        <v>4</v>
      </c>
      <c r="G5776" s="37"/>
      <c r="H5776" s="37"/>
      <c r="I5776" s="37"/>
      <c r="J5776" s="37"/>
      <c r="K5776" s="37"/>
      <c r="L5776" s="36" t="s">
        <v>2003</v>
      </c>
      <c r="M5776" s="36" t="str">
        <f>IF(LEFT(NICAP[[#This Row],[Date]],1)=0,"Y","N")</f>
        <v>N</v>
      </c>
      <c r="N5776" s="36"/>
      <c r="O5776" s="36" t="str">
        <f>19&amp;LEFT(NICAP[[#This Row],[Date]],2)</f>
        <v>1987</v>
      </c>
      <c r="P5776" s="36" t="str">
        <f>MID(NICAP[[#This Row],[Date]],3,2)</f>
        <v>11</v>
      </c>
      <c r="Q5776" s="36" t="str">
        <f>RIGHT(NICAP[[#This Row],[Date]],2)</f>
        <v>23</v>
      </c>
      <c r="R5776" s="26">
        <f>DATE(NICAP[[#This Row],[Year]],NICAP[[#This Row],[Month]],NICAP[[#This Row],[Day]])</f>
        <v>32104</v>
      </c>
      <c r="S5776" s="35" t="str">
        <f t="shared" si="180"/>
        <v>OH</v>
      </c>
      <c r="T5776" s="24" t="str">
        <f t="shared" si="181"/>
        <v>US</v>
      </c>
    </row>
    <row r="5777" spans="1:20" ht="42" customHeight="1" x14ac:dyDescent="0.2">
      <c r="A5777" s="35">
        <v>5768</v>
      </c>
      <c r="B5777" s="57">
        <v>871214</v>
      </c>
      <c r="C5777" s="50" t="s">
        <v>1999</v>
      </c>
      <c r="D5777" s="50" t="s">
        <v>1977</v>
      </c>
      <c r="E5777" s="50" t="str">
        <f>IF(AND(LEN(NICAP[[#This Row],[State or      Country]])=2,NICAP[[#This Row],[State or      Country]]&lt;&gt;"UK"),"US","Other")</f>
        <v>Other</v>
      </c>
      <c r="F5777" s="49">
        <v>3</v>
      </c>
      <c r="G5777" s="48"/>
      <c r="H5777" s="48"/>
      <c r="I5777" s="48"/>
      <c r="J5777" s="48"/>
      <c r="K5777" s="48"/>
      <c r="L5777" s="36" t="s">
        <v>2002</v>
      </c>
      <c r="M5777" s="36" t="str">
        <f>IF(LEFT(NICAP[[#This Row],[Date]],1)=0,"Y","N")</f>
        <v>N</v>
      </c>
      <c r="N5777" s="36"/>
      <c r="O5777" s="36" t="str">
        <f>19&amp;LEFT(NICAP[[#This Row],[Date]],2)</f>
        <v>1987</v>
      </c>
      <c r="P5777" s="36" t="str">
        <f>MID(NICAP[[#This Row],[Date]],3,2)</f>
        <v>12</v>
      </c>
      <c r="Q5777" s="36" t="str">
        <f>RIGHT(NICAP[[#This Row],[Date]],2)</f>
        <v>14</v>
      </c>
      <c r="R5777" s="26">
        <f>DATE(NICAP[[#This Row],[Year]],NICAP[[#This Row],[Month]],NICAP[[#This Row],[Day]])</f>
        <v>32125</v>
      </c>
      <c r="S5777" s="35" t="str">
        <f t="shared" si="180"/>
        <v/>
      </c>
      <c r="T5777" s="24" t="str">
        <f t="shared" si="181"/>
        <v>Tasmania</v>
      </c>
    </row>
    <row r="5778" spans="1:20" ht="12.75" customHeight="1" x14ac:dyDescent="0.2">
      <c r="A5778" s="35">
        <v>5769</v>
      </c>
      <c r="B5778" s="55">
        <v>871225</v>
      </c>
      <c r="C5778" s="39" t="s">
        <v>2001</v>
      </c>
      <c r="D5778" s="39" t="s">
        <v>1883</v>
      </c>
      <c r="E5778" s="39" t="str">
        <f>IF(AND(LEN(NICAP[[#This Row],[State or      Country]])=2,NICAP[[#This Row],[State or      Country]]&lt;&gt;"UK"),"US","Other")</f>
        <v>US</v>
      </c>
      <c r="F5778" s="38">
        <v>4</v>
      </c>
      <c r="G5778" s="37"/>
      <c r="H5778" s="37"/>
      <c r="I5778" s="37"/>
      <c r="J5778" s="37"/>
      <c r="K5778" s="37"/>
      <c r="L5778" s="36" t="s">
        <v>2000</v>
      </c>
      <c r="M5778" s="36" t="str">
        <f>IF(LEFT(NICAP[[#This Row],[Date]],1)=0,"Y","N")</f>
        <v>N</v>
      </c>
      <c r="N5778" s="36"/>
      <c r="O5778" s="36" t="str">
        <f>19&amp;LEFT(NICAP[[#This Row],[Date]],2)</f>
        <v>1987</v>
      </c>
      <c r="P5778" s="36" t="str">
        <f>MID(NICAP[[#This Row],[Date]],3,2)</f>
        <v>12</v>
      </c>
      <c r="Q5778" s="36" t="str">
        <f>RIGHT(NICAP[[#This Row],[Date]],2)</f>
        <v>25</v>
      </c>
      <c r="R5778" s="26">
        <f>DATE(NICAP[[#This Row],[Year]],NICAP[[#This Row],[Month]],NICAP[[#This Row],[Day]])</f>
        <v>32136</v>
      </c>
      <c r="S5778" s="35" t="str">
        <f t="shared" si="180"/>
        <v>MN</v>
      </c>
      <c r="T5778" s="24" t="str">
        <f t="shared" si="181"/>
        <v>US</v>
      </c>
    </row>
    <row r="5779" spans="1:20" ht="27" customHeight="1" x14ac:dyDescent="0.2">
      <c r="A5779" s="35">
        <v>5770</v>
      </c>
      <c r="B5779" s="60">
        <v>880119</v>
      </c>
      <c r="C5779" s="44" t="s">
        <v>1999</v>
      </c>
      <c r="D5779" s="44" t="s">
        <v>1998</v>
      </c>
      <c r="E5779" s="44" t="str">
        <f>IF(AND(LEN(NICAP[[#This Row],[State or      Country]])=2,NICAP[[#This Row],[State or      Country]]&lt;&gt;"UK"),"US","Other")</f>
        <v>US</v>
      </c>
      <c r="F5779" s="43">
        <v>2</v>
      </c>
      <c r="G5779" s="41"/>
      <c r="H5779" s="41"/>
      <c r="I5779" s="41"/>
      <c r="J5779" s="41"/>
      <c r="K5779" s="41"/>
      <c r="L5779" s="42" t="s">
        <v>1997</v>
      </c>
      <c r="M5779" s="42" t="str">
        <f>IF(LEFT(NICAP[[#This Row],[Date]],1)=0,"Y","N")</f>
        <v>N</v>
      </c>
      <c r="N5779" s="42"/>
      <c r="O5779" s="42" t="str">
        <f>19&amp;LEFT(NICAP[[#This Row],[Date]],2)</f>
        <v>1988</v>
      </c>
      <c r="P5779" s="42" t="str">
        <f>MID(NICAP[[#This Row],[Date]],3,2)</f>
        <v>01</v>
      </c>
      <c r="Q5779" s="42" t="str">
        <f>RIGHT(NICAP[[#This Row],[Date]],2)</f>
        <v>19</v>
      </c>
      <c r="R5779" s="26">
        <f>DATE(NICAP[[#This Row],[Year]],NICAP[[#This Row],[Month]],NICAP[[#This Row],[Day]])</f>
        <v>32161</v>
      </c>
      <c r="S5779" s="35" t="str">
        <f t="shared" si="180"/>
        <v>AR</v>
      </c>
      <c r="T5779" s="24" t="str">
        <f t="shared" si="181"/>
        <v>US</v>
      </c>
    </row>
    <row r="5780" spans="1:20" ht="27" customHeight="1" x14ac:dyDescent="0.2">
      <c r="A5780" s="35">
        <v>5771</v>
      </c>
      <c r="B5780" s="60">
        <v>880120</v>
      </c>
      <c r="C5780" s="44" t="s">
        <v>1996</v>
      </c>
      <c r="D5780" s="44" t="s">
        <v>1793</v>
      </c>
      <c r="E5780" s="44" t="str">
        <f>IF(AND(LEN(NICAP[[#This Row],[State or      Country]])=2,NICAP[[#This Row],[State or      Country]]&lt;&gt;"UK"),"US","Other")</f>
        <v>US</v>
      </c>
      <c r="F5780" s="43">
        <v>3</v>
      </c>
      <c r="G5780" s="41"/>
      <c r="H5780" s="41"/>
      <c r="I5780" s="41"/>
      <c r="J5780" s="41"/>
      <c r="K5780" s="41"/>
      <c r="L5780" s="42" t="s">
        <v>1995</v>
      </c>
      <c r="M5780" s="42" t="str">
        <f>IF(LEFT(NICAP[[#This Row],[Date]],1)=0,"Y","N")</f>
        <v>N</v>
      </c>
      <c r="N5780" s="42"/>
      <c r="O5780" s="42" t="str">
        <f>19&amp;LEFT(NICAP[[#This Row],[Date]],2)</f>
        <v>1988</v>
      </c>
      <c r="P5780" s="42" t="str">
        <f>MID(NICAP[[#This Row],[Date]],3,2)</f>
        <v>01</v>
      </c>
      <c r="Q5780" s="42" t="str">
        <f>RIGHT(NICAP[[#This Row],[Date]],2)</f>
        <v>20</v>
      </c>
      <c r="R5780" s="26">
        <f>DATE(NICAP[[#This Row],[Year]],NICAP[[#This Row],[Month]],NICAP[[#This Row],[Day]])</f>
        <v>32162</v>
      </c>
      <c r="S5780" s="35" t="str">
        <f t="shared" si="180"/>
        <v>AU</v>
      </c>
      <c r="T5780" s="24" t="str">
        <f t="shared" si="181"/>
        <v>US</v>
      </c>
    </row>
    <row r="5781" spans="1:20" ht="27.75" customHeight="1" x14ac:dyDescent="0.2">
      <c r="A5781" s="35">
        <v>5772</v>
      </c>
      <c r="B5781" s="60">
        <v>880120</v>
      </c>
      <c r="C5781" s="44" t="s">
        <v>1996</v>
      </c>
      <c r="D5781" s="44" t="s">
        <v>1793</v>
      </c>
      <c r="E5781" s="44" t="str">
        <f>IF(AND(LEN(NICAP[[#This Row],[State or      Country]])=2,NICAP[[#This Row],[State or      Country]]&lt;&gt;"UK"),"US","Other")</f>
        <v>US</v>
      </c>
      <c r="F5781" s="43">
        <v>7</v>
      </c>
      <c r="G5781" s="41"/>
      <c r="H5781" s="41"/>
      <c r="I5781" s="41"/>
      <c r="J5781" s="41"/>
      <c r="K5781" s="41"/>
      <c r="L5781" s="42" t="s">
        <v>1995</v>
      </c>
      <c r="M5781" s="42" t="str">
        <f>IF(LEFT(NICAP[[#This Row],[Date]],1)=0,"Y","N")</f>
        <v>N</v>
      </c>
      <c r="N5781" s="42"/>
      <c r="O5781" s="42" t="str">
        <f>19&amp;LEFT(NICAP[[#This Row],[Date]],2)</f>
        <v>1988</v>
      </c>
      <c r="P5781" s="42" t="str">
        <f>MID(NICAP[[#This Row],[Date]],3,2)</f>
        <v>01</v>
      </c>
      <c r="Q5781" s="42" t="str">
        <f>RIGHT(NICAP[[#This Row],[Date]],2)</f>
        <v>20</v>
      </c>
      <c r="R5781" s="26">
        <f>DATE(NICAP[[#This Row],[Year]],NICAP[[#This Row],[Month]],NICAP[[#This Row],[Day]])</f>
        <v>32162</v>
      </c>
      <c r="S5781" s="35" t="str">
        <f t="shared" si="180"/>
        <v>AU</v>
      </c>
      <c r="T5781" s="24" t="str">
        <f t="shared" si="181"/>
        <v>US</v>
      </c>
    </row>
    <row r="5782" spans="1:20" ht="12.75" customHeight="1" x14ac:dyDescent="0.2">
      <c r="A5782" s="35">
        <v>5773</v>
      </c>
      <c r="B5782" s="53">
        <v>880125</v>
      </c>
      <c r="C5782" s="39" t="s">
        <v>1994</v>
      </c>
      <c r="D5782" s="39" t="s">
        <v>1686</v>
      </c>
      <c r="E5782" s="39" t="str">
        <f>IF(AND(LEN(NICAP[[#This Row],[State or      Country]])=2,NICAP[[#This Row],[State or      Country]]&lt;&gt;"UK"),"US","Other")</f>
        <v>US</v>
      </c>
      <c r="F5782" s="38">
        <v>4</v>
      </c>
      <c r="G5782" s="37"/>
      <c r="H5782" s="37"/>
      <c r="I5782" s="37"/>
      <c r="J5782" s="37"/>
      <c r="K5782" s="37"/>
      <c r="L5782" s="36" t="s">
        <v>1993</v>
      </c>
      <c r="M5782" s="36" t="str">
        <f>IF(LEFT(NICAP[[#This Row],[Date]],1)=0,"Y","N")</f>
        <v>N</v>
      </c>
      <c r="N5782" s="36"/>
      <c r="O5782" s="36" t="str">
        <f>19&amp;LEFT(NICAP[[#This Row],[Date]],2)</f>
        <v>1988</v>
      </c>
      <c r="P5782" s="36" t="str">
        <f>MID(NICAP[[#This Row],[Date]],3,2)</f>
        <v>01</v>
      </c>
      <c r="Q5782" s="36" t="str">
        <f>RIGHT(NICAP[[#This Row],[Date]],2)</f>
        <v>25</v>
      </c>
      <c r="R5782" s="26">
        <f>DATE(NICAP[[#This Row],[Year]],NICAP[[#This Row],[Month]],NICAP[[#This Row],[Day]])</f>
        <v>32167</v>
      </c>
      <c r="S5782" s="35" t="str">
        <f t="shared" si="180"/>
        <v>PA</v>
      </c>
      <c r="T5782" s="24" t="str">
        <f t="shared" si="181"/>
        <v>US</v>
      </c>
    </row>
    <row r="5783" spans="1:20" ht="12.75" customHeight="1" x14ac:dyDescent="0.2">
      <c r="A5783" s="35">
        <v>5774</v>
      </c>
      <c r="B5783" s="55">
        <v>880211</v>
      </c>
      <c r="C5783" s="39" t="s">
        <v>1992</v>
      </c>
      <c r="D5783" s="39" t="s">
        <v>1991</v>
      </c>
      <c r="E5783" s="39" t="str">
        <f>IF(AND(LEN(NICAP[[#This Row],[State or      Country]])=2,NICAP[[#This Row],[State or      Country]]&lt;&gt;"UK"),"US","Other")</f>
        <v>Other</v>
      </c>
      <c r="F5783" s="38">
        <v>11</v>
      </c>
      <c r="G5783" s="37"/>
      <c r="H5783" s="37"/>
      <c r="I5783" s="37"/>
      <c r="J5783" s="37"/>
      <c r="K5783" s="37"/>
      <c r="L5783" s="36" t="s">
        <v>1990</v>
      </c>
      <c r="M5783" s="36" t="str">
        <f>IF(LEFT(NICAP[[#This Row],[Date]],1)=0,"Y","N")</f>
        <v>N</v>
      </c>
      <c r="N5783" s="36"/>
      <c r="O5783" s="36" t="str">
        <f>19&amp;LEFT(NICAP[[#This Row],[Date]],2)</f>
        <v>1988</v>
      </c>
      <c r="P5783" s="36" t="str">
        <f>MID(NICAP[[#This Row],[Date]],3,2)</f>
        <v>02</v>
      </c>
      <c r="Q5783" s="36" t="str">
        <f>RIGHT(NICAP[[#This Row],[Date]],2)</f>
        <v>11</v>
      </c>
      <c r="R5783" s="26">
        <f>DATE(NICAP[[#This Row],[Year]],NICAP[[#This Row],[Month]],NICAP[[#This Row],[Day]])</f>
        <v>32184</v>
      </c>
      <c r="S5783" s="35" t="str">
        <f t="shared" si="180"/>
        <v/>
      </c>
      <c r="T5783" s="24" t="str">
        <f t="shared" si="181"/>
        <v>Africa</v>
      </c>
    </row>
    <row r="5784" spans="1:20" ht="12.75" customHeight="1" x14ac:dyDescent="0.2">
      <c r="A5784" s="35">
        <v>5775</v>
      </c>
      <c r="B5784" s="53">
        <v>880222</v>
      </c>
      <c r="C5784" s="39" t="s">
        <v>1989</v>
      </c>
      <c r="D5784" s="39" t="s">
        <v>1686</v>
      </c>
      <c r="E5784" s="39" t="str">
        <f>IF(AND(LEN(NICAP[[#This Row],[State or      Country]])=2,NICAP[[#This Row],[State or      Country]]&lt;&gt;"UK"),"US","Other")</f>
        <v>US</v>
      </c>
      <c r="F5784" s="38">
        <v>4</v>
      </c>
      <c r="G5784" s="37"/>
      <c r="H5784" s="37"/>
      <c r="I5784" s="37"/>
      <c r="J5784" s="37"/>
      <c r="K5784" s="37"/>
      <c r="L5784" s="36" t="s">
        <v>1988</v>
      </c>
      <c r="M5784" s="36" t="str">
        <f>IF(LEFT(NICAP[[#This Row],[Date]],1)=0,"Y","N")</f>
        <v>N</v>
      </c>
      <c r="N5784" s="36"/>
      <c r="O5784" s="36" t="str">
        <f>19&amp;LEFT(NICAP[[#This Row],[Date]],2)</f>
        <v>1988</v>
      </c>
      <c r="P5784" s="36" t="str">
        <f>MID(NICAP[[#This Row],[Date]],3,2)</f>
        <v>02</v>
      </c>
      <c r="Q5784" s="36" t="str">
        <f>RIGHT(NICAP[[#This Row],[Date]],2)</f>
        <v>22</v>
      </c>
      <c r="R5784" s="26">
        <f>DATE(NICAP[[#This Row],[Year]],NICAP[[#This Row],[Month]],NICAP[[#This Row],[Day]])</f>
        <v>32195</v>
      </c>
      <c r="S5784" s="35" t="str">
        <f t="shared" si="180"/>
        <v>PA</v>
      </c>
      <c r="T5784" s="24" t="str">
        <f t="shared" si="181"/>
        <v>US</v>
      </c>
    </row>
    <row r="5785" spans="1:20" ht="14.25" customHeight="1" x14ac:dyDescent="0.2">
      <c r="A5785" s="35">
        <v>5776</v>
      </c>
      <c r="B5785" s="56">
        <v>880304</v>
      </c>
      <c r="C5785" s="39" t="s">
        <v>1987</v>
      </c>
      <c r="D5785" s="39" t="s">
        <v>1694</v>
      </c>
      <c r="E5785" s="39" t="str">
        <f>IF(AND(LEN(NICAP[[#This Row],[State or      Country]])=2,NICAP[[#This Row],[State or      Country]]&lt;&gt;"UK"),"US","Other")</f>
        <v>US</v>
      </c>
      <c r="F5785" s="38">
        <v>2</v>
      </c>
      <c r="G5785" s="71" t="s">
        <v>1986</v>
      </c>
      <c r="H5785" s="70">
        <v>5</v>
      </c>
      <c r="I5785" s="37"/>
      <c r="J5785" s="54" t="s">
        <v>1744</v>
      </c>
      <c r="K5785" s="37"/>
      <c r="L5785" s="36" t="s">
        <v>1985</v>
      </c>
      <c r="M5785" s="36" t="str">
        <f>IF(LEFT(NICAP[[#This Row],[Date]],1)=0,"Y","N")</f>
        <v>N</v>
      </c>
      <c r="N5785" s="36"/>
      <c r="O5785" s="36" t="str">
        <f>19&amp;LEFT(NICAP[[#This Row],[Date]],2)</f>
        <v>1988</v>
      </c>
      <c r="P5785" s="36" t="str">
        <f>MID(NICAP[[#This Row],[Date]],3,2)</f>
        <v>03</v>
      </c>
      <c r="Q5785" s="36" t="str">
        <f>RIGHT(NICAP[[#This Row],[Date]],2)</f>
        <v>04</v>
      </c>
      <c r="R5785" s="26">
        <f>DATE(NICAP[[#This Row],[Year]],NICAP[[#This Row],[Month]],NICAP[[#This Row],[Day]])</f>
        <v>32206</v>
      </c>
      <c r="S5785" s="35" t="str">
        <f t="shared" si="180"/>
        <v>OH</v>
      </c>
      <c r="T5785" s="24" t="str">
        <f t="shared" si="181"/>
        <v>US</v>
      </c>
    </row>
    <row r="5786" spans="1:20" ht="12.75" customHeight="1" x14ac:dyDescent="0.2">
      <c r="A5786" s="35">
        <v>5777</v>
      </c>
      <c r="B5786" s="55">
        <v>880312</v>
      </c>
      <c r="C5786" s="39" t="s">
        <v>1984</v>
      </c>
      <c r="D5786" s="39" t="s">
        <v>1676</v>
      </c>
      <c r="E5786" s="39" t="str">
        <f>IF(AND(LEN(NICAP[[#This Row],[State or      Country]])=2,NICAP[[#This Row],[State or      Country]]&lt;&gt;"UK"),"US","Other")</f>
        <v>US</v>
      </c>
      <c r="F5786" s="38">
        <v>9</v>
      </c>
      <c r="G5786" s="41"/>
      <c r="H5786" s="46">
        <v>5</v>
      </c>
      <c r="I5786" s="41"/>
      <c r="J5786" s="41"/>
      <c r="K5786" s="41"/>
      <c r="L5786" s="36" t="s">
        <v>1983</v>
      </c>
      <c r="M5786" s="36" t="str">
        <f>IF(LEFT(NICAP[[#This Row],[Date]],1)=0,"Y","N")</f>
        <v>N</v>
      </c>
      <c r="N5786" s="36"/>
      <c r="O5786" s="36" t="str">
        <f>19&amp;LEFT(NICAP[[#This Row],[Date]],2)</f>
        <v>1988</v>
      </c>
      <c r="P5786" s="36" t="str">
        <f>MID(NICAP[[#This Row],[Date]],3,2)</f>
        <v>03</v>
      </c>
      <c r="Q5786" s="36" t="str">
        <f>RIGHT(NICAP[[#This Row],[Date]],2)</f>
        <v>12</v>
      </c>
      <c r="R5786" s="26">
        <f>DATE(NICAP[[#This Row],[Year]],NICAP[[#This Row],[Month]],NICAP[[#This Row],[Day]])</f>
        <v>32214</v>
      </c>
      <c r="S5786" s="35" t="str">
        <f t="shared" si="180"/>
        <v>CA</v>
      </c>
      <c r="T5786" s="24" t="str">
        <f t="shared" si="181"/>
        <v>US</v>
      </c>
    </row>
    <row r="5787" spans="1:20" ht="12.75" customHeight="1" x14ac:dyDescent="0.2">
      <c r="A5787" s="35">
        <v>5778</v>
      </c>
      <c r="B5787" s="53">
        <v>880316</v>
      </c>
      <c r="C5787" s="39" t="s">
        <v>1982</v>
      </c>
      <c r="D5787" s="39" t="s">
        <v>1702</v>
      </c>
      <c r="E5787" s="39" t="str">
        <f>IF(AND(LEN(NICAP[[#This Row],[State or      Country]])=2,NICAP[[#This Row],[State or      Country]]&lt;&gt;"UK"),"US","Other")</f>
        <v>Other</v>
      </c>
      <c r="F5787" s="38">
        <v>4</v>
      </c>
      <c r="G5787" s="37"/>
      <c r="H5787" s="37"/>
      <c r="I5787" s="37"/>
      <c r="J5787" s="37"/>
      <c r="K5787" s="37"/>
      <c r="L5787" s="36" t="s">
        <v>1981</v>
      </c>
      <c r="M5787" s="36" t="str">
        <f>IF(LEFT(NICAP[[#This Row],[Date]],1)=0,"Y","N")</f>
        <v>N</v>
      </c>
      <c r="N5787" s="36"/>
      <c r="O5787" s="36" t="str">
        <f>19&amp;LEFT(NICAP[[#This Row],[Date]],2)</f>
        <v>1988</v>
      </c>
      <c r="P5787" s="36" t="str">
        <f>MID(NICAP[[#This Row],[Date]],3,2)</f>
        <v>03</v>
      </c>
      <c r="Q5787" s="36" t="str">
        <f>RIGHT(NICAP[[#This Row],[Date]],2)</f>
        <v>16</v>
      </c>
      <c r="R5787" s="26">
        <f>DATE(NICAP[[#This Row],[Year]],NICAP[[#This Row],[Month]],NICAP[[#This Row],[Day]])</f>
        <v>32218</v>
      </c>
      <c r="S5787" s="35" t="str">
        <f t="shared" si="180"/>
        <v/>
      </c>
      <c r="T5787" s="24" t="str">
        <f t="shared" si="181"/>
        <v>CAN</v>
      </c>
    </row>
    <row r="5788" spans="1:20" ht="12.75" customHeight="1" x14ac:dyDescent="0.2">
      <c r="A5788" s="35">
        <v>5779</v>
      </c>
      <c r="B5788" s="55">
        <v>880320</v>
      </c>
      <c r="C5788" s="39" t="s">
        <v>1980</v>
      </c>
      <c r="D5788" s="39" t="s">
        <v>1739</v>
      </c>
      <c r="E5788" s="39" t="str">
        <f>IF(AND(LEN(NICAP[[#This Row],[State or      Country]])=2,NICAP[[#This Row],[State or      Country]]&lt;&gt;"UK"),"US","Other")</f>
        <v>US</v>
      </c>
      <c r="F5788" s="38">
        <v>7</v>
      </c>
      <c r="G5788" s="37"/>
      <c r="H5788" s="37"/>
      <c r="I5788" s="37"/>
      <c r="J5788" s="37"/>
      <c r="K5788" s="37"/>
      <c r="L5788" s="36" t="s">
        <v>1979</v>
      </c>
      <c r="M5788" s="36" t="str">
        <f>IF(LEFT(NICAP[[#This Row],[Date]],1)=0,"Y","N")</f>
        <v>N</v>
      </c>
      <c r="N5788" s="36"/>
      <c r="O5788" s="36" t="str">
        <f>19&amp;LEFT(NICAP[[#This Row],[Date]],2)</f>
        <v>1988</v>
      </c>
      <c r="P5788" s="36" t="str">
        <f>MID(NICAP[[#This Row],[Date]],3,2)</f>
        <v>03</v>
      </c>
      <c r="Q5788" s="36" t="str">
        <f>RIGHT(NICAP[[#This Row],[Date]],2)</f>
        <v>20</v>
      </c>
      <c r="R5788" s="26">
        <f>DATE(NICAP[[#This Row],[Year]],NICAP[[#This Row],[Month]],NICAP[[#This Row],[Day]])</f>
        <v>32222</v>
      </c>
      <c r="S5788" s="35" t="str">
        <f t="shared" si="180"/>
        <v>WI</v>
      </c>
      <c r="T5788" s="24" t="str">
        <f t="shared" si="181"/>
        <v>US</v>
      </c>
    </row>
    <row r="5789" spans="1:20" ht="42" customHeight="1" x14ac:dyDescent="0.2">
      <c r="A5789" s="35">
        <v>5780</v>
      </c>
      <c r="B5789" s="57">
        <v>880323</v>
      </c>
      <c r="C5789" s="50" t="s">
        <v>1978</v>
      </c>
      <c r="D5789" s="50" t="s">
        <v>1977</v>
      </c>
      <c r="E5789" s="50" t="str">
        <f>IF(AND(LEN(NICAP[[#This Row],[State or      Country]])=2,NICAP[[#This Row],[State or      Country]]&lt;&gt;"UK"),"US","Other")</f>
        <v>Other</v>
      </c>
      <c r="F5789" s="49">
        <v>3</v>
      </c>
      <c r="G5789" s="48"/>
      <c r="H5789" s="48"/>
      <c r="I5789" s="48"/>
      <c r="J5789" s="48"/>
      <c r="K5789" s="48"/>
      <c r="L5789" s="42" t="s">
        <v>1976</v>
      </c>
      <c r="M5789" s="42" t="str">
        <f>IF(LEFT(NICAP[[#This Row],[Date]],1)=0,"Y","N")</f>
        <v>N</v>
      </c>
      <c r="N5789" s="42"/>
      <c r="O5789" s="42" t="str">
        <f>19&amp;LEFT(NICAP[[#This Row],[Date]],2)</f>
        <v>1988</v>
      </c>
      <c r="P5789" s="42" t="str">
        <f>MID(NICAP[[#This Row],[Date]],3,2)</f>
        <v>03</v>
      </c>
      <c r="Q5789" s="42" t="str">
        <f>RIGHT(NICAP[[#This Row],[Date]],2)</f>
        <v>23</v>
      </c>
      <c r="R5789" s="26">
        <f>DATE(NICAP[[#This Row],[Year]],NICAP[[#This Row],[Month]],NICAP[[#This Row],[Day]])</f>
        <v>32225</v>
      </c>
      <c r="S5789" s="35" t="str">
        <f t="shared" si="180"/>
        <v/>
      </c>
      <c r="T5789" s="24" t="str">
        <f t="shared" si="181"/>
        <v>Tasmania</v>
      </c>
    </row>
    <row r="5790" spans="1:20" ht="27" customHeight="1" x14ac:dyDescent="0.2">
      <c r="A5790" s="35">
        <v>5781</v>
      </c>
      <c r="B5790" s="58">
        <v>880700</v>
      </c>
      <c r="C5790" s="44" t="s">
        <v>1975</v>
      </c>
      <c r="D5790" s="44" t="s">
        <v>1702</v>
      </c>
      <c r="E5790" s="44" t="str">
        <f>IF(AND(LEN(NICAP[[#This Row],[State or      Country]])=2,NICAP[[#This Row],[State or      Country]]&lt;&gt;"UK"),"US","Other")</f>
        <v>Other</v>
      </c>
      <c r="F5790" s="43">
        <v>4</v>
      </c>
      <c r="G5790" s="41"/>
      <c r="H5790" s="41"/>
      <c r="I5790" s="41"/>
      <c r="J5790" s="41"/>
      <c r="K5790" s="41"/>
      <c r="L5790" s="59" t="s">
        <v>1974</v>
      </c>
      <c r="M5790" s="59" t="str">
        <f>IF(LEFT(NICAP[[#This Row],[Date]],1)=0,"Y","N")</f>
        <v>N</v>
      </c>
      <c r="N5790" s="59"/>
      <c r="O5790" s="59" t="str">
        <f>19&amp;LEFT(NICAP[[#This Row],[Date]],2)</f>
        <v>1988</v>
      </c>
      <c r="P5790" s="59" t="str">
        <f>MID(NICAP[[#This Row],[Date]],3,2)</f>
        <v>07</v>
      </c>
      <c r="Q5790" s="59" t="str">
        <f>RIGHT(NICAP[[#This Row],[Date]],2)</f>
        <v>00</v>
      </c>
      <c r="R5790" s="26">
        <f>DATE(NICAP[[#This Row],[Year]],NICAP[[#This Row],[Month]],NICAP[[#This Row],[Day]])</f>
        <v>32324</v>
      </c>
      <c r="S5790" s="35" t="str">
        <f t="shared" si="180"/>
        <v/>
      </c>
      <c r="T5790" s="24" t="str">
        <f t="shared" si="181"/>
        <v>CAN</v>
      </c>
    </row>
    <row r="5791" spans="1:20" ht="12.75" customHeight="1" x14ac:dyDescent="0.2">
      <c r="A5791" s="35">
        <v>5782</v>
      </c>
      <c r="B5791" s="53">
        <v>881024</v>
      </c>
      <c r="C5791" s="39" t="s">
        <v>1973</v>
      </c>
      <c r="D5791" s="39" t="s">
        <v>1683</v>
      </c>
      <c r="E5791" s="39" t="str">
        <f>IF(AND(LEN(NICAP[[#This Row],[State or      Country]])=2,NICAP[[#This Row],[State or      Country]]&lt;&gt;"UK"),"US","Other")</f>
        <v>US</v>
      </c>
      <c r="F5791" s="38">
        <v>4</v>
      </c>
      <c r="G5791" s="37"/>
      <c r="H5791" s="37"/>
      <c r="I5791" s="37"/>
      <c r="J5791" s="37"/>
      <c r="K5791" s="37"/>
      <c r="L5791" s="36" t="s">
        <v>1972</v>
      </c>
      <c r="M5791" s="36" t="str">
        <f>IF(LEFT(NICAP[[#This Row],[Date]],1)=0,"Y","N")</f>
        <v>N</v>
      </c>
      <c r="N5791" s="36"/>
      <c r="O5791" s="36" t="str">
        <f>19&amp;LEFT(NICAP[[#This Row],[Date]],2)</f>
        <v>1988</v>
      </c>
      <c r="P5791" s="36" t="str">
        <f>MID(NICAP[[#This Row],[Date]],3,2)</f>
        <v>10</v>
      </c>
      <c r="Q5791" s="36" t="str">
        <f>RIGHT(NICAP[[#This Row],[Date]],2)</f>
        <v>24</v>
      </c>
      <c r="R5791" s="26">
        <f>DATE(NICAP[[#This Row],[Year]],NICAP[[#This Row],[Month]],NICAP[[#This Row],[Day]])</f>
        <v>32440</v>
      </c>
      <c r="S5791" s="35" t="str">
        <f t="shared" si="180"/>
        <v>FL</v>
      </c>
      <c r="T5791" s="24" t="str">
        <f t="shared" si="181"/>
        <v>US</v>
      </c>
    </row>
    <row r="5792" spans="1:20" ht="41.25" customHeight="1" x14ac:dyDescent="0.2">
      <c r="A5792" s="35">
        <v>5783</v>
      </c>
      <c r="B5792" s="57">
        <v>881204</v>
      </c>
      <c r="C5792" s="50" t="s">
        <v>1971</v>
      </c>
      <c r="D5792" s="50" t="s">
        <v>1686</v>
      </c>
      <c r="E5792" s="50" t="str">
        <f>IF(AND(LEN(NICAP[[#This Row],[State or      Country]])=2,NICAP[[#This Row],[State or      Country]]&lt;&gt;"UK"),"US","Other")</f>
        <v>US</v>
      </c>
      <c r="F5792" s="49">
        <v>5</v>
      </c>
      <c r="G5792" s="48"/>
      <c r="H5792" s="48"/>
      <c r="I5792" s="48"/>
      <c r="J5792" s="48"/>
      <c r="K5792" s="48"/>
      <c r="L5792" s="36" t="s">
        <v>1970</v>
      </c>
      <c r="M5792" s="36" t="str">
        <f>IF(LEFT(NICAP[[#This Row],[Date]],1)=0,"Y","N")</f>
        <v>N</v>
      </c>
      <c r="N5792" s="36"/>
      <c r="O5792" s="36" t="str">
        <f>19&amp;LEFT(NICAP[[#This Row],[Date]],2)</f>
        <v>1988</v>
      </c>
      <c r="P5792" s="36" t="str">
        <f>MID(NICAP[[#This Row],[Date]],3,2)</f>
        <v>12</v>
      </c>
      <c r="Q5792" s="36" t="str">
        <f>RIGHT(NICAP[[#This Row],[Date]],2)</f>
        <v>04</v>
      </c>
      <c r="R5792" s="26">
        <f>DATE(NICAP[[#This Row],[Year]],NICAP[[#This Row],[Month]],NICAP[[#This Row],[Day]])</f>
        <v>32481</v>
      </c>
      <c r="S5792" s="35" t="str">
        <f t="shared" si="180"/>
        <v>PA</v>
      </c>
      <c r="T5792" s="24" t="str">
        <f t="shared" si="181"/>
        <v>US</v>
      </c>
    </row>
    <row r="5793" spans="1:20" ht="12.75" customHeight="1" x14ac:dyDescent="0.2">
      <c r="A5793" s="35">
        <v>5784</v>
      </c>
      <c r="B5793" s="53">
        <v>890118</v>
      </c>
      <c r="C5793" s="39" t="s">
        <v>1969</v>
      </c>
      <c r="D5793" s="39" t="s">
        <v>1920</v>
      </c>
      <c r="E5793" s="39" t="str">
        <f>IF(AND(LEN(NICAP[[#This Row],[State or      Country]])=2,NICAP[[#This Row],[State or      Country]]&lt;&gt;"UK"),"US","Other")</f>
        <v>US</v>
      </c>
      <c r="F5793" s="38">
        <v>4</v>
      </c>
      <c r="G5793" s="37"/>
      <c r="H5793" s="37"/>
      <c r="I5793" s="37"/>
      <c r="J5793" s="37"/>
      <c r="K5793" s="37"/>
      <c r="L5793" s="36" t="s">
        <v>1968</v>
      </c>
      <c r="M5793" s="36" t="str">
        <f>IF(LEFT(NICAP[[#This Row],[Date]],1)=0,"Y","N")</f>
        <v>N</v>
      </c>
      <c r="N5793" s="36"/>
      <c r="O5793" s="36" t="str">
        <f>19&amp;LEFT(NICAP[[#This Row],[Date]],2)</f>
        <v>1989</v>
      </c>
      <c r="P5793" s="36" t="str">
        <f>MID(NICAP[[#This Row],[Date]],3,2)</f>
        <v>01</v>
      </c>
      <c r="Q5793" s="36" t="str">
        <f>RIGHT(NICAP[[#This Row],[Date]],2)</f>
        <v>18</v>
      </c>
      <c r="R5793" s="26">
        <f>DATE(NICAP[[#This Row],[Year]],NICAP[[#This Row],[Month]],NICAP[[#This Row],[Day]])</f>
        <v>32526</v>
      </c>
      <c r="S5793" s="35" t="str">
        <f t="shared" si="180"/>
        <v>MS</v>
      </c>
      <c r="T5793" s="24" t="str">
        <f t="shared" si="181"/>
        <v>US</v>
      </c>
    </row>
    <row r="5794" spans="1:20" ht="12.75" customHeight="1" x14ac:dyDescent="0.2">
      <c r="A5794" s="35">
        <v>5785</v>
      </c>
      <c r="B5794" s="53">
        <v>890118</v>
      </c>
      <c r="C5794" s="39" t="s">
        <v>1967</v>
      </c>
      <c r="D5794" s="39" t="s">
        <v>1694</v>
      </c>
      <c r="E5794" s="39" t="str">
        <f>IF(AND(LEN(NICAP[[#This Row],[State or      Country]])=2,NICAP[[#This Row],[State or      Country]]&lt;&gt;"UK"),"US","Other")</f>
        <v>US</v>
      </c>
      <c r="F5794" s="38">
        <v>4</v>
      </c>
      <c r="G5794" s="37"/>
      <c r="H5794" s="37"/>
      <c r="I5794" s="37"/>
      <c r="J5794" s="37"/>
      <c r="K5794" s="37"/>
      <c r="L5794" s="36" t="s">
        <v>1966</v>
      </c>
      <c r="M5794" s="36" t="str">
        <f>IF(LEFT(NICAP[[#This Row],[Date]],1)=0,"Y","N")</f>
        <v>N</v>
      </c>
      <c r="N5794" s="36"/>
      <c r="O5794" s="36" t="str">
        <f>19&amp;LEFT(NICAP[[#This Row],[Date]],2)</f>
        <v>1989</v>
      </c>
      <c r="P5794" s="36" t="str">
        <f>MID(NICAP[[#This Row],[Date]],3,2)</f>
        <v>01</v>
      </c>
      <c r="Q5794" s="36" t="str">
        <f>RIGHT(NICAP[[#This Row],[Date]],2)</f>
        <v>18</v>
      </c>
      <c r="R5794" s="26">
        <f>DATE(NICAP[[#This Row],[Year]],NICAP[[#This Row],[Month]],NICAP[[#This Row],[Day]])</f>
        <v>32526</v>
      </c>
      <c r="S5794" s="35" t="str">
        <f t="shared" si="180"/>
        <v>OH</v>
      </c>
      <c r="T5794" s="24" t="str">
        <f t="shared" si="181"/>
        <v>US</v>
      </c>
    </row>
    <row r="5795" spans="1:20" ht="12.75" customHeight="1" x14ac:dyDescent="0.2">
      <c r="A5795" s="35">
        <v>5786</v>
      </c>
      <c r="B5795" s="53">
        <v>890208</v>
      </c>
      <c r="C5795" s="39" t="s">
        <v>1923</v>
      </c>
      <c r="D5795" s="39" t="s">
        <v>1683</v>
      </c>
      <c r="E5795" s="39" t="str">
        <f>IF(AND(LEN(NICAP[[#This Row],[State or      Country]])=2,NICAP[[#This Row],[State or      Country]]&lt;&gt;"UK"),"US","Other")</f>
        <v>US</v>
      </c>
      <c r="F5795" s="38">
        <v>4</v>
      </c>
      <c r="G5795" s="37"/>
      <c r="H5795" s="37"/>
      <c r="I5795" s="37"/>
      <c r="J5795" s="37"/>
      <c r="K5795" s="37"/>
      <c r="L5795" s="36" t="s">
        <v>1965</v>
      </c>
      <c r="M5795" s="36" t="str">
        <f>IF(LEFT(NICAP[[#This Row],[Date]],1)=0,"Y","N")</f>
        <v>N</v>
      </c>
      <c r="N5795" s="36"/>
      <c r="O5795" s="36" t="str">
        <f>19&amp;LEFT(NICAP[[#This Row],[Date]],2)</f>
        <v>1989</v>
      </c>
      <c r="P5795" s="36" t="str">
        <f>MID(NICAP[[#This Row],[Date]],3,2)</f>
        <v>02</v>
      </c>
      <c r="Q5795" s="36" t="str">
        <f>RIGHT(NICAP[[#This Row],[Date]],2)</f>
        <v>08</v>
      </c>
      <c r="R5795" s="26">
        <f>DATE(NICAP[[#This Row],[Year]],NICAP[[#This Row],[Month]],NICAP[[#This Row],[Day]])</f>
        <v>32547</v>
      </c>
      <c r="S5795" s="35" t="str">
        <f t="shared" si="180"/>
        <v>FL</v>
      </c>
      <c r="T5795" s="24" t="str">
        <f t="shared" si="181"/>
        <v>US</v>
      </c>
    </row>
    <row r="5796" spans="1:20" ht="12.75" customHeight="1" x14ac:dyDescent="0.2">
      <c r="A5796" s="35">
        <v>5787</v>
      </c>
      <c r="B5796" s="53">
        <v>890405</v>
      </c>
      <c r="C5796" s="39" t="s">
        <v>1937</v>
      </c>
      <c r="D5796" s="39" t="s">
        <v>1683</v>
      </c>
      <c r="E5796" s="39" t="str">
        <f>IF(AND(LEN(NICAP[[#This Row],[State or      Country]])=2,NICAP[[#This Row],[State or      Country]]&lt;&gt;"UK"),"US","Other")</f>
        <v>US</v>
      </c>
      <c r="F5796" s="38">
        <v>4</v>
      </c>
      <c r="G5796" s="37"/>
      <c r="H5796" s="37"/>
      <c r="I5796" s="37"/>
      <c r="J5796" s="37"/>
      <c r="K5796" s="37"/>
      <c r="L5796" s="36" t="s">
        <v>1964</v>
      </c>
      <c r="M5796" s="36" t="str">
        <f>IF(LEFT(NICAP[[#This Row],[Date]],1)=0,"Y","N")</f>
        <v>N</v>
      </c>
      <c r="N5796" s="36"/>
      <c r="O5796" s="36" t="str">
        <f>19&amp;LEFT(NICAP[[#This Row],[Date]],2)</f>
        <v>1989</v>
      </c>
      <c r="P5796" s="36" t="str">
        <f>MID(NICAP[[#This Row],[Date]],3,2)</f>
        <v>04</v>
      </c>
      <c r="Q5796" s="36" t="str">
        <f>RIGHT(NICAP[[#This Row],[Date]],2)</f>
        <v>05</v>
      </c>
      <c r="R5796" s="26">
        <f>DATE(NICAP[[#This Row],[Year]],NICAP[[#This Row],[Month]],NICAP[[#This Row],[Day]])</f>
        <v>32603</v>
      </c>
      <c r="S5796" s="35" t="str">
        <f t="shared" si="180"/>
        <v>FL</v>
      </c>
      <c r="T5796" s="24" t="str">
        <f t="shared" si="181"/>
        <v>US</v>
      </c>
    </row>
    <row r="5797" spans="1:20" ht="12.75" customHeight="1" x14ac:dyDescent="0.2">
      <c r="A5797" s="35">
        <v>5788</v>
      </c>
      <c r="B5797" s="53">
        <v>890405</v>
      </c>
      <c r="C5797" s="39" t="s">
        <v>1963</v>
      </c>
      <c r="D5797" s="39" t="s">
        <v>1787</v>
      </c>
      <c r="E5797" s="39" t="str">
        <f>IF(AND(LEN(NICAP[[#This Row],[State or      Country]])=2,NICAP[[#This Row],[State or      Country]]&lt;&gt;"UK"),"US","Other")</f>
        <v>US</v>
      </c>
      <c r="F5797" s="38">
        <v>4</v>
      </c>
      <c r="G5797" s="37"/>
      <c r="H5797" s="37"/>
      <c r="I5797" s="37"/>
      <c r="J5797" s="37"/>
      <c r="K5797" s="37"/>
      <c r="L5797" s="36" t="s">
        <v>1962</v>
      </c>
      <c r="M5797" s="36" t="str">
        <f>IF(LEFT(NICAP[[#This Row],[Date]],1)=0,"Y","N")</f>
        <v>N</v>
      </c>
      <c r="N5797" s="36"/>
      <c r="O5797" s="36" t="str">
        <f>19&amp;LEFT(NICAP[[#This Row],[Date]],2)</f>
        <v>1989</v>
      </c>
      <c r="P5797" s="36" t="str">
        <f>MID(NICAP[[#This Row],[Date]],3,2)</f>
        <v>04</v>
      </c>
      <c r="Q5797" s="36" t="str">
        <f>RIGHT(NICAP[[#This Row],[Date]],2)</f>
        <v>05</v>
      </c>
      <c r="R5797" s="26">
        <f>DATE(NICAP[[#This Row],[Year]],NICAP[[#This Row],[Month]],NICAP[[#This Row],[Day]])</f>
        <v>32603</v>
      </c>
      <c r="S5797" s="35" t="str">
        <f t="shared" si="180"/>
        <v>IN</v>
      </c>
      <c r="T5797" s="24" t="str">
        <f t="shared" si="181"/>
        <v>US</v>
      </c>
    </row>
    <row r="5798" spans="1:20" ht="12.75" customHeight="1" x14ac:dyDescent="0.2">
      <c r="A5798" s="35">
        <v>5789</v>
      </c>
      <c r="B5798" s="53">
        <v>890408</v>
      </c>
      <c r="C5798" s="39" t="s">
        <v>1961</v>
      </c>
      <c r="D5798" s="39" t="s">
        <v>1947</v>
      </c>
      <c r="E5798" s="39" t="str">
        <f>IF(AND(LEN(NICAP[[#This Row],[State or      Country]])=2,NICAP[[#This Row],[State or      Country]]&lt;&gt;"UK"),"US","Other")</f>
        <v>US</v>
      </c>
      <c r="F5798" s="38">
        <v>4</v>
      </c>
      <c r="G5798" s="37"/>
      <c r="H5798" s="37"/>
      <c r="I5798" s="37"/>
      <c r="J5798" s="37"/>
      <c r="K5798" s="37"/>
      <c r="L5798" s="36" t="s">
        <v>1960</v>
      </c>
      <c r="M5798" s="36" t="str">
        <f>IF(LEFT(NICAP[[#This Row],[Date]],1)=0,"Y","N")</f>
        <v>N</v>
      </c>
      <c r="N5798" s="36"/>
      <c r="O5798" s="36" t="str">
        <f>19&amp;LEFT(NICAP[[#This Row],[Date]],2)</f>
        <v>1989</v>
      </c>
      <c r="P5798" s="36" t="str">
        <f>MID(NICAP[[#This Row],[Date]],3,2)</f>
        <v>04</v>
      </c>
      <c r="Q5798" s="36" t="str">
        <f>RIGHT(NICAP[[#This Row],[Date]],2)</f>
        <v>08</v>
      </c>
      <c r="R5798" s="26">
        <f>DATE(NICAP[[#This Row],[Year]],NICAP[[#This Row],[Month]],NICAP[[#This Row],[Day]])</f>
        <v>32606</v>
      </c>
      <c r="S5798" s="35" t="str">
        <f t="shared" si="180"/>
        <v>LA</v>
      </c>
      <c r="T5798" s="24" t="str">
        <f t="shared" si="181"/>
        <v>US</v>
      </c>
    </row>
    <row r="5799" spans="1:20" ht="12.75" customHeight="1" x14ac:dyDescent="0.2">
      <c r="A5799" s="35">
        <v>5790</v>
      </c>
      <c r="B5799" s="53">
        <v>890421</v>
      </c>
      <c r="C5799" s="39" t="s">
        <v>1959</v>
      </c>
      <c r="D5799" s="39" t="s">
        <v>1683</v>
      </c>
      <c r="E5799" s="39" t="str">
        <f>IF(AND(LEN(NICAP[[#This Row],[State or      Country]])=2,NICAP[[#This Row],[State or      Country]]&lt;&gt;"UK"),"US","Other")</f>
        <v>US</v>
      </c>
      <c r="F5799" s="38">
        <v>4</v>
      </c>
      <c r="G5799" s="37"/>
      <c r="H5799" s="37"/>
      <c r="I5799" s="37"/>
      <c r="J5799" s="37"/>
      <c r="K5799" s="37"/>
      <c r="L5799" s="36" t="s">
        <v>1958</v>
      </c>
      <c r="M5799" s="36" t="str">
        <f>IF(LEFT(NICAP[[#This Row],[Date]],1)=0,"Y","N")</f>
        <v>N</v>
      </c>
      <c r="N5799" s="36"/>
      <c r="O5799" s="36" t="str">
        <f>19&amp;LEFT(NICAP[[#This Row],[Date]],2)</f>
        <v>1989</v>
      </c>
      <c r="P5799" s="36" t="str">
        <f>MID(NICAP[[#This Row],[Date]],3,2)</f>
        <v>04</v>
      </c>
      <c r="Q5799" s="36" t="str">
        <f>RIGHT(NICAP[[#This Row],[Date]],2)</f>
        <v>21</v>
      </c>
      <c r="R5799" s="26">
        <f>DATE(NICAP[[#This Row],[Year]],NICAP[[#This Row],[Month]],NICAP[[#This Row],[Day]])</f>
        <v>32619</v>
      </c>
      <c r="S5799" s="35" t="str">
        <f t="shared" si="180"/>
        <v>FL</v>
      </c>
      <c r="T5799" s="24" t="str">
        <f t="shared" si="181"/>
        <v>US</v>
      </c>
    </row>
    <row r="5800" spans="1:20" ht="42.75" customHeight="1" x14ac:dyDescent="0.2">
      <c r="A5800" s="35">
        <v>5791</v>
      </c>
      <c r="B5800" s="67">
        <v>890706</v>
      </c>
      <c r="C5800" s="50" t="s">
        <v>1957</v>
      </c>
      <c r="D5800" s="50" t="s">
        <v>1956</v>
      </c>
      <c r="E5800" s="50" t="str">
        <f>IF(AND(LEN(NICAP[[#This Row],[State or      Country]])=2,NICAP[[#This Row],[State or      Country]]&lt;&gt;"UK"),"US","Other")</f>
        <v>Other</v>
      </c>
      <c r="F5800" s="49">
        <v>8</v>
      </c>
      <c r="G5800" s="48"/>
      <c r="H5800" s="48"/>
      <c r="I5800" s="48"/>
      <c r="J5800" s="48"/>
      <c r="K5800" s="48"/>
      <c r="L5800" s="36" t="s">
        <v>1955</v>
      </c>
      <c r="M5800" s="36" t="str">
        <f>IF(LEFT(NICAP[[#This Row],[Date]],1)=0,"Y","N")</f>
        <v>N</v>
      </c>
      <c r="N5800" s="36"/>
      <c r="O5800" s="36" t="str">
        <f>19&amp;LEFT(NICAP[[#This Row],[Date]],2)</f>
        <v>1989</v>
      </c>
      <c r="P5800" s="36" t="str">
        <f>MID(NICAP[[#This Row],[Date]],3,2)</f>
        <v>07</v>
      </c>
      <c r="Q5800" s="36" t="str">
        <f>RIGHT(NICAP[[#This Row],[Date]],2)</f>
        <v>06</v>
      </c>
      <c r="R5800" s="26">
        <f>DATE(NICAP[[#This Row],[Year]],NICAP[[#This Row],[Month]],NICAP[[#This Row],[Day]])</f>
        <v>32695</v>
      </c>
      <c r="S5800" s="35" t="str">
        <f t="shared" si="180"/>
        <v/>
      </c>
      <c r="T5800" s="24" t="str">
        <f t="shared" si="181"/>
        <v>Japan</v>
      </c>
    </row>
    <row r="5801" spans="1:20" ht="12.75" customHeight="1" x14ac:dyDescent="0.2">
      <c r="A5801" s="35">
        <v>5792</v>
      </c>
      <c r="B5801" s="64">
        <v>890722</v>
      </c>
      <c r="C5801" s="39" t="s">
        <v>1954</v>
      </c>
      <c r="D5801" s="39" t="s">
        <v>1953</v>
      </c>
      <c r="E5801" s="39" t="str">
        <f>IF(AND(LEN(NICAP[[#This Row],[State or      Country]])=2,NICAP[[#This Row],[State or      Country]]&lt;&gt;"UK"),"US","Other")</f>
        <v>US</v>
      </c>
      <c r="F5801" s="38">
        <v>11</v>
      </c>
      <c r="G5801" s="37"/>
      <c r="H5801" s="37"/>
      <c r="I5801" s="37"/>
      <c r="J5801" s="37"/>
      <c r="K5801" s="37"/>
      <c r="L5801" s="36" t="s">
        <v>1952</v>
      </c>
      <c r="M5801" s="36" t="str">
        <f>IF(LEFT(NICAP[[#This Row],[Date]],1)=0,"Y","N")</f>
        <v>N</v>
      </c>
      <c r="N5801" s="36"/>
      <c r="O5801" s="36" t="str">
        <f>19&amp;LEFT(NICAP[[#This Row],[Date]],2)</f>
        <v>1989</v>
      </c>
      <c r="P5801" s="36" t="str">
        <f>MID(NICAP[[#This Row],[Date]],3,2)</f>
        <v>07</v>
      </c>
      <c r="Q5801" s="36" t="str">
        <f>RIGHT(NICAP[[#This Row],[Date]],2)</f>
        <v>22</v>
      </c>
      <c r="R5801" s="26">
        <f>DATE(NICAP[[#This Row],[Year]],NICAP[[#This Row],[Month]],NICAP[[#This Row],[Day]])</f>
        <v>32711</v>
      </c>
      <c r="S5801" s="35" t="str">
        <f t="shared" si="180"/>
        <v>ME</v>
      </c>
      <c r="T5801" s="24" t="str">
        <f t="shared" si="181"/>
        <v>US</v>
      </c>
    </row>
    <row r="5802" spans="1:20" ht="27" customHeight="1" x14ac:dyDescent="0.2">
      <c r="A5802" s="35">
        <v>5793</v>
      </c>
      <c r="B5802" s="66">
        <v>890810</v>
      </c>
      <c r="C5802" s="44" t="s">
        <v>1951</v>
      </c>
      <c r="D5802" s="44" t="s">
        <v>1950</v>
      </c>
      <c r="E5802" s="44" t="str">
        <f>IF(AND(LEN(NICAP[[#This Row],[State or      Country]])=2,NICAP[[#This Row],[State or      Country]]&lt;&gt;"UK"),"US","Other")</f>
        <v>Other</v>
      </c>
      <c r="F5802" s="43">
        <v>8</v>
      </c>
      <c r="G5802" s="41"/>
      <c r="H5802" s="41"/>
      <c r="I5802" s="41"/>
      <c r="J5802" s="41"/>
      <c r="K5802" s="41"/>
      <c r="L5802" s="42" t="s">
        <v>1949</v>
      </c>
      <c r="M5802" s="42" t="str">
        <f>IF(LEFT(NICAP[[#This Row],[Date]],1)=0,"Y","N")</f>
        <v>N</v>
      </c>
      <c r="N5802" s="42"/>
      <c r="O5802" s="42" t="str">
        <f>19&amp;LEFT(NICAP[[#This Row],[Date]],2)</f>
        <v>1989</v>
      </c>
      <c r="P5802" s="42" t="str">
        <f>MID(NICAP[[#This Row],[Date]],3,2)</f>
        <v>08</v>
      </c>
      <c r="Q5802" s="42" t="str">
        <f>RIGHT(NICAP[[#This Row],[Date]],2)</f>
        <v>10</v>
      </c>
      <c r="R5802" s="26">
        <f>DATE(NICAP[[#This Row],[Year]],NICAP[[#This Row],[Month]],NICAP[[#This Row],[Day]])</f>
        <v>32730</v>
      </c>
      <c r="S5802" s="35" t="str">
        <f t="shared" si="180"/>
        <v/>
      </c>
      <c r="T5802" s="24" t="str">
        <f t="shared" si="181"/>
        <v>Spain</v>
      </c>
    </row>
    <row r="5803" spans="1:20" ht="12.75" customHeight="1" x14ac:dyDescent="0.2">
      <c r="A5803" s="35">
        <v>5794</v>
      </c>
      <c r="B5803" s="68">
        <v>890813</v>
      </c>
      <c r="C5803" s="39" t="s">
        <v>1948</v>
      </c>
      <c r="D5803" s="39" t="s">
        <v>1947</v>
      </c>
      <c r="E5803" s="39" t="str">
        <f>IF(AND(LEN(NICAP[[#This Row],[State or      Country]])=2,NICAP[[#This Row],[State or      Country]]&lt;&gt;"UK"),"US","Other")</f>
        <v>US</v>
      </c>
      <c r="F5803" s="38">
        <v>4</v>
      </c>
      <c r="G5803" s="37"/>
      <c r="H5803" s="37"/>
      <c r="I5803" s="37"/>
      <c r="J5803" s="37"/>
      <c r="K5803" s="37"/>
      <c r="L5803" s="36" t="s">
        <v>1946</v>
      </c>
      <c r="M5803" s="36" t="str">
        <f>IF(LEFT(NICAP[[#This Row],[Date]],1)=0,"Y","N")</f>
        <v>N</v>
      </c>
      <c r="N5803" s="36"/>
      <c r="O5803" s="36" t="str">
        <f>19&amp;LEFT(NICAP[[#This Row],[Date]],2)</f>
        <v>1989</v>
      </c>
      <c r="P5803" s="36" t="str">
        <f>MID(NICAP[[#This Row],[Date]],3,2)</f>
        <v>08</v>
      </c>
      <c r="Q5803" s="36" t="str">
        <f>RIGHT(NICAP[[#This Row],[Date]],2)</f>
        <v>13</v>
      </c>
      <c r="R5803" s="26">
        <f>DATE(NICAP[[#This Row],[Year]],NICAP[[#This Row],[Month]],NICAP[[#This Row],[Day]])</f>
        <v>32733</v>
      </c>
      <c r="S5803" s="35" t="str">
        <f t="shared" si="180"/>
        <v>LA</v>
      </c>
      <c r="T5803" s="24" t="str">
        <f t="shared" si="181"/>
        <v>US</v>
      </c>
    </row>
    <row r="5804" spans="1:20" ht="12.75" customHeight="1" x14ac:dyDescent="0.2">
      <c r="A5804" s="35">
        <v>5795</v>
      </c>
      <c r="B5804" s="68">
        <v>890819</v>
      </c>
      <c r="C5804" s="39" t="s">
        <v>1937</v>
      </c>
      <c r="D5804" s="39" t="s">
        <v>1683</v>
      </c>
      <c r="E5804" s="39" t="str">
        <f>IF(AND(LEN(NICAP[[#This Row],[State or      Country]])=2,NICAP[[#This Row],[State or      Country]]&lt;&gt;"UK"),"US","Other")</f>
        <v>US</v>
      </c>
      <c r="F5804" s="38">
        <v>4</v>
      </c>
      <c r="G5804" s="37"/>
      <c r="H5804" s="37"/>
      <c r="I5804" s="37"/>
      <c r="J5804" s="37"/>
      <c r="K5804" s="37"/>
      <c r="L5804" s="36" t="s">
        <v>1945</v>
      </c>
      <c r="M5804" s="36" t="str">
        <f>IF(LEFT(NICAP[[#This Row],[Date]],1)=0,"Y","N")</f>
        <v>N</v>
      </c>
      <c r="N5804" s="36"/>
      <c r="O5804" s="36" t="str">
        <f>19&amp;LEFT(NICAP[[#This Row],[Date]],2)</f>
        <v>1989</v>
      </c>
      <c r="P5804" s="36" t="str">
        <f>MID(NICAP[[#This Row],[Date]],3,2)</f>
        <v>08</v>
      </c>
      <c r="Q5804" s="36" t="str">
        <f>RIGHT(NICAP[[#This Row],[Date]],2)</f>
        <v>19</v>
      </c>
      <c r="R5804" s="26">
        <f>DATE(NICAP[[#This Row],[Year]],NICAP[[#This Row],[Month]],NICAP[[#This Row],[Day]])</f>
        <v>32739</v>
      </c>
      <c r="S5804" s="35" t="str">
        <f t="shared" si="180"/>
        <v>FL</v>
      </c>
      <c r="T5804" s="24" t="str">
        <f t="shared" si="181"/>
        <v>US</v>
      </c>
    </row>
    <row r="5805" spans="1:20" ht="12.75" customHeight="1" x14ac:dyDescent="0.2">
      <c r="A5805" s="35">
        <v>5796</v>
      </c>
      <c r="B5805" s="68">
        <v>890822</v>
      </c>
      <c r="C5805" s="39" t="s">
        <v>1923</v>
      </c>
      <c r="D5805" s="39" t="s">
        <v>1683</v>
      </c>
      <c r="E5805" s="39" t="str">
        <f>IF(AND(LEN(NICAP[[#This Row],[State or      Country]])=2,NICAP[[#This Row],[State or      Country]]&lt;&gt;"UK"),"US","Other")</f>
        <v>US</v>
      </c>
      <c r="F5805" s="38">
        <v>4</v>
      </c>
      <c r="G5805" s="37"/>
      <c r="H5805" s="37"/>
      <c r="I5805" s="37"/>
      <c r="J5805" s="37"/>
      <c r="K5805" s="37"/>
      <c r="L5805" s="36" t="s">
        <v>1944</v>
      </c>
      <c r="M5805" s="36" t="str">
        <f>IF(LEFT(NICAP[[#This Row],[Date]],1)=0,"Y","N")</f>
        <v>N</v>
      </c>
      <c r="N5805" s="36"/>
      <c r="O5805" s="36" t="str">
        <f>19&amp;LEFT(NICAP[[#This Row],[Date]],2)</f>
        <v>1989</v>
      </c>
      <c r="P5805" s="36" t="str">
        <f>MID(NICAP[[#This Row],[Date]],3,2)</f>
        <v>08</v>
      </c>
      <c r="Q5805" s="36" t="str">
        <f>RIGHT(NICAP[[#This Row],[Date]],2)</f>
        <v>22</v>
      </c>
      <c r="R5805" s="26">
        <f>DATE(NICAP[[#This Row],[Year]],NICAP[[#This Row],[Month]],NICAP[[#This Row],[Day]])</f>
        <v>32742</v>
      </c>
      <c r="S5805" s="35" t="str">
        <f t="shared" si="180"/>
        <v>FL</v>
      </c>
      <c r="T5805" s="24" t="str">
        <f t="shared" si="181"/>
        <v>US</v>
      </c>
    </row>
    <row r="5806" spans="1:20" ht="12.75" customHeight="1" x14ac:dyDescent="0.2">
      <c r="A5806" s="35">
        <v>5797</v>
      </c>
      <c r="B5806" s="68">
        <v>890831</v>
      </c>
      <c r="C5806" s="39" t="s">
        <v>1943</v>
      </c>
      <c r="D5806" s="39" t="s">
        <v>1697</v>
      </c>
      <c r="E5806" s="39" t="str">
        <f>IF(AND(LEN(NICAP[[#This Row],[State or      Country]])=2,NICAP[[#This Row],[State or      Country]]&lt;&gt;"UK"),"US","Other")</f>
        <v>US</v>
      </c>
      <c r="F5806" s="38">
        <v>4</v>
      </c>
      <c r="G5806" s="41"/>
      <c r="H5806" s="41"/>
      <c r="I5806" s="41"/>
      <c r="J5806" s="41"/>
      <c r="K5806" s="41"/>
      <c r="L5806" s="36" t="s">
        <v>1942</v>
      </c>
      <c r="M5806" s="36" t="str">
        <f>IF(LEFT(NICAP[[#This Row],[Date]],1)=0,"Y","N")</f>
        <v>N</v>
      </c>
      <c r="N5806" s="36"/>
      <c r="O5806" s="36" t="str">
        <f>19&amp;LEFT(NICAP[[#This Row],[Date]],2)</f>
        <v>1989</v>
      </c>
      <c r="P5806" s="36" t="str">
        <f>MID(NICAP[[#This Row],[Date]],3,2)</f>
        <v>08</v>
      </c>
      <c r="Q5806" s="36" t="str">
        <f>RIGHT(NICAP[[#This Row],[Date]],2)</f>
        <v>31</v>
      </c>
      <c r="R5806" s="26">
        <f>DATE(NICAP[[#This Row],[Year]],NICAP[[#This Row],[Month]],NICAP[[#This Row],[Day]])</f>
        <v>32751</v>
      </c>
      <c r="S5806" s="35" t="str">
        <f t="shared" si="180"/>
        <v>MA</v>
      </c>
      <c r="T5806" s="24" t="str">
        <f t="shared" si="181"/>
        <v>US</v>
      </c>
    </row>
    <row r="5807" spans="1:20" ht="42.75" customHeight="1" x14ac:dyDescent="0.2">
      <c r="A5807" s="35">
        <v>5798</v>
      </c>
      <c r="B5807" s="67">
        <v>890831</v>
      </c>
      <c r="C5807" s="50" t="s">
        <v>1941</v>
      </c>
      <c r="D5807" s="50" t="s">
        <v>1686</v>
      </c>
      <c r="E5807" s="50" t="str">
        <f>IF(AND(LEN(NICAP[[#This Row],[State or      Country]])=2,NICAP[[#This Row],[State or      Country]]&lt;&gt;"UK"),"US","Other")</f>
        <v>US</v>
      </c>
      <c r="F5807" s="49">
        <v>2</v>
      </c>
      <c r="G5807" s="48"/>
      <c r="H5807" s="48"/>
      <c r="I5807" s="48"/>
      <c r="J5807" s="48"/>
      <c r="K5807" s="48"/>
      <c r="L5807" s="36" t="s">
        <v>1940</v>
      </c>
      <c r="M5807" s="36" t="str">
        <f>IF(LEFT(NICAP[[#This Row],[Date]],1)=0,"Y","N")</f>
        <v>N</v>
      </c>
      <c r="N5807" s="36"/>
      <c r="O5807" s="36" t="str">
        <f>19&amp;LEFT(NICAP[[#This Row],[Date]],2)</f>
        <v>1989</v>
      </c>
      <c r="P5807" s="36" t="str">
        <f>MID(NICAP[[#This Row],[Date]],3,2)</f>
        <v>08</v>
      </c>
      <c r="Q5807" s="36" t="str">
        <f>RIGHT(NICAP[[#This Row],[Date]],2)</f>
        <v>31</v>
      </c>
      <c r="R5807" s="26">
        <f>DATE(NICAP[[#This Row],[Year]],NICAP[[#This Row],[Month]],NICAP[[#This Row],[Day]])</f>
        <v>32751</v>
      </c>
      <c r="S5807" s="35" t="str">
        <f t="shared" si="180"/>
        <v>PA</v>
      </c>
      <c r="T5807" s="24" t="str">
        <f t="shared" si="181"/>
        <v>US</v>
      </c>
    </row>
    <row r="5808" spans="1:20" ht="12.75" customHeight="1" x14ac:dyDescent="0.2">
      <c r="A5808" s="35">
        <v>5799</v>
      </c>
      <c r="B5808" s="68">
        <v>890911</v>
      </c>
      <c r="C5808" s="39" t="s">
        <v>1939</v>
      </c>
      <c r="D5808" s="39" t="s">
        <v>1734</v>
      </c>
      <c r="E5808" s="39" t="str">
        <f>IF(AND(LEN(NICAP[[#This Row],[State or      Country]])=2,NICAP[[#This Row],[State or      Country]]&lt;&gt;"UK"),"US","Other")</f>
        <v>US</v>
      </c>
      <c r="F5808" s="38">
        <v>4</v>
      </c>
      <c r="G5808" s="37"/>
      <c r="H5808" s="37"/>
      <c r="I5808" s="37"/>
      <c r="J5808" s="37"/>
      <c r="K5808" s="37"/>
      <c r="L5808" s="36" t="s">
        <v>1938</v>
      </c>
      <c r="M5808" s="36" t="str">
        <f>IF(LEFT(NICAP[[#This Row],[Date]],1)=0,"Y","N")</f>
        <v>N</v>
      </c>
      <c r="N5808" s="36"/>
      <c r="O5808" s="36" t="str">
        <f>19&amp;LEFT(NICAP[[#This Row],[Date]],2)</f>
        <v>1989</v>
      </c>
      <c r="P5808" s="36" t="str">
        <f>MID(NICAP[[#This Row],[Date]],3,2)</f>
        <v>09</v>
      </c>
      <c r="Q5808" s="36" t="str">
        <f>RIGHT(NICAP[[#This Row],[Date]],2)</f>
        <v>11</v>
      </c>
      <c r="R5808" s="26">
        <f>DATE(NICAP[[#This Row],[Year]],NICAP[[#This Row],[Month]],NICAP[[#This Row],[Day]])</f>
        <v>32762</v>
      </c>
      <c r="S5808" s="35" t="str">
        <f t="shared" si="180"/>
        <v>MI</v>
      </c>
      <c r="T5808" s="24" t="str">
        <f t="shared" si="181"/>
        <v>US</v>
      </c>
    </row>
    <row r="5809" spans="1:20" ht="12.75" customHeight="1" x14ac:dyDescent="0.2">
      <c r="A5809" s="35">
        <v>5800</v>
      </c>
      <c r="B5809" s="68">
        <v>890914</v>
      </c>
      <c r="C5809" s="39" t="s">
        <v>1937</v>
      </c>
      <c r="D5809" s="39" t="s">
        <v>1683</v>
      </c>
      <c r="E5809" s="39" t="str">
        <f>IF(AND(LEN(NICAP[[#This Row],[State or      Country]])=2,NICAP[[#This Row],[State or      Country]]&lt;&gt;"UK"),"US","Other")</f>
        <v>US</v>
      </c>
      <c r="F5809" s="38">
        <v>4</v>
      </c>
      <c r="G5809" s="37"/>
      <c r="H5809" s="37"/>
      <c r="I5809" s="37"/>
      <c r="J5809" s="37"/>
      <c r="K5809" s="37"/>
      <c r="L5809" s="36" t="s">
        <v>1936</v>
      </c>
      <c r="M5809" s="36" t="str">
        <f>IF(LEFT(NICAP[[#This Row],[Date]],1)=0,"Y","N")</f>
        <v>N</v>
      </c>
      <c r="N5809" s="36"/>
      <c r="O5809" s="36" t="str">
        <f>19&amp;LEFT(NICAP[[#This Row],[Date]],2)</f>
        <v>1989</v>
      </c>
      <c r="P5809" s="36" t="str">
        <f>MID(NICAP[[#This Row],[Date]],3,2)</f>
        <v>09</v>
      </c>
      <c r="Q5809" s="36" t="str">
        <f>RIGHT(NICAP[[#This Row],[Date]],2)</f>
        <v>14</v>
      </c>
      <c r="R5809" s="26">
        <f>DATE(NICAP[[#This Row],[Year]],NICAP[[#This Row],[Month]],NICAP[[#This Row],[Day]])</f>
        <v>32765</v>
      </c>
      <c r="S5809" s="35" t="str">
        <f t="shared" si="180"/>
        <v>FL</v>
      </c>
      <c r="T5809" s="24" t="str">
        <f t="shared" si="181"/>
        <v>US</v>
      </c>
    </row>
    <row r="5810" spans="1:20" ht="57" customHeight="1" x14ac:dyDescent="0.2">
      <c r="A5810" s="35">
        <v>5801</v>
      </c>
      <c r="B5810" s="69" t="s">
        <v>1935</v>
      </c>
      <c r="C5810" s="50" t="s">
        <v>1934</v>
      </c>
      <c r="D5810" s="50" t="s">
        <v>1933</v>
      </c>
      <c r="E5810" s="50" t="str">
        <f>IF(AND(LEN(NICAP[[#This Row],[State or      Country]])=2,NICAP[[#This Row],[State or      Country]]&lt;&gt;"UK"),"US","Other")</f>
        <v>Other</v>
      </c>
      <c r="F5810" s="49">
        <v>2</v>
      </c>
      <c r="G5810" s="48"/>
      <c r="H5810" s="48"/>
      <c r="I5810" s="48"/>
      <c r="J5810" s="48"/>
      <c r="K5810" s="48"/>
      <c r="L5810" s="36" t="s">
        <v>1932</v>
      </c>
      <c r="M5810" s="36" t="str">
        <f>IF(LEFT(NICAP[[#This Row],[Date]],1)=0,"Y","N")</f>
        <v>N</v>
      </c>
      <c r="N5810" s="36"/>
      <c r="O5810" s="36" t="str">
        <f>19&amp;LEFT(NICAP[[#This Row],[Date]],2)</f>
        <v>1989</v>
      </c>
      <c r="P5810" s="36" t="str">
        <f>MID(NICAP[[#This Row],[Date]],3,2)</f>
        <v>09</v>
      </c>
      <c r="Q5810" s="36" t="str">
        <f>RIGHT(NICAP[[#This Row],[Date]],2)</f>
        <v>07</v>
      </c>
      <c r="R5810" s="26">
        <f>DATE(NICAP[[#This Row],[Year]],NICAP[[#This Row],[Month]],NICAP[[#This Row],[Day]])</f>
        <v>32758</v>
      </c>
      <c r="S5810" s="35" t="str">
        <f t="shared" si="180"/>
        <v/>
      </c>
      <c r="T5810" s="24" t="str">
        <f t="shared" si="181"/>
        <v>Russia</v>
      </c>
    </row>
    <row r="5811" spans="1:20" ht="57.75" customHeight="1" x14ac:dyDescent="0.2">
      <c r="A5811" s="35">
        <v>5802</v>
      </c>
      <c r="B5811" s="69" t="s">
        <v>1935</v>
      </c>
      <c r="C5811" s="50" t="s">
        <v>1934</v>
      </c>
      <c r="D5811" s="50" t="s">
        <v>1933</v>
      </c>
      <c r="E5811" s="50" t="str">
        <f>IF(AND(LEN(NICAP[[#This Row],[State or      Country]])=2,NICAP[[#This Row],[State or      Country]]&lt;&gt;"UK"),"US","Other")</f>
        <v>Other</v>
      </c>
      <c r="F5811" s="49">
        <v>7</v>
      </c>
      <c r="G5811" s="48"/>
      <c r="H5811" s="48"/>
      <c r="I5811" s="48"/>
      <c r="J5811" s="48"/>
      <c r="K5811" s="48"/>
      <c r="L5811" s="36" t="s">
        <v>1932</v>
      </c>
      <c r="M5811" s="36" t="str">
        <f>IF(LEFT(NICAP[[#This Row],[Date]],1)=0,"Y","N")</f>
        <v>N</v>
      </c>
      <c r="N5811" s="36"/>
      <c r="O5811" s="36" t="str">
        <f>19&amp;LEFT(NICAP[[#This Row],[Date]],2)</f>
        <v>1989</v>
      </c>
      <c r="P5811" s="36" t="str">
        <f>MID(NICAP[[#This Row],[Date]],3,2)</f>
        <v>09</v>
      </c>
      <c r="Q5811" s="36" t="str">
        <f>RIGHT(NICAP[[#This Row],[Date]],2)</f>
        <v>07</v>
      </c>
      <c r="R5811" s="26">
        <f>DATE(NICAP[[#This Row],[Year]],NICAP[[#This Row],[Month]],NICAP[[#This Row],[Day]])</f>
        <v>32758</v>
      </c>
      <c r="S5811" s="35" t="str">
        <f t="shared" si="180"/>
        <v/>
      </c>
      <c r="T5811" s="24" t="str">
        <f t="shared" si="181"/>
        <v>Russia</v>
      </c>
    </row>
    <row r="5812" spans="1:20" ht="12.75" customHeight="1" x14ac:dyDescent="0.2">
      <c r="A5812" s="35">
        <v>5803</v>
      </c>
      <c r="B5812" s="68">
        <v>891009</v>
      </c>
      <c r="C5812" s="39" t="s">
        <v>1923</v>
      </c>
      <c r="D5812" s="39" t="s">
        <v>1683</v>
      </c>
      <c r="E5812" s="39" t="str">
        <f>IF(AND(LEN(NICAP[[#This Row],[State or      Country]])=2,NICAP[[#This Row],[State or      Country]]&lt;&gt;"UK"),"US","Other")</f>
        <v>US</v>
      </c>
      <c r="F5812" s="38">
        <v>4</v>
      </c>
      <c r="G5812" s="37"/>
      <c r="H5812" s="37"/>
      <c r="I5812" s="37"/>
      <c r="J5812" s="37"/>
      <c r="K5812" s="37"/>
      <c r="L5812" s="36" t="s">
        <v>1931</v>
      </c>
      <c r="M5812" s="36" t="str">
        <f>IF(LEFT(NICAP[[#This Row],[Date]],1)=0,"Y","N")</f>
        <v>N</v>
      </c>
      <c r="N5812" s="36"/>
      <c r="O5812" s="36" t="str">
        <f>19&amp;LEFT(NICAP[[#This Row],[Date]],2)</f>
        <v>1989</v>
      </c>
      <c r="P5812" s="36" t="str">
        <f>MID(NICAP[[#This Row],[Date]],3,2)</f>
        <v>10</v>
      </c>
      <c r="Q5812" s="36" t="str">
        <f>RIGHT(NICAP[[#This Row],[Date]],2)</f>
        <v>09</v>
      </c>
      <c r="R5812" s="26">
        <f>DATE(NICAP[[#This Row],[Year]],NICAP[[#This Row],[Month]],NICAP[[#This Row],[Day]])</f>
        <v>32790</v>
      </c>
      <c r="S5812" s="35" t="str">
        <f t="shared" si="180"/>
        <v>FL</v>
      </c>
      <c r="T5812" s="24" t="str">
        <f t="shared" si="181"/>
        <v>US</v>
      </c>
    </row>
    <row r="5813" spans="1:20" ht="12.75" customHeight="1" x14ac:dyDescent="0.2">
      <c r="A5813" s="35">
        <v>5804</v>
      </c>
      <c r="B5813" s="68">
        <v>891030</v>
      </c>
      <c r="C5813" s="39" t="s">
        <v>1930</v>
      </c>
      <c r="D5813" s="39" t="s">
        <v>1683</v>
      </c>
      <c r="E5813" s="39" t="str">
        <f>IF(AND(LEN(NICAP[[#This Row],[State or      Country]])=2,NICAP[[#This Row],[State or      Country]]&lt;&gt;"UK"),"US","Other")</f>
        <v>US</v>
      </c>
      <c r="F5813" s="38">
        <v>4</v>
      </c>
      <c r="G5813" s="37"/>
      <c r="H5813" s="37"/>
      <c r="I5813" s="37"/>
      <c r="J5813" s="37"/>
      <c r="K5813" s="37"/>
      <c r="L5813" s="36" t="s">
        <v>1929</v>
      </c>
      <c r="M5813" s="36" t="str">
        <f>IF(LEFT(NICAP[[#This Row],[Date]],1)=0,"Y","N")</f>
        <v>N</v>
      </c>
      <c r="N5813" s="36"/>
      <c r="O5813" s="36" t="str">
        <f>19&amp;LEFT(NICAP[[#This Row],[Date]],2)</f>
        <v>1989</v>
      </c>
      <c r="P5813" s="36" t="str">
        <f>MID(NICAP[[#This Row],[Date]],3,2)</f>
        <v>10</v>
      </c>
      <c r="Q5813" s="36" t="str">
        <f>RIGHT(NICAP[[#This Row],[Date]],2)</f>
        <v>30</v>
      </c>
      <c r="R5813" s="26">
        <f>DATE(NICAP[[#This Row],[Year]],NICAP[[#This Row],[Month]],NICAP[[#This Row],[Day]])</f>
        <v>32811</v>
      </c>
      <c r="S5813" s="35" t="str">
        <f t="shared" si="180"/>
        <v>FL</v>
      </c>
      <c r="T5813" s="24" t="str">
        <f t="shared" si="181"/>
        <v>US</v>
      </c>
    </row>
    <row r="5814" spans="1:20" ht="12.75" customHeight="1" x14ac:dyDescent="0.2">
      <c r="A5814" s="35">
        <v>5805</v>
      </c>
      <c r="B5814" s="64">
        <v>891101</v>
      </c>
      <c r="C5814" s="39" t="s">
        <v>1923</v>
      </c>
      <c r="D5814" s="39" t="s">
        <v>1683</v>
      </c>
      <c r="E5814" s="39" t="str">
        <f>IF(AND(LEN(NICAP[[#This Row],[State or      Country]])=2,NICAP[[#This Row],[State or      Country]]&lt;&gt;"UK"),"US","Other")</f>
        <v>US</v>
      </c>
      <c r="F5814" s="38">
        <v>4</v>
      </c>
      <c r="G5814" s="37"/>
      <c r="H5814" s="37"/>
      <c r="I5814" s="37"/>
      <c r="J5814" s="37"/>
      <c r="K5814" s="37"/>
      <c r="L5814" s="36" t="s">
        <v>1928</v>
      </c>
      <c r="M5814" s="36" t="str">
        <f>IF(LEFT(NICAP[[#This Row],[Date]],1)=0,"Y","N")</f>
        <v>N</v>
      </c>
      <c r="N5814" s="36"/>
      <c r="O5814" s="36" t="str">
        <f>19&amp;LEFT(NICAP[[#This Row],[Date]],2)</f>
        <v>1989</v>
      </c>
      <c r="P5814" s="36" t="str">
        <f>MID(NICAP[[#This Row],[Date]],3,2)</f>
        <v>11</v>
      </c>
      <c r="Q5814" s="36" t="str">
        <f>RIGHT(NICAP[[#This Row],[Date]],2)</f>
        <v>01</v>
      </c>
      <c r="R5814" s="26">
        <f>DATE(NICAP[[#This Row],[Year]],NICAP[[#This Row],[Month]],NICAP[[#This Row],[Day]])</f>
        <v>32813</v>
      </c>
      <c r="S5814" s="35" t="str">
        <f t="shared" si="180"/>
        <v>FL</v>
      </c>
      <c r="T5814" s="24" t="str">
        <f t="shared" si="181"/>
        <v>US</v>
      </c>
    </row>
    <row r="5815" spans="1:20" ht="42" customHeight="1" x14ac:dyDescent="0.2">
      <c r="A5815" s="35">
        <v>5806</v>
      </c>
      <c r="B5815" s="67">
        <v>891129</v>
      </c>
      <c r="C5815" s="50" t="s">
        <v>1927</v>
      </c>
      <c r="D5815" s="50" t="s">
        <v>1902</v>
      </c>
      <c r="E5815" s="50" t="str">
        <f>IF(AND(LEN(NICAP[[#This Row],[State or      Country]])=2,NICAP[[#This Row],[State or      Country]]&lt;&gt;"UK"),"US","Other")</f>
        <v>Other</v>
      </c>
      <c r="F5815" s="49">
        <v>2</v>
      </c>
      <c r="G5815" s="48"/>
      <c r="H5815" s="48"/>
      <c r="I5815" s="48"/>
      <c r="J5815" s="48"/>
      <c r="K5815" s="48"/>
      <c r="L5815" s="36" t="s">
        <v>1926</v>
      </c>
      <c r="M5815" s="36" t="str">
        <f>IF(LEFT(NICAP[[#This Row],[Date]],1)=0,"Y","N")</f>
        <v>N</v>
      </c>
      <c r="N5815" s="36"/>
      <c r="O5815" s="36" t="str">
        <f>19&amp;LEFT(NICAP[[#This Row],[Date]],2)</f>
        <v>1989</v>
      </c>
      <c r="P5815" s="36" t="str">
        <f>MID(NICAP[[#This Row],[Date]],3,2)</f>
        <v>11</v>
      </c>
      <c r="Q5815" s="36" t="str">
        <f>RIGHT(NICAP[[#This Row],[Date]],2)</f>
        <v>29</v>
      </c>
      <c r="R5815" s="26">
        <f>DATE(NICAP[[#This Row],[Year]],NICAP[[#This Row],[Month]],NICAP[[#This Row],[Day]])</f>
        <v>32841</v>
      </c>
      <c r="S5815" s="35" t="str">
        <f t="shared" si="180"/>
        <v/>
      </c>
      <c r="T5815" s="24" t="str">
        <f t="shared" si="181"/>
        <v>Belgium</v>
      </c>
    </row>
    <row r="5816" spans="1:20" ht="42.75" customHeight="1" x14ac:dyDescent="0.2">
      <c r="A5816" s="35">
        <v>5807</v>
      </c>
      <c r="B5816" s="67">
        <v>891130</v>
      </c>
      <c r="C5816" s="50" t="s">
        <v>1925</v>
      </c>
      <c r="D5816" s="50" t="s">
        <v>1758</v>
      </c>
      <c r="E5816" s="50" t="str">
        <f>IF(AND(LEN(NICAP[[#This Row],[State or      Country]])=2,NICAP[[#This Row],[State or      Country]]&lt;&gt;"UK"),"US","Other")</f>
        <v>US</v>
      </c>
      <c r="F5816" s="49">
        <v>7</v>
      </c>
      <c r="G5816" s="48"/>
      <c r="H5816" s="48"/>
      <c r="I5816" s="48"/>
      <c r="J5816" s="48"/>
      <c r="K5816" s="48"/>
      <c r="L5816" s="36" t="s">
        <v>1924</v>
      </c>
      <c r="M5816" s="36" t="str">
        <f>IF(LEFT(NICAP[[#This Row],[Date]],1)=0,"Y","N")</f>
        <v>N</v>
      </c>
      <c r="N5816" s="36"/>
      <c r="O5816" s="36" t="str">
        <f>19&amp;LEFT(NICAP[[#This Row],[Date]],2)</f>
        <v>1989</v>
      </c>
      <c r="P5816" s="36" t="str">
        <f>MID(NICAP[[#This Row],[Date]],3,2)</f>
        <v>11</v>
      </c>
      <c r="Q5816" s="36" t="str">
        <f>RIGHT(NICAP[[#This Row],[Date]],2)</f>
        <v>30</v>
      </c>
      <c r="R5816" s="26">
        <f>DATE(NICAP[[#This Row],[Year]],NICAP[[#This Row],[Month]],NICAP[[#This Row],[Day]])</f>
        <v>32842</v>
      </c>
      <c r="S5816" s="35" t="str">
        <f t="shared" si="180"/>
        <v>NY</v>
      </c>
      <c r="T5816" s="24" t="str">
        <f t="shared" si="181"/>
        <v>US</v>
      </c>
    </row>
    <row r="5817" spans="1:20" ht="27.75" customHeight="1" x14ac:dyDescent="0.2">
      <c r="A5817" s="35">
        <v>5808</v>
      </c>
      <c r="B5817" s="66">
        <v>900118</v>
      </c>
      <c r="C5817" s="44" t="s">
        <v>1923</v>
      </c>
      <c r="D5817" s="44" t="s">
        <v>1683</v>
      </c>
      <c r="E5817" s="44" t="str">
        <f>IF(AND(LEN(NICAP[[#This Row],[State or      Country]])=2,NICAP[[#This Row],[State or      Country]]&lt;&gt;"UK"),"US","Other")</f>
        <v>US</v>
      </c>
      <c r="F5817" s="43">
        <v>8</v>
      </c>
      <c r="G5817" s="41"/>
      <c r="H5817" s="41"/>
      <c r="I5817" s="41"/>
      <c r="J5817" s="41"/>
      <c r="K5817" s="41"/>
      <c r="L5817" s="59" t="s">
        <v>1922</v>
      </c>
      <c r="M5817" s="59" t="str">
        <f>IF(LEFT(NICAP[[#This Row],[Date]],1)=0,"Y","N")</f>
        <v>N</v>
      </c>
      <c r="N5817" s="59"/>
      <c r="O5817" s="59" t="str">
        <f>19&amp;LEFT(NICAP[[#This Row],[Date]],2)</f>
        <v>1990</v>
      </c>
      <c r="P5817" s="59" t="str">
        <f>MID(NICAP[[#This Row],[Date]],3,2)</f>
        <v>01</v>
      </c>
      <c r="Q5817" s="59" t="str">
        <f>RIGHT(NICAP[[#This Row],[Date]],2)</f>
        <v>18</v>
      </c>
      <c r="R5817" s="26">
        <f>DATE(NICAP[[#This Row],[Year]],NICAP[[#This Row],[Month]],NICAP[[#This Row],[Day]])</f>
        <v>32891</v>
      </c>
      <c r="S5817" s="35" t="str">
        <f t="shared" si="180"/>
        <v>FL</v>
      </c>
      <c r="T5817" s="24" t="str">
        <f t="shared" si="181"/>
        <v>US</v>
      </c>
    </row>
    <row r="5818" spans="1:20" ht="27" customHeight="1" x14ac:dyDescent="0.2">
      <c r="A5818" s="35">
        <v>5809</v>
      </c>
      <c r="B5818" s="66">
        <v>900120</v>
      </c>
      <c r="C5818" s="44" t="s">
        <v>1921</v>
      </c>
      <c r="D5818" s="44" t="s">
        <v>1920</v>
      </c>
      <c r="E5818" s="44" t="str">
        <f>IF(AND(LEN(NICAP[[#This Row],[State or      Country]])=2,NICAP[[#This Row],[State or      Country]]&lt;&gt;"UK"),"US","Other")</f>
        <v>US</v>
      </c>
      <c r="F5818" s="43">
        <v>3</v>
      </c>
      <c r="G5818" s="41"/>
      <c r="H5818" s="41"/>
      <c r="I5818" s="41"/>
      <c r="J5818" s="41"/>
      <c r="K5818" s="41"/>
      <c r="L5818" s="42" t="s">
        <v>1919</v>
      </c>
      <c r="M5818" s="42" t="str">
        <f>IF(LEFT(NICAP[[#This Row],[Date]],1)=0,"Y","N")</f>
        <v>N</v>
      </c>
      <c r="N5818" s="42"/>
      <c r="O5818" s="42" t="str">
        <f>19&amp;LEFT(NICAP[[#This Row],[Date]],2)</f>
        <v>1990</v>
      </c>
      <c r="P5818" s="42" t="str">
        <f>MID(NICAP[[#This Row],[Date]],3,2)</f>
        <v>01</v>
      </c>
      <c r="Q5818" s="42" t="str">
        <f>RIGHT(NICAP[[#This Row],[Date]],2)</f>
        <v>20</v>
      </c>
      <c r="R5818" s="26">
        <f>DATE(NICAP[[#This Row],[Year]],NICAP[[#This Row],[Month]],NICAP[[#This Row],[Day]])</f>
        <v>32893</v>
      </c>
      <c r="S5818" s="35" t="str">
        <f t="shared" si="180"/>
        <v>MS</v>
      </c>
      <c r="T5818" s="24" t="str">
        <f t="shared" si="181"/>
        <v>US</v>
      </c>
    </row>
    <row r="5819" spans="1:20" ht="12.75" customHeight="1" x14ac:dyDescent="0.2">
      <c r="A5819" s="35">
        <v>5810</v>
      </c>
      <c r="B5819" s="68">
        <v>900222</v>
      </c>
      <c r="C5819" s="39" t="s">
        <v>1918</v>
      </c>
      <c r="D5819" s="39" t="s">
        <v>1787</v>
      </c>
      <c r="E5819" s="39" t="str">
        <f>IF(AND(LEN(NICAP[[#This Row],[State or      Country]])=2,NICAP[[#This Row],[State or      Country]]&lt;&gt;"UK"),"US","Other")</f>
        <v>US</v>
      </c>
      <c r="F5819" s="38">
        <v>4</v>
      </c>
      <c r="G5819" s="37"/>
      <c r="H5819" s="37"/>
      <c r="I5819" s="37"/>
      <c r="J5819" s="37"/>
      <c r="K5819" s="37"/>
      <c r="L5819" s="36" t="s">
        <v>1917</v>
      </c>
      <c r="M5819" s="36" t="str">
        <f>IF(LEFT(NICAP[[#This Row],[Date]],1)=0,"Y","N")</f>
        <v>N</v>
      </c>
      <c r="N5819" s="36"/>
      <c r="O5819" s="36" t="str">
        <f>19&amp;LEFT(NICAP[[#This Row],[Date]],2)</f>
        <v>1990</v>
      </c>
      <c r="P5819" s="36" t="str">
        <f>MID(NICAP[[#This Row],[Date]],3,2)</f>
        <v>02</v>
      </c>
      <c r="Q5819" s="36" t="str">
        <f>RIGHT(NICAP[[#This Row],[Date]],2)</f>
        <v>22</v>
      </c>
      <c r="R5819" s="26">
        <f>DATE(NICAP[[#This Row],[Year]],NICAP[[#This Row],[Month]],NICAP[[#This Row],[Day]])</f>
        <v>32926</v>
      </c>
      <c r="S5819" s="35" t="str">
        <f t="shared" si="180"/>
        <v>IN</v>
      </c>
      <c r="T5819" s="24" t="str">
        <f t="shared" si="181"/>
        <v>US</v>
      </c>
    </row>
    <row r="5820" spans="1:20" ht="27" customHeight="1" x14ac:dyDescent="0.2">
      <c r="A5820" s="35">
        <v>5811</v>
      </c>
      <c r="B5820" s="66">
        <v>900302</v>
      </c>
      <c r="C5820" s="44" t="s">
        <v>1916</v>
      </c>
      <c r="D5820" s="44" t="s">
        <v>1670</v>
      </c>
      <c r="E5820" s="44" t="str">
        <f>IF(AND(LEN(NICAP[[#This Row],[State or      Country]])=2,NICAP[[#This Row],[State or      Country]]&lt;&gt;"UK"),"US","Other")</f>
        <v>US</v>
      </c>
      <c r="F5820" s="43">
        <v>2</v>
      </c>
      <c r="G5820" s="41"/>
      <c r="H5820" s="41"/>
      <c r="I5820" s="41"/>
      <c r="J5820" s="41"/>
      <c r="K5820" s="41"/>
      <c r="L5820" s="42" t="s">
        <v>1915</v>
      </c>
      <c r="M5820" s="42" t="str">
        <f>IF(LEFT(NICAP[[#This Row],[Date]],1)=0,"Y","N")</f>
        <v>N</v>
      </c>
      <c r="N5820" s="42"/>
      <c r="O5820" s="42" t="str">
        <f>19&amp;LEFT(NICAP[[#This Row],[Date]],2)</f>
        <v>1990</v>
      </c>
      <c r="P5820" s="42" t="str">
        <f>MID(NICAP[[#This Row],[Date]],3,2)</f>
        <v>03</v>
      </c>
      <c r="Q5820" s="42" t="str">
        <f>RIGHT(NICAP[[#This Row],[Date]],2)</f>
        <v>02</v>
      </c>
      <c r="R5820" s="26">
        <f>DATE(NICAP[[#This Row],[Year]],NICAP[[#This Row],[Month]],NICAP[[#This Row],[Day]])</f>
        <v>32934</v>
      </c>
      <c r="S5820" s="35" t="str">
        <f t="shared" si="180"/>
        <v>IL</v>
      </c>
      <c r="T5820" s="24" t="str">
        <f t="shared" si="181"/>
        <v>US</v>
      </c>
    </row>
    <row r="5821" spans="1:20" ht="41.25" customHeight="1" x14ac:dyDescent="0.2">
      <c r="A5821" s="35">
        <v>5812</v>
      </c>
      <c r="B5821" s="67">
        <v>900304</v>
      </c>
      <c r="C5821" s="50" t="s">
        <v>1914</v>
      </c>
      <c r="D5821" s="50" t="s">
        <v>1697</v>
      </c>
      <c r="E5821" s="50" t="str">
        <f>IF(AND(LEN(NICAP[[#This Row],[State or      Country]])=2,NICAP[[#This Row],[State or      Country]]&lt;&gt;"UK"),"US","Other")</f>
        <v>US</v>
      </c>
      <c r="F5821" s="49">
        <v>2</v>
      </c>
      <c r="G5821" s="48"/>
      <c r="H5821" s="48"/>
      <c r="I5821" s="48"/>
      <c r="J5821" s="48"/>
      <c r="K5821" s="48"/>
      <c r="L5821" s="42" t="s">
        <v>1913</v>
      </c>
      <c r="M5821" s="42" t="str">
        <f>IF(LEFT(NICAP[[#This Row],[Date]],1)=0,"Y","N")</f>
        <v>N</v>
      </c>
      <c r="N5821" s="42"/>
      <c r="O5821" s="42" t="str">
        <f>19&amp;LEFT(NICAP[[#This Row],[Date]],2)</f>
        <v>1990</v>
      </c>
      <c r="P5821" s="42" t="str">
        <f>MID(NICAP[[#This Row],[Date]],3,2)</f>
        <v>03</v>
      </c>
      <c r="Q5821" s="42" t="str">
        <f>RIGHT(NICAP[[#This Row],[Date]],2)</f>
        <v>04</v>
      </c>
      <c r="R5821" s="26">
        <f>DATE(NICAP[[#This Row],[Year]],NICAP[[#This Row],[Month]],NICAP[[#This Row],[Day]])</f>
        <v>32936</v>
      </c>
      <c r="S5821" s="35" t="str">
        <f t="shared" si="180"/>
        <v>MA</v>
      </c>
      <c r="T5821" s="24" t="str">
        <f t="shared" si="181"/>
        <v>US</v>
      </c>
    </row>
    <row r="5822" spans="1:20" ht="27.75" customHeight="1" x14ac:dyDescent="0.2">
      <c r="A5822" s="35">
        <v>5813</v>
      </c>
      <c r="B5822" s="66">
        <v>900320</v>
      </c>
      <c r="C5822" s="44" t="s">
        <v>1912</v>
      </c>
      <c r="D5822" s="44" t="s">
        <v>1772</v>
      </c>
      <c r="E5822" s="44" t="str">
        <f>IF(AND(LEN(NICAP[[#This Row],[State or      Country]])=2,NICAP[[#This Row],[State or      Country]]&lt;&gt;"UK"),"US","Other")</f>
        <v>US</v>
      </c>
      <c r="F5822" s="43">
        <v>3</v>
      </c>
      <c r="G5822" s="41"/>
      <c r="H5822" s="41"/>
      <c r="I5822" s="41"/>
      <c r="J5822" s="41"/>
      <c r="K5822" s="41"/>
      <c r="L5822" s="42" t="s">
        <v>1911</v>
      </c>
      <c r="M5822" s="42" t="str">
        <f>IF(LEFT(NICAP[[#This Row],[Date]],1)=0,"Y","N")</f>
        <v>N</v>
      </c>
      <c r="N5822" s="42"/>
      <c r="O5822" s="42" t="str">
        <f>19&amp;LEFT(NICAP[[#This Row],[Date]],2)</f>
        <v>1990</v>
      </c>
      <c r="P5822" s="42" t="str">
        <f>MID(NICAP[[#This Row],[Date]],3,2)</f>
        <v>03</v>
      </c>
      <c r="Q5822" s="42" t="str">
        <f>RIGHT(NICAP[[#This Row],[Date]],2)</f>
        <v>20</v>
      </c>
      <c r="R5822" s="26">
        <f>DATE(NICAP[[#This Row],[Year]],NICAP[[#This Row],[Month]],NICAP[[#This Row],[Day]])</f>
        <v>32952</v>
      </c>
      <c r="S5822" s="35" t="str">
        <f t="shared" si="180"/>
        <v>OK</v>
      </c>
      <c r="T5822" s="24" t="str">
        <f t="shared" si="181"/>
        <v>US</v>
      </c>
    </row>
    <row r="5823" spans="1:20" ht="12.75" customHeight="1" x14ac:dyDescent="0.2">
      <c r="A5823" s="35">
        <v>5814</v>
      </c>
      <c r="B5823" s="64">
        <v>900321</v>
      </c>
      <c r="C5823" s="39" t="s">
        <v>1909</v>
      </c>
      <c r="D5823" s="39" t="s">
        <v>1816</v>
      </c>
      <c r="E5823" s="39" t="str">
        <f>IF(AND(LEN(NICAP[[#This Row],[State or      Country]])=2,NICAP[[#This Row],[State or      Country]]&lt;&gt;"UK"),"US","Other")</f>
        <v>Other</v>
      </c>
      <c r="F5823" s="38">
        <v>9</v>
      </c>
      <c r="G5823" s="37"/>
      <c r="H5823" s="65">
        <v>5</v>
      </c>
      <c r="I5823" s="37"/>
      <c r="J5823" s="37"/>
      <c r="K5823" s="37"/>
      <c r="L5823" s="36" t="s">
        <v>1910</v>
      </c>
      <c r="M5823" s="36" t="str">
        <f>IF(LEFT(NICAP[[#This Row],[Date]],1)=0,"Y","N")</f>
        <v>N</v>
      </c>
      <c r="N5823" s="36"/>
      <c r="O5823" s="36" t="str">
        <f>19&amp;LEFT(NICAP[[#This Row],[Date]],2)</f>
        <v>1990</v>
      </c>
      <c r="P5823" s="36" t="str">
        <f>MID(NICAP[[#This Row],[Date]],3,2)</f>
        <v>03</v>
      </c>
      <c r="Q5823" s="36" t="str">
        <f>RIGHT(NICAP[[#This Row],[Date]],2)</f>
        <v>21</v>
      </c>
      <c r="R5823" s="26">
        <f>DATE(NICAP[[#This Row],[Year]],NICAP[[#This Row],[Month]],NICAP[[#This Row],[Day]])</f>
        <v>32953</v>
      </c>
      <c r="S5823" s="35" t="str">
        <f t="shared" si="180"/>
        <v/>
      </c>
      <c r="T5823" s="24" t="str">
        <f t="shared" si="181"/>
        <v>USSR</v>
      </c>
    </row>
    <row r="5824" spans="1:20" ht="12.75" customHeight="1" x14ac:dyDescent="0.2">
      <c r="A5824" s="35">
        <v>5815</v>
      </c>
      <c r="B5824" s="64">
        <v>900321</v>
      </c>
      <c r="C5824" s="39" t="s">
        <v>1909</v>
      </c>
      <c r="D5824" s="39" t="s">
        <v>1816</v>
      </c>
      <c r="E5824" s="39" t="str">
        <f>IF(AND(LEN(NICAP[[#This Row],[State or      Country]])=2,NICAP[[#This Row],[State or      Country]]&lt;&gt;"UK"),"US","Other")</f>
        <v>Other</v>
      </c>
      <c r="F5824" s="38">
        <v>11</v>
      </c>
      <c r="G5824" s="37"/>
      <c r="H5824" s="37"/>
      <c r="I5824" s="37"/>
      <c r="J5824" s="37"/>
      <c r="K5824" s="37"/>
      <c r="L5824" s="36" t="s">
        <v>1908</v>
      </c>
      <c r="M5824" s="36" t="str">
        <f>IF(LEFT(NICAP[[#This Row],[Date]],1)=0,"Y","N")</f>
        <v>N</v>
      </c>
      <c r="N5824" s="36"/>
      <c r="O5824" s="36" t="str">
        <f>19&amp;LEFT(NICAP[[#This Row],[Date]],2)</f>
        <v>1990</v>
      </c>
      <c r="P5824" s="36" t="str">
        <f>MID(NICAP[[#This Row],[Date]],3,2)</f>
        <v>03</v>
      </c>
      <c r="Q5824" s="36" t="str">
        <f>RIGHT(NICAP[[#This Row],[Date]],2)</f>
        <v>21</v>
      </c>
      <c r="R5824" s="26">
        <f>DATE(NICAP[[#This Row],[Year]],NICAP[[#This Row],[Month]],NICAP[[#This Row],[Day]])</f>
        <v>32953</v>
      </c>
      <c r="S5824" s="35" t="str">
        <f t="shared" si="180"/>
        <v/>
      </c>
      <c r="T5824" s="24" t="str">
        <f t="shared" si="181"/>
        <v>USSR</v>
      </c>
    </row>
    <row r="5825" spans="1:20" ht="27.75" customHeight="1" x14ac:dyDescent="0.2">
      <c r="A5825" s="35">
        <v>5816</v>
      </c>
      <c r="B5825" s="60">
        <v>900327</v>
      </c>
      <c r="C5825" s="44" t="s">
        <v>1907</v>
      </c>
      <c r="D5825" s="44" t="s">
        <v>1787</v>
      </c>
      <c r="E5825" s="44" t="str">
        <f>IF(AND(LEN(NICAP[[#This Row],[State or      Country]])=2,NICAP[[#This Row],[State or      Country]]&lt;&gt;"UK"),"US","Other")</f>
        <v>US</v>
      </c>
      <c r="F5825" s="43">
        <v>2</v>
      </c>
      <c r="G5825" s="41"/>
      <c r="H5825" s="41"/>
      <c r="I5825" s="41"/>
      <c r="J5825" s="41"/>
      <c r="K5825" s="41"/>
      <c r="L5825" s="42" t="s">
        <v>1906</v>
      </c>
      <c r="M5825" s="42" t="str">
        <f>IF(LEFT(NICAP[[#This Row],[Date]],1)=0,"Y","N")</f>
        <v>N</v>
      </c>
      <c r="N5825" s="42"/>
      <c r="O5825" s="42" t="str">
        <f>19&amp;LEFT(NICAP[[#This Row],[Date]],2)</f>
        <v>1990</v>
      </c>
      <c r="P5825" s="42" t="str">
        <f>MID(NICAP[[#This Row],[Date]],3,2)</f>
        <v>03</v>
      </c>
      <c r="Q5825" s="42" t="str">
        <f>RIGHT(NICAP[[#This Row],[Date]],2)</f>
        <v>27</v>
      </c>
      <c r="R5825" s="26">
        <f>DATE(NICAP[[#This Row],[Year]],NICAP[[#This Row],[Month]],NICAP[[#This Row],[Day]])</f>
        <v>32959</v>
      </c>
      <c r="S5825" s="35" t="str">
        <f t="shared" si="180"/>
        <v>IN</v>
      </c>
      <c r="T5825" s="24" t="str">
        <f t="shared" si="181"/>
        <v>US</v>
      </c>
    </row>
    <row r="5826" spans="1:20" ht="14.25" customHeight="1" x14ac:dyDescent="0.2">
      <c r="A5826" s="35">
        <v>5817</v>
      </c>
      <c r="B5826" s="56">
        <v>900330</v>
      </c>
      <c r="C5826" s="39" t="s">
        <v>1905</v>
      </c>
      <c r="D5826" s="39" t="s">
        <v>1902</v>
      </c>
      <c r="E5826" s="39" t="str">
        <f>IF(AND(LEN(NICAP[[#This Row],[State or      Country]])=2,NICAP[[#This Row],[State or      Country]]&lt;&gt;"UK"),"US","Other")</f>
        <v>Other</v>
      </c>
      <c r="F5826" s="38">
        <v>9</v>
      </c>
      <c r="G5826" s="47" t="s">
        <v>1666</v>
      </c>
      <c r="H5826" s="46">
        <v>5</v>
      </c>
      <c r="I5826" s="37"/>
      <c r="J5826" s="37"/>
      <c r="K5826" s="37"/>
      <c r="L5826" s="36" t="s">
        <v>1904</v>
      </c>
      <c r="M5826" s="36" t="str">
        <f>IF(LEFT(NICAP[[#This Row],[Date]],1)=0,"Y","N")</f>
        <v>N</v>
      </c>
      <c r="N5826" s="36"/>
      <c r="O5826" s="36" t="str">
        <f>19&amp;LEFT(NICAP[[#This Row],[Date]],2)</f>
        <v>1990</v>
      </c>
      <c r="P5826" s="36" t="str">
        <f>MID(NICAP[[#This Row],[Date]],3,2)</f>
        <v>03</v>
      </c>
      <c r="Q5826" s="36" t="str">
        <f>RIGHT(NICAP[[#This Row],[Date]],2)</f>
        <v>30</v>
      </c>
      <c r="R5826" s="26">
        <f>DATE(NICAP[[#This Row],[Year]],NICAP[[#This Row],[Month]],NICAP[[#This Row],[Day]])</f>
        <v>32962</v>
      </c>
      <c r="S5826" s="35" t="str">
        <f t="shared" si="180"/>
        <v/>
      </c>
      <c r="T5826" s="24" t="str">
        <f t="shared" si="181"/>
        <v>Belgium</v>
      </c>
    </row>
    <row r="5827" spans="1:20" ht="14.25" customHeight="1" x14ac:dyDescent="0.2">
      <c r="A5827" s="35">
        <v>5818</v>
      </c>
      <c r="B5827" s="56">
        <v>900331</v>
      </c>
      <c r="C5827" s="39" t="s">
        <v>1905</v>
      </c>
      <c r="D5827" s="39" t="s">
        <v>1902</v>
      </c>
      <c r="E5827" s="39" t="str">
        <f>IF(AND(LEN(NICAP[[#This Row],[State or      Country]])=2,NICAP[[#This Row],[State or      Country]]&lt;&gt;"UK"),"US","Other")</f>
        <v>Other</v>
      </c>
      <c r="F5827" s="38">
        <v>9</v>
      </c>
      <c r="G5827" s="47" t="s">
        <v>1666</v>
      </c>
      <c r="H5827" s="46">
        <v>5</v>
      </c>
      <c r="I5827" s="37"/>
      <c r="J5827" s="37"/>
      <c r="K5827" s="37"/>
      <c r="L5827" s="36" t="s">
        <v>1904</v>
      </c>
      <c r="M5827" s="36" t="str">
        <f>IF(LEFT(NICAP[[#This Row],[Date]],1)=0,"Y","N")</f>
        <v>N</v>
      </c>
      <c r="N5827" s="36"/>
      <c r="O5827" s="36" t="str">
        <f>19&amp;LEFT(NICAP[[#This Row],[Date]],2)</f>
        <v>1990</v>
      </c>
      <c r="P5827" s="36" t="str">
        <f>MID(NICAP[[#This Row],[Date]],3,2)</f>
        <v>03</v>
      </c>
      <c r="Q5827" s="36" t="str">
        <f>RIGHT(NICAP[[#This Row],[Date]],2)</f>
        <v>31</v>
      </c>
      <c r="R5827" s="26">
        <f>DATE(NICAP[[#This Row],[Year]],NICAP[[#This Row],[Month]],NICAP[[#This Row],[Day]])</f>
        <v>32963</v>
      </c>
      <c r="S5827" s="35" t="str">
        <f t="shared" si="180"/>
        <v/>
      </c>
      <c r="T5827" s="24" t="str">
        <f t="shared" si="181"/>
        <v>Belgium</v>
      </c>
    </row>
    <row r="5828" spans="1:20" ht="12.75" customHeight="1" x14ac:dyDescent="0.2">
      <c r="A5828" s="35">
        <v>5819</v>
      </c>
      <c r="B5828" s="53">
        <v>900404</v>
      </c>
      <c r="C5828" s="39" t="s">
        <v>1903</v>
      </c>
      <c r="D5828" s="39" t="s">
        <v>1902</v>
      </c>
      <c r="E5828" s="39" t="str">
        <f>IF(AND(LEN(NICAP[[#This Row],[State or      Country]])=2,NICAP[[#This Row],[State or      Country]]&lt;&gt;"UK"),"US","Other")</f>
        <v>Other</v>
      </c>
      <c r="F5828" s="38">
        <v>8</v>
      </c>
      <c r="G5828" s="41"/>
      <c r="H5828" s="41"/>
      <c r="I5828" s="41"/>
      <c r="J5828" s="41"/>
      <c r="K5828" s="41"/>
      <c r="L5828" s="36" t="s">
        <v>1901</v>
      </c>
      <c r="M5828" s="36" t="str">
        <f>IF(LEFT(NICAP[[#This Row],[Date]],1)=0,"Y","N")</f>
        <v>N</v>
      </c>
      <c r="N5828" s="36"/>
      <c r="O5828" s="36" t="str">
        <f>19&amp;LEFT(NICAP[[#This Row],[Date]],2)</f>
        <v>1990</v>
      </c>
      <c r="P5828" s="36" t="str">
        <f>MID(NICAP[[#This Row],[Date]],3,2)</f>
        <v>04</v>
      </c>
      <c r="Q5828" s="36" t="str">
        <f>RIGHT(NICAP[[#This Row],[Date]],2)</f>
        <v>04</v>
      </c>
      <c r="R5828" s="26">
        <f>DATE(NICAP[[#This Row],[Year]],NICAP[[#This Row],[Month]],NICAP[[#This Row],[Day]])</f>
        <v>32967</v>
      </c>
      <c r="S5828" s="35" t="str">
        <f t="shared" si="180"/>
        <v/>
      </c>
      <c r="T5828" s="24" t="str">
        <f t="shared" si="181"/>
        <v>Belgium</v>
      </c>
    </row>
    <row r="5829" spans="1:20" ht="12.75" customHeight="1" x14ac:dyDescent="0.2">
      <c r="A5829" s="35">
        <v>5820</v>
      </c>
      <c r="B5829" s="53">
        <v>900521</v>
      </c>
      <c r="C5829" s="39" t="s">
        <v>1900</v>
      </c>
      <c r="D5829" s="39" t="s">
        <v>1758</v>
      </c>
      <c r="E5829" s="39" t="str">
        <f>IF(AND(LEN(NICAP[[#This Row],[State or      Country]])=2,NICAP[[#This Row],[State or      Country]]&lt;&gt;"UK"),"US","Other")</f>
        <v>US</v>
      </c>
      <c r="F5829" s="38">
        <v>4</v>
      </c>
      <c r="G5829" s="37"/>
      <c r="H5829" s="37"/>
      <c r="I5829" s="37"/>
      <c r="J5829" s="37"/>
      <c r="K5829" s="37"/>
      <c r="L5829" s="36" t="s">
        <v>1899</v>
      </c>
      <c r="M5829" s="36" t="str">
        <f>IF(LEFT(NICAP[[#This Row],[Date]],1)=0,"Y","N")</f>
        <v>N</v>
      </c>
      <c r="N5829" s="36"/>
      <c r="O5829" s="36" t="str">
        <f>19&amp;LEFT(NICAP[[#This Row],[Date]],2)</f>
        <v>1990</v>
      </c>
      <c r="P5829" s="36" t="str">
        <f>MID(NICAP[[#This Row],[Date]],3,2)</f>
        <v>05</v>
      </c>
      <c r="Q5829" s="36" t="str">
        <f>RIGHT(NICAP[[#This Row],[Date]],2)</f>
        <v>21</v>
      </c>
      <c r="R5829" s="26">
        <f>DATE(NICAP[[#This Row],[Year]],NICAP[[#This Row],[Month]],NICAP[[#This Row],[Day]])</f>
        <v>33014</v>
      </c>
      <c r="S5829" s="35" t="str">
        <f t="shared" si="180"/>
        <v>NY</v>
      </c>
      <c r="T5829" s="24" t="str">
        <f t="shared" si="181"/>
        <v>US</v>
      </c>
    </row>
    <row r="5830" spans="1:20" ht="12.75" customHeight="1" x14ac:dyDescent="0.2">
      <c r="A5830" s="35">
        <v>5821</v>
      </c>
      <c r="B5830" s="53">
        <v>900524</v>
      </c>
      <c r="C5830" s="39" t="s">
        <v>1898</v>
      </c>
      <c r="D5830" s="39" t="s">
        <v>1686</v>
      </c>
      <c r="E5830" s="39" t="str">
        <f>IF(AND(LEN(NICAP[[#This Row],[State or      Country]])=2,NICAP[[#This Row],[State or      Country]]&lt;&gt;"UK"),"US","Other")</f>
        <v>US</v>
      </c>
      <c r="F5830" s="38">
        <v>4</v>
      </c>
      <c r="G5830" s="37"/>
      <c r="H5830" s="37"/>
      <c r="I5830" s="37"/>
      <c r="J5830" s="37"/>
      <c r="K5830" s="37"/>
      <c r="L5830" s="36" t="s">
        <v>1897</v>
      </c>
      <c r="M5830" s="36" t="str">
        <f>IF(LEFT(NICAP[[#This Row],[Date]],1)=0,"Y","N")</f>
        <v>N</v>
      </c>
      <c r="N5830" s="36"/>
      <c r="O5830" s="36" t="str">
        <f>19&amp;LEFT(NICAP[[#This Row],[Date]],2)</f>
        <v>1990</v>
      </c>
      <c r="P5830" s="36" t="str">
        <f>MID(NICAP[[#This Row],[Date]],3,2)</f>
        <v>05</v>
      </c>
      <c r="Q5830" s="36" t="str">
        <f>RIGHT(NICAP[[#This Row],[Date]],2)</f>
        <v>24</v>
      </c>
      <c r="R5830" s="26">
        <f>DATE(NICAP[[#This Row],[Year]],NICAP[[#This Row],[Month]],NICAP[[#This Row],[Day]])</f>
        <v>33017</v>
      </c>
      <c r="S5830" s="35" t="str">
        <f t="shared" si="180"/>
        <v>PA</v>
      </c>
      <c r="T5830" s="24" t="str">
        <f t="shared" si="181"/>
        <v>US</v>
      </c>
    </row>
    <row r="5831" spans="1:20" ht="12.75" customHeight="1" x14ac:dyDescent="0.2">
      <c r="A5831" s="35">
        <v>5822</v>
      </c>
      <c r="B5831" s="53">
        <v>900607</v>
      </c>
      <c r="C5831" s="39" t="s">
        <v>1896</v>
      </c>
      <c r="D5831" s="39" t="s">
        <v>1686</v>
      </c>
      <c r="E5831" s="39" t="str">
        <f>IF(AND(LEN(NICAP[[#This Row],[State or      Country]])=2,NICAP[[#This Row],[State or      Country]]&lt;&gt;"UK"),"US","Other")</f>
        <v>US</v>
      </c>
      <c r="F5831" s="38">
        <v>4</v>
      </c>
      <c r="G5831" s="37"/>
      <c r="H5831" s="37"/>
      <c r="I5831" s="37"/>
      <c r="J5831" s="37"/>
      <c r="K5831" s="37"/>
      <c r="L5831" s="36" t="s">
        <v>1895</v>
      </c>
      <c r="M5831" s="36" t="str">
        <f>IF(LEFT(NICAP[[#This Row],[Date]],1)=0,"Y","N")</f>
        <v>N</v>
      </c>
      <c r="N5831" s="36"/>
      <c r="O5831" s="36" t="str">
        <f>19&amp;LEFT(NICAP[[#This Row],[Date]],2)</f>
        <v>1990</v>
      </c>
      <c r="P5831" s="36" t="str">
        <f>MID(NICAP[[#This Row],[Date]],3,2)</f>
        <v>06</v>
      </c>
      <c r="Q5831" s="36" t="str">
        <f>RIGHT(NICAP[[#This Row],[Date]],2)</f>
        <v>07</v>
      </c>
      <c r="R5831" s="26">
        <f>DATE(NICAP[[#This Row],[Year]],NICAP[[#This Row],[Month]],NICAP[[#This Row],[Day]])</f>
        <v>33031</v>
      </c>
      <c r="S5831" s="35" t="str">
        <f t="shared" si="180"/>
        <v>PA</v>
      </c>
      <c r="T5831" s="24" t="str">
        <f t="shared" si="181"/>
        <v>US</v>
      </c>
    </row>
    <row r="5832" spans="1:20" ht="12.75" customHeight="1" x14ac:dyDescent="0.2">
      <c r="A5832" s="35">
        <v>5823</v>
      </c>
      <c r="B5832" s="53">
        <v>900718</v>
      </c>
      <c r="C5832" s="39" t="s">
        <v>1894</v>
      </c>
      <c r="D5832" s="39" t="s">
        <v>1775</v>
      </c>
      <c r="E5832" s="39" t="str">
        <f>IF(AND(LEN(NICAP[[#This Row],[State or      Country]])=2,NICAP[[#This Row],[State or      Country]]&lt;&gt;"UK"),"US","Other")</f>
        <v>US</v>
      </c>
      <c r="F5832" s="38">
        <v>4</v>
      </c>
      <c r="G5832" s="37"/>
      <c r="H5832" s="37"/>
      <c r="I5832" s="37"/>
      <c r="J5832" s="37"/>
      <c r="K5832" s="37"/>
      <c r="L5832" s="36" t="s">
        <v>1893</v>
      </c>
      <c r="M5832" s="36" t="str">
        <f>IF(LEFT(NICAP[[#This Row],[Date]],1)=0,"Y","N")</f>
        <v>N</v>
      </c>
      <c r="N5832" s="36"/>
      <c r="O5832" s="36" t="str">
        <f>19&amp;LEFT(NICAP[[#This Row],[Date]],2)</f>
        <v>1990</v>
      </c>
      <c r="P5832" s="36" t="str">
        <f>MID(NICAP[[#This Row],[Date]],3,2)</f>
        <v>07</v>
      </c>
      <c r="Q5832" s="36" t="str">
        <f>RIGHT(NICAP[[#This Row],[Date]],2)</f>
        <v>18</v>
      </c>
      <c r="R5832" s="26">
        <f>DATE(NICAP[[#This Row],[Year]],NICAP[[#This Row],[Month]],NICAP[[#This Row],[Day]])</f>
        <v>33072</v>
      </c>
      <c r="S5832" s="35" t="str">
        <f t="shared" si="180"/>
        <v>CT</v>
      </c>
      <c r="T5832" s="24" t="str">
        <f t="shared" si="181"/>
        <v>US</v>
      </c>
    </row>
    <row r="5833" spans="1:20" ht="12.75" customHeight="1" x14ac:dyDescent="0.2">
      <c r="A5833" s="35">
        <v>5824</v>
      </c>
      <c r="B5833" s="53">
        <v>901000</v>
      </c>
      <c r="C5833" s="39" t="s">
        <v>1892</v>
      </c>
      <c r="D5833" s="39" t="s">
        <v>1826</v>
      </c>
      <c r="E5833" s="39" t="str">
        <f>IF(AND(LEN(NICAP[[#This Row],[State or      Country]])=2,NICAP[[#This Row],[State or      Country]]&lt;&gt;"UK"),"US","Other")</f>
        <v>US</v>
      </c>
      <c r="F5833" s="38">
        <v>4</v>
      </c>
      <c r="G5833" s="37"/>
      <c r="H5833" s="37"/>
      <c r="I5833" s="37"/>
      <c r="J5833" s="37"/>
      <c r="K5833" s="37"/>
      <c r="L5833" s="36" t="s">
        <v>1891</v>
      </c>
      <c r="M5833" s="36" t="str">
        <f>IF(LEFT(NICAP[[#This Row],[Date]],1)=0,"Y","N")</f>
        <v>N</v>
      </c>
      <c r="N5833" s="36"/>
      <c r="O5833" s="36" t="str">
        <f>19&amp;LEFT(NICAP[[#This Row],[Date]],2)</f>
        <v>1990</v>
      </c>
      <c r="P5833" s="36" t="str">
        <f>MID(NICAP[[#This Row],[Date]],3,2)</f>
        <v>10</v>
      </c>
      <c r="Q5833" s="36" t="str">
        <f>RIGHT(NICAP[[#This Row],[Date]],2)</f>
        <v>00</v>
      </c>
      <c r="R5833" s="26">
        <f>DATE(NICAP[[#This Row],[Year]],NICAP[[#This Row],[Month]],NICAP[[#This Row],[Day]])</f>
        <v>33146</v>
      </c>
      <c r="S5833" s="35" t="str">
        <f t="shared" si="180"/>
        <v>OR</v>
      </c>
      <c r="T5833" s="24" t="str">
        <f t="shared" si="181"/>
        <v>US</v>
      </c>
    </row>
    <row r="5834" spans="1:20" ht="12.75" customHeight="1" x14ac:dyDescent="0.2">
      <c r="A5834" s="35">
        <v>5825</v>
      </c>
      <c r="B5834" s="55">
        <v>901010</v>
      </c>
      <c r="C5834" s="39" t="s">
        <v>1890</v>
      </c>
      <c r="D5834" s="39" t="s">
        <v>1883</v>
      </c>
      <c r="E5834" s="39" t="str">
        <f>IF(AND(LEN(NICAP[[#This Row],[State or      Country]])=2,NICAP[[#This Row],[State or      Country]]&lt;&gt;"UK"),"US","Other")</f>
        <v>US</v>
      </c>
      <c r="F5834" s="38">
        <v>9</v>
      </c>
      <c r="G5834" s="37"/>
      <c r="H5834" s="46">
        <v>5</v>
      </c>
      <c r="I5834" s="37"/>
      <c r="J5834" s="37"/>
      <c r="K5834" s="37"/>
      <c r="L5834" s="36" t="s">
        <v>1889</v>
      </c>
      <c r="M5834" s="36" t="str">
        <f>IF(LEFT(NICAP[[#This Row],[Date]],1)=0,"Y","N")</f>
        <v>N</v>
      </c>
      <c r="N5834" s="36"/>
      <c r="O5834" s="36" t="str">
        <f>19&amp;LEFT(NICAP[[#This Row],[Date]],2)</f>
        <v>1990</v>
      </c>
      <c r="P5834" s="36" t="str">
        <f>MID(NICAP[[#This Row],[Date]],3,2)</f>
        <v>10</v>
      </c>
      <c r="Q5834" s="36" t="str">
        <f>RIGHT(NICAP[[#This Row],[Date]],2)</f>
        <v>10</v>
      </c>
      <c r="R5834" s="26">
        <f>DATE(NICAP[[#This Row],[Year]],NICAP[[#This Row],[Month]],NICAP[[#This Row],[Day]])</f>
        <v>33156</v>
      </c>
      <c r="S5834" s="35" t="str">
        <f t="shared" ref="S5834:S5897" si="182">IF(E5834="US",D5834,"")</f>
        <v>MN</v>
      </c>
      <c r="T5834" s="24" t="str">
        <f t="shared" ref="T5834:T5897" si="183">IF(E5834="US","US",D5834)</f>
        <v>US</v>
      </c>
    </row>
    <row r="5835" spans="1:20" ht="12.75" customHeight="1" x14ac:dyDescent="0.2">
      <c r="A5835" s="35">
        <v>5826</v>
      </c>
      <c r="B5835" s="53">
        <v>901016</v>
      </c>
      <c r="C5835" s="39" t="s">
        <v>1888</v>
      </c>
      <c r="D5835" s="39" t="s">
        <v>1826</v>
      </c>
      <c r="E5835" s="39" t="str">
        <f>IF(AND(LEN(NICAP[[#This Row],[State or      Country]])=2,NICAP[[#This Row],[State or      Country]]&lt;&gt;"UK"),"US","Other")</f>
        <v>US</v>
      </c>
      <c r="F5835" s="38">
        <v>4</v>
      </c>
      <c r="G5835" s="37"/>
      <c r="H5835" s="37"/>
      <c r="I5835" s="37"/>
      <c r="J5835" s="37"/>
      <c r="K5835" s="37"/>
      <c r="L5835" s="36" t="s">
        <v>1887</v>
      </c>
      <c r="M5835" s="36" t="str">
        <f>IF(LEFT(NICAP[[#This Row],[Date]],1)=0,"Y","N")</f>
        <v>N</v>
      </c>
      <c r="N5835" s="36"/>
      <c r="O5835" s="36" t="str">
        <f>19&amp;LEFT(NICAP[[#This Row],[Date]],2)</f>
        <v>1990</v>
      </c>
      <c r="P5835" s="36" t="str">
        <f>MID(NICAP[[#This Row],[Date]],3,2)</f>
        <v>10</v>
      </c>
      <c r="Q5835" s="36" t="str">
        <f>RIGHT(NICAP[[#This Row],[Date]],2)</f>
        <v>16</v>
      </c>
      <c r="R5835" s="26">
        <f>DATE(NICAP[[#This Row],[Year]],NICAP[[#This Row],[Month]],NICAP[[#This Row],[Day]])</f>
        <v>33162</v>
      </c>
      <c r="S5835" s="35" t="str">
        <f t="shared" si="182"/>
        <v>OR</v>
      </c>
      <c r="T5835" s="24" t="str">
        <f t="shared" si="183"/>
        <v>US</v>
      </c>
    </row>
    <row r="5836" spans="1:20" ht="27" customHeight="1" x14ac:dyDescent="0.2">
      <c r="A5836" s="35">
        <v>5827</v>
      </c>
      <c r="B5836" s="60">
        <v>910113</v>
      </c>
      <c r="C5836" s="44" t="s">
        <v>1886</v>
      </c>
      <c r="D5836" s="44" t="s">
        <v>1686</v>
      </c>
      <c r="E5836" s="44" t="str">
        <f>IF(AND(LEN(NICAP[[#This Row],[State or      Country]])=2,NICAP[[#This Row],[State or      Country]]&lt;&gt;"UK"),"US","Other")</f>
        <v>US</v>
      </c>
      <c r="F5836" s="43">
        <v>11</v>
      </c>
      <c r="G5836" s="41"/>
      <c r="H5836" s="41"/>
      <c r="I5836" s="41"/>
      <c r="J5836" s="41"/>
      <c r="K5836" s="41"/>
      <c r="L5836" s="42" t="s">
        <v>1885</v>
      </c>
      <c r="M5836" s="42" t="str">
        <f>IF(LEFT(NICAP[[#This Row],[Date]],1)=0,"Y","N")</f>
        <v>N</v>
      </c>
      <c r="N5836" s="42"/>
      <c r="O5836" s="42" t="str">
        <f>19&amp;LEFT(NICAP[[#This Row],[Date]],2)</f>
        <v>1991</v>
      </c>
      <c r="P5836" s="42" t="str">
        <f>MID(NICAP[[#This Row],[Date]],3,2)</f>
        <v>01</v>
      </c>
      <c r="Q5836" s="42" t="str">
        <f>RIGHT(NICAP[[#This Row],[Date]],2)</f>
        <v>13</v>
      </c>
      <c r="R5836" s="26">
        <f>DATE(NICAP[[#This Row],[Year]],NICAP[[#This Row],[Month]],NICAP[[#This Row],[Day]])</f>
        <v>33251</v>
      </c>
      <c r="S5836" s="35" t="str">
        <f t="shared" si="182"/>
        <v>PA</v>
      </c>
      <c r="T5836" s="24" t="str">
        <f t="shared" si="183"/>
        <v>US</v>
      </c>
    </row>
    <row r="5837" spans="1:20" ht="12.75" customHeight="1" x14ac:dyDescent="0.2">
      <c r="A5837" s="35">
        <v>5828</v>
      </c>
      <c r="B5837" s="53">
        <v>910131</v>
      </c>
      <c r="C5837" s="39" t="s">
        <v>1884</v>
      </c>
      <c r="D5837" s="39" t="s">
        <v>1883</v>
      </c>
      <c r="E5837" s="39" t="str">
        <f>IF(AND(LEN(NICAP[[#This Row],[State or      Country]])=2,NICAP[[#This Row],[State or      Country]]&lt;&gt;"UK"),"US","Other")</f>
        <v>US</v>
      </c>
      <c r="F5837" s="38">
        <v>4</v>
      </c>
      <c r="G5837" s="37"/>
      <c r="H5837" s="37"/>
      <c r="I5837" s="37"/>
      <c r="J5837" s="37"/>
      <c r="K5837" s="37"/>
      <c r="L5837" s="36" t="s">
        <v>1882</v>
      </c>
      <c r="M5837" s="36" t="str">
        <f>IF(LEFT(NICAP[[#This Row],[Date]],1)=0,"Y","N")</f>
        <v>N</v>
      </c>
      <c r="N5837" s="36"/>
      <c r="O5837" s="36" t="str">
        <f>19&amp;LEFT(NICAP[[#This Row],[Date]],2)</f>
        <v>1991</v>
      </c>
      <c r="P5837" s="36" t="str">
        <f>MID(NICAP[[#This Row],[Date]],3,2)</f>
        <v>01</v>
      </c>
      <c r="Q5837" s="36" t="str">
        <f>RIGHT(NICAP[[#This Row],[Date]],2)</f>
        <v>31</v>
      </c>
      <c r="R5837" s="26">
        <f>DATE(NICAP[[#This Row],[Year]],NICAP[[#This Row],[Month]],NICAP[[#This Row],[Day]])</f>
        <v>33269</v>
      </c>
      <c r="S5837" s="35" t="str">
        <f t="shared" si="182"/>
        <v>MN</v>
      </c>
      <c r="T5837" s="24" t="str">
        <f t="shared" si="183"/>
        <v>US</v>
      </c>
    </row>
    <row r="5838" spans="1:20" ht="12.75" customHeight="1" x14ac:dyDescent="0.2">
      <c r="A5838" s="35">
        <v>5829</v>
      </c>
      <c r="B5838" s="55">
        <v>910306</v>
      </c>
      <c r="C5838" s="39" t="s">
        <v>1881</v>
      </c>
      <c r="D5838" s="39" t="s">
        <v>1702</v>
      </c>
      <c r="E5838" s="39" t="str">
        <f>IF(AND(LEN(NICAP[[#This Row],[State or      Country]])=2,NICAP[[#This Row],[State or      Country]]&lt;&gt;"UK"),"US","Other")</f>
        <v>Other</v>
      </c>
      <c r="F5838" s="38">
        <v>11</v>
      </c>
      <c r="G5838" s="37"/>
      <c r="H5838" s="37"/>
      <c r="I5838" s="37"/>
      <c r="J5838" s="37"/>
      <c r="K5838" s="37"/>
      <c r="L5838" s="36" t="s">
        <v>1880</v>
      </c>
      <c r="M5838" s="36" t="str">
        <f>IF(LEFT(NICAP[[#This Row],[Date]],1)=0,"Y","N")</f>
        <v>N</v>
      </c>
      <c r="N5838" s="36"/>
      <c r="O5838" s="36" t="str">
        <f>19&amp;LEFT(NICAP[[#This Row],[Date]],2)</f>
        <v>1991</v>
      </c>
      <c r="P5838" s="36" t="str">
        <f>MID(NICAP[[#This Row],[Date]],3,2)</f>
        <v>03</v>
      </c>
      <c r="Q5838" s="36" t="str">
        <f>RIGHT(NICAP[[#This Row],[Date]],2)</f>
        <v>06</v>
      </c>
      <c r="R5838" s="26">
        <f>DATE(NICAP[[#This Row],[Year]],NICAP[[#This Row],[Month]],NICAP[[#This Row],[Day]])</f>
        <v>33303</v>
      </c>
      <c r="S5838" s="35" t="str">
        <f t="shared" si="182"/>
        <v/>
      </c>
      <c r="T5838" s="24" t="str">
        <f t="shared" si="183"/>
        <v>CAN</v>
      </c>
    </row>
    <row r="5839" spans="1:20" ht="12.75" customHeight="1" x14ac:dyDescent="0.2">
      <c r="A5839" s="35">
        <v>5830</v>
      </c>
      <c r="B5839" s="55">
        <v>910318</v>
      </c>
      <c r="C5839" s="39" t="s">
        <v>1879</v>
      </c>
      <c r="D5839" s="39" t="s">
        <v>1878</v>
      </c>
      <c r="E5839" s="39" t="str">
        <f>IF(AND(LEN(NICAP[[#This Row],[State or      Country]])=2,NICAP[[#This Row],[State or      Country]]&lt;&gt;"UK"),"US","Other")</f>
        <v>Other</v>
      </c>
      <c r="F5839" s="38">
        <v>11</v>
      </c>
      <c r="G5839" s="37"/>
      <c r="H5839" s="37"/>
      <c r="I5839" s="37"/>
      <c r="J5839" s="37"/>
      <c r="K5839" s="37"/>
      <c r="L5839" s="36" t="s">
        <v>1877</v>
      </c>
      <c r="M5839" s="36" t="str">
        <f>IF(LEFT(NICAP[[#This Row],[Date]],1)=0,"Y","N")</f>
        <v>N</v>
      </c>
      <c r="N5839" s="36"/>
      <c r="O5839" s="36" t="str">
        <f>19&amp;LEFT(NICAP[[#This Row],[Date]],2)</f>
        <v>1991</v>
      </c>
      <c r="P5839" s="36" t="str">
        <f>MID(NICAP[[#This Row],[Date]],3,2)</f>
        <v>03</v>
      </c>
      <c r="Q5839" s="36" t="str">
        <f>RIGHT(NICAP[[#This Row],[Date]],2)</f>
        <v>18</v>
      </c>
      <c r="R5839" s="26">
        <f>DATE(NICAP[[#This Row],[Year]],NICAP[[#This Row],[Month]],NICAP[[#This Row],[Day]])</f>
        <v>33315</v>
      </c>
      <c r="S5839" s="35" t="str">
        <f t="shared" si="182"/>
        <v/>
      </c>
      <c r="T5839" s="24" t="str">
        <f t="shared" si="183"/>
        <v>China</v>
      </c>
    </row>
    <row r="5840" spans="1:20" ht="12.75" customHeight="1" x14ac:dyDescent="0.2">
      <c r="A5840" s="35">
        <v>5831</v>
      </c>
      <c r="B5840" s="55">
        <v>910421</v>
      </c>
      <c r="C5840" s="39" t="s">
        <v>1876</v>
      </c>
      <c r="D5840" s="39" t="s">
        <v>1802</v>
      </c>
      <c r="E5840" s="39" t="str">
        <f>IF(AND(LEN(NICAP[[#This Row],[State or      Country]])=2,NICAP[[#This Row],[State or      Country]]&lt;&gt;"UK"),"US","Other")</f>
        <v>Other</v>
      </c>
      <c r="F5840" s="38">
        <v>11</v>
      </c>
      <c r="G5840" s="37"/>
      <c r="H5840" s="37"/>
      <c r="I5840" s="37"/>
      <c r="J5840" s="37"/>
      <c r="K5840" s="37"/>
      <c r="L5840" s="36" t="s">
        <v>1875</v>
      </c>
      <c r="M5840" s="36" t="str">
        <f>IF(LEFT(NICAP[[#This Row],[Date]],1)=0,"Y","N")</f>
        <v>N</v>
      </c>
      <c r="N5840" s="36"/>
      <c r="O5840" s="36" t="str">
        <f>19&amp;LEFT(NICAP[[#This Row],[Date]],2)</f>
        <v>1991</v>
      </c>
      <c r="P5840" s="36" t="str">
        <f>MID(NICAP[[#This Row],[Date]],3,2)</f>
        <v>04</v>
      </c>
      <c r="Q5840" s="36" t="str">
        <f>RIGHT(NICAP[[#This Row],[Date]],2)</f>
        <v>21</v>
      </c>
      <c r="R5840" s="26">
        <f>DATE(NICAP[[#This Row],[Year]],NICAP[[#This Row],[Month]],NICAP[[#This Row],[Day]])</f>
        <v>33349</v>
      </c>
      <c r="S5840" s="35" t="str">
        <f t="shared" si="182"/>
        <v/>
      </c>
      <c r="T5840" s="24" t="str">
        <f t="shared" si="183"/>
        <v>UK</v>
      </c>
    </row>
    <row r="5841" spans="1:20" ht="12.75" customHeight="1" x14ac:dyDescent="0.2">
      <c r="A5841" s="35">
        <v>5832</v>
      </c>
      <c r="B5841" s="55">
        <v>910608</v>
      </c>
      <c r="C5841" s="39" t="s">
        <v>1873</v>
      </c>
      <c r="D5841" s="39" t="s">
        <v>1872</v>
      </c>
      <c r="E5841" s="39" t="str">
        <f>IF(AND(LEN(NICAP[[#This Row],[State or      Country]])=2,NICAP[[#This Row],[State or      Country]]&lt;&gt;"UK"),"US","Other")</f>
        <v>Other</v>
      </c>
      <c r="F5841" s="38">
        <v>9</v>
      </c>
      <c r="G5841" s="37"/>
      <c r="H5841" s="46">
        <v>5</v>
      </c>
      <c r="I5841" s="37"/>
      <c r="J5841" s="37"/>
      <c r="K5841" s="37"/>
      <c r="L5841" s="36" t="s">
        <v>1874</v>
      </c>
      <c r="M5841" s="36" t="str">
        <f>IF(LEFT(NICAP[[#This Row],[Date]],1)=0,"Y","N")</f>
        <v>N</v>
      </c>
      <c r="N5841" s="36"/>
      <c r="O5841" s="36" t="str">
        <f>19&amp;LEFT(NICAP[[#This Row],[Date]],2)</f>
        <v>1991</v>
      </c>
      <c r="P5841" s="36" t="str">
        <f>MID(NICAP[[#This Row],[Date]],3,2)</f>
        <v>06</v>
      </c>
      <c r="Q5841" s="36" t="str">
        <f>RIGHT(NICAP[[#This Row],[Date]],2)</f>
        <v>08</v>
      </c>
      <c r="R5841" s="26">
        <f>DATE(NICAP[[#This Row],[Year]],NICAP[[#This Row],[Month]],NICAP[[#This Row],[Day]])</f>
        <v>33397</v>
      </c>
      <c r="S5841" s="35" t="str">
        <f t="shared" si="182"/>
        <v/>
      </c>
      <c r="T5841" s="24" t="str">
        <f t="shared" si="183"/>
        <v>Paraguay</v>
      </c>
    </row>
    <row r="5842" spans="1:20" ht="12.75" customHeight="1" x14ac:dyDescent="0.2">
      <c r="A5842" s="35">
        <v>5833</v>
      </c>
      <c r="B5842" s="55">
        <v>910608</v>
      </c>
      <c r="C5842" s="39" t="s">
        <v>1873</v>
      </c>
      <c r="D5842" s="39" t="s">
        <v>1872</v>
      </c>
      <c r="E5842" s="39" t="str">
        <f>IF(AND(LEN(NICAP[[#This Row],[State or      Country]])=2,NICAP[[#This Row],[State or      Country]]&lt;&gt;"UK"),"US","Other")</f>
        <v>Other</v>
      </c>
      <c r="F5842" s="38">
        <v>11</v>
      </c>
      <c r="G5842" s="37"/>
      <c r="H5842" s="37"/>
      <c r="I5842" s="37"/>
      <c r="J5842" s="37"/>
      <c r="K5842" s="37"/>
      <c r="L5842" s="36" t="s">
        <v>1871</v>
      </c>
      <c r="M5842" s="36" t="str">
        <f>IF(LEFT(NICAP[[#This Row],[Date]],1)=0,"Y","N")</f>
        <v>N</v>
      </c>
      <c r="N5842" s="36"/>
      <c r="O5842" s="36" t="str">
        <f>19&amp;LEFT(NICAP[[#This Row],[Date]],2)</f>
        <v>1991</v>
      </c>
      <c r="P5842" s="36" t="str">
        <f>MID(NICAP[[#This Row],[Date]],3,2)</f>
        <v>06</v>
      </c>
      <c r="Q5842" s="36" t="str">
        <f>RIGHT(NICAP[[#This Row],[Date]],2)</f>
        <v>08</v>
      </c>
      <c r="R5842" s="26">
        <f>DATE(NICAP[[#This Row],[Year]],NICAP[[#This Row],[Month]],NICAP[[#This Row],[Day]])</f>
        <v>33397</v>
      </c>
      <c r="S5842" s="35" t="str">
        <f t="shared" si="182"/>
        <v/>
      </c>
      <c r="T5842" s="24" t="str">
        <f t="shared" si="183"/>
        <v>Paraguay</v>
      </c>
    </row>
    <row r="5843" spans="1:20" ht="27" customHeight="1" x14ac:dyDescent="0.2">
      <c r="A5843" s="35">
        <v>5834</v>
      </c>
      <c r="B5843" s="60">
        <v>910919</v>
      </c>
      <c r="C5843" s="44" t="s">
        <v>1870</v>
      </c>
      <c r="D5843" s="44" t="s">
        <v>1869</v>
      </c>
      <c r="E5843" s="44" t="str">
        <f>IF(AND(LEN(NICAP[[#This Row],[State or      Country]])=2,NICAP[[#This Row],[State or      Country]]&lt;&gt;"UK"),"US","Other")</f>
        <v>Other</v>
      </c>
      <c r="F5843" s="43">
        <v>8</v>
      </c>
      <c r="G5843" s="41"/>
      <c r="H5843" s="41"/>
      <c r="I5843" s="41"/>
      <c r="J5843" s="41"/>
      <c r="K5843" s="41"/>
      <c r="L5843" s="42" t="s">
        <v>1868</v>
      </c>
      <c r="M5843" s="42" t="str">
        <f>IF(LEFT(NICAP[[#This Row],[Date]],1)=0,"Y","N")</f>
        <v>N</v>
      </c>
      <c r="N5843" s="42"/>
      <c r="O5843" s="42" t="str">
        <f>19&amp;LEFT(NICAP[[#This Row],[Date]],2)</f>
        <v>1991</v>
      </c>
      <c r="P5843" s="42" t="str">
        <f>MID(NICAP[[#This Row],[Date]],3,2)</f>
        <v>09</v>
      </c>
      <c r="Q5843" s="42" t="str">
        <f>RIGHT(NICAP[[#This Row],[Date]],2)</f>
        <v>19</v>
      </c>
      <c r="R5843" s="26">
        <f>DATE(NICAP[[#This Row],[Year]],NICAP[[#This Row],[Month]],NICAP[[#This Row],[Day]])</f>
        <v>33500</v>
      </c>
      <c r="S5843" s="35" t="str">
        <f t="shared" si="182"/>
        <v/>
      </c>
      <c r="T5843" s="24" t="str">
        <f t="shared" si="183"/>
        <v>Yugoslavia</v>
      </c>
    </row>
    <row r="5844" spans="1:20" ht="12.75" customHeight="1" x14ac:dyDescent="0.2">
      <c r="A5844" s="35">
        <v>5835</v>
      </c>
      <c r="B5844" s="53">
        <v>910915</v>
      </c>
      <c r="C5844" s="39" t="s">
        <v>1764</v>
      </c>
      <c r="D5844" s="39" t="s">
        <v>1764</v>
      </c>
      <c r="E5844" s="39" t="str">
        <f>IF(AND(LEN(NICAP[[#This Row],[State or      Country]])=2,NICAP[[#This Row],[State or      Country]]&lt;&gt;"UK"),"US","Other")</f>
        <v>Other</v>
      </c>
      <c r="F5844" s="38">
        <v>8</v>
      </c>
      <c r="G5844" s="41"/>
      <c r="H5844" s="41"/>
      <c r="I5844" s="41"/>
      <c r="J5844" s="41"/>
      <c r="K5844" s="41"/>
      <c r="L5844" s="36" t="s">
        <v>1867</v>
      </c>
      <c r="M5844" s="36" t="str">
        <f>IF(LEFT(NICAP[[#This Row],[Date]],1)=0,"Y","N")</f>
        <v>N</v>
      </c>
      <c r="N5844" s="36"/>
      <c r="O5844" s="36" t="str">
        <f>19&amp;LEFT(NICAP[[#This Row],[Date]],2)</f>
        <v>1991</v>
      </c>
      <c r="P5844" s="36" t="str">
        <f>MID(NICAP[[#This Row],[Date]],3,2)</f>
        <v>09</v>
      </c>
      <c r="Q5844" s="36" t="str">
        <f>RIGHT(NICAP[[#This Row],[Date]],2)</f>
        <v>15</v>
      </c>
      <c r="R5844" s="26">
        <f>DATE(NICAP[[#This Row],[Year]],NICAP[[#This Row],[Month]],NICAP[[#This Row],[Day]])</f>
        <v>33496</v>
      </c>
      <c r="S5844" s="35" t="str">
        <f t="shared" si="182"/>
        <v/>
      </c>
      <c r="T5844" s="24" t="str">
        <f t="shared" si="183"/>
        <v>In Space</v>
      </c>
    </row>
    <row r="5845" spans="1:20" ht="12.75" customHeight="1" x14ac:dyDescent="0.2">
      <c r="A5845" s="35">
        <v>5836</v>
      </c>
      <c r="B5845" s="55">
        <v>910930</v>
      </c>
      <c r="C5845" s="39" t="s">
        <v>1820</v>
      </c>
      <c r="D5845" s="39" t="s">
        <v>1819</v>
      </c>
      <c r="E5845" s="39" t="str">
        <f>IF(AND(LEN(NICAP[[#This Row],[State or      Country]])=2,NICAP[[#This Row],[State or      Country]]&lt;&gt;"UK"),"US","Other")</f>
        <v>US</v>
      </c>
      <c r="F5845" s="38">
        <v>8</v>
      </c>
      <c r="G5845" s="37"/>
      <c r="H5845" s="37"/>
      <c r="I5845" s="37"/>
      <c r="J5845" s="37"/>
      <c r="K5845" s="37"/>
      <c r="L5845" s="36" t="s">
        <v>1866</v>
      </c>
      <c r="M5845" s="36" t="str">
        <f>IF(LEFT(NICAP[[#This Row],[Date]],1)=0,"Y","N")</f>
        <v>N</v>
      </c>
      <c r="N5845" s="36"/>
      <c r="O5845" s="36" t="str">
        <f>19&amp;LEFT(NICAP[[#This Row],[Date]],2)</f>
        <v>1991</v>
      </c>
      <c r="P5845" s="36" t="str">
        <f>MID(NICAP[[#This Row],[Date]],3,2)</f>
        <v>09</v>
      </c>
      <c r="Q5845" s="36" t="str">
        <f>RIGHT(NICAP[[#This Row],[Date]],2)</f>
        <v>30</v>
      </c>
      <c r="R5845" s="26">
        <f>DATE(NICAP[[#This Row],[Year]],NICAP[[#This Row],[Month]],NICAP[[#This Row],[Day]])</f>
        <v>33511</v>
      </c>
      <c r="S5845" s="35" t="str">
        <f t="shared" si="182"/>
        <v>NV</v>
      </c>
      <c r="T5845" s="24" t="str">
        <f t="shared" si="183"/>
        <v>US</v>
      </c>
    </row>
    <row r="5846" spans="1:20" ht="27.75" customHeight="1" x14ac:dyDescent="0.2">
      <c r="A5846" s="35">
        <v>5837</v>
      </c>
      <c r="B5846" s="60">
        <v>920224</v>
      </c>
      <c r="C5846" s="44" t="s">
        <v>1865</v>
      </c>
      <c r="D5846" s="44" t="s">
        <v>1826</v>
      </c>
      <c r="E5846" s="44" t="str">
        <f>IF(AND(LEN(NICAP[[#This Row],[State or      Country]])=2,NICAP[[#This Row],[State or      Country]]&lt;&gt;"UK"),"US","Other")</f>
        <v>US</v>
      </c>
      <c r="F5846" s="43">
        <v>1</v>
      </c>
      <c r="G5846" s="41"/>
      <c r="H5846" s="41"/>
      <c r="I5846" s="41"/>
      <c r="J5846" s="41"/>
      <c r="K5846" s="41"/>
      <c r="L5846" s="42" t="s">
        <v>1864</v>
      </c>
      <c r="M5846" s="42" t="str">
        <f>IF(LEFT(NICAP[[#This Row],[Date]],1)=0,"Y","N")</f>
        <v>N</v>
      </c>
      <c r="N5846" s="42"/>
      <c r="O5846" s="42" t="str">
        <f>19&amp;LEFT(NICAP[[#This Row],[Date]],2)</f>
        <v>1992</v>
      </c>
      <c r="P5846" s="42" t="str">
        <f>MID(NICAP[[#This Row],[Date]],3,2)</f>
        <v>02</v>
      </c>
      <c r="Q5846" s="42" t="str">
        <f>RIGHT(NICAP[[#This Row],[Date]],2)</f>
        <v>24</v>
      </c>
      <c r="R5846" s="26">
        <f>DATE(NICAP[[#This Row],[Year]],NICAP[[#This Row],[Month]],NICAP[[#This Row],[Day]])</f>
        <v>33658</v>
      </c>
      <c r="S5846" s="35" t="str">
        <f t="shared" si="182"/>
        <v>OR</v>
      </c>
      <c r="T5846" s="24" t="str">
        <f t="shared" si="183"/>
        <v>US</v>
      </c>
    </row>
    <row r="5847" spans="1:20" ht="27.75" customHeight="1" x14ac:dyDescent="0.2">
      <c r="A5847" s="35">
        <v>5838</v>
      </c>
      <c r="B5847" s="60">
        <v>920319</v>
      </c>
      <c r="C5847" s="44" t="s">
        <v>1863</v>
      </c>
      <c r="D5847" s="44" t="s">
        <v>1683</v>
      </c>
      <c r="E5847" s="44" t="str">
        <f>IF(AND(LEN(NICAP[[#This Row],[State or      Country]])=2,NICAP[[#This Row],[State or      Country]]&lt;&gt;"UK"),"US","Other")</f>
        <v>US</v>
      </c>
      <c r="F5847" s="43">
        <v>3</v>
      </c>
      <c r="G5847" s="41"/>
      <c r="H5847" s="41"/>
      <c r="I5847" s="41"/>
      <c r="J5847" s="41"/>
      <c r="K5847" s="41"/>
      <c r="L5847" s="42" t="s">
        <v>1862</v>
      </c>
      <c r="M5847" s="42" t="str">
        <f>IF(LEFT(NICAP[[#This Row],[Date]],1)=0,"Y","N")</f>
        <v>N</v>
      </c>
      <c r="N5847" s="42"/>
      <c r="O5847" s="42" t="str">
        <f>19&amp;LEFT(NICAP[[#This Row],[Date]],2)</f>
        <v>1992</v>
      </c>
      <c r="P5847" s="42" t="str">
        <f>MID(NICAP[[#This Row],[Date]],3,2)</f>
        <v>03</v>
      </c>
      <c r="Q5847" s="42" t="str">
        <f>RIGHT(NICAP[[#This Row],[Date]],2)</f>
        <v>19</v>
      </c>
      <c r="R5847" s="26">
        <f>DATE(NICAP[[#This Row],[Year]],NICAP[[#This Row],[Month]],NICAP[[#This Row],[Day]])</f>
        <v>33682</v>
      </c>
      <c r="S5847" s="35" t="str">
        <f t="shared" si="182"/>
        <v>FL</v>
      </c>
      <c r="T5847" s="24" t="str">
        <f t="shared" si="183"/>
        <v>US</v>
      </c>
    </row>
    <row r="5848" spans="1:20" ht="12.75" customHeight="1" x14ac:dyDescent="0.2">
      <c r="A5848" s="35">
        <v>5839</v>
      </c>
      <c r="B5848" s="55">
        <v>920320</v>
      </c>
      <c r="C5848" s="39" t="s">
        <v>1861</v>
      </c>
      <c r="D5848" s="39" t="s">
        <v>1694</v>
      </c>
      <c r="E5848" s="39" t="str">
        <f>IF(AND(LEN(NICAP[[#This Row],[State or      Country]])=2,NICAP[[#This Row],[State or      Country]]&lt;&gt;"UK"),"US","Other")</f>
        <v>US</v>
      </c>
      <c r="F5848" s="38">
        <v>4</v>
      </c>
      <c r="G5848" s="37"/>
      <c r="H5848" s="37"/>
      <c r="I5848" s="37"/>
      <c r="J5848" s="37"/>
      <c r="K5848" s="37"/>
      <c r="L5848" s="36" t="s">
        <v>1860</v>
      </c>
      <c r="M5848" s="36" t="str">
        <f>IF(LEFT(NICAP[[#This Row],[Date]],1)=0,"Y","N")</f>
        <v>N</v>
      </c>
      <c r="N5848" s="36"/>
      <c r="O5848" s="36" t="str">
        <f>19&amp;LEFT(NICAP[[#This Row],[Date]],2)</f>
        <v>1992</v>
      </c>
      <c r="P5848" s="36" t="str">
        <f>MID(NICAP[[#This Row],[Date]],3,2)</f>
        <v>03</v>
      </c>
      <c r="Q5848" s="36" t="str">
        <f>RIGHT(NICAP[[#This Row],[Date]],2)</f>
        <v>20</v>
      </c>
      <c r="R5848" s="26">
        <f>DATE(NICAP[[#This Row],[Year]],NICAP[[#This Row],[Month]],NICAP[[#This Row],[Day]])</f>
        <v>33683</v>
      </c>
      <c r="S5848" s="35" t="str">
        <f t="shared" si="182"/>
        <v>OH</v>
      </c>
      <c r="T5848" s="24" t="str">
        <f t="shared" si="183"/>
        <v>US</v>
      </c>
    </row>
    <row r="5849" spans="1:20" ht="12.75" customHeight="1" x14ac:dyDescent="0.2">
      <c r="A5849" s="35">
        <v>5840</v>
      </c>
      <c r="B5849" s="55">
        <v>920729</v>
      </c>
      <c r="C5849" s="39" t="s">
        <v>1859</v>
      </c>
      <c r="D5849" s="39" t="s">
        <v>1772</v>
      </c>
      <c r="E5849" s="39" t="str">
        <f>IF(AND(LEN(NICAP[[#This Row],[State or      Country]])=2,NICAP[[#This Row],[State or      Country]]&lt;&gt;"UK"),"US","Other")</f>
        <v>US</v>
      </c>
      <c r="F5849" s="38">
        <v>4</v>
      </c>
      <c r="G5849" s="37"/>
      <c r="H5849" s="37"/>
      <c r="I5849" s="37"/>
      <c r="J5849" s="37"/>
      <c r="K5849" s="37"/>
      <c r="L5849" s="36" t="s">
        <v>1858</v>
      </c>
      <c r="M5849" s="36" t="str">
        <f>IF(LEFT(NICAP[[#This Row],[Date]],1)=0,"Y","N")</f>
        <v>N</v>
      </c>
      <c r="N5849" s="36"/>
      <c r="O5849" s="36" t="str">
        <f>19&amp;LEFT(NICAP[[#This Row],[Date]],2)</f>
        <v>1992</v>
      </c>
      <c r="P5849" s="36" t="str">
        <f>MID(NICAP[[#This Row],[Date]],3,2)</f>
        <v>07</v>
      </c>
      <c r="Q5849" s="36" t="str">
        <f>RIGHT(NICAP[[#This Row],[Date]],2)</f>
        <v>29</v>
      </c>
      <c r="R5849" s="26">
        <f>DATE(NICAP[[#This Row],[Year]],NICAP[[#This Row],[Month]],NICAP[[#This Row],[Day]])</f>
        <v>33814</v>
      </c>
      <c r="S5849" s="35" t="str">
        <f t="shared" si="182"/>
        <v>OK</v>
      </c>
      <c r="T5849" s="24" t="str">
        <f t="shared" si="183"/>
        <v>US</v>
      </c>
    </row>
    <row r="5850" spans="1:20" ht="12.75" customHeight="1" x14ac:dyDescent="0.2">
      <c r="A5850" s="35">
        <v>5841</v>
      </c>
      <c r="B5850" s="53">
        <v>920800</v>
      </c>
      <c r="C5850" s="39" t="s">
        <v>1857</v>
      </c>
      <c r="D5850" s="39" t="s">
        <v>1752</v>
      </c>
      <c r="E5850" s="39" t="str">
        <f>IF(AND(LEN(NICAP[[#This Row],[State or      Country]])=2,NICAP[[#This Row],[State or      Country]]&lt;&gt;"UK"),"US","Other")</f>
        <v>US</v>
      </c>
      <c r="F5850" s="38">
        <v>4</v>
      </c>
      <c r="G5850" s="37"/>
      <c r="H5850" s="37"/>
      <c r="I5850" s="37"/>
      <c r="J5850" s="37"/>
      <c r="K5850" s="37"/>
      <c r="L5850" s="36" t="s">
        <v>1856</v>
      </c>
      <c r="M5850" s="36" t="str">
        <f>IF(LEFT(NICAP[[#This Row],[Date]],1)=0,"Y","N")</f>
        <v>N</v>
      </c>
      <c r="N5850" s="36"/>
      <c r="O5850" s="36" t="str">
        <f>19&amp;LEFT(NICAP[[#This Row],[Date]],2)</f>
        <v>1992</v>
      </c>
      <c r="P5850" s="36" t="str">
        <f>MID(NICAP[[#This Row],[Date]],3,2)</f>
        <v>08</v>
      </c>
      <c r="Q5850" s="36" t="str">
        <f>RIGHT(NICAP[[#This Row],[Date]],2)</f>
        <v>00</v>
      </c>
      <c r="R5850" s="26">
        <f>DATE(NICAP[[#This Row],[Year]],NICAP[[#This Row],[Month]],NICAP[[#This Row],[Day]])</f>
        <v>33816</v>
      </c>
      <c r="S5850" s="35" t="str">
        <f t="shared" si="182"/>
        <v>IA</v>
      </c>
      <c r="T5850" s="24" t="str">
        <f t="shared" si="183"/>
        <v>US</v>
      </c>
    </row>
    <row r="5851" spans="1:20" ht="27" customHeight="1" x14ac:dyDescent="0.2">
      <c r="A5851" s="35">
        <v>5842</v>
      </c>
      <c r="B5851" s="60">
        <v>920814</v>
      </c>
      <c r="C5851" s="44" t="s">
        <v>1855</v>
      </c>
      <c r="D5851" s="44" t="s">
        <v>1686</v>
      </c>
      <c r="E5851" s="44" t="str">
        <f>IF(AND(LEN(NICAP[[#This Row],[State or      Country]])=2,NICAP[[#This Row],[State or      Country]]&lt;&gt;"UK"),"US","Other")</f>
        <v>US</v>
      </c>
      <c r="F5851" s="43">
        <v>1</v>
      </c>
      <c r="G5851" s="41"/>
      <c r="H5851" s="41"/>
      <c r="I5851" s="41"/>
      <c r="J5851" s="41"/>
      <c r="K5851" s="41"/>
      <c r="L5851" s="42" t="s">
        <v>1854</v>
      </c>
      <c r="M5851" s="42" t="str">
        <f>IF(LEFT(NICAP[[#This Row],[Date]],1)=0,"Y","N")</f>
        <v>N</v>
      </c>
      <c r="N5851" s="42"/>
      <c r="O5851" s="42" t="str">
        <f>19&amp;LEFT(NICAP[[#This Row],[Date]],2)</f>
        <v>1992</v>
      </c>
      <c r="P5851" s="42" t="str">
        <f>MID(NICAP[[#This Row],[Date]],3,2)</f>
        <v>08</v>
      </c>
      <c r="Q5851" s="42" t="str">
        <f>RIGHT(NICAP[[#This Row],[Date]],2)</f>
        <v>14</v>
      </c>
      <c r="R5851" s="26">
        <f>DATE(NICAP[[#This Row],[Year]],NICAP[[#This Row],[Month]],NICAP[[#This Row],[Day]])</f>
        <v>33830</v>
      </c>
      <c r="S5851" s="35" t="str">
        <f t="shared" si="182"/>
        <v>PA</v>
      </c>
      <c r="T5851" s="24" t="str">
        <f t="shared" si="183"/>
        <v>US</v>
      </c>
    </row>
    <row r="5852" spans="1:20" ht="27.75" customHeight="1" x14ac:dyDescent="0.2">
      <c r="A5852" s="35">
        <v>5843</v>
      </c>
      <c r="B5852" s="60">
        <v>920819</v>
      </c>
      <c r="C5852" s="44" t="s">
        <v>1853</v>
      </c>
      <c r="D5852" s="44" t="s">
        <v>1852</v>
      </c>
      <c r="E5852" s="44" t="str">
        <f>IF(AND(LEN(NICAP[[#This Row],[State or      Country]])=2,NICAP[[#This Row],[State or      Country]]&lt;&gt;"UK"),"US","Other")</f>
        <v>US</v>
      </c>
      <c r="F5852" s="43">
        <v>2</v>
      </c>
      <c r="G5852" s="41"/>
      <c r="H5852" s="41"/>
      <c r="I5852" s="41"/>
      <c r="J5852" s="41"/>
      <c r="K5852" s="41"/>
      <c r="L5852" s="42" t="s">
        <v>1851</v>
      </c>
      <c r="M5852" s="42" t="str">
        <f>IF(LEFT(NICAP[[#This Row],[Date]],1)=0,"Y","N")</f>
        <v>N</v>
      </c>
      <c r="N5852" s="42"/>
      <c r="O5852" s="42" t="str">
        <f>19&amp;LEFT(NICAP[[#This Row],[Date]],2)</f>
        <v>1992</v>
      </c>
      <c r="P5852" s="42" t="str">
        <f>MID(NICAP[[#This Row],[Date]],3,2)</f>
        <v>08</v>
      </c>
      <c r="Q5852" s="42" t="str">
        <f>RIGHT(NICAP[[#This Row],[Date]],2)</f>
        <v>19</v>
      </c>
      <c r="R5852" s="26">
        <f>DATE(NICAP[[#This Row],[Year]],NICAP[[#This Row],[Month]],NICAP[[#This Row],[Day]])</f>
        <v>33835</v>
      </c>
      <c r="S5852" s="35" t="str">
        <f t="shared" si="182"/>
        <v>AZ</v>
      </c>
      <c r="T5852" s="24" t="str">
        <f t="shared" si="183"/>
        <v>US</v>
      </c>
    </row>
    <row r="5853" spans="1:20" ht="12.75" customHeight="1" x14ac:dyDescent="0.2">
      <c r="A5853" s="35">
        <v>5844</v>
      </c>
      <c r="B5853" s="53">
        <v>921000</v>
      </c>
      <c r="C5853" s="39" t="s">
        <v>1850</v>
      </c>
      <c r="D5853" s="39" t="s">
        <v>1694</v>
      </c>
      <c r="E5853" s="39" t="str">
        <f>IF(AND(LEN(NICAP[[#This Row],[State or      Country]])=2,NICAP[[#This Row],[State or      Country]]&lt;&gt;"UK"),"US","Other")</f>
        <v>US</v>
      </c>
      <c r="F5853" s="38">
        <v>4</v>
      </c>
      <c r="G5853" s="37"/>
      <c r="H5853" s="37"/>
      <c r="I5853" s="37"/>
      <c r="J5853" s="37"/>
      <c r="K5853" s="37"/>
      <c r="L5853" s="36" t="s">
        <v>1849</v>
      </c>
      <c r="M5853" s="36" t="str">
        <f>IF(LEFT(NICAP[[#This Row],[Date]],1)=0,"Y","N")</f>
        <v>N</v>
      </c>
      <c r="N5853" s="36"/>
      <c r="O5853" s="36" t="str">
        <f>19&amp;LEFT(NICAP[[#This Row],[Date]],2)</f>
        <v>1992</v>
      </c>
      <c r="P5853" s="36" t="str">
        <f>MID(NICAP[[#This Row],[Date]],3,2)</f>
        <v>10</v>
      </c>
      <c r="Q5853" s="36" t="str">
        <f>RIGHT(NICAP[[#This Row],[Date]],2)</f>
        <v>00</v>
      </c>
      <c r="R5853" s="26">
        <f>DATE(NICAP[[#This Row],[Year]],NICAP[[#This Row],[Month]],NICAP[[#This Row],[Day]])</f>
        <v>33877</v>
      </c>
      <c r="S5853" s="35" t="str">
        <f t="shared" si="182"/>
        <v>OH</v>
      </c>
      <c r="T5853" s="24" t="str">
        <f t="shared" si="183"/>
        <v>US</v>
      </c>
    </row>
    <row r="5854" spans="1:20" ht="42" customHeight="1" x14ac:dyDescent="0.2">
      <c r="A5854" s="35">
        <v>5845</v>
      </c>
      <c r="B5854" s="57">
        <v>921009</v>
      </c>
      <c r="C5854" s="50" t="s">
        <v>1848</v>
      </c>
      <c r="D5854" s="50" t="s">
        <v>1847</v>
      </c>
      <c r="E5854" s="50" t="str">
        <f>IF(AND(LEN(NICAP[[#This Row],[State or      Country]])=2,NICAP[[#This Row],[State or      Country]]&lt;&gt;"UK"),"US","Other")</f>
        <v>Other</v>
      </c>
      <c r="F5854" s="49">
        <v>1</v>
      </c>
      <c r="G5854" s="48"/>
      <c r="H5854" s="48"/>
      <c r="I5854" s="48"/>
      <c r="J5854" s="48"/>
      <c r="K5854" s="48"/>
      <c r="L5854" s="42" t="s">
        <v>1846</v>
      </c>
      <c r="M5854" s="42" t="str">
        <f>IF(LEFT(NICAP[[#This Row],[Date]],1)=0,"Y","N")</f>
        <v>N</v>
      </c>
      <c r="N5854" s="42"/>
      <c r="O5854" s="42" t="str">
        <f>19&amp;LEFT(NICAP[[#This Row],[Date]],2)</f>
        <v>1992</v>
      </c>
      <c r="P5854" s="42" t="str">
        <f>MID(NICAP[[#This Row],[Date]],3,2)</f>
        <v>10</v>
      </c>
      <c r="Q5854" s="42" t="str">
        <f>RIGHT(NICAP[[#This Row],[Date]],2)</f>
        <v>09</v>
      </c>
      <c r="R5854" s="26">
        <f>DATE(NICAP[[#This Row],[Year]],NICAP[[#This Row],[Month]],NICAP[[#This Row],[Day]])</f>
        <v>33886</v>
      </c>
      <c r="S5854" s="35" t="str">
        <f t="shared" si="182"/>
        <v/>
      </c>
      <c r="T5854" s="24" t="str">
        <f t="shared" si="183"/>
        <v>Various</v>
      </c>
    </row>
    <row r="5855" spans="1:20" ht="12.75" customHeight="1" x14ac:dyDescent="0.2">
      <c r="A5855" s="35">
        <v>5846</v>
      </c>
      <c r="B5855" s="53">
        <v>930109</v>
      </c>
      <c r="C5855" s="39" t="s">
        <v>1845</v>
      </c>
      <c r="D5855" s="39" t="s">
        <v>1844</v>
      </c>
      <c r="E5855" s="39" t="str">
        <f>IF(AND(LEN(NICAP[[#This Row],[State or      Country]])=2,NICAP[[#This Row],[State or      Country]]&lt;&gt;"UK"),"US","Other")</f>
        <v>US</v>
      </c>
      <c r="F5855" s="38">
        <v>4</v>
      </c>
      <c r="G5855" s="37"/>
      <c r="H5855" s="37"/>
      <c r="I5855" s="37"/>
      <c r="J5855" s="37"/>
      <c r="K5855" s="37"/>
      <c r="L5855" s="36" t="s">
        <v>1843</v>
      </c>
      <c r="M5855" s="36" t="str">
        <f>IF(LEFT(NICAP[[#This Row],[Date]],1)=0,"Y","N")</f>
        <v>N</v>
      </c>
      <c r="N5855" s="36"/>
      <c r="O5855" s="36" t="str">
        <f>19&amp;LEFT(NICAP[[#This Row],[Date]],2)</f>
        <v>1993</v>
      </c>
      <c r="P5855" s="36" t="str">
        <f>MID(NICAP[[#This Row],[Date]],3,2)</f>
        <v>01</v>
      </c>
      <c r="Q5855" s="36" t="str">
        <f>RIGHT(NICAP[[#This Row],[Date]],2)</f>
        <v>09</v>
      </c>
      <c r="R5855" s="26">
        <f>DATE(NICAP[[#This Row],[Year]],NICAP[[#This Row],[Month]],NICAP[[#This Row],[Day]])</f>
        <v>33978</v>
      </c>
      <c r="S5855" s="35" t="str">
        <f t="shared" si="182"/>
        <v>MO</v>
      </c>
      <c r="T5855" s="24" t="str">
        <f t="shared" si="183"/>
        <v>US</v>
      </c>
    </row>
    <row r="5856" spans="1:20" ht="12.75" customHeight="1" x14ac:dyDescent="0.2">
      <c r="A5856" s="35">
        <v>5847</v>
      </c>
      <c r="B5856" s="53">
        <v>930121</v>
      </c>
      <c r="C5856" s="39" t="s">
        <v>1842</v>
      </c>
      <c r="D5856" s="39" t="s">
        <v>1772</v>
      </c>
      <c r="E5856" s="39" t="str">
        <f>IF(AND(LEN(NICAP[[#This Row],[State or      Country]])=2,NICAP[[#This Row],[State or      Country]]&lt;&gt;"UK"),"US","Other")</f>
        <v>US</v>
      </c>
      <c r="F5856" s="38">
        <v>4</v>
      </c>
      <c r="G5856" s="37"/>
      <c r="H5856" s="37"/>
      <c r="I5856" s="37"/>
      <c r="J5856" s="37"/>
      <c r="K5856" s="37"/>
      <c r="L5856" s="36" t="s">
        <v>1841</v>
      </c>
      <c r="M5856" s="36" t="str">
        <f>IF(LEFT(NICAP[[#This Row],[Date]],1)=0,"Y","N")</f>
        <v>N</v>
      </c>
      <c r="N5856" s="36"/>
      <c r="O5856" s="36" t="str">
        <f>19&amp;LEFT(NICAP[[#This Row],[Date]],2)</f>
        <v>1993</v>
      </c>
      <c r="P5856" s="36" t="str">
        <f>MID(NICAP[[#This Row],[Date]],3,2)</f>
        <v>01</v>
      </c>
      <c r="Q5856" s="36" t="str">
        <f>RIGHT(NICAP[[#This Row],[Date]],2)</f>
        <v>21</v>
      </c>
      <c r="R5856" s="26">
        <f>DATE(NICAP[[#This Row],[Year]],NICAP[[#This Row],[Month]],NICAP[[#This Row],[Day]])</f>
        <v>33990</v>
      </c>
      <c r="S5856" s="35" t="str">
        <f t="shared" si="182"/>
        <v>OK</v>
      </c>
      <c r="T5856" s="24" t="str">
        <f t="shared" si="183"/>
        <v>US</v>
      </c>
    </row>
    <row r="5857" spans="1:20" ht="27" customHeight="1" x14ac:dyDescent="0.2">
      <c r="A5857" s="35">
        <v>5848</v>
      </c>
      <c r="B5857" s="63">
        <v>930520</v>
      </c>
      <c r="C5857" s="44" t="s">
        <v>1840</v>
      </c>
      <c r="D5857" s="44" t="s">
        <v>1702</v>
      </c>
      <c r="E5857" s="44" t="str">
        <f>IF(AND(LEN(NICAP[[#This Row],[State or      Country]])=2,NICAP[[#This Row],[State or      Country]]&lt;&gt;"UK"),"US","Other")</f>
        <v>Other</v>
      </c>
      <c r="F5857" s="43">
        <v>11</v>
      </c>
      <c r="G5857" s="62" t="s">
        <v>1757</v>
      </c>
      <c r="H5857" s="61">
        <v>5</v>
      </c>
      <c r="I5857" s="41"/>
      <c r="J5857" s="41"/>
      <c r="K5857" s="41"/>
      <c r="L5857" s="59" t="s">
        <v>1839</v>
      </c>
      <c r="M5857" s="59" t="str">
        <f>IF(LEFT(NICAP[[#This Row],[Date]],1)=0,"Y","N")</f>
        <v>N</v>
      </c>
      <c r="N5857" s="59"/>
      <c r="O5857" s="59" t="str">
        <f>19&amp;LEFT(NICAP[[#This Row],[Date]],2)</f>
        <v>1993</v>
      </c>
      <c r="P5857" s="59" t="str">
        <f>MID(NICAP[[#This Row],[Date]],3,2)</f>
        <v>05</v>
      </c>
      <c r="Q5857" s="59" t="str">
        <f>RIGHT(NICAP[[#This Row],[Date]],2)</f>
        <v>20</v>
      </c>
      <c r="R5857" s="26">
        <f>DATE(NICAP[[#This Row],[Year]],NICAP[[#This Row],[Month]],NICAP[[#This Row],[Day]])</f>
        <v>34109</v>
      </c>
      <c r="S5857" s="35" t="str">
        <f t="shared" si="182"/>
        <v/>
      </c>
      <c r="T5857" s="24" t="str">
        <f t="shared" si="183"/>
        <v>CAN</v>
      </c>
    </row>
    <row r="5858" spans="1:20" ht="12.75" customHeight="1" x14ac:dyDescent="0.2">
      <c r="A5858" s="35">
        <v>5849</v>
      </c>
      <c r="B5858" s="53">
        <v>930614</v>
      </c>
      <c r="C5858" s="39" t="s">
        <v>1838</v>
      </c>
      <c r="D5858" s="39" t="s">
        <v>1694</v>
      </c>
      <c r="E5858" s="39" t="str">
        <f>IF(AND(LEN(NICAP[[#This Row],[State or      Country]])=2,NICAP[[#This Row],[State or      Country]]&lt;&gt;"UK"),"US","Other")</f>
        <v>US</v>
      </c>
      <c r="F5858" s="38">
        <v>4</v>
      </c>
      <c r="G5858" s="37"/>
      <c r="H5858" s="37"/>
      <c r="I5858" s="37"/>
      <c r="J5858" s="37"/>
      <c r="K5858" s="37"/>
      <c r="L5858" s="36" t="s">
        <v>1837</v>
      </c>
      <c r="M5858" s="36" t="str">
        <f>IF(LEFT(NICAP[[#This Row],[Date]],1)=0,"Y","N")</f>
        <v>N</v>
      </c>
      <c r="N5858" s="36"/>
      <c r="O5858" s="36" t="str">
        <f>19&amp;LEFT(NICAP[[#This Row],[Date]],2)</f>
        <v>1993</v>
      </c>
      <c r="P5858" s="36" t="str">
        <f>MID(NICAP[[#This Row],[Date]],3,2)</f>
        <v>06</v>
      </c>
      <c r="Q5858" s="36" t="str">
        <f>RIGHT(NICAP[[#This Row],[Date]],2)</f>
        <v>14</v>
      </c>
      <c r="R5858" s="26">
        <f>DATE(NICAP[[#This Row],[Year]],NICAP[[#This Row],[Month]],NICAP[[#This Row],[Day]])</f>
        <v>34134</v>
      </c>
      <c r="S5858" s="35" t="str">
        <f t="shared" si="182"/>
        <v>OH</v>
      </c>
      <c r="T5858" s="24" t="str">
        <f t="shared" si="183"/>
        <v>US</v>
      </c>
    </row>
    <row r="5859" spans="1:20" ht="12.75" customHeight="1" x14ac:dyDescent="0.2">
      <c r="A5859" s="35">
        <v>5850</v>
      </c>
      <c r="B5859" s="53">
        <v>930713</v>
      </c>
      <c r="C5859" s="39" t="s">
        <v>1836</v>
      </c>
      <c r="D5859" s="39" t="s">
        <v>1787</v>
      </c>
      <c r="E5859" s="39" t="str">
        <f>IF(AND(LEN(NICAP[[#This Row],[State or      Country]])=2,NICAP[[#This Row],[State or      Country]]&lt;&gt;"UK"),"US","Other")</f>
        <v>US</v>
      </c>
      <c r="F5859" s="38">
        <v>4</v>
      </c>
      <c r="G5859" s="37"/>
      <c r="H5859" s="37"/>
      <c r="I5859" s="37"/>
      <c r="J5859" s="37"/>
      <c r="K5859" s="37"/>
      <c r="L5859" s="36" t="s">
        <v>1835</v>
      </c>
      <c r="M5859" s="36" t="str">
        <f>IF(LEFT(NICAP[[#This Row],[Date]],1)=0,"Y","N")</f>
        <v>N</v>
      </c>
      <c r="N5859" s="36"/>
      <c r="O5859" s="36" t="str">
        <f>19&amp;LEFT(NICAP[[#This Row],[Date]],2)</f>
        <v>1993</v>
      </c>
      <c r="P5859" s="36" t="str">
        <f>MID(NICAP[[#This Row],[Date]],3,2)</f>
        <v>07</v>
      </c>
      <c r="Q5859" s="36" t="str">
        <f>RIGHT(NICAP[[#This Row],[Date]],2)</f>
        <v>13</v>
      </c>
      <c r="R5859" s="26">
        <f>DATE(NICAP[[#This Row],[Year]],NICAP[[#This Row],[Month]],NICAP[[#This Row],[Day]])</f>
        <v>34163</v>
      </c>
      <c r="S5859" s="35" t="str">
        <f t="shared" si="182"/>
        <v>IN</v>
      </c>
      <c r="T5859" s="24" t="str">
        <f t="shared" si="183"/>
        <v>US</v>
      </c>
    </row>
    <row r="5860" spans="1:20" ht="12.75" customHeight="1" x14ac:dyDescent="0.2">
      <c r="A5860" s="35">
        <v>5851</v>
      </c>
      <c r="B5860" s="53">
        <v>930713</v>
      </c>
      <c r="C5860" s="39" t="s">
        <v>1834</v>
      </c>
      <c r="D5860" s="39" t="s">
        <v>1787</v>
      </c>
      <c r="E5860" s="39" t="str">
        <f>IF(AND(LEN(NICAP[[#This Row],[State or      Country]])=2,NICAP[[#This Row],[State or      Country]]&lt;&gt;"UK"),"US","Other")</f>
        <v>US</v>
      </c>
      <c r="F5860" s="38">
        <v>4</v>
      </c>
      <c r="G5860" s="37"/>
      <c r="H5860" s="37"/>
      <c r="I5860" s="37"/>
      <c r="J5860" s="37"/>
      <c r="K5860" s="37"/>
      <c r="L5860" s="36" t="s">
        <v>1833</v>
      </c>
      <c r="M5860" s="36" t="str">
        <f>IF(LEFT(NICAP[[#This Row],[Date]],1)=0,"Y","N")</f>
        <v>N</v>
      </c>
      <c r="N5860" s="36"/>
      <c r="O5860" s="36" t="str">
        <f>19&amp;LEFT(NICAP[[#This Row],[Date]],2)</f>
        <v>1993</v>
      </c>
      <c r="P5860" s="36" t="str">
        <f>MID(NICAP[[#This Row],[Date]],3,2)</f>
        <v>07</v>
      </c>
      <c r="Q5860" s="36" t="str">
        <f>RIGHT(NICAP[[#This Row],[Date]],2)</f>
        <v>13</v>
      </c>
      <c r="R5860" s="26">
        <f>DATE(NICAP[[#This Row],[Year]],NICAP[[#This Row],[Month]],NICAP[[#This Row],[Day]])</f>
        <v>34163</v>
      </c>
      <c r="S5860" s="35" t="str">
        <f t="shared" si="182"/>
        <v>IN</v>
      </c>
      <c r="T5860" s="24" t="str">
        <f t="shared" si="183"/>
        <v>US</v>
      </c>
    </row>
    <row r="5861" spans="1:20" ht="12.75" customHeight="1" x14ac:dyDescent="0.2">
      <c r="A5861" s="35">
        <v>5852</v>
      </c>
      <c r="B5861" s="55">
        <v>930720</v>
      </c>
      <c r="C5861" s="39" t="s">
        <v>1832</v>
      </c>
      <c r="D5861" s="39" t="s">
        <v>1676</v>
      </c>
      <c r="E5861" s="39" t="str">
        <f>IF(AND(LEN(NICAP[[#This Row],[State or      Country]])=2,NICAP[[#This Row],[State or      Country]]&lt;&gt;"UK"),"US","Other")</f>
        <v>US</v>
      </c>
      <c r="F5861" s="38">
        <v>1</v>
      </c>
      <c r="G5861" s="37"/>
      <c r="H5861" s="37"/>
      <c r="I5861" s="37"/>
      <c r="J5861" s="37"/>
      <c r="K5861" s="37"/>
      <c r="L5861" s="36" t="s">
        <v>1831</v>
      </c>
      <c r="M5861" s="36" t="str">
        <f>IF(LEFT(NICAP[[#This Row],[Date]],1)=0,"Y","N")</f>
        <v>N</v>
      </c>
      <c r="N5861" s="36"/>
      <c r="O5861" s="36" t="str">
        <f>19&amp;LEFT(NICAP[[#This Row],[Date]],2)</f>
        <v>1993</v>
      </c>
      <c r="P5861" s="36" t="str">
        <f>MID(NICAP[[#This Row],[Date]],3,2)</f>
        <v>07</v>
      </c>
      <c r="Q5861" s="36" t="str">
        <f>RIGHT(NICAP[[#This Row],[Date]],2)</f>
        <v>20</v>
      </c>
      <c r="R5861" s="26">
        <f>DATE(NICAP[[#This Row],[Year]],NICAP[[#This Row],[Month]],NICAP[[#This Row],[Day]])</f>
        <v>34170</v>
      </c>
      <c r="S5861" s="35" t="str">
        <f t="shared" si="182"/>
        <v>CA</v>
      </c>
      <c r="T5861" s="24" t="str">
        <f t="shared" si="183"/>
        <v>US</v>
      </c>
    </row>
    <row r="5862" spans="1:20" ht="42.75" customHeight="1" x14ac:dyDescent="0.2">
      <c r="A5862" s="35">
        <v>5853</v>
      </c>
      <c r="B5862" s="57">
        <v>930808</v>
      </c>
      <c r="C5862" s="50" t="s">
        <v>1794</v>
      </c>
      <c r="D5862" s="50" t="s">
        <v>1793</v>
      </c>
      <c r="E5862" s="50" t="str">
        <f>IF(AND(LEN(NICAP[[#This Row],[State or      Country]])=2,NICAP[[#This Row],[State or      Country]]&lt;&gt;"UK"),"US","Other")</f>
        <v>US</v>
      </c>
      <c r="F5862" s="49">
        <v>7</v>
      </c>
      <c r="G5862" s="48"/>
      <c r="H5862" s="48"/>
      <c r="I5862" s="48"/>
      <c r="J5862" s="48"/>
      <c r="K5862" s="48"/>
      <c r="L5862" s="36" t="s">
        <v>1830</v>
      </c>
      <c r="M5862" s="36" t="str">
        <f>IF(LEFT(NICAP[[#This Row],[Date]],1)=0,"Y","N")</f>
        <v>N</v>
      </c>
      <c r="N5862" s="36"/>
      <c r="O5862" s="36" t="str">
        <f>19&amp;LEFT(NICAP[[#This Row],[Date]],2)</f>
        <v>1993</v>
      </c>
      <c r="P5862" s="36" t="str">
        <f>MID(NICAP[[#This Row],[Date]],3,2)</f>
        <v>08</v>
      </c>
      <c r="Q5862" s="36" t="str">
        <f>RIGHT(NICAP[[#This Row],[Date]],2)</f>
        <v>08</v>
      </c>
      <c r="R5862" s="26">
        <f>DATE(NICAP[[#This Row],[Year]],NICAP[[#This Row],[Month]],NICAP[[#This Row],[Day]])</f>
        <v>34189</v>
      </c>
      <c r="S5862" s="35" t="str">
        <f t="shared" si="182"/>
        <v>AU</v>
      </c>
      <c r="T5862" s="24" t="str">
        <f t="shared" si="183"/>
        <v>US</v>
      </c>
    </row>
    <row r="5863" spans="1:20" ht="12.75" customHeight="1" x14ac:dyDescent="0.2">
      <c r="A5863" s="35">
        <v>5854</v>
      </c>
      <c r="B5863" s="53">
        <v>930810</v>
      </c>
      <c r="C5863" s="39" t="s">
        <v>1829</v>
      </c>
      <c r="D5863" s="39" t="s">
        <v>1772</v>
      </c>
      <c r="E5863" s="39" t="str">
        <f>IF(AND(LEN(NICAP[[#This Row],[State or      Country]])=2,NICAP[[#This Row],[State or      Country]]&lt;&gt;"UK"),"US","Other")</f>
        <v>US</v>
      </c>
      <c r="F5863" s="38">
        <v>4</v>
      </c>
      <c r="G5863" s="37"/>
      <c r="H5863" s="37"/>
      <c r="I5863" s="37"/>
      <c r="J5863" s="37"/>
      <c r="K5863" s="37"/>
      <c r="L5863" s="36" t="s">
        <v>1828</v>
      </c>
      <c r="M5863" s="36" t="str">
        <f>IF(LEFT(NICAP[[#This Row],[Date]],1)=0,"Y","N")</f>
        <v>N</v>
      </c>
      <c r="N5863" s="36"/>
      <c r="O5863" s="36" t="str">
        <f>19&amp;LEFT(NICAP[[#This Row],[Date]],2)</f>
        <v>1993</v>
      </c>
      <c r="P5863" s="36" t="str">
        <f>MID(NICAP[[#This Row],[Date]],3,2)</f>
        <v>08</v>
      </c>
      <c r="Q5863" s="36" t="str">
        <f>RIGHT(NICAP[[#This Row],[Date]],2)</f>
        <v>10</v>
      </c>
      <c r="R5863" s="26">
        <f>DATE(NICAP[[#This Row],[Year]],NICAP[[#This Row],[Month]],NICAP[[#This Row],[Day]])</f>
        <v>34191</v>
      </c>
      <c r="S5863" s="35" t="str">
        <f t="shared" si="182"/>
        <v>OK</v>
      </c>
      <c r="T5863" s="24" t="str">
        <f t="shared" si="183"/>
        <v>US</v>
      </c>
    </row>
    <row r="5864" spans="1:20" ht="12.75" customHeight="1" x14ac:dyDescent="0.2">
      <c r="A5864" s="35">
        <v>5855</v>
      </c>
      <c r="B5864" s="53">
        <v>930905</v>
      </c>
      <c r="C5864" s="39" t="s">
        <v>1827</v>
      </c>
      <c r="D5864" s="39" t="s">
        <v>1826</v>
      </c>
      <c r="E5864" s="39" t="str">
        <f>IF(AND(LEN(NICAP[[#This Row],[State or      Country]])=2,NICAP[[#This Row],[State or      Country]]&lt;&gt;"UK"),"US","Other")</f>
        <v>US</v>
      </c>
      <c r="F5864" s="38">
        <v>4</v>
      </c>
      <c r="G5864" s="37"/>
      <c r="H5864" s="37"/>
      <c r="I5864" s="37"/>
      <c r="J5864" s="37"/>
      <c r="K5864" s="37"/>
      <c r="L5864" s="36" t="s">
        <v>1825</v>
      </c>
      <c r="M5864" s="36" t="str">
        <f>IF(LEFT(NICAP[[#This Row],[Date]],1)=0,"Y","N")</f>
        <v>N</v>
      </c>
      <c r="N5864" s="36"/>
      <c r="O5864" s="36" t="str">
        <f>19&amp;LEFT(NICAP[[#This Row],[Date]],2)</f>
        <v>1993</v>
      </c>
      <c r="P5864" s="36" t="str">
        <f>MID(NICAP[[#This Row],[Date]],3,2)</f>
        <v>09</v>
      </c>
      <c r="Q5864" s="36" t="str">
        <f>RIGHT(NICAP[[#This Row],[Date]],2)</f>
        <v>05</v>
      </c>
      <c r="R5864" s="26">
        <f>DATE(NICAP[[#This Row],[Year]],NICAP[[#This Row],[Month]],NICAP[[#This Row],[Day]])</f>
        <v>34217</v>
      </c>
      <c r="S5864" s="35" t="str">
        <f t="shared" si="182"/>
        <v>OR</v>
      </c>
      <c r="T5864" s="24" t="str">
        <f t="shared" si="183"/>
        <v>US</v>
      </c>
    </row>
    <row r="5865" spans="1:20" ht="14.25" customHeight="1" x14ac:dyDescent="0.2">
      <c r="A5865" s="35">
        <v>5856</v>
      </c>
      <c r="B5865" s="56">
        <v>931202</v>
      </c>
      <c r="C5865" s="39" t="s">
        <v>1824</v>
      </c>
      <c r="D5865" s="39" t="s">
        <v>1787</v>
      </c>
      <c r="E5865" s="39" t="str">
        <f>IF(AND(LEN(NICAP[[#This Row],[State or      Country]])=2,NICAP[[#This Row],[State or      Country]]&lt;&gt;"UK"),"US","Other")</f>
        <v>US</v>
      </c>
      <c r="F5865" s="38">
        <v>11</v>
      </c>
      <c r="G5865" s="47" t="s">
        <v>1757</v>
      </c>
      <c r="H5865" s="46">
        <v>5</v>
      </c>
      <c r="I5865" s="41"/>
      <c r="J5865" s="41"/>
      <c r="K5865" s="41"/>
      <c r="L5865" s="36" t="s">
        <v>1823</v>
      </c>
      <c r="M5865" s="36" t="str">
        <f>IF(LEFT(NICAP[[#This Row],[Date]],1)=0,"Y","N")</f>
        <v>N</v>
      </c>
      <c r="N5865" s="36"/>
      <c r="O5865" s="36" t="str">
        <f>19&amp;LEFT(NICAP[[#This Row],[Date]],2)</f>
        <v>1993</v>
      </c>
      <c r="P5865" s="36" t="str">
        <f>MID(NICAP[[#This Row],[Date]],3,2)</f>
        <v>12</v>
      </c>
      <c r="Q5865" s="36" t="str">
        <f>RIGHT(NICAP[[#This Row],[Date]],2)</f>
        <v>02</v>
      </c>
      <c r="R5865" s="26">
        <f>DATE(NICAP[[#This Row],[Year]],NICAP[[#This Row],[Month]],NICAP[[#This Row],[Day]])</f>
        <v>34305</v>
      </c>
      <c r="S5865" s="35" t="str">
        <f t="shared" si="182"/>
        <v>IN</v>
      </c>
      <c r="T5865" s="24" t="str">
        <f t="shared" si="183"/>
        <v>US</v>
      </c>
    </row>
    <row r="5866" spans="1:20" ht="12.75" customHeight="1" x14ac:dyDescent="0.2">
      <c r="A5866" s="35">
        <v>5857</v>
      </c>
      <c r="B5866" s="55">
        <v>940000</v>
      </c>
      <c r="C5866" s="39" t="s">
        <v>1822</v>
      </c>
      <c r="D5866" s="39" t="s">
        <v>1793</v>
      </c>
      <c r="E5866" s="39" t="str">
        <f>IF(AND(LEN(NICAP[[#This Row],[State or      Country]])=2,NICAP[[#This Row],[State or      Country]]&lt;&gt;"UK"),"US","Other")</f>
        <v>US</v>
      </c>
      <c r="F5866" s="38">
        <v>8</v>
      </c>
      <c r="G5866" s="37"/>
      <c r="H5866" s="37"/>
      <c r="I5866" s="37"/>
      <c r="J5866" s="37"/>
      <c r="K5866" s="37"/>
      <c r="L5866" s="36" t="s">
        <v>1821</v>
      </c>
      <c r="M5866" s="36" t="str">
        <f>IF(LEFT(NICAP[[#This Row],[Date]],1)=0,"Y","N")</f>
        <v>N</v>
      </c>
      <c r="N5866" s="36"/>
      <c r="O5866" s="36" t="str">
        <f>19&amp;LEFT(NICAP[[#This Row],[Date]],2)</f>
        <v>1994</v>
      </c>
      <c r="P5866" s="36" t="str">
        <f>MID(NICAP[[#This Row],[Date]],3,2)</f>
        <v>00</v>
      </c>
      <c r="Q5866" s="36" t="str">
        <f>RIGHT(NICAP[[#This Row],[Date]],2)</f>
        <v>00</v>
      </c>
      <c r="R5866" s="26">
        <f>DATE(NICAP[[#This Row],[Year]],NICAP[[#This Row],[Month]],NICAP[[#This Row],[Day]])</f>
        <v>34303</v>
      </c>
      <c r="S5866" s="35" t="str">
        <f t="shared" si="182"/>
        <v>AU</v>
      </c>
      <c r="T5866" s="24" t="str">
        <f t="shared" si="183"/>
        <v>US</v>
      </c>
    </row>
    <row r="5867" spans="1:20" ht="12.75" customHeight="1" x14ac:dyDescent="0.2">
      <c r="A5867" s="35">
        <v>5858</v>
      </c>
      <c r="B5867" s="53">
        <v>940000</v>
      </c>
      <c r="C5867" s="39" t="s">
        <v>1820</v>
      </c>
      <c r="D5867" s="39" t="s">
        <v>1819</v>
      </c>
      <c r="E5867" s="39" t="str">
        <f>IF(AND(LEN(NICAP[[#This Row],[State or      Country]])=2,NICAP[[#This Row],[State or      Country]]&lt;&gt;"UK"),"US","Other")</f>
        <v>US</v>
      </c>
      <c r="F5867" s="38">
        <v>8</v>
      </c>
      <c r="G5867" s="37"/>
      <c r="H5867" s="37"/>
      <c r="I5867" s="37"/>
      <c r="J5867" s="37"/>
      <c r="K5867" s="37"/>
      <c r="L5867" s="36" t="s">
        <v>1818</v>
      </c>
      <c r="M5867" s="36" t="str">
        <f>IF(LEFT(NICAP[[#This Row],[Date]],1)=0,"Y","N")</f>
        <v>N</v>
      </c>
      <c r="N5867" s="36"/>
      <c r="O5867" s="36" t="str">
        <f>19&amp;LEFT(NICAP[[#This Row],[Date]],2)</f>
        <v>1994</v>
      </c>
      <c r="P5867" s="36" t="str">
        <f>MID(NICAP[[#This Row],[Date]],3,2)</f>
        <v>00</v>
      </c>
      <c r="Q5867" s="36" t="str">
        <f>RIGHT(NICAP[[#This Row],[Date]],2)</f>
        <v>00</v>
      </c>
      <c r="R5867" s="26">
        <f>DATE(NICAP[[#This Row],[Year]],NICAP[[#This Row],[Month]],NICAP[[#This Row],[Day]])</f>
        <v>34303</v>
      </c>
      <c r="S5867" s="35" t="str">
        <f t="shared" si="182"/>
        <v>NV</v>
      </c>
      <c r="T5867" s="24" t="str">
        <f t="shared" si="183"/>
        <v>US</v>
      </c>
    </row>
    <row r="5868" spans="1:20" ht="14.25" customHeight="1" x14ac:dyDescent="0.2">
      <c r="A5868" s="35">
        <v>5859</v>
      </c>
      <c r="B5868" s="56">
        <v>940127</v>
      </c>
      <c r="C5868" s="39" t="s">
        <v>1817</v>
      </c>
      <c r="D5868" s="39" t="s">
        <v>1816</v>
      </c>
      <c r="E5868" s="39" t="str">
        <f>IF(AND(LEN(NICAP[[#This Row],[State or      Country]])=2,NICAP[[#This Row],[State or      Country]]&lt;&gt;"UK"),"US","Other")</f>
        <v>Other</v>
      </c>
      <c r="F5868" s="38">
        <v>11</v>
      </c>
      <c r="G5868" s="47" t="s">
        <v>1757</v>
      </c>
      <c r="H5868" s="46">
        <v>3</v>
      </c>
      <c r="I5868" s="37"/>
      <c r="J5868" s="37"/>
      <c r="K5868" s="37"/>
      <c r="L5868" s="36" t="s">
        <v>1815</v>
      </c>
      <c r="M5868" s="36" t="str">
        <f>IF(LEFT(NICAP[[#This Row],[Date]],1)=0,"Y","N")</f>
        <v>N</v>
      </c>
      <c r="N5868" s="36"/>
      <c r="O5868" s="36" t="str">
        <f>19&amp;LEFT(NICAP[[#This Row],[Date]],2)</f>
        <v>1994</v>
      </c>
      <c r="P5868" s="36" t="str">
        <f>MID(NICAP[[#This Row],[Date]],3,2)</f>
        <v>01</v>
      </c>
      <c r="Q5868" s="36" t="str">
        <f>RIGHT(NICAP[[#This Row],[Date]],2)</f>
        <v>27</v>
      </c>
      <c r="R5868" s="26">
        <f>DATE(NICAP[[#This Row],[Year]],NICAP[[#This Row],[Month]],NICAP[[#This Row],[Day]])</f>
        <v>34361</v>
      </c>
      <c r="S5868" s="35" t="str">
        <f t="shared" si="182"/>
        <v/>
      </c>
      <c r="T5868" s="24" t="str">
        <f t="shared" si="183"/>
        <v>USSR</v>
      </c>
    </row>
    <row r="5869" spans="1:20" ht="27" customHeight="1" x14ac:dyDescent="0.2">
      <c r="A5869" s="35">
        <v>5860</v>
      </c>
      <c r="B5869" s="60">
        <v>940128</v>
      </c>
      <c r="C5869" s="44" t="s">
        <v>1814</v>
      </c>
      <c r="D5869" s="44" t="s">
        <v>1813</v>
      </c>
      <c r="E5869" s="44" t="str">
        <f>IF(AND(LEN(NICAP[[#This Row],[State or      Country]])=2,NICAP[[#This Row],[State or      Country]]&lt;&gt;"UK"),"US","Other")</f>
        <v>Other</v>
      </c>
      <c r="F5869" s="43">
        <v>9</v>
      </c>
      <c r="G5869" s="41"/>
      <c r="H5869" s="61">
        <v>5</v>
      </c>
      <c r="I5869" s="41"/>
      <c r="J5869" s="41"/>
      <c r="K5869" s="41"/>
      <c r="L5869" s="59" t="s">
        <v>1812</v>
      </c>
      <c r="M5869" s="59" t="str">
        <f>IF(LEFT(NICAP[[#This Row],[Date]],1)=0,"Y","N")</f>
        <v>N</v>
      </c>
      <c r="N5869" s="59"/>
      <c r="O5869" s="59" t="str">
        <f>19&amp;LEFT(NICAP[[#This Row],[Date]],2)</f>
        <v>1994</v>
      </c>
      <c r="P5869" s="59" t="str">
        <f>MID(NICAP[[#This Row],[Date]],3,2)</f>
        <v>01</v>
      </c>
      <c r="Q5869" s="59" t="str">
        <f>RIGHT(NICAP[[#This Row],[Date]],2)</f>
        <v>28</v>
      </c>
      <c r="R5869" s="26">
        <f>DATE(NICAP[[#This Row],[Year]],NICAP[[#This Row],[Month]],NICAP[[#This Row],[Day]])</f>
        <v>34362</v>
      </c>
      <c r="S5869" s="35" t="str">
        <f t="shared" si="182"/>
        <v/>
      </c>
      <c r="T5869" s="24" t="str">
        <f t="shared" si="183"/>
        <v>France</v>
      </c>
    </row>
    <row r="5870" spans="1:20" ht="27" customHeight="1" x14ac:dyDescent="0.2">
      <c r="A5870" s="35">
        <v>5861</v>
      </c>
      <c r="B5870" s="60">
        <v>940201</v>
      </c>
      <c r="C5870" s="44" t="s">
        <v>1811</v>
      </c>
      <c r="D5870" s="44" t="s">
        <v>1810</v>
      </c>
      <c r="E5870" s="44" t="str">
        <f>IF(AND(LEN(NICAP[[#This Row],[State or      Country]])=2,NICAP[[#This Row],[State or      Country]]&lt;&gt;"UK"),"US","Other")</f>
        <v>Other</v>
      </c>
      <c r="F5870" s="43">
        <v>3</v>
      </c>
      <c r="G5870" s="41"/>
      <c r="H5870" s="41"/>
      <c r="I5870" s="41"/>
      <c r="J5870" s="41"/>
      <c r="K5870" s="41"/>
      <c r="L5870" s="59" t="s">
        <v>1809</v>
      </c>
      <c r="M5870" s="59" t="str">
        <f>IF(LEFT(NICAP[[#This Row],[Date]],1)=0,"Y","N")</f>
        <v>N</v>
      </c>
      <c r="N5870" s="59"/>
      <c r="O5870" s="59" t="str">
        <f>19&amp;LEFT(NICAP[[#This Row],[Date]],2)</f>
        <v>1994</v>
      </c>
      <c r="P5870" s="59" t="str">
        <f>MID(NICAP[[#This Row],[Date]],3,2)</f>
        <v>02</v>
      </c>
      <c r="Q5870" s="59" t="str">
        <f>RIGHT(NICAP[[#This Row],[Date]],2)</f>
        <v>01</v>
      </c>
      <c r="R5870" s="26">
        <f>DATE(NICAP[[#This Row],[Year]],NICAP[[#This Row],[Month]],NICAP[[#This Row],[Day]])</f>
        <v>34366</v>
      </c>
      <c r="S5870" s="35" t="str">
        <f t="shared" si="182"/>
        <v/>
      </c>
      <c r="T5870" s="24" t="str">
        <f t="shared" si="183"/>
        <v>Italy</v>
      </c>
    </row>
    <row r="5871" spans="1:20" ht="12.75" customHeight="1" x14ac:dyDescent="0.2">
      <c r="A5871" s="35">
        <v>5862</v>
      </c>
      <c r="B5871" s="53">
        <v>940203</v>
      </c>
      <c r="C5871" s="39" t="s">
        <v>1808</v>
      </c>
      <c r="D5871" s="39" t="s">
        <v>1673</v>
      </c>
      <c r="E5871" s="39" t="str">
        <f>IF(AND(LEN(NICAP[[#This Row],[State or      Country]])=2,NICAP[[#This Row],[State or      Country]]&lt;&gt;"UK"),"US","Other")</f>
        <v>US</v>
      </c>
      <c r="F5871" s="38">
        <v>4</v>
      </c>
      <c r="G5871" s="41"/>
      <c r="H5871" s="41"/>
      <c r="I5871" s="41"/>
      <c r="J5871" s="41"/>
      <c r="K5871" s="41"/>
      <c r="L5871" s="36" t="s">
        <v>1807</v>
      </c>
      <c r="M5871" s="36" t="str">
        <f>IF(LEFT(NICAP[[#This Row],[Date]],1)=0,"Y","N")</f>
        <v>N</v>
      </c>
      <c r="N5871" s="36"/>
      <c r="O5871" s="36" t="str">
        <f>19&amp;LEFT(NICAP[[#This Row],[Date]],2)</f>
        <v>1994</v>
      </c>
      <c r="P5871" s="36" t="str">
        <f>MID(NICAP[[#This Row],[Date]],3,2)</f>
        <v>02</v>
      </c>
      <c r="Q5871" s="36" t="str">
        <f>RIGHT(NICAP[[#This Row],[Date]],2)</f>
        <v>03</v>
      </c>
      <c r="R5871" s="26">
        <f>DATE(NICAP[[#This Row],[Year]],NICAP[[#This Row],[Month]],NICAP[[#This Row],[Day]])</f>
        <v>34368</v>
      </c>
      <c r="S5871" s="35" t="str">
        <f t="shared" si="182"/>
        <v>NC</v>
      </c>
      <c r="T5871" s="24" t="str">
        <f t="shared" si="183"/>
        <v>US</v>
      </c>
    </row>
    <row r="5872" spans="1:20" ht="12.75" customHeight="1" x14ac:dyDescent="0.2">
      <c r="A5872" s="35">
        <v>5863</v>
      </c>
      <c r="B5872" s="55">
        <v>940215</v>
      </c>
      <c r="C5872" s="39" t="s">
        <v>1806</v>
      </c>
      <c r="D5872" s="39" t="s">
        <v>1805</v>
      </c>
      <c r="E5872" s="39" t="str">
        <f>IF(AND(LEN(NICAP[[#This Row],[State or      Country]])=2,NICAP[[#This Row],[State or      Country]]&lt;&gt;"UK"),"US","Other")</f>
        <v>Other</v>
      </c>
      <c r="F5872" s="38">
        <v>3</v>
      </c>
      <c r="G5872" s="37"/>
      <c r="H5872" s="37"/>
      <c r="I5872" s="37"/>
      <c r="J5872" s="37"/>
      <c r="K5872" s="37"/>
      <c r="L5872" s="36" t="s">
        <v>1804</v>
      </c>
      <c r="M5872" s="36" t="str">
        <f>IF(LEFT(NICAP[[#This Row],[Date]],1)=0,"Y","N")</f>
        <v>N</v>
      </c>
      <c r="N5872" s="36"/>
      <c r="O5872" s="36" t="str">
        <f>19&amp;LEFT(NICAP[[#This Row],[Date]],2)</f>
        <v>1994</v>
      </c>
      <c r="P5872" s="36" t="str">
        <f>MID(NICAP[[#This Row],[Date]],3,2)</f>
        <v>02</v>
      </c>
      <c r="Q5872" s="36" t="str">
        <f>RIGHT(NICAP[[#This Row],[Date]],2)</f>
        <v>15</v>
      </c>
      <c r="R5872" s="26">
        <f>DATE(NICAP[[#This Row],[Year]],NICAP[[#This Row],[Month]],NICAP[[#This Row],[Day]])</f>
        <v>34380</v>
      </c>
      <c r="S5872" s="35" t="str">
        <f t="shared" si="182"/>
        <v/>
      </c>
      <c r="T5872" s="24" t="str">
        <f t="shared" si="183"/>
        <v>Sweden</v>
      </c>
    </row>
    <row r="5873" spans="1:20" ht="27.75" customHeight="1" x14ac:dyDescent="0.2">
      <c r="A5873" s="35">
        <v>5864</v>
      </c>
      <c r="B5873" s="58">
        <v>940312</v>
      </c>
      <c r="C5873" s="44" t="s">
        <v>1803</v>
      </c>
      <c r="D5873" s="44" t="s">
        <v>1802</v>
      </c>
      <c r="E5873" s="44" t="str">
        <f>IF(AND(LEN(NICAP[[#This Row],[State or      Country]])=2,NICAP[[#This Row],[State or      Country]]&lt;&gt;"UK"),"US","Other")</f>
        <v>Other</v>
      </c>
      <c r="F5873" s="43">
        <v>10</v>
      </c>
      <c r="G5873" s="41"/>
      <c r="H5873" s="41"/>
      <c r="I5873" s="41"/>
      <c r="J5873" s="41"/>
      <c r="K5873" s="41"/>
      <c r="L5873" s="42" t="s">
        <v>1801</v>
      </c>
      <c r="M5873" s="42" t="str">
        <f>IF(LEFT(NICAP[[#This Row],[Date]],1)=0,"Y","N")</f>
        <v>N</v>
      </c>
      <c r="N5873" s="42"/>
      <c r="O5873" s="42" t="str">
        <f>19&amp;LEFT(NICAP[[#This Row],[Date]],2)</f>
        <v>1994</v>
      </c>
      <c r="P5873" s="42" t="str">
        <f>MID(NICAP[[#This Row],[Date]],3,2)</f>
        <v>03</v>
      </c>
      <c r="Q5873" s="42" t="str">
        <f>RIGHT(NICAP[[#This Row],[Date]],2)</f>
        <v>12</v>
      </c>
      <c r="R5873" s="26">
        <f>DATE(NICAP[[#This Row],[Year]],NICAP[[#This Row],[Month]],NICAP[[#This Row],[Day]])</f>
        <v>34405</v>
      </c>
      <c r="S5873" s="35" t="str">
        <f t="shared" si="182"/>
        <v/>
      </c>
      <c r="T5873" s="24" t="str">
        <f t="shared" si="183"/>
        <v>UK</v>
      </c>
    </row>
    <row r="5874" spans="1:20" ht="12.75" customHeight="1" x14ac:dyDescent="0.2">
      <c r="A5874" s="35">
        <v>5865</v>
      </c>
      <c r="B5874" s="53">
        <v>940412</v>
      </c>
      <c r="C5874" s="39" t="s">
        <v>1800</v>
      </c>
      <c r="D5874" s="39" t="s">
        <v>1799</v>
      </c>
      <c r="E5874" s="39" t="str">
        <f>IF(AND(LEN(NICAP[[#This Row],[State or      Country]])=2,NICAP[[#This Row],[State or      Country]]&lt;&gt;"UK"),"US","Other")</f>
        <v>US</v>
      </c>
      <c r="F5874" s="38">
        <v>4</v>
      </c>
      <c r="G5874" s="37"/>
      <c r="H5874" s="37"/>
      <c r="I5874" s="37"/>
      <c r="J5874" s="37"/>
      <c r="K5874" s="37"/>
      <c r="L5874" s="36" t="s">
        <v>1798</v>
      </c>
      <c r="M5874" s="36" t="str">
        <f>IF(LEFT(NICAP[[#This Row],[Date]],1)=0,"Y","N")</f>
        <v>N</v>
      </c>
      <c r="N5874" s="36"/>
      <c r="O5874" s="36" t="str">
        <f>19&amp;LEFT(NICAP[[#This Row],[Date]],2)</f>
        <v>1994</v>
      </c>
      <c r="P5874" s="36" t="str">
        <f>MID(NICAP[[#This Row],[Date]],3,2)</f>
        <v>04</v>
      </c>
      <c r="Q5874" s="36" t="str">
        <f>RIGHT(NICAP[[#This Row],[Date]],2)</f>
        <v>12</v>
      </c>
      <c r="R5874" s="26">
        <f>DATE(NICAP[[#This Row],[Year]],NICAP[[#This Row],[Month]],NICAP[[#This Row],[Day]])</f>
        <v>34436</v>
      </c>
      <c r="S5874" s="35" t="str">
        <f t="shared" si="182"/>
        <v>TN</v>
      </c>
      <c r="T5874" s="24" t="str">
        <f t="shared" si="183"/>
        <v>US</v>
      </c>
    </row>
    <row r="5875" spans="1:20" ht="12.75" customHeight="1" x14ac:dyDescent="0.2">
      <c r="A5875" s="35">
        <v>5866</v>
      </c>
      <c r="B5875" s="55">
        <v>940706</v>
      </c>
      <c r="C5875" s="39" t="s">
        <v>1797</v>
      </c>
      <c r="D5875" s="39" t="s">
        <v>1796</v>
      </c>
      <c r="E5875" s="39" t="str">
        <f>IF(AND(LEN(NICAP[[#This Row],[State or      Country]])=2,NICAP[[#This Row],[State or      Country]]&lt;&gt;"UK"),"US","Other")</f>
        <v>Other</v>
      </c>
      <c r="F5875" s="38">
        <v>1</v>
      </c>
      <c r="G5875" s="37"/>
      <c r="H5875" s="37"/>
      <c r="I5875" s="37"/>
      <c r="J5875" s="37"/>
      <c r="K5875" s="37"/>
      <c r="L5875" s="36" t="s">
        <v>1795</v>
      </c>
      <c r="M5875" s="36" t="str">
        <f>IF(LEFT(NICAP[[#This Row],[Date]],1)=0,"Y","N")</f>
        <v>N</v>
      </c>
      <c r="N5875" s="36"/>
      <c r="O5875" s="36" t="str">
        <f>19&amp;LEFT(NICAP[[#This Row],[Date]],2)</f>
        <v>1994</v>
      </c>
      <c r="P5875" s="36" t="str">
        <f>MID(NICAP[[#This Row],[Date]],3,2)</f>
        <v>07</v>
      </c>
      <c r="Q5875" s="36" t="str">
        <f>RIGHT(NICAP[[#This Row],[Date]],2)</f>
        <v>06</v>
      </c>
      <c r="R5875" s="26">
        <f>DATE(NICAP[[#This Row],[Year]],NICAP[[#This Row],[Month]],NICAP[[#This Row],[Day]])</f>
        <v>34521</v>
      </c>
      <c r="S5875" s="35" t="str">
        <f t="shared" si="182"/>
        <v/>
      </c>
      <c r="T5875" s="24" t="str">
        <f t="shared" si="183"/>
        <v>Hungary</v>
      </c>
    </row>
    <row r="5876" spans="1:20" ht="57" customHeight="1" x14ac:dyDescent="0.2">
      <c r="A5876" s="35">
        <v>5867</v>
      </c>
      <c r="B5876" s="57">
        <v>940724</v>
      </c>
      <c r="C5876" s="50" t="s">
        <v>1794</v>
      </c>
      <c r="D5876" s="50" t="s">
        <v>1793</v>
      </c>
      <c r="E5876" s="50" t="str">
        <f>IF(AND(LEN(NICAP[[#This Row],[State or      Country]])=2,NICAP[[#This Row],[State or      Country]]&lt;&gt;"UK"),"US","Other")</f>
        <v>US</v>
      </c>
      <c r="F5876" s="49">
        <v>2</v>
      </c>
      <c r="G5876" s="48"/>
      <c r="H5876" s="48"/>
      <c r="I5876" s="48"/>
      <c r="J5876" s="48"/>
      <c r="K5876" s="48"/>
      <c r="L5876" s="36" t="s">
        <v>1792</v>
      </c>
      <c r="M5876" s="36" t="str">
        <f>IF(LEFT(NICAP[[#This Row],[Date]],1)=0,"Y","N")</f>
        <v>N</v>
      </c>
      <c r="N5876" s="36"/>
      <c r="O5876" s="36" t="str">
        <f>19&amp;LEFT(NICAP[[#This Row],[Date]],2)</f>
        <v>1994</v>
      </c>
      <c r="P5876" s="36" t="str">
        <f>MID(NICAP[[#This Row],[Date]],3,2)</f>
        <v>07</v>
      </c>
      <c r="Q5876" s="36" t="str">
        <f>RIGHT(NICAP[[#This Row],[Date]],2)</f>
        <v>24</v>
      </c>
      <c r="R5876" s="26">
        <f>DATE(NICAP[[#This Row],[Year]],NICAP[[#This Row],[Month]],NICAP[[#This Row],[Day]])</f>
        <v>34539</v>
      </c>
      <c r="S5876" s="35" t="str">
        <f t="shared" si="182"/>
        <v>AU</v>
      </c>
      <c r="T5876" s="24" t="str">
        <f t="shared" si="183"/>
        <v>US</v>
      </c>
    </row>
    <row r="5877" spans="1:20" ht="56.25" customHeight="1" x14ac:dyDescent="0.2">
      <c r="A5877" s="35">
        <v>5868</v>
      </c>
      <c r="B5877" s="57">
        <v>940724</v>
      </c>
      <c r="C5877" s="50" t="s">
        <v>1794</v>
      </c>
      <c r="D5877" s="50" t="s">
        <v>1793</v>
      </c>
      <c r="E5877" s="50" t="str">
        <f>IF(AND(LEN(NICAP[[#This Row],[State or      Country]])=2,NICAP[[#This Row],[State or      Country]]&lt;&gt;"UK"),"US","Other")</f>
        <v>US</v>
      </c>
      <c r="F5877" s="49">
        <v>7</v>
      </c>
      <c r="G5877" s="48"/>
      <c r="H5877" s="48"/>
      <c r="I5877" s="48"/>
      <c r="J5877" s="48"/>
      <c r="K5877" s="48"/>
      <c r="L5877" s="36" t="s">
        <v>1792</v>
      </c>
      <c r="M5877" s="36" t="str">
        <f>IF(LEFT(NICAP[[#This Row],[Date]],1)=0,"Y","N")</f>
        <v>N</v>
      </c>
      <c r="N5877" s="36"/>
      <c r="O5877" s="36" t="str">
        <f>19&amp;LEFT(NICAP[[#This Row],[Date]],2)</f>
        <v>1994</v>
      </c>
      <c r="P5877" s="36" t="str">
        <f>MID(NICAP[[#This Row],[Date]],3,2)</f>
        <v>07</v>
      </c>
      <c r="Q5877" s="36" t="str">
        <f>RIGHT(NICAP[[#This Row],[Date]],2)</f>
        <v>24</v>
      </c>
      <c r="R5877" s="26">
        <f>DATE(NICAP[[#This Row],[Year]],NICAP[[#This Row],[Month]],NICAP[[#This Row],[Day]])</f>
        <v>34539</v>
      </c>
      <c r="S5877" s="35" t="str">
        <f t="shared" si="182"/>
        <v>AU</v>
      </c>
      <c r="T5877" s="24" t="str">
        <f t="shared" si="183"/>
        <v>US</v>
      </c>
    </row>
    <row r="5878" spans="1:20" ht="12.75" customHeight="1" x14ac:dyDescent="0.2">
      <c r="A5878" s="35">
        <v>5869</v>
      </c>
      <c r="B5878" s="53">
        <v>940831</v>
      </c>
      <c r="C5878" s="39" t="s">
        <v>1790</v>
      </c>
      <c r="D5878" s="39" t="s">
        <v>1787</v>
      </c>
      <c r="E5878" s="39" t="str">
        <f>IF(AND(LEN(NICAP[[#This Row],[State or      Country]])=2,NICAP[[#This Row],[State or      Country]]&lt;&gt;"UK"),"US","Other")</f>
        <v>US</v>
      </c>
      <c r="F5878" s="38">
        <v>4</v>
      </c>
      <c r="G5878" s="37"/>
      <c r="H5878" s="37"/>
      <c r="I5878" s="37"/>
      <c r="J5878" s="37"/>
      <c r="K5878" s="37"/>
      <c r="L5878" s="36" t="s">
        <v>1791</v>
      </c>
      <c r="M5878" s="36" t="str">
        <f>IF(LEFT(NICAP[[#This Row],[Date]],1)=0,"Y","N")</f>
        <v>N</v>
      </c>
      <c r="N5878" s="36"/>
      <c r="O5878" s="36" t="str">
        <f>19&amp;LEFT(NICAP[[#This Row],[Date]],2)</f>
        <v>1994</v>
      </c>
      <c r="P5878" s="36" t="str">
        <f>MID(NICAP[[#This Row],[Date]],3,2)</f>
        <v>08</v>
      </c>
      <c r="Q5878" s="36" t="str">
        <f>RIGHT(NICAP[[#This Row],[Date]],2)</f>
        <v>31</v>
      </c>
      <c r="R5878" s="26">
        <f>DATE(NICAP[[#This Row],[Year]],NICAP[[#This Row],[Month]],NICAP[[#This Row],[Day]])</f>
        <v>34577</v>
      </c>
      <c r="S5878" s="35" t="str">
        <f t="shared" si="182"/>
        <v>IN</v>
      </c>
      <c r="T5878" s="24" t="str">
        <f t="shared" si="183"/>
        <v>US</v>
      </c>
    </row>
    <row r="5879" spans="1:20" ht="12.75" customHeight="1" x14ac:dyDescent="0.2">
      <c r="A5879" s="35">
        <v>5870</v>
      </c>
      <c r="B5879" s="53">
        <v>940831</v>
      </c>
      <c r="C5879" s="39" t="s">
        <v>1790</v>
      </c>
      <c r="D5879" s="39" t="s">
        <v>1787</v>
      </c>
      <c r="E5879" s="39" t="str">
        <f>IF(AND(LEN(NICAP[[#This Row],[State or      Country]])=2,NICAP[[#This Row],[State or      Country]]&lt;&gt;"UK"),"US","Other")</f>
        <v>US</v>
      </c>
      <c r="F5879" s="38">
        <v>8</v>
      </c>
      <c r="G5879" s="37"/>
      <c r="H5879" s="37"/>
      <c r="I5879" s="37"/>
      <c r="J5879" s="37"/>
      <c r="K5879" s="37"/>
      <c r="L5879" s="36" t="s">
        <v>1789</v>
      </c>
      <c r="M5879" s="36" t="str">
        <f>IF(LEFT(NICAP[[#This Row],[Date]],1)=0,"Y","N")</f>
        <v>N</v>
      </c>
      <c r="N5879" s="36"/>
      <c r="O5879" s="36" t="str">
        <f>19&amp;LEFT(NICAP[[#This Row],[Date]],2)</f>
        <v>1994</v>
      </c>
      <c r="P5879" s="36" t="str">
        <f>MID(NICAP[[#This Row],[Date]],3,2)</f>
        <v>08</v>
      </c>
      <c r="Q5879" s="36" t="str">
        <f>RIGHT(NICAP[[#This Row],[Date]],2)</f>
        <v>31</v>
      </c>
      <c r="R5879" s="26">
        <f>DATE(NICAP[[#This Row],[Year]],NICAP[[#This Row],[Month]],NICAP[[#This Row],[Day]])</f>
        <v>34577</v>
      </c>
      <c r="S5879" s="35" t="str">
        <f t="shared" si="182"/>
        <v>IN</v>
      </c>
      <c r="T5879" s="24" t="str">
        <f t="shared" si="183"/>
        <v>US</v>
      </c>
    </row>
    <row r="5880" spans="1:20" ht="12.75" customHeight="1" x14ac:dyDescent="0.2">
      <c r="A5880" s="35">
        <v>5871</v>
      </c>
      <c r="B5880" s="55">
        <v>940909</v>
      </c>
      <c r="C5880" s="39" t="s">
        <v>1788</v>
      </c>
      <c r="D5880" s="39" t="s">
        <v>1787</v>
      </c>
      <c r="E5880" s="39" t="str">
        <f>IF(AND(LEN(NICAP[[#This Row],[State or      Country]])=2,NICAP[[#This Row],[State or      Country]]&lt;&gt;"UK"),"US","Other")</f>
        <v>US</v>
      </c>
      <c r="F5880" s="38">
        <v>1</v>
      </c>
      <c r="G5880" s="37"/>
      <c r="H5880" s="37"/>
      <c r="I5880" s="37"/>
      <c r="J5880" s="37"/>
      <c r="K5880" s="37"/>
      <c r="L5880" s="36" t="s">
        <v>1786</v>
      </c>
      <c r="M5880" s="36" t="str">
        <f>IF(LEFT(NICAP[[#This Row],[Date]],1)=0,"Y","N")</f>
        <v>N</v>
      </c>
      <c r="N5880" s="36"/>
      <c r="O5880" s="36" t="str">
        <f>19&amp;LEFT(NICAP[[#This Row],[Date]],2)</f>
        <v>1994</v>
      </c>
      <c r="P5880" s="36" t="str">
        <f>MID(NICAP[[#This Row],[Date]],3,2)</f>
        <v>09</v>
      </c>
      <c r="Q5880" s="36" t="str">
        <f>RIGHT(NICAP[[#This Row],[Date]],2)</f>
        <v>09</v>
      </c>
      <c r="R5880" s="26">
        <f>DATE(NICAP[[#This Row],[Year]],NICAP[[#This Row],[Month]],NICAP[[#This Row],[Day]])</f>
        <v>34586</v>
      </c>
      <c r="S5880" s="35" t="str">
        <f t="shared" si="182"/>
        <v>IN</v>
      </c>
      <c r="T5880" s="24" t="str">
        <f t="shared" si="183"/>
        <v>US</v>
      </c>
    </row>
    <row r="5881" spans="1:20" ht="12.75" customHeight="1" x14ac:dyDescent="0.2">
      <c r="A5881" s="35">
        <v>5872</v>
      </c>
      <c r="B5881" s="53">
        <v>941011</v>
      </c>
      <c r="C5881" s="39" t="s">
        <v>1785</v>
      </c>
      <c r="D5881" s="39" t="s">
        <v>1784</v>
      </c>
      <c r="E5881" s="39" t="str">
        <f>IF(AND(LEN(NICAP[[#This Row],[State or      Country]])=2,NICAP[[#This Row],[State or      Country]]&lt;&gt;"UK"),"US","Other")</f>
        <v>US</v>
      </c>
      <c r="F5881" s="38">
        <v>4</v>
      </c>
      <c r="G5881" s="37"/>
      <c r="H5881" s="37"/>
      <c r="I5881" s="37"/>
      <c r="J5881" s="37"/>
      <c r="K5881" s="37"/>
      <c r="L5881" s="36" t="s">
        <v>1783</v>
      </c>
      <c r="M5881" s="36" t="str">
        <f>IF(LEFT(NICAP[[#This Row],[Date]],1)=0,"Y","N")</f>
        <v>N</v>
      </c>
      <c r="N5881" s="36"/>
      <c r="O5881" s="36" t="str">
        <f>19&amp;LEFT(NICAP[[#This Row],[Date]],2)</f>
        <v>1994</v>
      </c>
      <c r="P5881" s="36" t="str">
        <f>MID(NICAP[[#This Row],[Date]],3,2)</f>
        <v>10</v>
      </c>
      <c r="Q5881" s="36" t="str">
        <f>RIGHT(NICAP[[#This Row],[Date]],2)</f>
        <v>11</v>
      </c>
      <c r="R5881" s="26">
        <f>DATE(NICAP[[#This Row],[Year]],NICAP[[#This Row],[Month]],NICAP[[#This Row],[Day]])</f>
        <v>34618</v>
      </c>
      <c r="S5881" s="35" t="str">
        <f t="shared" si="182"/>
        <v>SD</v>
      </c>
      <c r="T5881" s="24" t="str">
        <f t="shared" si="183"/>
        <v>US</v>
      </c>
    </row>
    <row r="5882" spans="1:20" ht="12.75" customHeight="1" x14ac:dyDescent="0.2">
      <c r="A5882" s="35">
        <v>5873</v>
      </c>
      <c r="B5882" s="55">
        <v>941200</v>
      </c>
      <c r="C5882" s="39" t="s">
        <v>1782</v>
      </c>
      <c r="D5882" s="39" t="s">
        <v>1694</v>
      </c>
      <c r="E5882" s="39" t="str">
        <f>IF(AND(LEN(NICAP[[#This Row],[State or      Country]])=2,NICAP[[#This Row],[State or      Country]]&lt;&gt;"UK"),"US","Other")</f>
        <v>US</v>
      </c>
      <c r="F5882" s="38">
        <v>2</v>
      </c>
      <c r="G5882" s="37"/>
      <c r="H5882" s="37"/>
      <c r="I5882" s="37"/>
      <c r="J5882" s="37"/>
      <c r="K5882" s="37"/>
      <c r="L5882" s="36" t="s">
        <v>1781</v>
      </c>
      <c r="M5882" s="36" t="str">
        <f>IF(LEFT(NICAP[[#This Row],[Date]],1)=0,"Y","N")</f>
        <v>N</v>
      </c>
      <c r="N5882" s="36"/>
      <c r="O5882" s="36" t="str">
        <f>19&amp;LEFT(NICAP[[#This Row],[Date]],2)</f>
        <v>1994</v>
      </c>
      <c r="P5882" s="36" t="str">
        <f>MID(NICAP[[#This Row],[Date]],3,2)</f>
        <v>12</v>
      </c>
      <c r="Q5882" s="36" t="str">
        <f>RIGHT(NICAP[[#This Row],[Date]],2)</f>
        <v>00</v>
      </c>
      <c r="R5882" s="26">
        <f>DATE(NICAP[[#This Row],[Year]],NICAP[[#This Row],[Month]],NICAP[[#This Row],[Day]])</f>
        <v>34668</v>
      </c>
      <c r="S5882" s="35" t="str">
        <f t="shared" si="182"/>
        <v>OH</v>
      </c>
      <c r="T5882" s="24" t="str">
        <f t="shared" si="183"/>
        <v>US</v>
      </c>
    </row>
    <row r="5883" spans="1:20" ht="12.75" customHeight="1" x14ac:dyDescent="0.2">
      <c r="A5883" s="35">
        <v>5874</v>
      </c>
      <c r="B5883" s="55">
        <v>950102</v>
      </c>
      <c r="C5883" s="39" t="s">
        <v>1780</v>
      </c>
      <c r="D5883" s="39" t="s">
        <v>1707</v>
      </c>
      <c r="E5883" s="39" t="str">
        <f>IF(AND(LEN(NICAP[[#This Row],[State or      Country]])=2,NICAP[[#This Row],[State or      Country]]&lt;&gt;"UK"),"US","Other")</f>
        <v>US</v>
      </c>
      <c r="F5883" s="38">
        <v>4</v>
      </c>
      <c r="G5883" s="41"/>
      <c r="H5883" s="41"/>
      <c r="I5883" s="41"/>
      <c r="J5883" s="41"/>
      <c r="K5883" s="41"/>
      <c r="L5883" s="36" t="s">
        <v>1779</v>
      </c>
      <c r="M5883" s="36" t="str">
        <f>IF(LEFT(NICAP[[#This Row],[Date]],1)=0,"Y","N")</f>
        <v>N</v>
      </c>
      <c r="N5883" s="36"/>
      <c r="O5883" s="36" t="str">
        <f>19&amp;LEFT(NICAP[[#This Row],[Date]],2)</f>
        <v>1995</v>
      </c>
      <c r="P5883" s="36" t="str">
        <f>MID(NICAP[[#This Row],[Date]],3,2)</f>
        <v>01</v>
      </c>
      <c r="Q5883" s="36" t="str">
        <f>RIGHT(NICAP[[#This Row],[Date]],2)</f>
        <v>02</v>
      </c>
      <c r="R5883" s="26">
        <f>DATE(NICAP[[#This Row],[Year]],NICAP[[#This Row],[Month]],NICAP[[#This Row],[Day]])</f>
        <v>34701</v>
      </c>
      <c r="S5883" s="35" t="str">
        <f t="shared" si="182"/>
        <v>WA</v>
      </c>
      <c r="T5883" s="24" t="str">
        <f t="shared" si="183"/>
        <v>US</v>
      </c>
    </row>
    <row r="5884" spans="1:20" ht="12.75" customHeight="1" x14ac:dyDescent="0.2">
      <c r="A5884" s="35">
        <v>5875</v>
      </c>
      <c r="B5884" s="53">
        <v>950525</v>
      </c>
      <c r="C5884" s="39" t="s">
        <v>1778</v>
      </c>
      <c r="D5884" s="39" t="s">
        <v>1667</v>
      </c>
      <c r="E5884" s="39" t="str">
        <f>IF(AND(LEN(NICAP[[#This Row],[State or      Country]])=2,NICAP[[#This Row],[State or      Country]]&lt;&gt;"UK"),"US","Other")</f>
        <v>US</v>
      </c>
      <c r="F5884" s="38">
        <v>9</v>
      </c>
      <c r="G5884" s="47" t="s">
        <v>1666</v>
      </c>
      <c r="H5884" s="46">
        <v>5</v>
      </c>
      <c r="I5884" s="37"/>
      <c r="J5884" s="37"/>
      <c r="K5884" s="37"/>
      <c r="L5884" s="36" t="s">
        <v>1777</v>
      </c>
      <c r="M5884" s="36" t="str">
        <f>IF(LEFT(NICAP[[#This Row],[Date]],1)=0,"Y","N")</f>
        <v>N</v>
      </c>
      <c r="N5884" s="36"/>
      <c r="O5884" s="36" t="str">
        <f>19&amp;LEFT(NICAP[[#This Row],[Date]],2)</f>
        <v>1995</v>
      </c>
      <c r="P5884" s="36" t="str">
        <f>MID(NICAP[[#This Row],[Date]],3,2)</f>
        <v>05</v>
      </c>
      <c r="Q5884" s="36" t="str">
        <f>RIGHT(NICAP[[#This Row],[Date]],2)</f>
        <v>25</v>
      </c>
      <c r="R5884" s="26">
        <f>DATE(NICAP[[#This Row],[Year]],NICAP[[#This Row],[Month]],NICAP[[#This Row],[Day]])</f>
        <v>34844</v>
      </c>
      <c r="S5884" s="35" t="str">
        <f t="shared" si="182"/>
        <v>TX</v>
      </c>
      <c r="T5884" s="24" t="str">
        <f t="shared" si="183"/>
        <v>US</v>
      </c>
    </row>
    <row r="5885" spans="1:20" ht="12.75" customHeight="1" x14ac:dyDescent="0.2">
      <c r="A5885" s="35">
        <v>5876</v>
      </c>
      <c r="B5885" s="53">
        <v>950525</v>
      </c>
      <c r="C5885" s="39" t="s">
        <v>1778</v>
      </c>
      <c r="D5885" s="39" t="s">
        <v>1667</v>
      </c>
      <c r="E5885" s="39" t="str">
        <f>IF(AND(LEN(NICAP[[#This Row],[State or      Country]])=2,NICAP[[#This Row],[State or      Country]]&lt;&gt;"UK"),"US","Other")</f>
        <v>US</v>
      </c>
      <c r="F5885" s="38">
        <v>11</v>
      </c>
      <c r="G5885" s="37"/>
      <c r="H5885" s="37"/>
      <c r="I5885" s="37"/>
      <c r="J5885" s="37"/>
      <c r="K5885" s="37"/>
      <c r="L5885" s="36" t="s">
        <v>1777</v>
      </c>
      <c r="M5885" s="36" t="str">
        <f>IF(LEFT(NICAP[[#This Row],[Date]],1)=0,"Y","N")</f>
        <v>N</v>
      </c>
      <c r="N5885" s="36"/>
      <c r="O5885" s="36" t="str">
        <f>19&amp;LEFT(NICAP[[#This Row],[Date]],2)</f>
        <v>1995</v>
      </c>
      <c r="P5885" s="36" t="str">
        <f>MID(NICAP[[#This Row],[Date]],3,2)</f>
        <v>05</v>
      </c>
      <c r="Q5885" s="36" t="str">
        <f>RIGHT(NICAP[[#This Row],[Date]],2)</f>
        <v>25</v>
      </c>
      <c r="R5885" s="26">
        <f>DATE(NICAP[[#This Row],[Year]],NICAP[[#This Row],[Month]],NICAP[[#This Row],[Day]])</f>
        <v>34844</v>
      </c>
      <c r="S5885" s="35" t="str">
        <f t="shared" si="182"/>
        <v>TX</v>
      </c>
      <c r="T5885" s="24" t="str">
        <f t="shared" si="183"/>
        <v>US</v>
      </c>
    </row>
    <row r="5886" spans="1:20" ht="12.75" customHeight="1" x14ac:dyDescent="0.2">
      <c r="A5886" s="35">
        <v>5877</v>
      </c>
      <c r="B5886" s="53">
        <v>950715</v>
      </c>
      <c r="C5886" s="39" t="s">
        <v>1776</v>
      </c>
      <c r="D5886" s="39" t="s">
        <v>1775</v>
      </c>
      <c r="E5886" s="39" t="str">
        <f>IF(AND(LEN(NICAP[[#This Row],[State or      Country]])=2,NICAP[[#This Row],[State or      Country]]&lt;&gt;"UK"),"US","Other")</f>
        <v>US</v>
      </c>
      <c r="F5886" s="38">
        <v>1</v>
      </c>
      <c r="G5886" s="37"/>
      <c r="H5886" s="37"/>
      <c r="I5886" s="37"/>
      <c r="J5886" s="37"/>
      <c r="K5886" s="37"/>
      <c r="L5886" s="36" t="s">
        <v>1774</v>
      </c>
      <c r="M5886" s="36" t="str">
        <f>IF(LEFT(NICAP[[#This Row],[Date]],1)=0,"Y","N")</f>
        <v>N</v>
      </c>
      <c r="N5886" s="36"/>
      <c r="O5886" s="36" t="str">
        <f>19&amp;LEFT(NICAP[[#This Row],[Date]],2)</f>
        <v>1995</v>
      </c>
      <c r="P5886" s="36" t="str">
        <f>MID(NICAP[[#This Row],[Date]],3,2)</f>
        <v>07</v>
      </c>
      <c r="Q5886" s="36" t="str">
        <f>RIGHT(NICAP[[#This Row],[Date]],2)</f>
        <v>15</v>
      </c>
      <c r="R5886" s="26">
        <f>DATE(NICAP[[#This Row],[Year]],NICAP[[#This Row],[Month]],NICAP[[#This Row],[Day]])</f>
        <v>34895</v>
      </c>
      <c r="S5886" s="35" t="str">
        <f t="shared" si="182"/>
        <v>CT</v>
      </c>
      <c r="T5886" s="24" t="str">
        <f t="shared" si="183"/>
        <v>US</v>
      </c>
    </row>
    <row r="5887" spans="1:20" ht="12.75" customHeight="1" x14ac:dyDescent="0.2">
      <c r="A5887" s="35">
        <v>5878</v>
      </c>
      <c r="B5887" s="55">
        <v>950915</v>
      </c>
      <c r="C5887" s="39" t="s">
        <v>1773</v>
      </c>
      <c r="D5887" s="39" t="s">
        <v>1772</v>
      </c>
      <c r="E5887" s="39" t="str">
        <f>IF(AND(LEN(NICAP[[#This Row],[State or      Country]])=2,NICAP[[#This Row],[State or      Country]]&lt;&gt;"UK"),"US","Other")</f>
        <v>US</v>
      </c>
      <c r="F5887" s="38">
        <v>4</v>
      </c>
      <c r="G5887" s="37"/>
      <c r="H5887" s="37"/>
      <c r="I5887" s="37"/>
      <c r="J5887" s="37"/>
      <c r="K5887" s="37"/>
      <c r="L5887" s="36" t="s">
        <v>1771</v>
      </c>
      <c r="M5887" s="36" t="str">
        <f>IF(LEFT(NICAP[[#This Row],[Date]],1)=0,"Y","N")</f>
        <v>N</v>
      </c>
      <c r="N5887" s="36"/>
      <c r="O5887" s="36" t="str">
        <f>19&amp;LEFT(NICAP[[#This Row],[Date]],2)</f>
        <v>1995</v>
      </c>
      <c r="P5887" s="36" t="str">
        <f>MID(NICAP[[#This Row],[Date]],3,2)</f>
        <v>09</v>
      </c>
      <c r="Q5887" s="36" t="str">
        <f>RIGHT(NICAP[[#This Row],[Date]],2)</f>
        <v>15</v>
      </c>
      <c r="R5887" s="26">
        <f>DATE(NICAP[[#This Row],[Year]],NICAP[[#This Row],[Month]],NICAP[[#This Row],[Day]])</f>
        <v>34957</v>
      </c>
      <c r="S5887" s="35" t="str">
        <f t="shared" si="182"/>
        <v>OK</v>
      </c>
      <c r="T5887" s="24" t="str">
        <f t="shared" si="183"/>
        <v>US</v>
      </c>
    </row>
    <row r="5888" spans="1:20" ht="12.75" customHeight="1" x14ac:dyDescent="0.2">
      <c r="A5888" s="35">
        <v>5879</v>
      </c>
      <c r="B5888" s="53">
        <v>951117</v>
      </c>
      <c r="C5888" s="39" t="s">
        <v>1770</v>
      </c>
      <c r="D5888" s="39" t="s">
        <v>1758</v>
      </c>
      <c r="E5888" s="39" t="str">
        <f>IF(AND(LEN(NICAP[[#This Row],[State or      Country]])=2,NICAP[[#This Row],[State or      Country]]&lt;&gt;"UK"),"US","Other")</f>
        <v>US</v>
      </c>
      <c r="F5888" s="38">
        <v>11</v>
      </c>
      <c r="G5888" s="47" t="s">
        <v>1757</v>
      </c>
      <c r="H5888" s="46">
        <v>5</v>
      </c>
      <c r="I5888" s="37"/>
      <c r="J5888" s="37"/>
      <c r="K5888" s="37"/>
      <c r="L5888" s="36" t="s">
        <v>1769</v>
      </c>
      <c r="M5888" s="36" t="str">
        <f>IF(LEFT(NICAP[[#This Row],[Date]],1)=0,"Y","N")</f>
        <v>N</v>
      </c>
      <c r="N5888" s="36"/>
      <c r="O5888" s="36" t="str">
        <f>19&amp;LEFT(NICAP[[#This Row],[Date]],2)</f>
        <v>1995</v>
      </c>
      <c r="P5888" s="36" t="str">
        <f>MID(NICAP[[#This Row],[Date]],3,2)</f>
        <v>11</v>
      </c>
      <c r="Q5888" s="36" t="str">
        <f>RIGHT(NICAP[[#This Row],[Date]],2)</f>
        <v>17</v>
      </c>
      <c r="R5888" s="26">
        <f>DATE(NICAP[[#This Row],[Year]],NICAP[[#This Row],[Month]],NICAP[[#This Row],[Day]])</f>
        <v>35020</v>
      </c>
      <c r="S5888" s="35" t="str">
        <f t="shared" si="182"/>
        <v>NY</v>
      </c>
      <c r="T5888" s="24" t="str">
        <f t="shared" si="183"/>
        <v>US</v>
      </c>
    </row>
    <row r="5889" spans="1:20" ht="12.75" customHeight="1" x14ac:dyDescent="0.2">
      <c r="A5889" s="35">
        <v>5880</v>
      </c>
      <c r="B5889" s="53">
        <v>960725</v>
      </c>
      <c r="C5889" s="39" t="s">
        <v>1768</v>
      </c>
      <c r="D5889" s="39" t="s">
        <v>1694</v>
      </c>
      <c r="E5889" s="39" t="str">
        <f>IF(AND(LEN(NICAP[[#This Row],[State or      Country]])=2,NICAP[[#This Row],[State or      Country]]&lt;&gt;"UK"),"US","Other")</f>
        <v>US</v>
      </c>
      <c r="F5889" s="38">
        <v>4</v>
      </c>
      <c r="G5889" s="37"/>
      <c r="H5889" s="37"/>
      <c r="I5889" s="37"/>
      <c r="J5889" s="37"/>
      <c r="K5889" s="37"/>
      <c r="L5889" s="36" t="s">
        <v>1767</v>
      </c>
      <c r="M5889" s="36" t="str">
        <f>IF(LEFT(NICAP[[#This Row],[Date]],1)=0,"Y","N")</f>
        <v>N</v>
      </c>
      <c r="N5889" s="36"/>
      <c r="O5889" s="36" t="str">
        <f>19&amp;LEFT(NICAP[[#This Row],[Date]],2)</f>
        <v>1996</v>
      </c>
      <c r="P5889" s="36" t="str">
        <f>MID(NICAP[[#This Row],[Date]],3,2)</f>
        <v>07</v>
      </c>
      <c r="Q5889" s="36" t="str">
        <f>RIGHT(NICAP[[#This Row],[Date]],2)</f>
        <v>25</v>
      </c>
      <c r="R5889" s="26">
        <f>DATE(NICAP[[#This Row],[Year]],NICAP[[#This Row],[Month]],NICAP[[#This Row],[Day]])</f>
        <v>35271</v>
      </c>
      <c r="S5889" s="35" t="str">
        <f t="shared" si="182"/>
        <v>OH</v>
      </c>
      <c r="T5889" s="24" t="str">
        <f t="shared" si="183"/>
        <v>US</v>
      </c>
    </row>
    <row r="5890" spans="1:20" ht="12.75" customHeight="1" x14ac:dyDescent="0.2">
      <c r="A5890" s="35">
        <v>5881</v>
      </c>
      <c r="B5890" s="53">
        <v>961122</v>
      </c>
      <c r="C5890" s="39" t="s">
        <v>1766</v>
      </c>
      <c r="D5890" s="39" t="s">
        <v>1676</v>
      </c>
      <c r="E5890" s="39" t="str">
        <f>IF(AND(LEN(NICAP[[#This Row],[State or      Country]])=2,NICAP[[#This Row],[State or      Country]]&lt;&gt;"UK"),"US","Other")</f>
        <v>US</v>
      </c>
      <c r="F5890" s="38">
        <v>4</v>
      </c>
      <c r="G5890" s="37"/>
      <c r="H5890" s="37"/>
      <c r="I5890" s="37"/>
      <c r="J5890" s="37"/>
      <c r="K5890" s="37"/>
      <c r="L5890" s="36" t="s">
        <v>1765</v>
      </c>
      <c r="M5890" s="36" t="str">
        <f>IF(LEFT(NICAP[[#This Row],[Date]],1)=0,"Y","N")</f>
        <v>N</v>
      </c>
      <c r="N5890" s="36"/>
      <c r="O5890" s="36" t="str">
        <f>19&amp;LEFT(NICAP[[#This Row],[Date]],2)</f>
        <v>1996</v>
      </c>
      <c r="P5890" s="36" t="str">
        <f>MID(NICAP[[#This Row],[Date]],3,2)</f>
        <v>11</v>
      </c>
      <c r="Q5890" s="36" t="str">
        <f>RIGHT(NICAP[[#This Row],[Date]],2)</f>
        <v>22</v>
      </c>
      <c r="R5890" s="26">
        <f>DATE(NICAP[[#This Row],[Year]],NICAP[[#This Row],[Month]],NICAP[[#This Row],[Day]])</f>
        <v>35391</v>
      </c>
      <c r="S5890" s="35" t="str">
        <f t="shared" si="182"/>
        <v>CA</v>
      </c>
      <c r="T5890" s="24" t="str">
        <f t="shared" si="183"/>
        <v>US</v>
      </c>
    </row>
    <row r="5891" spans="1:20" ht="12.75" customHeight="1" x14ac:dyDescent="0.2">
      <c r="A5891" s="35">
        <v>5882</v>
      </c>
      <c r="B5891" s="53">
        <v>961201</v>
      </c>
      <c r="C5891" s="39" t="s">
        <v>1764</v>
      </c>
      <c r="D5891" s="39" t="s">
        <v>1764</v>
      </c>
      <c r="E5891" s="39" t="str">
        <f>IF(AND(LEN(NICAP[[#This Row],[State or      Country]])=2,NICAP[[#This Row],[State or      Country]]&lt;&gt;"UK"),"US","Other")</f>
        <v>Other</v>
      </c>
      <c r="F5891" s="38">
        <v>8</v>
      </c>
      <c r="G5891" s="41"/>
      <c r="H5891" s="41"/>
      <c r="I5891" s="41"/>
      <c r="J5891" s="41"/>
      <c r="K5891" s="41"/>
      <c r="L5891" s="36" t="s">
        <v>1763</v>
      </c>
      <c r="M5891" s="36" t="str">
        <f>IF(LEFT(NICAP[[#This Row],[Date]],1)=0,"Y","N")</f>
        <v>N</v>
      </c>
      <c r="N5891" s="36"/>
      <c r="O5891" s="36" t="str">
        <f>19&amp;LEFT(NICAP[[#This Row],[Date]],2)</f>
        <v>1996</v>
      </c>
      <c r="P5891" s="36" t="str">
        <f>MID(NICAP[[#This Row],[Date]],3,2)</f>
        <v>12</v>
      </c>
      <c r="Q5891" s="36" t="str">
        <f>RIGHT(NICAP[[#This Row],[Date]],2)</f>
        <v>01</v>
      </c>
      <c r="R5891" s="26">
        <f>DATE(NICAP[[#This Row],[Year]],NICAP[[#This Row],[Month]],NICAP[[#This Row],[Day]])</f>
        <v>35400</v>
      </c>
      <c r="S5891" s="35" t="str">
        <f t="shared" si="182"/>
        <v/>
      </c>
      <c r="T5891" s="24" t="str">
        <f t="shared" si="183"/>
        <v>In Space</v>
      </c>
    </row>
    <row r="5892" spans="1:20" ht="12.75" customHeight="1" x14ac:dyDescent="0.2">
      <c r="A5892" s="35">
        <v>5883</v>
      </c>
      <c r="B5892" s="55">
        <v>970806</v>
      </c>
      <c r="C5892" s="39" t="s">
        <v>1762</v>
      </c>
      <c r="D5892" s="39" t="s">
        <v>1761</v>
      </c>
      <c r="E5892" s="39" t="str">
        <f>IF(AND(LEN(NICAP[[#This Row],[State or      Country]])=2,NICAP[[#This Row],[State or      Country]]&lt;&gt;"UK"),"US","Other")</f>
        <v>Other</v>
      </c>
      <c r="F5892" s="38">
        <v>8</v>
      </c>
      <c r="G5892" s="37"/>
      <c r="H5892" s="37"/>
      <c r="I5892" s="37"/>
      <c r="J5892" s="37"/>
      <c r="K5892" s="37"/>
      <c r="L5892" s="36" t="s">
        <v>1760</v>
      </c>
      <c r="M5892" s="36" t="str">
        <f>IF(LEFT(NICAP[[#This Row],[Date]],1)=0,"Y","N")</f>
        <v>N</v>
      </c>
      <c r="N5892" s="36"/>
      <c r="O5892" s="36" t="str">
        <f>19&amp;LEFT(NICAP[[#This Row],[Date]],2)</f>
        <v>1997</v>
      </c>
      <c r="P5892" s="36" t="str">
        <f>MID(NICAP[[#This Row],[Date]],3,2)</f>
        <v>08</v>
      </c>
      <c r="Q5892" s="36" t="str">
        <f>RIGHT(NICAP[[#This Row],[Date]],2)</f>
        <v>06</v>
      </c>
      <c r="R5892" s="26">
        <f>DATE(NICAP[[#This Row],[Year]],NICAP[[#This Row],[Month]],NICAP[[#This Row],[Day]])</f>
        <v>35648</v>
      </c>
      <c r="S5892" s="35" t="str">
        <f t="shared" si="182"/>
        <v/>
      </c>
      <c r="T5892" s="24" t="str">
        <f t="shared" si="183"/>
        <v>Mexico</v>
      </c>
    </row>
    <row r="5893" spans="1:20" ht="14.25" customHeight="1" x14ac:dyDescent="0.2">
      <c r="A5893" s="35">
        <v>5884</v>
      </c>
      <c r="B5893" s="56">
        <v>970809</v>
      </c>
      <c r="C5893" s="39" t="s">
        <v>1759</v>
      </c>
      <c r="D5893" s="39" t="s">
        <v>1758</v>
      </c>
      <c r="E5893" s="39" t="str">
        <f>IF(AND(LEN(NICAP[[#This Row],[State or      Country]])=2,NICAP[[#This Row],[State or      Country]]&lt;&gt;"UK"),"US","Other")</f>
        <v>US</v>
      </c>
      <c r="F5893" s="38">
        <v>11</v>
      </c>
      <c r="G5893" s="47" t="s">
        <v>1757</v>
      </c>
      <c r="H5893" s="46">
        <v>5</v>
      </c>
      <c r="I5893" s="37"/>
      <c r="J5893" s="37"/>
      <c r="K5893" s="37"/>
      <c r="L5893" s="36" t="s">
        <v>1756</v>
      </c>
      <c r="M5893" s="36" t="str">
        <f>IF(LEFT(NICAP[[#This Row],[Date]],1)=0,"Y","N")</f>
        <v>N</v>
      </c>
      <c r="N5893" s="36"/>
      <c r="O5893" s="36" t="str">
        <f>19&amp;LEFT(NICAP[[#This Row],[Date]],2)</f>
        <v>1997</v>
      </c>
      <c r="P5893" s="36" t="str">
        <f>MID(NICAP[[#This Row],[Date]],3,2)</f>
        <v>08</v>
      </c>
      <c r="Q5893" s="36" t="str">
        <f>RIGHT(NICAP[[#This Row],[Date]],2)</f>
        <v>09</v>
      </c>
      <c r="R5893" s="26">
        <f>DATE(NICAP[[#This Row],[Year]],NICAP[[#This Row],[Month]],NICAP[[#This Row],[Day]])</f>
        <v>35651</v>
      </c>
      <c r="S5893" s="35" t="str">
        <f t="shared" si="182"/>
        <v>NY</v>
      </c>
      <c r="T5893" s="24" t="str">
        <f t="shared" si="183"/>
        <v>US</v>
      </c>
    </row>
    <row r="5894" spans="1:20" ht="12.75" customHeight="1" x14ac:dyDescent="0.2">
      <c r="A5894" s="35">
        <v>5885</v>
      </c>
      <c r="B5894" s="53">
        <v>971000</v>
      </c>
      <c r="C5894" s="39" t="s">
        <v>1755</v>
      </c>
      <c r="D5894" s="39" t="s">
        <v>1689</v>
      </c>
      <c r="E5894" s="39" t="str">
        <f>IF(AND(LEN(NICAP[[#This Row],[State or      Country]])=2,NICAP[[#This Row],[State or      Country]]&lt;&gt;"UK"),"US","Other")</f>
        <v>US</v>
      </c>
      <c r="F5894" s="38">
        <v>4</v>
      </c>
      <c r="G5894" s="37"/>
      <c r="H5894" s="37"/>
      <c r="I5894" s="37"/>
      <c r="J5894" s="37"/>
      <c r="K5894" s="37"/>
      <c r="L5894" s="36" t="s">
        <v>1754</v>
      </c>
      <c r="M5894" s="36" t="str">
        <f>IF(LEFT(NICAP[[#This Row],[Date]],1)=0,"Y","N")</f>
        <v>N</v>
      </c>
      <c r="N5894" s="36"/>
      <c r="O5894" s="36" t="str">
        <f>19&amp;LEFT(NICAP[[#This Row],[Date]],2)</f>
        <v>1997</v>
      </c>
      <c r="P5894" s="36" t="str">
        <f>MID(NICAP[[#This Row],[Date]],3,2)</f>
        <v>10</v>
      </c>
      <c r="Q5894" s="36" t="str">
        <f>RIGHT(NICAP[[#This Row],[Date]],2)</f>
        <v>00</v>
      </c>
      <c r="R5894" s="26">
        <f>DATE(NICAP[[#This Row],[Year]],NICAP[[#This Row],[Month]],NICAP[[#This Row],[Day]])</f>
        <v>35703</v>
      </c>
      <c r="S5894" s="35" t="str">
        <f t="shared" si="182"/>
        <v>GA</v>
      </c>
      <c r="T5894" s="24" t="str">
        <f t="shared" si="183"/>
        <v>US</v>
      </c>
    </row>
    <row r="5895" spans="1:20" ht="12.75" customHeight="1" x14ac:dyDescent="0.2">
      <c r="A5895" s="35">
        <v>5886</v>
      </c>
      <c r="B5895" s="55">
        <v>971230</v>
      </c>
      <c r="C5895" s="39" t="s">
        <v>1753</v>
      </c>
      <c r="D5895" s="39" t="s">
        <v>1752</v>
      </c>
      <c r="E5895" s="39" t="str">
        <f>IF(AND(LEN(NICAP[[#This Row],[State or      Country]])=2,NICAP[[#This Row],[State or      Country]]&lt;&gt;"UK"),"US","Other")</f>
        <v>US</v>
      </c>
      <c r="F5895" s="38">
        <v>4</v>
      </c>
      <c r="G5895" s="37"/>
      <c r="H5895" s="37"/>
      <c r="I5895" s="37"/>
      <c r="J5895" s="37"/>
      <c r="K5895" s="37"/>
      <c r="L5895" s="36" t="s">
        <v>1751</v>
      </c>
      <c r="M5895" s="36" t="str">
        <f>IF(LEFT(NICAP[[#This Row],[Date]],1)=0,"Y","N")</f>
        <v>N</v>
      </c>
      <c r="N5895" s="36"/>
      <c r="O5895" s="36" t="str">
        <f>19&amp;LEFT(NICAP[[#This Row],[Date]],2)</f>
        <v>1997</v>
      </c>
      <c r="P5895" s="36" t="str">
        <f>MID(NICAP[[#This Row],[Date]],3,2)</f>
        <v>12</v>
      </c>
      <c r="Q5895" s="36" t="str">
        <f>RIGHT(NICAP[[#This Row],[Date]],2)</f>
        <v>30</v>
      </c>
      <c r="R5895" s="26">
        <f>DATE(NICAP[[#This Row],[Year]],NICAP[[#This Row],[Month]],NICAP[[#This Row],[Day]])</f>
        <v>35794</v>
      </c>
      <c r="S5895" s="35" t="str">
        <f t="shared" si="182"/>
        <v>IA</v>
      </c>
      <c r="T5895" s="24" t="str">
        <f t="shared" si="183"/>
        <v>US</v>
      </c>
    </row>
    <row r="5896" spans="1:20" ht="12.75" customHeight="1" x14ac:dyDescent="0.2">
      <c r="A5896" s="35">
        <v>5887</v>
      </c>
      <c r="B5896" s="55">
        <v>980102</v>
      </c>
      <c r="C5896" s="39" t="s">
        <v>1750</v>
      </c>
      <c r="D5896" s="39" t="s">
        <v>1749</v>
      </c>
      <c r="E5896" s="39" t="str">
        <f>IF(AND(LEN(NICAP[[#This Row],[State or      Country]])=2,NICAP[[#This Row],[State or      Country]]&lt;&gt;"UK"),"US","Other")</f>
        <v>Other</v>
      </c>
      <c r="F5896" s="38">
        <v>4</v>
      </c>
      <c r="G5896" s="37"/>
      <c r="H5896" s="37"/>
      <c r="I5896" s="37"/>
      <c r="J5896" s="37"/>
      <c r="K5896" s="37"/>
      <c r="L5896" s="36" t="s">
        <v>1748</v>
      </c>
      <c r="M5896" s="36" t="str">
        <f>IF(LEFT(NICAP[[#This Row],[Date]],1)=0,"Y","N")</f>
        <v>N</v>
      </c>
      <c r="N5896" s="36"/>
      <c r="O5896" s="36" t="str">
        <f>19&amp;LEFT(NICAP[[#This Row],[Date]],2)</f>
        <v>1998</v>
      </c>
      <c r="P5896" s="36" t="str">
        <f>MID(NICAP[[#This Row],[Date]],3,2)</f>
        <v>01</v>
      </c>
      <c r="Q5896" s="36" t="str">
        <f>RIGHT(NICAP[[#This Row],[Date]],2)</f>
        <v>02</v>
      </c>
      <c r="R5896" s="26">
        <f>DATE(NICAP[[#This Row],[Year]],NICAP[[#This Row],[Month]],NICAP[[#This Row],[Day]])</f>
        <v>35797</v>
      </c>
      <c r="S5896" s="35" t="str">
        <f t="shared" si="182"/>
        <v/>
      </c>
      <c r="T5896" s="24" t="str">
        <f t="shared" si="183"/>
        <v>Brazil</v>
      </c>
    </row>
    <row r="5897" spans="1:20" ht="12.75" customHeight="1" x14ac:dyDescent="0.2">
      <c r="A5897" s="35">
        <v>5888</v>
      </c>
      <c r="B5897" s="53">
        <v>980127</v>
      </c>
      <c r="C5897" s="39" t="s">
        <v>1747</v>
      </c>
      <c r="D5897" s="39" t="s">
        <v>1707</v>
      </c>
      <c r="E5897" s="39" t="str">
        <f>IF(AND(LEN(NICAP[[#This Row],[State or      Country]])=2,NICAP[[#This Row],[State or      Country]]&lt;&gt;"UK"),"US","Other")</f>
        <v>US</v>
      </c>
      <c r="F5897" s="38">
        <v>4</v>
      </c>
      <c r="G5897" s="37"/>
      <c r="H5897" s="37"/>
      <c r="I5897" s="37"/>
      <c r="J5897" s="37"/>
      <c r="K5897" s="37"/>
      <c r="L5897" s="36" t="s">
        <v>1746</v>
      </c>
      <c r="M5897" s="36" t="str">
        <f>IF(LEFT(NICAP[[#This Row],[Date]],1)=0,"Y","N")</f>
        <v>N</v>
      </c>
      <c r="N5897" s="36"/>
      <c r="O5897" s="36" t="str">
        <f>19&amp;LEFT(NICAP[[#This Row],[Date]],2)</f>
        <v>1998</v>
      </c>
      <c r="P5897" s="36" t="str">
        <f>MID(NICAP[[#This Row],[Date]],3,2)</f>
        <v>01</v>
      </c>
      <c r="Q5897" s="36" t="str">
        <f>RIGHT(NICAP[[#This Row],[Date]],2)</f>
        <v>27</v>
      </c>
      <c r="R5897" s="26">
        <f>DATE(NICAP[[#This Row],[Year]],NICAP[[#This Row],[Month]],NICAP[[#This Row],[Day]])</f>
        <v>35822</v>
      </c>
      <c r="S5897" s="35" t="str">
        <f t="shared" si="182"/>
        <v>WA</v>
      </c>
      <c r="T5897" s="24" t="str">
        <f t="shared" si="183"/>
        <v>US</v>
      </c>
    </row>
    <row r="5898" spans="1:20" ht="12.75" customHeight="1" x14ac:dyDescent="0.2">
      <c r="A5898" s="35">
        <v>5889</v>
      </c>
      <c r="B5898" s="53">
        <v>980422</v>
      </c>
      <c r="C5898" s="39" t="s">
        <v>1745</v>
      </c>
      <c r="D5898" s="39" t="s">
        <v>1707</v>
      </c>
      <c r="E5898" s="39" t="str">
        <f>IF(AND(LEN(NICAP[[#This Row],[State or      Country]])=2,NICAP[[#This Row],[State or      Country]]&lt;&gt;"UK"),"US","Other")</f>
        <v>US</v>
      </c>
      <c r="F5898" s="38">
        <v>10</v>
      </c>
      <c r="G5898" s="37"/>
      <c r="H5898" s="37"/>
      <c r="I5898" s="37"/>
      <c r="J5898" s="54" t="s">
        <v>1744</v>
      </c>
      <c r="K5898" s="37"/>
      <c r="L5898" s="36" t="s">
        <v>1743</v>
      </c>
      <c r="M5898" s="36" t="str">
        <f>IF(LEFT(NICAP[[#This Row],[Date]],1)=0,"Y","N")</f>
        <v>N</v>
      </c>
      <c r="N5898" s="36"/>
      <c r="O5898" s="36" t="str">
        <f>19&amp;LEFT(NICAP[[#This Row],[Date]],2)</f>
        <v>1998</v>
      </c>
      <c r="P5898" s="36" t="str">
        <f>MID(NICAP[[#This Row],[Date]],3,2)</f>
        <v>04</v>
      </c>
      <c r="Q5898" s="36" t="str">
        <f>RIGHT(NICAP[[#This Row],[Date]],2)</f>
        <v>22</v>
      </c>
      <c r="R5898" s="26">
        <f>DATE(NICAP[[#This Row],[Year]],NICAP[[#This Row],[Month]],NICAP[[#This Row],[Day]])</f>
        <v>35907</v>
      </c>
      <c r="S5898" s="35" t="str">
        <f t="shared" ref="S5898:S5929" si="184">IF(E5898="US",D5898,"")</f>
        <v>WA</v>
      </c>
      <c r="T5898" s="24" t="str">
        <f t="shared" ref="T5898:T5929" si="185">IF(E5898="US","US",D5898)</f>
        <v>US</v>
      </c>
    </row>
    <row r="5899" spans="1:20" ht="12.75" customHeight="1" x14ac:dyDescent="0.2">
      <c r="A5899" s="35">
        <v>5890</v>
      </c>
      <c r="B5899" s="53">
        <v>991116</v>
      </c>
      <c r="C5899" s="39" t="s">
        <v>1742</v>
      </c>
      <c r="D5899" s="39" t="s">
        <v>1734</v>
      </c>
      <c r="E5899" s="39" t="str">
        <f>IF(AND(LEN(NICAP[[#This Row],[State or      Country]])=2,NICAP[[#This Row],[State or      Country]]&lt;&gt;"UK"),"US","Other")</f>
        <v>US</v>
      </c>
      <c r="F5899" s="38">
        <v>4</v>
      </c>
      <c r="G5899" s="37"/>
      <c r="H5899" s="37"/>
      <c r="I5899" s="37"/>
      <c r="J5899" s="37"/>
      <c r="K5899" s="37"/>
      <c r="L5899" s="36" t="s">
        <v>1741</v>
      </c>
      <c r="M5899" s="36" t="str">
        <f>IF(LEFT(NICAP[[#This Row],[Date]],1)=0,"Y","N")</f>
        <v>N</v>
      </c>
      <c r="N5899" s="36"/>
      <c r="O5899" s="36" t="str">
        <f>19&amp;LEFT(NICAP[[#This Row],[Date]],2)</f>
        <v>1999</v>
      </c>
      <c r="P5899" s="36" t="str">
        <f>MID(NICAP[[#This Row],[Date]],3,2)</f>
        <v>11</v>
      </c>
      <c r="Q5899" s="36" t="str">
        <f>RIGHT(NICAP[[#This Row],[Date]],2)</f>
        <v>16</v>
      </c>
      <c r="R5899" s="26">
        <f>DATE(NICAP[[#This Row],[Year]],NICAP[[#This Row],[Month]],NICAP[[#This Row],[Day]])</f>
        <v>36480</v>
      </c>
      <c r="S5899" s="35" t="str">
        <f t="shared" si="184"/>
        <v>MI</v>
      </c>
      <c r="T5899" s="24" t="str">
        <f t="shared" si="185"/>
        <v>US</v>
      </c>
    </row>
    <row r="5900" spans="1:20" ht="12.75" customHeight="1" x14ac:dyDescent="0.2">
      <c r="A5900" s="35">
        <v>5891</v>
      </c>
      <c r="B5900" s="53">
        <v>991116</v>
      </c>
      <c r="C5900" s="39" t="s">
        <v>1740</v>
      </c>
      <c r="D5900" s="39" t="s">
        <v>1739</v>
      </c>
      <c r="E5900" s="39" t="str">
        <f>IF(AND(LEN(NICAP[[#This Row],[State or      Country]])=2,NICAP[[#This Row],[State or      Country]]&lt;&gt;"UK"),"US","Other")</f>
        <v>US</v>
      </c>
      <c r="F5900" s="38">
        <v>4</v>
      </c>
      <c r="G5900" s="37"/>
      <c r="H5900" s="37"/>
      <c r="I5900" s="37"/>
      <c r="J5900" s="37"/>
      <c r="K5900" s="37"/>
      <c r="L5900" s="36" t="s">
        <v>1738</v>
      </c>
      <c r="M5900" s="36" t="str">
        <f>IF(LEFT(NICAP[[#This Row],[Date]],1)=0,"Y","N")</f>
        <v>N</v>
      </c>
      <c r="N5900" s="36"/>
      <c r="O5900" s="36" t="str">
        <f>19&amp;LEFT(NICAP[[#This Row],[Date]],2)</f>
        <v>1999</v>
      </c>
      <c r="P5900" s="36" t="str">
        <f>MID(NICAP[[#This Row],[Date]],3,2)</f>
        <v>11</v>
      </c>
      <c r="Q5900" s="36" t="str">
        <f>RIGHT(NICAP[[#This Row],[Date]],2)</f>
        <v>16</v>
      </c>
      <c r="R5900" s="26">
        <f>DATE(NICAP[[#This Row],[Year]],NICAP[[#This Row],[Month]],NICAP[[#This Row],[Day]])</f>
        <v>36480</v>
      </c>
      <c r="S5900" s="35" t="str">
        <f t="shared" si="184"/>
        <v>WI</v>
      </c>
      <c r="T5900" s="24" t="str">
        <f t="shared" si="185"/>
        <v>US</v>
      </c>
    </row>
    <row r="5901" spans="1:20" ht="12.75" customHeight="1" x14ac:dyDescent="0.2">
      <c r="A5901" s="35">
        <v>5892</v>
      </c>
      <c r="B5901" s="40">
        <v>218</v>
      </c>
      <c r="C5901" s="39" t="s">
        <v>1737</v>
      </c>
      <c r="D5901" s="39" t="s">
        <v>1673</v>
      </c>
      <c r="E5901" s="39" t="str">
        <f>IF(AND(LEN(NICAP[[#This Row],[State or      Country]])=2,NICAP[[#This Row],[State or      Country]]&lt;&gt;"UK"),"US","Other")</f>
        <v>US</v>
      </c>
      <c r="F5901" s="38">
        <v>4</v>
      </c>
      <c r="G5901" s="37"/>
      <c r="H5901" s="37"/>
      <c r="I5901" s="37"/>
      <c r="J5901" s="37"/>
      <c r="K5901" s="37"/>
      <c r="L5901" s="36" t="s">
        <v>1736</v>
      </c>
      <c r="M5901" s="36" t="str">
        <f>IF(LEFT(NICAP[[#This Row],[Date]],1)=0,"Y","N")</f>
        <v>N</v>
      </c>
      <c r="N5901" s="36"/>
      <c r="O5901" s="28" t="str">
        <f>200&amp;LEFT(NICAP[[#This Row],[Date]],1)</f>
        <v>2002</v>
      </c>
      <c r="P5901" s="52">
        <v>2</v>
      </c>
      <c r="Q5901" s="36" t="str">
        <f>RIGHT(NICAP[[#This Row],[Date]],2)</f>
        <v>18</v>
      </c>
      <c r="R5901" s="26">
        <f>DATE(NICAP[[#This Row],[Year]],NICAP[[#This Row],[Month]],NICAP[[#This Row],[Day]])</f>
        <v>37305</v>
      </c>
      <c r="S5901" s="35" t="str">
        <f t="shared" si="184"/>
        <v>NC</v>
      </c>
      <c r="T5901" s="24" t="str">
        <f t="shared" si="185"/>
        <v>US</v>
      </c>
    </row>
    <row r="5902" spans="1:20" ht="12.75" customHeight="1" x14ac:dyDescent="0.2">
      <c r="A5902" s="35">
        <v>5893</v>
      </c>
      <c r="B5902" s="40">
        <v>622</v>
      </c>
      <c r="C5902" s="39" t="s">
        <v>1735</v>
      </c>
      <c r="D5902" s="39" t="s">
        <v>1734</v>
      </c>
      <c r="E5902" s="39" t="str">
        <f>IF(AND(LEN(NICAP[[#This Row],[State or      Country]])=2,NICAP[[#This Row],[State or      Country]]&lt;&gt;"UK"),"US","Other")</f>
        <v>US</v>
      </c>
      <c r="F5902" s="38">
        <v>9</v>
      </c>
      <c r="G5902" s="47" t="s">
        <v>1666</v>
      </c>
      <c r="H5902" s="46">
        <v>5</v>
      </c>
      <c r="I5902" s="37"/>
      <c r="J5902" s="37"/>
      <c r="K5902" s="37"/>
      <c r="L5902" s="36" t="s">
        <v>1733</v>
      </c>
      <c r="M5902" s="36" t="str">
        <f>IF(LEFT(NICAP[[#This Row],[Date]],1)=0,"Y","N")</f>
        <v>N</v>
      </c>
      <c r="N5902" s="36"/>
      <c r="O5902" s="28" t="str">
        <f>200&amp;LEFT(NICAP[[#This Row],[Date]],1)</f>
        <v>2006</v>
      </c>
      <c r="P5902" s="52">
        <v>6</v>
      </c>
      <c r="Q5902" s="36" t="str">
        <f>RIGHT(NICAP[[#This Row],[Date]],2)</f>
        <v>22</v>
      </c>
      <c r="R5902" s="26">
        <f>DATE(NICAP[[#This Row],[Year]],NICAP[[#This Row],[Month]],NICAP[[#This Row],[Day]])</f>
        <v>38890</v>
      </c>
      <c r="S5902" s="35" t="str">
        <f t="shared" si="184"/>
        <v>MI</v>
      </c>
      <c r="T5902" s="24" t="str">
        <f t="shared" si="185"/>
        <v>US</v>
      </c>
    </row>
    <row r="5903" spans="1:20" ht="12.75" customHeight="1" x14ac:dyDescent="0.2">
      <c r="A5903" s="35">
        <v>5894</v>
      </c>
      <c r="B5903" s="40">
        <v>927</v>
      </c>
      <c r="C5903" s="39" t="s">
        <v>1732</v>
      </c>
      <c r="D5903" s="39" t="s">
        <v>1731</v>
      </c>
      <c r="E5903" s="39" t="str">
        <f>IF(AND(LEN(NICAP[[#This Row],[State or      Country]])=2,NICAP[[#This Row],[State or      Country]]&lt;&gt;"UK"),"US","Other")</f>
        <v>US</v>
      </c>
      <c r="F5903" s="38">
        <v>4</v>
      </c>
      <c r="G5903" s="37"/>
      <c r="H5903" s="37"/>
      <c r="I5903" s="37"/>
      <c r="J5903" s="37"/>
      <c r="K5903" s="37"/>
      <c r="L5903" s="36" t="s">
        <v>1730</v>
      </c>
      <c r="M5903" s="36" t="str">
        <f>IF(LEFT(NICAP[[#This Row],[Date]],1)=0,"Y","N")</f>
        <v>N</v>
      </c>
      <c r="N5903" s="36"/>
      <c r="O5903" s="28" t="str">
        <f>200&amp;LEFT(NICAP[[#This Row],[Date]],1)</f>
        <v>2009</v>
      </c>
      <c r="P5903" s="52">
        <v>9</v>
      </c>
      <c r="Q5903" s="36" t="str">
        <f>RIGHT(NICAP[[#This Row],[Date]],2)</f>
        <v>27</v>
      </c>
      <c r="R5903" s="26">
        <f>DATE(NICAP[[#This Row],[Year]],NICAP[[#This Row],[Month]],NICAP[[#This Row],[Day]])</f>
        <v>40083</v>
      </c>
      <c r="S5903" s="35" t="str">
        <f t="shared" si="184"/>
        <v>ID</v>
      </c>
      <c r="T5903" s="24" t="str">
        <f t="shared" si="185"/>
        <v>US</v>
      </c>
    </row>
    <row r="5904" spans="1:20" ht="12.75" customHeight="1" x14ac:dyDescent="0.2">
      <c r="A5904" s="35">
        <v>5895</v>
      </c>
      <c r="B5904" s="40">
        <v>10330</v>
      </c>
      <c r="C5904" s="39" t="s">
        <v>1729</v>
      </c>
      <c r="D5904" s="39" t="s">
        <v>1676</v>
      </c>
      <c r="E5904" s="39" t="str">
        <f>IF(AND(LEN(NICAP[[#This Row],[State or      Country]])=2,NICAP[[#This Row],[State or      Country]]&lt;&gt;"UK"),"US","Other")</f>
        <v>US</v>
      </c>
      <c r="F5904" s="38">
        <v>4</v>
      </c>
      <c r="G5904" s="41"/>
      <c r="H5904" s="41"/>
      <c r="I5904" s="41"/>
      <c r="J5904" s="41"/>
      <c r="K5904" s="41"/>
      <c r="L5904" s="36" t="s">
        <v>1728</v>
      </c>
      <c r="M5904" s="36" t="str">
        <f>IF(LEFT(NICAP[[#This Row],[Date]],1)=0,"Y","N")</f>
        <v>N</v>
      </c>
      <c r="N5904" s="36"/>
      <c r="O5904" s="28" t="str">
        <f>200&amp;LEFT(NICAP[[#This Row],[Date]],1)</f>
        <v>2001</v>
      </c>
      <c r="P5904" s="28" t="str">
        <f>MID(NICAP[[#This Row],[Date]],2,2)</f>
        <v>03</v>
      </c>
      <c r="Q5904" s="36" t="str">
        <f>RIGHT(NICAP[[#This Row],[Date]],2)</f>
        <v>30</v>
      </c>
      <c r="R5904" s="26">
        <f>DATE(NICAP[[#This Row],[Year]],NICAP[[#This Row],[Month]],NICAP[[#This Row],[Day]])</f>
        <v>36980</v>
      </c>
      <c r="S5904" s="35" t="str">
        <f t="shared" si="184"/>
        <v>CA</v>
      </c>
      <c r="T5904" s="24" t="str">
        <f t="shared" si="185"/>
        <v>US</v>
      </c>
    </row>
    <row r="5905" spans="1:20" ht="12.75" customHeight="1" x14ac:dyDescent="0.2">
      <c r="A5905" s="35">
        <v>5896</v>
      </c>
      <c r="B5905" s="40">
        <v>10823</v>
      </c>
      <c r="C5905" s="39" t="s">
        <v>1727</v>
      </c>
      <c r="D5905" s="39" t="s">
        <v>1726</v>
      </c>
      <c r="E5905" s="39" t="str">
        <f>IF(AND(LEN(NICAP[[#This Row],[State or      Country]])=2,NICAP[[#This Row],[State or      Country]]&lt;&gt;"UK"),"US","Other")</f>
        <v>US</v>
      </c>
      <c r="F5905" s="38">
        <v>4</v>
      </c>
      <c r="G5905" s="37"/>
      <c r="H5905" s="37"/>
      <c r="I5905" s="37"/>
      <c r="J5905" s="37"/>
      <c r="K5905" s="37"/>
      <c r="L5905" s="36" t="s">
        <v>1725</v>
      </c>
      <c r="M5905" s="36" t="str">
        <f>IF(LEFT(NICAP[[#This Row],[Date]],1)=0,"Y","N")</f>
        <v>N</v>
      </c>
      <c r="N5905" s="36"/>
      <c r="O5905" s="28" t="str">
        <f>200&amp;LEFT(NICAP[[#This Row],[Date]],1)</f>
        <v>2001</v>
      </c>
      <c r="P5905" s="28" t="str">
        <f>MID(NICAP[[#This Row],[Date]],2,2)</f>
        <v>08</v>
      </c>
      <c r="Q5905" s="36" t="str">
        <f>RIGHT(NICAP[[#This Row],[Date]],2)</f>
        <v>23</v>
      </c>
      <c r="R5905" s="26">
        <f>DATE(NICAP[[#This Row],[Year]],NICAP[[#This Row],[Month]],NICAP[[#This Row],[Day]])</f>
        <v>37126</v>
      </c>
      <c r="S5905" s="35" t="str">
        <f t="shared" si="184"/>
        <v>NJ</v>
      </c>
      <c r="T5905" s="24" t="str">
        <f t="shared" si="185"/>
        <v>US</v>
      </c>
    </row>
    <row r="5906" spans="1:20" ht="72" customHeight="1" x14ac:dyDescent="0.2">
      <c r="A5906" s="35">
        <v>5897</v>
      </c>
      <c r="B5906" s="51">
        <v>20114</v>
      </c>
      <c r="C5906" s="50" t="s">
        <v>1724</v>
      </c>
      <c r="D5906" s="50" t="s">
        <v>1694</v>
      </c>
      <c r="E5906" s="50" t="str">
        <f>IF(AND(LEN(NICAP[[#This Row],[State or      Country]])=2,NICAP[[#This Row],[State or      Country]]&lt;&gt;"UK"),"US","Other")</f>
        <v>US</v>
      </c>
      <c r="F5906" s="49">
        <v>3</v>
      </c>
      <c r="G5906" s="48"/>
      <c r="H5906" s="48"/>
      <c r="I5906" s="48"/>
      <c r="J5906" s="48"/>
      <c r="K5906" s="48"/>
      <c r="L5906" s="36" t="s">
        <v>1723</v>
      </c>
      <c r="M5906" s="36" t="str">
        <f>IF(LEFT(NICAP[[#This Row],[Date]],1)=0,"Y","N")</f>
        <v>N</v>
      </c>
      <c r="N5906" s="36"/>
      <c r="O5906" s="28" t="str">
        <f>200&amp;LEFT(NICAP[[#This Row],[Date]],1)</f>
        <v>2002</v>
      </c>
      <c r="P5906" s="28" t="str">
        <f>MID(NICAP[[#This Row],[Date]],2,2)</f>
        <v>01</v>
      </c>
      <c r="Q5906" s="36" t="str">
        <f>RIGHT(NICAP[[#This Row],[Date]],2)</f>
        <v>14</v>
      </c>
      <c r="R5906" s="26">
        <f>DATE(NICAP[[#This Row],[Year]],NICAP[[#This Row],[Month]],NICAP[[#This Row],[Day]])</f>
        <v>37270</v>
      </c>
      <c r="S5906" s="35" t="str">
        <f t="shared" si="184"/>
        <v>OH</v>
      </c>
      <c r="T5906" s="24" t="str">
        <f t="shared" si="185"/>
        <v>US</v>
      </c>
    </row>
    <row r="5907" spans="1:20" ht="12.75" customHeight="1" x14ac:dyDescent="0.2">
      <c r="A5907" s="35">
        <v>5898</v>
      </c>
      <c r="B5907" s="40">
        <v>20122</v>
      </c>
      <c r="C5907" s="39" t="s">
        <v>1722</v>
      </c>
      <c r="D5907" s="39" t="s">
        <v>1715</v>
      </c>
      <c r="E5907" s="39" t="str">
        <f>IF(AND(LEN(NICAP[[#This Row],[State or      Country]])=2,NICAP[[#This Row],[State or      Country]]&lt;&gt;"UK"),"US","Other")</f>
        <v>US</v>
      </c>
      <c r="F5907" s="38">
        <v>4</v>
      </c>
      <c r="G5907" s="37"/>
      <c r="H5907" s="37"/>
      <c r="I5907" s="37"/>
      <c r="J5907" s="37"/>
      <c r="K5907" s="37"/>
      <c r="L5907" s="36" t="s">
        <v>1721</v>
      </c>
      <c r="M5907" s="36" t="str">
        <f>IF(LEFT(NICAP[[#This Row],[Date]],1)=0,"Y","N")</f>
        <v>N</v>
      </c>
      <c r="N5907" s="36"/>
      <c r="O5907" s="28" t="str">
        <f>200&amp;LEFT(NICAP[[#This Row],[Date]],1)</f>
        <v>2002</v>
      </c>
      <c r="P5907" s="28" t="str">
        <f>MID(NICAP[[#This Row],[Date]],2,2)</f>
        <v>01</v>
      </c>
      <c r="Q5907" s="36" t="str">
        <f>RIGHT(NICAP[[#This Row],[Date]],2)</f>
        <v>22</v>
      </c>
      <c r="R5907" s="26">
        <f>DATE(NICAP[[#This Row],[Year]],NICAP[[#This Row],[Month]],NICAP[[#This Row],[Day]])</f>
        <v>37278</v>
      </c>
      <c r="S5907" s="35" t="str">
        <f t="shared" si="184"/>
        <v>MD</v>
      </c>
      <c r="T5907" s="24" t="str">
        <f t="shared" si="185"/>
        <v>US</v>
      </c>
    </row>
    <row r="5908" spans="1:20" ht="12.75" customHeight="1" x14ac:dyDescent="0.2">
      <c r="A5908" s="35">
        <v>5899</v>
      </c>
      <c r="B5908" s="40">
        <v>20131</v>
      </c>
      <c r="C5908" s="39" t="s">
        <v>1720</v>
      </c>
      <c r="D5908" s="39" t="s">
        <v>1676</v>
      </c>
      <c r="E5908" s="39" t="str">
        <f>IF(AND(LEN(NICAP[[#This Row],[State or      Country]])=2,NICAP[[#This Row],[State or      Country]]&lt;&gt;"UK"),"US","Other")</f>
        <v>US</v>
      </c>
      <c r="F5908" s="38">
        <v>4</v>
      </c>
      <c r="G5908" s="37"/>
      <c r="H5908" s="37"/>
      <c r="I5908" s="37"/>
      <c r="J5908" s="37"/>
      <c r="K5908" s="37"/>
      <c r="L5908" s="36" t="s">
        <v>1719</v>
      </c>
      <c r="M5908" s="36" t="str">
        <f>IF(LEFT(NICAP[[#This Row],[Date]],1)=0,"Y","N")</f>
        <v>N</v>
      </c>
      <c r="N5908" s="36"/>
      <c r="O5908" s="28" t="str">
        <f>200&amp;LEFT(NICAP[[#This Row],[Date]],1)</f>
        <v>2002</v>
      </c>
      <c r="P5908" s="28" t="str">
        <f>MID(NICAP[[#This Row],[Date]],2,2)</f>
        <v>01</v>
      </c>
      <c r="Q5908" s="36" t="str">
        <f>RIGHT(NICAP[[#This Row],[Date]],2)</f>
        <v>31</v>
      </c>
      <c r="R5908" s="26">
        <f>DATE(NICAP[[#This Row],[Year]],NICAP[[#This Row],[Month]],NICAP[[#This Row],[Day]])</f>
        <v>37287</v>
      </c>
      <c r="S5908" s="35" t="str">
        <f t="shared" si="184"/>
        <v>CA</v>
      </c>
      <c r="T5908" s="24" t="str">
        <f t="shared" si="185"/>
        <v>US</v>
      </c>
    </row>
    <row r="5909" spans="1:20" ht="12.75" customHeight="1" x14ac:dyDescent="0.2">
      <c r="A5909" s="35">
        <v>5900</v>
      </c>
      <c r="B5909" s="40">
        <v>20726</v>
      </c>
      <c r="C5909" s="39" t="s">
        <v>1718</v>
      </c>
      <c r="D5909" s="39" t="s">
        <v>1715</v>
      </c>
      <c r="E5909" s="39" t="str">
        <f>IF(AND(LEN(NICAP[[#This Row],[State or      Country]])=2,NICAP[[#This Row],[State or      Country]]&lt;&gt;"UK"),"US","Other")</f>
        <v>US</v>
      </c>
      <c r="F5909" s="38">
        <v>4</v>
      </c>
      <c r="G5909" s="41"/>
      <c r="H5909" s="41"/>
      <c r="I5909" s="41"/>
      <c r="J5909" s="41"/>
      <c r="K5909" s="41"/>
      <c r="L5909" s="36" t="s">
        <v>1717</v>
      </c>
      <c r="M5909" s="36" t="str">
        <f>IF(LEFT(NICAP[[#This Row],[Date]],1)=0,"Y","N")</f>
        <v>N</v>
      </c>
      <c r="N5909" s="36"/>
      <c r="O5909" s="28" t="str">
        <f>200&amp;LEFT(NICAP[[#This Row],[Date]],1)</f>
        <v>2002</v>
      </c>
      <c r="P5909" s="28" t="str">
        <f>MID(NICAP[[#This Row],[Date]],2,2)</f>
        <v>07</v>
      </c>
      <c r="Q5909" s="36" t="str">
        <f>RIGHT(NICAP[[#This Row],[Date]],2)</f>
        <v>26</v>
      </c>
      <c r="R5909" s="26">
        <f>DATE(NICAP[[#This Row],[Year]],NICAP[[#This Row],[Month]],NICAP[[#This Row],[Day]])</f>
        <v>37463</v>
      </c>
      <c r="S5909" s="35" t="str">
        <f t="shared" si="184"/>
        <v>MD</v>
      </c>
      <c r="T5909" s="24" t="str">
        <f t="shared" si="185"/>
        <v>US</v>
      </c>
    </row>
    <row r="5910" spans="1:20" ht="12.75" customHeight="1" x14ac:dyDescent="0.2">
      <c r="A5910" s="35">
        <v>5901</v>
      </c>
      <c r="B5910" s="40">
        <v>20726</v>
      </c>
      <c r="C5910" s="39" t="s">
        <v>1716</v>
      </c>
      <c r="D5910" s="39" t="s">
        <v>1715</v>
      </c>
      <c r="E5910" s="39" t="str">
        <f>IF(AND(LEN(NICAP[[#This Row],[State or      Country]])=2,NICAP[[#This Row],[State or      Country]]&lt;&gt;"UK"),"US","Other")</f>
        <v>US</v>
      </c>
      <c r="F5910" s="38">
        <v>11</v>
      </c>
      <c r="G5910" s="37"/>
      <c r="H5910" s="37"/>
      <c r="I5910" s="37"/>
      <c r="J5910" s="37"/>
      <c r="K5910" s="37"/>
      <c r="L5910" s="36" t="s">
        <v>1714</v>
      </c>
      <c r="M5910" s="36" t="str">
        <f>IF(LEFT(NICAP[[#This Row],[Date]],1)=0,"Y","N")</f>
        <v>N</v>
      </c>
      <c r="N5910" s="36"/>
      <c r="O5910" s="28" t="str">
        <f>200&amp;LEFT(NICAP[[#This Row],[Date]],1)</f>
        <v>2002</v>
      </c>
      <c r="P5910" s="28" t="str">
        <f>MID(NICAP[[#This Row],[Date]],2,2)</f>
        <v>07</v>
      </c>
      <c r="Q5910" s="36" t="str">
        <f>RIGHT(NICAP[[#This Row],[Date]],2)</f>
        <v>26</v>
      </c>
      <c r="R5910" s="26">
        <f>DATE(NICAP[[#This Row],[Year]],NICAP[[#This Row],[Month]],NICAP[[#This Row],[Day]])</f>
        <v>37463</v>
      </c>
      <c r="S5910" s="35" t="str">
        <f t="shared" si="184"/>
        <v>MD</v>
      </c>
      <c r="T5910" s="24" t="str">
        <f t="shared" si="185"/>
        <v>US</v>
      </c>
    </row>
    <row r="5911" spans="1:20" ht="12.75" customHeight="1" x14ac:dyDescent="0.2">
      <c r="A5911" s="35">
        <v>5902</v>
      </c>
      <c r="B5911" s="40">
        <v>20812</v>
      </c>
      <c r="C5911" s="39" t="s">
        <v>1713</v>
      </c>
      <c r="D5911" s="39" t="s">
        <v>1689</v>
      </c>
      <c r="E5911" s="39" t="str">
        <f>IF(AND(LEN(NICAP[[#This Row],[State or      Country]])=2,NICAP[[#This Row],[State or      Country]]&lt;&gt;"UK"),"US","Other")</f>
        <v>US</v>
      </c>
      <c r="F5911" s="38">
        <v>4</v>
      </c>
      <c r="G5911" s="37"/>
      <c r="H5911" s="37"/>
      <c r="I5911" s="37"/>
      <c r="J5911" s="37"/>
      <c r="K5911" s="37"/>
      <c r="L5911" s="36" t="s">
        <v>1712</v>
      </c>
      <c r="M5911" s="36" t="str">
        <f>IF(LEFT(NICAP[[#This Row],[Date]],1)=0,"Y","N")</f>
        <v>N</v>
      </c>
      <c r="N5911" s="36"/>
      <c r="O5911" s="28" t="str">
        <f>200&amp;LEFT(NICAP[[#This Row],[Date]],1)</f>
        <v>2002</v>
      </c>
      <c r="P5911" s="28" t="str">
        <f>MID(NICAP[[#This Row],[Date]],2,2)</f>
        <v>08</v>
      </c>
      <c r="Q5911" s="36" t="str">
        <f>RIGHT(NICAP[[#This Row],[Date]],2)</f>
        <v>12</v>
      </c>
      <c r="R5911" s="26">
        <f>DATE(NICAP[[#This Row],[Year]],NICAP[[#This Row],[Month]],NICAP[[#This Row],[Day]])</f>
        <v>37480</v>
      </c>
      <c r="S5911" s="35" t="str">
        <f t="shared" si="184"/>
        <v>GA</v>
      </c>
      <c r="T5911" s="24" t="str">
        <f t="shared" si="185"/>
        <v>US</v>
      </c>
    </row>
    <row r="5912" spans="1:20" ht="12.75" customHeight="1" x14ac:dyDescent="0.2">
      <c r="A5912" s="35">
        <v>5903</v>
      </c>
      <c r="B5912" s="40">
        <v>20813</v>
      </c>
      <c r="C5912" s="39" t="s">
        <v>1710</v>
      </c>
      <c r="D5912" s="39" t="s">
        <v>1702</v>
      </c>
      <c r="E5912" s="39" t="str">
        <f>IF(AND(LEN(NICAP[[#This Row],[State or      Country]])=2,NICAP[[#This Row],[State or      Country]]&lt;&gt;"UK"),"US","Other")</f>
        <v>Other</v>
      </c>
      <c r="F5912" s="38">
        <v>4</v>
      </c>
      <c r="G5912" s="37"/>
      <c r="H5912" s="37"/>
      <c r="I5912" s="37"/>
      <c r="J5912" s="37"/>
      <c r="K5912" s="37"/>
      <c r="L5912" s="36" t="s">
        <v>1711</v>
      </c>
      <c r="M5912" s="36" t="str">
        <f>IF(LEFT(NICAP[[#This Row],[Date]],1)=0,"Y","N")</f>
        <v>N</v>
      </c>
      <c r="N5912" s="36"/>
      <c r="O5912" s="28" t="str">
        <f>200&amp;LEFT(NICAP[[#This Row],[Date]],1)</f>
        <v>2002</v>
      </c>
      <c r="P5912" s="28" t="str">
        <f>MID(NICAP[[#This Row],[Date]],2,2)</f>
        <v>08</v>
      </c>
      <c r="Q5912" s="36" t="str">
        <f>RIGHT(NICAP[[#This Row],[Date]],2)</f>
        <v>13</v>
      </c>
      <c r="R5912" s="26">
        <f>DATE(NICAP[[#This Row],[Year]],NICAP[[#This Row],[Month]],NICAP[[#This Row],[Day]])</f>
        <v>37481</v>
      </c>
      <c r="S5912" s="35" t="str">
        <f t="shared" si="184"/>
        <v/>
      </c>
      <c r="T5912" s="24" t="str">
        <f t="shared" si="185"/>
        <v>CAN</v>
      </c>
    </row>
    <row r="5913" spans="1:20" ht="12.75" customHeight="1" x14ac:dyDescent="0.2">
      <c r="A5913" s="35">
        <v>5904</v>
      </c>
      <c r="B5913" s="40">
        <v>20813</v>
      </c>
      <c r="C5913" s="39" t="s">
        <v>1710</v>
      </c>
      <c r="D5913" s="39" t="s">
        <v>1702</v>
      </c>
      <c r="E5913" s="39" t="str">
        <f>IF(AND(LEN(NICAP[[#This Row],[State or      Country]])=2,NICAP[[#This Row],[State or      Country]]&lt;&gt;"UK"),"US","Other")</f>
        <v>Other</v>
      </c>
      <c r="F5913" s="38">
        <v>9</v>
      </c>
      <c r="G5913" s="47" t="s">
        <v>1666</v>
      </c>
      <c r="H5913" s="46">
        <v>5</v>
      </c>
      <c r="I5913" s="37"/>
      <c r="J5913" s="37"/>
      <c r="K5913" s="37"/>
      <c r="L5913" s="36" t="s">
        <v>1709</v>
      </c>
      <c r="M5913" s="36" t="str">
        <f>IF(LEFT(NICAP[[#This Row],[Date]],1)=0,"Y","N")</f>
        <v>N</v>
      </c>
      <c r="N5913" s="36"/>
      <c r="O5913" s="28" t="str">
        <f>200&amp;LEFT(NICAP[[#This Row],[Date]],1)</f>
        <v>2002</v>
      </c>
      <c r="P5913" s="28" t="str">
        <f>MID(NICAP[[#This Row],[Date]],2,2)</f>
        <v>08</v>
      </c>
      <c r="Q5913" s="36" t="str">
        <f>RIGHT(NICAP[[#This Row],[Date]],2)</f>
        <v>13</v>
      </c>
      <c r="R5913" s="26">
        <f>DATE(NICAP[[#This Row],[Year]],NICAP[[#This Row],[Month]],NICAP[[#This Row],[Day]])</f>
        <v>37481</v>
      </c>
      <c r="S5913" s="35" t="str">
        <f t="shared" si="184"/>
        <v/>
      </c>
      <c r="T5913" s="24" t="str">
        <f t="shared" si="185"/>
        <v>CAN</v>
      </c>
    </row>
    <row r="5914" spans="1:20" ht="27" customHeight="1" x14ac:dyDescent="0.2">
      <c r="A5914" s="35">
        <v>5905</v>
      </c>
      <c r="B5914" s="45">
        <v>21208</v>
      </c>
      <c r="C5914" s="44" t="s">
        <v>1708</v>
      </c>
      <c r="D5914" s="44" t="s">
        <v>1707</v>
      </c>
      <c r="E5914" s="44" t="str">
        <f>IF(AND(LEN(NICAP[[#This Row],[State or      Country]])=2,NICAP[[#This Row],[State or      Country]]&lt;&gt;"UK"),"US","Other")</f>
        <v>US</v>
      </c>
      <c r="F5914" s="43">
        <v>4</v>
      </c>
      <c r="G5914" s="41"/>
      <c r="H5914" s="41"/>
      <c r="I5914" s="41"/>
      <c r="J5914" s="41"/>
      <c r="K5914" s="41"/>
      <c r="L5914" s="42" t="s">
        <v>1706</v>
      </c>
      <c r="M5914" s="42" t="str">
        <f>IF(LEFT(NICAP[[#This Row],[Date]],1)=0,"Y","N")</f>
        <v>N</v>
      </c>
      <c r="N5914" s="42"/>
      <c r="O5914" s="28" t="str">
        <f>200&amp;LEFT(NICAP[[#This Row],[Date]],1)</f>
        <v>2002</v>
      </c>
      <c r="P5914" s="28" t="str">
        <f>MID(NICAP[[#This Row],[Date]],2,2)</f>
        <v>12</v>
      </c>
      <c r="Q5914" s="42" t="str">
        <f>RIGHT(NICAP[[#This Row],[Date]],2)</f>
        <v>08</v>
      </c>
      <c r="R5914" s="26">
        <f>DATE(NICAP[[#This Row],[Year]],NICAP[[#This Row],[Month]],NICAP[[#This Row],[Day]])</f>
        <v>37598</v>
      </c>
      <c r="S5914" s="35" t="str">
        <f t="shared" si="184"/>
        <v>WA</v>
      </c>
      <c r="T5914" s="24" t="str">
        <f t="shared" si="185"/>
        <v>US</v>
      </c>
    </row>
    <row r="5915" spans="1:20" ht="12.75" customHeight="1" x14ac:dyDescent="0.2">
      <c r="A5915" s="35">
        <v>5906</v>
      </c>
      <c r="B5915" s="40">
        <v>30503</v>
      </c>
      <c r="C5915" s="39" t="s">
        <v>1705</v>
      </c>
      <c r="D5915" s="39" t="s">
        <v>1667</v>
      </c>
      <c r="E5915" s="39" t="str">
        <f>IF(AND(LEN(NICAP[[#This Row],[State or      Country]])=2,NICAP[[#This Row],[State or      Country]]&lt;&gt;"UK"),"US","Other")</f>
        <v>US</v>
      </c>
      <c r="F5915" s="38">
        <v>4</v>
      </c>
      <c r="G5915" s="37"/>
      <c r="H5915" s="37"/>
      <c r="I5915" s="37"/>
      <c r="J5915" s="37"/>
      <c r="K5915" s="37"/>
      <c r="L5915" s="36" t="s">
        <v>1704</v>
      </c>
      <c r="M5915" s="36" t="str">
        <f>IF(LEFT(NICAP[[#This Row],[Date]],1)=0,"Y","N")</f>
        <v>N</v>
      </c>
      <c r="N5915" s="36"/>
      <c r="O5915" s="28" t="str">
        <f>200&amp;LEFT(NICAP[[#This Row],[Date]],1)</f>
        <v>2003</v>
      </c>
      <c r="P5915" s="28" t="str">
        <f>MID(NICAP[[#This Row],[Date]],2,2)</f>
        <v>05</v>
      </c>
      <c r="Q5915" s="36" t="str">
        <f>RIGHT(NICAP[[#This Row],[Date]],2)</f>
        <v>03</v>
      </c>
      <c r="R5915" s="26">
        <f>DATE(NICAP[[#This Row],[Year]],NICAP[[#This Row],[Month]],NICAP[[#This Row],[Day]])</f>
        <v>37744</v>
      </c>
      <c r="S5915" s="35" t="str">
        <f t="shared" si="184"/>
        <v>TX</v>
      </c>
      <c r="T5915" s="24" t="str">
        <f t="shared" si="185"/>
        <v>US</v>
      </c>
    </row>
    <row r="5916" spans="1:20" ht="27" customHeight="1" x14ac:dyDescent="0.2">
      <c r="A5916" s="35">
        <v>5907</v>
      </c>
      <c r="B5916" s="45">
        <v>30605</v>
      </c>
      <c r="C5916" s="44" t="s">
        <v>1703</v>
      </c>
      <c r="D5916" s="44" t="s">
        <v>1702</v>
      </c>
      <c r="E5916" s="44" t="str">
        <f>IF(AND(LEN(NICAP[[#This Row],[State or      Country]])=2,NICAP[[#This Row],[State or      Country]]&lt;&gt;"UK"),"US","Other")</f>
        <v>Other</v>
      </c>
      <c r="F5916" s="43">
        <v>4</v>
      </c>
      <c r="G5916" s="41"/>
      <c r="H5916" s="41"/>
      <c r="I5916" s="41"/>
      <c r="J5916" s="41"/>
      <c r="K5916" s="41"/>
      <c r="L5916" s="42" t="s">
        <v>1701</v>
      </c>
      <c r="M5916" s="42" t="str">
        <f>IF(LEFT(NICAP[[#This Row],[Date]],1)=0,"Y","N")</f>
        <v>N</v>
      </c>
      <c r="N5916" s="42"/>
      <c r="O5916" s="28" t="str">
        <f>200&amp;LEFT(NICAP[[#This Row],[Date]],1)</f>
        <v>2003</v>
      </c>
      <c r="P5916" s="28" t="str">
        <f>MID(NICAP[[#This Row],[Date]],2,2)</f>
        <v>06</v>
      </c>
      <c r="Q5916" s="42" t="str">
        <f>RIGHT(NICAP[[#This Row],[Date]],2)</f>
        <v>05</v>
      </c>
      <c r="R5916" s="26">
        <f>DATE(NICAP[[#This Row],[Year]],NICAP[[#This Row],[Month]],NICAP[[#This Row],[Day]])</f>
        <v>37777</v>
      </c>
      <c r="S5916" s="35" t="str">
        <f t="shared" si="184"/>
        <v/>
      </c>
      <c r="T5916" s="24" t="str">
        <f t="shared" si="185"/>
        <v>CAN</v>
      </c>
    </row>
    <row r="5917" spans="1:20" ht="27" customHeight="1" x14ac:dyDescent="0.2">
      <c r="A5917" s="35">
        <v>5908</v>
      </c>
      <c r="B5917" s="45">
        <v>30913</v>
      </c>
      <c r="C5917" s="44" t="s">
        <v>1700</v>
      </c>
      <c r="D5917" s="44" t="s">
        <v>1694</v>
      </c>
      <c r="E5917" s="44" t="str">
        <f>IF(AND(LEN(NICAP[[#This Row],[State or      Country]])=2,NICAP[[#This Row],[State or      Country]]&lt;&gt;"UK"),"US","Other")</f>
        <v>US</v>
      </c>
      <c r="F5917" s="43">
        <v>4</v>
      </c>
      <c r="G5917" s="41"/>
      <c r="H5917" s="41"/>
      <c r="I5917" s="41"/>
      <c r="J5917" s="41"/>
      <c r="K5917" s="41"/>
      <c r="L5917" s="42" t="s">
        <v>1699</v>
      </c>
      <c r="M5917" s="42" t="str">
        <f>IF(LEFT(NICAP[[#This Row],[Date]],1)=0,"Y","N")</f>
        <v>N</v>
      </c>
      <c r="N5917" s="42"/>
      <c r="O5917" s="28" t="str">
        <f>200&amp;LEFT(NICAP[[#This Row],[Date]],1)</f>
        <v>2003</v>
      </c>
      <c r="P5917" s="28" t="str">
        <f>MID(NICAP[[#This Row],[Date]],2,2)</f>
        <v>09</v>
      </c>
      <c r="Q5917" s="42" t="str">
        <f>RIGHT(NICAP[[#This Row],[Date]],2)</f>
        <v>13</v>
      </c>
      <c r="R5917" s="26">
        <f>DATE(NICAP[[#This Row],[Year]],NICAP[[#This Row],[Month]],NICAP[[#This Row],[Day]])</f>
        <v>37877</v>
      </c>
      <c r="S5917" s="35" t="str">
        <f t="shared" si="184"/>
        <v>OH</v>
      </c>
      <c r="T5917" s="24" t="str">
        <f t="shared" si="185"/>
        <v>US</v>
      </c>
    </row>
    <row r="5918" spans="1:20" ht="12.75" customHeight="1" x14ac:dyDescent="0.2">
      <c r="A5918" s="35">
        <v>5909</v>
      </c>
      <c r="B5918" s="40">
        <v>30925</v>
      </c>
      <c r="C5918" s="39" t="s">
        <v>1698</v>
      </c>
      <c r="D5918" s="39" t="s">
        <v>1697</v>
      </c>
      <c r="E5918" s="39" t="str">
        <f>IF(AND(LEN(NICAP[[#This Row],[State or      Country]])=2,NICAP[[#This Row],[State or      Country]]&lt;&gt;"UK"),"US","Other")</f>
        <v>US</v>
      </c>
      <c r="F5918" s="38">
        <v>4</v>
      </c>
      <c r="G5918" s="37"/>
      <c r="H5918" s="37"/>
      <c r="I5918" s="37"/>
      <c r="J5918" s="37"/>
      <c r="K5918" s="37"/>
      <c r="L5918" s="36" t="s">
        <v>1696</v>
      </c>
      <c r="M5918" s="36" t="str">
        <f>IF(LEFT(NICAP[[#This Row],[Date]],1)=0,"Y","N")</f>
        <v>N</v>
      </c>
      <c r="N5918" s="36"/>
      <c r="O5918" s="28" t="str">
        <f>200&amp;LEFT(NICAP[[#This Row],[Date]],1)</f>
        <v>2003</v>
      </c>
      <c r="P5918" s="28" t="str">
        <f>MID(NICAP[[#This Row],[Date]],2,2)</f>
        <v>09</v>
      </c>
      <c r="Q5918" s="36" t="str">
        <f>RIGHT(NICAP[[#This Row],[Date]],2)</f>
        <v>25</v>
      </c>
      <c r="R5918" s="26">
        <f>DATE(NICAP[[#This Row],[Year]],NICAP[[#This Row],[Month]],NICAP[[#This Row],[Day]])</f>
        <v>37889</v>
      </c>
      <c r="S5918" s="35" t="str">
        <f t="shared" si="184"/>
        <v>MA</v>
      </c>
      <c r="T5918" s="24" t="str">
        <f t="shared" si="185"/>
        <v>US</v>
      </c>
    </row>
    <row r="5919" spans="1:20" ht="12.75" customHeight="1" x14ac:dyDescent="0.2">
      <c r="A5919" s="35">
        <v>5910</v>
      </c>
      <c r="B5919" s="40">
        <v>31114</v>
      </c>
      <c r="C5919" s="39" t="s">
        <v>1695</v>
      </c>
      <c r="D5919" s="39" t="s">
        <v>1694</v>
      </c>
      <c r="E5919" s="39" t="str">
        <f>IF(AND(LEN(NICAP[[#This Row],[State or      Country]])=2,NICAP[[#This Row],[State or      Country]]&lt;&gt;"UK"),"US","Other")</f>
        <v>US</v>
      </c>
      <c r="F5919" s="38">
        <v>4</v>
      </c>
      <c r="G5919" s="37"/>
      <c r="H5919" s="37"/>
      <c r="I5919" s="37"/>
      <c r="J5919" s="37"/>
      <c r="K5919" s="37"/>
      <c r="L5919" s="36" t="s">
        <v>1693</v>
      </c>
      <c r="M5919" s="36" t="str">
        <f>IF(LEFT(NICAP[[#This Row],[Date]],1)=0,"Y","N")</f>
        <v>N</v>
      </c>
      <c r="N5919" s="36"/>
      <c r="O5919" s="28" t="str">
        <f>200&amp;LEFT(NICAP[[#This Row],[Date]],1)</f>
        <v>2003</v>
      </c>
      <c r="P5919" s="28" t="str">
        <f>MID(NICAP[[#This Row],[Date]],2,2)</f>
        <v>11</v>
      </c>
      <c r="Q5919" s="36" t="str">
        <f>RIGHT(NICAP[[#This Row],[Date]],2)</f>
        <v>14</v>
      </c>
      <c r="R5919" s="26">
        <f>DATE(NICAP[[#This Row],[Year]],NICAP[[#This Row],[Month]],NICAP[[#This Row],[Day]])</f>
        <v>37939</v>
      </c>
      <c r="S5919" s="35" t="str">
        <f t="shared" si="184"/>
        <v>OH</v>
      </c>
      <c r="T5919" s="24" t="str">
        <f t="shared" si="185"/>
        <v>US</v>
      </c>
    </row>
    <row r="5920" spans="1:20" ht="12.75" customHeight="1" x14ac:dyDescent="0.2">
      <c r="A5920" s="35">
        <v>5911</v>
      </c>
      <c r="B5920" s="40">
        <v>31214</v>
      </c>
      <c r="C5920" s="39" t="s">
        <v>1692</v>
      </c>
      <c r="D5920" s="39" t="s">
        <v>1689</v>
      </c>
      <c r="E5920" s="39" t="str">
        <f>IF(AND(LEN(NICAP[[#This Row],[State or      Country]])=2,NICAP[[#This Row],[State or      Country]]&lt;&gt;"UK"),"US","Other")</f>
        <v>US</v>
      </c>
      <c r="F5920" s="38">
        <v>4</v>
      </c>
      <c r="G5920" s="37"/>
      <c r="H5920" s="37"/>
      <c r="I5920" s="37"/>
      <c r="J5920" s="37"/>
      <c r="K5920" s="37"/>
      <c r="L5920" s="36" t="s">
        <v>1691</v>
      </c>
      <c r="M5920" s="36" t="str">
        <f>IF(LEFT(NICAP[[#This Row],[Date]],1)=0,"Y","N")</f>
        <v>N</v>
      </c>
      <c r="N5920" s="36"/>
      <c r="O5920" s="28" t="str">
        <f>200&amp;LEFT(NICAP[[#This Row],[Date]],1)</f>
        <v>2003</v>
      </c>
      <c r="P5920" s="28" t="str">
        <f>MID(NICAP[[#This Row],[Date]],2,2)</f>
        <v>12</v>
      </c>
      <c r="Q5920" s="36" t="str">
        <f>RIGHT(NICAP[[#This Row],[Date]],2)</f>
        <v>14</v>
      </c>
      <c r="R5920" s="26">
        <f>DATE(NICAP[[#This Row],[Year]],NICAP[[#This Row],[Month]],NICAP[[#This Row],[Day]])</f>
        <v>37969</v>
      </c>
      <c r="S5920" s="35" t="str">
        <f t="shared" si="184"/>
        <v>GA</v>
      </c>
      <c r="T5920" s="24" t="str">
        <f t="shared" si="185"/>
        <v>US</v>
      </c>
    </row>
    <row r="5921" spans="1:20" ht="12.75" customHeight="1" x14ac:dyDescent="0.2">
      <c r="A5921" s="35">
        <v>5912</v>
      </c>
      <c r="B5921" s="40">
        <v>40610</v>
      </c>
      <c r="C5921" s="39" t="s">
        <v>1690</v>
      </c>
      <c r="D5921" s="39" t="s">
        <v>1689</v>
      </c>
      <c r="E5921" s="39" t="str">
        <f>IF(AND(LEN(NICAP[[#This Row],[State or      Country]])=2,NICAP[[#This Row],[State or      Country]]&lt;&gt;"UK"),"US","Other")</f>
        <v>US</v>
      </c>
      <c r="F5921" s="38">
        <v>4</v>
      </c>
      <c r="G5921" s="37"/>
      <c r="H5921" s="37"/>
      <c r="I5921" s="37"/>
      <c r="J5921" s="37"/>
      <c r="K5921" s="37"/>
      <c r="L5921" s="36" t="s">
        <v>1688</v>
      </c>
      <c r="M5921" s="36" t="str">
        <f>IF(LEFT(NICAP[[#This Row],[Date]],1)=0,"Y","N")</f>
        <v>N</v>
      </c>
      <c r="N5921" s="36"/>
      <c r="O5921" s="28" t="str">
        <f>200&amp;LEFT(NICAP[[#This Row],[Date]],1)</f>
        <v>2004</v>
      </c>
      <c r="P5921" s="28" t="str">
        <f>MID(NICAP[[#This Row],[Date]],2,2)</f>
        <v>06</v>
      </c>
      <c r="Q5921" s="36" t="str">
        <f>RIGHT(NICAP[[#This Row],[Date]],2)</f>
        <v>10</v>
      </c>
      <c r="R5921" s="26">
        <f>DATE(NICAP[[#This Row],[Year]],NICAP[[#This Row],[Month]],NICAP[[#This Row],[Day]])</f>
        <v>38148</v>
      </c>
      <c r="S5921" s="35" t="str">
        <f t="shared" si="184"/>
        <v>GA</v>
      </c>
      <c r="T5921" s="24" t="str">
        <f t="shared" si="185"/>
        <v>US</v>
      </c>
    </row>
    <row r="5922" spans="1:20" ht="12.75" customHeight="1" x14ac:dyDescent="0.2">
      <c r="A5922" s="35">
        <v>5913</v>
      </c>
      <c r="B5922" s="40">
        <v>50509</v>
      </c>
      <c r="C5922" s="39" t="s">
        <v>1687</v>
      </c>
      <c r="D5922" s="39" t="s">
        <v>1686</v>
      </c>
      <c r="E5922" s="39" t="str">
        <f>IF(AND(LEN(NICAP[[#This Row],[State or      Country]])=2,NICAP[[#This Row],[State or      Country]]&lt;&gt;"UK"),"US","Other")</f>
        <v>US</v>
      </c>
      <c r="F5922" s="38">
        <v>4</v>
      </c>
      <c r="G5922" s="37"/>
      <c r="H5922" s="37"/>
      <c r="I5922" s="37"/>
      <c r="J5922" s="37"/>
      <c r="K5922" s="37"/>
      <c r="L5922" s="36" t="s">
        <v>1685</v>
      </c>
      <c r="M5922" s="36" t="str">
        <f>IF(LEFT(NICAP[[#This Row],[Date]],1)=0,"Y","N")</f>
        <v>N</v>
      </c>
      <c r="N5922" s="36"/>
      <c r="O5922" s="28" t="str">
        <f>200&amp;LEFT(NICAP[[#This Row],[Date]],1)</f>
        <v>2005</v>
      </c>
      <c r="P5922" s="28" t="str">
        <f>MID(NICAP[[#This Row],[Date]],2,2)</f>
        <v>05</v>
      </c>
      <c r="Q5922" s="36" t="str">
        <f>RIGHT(NICAP[[#This Row],[Date]],2)</f>
        <v>09</v>
      </c>
      <c r="R5922" s="26">
        <f>DATE(NICAP[[#This Row],[Year]],NICAP[[#This Row],[Month]],NICAP[[#This Row],[Day]])</f>
        <v>38481</v>
      </c>
      <c r="S5922" s="35" t="str">
        <f t="shared" si="184"/>
        <v>PA</v>
      </c>
      <c r="T5922" s="24" t="str">
        <f t="shared" si="185"/>
        <v>US</v>
      </c>
    </row>
    <row r="5923" spans="1:20" ht="12.75" customHeight="1" x14ac:dyDescent="0.2">
      <c r="A5923" s="35">
        <v>5914</v>
      </c>
      <c r="B5923" s="40">
        <v>50825</v>
      </c>
      <c r="C5923" s="39" t="s">
        <v>1684</v>
      </c>
      <c r="D5923" s="39" t="s">
        <v>1683</v>
      </c>
      <c r="E5923" s="39" t="str">
        <f>IF(AND(LEN(NICAP[[#This Row],[State or      Country]])=2,NICAP[[#This Row],[State or      Country]]&lt;&gt;"UK"),"US","Other")</f>
        <v>US</v>
      </c>
      <c r="F5923" s="38">
        <v>4</v>
      </c>
      <c r="G5923" s="37"/>
      <c r="H5923" s="37"/>
      <c r="I5923" s="37"/>
      <c r="J5923" s="37"/>
      <c r="K5923" s="37"/>
      <c r="L5923" s="36" t="s">
        <v>1682</v>
      </c>
      <c r="M5923" s="36" t="str">
        <f>IF(LEFT(NICAP[[#This Row],[Date]],1)=0,"Y","N")</f>
        <v>N</v>
      </c>
      <c r="N5923" s="36"/>
      <c r="O5923" s="28" t="str">
        <f>200&amp;LEFT(NICAP[[#This Row],[Date]],1)</f>
        <v>2005</v>
      </c>
      <c r="P5923" s="28" t="str">
        <f>MID(NICAP[[#This Row],[Date]],2,2)</f>
        <v>08</v>
      </c>
      <c r="Q5923" s="36" t="str">
        <f>RIGHT(NICAP[[#This Row],[Date]],2)</f>
        <v>25</v>
      </c>
      <c r="R5923" s="26">
        <f>DATE(NICAP[[#This Row],[Year]],NICAP[[#This Row],[Month]],NICAP[[#This Row],[Day]])</f>
        <v>38589</v>
      </c>
      <c r="S5923" s="35" t="str">
        <f t="shared" si="184"/>
        <v>FL</v>
      </c>
      <c r="T5923" s="24" t="str">
        <f t="shared" si="185"/>
        <v>US</v>
      </c>
    </row>
    <row r="5924" spans="1:20" ht="12.75" customHeight="1" x14ac:dyDescent="0.2">
      <c r="A5924" s="35">
        <v>5915</v>
      </c>
      <c r="B5924" s="40">
        <v>51016</v>
      </c>
      <c r="C5924" s="39" t="s">
        <v>1681</v>
      </c>
      <c r="D5924" s="39" t="s">
        <v>1676</v>
      </c>
      <c r="E5924" s="39" t="str">
        <f>IF(AND(LEN(NICAP[[#This Row],[State or      Country]])=2,NICAP[[#This Row],[State or      Country]]&lt;&gt;"UK"),"US","Other")</f>
        <v>US</v>
      </c>
      <c r="F5924" s="38">
        <v>4</v>
      </c>
      <c r="G5924" s="37"/>
      <c r="H5924" s="37"/>
      <c r="I5924" s="37"/>
      <c r="J5924" s="37"/>
      <c r="K5924" s="37"/>
      <c r="L5924" s="36" t="s">
        <v>1680</v>
      </c>
      <c r="M5924" s="36" t="str">
        <f>IF(LEFT(NICAP[[#This Row],[Date]],1)=0,"Y","N")</f>
        <v>N</v>
      </c>
      <c r="N5924" s="36"/>
      <c r="O5924" s="28" t="str">
        <f>200&amp;LEFT(NICAP[[#This Row],[Date]],1)</f>
        <v>2005</v>
      </c>
      <c r="P5924" s="28" t="str">
        <f>MID(NICAP[[#This Row],[Date]],2,2)</f>
        <v>10</v>
      </c>
      <c r="Q5924" s="36" t="str">
        <f>RIGHT(NICAP[[#This Row],[Date]],2)</f>
        <v>16</v>
      </c>
      <c r="R5924" s="26">
        <f>DATE(NICAP[[#This Row],[Year]],NICAP[[#This Row],[Month]],NICAP[[#This Row],[Day]])</f>
        <v>38641</v>
      </c>
      <c r="S5924" s="35" t="str">
        <f t="shared" si="184"/>
        <v>CA</v>
      </c>
      <c r="T5924" s="24" t="str">
        <f t="shared" si="185"/>
        <v>US</v>
      </c>
    </row>
    <row r="5925" spans="1:20" ht="12.75" customHeight="1" x14ac:dyDescent="0.2">
      <c r="A5925" s="35">
        <v>5916</v>
      </c>
      <c r="B5925" s="40">
        <v>51110</v>
      </c>
      <c r="C5925" s="39" t="s">
        <v>1679</v>
      </c>
      <c r="D5925" s="39" t="s">
        <v>1676</v>
      </c>
      <c r="E5925" s="39" t="str">
        <f>IF(AND(LEN(NICAP[[#This Row],[State or      Country]])=2,NICAP[[#This Row],[State or      Country]]&lt;&gt;"UK"),"US","Other")</f>
        <v>US</v>
      </c>
      <c r="F5925" s="38">
        <v>4</v>
      </c>
      <c r="G5925" s="41"/>
      <c r="H5925" s="41"/>
      <c r="I5925" s="41"/>
      <c r="J5925" s="41"/>
      <c r="K5925" s="41"/>
      <c r="L5925" s="36" t="s">
        <v>1678</v>
      </c>
      <c r="M5925" s="36" t="str">
        <f>IF(LEFT(NICAP[[#This Row],[Date]],1)=0,"Y","N")</f>
        <v>N</v>
      </c>
      <c r="N5925" s="36"/>
      <c r="O5925" s="28" t="str">
        <f>200&amp;LEFT(NICAP[[#This Row],[Date]],1)</f>
        <v>2005</v>
      </c>
      <c r="P5925" s="28" t="str">
        <f>MID(NICAP[[#This Row],[Date]],2,2)</f>
        <v>11</v>
      </c>
      <c r="Q5925" s="36" t="str">
        <f>RIGHT(NICAP[[#This Row],[Date]],2)</f>
        <v>10</v>
      </c>
      <c r="R5925" s="26">
        <f>DATE(NICAP[[#This Row],[Year]],NICAP[[#This Row],[Month]],NICAP[[#This Row],[Day]])</f>
        <v>38666</v>
      </c>
      <c r="S5925" s="35" t="str">
        <f t="shared" si="184"/>
        <v>CA</v>
      </c>
      <c r="T5925" s="24" t="str">
        <f t="shared" si="185"/>
        <v>US</v>
      </c>
    </row>
    <row r="5926" spans="1:20" ht="12.75" customHeight="1" x14ac:dyDescent="0.2">
      <c r="A5926" s="35">
        <v>5917</v>
      </c>
      <c r="B5926" s="40">
        <v>51115</v>
      </c>
      <c r="C5926" s="39" t="s">
        <v>1677</v>
      </c>
      <c r="D5926" s="39" t="s">
        <v>1676</v>
      </c>
      <c r="E5926" s="39" t="str">
        <f>IF(AND(LEN(NICAP[[#This Row],[State or      Country]])=2,NICAP[[#This Row],[State or      Country]]&lt;&gt;"UK"),"US","Other")</f>
        <v>US</v>
      </c>
      <c r="F5926" s="38">
        <v>4</v>
      </c>
      <c r="G5926" s="37"/>
      <c r="H5926" s="37"/>
      <c r="I5926" s="37"/>
      <c r="J5926" s="37"/>
      <c r="K5926" s="37"/>
      <c r="L5926" s="36" t="s">
        <v>1675</v>
      </c>
      <c r="M5926" s="36" t="str">
        <f>IF(LEFT(NICAP[[#This Row],[Date]],1)=0,"Y","N")</f>
        <v>N</v>
      </c>
      <c r="N5926" s="36"/>
      <c r="O5926" s="28" t="str">
        <f>200&amp;LEFT(NICAP[[#This Row],[Date]],1)</f>
        <v>2005</v>
      </c>
      <c r="P5926" s="28" t="str">
        <f>MID(NICAP[[#This Row],[Date]],2,2)</f>
        <v>11</v>
      </c>
      <c r="Q5926" s="36" t="str">
        <f>RIGHT(NICAP[[#This Row],[Date]],2)</f>
        <v>15</v>
      </c>
      <c r="R5926" s="26">
        <f>DATE(NICAP[[#This Row],[Year]],NICAP[[#This Row],[Month]],NICAP[[#This Row],[Day]])</f>
        <v>38671</v>
      </c>
      <c r="S5926" s="35" t="str">
        <f t="shared" si="184"/>
        <v>CA</v>
      </c>
      <c r="T5926" s="24" t="str">
        <f t="shared" si="185"/>
        <v>US</v>
      </c>
    </row>
    <row r="5927" spans="1:20" ht="12.75" customHeight="1" x14ac:dyDescent="0.2">
      <c r="A5927" s="35">
        <v>5918</v>
      </c>
      <c r="B5927" s="40">
        <v>51224</v>
      </c>
      <c r="C5927" s="39" t="s">
        <v>1674</v>
      </c>
      <c r="D5927" s="39" t="s">
        <v>1673</v>
      </c>
      <c r="E5927" s="39" t="str">
        <f>IF(AND(LEN(NICAP[[#This Row],[State or      Country]])=2,NICAP[[#This Row],[State or      Country]]&lt;&gt;"UK"),"US","Other")</f>
        <v>US</v>
      </c>
      <c r="F5927" s="38">
        <v>4</v>
      </c>
      <c r="G5927" s="37"/>
      <c r="H5927" s="37"/>
      <c r="I5927" s="37"/>
      <c r="J5927" s="37"/>
      <c r="K5927" s="37"/>
      <c r="L5927" s="36" t="s">
        <v>1672</v>
      </c>
      <c r="M5927" s="36" t="str">
        <f>IF(LEFT(NICAP[[#This Row],[Date]],1)=0,"Y","N")</f>
        <v>N</v>
      </c>
      <c r="N5927" s="36"/>
      <c r="O5927" s="28" t="str">
        <f>200&amp;LEFT(NICAP[[#This Row],[Date]],1)</f>
        <v>2005</v>
      </c>
      <c r="P5927" s="28" t="str">
        <f>MID(NICAP[[#This Row],[Date]],2,2)</f>
        <v>12</v>
      </c>
      <c r="Q5927" s="36" t="str">
        <f>RIGHT(NICAP[[#This Row],[Date]],2)</f>
        <v>24</v>
      </c>
      <c r="R5927" s="26">
        <f>DATE(NICAP[[#This Row],[Year]],NICAP[[#This Row],[Month]],NICAP[[#This Row],[Day]])</f>
        <v>38710</v>
      </c>
      <c r="S5927" s="35" t="str">
        <f t="shared" si="184"/>
        <v>NC</v>
      </c>
      <c r="T5927" s="24" t="str">
        <f t="shared" si="185"/>
        <v>US</v>
      </c>
    </row>
    <row r="5928" spans="1:20" ht="12.75" customHeight="1" x14ac:dyDescent="0.2">
      <c r="A5928" s="35">
        <v>5919</v>
      </c>
      <c r="B5928" s="40">
        <v>60228</v>
      </c>
      <c r="C5928" s="39" t="s">
        <v>1671</v>
      </c>
      <c r="D5928" s="39" t="s">
        <v>1670</v>
      </c>
      <c r="E5928" s="39" t="str">
        <f>IF(AND(LEN(NICAP[[#This Row],[State or      Country]])=2,NICAP[[#This Row],[State or      Country]]&lt;&gt;"UK"),"US","Other")</f>
        <v>US</v>
      </c>
      <c r="F5928" s="38">
        <v>4</v>
      </c>
      <c r="G5928" s="37"/>
      <c r="H5928" s="37"/>
      <c r="I5928" s="37"/>
      <c r="J5928" s="37"/>
      <c r="K5928" s="37"/>
      <c r="L5928" s="36" t="s">
        <v>1669</v>
      </c>
      <c r="M5928" s="36" t="str">
        <f>IF(LEFT(NICAP[[#This Row],[Date]],1)=0,"Y","N")</f>
        <v>N</v>
      </c>
      <c r="N5928" s="36"/>
      <c r="O5928" s="28" t="str">
        <f>200&amp;LEFT(NICAP[[#This Row],[Date]],1)</f>
        <v>2006</v>
      </c>
      <c r="P5928" s="28" t="str">
        <f>MID(NICAP[[#This Row],[Date]],2,2)</f>
        <v>02</v>
      </c>
      <c r="Q5928" s="36" t="str">
        <f>RIGHT(NICAP[[#This Row],[Date]],2)</f>
        <v>28</v>
      </c>
      <c r="R5928" s="26">
        <f>DATE(NICAP[[#This Row],[Year]],NICAP[[#This Row],[Month]],NICAP[[#This Row],[Day]])</f>
        <v>38776</v>
      </c>
      <c r="S5928" s="35" t="str">
        <f t="shared" si="184"/>
        <v>IL</v>
      </c>
      <c r="T5928" s="24" t="str">
        <f t="shared" si="185"/>
        <v>US</v>
      </c>
    </row>
    <row r="5929" spans="1:20" ht="14.25" customHeight="1" x14ac:dyDescent="0.2">
      <c r="A5929" s="35">
        <v>5920</v>
      </c>
      <c r="B5929" s="34">
        <v>80108</v>
      </c>
      <c r="C5929" s="33" t="s">
        <v>1668</v>
      </c>
      <c r="D5929" s="33" t="s">
        <v>1667</v>
      </c>
      <c r="E5929" s="33" t="str">
        <f>IF(AND(LEN(NICAP[[#This Row],[State or      Country]])=2,NICAP[[#This Row],[State or      Country]]&lt;&gt;"UK"),"US","Other")</f>
        <v>US</v>
      </c>
      <c r="F5929" s="32">
        <v>9</v>
      </c>
      <c r="G5929" s="31" t="s">
        <v>1666</v>
      </c>
      <c r="H5929" s="30">
        <v>5</v>
      </c>
      <c r="I5929" s="29"/>
      <c r="J5929" s="29"/>
      <c r="K5929" s="29"/>
      <c r="L5929" s="27" t="s">
        <v>1665</v>
      </c>
      <c r="M5929" s="27" t="str">
        <f>IF(LEFT(NICAP[[#This Row],[Date]],1)=0,"Y","N")</f>
        <v>N</v>
      </c>
      <c r="N5929" s="27"/>
      <c r="O5929" s="28" t="str">
        <f>200&amp;LEFT(NICAP[[#This Row],[Date]],1)</f>
        <v>2008</v>
      </c>
      <c r="P5929" s="28" t="str">
        <f>MID(NICAP[[#This Row],[Date]],2,2)</f>
        <v>01</v>
      </c>
      <c r="Q5929" s="27" t="str">
        <f>RIGHT(NICAP[[#This Row],[Date]],2)</f>
        <v>08</v>
      </c>
      <c r="R5929" s="26">
        <f>DATE(NICAP[[#This Row],[Year]],NICAP[[#This Row],[Month]],NICAP[[#This Row],[Day]])</f>
        <v>39455</v>
      </c>
      <c r="S5929" s="25" t="str">
        <f t="shared" si="184"/>
        <v>TX</v>
      </c>
      <c r="T5929" s="24" t="str">
        <f t="shared" si="185"/>
        <v>US</v>
      </c>
    </row>
  </sheetData>
  <hyperlinks>
    <hyperlink ref="B91" r:id="rId1" display="http://www.nicap.org/2306XXmterie_dir.htm" xr:uid="{DBAF2B55-EC95-41F8-A271-6884B5A27D01}"/>
    <hyperlink ref="B99" r:id="rId2" display="http://www.nicap.org/2904XXward_dir.htm" xr:uid="{6196A83E-3A63-42DD-926D-DFF05A001FF4}"/>
    <hyperlink ref="B107" r:id="rId3" display="http://www.nicap.org/hawthorne32xxxxdir.htm" xr:uid="{86EB790E-421F-462C-9278-7C9BCAA0984F}"/>
    <hyperlink ref="B158" r:id="rId4" display="http://www.nicap.org/421019guadalcanaldir.htm" xr:uid="{EA1192E5-E93B-4900-930E-DF049FB1E112}"/>
    <hyperlink ref="B303" r:id="rId5" display="http://www.nicap.org/tokyo450525dir.htm" xr:uid="{AAD8251E-EA8E-45AD-906D-B07CC62C6FBB}"/>
    <hyperlink ref="B331" r:id="rId6" display="http://www.nicap.org/4704XXrichmond_dir.htm" xr:uid="{F6AD4E5F-648C-4A2C-9928-0F2623582B1A}"/>
    <hyperlink ref="B334" r:id="rId7" display="http://www.nicap.org/4705XXbeaufort_dir.htm" xr:uid="{685FF8DC-AB2C-4F06-9CFE-571D2DE32792}"/>
    <hyperlink ref="B404" r:id="rId8" display="http://www.nicap.org/470815rapidcity_dir.htm" xr:uid="{6F9C85EE-DD39-4BD6-9D37-B6A91BF49BF1}"/>
    <hyperlink ref="B408" r:id="rId9" display="http://www.nicap.org/4708XXalamogordo_dir.htm" xr:uid="{A2CD6D1F-C42E-4CC7-AAFA-8F29E320AF9F}"/>
    <hyperlink ref="B409" r:id="rId10" display="http://www.nicap.org/vaughn47latedir.htm" xr:uid="{C521C0CB-E81C-491C-9354-E49B064AB5B1}"/>
    <hyperlink ref="B419" r:id="rId11" display="http://www.nicap.org/lvegas471008dir.htm" xr:uid="{6CA32697-E181-4162-BE3C-7C99213C1A81}"/>
    <hyperlink ref="B466" r:id="rId12" display="http://www.nicap.org/48XXXXgoosedir.htm" xr:uid="{838A0C35-B84E-48DE-BB58-E6C5A38E1C2B}"/>
    <hyperlink ref="B522" r:id="rId13" display="http://nicap.org/vaughn481103dir.htm" xr:uid="{66C1905E-2A19-480E-9073-B4D785E1A7C8}"/>
    <hyperlink ref="B570" r:id="rId14" display="http://www.nicap.org/memphis490406dir.htm" xr:uid="{A43A978D-75E9-4654-AECC-D08863C44979}"/>
    <hyperlink ref="B631" r:id="rId15" display="http://www.nicap.org/49FALLnmexico_dir.htm" xr:uid="{8CBBF361-5ED9-457D-A2CF-A28A377C422B}"/>
    <hyperlink ref="B778" r:id="rId16" display="http://nicap.org/keywest501114dir.htm" xr:uid="{3731A22C-7556-40E7-A163-11277731E95E}"/>
    <hyperlink ref="B779" r:id="rId17" display="http://nicap.org/keywest501114dir.htm" xr:uid="{7653EF57-9048-4927-8C22-00416E59E6E8}"/>
    <hyperlink ref="B783" r:id="rId18" display="http://www.nicap.org/501129oakridge_dir.htm" xr:uid="{B346BE26-183D-4A60-90F5-52BEB7D8F769}"/>
    <hyperlink ref="B913" r:id="rId19" display="http://www.nicap.org/520129sunchon_dir.htm" xr:uid="{3167D457-E60E-4FF4-B19F-3C944305656D}"/>
    <hyperlink ref="B927" r:id="rId20" display="http://www.nicap.org/5302XXfinland_dir.htm" xr:uid="{85B108FF-0B1B-480E-9517-32B87DFBBEE9}"/>
    <hyperlink ref="B1034" r:id="rId21" display="http://www.nicap.org/f-86dir.htm" xr:uid="{155AF38C-A342-4A01-8292-A248454EB111}"/>
    <hyperlink ref="B1035" r:id="rId22" display="http://www.nicap.org/52SUMRmacdillafb_dir.htm" xr:uid="{279C6217-69A1-4CCF-8C93-B0DA0B0D967C}"/>
    <hyperlink ref="B1148" r:id="rId23" display="http://www.nicap.org/520719wnsdir.htm" xr:uid="{092DC115-498A-4581-A841-E4FE3C5DEFA0}"/>
    <hyperlink ref="B1149" r:id="rId24" display="http://www.nicap.org/520719wnsdir.htm" xr:uid="{7ECC3CB0-62DD-468D-948A-E96E4B4E6F90}"/>
    <hyperlink ref="B1194" r:id="rId25" display="http://www.nicap.org/52SUMRmacdillafb_dir.htm" xr:uid="{D16A17CC-9B66-4383-BF66-38AB5975A69D}"/>
    <hyperlink ref="B1208" r:id="rId26" display="http://www.nicap.org/520726wnsdir.htm" xr:uid="{1A1D6E68-D3D9-41AA-93C6-E2F7610CAF3D}"/>
    <hyperlink ref="B1209" r:id="rId27" display="http://www.nicap.org/520726wnsdir.htm" xr:uid="{35F1D17F-E274-43C2-A96F-63AC16CECD24}"/>
    <hyperlink ref="B1222" r:id="rId28" display="http://www.nicap.org/pent520727dir.htm" xr:uid="{827FE4CC-F24B-40FC-A9D2-253E817F1953}"/>
    <hyperlink ref="B1224" r:id="rId29" display="http://www.nicap.org/520729dir.htm" xr:uid="{6CBCFDFA-723C-48F7-AAF3-047BB9AAAEA5}"/>
    <hyperlink ref="B1271" r:id="rId30" display="http://www.nicap.org/520805washington_dir.htm" xr:uid="{BE8B35E0-7509-4EFB-9845-03CBE57D734A}"/>
    <hyperlink ref="B1327" r:id="rId31" display="http://www.nicap.org/5209XXalbuquerque_dir.htm" xr:uid="{BD720464-86EA-495E-9964-467E35843F9C}"/>
    <hyperlink ref="B1450" r:id="rId32" display="http://www.nicap.org/52WINT_goosedir.htm" xr:uid="{EBC514E6-6A72-4755-B7F2-699124007C15}"/>
    <hyperlink ref="B1552" r:id="rId33" display="http://www.nicap.org/musk5307XXdir.htm" xr:uid="{0A74D9AF-7EDC-4414-99CE-1C1E6401BC84}"/>
    <hyperlink ref="B1553" r:id="rId34" display="http://www.nicap.org/530611goosedir.htm" xr:uid="{54D656DF-9CD1-458C-A053-A18D5202903F}"/>
    <hyperlink ref="B1573" r:id="rId35" display="http://www.nicap.org/530805ellsworth_dir.htm" xr:uid="{C444CD08-BEB8-4C60-A898-C4449BB987CD}"/>
    <hyperlink ref="B1648" r:id="rId36" display="http://www.nicap.org/540311pittsburgh_dir.htm" xr:uid="{FACBA814-1E6E-4166-AE76-959222D01F6D}"/>
    <hyperlink ref="B1700" r:id="rId37" display="http://www.nicap.org/540629boac_dir.htm" xr:uid="{9AE792B5-2E32-401A-B14A-D6A17B2BE034}"/>
    <hyperlink ref="B1722" r:id="rId38" display="http://www.nicap.org/5408XXnewyork_dir.htm" xr:uid="{02D743C6-607C-45B9-B8A1-31ACF3B84161}"/>
    <hyperlink ref="B1879" r:id="rId39" display="http://www.nicap.org/550821hopkinsville_dir.htm" xr:uid="{C8830044-07D1-4020-A8CE-D8B854FF8D7C}"/>
    <hyperlink ref="B1929" r:id="rId40" display="http://www.nicap.org/5602XXfishguard_dir.htm" xr:uid="{C548539D-1A0C-45CD-A827-A0E97743632F}"/>
    <hyperlink ref="B1970" r:id="rId41" display="http://www.nicap.org/560810duncanville_dir.htm" xr:uid="{603F011F-281F-4E15-BA6B-181944C053F9}"/>
    <hyperlink ref="B2005" r:id="rId42" display="http://www.nicap.org/561124pierre_dir.htm" xr:uid="{3186F2E4-B725-4EEB-A8C7-F7291DFB3C4F}"/>
    <hyperlink ref="B2091" r:id="rId43" display="http://www.nicap.org/570822cambriaAFS_dir.htm" xr:uid="{D4B07C4C-B631-479E-AADD-67C4EA817E23}"/>
    <hyperlink ref="B2213" r:id="rId44" display="http://www.nicap.org/571212misawa_dir.htm" xr:uid="{3CBA80F8-0395-4637-BE4B-993C0CAD1B9E}"/>
    <hyperlink ref="B2225" r:id="rId45" display="http://www.nicap.org/58XXXXacc_fdr_dir.htm" xr:uid="{D5947B71-C7C8-434B-9E44-0B2288A24400}"/>
    <hyperlink ref="B2284" r:id="rId46" display="http://www.nicap.org/58SUMRswUS_dir.htm" xr:uid="{CCFE7C00-F948-4EA8-8C8D-C69EE53F2A29}"/>
    <hyperlink ref="B2332" r:id="rId47" display="http://www.nicap.org/590104taft_dir.htm" xr:uid="{5937C0E6-6B3F-4BB3-9CF3-44DF0A74F803}"/>
    <hyperlink ref="B2407" r:id="rId48" display="http://www.nicap.org/5909XXwestover_dir.htm" xr:uid="{F18556A9-76C2-474E-8B8A-4CF2AF51F0B9}"/>
    <hyperlink ref="B2441" r:id="rId49" display="http://www.nicap.org/hollywood600205dir.htm" xr:uid="{29AAAB03-1EAC-4F3E-AE0D-835AF9B13870}"/>
    <hyperlink ref="B2597" r:id="rId50" display="http://www.nicap.org/620622columbus_dir.htm" xr:uid="{8A8192E9-E636-450B-826F-DE7A896E28C0}"/>
    <hyperlink ref="B2808" r:id="rId51" display="http://www.nicap.org/650410misawa_dir.htm" xr:uid="{A5466868-A341-4D87-82D1-E55C12CEE603}"/>
    <hyperlink ref="B2892" r:id="rId52" display="http://www.nicap.org/6510XXlakenorman_dir.htm" xr:uid="{4DF4816C-C341-48BD-9D7B-80BB59A33136}"/>
    <hyperlink ref="B3109" r:id="rId53" display="http://www.nicap.org/6607XXpacific_dir.htm" xr:uid="{6C73433D-0A42-4004-B219-252929413638}"/>
    <hyperlink ref="B3419" r:id="rId54" display="http://www.nicap.org/670311tillamook_dir.htm" xr:uid="{F2DF9958-0E78-411F-8D5A-64E11B421E35}"/>
    <hyperlink ref="B3498" r:id="rId55" display="http://www.nicap.org/670410houma_dir.htm" xr:uid="{C6BB4FAE-1E5D-40D8-AAE4-CC67C14BA6E7}"/>
    <hyperlink ref="B3938" r:id="rId56" display="http://www.nicap.org/aurora68sprgdir.htm" xr:uid="{87F3A933-36C7-4DEA-B07B-4D84F13FC8B7}"/>
    <hyperlink ref="B4075" r:id="rId57" display="http://www.rense.com/ufo3/ufomine.htm" xr:uid="{718663A6-0FC0-4A5A-8607-40CBB2E10456}"/>
    <hyperlink ref="L4447" r:id="rId58" display="http://www.nicap.org/741020elkhart2.jpg" xr:uid="{6B9AA64A-6062-4EE3-808D-0134AED8F058}"/>
    <hyperlink ref="B4462" r:id="rId59" display="http://www.nicap.org/docs/7503kissinger.htm" xr:uid="{4037D207-BECB-4A63-9528-79EF79C954BD}"/>
    <hyperlink ref="B4463" r:id="rId60" display="http://www.nicap.org/docs/7503kissinger.htm" xr:uid="{0214DB90-A4D2-4026-AF4A-A688F7BFD3C6}"/>
    <hyperlink ref="B4464" r:id="rId61" display="http://www.nicap.org/docs/7503kissinger.htm" xr:uid="{4C290BC8-E97F-46D5-8D8A-21CE168D8F83}"/>
    <hyperlink ref="B4556" r:id="rId62" display="http://www.nicap.org/7510XXnorad_dir.htm" xr:uid="{A2228DA5-E444-4B24-8F4B-0D31AF01FEC4}"/>
    <hyperlink ref="B4862" r:id="rId63" display="http://www.nicap.org/waves/1977_sussex.htm" xr:uid="{97DAEAE5-16A5-4EF3-B0E1-DE00654B7C3D}"/>
    <hyperlink ref="B5244" r:id="rId64" display="http://www.nicap.org/7908XXmerom1_dir.htm" xr:uid="{A3AD663C-CA6E-4089-8BA4-F05CED26EBA4}"/>
    <hyperlink ref="B5368" r:id="rId65" display="http://www.nicap.org/801227rendledir.htm" xr:uid="{9C522E5D-0F8F-4972-9F55-B3ECCE1A11D4}"/>
    <hyperlink ref="B5369" r:id="rId66" display="http://www.nicap.org/801227rendledir.htm" xr:uid="{78CDD6EF-9951-439F-AF6E-E8AB757B025F}"/>
    <hyperlink ref="G3" r:id="rId67" xr:uid="{10816293-F937-49E7-83B2-029745F6D067}"/>
  </hyperlinks>
  <pageMargins left="0.7" right="0.7" top="0.75" bottom="0.75" header="0.3" footer="0.3"/>
  <pageSetup paperSize="9" orientation="portrait" r:id="rId68"/>
  <drawing r:id="rId69"/>
  <tableParts count="1">
    <tablePart r:id="rId70"/>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Data</vt:lpstr>
      <vt:lpstr>Field Descriptions</vt:lpstr>
      <vt:lpstr>Facility Type ref</vt:lpstr>
      <vt:lpstr>Facility Type by Year</vt:lpstr>
      <vt:lpstr>NICAP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Ian Porritt</dc:creator>
  <cp:lastModifiedBy>Ian Porritt</cp:lastModifiedBy>
  <dcterms:created xsi:type="dcterms:W3CDTF">2023-03-23T19:35:24Z</dcterms:created>
  <dcterms:modified xsi:type="dcterms:W3CDTF">2023-08-03T21:52:08Z</dcterms:modified>
</cp:coreProperties>
</file>